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カード一覧" sheetId="2" state="visible" r:id="rId4"/>
    <sheet name="出典一覧" sheetId="3" state="visible" r:id="rId5"/>
    <sheet name="出題基準の網羅" sheetId="4" state="visible" r:id="rId6"/>
    <sheet name="説明" sheetId="5" state="visible" r:id="rId7"/>
  </sheets>
  <definedNames>
    <definedName function="false" hidden="true" localSheetId="1" name="_xlnm._FilterDatabase" vbProcedure="false">カード一覧!$A$1:$Q$3170</definedName>
    <definedName function="false" hidden="true" localSheetId="2" name="_xlnm._FilterDatabase" vbProcedure="false">出典一覧!$A$1:$G$1840</definedName>
    <definedName function="false" hidden="true" localSheetId="3" name="_xlnm._FilterDatabase" vbProcedure="false">出題基準の網羅!$A$1:$H$1483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<sst xmlns="http://schemas.openxmlformats.org/spreadsheetml/2006/main" count="66133" uniqueCount="22549">
  <si>
    <t xml:space="preserve">クリーンルーム事実票：取り込み結果の概要</t>
  </si>
  <si>
    <r>
      <rPr>
        <sz val="10"/>
        <rFont val="Noto Sans CJK SC"/>
        <family val="2"/>
      </rPr>
      <t xml:space="preserve">作成：</t>
    </r>
    <r>
      <rPr>
        <sz val="10"/>
        <rFont val="Arial"/>
        <family val="0"/>
        <charset val="1"/>
      </rPr>
      <t xml:space="preserve">2026-10-31</t>
    </r>
    <r>
      <rPr>
        <sz val="10"/>
        <rFont val="Noto Sans CJK SC"/>
        <family val="2"/>
      </rPr>
      <t xml:space="preserve">（</t>
    </r>
    <r>
      <rPr>
        <sz val="10"/>
        <rFont val="Arial"/>
        <family val="0"/>
        <charset val="1"/>
      </rPr>
      <t xml:space="preserve">hm-cmed/cleanroom-facts </t>
    </r>
    <r>
      <rPr>
        <sz val="10"/>
        <rFont val="Noto Sans CJK SC"/>
        <family val="2"/>
      </rPr>
      <t xml:space="preserve">の </t>
    </r>
    <r>
      <rPr>
        <sz val="10"/>
        <rFont val="Arial"/>
        <family val="0"/>
        <charset val="1"/>
      </rPr>
      <t xml:space="preserve">data/ </t>
    </r>
    <r>
      <rPr>
        <sz val="10"/>
        <rFont val="Noto Sans CJK SC"/>
        <family val="2"/>
      </rPr>
      <t xml:space="preserve">から作成。件数は数式で数えています）</t>
    </r>
  </si>
  <si>
    <t xml:space="preserve">■ 全体</t>
  </si>
  <si>
    <t xml:space="preserve">カード（廃止を含む）</t>
  </si>
  <si>
    <t xml:space="preserve">有効なカード</t>
  </si>
  <si>
    <t xml:space="preserve">廃止したカード</t>
  </si>
  <si>
    <r>
      <rPr>
        <sz val="10"/>
        <rFont val="Noto Sans CJK SC"/>
        <family val="2"/>
      </rPr>
      <t xml:space="preserve">専門医の監修済み（</t>
    </r>
    <r>
      <rPr>
        <sz val="10"/>
        <rFont val="Arial"/>
        <family val="0"/>
        <charset val="1"/>
      </rPr>
      <t xml:space="preserve">verified_expert</t>
    </r>
    <r>
      <rPr>
        <sz val="10"/>
        <rFont val="Noto Sans CJK SC"/>
        <family val="2"/>
      </rPr>
      <t xml:space="preserve">）</t>
    </r>
  </si>
  <si>
    <t xml:space="preserve">出典</t>
  </si>
  <si>
    <t xml:space="preserve">出題基準の項目</t>
  </si>
  <si>
    <t xml:space="preserve">カードのある項目</t>
  </si>
  <si>
    <t xml:space="preserve">項目の網羅率</t>
  </si>
  <si>
    <t xml:space="preserve">■ 章ごとの出題基準の網羅</t>
  </si>
  <si>
    <t xml:space="preserve">章</t>
  </si>
  <si>
    <t xml:space="preserve">章の名前</t>
  </si>
  <si>
    <t xml:space="preserve">項目</t>
  </si>
  <si>
    <r>
      <rPr>
        <b val="true"/>
        <sz val="10"/>
        <color rgb="FFFFFFFF"/>
        <rFont val="Noto Sans CJK SC"/>
        <family val="2"/>
      </rPr>
      <t xml:space="preserve">レベル </t>
    </r>
    <r>
      <rPr>
        <b val="true"/>
        <sz val="10"/>
        <color rgb="FFFFFFFF"/>
        <rFont val="Arial"/>
        <family val="0"/>
        <charset val="1"/>
      </rPr>
      <t xml:space="preserve">a</t>
    </r>
  </si>
  <si>
    <t xml:space="preserve">網羅率</t>
  </si>
  <si>
    <r>
      <rPr>
        <b val="true"/>
        <sz val="10"/>
        <color rgb="FFFFFFFF"/>
        <rFont val="Noto Sans CJK SC"/>
        <family val="2"/>
      </rPr>
      <t xml:space="preserve">レベル </t>
    </r>
    <r>
      <rPr>
        <b val="true"/>
        <sz val="10"/>
        <color rgb="FFFFFFFF"/>
        <rFont val="Arial"/>
        <family val="0"/>
        <charset val="1"/>
      </rPr>
      <t xml:space="preserve">a </t>
    </r>
    <r>
      <rPr>
        <b val="true"/>
        <sz val="10"/>
        <color rgb="FFFFFFFF"/>
        <rFont val="Noto Sans CJK SC"/>
        <family val="2"/>
      </rPr>
      <t xml:space="preserve">でカードのない項目</t>
    </r>
  </si>
  <si>
    <t xml:space="preserve">Ⅰ</t>
  </si>
  <si>
    <t xml:space="preserve">先天異常、周産期の異常、成長・発達の異常</t>
  </si>
  <si>
    <t xml:space="preserve">Ⅱ</t>
  </si>
  <si>
    <t xml:space="preserve">精神・心身医学的疾患</t>
  </si>
  <si>
    <t xml:space="preserve">Ⅲ</t>
  </si>
  <si>
    <t xml:space="preserve">皮膚・頭頸部疾患</t>
  </si>
  <si>
    <t xml:space="preserve">Ⅳ</t>
  </si>
  <si>
    <t xml:space="preserve">呼吸器・胸壁・縦隔疾患</t>
  </si>
  <si>
    <t xml:space="preserve">Ⅴ</t>
  </si>
  <si>
    <t xml:space="preserve">心臓・脈管疾患</t>
  </si>
  <si>
    <t xml:space="preserve">Ⅵ</t>
  </si>
  <si>
    <t xml:space="preserve">消化器・腹壁・腹膜疾患</t>
  </si>
  <si>
    <t xml:space="preserve">Ⅶ</t>
  </si>
  <si>
    <t xml:space="preserve">血液・造血器疾患</t>
  </si>
  <si>
    <t xml:space="preserve">Ⅷ</t>
  </si>
  <si>
    <t xml:space="preserve">腎・泌尿器・生殖器疾患</t>
  </si>
  <si>
    <t xml:space="preserve">Ⅸ</t>
  </si>
  <si>
    <t xml:space="preserve">神経・運動器疾患</t>
  </si>
  <si>
    <t xml:space="preserve">Ⅹ</t>
  </si>
  <si>
    <t xml:space="preserve">内分泌・代謝・栄養・乳腺疾患</t>
  </si>
  <si>
    <t xml:space="preserve">Ⅺ</t>
  </si>
  <si>
    <t xml:space="preserve">アレルギー性疾患、膠原病、免疫病</t>
  </si>
  <si>
    <t xml:space="preserve">Ⅻ</t>
  </si>
  <si>
    <t xml:space="preserve">感染性疾患</t>
  </si>
  <si>
    <t xml:space="preserve">ⅩⅢ</t>
  </si>
  <si>
    <t xml:space="preserve">生活環境因子・職業性因子による疾患</t>
  </si>
  <si>
    <t xml:space="preserve">計</t>
  </si>
  <si>
    <t xml:space="preserve">■ 分野・接頭辞ごとの件数</t>
  </si>
  <si>
    <t xml:space="preserve">分野</t>
  </si>
  <si>
    <t xml:space="preserve">接頭辞</t>
  </si>
  <si>
    <t xml:space="preserve">範囲</t>
  </si>
  <si>
    <t xml:space="preserve">有効</t>
  </si>
  <si>
    <t xml:space="preserve">廃止</t>
  </si>
  <si>
    <t xml:space="preserve">監修済み</t>
  </si>
  <si>
    <t xml:space="preserve">OPEN</t>
  </si>
  <si>
    <t xml:space="preserve">RESTRICTED</t>
  </si>
  <si>
    <t xml:space="preserve">GOV_JP</t>
  </si>
  <si>
    <t xml:space="preserve">GOV_US</t>
  </si>
  <si>
    <t xml:space="preserve">UNKNOWN</t>
  </si>
  <si>
    <t xml:space="preserve">消化器</t>
  </si>
  <si>
    <t xml:space="preserve">HP</t>
  </si>
  <si>
    <r>
      <rPr>
        <sz val="10"/>
        <rFont val="Arial"/>
        <family val="0"/>
        <charset val="1"/>
      </rPr>
      <t xml:space="preserve">H. pylori</t>
    </r>
    <r>
      <rPr>
        <sz val="10"/>
        <rFont val="Noto Sans CJK SC"/>
        <family val="2"/>
      </rPr>
      <t xml:space="preserve">関連疾患</t>
    </r>
  </si>
  <si>
    <t xml:space="preserve">UG</t>
  </si>
  <si>
    <t xml:space="preserve">上部消化管出血</t>
  </si>
  <si>
    <t xml:space="preserve">ES</t>
  </si>
  <si>
    <t xml:space="preserve">食道</t>
  </si>
  <si>
    <t xml:space="preserve">GD</t>
  </si>
  <si>
    <t xml:space="preserve">胃・十二指腸</t>
  </si>
  <si>
    <t xml:space="preserve">IN</t>
  </si>
  <si>
    <t xml:space="preserve">小腸・大腸</t>
  </si>
  <si>
    <t xml:space="preserve">LV</t>
  </si>
  <si>
    <t xml:space="preserve">肝</t>
  </si>
  <si>
    <t xml:space="preserve">BP</t>
  </si>
  <si>
    <t xml:space="preserve">胆・膵</t>
  </si>
  <si>
    <t xml:space="preserve">AB</t>
  </si>
  <si>
    <t xml:space="preserve">腹膜・腹壁・急性腹症</t>
  </si>
  <si>
    <t xml:space="preserve">XS</t>
  </si>
  <si>
    <t xml:space="preserve">症候・検査・栄養</t>
  </si>
  <si>
    <t xml:space="preserve">NG</t>
  </si>
  <si>
    <t xml:space="preserve">神経消化器病</t>
  </si>
  <si>
    <t xml:space="preserve">循環器</t>
  </si>
  <si>
    <t xml:space="preserve">AR</t>
  </si>
  <si>
    <t xml:space="preserve">不整脈</t>
  </si>
  <si>
    <t xml:space="preserve">HF</t>
  </si>
  <si>
    <t xml:space="preserve">心不全</t>
  </si>
  <si>
    <t xml:space="preserve">IH</t>
  </si>
  <si>
    <t xml:space="preserve">虚血性心疾患</t>
  </si>
  <si>
    <t xml:space="preserve">VD</t>
  </si>
  <si>
    <t xml:space="preserve">弁膜症・感染性心内膜炎</t>
  </si>
  <si>
    <t xml:space="preserve">MP</t>
  </si>
  <si>
    <t xml:space="preserve">心筋・心膜疾患、心臓腫瘍、外傷</t>
  </si>
  <si>
    <t xml:space="preserve">CH</t>
  </si>
  <si>
    <t xml:space="preserve">先天性心疾患</t>
  </si>
  <si>
    <t xml:space="preserve">HT</t>
  </si>
  <si>
    <t xml:space="preserve">血圧異常</t>
  </si>
  <si>
    <t xml:space="preserve">VS</t>
  </si>
  <si>
    <t xml:space="preserve">脈管疾患</t>
  </si>
  <si>
    <t xml:space="preserve">CX</t>
  </si>
  <si>
    <t xml:space="preserve">循環器の症候・検査・治療（横断）</t>
  </si>
  <si>
    <t xml:space="preserve">呼吸器</t>
  </si>
  <si>
    <t xml:space="preserve">RI</t>
  </si>
  <si>
    <t xml:space="preserve">呼吸器感染症</t>
  </si>
  <si>
    <t xml:space="preserve">RO</t>
  </si>
  <si>
    <r>
      <rPr>
        <sz val="10"/>
        <rFont val="Noto Sans CJK SC"/>
        <family val="2"/>
      </rPr>
      <t xml:space="preserve">気道・閉塞性肺疾患（</t>
    </r>
    <r>
      <rPr>
        <sz val="10"/>
        <rFont val="Arial"/>
        <family val="0"/>
        <charset val="1"/>
      </rPr>
      <t xml:space="preserve">COPD</t>
    </r>
    <r>
      <rPr>
        <sz val="10"/>
        <rFont val="Noto Sans CJK SC"/>
        <family val="2"/>
      </rPr>
      <t xml:space="preserve">・喘息）</t>
    </r>
  </si>
  <si>
    <t xml:space="preserve">IL</t>
  </si>
  <si>
    <t xml:space="preserve">間質性・免疫学的機序の肺疾患</t>
  </si>
  <si>
    <t xml:space="preserve">PV</t>
  </si>
  <si>
    <t xml:space="preserve">肺循環異常</t>
  </si>
  <si>
    <t xml:space="preserve">LC</t>
  </si>
  <si>
    <t xml:space="preserve">気管支・肺・胸膜・縦隔の腫瘍</t>
  </si>
  <si>
    <t xml:space="preserve">PL</t>
  </si>
  <si>
    <t xml:space="preserve">胸膜・縦隔・横隔膜・胸郭、呼吸調節異常</t>
  </si>
  <si>
    <t xml:space="preserve">RX</t>
  </si>
  <si>
    <t xml:space="preserve">呼吸器の症候・検査・治療（横断）</t>
  </si>
  <si>
    <t xml:space="preserve">腎・泌尿器・生殖器</t>
  </si>
  <si>
    <t xml:space="preserve">GN</t>
  </si>
  <si>
    <t xml:space="preserve">糸球体疾患</t>
  </si>
  <si>
    <t xml:space="preserve">KT</t>
  </si>
  <si>
    <t xml:space="preserve">腎血管・尿細管・間質疾患</t>
  </si>
  <si>
    <t xml:space="preserve">KF</t>
  </si>
  <si>
    <t xml:space="preserve">腎不全・水電解質・酸塩基平衡</t>
  </si>
  <si>
    <t xml:space="preserve">KX</t>
  </si>
  <si>
    <t xml:space="preserve">腎・泌尿器の症候・検査・治療（横断）</t>
  </si>
  <si>
    <t xml:space="preserve">UR</t>
  </si>
  <si>
    <t xml:space="preserve">尿路の結石・閉塞・炎症・形態と機能の異常・損傷</t>
  </si>
  <si>
    <t xml:space="preserve">GU</t>
  </si>
  <si>
    <t xml:space="preserve">尿路と男性生殖器の腫瘍、男性生殖器の疾患</t>
  </si>
  <si>
    <t xml:space="preserve">GY</t>
  </si>
  <si>
    <t xml:space="preserve">女性生殖器の炎症・腫瘍・形態異常・損傷</t>
  </si>
  <si>
    <t xml:space="preserve">RP</t>
  </si>
  <si>
    <t xml:space="preserve">月経異常・不妊・避妊・更年期</t>
  </si>
  <si>
    <t xml:space="preserve">内分泌・代謝・栄養・乳腺</t>
  </si>
  <si>
    <t xml:space="preserve">EN</t>
  </si>
  <si>
    <t xml:space="preserve">間脳・下垂体、副腎、その他の内分泌疾患</t>
  </si>
  <si>
    <t xml:space="preserve">TH</t>
  </si>
  <si>
    <t xml:space="preserve">甲状腺、副甲状腺とカルシウム・リン代謝</t>
  </si>
  <si>
    <t xml:space="preserve">DM</t>
  </si>
  <si>
    <t xml:space="preserve">糖質代謝異常（糖尿病・低血糖症）</t>
  </si>
  <si>
    <t xml:space="preserve">MT</t>
  </si>
  <si>
    <t xml:space="preserve">脂質・蛋白・その他の代謝異常</t>
  </si>
  <si>
    <t xml:space="preserve">BR</t>
  </si>
  <si>
    <t xml:space="preserve">乳腺・乳房疾患</t>
  </si>
  <si>
    <t xml:space="preserve">IE</t>
  </si>
  <si>
    <t xml:space="preserve">小児の内分泌疾患・先天代謝異常</t>
  </si>
  <si>
    <t xml:space="preserve">EX</t>
  </si>
  <si>
    <t xml:space="preserve">内分泌・代謝の症候・検査・治療（横断）</t>
  </si>
  <si>
    <t xml:space="preserve">皮膚・頭頸部</t>
  </si>
  <si>
    <t xml:space="preserve">SK</t>
  </si>
  <si>
    <t xml:space="preserve">炎症性皮膚疾患</t>
  </si>
  <si>
    <t xml:space="preserve">DT</t>
  </si>
  <si>
    <t xml:space="preserve">腫瘍・母斑性皮膚疾患</t>
  </si>
  <si>
    <t xml:space="preserve">SD</t>
  </si>
  <si>
    <t xml:space="preserve">その他の皮膚疾患（水疱症・角化症・皮膚感染症など）</t>
  </si>
  <si>
    <t xml:space="preserve">HX</t>
  </si>
  <si>
    <t xml:space="preserve">皮膚・頭頸部の症候・検査・治療（横断）</t>
  </si>
  <si>
    <t xml:space="preserve">EY</t>
  </si>
  <si>
    <t xml:space="preserve">視機能・視神経、眼窩・外眼部・前眼部・眼球の疾患</t>
  </si>
  <si>
    <t xml:space="preserve">RE</t>
  </si>
  <si>
    <t xml:space="preserve">ぶどう膜・網膜・硝子体疾患</t>
  </si>
  <si>
    <t xml:space="preserve">OT</t>
  </si>
  <si>
    <t xml:space="preserve">外耳・中耳・内耳と脳神経の疾患</t>
  </si>
  <si>
    <t xml:space="preserve">NL</t>
  </si>
  <si>
    <t xml:space="preserve">鼻腔・副鼻腔・喉頭疾患</t>
  </si>
  <si>
    <t xml:space="preserve">OR</t>
  </si>
  <si>
    <t xml:space="preserve">咽頭・口腔・唾液腺・頸部の疾患</t>
  </si>
  <si>
    <t xml:space="preserve">TR</t>
  </si>
  <si>
    <t xml:space="preserve">皮膚・頭頸部の損傷と奇形</t>
  </si>
  <si>
    <t xml:space="preserve">神経・運動器</t>
  </si>
  <si>
    <t xml:space="preserve">ST</t>
  </si>
  <si>
    <t xml:space="preserve">脳血管障害</t>
  </si>
  <si>
    <t xml:space="preserve">BT</t>
  </si>
  <si>
    <t xml:space="preserve">脳腫瘍</t>
  </si>
  <si>
    <t xml:space="preserve">NI</t>
  </si>
  <si>
    <t xml:space="preserve">神経・運動器の感染性・炎症性疾患</t>
  </si>
  <si>
    <t xml:space="preserve">ND</t>
  </si>
  <si>
    <t xml:space="preserve">神経変性・代謝性・脱髄疾患、中毒</t>
  </si>
  <si>
    <t xml:space="preserve">EP</t>
  </si>
  <si>
    <t xml:space="preserve">発作性・機能性・自律神経系疾患、小児のけいれん性疾患</t>
  </si>
  <si>
    <t xml:space="preserve">PN</t>
  </si>
  <si>
    <t xml:space="preserve">末梢神経疾患（炎症性・遺伝性・代謝性、絞扼性、神経痛）</t>
  </si>
  <si>
    <t xml:space="preserve">NM</t>
  </si>
  <si>
    <t xml:space="preserve">神経筋接合部・筋疾患、小児の筋疾患</t>
  </si>
  <si>
    <t xml:space="preserve">SP</t>
  </si>
  <si>
    <t xml:space="preserve">脊椎・脊髄疾患</t>
  </si>
  <si>
    <t xml:space="preserve">NX</t>
  </si>
  <si>
    <t xml:space="preserve">神経・運動器の症候・検査・治療（横断）</t>
  </si>
  <si>
    <t xml:space="preserve">BD</t>
  </si>
  <si>
    <t xml:space="preserve">骨系統疾患・代謝性骨疾患</t>
  </si>
  <si>
    <t xml:space="preserve">OS</t>
  </si>
  <si>
    <t xml:space="preserve">上肢・下肢の運動器疾患、非感染性骨・関節・四肢軟部疾患</t>
  </si>
  <si>
    <t xml:space="preserve">BO</t>
  </si>
  <si>
    <t xml:space="preserve">骨・軟部腫瘍と類似疾患</t>
  </si>
  <si>
    <t xml:space="preserve">TJ</t>
  </si>
  <si>
    <t xml:space="preserve">神経・運動器の外傷</t>
  </si>
  <si>
    <t xml:space="preserve">AN</t>
  </si>
  <si>
    <t xml:space="preserve">水頭症、脳・脊髄の形成異常、神経皮膚症候群、脳性麻痺</t>
  </si>
  <si>
    <t xml:space="preserve">感染症</t>
  </si>
  <si>
    <t xml:space="preserve">VI</t>
  </si>
  <si>
    <t xml:space="preserve">ウイルス感染症（急性・小児・全身性）</t>
  </si>
  <si>
    <t xml:space="preserve">HV</t>
  </si>
  <si>
    <t xml:space="preserve">ウイルス感染症（ヘルペス群・慢性・新興）</t>
  </si>
  <si>
    <t xml:space="preserve">CM</t>
  </si>
  <si>
    <t xml:space="preserve">クラミジア・マイコプラズマ・リケッチアによる感染症</t>
  </si>
  <si>
    <t xml:space="preserve">BA</t>
  </si>
  <si>
    <t xml:space="preserve">細菌による感染症（抗酸菌を除く）</t>
  </si>
  <si>
    <t xml:space="preserve">MY</t>
  </si>
  <si>
    <t xml:space="preserve">抗酸菌による感染症</t>
  </si>
  <si>
    <t xml:space="preserve">FG</t>
  </si>
  <si>
    <t xml:space="preserve">真菌、寄生虫、その他の病原体による感染症</t>
  </si>
  <si>
    <t xml:space="preserve">IG</t>
  </si>
  <si>
    <t xml:space="preserve">感染症の総論（横断：敗血症・抗菌薬・感染対策など）</t>
  </si>
  <si>
    <t xml:space="preserve">血液・造血器</t>
  </si>
  <si>
    <t xml:space="preserve">RC</t>
  </si>
  <si>
    <t xml:space="preserve">赤血球系疾患</t>
  </si>
  <si>
    <t xml:space="preserve">BL</t>
  </si>
  <si>
    <t xml:space="preserve">血液・造血の横断項目</t>
  </si>
  <si>
    <t xml:space="preserve">ML</t>
  </si>
  <si>
    <t xml:space="preserve">白血球系疾患とその他の骨髄性疾患</t>
  </si>
  <si>
    <t xml:space="preserve">LY</t>
  </si>
  <si>
    <t xml:space="preserve">リンパ系疾患</t>
  </si>
  <si>
    <t xml:space="preserve">HS</t>
  </si>
  <si>
    <t xml:space="preserve">出血性疾患と血栓傾向</t>
  </si>
  <si>
    <t xml:space="preserve">PB</t>
  </si>
  <si>
    <t xml:space="preserve">その他の重要な小児領域の疾患</t>
  </si>
  <si>
    <t xml:space="preserve">アレルギー・膠原病・免疫</t>
  </si>
  <si>
    <t xml:space="preserve">AL</t>
  </si>
  <si>
    <t xml:space="preserve">アレルギー性疾患</t>
  </si>
  <si>
    <t xml:space="preserve">CT</t>
  </si>
  <si>
    <t xml:space="preserve">関節リウマチとその類縁疾患、全身性結合組織病とその関連疾患</t>
  </si>
  <si>
    <t xml:space="preserve">VA</t>
  </si>
  <si>
    <t xml:space="preserve">血管炎症候群とその関連疾患</t>
  </si>
  <si>
    <t xml:space="preserve">ID</t>
  </si>
  <si>
    <r>
      <rPr>
        <b val="true"/>
        <sz val="10"/>
        <color rgb="FFFFFFFF"/>
        <rFont val="Noto Sans CJK SC"/>
        <family val="2"/>
      </rPr>
      <t xml:space="preserve">主題（</t>
    </r>
    <r>
      <rPr>
        <b val="true"/>
        <sz val="10"/>
        <color rgb="FFFFFFFF"/>
        <rFont val="Arial"/>
        <family val="0"/>
        <charset val="1"/>
      </rPr>
      <t xml:space="preserve">subdomain</t>
    </r>
    <r>
      <rPr>
        <b val="true"/>
        <sz val="10"/>
        <color rgb="FFFFFFFF"/>
        <rFont val="Noto Sans CJK SC"/>
        <family val="2"/>
      </rPr>
      <t xml:space="preserve">）</t>
    </r>
  </si>
  <si>
    <t xml:space="preserve">主張文</t>
  </si>
  <si>
    <t xml:space="preserve">地域</t>
  </si>
  <si>
    <t xml:space="preserve">出題基準（医学各論）</t>
  </si>
  <si>
    <t xml:space="preserve">コアカリ</t>
  </si>
  <si>
    <t xml:space="preserve">出典番号</t>
  </si>
  <si>
    <t xml:space="preserve">DOI</t>
  </si>
  <si>
    <t xml:space="preserve">PMID</t>
  </si>
  <si>
    <t xml:space="preserve">ライセンス区分</t>
  </si>
  <si>
    <t xml:space="preserve">状態</t>
  </si>
  <si>
    <t xml:space="preserve">置き換え先</t>
  </si>
  <si>
    <t xml:space="preserve">作成日</t>
  </si>
  <si>
    <r>
      <rPr>
        <b val="true"/>
        <sz val="10"/>
        <color rgb="FFFFFFFF"/>
        <rFont val="Noto Sans CJK SC"/>
        <family val="2"/>
      </rPr>
      <t xml:space="preserve">不確かさ（</t>
    </r>
    <r>
      <rPr>
        <b val="true"/>
        <sz val="10"/>
        <color rgb="FFFFFFFF"/>
        <rFont val="Arial"/>
        <family val="0"/>
        <charset val="1"/>
      </rPr>
      <t xml:space="preserve">uncertainty</t>
    </r>
    <r>
      <rPr>
        <b val="true"/>
        <sz val="10"/>
        <color rgb="FFFFFFFF"/>
        <rFont val="Noto Sans CJK SC"/>
        <family val="2"/>
      </rPr>
      <t xml:space="preserve">）</t>
    </r>
  </si>
  <si>
    <t xml:space="preserve">HP-001</t>
  </si>
  <si>
    <r>
      <rPr>
        <sz val="10"/>
        <rFont val="Arial"/>
        <family val="0"/>
        <charset val="1"/>
      </rPr>
      <t xml:space="preserve">2018</t>
    </r>
    <r>
      <rPr>
        <sz val="10"/>
        <rFont val="Noto Sans CJK SC"/>
        <family val="2"/>
      </rPr>
      <t xml:space="preserve">〜</t>
    </r>
    <r>
      <rPr>
        <sz val="10"/>
        <rFont val="Arial"/>
        <family val="0"/>
        <charset val="1"/>
      </rPr>
      <t xml:space="preserve">2020</t>
    </r>
    <r>
      <rPr>
        <sz val="10"/>
        <rFont val="Noto Sans CJK SC"/>
        <family val="2"/>
      </rPr>
      <t xml:space="preserve">年に日本国内で集めた</t>
    </r>
    <r>
      <rPr>
        <sz val="10"/>
        <rFont val="Arial"/>
        <family val="0"/>
        <charset val="1"/>
      </rPr>
      <t xml:space="preserve">H. pylori</t>
    </r>
    <r>
      <rPr>
        <sz val="10"/>
        <rFont val="Noto Sans CJK SC"/>
        <family val="2"/>
      </rPr>
      <t xml:space="preserve">臨床分離株では、クラリスロマイシン耐性が</t>
    </r>
    <r>
      <rPr>
        <sz val="10"/>
        <rFont val="Arial"/>
        <family val="0"/>
        <charset val="1"/>
      </rPr>
      <t xml:space="preserve">35.5%</t>
    </r>
    <r>
      <rPr>
        <sz val="10"/>
        <rFont val="Noto Sans CJK SC"/>
        <family val="2"/>
      </rPr>
      <t xml:space="preserve">、アモキシシリン耐性が</t>
    </r>
    <r>
      <rPr>
        <sz val="10"/>
        <rFont val="Arial"/>
        <family val="0"/>
        <charset val="1"/>
      </rPr>
      <t xml:space="preserve">2.7%</t>
    </r>
    <r>
      <rPr>
        <sz val="10"/>
        <rFont val="Noto Sans CJK SC"/>
        <family val="2"/>
      </rPr>
      <t xml:space="preserve">、メトロニダゾール耐性が</t>
    </r>
    <r>
      <rPr>
        <sz val="10"/>
        <rFont val="Arial"/>
        <family val="0"/>
        <charset val="1"/>
      </rPr>
      <t xml:space="preserve">4.2%</t>
    </r>
    <r>
      <rPr>
        <sz val="10"/>
        <rFont val="Noto Sans CJK SC"/>
        <family val="2"/>
      </rPr>
      <t xml:space="preserve">だった。</t>
    </r>
  </si>
  <si>
    <t xml:space="preserve">JP</t>
  </si>
  <si>
    <r>
      <rPr>
        <sz val="10"/>
        <rFont val="Noto Sans CJK SC"/>
        <family val="2"/>
      </rPr>
      <t xml:space="preserve">医学各論 Ⅻ</t>
    </r>
    <r>
      <rPr>
        <sz val="10"/>
        <rFont val="Arial"/>
        <family val="0"/>
        <charset val="1"/>
      </rPr>
      <t xml:space="preserve">-2-B-⑧</t>
    </r>
    <r>
      <rPr>
        <sz val="10"/>
        <rFont val="Noto Sans CJK SC"/>
        <family val="2"/>
      </rPr>
      <t xml:space="preserve">（ヘリコバクター・ピロリ感染症、</t>
    </r>
    <r>
      <rPr>
        <sz val="10"/>
        <rFont val="Arial"/>
        <family val="0"/>
        <charset val="1"/>
      </rPr>
      <t xml:space="preserve">a</t>
    </r>
    <r>
      <rPr>
        <sz val="10"/>
        <rFont val="Noto Sans CJK SC"/>
        <family val="2"/>
      </rPr>
      <t xml:space="preserve">）</t>
    </r>
  </si>
  <si>
    <t xml:space="preserve">Okimoto T et al. Helicobacter 2024;29:e13028</t>
  </si>
  <si>
    <t xml:space="preserve">10.1111/hel.13028</t>
  </si>
  <si>
    <t xml:space="preserve">draft</t>
  </si>
  <si>
    <t xml:space="preserve">2026-10-10</t>
  </si>
  <si>
    <t xml:space="preserve">HP-002</t>
  </si>
  <si>
    <r>
      <rPr>
        <sz val="10"/>
        <rFont val="Noto Sans CJK SC"/>
        <family val="2"/>
      </rPr>
      <t xml:space="preserve">日本の第</t>
    </r>
    <r>
      <rPr>
        <sz val="10"/>
        <rFont val="Arial"/>
        <family val="0"/>
        <charset val="1"/>
      </rPr>
      <t xml:space="preserve">III</t>
    </r>
    <r>
      <rPr>
        <sz val="10"/>
        <rFont val="Noto Sans CJK SC"/>
        <family val="2"/>
      </rPr>
      <t xml:space="preserve">相二重盲検</t>
    </r>
    <r>
      <rPr>
        <sz val="10"/>
        <rFont val="Arial"/>
        <family val="0"/>
        <charset val="1"/>
      </rPr>
      <t xml:space="preserve">RCT</t>
    </r>
    <r>
      <rPr>
        <sz val="10"/>
        <rFont val="Noto Sans CJK SC"/>
        <family val="2"/>
      </rPr>
      <t xml:space="preserve">では、一次除菌（三剤）の除菌率がボノプラザン群</t>
    </r>
    <r>
      <rPr>
        <sz val="10"/>
        <rFont val="Arial"/>
        <family val="0"/>
        <charset val="1"/>
      </rPr>
      <t xml:space="preserve">92.6%</t>
    </r>
    <r>
      <rPr>
        <sz val="10"/>
        <rFont val="Noto Sans CJK SC"/>
        <family val="2"/>
      </rPr>
      <t xml:space="preserve">、ランソプラゾール群</t>
    </r>
    <r>
      <rPr>
        <sz val="10"/>
        <rFont val="Arial"/>
        <family val="0"/>
        <charset val="1"/>
      </rPr>
      <t xml:space="preserve">75.9%</t>
    </r>
    <r>
      <rPr>
        <sz val="10"/>
        <rFont val="Noto Sans CJK SC"/>
        <family val="2"/>
      </rPr>
      <t xml:space="preserve">だった。</t>
    </r>
  </si>
  <si>
    <t xml:space="preserve">Murakami K et al. Gut 2016;65:1439-46</t>
  </si>
  <si>
    <t xml:space="preserve">10.1136/gutjnl-2015-311304</t>
  </si>
  <si>
    <t xml:space="preserve">26935876</t>
  </si>
  <si>
    <r>
      <rPr>
        <sz val="10"/>
        <rFont val="Arial"/>
        <family val="0"/>
        <charset val="1"/>
      </rPr>
      <t xml:space="preserve">DOI</t>
    </r>
    <r>
      <rPr>
        <sz val="10"/>
        <rFont val="Noto Sans CJK SC"/>
        <family val="2"/>
      </rPr>
      <t xml:space="preserve">・</t>
    </r>
    <r>
      <rPr>
        <sz val="10"/>
        <rFont val="Arial"/>
        <family val="0"/>
        <charset val="1"/>
      </rPr>
      <t xml:space="preserve">PMID</t>
    </r>
    <r>
      <rPr>
        <sz val="10"/>
        <rFont val="Noto Sans CJK SC"/>
        <family val="2"/>
      </rPr>
      <t xml:space="preserve">は</t>
    </r>
    <r>
      <rPr>
        <sz val="10"/>
        <rFont val="Arial"/>
        <family val="0"/>
        <charset val="1"/>
      </rPr>
      <t xml:space="preserve">PubMed</t>
    </r>
    <r>
      <rPr>
        <sz val="10"/>
        <rFont val="Noto Sans CJK SC"/>
        <family val="2"/>
      </rPr>
      <t xml:space="preserve">のコメント記事（</t>
    </r>
    <r>
      <rPr>
        <sz val="10"/>
        <rFont val="Arial"/>
        <family val="0"/>
        <charset val="1"/>
      </rPr>
      <t xml:space="preserve">PMID 27210791</t>
    </r>
    <r>
      <rPr>
        <sz val="10"/>
        <rFont val="Noto Sans CJK SC"/>
        <family val="2"/>
      </rPr>
      <t xml:space="preserve">）と</t>
    </r>
    <r>
      <rPr>
        <sz val="10"/>
        <rFont val="Arial"/>
        <family val="0"/>
        <charset val="1"/>
      </rPr>
      <t xml:space="preserve">ClinicalTrials.gov NCT04901663</t>
    </r>
    <r>
      <rPr>
        <sz val="10"/>
        <rFont val="Noto Sans CJK SC"/>
        <family val="2"/>
      </rPr>
      <t xml:space="preserve">の文献リストで確認。ライセンスは要確認</t>
    </r>
  </si>
  <si>
    <t xml:space="preserve">HP-003</t>
  </si>
  <si>
    <r>
      <rPr>
        <sz val="10"/>
        <rFont val="Noto Sans CJK SC"/>
        <family val="2"/>
      </rPr>
      <t xml:space="preserve">同じ</t>
    </r>
    <r>
      <rPr>
        <sz val="10"/>
        <rFont val="Arial"/>
        <family val="0"/>
        <charset val="1"/>
      </rPr>
      <t xml:space="preserve">RCT</t>
    </r>
    <r>
      <rPr>
        <sz val="10"/>
        <rFont val="Noto Sans CJK SC"/>
        <family val="2"/>
      </rPr>
      <t xml:space="preserve">の</t>
    </r>
    <r>
      <rPr>
        <sz val="10"/>
        <rFont val="Arial"/>
        <family val="0"/>
        <charset val="1"/>
      </rPr>
      <t xml:space="preserve">CAM</t>
    </r>
    <r>
      <rPr>
        <sz val="10"/>
        <rFont val="Noto Sans CJK SC"/>
        <family val="2"/>
      </rPr>
      <t xml:space="preserve">耐性株感染例では、除菌率がボノプラザン三剤で</t>
    </r>
    <r>
      <rPr>
        <sz val="10"/>
        <rFont val="Arial"/>
        <family val="0"/>
        <charset val="1"/>
      </rPr>
      <t xml:space="preserve">82.0%</t>
    </r>
    <r>
      <rPr>
        <sz val="10"/>
        <rFont val="Noto Sans CJK SC"/>
        <family val="2"/>
      </rPr>
      <t xml:space="preserve">、ランソプラゾール三剤で</t>
    </r>
    <r>
      <rPr>
        <sz val="10"/>
        <rFont val="Arial"/>
        <family val="0"/>
        <charset val="1"/>
      </rPr>
      <t xml:space="preserve">40.0%</t>
    </r>
    <r>
      <rPr>
        <sz val="10"/>
        <rFont val="Noto Sans CJK SC"/>
        <family val="2"/>
      </rPr>
      <t xml:space="preserve">だった（</t>
    </r>
    <r>
      <rPr>
        <sz val="10"/>
        <rFont val="Arial"/>
        <family val="0"/>
        <charset val="1"/>
      </rPr>
      <t xml:space="preserve">p&lt;0.0001</t>
    </r>
    <r>
      <rPr>
        <sz val="10"/>
        <rFont val="Noto Sans CJK SC"/>
        <family val="2"/>
      </rPr>
      <t xml:space="preserve">）。</t>
    </r>
  </si>
  <si>
    <r>
      <rPr>
        <sz val="10"/>
        <rFont val="Arial"/>
        <family val="0"/>
        <charset val="1"/>
      </rPr>
      <t xml:space="preserve">Murakami 2016 </t>
    </r>
    <r>
      <rPr>
        <sz val="10"/>
        <rFont val="Noto Sans CJK SC"/>
        <family val="2"/>
      </rPr>
      <t xml:space="preserve">原著本文（</t>
    </r>
    <r>
      <rPr>
        <sz val="10"/>
        <rFont val="Arial"/>
        <family val="0"/>
        <charset val="1"/>
      </rPr>
      <t xml:space="preserve">PMC5036253</t>
    </r>
    <r>
      <rPr>
        <sz val="10"/>
        <rFont val="Noto Sans CJK SC"/>
        <family val="2"/>
      </rPr>
      <t xml:space="preserve">、</t>
    </r>
    <r>
      <rPr>
        <sz val="10"/>
        <rFont val="Arial"/>
        <family val="0"/>
        <charset val="1"/>
      </rPr>
      <t xml:space="preserve">online supplementary table S1</t>
    </r>
    <r>
      <rPr>
        <sz val="10"/>
        <rFont val="Noto Sans CJK SC"/>
        <family val="2"/>
      </rPr>
      <t xml:space="preserve">参照）</t>
    </r>
    <r>
      <rPr>
        <sz val="10"/>
        <rFont val="Arial"/>
        <family val="0"/>
        <charset val="1"/>
      </rPr>
      <t xml:space="preserve">; Frontiers Pharmacol 2018 (10.3389/fphar.2018.01560)</t>
    </r>
  </si>
  <si>
    <t xml:space="preserve">数値は原著本文で確認済み。ライセンスは要確認</t>
  </si>
  <si>
    <t xml:space="preserve">HP-004</t>
  </si>
  <si>
    <r>
      <rPr>
        <sz val="10"/>
        <rFont val="Arial"/>
        <family val="0"/>
        <charset val="1"/>
      </rPr>
      <t xml:space="preserve">JSGE 2026</t>
    </r>
    <r>
      <rPr>
        <sz val="10"/>
        <rFont val="Noto Sans CJK SC"/>
        <family val="2"/>
      </rPr>
      <t xml:space="preserve">は、一次除菌では</t>
    </r>
    <r>
      <rPr>
        <sz val="10"/>
        <rFont val="Arial"/>
        <family val="0"/>
        <charset val="1"/>
      </rPr>
      <t xml:space="preserve">PPI</t>
    </r>
    <r>
      <rPr>
        <sz val="10"/>
        <rFont val="Noto Sans CJK SC"/>
        <family val="2"/>
      </rPr>
      <t xml:space="preserve">よりボノプラザンを含む三剤療法を用いることを強く推奨している（エビデンス</t>
    </r>
    <r>
      <rPr>
        <sz val="10"/>
        <rFont val="Arial"/>
        <family val="0"/>
        <charset val="1"/>
      </rPr>
      <t xml:space="preserve">A</t>
    </r>
    <r>
      <rPr>
        <sz val="10"/>
        <rFont val="Noto Sans CJK SC"/>
        <family val="2"/>
      </rPr>
      <t xml:space="preserve">、</t>
    </r>
    <r>
      <rPr>
        <sz val="10"/>
        <rFont val="Arial"/>
        <family val="0"/>
        <charset val="1"/>
      </rPr>
      <t xml:space="preserve">7</t>
    </r>
    <r>
      <rPr>
        <sz val="10"/>
        <rFont val="Noto Sans CJK SC"/>
        <family val="2"/>
      </rPr>
      <t xml:space="preserve">件の</t>
    </r>
    <r>
      <rPr>
        <sz val="10"/>
        <rFont val="Arial"/>
        <family val="0"/>
        <charset val="1"/>
      </rPr>
      <t xml:space="preserve">RCT</t>
    </r>
    <r>
      <rPr>
        <sz val="10"/>
        <rFont val="Noto Sans CJK SC"/>
        <family val="2"/>
      </rPr>
      <t xml:space="preserve">のメタ解析）。</t>
    </r>
  </si>
  <si>
    <t xml:space="preserve">JSGE PUD GL 2026</t>
  </si>
  <si>
    <t xml:space="preserve">10.1007/s00535-026-02504-3</t>
  </si>
  <si>
    <t xml:space="preserve">HP-005</t>
  </si>
  <si>
    <r>
      <rPr>
        <sz val="10"/>
        <rFont val="Arial"/>
        <family val="0"/>
        <charset val="1"/>
      </rPr>
      <t xml:space="preserve">JSGE 2026</t>
    </r>
    <r>
      <rPr>
        <sz val="10"/>
        <rFont val="Noto Sans CJK SC"/>
        <family val="2"/>
      </rPr>
      <t xml:space="preserve">は、可能であれば一次除菌前に</t>
    </r>
    <r>
      <rPr>
        <sz val="10"/>
        <rFont val="Arial"/>
        <family val="0"/>
        <charset val="1"/>
      </rPr>
      <t xml:space="preserve">CAM</t>
    </r>
    <r>
      <rPr>
        <sz val="10"/>
        <rFont val="Noto Sans CJK SC"/>
        <family val="2"/>
      </rPr>
      <t xml:space="preserve">感受性検査を行い、最も高い除菌率が見込めるレジメンを選ぶよう強く推奨している。</t>
    </r>
  </si>
  <si>
    <t xml:space="preserve">HP-006</t>
  </si>
  <si>
    <r>
      <rPr>
        <sz val="10"/>
        <rFont val="Arial"/>
        <family val="0"/>
        <charset val="1"/>
      </rPr>
      <t xml:space="preserve">CAM</t>
    </r>
    <r>
      <rPr>
        <sz val="10"/>
        <rFont val="Noto Sans CJK SC"/>
        <family val="2"/>
      </rPr>
      <t xml:space="preserve">感受性株には</t>
    </r>
    <r>
      <rPr>
        <sz val="10"/>
        <rFont val="Arial"/>
        <family val="0"/>
        <charset val="1"/>
      </rPr>
      <t xml:space="preserve">VPZ</t>
    </r>
    <r>
      <rPr>
        <sz val="10"/>
        <rFont val="Noto Sans CJK SC"/>
        <family val="2"/>
      </rPr>
      <t xml:space="preserve">＋</t>
    </r>
    <r>
      <rPr>
        <sz val="10"/>
        <rFont val="Arial"/>
        <family val="0"/>
        <charset val="1"/>
      </rPr>
      <t xml:space="preserve">AMPC</t>
    </r>
    <r>
      <rPr>
        <sz val="10"/>
        <rFont val="Noto Sans CJK SC"/>
        <family val="2"/>
      </rPr>
      <t xml:space="preserve">＋</t>
    </r>
    <r>
      <rPr>
        <sz val="10"/>
        <rFont val="Arial"/>
        <family val="0"/>
        <charset val="1"/>
      </rPr>
      <t xml:space="preserve">CAM</t>
    </r>
    <r>
      <rPr>
        <sz val="10"/>
        <rFont val="Noto Sans CJK SC"/>
        <family val="2"/>
      </rPr>
      <t xml:space="preserve">を、</t>
    </r>
    <r>
      <rPr>
        <sz val="10"/>
        <rFont val="Arial"/>
        <family val="0"/>
        <charset val="1"/>
      </rPr>
      <t xml:space="preserve">CAM</t>
    </r>
    <r>
      <rPr>
        <sz val="10"/>
        <rFont val="Noto Sans CJK SC"/>
        <family val="2"/>
      </rPr>
      <t xml:space="preserve">耐性株には</t>
    </r>
    <r>
      <rPr>
        <sz val="10"/>
        <rFont val="Arial"/>
        <family val="0"/>
        <charset val="1"/>
      </rPr>
      <t xml:space="preserve">PPI</t>
    </r>
    <r>
      <rPr>
        <sz val="10"/>
        <rFont val="Noto Sans CJK SC"/>
        <family val="2"/>
      </rPr>
      <t xml:space="preserve">または</t>
    </r>
    <r>
      <rPr>
        <sz val="10"/>
        <rFont val="Arial"/>
        <family val="0"/>
        <charset val="1"/>
      </rPr>
      <t xml:space="preserve">VPZ</t>
    </r>
    <r>
      <rPr>
        <sz val="10"/>
        <rFont val="Noto Sans CJK SC"/>
        <family val="2"/>
      </rPr>
      <t xml:space="preserve">＋</t>
    </r>
    <r>
      <rPr>
        <sz val="10"/>
        <rFont val="Arial"/>
        <family val="0"/>
        <charset val="1"/>
      </rPr>
      <t xml:space="preserve">AMPC</t>
    </r>
    <r>
      <rPr>
        <sz val="10"/>
        <rFont val="Noto Sans CJK SC"/>
        <family val="2"/>
      </rPr>
      <t xml:space="preserve">＋</t>
    </r>
    <r>
      <rPr>
        <sz val="10"/>
        <rFont val="Arial"/>
        <family val="0"/>
        <charset val="1"/>
      </rPr>
      <t xml:space="preserve">MNZ</t>
    </r>
    <r>
      <rPr>
        <sz val="10"/>
        <rFont val="Noto Sans CJK SC"/>
        <family val="2"/>
      </rPr>
      <t xml:space="preserve">を用いることが推奨されている。</t>
    </r>
  </si>
  <si>
    <t xml:space="preserve">HP-007</t>
  </si>
  <si>
    <r>
      <rPr>
        <sz val="10"/>
        <rFont val="Noto Sans CJK SC"/>
        <family val="2"/>
      </rPr>
      <t xml:space="preserve">日本の二次除菌の推奨レジメンは、標準量</t>
    </r>
    <r>
      <rPr>
        <sz val="10"/>
        <rFont val="Arial"/>
        <family val="0"/>
        <charset val="1"/>
      </rPr>
      <t xml:space="preserve">PPI</t>
    </r>
    <r>
      <rPr>
        <sz val="10"/>
        <rFont val="Noto Sans CJK SC"/>
        <family val="2"/>
      </rPr>
      <t xml:space="preserve">または</t>
    </r>
    <r>
      <rPr>
        <sz val="10"/>
        <rFont val="Arial"/>
        <family val="0"/>
        <charset val="1"/>
      </rPr>
      <t xml:space="preserve">VPZ 20 mg</t>
    </r>
    <r>
      <rPr>
        <sz val="10"/>
        <rFont val="Noto Sans CJK SC"/>
        <family val="2"/>
      </rPr>
      <t xml:space="preserve">、</t>
    </r>
    <r>
      <rPr>
        <sz val="10"/>
        <rFont val="Arial"/>
        <family val="0"/>
        <charset val="1"/>
      </rPr>
      <t xml:space="preserve">AMPC 750 mg</t>
    </r>
    <r>
      <rPr>
        <sz val="10"/>
        <rFont val="Noto Sans CJK SC"/>
        <family val="2"/>
      </rPr>
      <t xml:space="preserve">、</t>
    </r>
    <r>
      <rPr>
        <sz val="10"/>
        <rFont val="Arial"/>
        <family val="0"/>
        <charset val="1"/>
      </rPr>
      <t xml:space="preserve">MNZ 250 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t>
    </r>
    <r>
      <rPr>
        <sz val="10"/>
        <rFont val="Arial"/>
        <family val="0"/>
        <charset val="1"/>
      </rPr>
      <t xml:space="preserve">1</t>
    </r>
    <r>
      <rPr>
        <sz val="10"/>
        <rFont val="Noto Sans CJK SC"/>
        <family val="2"/>
      </rPr>
      <t xml:space="preserve">週間投与するもので、</t>
    </r>
    <r>
      <rPr>
        <sz val="10"/>
        <rFont val="Arial"/>
        <family val="0"/>
        <charset val="1"/>
      </rPr>
      <t xml:space="preserve">PPI</t>
    </r>
    <r>
      <rPr>
        <sz val="10"/>
        <rFont val="Noto Sans CJK SC"/>
        <family val="2"/>
      </rPr>
      <t xml:space="preserve">と</t>
    </r>
    <r>
      <rPr>
        <sz val="10"/>
        <rFont val="Arial"/>
        <family val="0"/>
        <charset val="1"/>
      </rPr>
      <t xml:space="preserve">VPZ</t>
    </r>
    <r>
      <rPr>
        <sz val="10"/>
        <rFont val="Noto Sans CJK SC"/>
        <family val="2"/>
      </rPr>
      <t xml:space="preserve">で除菌率は同等とされる。</t>
    </r>
  </si>
  <si>
    <t xml:space="preserve">用量は保険診療上の用法と照合を要確認</t>
  </si>
  <si>
    <t xml:space="preserve">HP-008</t>
  </si>
  <si>
    <r>
      <rPr>
        <sz val="10"/>
        <rFont val="Noto Sans CJK SC"/>
        <family val="2"/>
      </rPr>
      <t xml:space="preserve">欧州の</t>
    </r>
    <r>
      <rPr>
        <sz val="10"/>
        <rFont val="Arial"/>
        <family val="0"/>
        <charset val="1"/>
      </rPr>
      <t xml:space="preserve">Maastricht VI/Florence</t>
    </r>
    <r>
      <rPr>
        <sz val="10"/>
        <rFont val="Noto Sans CJK SC"/>
        <family val="2"/>
      </rPr>
      <t xml:space="preserve">コンセンサスは、感受性が不明な場合や</t>
    </r>
    <r>
      <rPr>
        <sz val="10"/>
        <rFont val="Arial"/>
        <family val="0"/>
        <charset val="1"/>
      </rPr>
      <t xml:space="preserve">CAM</t>
    </r>
    <r>
      <rPr>
        <sz val="10"/>
        <rFont val="Noto Sans CJK SC"/>
        <family val="2"/>
      </rPr>
      <t xml:space="preserve">耐性率が</t>
    </r>
    <r>
      <rPr>
        <sz val="10"/>
        <rFont val="Arial"/>
        <family val="0"/>
        <charset val="1"/>
      </rPr>
      <t xml:space="preserve">15%</t>
    </r>
    <r>
      <rPr>
        <sz val="10"/>
        <rFont val="Noto Sans CJK SC"/>
        <family val="2"/>
      </rPr>
      <t xml:space="preserve">を超える地域では、経験的一次治療として</t>
    </r>
    <r>
      <rPr>
        <sz val="10"/>
        <rFont val="Arial"/>
        <family val="0"/>
        <charset val="1"/>
      </rPr>
      <t xml:space="preserve">14</t>
    </r>
    <r>
      <rPr>
        <sz val="10"/>
        <rFont val="Noto Sans CJK SC"/>
        <family val="2"/>
      </rPr>
      <t xml:space="preserve">日間のビスマス</t>
    </r>
    <r>
      <rPr>
        <sz val="10"/>
        <rFont val="Arial"/>
        <family val="0"/>
        <charset val="1"/>
      </rPr>
      <t xml:space="preserve">4</t>
    </r>
    <r>
      <rPr>
        <sz val="10"/>
        <rFont val="Noto Sans CJK SC"/>
        <family val="2"/>
      </rPr>
      <t xml:space="preserve">剤療法を推奨している。</t>
    </r>
  </si>
  <si>
    <t xml:space="preserve">EU</t>
  </si>
  <si>
    <t xml:space="preserve">Malfertheiner P et al. Gut 2022;71:1724-62</t>
  </si>
  <si>
    <t xml:space="preserve">10.1136/gutjnl-2022-327745</t>
  </si>
  <si>
    <t xml:space="preserve">35944925</t>
  </si>
  <si>
    <r>
      <rPr>
        <sz val="10"/>
        <rFont val="Noto Sans CJK SC"/>
        <family val="2"/>
      </rPr>
      <t xml:space="preserve">推奨文の詳細は二次文献（</t>
    </r>
    <r>
      <rPr>
        <sz val="10"/>
        <rFont val="Arial"/>
        <family val="0"/>
        <charset val="1"/>
      </rPr>
      <t xml:space="preserve">Microbiota journal 2023 review</t>
    </r>
    <r>
      <rPr>
        <sz val="10"/>
        <rFont val="Noto Sans CJK SC"/>
        <family val="2"/>
      </rPr>
      <t xml:space="preserve">）経由。原著で要確認</t>
    </r>
  </si>
  <si>
    <t xml:space="preserve">HP-009</t>
  </si>
  <si>
    <r>
      <rPr>
        <sz val="10"/>
        <rFont val="Noto Sans CJK SC"/>
        <family val="2"/>
      </rPr>
      <t xml:space="preserve">米国</t>
    </r>
    <r>
      <rPr>
        <sz val="10"/>
        <rFont val="Arial"/>
        <family val="0"/>
        <charset val="1"/>
      </rPr>
      <t xml:space="preserve">ACG 2024</t>
    </r>
    <r>
      <rPr>
        <sz val="10"/>
        <rFont val="Noto Sans CJK SC"/>
        <family val="2"/>
      </rPr>
      <t xml:space="preserve">は、未治療例の選択肢として最適化ビスマス</t>
    </r>
    <r>
      <rPr>
        <sz val="10"/>
        <rFont val="Arial"/>
        <family val="0"/>
        <charset val="1"/>
      </rPr>
      <t xml:space="preserve">4</t>
    </r>
    <r>
      <rPr>
        <sz val="10"/>
        <rFont val="Noto Sans CJK SC"/>
        <family val="2"/>
      </rPr>
      <t xml:space="preserve">剤療法を優先し、感受性が確認されない限り</t>
    </r>
    <r>
      <rPr>
        <sz val="10"/>
        <rFont val="Arial"/>
        <family val="0"/>
        <charset val="1"/>
      </rPr>
      <t xml:space="preserve">CAM</t>
    </r>
    <r>
      <rPr>
        <sz val="10"/>
        <rFont val="Noto Sans CJK SC"/>
        <family val="2"/>
      </rPr>
      <t xml:space="preserve">やレボフロキサシンを含むレジメンは避けるよう求めている。</t>
    </r>
  </si>
  <si>
    <t xml:space="preserve">US</t>
  </si>
  <si>
    <r>
      <rPr>
        <sz val="10"/>
        <rFont val="Arial"/>
        <family val="0"/>
        <charset val="1"/>
      </rPr>
      <t xml:space="preserve">Chey WD et al. Am J Gastroenterol 2024;119:1730-53</t>
    </r>
    <r>
      <rPr>
        <sz val="10"/>
        <rFont val="Noto Sans CJK SC"/>
        <family val="2"/>
      </rPr>
      <t xml:space="preserve">（要旨は</t>
    </r>
    <r>
      <rPr>
        <sz val="10"/>
        <rFont val="Arial"/>
        <family val="0"/>
        <charset val="1"/>
      </rPr>
      <t xml:space="preserve">JCAG</t>
    </r>
    <r>
      <rPr>
        <sz val="10"/>
        <rFont val="Noto Sans CJK SC"/>
        <family val="2"/>
      </rPr>
      <t xml:space="preserve">誌の解説（</t>
    </r>
    <r>
      <rPr>
        <sz val="10"/>
        <rFont val="Arial"/>
        <family val="0"/>
        <charset val="1"/>
      </rPr>
      <t xml:space="preserve">CC BY</t>
    </r>
    <r>
      <rPr>
        <sz val="10"/>
        <rFont val="Noto Sans CJK SC"/>
        <family val="2"/>
      </rPr>
      <t xml:space="preserve">）経由）</t>
    </r>
  </si>
  <si>
    <t xml:space="preserve">10.14309/ajg.0000000000002968</t>
  </si>
  <si>
    <t xml:space="preserve">HP-010</t>
  </si>
  <si>
    <r>
      <rPr>
        <sz val="10"/>
        <rFont val="Arial"/>
        <family val="0"/>
        <charset val="1"/>
      </rPr>
      <t xml:space="preserve">ACG 2024</t>
    </r>
    <r>
      <rPr>
        <sz val="10"/>
        <rFont val="Noto Sans CJK SC"/>
        <family val="2"/>
      </rPr>
      <t xml:space="preserve">は、未治療例の選択肢として、ビスマス</t>
    </r>
    <r>
      <rPr>
        <sz val="10"/>
        <rFont val="Arial"/>
        <family val="0"/>
        <charset val="1"/>
      </rPr>
      <t xml:space="preserve">4</t>
    </r>
    <r>
      <rPr>
        <sz val="10"/>
        <rFont val="Noto Sans CJK SC"/>
        <family val="2"/>
      </rPr>
      <t xml:space="preserve">剤のほか、リファブチン三剤、</t>
    </r>
    <r>
      <rPr>
        <sz val="10"/>
        <rFont val="Arial"/>
        <family val="0"/>
        <charset val="1"/>
      </rPr>
      <t xml:space="preserve">VPZ</t>
    </r>
    <r>
      <rPr>
        <sz val="10"/>
        <rFont val="Noto Sans CJK SC"/>
        <family val="2"/>
      </rPr>
      <t xml:space="preserve">＋</t>
    </r>
    <r>
      <rPr>
        <sz val="10"/>
        <rFont val="Arial"/>
        <family val="0"/>
        <charset val="1"/>
      </rPr>
      <t xml:space="preserve">AMPC</t>
    </r>
    <r>
      <rPr>
        <sz val="10"/>
        <rFont val="Noto Sans CJK SC"/>
        <family val="2"/>
      </rPr>
      <t xml:space="preserve">二剤、</t>
    </r>
    <r>
      <rPr>
        <sz val="10"/>
        <rFont val="Arial"/>
        <family val="0"/>
        <charset val="1"/>
      </rPr>
      <t xml:space="preserve">VPZ</t>
    </r>
    <r>
      <rPr>
        <sz val="10"/>
        <rFont val="Noto Sans CJK SC"/>
        <family val="2"/>
      </rPr>
      <t xml:space="preserve">三剤（いずれも</t>
    </r>
    <r>
      <rPr>
        <sz val="10"/>
        <rFont val="Arial"/>
        <family val="0"/>
        <charset val="1"/>
      </rPr>
      <t xml:space="preserve">14</t>
    </r>
    <r>
      <rPr>
        <sz val="10"/>
        <rFont val="Noto Sans CJK SC"/>
        <family val="2"/>
      </rPr>
      <t xml:space="preserve">日間）を挙げている。</t>
    </r>
  </si>
  <si>
    <r>
      <rPr>
        <sz val="10"/>
        <rFont val="Arial"/>
        <family val="0"/>
        <charset val="1"/>
      </rPr>
      <t xml:space="preserve">JCAG 2025 commentary</t>
    </r>
    <r>
      <rPr>
        <sz val="10"/>
        <rFont val="Noto Sans CJK SC"/>
        <family val="2"/>
      </rPr>
      <t xml:space="preserve">（</t>
    </r>
    <r>
      <rPr>
        <sz val="10"/>
        <rFont val="Arial"/>
        <family val="0"/>
        <charset val="1"/>
      </rPr>
      <t xml:space="preserve">academic.oup.com/jcag/article/8/3/85/8125707</t>
    </r>
    <r>
      <rPr>
        <sz val="10"/>
        <rFont val="Noto Sans CJK SC"/>
        <family val="2"/>
      </rPr>
      <t xml:space="preserve">）</t>
    </r>
  </si>
  <si>
    <t xml:space="preserve">HP-011</t>
  </si>
  <si>
    <r>
      <rPr>
        <sz val="10"/>
        <rFont val="Arial"/>
        <family val="0"/>
        <charset val="1"/>
      </rPr>
      <t xml:space="preserve">PPI</t>
    </r>
    <r>
      <rPr>
        <sz val="10"/>
        <rFont val="Noto Sans CJK SC"/>
        <family val="2"/>
      </rPr>
      <t xml:space="preserve">服用中は尿素呼気試験、迅速ウレアーゼ試験、ペプシノゲン値の信頼性が下がるため、診断にはこれらを用いない。</t>
    </r>
  </si>
  <si>
    <r>
      <rPr>
        <sz val="10"/>
        <rFont val="Arial"/>
        <family val="0"/>
        <charset val="1"/>
      </rPr>
      <t xml:space="preserve">JSHR GL 2024 </t>
    </r>
    <r>
      <rPr>
        <sz val="10"/>
        <rFont val="Noto Sans CJK SC"/>
        <family val="2"/>
      </rPr>
      <t xml:space="preserve">英語版</t>
    </r>
  </si>
  <si>
    <t xml:space="preserve">10.1007/s00535-026-02379-4</t>
  </si>
  <si>
    <t xml:space="preserve">HP-012</t>
  </si>
  <si>
    <r>
      <rPr>
        <sz val="10"/>
        <rFont val="Noto Sans CJK SC"/>
        <family val="2"/>
      </rPr>
      <t xml:space="preserve">除菌判定の検査前には、</t>
    </r>
    <r>
      <rPr>
        <sz val="10"/>
        <rFont val="Arial"/>
        <family val="0"/>
        <charset val="1"/>
      </rPr>
      <t xml:space="preserve">PPI</t>
    </r>
    <r>
      <rPr>
        <sz val="10"/>
        <rFont val="Noto Sans CJK SC"/>
        <family val="2"/>
      </rPr>
      <t xml:space="preserve">を</t>
    </r>
    <r>
      <rPr>
        <sz val="10"/>
        <rFont val="Arial"/>
        <family val="0"/>
        <charset val="1"/>
      </rPr>
      <t xml:space="preserve">2</t>
    </r>
    <r>
      <rPr>
        <sz val="10"/>
        <rFont val="Noto Sans CJK SC"/>
        <family val="2"/>
      </rPr>
      <t xml:space="preserve">週間以上、ビスマスと抗菌薬を</t>
    </r>
    <r>
      <rPr>
        <sz val="10"/>
        <rFont val="Arial"/>
        <family val="0"/>
        <charset val="1"/>
      </rPr>
      <t xml:space="preserve">4</t>
    </r>
    <r>
      <rPr>
        <sz val="10"/>
        <rFont val="Noto Sans CJK SC"/>
        <family val="2"/>
      </rPr>
      <t xml:space="preserve">週間以上中止し、治療終了から</t>
    </r>
    <r>
      <rPr>
        <sz val="10"/>
        <rFont val="Arial"/>
        <family val="0"/>
        <charset val="1"/>
      </rPr>
      <t xml:space="preserve">4</t>
    </r>
    <r>
      <rPr>
        <sz val="10"/>
        <rFont val="Noto Sans CJK SC"/>
        <family val="2"/>
      </rPr>
      <t xml:space="preserve">週間以上あけて判定する。</t>
    </r>
  </si>
  <si>
    <r>
      <rPr>
        <sz val="10"/>
        <rFont val="Arial"/>
        <family val="0"/>
        <charset val="1"/>
      </rPr>
      <t xml:space="preserve">ACG 2024</t>
    </r>
    <r>
      <rPr>
        <sz val="10"/>
        <rFont val="Noto Sans CJK SC"/>
        <family val="2"/>
      </rPr>
      <t xml:space="preserve">（</t>
    </r>
    <r>
      <rPr>
        <sz val="10"/>
        <rFont val="Arial"/>
        <family val="0"/>
        <charset val="1"/>
      </rPr>
      <t xml:space="preserve">Emory</t>
    </r>
    <r>
      <rPr>
        <sz val="10"/>
        <rFont val="Noto Sans CJK SC"/>
        <family val="2"/>
      </rPr>
      <t xml:space="preserve">大学の要約資料経由）</t>
    </r>
  </si>
  <si>
    <r>
      <rPr>
        <sz val="10"/>
        <rFont val="Noto Sans CJK SC"/>
        <family val="2"/>
      </rPr>
      <t xml:space="preserve">日本の</t>
    </r>
    <r>
      <rPr>
        <sz val="10"/>
        <rFont val="Arial"/>
        <family val="0"/>
        <charset val="1"/>
      </rPr>
      <t xml:space="preserve">JSHR</t>
    </r>
    <r>
      <rPr>
        <sz val="10"/>
        <rFont val="Noto Sans CJK SC"/>
        <family val="2"/>
      </rPr>
      <t xml:space="preserve">推奨期間との異同を要確認</t>
    </r>
  </si>
  <si>
    <t xml:space="preserve">HP-013</t>
  </si>
  <si>
    <r>
      <rPr>
        <sz val="10"/>
        <rFont val="Noto Sans CJK SC"/>
        <family val="2"/>
      </rPr>
      <t xml:space="preserve">尿素呼気試験のカットオフは除菌前で</t>
    </r>
    <r>
      <rPr>
        <sz val="10"/>
        <rFont val="Arial"/>
        <family val="0"/>
        <charset val="1"/>
      </rPr>
      <t xml:space="preserve">2.5</t>
    </r>
    <r>
      <rPr>
        <sz val="10"/>
        <rFont val="Noto Sans CJK SC"/>
        <family val="2"/>
      </rPr>
      <t xml:space="preserve">〜</t>
    </r>
    <r>
      <rPr>
        <sz val="10"/>
        <rFont val="Arial"/>
        <family val="0"/>
        <charset val="1"/>
      </rPr>
      <t xml:space="preserve">3.5‰</t>
    </r>
    <r>
      <rPr>
        <sz val="10"/>
        <rFont val="Noto Sans CJK SC"/>
        <family val="2"/>
      </rPr>
      <t xml:space="preserve">、除菌後で</t>
    </r>
    <r>
      <rPr>
        <sz val="10"/>
        <rFont val="Arial"/>
        <family val="0"/>
        <charset val="1"/>
      </rPr>
      <t xml:space="preserve">3.5</t>
    </r>
    <r>
      <rPr>
        <sz val="10"/>
        <rFont val="Noto Sans CJK SC"/>
        <family val="2"/>
      </rPr>
      <t xml:space="preserve">〜</t>
    </r>
    <r>
      <rPr>
        <sz val="10"/>
        <rFont val="Arial"/>
        <family val="0"/>
        <charset val="1"/>
      </rPr>
      <t xml:space="preserve">4.0‰</t>
    </r>
    <r>
      <rPr>
        <sz val="10"/>
        <rFont val="Noto Sans CJK SC"/>
        <family val="2"/>
      </rPr>
      <t xml:space="preserve">が適切とされ、除菌前に</t>
    </r>
    <r>
      <rPr>
        <sz val="10"/>
        <rFont val="Arial"/>
        <family val="0"/>
        <charset val="1"/>
      </rPr>
      <t xml:space="preserve">2.5‰</t>
    </r>
    <r>
      <rPr>
        <sz val="10"/>
        <rFont val="Noto Sans CJK SC"/>
        <family val="2"/>
      </rPr>
      <t xml:space="preserve">を用いた場合の感度は</t>
    </r>
    <r>
      <rPr>
        <sz val="10"/>
        <rFont val="Arial"/>
        <family val="0"/>
        <charset val="1"/>
      </rPr>
      <t xml:space="preserve">96.2</t>
    </r>
    <r>
      <rPr>
        <sz val="10"/>
        <rFont val="Noto Sans CJK SC"/>
        <family val="2"/>
      </rPr>
      <t xml:space="preserve">〜</t>
    </r>
    <r>
      <rPr>
        <sz val="10"/>
        <rFont val="Arial"/>
        <family val="0"/>
        <charset val="1"/>
      </rPr>
      <t xml:space="preserve">100%</t>
    </r>
    <r>
      <rPr>
        <sz val="10"/>
        <rFont val="Noto Sans CJK SC"/>
        <family val="2"/>
      </rPr>
      <t xml:space="preserve">、特異度は</t>
    </r>
    <r>
      <rPr>
        <sz val="10"/>
        <rFont val="Arial"/>
        <family val="0"/>
        <charset val="1"/>
      </rPr>
      <t xml:space="preserve">83.3</t>
    </r>
    <r>
      <rPr>
        <sz val="10"/>
        <rFont val="Noto Sans CJK SC"/>
        <family val="2"/>
      </rPr>
      <t xml:space="preserve">〜</t>
    </r>
    <r>
      <rPr>
        <sz val="10"/>
        <rFont val="Arial"/>
        <family val="0"/>
        <charset val="1"/>
      </rPr>
      <t xml:space="preserve">100%</t>
    </r>
    <r>
      <rPr>
        <sz val="10"/>
        <rFont val="Noto Sans CJK SC"/>
        <family val="2"/>
      </rPr>
      <t xml:space="preserve">と報告されている。</t>
    </r>
  </si>
  <si>
    <t xml:space="preserve">HP-014</t>
  </si>
  <si>
    <r>
      <rPr>
        <sz val="10"/>
        <rFont val="Noto Sans CJK SC"/>
        <family val="2"/>
      </rPr>
      <t xml:space="preserve">京都分類に基づく内視鏡所見のうち、現感染を最も強く示すのはびまん性発赤（診断オッズ比</t>
    </r>
    <r>
      <rPr>
        <sz val="10"/>
        <rFont val="Arial"/>
        <family val="0"/>
        <charset val="1"/>
      </rPr>
      <t xml:space="preserve">26.8</t>
    </r>
    <r>
      <rPr>
        <sz val="10"/>
        <rFont val="Noto Sans CJK SC"/>
        <family val="2"/>
      </rPr>
      <t xml:space="preserve">）で、粘膜腫脹</t>
    </r>
    <r>
      <rPr>
        <sz val="10"/>
        <rFont val="Arial"/>
        <family val="0"/>
        <charset val="1"/>
      </rPr>
      <t xml:space="preserve">13.3</t>
    </r>
    <r>
      <rPr>
        <sz val="10"/>
        <rFont val="Noto Sans CJK SC"/>
        <family val="2"/>
      </rPr>
      <t xml:space="preserve">、白濁粘液</t>
    </r>
    <r>
      <rPr>
        <sz val="10"/>
        <rFont val="Arial"/>
        <family val="0"/>
        <charset val="1"/>
      </rPr>
      <t xml:space="preserve">10.2</t>
    </r>
    <r>
      <rPr>
        <sz val="10"/>
        <rFont val="Noto Sans CJK SC"/>
        <family val="2"/>
      </rPr>
      <t xml:space="preserve">、皺襞腫大</t>
    </r>
    <r>
      <rPr>
        <sz val="10"/>
        <rFont val="Arial"/>
        <family val="0"/>
        <charset val="1"/>
      </rPr>
      <t xml:space="preserve">8.6</t>
    </r>
    <r>
      <rPr>
        <sz val="10"/>
        <rFont val="Noto Sans CJK SC"/>
        <family val="2"/>
      </rPr>
      <t xml:space="preserve">が続く。</t>
    </r>
  </si>
  <si>
    <r>
      <rPr>
        <sz val="10"/>
        <rFont val="Arial"/>
        <family val="0"/>
        <charset val="1"/>
      </rPr>
      <t xml:space="preserve">Yoshii S et al. Dig Endosc 2020;32:74-83</t>
    </r>
    <r>
      <rPr>
        <sz val="10"/>
        <rFont val="Noto Sans CJK SC"/>
        <family val="2"/>
      </rPr>
      <t xml:space="preserve">（</t>
    </r>
    <r>
      <rPr>
        <sz val="10"/>
        <rFont val="Arial"/>
        <family val="0"/>
        <charset val="1"/>
      </rPr>
      <t xml:space="preserve">JSHR GL 2024</t>
    </r>
    <r>
      <rPr>
        <sz val="10"/>
        <rFont val="Noto Sans CJK SC"/>
        <family val="2"/>
      </rPr>
      <t xml:space="preserve">で引用）</t>
    </r>
  </si>
  <si>
    <r>
      <rPr>
        <sz val="10"/>
        <rFont val="Arial"/>
        <family val="0"/>
        <charset val="1"/>
      </rPr>
      <t xml:space="preserve">10.1007/s00535-026-02379-4</t>
    </r>
    <r>
      <rPr>
        <sz val="10"/>
        <rFont val="Noto Sans CJK SC"/>
        <family val="2"/>
      </rPr>
      <t xml:space="preserve">（引用元）</t>
    </r>
  </si>
  <si>
    <r>
      <rPr>
        <sz val="10"/>
        <rFont val="Arial"/>
        <family val="0"/>
        <charset val="1"/>
      </rPr>
      <t xml:space="preserve">RAC</t>
    </r>
    <r>
      <rPr>
        <sz val="10"/>
        <rFont val="Noto Sans CJK SC"/>
        <family val="2"/>
      </rPr>
      <t xml:space="preserve">に関する誤解例は専門医確認を要する</t>
    </r>
  </si>
  <si>
    <t xml:space="preserve">HP-015</t>
  </si>
  <si>
    <r>
      <rPr>
        <sz val="10"/>
        <rFont val="Arial"/>
        <family val="0"/>
        <charset val="1"/>
      </rPr>
      <t xml:space="preserve">JSHR 2024</t>
    </r>
    <r>
      <rPr>
        <sz val="10"/>
        <rFont val="Noto Sans CJK SC"/>
        <family val="2"/>
      </rPr>
      <t xml:space="preserve">は、</t>
    </r>
    <r>
      <rPr>
        <sz val="10"/>
        <rFont val="Arial"/>
        <family val="0"/>
        <charset val="1"/>
      </rPr>
      <t xml:space="preserve">H. pylori</t>
    </r>
    <r>
      <rPr>
        <sz val="10"/>
        <rFont val="Noto Sans CJK SC"/>
        <family val="2"/>
      </rPr>
      <t xml:space="preserve">感染症はすべて除菌の適応であるという基本方針を維持している。</t>
    </r>
  </si>
  <si>
    <r>
      <rPr>
        <sz val="10"/>
        <rFont val="Arial"/>
        <family val="0"/>
        <charset val="1"/>
      </rPr>
      <t xml:space="preserve">JSHR GL 2024 </t>
    </r>
    <r>
      <rPr>
        <sz val="10"/>
        <rFont val="Noto Sans CJK SC"/>
        <family val="2"/>
      </rPr>
      <t xml:space="preserve">英語版（抄録）</t>
    </r>
  </si>
  <si>
    <t xml:space="preserve">HP-016</t>
  </si>
  <si>
    <t xml:space="preserve">胃癌予防の観点からは、より若い年齢での除菌が推奨され、日本では中学生の時期での検査と除菌が予防戦略として強調されている。</t>
  </si>
  <si>
    <t xml:space="preserve">推奨の強さとエビデンスレベルは要確認</t>
  </si>
  <si>
    <t xml:space="preserve">HP-017</t>
  </si>
  <si>
    <r>
      <rPr>
        <sz val="10"/>
        <rFont val="Noto Sans CJK SC"/>
        <family val="2"/>
      </rPr>
      <t xml:space="preserve">京都グローバルコンセンサスは、</t>
    </r>
    <r>
      <rPr>
        <sz val="10"/>
        <rFont val="Arial"/>
        <family val="0"/>
        <charset val="1"/>
      </rPr>
      <t xml:space="preserve">H. pylori</t>
    </r>
    <r>
      <rPr>
        <sz val="10"/>
        <rFont val="Noto Sans CJK SC"/>
        <family val="2"/>
      </rPr>
      <t xml:space="preserve">胃炎を症状の有無にかかわらず感染症として位置づけた。</t>
    </r>
  </si>
  <si>
    <t xml:space="preserve">global</t>
  </si>
  <si>
    <t xml:space="preserve">Sugano K et al. Gut 2015;64:1353-67</t>
  </si>
  <si>
    <t xml:space="preserve">10.1136/gutjnl-2015-309252</t>
  </si>
  <si>
    <t xml:space="preserve">26187502</t>
  </si>
  <si>
    <t xml:space="preserve">『症状の有無にかかわらず』の表現は原著で要確認</t>
  </si>
  <si>
    <t xml:space="preserve">HP-018</t>
  </si>
  <si>
    <r>
      <rPr>
        <sz val="10"/>
        <rFont val="Noto Sans CJK SC"/>
        <family val="2"/>
      </rPr>
      <t xml:space="preserve">日本の胃潰瘍患者数は</t>
    </r>
    <r>
      <rPr>
        <sz val="10"/>
        <rFont val="Arial"/>
        <family val="0"/>
        <charset val="1"/>
      </rPr>
      <t xml:space="preserve">2023</t>
    </r>
    <r>
      <rPr>
        <sz val="10"/>
        <rFont val="Noto Sans CJK SC"/>
        <family val="2"/>
      </rPr>
      <t xml:space="preserve">年に年間</t>
    </r>
    <r>
      <rPr>
        <sz val="10"/>
        <rFont val="Arial"/>
        <family val="0"/>
        <charset val="1"/>
      </rPr>
      <t xml:space="preserve">19.4</t>
    </r>
    <r>
      <rPr>
        <sz val="10"/>
        <rFont val="Noto Sans CJK SC"/>
        <family val="2"/>
      </rPr>
      <t xml:space="preserve">万人、十二指腸潰瘍は</t>
    </r>
    <r>
      <rPr>
        <sz val="10"/>
        <rFont val="Arial"/>
        <family val="0"/>
        <charset val="1"/>
      </rPr>
      <t xml:space="preserve">2.0</t>
    </r>
    <r>
      <rPr>
        <sz val="10"/>
        <rFont val="Noto Sans CJK SC"/>
        <family val="2"/>
      </rPr>
      <t xml:space="preserve">万人まで減少し、</t>
    </r>
    <r>
      <rPr>
        <sz val="10"/>
        <rFont val="Arial"/>
        <family val="0"/>
        <charset val="1"/>
      </rPr>
      <t xml:space="preserve">40</t>
    </r>
    <r>
      <rPr>
        <sz val="10"/>
        <rFont val="Noto Sans CJK SC"/>
        <family val="2"/>
      </rPr>
      <t xml:space="preserve">年前と比べるとそれぞれ約</t>
    </r>
    <r>
      <rPr>
        <sz val="10"/>
        <rFont val="Arial"/>
        <family val="0"/>
        <charset val="1"/>
      </rPr>
      <t xml:space="preserve">10</t>
    </r>
    <r>
      <rPr>
        <sz val="10"/>
        <rFont val="Noto Sans CJK SC"/>
        <family val="2"/>
      </rPr>
      <t xml:space="preserve">分の</t>
    </r>
    <r>
      <rPr>
        <sz val="10"/>
        <rFont val="Arial"/>
        <family val="0"/>
        <charset val="1"/>
      </rPr>
      <t xml:space="preserve">1</t>
    </r>
    <r>
      <rPr>
        <sz val="10"/>
        <rFont val="Noto Sans CJK SC"/>
        <family val="2"/>
      </rPr>
      <t xml:space="preserve">、約</t>
    </r>
    <r>
      <rPr>
        <sz val="10"/>
        <rFont val="Arial"/>
        <family val="0"/>
        <charset val="1"/>
      </rPr>
      <t xml:space="preserve">20</t>
    </r>
    <r>
      <rPr>
        <sz val="10"/>
        <rFont val="Noto Sans CJK SC"/>
        <family val="2"/>
      </rPr>
      <t xml:space="preserve">分の</t>
    </r>
    <r>
      <rPr>
        <sz val="10"/>
        <rFont val="Arial"/>
        <family val="0"/>
        <charset val="1"/>
      </rPr>
      <t xml:space="preserve">1</t>
    </r>
    <r>
      <rPr>
        <sz val="10"/>
        <rFont val="Noto Sans CJK SC"/>
        <family val="2"/>
      </rPr>
      <t xml:space="preserve">になった。</t>
    </r>
  </si>
  <si>
    <r>
      <rPr>
        <sz val="10"/>
        <rFont val="Noto Sans CJK SC"/>
        <family val="2"/>
      </rPr>
      <t xml:space="preserve">厚労省 患者調査</t>
    </r>
    <r>
      <rPr>
        <sz val="10"/>
        <rFont val="Arial"/>
        <family val="0"/>
        <charset val="1"/>
      </rPr>
      <t xml:space="preserve">2023</t>
    </r>
    <r>
      <rPr>
        <sz val="10"/>
        <rFont val="Noto Sans CJK SC"/>
        <family val="2"/>
      </rPr>
      <t xml:space="preserve">（</t>
    </r>
    <r>
      <rPr>
        <sz val="10"/>
        <rFont val="Arial"/>
        <family val="0"/>
        <charset val="1"/>
      </rPr>
      <t xml:space="preserve">JSGE PUD GL 2026</t>
    </r>
    <r>
      <rPr>
        <sz val="10"/>
        <rFont val="Noto Sans CJK SC"/>
        <family val="2"/>
      </rPr>
      <t xml:space="preserve">の序論で引用）</t>
    </r>
  </si>
  <si>
    <t xml:space="preserve">HP-019</t>
  </si>
  <si>
    <r>
      <rPr>
        <sz val="10"/>
        <rFont val="Arial"/>
        <family val="0"/>
        <charset val="1"/>
      </rPr>
      <t xml:space="preserve">H. pylori</t>
    </r>
    <r>
      <rPr>
        <sz val="10"/>
        <rFont val="Noto Sans CJK SC"/>
        <family val="2"/>
      </rPr>
      <t xml:space="preserve">陰性かつ</t>
    </r>
    <r>
      <rPr>
        <sz val="10"/>
        <rFont val="Arial"/>
        <family val="0"/>
        <charset val="1"/>
      </rPr>
      <t xml:space="preserve">NSAID</t>
    </r>
    <r>
      <rPr>
        <sz val="10"/>
        <rFont val="Noto Sans CJK SC"/>
        <family val="2"/>
      </rPr>
      <t xml:space="preserve">非使用の消化性潰瘍（特発性潰瘍）と、非</t>
    </r>
    <r>
      <rPr>
        <sz val="10"/>
        <rFont val="Arial"/>
        <family val="0"/>
        <charset val="1"/>
      </rPr>
      <t xml:space="preserve">H. pylori</t>
    </r>
    <r>
      <rPr>
        <sz val="10"/>
        <rFont val="Noto Sans CJK SC"/>
        <family val="2"/>
      </rPr>
      <t xml:space="preserve">ヘリコバクター（</t>
    </r>
    <r>
      <rPr>
        <sz val="10"/>
        <rFont val="Arial"/>
        <family val="0"/>
        <charset val="1"/>
      </rPr>
      <t xml:space="preserve">NHPH</t>
    </r>
    <r>
      <rPr>
        <sz val="10"/>
        <rFont val="Noto Sans CJK SC"/>
        <family val="2"/>
      </rPr>
      <t xml:space="preserve">）感染による潰瘍の増加が注目されている。</t>
    </r>
  </si>
  <si>
    <r>
      <rPr>
        <sz val="10"/>
        <rFont val="Arial"/>
        <family val="0"/>
        <charset val="1"/>
      </rPr>
      <t xml:space="preserve">JSGE PUD GL 2026</t>
    </r>
    <r>
      <rPr>
        <sz val="10"/>
        <rFont val="Noto Sans CJK SC"/>
        <family val="2"/>
      </rPr>
      <t xml:space="preserve">（抄録）</t>
    </r>
  </si>
  <si>
    <t xml:space="preserve">HP-020</t>
  </si>
  <si>
    <r>
      <rPr>
        <sz val="10"/>
        <rFont val="Arial"/>
        <family val="0"/>
        <charset val="1"/>
      </rPr>
      <t xml:space="preserve">H. pylori</t>
    </r>
    <r>
      <rPr>
        <sz val="10"/>
        <rFont val="Noto Sans CJK SC"/>
        <family val="2"/>
      </rPr>
      <t xml:space="preserve">陽性の限局期胃</t>
    </r>
    <r>
      <rPr>
        <sz val="10"/>
        <rFont val="Arial"/>
        <family val="0"/>
        <charset val="1"/>
      </rPr>
      <t xml:space="preserve">MALT</t>
    </r>
    <r>
      <rPr>
        <sz val="10"/>
        <rFont val="Noto Sans CJK SC"/>
        <family val="2"/>
      </rPr>
      <t xml:space="preserve">リンパ腫では、除菌療法が一次治療として位置づけられている。</t>
    </r>
  </si>
  <si>
    <t xml:space="preserve">JP/EU</t>
  </si>
  <si>
    <r>
      <rPr>
        <sz val="10"/>
        <rFont val="Arial"/>
        <family val="0"/>
        <charset val="1"/>
      </rPr>
      <t xml:space="preserve">JSHR GL 2024</t>
    </r>
    <r>
      <rPr>
        <sz val="10"/>
        <rFont val="Noto Sans CJK SC"/>
        <family val="2"/>
      </rPr>
      <t xml:space="preserve">（除菌適応疾患の一覧）／</t>
    </r>
    <r>
      <rPr>
        <sz val="10"/>
        <rFont val="Arial"/>
        <family val="0"/>
        <charset val="1"/>
      </rPr>
      <t xml:space="preserve">Maastricht VI</t>
    </r>
  </si>
  <si>
    <r>
      <rPr>
        <sz val="10"/>
        <rFont val="Noto Sans CJK SC"/>
        <family val="2"/>
      </rPr>
      <t xml:space="preserve">該当</t>
    </r>
    <r>
      <rPr>
        <sz val="10"/>
        <rFont val="Arial"/>
        <family val="0"/>
        <charset val="1"/>
      </rPr>
      <t xml:space="preserve">CQ</t>
    </r>
    <r>
      <rPr>
        <sz val="10"/>
        <rFont val="Noto Sans CJK SC"/>
        <family val="2"/>
      </rPr>
      <t xml:space="preserve">番号、寛解率の数値、</t>
    </r>
    <r>
      <rPr>
        <sz val="10"/>
        <rFont val="Arial"/>
        <family val="0"/>
        <charset val="1"/>
      </rPr>
      <t xml:space="preserve">t(11;18)</t>
    </r>
    <r>
      <rPr>
        <sz val="10"/>
        <rFont val="Noto Sans CJK SC"/>
        <family val="2"/>
      </rPr>
      <t xml:space="preserve">陽性例の扱いは要確認。完全寛解率の一次ソース（メタ解析</t>
    </r>
    <r>
      <rPr>
        <sz val="10"/>
        <rFont val="Arial"/>
        <family val="0"/>
        <charset val="1"/>
      </rPr>
      <t xml:space="preserve">PMID</t>
    </r>
    <r>
      <rPr>
        <sz val="10"/>
        <rFont val="Noto Sans CJK SC"/>
        <family val="2"/>
      </rPr>
      <t xml:space="preserve">）は未取得</t>
    </r>
  </si>
  <si>
    <t xml:space="preserve">UG-001</t>
  </si>
  <si>
    <r>
      <rPr>
        <sz val="10"/>
        <rFont val="Noto Sans CJK SC"/>
        <family val="2"/>
      </rPr>
      <t xml:space="preserve">救急外来を受診した上部消化管出血のうち、院内での介入または死亡の見逃し率が</t>
    </r>
    <r>
      <rPr>
        <sz val="10"/>
        <rFont val="Arial"/>
        <family val="0"/>
        <charset val="1"/>
      </rPr>
      <t xml:space="preserve">1%</t>
    </r>
    <r>
      <rPr>
        <sz val="10"/>
        <rFont val="Noto Sans CJK SC"/>
        <family val="2"/>
      </rPr>
      <t xml:space="preserve">以下となる超低リスク例（例：</t>
    </r>
    <r>
      <rPr>
        <sz val="10"/>
        <rFont val="Arial"/>
        <family val="0"/>
        <charset val="1"/>
      </rPr>
      <t xml:space="preserve">Glasgow-Blatchford</t>
    </r>
    <r>
      <rPr>
        <sz val="10"/>
        <rFont val="Noto Sans CJK SC"/>
        <family val="2"/>
      </rPr>
      <t xml:space="preserve">スコア</t>
    </r>
    <r>
      <rPr>
        <sz val="10"/>
        <rFont val="Arial"/>
        <family val="0"/>
        <charset val="1"/>
      </rPr>
      <t xml:space="preserve">0</t>
    </r>
    <r>
      <rPr>
        <sz val="10"/>
        <rFont val="Noto Sans CJK SC"/>
        <family val="2"/>
      </rPr>
      <t xml:space="preserve">〜</t>
    </r>
    <r>
      <rPr>
        <sz val="10"/>
        <rFont val="Arial"/>
        <family val="0"/>
        <charset val="1"/>
      </rPr>
      <t xml:space="preserve">1</t>
    </r>
    <r>
      <rPr>
        <sz val="10"/>
        <rFont val="Noto Sans CJK SC"/>
        <family val="2"/>
      </rPr>
      <t xml:space="preserve">）は、入院させず外来フォローで帰宅させることが提案されている。</t>
    </r>
  </si>
  <si>
    <t xml:space="preserve">Laine L et al. Am J Gastroenterol 2021;116:899-917</t>
  </si>
  <si>
    <t xml:space="preserve">10.14309/ajg.0000000000001245</t>
  </si>
  <si>
    <t xml:space="preserve">33929377</t>
  </si>
  <si>
    <t xml:space="preserve">UG-002</t>
  </si>
  <si>
    <r>
      <rPr>
        <sz val="10"/>
        <rFont val="Arial"/>
        <family val="0"/>
        <charset val="1"/>
      </rPr>
      <t xml:space="preserve">GBS 0</t>
    </r>
    <r>
      <rPr>
        <sz val="10"/>
        <rFont val="Noto Sans CJK SC"/>
        <family val="2"/>
      </rPr>
      <t xml:space="preserve">の感度の点推定値は</t>
    </r>
    <r>
      <rPr>
        <sz val="10"/>
        <rFont val="Arial"/>
        <family val="0"/>
        <charset val="1"/>
      </rPr>
      <t xml:space="preserve">99</t>
    </r>
    <r>
      <rPr>
        <sz val="10"/>
        <rFont val="Noto Sans CJK SC"/>
        <family val="2"/>
      </rPr>
      <t xml:space="preserve">〜</t>
    </r>
    <r>
      <rPr>
        <sz val="10"/>
        <rFont val="Arial"/>
        <family val="0"/>
        <charset val="1"/>
      </rPr>
      <t xml:space="preserve">100%</t>
    </r>
    <r>
      <rPr>
        <sz val="10"/>
        <rFont val="Noto Sans CJK SC"/>
        <family val="2"/>
      </rPr>
      <t xml:space="preserve">だが、特異度は</t>
    </r>
    <r>
      <rPr>
        <sz val="10"/>
        <rFont val="Arial"/>
        <family val="0"/>
        <charset val="1"/>
      </rPr>
      <t xml:space="preserve">8</t>
    </r>
    <r>
      <rPr>
        <sz val="10"/>
        <rFont val="Noto Sans CJK SC"/>
        <family val="2"/>
      </rPr>
      <t xml:space="preserve">〜</t>
    </r>
    <r>
      <rPr>
        <sz val="10"/>
        <rFont val="Arial"/>
        <family val="0"/>
        <charset val="1"/>
      </rPr>
      <t xml:space="preserve">22%</t>
    </r>
    <r>
      <rPr>
        <sz val="10"/>
        <rFont val="Noto Sans CJK SC"/>
        <family val="2"/>
      </rPr>
      <t xml:space="preserve">と低い。</t>
    </r>
  </si>
  <si>
    <t xml:space="preserve">ACG 2021</t>
  </si>
  <si>
    <t xml:space="preserve">UG-003</t>
  </si>
  <si>
    <r>
      <rPr>
        <sz val="10"/>
        <rFont val="Noto Sans CJK SC"/>
        <family val="2"/>
      </rPr>
      <t xml:space="preserve">上部消化管出血の入院患者では、</t>
    </r>
    <r>
      <rPr>
        <sz val="10"/>
        <rFont val="Arial"/>
        <family val="0"/>
        <charset val="1"/>
      </rPr>
      <t xml:space="preserve">Hb 7 g/dL</t>
    </r>
    <r>
      <rPr>
        <sz val="10"/>
        <rFont val="Noto Sans CJK SC"/>
        <family val="2"/>
      </rPr>
      <t xml:space="preserve">を閾値とする制限輸血が提案されている。</t>
    </r>
  </si>
  <si>
    <r>
      <rPr>
        <sz val="10"/>
        <rFont val="Noto Sans CJK SC"/>
        <family val="2"/>
      </rPr>
      <t xml:space="preserve">心血管疾患合併例の具体的な閾値（</t>
    </r>
    <r>
      <rPr>
        <sz val="10"/>
        <rFont val="Arial"/>
        <family val="0"/>
        <charset val="1"/>
      </rPr>
      <t xml:space="preserve">8 g/dL</t>
    </r>
    <r>
      <rPr>
        <sz val="10"/>
        <rFont val="Noto Sans CJK SC"/>
        <family val="2"/>
      </rPr>
      <t xml:space="preserve">等）は要確認</t>
    </r>
  </si>
  <si>
    <t xml:space="preserve">UG-004</t>
  </si>
  <si>
    <r>
      <rPr>
        <sz val="10"/>
        <rFont val="Noto Sans CJK SC"/>
        <family val="2"/>
      </rPr>
      <t xml:space="preserve">閾値</t>
    </r>
    <r>
      <rPr>
        <sz val="10"/>
        <rFont val="Arial"/>
        <family val="0"/>
        <charset val="1"/>
      </rPr>
      <t xml:space="preserve">7 g/dL</t>
    </r>
    <r>
      <rPr>
        <sz val="10"/>
        <rFont val="Noto Sans CJK SC"/>
        <family val="2"/>
      </rPr>
      <t xml:space="preserve">の根拠となった上部消化管出血の</t>
    </r>
    <r>
      <rPr>
        <sz val="10"/>
        <rFont val="Arial"/>
        <family val="0"/>
        <charset val="1"/>
      </rPr>
      <t xml:space="preserve">RCT</t>
    </r>
    <r>
      <rPr>
        <sz val="10"/>
        <rFont val="Noto Sans CJK SC"/>
        <family val="2"/>
      </rPr>
      <t xml:space="preserve">（単施設、</t>
    </r>
    <r>
      <rPr>
        <sz val="10"/>
        <rFont val="Arial"/>
        <family val="0"/>
        <charset val="1"/>
      </rPr>
      <t xml:space="preserve">n=921</t>
    </r>
    <r>
      <rPr>
        <sz val="10"/>
        <rFont val="Noto Sans CJK SC"/>
        <family val="2"/>
      </rPr>
      <t xml:space="preserve">：制限群</t>
    </r>
    <r>
      <rPr>
        <sz val="10"/>
        <rFont val="Arial"/>
        <family val="0"/>
        <charset val="1"/>
      </rPr>
      <t xml:space="preserve">461</t>
    </r>
    <r>
      <rPr>
        <sz val="10"/>
        <rFont val="Noto Sans CJK SC"/>
        <family val="2"/>
      </rPr>
      <t xml:space="preserve">例＜</t>
    </r>
    <r>
      <rPr>
        <sz val="10"/>
        <rFont val="Arial"/>
        <family val="0"/>
        <charset val="1"/>
      </rPr>
      <t xml:space="preserve">7 g/dL</t>
    </r>
    <r>
      <rPr>
        <sz val="10"/>
        <rFont val="Noto Sans CJK SC"/>
        <family val="2"/>
      </rPr>
      <t xml:space="preserve">、非制限群</t>
    </r>
    <r>
      <rPr>
        <sz val="10"/>
        <rFont val="Arial"/>
        <family val="0"/>
        <charset val="1"/>
      </rPr>
      <t xml:space="preserve">460</t>
    </r>
    <r>
      <rPr>
        <sz val="10"/>
        <rFont val="Noto Sans CJK SC"/>
        <family val="2"/>
      </rPr>
      <t xml:space="preserve">例＜</t>
    </r>
    <r>
      <rPr>
        <sz val="10"/>
        <rFont val="Arial"/>
        <family val="0"/>
        <charset val="1"/>
      </rPr>
      <t xml:space="preserve">9 g/dL</t>
    </r>
    <r>
      <rPr>
        <sz val="10"/>
        <rFont val="Noto Sans CJK SC"/>
        <family val="2"/>
      </rPr>
      <t xml:space="preserve">）では、輸血を受けた患者の割合が制限群</t>
    </r>
    <r>
      <rPr>
        <sz val="10"/>
        <rFont val="Arial"/>
        <family val="0"/>
        <charset val="1"/>
      </rPr>
      <t xml:space="preserve">49%</t>
    </r>
    <r>
      <rPr>
        <sz val="10"/>
        <rFont val="Noto Sans CJK SC"/>
        <family val="2"/>
      </rPr>
      <t xml:space="preserve">、非制限群</t>
    </r>
    <r>
      <rPr>
        <sz val="10"/>
        <rFont val="Arial"/>
        <family val="0"/>
        <charset val="1"/>
      </rPr>
      <t xml:space="preserve">86%</t>
    </r>
    <r>
      <rPr>
        <sz val="10"/>
        <rFont val="Noto Sans CJK SC"/>
        <family val="2"/>
      </rPr>
      <t xml:space="preserve">（</t>
    </r>
    <r>
      <rPr>
        <sz val="10"/>
        <rFont val="Arial"/>
        <family val="0"/>
        <charset val="1"/>
      </rPr>
      <t xml:space="preserve">P&lt;0.001</t>
    </r>
    <r>
      <rPr>
        <sz val="10"/>
        <rFont val="Noto Sans CJK SC"/>
        <family val="2"/>
      </rPr>
      <t xml:space="preserve">）で、</t>
    </r>
    <r>
      <rPr>
        <sz val="10"/>
        <rFont val="Arial"/>
        <family val="0"/>
        <charset val="1"/>
      </rPr>
      <t xml:space="preserve">45</t>
    </r>
    <r>
      <rPr>
        <sz val="10"/>
        <rFont val="Noto Sans CJK SC"/>
        <family val="2"/>
      </rPr>
      <t xml:space="preserve">日死亡率は</t>
    </r>
    <r>
      <rPr>
        <sz val="10"/>
        <rFont val="Arial"/>
        <family val="0"/>
        <charset val="1"/>
      </rPr>
      <t xml:space="preserve">5% vs 9%</t>
    </r>
    <r>
      <rPr>
        <sz val="10"/>
        <rFont val="Noto Sans CJK SC"/>
        <family val="2"/>
      </rPr>
      <t xml:space="preserve">（</t>
    </r>
    <r>
      <rPr>
        <sz val="10"/>
        <rFont val="Arial"/>
        <family val="0"/>
        <charset val="1"/>
      </rPr>
      <t xml:space="preserve">HR 0.55; 95% CI 0.33–0.92</t>
    </r>
    <r>
      <rPr>
        <sz val="10"/>
        <rFont val="Noto Sans CJK SC"/>
        <family val="2"/>
      </rPr>
      <t xml:space="preserve">）だった。</t>
    </r>
  </si>
  <si>
    <t xml:space="preserve">EU(Spain, Hospital de Sant Pau, Barcelona)</t>
  </si>
  <si>
    <r>
      <rPr>
        <sz val="10"/>
        <rFont val="Arial"/>
        <family val="0"/>
        <charset val="1"/>
      </rPr>
      <t xml:space="preserve">Villanueva C et al. N Engl J Med 2013;368(1):11-21</t>
    </r>
    <r>
      <rPr>
        <sz val="10"/>
        <rFont val="Noto Sans CJK SC"/>
        <family val="2"/>
      </rPr>
      <t xml:space="preserve">（</t>
    </r>
    <r>
      <rPr>
        <sz val="10"/>
        <rFont val="Arial"/>
        <family val="0"/>
        <charset val="1"/>
      </rPr>
      <t xml:space="preserve">ACG 2021</t>
    </r>
    <r>
      <rPr>
        <sz val="10"/>
        <rFont val="Noto Sans CJK SC"/>
        <family val="2"/>
      </rPr>
      <t xml:space="preserve">が引用）</t>
    </r>
  </si>
  <si>
    <t xml:space="preserve">23281973</t>
  </si>
  <si>
    <r>
      <rPr>
        <sz val="10"/>
        <rFont val="Arial"/>
        <family val="0"/>
        <charset val="1"/>
      </rPr>
      <t xml:space="preserve">PMID</t>
    </r>
    <r>
      <rPr>
        <sz val="10"/>
        <rFont val="Noto Sans CJK SC"/>
        <family val="2"/>
      </rPr>
      <t xml:space="preserve">は</t>
    </r>
    <r>
      <rPr>
        <sz val="10"/>
        <rFont val="Arial"/>
        <family val="0"/>
        <charset val="1"/>
      </rPr>
      <t xml:space="preserve">PubMed</t>
    </r>
    <r>
      <rPr>
        <sz val="10"/>
        <rFont val="Noto Sans CJK SC"/>
        <family val="2"/>
      </rPr>
      <t xml:space="preserve">の検索結果で確認。</t>
    </r>
    <r>
      <rPr>
        <sz val="10"/>
        <rFont val="Arial"/>
        <family val="0"/>
        <charset val="1"/>
      </rPr>
      <t xml:space="preserve">DOI</t>
    </r>
    <r>
      <rPr>
        <sz val="10"/>
        <rFont val="Noto Sans CJK SC"/>
        <family val="2"/>
      </rPr>
      <t xml:space="preserve">は要確認｜［取り込み時］</t>
    </r>
    <r>
      <rPr>
        <sz val="10"/>
        <rFont val="Arial"/>
        <family val="0"/>
        <charset val="1"/>
      </rPr>
      <t xml:space="preserve">DOI</t>
    </r>
    <r>
      <rPr>
        <sz val="10"/>
        <rFont val="Noto Sans CJK SC"/>
        <family val="2"/>
      </rPr>
      <t xml:space="preserve">は原本で「要確認」のため</t>
    </r>
    <r>
      <rPr>
        <sz val="10"/>
        <rFont val="Arial"/>
        <family val="0"/>
        <charset val="1"/>
      </rPr>
      <t xml:space="preserve">null</t>
    </r>
  </si>
  <si>
    <t xml:space="preserve">UG-005</t>
  </si>
  <si>
    <r>
      <rPr>
        <sz val="10"/>
        <rFont val="Noto Sans CJK SC"/>
        <family val="2"/>
      </rPr>
      <t xml:space="preserve">システマティックレビューでは、制限輸血によって輸血を受ける患者数が</t>
    </r>
    <r>
      <rPr>
        <sz val="10"/>
        <rFont val="Arial"/>
        <family val="0"/>
        <charset val="1"/>
      </rPr>
      <t xml:space="preserve">43%</t>
    </r>
    <r>
      <rPr>
        <sz val="10"/>
        <rFont val="Noto Sans CJK SC"/>
        <family val="2"/>
      </rPr>
      <t xml:space="preserve">減り、臨床的に重要な転帰の悪化は認められなかった。</t>
    </r>
  </si>
  <si>
    <t xml:space="preserve">UG-006</t>
  </si>
  <si>
    <r>
      <rPr>
        <sz val="10"/>
        <rFont val="Noto Sans CJK SC"/>
        <family val="2"/>
      </rPr>
      <t xml:space="preserve">非静脈瘤性上部消化管出血では、循環動態を安定させた後、</t>
    </r>
    <r>
      <rPr>
        <sz val="10"/>
        <rFont val="Arial"/>
        <family val="0"/>
        <charset val="1"/>
      </rPr>
      <t xml:space="preserve">24</t>
    </r>
    <r>
      <rPr>
        <sz val="10"/>
        <rFont val="Noto Sans CJK SC"/>
        <family val="2"/>
      </rPr>
      <t xml:space="preserve">時間以内に上部内視鏡を行うことが推奨される。</t>
    </r>
  </si>
  <si>
    <t xml:space="preserve">JP/EU/US</t>
  </si>
  <si>
    <r>
      <rPr>
        <sz val="10"/>
        <rFont val="Arial"/>
        <family val="0"/>
        <charset val="1"/>
      </rPr>
      <t xml:space="preserve">JGES NVUGIB GL </t>
    </r>
    <r>
      <rPr>
        <sz val="10"/>
        <rFont val="Noto Sans CJK SC"/>
        <family val="2"/>
      </rPr>
      <t xml:space="preserve">第</t>
    </r>
    <r>
      <rPr>
        <sz val="10"/>
        <rFont val="Arial"/>
        <family val="0"/>
        <charset val="1"/>
      </rPr>
      <t xml:space="preserve">2</t>
    </r>
    <r>
      <rPr>
        <sz val="10"/>
        <rFont val="Noto Sans CJK SC"/>
        <family val="2"/>
      </rPr>
      <t xml:space="preserve">版（強い推奨）、</t>
    </r>
    <r>
      <rPr>
        <sz val="10"/>
        <rFont val="Arial"/>
        <family val="0"/>
        <charset val="1"/>
      </rPr>
      <t xml:space="preserve">ESGE 2021</t>
    </r>
    <r>
      <rPr>
        <sz val="10"/>
        <rFont val="Noto Sans CJK SC"/>
        <family val="2"/>
      </rPr>
      <t xml:space="preserve">、</t>
    </r>
    <r>
      <rPr>
        <sz val="10"/>
        <rFont val="Arial"/>
        <family val="0"/>
        <charset val="1"/>
      </rPr>
      <t xml:space="preserve">ACG 2021</t>
    </r>
  </si>
  <si>
    <t xml:space="preserve">10.1111/den.15019; 10.1055/a-1369-5274</t>
  </si>
  <si>
    <t xml:space="preserve">UG-007</t>
  </si>
  <si>
    <t xml:space="preserve">上部消化管出血が疑われる患者に、スクリーニング目的で経鼻胃管をルーチンに挿入することは推奨されない。</t>
  </si>
  <si>
    <r>
      <rPr>
        <sz val="10"/>
        <rFont val="Arial"/>
        <family val="0"/>
        <charset val="1"/>
      </rPr>
      <t xml:space="preserve">JGES NVUGIB GL </t>
    </r>
    <r>
      <rPr>
        <sz val="10"/>
        <rFont val="Noto Sans CJK SC"/>
        <family val="2"/>
      </rPr>
      <t xml:space="preserve">第</t>
    </r>
    <r>
      <rPr>
        <sz val="10"/>
        <rFont val="Arial"/>
        <family val="0"/>
        <charset val="1"/>
      </rPr>
      <t xml:space="preserve">2</t>
    </r>
    <r>
      <rPr>
        <sz val="10"/>
        <rFont val="Noto Sans CJK SC"/>
        <family val="2"/>
      </rPr>
      <t xml:space="preserve">版</t>
    </r>
  </si>
  <si>
    <t xml:space="preserve">10.1111/den.15019</t>
  </si>
  <si>
    <t xml:space="preserve">UG-008</t>
  </si>
  <si>
    <r>
      <rPr>
        <sz val="10"/>
        <rFont val="Noto Sans CJK SC"/>
        <family val="2"/>
      </rPr>
      <t xml:space="preserve">重症または活動性出血が続く上部消化管出血では、内視鏡の</t>
    </r>
    <r>
      <rPr>
        <sz val="10"/>
        <rFont val="Arial"/>
        <family val="0"/>
        <charset val="1"/>
      </rPr>
      <t xml:space="preserve">30</t>
    </r>
    <r>
      <rPr>
        <sz val="10"/>
        <rFont val="Noto Sans CJK SC"/>
        <family val="2"/>
      </rPr>
      <t xml:space="preserve">〜</t>
    </r>
    <r>
      <rPr>
        <sz val="10"/>
        <rFont val="Arial"/>
        <family val="0"/>
        <charset val="1"/>
      </rPr>
      <t xml:space="preserve">120</t>
    </r>
    <r>
      <rPr>
        <sz val="10"/>
        <rFont val="Noto Sans CJK SC"/>
        <family val="2"/>
      </rPr>
      <t xml:space="preserve">分前にエリスロマイシン</t>
    </r>
    <r>
      <rPr>
        <sz val="10"/>
        <rFont val="Arial"/>
        <family val="0"/>
        <charset val="1"/>
      </rPr>
      <t xml:space="preserve">250 mg</t>
    </r>
    <r>
      <rPr>
        <sz val="10"/>
        <rFont val="Noto Sans CJK SC"/>
        <family val="2"/>
      </rPr>
      <t xml:space="preserve">を単回静注することが推奨される。</t>
    </r>
  </si>
  <si>
    <r>
      <rPr>
        <sz val="10"/>
        <rFont val="Arial"/>
        <family val="0"/>
        <charset val="1"/>
      </rPr>
      <t xml:space="preserve">ESGE 2015/2021</t>
    </r>
    <r>
      <rPr>
        <sz val="10"/>
        <rFont val="Noto Sans CJK SC"/>
        <family val="2"/>
      </rPr>
      <t xml:space="preserve">、</t>
    </r>
    <r>
      <rPr>
        <sz val="10"/>
        <rFont val="Arial"/>
        <family val="0"/>
        <charset val="1"/>
      </rPr>
      <t xml:space="preserve">ESGE 2026</t>
    </r>
  </si>
  <si>
    <t xml:space="preserve">10.1055/s-0034-1393172; 10.1055/a-2863-8314</t>
  </si>
  <si>
    <t xml:space="preserve">日本での保険適用外使用である点を要確認</t>
  </si>
  <si>
    <t xml:space="preserve">UG-009</t>
  </si>
  <si>
    <r>
      <rPr>
        <sz val="10"/>
        <rFont val="Arial"/>
        <family val="0"/>
        <charset val="1"/>
      </rPr>
      <t xml:space="preserve">Forrest</t>
    </r>
    <r>
      <rPr>
        <sz val="10"/>
        <rFont val="Noto Sans CJK SC"/>
        <family val="2"/>
      </rPr>
      <t xml:space="preserve">分類の</t>
    </r>
    <r>
      <rPr>
        <sz val="10"/>
        <rFont val="Arial"/>
        <family val="0"/>
        <charset val="1"/>
      </rPr>
      <t xml:space="preserve">Ia</t>
    </r>
    <r>
      <rPr>
        <sz val="10"/>
        <rFont val="Noto Sans CJK SC"/>
        <family val="2"/>
      </rPr>
      <t xml:space="preserve">（噴出性出血）、</t>
    </r>
    <r>
      <rPr>
        <sz val="10"/>
        <rFont val="Arial"/>
        <family val="0"/>
        <charset val="1"/>
      </rPr>
      <t xml:space="preserve">Ib</t>
    </r>
    <r>
      <rPr>
        <sz val="10"/>
        <rFont val="Noto Sans CJK SC"/>
        <family val="2"/>
      </rPr>
      <t xml:space="preserve">（湧出性出血）、</t>
    </r>
    <r>
      <rPr>
        <sz val="10"/>
        <rFont val="Arial"/>
        <family val="0"/>
        <charset val="1"/>
      </rPr>
      <t xml:space="preserve">IIa</t>
    </r>
    <r>
      <rPr>
        <sz val="10"/>
        <rFont val="Noto Sans CJK SC"/>
        <family val="2"/>
      </rPr>
      <t xml:space="preserve">（露出血管）は高リスク所見で内視鏡的止血の対象となる。</t>
    </r>
    <r>
      <rPr>
        <sz val="10"/>
        <rFont val="Arial"/>
        <family val="0"/>
        <charset val="1"/>
      </rPr>
      <t xml:space="preserve">IIc</t>
    </r>
    <r>
      <rPr>
        <sz val="10"/>
        <rFont val="Noto Sans CJK SC"/>
        <family val="2"/>
      </rPr>
      <t xml:space="preserve">（平坦な色素斑）と</t>
    </r>
    <r>
      <rPr>
        <sz val="10"/>
        <rFont val="Arial"/>
        <family val="0"/>
        <charset val="1"/>
      </rPr>
      <t xml:space="preserve">III</t>
    </r>
    <r>
      <rPr>
        <sz val="10"/>
        <rFont val="Noto Sans CJK SC"/>
        <family val="2"/>
      </rPr>
      <t xml:space="preserve">（清浄潰瘍底）は再出血リスクが低く、止血処置を要しない。</t>
    </r>
  </si>
  <si>
    <r>
      <rPr>
        <sz val="10"/>
        <rFont val="Arial"/>
        <family val="0"/>
        <charset val="1"/>
      </rPr>
      <t xml:space="preserve">ESGE 2015 (10.1055/s-0034-1393172)</t>
    </r>
    <r>
      <rPr>
        <sz val="10"/>
        <rFont val="Noto Sans CJK SC"/>
        <family val="2"/>
      </rPr>
      <t xml:space="preserve">、</t>
    </r>
    <r>
      <rPr>
        <sz val="10"/>
        <rFont val="Arial"/>
        <family val="0"/>
        <charset val="1"/>
      </rPr>
      <t xml:space="preserve">ACG 2021</t>
    </r>
  </si>
  <si>
    <t xml:space="preserve">UG-010</t>
  </si>
  <si>
    <r>
      <rPr>
        <sz val="10"/>
        <rFont val="Arial"/>
        <family val="0"/>
        <charset val="1"/>
      </rPr>
      <t xml:space="preserve">ESGE 2026</t>
    </r>
    <r>
      <rPr>
        <sz val="10"/>
        <rFont val="Noto Sans CJK SC"/>
        <family val="2"/>
      </rPr>
      <t xml:space="preserve">は、高リスク所見（</t>
    </r>
    <r>
      <rPr>
        <sz val="10"/>
        <rFont val="Arial"/>
        <family val="0"/>
        <charset val="1"/>
      </rPr>
      <t xml:space="preserve">FIa</t>
    </r>
    <r>
      <rPr>
        <sz val="10"/>
        <rFont val="Noto Sans CJK SC"/>
        <family val="2"/>
      </rPr>
      <t xml:space="preserve">・</t>
    </r>
    <r>
      <rPr>
        <sz val="10"/>
        <rFont val="Arial"/>
        <family val="0"/>
        <charset val="1"/>
      </rPr>
      <t xml:space="preserve">FIb</t>
    </r>
    <r>
      <rPr>
        <sz val="10"/>
        <rFont val="Noto Sans CJK SC"/>
        <family val="2"/>
      </rPr>
      <t xml:space="preserve">）の消化性潰瘍出血に対し、再出血がより少ないことから、</t>
    </r>
    <r>
      <rPr>
        <sz val="10"/>
        <rFont val="Arial"/>
        <family val="0"/>
        <charset val="1"/>
      </rPr>
      <t xml:space="preserve">over-the-scope</t>
    </r>
    <r>
      <rPr>
        <sz val="10"/>
        <rFont val="Noto Sans CJK SC"/>
        <family val="2"/>
      </rPr>
      <t xml:space="preserve">（</t>
    </r>
    <r>
      <rPr>
        <sz val="10"/>
        <rFont val="Arial"/>
        <family val="0"/>
        <charset val="1"/>
      </rPr>
      <t xml:space="preserve">OTS</t>
    </r>
    <r>
      <rPr>
        <sz val="10"/>
        <rFont val="Noto Sans CJK SC"/>
        <family val="2"/>
      </rPr>
      <t xml:space="preserve">）クリップ単独を従来の併用療法に代わる一次治療として提案している。</t>
    </r>
  </si>
  <si>
    <r>
      <rPr>
        <sz val="10"/>
        <rFont val="Arial"/>
        <family val="0"/>
        <charset val="1"/>
      </rPr>
      <t xml:space="preserve">ESGE 2026</t>
    </r>
    <r>
      <rPr>
        <sz val="10"/>
        <rFont val="Noto Sans CJK SC"/>
        <family val="2"/>
      </rPr>
      <t xml:space="preserve">（</t>
    </r>
    <r>
      <rPr>
        <sz val="10"/>
        <rFont val="Arial"/>
        <family val="0"/>
        <charset val="1"/>
      </rPr>
      <t xml:space="preserve">PubMed</t>
    </r>
    <r>
      <rPr>
        <sz val="10"/>
        <rFont val="Noto Sans CJK SC"/>
        <family val="2"/>
      </rPr>
      <t xml:space="preserve">抄録 </t>
    </r>
    <r>
      <rPr>
        <sz val="10"/>
        <rFont val="Arial"/>
        <family val="0"/>
        <charset val="1"/>
      </rPr>
      <t xml:space="preserve">PMID 42127996</t>
    </r>
    <r>
      <rPr>
        <sz val="10"/>
        <rFont val="Noto Sans CJK SC"/>
        <family val="2"/>
      </rPr>
      <t xml:space="preserve">）</t>
    </r>
  </si>
  <si>
    <t xml:space="preserve">10.1055/a-2863-8314</t>
  </si>
  <si>
    <t xml:space="preserve">UG-011</t>
  </si>
  <si>
    <t xml:space="preserve">エピネフリン局注のみによる止血は不十分で、他の止血法と併用すべきである。</t>
  </si>
  <si>
    <r>
      <rPr>
        <sz val="10"/>
        <rFont val="Arial"/>
        <family val="0"/>
        <charset val="1"/>
      </rPr>
      <t xml:space="preserve">ESGE 2021</t>
    </r>
    <r>
      <rPr>
        <sz val="10"/>
        <rFont val="Noto Sans CJK SC"/>
        <family val="2"/>
      </rPr>
      <t xml:space="preserve">／</t>
    </r>
    <r>
      <rPr>
        <sz val="10"/>
        <rFont val="Arial"/>
        <family val="0"/>
        <charset val="1"/>
      </rPr>
      <t xml:space="preserve">ACG 2021</t>
    </r>
  </si>
  <si>
    <t xml:space="preserve">今回取得した資料では文言を確認できていない。要確認</t>
  </si>
  <si>
    <t xml:space="preserve">UG-012</t>
  </si>
  <si>
    <r>
      <rPr>
        <sz val="10"/>
        <rFont val="Noto Sans CJK SC"/>
        <family val="2"/>
      </rPr>
      <t xml:space="preserve">出血性潰瘍の内視鏡的止血後に</t>
    </r>
    <r>
      <rPr>
        <sz val="10"/>
        <rFont val="Arial"/>
        <family val="0"/>
        <charset val="1"/>
      </rPr>
      <t xml:space="preserve">PPI</t>
    </r>
    <r>
      <rPr>
        <sz val="10"/>
        <rFont val="Noto Sans CJK SC"/>
        <family val="2"/>
      </rPr>
      <t xml:space="preserve">を投与すると、再出血、輸血量、入院期間、手術の必要性が減る。用量や投与経路による効果差は乏しいとされる。</t>
    </r>
  </si>
  <si>
    <t xml:space="preserve">UG-013</t>
  </si>
  <si>
    <r>
      <rPr>
        <sz val="10"/>
        <rFont val="Noto Sans CJK SC"/>
        <family val="2"/>
      </rPr>
      <t xml:space="preserve">止血成功後の高リスク潰瘍では、</t>
    </r>
    <r>
      <rPr>
        <sz val="10"/>
        <rFont val="Arial"/>
        <family val="0"/>
        <charset val="1"/>
      </rPr>
      <t xml:space="preserve">VPZ 40 mg</t>
    </r>
    <r>
      <rPr>
        <sz val="10"/>
        <rFont val="Noto Sans CJK SC"/>
        <family val="2"/>
      </rPr>
      <t xml:space="preserve">と高用量</t>
    </r>
    <r>
      <rPr>
        <sz val="10"/>
        <rFont val="Arial"/>
        <family val="0"/>
        <charset val="1"/>
      </rPr>
      <t xml:space="preserve">PPI</t>
    </r>
    <r>
      <rPr>
        <sz val="10"/>
        <rFont val="Noto Sans CJK SC"/>
        <family val="2"/>
      </rPr>
      <t xml:space="preserve">持続静注（</t>
    </r>
    <r>
      <rPr>
        <sz val="10"/>
        <rFont val="Arial"/>
        <family val="0"/>
        <charset val="1"/>
      </rPr>
      <t xml:space="preserve">80 mg</t>
    </r>
    <r>
      <rPr>
        <sz val="10"/>
        <rFont val="Noto Sans CJK SC"/>
        <family val="2"/>
      </rPr>
      <t xml:space="preserve">ボーラス後</t>
    </r>
    <r>
      <rPr>
        <sz val="10"/>
        <rFont val="Arial"/>
        <family val="0"/>
        <charset val="1"/>
      </rPr>
      <t xml:space="preserve">8 mg/</t>
    </r>
    <r>
      <rPr>
        <sz val="10"/>
        <rFont val="Noto Sans CJK SC"/>
        <family val="2"/>
      </rPr>
      <t xml:space="preserve">時を</t>
    </r>
    <r>
      <rPr>
        <sz val="10"/>
        <rFont val="Arial"/>
        <family val="0"/>
        <charset val="1"/>
      </rPr>
      <t xml:space="preserve">72</t>
    </r>
    <r>
      <rPr>
        <sz val="10"/>
        <rFont val="Noto Sans CJK SC"/>
        <family val="2"/>
      </rPr>
      <t xml:space="preserve">時間）を比べた</t>
    </r>
    <r>
      <rPr>
        <sz val="10"/>
        <rFont val="Arial"/>
        <family val="0"/>
        <charset val="1"/>
      </rPr>
      <t xml:space="preserve">2</t>
    </r>
    <r>
      <rPr>
        <sz val="10"/>
        <rFont val="Noto Sans CJK SC"/>
        <family val="2"/>
      </rPr>
      <t xml:space="preserve">つの</t>
    </r>
    <r>
      <rPr>
        <sz val="10"/>
        <rFont val="Arial"/>
        <family val="0"/>
        <charset val="1"/>
      </rPr>
      <t xml:space="preserve">RCT</t>
    </r>
    <r>
      <rPr>
        <sz val="10"/>
        <rFont val="Noto Sans CJK SC"/>
        <family val="2"/>
      </rPr>
      <t xml:space="preserve">で、再出血率と死亡率に差がなかった。</t>
    </r>
  </si>
  <si>
    <t xml:space="preserve">Thailand RCT</t>
  </si>
  <si>
    <r>
      <rPr>
        <sz val="10"/>
        <rFont val="Arial"/>
        <family val="0"/>
        <charset val="1"/>
      </rPr>
      <t xml:space="preserve">Geeratragool T et al. Gastroenterology 2024;167:778-87</t>
    </r>
    <r>
      <rPr>
        <sz val="10"/>
        <rFont val="Noto Sans CJK SC"/>
        <family val="2"/>
      </rPr>
      <t xml:space="preserve">（</t>
    </r>
    <r>
      <rPr>
        <sz val="10"/>
        <rFont val="Arial"/>
        <family val="0"/>
        <charset val="1"/>
      </rPr>
      <t xml:space="preserve">JSGE 2026</t>
    </r>
    <r>
      <rPr>
        <sz val="10"/>
        <rFont val="Noto Sans CJK SC"/>
        <family val="2"/>
      </rPr>
      <t xml:space="preserve">経由）</t>
    </r>
  </si>
  <si>
    <r>
      <rPr>
        <sz val="10"/>
        <rFont val="Arial"/>
        <family val="0"/>
        <charset val="1"/>
      </rPr>
      <t xml:space="preserve">10.1007/s00535-026-02504-3</t>
    </r>
    <r>
      <rPr>
        <sz val="10"/>
        <rFont val="Noto Sans CJK SC"/>
        <family val="2"/>
      </rPr>
      <t xml:space="preserve">（引用元）</t>
    </r>
  </si>
  <si>
    <t xml:space="preserve">UG-014</t>
  </si>
  <si>
    <r>
      <rPr>
        <sz val="10"/>
        <rFont val="Noto Sans CJK SC"/>
        <family val="2"/>
      </rPr>
      <t xml:space="preserve">内視鏡治療を行った高リスク潰瘍出血では、高用量</t>
    </r>
    <r>
      <rPr>
        <sz val="10"/>
        <rFont val="Arial"/>
        <family val="0"/>
        <charset val="1"/>
      </rPr>
      <t xml:space="preserve">PPI</t>
    </r>
    <r>
      <rPr>
        <sz val="10"/>
        <rFont val="Noto Sans CJK SC"/>
        <family val="2"/>
      </rPr>
      <t xml:space="preserve">（</t>
    </r>
    <r>
      <rPr>
        <sz val="10"/>
        <rFont val="Arial"/>
        <family val="0"/>
        <charset val="1"/>
      </rPr>
      <t xml:space="preserve">1</t>
    </r>
    <r>
      <rPr>
        <sz val="10"/>
        <rFont val="Noto Sans CJK SC"/>
        <family val="2"/>
      </rPr>
      <t xml:space="preserve">日</t>
    </r>
    <r>
      <rPr>
        <sz val="10"/>
        <rFont val="Arial"/>
        <family val="0"/>
        <charset val="1"/>
      </rPr>
      <t xml:space="preserve">80 mg</t>
    </r>
    <r>
      <rPr>
        <sz val="10"/>
        <rFont val="Noto Sans CJK SC"/>
        <family val="2"/>
      </rPr>
      <t xml:space="preserve">以上）を</t>
    </r>
    <r>
      <rPr>
        <sz val="10"/>
        <rFont val="Arial"/>
        <family val="0"/>
        <charset val="1"/>
      </rPr>
      <t xml:space="preserve">3</t>
    </r>
    <r>
      <rPr>
        <sz val="10"/>
        <rFont val="Noto Sans CJK SC"/>
        <family val="2"/>
      </rPr>
      <t xml:space="preserve">日間投与した後、</t>
    </r>
    <r>
      <rPr>
        <sz val="10"/>
        <rFont val="Arial"/>
        <family val="0"/>
        <charset val="1"/>
      </rPr>
      <t xml:space="preserve">2</t>
    </r>
    <r>
      <rPr>
        <sz val="10"/>
        <rFont val="Noto Sans CJK SC"/>
        <family val="2"/>
      </rPr>
      <t xml:space="preserve">週間は</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回の</t>
    </r>
    <r>
      <rPr>
        <sz val="10"/>
        <rFont val="Arial"/>
        <family val="0"/>
        <charset val="1"/>
      </rPr>
      <t xml:space="preserve">PPI</t>
    </r>
    <r>
      <rPr>
        <sz val="10"/>
        <rFont val="Noto Sans CJK SC"/>
        <family val="2"/>
      </rPr>
      <t xml:space="preserve">を続けることが提案されている。</t>
    </r>
  </si>
  <si>
    <r>
      <rPr>
        <sz val="10"/>
        <rFont val="Arial"/>
        <family val="0"/>
        <charset val="1"/>
      </rPr>
      <t xml:space="preserve">ACG 2021</t>
    </r>
    <r>
      <rPr>
        <sz val="10"/>
        <rFont val="Noto Sans CJK SC"/>
        <family val="2"/>
      </rPr>
      <t xml:space="preserve">（</t>
    </r>
    <r>
      <rPr>
        <sz val="10"/>
        <rFont val="Arial"/>
        <family val="0"/>
        <charset val="1"/>
      </rPr>
      <t xml:space="preserve">Emory</t>
    </r>
    <r>
      <rPr>
        <sz val="10"/>
        <rFont val="Noto Sans CJK SC"/>
        <family val="2"/>
      </rPr>
      <t xml:space="preserve">大学の要約資料経由）</t>
    </r>
  </si>
  <si>
    <t xml:space="preserve">原文の推奨強度は要確認</t>
  </si>
  <si>
    <t xml:space="preserve">UG-015</t>
  </si>
  <si>
    <r>
      <rPr>
        <sz val="10"/>
        <rFont val="Arial"/>
        <family val="0"/>
        <charset val="1"/>
      </rPr>
      <t xml:space="preserve">ESGE 2026</t>
    </r>
    <r>
      <rPr>
        <sz val="10"/>
        <rFont val="Noto Sans CJK SC"/>
        <family val="2"/>
      </rPr>
      <t xml:space="preserve">は、再出血例には</t>
    </r>
    <r>
      <rPr>
        <sz val="10"/>
        <rFont val="Arial"/>
        <family val="0"/>
        <charset val="1"/>
      </rPr>
      <t xml:space="preserve">OTS</t>
    </r>
    <r>
      <rPr>
        <sz val="10"/>
        <rFont val="Noto Sans CJK SC"/>
        <family val="2"/>
      </rPr>
      <t xml:space="preserve">クリップでの再止血を考慮し、それも不成功なら経カテーテル動脈塞栓術（</t>
    </r>
    <r>
      <rPr>
        <sz val="10"/>
        <rFont val="Arial"/>
        <family val="0"/>
        <charset val="1"/>
      </rPr>
      <t xml:space="preserve">TAE</t>
    </r>
    <r>
      <rPr>
        <sz val="10"/>
        <rFont val="Noto Sans CJK SC"/>
        <family val="2"/>
      </rPr>
      <t xml:space="preserve">）、</t>
    </r>
    <r>
      <rPr>
        <sz val="10"/>
        <rFont val="Arial"/>
        <family val="0"/>
        <charset val="1"/>
      </rPr>
      <t xml:space="preserve">TAE</t>
    </r>
    <r>
      <rPr>
        <sz val="10"/>
        <rFont val="Noto Sans CJK SC"/>
        <family val="2"/>
      </rPr>
      <t xml:space="preserve">ができない・不成功なら手術という順序を推奨している。</t>
    </r>
  </si>
  <si>
    <t xml:space="preserve">ESGE 2026</t>
  </si>
  <si>
    <t xml:space="preserve">UG-016</t>
  </si>
  <si>
    <t xml:space="preserve">心血管疾患の二次予防として低用量アスピリンを服用中の患者が消化性潰瘍出血を起こした場合、再出血リスクが低ければ、内視鏡直後からアスピリンを再開することが推奨される。</t>
  </si>
  <si>
    <t xml:space="preserve">ESGE 2015</t>
  </si>
  <si>
    <t xml:space="preserve">10.1055/s-0034-1393172</t>
  </si>
  <si>
    <r>
      <rPr>
        <sz val="10"/>
        <rFont val="Noto Sans CJK SC"/>
        <family val="2"/>
      </rPr>
      <t xml:space="preserve">最新版での再開時期（即時／</t>
    </r>
    <r>
      <rPr>
        <sz val="10"/>
        <rFont val="Arial"/>
        <family val="0"/>
        <charset val="1"/>
      </rPr>
      <t xml:space="preserve">3</t>
    </r>
    <r>
      <rPr>
        <sz val="10"/>
        <rFont val="Noto Sans CJK SC"/>
        <family val="2"/>
      </rPr>
      <t xml:space="preserve">日以内等）は要確認</t>
    </r>
  </si>
  <si>
    <t xml:space="preserve">UG-017</t>
  </si>
  <si>
    <t xml:space="preserve">抗凝固療法の継続が必要な患者では、血栓塞栓リスクに応じて、臨床的に可能になった時点でできるだけ早く抗凝固薬を再開することが推奨される。</t>
  </si>
  <si>
    <t xml:space="preserve">UG-018</t>
  </si>
  <si>
    <r>
      <rPr>
        <sz val="10"/>
        <rFont val="Noto Sans CJK SC"/>
        <family val="2"/>
      </rPr>
      <t xml:space="preserve">持続的な止血が得られた消化性潰瘍出血では、止血後</t>
    </r>
    <r>
      <rPr>
        <sz val="10"/>
        <rFont val="Arial"/>
        <family val="0"/>
        <charset val="1"/>
      </rPr>
      <t xml:space="preserve">24</t>
    </r>
    <r>
      <rPr>
        <sz val="10"/>
        <rFont val="Noto Sans CJK SC"/>
        <family val="2"/>
      </rPr>
      <t xml:space="preserve">時間以内に経口摂取を始め、鉄欠乏や貧血があれば退院前に鉄補充を開始することが提案されている。</t>
    </r>
  </si>
  <si>
    <t xml:space="preserve">ES-001</t>
  </si>
  <si>
    <r>
      <rPr>
        <sz val="10"/>
        <rFont val="Arial"/>
        <family val="0"/>
        <charset val="1"/>
      </rPr>
      <t xml:space="preserve">GERD</t>
    </r>
    <r>
      <rPr>
        <sz val="10"/>
        <rFont val="Noto Sans CJK SC"/>
        <family val="2"/>
      </rPr>
      <t xml:space="preserve">・</t>
    </r>
    <r>
      <rPr>
        <sz val="10"/>
        <rFont val="Arial"/>
        <family val="0"/>
        <charset val="1"/>
      </rPr>
      <t xml:space="preserve">NERD</t>
    </r>
    <r>
      <rPr>
        <sz val="10"/>
        <rFont val="Noto Sans CJK SC"/>
        <family val="2"/>
      </rPr>
      <t xml:space="preserve">・</t>
    </r>
    <r>
      <rPr>
        <sz val="10"/>
        <rFont val="Arial"/>
        <family val="0"/>
        <charset val="1"/>
      </rPr>
      <t xml:space="preserve">Barrett</t>
    </r>
    <r>
      <rPr>
        <sz val="10"/>
        <rFont val="Noto Sans CJK SC"/>
        <family val="2"/>
      </rPr>
      <t xml:space="preserve">食道</t>
    </r>
  </si>
  <si>
    <r>
      <rPr>
        <sz val="10"/>
        <rFont val="Noto Sans CJK SC"/>
        <family val="2"/>
      </rPr>
      <t xml:space="preserve">日本消化器病学会の</t>
    </r>
    <r>
      <rPr>
        <sz val="10"/>
        <rFont val="Arial"/>
        <family val="0"/>
        <charset val="1"/>
      </rPr>
      <t xml:space="preserve">GERD</t>
    </r>
    <r>
      <rPr>
        <sz val="10"/>
        <rFont val="Noto Sans CJK SC"/>
        <family val="2"/>
      </rPr>
      <t xml:space="preserve">診療ガイドライン第</t>
    </r>
    <r>
      <rPr>
        <sz val="10"/>
        <rFont val="Arial"/>
        <family val="0"/>
        <charset val="1"/>
      </rPr>
      <t xml:space="preserve">3</t>
    </r>
    <r>
      <rPr>
        <sz val="10"/>
        <rFont val="Noto Sans CJK SC"/>
        <family val="2"/>
      </rPr>
      <t xml:space="preserve">版（日本語版）は</t>
    </r>
    <r>
      <rPr>
        <sz val="10"/>
        <rFont val="Arial"/>
        <family val="0"/>
        <charset val="1"/>
      </rPr>
      <t xml:space="preserve">2021</t>
    </r>
    <r>
      <rPr>
        <sz val="10"/>
        <rFont val="Noto Sans CJK SC"/>
        <family val="2"/>
      </rPr>
      <t xml:space="preserve">年</t>
    </r>
    <r>
      <rPr>
        <sz val="10"/>
        <rFont val="Arial"/>
        <family val="0"/>
        <charset val="1"/>
      </rPr>
      <t xml:space="preserve">4</t>
    </r>
    <r>
      <rPr>
        <sz val="10"/>
        <rFont val="Noto Sans CJK SC"/>
        <family val="2"/>
      </rPr>
      <t xml:space="preserve">月に刊行され、</t>
    </r>
    <r>
      <rPr>
        <sz val="10"/>
        <rFont val="Arial"/>
        <family val="0"/>
        <charset val="1"/>
      </rPr>
      <t xml:space="preserve">GERD</t>
    </r>
    <r>
      <rPr>
        <sz val="10"/>
        <rFont val="Noto Sans CJK SC"/>
        <family val="2"/>
      </rPr>
      <t xml:space="preserve">を逆流性食道炎（</t>
    </r>
    <r>
      <rPr>
        <sz val="10"/>
        <rFont val="Arial"/>
        <family val="0"/>
        <charset val="1"/>
      </rPr>
      <t xml:space="preserve">RE</t>
    </r>
    <r>
      <rPr>
        <sz val="10"/>
        <rFont val="Noto Sans CJK SC"/>
        <family val="2"/>
      </rPr>
      <t xml:space="preserve">）と非びらん性逆流症（</t>
    </r>
    <r>
      <rPr>
        <sz val="10"/>
        <rFont val="Arial"/>
        <family val="0"/>
        <charset val="1"/>
      </rPr>
      <t xml:space="preserve">NERD</t>
    </r>
    <r>
      <rPr>
        <sz val="10"/>
        <rFont val="Noto Sans CJK SC"/>
        <family val="2"/>
      </rPr>
      <t xml:space="preserve">）に分けた治療アルゴリズムを導入した。</t>
    </r>
  </si>
  <si>
    <t xml:space="preserve">日本</t>
  </si>
  <si>
    <r>
      <rPr>
        <sz val="10"/>
        <rFont val="Noto Sans CJK SC"/>
        <family val="2"/>
      </rPr>
      <t xml:space="preserve">医学各論 Ⅵ</t>
    </r>
    <r>
      <rPr>
        <sz val="10"/>
        <rFont val="Arial"/>
        <family val="0"/>
        <charset val="1"/>
      </rPr>
      <t xml:space="preserve">-1-B-①</t>
    </r>
    <r>
      <rPr>
        <sz val="10"/>
        <rFont val="Noto Sans CJK SC"/>
        <family val="2"/>
      </rPr>
      <t xml:space="preserve">（胃食道逆流症</t>
    </r>
    <r>
      <rPr>
        <sz val="10"/>
        <rFont val="Arial"/>
        <family val="0"/>
        <charset val="1"/>
      </rPr>
      <t xml:space="preserve">&lt;GERD&gt;</t>
    </r>
    <r>
      <rPr>
        <sz val="10"/>
        <rFont val="Noto Sans CJK SC"/>
        <family val="2"/>
      </rPr>
      <t xml:space="preserve">、非びらん性胃食道逆流症</t>
    </r>
    <r>
      <rPr>
        <sz val="10"/>
        <rFont val="Arial"/>
        <family val="0"/>
        <charset val="1"/>
      </rPr>
      <t xml:space="preserve">&lt;NERD&gt;</t>
    </r>
    <r>
      <rPr>
        <sz val="10"/>
        <rFont val="Noto Sans CJK SC"/>
        <family val="2"/>
      </rPr>
      <t xml:space="preserve">、</t>
    </r>
    <r>
      <rPr>
        <sz val="10"/>
        <rFont val="Arial"/>
        <family val="0"/>
        <charset val="1"/>
      </rPr>
      <t xml:space="preserve">a</t>
    </r>
    <r>
      <rPr>
        <sz val="10"/>
        <rFont val="Noto Sans CJK SC"/>
        <family val="2"/>
      </rPr>
      <t xml:space="preserve">）</t>
    </r>
  </si>
  <si>
    <t xml:space="preserve">PS-02-08-05 (id: JkxnuRY)</t>
  </si>
  <si>
    <t xml:space="preserve">Iwakiri K, et al. JSGE GERD guidelines 2021. J Gastroenterol 2022;57:267-285</t>
  </si>
  <si>
    <t xml:space="preserve">10.1007/s00535-022-01861-z</t>
  </si>
  <si>
    <t xml:space="preserve">35226174</t>
  </si>
  <si>
    <t xml:space="preserve">verified_sources</t>
  </si>
  <si>
    <t xml:space="preserve">low</t>
  </si>
  <si>
    <t xml:space="preserve">ES-002</t>
  </si>
  <si>
    <r>
      <rPr>
        <sz val="10"/>
        <rFont val="Noto Sans CJK SC"/>
        <family val="2"/>
      </rPr>
      <t xml:space="preserve">日本では、</t>
    </r>
    <r>
      <rPr>
        <sz val="10"/>
        <rFont val="Arial"/>
        <family val="0"/>
        <charset val="1"/>
      </rPr>
      <t xml:space="preserve">P-CAB</t>
    </r>
    <r>
      <rPr>
        <sz val="10"/>
        <rFont val="Noto Sans CJK SC"/>
        <family val="2"/>
      </rPr>
      <t xml:space="preserve">のボノプラザンが</t>
    </r>
    <r>
      <rPr>
        <sz val="10"/>
        <rFont val="Arial"/>
        <family val="0"/>
        <charset val="1"/>
      </rPr>
      <t xml:space="preserve">2015</t>
    </r>
    <r>
      <rPr>
        <sz val="10"/>
        <rFont val="Noto Sans CJK SC"/>
        <family val="2"/>
      </rPr>
      <t xml:space="preserve">年</t>
    </r>
    <r>
      <rPr>
        <sz val="10"/>
        <rFont val="Arial"/>
        <family val="0"/>
        <charset val="1"/>
      </rPr>
      <t xml:space="preserve">2</t>
    </r>
    <r>
      <rPr>
        <sz val="10"/>
        <rFont val="Noto Sans CJK SC"/>
        <family val="2"/>
      </rPr>
      <t xml:space="preserve">月に初めて逆流性食道炎の治療薬として使えるようになった。</t>
    </r>
  </si>
  <si>
    <t xml:space="preserve">ES-003</t>
  </si>
  <si>
    <r>
      <rPr>
        <sz val="10"/>
        <rFont val="Noto Sans CJK SC"/>
        <family val="2"/>
      </rPr>
      <t xml:space="preserve">日本の</t>
    </r>
    <r>
      <rPr>
        <sz val="10"/>
        <rFont val="Arial"/>
        <family val="0"/>
        <charset val="1"/>
      </rPr>
      <t xml:space="preserve">GERD</t>
    </r>
    <r>
      <rPr>
        <sz val="10"/>
        <rFont val="Noto Sans CJK SC"/>
        <family val="2"/>
      </rPr>
      <t xml:space="preserve">ガイドライン</t>
    </r>
    <r>
      <rPr>
        <sz val="10"/>
        <rFont val="Arial"/>
        <family val="0"/>
        <charset val="1"/>
      </rPr>
      <t xml:space="preserve">2021</t>
    </r>
    <r>
      <rPr>
        <sz val="10"/>
        <rFont val="Noto Sans CJK SC"/>
        <family val="2"/>
      </rPr>
      <t xml:space="preserve">は、重症逆流性食道炎（</t>
    </r>
    <r>
      <rPr>
        <sz val="10"/>
        <rFont val="Arial"/>
        <family val="0"/>
        <charset val="1"/>
      </rPr>
      <t xml:space="preserve">LA</t>
    </r>
    <r>
      <rPr>
        <sz val="10"/>
        <rFont val="Noto Sans CJK SC"/>
        <family val="2"/>
      </rPr>
      <t xml:space="preserve">分類</t>
    </r>
    <r>
      <rPr>
        <sz val="10"/>
        <rFont val="Arial"/>
        <family val="0"/>
        <charset val="1"/>
      </rPr>
      <t xml:space="preserve">C</t>
    </r>
    <r>
      <rPr>
        <sz val="10"/>
        <rFont val="Noto Sans CJK SC"/>
        <family val="2"/>
      </rPr>
      <t xml:space="preserve">・</t>
    </r>
    <r>
      <rPr>
        <sz val="10"/>
        <rFont val="Arial"/>
        <family val="0"/>
        <charset val="1"/>
      </rPr>
      <t xml:space="preserve">D</t>
    </r>
    <r>
      <rPr>
        <sz val="10"/>
        <rFont val="Noto Sans CJK SC"/>
        <family val="2"/>
      </rPr>
      <t xml:space="preserve">）の初期治療と維持治療にボノプラザンを提案している。</t>
    </r>
  </si>
  <si>
    <r>
      <rPr>
        <sz val="10"/>
        <rFont val="Noto Sans CJK SC"/>
        <family val="2"/>
      </rPr>
      <t xml:space="preserve">医学各論 Ⅵ</t>
    </r>
    <r>
      <rPr>
        <sz val="10"/>
        <rFont val="Arial"/>
        <family val="0"/>
        <charset val="1"/>
      </rPr>
      <t xml:space="preserve">-1-B-②</t>
    </r>
    <r>
      <rPr>
        <sz val="10"/>
        <rFont val="Noto Sans CJK SC"/>
        <family val="2"/>
      </rPr>
      <t xml:space="preserve">（逆流性食道炎（備考：</t>
    </r>
    <r>
      <rPr>
        <sz val="10"/>
        <rFont val="Arial"/>
        <family val="0"/>
        <charset val="1"/>
      </rPr>
      <t xml:space="preserve">Barrett</t>
    </r>
    <r>
      <rPr>
        <sz val="10"/>
        <rFont val="Noto Sans CJK SC"/>
        <family val="2"/>
      </rPr>
      <t xml:space="preserve">上皮、</t>
    </r>
    <r>
      <rPr>
        <sz val="10"/>
        <rFont val="Arial"/>
        <family val="0"/>
        <charset val="1"/>
      </rPr>
      <t xml:space="preserve">Barrett</t>
    </r>
    <r>
      <rPr>
        <sz val="10"/>
        <rFont val="Noto Sans CJK SC"/>
        <family val="2"/>
      </rPr>
      <t xml:space="preserve">食道）、</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</si>
  <si>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TBL-02-07-030 (id: JlAKplE)</t>
    </r>
  </si>
  <si>
    <r>
      <rPr>
        <sz val="10"/>
        <rFont val="Arial"/>
        <family val="0"/>
        <charset val="1"/>
      </rPr>
      <t xml:space="preserve">low</t>
    </r>
    <r>
      <rPr>
        <sz val="10"/>
        <rFont val="Noto Sans CJK SC"/>
        <family val="2"/>
      </rPr>
      <t xml:space="preserve">（推奨の方向と用量を</t>
    </r>
    <r>
      <rPr>
        <sz val="10"/>
        <rFont val="Arial"/>
        <family val="0"/>
        <charset val="1"/>
      </rPr>
      <t xml:space="preserve">GL</t>
    </r>
    <r>
      <rPr>
        <sz val="10"/>
        <rFont val="Noto Sans CJK SC"/>
        <family val="2"/>
      </rPr>
      <t xml:space="preserve">本文で照合）</t>
    </r>
  </si>
  <si>
    <t xml:space="preserve">ES-004</t>
  </si>
  <si>
    <r>
      <rPr>
        <sz val="10"/>
        <rFont val="Noto Sans CJK SC"/>
        <family val="2"/>
      </rPr>
      <t xml:space="preserve">軽症逆流性食道炎（</t>
    </r>
    <r>
      <rPr>
        <sz val="10"/>
        <rFont val="Arial"/>
        <family val="0"/>
        <charset val="1"/>
      </rPr>
      <t xml:space="preserve">LA</t>
    </r>
    <r>
      <rPr>
        <sz val="10"/>
        <rFont val="Noto Sans CJK SC"/>
        <family val="2"/>
      </rPr>
      <t xml:space="preserve">分類</t>
    </r>
    <r>
      <rPr>
        <sz val="10"/>
        <rFont val="Arial"/>
        <family val="0"/>
        <charset val="1"/>
      </rPr>
      <t xml:space="preserve">A</t>
    </r>
    <r>
      <rPr>
        <sz val="10"/>
        <rFont val="Noto Sans CJK SC"/>
        <family val="2"/>
      </rPr>
      <t xml:space="preserve">・</t>
    </r>
    <r>
      <rPr>
        <sz val="10"/>
        <rFont val="Arial"/>
        <family val="0"/>
        <charset val="1"/>
      </rPr>
      <t xml:space="preserve">B</t>
    </r>
    <r>
      <rPr>
        <sz val="10"/>
        <rFont val="Noto Sans CJK SC"/>
        <family val="2"/>
      </rPr>
      <t xml:space="preserve">）では、初期治療にボノプラザンまたは</t>
    </r>
    <r>
      <rPr>
        <sz val="10"/>
        <rFont val="Arial"/>
        <family val="0"/>
        <charset val="1"/>
      </rPr>
      <t xml:space="preserve">PPI</t>
    </r>
    <r>
      <rPr>
        <sz val="10"/>
        <rFont val="Noto Sans CJK SC"/>
        <family val="2"/>
      </rPr>
      <t xml:space="preserve">を推奨している。維持治療は</t>
    </r>
    <r>
      <rPr>
        <sz val="10"/>
        <rFont val="Arial"/>
        <family val="0"/>
        <charset val="1"/>
      </rPr>
      <t xml:space="preserve">PPI</t>
    </r>
    <r>
      <rPr>
        <sz val="10"/>
        <rFont val="Noto Sans CJK SC"/>
        <family val="2"/>
      </rPr>
      <t xml:space="preserve">を推奨し、ボノプラザンを提案としている。</t>
    </r>
  </si>
  <si>
    <t xml:space="preserve">ES-005</t>
  </si>
  <si>
    <r>
      <rPr>
        <sz val="10"/>
        <rFont val="Noto Sans CJK SC"/>
        <family val="2"/>
      </rPr>
      <t xml:space="preserve">ロサンゼルス（</t>
    </r>
    <r>
      <rPr>
        <sz val="10"/>
        <rFont val="Arial"/>
        <family val="0"/>
        <charset val="1"/>
      </rPr>
      <t xml:space="preserve">LA</t>
    </r>
    <r>
      <rPr>
        <sz val="10"/>
        <rFont val="Noto Sans CJK SC"/>
        <family val="2"/>
      </rPr>
      <t xml:space="preserve">）分類は、粘膜傷害の長さと広がりで重症度を分ける。粘膜ひだの間で連続しない</t>
    </r>
    <r>
      <rPr>
        <sz val="10"/>
        <rFont val="Arial"/>
        <family val="0"/>
        <charset val="1"/>
      </rPr>
      <t xml:space="preserve">5 mm</t>
    </r>
    <r>
      <rPr>
        <sz val="10"/>
        <rFont val="Noto Sans CJK SC"/>
        <family val="2"/>
      </rPr>
      <t xml:space="preserve">以下の傷害を</t>
    </r>
    <r>
      <rPr>
        <sz val="10"/>
        <rFont val="Arial"/>
        <family val="0"/>
        <charset val="1"/>
      </rPr>
      <t xml:space="preserve">A</t>
    </r>
    <r>
      <rPr>
        <sz val="10"/>
        <rFont val="Noto Sans CJK SC"/>
        <family val="2"/>
      </rPr>
      <t xml:space="preserve">、</t>
    </r>
    <r>
      <rPr>
        <sz val="10"/>
        <rFont val="Arial"/>
        <family val="0"/>
        <charset val="1"/>
      </rPr>
      <t xml:space="preserve">5 mm</t>
    </r>
    <r>
      <rPr>
        <sz val="10"/>
        <rFont val="Noto Sans CJK SC"/>
        <family val="2"/>
      </rPr>
      <t xml:space="preserve">超を</t>
    </r>
    <r>
      <rPr>
        <sz val="10"/>
        <rFont val="Arial"/>
        <family val="0"/>
        <charset val="1"/>
      </rPr>
      <t xml:space="preserve">B</t>
    </r>
    <r>
      <rPr>
        <sz val="10"/>
        <rFont val="Noto Sans CJK SC"/>
        <family val="2"/>
      </rPr>
      <t xml:space="preserve">、</t>
    </r>
    <r>
      <rPr>
        <sz val="10"/>
        <rFont val="Arial"/>
        <family val="0"/>
        <charset val="1"/>
      </rPr>
      <t xml:space="preserve">2</t>
    </r>
    <r>
      <rPr>
        <sz val="10"/>
        <rFont val="Noto Sans CJK SC"/>
        <family val="2"/>
      </rPr>
      <t xml:space="preserve">条以上のひだにまたがり全周の</t>
    </r>
    <r>
      <rPr>
        <sz val="10"/>
        <rFont val="Arial"/>
        <family val="0"/>
        <charset val="1"/>
      </rPr>
      <t xml:space="preserve">75%</t>
    </r>
    <r>
      <rPr>
        <sz val="10"/>
        <rFont val="Noto Sans CJK SC"/>
        <family val="2"/>
      </rPr>
      <t xml:space="preserve">未満のものを</t>
    </r>
    <r>
      <rPr>
        <sz val="10"/>
        <rFont val="Arial"/>
        <family val="0"/>
        <charset val="1"/>
      </rPr>
      <t xml:space="preserve">C</t>
    </r>
    <r>
      <rPr>
        <sz val="10"/>
        <rFont val="Noto Sans CJK SC"/>
        <family val="2"/>
      </rPr>
      <t xml:space="preserve">、</t>
    </r>
    <r>
      <rPr>
        <sz val="10"/>
        <rFont val="Arial"/>
        <family val="0"/>
        <charset val="1"/>
      </rPr>
      <t xml:space="preserve">75%</t>
    </r>
    <r>
      <rPr>
        <sz val="10"/>
        <rFont val="Noto Sans CJK SC"/>
        <family val="2"/>
      </rPr>
      <t xml:space="preserve">以上を</t>
    </r>
    <r>
      <rPr>
        <sz val="10"/>
        <rFont val="Arial"/>
        <family val="0"/>
        <charset val="1"/>
      </rPr>
      <t xml:space="preserve">D</t>
    </r>
    <r>
      <rPr>
        <sz val="10"/>
        <rFont val="Noto Sans CJK SC"/>
        <family val="2"/>
      </rPr>
      <t xml:space="preserve">とする。</t>
    </r>
  </si>
  <si>
    <t xml:space="preserve">国際</t>
  </si>
  <si>
    <t xml:space="preserve">Lundell LR, et al. Gut 1999</t>
  </si>
  <si>
    <t xml:space="preserve">10.1136/gut.45.2.172</t>
  </si>
  <si>
    <t xml:space="preserve">10403727</t>
  </si>
  <si>
    <r>
      <rPr>
        <sz val="10"/>
        <rFont val="Arial"/>
        <family val="0"/>
        <charset val="1"/>
      </rPr>
      <t xml:space="preserve">medium</t>
    </r>
    <r>
      <rPr>
        <sz val="10"/>
        <rFont val="Noto Sans CJK SC"/>
        <family val="2"/>
      </rPr>
      <t xml:space="preserve">（グレードの定義は</t>
    </r>
    <r>
      <rPr>
        <sz val="10"/>
        <rFont val="Arial"/>
        <family val="0"/>
        <charset val="1"/>
      </rPr>
      <t xml:space="preserve">PMC</t>
    </r>
    <r>
      <rPr>
        <sz val="10"/>
        <rFont val="Noto Sans CJK SC"/>
        <family val="2"/>
      </rPr>
      <t xml:space="preserve">では抄録しか読めず、本文で未照合）</t>
    </r>
  </si>
  <si>
    <t xml:space="preserve">ES-006</t>
  </si>
  <si>
    <r>
      <rPr>
        <sz val="10"/>
        <rFont val="Noto Sans CJK SC"/>
        <family val="2"/>
      </rPr>
      <t xml:space="preserve">日本では、重症逆流性食道炎の基準として</t>
    </r>
    <r>
      <rPr>
        <sz val="10"/>
        <rFont val="Arial"/>
        <family val="0"/>
        <charset val="1"/>
      </rPr>
      <t xml:space="preserve">LA</t>
    </r>
    <r>
      <rPr>
        <sz val="10"/>
        <rFont val="Noto Sans CJK SC"/>
        <family val="2"/>
      </rPr>
      <t xml:space="preserve">分類の</t>
    </r>
    <r>
      <rPr>
        <sz val="10"/>
        <rFont val="Arial"/>
        <family val="0"/>
        <charset val="1"/>
      </rPr>
      <t xml:space="preserve">C</t>
    </r>
    <r>
      <rPr>
        <sz val="10"/>
        <rFont val="Noto Sans CJK SC"/>
        <family val="2"/>
      </rPr>
      <t xml:space="preserve">・</t>
    </r>
    <r>
      <rPr>
        <sz val="10"/>
        <rFont val="Arial"/>
        <family val="0"/>
        <charset val="1"/>
      </rPr>
      <t xml:space="preserve">D</t>
    </r>
    <r>
      <rPr>
        <sz val="10"/>
        <rFont val="Noto Sans CJK SC"/>
        <family val="2"/>
      </rPr>
      <t xml:space="preserve">を用いる。</t>
    </r>
  </si>
  <si>
    <t xml:space="preserve">ES-007</t>
  </si>
  <si>
    <r>
      <rPr>
        <sz val="10"/>
        <rFont val="Noto Sans CJK SC"/>
        <family val="2"/>
      </rPr>
      <t xml:space="preserve">日本の成人における逆流性食道炎の有病率は約</t>
    </r>
    <r>
      <rPr>
        <sz val="10"/>
        <rFont val="Arial"/>
        <family val="0"/>
        <charset val="1"/>
      </rPr>
      <t xml:space="preserve">10%</t>
    </r>
    <r>
      <rPr>
        <sz val="10"/>
        <rFont val="Noto Sans CJK SC"/>
        <family val="2"/>
      </rPr>
      <t xml:space="preserve">と推定されている。</t>
    </r>
  </si>
  <si>
    <r>
      <rPr>
        <sz val="10"/>
        <rFont val="Arial"/>
        <family val="0"/>
        <charset val="1"/>
      </rPr>
      <t xml:space="preserve">low</t>
    </r>
    <r>
      <rPr>
        <sz val="10"/>
        <rFont val="Noto Sans CJK SC"/>
        <family val="2"/>
      </rPr>
      <t xml:space="preserve">（</t>
    </r>
    <r>
      <rPr>
        <sz val="10"/>
        <rFont val="Arial"/>
        <family val="0"/>
        <charset val="1"/>
      </rPr>
      <t xml:space="preserve">JSGE GERD GL 2021 </t>
    </r>
    <r>
      <rPr>
        <sz val="10"/>
        <rFont val="Noto Sans CJK SC"/>
        <family val="2"/>
      </rPr>
      <t xml:space="preserve">の疫学の記載で照合。原典は</t>
    </r>
    <r>
      <rPr>
        <sz val="10"/>
        <rFont val="Arial"/>
        <family val="0"/>
        <charset val="1"/>
      </rPr>
      <t xml:space="preserve">GL</t>
    </r>
    <r>
      <rPr>
        <sz val="10"/>
        <rFont val="Noto Sans CJK SC"/>
        <family val="2"/>
      </rPr>
      <t xml:space="preserve">の引用文献）</t>
    </r>
  </si>
  <si>
    <t xml:space="preserve">ES-008</t>
  </si>
  <si>
    <r>
      <rPr>
        <sz val="10"/>
        <rFont val="Arial"/>
        <family val="0"/>
        <charset val="1"/>
      </rPr>
      <t xml:space="preserve">24</t>
    </r>
    <r>
      <rPr>
        <sz val="10"/>
        <rFont val="Noto Sans CJK SC"/>
        <family val="2"/>
      </rPr>
      <t xml:space="preserve">時間</t>
    </r>
    <r>
      <rPr>
        <sz val="10"/>
        <rFont val="Arial"/>
        <family val="0"/>
        <charset val="1"/>
      </rPr>
      <t xml:space="preserve">pH</t>
    </r>
    <r>
      <rPr>
        <sz val="10"/>
        <rFont val="Noto Sans CJK SC"/>
        <family val="2"/>
      </rPr>
      <t xml:space="preserve">・インピーダンス検査は酸逆流と非酸逆流の両方を検出できる。内視鏡で所見のない</t>
    </r>
    <r>
      <rPr>
        <sz val="10"/>
        <rFont val="Arial"/>
        <family val="0"/>
        <charset val="1"/>
      </rPr>
      <t xml:space="preserve">NERD</t>
    </r>
    <r>
      <rPr>
        <sz val="10"/>
        <rFont val="Noto Sans CJK SC"/>
        <family val="2"/>
      </rPr>
      <t xml:space="preserve">や</t>
    </r>
    <r>
      <rPr>
        <sz val="10"/>
        <rFont val="Arial"/>
        <family val="0"/>
        <charset val="1"/>
      </rPr>
      <t xml:space="preserve">PPI</t>
    </r>
    <r>
      <rPr>
        <sz val="10"/>
        <rFont val="Noto Sans CJK SC"/>
        <family val="2"/>
      </rPr>
      <t xml:space="preserve">抵抗性の症例で、逆流と症状の関連を評価する手段になる。</t>
    </r>
  </si>
  <si>
    <r>
      <rPr>
        <sz val="10"/>
        <rFont val="Arial"/>
        <family val="0"/>
        <charset val="1"/>
      </rPr>
      <t xml:space="preserve">PS-02-08-05 (id: JkxnuRY)</t>
    </r>
    <r>
      <rPr>
        <sz val="10"/>
        <rFont val="Noto Sans CJK SC"/>
        <family val="2"/>
      </rPr>
      <t xml:space="preserve">；</t>
    </r>
    <r>
      <rPr>
        <sz val="10"/>
        <rFont val="Arial"/>
        <family val="0"/>
        <charset val="1"/>
      </rPr>
      <t xml:space="preserve">TBL-02-07-025 (id: JlAKpkw)</t>
    </r>
  </si>
  <si>
    <t xml:space="preserve">Iwakiri K, et al. Evidence-based clinical practice guidelines for gastroesophageal reflux disease 2021. J Gastroenterol 2022;57:267-285</t>
  </si>
  <si>
    <r>
      <rPr>
        <sz val="10"/>
        <rFont val="Arial"/>
        <family val="0"/>
        <charset val="1"/>
      </rPr>
      <t xml:space="preserve">low</t>
    </r>
    <r>
      <rPr>
        <sz val="10"/>
        <rFont val="Noto Sans CJK SC"/>
        <family val="2"/>
      </rPr>
      <t xml:space="preserve">（</t>
    </r>
    <r>
      <rPr>
        <sz val="10"/>
        <rFont val="Arial"/>
        <family val="0"/>
        <charset val="1"/>
      </rPr>
      <t xml:space="preserve">GL</t>
    </r>
    <r>
      <rPr>
        <sz val="10"/>
        <rFont val="Noto Sans CJK SC"/>
        <family val="2"/>
      </rPr>
      <t xml:space="preserve">本文で照合）</t>
    </r>
  </si>
  <si>
    <t xml:space="preserve">ES-009</t>
  </si>
  <si>
    <r>
      <rPr>
        <sz val="10"/>
        <rFont val="Arial"/>
        <family val="0"/>
        <charset val="1"/>
      </rPr>
      <t xml:space="preserve">Lyon consensus 2.0</t>
    </r>
    <r>
      <rPr>
        <sz val="10"/>
        <rFont val="Noto Sans CJK SC"/>
        <family val="2"/>
      </rPr>
      <t xml:space="preserve">では、酸分泌抑制薬を中止して行う逆流モニタリングで、酸曝露時間（</t>
    </r>
    <r>
      <rPr>
        <sz val="10"/>
        <rFont val="Arial"/>
        <family val="0"/>
        <charset val="1"/>
      </rPr>
      <t xml:space="preserve">AET</t>
    </r>
    <r>
      <rPr>
        <sz val="10"/>
        <rFont val="Noto Sans CJK SC"/>
        <family val="2"/>
      </rPr>
      <t xml:space="preserve">）が</t>
    </r>
    <r>
      <rPr>
        <sz val="10"/>
        <rFont val="Arial"/>
        <family val="0"/>
        <charset val="1"/>
      </rPr>
      <t xml:space="preserve">6%</t>
    </r>
    <r>
      <rPr>
        <sz val="10"/>
        <rFont val="Noto Sans CJK SC"/>
        <family val="2"/>
      </rPr>
      <t xml:space="preserve">を超えれば</t>
    </r>
    <r>
      <rPr>
        <sz val="10"/>
        <rFont val="Arial"/>
        <family val="0"/>
        <charset val="1"/>
      </rPr>
      <t xml:space="preserve">GERD</t>
    </r>
    <r>
      <rPr>
        <sz val="10"/>
        <rFont val="Noto Sans CJK SC"/>
        <family val="2"/>
      </rPr>
      <t xml:space="preserve">の確定的根拠、</t>
    </r>
    <r>
      <rPr>
        <sz val="10"/>
        <rFont val="Arial"/>
        <family val="0"/>
        <charset val="1"/>
      </rPr>
      <t xml:space="preserve">4%</t>
    </r>
    <r>
      <rPr>
        <sz val="10"/>
        <rFont val="Noto Sans CJK SC"/>
        <family val="2"/>
      </rPr>
      <t xml:space="preserve">未満なら生理的範囲、</t>
    </r>
    <r>
      <rPr>
        <sz val="10"/>
        <rFont val="Arial"/>
        <family val="0"/>
        <charset val="1"/>
      </rPr>
      <t xml:space="preserve">4</t>
    </r>
    <r>
      <rPr>
        <sz val="10"/>
        <rFont val="Noto Sans CJK SC"/>
        <family val="2"/>
      </rPr>
      <t xml:space="preserve">〜</t>
    </r>
    <r>
      <rPr>
        <sz val="10"/>
        <rFont val="Arial"/>
        <family val="0"/>
        <charset val="1"/>
      </rPr>
      <t xml:space="preserve">6%</t>
    </r>
    <r>
      <rPr>
        <sz val="10"/>
        <rFont val="Noto Sans CJK SC"/>
        <family val="2"/>
      </rPr>
      <t xml:space="preserve">は判定保留とする。内視鏡では</t>
    </r>
    <r>
      <rPr>
        <sz val="10"/>
        <rFont val="Arial"/>
        <family val="0"/>
        <charset val="1"/>
      </rPr>
      <t xml:space="preserve">LA</t>
    </r>
    <r>
      <rPr>
        <sz val="10"/>
        <rFont val="Noto Sans CJK SC"/>
        <family val="2"/>
      </rPr>
      <t xml:space="preserve">分類</t>
    </r>
    <r>
      <rPr>
        <sz val="10"/>
        <rFont val="Arial"/>
        <family val="0"/>
        <charset val="1"/>
      </rPr>
      <t xml:space="preserve">B</t>
    </r>
    <r>
      <rPr>
        <sz val="10"/>
        <rFont val="Noto Sans CJK SC"/>
        <family val="2"/>
      </rPr>
      <t xml:space="preserve">以上の逆流性食道炎も確定的根拠とされた。</t>
    </r>
  </si>
  <si>
    <t xml:space="preserve">SRC-010</t>
  </si>
  <si>
    <t xml:space="preserve">Gyawali CP, et al. Updates to the modern diagnosis of GERD: Lyon consensus 2.0. Gut 2024;73(2):361-371</t>
  </si>
  <si>
    <t xml:space="preserve">10.1136/gutjnl-2023-330616</t>
  </si>
  <si>
    <t xml:space="preserve">37734911</t>
  </si>
  <si>
    <r>
      <rPr>
        <sz val="10"/>
        <rFont val="Noto Sans CJK SC"/>
        <family val="2"/>
      </rPr>
      <t xml:space="preserve">アジアで</t>
    </r>
    <r>
      <rPr>
        <sz val="10"/>
        <rFont val="Arial"/>
        <family val="0"/>
        <charset val="1"/>
      </rPr>
      <t xml:space="preserve">AET 4%</t>
    </r>
    <r>
      <rPr>
        <sz val="10"/>
        <rFont val="Noto Sans CJK SC"/>
        <family val="2"/>
      </rPr>
      <t xml:space="preserve">超を確定閾値とする提案は、</t>
    </r>
    <r>
      <rPr>
        <sz val="10"/>
        <rFont val="Arial"/>
        <family val="0"/>
        <charset val="1"/>
      </rPr>
      <t xml:space="preserve">Wong &amp; Chen, Gut Liver 2025</t>
    </r>
    <r>
      <rPr>
        <sz val="10"/>
        <rFont val="Noto Sans CJK SC"/>
        <family val="2"/>
      </rPr>
      <t xml:space="preserve">（</t>
    </r>
    <r>
      <rPr>
        <sz val="10"/>
        <rFont val="Arial"/>
        <family val="0"/>
        <charset val="1"/>
      </rPr>
      <t xml:space="preserve">PMID 40905050</t>
    </r>
    <r>
      <rPr>
        <sz val="10"/>
        <rFont val="Noto Sans CJK SC"/>
        <family val="2"/>
      </rPr>
      <t xml:space="preserve">）および</t>
    </r>
    <r>
      <rPr>
        <sz val="10"/>
        <rFont val="Arial"/>
        <family val="0"/>
        <charset val="1"/>
      </rPr>
      <t xml:space="preserve">Aliment Pharmacol Ther</t>
    </r>
    <r>
      <rPr>
        <sz val="10"/>
        <rFont val="Noto Sans CJK SC"/>
        <family val="2"/>
      </rPr>
      <t xml:space="preserve">誌のレター（</t>
    </r>
    <r>
      <rPr>
        <sz val="10"/>
        <rFont val="Arial"/>
        <family val="0"/>
        <charset val="1"/>
      </rPr>
      <t xml:space="preserve">DOI 10.1111/apt.70755</t>
    </r>
    <r>
      <rPr>
        <sz val="10"/>
        <rFont val="Noto Sans CJK SC"/>
        <family val="2"/>
      </rPr>
      <t xml:space="preserve">）による。</t>
    </r>
    <r>
      <rPr>
        <sz val="10"/>
        <rFont val="Arial"/>
        <family val="0"/>
        <charset val="1"/>
      </rPr>
      <t xml:space="preserve">Lyon 2.0</t>
    </r>
    <r>
      <rPr>
        <sz val="10"/>
        <rFont val="Noto Sans CJK SC"/>
        <family val="2"/>
      </rPr>
      <t xml:space="preserve">本体の</t>
    </r>
    <r>
      <rPr>
        <sz val="10"/>
        <rFont val="Arial"/>
        <family val="0"/>
        <charset val="1"/>
      </rPr>
      <t xml:space="preserve">PMID</t>
    </r>
    <r>
      <rPr>
        <sz val="10"/>
        <rFont val="Noto Sans CJK SC"/>
        <family val="2"/>
      </rPr>
      <t xml:space="preserve">は未取得</t>
    </r>
  </si>
  <si>
    <t xml:space="preserve">ES-010</t>
  </si>
  <si>
    <r>
      <rPr>
        <sz val="10"/>
        <rFont val="Arial"/>
        <family val="0"/>
        <charset val="1"/>
      </rPr>
      <t xml:space="preserve">PPI</t>
    </r>
    <r>
      <rPr>
        <sz val="10"/>
        <rFont val="Noto Sans CJK SC"/>
        <family val="2"/>
      </rPr>
      <t xml:space="preserve">テスト（</t>
    </r>
    <r>
      <rPr>
        <sz val="10"/>
        <rFont val="Arial"/>
        <family val="0"/>
        <charset val="1"/>
      </rPr>
      <t xml:space="preserve">PPI</t>
    </r>
    <r>
      <rPr>
        <sz val="10"/>
        <rFont val="Noto Sans CJK SC"/>
        <family val="2"/>
      </rPr>
      <t xml:space="preserve">を試験的に投与し、症状が改善するかで判断する方法）は低侵襲・低コストで実地診療に用いられるが、</t>
    </r>
    <r>
      <rPr>
        <sz val="10"/>
        <rFont val="Arial"/>
        <family val="0"/>
        <charset val="1"/>
      </rPr>
      <t xml:space="preserve">24</t>
    </r>
    <r>
      <rPr>
        <sz val="10"/>
        <rFont val="Noto Sans CJK SC"/>
        <family val="2"/>
      </rPr>
      <t xml:space="preserve">時間</t>
    </r>
    <r>
      <rPr>
        <sz val="10"/>
        <rFont val="Arial"/>
        <family val="0"/>
        <charset val="1"/>
      </rPr>
      <t xml:space="preserve">pH</t>
    </r>
    <r>
      <rPr>
        <sz val="10"/>
        <rFont val="Noto Sans CJK SC"/>
        <family val="2"/>
      </rPr>
      <t xml:space="preserve">検査を基準とした統合解析では感度</t>
    </r>
    <r>
      <rPr>
        <sz val="10"/>
        <rFont val="Arial"/>
        <family val="0"/>
        <charset val="1"/>
      </rPr>
      <t xml:space="preserve">0.78</t>
    </r>
    <r>
      <rPr>
        <sz val="10"/>
        <rFont val="Noto Sans CJK SC"/>
        <family val="2"/>
      </rPr>
      <t xml:space="preserve">、特異度</t>
    </r>
    <r>
      <rPr>
        <sz val="10"/>
        <rFont val="Arial"/>
        <family val="0"/>
        <charset val="1"/>
      </rPr>
      <t xml:space="preserve">0.54</t>
    </r>
    <r>
      <rPr>
        <sz val="10"/>
        <rFont val="Noto Sans CJK SC"/>
        <family val="2"/>
      </rPr>
      <t xml:space="preserve">と診断精度に限界がある。</t>
    </r>
  </si>
  <si>
    <t xml:space="preserve">ES-011</t>
  </si>
  <si>
    <r>
      <rPr>
        <sz val="10"/>
        <rFont val="Arial"/>
        <family val="0"/>
        <charset val="1"/>
      </rPr>
      <t xml:space="preserve">JSGE 2021</t>
    </r>
    <r>
      <rPr>
        <sz val="10"/>
        <rFont val="Noto Sans CJK SC"/>
        <family val="2"/>
      </rPr>
      <t xml:space="preserve">は、薬物治療に抵抗する</t>
    </r>
    <r>
      <rPr>
        <sz val="10"/>
        <rFont val="Arial"/>
        <family val="0"/>
        <charset val="1"/>
      </rPr>
      <t xml:space="preserve">GERD</t>
    </r>
    <r>
      <rPr>
        <sz val="10"/>
        <rFont val="Noto Sans CJK SC"/>
        <family val="2"/>
      </rPr>
      <t xml:space="preserve">で逆流と症状の関連が確認できた場合に、逆流防止手術を選択肢としている。</t>
    </r>
    <r>
      <rPr>
        <sz val="10"/>
        <rFont val="Arial"/>
        <family val="0"/>
        <charset val="1"/>
      </rPr>
      <t xml:space="preserve">PPI</t>
    </r>
    <r>
      <rPr>
        <sz val="10"/>
        <rFont val="Noto Sans CJK SC"/>
        <family val="2"/>
      </rPr>
      <t xml:space="preserve">抵抗性</t>
    </r>
    <r>
      <rPr>
        <sz val="10"/>
        <rFont val="Arial"/>
        <family val="0"/>
        <charset val="1"/>
      </rPr>
      <t xml:space="preserve">NERD</t>
    </r>
    <r>
      <rPr>
        <sz val="10"/>
        <rFont val="Noto Sans CJK SC"/>
        <family val="2"/>
      </rPr>
      <t xml:space="preserve">では、多チャンネルインピーダンス・</t>
    </r>
    <r>
      <rPr>
        <sz val="10"/>
        <rFont val="Arial"/>
        <family val="0"/>
        <charset val="1"/>
      </rPr>
      <t xml:space="preserve">pH</t>
    </r>
    <r>
      <rPr>
        <sz val="10"/>
        <rFont val="Noto Sans CJK SC"/>
        <family val="2"/>
      </rPr>
      <t xml:space="preserve">モニタリングで症状と逆流の因果関係が示された場合に手術を提案している（弱い推奨）。</t>
    </r>
  </si>
  <si>
    <r>
      <rPr>
        <sz val="10"/>
        <rFont val="Arial"/>
        <family val="0"/>
        <charset val="1"/>
      </rPr>
      <t xml:space="preserve">PS-02-08-05 (id: JkxnuRY)</t>
    </r>
    <r>
      <rPr>
        <sz val="10"/>
        <rFont val="Noto Sans CJK SC"/>
        <family val="2"/>
      </rPr>
      <t xml:space="preserve">；</t>
    </r>
    <r>
      <rPr>
        <sz val="10"/>
        <rFont val="Arial"/>
        <family val="0"/>
        <charset val="1"/>
      </rPr>
      <t xml:space="preserve">TBL-02-07-033 (id: JlAKplQ)</t>
    </r>
  </si>
  <si>
    <t xml:space="preserve">ES-012</t>
  </si>
  <si>
    <r>
      <rPr>
        <sz val="10"/>
        <rFont val="Noto Sans CJK SC"/>
        <family val="2"/>
      </rPr>
      <t xml:space="preserve">日本では食道胃接合部を柵状血管の下端で定義し、</t>
    </r>
    <r>
      <rPr>
        <sz val="10"/>
        <rFont val="Arial"/>
        <family val="0"/>
        <charset val="1"/>
      </rPr>
      <t xml:space="preserve">Barrett</t>
    </r>
    <r>
      <rPr>
        <sz val="10"/>
        <rFont val="Noto Sans CJK SC"/>
        <family val="2"/>
      </rPr>
      <t xml:space="preserve">食道を全周</t>
    </r>
    <r>
      <rPr>
        <sz val="10"/>
        <rFont val="Arial"/>
        <family val="0"/>
        <charset val="1"/>
      </rPr>
      <t xml:space="preserve">3 cm</t>
    </r>
    <r>
      <rPr>
        <sz val="10"/>
        <rFont val="Noto Sans CJK SC"/>
        <family val="2"/>
      </rPr>
      <t xml:space="preserve">以上の</t>
    </r>
    <r>
      <rPr>
        <sz val="10"/>
        <rFont val="Arial"/>
        <family val="0"/>
        <charset val="1"/>
      </rPr>
      <t xml:space="preserve">LSBE</t>
    </r>
    <r>
      <rPr>
        <sz val="10"/>
        <rFont val="Noto Sans CJK SC"/>
        <family val="2"/>
      </rPr>
      <t xml:space="preserve">とそれ以外の</t>
    </r>
    <r>
      <rPr>
        <sz val="10"/>
        <rFont val="Arial"/>
        <family val="0"/>
        <charset val="1"/>
      </rPr>
      <t xml:space="preserve">SSBE</t>
    </r>
    <r>
      <rPr>
        <sz val="10"/>
        <rFont val="Noto Sans CJK SC"/>
        <family val="2"/>
      </rPr>
      <t xml:space="preserve">に分ける。組織学的な腸上皮化生は必須としない。</t>
    </r>
  </si>
  <si>
    <t xml:space="preserve">Japanese Classification of Esophageal Cancer 12th ed. Part I. Esophagus 2024;21:179-215</t>
  </si>
  <si>
    <t xml:space="preserve">10.1007/s10388-024-01054-y</t>
  </si>
  <si>
    <t xml:space="preserve">38568243</t>
  </si>
  <si>
    <t xml:space="preserve">medium</t>
  </si>
  <si>
    <t xml:space="preserve">ES-013</t>
  </si>
  <si>
    <r>
      <rPr>
        <sz val="10"/>
        <rFont val="Noto Sans CJK SC"/>
        <family val="2"/>
      </rPr>
      <t xml:space="preserve">米国</t>
    </r>
    <r>
      <rPr>
        <sz val="10"/>
        <rFont val="Arial"/>
        <family val="0"/>
        <charset val="1"/>
      </rPr>
      <t xml:space="preserve">ACG 2022</t>
    </r>
    <r>
      <rPr>
        <sz val="10"/>
        <rFont val="Noto Sans CJK SC"/>
        <family val="2"/>
      </rPr>
      <t xml:space="preserve">は、</t>
    </r>
    <r>
      <rPr>
        <sz val="10"/>
        <rFont val="Arial"/>
        <family val="0"/>
        <charset val="1"/>
      </rPr>
      <t xml:space="preserve">Barrett</t>
    </r>
    <r>
      <rPr>
        <sz val="10"/>
        <rFont val="Noto Sans CJK SC"/>
        <family val="2"/>
      </rPr>
      <t xml:space="preserve">食道の診断に二つの条件を求める。食道胃接合部より口側の円柱上皮が</t>
    </r>
    <r>
      <rPr>
        <sz val="10"/>
        <rFont val="Arial"/>
        <family val="0"/>
        <charset val="1"/>
      </rPr>
      <t xml:space="preserve">1 cm</t>
    </r>
    <r>
      <rPr>
        <sz val="10"/>
        <rFont val="Noto Sans CJK SC"/>
        <family val="2"/>
      </rPr>
      <t xml:space="preserve">以上あること、そして生検で腸上皮化生を認めることである。</t>
    </r>
  </si>
  <si>
    <t xml:space="preserve">米国</t>
  </si>
  <si>
    <t xml:space="preserve">Shaheen NJ, et al. ACG Barrett's Esophagus guideline. Am J Gastroenterol 2022;117:559-587</t>
  </si>
  <si>
    <t xml:space="preserve">10.14309/ajg.0000000000001680</t>
  </si>
  <si>
    <t xml:space="preserve">35354777</t>
  </si>
  <si>
    <t xml:space="preserve">ES-014</t>
  </si>
  <si>
    <r>
      <rPr>
        <sz val="10"/>
        <rFont val="Arial"/>
        <family val="0"/>
        <charset val="1"/>
      </rPr>
      <t xml:space="preserve">ACG 2022</t>
    </r>
    <r>
      <rPr>
        <sz val="10"/>
        <rFont val="Noto Sans CJK SC"/>
        <family val="2"/>
      </rPr>
      <t xml:space="preserve">は、</t>
    </r>
    <r>
      <rPr>
        <sz val="10"/>
        <rFont val="Arial"/>
        <family val="0"/>
        <charset val="1"/>
      </rPr>
      <t xml:space="preserve">Barrett</t>
    </r>
    <r>
      <rPr>
        <sz val="10"/>
        <rFont val="Noto Sans CJK SC"/>
        <family val="2"/>
      </rPr>
      <t xml:space="preserve">食道の癌への進展率を、異形成なし（</t>
    </r>
    <r>
      <rPr>
        <sz val="10"/>
        <rFont val="Arial"/>
        <family val="0"/>
        <charset val="1"/>
      </rPr>
      <t xml:space="preserve">NDBE</t>
    </r>
    <r>
      <rPr>
        <sz val="10"/>
        <rFont val="Noto Sans CJK SC"/>
        <family val="2"/>
      </rPr>
      <t xml:space="preserve">）で年</t>
    </r>
    <r>
      <rPr>
        <sz val="10"/>
        <rFont val="Arial"/>
        <family val="0"/>
        <charset val="1"/>
      </rPr>
      <t xml:space="preserve">0.05</t>
    </r>
    <r>
      <rPr>
        <sz val="10"/>
        <rFont val="Noto Sans CJK SC"/>
        <family val="2"/>
      </rPr>
      <t xml:space="preserve">〜</t>
    </r>
    <r>
      <rPr>
        <sz val="10"/>
        <rFont val="Arial"/>
        <family val="0"/>
        <charset val="1"/>
      </rPr>
      <t xml:space="preserve">0.2%</t>
    </r>
    <r>
      <rPr>
        <sz val="10"/>
        <rFont val="Noto Sans CJK SC"/>
        <family val="2"/>
      </rPr>
      <t xml:space="preserve">程度、低異型度異形成（</t>
    </r>
    <r>
      <rPr>
        <sz val="10"/>
        <rFont val="Arial"/>
        <family val="0"/>
        <charset val="1"/>
      </rPr>
      <t xml:space="preserve">LGD</t>
    </r>
    <r>
      <rPr>
        <sz val="10"/>
        <rFont val="Noto Sans CJK SC"/>
        <family val="2"/>
      </rPr>
      <t xml:space="preserve">）で年約</t>
    </r>
    <r>
      <rPr>
        <sz val="10"/>
        <rFont val="Arial"/>
        <family val="0"/>
        <charset val="1"/>
      </rPr>
      <t xml:space="preserve">0.7%</t>
    </r>
    <r>
      <rPr>
        <sz val="10"/>
        <rFont val="Noto Sans CJK SC"/>
        <family val="2"/>
      </rPr>
      <t xml:space="preserve">と見積もっている。</t>
    </r>
  </si>
  <si>
    <t xml:space="preserve">欧米</t>
  </si>
  <si>
    <r>
      <rPr>
        <sz val="10"/>
        <rFont val="Arial"/>
        <family val="0"/>
        <charset val="1"/>
      </rPr>
      <t xml:space="preserve">low</t>
    </r>
    <r>
      <rPr>
        <sz val="10"/>
        <rFont val="Noto Sans CJK SC"/>
        <family val="2"/>
      </rPr>
      <t xml:space="preserve">（</t>
    </r>
    <r>
      <rPr>
        <sz val="10"/>
        <rFont val="Arial"/>
        <family val="0"/>
        <charset val="1"/>
      </rPr>
      <t xml:space="preserve">GL</t>
    </r>
    <r>
      <rPr>
        <sz val="10"/>
        <rFont val="Noto Sans CJK SC"/>
        <family val="2"/>
      </rPr>
      <t xml:space="preserve">本文で照合。本文の表記は「</t>
    </r>
    <r>
      <rPr>
        <sz val="10"/>
        <rFont val="Arial"/>
        <family val="0"/>
        <charset val="1"/>
      </rPr>
      <t xml:space="preserve">0.2%–0.05%</t>
    </r>
    <r>
      <rPr>
        <sz val="10"/>
        <rFont val="Noto Sans CJK SC"/>
        <family val="2"/>
      </rPr>
      <t xml:space="preserve">」）</t>
    </r>
  </si>
  <si>
    <t xml:space="preserve">ES-015</t>
  </si>
  <si>
    <r>
      <rPr>
        <sz val="10"/>
        <rFont val="Noto Sans CJK SC"/>
        <family val="2"/>
      </rPr>
      <t xml:space="preserve">日本では、</t>
    </r>
    <r>
      <rPr>
        <sz val="10"/>
        <rFont val="Arial"/>
        <family val="0"/>
        <charset val="1"/>
      </rPr>
      <t xml:space="preserve">Barrett</t>
    </r>
    <r>
      <rPr>
        <sz val="10"/>
        <rFont val="Noto Sans CJK SC"/>
        <family val="2"/>
      </rPr>
      <t xml:space="preserve">食道から食道癌が発生するリスクは、報告例が少ないため明らかになっていない。</t>
    </r>
  </si>
  <si>
    <t xml:space="preserve">Kitagawa Y, et al. JES Esophageal cancer practice guidelines 2022 part 1. Esophagus 2023;20:343-372</t>
  </si>
  <si>
    <t xml:space="preserve">10.1007/s10388-023-00993-2</t>
  </si>
  <si>
    <t xml:space="preserve">36933136</t>
  </si>
  <si>
    <t xml:space="preserve">ES-016</t>
  </si>
  <si>
    <r>
      <rPr>
        <sz val="10"/>
        <rFont val="Arial"/>
        <family val="0"/>
        <charset val="1"/>
      </rPr>
      <t xml:space="preserve">ACG 2022</t>
    </r>
    <r>
      <rPr>
        <sz val="10"/>
        <rFont val="Noto Sans CJK SC"/>
        <family val="2"/>
      </rPr>
      <t xml:space="preserve">は、</t>
    </r>
    <r>
      <rPr>
        <sz val="10"/>
        <rFont val="Arial"/>
        <family val="0"/>
        <charset val="1"/>
      </rPr>
      <t xml:space="preserve">NDBE</t>
    </r>
    <r>
      <rPr>
        <sz val="10"/>
        <rFont val="Noto Sans CJK SC"/>
        <family val="2"/>
      </rPr>
      <t xml:space="preserve">のサーベイランス間隔を長さで分けている。</t>
    </r>
    <r>
      <rPr>
        <sz val="10"/>
        <rFont val="Arial"/>
        <family val="0"/>
        <charset val="1"/>
      </rPr>
      <t xml:space="preserve">3 cm</t>
    </r>
    <r>
      <rPr>
        <sz val="10"/>
        <rFont val="Noto Sans CJK SC"/>
        <family val="2"/>
      </rPr>
      <t xml:space="preserve">未満は</t>
    </r>
    <r>
      <rPr>
        <sz val="10"/>
        <rFont val="Arial"/>
        <family val="0"/>
        <charset val="1"/>
      </rPr>
      <t xml:space="preserve">5</t>
    </r>
    <r>
      <rPr>
        <sz val="10"/>
        <rFont val="Noto Sans CJK SC"/>
        <family val="2"/>
      </rPr>
      <t xml:space="preserve">年ごと、</t>
    </r>
    <r>
      <rPr>
        <sz val="10"/>
        <rFont val="Arial"/>
        <family val="0"/>
        <charset val="1"/>
      </rPr>
      <t xml:space="preserve">3 cm</t>
    </r>
    <r>
      <rPr>
        <sz val="10"/>
        <rFont val="Noto Sans CJK SC"/>
        <family val="2"/>
      </rPr>
      <t xml:space="preserve">以上は</t>
    </r>
    <r>
      <rPr>
        <sz val="10"/>
        <rFont val="Arial"/>
        <family val="0"/>
        <charset val="1"/>
      </rPr>
      <t xml:space="preserve">3</t>
    </r>
    <r>
      <rPr>
        <sz val="10"/>
        <rFont val="Noto Sans CJK SC"/>
        <family val="2"/>
      </rPr>
      <t xml:space="preserve">年ごとである。</t>
    </r>
  </si>
  <si>
    <t xml:space="preserve">ES-017</t>
  </si>
  <si>
    <r>
      <rPr>
        <sz val="10"/>
        <rFont val="Arial"/>
        <family val="0"/>
        <charset val="1"/>
      </rPr>
      <t xml:space="preserve">ACG</t>
    </r>
    <r>
      <rPr>
        <sz val="10"/>
        <rFont val="Noto Sans CJK SC"/>
        <family val="2"/>
      </rPr>
      <t xml:space="preserve">は、</t>
    </r>
    <r>
      <rPr>
        <sz val="10"/>
        <rFont val="Arial"/>
        <family val="0"/>
        <charset val="1"/>
      </rPr>
      <t xml:space="preserve">Barrett</t>
    </r>
    <r>
      <rPr>
        <sz val="10"/>
        <rFont val="Noto Sans CJK SC"/>
        <family val="2"/>
      </rPr>
      <t xml:space="preserve">食道の生検について、炎症を制御してから</t>
    </r>
    <r>
      <rPr>
        <sz val="10"/>
        <rFont val="Arial"/>
        <family val="0"/>
        <charset val="1"/>
      </rPr>
      <t xml:space="preserve">2 cm</t>
    </r>
    <r>
      <rPr>
        <sz val="10"/>
        <rFont val="Noto Sans CJK SC"/>
        <family val="2"/>
      </rPr>
      <t xml:space="preserve">間隔で</t>
    </r>
    <r>
      <rPr>
        <sz val="10"/>
        <rFont val="Arial"/>
        <family val="0"/>
        <charset val="1"/>
      </rPr>
      <t xml:space="preserve">4</t>
    </r>
    <r>
      <rPr>
        <sz val="10"/>
        <rFont val="Noto Sans CJK SC"/>
        <family val="2"/>
      </rPr>
      <t xml:space="preserve">方向から系統的に行う方法（</t>
    </r>
    <r>
      <rPr>
        <sz val="10"/>
        <rFont val="Arial"/>
        <family val="0"/>
        <charset val="1"/>
      </rPr>
      <t xml:space="preserve">Seattle protocol</t>
    </r>
    <r>
      <rPr>
        <sz val="10"/>
        <rFont val="Noto Sans CJK SC"/>
        <family val="2"/>
      </rPr>
      <t xml:space="preserve">）を標準としている。</t>
    </r>
  </si>
  <si>
    <t xml:space="preserve">ES-018</t>
  </si>
  <si>
    <r>
      <rPr>
        <sz val="10"/>
        <rFont val="Noto Sans CJK SC"/>
        <family val="2"/>
      </rPr>
      <t xml:space="preserve">好酸球性食道炎（</t>
    </r>
    <r>
      <rPr>
        <sz val="10"/>
        <rFont val="Arial"/>
        <family val="0"/>
        <charset val="1"/>
      </rPr>
      <t xml:space="preserve">EoE</t>
    </r>
    <r>
      <rPr>
        <sz val="10"/>
        <rFont val="Noto Sans CJK SC"/>
        <family val="2"/>
      </rPr>
      <t xml:space="preserve">）</t>
    </r>
  </si>
  <si>
    <r>
      <rPr>
        <sz val="10"/>
        <rFont val="Arial"/>
        <family val="0"/>
        <charset val="1"/>
      </rPr>
      <t xml:space="preserve">EoE</t>
    </r>
    <r>
      <rPr>
        <sz val="10"/>
        <rFont val="Noto Sans CJK SC"/>
        <family val="2"/>
      </rPr>
      <t xml:space="preserve">は、次の三つがそろったときに診断する。食道の機能障害による症状があること、食道生検で上皮内の好酸球が</t>
    </r>
    <r>
      <rPr>
        <sz val="10"/>
        <rFont val="Arial"/>
        <family val="0"/>
        <charset val="1"/>
      </rPr>
      <t xml:space="preserve">15</t>
    </r>
    <r>
      <rPr>
        <sz val="10"/>
        <rFont val="Noto Sans CJK SC"/>
        <family val="2"/>
      </rPr>
      <t xml:space="preserve">個</t>
    </r>
    <r>
      <rPr>
        <sz val="10"/>
        <rFont val="Arial"/>
        <family val="0"/>
        <charset val="1"/>
      </rPr>
      <t xml:space="preserve">/HPF</t>
    </r>
    <r>
      <rPr>
        <sz val="10"/>
        <rFont val="Noto Sans CJK SC"/>
        <family val="2"/>
      </rPr>
      <t xml:space="preserve">以上（約</t>
    </r>
    <r>
      <rPr>
        <sz val="10"/>
        <rFont val="Arial"/>
        <family val="0"/>
        <charset val="1"/>
      </rPr>
      <t xml:space="preserve">60</t>
    </r>
    <r>
      <rPr>
        <sz val="10"/>
        <rFont val="Noto Sans CJK SC"/>
        <family val="2"/>
      </rPr>
      <t xml:space="preserve">個</t>
    </r>
    <r>
      <rPr>
        <sz val="10"/>
        <rFont val="Arial"/>
        <family val="0"/>
        <charset val="1"/>
      </rPr>
      <t xml:space="preserve">/mm²</t>
    </r>
    <r>
      <rPr>
        <sz val="10"/>
        <rFont val="Noto Sans CJK SC"/>
        <family val="2"/>
      </rPr>
      <t xml:space="preserve">）であること、好酸球増多をきたす他の疾患を除外したことである。</t>
    </r>
  </si>
  <si>
    <r>
      <rPr>
        <sz val="10"/>
        <rFont val="Noto Sans CJK SC"/>
        <family val="2"/>
      </rPr>
      <t xml:space="preserve">医学各論 Ⅵ</t>
    </r>
    <r>
      <rPr>
        <sz val="10"/>
        <rFont val="Arial"/>
        <family val="0"/>
        <charset val="1"/>
      </rPr>
      <t xml:space="preserve">-5-A-②</t>
    </r>
    <r>
      <rPr>
        <sz val="10"/>
        <rFont val="Noto Sans CJK SC"/>
        <family val="2"/>
      </rPr>
      <t xml:space="preserve">（消化管アレルギー、好酸球性胃腸炎、好酸球性食道炎、</t>
    </r>
    <r>
      <rPr>
        <sz val="10"/>
        <rFont val="Arial"/>
        <family val="0"/>
        <charset val="1"/>
      </rPr>
      <t xml:space="preserve">b</t>
    </r>
    <r>
      <rPr>
        <sz val="10"/>
        <rFont val="Noto Sans CJK SC"/>
        <family val="2"/>
      </rPr>
      <t xml:space="preserve">）</t>
    </r>
  </si>
  <si>
    <t xml:space="preserve">ACG Clinical Guideline: EoE. Am J Gastroenterol 2025</t>
  </si>
  <si>
    <t xml:space="preserve">10.14309/ajg.0000000000003194</t>
  </si>
  <si>
    <t xml:space="preserve">39745304</t>
  </si>
  <si>
    <t xml:space="preserve">ES-019</t>
  </si>
  <si>
    <r>
      <rPr>
        <sz val="10"/>
        <rFont val="Noto Sans CJK SC"/>
        <family val="2"/>
      </rPr>
      <t xml:space="preserve">現在の国際診断基準では、</t>
    </r>
    <r>
      <rPr>
        <sz val="10"/>
        <rFont val="Arial"/>
        <family val="0"/>
        <charset val="1"/>
      </rPr>
      <t xml:space="preserve">PPI</t>
    </r>
    <r>
      <rPr>
        <sz val="10"/>
        <rFont val="Noto Sans CJK SC"/>
        <family val="2"/>
      </rPr>
      <t xml:space="preserve">が効くことは</t>
    </r>
    <r>
      <rPr>
        <sz val="10"/>
        <rFont val="Arial"/>
        <family val="0"/>
        <charset val="1"/>
      </rPr>
      <t xml:space="preserve">EoE</t>
    </r>
    <r>
      <rPr>
        <sz val="10"/>
        <rFont val="Noto Sans CJK SC"/>
        <family val="2"/>
      </rPr>
      <t xml:space="preserve">を除外する理由にならない。</t>
    </r>
    <r>
      <rPr>
        <sz val="10"/>
        <rFont val="Arial"/>
        <family val="0"/>
        <charset val="1"/>
      </rPr>
      <t xml:space="preserve">PPI</t>
    </r>
    <r>
      <rPr>
        <sz val="10"/>
        <rFont val="Noto Sans CJK SC"/>
        <family val="2"/>
      </rPr>
      <t xml:space="preserve">は</t>
    </r>
    <r>
      <rPr>
        <sz val="10"/>
        <rFont val="Arial"/>
        <family val="0"/>
        <charset val="1"/>
      </rPr>
      <t xml:space="preserve">EoE</t>
    </r>
    <r>
      <rPr>
        <sz val="10"/>
        <rFont val="Noto Sans CJK SC"/>
        <family val="2"/>
      </rPr>
      <t xml:space="preserve">の治療選択肢の一つとして扱われる。</t>
    </r>
  </si>
  <si>
    <t xml:space="preserve">Dellon ES, et al. Updated international consensus diagnostic criteria for eosinophilic esophagitis: proceedings of the AGREE conference. Gastroenterology 2018;155:1022-1033</t>
  </si>
  <si>
    <t xml:space="preserve">10.1053/j.gastro.2018.07.009</t>
  </si>
  <si>
    <t xml:space="preserve">30009819</t>
  </si>
  <si>
    <r>
      <rPr>
        <sz val="10"/>
        <rFont val="Arial"/>
        <family val="0"/>
        <charset val="1"/>
      </rPr>
      <t xml:space="preserve">low</t>
    </r>
    <r>
      <rPr>
        <sz val="10"/>
        <rFont val="Noto Sans CJK SC"/>
        <family val="2"/>
      </rPr>
      <t xml:space="preserve">（抄録で照合）</t>
    </r>
  </si>
  <si>
    <t xml:space="preserve">ES-020</t>
  </si>
  <si>
    <r>
      <rPr>
        <sz val="10"/>
        <rFont val="Noto Sans CJK SC"/>
        <family val="2"/>
      </rPr>
      <t xml:space="preserve">日本の多施設研究では、上部消化管内視鏡</t>
    </r>
    <r>
      <rPr>
        <sz val="10"/>
        <rFont val="Arial"/>
        <family val="0"/>
        <charset val="1"/>
      </rPr>
      <t xml:space="preserve">130,013</t>
    </r>
    <r>
      <rPr>
        <sz val="10"/>
        <rFont val="Noto Sans CJK SC"/>
        <family val="2"/>
      </rPr>
      <t xml:space="preserve">件のうち</t>
    </r>
    <r>
      <rPr>
        <sz val="10"/>
        <rFont val="Arial"/>
        <family val="0"/>
        <charset val="1"/>
      </rPr>
      <t xml:space="preserve">EoE</t>
    </r>
    <r>
      <rPr>
        <sz val="10"/>
        <rFont val="Noto Sans CJK SC"/>
        <family val="2"/>
      </rPr>
      <t xml:space="preserve">は</t>
    </r>
    <r>
      <rPr>
        <sz val="10"/>
        <rFont val="Arial"/>
        <family val="0"/>
        <charset val="1"/>
      </rPr>
      <t xml:space="preserve">66</t>
    </r>
    <r>
      <rPr>
        <sz val="10"/>
        <rFont val="Noto Sans CJK SC"/>
        <family val="2"/>
      </rPr>
      <t xml:space="preserve">例（</t>
    </r>
    <r>
      <rPr>
        <sz val="10"/>
        <rFont val="Arial"/>
        <family val="0"/>
        <charset val="1"/>
      </rPr>
      <t xml:space="preserve">0.051%</t>
    </r>
    <r>
      <rPr>
        <sz val="10"/>
        <rFont val="Noto Sans CJK SC"/>
        <family val="2"/>
      </rPr>
      <t xml:space="preserve">）で、約</t>
    </r>
    <r>
      <rPr>
        <sz val="10"/>
        <rFont val="Arial"/>
        <family val="0"/>
        <charset val="1"/>
      </rPr>
      <t xml:space="preserve">38%</t>
    </r>
    <r>
      <rPr>
        <sz val="10"/>
        <rFont val="Noto Sans CJK SC"/>
        <family val="2"/>
      </rPr>
      <t xml:space="preserve">は健診の内視鏡で見つかった。</t>
    </r>
  </si>
  <si>
    <t xml:space="preserve">Clinical and endoscopic characteristics of EoE in Japan: a case-control study</t>
  </si>
  <si>
    <t xml:space="preserve">10.5415/apallergy.2020.10.e16</t>
  </si>
  <si>
    <t xml:space="preserve">32411581</t>
  </si>
  <si>
    <t xml:space="preserve">ES-021</t>
  </si>
  <si>
    <r>
      <rPr>
        <sz val="10"/>
        <rFont val="Arial"/>
        <family val="0"/>
        <charset val="1"/>
      </rPr>
      <t xml:space="preserve">EoE</t>
    </r>
    <r>
      <rPr>
        <sz val="10"/>
        <rFont val="Noto Sans CJK SC"/>
        <family val="2"/>
      </rPr>
      <t xml:space="preserve">の典型的な内視鏡所見は、輪状溝、縦走溝、白斑（滲出物）、浮腫で、狭窄を伴うこともある。これらは</t>
    </r>
    <r>
      <rPr>
        <sz val="10"/>
        <rFont val="Arial"/>
        <family val="0"/>
        <charset val="1"/>
      </rPr>
      <t xml:space="preserve">EREFS</t>
    </r>
    <r>
      <rPr>
        <sz val="10"/>
        <rFont val="Noto Sans CJK SC"/>
        <family val="2"/>
      </rPr>
      <t xml:space="preserve">で点数化する。</t>
    </r>
  </si>
  <si>
    <t xml:space="preserve">Hirano I, et al. Endoscopic assessment of the oesophageal features of eosinophilic oesophagitis: validation of a novel classification and grading system. Gut 2013;62:489-495</t>
  </si>
  <si>
    <t xml:space="preserve">10.1136/gutjnl-2011-301817</t>
  </si>
  <si>
    <t xml:space="preserve">22619364</t>
  </si>
  <si>
    <t xml:space="preserve">ES-022</t>
  </si>
  <si>
    <r>
      <rPr>
        <sz val="10"/>
        <rFont val="Arial"/>
        <family val="0"/>
        <charset val="1"/>
      </rPr>
      <t xml:space="preserve">EoE</t>
    </r>
    <r>
      <rPr>
        <sz val="10"/>
        <rFont val="Noto Sans CJK SC"/>
        <family val="2"/>
      </rPr>
      <t xml:space="preserve">の初期治療には、</t>
    </r>
    <r>
      <rPr>
        <sz val="10"/>
        <rFont val="Arial"/>
        <family val="0"/>
        <charset val="1"/>
      </rPr>
      <t xml:space="preserve">PPI</t>
    </r>
    <r>
      <rPr>
        <sz val="10"/>
        <rFont val="Noto Sans CJK SC"/>
        <family val="2"/>
      </rPr>
      <t xml:space="preserve">、嚥下させる局所ステロイド、除去食療法の</t>
    </r>
    <r>
      <rPr>
        <sz val="10"/>
        <rFont val="Arial"/>
        <family val="0"/>
        <charset val="1"/>
      </rPr>
      <t xml:space="preserve">3</t>
    </r>
    <r>
      <rPr>
        <sz val="10"/>
        <rFont val="Noto Sans CJK SC"/>
        <family val="2"/>
      </rPr>
      <t xml:space="preserve">つがある。治療目標の目安は、組織学的に好酸球</t>
    </r>
    <r>
      <rPr>
        <sz val="10"/>
        <rFont val="Arial"/>
        <family val="0"/>
        <charset val="1"/>
      </rPr>
      <t xml:space="preserve">15</t>
    </r>
    <r>
      <rPr>
        <sz val="10"/>
        <rFont val="Noto Sans CJK SC"/>
        <family val="2"/>
      </rPr>
      <t xml:space="preserve">個</t>
    </r>
    <r>
      <rPr>
        <sz val="10"/>
        <rFont val="Arial"/>
        <family val="0"/>
        <charset val="1"/>
      </rPr>
      <t xml:space="preserve">/HPF</t>
    </r>
    <r>
      <rPr>
        <sz val="10"/>
        <rFont val="Noto Sans CJK SC"/>
        <family val="2"/>
      </rPr>
      <t xml:space="preserve">未満である。</t>
    </r>
  </si>
  <si>
    <t xml:space="preserve">ES-023</t>
  </si>
  <si>
    <r>
      <rPr>
        <sz val="10"/>
        <rFont val="Arial"/>
        <family val="0"/>
        <charset val="1"/>
      </rPr>
      <t xml:space="preserve">12</t>
    </r>
    <r>
      <rPr>
        <sz val="10"/>
        <rFont val="Noto Sans CJK SC"/>
        <family val="2"/>
      </rPr>
      <t xml:space="preserve">歳以上の好酸球性食道炎で、デュピルマブ</t>
    </r>
    <r>
      <rPr>
        <sz val="10"/>
        <rFont val="Arial"/>
        <family val="0"/>
        <charset val="1"/>
      </rPr>
      <t xml:space="preserve">300mg</t>
    </r>
    <r>
      <rPr>
        <sz val="10"/>
        <rFont val="Noto Sans CJK SC"/>
        <family val="2"/>
      </rPr>
      <t xml:space="preserve">の週</t>
    </r>
    <r>
      <rPr>
        <sz val="10"/>
        <rFont val="Arial"/>
        <family val="0"/>
        <charset val="1"/>
      </rPr>
      <t xml:space="preserve">1</t>
    </r>
    <r>
      <rPr>
        <sz val="10"/>
        <rFont val="Noto Sans CJK SC"/>
        <family val="2"/>
      </rPr>
      <t xml:space="preserve">回皮下投与は、プラセボに比べ</t>
    </r>
    <r>
      <rPr>
        <sz val="10"/>
        <rFont val="Arial"/>
        <family val="0"/>
        <charset val="1"/>
      </rPr>
      <t xml:space="preserve">24</t>
    </r>
    <r>
      <rPr>
        <sz val="10"/>
        <rFont val="Noto Sans CJK SC"/>
        <family val="2"/>
      </rPr>
      <t xml:space="preserve">週時の組織学的寛解率を高め、嚥下障害の症状スコアを改善した。</t>
    </r>
  </si>
  <si>
    <t xml:space="preserve">SRC-026</t>
  </si>
  <si>
    <t xml:space="preserve">Dellon ES, et al. NEJM 2022;387:2317-2330</t>
  </si>
  <si>
    <t xml:space="preserve">10.1056/NEJMoa2205982</t>
  </si>
  <si>
    <t xml:space="preserve">36546624</t>
  </si>
  <si>
    <t xml:space="preserve">本文未閲覧。症状スコアの数値は未確認</t>
  </si>
  <si>
    <t xml:space="preserve">ES-024</t>
  </si>
  <si>
    <r>
      <rPr>
        <sz val="10"/>
        <rFont val="Noto Sans CJK SC"/>
        <family val="2"/>
      </rPr>
      <t xml:space="preserve">デュピルマブは米国</t>
    </r>
    <r>
      <rPr>
        <sz val="10"/>
        <rFont val="Arial"/>
        <family val="0"/>
        <charset val="1"/>
      </rPr>
      <t xml:space="preserve">FDA</t>
    </r>
    <r>
      <rPr>
        <sz val="10"/>
        <rFont val="Noto Sans CJK SC"/>
        <family val="2"/>
      </rPr>
      <t xml:space="preserve">で</t>
    </r>
    <r>
      <rPr>
        <sz val="10"/>
        <rFont val="Arial"/>
        <family val="0"/>
        <charset val="1"/>
      </rPr>
      <t xml:space="preserve">2022</t>
    </r>
    <r>
      <rPr>
        <sz val="10"/>
        <rFont val="Noto Sans CJK SC"/>
        <family val="2"/>
      </rPr>
      <t xml:space="preserve">年</t>
    </r>
    <r>
      <rPr>
        <sz val="10"/>
        <rFont val="Arial"/>
        <family val="0"/>
        <charset val="1"/>
      </rPr>
      <t xml:space="preserve">5</t>
    </r>
    <r>
      <rPr>
        <sz val="10"/>
        <rFont val="Noto Sans CJK SC"/>
        <family val="2"/>
      </rPr>
      <t xml:space="preserve">月</t>
    </r>
    <r>
      <rPr>
        <sz val="10"/>
        <rFont val="Arial"/>
        <family val="0"/>
        <charset val="1"/>
      </rPr>
      <t xml:space="preserve">20</t>
    </r>
    <r>
      <rPr>
        <sz val="10"/>
        <rFont val="Noto Sans CJK SC"/>
        <family val="2"/>
      </rPr>
      <t xml:space="preserve">日に</t>
    </r>
    <r>
      <rPr>
        <sz val="10"/>
        <rFont val="Arial"/>
        <family val="0"/>
        <charset val="1"/>
      </rPr>
      <t xml:space="preserve">12</t>
    </r>
    <r>
      <rPr>
        <sz val="10"/>
        <rFont val="Noto Sans CJK SC"/>
        <family val="2"/>
      </rPr>
      <t xml:space="preserve">歳以上（体重</t>
    </r>
    <r>
      <rPr>
        <sz val="10"/>
        <rFont val="Arial"/>
        <family val="0"/>
        <charset val="1"/>
      </rPr>
      <t xml:space="preserve">40kg</t>
    </r>
    <r>
      <rPr>
        <sz val="10"/>
        <rFont val="Noto Sans CJK SC"/>
        <family val="2"/>
      </rPr>
      <t xml:space="preserve">以上）の</t>
    </r>
    <r>
      <rPr>
        <sz val="10"/>
        <rFont val="Arial"/>
        <family val="0"/>
        <charset val="1"/>
      </rPr>
      <t xml:space="preserve">EoE</t>
    </r>
    <r>
      <rPr>
        <sz val="10"/>
        <rFont val="Noto Sans CJK SC"/>
        <family val="2"/>
      </rPr>
      <t xml:space="preserve">に承認され、</t>
    </r>
    <r>
      <rPr>
        <sz val="10"/>
        <rFont val="Arial"/>
        <family val="0"/>
        <charset val="1"/>
      </rPr>
      <t xml:space="preserve">2024</t>
    </r>
    <r>
      <rPr>
        <sz val="10"/>
        <rFont val="Noto Sans CJK SC"/>
        <family val="2"/>
      </rPr>
      <t xml:space="preserve">年</t>
    </r>
    <r>
      <rPr>
        <sz val="10"/>
        <rFont val="Arial"/>
        <family val="0"/>
        <charset val="1"/>
      </rPr>
      <t xml:space="preserve">1</t>
    </r>
    <r>
      <rPr>
        <sz val="10"/>
        <rFont val="Noto Sans CJK SC"/>
        <family val="2"/>
      </rPr>
      <t xml:space="preserve">月に</t>
    </r>
    <r>
      <rPr>
        <sz val="10"/>
        <rFont val="Arial"/>
        <family val="0"/>
        <charset val="1"/>
      </rPr>
      <t xml:space="preserve">1</t>
    </r>
    <r>
      <rPr>
        <sz val="10"/>
        <rFont val="Noto Sans CJK SC"/>
        <family val="2"/>
      </rPr>
      <t xml:space="preserve">〜</t>
    </r>
    <r>
      <rPr>
        <sz val="10"/>
        <rFont val="Arial"/>
        <family val="0"/>
        <charset val="1"/>
      </rPr>
      <t xml:space="preserve">11</t>
    </r>
    <r>
      <rPr>
        <sz val="10"/>
        <rFont val="Noto Sans CJK SC"/>
        <family val="2"/>
      </rPr>
      <t xml:space="preserve">歳（体重</t>
    </r>
    <r>
      <rPr>
        <sz val="10"/>
        <rFont val="Arial"/>
        <family val="0"/>
        <charset val="1"/>
      </rPr>
      <t xml:space="preserve">15kg</t>
    </r>
    <r>
      <rPr>
        <sz val="10"/>
        <rFont val="Noto Sans CJK SC"/>
        <family val="2"/>
      </rPr>
      <t xml:space="preserve">以上）へ適応が拡大された。日本では今回の調査で</t>
    </r>
    <r>
      <rPr>
        <sz val="10"/>
        <rFont val="Arial"/>
        <family val="0"/>
        <charset val="1"/>
      </rPr>
      <t xml:space="preserve">EoE</t>
    </r>
    <r>
      <rPr>
        <sz val="10"/>
        <rFont val="Noto Sans CJK SC"/>
        <family val="2"/>
      </rPr>
      <t xml:space="preserve">への承認の記録を確認できなかった。</t>
    </r>
  </si>
  <si>
    <r>
      <rPr>
        <sz val="10"/>
        <rFont val="Noto Sans CJK SC"/>
        <family val="2"/>
      </rPr>
      <t xml:space="preserve">デュピクセント 医薬品インタビューフォーム（</t>
    </r>
    <r>
      <rPr>
        <sz val="10"/>
        <rFont val="Arial"/>
        <family val="0"/>
        <charset val="1"/>
      </rPr>
      <t xml:space="preserve">2026</t>
    </r>
    <r>
      <rPr>
        <sz val="10"/>
        <rFont val="Noto Sans CJK SC"/>
        <family val="2"/>
      </rPr>
      <t xml:space="preserve">年</t>
    </r>
    <r>
      <rPr>
        <sz val="10"/>
        <rFont val="Arial"/>
        <family val="0"/>
        <charset val="1"/>
      </rPr>
      <t xml:space="preserve">3</t>
    </r>
    <r>
      <rPr>
        <sz val="10"/>
        <rFont val="Noto Sans CJK SC"/>
        <family val="2"/>
      </rPr>
      <t xml:space="preserve">月改訂 第</t>
    </r>
    <r>
      <rPr>
        <sz val="10"/>
        <rFont val="Arial"/>
        <family val="0"/>
        <charset val="1"/>
      </rPr>
      <t xml:space="preserve">20</t>
    </r>
    <r>
      <rPr>
        <sz val="10"/>
        <rFont val="Noto Sans CJK SC"/>
        <family val="2"/>
      </rPr>
      <t xml:space="preserve">版）、サノフィ国内申請報道</t>
    </r>
  </si>
  <si>
    <r>
      <rPr>
        <sz val="10"/>
        <rFont val="Arial"/>
        <family val="0"/>
        <charset val="1"/>
      </rPr>
      <t xml:space="preserve">PMDA</t>
    </r>
    <r>
      <rPr>
        <sz val="10"/>
        <rFont val="Noto Sans CJK SC"/>
        <family val="2"/>
      </rPr>
      <t xml:space="preserve">添付文書の効能・効果欄を全文照合していない。</t>
    </r>
    <r>
      <rPr>
        <sz val="10"/>
        <rFont val="Arial"/>
        <family val="0"/>
        <charset val="1"/>
      </rPr>
      <t xml:space="preserve">FDA</t>
    </r>
    <r>
      <rPr>
        <sz val="10"/>
        <rFont val="Noto Sans CJK SC"/>
        <family val="2"/>
      </rPr>
      <t xml:space="preserve">承認日は企業発表で確認したもので、米国政府資料では未照合</t>
    </r>
  </si>
  <si>
    <t xml:space="preserve">ES-025</t>
  </si>
  <si>
    <t xml:space="preserve">食道運動障害</t>
  </si>
  <si>
    <r>
      <rPr>
        <sz val="10"/>
        <rFont val="Arial"/>
        <family val="0"/>
        <charset val="1"/>
      </rPr>
      <t xml:space="preserve">Chicago</t>
    </r>
    <r>
      <rPr>
        <sz val="10"/>
        <rFont val="Noto Sans CJK SC"/>
        <family val="2"/>
      </rPr>
      <t xml:space="preserve">分類</t>
    </r>
    <r>
      <rPr>
        <sz val="10"/>
        <rFont val="Arial"/>
        <family val="0"/>
        <charset val="1"/>
      </rPr>
      <t xml:space="preserve">v4.0</t>
    </r>
    <r>
      <rPr>
        <sz val="10"/>
        <rFont val="Noto Sans CJK SC"/>
        <family val="2"/>
      </rPr>
      <t xml:space="preserve">では、アカラシアを、</t>
    </r>
    <r>
      <rPr>
        <sz val="10"/>
        <rFont val="Arial"/>
        <family val="0"/>
        <charset val="1"/>
      </rPr>
      <t xml:space="preserve">IRP</t>
    </r>
    <r>
      <rPr>
        <sz val="10"/>
        <rFont val="Noto Sans CJK SC"/>
        <family val="2"/>
      </rPr>
      <t xml:space="preserve">中央値の異常と蠕動の完全消失で定義する。そのうえで、</t>
    </r>
    <r>
      <rPr>
        <sz val="10"/>
        <rFont val="Arial"/>
        <family val="0"/>
        <charset val="1"/>
      </rPr>
      <t xml:space="preserve">20%</t>
    </r>
    <r>
      <rPr>
        <sz val="10"/>
        <rFont val="Noto Sans CJK SC"/>
        <family val="2"/>
      </rPr>
      <t xml:space="preserve">以上の嚥下で食道全体の同時加圧（</t>
    </r>
    <r>
      <rPr>
        <sz val="10"/>
        <rFont val="Arial"/>
        <family val="0"/>
        <charset val="1"/>
      </rPr>
      <t xml:space="preserve">PEP</t>
    </r>
    <r>
      <rPr>
        <sz val="10"/>
        <rFont val="Noto Sans CJK SC"/>
        <family val="2"/>
      </rPr>
      <t xml:space="preserve">）を示すものを</t>
    </r>
    <r>
      <rPr>
        <sz val="10"/>
        <rFont val="Arial"/>
        <family val="0"/>
        <charset val="1"/>
      </rPr>
      <t xml:space="preserve">II</t>
    </r>
    <r>
      <rPr>
        <sz val="10"/>
        <rFont val="Noto Sans CJK SC"/>
        <family val="2"/>
      </rPr>
      <t xml:space="preserve">型、</t>
    </r>
    <r>
      <rPr>
        <sz val="10"/>
        <rFont val="Arial"/>
        <family val="0"/>
        <charset val="1"/>
      </rPr>
      <t xml:space="preserve">PEP</t>
    </r>
    <r>
      <rPr>
        <sz val="10"/>
        <rFont val="Noto Sans CJK SC"/>
        <family val="2"/>
      </rPr>
      <t xml:space="preserve">のないものを</t>
    </r>
    <r>
      <rPr>
        <sz val="10"/>
        <rFont val="Arial"/>
        <family val="0"/>
        <charset val="1"/>
      </rPr>
      <t xml:space="preserve">I</t>
    </r>
    <r>
      <rPr>
        <sz val="10"/>
        <rFont val="Noto Sans CJK SC"/>
        <family val="2"/>
      </rPr>
      <t xml:space="preserve">型とする。</t>
    </r>
  </si>
  <si>
    <r>
      <rPr>
        <sz val="10"/>
        <rFont val="Noto Sans CJK SC"/>
        <family val="2"/>
      </rPr>
      <t xml:space="preserve">医学各論 Ⅵ</t>
    </r>
    <r>
      <rPr>
        <sz val="10"/>
        <rFont val="Arial"/>
        <family val="0"/>
        <charset val="1"/>
      </rPr>
      <t xml:space="preserve">-1-A-①</t>
    </r>
    <r>
      <rPr>
        <sz val="10"/>
        <rFont val="Noto Sans CJK SC"/>
        <family val="2"/>
      </rPr>
      <t xml:space="preserve">（食道アカラシア、</t>
    </r>
    <r>
      <rPr>
        <sz val="10"/>
        <rFont val="Arial"/>
        <family val="0"/>
        <charset val="1"/>
      </rPr>
      <t xml:space="preserve">b</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</si>
  <si>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TBL-02-07-004 (id: JlAKpjc)</t>
    </r>
  </si>
  <si>
    <t xml:space="preserve">SRC-011</t>
  </si>
  <si>
    <t xml:space="preserve">Yadlapati R, et al. Chicago Classification v4.0. Neurogastroenterol Motil 2021;33:e14058</t>
  </si>
  <si>
    <t xml:space="preserve">10.1111/nmo.14058</t>
  </si>
  <si>
    <t xml:space="preserve">33373111</t>
  </si>
  <si>
    <t xml:space="preserve">ES-026</t>
  </si>
  <si>
    <r>
      <rPr>
        <sz val="10"/>
        <rFont val="Arial"/>
        <family val="0"/>
        <charset val="1"/>
      </rPr>
      <t xml:space="preserve">III</t>
    </r>
    <r>
      <rPr>
        <sz val="10"/>
        <rFont val="Noto Sans CJK SC"/>
        <family val="2"/>
      </rPr>
      <t xml:space="preserve">型アカラシアは、</t>
    </r>
    <r>
      <rPr>
        <sz val="10"/>
        <rFont val="Arial"/>
        <family val="0"/>
        <charset val="1"/>
      </rPr>
      <t xml:space="preserve">IRP</t>
    </r>
    <r>
      <rPr>
        <sz val="10"/>
        <rFont val="Noto Sans CJK SC"/>
        <family val="2"/>
      </rPr>
      <t xml:space="preserve">中央値が異常で、</t>
    </r>
    <r>
      <rPr>
        <sz val="10"/>
        <rFont val="Arial"/>
        <family val="0"/>
        <charset val="1"/>
      </rPr>
      <t xml:space="preserve">20%</t>
    </r>
    <r>
      <rPr>
        <sz val="10"/>
        <rFont val="Noto Sans CJK SC"/>
        <family val="2"/>
      </rPr>
      <t xml:space="preserve">以上の嚥下が早期・痙攣性収縮を示し、正常な蠕動を伴わないものである。</t>
    </r>
  </si>
  <si>
    <t xml:space="preserve">ES-027</t>
  </si>
  <si>
    <r>
      <rPr>
        <sz val="10"/>
        <rFont val="Arial"/>
        <family val="0"/>
        <charset val="1"/>
      </rPr>
      <t xml:space="preserve">Chicago</t>
    </r>
    <r>
      <rPr>
        <sz val="10"/>
        <rFont val="Noto Sans CJK SC"/>
        <family val="2"/>
      </rPr>
      <t xml:space="preserve">分類</t>
    </r>
    <r>
      <rPr>
        <sz val="10"/>
        <rFont val="Arial"/>
        <family val="0"/>
        <charset val="1"/>
      </rPr>
      <t xml:space="preserve">v4.0</t>
    </r>
    <r>
      <rPr>
        <sz val="10"/>
        <rFont val="Noto Sans CJK SC"/>
        <family val="2"/>
      </rPr>
      <t xml:space="preserve">は、</t>
    </r>
    <r>
      <rPr>
        <sz val="10"/>
        <rFont val="Arial"/>
        <family val="0"/>
        <charset val="1"/>
      </rPr>
      <t xml:space="preserve">HRM</t>
    </r>
    <r>
      <rPr>
        <sz val="10"/>
        <rFont val="Noto Sans CJK SC"/>
        <family val="2"/>
      </rPr>
      <t xml:space="preserve">で判定が確定しない例（判定保留）では、錠剤を併用した時限バリウム食道造影（</t>
    </r>
    <r>
      <rPr>
        <sz val="10"/>
        <rFont val="Arial"/>
        <family val="0"/>
        <charset val="1"/>
      </rPr>
      <t xml:space="preserve">TBE</t>
    </r>
    <r>
      <rPr>
        <sz val="10"/>
        <rFont val="Noto Sans CJK SC"/>
        <family val="2"/>
      </rPr>
      <t xml:space="preserve">）や</t>
    </r>
    <r>
      <rPr>
        <sz val="10"/>
        <rFont val="Arial"/>
        <family val="0"/>
        <charset val="1"/>
      </rPr>
      <t xml:space="preserve">FLIP</t>
    </r>
    <r>
      <rPr>
        <sz val="10"/>
        <rFont val="Noto Sans CJK SC"/>
        <family val="2"/>
      </rPr>
      <t xml:space="preserve">を補助検査として用いるよう勧めている。</t>
    </r>
  </si>
  <si>
    <r>
      <rPr>
        <sz val="10"/>
        <rFont val="Arial"/>
        <family val="0"/>
        <charset val="1"/>
      </rPr>
      <t xml:space="preserve">PS-02-08-03 (id: JkxnuRQ)</t>
    </r>
    <r>
      <rPr>
        <sz val="10"/>
        <rFont val="Noto Sans CJK SC"/>
        <family val="2"/>
      </rPr>
      <t xml:space="preserve">；</t>
    </r>
    <r>
      <rPr>
        <sz val="10"/>
        <rFont val="Arial"/>
        <family val="0"/>
        <charset val="1"/>
      </rPr>
      <t xml:space="preserve">TBL-02-07-004 (id: JlAKpjc)</t>
    </r>
  </si>
  <si>
    <r>
      <rPr>
        <sz val="10"/>
        <rFont val="Arial"/>
        <family val="0"/>
        <charset val="1"/>
      </rPr>
      <t xml:space="preserve">low</t>
    </r>
    <r>
      <rPr>
        <sz val="10"/>
        <rFont val="Noto Sans CJK SC"/>
        <family val="2"/>
      </rPr>
      <t xml:space="preserve">（本文で照合）</t>
    </r>
  </si>
  <si>
    <t xml:space="preserve">ES-028</t>
  </si>
  <si>
    <r>
      <rPr>
        <sz val="10"/>
        <rFont val="Noto Sans CJK SC"/>
        <family val="2"/>
      </rPr>
      <t xml:space="preserve">遠位食道痙攣は、</t>
    </r>
    <r>
      <rPr>
        <sz val="10"/>
        <rFont val="Arial"/>
        <family val="0"/>
        <charset val="1"/>
      </rPr>
      <t xml:space="preserve">IRP</t>
    </r>
    <r>
      <rPr>
        <sz val="10"/>
        <rFont val="Noto Sans CJK SC"/>
        <family val="2"/>
      </rPr>
      <t xml:space="preserve">中央値が正常で、</t>
    </r>
    <r>
      <rPr>
        <sz val="10"/>
        <rFont val="Arial"/>
        <family val="0"/>
        <charset val="1"/>
      </rPr>
      <t xml:space="preserve">20%</t>
    </r>
    <r>
      <rPr>
        <sz val="10"/>
        <rFont val="Noto Sans CJK SC"/>
        <family val="2"/>
      </rPr>
      <t xml:space="preserve">以上の嚥下が早期収縮を示すものである。早期収縮の目安は遠位潜時（</t>
    </r>
    <r>
      <rPr>
        <sz val="10"/>
        <rFont val="Arial"/>
        <family val="0"/>
        <charset val="1"/>
      </rPr>
      <t xml:space="preserve">DL</t>
    </r>
    <r>
      <rPr>
        <sz val="10"/>
        <rFont val="Noto Sans CJK SC"/>
        <family val="2"/>
      </rPr>
      <t xml:space="preserve">）</t>
    </r>
    <r>
      <rPr>
        <sz val="10"/>
        <rFont val="Arial"/>
        <family val="0"/>
        <charset val="1"/>
      </rPr>
      <t xml:space="preserve">4.5</t>
    </r>
    <r>
      <rPr>
        <sz val="10"/>
        <rFont val="Noto Sans CJK SC"/>
        <family val="2"/>
      </rPr>
      <t xml:space="preserve">秒未満である。</t>
    </r>
  </si>
  <si>
    <r>
      <rPr>
        <sz val="10"/>
        <rFont val="Arial"/>
        <family val="0"/>
        <charset val="1"/>
      </rPr>
      <t xml:space="preserve">low</t>
    </r>
    <r>
      <rPr>
        <sz val="10"/>
        <rFont val="Noto Sans CJK SC"/>
        <family val="2"/>
      </rPr>
      <t xml:space="preserve">（本文で照合：</t>
    </r>
    <r>
      <rPr>
        <sz val="10"/>
        <rFont val="Arial"/>
        <family val="0"/>
        <charset val="1"/>
      </rPr>
      <t xml:space="preserve">DL 4.5</t>
    </r>
    <r>
      <rPr>
        <sz val="10"/>
        <rFont val="Noto Sans CJK SC"/>
        <family val="2"/>
      </rPr>
      <t xml:space="preserve">秒未満かつ</t>
    </r>
    <r>
      <rPr>
        <sz val="10"/>
        <rFont val="Arial"/>
        <family val="0"/>
        <charset val="1"/>
      </rPr>
      <t xml:space="preserve">DCI 450</t>
    </r>
    <r>
      <rPr>
        <sz val="10"/>
        <rFont val="Noto Sans CJK SC"/>
        <family val="2"/>
      </rPr>
      <t xml:space="preserve">以上を早期収縮とする）</t>
    </r>
  </si>
  <si>
    <t xml:space="preserve">ES-029</t>
  </si>
  <si>
    <r>
      <rPr>
        <sz val="10"/>
        <rFont val="Arial"/>
        <family val="0"/>
        <charset val="1"/>
      </rPr>
      <t xml:space="preserve">Chicago</t>
    </r>
    <r>
      <rPr>
        <sz val="10"/>
        <rFont val="Noto Sans CJK SC"/>
        <family val="2"/>
      </rPr>
      <t xml:space="preserve">分類</t>
    </r>
    <r>
      <rPr>
        <sz val="10"/>
        <rFont val="Arial"/>
        <family val="0"/>
        <charset val="1"/>
      </rPr>
      <t xml:space="preserve">v4.0</t>
    </r>
    <r>
      <rPr>
        <sz val="10"/>
        <rFont val="Noto Sans CJK SC"/>
        <family val="2"/>
      </rPr>
      <t xml:space="preserve">では、</t>
    </r>
    <r>
      <rPr>
        <sz val="10"/>
        <rFont val="Arial"/>
        <family val="0"/>
        <charset val="1"/>
      </rPr>
      <t xml:space="preserve">DCI</t>
    </r>
    <r>
      <rPr>
        <sz val="10"/>
        <rFont val="Noto Sans CJK SC"/>
        <family val="2"/>
      </rPr>
      <t xml:space="preserve">が</t>
    </r>
    <r>
      <rPr>
        <sz val="10"/>
        <rFont val="Arial"/>
        <family val="0"/>
        <charset val="1"/>
      </rPr>
      <t xml:space="preserve">450</t>
    </r>
    <r>
      <rPr>
        <sz val="10"/>
        <rFont val="Noto Sans CJK SC"/>
        <family val="2"/>
      </rPr>
      <t xml:space="preserve">〜</t>
    </r>
    <r>
      <rPr>
        <sz val="10"/>
        <rFont val="Arial"/>
        <family val="0"/>
        <charset val="1"/>
      </rPr>
      <t xml:space="preserve">8,000 mmHg·s·cm</t>
    </r>
    <r>
      <rPr>
        <sz val="10"/>
        <rFont val="Noto Sans CJK SC"/>
        <family val="2"/>
      </rPr>
      <t xml:space="preserve">を正常収縮、</t>
    </r>
    <r>
      <rPr>
        <sz val="10"/>
        <rFont val="Arial"/>
        <family val="0"/>
        <charset val="1"/>
      </rPr>
      <t xml:space="preserve">100</t>
    </r>
    <r>
      <rPr>
        <sz val="10"/>
        <rFont val="Noto Sans CJK SC"/>
        <family val="2"/>
      </rPr>
      <t xml:space="preserve">以上</t>
    </r>
    <r>
      <rPr>
        <sz val="10"/>
        <rFont val="Arial"/>
        <family val="0"/>
        <charset val="1"/>
      </rPr>
      <t xml:space="preserve">450</t>
    </r>
    <r>
      <rPr>
        <sz val="10"/>
        <rFont val="Noto Sans CJK SC"/>
        <family val="2"/>
      </rPr>
      <t xml:space="preserve">未満を弱収縮、</t>
    </r>
    <r>
      <rPr>
        <sz val="10"/>
        <rFont val="Arial"/>
        <family val="0"/>
        <charset val="1"/>
      </rPr>
      <t xml:space="preserve">100</t>
    </r>
    <r>
      <rPr>
        <sz val="10"/>
        <rFont val="Noto Sans CJK SC"/>
        <family val="2"/>
      </rPr>
      <t xml:space="preserve">未満を失敗収縮、</t>
    </r>
    <r>
      <rPr>
        <sz val="10"/>
        <rFont val="Arial"/>
        <family val="0"/>
        <charset val="1"/>
      </rPr>
      <t xml:space="preserve">8,000</t>
    </r>
    <r>
      <rPr>
        <sz val="10"/>
        <rFont val="Noto Sans CJK SC"/>
        <family val="2"/>
      </rPr>
      <t xml:space="preserve">超を過収縮とする。遠位潜時（</t>
    </r>
    <r>
      <rPr>
        <sz val="10"/>
        <rFont val="Arial"/>
        <family val="0"/>
        <charset val="1"/>
      </rPr>
      <t xml:space="preserve">DL</t>
    </r>
    <r>
      <rPr>
        <sz val="10"/>
        <rFont val="Noto Sans CJK SC"/>
        <family val="2"/>
      </rPr>
      <t xml:space="preserve">）が</t>
    </r>
    <r>
      <rPr>
        <sz val="10"/>
        <rFont val="Arial"/>
        <family val="0"/>
        <charset val="1"/>
      </rPr>
      <t xml:space="preserve">4.5</t>
    </r>
    <r>
      <rPr>
        <sz val="10"/>
        <rFont val="Noto Sans CJK SC"/>
        <family val="2"/>
      </rPr>
      <t xml:space="preserve">秒未満で</t>
    </r>
    <r>
      <rPr>
        <sz val="10"/>
        <rFont val="Arial"/>
        <family val="0"/>
        <charset val="1"/>
      </rPr>
      <t xml:space="preserve">DCI</t>
    </r>
    <r>
      <rPr>
        <sz val="10"/>
        <rFont val="Noto Sans CJK SC"/>
        <family val="2"/>
      </rPr>
      <t xml:space="preserve">が</t>
    </r>
    <r>
      <rPr>
        <sz val="10"/>
        <rFont val="Arial"/>
        <family val="0"/>
        <charset val="1"/>
      </rPr>
      <t xml:space="preserve">450</t>
    </r>
    <r>
      <rPr>
        <sz val="10"/>
        <rFont val="Noto Sans CJK SC"/>
        <family val="2"/>
      </rPr>
      <t xml:space="preserve">以上の収縮を早期（攣縮性）収縮とする。</t>
    </r>
  </si>
  <si>
    <t xml:space="preserve">Yadlapati R, et al. Chicago Classification v4.0. Neurogastroenterol Motil 2021</t>
  </si>
  <si>
    <t xml:space="preserve">なし（閾値は本文で確認）</t>
  </si>
  <si>
    <t xml:space="preserve">ES-030</t>
  </si>
  <si>
    <r>
      <rPr>
        <sz val="10"/>
        <rFont val="Noto Sans CJK SC"/>
        <family val="2"/>
      </rPr>
      <t xml:space="preserve">無効食道運動（</t>
    </r>
    <r>
      <rPr>
        <sz val="10"/>
        <rFont val="Arial"/>
        <family val="0"/>
        <charset val="1"/>
      </rPr>
      <t xml:space="preserve">IEM</t>
    </r>
    <r>
      <rPr>
        <sz val="10"/>
        <rFont val="Noto Sans CJK SC"/>
        <family val="2"/>
      </rPr>
      <t xml:space="preserve">）は、</t>
    </r>
    <r>
      <rPr>
        <sz val="10"/>
        <rFont val="Arial"/>
        <family val="0"/>
        <charset val="1"/>
      </rPr>
      <t xml:space="preserve">IRP</t>
    </r>
    <r>
      <rPr>
        <sz val="10"/>
        <rFont val="Noto Sans CJK SC"/>
        <family val="2"/>
      </rPr>
      <t xml:space="preserve">が正常で、</t>
    </r>
    <r>
      <rPr>
        <sz val="10"/>
        <rFont val="Arial"/>
        <family val="0"/>
        <charset val="1"/>
      </rPr>
      <t xml:space="preserve">70%</t>
    </r>
    <r>
      <rPr>
        <sz val="10"/>
        <rFont val="Noto Sans CJK SC"/>
        <family val="2"/>
      </rPr>
      <t xml:space="preserve">超の嚥下が無効、または</t>
    </r>
    <r>
      <rPr>
        <sz val="10"/>
        <rFont val="Arial"/>
        <family val="0"/>
        <charset val="1"/>
      </rPr>
      <t xml:space="preserve">50%</t>
    </r>
    <r>
      <rPr>
        <sz val="10"/>
        <rFont val="Noto Sans CJK SC"/>
        <family val="2"/>
      </rPr>
      <t xml:space="preserve">以上で蠕動が欠如するものである。</t>
    </r>
    <r>
      <rPr>
        <sz val="10"/>
        <rFont val="Arial"/>
        <family val="0"/>
        <charset val="1"/>
      </rPr>
      <t xml:space="preserve">IRP</t>
    </r>
    <r>
      <rPr>
        <sz val="10"/>
        <rFont val="Noto Sans CJK SC"/>
        <family val="2"/>
      </rPr>
      <t xml:space="preserve">が正常で蠕動が完全に消失しているものは、収縮欠如とする。</t>
    </r>
  </si>
  <si>
    <t xml:space="preserve">ES-031</t>
  </si>
  <si>
    <r>
      <rPr>
        <sz val="10"/>
        <rFont val="Arial"/>
        <family val="0"/>
        <charset val="1"/>
      </rPr>
      <t xml:space="preserve">Chicago</t>
    </r>
    <r>
      <rPr>
        <sz val="10"/>
        <rFont val="Noto Sans CJK SC"/>
        <family val="2"/>
      </rPr>
      <t xml:space="preserve">分類</t>
    </r>
    <r>
      <rPr>
        <sz val="10"/>
        <rFont val="Arial"/>
        <family val="0"/>
        <charset val="1"/>
      </rPr>
      <t xml:space="preserve">v4.0</t>
    </r>
    <r>
      <rPr>
        <sz val="10"/>
        <rFont val="Noto Sans CJK SC"/>
        <family val="2"/>
      </rPr>
      <t xml:space="preserve">は、オピオイドが</t>
    </r>
    <r>
      <rPr>
        <sz val="10"/>
        <rFont val="Arial"/>
        <family val="0"/>
        <charset val="1"/>
      </rPr>
      <t xml:space="preserve">III</t>
    </r>
    <r>
      <rPr>
        <sz val="10"/>
        <rFont val="Noto Sans CJK SC"/>
        <family val="2"/>
      </rPr>
      <t xml:space="preserve">型アカラシアと関連するとし、可能であればオピオイドを中止した状態で</t>
    </r>
    <r>
      <rPr>
        <sz val="10"/>
        <rFont val="Arial"/>
        <family val="0"/>
        <charset val="1"/>
      </rPr>
      <t xml:space="preserve">HRM</t>
    </r>
    <r>
      <rPr>
        <sz val="10"/>
        <rFont val="Noto Sans CJK SC"/>
        <family val="2"/>
      </rPr>
      <t xml:space="preserve">を行うよう勧めている。</t>
    </r>
    <r>
      <rPr>
        <sz val="10"/>
        <rFont val="Arial"/>
        <family val="0"/>
        <charset val="1"/>
      </rPr>
      <t xml:space="preserve">EGJ</t>
    </r>
    <r>
      <rPr>
        <sz val="10"/>
        <rFont val="Noto Sans CJK SC"/>
        <family val="2"/>
      </rPr>
      <t xml:space="preserve">流出路障害（</t>
    </r>
    <r>
      <rPr>
        <sz val="10"/>
        <rFont val="Arial"/>
        <family val="0"/>
        <charset val="1"/>
      </rPr>
      <t xml:space="preserve">EGJOO</t>
    </r>
    <r>
      <rPr>
        <sz val="10"/>
        <rFont val="Noto Sans CJK SC"/>
        <family val="2"/>
      </rPr>
      <t xml:space="preserve">）の一部もオピオイド使用に関連する。</t>
    </r>
  </si>
  <si>
    <r>
      <rPr>
        <sz val="10"/>
        <rFont val="Arial"/>
        <family val="0"/>
        <charset val="1"/>
      </rPr>
      <t xml:space="preserve">Chicago Classification v4.0</t>
    </r>
    <r>
      <rPr>
        <sz val="10"/>
        <rFont val="Noto Sans CJK SC"/>
        <family val="2"/>
      </rPr>
      <t xml:space="preserve">（</t>
    </r>
    <r>
      <rPr>
        <sz val="10"/>
        <rFont val="Arial"/>
        <family val="0"/>
        <charset val="1"/>
      </rPr>
      <t xml:space="preserve">PMC8034247</t>
    </r>
    <r>
      <rPr>
        <sz val="10"/>
        <rFont val="Noto Sans CJK SC"/>
        <family val="2"/>
      </rPr>
      <t xml:space="preserve">）</t>
    </r>
  </si>
  <si>
    <t xml:space="preserve">ES-032</t>
  </si>
  <si>
    <r>
      <rPr>
        <sz val="10"/>
        <rFont val="Noto Sans CJK SC"/>
        <family val="2"/>
      </rPr>
      <t xml:space="preserve">アカラシアでは、</t>
    </r>
    <r>
      <rPr>
        <sz val="10"/>
        <rFont val="Arial"/>
        <family val="0"/>
        <charset val="1"/>
      </rPr>
      <t xml:space="preserve">POEM</t>
    </r>
    <r>
      <rPr>
        <sz val="10"/>
        <rFont val="Noto Sans CJK SC"/>
        <family val="2"/>
      </rPr>
      <t xml:space="preserve">は腹腔鏡下</t>
    </r>
    <r>
      <rPr>
        <sz val="10"/>
        <rFont val="Arial"/>
        <family val="0"/>
        <charset val="1"/>
      </rPr>
      <t xml:space="preserve">Heller</t>
    </r>
    <r>
      <rPr>
        <sz val="10"/>
        <rFont val="Noto Sans CJK SC"/>
        <family val="2"/>
      </rPr>
      <t xml:space="preserve">筋層切開＋</t>
    </r>
    <r>
      <rPr>
        <sz val="10"/>
        <rFont val="Arial"/>
        <family val="0"/>
        <charset val="1"/>
      </rPr>
      <t xml:space="preserve">Dor</t>
    </r>
    <r>
      <rPr>
        <sz val="10"/>
        <rFont val="Noto Sans CJK SC"/>
        <family val="2"/>
      </rPr>
      <t xml:space="preserve">噴門形成術に対して</t>
    </r>
    <r>
      <rPr>
        <sz val="10"/>
        <rFont val="Arial"/>
        <family val="0"/>
        <charset val="1"/>
      </rPr>
      <t xml:space="preserve">2</t>
    </r>
    <r>
      <rPr>
        <sz val="10"/>
        <rFont val="Noto Sans CJK SC"/>
        <family val="2"/>
      </rPr>
      <t xml:space="preserve">年時の治療成功で非劣性を示した。逆流性食道炎は</t>
    </r>
    <r>
      <rPr>
        <sz val="10"/>
        <rFont val="Arial"/>
        <family val="0"/>
        <charset val="1"/>
      </rPr>
      <t xml:space="preserve">POEM</t>
    </r>
    <r>
      <rPr>
        <sz val="10"/>
        <rFont val="Noto Sans CJK SC"/>
        <family val="2"/>
      </rPr>
      <t xml:space="preserve">群で多かった。</t>
    </r>
  </si>
  <si>
    <t xml:space="preserve">SRC-025</t>
  </si>
  <si>
    <t xml:space="preserve">Werner YB, et al. NEJM 2019;381:2219-2229</t>
  </si>
  <si>
    <t xml:space="preserve">10.1056/NEJMoa1905380</t>
  </si>
  <si>
    <t xml:space="preserve">31800987</t>
  </si>
  <si>
    <t xml:space="preserve">本文未閲覧のため数値は主張文に含めない</t>
  </si>
  <si>
    <t xml:space="preserve">ES-033</t>
  </si>
  <si>
    <r>
      <rPr>
        <sz val="10"/>
        <rFont val="Noto Sans CJK SC"/>
        <family val="2"/>
      </rPr>
      <t xml:space="preserve">同じ</t>
    </r>
    <r>
      <rPr>
        <sz val="10"/>
        <rFont val="Arial"/>
        <family val="0"/>
        <charset val="1"/>
      </rPr>
      <t xml:space="preserve">RCT</t>
    </r>
    <r>
      <rPr>
        <sz val="10"/>
        <rFont val="Noto Sans CJK SC"/>
        <family val="2"/>
      </rPr>
      <t xml:space="preserve">では、逆流性食道炎が</t>
    </r>
    <r>
      <rPr>
        <sz val="10"/>
        <rFont val="Arial"/>
        <family val="0"/>
        <charset val="1"/>
      </rPr>
      <t xml:space="preserve">POEM</t>
    </r>
    <r>
      <rPr>
        <sz val="10"/>
        <rFont val="Noto Sans CJK SC"/>
        <family val="2"/>
      </rPr>
      <t xml:space="preserve">群に多かった（</t>
    </r>
    <r>
      <rPr>
        <sz val="10"/>
        <rFont val="Arial"/>
        <family val="0"/>
        <charset val="1"/>
      </rPr>
      <t xml:space="preserve">3</t>
    </r>
    <r>
      <rPr>
        <sz val="10"/>
        <rFont val="Noto Sans CJK SC"/>
        <family val="2"/>
      </rPr>
      <t xml:space="preserve">か月時</t>
    </r>
    <r>
      <rPr>
        <sz val="10"/>
        <rFont val="Arial"/>
        <family val="0"/>
        <charset val="1"/>
      </rPr>
      <t xml:space="preserve">57% vs 20%</t>
    </r>
    <r>
      <rPr>
        <sz val="10"/>
        <rFont val="Noto Sans CJK SC"/>
        <family val="2"/>
      </rPr>
      <t xml:space="preserve">、</t>
    </r>
    <r>
      <rPr>
        <sz val="10"/>
        <rFont val="Arial"/>
        <family val="0"/>
        <charset val="1"/>
      </rPr>
      <t xml:space="preserve">2</t>
    </r>
    <r>
      <rPr>
        <sz val="10"/>
        <rFont val="Noto Sans CJK SC"/>
        <family val="2"/>
      </rPr>
      <t xml:space="preserve">年時</t>
    </r>
    <r>
      <rPr>
        <sz val="10"/>
        <rFont val="Arial"/>
        <family val="0"/>
        <charset val="1"/>
      </rPr>
      <t xml:space="preserve">44% vs 29%</t>
    </r>
    <r>
      <rPr>
        <sz val="10"/>
        <rFont val="Noto Sans CJK SC"/>
        <family val="2"/>
      </rPr>
      <t xml:space="preserve">）。重篤な有害事象は</t>
    </r>
    <r>
      <rPr>
        <sz val="10"/>
        <rFont val="Arial"/>
        <family val="0"/>
        <charset val="1"/>
      </rPr>
      <t xml:space="preserve">POEM 2.7%</t>
    </r>
    <r>
      <rPr>
        <sz val="10"/>
        <rFont val="Noto Sans CJK SC"/>
        <family val="2"/>
      </rPr>
      <t xml:space="preserve">、</t>
    </r>
    <r>
      <rPr>
        <sz val="10"/>
        <rFont val="Arial"/>
        <family val="0"/>
        <charset val="1"/>
      </rPr>
      <t xml:space="preserve">LHM 7.3%</t>
    </r>
    <r>
      <rPr>
        <sz val="10"/>
        <rFont val="Noto Sans CJK SC"/>
        <family val="2"/>
      </rPr>
      <t xml:space="preserve">だった。</t>
    </r>
  </si>
  <si>
    <t xml:space="preserve">欧州</t>
  </si>
  <si>
    <t xml:space="preserve">Werner YB, et al. POEM vs LHM. N Engl J Med 2019;381:2219-2229</t>
  </si>
  <si>
    <t xml:space="preserve">ES-034</t>
  </si>
  <si>
    <r>
      <rPr>
        <sz val="10"/>
        <rFont val="Arial"/>
        <family val="0"/>
        <charset val="1"/>
      </rPr>
      <t xml:space="preserve">ACG 2020</t>
    </r>
    <r>
      <rPr>
        <sz val="10"/>
        <rFont val="Noto Sans CJK SC"/>
        <family val="2"/>
      </rPr>
      <t xml:space="preserve">は、</t>
    </r>
    <r>
      <rPr>
        <sz val="10"/>
        <rFont val="Arial"/>
        <family val="0"/>
        <charset val="1"/>
      </rPr>
      <t xml:space="preserve">III</t>
    </r>
    <r>
      <rPr>
        <sz val="10"/>
        <rFont val="Noto Sans CJK SC"/>
        <family val="2"/>
      </rPr>
      <t xml:space="preserve">型アカラシアには空気圧拡張術（</t>
    </r>
    <r>
      <rPr>
        <sz val="10"/>
        <rFont val="Arial"/>
        <family val="0"/>
        <charset val="1"/>
      </rPr>
      <t xml:space="preserve">PD</t>
    </r>
    <r>
      <rPr>
        <sz val="10"/>
        <rFont val="Noto Sans CJK SC"/>
        <family val="2"/>
      </rPr>
      <t xml:space="preserve">）より有効な治療として、筋切開長を病変に合わせて延ばした</t>
    </r>
    <r>
      <rPr>
        <sz val="10"/>
        <rFont val="Arial"/>
        <family val="0"/>
        <charset val="1"/>
      </rPr>
      <t xml:space="preserve">POEM</t>
    </r>
    <r>
      <rPr>
        <sz val="10"/>
        <rFont val="Noto Sans CJK SC"/>
        <family val="2"/>
      </rPr>
      <t xml:space="preserve">（</t>
    </r>
    <r>
      <rPr>
        <sz val="10"/>
        <rFont val="Arial"/>
        <family val="0"/>
        <charset val="1"/>
      </rPr>
      <t xml:space="preserve">tailored POEM</t>
    </r>
    <r>
      <rPr>
        <sz val="10"/>
        <rFont val="Noto Sans CJK SC"/>
        <family val="2"/>
      </rPr>
      <t xml:space="preserve">）または</t>
    </r>
    <r>
      <rPr>
        <sz val="10"/>
        <rFont val="Arial"/>
        <family val="0"/>
        <charset val="1"/>
      </rPr>
      <t xml:space="preserve">LHM</t>
    </r>
    <r>
      <rPr>
        <sz val="10"/>
        <rFont val="Noto Sans CJK SC"/>
        <family val="2"/>
      </rPr>
      <t xml:space="preserve">を推奨している。</t>
    </r>
    <r>
      <rPr>
        <sz val="10"/>
        <rFont val="Arial"/>
        <family val="0"/>
        <charset val="1"/>
      </rPr>
      <t xml:space="preserve">III</t>
    </r>
    <r>
      <rPr>
        <sz val="10"/>
        <rFont val="Noto Sans CJK SC"/>
        <family val="2"/>
      </rPr>
      <t xml:space="preserve">型は</t>
    </r>
    <r>
      <rPr>
        <sz val="10"/>
        <rFont val="Arial"/>
        <family val="0"/>
        <charset val="1"/>
      </rPr>
      <t xml:space="preserve">LES</t>
    </r>
    <r>
      <rPr>
        <sz val="10"/>
        <rFont val="Noto Sans CJK SC"/>
        <family val="2"/>
      </rPr>
      <t xml:space="preserve">に限った治療では成績が劣り、長い筋切開が重要と考えられている。</t>
    </r>
  </si>
  <si>
    <r>
      <rPr>
        <sz val="10"/>
        <rFont val="Arial"/>
        <family val="0"/>
        <charset val="1"/>
      </rPr>
      <t xml:space="preserve">PS-02-08-04 (id: JkxnuRU)</t>
    </r>
    <r>
      <rPr>
        <sz val="10"/>
        <rFont val="Noto Sans CJK SC"/>
        <family val="2"/>
      </rPr>
      <t xml:space="preserve">；</t>
    </r>
    <r>
      <rPr>
        <sz val="10"/>
        <rFont val="Arial"/>
        <family val="0"/>
        <charset val="1"/>
      </rPr>
      <t xml:space="preserve">TBL-02-07-004 (id: JlAKpjc)</t>
    </r>
  </si>
  <si>
    <t xml:space="preserve">Vaezi MF, et al. ACG clinical guidelines: diagnosis and management of achalasia. Am J Gastroenterol 2020;115:1393-1411</t>
  </si>
  <si>
    <t xml:space="preserve">10.14309/ajg.0000000000000731</t>
  </si>
  <si>
    <t xml:space="preserve">32773454</t>
  </si>
  <si>
    <r>
      <rPr>
        <sz val="10"/>
        <rFont val="Arial"/>
        <family val="0"/>
        <charset val="1"/>
      </rPr>
      <t xml:space="preserve">low</t>
    </r>
    <r>
      <rPr>
        <sz val="10"/>
        <rFont val="Noto Sans CJK SC"/>
        <family val="2"/>
      </rPr>
      <t xml:space="preserve">（</t>
    </r>
    <r>
      <rPr>
        <sz val="10"/>
        <rFont val="Arial"/>
        <family val="0"/>
        <charset val="1"/>
      </rPr>
      <t xml:space="preserve">GL</t>
    </r>
    <r>
      <rPr>
        <sz val="10"/>
        <rFont val="Noto Sans CJK SC"/>
        <family val="2"/>
      </rPr>
      <t xml:space="preserve">本文 </t>
    </r>
    <r>
      <rPr>
        <sz val="10"/>
        <rFont val="Arial"/>
        <family val="0"/>
        <charset val="1"/>
      </rPr>
      <t xml:space="preserve">Recommendation 9 </t>
    </r>
    <r>
      <rPr>
        <sz val="10"/>
        <rFont val="Noto Sans CJK SC"/>
        <family val="2"/>
      </rPr>
      <t xml:space="preserve">で照合）</t>
    </r>
  </si>
  <si>
    <t xml:space="preserve">ES-035</t>
  </si>
  <si>
    <t xml:space="preserve">食道癌</t>
  </si>
  <si>
    <r>
      <rPr>
        <sz val="10"/>
        <rFont val="Noto Sans CJK SC"/>
        <family val="2"/>
      </rPr>
      <t xml:space="preserve">日本の食道癌は、</t>
    </r>
    <r>
      <rPr>
        <sz val="10"/>
        <rFont val="Arial"/>
        <family val="0"/>
        <charset val="1"/>
      </rPr>
      <t xml:space="preserve">2023</t>
    </r>
    <r>
      <rPr>
        <sz val="10"/>
        <rFont val="Noto Sans CJK SC"/>
        <family val="2"/>
      </rPr>
      <t xml:space="preserve">年に</t>
    </r>
    <r>
      <rPr>
        <sz val="10"/>
        <rFont val="Arial"/>
        <family val="0"/>
        <charset val="1"/>
      </rPr>
      <t xml:space="preserve">25,889</t>
    </r>
    <r>
      <rPr>
        <sz val="10"/>
        <rFont val="Noto Sans CJK SC"/>
        <family val="2"/>
      </rPr>
      <t xml:space="preserve">例（男性</t>
    </r>
    <r>
      <rPr>
        <sz val="10"/>
        <rFont val="Arial"/>
        <family val="0"/>
        <charset val="1"/>
      </rPr>
      <t xml:space="preserve">20,977</t>
    </r>
    <r>
      <rPr>
        <sz val="10"/>
        <rFont val="Noto Sans CJK SC"/>
        <family val="2"/>
      </rPr>
      <t xml:space="preserve">例、女性</t>
    </r>
    <r>
      <rPr>
        <sz val="10"/>
        <rFont val="Arial"/>
        <family val="0"/>
        <charset val="1"/>
      </rPr>
      <t xml:space="preserve">4,912</t>
    </r>
    <r>
      <rPr>
        <sz val="10"/>
        <rFont val="Noto Sans CJK SC"/>
        <family val="2"/>
      </rPr>
      <t xml:space="preserve">例）が診断され、</t>
    </r>
    <r>
      <rPr>
        <sz val="10"/>
        <rFont val="Arial"/>
        <family val="0"/>
        <charset val="1"/>
      </rPr>
      <t xml:space="preserve">2024</t>
    </r>
    <r>
      <rPr>
        <sz val="10"/>
        <rFont val="Noto Sans CJK SC"/>
        <family val="2"/>
      </rPr>
      <t xml:space="preserve">年に</t>
    </r>
    <r>
      <rPr>
        <sz val="10"/>
        <rFont val="Arial"/>
        <family val="0"/>
        <charset val="1"/>
      </rPr>
      <t xml:space="preserve">10,638</t>
    </r>
    <r>
      <rPr>
        <sz val="10"/>
        <rFont val="Noto Sans CJK SC"/>
        <family val="2"/>
      </rPr>
      <t xml:space="preserve">人（男性</t>
    </r>
    <r>
      <rPr>
        <sz val="10"/>
        <rFont val="Arial"/>
        <family val="0"/>
        <charset val="1"/>
      </rPr>
      <t xml:space="preserve">8,572</t>
    </r>
    <r>
      <rPr>
        <sz val="10"/>
        <rFont val="Noto Sans CJK SC"/>
        <family val="2"/>
      </rPr>
      <t xml:space="preserve">人、女性</t>
    </r>
    <r>
      <rPr>
        <sz val="10"/>
        <rFont val="Arial"/>
        <family val="0"/>
        <charset val="1"/>
      </rPr>
      <t xml:space="preserve">2,066</t>
    </r>
    <r>
      <rPr>
        <sz val="10"/>
        <rFont val="Noto Sans CJK SC"/>
        <family val="2"/>
      </rPr>
      <t xml:space="preserve">人）が死亡した。罹患・死亡とも男性が約</t>
    </r>
    <r>
      <rPr>
        <sz val="10"/>
        <rFont val="Arial"/>
        <family val="0"/>
        <charset val="1"/>
      </rPr>
      <t xml:space="preserve">4</t>
    </r>
    <r>
      <rPr>
        <sz val="10"/>
        <rFont val="Noto Sans CJK SC"/>
        <family val="2"/>
      </rPr>
      <t xml:space="preserve">倍多い。</t>
    </r>
  </si>
  <si>
    <r>
      <rPr>
        <sz val="10"/>
        <rFont val="Noto Sans CJK SC"/>
        <family val="2"/>
      </rPr>
      <t xml:space="preserve">医学各論 Ⅵ</t>
    </r>
    <r>
      <rPr>
        <sz val="10"/>
        <rFont val="Arial"/>
        <family val="0"/>
        <charset val="1"/>
      </rPr>
      <t xml:space="preserve">-1-C-①</t>
    </r>
    <r>
      <rPr>
        <sz val="10"/>
        <rFont val="Noto Sans CJK SC"/>
        <family val="2"/>
      </rPr>
      <t xml:space="preserve">（食道癌、</t>
    </r>
    <r>
      <rPr>
        <sz val="10"/>
        <rFont val="Arial"/>
        <family val="0"/>
        <charset val="1"/>
      </rPr>
      <t xml:space="preserve">a</t>
    </r>
    <r>
      <rPr>
        <sz val="10"/>
        <rFont val="Noto Sans CJK SC"/>
        <family val="2"/>
      </rPr>
      <t xml:space="preserve">）</t>
    </r>
  </si>
  <si>
    <t xml:space="preserve">PS-03-04-14 (id: JkxnuYE)</t>
  </si>
  <si>
    <t xml:space="preserve">SRC-014</t>
  </si>
  <si>
    <r>
      <rPr>
        <sz val="10"/>
        <rFont val="Noto Sans CJK SC"/>
        <family val="2"/>
      </rPr>
      <t xml:space="preserve">国立がん研究センター がん情報サービス 食道（罹患</t>
    </r>
    <r>
      <rPr>
        <sz val="10"/>
        <rFont val="Arial"/>
        <family val="0"/>
        <charset val="1"/>
      </rPr>
      <t xml:space="preserve">2026</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23</t>
    </r>
    <r>
      <rPr>
        <sz val="10"/>
        <rFont val="Noto Sans CJK SC"/>
        <family val="2"/>
      </rPr>
      <t xml:space="preserve">日更新、死亡</t>
    </r>
    <r>
      <rPr>
        <sz val="10"/>
        <rFont val="Arial"/>
        <family val="0"/>
        <charset val="1"/>
      </rPr>
      <t xml:space="preserve">2026</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7</t>
    </r>
    <r>
      <rPr>
        <sz val="10"/>
        <rFont val="Noto Sans CJK SC"/>
        <family val="2"/>
      </rPr>
      <t xml:space="preserve">日更新）</t>
    </r>
  </si>
  <si>
    <r>
      <rPr>
        <sz val="10"/>
        <rFont val="Arial"/>
        <family val="0"/>
        <charset val="1"/>
      </rPr>
      <t xml:space="preserve">ganjoho.jp</t>
    </r>
    <r>
      <rPr>
        <sz val="10"/>
        <rFont val="Noto Sans CJK SC"/>
        <family val="2"/>
      </rPr>
      <t xml:space="preserve">の利用規約の確認が残る（数値の利用のみ）</t>
    </r>
  </si>
  <si>
    <t xml:space="preserve">ES-036</t>
  </si>
  <si>
    <r>
      <rPr>
        <sz val="10"/>
        <rFont val="Arial"/>
        <family val="0"/>
        <charset val="1"/>
      </rPr>
      <t xml:space="preserve">2019</t>
    </r>
    <r>
      <rPr>
        <sz val="10"/>
        <rFont val="Noto Sans CJK SC"/>
        <family val="2"/>
      </rPr>
      <t xml:space="preserve">年の日本の食道癌死亡数は</t>
    </r>
    <r>
      <rPr>
        <sz val="10"/>
        <rFont val="Arial"/>
        <family val="0"/>
        <charset val="1"/>
      </rPr>
      <t xml:space="preserve">11,619</t>
    </r>
    <r>
      <rPr>
        <sz val="10"/>
        <rFont val="Noto Sans CJK SC"/>
        <family val="2"/>
      </rPr>
      <t xml:space="preserve">人（粗死亡率は人口</t>
    </r>
    <r>
      <rPr>
        <sz val="10"/>
        <rFont val="Arial"/>
        <family val="0"/>
        <charset val="1"/>
      </rPr>
      <t xml:space="preserve">10</t>
    </r>
    <r>
      <rPr>
        <sz val="10"/>
        <rFont val="Noto Sans CJK SC"/>
        <family val="2"/>
      </rPr>
      <t xml:space="preserve">万人あたり</t>
    </r>
    <r>
      <rPr>
        <sz val="10"/>
        <rFont val="Arial"/>
        <family val="0"/>
        <charset val="1"/>
      </rPr>
      <t xml:space="preserve">9.4</t>
    </r>
    <r>
      <rPr>
        <sz val="10"/>
        <rFont val="Noto Sans CJK SC"/>
        <family val="2"/>
      </rPr>
      <t xml:space="preserve">）で、悪性新生物による死亡の</t>
    </r>
    <r>
      <rPr>
        <sz val="10"/>
        <rFont val="Arial"/>
        <family val="0"/>
        <charset val="1"/>
      </rPr>
      <t xml:space="preserve">3.1%</t>
    </r>
    <r>
      <rPr>
        <sz val="10"/>
        <rFont val="Noto Sans CJK SC"/>
        <family val="2"/>
      </rPr>
      <t xml:space="preserve">を占めた。年齢調整死亡率は男女とも低下傾向にある。</t>
    </r>
  </si>
  <si>
    <t xml:space="preserve">要確認</t>
  </si>
  <si>
    <t xml:space="preserve">retired</t>
  </si>
  <si>
    <t xml:space="preserve">ES-037</t>
  </si>
  <si>
    <r>
      <rPr>
        <sz val="10"/>
        <rFont val="Noto Sans CJK SC"/>
        <family val="2"/>
      </rPr>
      <t xml:space="preserve">日本食道学会の全国調査（</t>
    </r>
    <r>
      <rPr>
        <sz val="10"/>
        <rFont val="Arial"/>
        <family val="0"/>
        <charset val="1"/>
      </rPr>
      <t xml:space="preserve">2013</t>
    </r>
    <r>
      <rPr>
        <sz val="10"/>
        <rFont val="Noto Sans CJK SC"/>
        <family val="2"/>
      </rPr>
      <t xml:space="preserve">年治療の</t>
    </r>
    <r>
      <rPr>
        <sz val="10"/>
        <rFont val="Arial"/>
        <family val="0"/>
        <charset val="1"/>
      </rPr>
      <t xml:space="preserve">8,019</t>
    </r>
    <r>
      <rPr>
        <sz val="10"/>
        <rFont val="Noto Sans CJK SC"/>
        <family val="2"/>
      </rPr>
      <t xml:space="preserve">例）では、男女比は約</t>
    </r>
    <r>
      <rPr>
        <sz val="10"/>
        <rFont val="Arial"/>
        <family val="0"/>
        <charset val="1"/>
      </rPr>
      <t xml:space="preserve">5.4:1</t>
    </r>
    <r>
      <rPr>
        <sz val="10"/>
        <rFont val="Noto Sans CJK SC"/>
        <family val="2"/>
      </rPr>
      <t xml:space="preserve">だった。占居部位は胸部中部食道が約</t>
    </r>
    <r>
      <rPr>
        <sz val="10"/>
        <rFont val="Arial"/>
        <family val="0"/>
        <charset val="1"/>
      </rPr>
      <t xml:space="preserve">47%</t>
    </r>
    <r>
      <rPr>
        <sz val="10"/>
        <rFont val="Noto Sans CJK SC"/>
        <family val="2"/>
      </rPr>
      <t xml:space="preserve">で最も多く、組織型は扁平上皮癌が約</t>
    </r>
    <r>
      <rPr>
        <sz val="10"/>
        <rFont val="Arial"/>
        <family val="0"/>
        <charset val="1"/>
      </rPr>
      <t xml:space="preserve">86%</t>
    </r>
    <r>
      <rPr>
        <sz val="10"/>
        <rFont val="Noto Sans CJK SC"/>
        <family val="2"/>
      </rPr>
      <t xml:space="preserve">、腺癌が約</t>
    </r>
    <r>
      <rPr>
        <sz val="10"/>
        <rFont val="Arial"/>
        <family val="0"/>
        <charset val="1"/>
      </rPr>
      <t xml:space="preserve">7%</t>
    </r>
    <r>
      <rPr>
        <sz val="10"/>
        <rFont val="Noto Sans CJK SC"/>
        <family val="2"/>
      </rPr>
      <t xml:space="preserve">だった。</t>
    </r>
  </si>
  <si>
    <t xml:space="preserve">ES-038</t>
  </si>
  <si>
    <r>
      <rPr>
        <sz val="10"/>
        <rFont val="Noto Sans CJK SC"/>
        <family val="2"/>
      </rPr>
      <t xml:space="preserve">日本の食道扁平上皮癌の主な危険因子は喫煙と習慣的飲酒で、診断例の約</t>
    </r>
    <r>
      <rPr>
        <sz val="10"/>
        <rFont val="Arial"/>
        <family val="0"/>
        <charset val="1"/>
      </rPr>
      <t xml:space="preserve">9</t>
    </r>
    <r>
      <rPr>
        <sz val="10"/>
        <rFont val="Noto Sans CJK SC"/>
        <family val="2"/>
      </rPr>
      <t xml:space="preserve">割に関わる。両者が重なるとリスクは相乗的に高まる。緑黄色野菜と果物の摂取は予防因子とされる。</t>
    </r>
  </si>
  <si>
    <t xml:space="preserve">ES-039</t>
  </si>
  <si>
    <r>
      <rPr>
        <sz val="10"/>
        <rFont val="Noto Sans CJK SC"/>
        <family val="2"/>
      </rPr>
      <t xml:space="preserve">欧米では食道癌に占める腺癌の割合が増え、現在は半数以上を占める。腺癌の発生母地は、</t>
    </r>
    <r>
      <rPr>
        <sz val="10"/>
        <rFont val="Arial"/>
        <family val="0"/>
        <charset val="1"/>
      </rPr>
      <t xml:space="preserve">GERD</t>
    </r>
    <r>
      <rPr>
        <sz val="10"/>
        <rFont val="Noto Sans CJK SC"/>
        <family val="2"/>
      </rPr>
      <t xml:space="preserve">による慢性炎症から生じる</t>
    </r>
    <r>
      <rPr>
        <sz val="10"/>
        <rFont val="Arial"/>
        <family val="0"/>
        <charset val="1"/>
      </rPr>
      <t xml:space="preserve">Barrett</t>
    </r>
    <r>
      <rPr>
        <sz val="10"/>
        <rFont val="Noto Sans CJK SC"/>
        <family val="2"/>
      </rPr>
      <t xml:space="preserve">上皮である。</t>
    </r>
  </si>
  <si>
    <t xml:space="preserve">ES-040</t>
  </si>
  <si>
    <r>
      <rPr>
        <sz val="10"/>
        <rFont val="Noto Sans CJK SC"/>
        <family val="2"/>
      </rPr>
      <t xml:space="preserve">飲酒で生じるアセトアルデヒドは、</t>
    </r>
    <r>
      <rPr>
        <sz val="10"/>
        <rFont val="Arial"/>
        <family val="0"/>
        <charset val="1"/>
      </rPr>
      <t xml:space="preserve">2009</t>
    </r>
    <r>
      <rPr>
        <sz val="10"/>
        <rFont val="Noto Sans CJK SC"/>
        <family val="2"/>
      </rPr>
      <t xml:space="preserve">年に</t>
    </r>
    <r>
      <rPr>
        <sz val="10"/>
        <rFont val="Arial"/>
        <family val="0"/>
        <charset val="1"/>
      </rPr>
      <t xml:space="preserve">WHO</t>
    </r>
    <r>
      <rPr>
        <sz val="10"/>
        <rFont val="Noto Sans CJK SC"/>
        <family val="2"/>
      </rPr>
      <t xml:space="preserve">の作業部会で</t>
    </r>
    <r>
      <rPr>
        <sz val="10"/>
        <rFont val="Arial"/>
        <family val="0"/>
        <charset val="1"/>
      </rPr>
      <t xml:space="preserve">Group 1</t>
    </r>
    <r>
      <rPr>
        <sz val="10"/>
        <rFont val="Noto Sans CJK SC"/>
        <family val="2"/>
      </rPr>
      <t xml:space="preserve">の発がん物質とされた。アルコールやアセトアルデヒドを代謝する能力に関わる遺伝要因（</t>
    </r>
    <r>
      <rPr>
        <sz val="10"/>
        <rFont val="Arial"/>
        <family val="0"/>
        <charset val="1"/>
      </rPr>
      <t xml:space="preserve">ALDH2</t>
    </r>
    <r>
      <rPr>
        <sz val="10"/>
        <rFont val="Noto Sans CJK SC"/>
        <family val="2"/>
      </rPr>
      <t xml:space="preserve">の不活性型など）は、飲酒による発癌リスクを左右する。</t>
    </r>
  </si>
  <si>
    <t xml:space="preserve">東アジア／日本</t>
  </si>
  <si>
    <t xml:space="preserve">ES-041</t>
  </si>
  <si>
    <t xml:space="preserve">食道癌は、同時性・異時性の多重癌を伴うことが多い。</t>
  </si>
  <si>
    <t xml:space="preserve">ES-042</t>
  </si>
  <si>
    <t xml:space="preserve">ヨード染色では、正常な扁平上皮は褐色に染まり、癌や異形成は不染帯として描出される。多発ヨード不染帯は、食道癌・頭頸部癌のリスクが高いことを示す。</t>
  </si>
  <si>
    <t xml:space="preserve">一次出典未取得（要補完）</t>
  </si>
  <si>
    <t xml:space="preserve">ES-089</t>
  </si>
  <si>
    <t xml:space="preserve">ES-043</t>
  </si>
  <si>
    <r>
      <rPr>
        <sz val="10"/>
        <rFont val="Noto Sans CJK SC"/>
        <family val="2"/>
      </rPr>
      <t xml:space="preserve">日本食道学会の拡大内視鏡分類では、微小血管を境界病変の</t>
    </r>
    <r>
      <rPr>
        <sz val="10"/>
        <rFont val="Arial"/>
        <family val="0"/>
        <charset val="1"/>
      </rPr>
      <t xml:space="preserve">Type A</t>
    </r>
    <r>
      <rPr>
        <sz val="10"/>
        <rFont val="Noto Sans CJK SC"/>
        <family val="2"/>
      </rPr>
      <t xml:space="preserve">と癌の</t>
    </r>
    <r>
      <rPr>
        <sz val="10"/>
        <rFont val="Arial"/>
        <family val="0"/>
        <charset val="1"/>
      </rPr>
      <t xml:space="preserve">Type B</t>
    </r>
    <r>
      <rPr>
        <sz val="10"/>
        <rFont val="Noto Sans CJK SC"/>
        <family val="2"/>
      </rPr>
      <t xml:space="preserve">に分ける。</t>
    </r>
    <r>
      <rPr>
        <sz val="10"/>
        <rFont val="Arial"/>
        <family val="0"/>
        <charset val="1"/>
      </rPr>
      <t xml:space="preserve">Type B</t>
    </r>
    <r>
      <rPr>
        <sz val="10"/>
        <rFont val="Noto Sans CJK SC"/>
        <family val="2"/>
      </rPr>
      <t xml:space="preserve">はさらに、ループ様構造が保たれる</t>
    </r>
    <r>
      <rPr>
        <sz val="10"/>
        <rFont val="Arial"/>
        <family val="0"/>
        <charset val="1"/>
      </rPr>
      <t xml:space="preserve">B1</t>
    </r>
    <r>
      <rPr>
        <sz val="10"/>
        <rFont val="Noto Sans CJK SC"/>
        <family val="2"/>
      </rPr>
      <t xml:space="preserve">、ループが消失する</t>
    </r>
    <r>
      <rPr>
        <sz val="10"/>
        <rFont val="Arial"/>
        <family val="0"/>
        <charset val="1"/>
      </rPr>
      <t xml:space="preserve">B2</t>
    </r>
    <r>
      <rPr>
        <sz val="10"/>
        <rFont val="Noto Sans CJK SC"/>
        <family val="2"/>
      </rPr>
      <t xml:space="preserve">、高度に拡張した</t>
    </r>
    <r>
      <rPr>
        <sz val="10"/>
        <rFont val="Arial"/>
        <family val="0"/>
        <charset val="1"/>
      </rPr>
      <t xml:space="preserve">B3</t>
    </r>
    <r>
      <rPr>
        <sz val="10"/>
        <rFont val="Noto Sans CJK SC"/>
        <family val="2"/>
      </rPr>
      <t xml:space="preserve">に分ける。</t>
    </r>
  </si>
  <si>
    <r>
      <rPr>
        <sz val="10"/>
        <rFont val="Arial"/>
        <family val="0"/>
        <charset val="1"/>
      </rPr>
      <t xml:space="preserve">PS-03-04-14 (id: JkxnuYE)</t>
    </r>
    <r>
      <rPr>
        <sz val="10"/>
        <rFont val="Noto Sans CJK SC"/>
        <family val="2"/>
      </rPr>
      <t xml:space="preserve">；</t>
    </r>
    <r>
      <rPr>
        <sz val="10"/>
        <rFont val="Arial"/>
        <family val="0"/>
        <charset val="1"/>
      </rPr>
      <t xml:space="preserve">TBL-02-07-030 (id: JlAKplE)</t>
    </r>
  </si>
  <si>
    <t xml:space="preserve">ES-044</t>
  </si>
  <si>
    <r>
      <rPr>
        <sz val="10"/>
        <rFont val="Arial"/>
        <family val="0"/>
        <charset val="1"/>
      </rPr>
      <t xml:space="preserve">B1</t>
    </r>
    <r>
      <rPr>
        <sz val="10"/>
        <rFont val="Noto Sans CJK SC"/>
        <family val="2"/>
      </rPr>
      <t xml:space="preserve">は</t>
    </r>
    <r>
      <rPr>
        <sz val="10"/>
        <rFont val="Arial"/>
        <family val="0"/>
        <charset val="1"/>
      </rPr>
      <t xml:space="preserve">T1a-EP/LPM</t>
    </r>
    <r>
      <rPr>
        <sz val="10"/>
        <rFont val="Noto Sans CJK SC"/>
        <family val="2"/>
      </rPr>
      <t xml:space="preserve">、</t>
    </r>
    <r>
      <rPr>
        <sz val="10"/>
        <rFont val="Arial"/>
        <family val="0"/>
        <charset val="1"/>
      </rPr>
      <t xml:space="preserve">B2</t>
    </r>
    <r>
      <rPr>
        <sz val="10"/>
        <rFont val="Noto Sans CJK SC"/>
        <family val="2"/>
      </rPr>
      <t xml:space="preserve">は</t>
    </r>
    <r>
      <rPr>
        <sz val="10"/>
        <rFont val="Arial"/>
        <family val="0"/>
        <charset val="1"/>
      </rPr>
      <t xml:space="preserve">T1a-MM/T1b-SM1</t>
    </r>
    <r>
      <rPr>
        <sz val="10"/>
        <rFont val="Noto Sans CJK SC"/>
        <family val="2"/>
      </rPr>
      <t xml:space="preserve">、</t>
    </r>
    <r>
      <rPr>
        <sz val="10"/>
        <rFont val="Arial"/>
        <family val="0"/>
        <charset val="1"/>
      </rPr>
      <t xml:space="preserve">B3</t>
    </r>
    <r>
      <rPr>
        <sz val="10"/>
        <rFont val="Noto Sans CJK SC"/>
        <family val="2"/>
      </rPr>
      <t xml:space="preserve">は</t>
    </r>
    <r>
      <rPr>
        <sz val="10"/>
        <rFont val="Arial"/>
        <family val="0"/>
        <charset val="1"/>
      </rPr>
      <t xml:space="preserve">T1b-SM2</t>
    </r>
    <r>
      <rPr>
        <sz val="10"/>
        <rFont val="Noto Sans CJK SC"/>
        <family val="2"/>
      </rPr>
      <t xml:space="preserve">以深に対応する。</t>
    </r>
    <r>
      <rPr>
        <sz val="10"/>
        <rFont val="Arial"/>
        <family val="0"/>
        <charset val="1"/>
      </rPr>
      <t xml:space="preserve">B1</t>
    </r>
    <r>
      <rPr>
        <sz val="10"/>
        <rFont val="Noto Sans CJK SC"/>
        <family val="2"/>
      </rPr>
      <t xml:space="preserve">と</t>
    </r>
    <r>
      <rPr>
        <sz val="10"/>
        <rFont val="Arial"/>
        <family val="0"/>
        <charset val="1"/>
      </rPr>
      <t xml:space="preserve">B3</t>
    </r>
    <r>
      <rPr>
        <sz val="10"/>
        <rFont val="Noto Sans CJK SC"/>
        <family val="2"/>
      </rPr>
      <t xml:space="preserve">の正診率は高いが、</t>
    </r>
    <r>
      <rPr>
        <sz val="10"/>
        <rFont val="Arial"/>
        <family val="0"/>
        <charset val="1"/>
      </rPr>
      <t xml:space="preserve">B2</t>
    </r>
    <r>
      <rPr>
        <sz val="10"/>
        <rFont val="Noto Sans CJK SC"/>
        <family val="2"/>
      </rPr>
      <t xml:space="preserve">は深達度を深読みしやすい。</t>
    </r>
  </si>
  <si>
    <t xml:space="preserve">ES-045</t>
  </si>
  <si>
    <r>
      <rPr>
        <sz val="10"/>
        <rFont val="Noto Sans CJK SC"/>
        <family val="2"/>
      </rPr>
      <t xml:space="preserve">表在食道扁平上皮癌の内視鏡切除は、</t>
    </r>
    <r>
      <rPr>
        <sz val="10"/>
        <rFont val="Arial"/>
        <family val="0"/>
        <charset val="1"/>
      </rPr>
      <t xml:space="preserve">EP/LPM</t>
    </r>
    <r>
      <rPr>
        <sz val="10"/>
        <rFont val="Noto Sans CJK SC"/>
        <family val="2"/>
      </rPr>
      <t xml:space="preserve">にとどまる病変が良い適応である。</t>
    </r>
    <r>
      <rPr>
        <sz val="10"/>
        <rFont val="Arial"/>
        <family val="0"/>
        <charset val="1"/>
      </rPr>
      <t xml:space="preserve">MM/SM1</t>
    </r>
    <r>
      <rPr>
        <sz val="10"/>
        <rFont val="Noto Sans CJK SC"/>
        <family val="2"/>
      </rPr>
      <t xml:space="preserve">は相対的適応、</t>
    </r>
    <r>
      <rPr>
        <sz val="10"/>
        <rFont val="Arial"/>
        <family val="0"/>
        <charset val="1"/>
      </rPr>
      <t xml:space="preserve">SM2</t>
    </r>
    <r>
      <rPr>
        <sz val="10"/>
        <rFont val="Noto Sans CJK SC"/>
        <family val="2"/>
      </rPr>
      <t xml:space="preserve">以深は原則として外科切除か化学放射線療法の対象となる。</t>
    </r>
  </si>
  <si>
    <r>
      <rPr>
        <sz val="10"/>
        <rFont val="Arial"/>
        <family val="0"/>
        <charset val="1"/>
      </rPr>
      <t xml:space="preserve">PS-03-04-14 (id: JkxnuYE)</t>
    </r>
    <r>
      <rPr>
        <sz val="10"/>
        <rFont val="Noto Sans CJK SC"/>
        <family val="2"/>
      </rPr>
      <t xml:space="preserve">；</t>
    </r>
    <r>
      <rPr>
        <sz val="10"/>
        <rFont val="Arial"/>
        <family val="0"/>
        <charset val="1"/>
      </rPr>
      <t xml:space="preserve">TBL-02-07-033 (id: JlAKplQ)</t>
    </r>
  </si>
  <si>
    <t xml:space="preserve">ES-046</t>
  </si>
  <si>
    <r>
      <rPr>
        <sz val="10"/>
        <rFont val="Noto Sans CJK SC"/>
        <family val="2"/>
      </rPr>
      <t xml:space="preserve">食道</t>
    </r>
    <r>
      <rPr>
        <sz val="10"/>
        <rFont val="Arial"/>
        <family val="0"/>
        <charset val="1"/>
      </rPr>
      <t xml:space="preserve">ESD</t>
    </r>
    <r>
      <rPr>
        <sz val="10"/>
        <rFont val="Noto Sans CJK SC"/>
        <family val="2"/>
      </rPr>
      <t xml:space="preserve">で全周の</t>
    </r>
    <r>
      <rPr>
        <sz val="10"/>
        <rFont val="Arial"/>
        <family val="0"/>
        <charset val="1"/>
      </rPr>
      <t xml:space="preserve">3/4</t>
    </r>
    <r>
      <rPr>
        <sz val="10"/>
        <rFont val="Noto Sans CJK SC"/>
        <family val="2"/>
      </rPr>
      <t xml:space="preserve">を超える粘膜欠損が生じる場合は、術後狭窄の予防にステロイドを使うことが勧められる。長径</t>
    </r>
    <r>
      <rPr>
        <sz val="10"/>
        <rFont val="Arial"/>
        <family val="0"/>
        <charset val="1"/>
      </rPr>
      <t xml:space="preserve">5 cm</t>
    </r>
    <r>
      <rPr>
        <sz val="10"/>
        <rFont val="Noto Sans CJK SC"/>
        <family val="2"/>
      </rPr>
      <t xml:space="preserve">を超える全周性病変は</t>
    </r>
    <r>
      <rPr>
        <sz val="10"/>
        <rFont val="Arial"/>
        <family val="0"/>
        <charset val="1"/>
      </rPr>
      <t xml:space="preserve">ESD</t>
    </r>
    <r>
      <rPr>
        <sz val="10"/>
        <rFont val="Noto Sans CJK SC"/>
        <family val="2"/>
      </rPr>
      <t xml:space="preserve">の適応外とされる。</t>
    </r>
  </si>
  <si>
    <t xml:space="preserve">SRC-006</t>
  </si>
  <si>
    <t xml:space="preserve">Ishihara R, et al. JGES ESD/EMR guidelines for esophageal cancer. Dig Endosc 2020;32:452-493</t>
  </si>
  <si>
    <t xml:space="preserve">10.1111/den.13654</t>
  </si>
  <si>
    <t xml:space="preserve">32072683</t>
  </si>
  <si>
    <t xml:space="preserve">ES-047</t>
  </si>
  <si>
    <r>
      <rPr>
        <sz val="10"/>
        <rFont val="Noto Sans CJK SC"/>
        <family val="2"/>
      </rPr>
      <t xml:space="preserve">内視鏡切除後の病理で</t>
    </r>
    <r>
      <rPr>
        <sz val="10"/>
        <rFont val="Arial"/>
        <family val="0"/>
        <charset val="1"/>
      </rPr>
      <t xml:space="preserve">pT1a-MM</t>
    </r>
    <r>
      <rPr>
        <sz val="10"/>
        <rFont val="Noto Sans CJK SC"/>
        <family val="2"/>
      </rPr>
      <t xml:space="preserve">かつ脈管侵襲陽性、または</t>
    </r>
    <r>
      <rPr>
        <sz val="10"/>
        <rFont val="Arial"/>
        <family val="0"/>
        <charset val="1"/>
      </rPr>
      <t xml:space="preserve">pT1b-SM</t>
    </r>
    <r>
      <rPr>
        <sz val="10"/>
        <rFont val="Noto Sans CJK SC"/>
        <family val="2"/>
      </rPr>
      <t xml:space="preserve">だった場合は、追加治療として食道切除術か化学放射線療法を行う根拠がある。</t>
    </r>
  </si>
  <si>
    <t xml:space="preserve">ES-048</t>
  </si>
  <si>
    <r>
      <rPr>
        <sz val="10"/>
        <rFont val="Noto Sans CJK SC"/>
        <family val="2"/>
      </rPr>
      <t xml:space="preserve">病期分類には、日本食道学会の食道癌取扱い規約（現行</t>
    </r>
    <r>
      <rPr>
        <sz val="10"/>
        <rFont val="Arial"/>
        <family val="0"/>
        <charset val="1"/>
      </rPr>
      <t xml:space="preserve">12</t>
    </r>
    <r>
      <rPr>
        <sz val="10"/>
        <rFont val="Noto Sans CJK SC"/>
        <family val="2"/>
      </rPr>
      <t xml:space="preserve">版）と</t>
    </r>
    <r>
      <rPr>
        <sz val="10"/>
        <rFont val="Arial"/>
        <family val="0"/>
        <charset val="1"/>
      </rPr>
      <t xml:space="preserve">UICC/AJCC</t>
    </r>
    <r>
      <rPr>
        <sz val="10"/>
        <rFont val="Noto Sans CJK SC"/>
        <family val="2"/>
      </rPr>
      <t xml:space="preserve">の</t>
    </r>
    <r>
      <rPr>
        <sz val="10"/>
        <rFont val="Arial"/>
        <family val="0"/>
        <charset val="1"/>
      </rPr>
      <t xml:space="preserve">TNM</t>
    </r>
    <r>
      <rPr>
        <sz val="10"/>
        <rFont val="Noto Sans CJK SC"/>
        <family val="2"/>
      </rPr>
      <t xml:space="preserve">分類がある。両者は異なるため、試験結果を読むときはどちらの分類のどの版を使ったかを確認する必要がある。</t>
    </r>
  </si>
  <si>
    <t xml:space="preserve">日本／国際</t>
  </si>
  <si>
    <t xml:space="preserve">ES-049</t>
  </si>
  <si>
    <r>
      <rPr>
        <sz val="10"/>
        <rFont val="Noto Sans CJK SC"/>
        <family val="2"/>
      </rPr>
      <t xml:space="preserve">切除可能な局所進行食道扁平上皮癌の術前療法として、ドセタキセルを加えた</t>
    </r>
    <r>
      <rPr>
        <sz val="10"/>
        <rFont val="Arial"/>
        <family val="0"/>
        <charset val="1"/>
      </rPr>
      <t xml:space="preserve">3</t>
    </r>
    <r>
      <rPr>
        <sz val="10"/>
        <rFont val="Noto Sans CJK SC"/>
        <family val="2"/>
      </rPr>
      <t xml:space="preserve">剤併用（</t>
    </r>
    <r>
      <rPr>
        <sz val="10"/>
        <rFont val="Arial"/>
        <family val="0"/>
        <charset val="1"/>
      </rPr>
      <t xml:space="preserve">DCF</t>
    </r>
    <r>
      <rPr>
        <sz val="10"/>
        <rFont val="Noto Sans CJK SC"/>
        <family val="2"/>
      </rPr>
      <t xml:space="preserve">）はシスプラチン＋</t>
    </r>
    <r>
      <rPr>
        <sz val="10"/>
        <rFont val="Arial"/>
        <family val="0"/>
        <charset val="1"/>
      </rPr>
      <t xml:space="preserve">5-FU</t>
    </r>
    <r>
      <rPr>
        <sz val="10"/>
        <rFont val="Noto Sans CJK SC"/>
        <family val="2"/>
      </rPr>
      <t xml:space="preserve">（</t>
    </r>
    <r>
      <rPr>
        <sz val="10"/>
        <rFont val="Arial"/>
        <family val="0"/>
        <charset val="1"/>
      </rPr>
      <t xml:space="preserve">CF</t>
    </r>
    <r>
      <rPr>
        <sz val="10"/>
        <rFont val="Noto Sans CJK SC"/>
        <family val="2"/>
      </rPr>
      <t xml:space="preserve">）より全生存を改善した。</t>
    </r>
    <r>
      <rPr>
        <sz val="10"/>
        <rFont val="Arial"/>
        <family val="0"/>
        <charset val="1"/>
      </rPr>
      <t xml:space="preserve">CF</t>
    </r>
    <r>
      <rPr>
        <sz val="10"/>
        <rFont val="Noto Sans CJK SC"/>
        <family val="2"/>
      </rPr>
      <t xml:space="preserve">に放射線を加えた群（</t>
    </r>
    <r>
      <rPr>
        <sz val="10"/>
        <rFont val="Arial"/>
        <family val="0"/>
        <charset val="1"/>
      </rPr>
      <t xml:space="preserve">CF-RT</t>
    </r>
    <r>
      <rPr>
        <sz val="10"/>
        <rFont val="Noto Sans CJK SC"/>
        <family val="2"/>
      </rPr>
      <t xml:space="preserve">）は</t>
    </r>
    <r>
      <rPr>
        <sz val="10"/>
        <rFont val="Arial"/>
        <family val="0"/>
        <charset val="1"/>
      </rPr>
      <t xml:space="preserve">CF</t>
    </r>
    <r>
      <rPr>
        <sz val="10"/>
        <rFont val="Noto Sans CJK SC"/>
        <family val="2"/>
      </rPr>
      <t xml:space="preserve">に対する生存上の優越性を示さなかった。登録は</t>
    </r>
    <r>
      <rPr>
        <sz val="10"/>
        <rFont val="Arial"/>
        <family val="0"/>
        <charset val="1"/>
      </rPr>
      <t xml:space="preserve">601</t>
    </r>
    <r>
      <rPr>
        <sz val="10"/>
        <rFont val="Noto Sans CJK SC"/>
        <family val="2"/>
      </rPr>
      <t xml:space="preserve">例（</t>
    </r>
    <r>
      <rPr>
        <sz val="10"/>
        <rFont val="Arial"/>
        <family val="0"/>
        <charset val="1"/>
      </rPr>
      <t xml:space="preserve">2012</t>
    </r>
    <r>
      <rPr>
        <sz val="10"/>
        <rFont val="Noto Sans CJK SC"/>
        <family val="2"/>
      </rPr>
      <t xml:space="preserve">年</t>
    </r>
    <r>
      <rPr>
        <sz val="10"/>
        <rFont val="Arial"/>
        <family val="0"/>
        <charset val="1"/>
      </rPr>
      <t xml:space="preserve">12</t>
    </r>
    <r>
      <rPr>
        <sz val="10"/>
        <rFont val="Noto Sans CJK SC"/>
        <family val="2"/>
      </rPr>
      <t xml:space="preserve">月〜</t>
    </r>
    <r>
      <rPr>
        <sz val="10"/>
        <rFont val="Arial"/>
        <family val="0"/>
        <charset val="1"/>
      </rPr>
      <t xml:space="preserve">2018</t>
    </r>
    <r>
      <rPr>
        <sz val="10"/>
        <rFont val="Noto Sans CJK SC"/>
        <family val="2"/>
      </rPr>
      <t xml:space="preserve">年</t>
    </r>
    <r>
      <rPr>
        <sz val="10"/>
        <rFont val="Arial"/>
        <family val="0"/>
        <charset val="1"/>
      </rPr>
      <t xml:space="preserve">7</t>
    </r>
    <r>
      <rPr>
        <sz val="10"/>
        <rFont val="Noto Sans CJK SC"/>
        <family val="2"/>
      </rPr>
      <t xml:space="preserve">月、</t>
    </r>
    <r>
      <rPr>
        <sz val="10"/>
        <rFont val="Arial"/>
        <family val="0"/>
        <charset val="1"/>
      </rPr>
      <t xml:space="preserve">1:1:1</t>
    </r>
    <r>
      <rPr>
        <sz val="10"/>
        <rFont val="Noto Sans CJK SC"/>
        <family val="2"/>
      </rPr>
      <t xml:space="preserve">割付）。</t>
    </r>
  </si>
  <si>
    <t xml:space="preserve">SRC-001</t>
  </si>
  <si>
    <t xml:space="preserve">Kato K, et al. JCOG1109 NExT. Lancet 2024;404(10447):55-66</t>
  </si>
  <si>
    <t xml:space="preserve">10.1016/S0140-6736(24)00745-1</t>
  </si>
  <si>
    <t xml:space="preserve">38876133</t>
  </si>
  <si>
    <t xml:space="preserve">有害事象の割合はニュース照合のみのため主張文に含めない</t>
  </si>
  <si>
    <t xml:space="preserve">ES-050</t>
  </si>
  <si>
    <r>
      <rPr>
        <sz val="10"/>
        <rFont val="Arial"/>
        <family val="0"/>
        <charset val="1"/>
      </rPr>
      <t xml:space="preserve">JCOG1109</t>
    </r>
    <r>
      <rPr>
        <sz val="10"/>
        <rFont val="Noto Sans CJK SC"/>
        <family val="2"/>
      </rPr>
      <t xml:space="preserve">の病理学的完全奏効（</t>
    </r>
    <r>
      <rPr>
        <sz val="10"/>
        <rFont val="Arial"/>
        <family val="0"/>
        <charset val="1"/>
      </rPr>
      <t xml:space="preserve">pCR</t>
    </r>
    <r>
      <rPr>
        <sz val="10"/>
        <rFont val="Noto Sans CJK SC"/>
        <family val="2"/>
      </rPr>
      <t xml:space="preserve">）率は、</t>
    </r>
    <r>
      <rPr>
        <sz val="10"/>
        <rFont val="Arial"/>
        <family val="0"/>
        <charset val="1"/>
      </rPr>
      <t xml:space="preserve">CF</t>
    </r>
    <r>
      <rPr>
        <sz val="10"/>
        <rFont val="Noto Sans CJK SC"/>
        <family val="2"/>
      </rPr>
      <t xml:space="preserve">＋放射線療法</t>
    </r>
    <r>
      <rPr>
        <sz val="10"/>
        <rFont val="Arial"/>
        <family val="0"/>
        <charset val="1"/>
      </rPr>
      <t xml:space="preserve">38.5%</t>
    </r>
    <r>
      <rPr>
        <sz val="10"/>
        <rFont val="Noto Sans CJK SC"/>
        <family val="2"/>
      </rPr>
      <t xml:space="preserve">、</t>
    </r>
    <r>
      <rPr>
        <sz val="10"/>
        <rFont val="Arial"/>
        <family val="0"/>
        <charset val="1"/>
      </rPr>
      <t xml:space="preserve">DCF 19.8%</t>
    </r>
    <r>
      <rPr>
        <sz val="10"/>
        <rFont val="Noto Sans CJK SC"/>
        <family val="2"/>
      </rPr>
      <t xml:space="preserve">、</t>
    </r>
    <r>
      <rPr>
        <sz val="10"/>
        <rFont val="Arial"/>
        <family val="0"/>
        <charset val="1"/>
      </rPr>
      <t xml:space="preserve">CF 2.0%</t>
    </r>
    <r>
      <rPr>
        <sz val="10"/>
        <rFont val="Noto Sans CJK SC"/>
        <family val="2"/>
      </rPr>
      <t xml:space="preserve">だった。</t>
    </r>
    <r>
      <rPr>
        <sz val="10"/>
        <rFont val="Arial"/>
        <family val="0"/>
        <charset val="1"/>
      </rPr>
      <t xml:space="preserve">CRT</t>
    </r>
    <r>
      <rPr>
        <sz val="10"/>
        <rFont val="Noto Sans CJK SC"/>
        <family val="2"/>
      </rPr>
      <t xml:space="preserve">群の</t>
    </r>
    <r>
      <rPr>
        <sz val="10"/>
        <rFont val="Arial"/>
        <family val="0"/>
        <charset val="1"/>
      </rPr>
      <t xml:space="preserve">pCR</t>
    </r>
    <r>
      <rPr>
        <sz val="10"/>
        <rFont val="Noto Sans CJK SC"/>
        <family val="2"/>
      </rPr>
      <t xml:space="preserve">率の高さは全生存の改善につながらなかった。</t>
    </r>
  </si>
  <si>
    <t xml:space="preserve">Kato K, et al. JCOG1109 NExT. Lancet 2024;404:55-66</t>
  </si>
  <si>
    <t xml:space="preserve">ES-051</t>
  </si>
  <si>
    <r>
      <rPr>
        <sz val="10"/>
        <rFont val="Noto Sans CJK SC"/>
        <family val="2"/>
      </rPr>
      <t xml:space="preserve">術前化学放射線療法と切除の後に病理学的残存病変がある食道癌・食道胃接合部癌で、術後ニボルマブはプラセボに比べて無病生存期間を延長した（中央値</t>
    </r>
    <r>
      <rPr>
        <sz val="10"/>
        <rFont val="Arial"/>
        <family val="0"/>
        <charset val="1"/>
      </rPr>
      <t xml:space="preserve">22.4</t>
    </r>
    <r>
      <rPr>
        <sz val="10"/>
        <rFont val="Noto Sans CJK SC"/>
        <family val="2"/>
      </rPr>
      <t xml:space="preserve">か月対</t>
    </r>
    <r>
      <rPr>
        <sz val="10"/>
        <rFont val="Arial"/>
        <family val="0"/>
        <charset val="1"/>
      </rPr>
      <t xml:space="preserve">11.0</t>
    </r>
    <r>
      <rPr>
        <sz val="10"/>
        <rFont val="Noto Sans CJK SC"/>
        <family val="2"/>
      </rPr>
      <t xml:space="preserve">か月）。最終解析の全生存は統計学的有意差に達しなかった。</t>
    </r>
  </si>
  <si>
    <t xml:space="preserve">SRC-002</t>
  </si>
  <si>
    <r>
      <rPr>
        <sz val="10"/>
        <rFont val="Arial"/>
        <family val="0"/>
        <charset val="1"/>
      </rPr>
      <t xml:space="preserve">Kelly RJ, et al. CheckMate 577. NEJM 2021;384:1191-1203</t>
    </r>
    <r>
      <rPr>
        <sz val="10"/>
        <rFont val="Noto Sans CJK SC"/>
        <family val="2"/>
      </rPr>
      <t xml:space="preserve">。</t>
    </r>
    <r>
      <rPr>
        <sz val="10"/>
        <rFont val="Arial"/>
        <family val="0"/>
        <charset val="1"/>
      </rPr>
      <t xml:space="preserve">OS: JCO 2025;43(16_suppl):4000</t>
    </r>
  </si>
  <si>
    <t xml:space="preserve">10.1056/NEJMoa2032125</t>
  </si>
  <si>
    <t xml:space="preserve">33789008</t>
  </si>
  <si>
    <r>
      <rPr>
        <sz val="10"/>
        <rFont val="Arial"/>
        <family val="0"/>
        <charset val="1"/>
      </rPr>
      <t xml:space="preserve">PMID</t>
    </r>
    <r>
      <rPr>
        <sz val="10"/>
        <rFont val="Noto Sans CJK SC"/>
        <family val="2"/>
      </rPr>
      <t xml:space="preserve">は照合不能のため削除。</t>
    </r>
    <r>
      <rPr>
        <sz val="10"/>
        <rFont val="Arial"/>
        <family val="0"/>
        <charset val="1"/>
      </rPr>
      <t xml:space="preserve">OS</t>
    </r>
    <r>
      <rPr>
        <sz val="10"/>
        <rFont val="Noto Sans CJK SC"/>
        <family val="2"/>
      </rPr>
      <t xml:space="preserve">の数値は</t>
    </r>
    <r>
      <rPr>
        <sz val="10"/>
        <rFont val="Arial"/>
        <family val="0"/>
        <charset val="1"/>
      </rPr>
      <t xml:space="preserve">ASCO</t>
    </r>
    <r>
      <rPr>
        <sz val="10"/>
        <rFont val="Noto Sans CJK SC"/>
        <family val="2"/>
      </rPr>
      <t xml:space="preserve">抄録（</t>
    </r>
    <r>
      <rPr>
        <sz val="10"/>
        <rFont val="Arial"/>
        <family val="0"/>
        <charset val="1"/>
      </rPr>
      <t xml:space="preserve">Kelly RJ, JCO 2025;43(16_suppl):4000, DOI 10.1200/JCO.2025.43.16_suppl.4000</t>
    </r>
    <r>
      <rPr>
        <sz val="10"/>
        <rFont val="Noto Sans CJK SC"/>
        <family val="2"/>
      </rPr>
      <t xml:space="preserve">）で確認：中央値</t>
    </r>
    <r>
      <rPr>
        <sz val="10"/>
        <rFont val="Arial"/>
        <family val="0"/>
        <charset val="1"/>
      </rPr>
      <t xml:space="preserve">51.7</t>
    </r>
    <r>
      <rPr>
        <sz val="10"/>
        <rFont val="Noto Sans CJK SC"/>
        <family val="2"/>
      </rPr>
      <t xml:space="preserve">対</t>
    </r>
    <r>
      <rPr>
        <sz val="10"/>
        <rFont val="Arial"/>
        <family val="0"/>
        <charset val="1"/>
      </rPr>
      <t xml:space="preserve">35.3</t>
    </r>
    <r>
      <rPr>
        <sz val="10"/>
        <rFont val="Noto Sans CJK SC"/>
        <family val="2"/>
      </rPr>
      <t xml:space="preserve">か月、</t>
    </r>
    <r>
      <rPr>
        <sz val="10"/>
        <rFont val="Arial"/>
        <family val="0"/>
        <charset val="1"/>
      </rPr>
      <t xml:space="preserve">HR 0.85</t>
    </r>
    <r>
      <rPr>
        <sz val="10"/>
        <rFont val="Noto Sans CJK SC"/>
        <family val="2"/>
      </rPr>
      <t xml:space="preserve">（</t>
    </r>
    <r>
      <rPr>
        <sz val="10"/>
        <rFont val="Arial"/>
        <family val="0"/>
        <charset val="1"/>
      </rPr>
      <t xml:space="preserve">95.87%CI 0.70–1.04</t>
    </r>
    <r>
      <rPr>
        <sz val="10"/>
        <rFont val="Noto Sans CJK SC"/>
        <family val="2"/>
      </rPr>
      <t xml:space="preserve">）。</t>
    </r>
    <r>
      <rPr>
        <sz val="10"/>
        <rFont val="Arial"/>
        <family val="0"/>
        <charset val="1"/>
      </rPr>
      <t xml:space="preserve">5</t>
    </r>
    <r>
      <rPr>
        <sz val="10"/>
        <rFont val="Noto Sans CJK SC"/>
        <family val="2"/>
      </rPr>
      <t xml:space="preserve">年</t>
    </r>
    <r>
      <rPr>
        <sz val="10"/>
        <rFont val="Arial"/>
        <family val="0"/>
        <charset val="1"/>
      </rPr>
      <t xml:space="preserve">OS 46%</t>
    </r>
    <r>
      <rPr>
        <sz val="10"/>
        <rFont val="Noto Sans CJK SC"/>
        <family val="2"/>
      </rPr>
      <t xml:space="preserve">対</t>
    </r>
    <r>
      <rPr>
        <sz val="10"/>
        <rFont val="Arial"/>
        <family val="0"/>
        <charset val="1"/>
      </rPr>
      <t xml:space="preserve">41%</t>
    </r>
    <r>
      <rPr>
        <sz val="10"/>
        <rFont val="Noto Sans CJK SC"/>
        <family val="2"/>
      </rPr>
      <t xml:space="preserve">は未確認</t>
    </r>
  </si>
  <si>
    <t xml:space="preserve">ES-052</t>
  </si>
  <si>
    <t xml:space="preserve">切除不能な進行・再発食道扁平上皮癌の一次治療で、ニボルマブ＋化学療法とニボルマブ＋イピリムマブは、化学療法単独に比べて全生存を延長した。</t>
  </si>
  <si>
    <t xml:space="preserve">SRC-003</t>
  </si>
  <si>
    <t xml:space="preserve">Doki Y, et al. CheckMate 648. NEJM 2022;386:449-462</t>
  </si>
  <si>
    <t xml:space="preserve">10.1056/NEJMoa2111380</t>
  </si>
  <si>
    <t xml:space="preserve">35108470</t>
  </si>
  <si>
    <t xml:space="preserve">ES-053</t>
  </si>
  <si>
    <r>
      <rPr>
        <sz val="10"/>
        <rFont val="Arial"/>
        <family val="0"/>
        <charset val="1"/>
      </rPr>
      <t xml:space="preserve">KEYNOTE-590</t>
    </r>
    <r>
      <rPr>
        <sz val="10"/>
        <rFont val="Noto Sans CJK SC"/>
        <family val="2"/>
      </rPr>
      <t xml:space="preserve">試験（</t>
    </r>
    <r>
      <rPr>
        <sz val="10"/>
        <rFont val="Arial"/>
        <family val="0"/>
        <charset val="1"/>
      </rPr>
      <t xml:space="preserve">749</t>
    </r>
    <r>
      <rPr>
        <sz val="10"/>
        <rFont val="Noto Sans CJK SC"/>
        <family val="2"/>
      </rPr>
      <t xml:space="preserve">例）では、一次治療としてのペムブロリズマブ＋化学療法が全生存を延長した。扁平上皮癌かつ</t>
    </r>
    <r>
      <rPr>
        <sz val="10"/>
        <rFont val="Arial"/>
        <family val="0"/>
        <charset val="1"/>
      </rPr>
      <t xml:space="preserve">PD-L1 CPS 10</t>
    </r>
    <r>
      <rPr>
        <sz val="10"/>
        <rFont val="Noto Sans CJK SC"/>
        <family val="2"/>
      </rPr>
      <t xml:space="preserve">以上の集団では、全生存期間の中央値が</t>
    </r>
    <r>
      <rPr>
        <sz val="10"/>
        <rFont val="Arial"/>
        <family val="0"/>
        <charset val="1"/>
      </rPr>
      <t xml:space="preserve">13.9</t>
    </r>
    <r>
      <rPr>
        <sz val="10"/>
        <rFont val="Noto Sans CJK SC"/>
        <family val="2"/>
      </rPr>
      <t xml:space="preserve">か月 </t>
    </r>
    <r>
      <rPr>
        <sz val="10"/>
        <rFont val="Arial"/>
        <family val="0"/>
        <charset val="1"/>
      </rPr>
      <t xml:space="preserve">vs 8.8</t>
    </r>
    <r>
      <rPr>
        <sz val="10"/>
        <rFont val="Noto Sans CJK SC"/>
        <family val="2"/>
      </rPr>
      <t xml:space="preserve">か月、ハザード比</t>
    </r>
    <r>
      <rPr>
        <sz val="10"/>
        <rFont val="Arial"/>
        <family val="0"/>
        <charset val="1"/>
      </rPr>
      <t xml:space="preserve">0.57</t>
    </r>
    <r>
      <rPr>
        <sz val="10"/>
        <rFont val="Noto Sans CJK SC"/>
        <family val="2"/>
      </rPr>
      <t xml:space="preserve">だった。</t>
    </r>
  </si>
  <si>
    <t xml:space="preserve">SRC-004</t>
  </si>
  <si>
    <t xml:space="preserve">Sun JM, et al. KEYNOTE-590. Lancet 2021;398:759-771</t>
  </si>
  <si>
    <t xml:space="preserve">10.1016/S0140-6736(21)01234-4</t>
  </si>
  <si>
    <t xml:space="preserve">34454674</t>
  </si>
  <si>
    <t xml:space="preserve">ES-054</t>
  </si>
  <si>
    <r>
      <rPr>
        <sz val="10"/>
        <rFont val="Noto Sans CJK SC"/>
        <family val="2"/>
      </rPr>
      <t xml:space="preserve">進行食道癌の一次治療で、ペムブロリズマブ＋化学療法はプラセボ＋化学療法より全生存を改善した。追跡中央値</t>
    </r>
    <r>
      <rPr>
        <sz val="10"/>
        <rFont val="Arial"/>
        <family val="0"/>
        <charset val="1"/>
      </rPr>
      <t xml:space="preserve">58.8</t>
    </r>
    <r>
      <rPr>
        <sz val="10"/>
        <rFont val="Noto Sans CJK SC"/>
        <family val="2"/>
      </rPr>
      <t xml:space="preserve">か月での</t>
    </r>
    <r>
      <rPr>
        <sz val="10"/>
        <rFont val="Arial"/>
        <family val="0"/>
        <charset val="1"/>
      </rPr>
      <t xml:space="preserve">5</t>
    </r>
    <r>
      <rPr>
        <sz val="10"/>
        <rFont val="Noto Sans CJK SC"/>
        <family val="2"/>
      </rPr>
      <t xml:space="preserve">年全生存率は</t>
    </r>
    <r>
      <rPr>
        <sz val="10"/>
        <rFont val="Arial"/>
        <family val="0"/>
        <charset val="1"/>
      </rPr>
      <t xml:space="preserve">10.6%</t>
    </r>
    <r>
      <rPr>
        <sz val="10"/>
        <rFont val="Noto Sans CJK SC"/>
        <family val="2"/>
      </rPr>
      <t xml:space="preserve">対</t>
    </r>
    <r>
      <rPr>
        <sz val="10"/>
        <rFont val="Arial"/>
        <family val="0"/>
        <charset val="1"/>
      </rPr>
      <t xml:space="preserve">3.0%</t>
    </r>
    <r>
      <rPr>
        <sz val="10"/>
        <rFont val="Noto Sans CJK SC"/>
        <family val="2"/>
      </rPr>
      <t xml:space="preserve">だった。</t>
    </r>
  </si>
  <si>
    <r>
      <rPr>
        <sz val="10"/>
        <rFont val="Arial"/>
        <family val="0"/>
        <charset val="1"/>
      </rPr>
      <t xml:space="preserve">Metges JP, et al. KEYNOTE-590 5-year extended follow-up. ESMO Open 2025;10(12):105854</t>
    </r>
    <r>
      <rPr>
        <sz val="10"/>
        <rFont val="Noto Sans CJK SC"/>
        <family val="2"/>
      </rPr>
      <t xml:space="preserve">（原著：</t>
    </r>
    <r>
      <rPr>
        <sz val="10"/>
        <rFont val="Arial"/>
        <family val="0"/>
        <charset val="1"/>
      </rPr>
      <t xml:space="preserve">Sun JM, Lancet 2021;398:759-771, PMID 34454674</t>
    </r>
    <r>
      <rPr>
        <sz val="10"/>
        <rFont val="Noto Sans CJK SC"/>
        <family val="2"/>
      </rPr>
      <t xml:space="preserve">）</t>
    </r>
  </si>
  <si>
    <t xml:space="preserve">10.1016/j.esmoop.2025.105854</t>
  </si>
  <si>
    <t xml:space="preserve">41259897</t>
  </si>
  <si>
    <r>
      <rPr>
        <sz val="10"/>
        <rFont val="Arial"/>
        <family val="0"/>
        <charset val="1"/>
      </rPr>
      <t xml:space="preserve">low</t>
    </r>
    <r>
      <rPr>
        <sz val="10"/>
        <rFont val="Noto Sans CJK SC"/>
        <family val="2"/>
      </rPr>
      <t xml:space="preserve">（</t>
    </r>
    <r>
      <rPr>
        <sz val="10"/>
        <rFont val="Arial"/>
        <family val="0"/>
        <charset val="1"/>
      </rPr>
      <t xml:space="preserve">5</t>
    </r>
    <r>
      <rPr>
        <sz val="10"/>
        <rFont val="Noto Sans CJK SC"/>
        <family val="2"/>
      </rPr>
      <t xml:space="preserve">年生存率は</t>
    </r>
    <r>
      <rPr>
        <sz val="10"/>
        <rFont val="Arial"/>
        <family val="0"/>
        <charset val="1"/>
      </rPr>
      <t xml:space="preserve">5</t>
    </r>
    <r>
      <rPr>
        <sz val="10"/>
        <rFont val="Noto Sans CJK SC"/>
        <family val="2"/>
      </rPr>
      <t xml:space="preserve">年追跡論文の抄録で照合）</t>
    </r>
  </si>
  <si>
    <t xml:space="preserve">ES-055</t>
  </si>
  <si>
    <r>
      <rPr>
        <sz val="10"/>
        <rFont val="Noto Sans CJK SC"/>
        <family val="2"/>
      </rPr>
      <t xml:space="preserve">切除できない局所進行食道癌や、手術を望まない・耐えられない</t>
    </r>
    <r>
      <rPr>
        <sz val="10"/>
        <rFont val="Arial"/>
        <family val="0"/>
        <charset val="1"/>
      </rPr>
      <t xml:space="preserve">cStage II/III</t>
    </r>
    <r>
      <rPr>
        <sz val="10"/>
        <rFont val="Noto Sans CJK SC"/>
        <family val="2"/>
      </rPr>
      <t xml:space="preserve">の症例では、根治的化学放射線療法が選択肢になる。その後に病変が遺残・再発した場合は、救済手術を検討する。</t>
    </r>
  </si>
  <si>
    <t xml:space="preserve">ES-056</t>
  </si>
  <si>
    <r>
      <rPr>
        <sz val="10"/>
        <rFont val="Noto Sans CJK SC"/>
        <family val="2"/>
      </rPr>
      <t xml:space="preserve">日本食道学会のガイドラインは、</t>
    </r>
    <r>
      <rPr>
        <sz val="10"/>
        <rFont val="Arial"/>
        <family val="0"/>
        <charset val="1"/>
      </rPr>
      <t xml:space="preserve">76</t>
    </r>
    <r>
      <rPr>
        <sz val="10"/>
        <rFont val="Noto Sans CJK SC"/>
        <family val="2"/>
      </rPr>
      <t xml:space="preserve">歳以上の患者に推奨を当てはめるときは注意するよう求めている。</t>
    </r>
  </si>
  <si>
    <t xml:space="preserve">ES-057</t>
  </si>
  <si>
    <t xml:space="preserve">食道静脈瘤・門脈圧亢進症</t>
  </si>
  <si>
    <r>
      <rPr>
        <sz val="10"/>
        <rFont val="Noto Sans CJK SC"/>
        <family val="2"/>
      </rPr>
      <t xml:space="preserve">臨床的に有意な門脈圧亢進症（</t>
    </r>
    <r>
      <rPr>
        <sz val="10"/>
        <rFont val="Arial"/>
        <family val="0"/>
        <charset val="1"/>
      </rPr>
      <t xml:space="preserve">CSPH</t>
    </r>
    <r>
      <rPr>
        <sz val="10"/>
        <rFont val="Noto Sans CJK SC"/>
        <family val="2"/>
      </rPr>
      <t xml:space="preserve">）は、肝静脈圧較差（</t>
    </r>
    <r>
      <rPr>
        <sz val="10"/>
        <rFont val="Arial"/>
        <family val="0"/>
        <charset val="1"/>
      </rPr>
      <t xml:space="preserve">HVPG</t>
    </r>
    <r>
      <rPr>
        <sz val="10"/>
        <rFont val="Noto Sans CJK SC"/>
        <family val="2"/>
      </rPr>
      <t xml:space="preserve">）</t>
    </r>
    <r>
      <rPr>
        <sz val="10"/>
        <rFont val="Arial"/>
        <family val="0"/>
        <charset val="1"/>
      </rPr>
      <t xml:space="preserve">10 mmHg</t>
    </r>
    <r>
      <rPr>
        <sz val="10"/>
        <rFont val="Noto Sans CJK SC"/>
        <family val="2"/>
      </rPr>
      <t xml:space="preserve">以上で定義される。</t>
    </r>
  </si>
  <si>
    <r>
      <rPr>
        <sz val="10"/>
        <rFont val="Noto Sans CJK SC"/>
        <family val="2"/>
      </rPr>
      <t xml:space="preserve">医学各論 Ⅵ</t>
    </r>
    <r>
      <rPr>
        <sz val="10"/>
        <rFont val="Arial"/>
        <family val="0"/>
        <charset val="1"/>
      </rPr>
      <t xml:space="preserve">-6-D-①</t>
    </r>
    <r>
      <rPr>
        <sz val="10"/>
        <rFont val="Noto Sans CJK SC"/>
        <family val="2"/>
      </rPr>
      <t xml:space="preserve">（門脈圧亢進症、</t>
    </r>
    <r>
      <rPr>
        <sz val="10"/>
        <rFont val="Arial"/>
        <family val="0"/>
        <charset val="1"/>
      </rPr>
      <t xml:space="preserve">a</t>
    </r>
    <r>
      <rPr>
        <sz val="10"/>
        <rFont val="Noto Sans CJK SC"/>
        <family val="2"/>
      </rPr>
      <t xml:space="preserve">）</t>
    </r>
  </si>
  <si>
    <t xml:space="preserve">Kaplan DE, et al. AASLD Practice Guidance, portal hypertension and varices. Hepatology 2024;79:1180-1211</t>
  </si>
  <si>
    <t xml:space="preserve">10.1097/HEP.0000000000000647</t>
  </si>
  <si>
    <t xml:space="preserve">37870298</t>
  </si>
  <si>
    <t xml:space="preserve">ES-058</t>
  </si>
  <si>
    <r>
      <rPr>
        <sz val="10"/>
        <rFont val="Arial"/>
        <family val="0"/>
        <charset val="1"/>
      </rPr>
      <t xml:space="preserve">Baveno VII</t>
    </r>
    <r>
      <rPr>
        <sz val="10"/>
        <rFont val="Noto Sans CJK SC"/>
        <family val="2"/>
      </rPr>
      <t xml:space="preserve">と</t>
    </r>
    <r>
      <rPr>
        <sz val="10"/>
        <rFont val="Arial"/>
        <family val="0"/>
        <charset val="1"/>
      </rPr>
      <t xml:space="preserve">AASLD 2024</t>
    </r>
    <r>
      <rPr>
        <sz val="10"/>
        <rFont val="Noto Sans CJK SC"/>
        <family val="2"/>
      </rPr>
      <t xml:space="preserve">は、</t>
    </r>
    <r>
      <rPr>
        <sz val="10"/>
        <rFont val="Arial"/>
        <family val="0"/>
        <charset val="1"/>
      </rPr>
      <t xml:space="preserve">CSPH</t>
    </r>
    <r>
      <rPr>
        <sz val="10"/>
        <rFont val="Noto Sans CJK SC"/>
        <family val="2"/>
      </rPr>
      <t xml:space="preserve">のある代償性肝硬変に非選択的</t>
    </r>
    <r>
      <rPr>
        <sz val="10"/>
        <rFont val="Arial"/>
        <family val="0"/>
        <charset val="1"/>
      </rPr>
      <t xml:space="preserve">β</t>
    </r>
    <r>
      <rPr>
        <sz val="10"/>
        <rFont val="Noto Sans CJK SC"/>
        <family val="2"/>
      </rPr>
      <t xml:space="preserve">遮断薬（</t>
    </r>
    <r>
      <rPr>
        <sz val="10"/>
        <rFont val="Arial"/>
        <family val="0"/>
        <charset val="1"/>
      </rPr>
      <t xml:space="preserve">NSBB</t>
    </r>
    <r>
      <rPr>
        <sz val="10"/>
        <rFont val="Noto Sans CJK SC"/>
        <family val="2"/>
      </rPr>
      <t xml:space="preserve">）を勧めており、カルベジロールを優先する。目的は非代償化の予防にまで及ぶ。</t>
    </r>
  </si>
  <si>
    <r>
      <rPr>
        <sz val="10"/>
        <rFont val="Arial"/>
        <family val="0"/>
        <charset val="1"/>
      </rPr>
      <t xml:space="preserve">low</t>
    </r>
    <r>
      <rPr>
        <sz val="10"/>
        <rFont val="Noto Sans CJK SC"/>
        <family val="2"/>
      </rPr>
      <t xml:space="preserve">（</t>
    </r>
    <r>
      <rPr>
        <sz val="10"/>
        <rFont val="Arial"/>
        <family val="0"/>
        <charset val="1"/>
      </rPr>
      <t xml:space="preserve">Baveno VII</t>
    </r>
    <r>
      <rPr>
        <sz val="10"/>
        <rFont val="Noto Sans CJK SC"/>
        <family val="2"/>
      </rPr>
      <t xml:space="preserve">本文で照合。</t>
    </r>
    <r>
      <rPr>
        <sz val="10"/>
        <rFont val="Arial"/>
        <family val="0"/>
        <charset val="1"/>
      </rPr>
      <t xml:space="preserve">AASLD 2024</t>
    </r>
    <r>
      <rPr>
        <sz val="10"/>
        <rFont val="Noto Sans CJK SC"/>
        <family val="2"/>
      </rPr>
      <t xml:space="preserve">は本文未照合）</t>
    </r>
  </si>
  <si>
    <t xml:space="preserve">ES-059</t>
  </si>
  <si>
    <r>
      <rPr>
        <sz val="10"/>
        <rFont val="Arial"/>
        <family val="0"/>
        <charset val="1"/>
      </rPr>
      <t xml:space="preserve">AASLD 2024</t>
    </r>
    <r>
      <rPr>
        <sz val="10"/>
        <rFont val="Noto Sans CJK SC"/>
        <family val="2"/>
      </rPr>
      <t xml:space="preserve">は、門脈圧亢進症に用いる</t>
    </r>
    <r>
      <rPr>
        <sz val="10"/>
        <rFont val="Arial"/>
        <family val="0"/>
        <charset val="1"/>
      </rPr>
      <t xml:space="preserve">NSBB</t>
    </r>
    <r>
      <rPr>
        <sz val="10"/>
        <rFont val="Noto Sans CJK SC"/>
        <family val="2"/>
      </rPr>
      <t xml:space="preserve">としてカルベジロールを第一に勧め、維持量を</t>
    </r>
    <r>
      <rPr>
        <sz val="10"/>
        <rFont val="Arial"/>
        <family val="0"/>
        <charset val="1"/>
      </rPr>
      <t xml:space="preserve">1</t>
    </r>
    <r>
      <rPr>
        <sz val="10"/>
        <rFont val="Noto Sans CJK SC"/>
        <family val="2"/>
      </rPr>
      <t xml:space="preserve">日</t>
    </r>
    <r>
      <rPr>
        <sz val="10"/>
        <rFont val="Arial"/>
        <family val="0"/>
        <charset val="1"/>
      </rPr>
      <t xml:space="preserve">6.25</t>
    </r>
    <r>
      <rPr>
        <sz val="10"/>
        <rFont val="Noto Sans CJK SC"/>
        <family val="2"/>
      </rPr>
      <t xml:space="preserve">〜</t>
    </r>
    <r>
      <rPr>
        <sz val="10"/>
        <rFont val="Arial"/>
        <family val="0"/>
        <charset val="1"/>
      </rPr>
      <t xml:space="preserve">12.5 mg</t>
    </r>
    <r>
      <rPr>
        <sz val="10"/>
        <rFont val="Noto Sans CJK SC"/>
        <family val="2"/>
      </rPr>
      <t xml:space="preserve">としている。</t>
    </r>
  </si>
  <si>
    <t xml:space="preserve">ES-060</t>
  </si>
  <si>
    <r>
      <rPr>
        <sz val="10"/>
        <rFont val="Arial"/>
        <family val="0"/>
        <charset val="1"/>
      </rPr>
      <t xml:space="preserve">AASLD 2024</t>
    </r>
    <r>
      <rPr>
        <sz val="10"/>
        <rFont val="Noto Sans CJK SC"/>
        <family val="2"/>
      </rPr>
      <t xml:space="preserve">は、高リスク静脈瘤の一次予防として</t>
    </r>
    <r>
      <rPr>
        <sz val="10"/>
        <rFont val="Arial"/>
        <family val="0"/>
        <charset val="1"/>
      </rPr>
      <t xml:space="preserve">NSBB</t>
    </r>
    <r>
      <rPr>
        <sz val="10"/>
        <rFont val="Noto Sans CJK SC"/>
        <family val="2"/>
      </rPr>
      <t xml:space="preserve">と</t>
    </r>
    <r>
      <rPr>
        <sz val="10"/>
        <rFont val="Arial"/>
        <family val="0"/>
        <charset val="1"/>
      </rPr>
      <t xml:space="preserve">EVL</t>
    </r>
    <r>
      <rPr>
        <sz val="10"/>
        <rFont val="Noto Sans CJK SC"/>
        <family val="2"/>
      </rPr>
      <t xml:space="preserve">の両方を認めるが、</t>
    </r>
    <r>
      <rPr>
        <sz val="10"/>
        <rFont val="Arial"/>
        <family val="0"/>
        <charset val="1"/>
      </rPr>
      <t xml:space="preserve">NSBB</t>
    </r>
    <r>
      <rPr>
        <sz val="10"/>
        <rFont val="Noto Sans CJK SC"/>
        <family val="2"/>
      </rPr>
      <t xml:space="preserve">を優先する。</t>
    </r>
    <r>
      <rPr>
        <sz val="10"/>
        <rFont val="Arial"/>
        <family val="0"/>
        <charset val="1"/>
      </rPr>
      <t xml:space="preserve">EVL</t>
    </r>
    <r>
      <rPr>
        <sz val="10"/>
        <rFont val="Noto Sans CJK SC"/>
        <family val="2"/>
      </rPr>
      <t xml:space="preserve">は、</t>
    </r>
    <r>
      <rPr>
        <sz val="10"/>
        <rFont val="Arial"/>
        <family val="0"/>
        <charset val="1"/>
      </rPr>
      <t xml:space="preserve">NSBB</t>
    </r>
    <r>
      <rPr>
        <sz val="10"/>
        <rFont val="Noto Sans CJK SC"/>
        <family val="2"/>
      </rPr>
      <t xml:space="preserve">を使えない場合に行う。</t>
    </r>
  </si>
  <si>
    <r>
      <rPr>
        <sz val="10"/>
        <rFont val="Noto Sans CJK SC"/>
        <family val="2"/>
      </rPr>
      <t xml:space="preserve">医学各論 Ⅵ</t>
    </r>
    <r>
      <rPr>
        <sz val="10"/>
        <rFont val="Arial"/>
        <family val="0"/>
        <charset val="1"/>
      </rPr>
      <t xml:space="preserve">-1-D-①</t>
    </r>
    <r>
      <rPr>
        <sz val="10"/>
        <rFont val="Noto Sans CJK SC"/>
        <family val="2"/>
      </rPr>
      <t xml:space="preserve">（食道静脈瘤（備考：胃静脈瘤、</t>
    </r>
    <r>
      <rPr>
        <sz val="10"/>
        <rFont val="Arial"/>
        <family val="0"/>
        <charset val="1"/>
      </rPr>
      <t xml:space="preserve">BRTO</t>
    </r>
    <r>
      <rPr>
        <sz val="10"/>
        <rFont val="Noto Sans CJK SC"/>
        <family val="2"/>
      </rPr>
      <t xml:space="preserve">）、</t>
    </r>
    <r>
      <rPr>
        <sz val="10"/>
        <rFont val="Arial"/>
        <family val="0"/>
        <charset val="1"/>
      </rPr>
      <t xml:space="preserve">a</t>
    </r>
    <r>
      <rPr>
        <sz val="10"/>
        <rFont val="Noto Sans CJK SC"/>
        <family val="2"/>
      </rPr>
      <t xml:space="preserve">）</t>
    </r>
  </si>
  <si>
    <t xml:space="preserve">ES-061</t>
  </si>
  <si>
    <r>
      <rPr>
        <sz val="10"/>
        <rFont val="Noto Sans CJK SC"/>
        <family val="2"/>
      </rPr>
      <t xml:space="preserve">日本の食道・胃静脈瘤内視鏡所見記載基準は、占居部位（</t>
    </r>
    <r>
      <rPr>
        <sz val="10"/>
        <rFont val="Arial"/>
        <family val="0"/>
        <charset val="1"/>
      </rPr>
      <t xml:space="preserve">L</t>
    </r>
    <r>
      <rPr>
        <sz val="10"/>
        <rFont val="Noto Sans CJK SC"/>
        <family val="2"/>
      </rPr>
      <t xml:space="preserve">）、形態（</t>
    </r>
    <r>
      <rPr>
        <sz val="10"/>
        <rFont val="Arial"/>
        <family val="0"/>
        <charset val="1"/>
      </rPr>
      <t xml:space="preserve">F</t>
    </r>
    <r>
      <rPr>
        <sz val="10"/>
        <rFont val="Noto Sans CJK SC"/>
        <family val="2"/>
      </rPr>
      <t xml:space="preserve">）、色調（</t>
    </r>
    <r>
      <rPr>
        <sz val="10"/>
        <rFont val="Arial"/>
        <family val="0"/>
        <charset val="1"/>
      </rPr>
      <t xml:space="preserve">C</t>
    </r>
    <r>
      <rPr>
        <sz val="10"/>
        <rFont val="Noto Sans CJK SC"/>
        <family val="2"/>
      </rPr>
      <t xml:space="preserve">）、発赤所見（</t>
    </r>
    <r>
      <rPr>
        <sz val="10"/>
        <rFont val="Arial"/>
        <family val="0"/>
        <charset val="1"/>
      </rPr>
      <t xml:space="preserve">RC</t>
    </r>
    <r>
      <rPr>
        <sz val="10"/>
        <rFont val="Noto Sans CJK SC"/>
        <family val="2"/>
      </rPr>
      <t xml:space="preserve">）、出血所見（</t>
    </r>
    <r>
      <rPr>
        <sz val="10"/>
        <rFont val="Arial"/>
        <family val="0"/>
        <charset val="1"/>
      </rPr>
      <t xml:space="preserve">BS</t>
    </r>
    <r>
      <rPr>
        <sz val="10"/>
        <rFont val="Noto Sans CJK SC"/>
        <family val="2"/>
      </rPr>
      <t xml:space="preserve">）、粘膜所見（</t>
    </r>
    <r>
      <rPr>
        <sz val="10"/>
        <rFont val="Arial"/>
        <family val="0"/>
        <charset val="1"/>
      </rPr>
      <t xml:space="preserve">MF</t>
    </r>
    <r>
      <rPr>
        <sz val="10"/>
        <rFont val="Noto Sans CJK SC"/>
        <family val="2"/>
      </rPr>
      <t xml:space="preserve">）の</t>
    </r>
    <r>
      <rPr>
        <sz val="10"/>
        <rFont val="Arial"/>
        <family val="0"/>
        <charset val="1"/>
      </rPr>
      <t xml:space="preserve">6</t>
    </r>
    <r>
      <rPr>
        <sz val="10"/>
        <rFont val="Noto Sans CJK SC"/>
        <family val="2"/>
      </rPr>
      <t xml:space="preserve">項目で記載する。食道では</t>
    </r>
    <r>
      <rPr>
        <sz val="10"/>
        <rFont val="Arial"/>
        <family val="0"/>
        <charset val="1"/>
      </rPr>
      <t xml:space="preserve">Ls</t>
    </r>
    <r>
      <rPr>
        <sz val="10"/>
        <rFont val="Noto Sans CJK SC"/>
        <family val="2"/>
      </rPr>
      <t xml:space="preserve">・</t>
    </r>
    <r>
      <rPr>
        <sz val="10"/>
        <rFont val="Arial"/>
        <family val="0"/>
        <charset val="1"/>
      </rPr>
      <t xml:space="preserve">Lm</t>
    </r>
    <r>
      <rPr>
        <sz val="10"/>
        <rFont val="Noto Sans CJK SC"/>
        <family val="2"/>
      </rPr>
      <t xml:space="preserve">・</t>
    </r>
    <r>
      <rPr>
        <sz val="10"/>
        <rFont val="Arial"/>
        <family val="0"/>
        <charset val="1"/>
      </rPr>
      <t xml:space="preserve">Li</t>
    </r>
    <r>
      <rPr>
        <sz val="10"/>
        <rFont val="Noto Sans CJK SC"/>
        <family val="2"/>
      </rPr>
      <t xml:space="preserve">、</t>
    </r>
    <r>
      <rPr>
        <sz val="10"/>
        <rFont val="Arial"/>
        <family val="0"/>
        <charset val="1"/>
      </rPr>
      <t xml:space="preserve">F0</t>
    </r>
    <r>
      <rPr>
        <sz val="10"/>
        <rFont val="Noto Sans CJK SC"/>
        <family val="2"/>
      </rPr>
      <t xml:space="preserve">〜</t>
    </r>
    <r>
      <rPr>
        <sz val="10"/>
        <rFont val="Arial"/>
        <family val="0"/>
        <charset val="1"/>
      </rPr>
      <t xml:space="preserve">F3</t>
    </r>
    <r>
      <rPr>
        <sz val="10"/>
        <rFont val="Noto Sans CJK SC"/>
        <family val="2"/>
      </rPr>
      <t xml:space="preserve">、</t>
    </r>
    <r>
      <rPr>
        <sz val="10"/>
        <rFont val="Arial"/>
        <family val="0"/>
        <charset val="1"/>
      </rPr>
      <t xml:space="preserve">Cw</t>
    </r>
    <r>
      <rPr>
        <sz val="10"/>
        <rFont val="Noto Sans CJK SC"/>
        <family val="2"/>
      </rPr>
      <t xml:space="preserve">・</t>
    </r>
    <r>
      <rPr>
        <sz val="10"/>
        <rFont val="Arial"/>
        <family val="0"/>
        <charset val="1"/>
      </rPr>
      <t xml:space="preserve">Cb</t>
    </r>
    <r>
      <rPr>
        <sz val="10"/>
        <rFont val="Noto Sans CJK SC"/>
        <family val="2"/>
      </rPr>
      <t xml:space="preserve">、</t>
    </r>
    <r>
      <rPr>
        <sz val="10"/>
        <rFont val="Arial"/>
        <family val="0"/>
        <charset val="1"/>
      </rPr>
      <t xml:space="preserve">RC0</t>
    </r>
    <r>
      <rPr>
        <sz val="10"/>
        <rFont val="Noto Sans CJK SC"/>
        <family val="2"/>
      </rPr>
      <t xml:space="preserve">〜</t>
    </r>
    <r>
      <rPr>
        <sz val="10"/>
        <rFont val="Arial"/>
        <family val="0"/>
        <charset val="1"/>
      </rPr>
      <t xml:space="preserve">3</t>
    </r>
    <r>
      <rPr>
        <sz val="10"/>
        <rFont val="Noto Sans CJK SC"/>
        <family val="2"/>
      </rPr>
      <t xml:space="preserve">（ミミズ腫れ・チェリーレッドスポット・血マメ）を用いる。</t>
    </r>
  </si>
  <si>
    <t xml:space="preserve">SRC-017</t>
  </si>
  <si>
    <r>
      <rPr>
        <sz val="10"/>
        <rFont val="Noto Sans CJK SC"/>
        <family val="2"/>
      </rPr>
      <t xml:space="preserve">日本門脈圧亢進症学会 門脈圧亢進症取扱い規約 第</t>
    </r>
    <r>
      <rPr>
        <sz val="10"/>
        <rFont val="Arial"/>
        <family val="0"/>
        <charset val="1"/>
      </rPr>
      <t xml:space="preserve">3</t>
    </r>
    <r>
      <rPr>
        <sz val="10"/>
        <rFont val="Noto Sans CJK SC"/>
        <family val="2"/>
      </rPr>
      <t xml:space="preserve">版（記載基準表を日消誌</t>
    </r>
    <r>
      <rPr>
        <sz val="10"/>
        <rFont val="Arial"/>
        <family val="0"/>
        <charset val="1"/>
      </rPr>
      <t xml:space="preserve">116(5):395</t>
    </r>
    <r>
      <rPr>
        <sz val="10"/>
        <rFont val="Noto Sans CJK SC"/>
        <family val="2"/>
      </rPr>
      <t xml:space="preserve">、日内会誌</t>
    </r>
    <r>
      <rPr>
        <sz val="10"/>
        <rFont val="Arial"/>
        <family val="0"/>
        <charset val="1"/>
      </rPr>
      <t xml:space="preserve">103(5):1187</t>
    </r>
    <r>
      <rPr>
        <sz val="10"/>
        <rFont val="Noto Sans CJK SC"/>
        <family val="2"/>
      </rPr>
      <t xml:space="preserve">で確認）</t>
    </r>
  </si>
  <si>
    <r>
      <rPr>
        <sz val="10"/>
        <rFont val="Noto Sans CJK SC"/>
        <family val="2"/>
      </rPr>
      <t xml:space="preserve">取扱い規約の最新版（第</t>
    </r>
    <r>
      <rPr>
        <sz val="10"/>
        <rFont val="Arial"/>
        <family val="0"/>
        <charset val="1"/>
      </rPr>
      <t xml:space="preserve">4</t>
    </r>
    <r>
      <rPr>
        <sz val="10"/>
        <rFont val="Noto Sans CJK SC"/>
        <family val="2"/>
      </rPr>
      <t xml:space="preserve">版の有無）は要確認</t>
    </r>
  </si>
  <si>
    <t xml:space="preserve">ES-062</t>
  </si>
  <si>
    <r>
      <rPr>
        <sz val="10"/>
        <rFont val="Noto Sans CJK SC"/>
        <family val="2"/>
      </rPr>
      <t xml:space="preserve">肝硬変の急性静脈瘤出血では、血管作動薬を内視鏡の前から早期に開始して</t>
    </r>
    <r>
      <rPr>
        <sz val="10"/>
        <rFont val="Arial"/>
        <family val="0"/>
        <charset val="1"/>
      </rPr>
      <t xml:space="preserve">2</t>
    </r>
    <r>
      <rPr>
        <sz val="10"/>
        <rFont val="Noto Sans CJK SC"/>
        <family val="2"/>
      </rPr>
      <t xml:space="preserve">〜</t>
    </r>
    <r>
      <rPr>
        <sz val="10"/>
        <rFont val="Arial"/>
        <family val="0"/>
        <charset val="1"/>
      </rPr>
      <t xml:space="preserve">5</t>
    </r>
    <r>
      <rPr>
        <sz val="10"/>
        <rFont val="Noto Sans CJK SC"/>
        <family val="2"/>
      </rPr>
      <t xml:space="preserve">日続ける。あわせて予防的抗菌薬を投与し、</t>
    </r>
    <r>
      <rPr>
        <sz val="10"/>
        <rFont val="Arial"/>
        <family val="0"/>
        <charset val="1"/>
      </rPr>
      <t xml:space="preserve">12</t>
    </r>
    <r>
      <rPr>
        <sz val="10"/>
        <rFont val="Noto Sans CJK SC"/>
        <family val="2"/>
      </rPr>
      <t xml:space="preserve">時間以内に内視鏡を行って、食道静脈瘤には</t>
    </r>
    <r>
      <rPr>
        <sz val="10"/>
        <rFont val="Arial"/>
        <family val="0"/>
        <charset val="1"/>
      </rPr>
      <t xml:space="preserve">EVL</t>
    </r>
    <r>
      <rPr>
        <sz val="10"/>
        <rFont val="Noto Sans CJK SC"/>
        <family val="2"/>
      </rPr>
      <t xml:space="preserve">を施行する。</t>
    </r>
  </si>
  <si>
    <r>
      <rPr>
        <sz val="10"/>
        <rFont val="Arial"/>
        <family val="0"/>
        <charset val="1"/>
      </rPr>
      <t xml:space="preserve">PS-02-08-05 (id: JkxnuRY)</t>
    </r>
    <r>
      <rPr>
        <sz val="10"/>
        <rFont val="Noto Sans CJK SC"/>
        <family val="2"/>
      </rPr>
      <t xml:space="preserve">；</t>
    </r>
    <r>
      <rPr>
        <sz val="10"/>
        <rFont val="Arial"/>
        <family val="0"/>
        <charset val="1"/>
      </rPr>
      <t xml:space="preserve">TBL-02-07-019 (id: JlAKpkg)</t>
    </r>
  </si>
  <si>
    <t xml:space="preserve">SRC-007</t>
  </si>
  <si>
    <t xml:space="preserve">de Franchis R, et al. Baveno VII. J Hepatol 2022;76:959-974</t>
  </si>
  <si>
    <t xml:space="preserve">10.1016/j.jhep.2021.12.022</t>
  </si>
  <si>
    <t xml:space="preserve">35120736</t>
  </si>
  <si>
    <t xml:space="preserve">ES-063</t>
  </si>
  <si>
    <r>
      <rPr>
        <sz val="10"/>
        <rFont val="Noto Sans CJK SC"/>
        <family val="2"/>
      </rPr>
      <t xml:space="preserve">急性上部消化管出血では、</t>
    </r>
    <r>
      <rPr>
        <sz val="10"/>
        <rFont val="Arial"/>
        <family val="0"/>
        <charset val="1"/>
      </rPr>
      <t xml:space="preserve">Hb 7 g/dL</t>
    </r>
    <r>
      <rPr>
        <sz val="10"/>
        <rFont val="Noto Sans CJK SC"/>
        <family val="2"/>
      </rPr>
      <t xml:space="preserve">未満で輸血する制限的輸血戦略が、</t>
    </r>
    <r>
      <rPr>
        <sz val="10"/>
        <rFont val="Arial"/>
        <family val="0"/>
        <charset val="1"/>
      </rPr>
      <t xml:space="preserve">9 g/dL</t>
    </r>
    <r>
      <rPr>
        <sz val="10"/>
        <rFont val="Noto Sans CJK SC"/>
        <family val="2"/>
      </rPr>
      <t xml:space="preserve">未満で輸血する自由輸血戦略より転帰が良かった。</t>
    </r>
  </si>
  <si>
    <r>
      <rPr>
        <sz val="10"/>
        <rFont val="Noto Sans CJK SC"/>
        <family val="2"/>
      </rPr>
      <t xml:space="preserve">医学総論 Ⅸ</t>
    </r>
    <r>
      <rPr>
        <sz val="10"/>
        <rFont val="Arial"/>
        <family val="0"/>
        <charset val="1"/>
      </rPr>
      <t xml:space="preserve">-3-B-①</t>
    </r>
    <r>
      <rPr>
        <sz val="10"/>
        <rFont val="Noto Sans CJK SC"/>
        <family val="2"/>
      </rPr>
      <t xml:space="preserve">（輸血の適応と一般的注意、</t>
    </r>
    <r>
      <rPr>
        <sz val="10"/>
        <rFont val="Arial"/>
        <family val="0"/>
        <charset val="1"/>
      </rPr>
      <t xml:space="preserve">-</t>
    </r>
    <r>
      <rPr>
        <sz val="10"/>
        <rFont val="Noto Sans CJK SC"/>
        <family val="2"/>
      </rPr>
      <t xml:space="preserve">）；医学総論 Ⅵ</t>
    </r>
    <r>
      <rPr>
        <sz val="10"/>
        <rFont val="Arial"/>
        <family val="0"/>
        <charset val="1"/>
      </rPr>
      <t xml:space="preserve">-5-F-①</t>
    </r>
    <r>
      <rPr>
        <sz val="10"/>
        <rFont val="Noto Sans CJK SC"/>
        <family val="2"/>
      </rPr>
      <t xml:space="preserve">（吐血、</t>
    </r>
    <r>
      <rPr>
        <sz val="10"/>
        <rFont val="Arial"/>
        <family val="0"/>
        <charset val="1"/>
      </rPr>
      <t xml:space="preserve">-</t>
    </r>
    <r>
      <rPr>
        <sz val="10"/>
        <rFont val="Noto Sans CJK SC"/>
        <family val="2"/>
      </rPr>
      <t xml:space="preserve">）</t>
    </r>
  </si>
  <si>
    <t xml:space="preserve">SRC-027</t>
  </si>
  <si>
    <t xml:space="preserve">Villanueva C, et al. NEJM 2013;368(1):11-21</t>
  </si>
  <si>
    <t xml:space="preserve">10.1056/NEJMoa1211801</t>
  </si>
  <si>
    <t xml:space="preserve">本文未閲覧。転帰の数値は主張文に含めない</t>
  </si>
  <si>
    <t xml:space="preserve">ES-064</t>
  </si>
  <si>
    <r>
      <rPr>
        <sz val="10"/>
        <rFont val="Arial"/>
        <family val="0"/>
        <charset val="1"/>
      </rPr>
      <t xml:space="preserve">Baveno VII</t>
    </r>
    <r>
      <rPr>
        <sz val="10"/>
        <rFont val="Noto Sans CJK SC"/>
        <family val="2"/>
      </rPr>
      <t xml:space="preserve">は、出血リスクの高い症例に</t>
    </r>
    <r>
      <rPr>
        <sz val="10"/>
        <rFont val="Arial"/>
        <family val="0"/>
        <charset val="1"/>
      </rPr>
      <t xml:space="preserve">72</t>
    </r>
    <r>
      <rPr>
        <sz val="10"/>
        <rFont val="Noto Sans CJK SC"/>
        <family val="2"/>
      </rPr>
      <t xml:space="preserve">時間以内（可能なら</t>
    </r>
    <r>
      <rPr>
        <sz val="10"/>
        <rFont val="Arial"/>
        <family val="0"/>
        <charset val="1"/>
      </rPr>
      <t xml:space="preserve">24</t>
    </r>
    <r>
      <rPr>
        <sz val="10"/>
        <rFont val="Noto Sans CJK SC"/>
        <family val="2"/>
      </rPr>
      <t xml:space="preserve">時間以内）の先制的</t>
    </r>
    <r>
      <rPr>
        <sz val="10"/>
        <rFont val="Arial"/>
        <family val="0"/>
        <charset val="1"/>
      </rPr>
      <t xml:space="preserve">TIPS</t>
    </r>
    <r>
      <rPr>
        <sz val="10"/>
        <rFont val="Noto Sans CJK SC"/>
        <family val="2"/>
      </rPr>
      <t xml:space="preserve">を勧めている。対象は、</t>
    </r>
    <r>
      <rPr>
        <sz val="10"/>
        <rFont val="Arial"/>
        <family val="0"/>
        <charset val="1"/>
      </rPr>
      <t xml:space="preserve">Child-Pugh C</t>
    </r>
    <r>
      <rPr>
        <sz val="10"/>
        <rFont val="Noto Sans CJK SC"/>
        <family val="2"/>
      </rPr>
      <t xml:space="preserve">で</t>
    </r>
    <r>
      <rPr>
        <sz val="10"/>
        <rFont val="Arial"/>
        <family val="0"/>
        <charset val="1"/>
      </rPr>
      <t xml:space="preserve">14</t>
    </r>
    <r>
      <rPr>
        <sz val="10"/>
        <rFont val="Noto Sans CJK SC"/>
        <family val="2"/>
      </rPr>
      <t xml:space="preserve">点未満、内視鏡時に活動性出血のある</t>
    </r>
    <r>
      <rPr>
        <sz val="10"/>
        <rFont val="Arial"/>
        <family val="0"/>
        <charset val="1"/>
      </rPr>
      <t xml:space="preserve">Child-Pugh B</t>
    </r>
    <r>
      <rPr>
        <sz val="10"/>
        <rFont val="Noto Sans CJK SC"/>
        <family val="2"/>
      </rPr>
      <t xml:space="preserve">で</t>
    </r>
    <r>
      <rPr>
        <sz val="10"/>
        <rFont val="Arial"/>
        <family val="0"/>
        <charset val="1"/>
      </rPr>
      <t xml:space="preserve">7</t>
    </r>
    <r>
      <rPr>
        <sz val="10"/>
        <rFont val="Noto Sans CJK SC"/>
        <family val="2"/>
      </rPr>
      <t xml:space="preserve">点超、または出血時の</t>
    </r>
    <r>
      <rPr>
        <sz val="10"/>
        <rFont val="Arial"/>
        <family val="0"/>
        <charset val="1"/>
      </rPr>
      <t xml:space="preserve">HVPG</t>
    </r>
    <r>
      <rPr>
        <sz val="10"/>
        <rFont val="Noto Sans CJK SC"/>
        <family val="2"/>
      </rPr>
      <t xml:space="preserve">が</t>
    </r>
    <r>
      <rPr>
        <sz val="10"/>
        <rFont val="Arial"/>
        <family val="0"/>
        <charset val="1"/>
      </rPr>
      <t xml:space="preserve">20 mmHg</t>
    </r>
    <r>
      <rPr>
        <sz val="10"/>
        <rFont val="Noto Sans CJK SC"/>
        <family val="2"/>
      </rPr>
      <t xml:space="preserve">超の症例である。</t>
    </r>
  </si>
  <si>
    <r>
      <rPr>
        <sz val="10"/>
        <rFont val="Arial"/>
        <family val="0"/>
        <charset val="1"/>
      </rPr>
      <t xml:space="preserve">PS-02-08-05 (id: JkxnuRY)</t>
    </r>
    <r>
      <rPr>
        <sz val="10"/>
        <rFont val="Noto Sans CJK SC"/>
        <family val="2"/>
      </rPr>
      <t xml:space="preserve">；</t>
    </r>
    <r>
      <rPr>
        <sz val="10"/>
        <rFont val="Arial"/>
        <family val="0"/>
        <charset val="1"/>
      </rPr>
      <t xml:space="preserve">TBL-02-07-034 (id: JlAKplU)</t>
    </r>
  </si>
  <si>
    <t xml:space="preserve">ES-065</t>
  </si>
  <si>
    <r>
      <rPr>
        <sz val="10"/>
        <rFont val="Noto Sans CJK SC"/>
        <family val="2"/>
      </rPr>
      <t xml:space="preserve">急性静脈瘤出血を起こした高リスクの肝硬変（</t>
    </r>
    <r>
      <rPr>
        <sz val="10"/>
        <rFont val="Arial"/>
        <family val="0"/>
        <charset val="1"/>
      </rPr>
      <t xml:space="preserve">Child-Pugh C 10</t>
    </r>
    <r>
      <rPr>
        <sz val="10"/>
        <rFont val="Noto Sans CJK SC"/>
        <family val="2"/>
      </rPr>
      <t xml:space="preserve">〜</t>
    </r>
    <r>
      <rPr>
        <sz val="10"/>
        <rFont val="Arial"/>
        <family val="0"/>
        <charset val="1"/>
      </rPr>
      <t xml:space="preserve">13</t>
    </r>
    <r>
      <rPr>
        <sz val="10"/>
        <rFont val="Noto Sans CJK SC"/>
        <family val="2"/>
      </rPr>
      <t xml:space="preserve">点、または</t>
    </r>
    <r>
      <rPr>
        <sz val="10"/>
        <rFont val="Arial"/>
        <family val="0"/>
        <charset val="1"/>
      </rPr>
      <t xml:space="preserve">B</t>
    </r>
    <r>
      <rPr>
        <sz val="10"/>
        <rFont val="Noto Sans CJK SC"/>
        <family val="2"/>
      </rPr>
      <t xml:space="preserve">で活動性出血）では、</t>
    </r>
    <r>
      <rPr>
        <sz val="10"/>
        <rFont val="Arial"/>
        <family val="0"/>
        <charset val="1"/>
      </rPr>
      <t xml:space="preserve">72</t>
    </r>
    <r>
      <rPr>
        <sz val="10"/>
        <rFont val="Noto Sans CJK SC"/>
        <family val="2"/>
      </rPr>
      <t xml:space="preserve">時間以内の早期</t>
    </r>
    <r>
      <rPr>
        <sz val="10"/>
        <rFont val="Arial"/>
        <family val="0"/>
        <charset val="1"/>
      </rPr>
      <t xml:space="preserve">TIPS</t>
    </r>
    <r>
      <rPr>
        <sz val="10"/>
        <rFont val="Noto Sans CJK SC"/>
        <family val="2"/>
      </rPr>
      <t xml:space="preserve">が標準治療に比べ生存を改善した。</t>
    </r>
  </si>
  <si>
    <t xml:space="preserve">García-Pagán JC, et al. NEJM 2010</t>
  </si>
  <si>
    <t xml:space="preserve">10.1056/NEJMoa0910102</t>
  </si>
  <si>
    <t xml:space="preserve">20573925</t>
  </si>
  <si>
    <r>
      <rPr>
        <sz val="10"/>
        <rFont val="Arial"/>
        <family val="0"/>
        <charset val="1"/>
      </rPr>
      <t xml:space="preserve">PMID</t>
    </r>
    <r>
      <rPr>
        <sz val="10"/>
        <rFont val="Noto Sans CJK SC"/>
        <family val="2"/>
      </rPr>
      <t xml:space="preserve">は依頼者提示の値で、本セッションでは独立に照合していない</t>
    </r>
  </si>
  <si>
    <t xml:space="preserve">ES-066</t>
  </si>
  <si>
    <r>
      <rPr>
        <sz val="10"/>
        <rFont val="Noto Sans CJK SC"/>
        <family val="2"/>
      </rPr>
      <t xml:space="preserve">日本の肝硬変診療ガイドライン</t>
    </r>
    <r>
      <rPr>
        <sz val="10"/>
        <rFont val="Arial"/>
        <family val="0"/>
        <charset val="1"/>
      </rPr>
      <t xml:space="preserve">2020</t>
    </r>
    <r>
      <rPr>
        <sz val="10"/>
        <rFont val="Noto Sans CJK SC"/>
        <family val="2"/>
      </rPr>
      <t xml:space="preserve">では、食道静脈瘤の初回出血予防に</t>
    </r>
    <r>
      <rPr>
        <sz val="10"/>
        <rFont val="Arial"/>
        <family val="0"/>
        <charset val="1"/>
      </rPr>
      <t xml:space="preserve">EVL</t>
    </r>
    <r>
      <rPr>
        <sz val="10"/>
        <rFont val="Noto Sans CJK SC"/>
        <family val="2"/>
      </rPr>
      <t xml:space="preserve">と</t>
    </r>
    <r>
      <rPr>
        <sz val="10"/>
        <rFont val="Arial"/>
        <family val="0"/>
        <charset val="1"/>
      </rPr>
      <t xml:space="preserve">NSBB</t>
    </r>
    <r>
      <rPr>
        <sz val="10"/>
        <rFont val="Noto Sans CJK SC"/>
        <family val="2"/>
      </rPr>
      <t xml:space="preserve">がともに有用とされる。再発予防では</t>
    </r>
    <r>
      <rPr>
        <sz val="10"/>
        <rFont val="Arial"/>
        <family val="0"/>
        <charset val="1"/>
      </rPr>
      <t xml:space="preserve">EVL</t>
    </r>
    <r>
      <rPr>
        <sz val="10"/>
        <rFont val="Noto Sans CJK SC"/>
        <family val="2"/>
      </rPr>
      <t xml:space="preserve">と</t>
    </r>
    <r>
      <rPr>
        <sz val="10"/>
        <rFont val="Arial"/>
        <family val="0"/>
        <charset val="1"/>
      </rPr>
      <t xml:space="preserve">EIS</t>
    </r>
    <r>
      <rPr>
        <sz val="10"/>
        <rFont val="Noto Sans CJK SC"/>
        <family val="2"/>
      </rPr>
      <t xml:space="preserve">の両方が提案されている。胃静脈瘤には</t>
    </r>
    <r>
      <rPr>
        <sz val="10"/>
        <rFont val="Arial"/>
        <family val="0"/>
        <charset val="1"/>
      </rPr>
      <t xml:space="preserve">B-RTO</t>
    </r>
    <r>
      <rPr>
        <sz val="10"/>
        <rFont val="Noto Sans CJK SC"/>
        <family val="2"/>
      </rPr>
      <t xml:space="preserve">が有用とされ、国内研究では</t>
    </r>
    <r>
      <rPr>
        <sz val="10"/>
        <rFont val="Arial"/>
        <family val="0"/>
        <charset val="1"/>
      </rPr>
      <t xml:space="preserve">NBCA</t>
    </r>
    <r>
      <rPr>
        <sz val="10"/>
        <rFont val="Noto Sans CJK SC"/>
        <family val="2"/>
      </rPr>
      <t xml:space="preserve">による</t>
    </r>
    <r>
      <rPr>
        <sz val="10"/>
        <rFont val="Arial"/>
        <family val="0"/>
        <charset val="1"/>
      </rPr>
      <t xml:space="preserve">EIS</t>
    </r>
    <r>
      <rPr>
        <sz val="10"/>
        <rFont val="Noto Sans CJK SC"/>
        <family val="2"/>
      </rPr>
      <t xml:space="preserve">より再出血の予防に優れていた。</t>
    </r>
  </si>
  <si>
    <r>
      <rPr>
        <sz val="10"/>
        <rFont val="Arial"/>
        <family val="0"/>
        <charset val="1"/>
      </rPr>
      <t xml:space="preserve">PS-02-08-05 (id: JkxnuRY)</t>
    </r>
    <r>
      <rPr>
        <sz val="10"/>
        <rFont val="Noto Sans CJK SC"/>
        <family val="2"/>
      </rPr>
      <t xml:space="preserve">；</t>
    </r>
    <r>
      <rPr>
        <sz val="10"/>
        <rFont val="Arial"/>
        <family val="0"/>
        <charset val="1"/>
      </rPr>
      <t xml:space="preserve">TBL-02-07-033 (id: JlAKplQ)</t>
    </r>
    <r>
      <rPr>
        <sz val="10"/>
        <rFont val="Noto Sans CJK SC"/>
        <family val="2"/>
      </rPr>
      <t xml:space="preserve">；</t>
    </r>
    <r>
      <rPr>
        <sz val="10"/>
        <rFont val="Arial"/>
        <family val="0"/>
        <charset val="1"/>
      </rPr>
      <t xml:space="preserve">TBL-02-07-034 (id: JlAKplU)</t>
    </r>
  </si>
  <si>
    <t xml:space="preserve">SRC-018</t>
  </si>
  <si>
    <t xml:space="preserve">Yoshiji H, et al. Evidence-based clinical practice guidelines for Liver Cirrhosis 2020. J Gastroenterol 2021;56:593-619</t>
  </si>
  <si>
    <t xml:space="preserve">10.1007/s00535-021-01788-x</t>
  </si>
  <si>
    <t xml:space="preserve">34231046</t>
  </si>
  <si>
    <r>
      <rPr>
        <sz val="10"/>
        <rFont val="Arial"/>
        <family val="0"/>
        <charset val="1"/>
      </rPr>
      <t xml:space="preserve">2025</t>
    </r>
    <r>
      <rPr>
        <sz val="10"/>
        <rFont val="Noto Sans CJK SC"/>
        <family val="2"/>
      </rPr>
      <t xml:space="preserve">年版の推奨は未確認</t>
    </r>
  </si>
  <si>
    <t xml:space="preserve">ES-067</t>
  </si>
  <si>
    <t xml:space="preserve">その他（一次出典未取得：骨子のみ）</t>
  </si>
  <si>
    <r>
      <rPr>
        <sz val="10"/>
        <rFont val="Noto Sans CJK SC"/>
        <family val="2"/>
      </rPr>
      <t xml:space="preserve">嘔吐を繰り返した後の吐血では、</t>
    </r>
    <r>
      <rPr>
        <sz val="10"/>
        <rFont val="Arial"/>
        <family val="0"/>
        <charset val="1"/>
      </rPr>
      <t xml:space="preserve">Mallory-Weiss</t>
    </r>
    <r>
      <rPr>
        <sz val="10"/>
        <rFont val="Noto Sans CJK SC"/>
        <family val="2"/>
      </rPr>
      <t xml:space="preserve">症候群（食道胃接合部付近の粘膜裂創）を考える。多くは自然に止血する。嘔吐後に激しい胸痛、皮下気腫、縦隔気腫を伴う場合は、</t>
    </r>
    <r>
      <rPr>
        <sz val="10"/>
        <rFont val="Arial"/>
        <family val="0"/>
        <charset val="1"/>
      </rPr>
      <t xml:space="preserve">Boerhaave</t>
    </r>
    <r>
      <rPr>
        <sz val="10"/>
        <rFont val="Noto Sans CJK SC"/>
        <family val="2"/>
      </rPr>
      <t xml:space="preserve">症候群（食道の全層性破裂）を疑い、緊急に対応する。</t>
    </r>
  </si>
  <si>
    <r>
      <rPr>
        <sz val="10"/>
        <rFont val="Arial"/>
        <family val="0"/>
        <charset val="1"/>
      </rPr>
      <t xml:space="preserve">Mallory-Weiss</t>
    </r>
    <r>
      <rPr>
        <sz val="10"/>
        <rFont val="Noto Sans CJK SC"/>
        <family val="2"/>
      </rPr>
      <t xml:space="preserve">症候群・特発性食道破裂・食道異物ほか</t>
    </r>
  </si>
  <si>
    <t xml:space="preserve">ES-084, ES-085</t>
  </si>
  <si>
    <t xml:space="preserve">ES-068</t>
  </si>
  <si>
    <r>
      <rPr>
        <sz val="10"/>
        <rFont val="Noto Sans CJK SC"/>
        <family val="2"/>
      </rPr>
      <t xml:space="preserve">以下の項目は骨子のみ確定し、出典は次回以降に補う。①食道異物（ボタン電池は緊急摘出）②腐食性食道炎（嘔吐の誘発や中和は避ける）③食道裂孔ヘルニア ④薬剤性食道炎（テトラサイクリン系、ビスホスホネート、塩化カリウムなど）⑤カンジダ食道炎 ⑥ヘルペス食道炎（小さな打ち抜き潰瘍）⑦</t>
    </r>
    <r>
      <rPr>
        <sz val="10"/>
        <rFont val="Arial"/>
        <family val="0"/>
        <charset val="1"/>
      </rPr>
      <t xml:space="preserve">CMV</t>
    </r>
    <r>
      <rPr>
        <sz val="10"/>
        <rFont val="Noto Sans CJK SC"/>
        <family val="2"/>
      </rPr>
      <t xml:space="preserve">食道炎（大きく浅い潰瘍）⑧</t>
    </r>
    <r>
      <rPr>
        <sz val="10"/>
        <rFont val="Arial"/>
        <family val="0"/>
        <charset val="1"/>
      </rPr>
      <t xml:space="preserve">Plummer-Vinson</t>
    </r>
    <r>
      <rPr>
        <sz val="10"/>
        <rFont val="Noto Sans CJK SC"/>
        <family val="2"/>
      </rPr>
      <t xml:space="preserve">症候群 ⑨</t>
    </r>
    <r>
      <rPr>
        <sz val="10"/>
        <rFont val="Arial"/>
        <family val="0"/>
        <charset val="1"/>
      </rPr>
      <t xml:space="preserve">Zenker</t>
    </r>
    <r>
      <rPr>
        <sz val="10"/>
        <rFont val="Noto Sans CJK SC"/>
        <family val="2"/>
      </rPr>
      <t xml:space="preserve">憩室。</t>
    </r>
  </si>
  <si>
    <t xml:space="preserve">ES-069, ES-070, ES-071, ES-072, ES-073, ES-074, ES-075, ES-079, ES-080, ES-081, ES-085, ES-086, ES-087, ES-089</t>
  </si>
  <si>
    <t xml:space="preserve">high</t>
  </si>
  <si>
    <t xml:space="preserve">ES-069</t>
  </si>
  <si>
    <t xml:space="preserve">その他の食道疾患</t>
  </si>
  <si>
    <r>
      <rPr>
        <sz val="10"/>
        <rFont val="Noto Sans CJK SC"/>
        <family val="2"/>
      </rPr>
      <t xml:space="preserve">食道を完全に閉塞した異物、食道内の鋭的異物、食道内の電池は、緊急（できれば</t>
    </r>
    <r>
      <rPr>
        <sz val="10"/>
        <rFont val="Arial"/>
        <family val="0"/>
        <charset val="1"/>
      </rPr>
      <t xml:space="preserve">2</t>
    </r>
    <r>
      <rPr>
        <sz val="10"/>
        <rFont val="Noto Sans CJK SC"/>
        <family val="2"/>
      </rPr>
      <t xml:space="preserve">時間以内、遅くとも</t>
    </r>
    <r>
      <rPr>
        <sz val="10"/>
        <rFont val="Arial"/>
        <family val="0"/>
        <charset val="1"/>
      </rPr>
      <t xml:space="preserve">6</t>
    </r>
    <r>
      <rPr>
        <sz val="10"/>
        <rFont val="Noto Sans CJK SC"/>
        <family val="2"/>
      </rPr>
      <t xml:space="preserve">時間以内）に内視鏡で摘出する。</t>
    </r>
  </si>
  <si>
    <t xml:space="preserve">該当なし</t>
  </si>
  <si>
    <t xml:space="preserve">SRC-009</t>
  </si>
  <si>
    <r>
      <rPr>
        <sz val="10"/>
        <rFont val="Arial"/>
        <family val="0"/>
        <charset val="1"/>
      </rPr>
      <t xml:space="preserve">Birk M, et al. ESGE Clinical Guideline. Endoscopy 2016;48:489-496</t>
    </r>
    <r>
      <rPr>
        <sz val="10"/>
        <rFont val="Noto Sans CJK SC"/>
        <family val="2"/>
      </rPr>
      <t xml:space="preserve">（推奨</t>
    </r>
    <r>
      <rPr>
        <sz val="10"/>
        <rFont val="Arial"/>
        <family val="0"/>
        <charset val="1"/>
      </rPr>
      <t xml:space="preserve">7</t>
    </r>
    <r>
      <rPr>
        <sz val="10"/>
        <rFont val="Noto Sans CJK SC"/>
        <family val="2"/>
      </rPr>
      <t xml:space="preserve">）</t>
    </r>
  </si>
  <si>
    <t xml:space="preserve">10.1055/s-0042-100456</t>
  </si>
  <si>
    <t xml:space="preserve">26862844</t>
  </si>
  <si>
    <r>
      <rPr>
        <sz val="10"/>
        <rFont val="Noto Sans CJK SC"/>
        <family val="2"/>
      </rPr>
      <t xml:space="preserve">小児は</t>
    </r>
    <r>
      <rPr>
        <sz val="10"/>
        <rFont val="Arial"/>
        <family val="0"/>
        <charset val="1"/>
      </rPr>
      <t xml:space="preserve">ESPGHAN</t>
    </r>
    <r>
      <rPr>
        <sz val="10"/>
        <rFont val="Noto Sans CJK SC"/>
        <family val="2"/>
      </rPr>
      <t xml:space="preserve">など別の</t>
    </r>
    <r>
      <rPr>
        <sz val="10"/>
        <rFont val="Arial"/>
        <family val="0"/>
        <charset val="1"/>
      </rPr>
      <t xml:space="preserve">GL</t>
    </r>
    <r>
      <rPr>
        <sz val="10"/>
        <rFont val="Noto Sans CJK SC"/>
        <family val="2"/>
      </rPr>
      <t xml:space="preserve">の対象</t>
    </r>
  </si>
  <si>
    <t xml:space="preserve">ES-070</t>
  </si>
  <si>
    <r>
      <rPr>
        <sz val="10"/>
        <rFont val="Noto Sans CJK SC"/>
        <family val="2"/>
      </rPr>
      <t xml:space="preserve">完全閉塞のない食道異物は</t>
    </r>
    <r>
      <rPr>
        <sz val="10"/>
        <rFont val="Arial"/>
        <family val="0"/>
        <charset val="1"/>
      </rPr>
      <t xml:space="preserve">24</t>
    </r>
    <r>
      <rPr>
        <sz val="10"/>
        <rFont val="Noto Sans CJK SC"/>
        <family val="2"/>
      </rPr>
      <t xml:space="preserve">時間以内に摘出する。胃内の鋭的異物、磁石、電池、大きい・長い異物も</t>
    </r>
    <r>
      <rPr>
        <sz val="10"/>
        <rFont val="Arial"/>
        <family val="0"/>
        <charset val="1"/>
      </rPr>
      <t xml:space="preserve">24</t>
    </r>
    <r>
      <rPr>
        <sz val="10"/>
        <rFont val="Noto Sans CJK SC"/>
        <family val="2"/>
      </rPr>
      <t xml:space="preserve">時間以内の内視鏡摘出が推奨される。</t>
    </r>
  </si>
  <si>
    <r>
      <rPr>
        <sz val="10"/>
        <rFont val="Arial"/>
        <family val="0"/>
        <charset val="1"/>
      </rPr>
      <t xml:space="preserve">ESGE</t>
    </r>
    <r>
      <rPr>
        <sz val="10"/>
        <rFont val="Noto Sans CJK SC"/>
        <family val="2"/>
      </rPr>
      <t xml:space="preserve">異物</t>
    </r>
    <r>
      <rPr>
        <sz val="10"/>
        <rFont val="Arial"/>
        <family val="0"/>
        <charset val="1"/>
      </rPr>
      <t xml:space="preserve">GL 2016</t>
    </r>
    <r>
      <rPr>
        <sz val="10"/>
        <rFont val="Noto Sans CJK SC"/>
        <family val="2"/>
      </rPr>
      <t xml:space="preserve">（推奨</t>
    </r>
    <r>
      <rPr>
        <sz val="10"/>
        <rFont val="Arial"/>
        <family val="0"/>
        <charset val="1"/>
      </rPr>
      <t xml:space="preserve">7</t>
    </r>
    <r>
      <rPr>
        <sz val="10"/>
        <rFont val="Noto Sans CJK SC"/>
        <family val="2"/>
      </rPr>
      <t xml:space="preserve">・</t>
    </r>
    <r>
      <rPr>
        <sz val="10"/>
        <rFont val="Arial"/>
        <family val="0"/>
        <charset val="1"/>
      </rPr>
      <t xml:space="preserve">10</t>
    </r>
    <r>
      <rPr>
        <sz val="10"/>
        <rFont val="Noto Sans CJK SC"/>
        <family val="2"/>
      </rPr>
      <t xml:space="preserve">）</t>
    </r>
  </si>
  <si>
    <t xml:space="preserve">なし</t>
  </si>
  <si>
    <t xml:space="preserve">ES-071</t>
  </si>
  <si>
    <t xml:space="preserve">鋭的異物を内視鏡で摘出するときは、食道・胃・咽頭の損傷と誤嚥を防ぐため保護具（オーバーチューブやフード）を使う。</t>
  </si>
  <si>
    <r>
      <rPr>
        <sz val="10"/>
        <rFont val="Arial"/>
        <family val="0"/>
        <charset val="1"/>
      </rPr>
      <t xml:space="preserve">ESGE</t>
    </r>
    <r>
      <rPr>
        <sz val="10"/>
        <rFont val="Noto Sans CJK SC"/>
        <family val="2"/>
      </rPr>
      <t xml:space="preserve">異物</t>
    </r>
    <r>
      <rPr>
        <sz val="10"/>
        <rFont val="Arial"/>
        <family val="0"/>
        <charset val="1"/>
      </rPr>
      <t xml:space="preserve">GL 2016</t>
    </r>
    <r>
      <rPr>
        <sz val="10"/>
        <rFont val="Noto Sans CJK SC"/>
        <family val="2"/>
      </rPr>
      <t xml:space="preserve">（推奨</t>
    </r>
    <r>
      <rPr>
        <sz val="10"/>
        <rFont val="Arial"/>
        <family val="0"/>
        <charset val="1"/>
      </rPr>
      <t xml:space="preserve">11</t>
    </r>
    <r>
      <rPr>
        <sz val="10"/>
        <rFont val="Noto Sans CJK SC"/>
        <family val="2"/>
      </rPr>
      <t xml:space="preserve">）</t>
    </r>
  </si>
  <si>
    <t xml:space="preserve">ES-072</t>
  </si>
  <si>
    <r>
      <rPr>
        <sz val="10"/>
        <rFont val="Noto Sans CJK SC"/>
        <family val="2"/>
      </rPr>
      <t xml:space="preserve">食道の食物塊嵌頓は、内視鏡で胃内へ静かに押し込む方法が提案されている。食物塊嵌頓の背景には食道の基礎疾患（</t>
    </r>
    <r>
      <rPr>
        <sz val="10"/>
        <rFont val="Arial"/>
        <family val="0"/>
        <charset val="1"/>
      </rPr>
      <t xml:space="preserve">EoE</t>
    </r>
    <r>
      <rPr>
        <sz val="10"/>
        <rFont val="Noto Sans CJK SC"/>
        <family val="2"/>
      </rPr>
      <t xml:space="preserve">、狭窄など）があることが多い。</t>
    </r>
  </si>
  <si>
    <r>
      <rPr>
        <sz val="10"/>
        <rFont val="Noto Sans CJK SC"/>
        <family val="2"/>
      </rPr>
      <t xml:space="preserve">医学総論 Ⅵ</t>
    </r>
    <r>
      <rPr>
        <sz val="10"/>
        <rFont val="Arial"/>
        <family val="0"/>
        <charset val="1"/>
      </rPr>
      <t xml:space="preserve">-5-B</t>
    </r>
    <r>
      <rPr>
        <sz val="10"/>
        <rFont val="Noto Sans CJK SC"/>
        <family val="2"/>
      </rPr>
      <t xml:space="preserve">（嚥下障害（嚥下痛・通過障害・誤嚥）、</t>
    </r>
    <r>
      <rPr>
        <sz val="10"/>
        <rFont val="Arial"/>
        <family val="0"/>
        <charset val="1"/>
      </rPr>
      <t xml:space="preserve">-</t>
    </r>
    <r>
      <rPr>
        <sz val="10"/>
        <rFont val="Noto Sans CJK SC"/>
        <family val="2"/>
      </rPr>
      <t xml:space="preserve">）</t>
    </r>
  </si>
  <si>
    <r>
      <rPr>
        <sz val="10"/>
        <rFont val="Arial"/>
        <family val="0"/>
        <charset val="1"/>
      </rPr>
      <t xml:space="preserve">ESGE</t>
    </r>
    <r>
      <rPr>
        <sz val="10"/>
        <rFont val="Noto Sans CJK SC"/>
        <family val="2"/>
      </rPr>
      <t xml:space="preserve">異物</t>
    </r>
    <r>
      <rPr>
        <sz val="10"/>
        <rFont val="Arial"/>
        <family val="0"/>
        <charset val="1"/>
      </rPr>
      <t xml:space="preserve">GL 2016</t>
    </r>
    <r>
      <rPr>
        <sz val="10"/>
        <rFont val="Noto Sans CJK SC"/>
        <family val="2"/>
      </rPr>
      <t xml:space="preserve">（推奨</t>
    </r>
    <r>
      <rPr>
        <sz val="10"/>
        <rFont val="Arial"/>
        <family val="0"/>
        <charset val="1"/>
      </rPr>
      <t xml:space="preserve">8</t>
    </r>
    <r>
      <rPr>
        <sz val="10"/>
        <rFont val="Noto Sans CJK SC"/>
        <family val="2"/>
      </rPr>
      <t xml:space="preserve">）</t>
    </r>
  </si>
  <si>
    <r>
      <rPr>
        <sz val="10"/>
        <rFont val="Arial"/>
        <family val="0"/>
        <charset val="1"/>
      </rPr>
      <t xml:space="preserve">75%</t>
    </r>
    <r>
      <rPr>
        <sz val="10"/>
        <rFont val="Noto Sans CJK SC"/>
        <family val="2"/>
      </rPr>
      <t xml:space="preserve">超の数値は同</t>
    </r>
    <r>
      <rPr>
        <sz val="10"/>
        <rFont val="Arial"/>
        <family val="0"/>
        <charset val="1"/>
      </rPr>
      <t xml:space="preserve">GL</t>
    </r>
    <r>
      <rPr>
        <sz val="10"/>
        <rFont val="Noto Sans CJK SC"/>
        <family val="2"/>
      </rPr>
      <t xml:space="preserve">本文の記載で、原著は未確認</t>
    </r>
  </si>
  <si>
    <t xml:space="preserve">ES-073</t>
  </si>
  <si>
    <t xml:space="preserve">腐食性物質を飲み込んだときは、嘔吐を誘発しない。胃洗浄もしない（再曝露で食道傷害が増える）。弱酸・弱アルカリによる中和は発熱反応で傷害を悪化させるおそれがあり推奨されない。</t>
  </si>
  <si>
    <t xml:space="preserve">SRC-020</t>
  </si>
  <si>
    <t xml:space="preserve">Contini S, Scarpignato C. Caustic injury of the upper GI tract: a comprehensive review. World J Gastroenterol 2013;19(25):3918</t>
  </si>
  <si>
    <t xml:space="preserve">10.3748/wjg.v19.i25.3918</t>
  </si>
  <si>
    <t xml:space="preserve">23840136</t>
  </si>
  <si>
    <r>
      <rPr>
        <sz val="10"/>
        <rFont val="Arial"/>
        <family val="0"/>
        <charset val="1"/>
      </rPr>
      <t xml:space="preserve">medium</t>
    </r>
    <r>
      <rPr>
        <sz val="10"/>
        <rFont val="Noto Sans CJK SC"/>
        <family val="2"/>
      </rPr>
      <t xml:space="preserve">（</t>
    </r>
    <r>
      <rPr>
        <sz val="10"/>
        <rFont val="Arial"/>
        <family val="0"/>
        <charset val="1"/>
      </rPr>
      <t xml:space="preserve">DOI</t>
    </r>
    <r>
      <rPr>
        <sz val="10"/>
        <rFont val="Noto Sans CJK SC"/>
        <family val="2"/>
      </rPr>
      <t xml:space="preserve">・</t>
    </r>
    <r>
      <rPr>
        <sz val="10"/>
        <rFont val="Arial"/>
        <family val="0"/>
        <charset val="1"/>
      </rPr>
      <t xml:space="preserve">PMID</t>
    </r>
    <r>
      <rPr>
        <sz val="10"/>
        <rFont val="Noto Sans CJK SC"/>
        <family val="2"/>
      </rPr>
      <t xml:space="preserve">は</t>
    </r>
    <r>
      <rPr>
        <sz val="10"/>
        <rFont val="Arial"/>
        <family val="0"/>
        <charset val="1"/>
      </rPr>
      <t xml:space="preserve">API</t>
    </r>
    <r>
      <rPr>
        <sz val="10"/>
        <rFont val="Noto Sans CJK SC"/>
        <family val="2"/>
      </rPr>
      <t xml:space="preserve">で確定。</t>
    </r>
    <r>
      <rPr>
        <sz val="10"/>
        <rFont val="Arial"/>
        <family val="0"/>
        <charset val="1"/>
      </rPr>
      <t xml:space="preserve">PMC</t>
    </r>
    <r>
      <rPr>
        <sz val="10"/>
        <rFont val="Noto Sans CJK SC"/>
        <family val="2"/>
      </rPr>
      <t xml:space="preserve">では抄録しか読めず、本文の記述は未照合）</t>
    </r>
  </si>
  <si>
    <t xml:space="preserve">ES-074</t>
  </si>
  <si>
    <r>
      <rPr>
        <sz val="10"/>
        <rFont val="Noto Sans CJK SC"/>
        <family val="2"/>
      </rPr>
      <t xml:space="preserve">腐食性食道傷害の重症度は</t>
    </r>
    <r>
      <rPr>
        <sz val="10"/>
        <rFont val="Arial"/>
        <family val="0"/>
        <charset val="1"/>
      </rPr>
      <t xml:space="preserve">Zargar</t>
    </r>
    <r>
      <rPr>
        <sz val="10"/>
        <rFont val="Noto Sans CJK SC"/>
        <family val="2"/>
      </rPr>
      <t xml:space="preserve">分類で評価する。</t>
    </r>
    <r>
      <rPr>
        <sz val="10"/>
        <rFont val="Arial"/>
        <family val="0"/>
        <charset val="1"/>
      </rPr>
      <t xml:space="preserve">0</t>
    </r>
    <r>
      <rPr>
        <sz val="10"/>
        <rFont val="Noto Sans CJK SC"/>
        <family val="2"/>
      </rPr>
      <t xml:space="preserve">（正常）、</t>
    </r>
    <r>
      <rPr>
        <sz val="10"/>
        <rFont val="Arial"/>
        <family val="0"/>
        <charset val="1"/>
      </rPr>
      <t xml:space="preserve">1</t>
    </r>
    <r>
      <rPr>
        <sz val="10"/>
        <rFont val="Noto Sans CJK SC"/>
        <family val="2"/>
      </rPr>
      <t xml:space="preserve">（浮腫・発赤）、</t>
    </r>
    <r>
      <rPr>
        <sz val="10"/>
        <rFont val="Arial"/>
        <family val="0"/>
        <charset val="1"/>
      </rPr>
      <t xml:space="preserve">2a</t>
    </r>
    <r>
      <rPr>
        <sz val="10"/>
        <rFont val="Noto Sans CJK SC"/>
        <family val="2"/>
      </rPr>
      <t xml:space="preserve">（表在性潰瘍・びらん・滲出物）、</t>
    </r>
    <r>
      <rPr>
        <sz val="10"/>
        <rFont val="Arial"/>
        <family val="0"/>
        <charset val="1"/>
      </rPr>
      <t xml:space="preserve">2b</t>
    </r>
    <r>
      <rPr>
        <sz val="10"/>
        <rFont val="Noto Sans CJK SC"/>
        <family val="2"/>
      </rPr>
      <t xml:space="preserve">（</t>
    </r>
    <r>
      <rPr>
        <sz val="10"/>
        <rFont val="Arial"/>
        <family val="0"/>
        <charset val="1"/>
      </rPr>
      <t xml:space="preserve">2a</t>
    </r>
    <r>
      <rPr>
        <sz val="10"/>
        <rFont val="Noto Sans CJK SC"/>
        <family val="2"/>
      </rPr>
      <t xml:space="preserve">に加え深い限局性または全周性の潰瘍）、</t>
    </r>
    <r>
      <rPr>
        <sz val="10"/>
        <rFont val="Arial"/>
        <family val="0"/>
        <charset val="1"/>
      </rPr>
      <t xml:space="preserve">3a</t>
    </r>
    <r>
      <rPr>
        <sz val="10"/>
        <rFont val="Noto Sans CJK SC"/>
        <family val="2"/>
      </rPr>
      <t xml:space="preserve">（限局性壊死）、</t>
    </r>
    <r>
      <rPr>
        <sz val="10"/>
        <rFont val="Arial"/>
        <family val="0"/>
        <charset val="1"/>
      </rPr>
      <t xml:space="preserve">3b</t>
    </r>
    <r>
      <rPr>
        <sz val="10"/>
        <rFont val="Noto Sans CJK SC"/>
        <family val="2"/>
      </rPr>
      <t xml:space="preserve">（広範な壊死）に分ける。</t>
    </r>
  </si>
  <si>
    <t xml:space="preserve">SRC-021</t>
  </si>
  <si>
    <r>
      <rPr>
        <sz val="10"/>
        <rFont val="Arial"/>
        <family val="0"/>
        <charset val="1"/>
      </rPr>
      <t xml:space="preserve">Cheng HT, et al. Caustic ingestion in adults. BMC Gastroenterol 2008</t>
    </r>
    <r>
      <rPr>
        <sz val="10"/>
        <rFont val="Noto Sans CJK SC"/>
        <family val="2"/>
      </rPr>
      <t xml:space="preserve">（表</t>
    </r>
    <r>
      <rPr>
        <sz val="10"/>
        <rFont val="Arial"/>
        <family val="0"/>
        <charset val="1"/>
      </rPr>
      <t xml:space="preserve">1</t>
    </r>
    <r>
      <rPr>
        <sz val="10"/>
        <rFont val="Noto Sans CJK SC"/>
        <family val="2"/>
      </rPr>
      <t xml:space="preserve">）</t>
    </r>
  </si>
  <si>
    <t xml:space="preserve">10.1186/1471-230X-8-31</t>
  </si>
  <si>
    <t xml:space="preserve">18655708</t>
  </si>
  <si>
    <r>
      <rPr>
        <sz val="10"/>
        <rFont val="Arial"/>
        <family val="0"/>
        <charset val="1"/>
      </rPr>
      <t xml:space="preserve">Zargar</t>
    </r>
    <r>
      <rPr>
        <sz val="10"/>
        <rFont val="Noto Sans CJK SC"/>
        <family val="2"/>
      </rPr>
      <t xml:space="preserve">原著（</t>
    </r>
    <r>
      <rPr>
        <sz val="10"/>
        <rFont val="Arial"/>
        <family val="0"/>
        <charset val="1"/>
      </rPr>
      <t xml:space="preserve">Gastrointest Endosc 1991</t>
    </r>
    <r>
      <rPr>
        <sz val="10"/>
        <rFont val="Noto Sans CJK SC"/>
        <family val="2"/>
      </rPr>
      <t xml:space="preserve">）は未閲覧</t>
    </r>
  </si>
  <si>
    <t xml:space="preserve">ES-075</t>
  </si>
  <si>
    <r>
      <rPr>
        <sz val="10"/>
        <rFont val="Noto Sans CJK SC"/>
        <family val="2"/>
      </rPr>
      <t xml:space="preserve">腐食性食道傷害後の狭窄は、</t>
    </r>
    <r>
      <rPr>
        <sz val="10"/>
        <rFont val="Arial"/>
        <family val="0"/>
        <charset val="1"/>
      </rPr>
      <t xml:space="preserve">Zargar 2b</t>
    </r>
    <r>
      <rPr>
        <sz val="10"/>
        <rFont val="Noto Sans CJK SC"/>
        <family val="2"/>
      </rPr>
      <t xml:space="preserve">で約</t>
    </r>
    <r>
      <rPr>
        <sz val="10"/>
        <rFont val="Arial"/>
        <family val="0"/>
        <charset val="1"/>
      </rPr>
      <t xml:space="preserve">71%</t>
    </r>
    <r>
      <rPr>
        <sz val="10"/>
        <rFont val="Noto Sans CJK SC"/>
        <family val="2"/>
      </rPr>
      <t xml:space="preserve">、</t>
    </r>
    <r>
      <rPr>
        <sz val="10"/>
        <rFont val="Arial"/>
        <family val="0"/>
        <charset val="1"/>
      </rPr>
      <t xml:space="preserve">3</t>
    </r>
    <r>
      <rPr>
        <sz val="10"/>
        <rFont val="Noto Sans CJK SC"/>
        <family val="2"/>
      </rPr>
      <t xml:space="preserve">でほぼ</t>
    </r>
    <r>
      <rPr>
        <sz val="10"/>
        <rFont val="Arial"/>
        <family val="0"/>
        <charset val="1"/>
      </rPr>
      <t xml:space="preserve">100%</t>
    </r>
    <r>
      <rPr>
        <sz val="10"/>
        <rFont val="Noto Sans CJK SC"/>
        <family val="2"/>
      </rPr>
      <t xml:space="preserve">と報告されている。重症度が高いほど狭窄のリスクが高い。</t>
    </r>
  </si>
  <si>
    <t xml:space="preserve">Contini 2013 WJG</t>
  </si>
  <si>
    <r>
      <rPr>
        <sz val="10"/>
        <rFont val="Arial"/>
        <family val="0"/>
        <charset val="1"/>
      </rPr>
      <t xml:space="preserve">medium</t>
    </r>
    <r>
      <rPr>
        <sz val="10"/>
        <rFont val="Noto Sans CJK SC"/>
        <family val="2"/>
      </rPr>
      <t xml:space="preserve">（報告によって</t>
    </r>
    <r>
      <rPr>
        <sz val="10"/>
        <rFont val="Arial"/>
        <family val="0"/>
        <charset val="1"/>
      </rPr>
      <t xml:space="preserve">2b</t>
    </r>
    <r>
      <rPr>
        <sz val="10"/>
        <rFont val="Noto Sans CJK SC"/>
        <family val="2"/>
      </rPr>
      <t xml:space="preserve">は</t>
    </r>
    <r>
      <rPr>
        <sz val="10"/>
        <rFont val="Arial"/>
        <family val="0"/>
        <charset val="1"/>
      </rPr>
      <t xml:space="preserve">40</t>
    </r>
    <r>
      <rPr>
        <sz val="10"/>
        <rFont val="Noto Sans CJK SC"/>
        <family val="2"/>
      </rPr>
      <t xml:space="preserve">〜</t>
    </r>
    <r>
      <rPr>
        <sz val="10"/>
        <rFont val="Arial"/>
        <family val="0"/>
        <charset val="1"/>
      </rPr>
      <t xml:space="preserve">60%</t>
    </r>
    <r>
      <rPr>
        <sz val="10"/>
        <rFont val="Noto Sans CJK SC"/>
        <family val="2"/>
      </rPr>
      <t xml:space="preserve">とする記載もあり幅がある。</t>
    </r>
    <r>
      <rPr>
        <sz val="10"/>
        <rFont val="Arial"/>
        <family val="0"/>
        <charset val="1"/>
      </rPr>
      <t xml:space="preserve">PMC</t>
    </r>
    <r>
      <rPr>
        <sz val="10"/>
        <rFont val="Noto Sans CJK SC"/>
        <family val="2"/>
      </rPr>
      <t xml:space="preserve">では抄録しか読めず本文は未照合）</t>
    </r>
  </si>
  <si>
    <t xml:space="preserve">ES-076</t>
  </si>
  <si>
    <r>
      <rPr>
        <sz val="10"/>
        <rFont val="Noto Sans CJK SC"/>
        <family val="2"/>
      </rPr>
      <t xml:space="preserve">食道裂孔ヘルニアで最も多いのは</t>
    </r>
    <r>
      <rPr>
        <sz val="10"/>
        <rFont val="Arial"/>
        <family val="0"/>
        <charset val="1"/>
      </rPr>
      <t xml:space="preserve">I</t>
    </r>
    <r>
      <rPr>
        <sz val="10"/>
        <rFont val="Noto Sans CJK SC"/>
        <family val="2"/>
      </rPr>
      <t xml:space="preserve">型（滑脱型）で、横隔食道膜の弛緩により胃噴門部が縦隔へ脱出する。軸方向のずれが</t>
    </r>
    <r>
      <rPr>
        <sz val="10"/>
        <rFont val="Arial"/>
        <family val="0"/>
        <charset val="1"/>
      </rPr>
      <t xml:space="preserve">2 cm</t>
    </r>
    <r>
      <rPr>
        <sz val="10"/>
        <rFont val="Noto Sans CJK SC"/>
        <family val="2"/>
      </rPr>
      <t xml:space="preserve">を超えれば、バリウム造影、内視鏡、内圧検査で診断できる。</t>
    </r>
  </si>
  <si>
    <r>
      <rPr>
        <sz val="10"/>
        <rFont val="Noto Sans CJK SC"/>
        <family val="2"/>
      </rPr>
      <t xml:space="preserve">医学各論 Ⅵ</t>
    </r>
    <r>
      <rPr>
        <sz val="10"/>
        <rFont val="Arial"/>
        <family val="0"/>
        <charset val="1"/>
      </rPr>
      <t xml:space="preserve">-9-A-①</t>
    </r>
    <r>
      <rPr>
        <sz val="10"/>
        <rFont val="Noto Sans CJK SC"/>
        <family val="2"/>
      </rPr>
      <t xml:space="preserve">（食道裂孔ヘルニア、</t>
    </r>
    <r>
      <rPr>
        <sz val="10"/>
        <rFont val="Arial"/>
        <family val="0"/>
        <charset val="1"/>
      </rPr>
      <t xml:space="preserve">a</t>
    </r>
    <r>
      <rPr>
        <sz val="10"/>
        <rFont val="Noto Sans CJK SC"/>
        <family val="2"/>
      </rPr>
      <t xml:space="preserve">）</t>
    </r>
  </si>
  <si>
    <t xml:space="preserve">Kahrilas PJ, et al. Approaches to the diagnosis and grading of hiatal hernia. Best Pract Res Clin Gastroenterol 2008;22:601-616</t>
  </si>
  <si>
    <t xml:space="preserve">10.1016/j.bpg.2007.12.007</t>
  </si>
  <si>
    <t xml:space="preserve">18656819</t>
  </si>
  <si>
    <t xml:space="preserve">2026-10-12</t>
  </si>
  <si>
    <r>
      <rPr>
        <sz val="10"/>
        <rFont val="Arial"/>
        <family val="0"/>
        <charset val="1"/>
      </rPr>
      <t xml:space="preserve">low</t>
    </r>
    <r>
      <rPr>
        <sz val="10"/>
        <rFont val="Noto Sans CJK SC"/>
        <family val="2"/>
      </rPr>
      <t xml:space="preserve">（抄録で照合）。</t>
    </r>
    <r>
      <rPr>
        <sz val="10"/>
        <rFont val="Arial"/>
        <family val="0"/>
        <charset val="1"/>
      </rPr>
      <t xml:space="preserve">II</t>
    </r>
    <r>
      <rPr>
        <sz val="10"/>
        <rFont val="Noto Sans CJK SC"/>
        <family val="2"/>
      </rPr>
      <t xml:space="preserve">〜</t>
    </r>
    <r>
      <rPr>
        <sz val="10"/>
        <rFont val="Arial"/>
        <family val="0"/>
        <charset val="1"/>
      </rPr>
      <t xml:space="preserve">IV</t>
    </r>
    <r>
      <rPr>
        <sz val="10"/>
        <rFont val="Noto Sans CJK SC"/>
        <family val="2"/>
      </rPr>
      <t xml:space="preserve">型の定義は未収載</t>
    </r>
  </si>
  <si>
    <t xml:space="preserve">ES-077</t>
  </si>
  <si>
    <r>
      <rPr>
        <sz val="10"/>
        <rFont val="Noto Sans CJK SC"/>
        <family val="2"/>
      </rPr>
      <t xml:space="preserve">薬剤性食道炎の原因薬には、抗菌薬（テトラサイクリン系、特にドキシサイクリン）、ビスホスホネート、</t>
    </r>
    <r>
      <rPr>
        <sz val="10"/>
        <rFont val="Arial"/>
        <family val="0"/>
        <charset val="1"/>
      </rPr>
      <t xml:space="preserve">NSAIDs</t>
    </r>
    <r>
      <rPr>
        <sz val="10"/>
        <rFont val="Noto Sans CJK SC"/>
        <family val="2"/>
      </rPr>
      <t xml:space="preserve">、塩化カリウム、鉄剤などがある。症状は胸骨後部痛、胸やけ、嚥下痛、嚥下障害で、多くは原因薬の中止と支持療法で改善する。</t>
    </r>
  </si>
  <si>
    <t xml:space="preserve">Abdi S, et al. Drug-induced esophagitis and helpful management for healthcare providers. Gastroenterol Hepatol Bed Bench 2022;15:219-224</t>
  </si>
  <si>
    <t xml:space="preserve">10.22037/ghfbb.v15i3.2591</t>
  </si>
  <si>
    <t xml:space="preserve">36311965</t>
  </si>
  <si>
    <r>
      <rPr>
        <sz val="10"/>
        <rFont val="Arial"/>
        <family val="0"/>
        <charset val="1"/>
      </rPr>
      <t xml:space="preserve">low</t>
    </r>
    <r>
      <rPr>
        <sz val="10"/>
        <rFont val="Noto Sans CJK SC"/>
        <family val="2"/>
      </rPr>
      <t xml:space="preserve">（</t>
    </r>
    <r>
      <rPr>
        <sz val="10"/>
        <rFont val="Arial"/>
        <family val="0"/>
        <charset val="1"/>
      </rPr>
      <t xml:space="preserve">PMC</t>
    </r>
    <r>
      <rPr>
        <sz val="10"/>
        <rFont val="Noto Sans CJK SC"/>
        <family val="2"/>
      </rPr>
      <t xml:space="preserve">本文で照合）。ライセンスは </t>
    </r>
    <r>
      <rPr>
        <sz val="10"/>
        <rFont val="Arial"/>
        <family val="0"/>
        <charset val="1"/>
      </rPr>
      <t xml:space="preserve">Phase 3 </t>
    </r>
    <r>
      <rPr>
        <sz val="10"/>
        <rFont val="Noto Sans CJK SC"/>
        <family val="2"/>
      </rPr>
      <t xml:space="preserve">の照合で確定</t>
    </r>
  </si>
  <si>
    <t xml:space="preserve">ES-078</t>
  </si>
  <si>
    <r>
      <rPr>
        <sz val="10"/>
        <rFont val="Noto Sans CJK SC"/>
        <family val="2"/>
      </rPr>
      <t xml:space="preserve">台湾の健診受診者（</t>
    </r>
    <r>
      <rPr>
        <sz val="10"/>
        <rFont val="Arial"/>
        <family val="0"/>
        <charset val="1"/>
      </rPr>
      <t xml:space="preserve">HIV</t>
    </r>
    <r>
      <rPr>
        <sz val="10"/>
        <rFont val="Noto Sans CJK SC"/>
        <family val="2"/>
      </rPr>
      <t xml:space="preserve">陰性）</t>
    </r>
    <r>
      <rPr>
        <sz val="10"/>
        <rFont val="Arial"/>
        <family val="0"/>
        <charset val="1"/>
      </rPr>
      <t xml:space="preserve">11,802</t>
    </r>
    <r>
      <rPr>
        <sz val="10"/>
        <rFont val="Noto Sans CJK SC"/>
        <family val="2"/>
      </rPr>
      <t xml:space="preserve">例では、生検で確認したカンジダ食道炎は</t>
    </r>
    <r>
      <rPr>
        <sz val="10"/>
        <rFont val="Arial"/>
        <family val="0"/>
        <charset val="1"/>
      </rPr>
      <t xml:space="preserve">0.4%</t>
    </r>
    <r>
      <rPr>
        <sz val="10"/>
        <rFont val="Noto Sans CJK SC"/>
        <family val="2"/>
      </rPr>
      <t xml:space="preserve">だった。多変量解析での独立した危険因子は、高齢、慢性腎臓病、飲酒、ステロイド使用だった。</t>
    </r>
  </si>
  <si>
    <t xml:space="preserve">Chen YH, et al. Prevalence and risk factors for Candida esophagitis among human immunodeficiency virus-negative individuals. World J Clin Cases 2022;10:10896-10905</t>
  </si>
  <si>
    <t xml:space="preserve">10.12998/wjcc.v10.i30.10896</t>
  </si>
  <si>
    <t xml:space="preserve">36338217</t>
  </si>
  <si>
    <r>
      <rPr>
        <sz val="10"/>
        <rFont val="Arial"/>
        <family val="0"/>
        <charset val="1"/>
      </rPr>
      <t xml:space="preserve">low</t>
    </r>
    <r>
      <rPr>
        <sz val="10"/>
        <rFont val="Noto Sans CJK SC"/>
        <family val="2"/>
      </rPr>
      <t xml:space="preserve">（抄録で照合）。単施設の健診データ</t>
    </r>
  </si>
  <si>
    <t xml:space="preserve">ES-079</t>
  </si>
  <si>
    <r>
      <rPr>
        <sz val="10"/>
        <rFont val="Noto Sans CJK SC"/>
        <family val="2"/>
      </rPr>
      <t xml:space="preserve">ヘルペス（</t>
    </r>
    <r>
      <rPr>
        <sz val="10"/>
        <rFont val="Arial"/>
        <family val="0"/>
        <charset val="1"/>
      </rPr>
      <t xml:space="preserve">HSV</t>
    </r>
    <r>
      <rPr>
        <sz val="10"/>
        <rFont val="Noto Sans CJK SC"/>
        <family val="2"/>
      </rPr>
      <t xml:space="preserve">）食道炎では、ウイルス性の細胞変化（多核化、核の圧排、すりガラス状の核、</t>
    </r>
    <r>
      <rPr>
        <sz val="10"/>
        <rFont val="Arial"/>
        <family val="0"/>
        <charset val="1"/>
      </rPr>
      <t xml:space="preserve">Cowdry A</t>
    </r>
    <r>
      <rPr>
        <sz val="10"/>
        <rFont val="Noto Sans CJK SC"/>
        <family val="2"/>
      </rPr>
      <t xml:space="preserve">型封入体）は潰瘍辺縁の扁平上皮に見られるため、辺縁から生検する。</t>
    </r>
    <r>
      <rPr>
        <sz val="10"/>
        <rFont val="Arial"/>
        <family val="0"/>
        <charset val="1"/>
      </rPr>
      <t xml:space="preserve">CMV</t>
    </r>
    <r>
      <rPr>
        <sz val="10"/>
        <rFont val="Noto Sans CJK SC"/>
        <family val="2"/>
      </rPr>
      <t xml:space="preserve">食道炎の変化は潰瘍底の内皮細胞・間質細胞に見られるため、底部から生検する。</t>
    </r>
  </si>
  <si>
    <r>
      <rPr>
        <sz val="10"/>
        <rFont val="Noto Sans CJK SC"/>
        <family val="2"/>
      </rPr>
      <t xml:space="preserve">医学各論 Ⅻ</t>
    </r>
    <r>
      <rPr>
        <sz val="10"/>
        <rFont val="Arial"/>
        <family val="0"/>
        <charset val="1"/>
      </rPr>
      <t xml:space="preserve">-1-A-⑩</t>
    </r>
    <r>
      <rPr>
        <sz val="10"/>
        <rFont val="Noto Sans CJK SC"/>
        <family val="2"/>
      </rPr>
      <t xml:space="preserve">（単純ヘルペスウイルス感染症、</t>
    </r>
    <r>
      <rPr>
        <sz val="10"/>
        <rFont val="Arial"/>
        <family val="0"/>
        <charset val="1"/>
      </rPr>
      <t xml:space="preserve">a</t>
    </r>
    <r>
      <rPr>
        <sz val="10"/>
        <rFont val="Noto Sans CJK SC"/>
        <family val="2"/>
      </rPr>
      <t xml:space="preserve">）；医学各論 Ⅻ</t>
    </r>
    <r>
      <rPr>
        <sz val="10"/>
        <rFont val="Arial"/>
        <family val="0"/>
        <charset val="1"/>
      </rPr>
      <t xml:space="preserve">-1-A-⑭</t>
    </r>
    <r>
      <rPr>
        <sz val="10"/>
        <rFont val="Noto Sans CJK SC"/>
        <family val="2"/>
      </rPr>
      <t xml:space="preserve">（サイトメガロウイルス感染症、</t>
    </r>
    <r>
      <rPr>
        <sz val="10"/>
        <rFont val="Arial"/>
        <family val="0"/>
        <charset val="1"/>
      </rPr>
      <t xml:space="preserve">a</t>
    </r>
    <r>
      <rPr>
        <sz val="10"/>
        <rFont val="Noto Sans CJK SC"/>
        <family val="2"/>
      </rPr>
      <t xml:space="preserve">）</t>
    </r>
  </si>
  <si>
    <t xml:space="preserve">PS-03-03-03 (id: JkxnuUo)</t>
  </si>
  <si>
    <t xml:space="preserve">SRC-023</t>
  </si>
  <si>
    <t xml:space="preserve">Esophageal CMV and HSV co-infection: case report and review. IDCases 2020</t>
  </si>
  <si>
    <t xml:space="preserve">10.1016/j.idcr.2020.e00925</t>
  </si>
  <si>
    <t xml:space="preserve">33005566</t>
  </si>
  <si>
    <r>
      <rPr>
        <sz val="10"/>
        <rFont val="Noto Sans CJK SC"/>
        <family val="2"/>
      </rPr>
      <t xml:space="preserve">なし（</t>
    </r>
    <r>
      <rPr>
        <sz val="10"/>
        <rFont val="Arial"/>
        <family val="0"/>
        <charset val="1"/>
      </rPr>
      <t xml:space="preserve">2</t>
    </r>
    <r>
      <rPr>
        <sz val="10"/>
        <rFont val="Noto Sans CJK SC"/>
        <family val="2"/>
      </rPr>
      <t xml:space="preserve">資料で一致）</t>
    </r>
  </si>
  <si>
    <t xml:space="preserve">ES-080</t>
  </si>
  <si>
    <r>
      <rPr>
        <sz val="10"/>
        <rFont val="Noto Sans CJK SC"/>
        <family val="2"/>
      </rPr>
      <t xml:space="preserve">内視鏡所見では、</t>
    </r>
    <r>
      <rPr>
        <sz val="10"/>
        <rFont val="Arial"/>
        <family val="0"/>
        <charset val="1"/>
      </rPr>
      <t xml:space="preserve">HSV</t>
    </r>
    <r>
      <rPr>
        <sz val="10"/>
        <rFont val="Noto Sans CJK SC"/>
        <family val="2"/>
      </rPr>
      <t xml:space="preserve">食道炎は孤立性の潰瘍、小水疱、辺縁の隆起した（</t>
    </r>
    <r>
      <rPr>
        <sz val="10"/>
        <rFont val="Arial"/>
        <family val="0"/>
        <charset val="1"/>
      </rPr>
      <t xml:space="preserve">shouldered</t>
    </r>
    <r>
      <rPr>
        <sz val="10"/>
        <rFont val="Noto Sans CJK SC"/>
        <family val="2"/>
      </rPr>
      <t xml:space="preserve">）潰瘍が多い。</t>
    </r>
    <r>
      <rPr>
        <sz val="10"/>
        <rFont val="Arial"/>
        <family val="0"/>
        <charset val="1"/>
      </rPr>
      <t xml:space="preserve">CMV</t>
    </r>
    <r>
      <rPr>
        <sz val="10"/>
        <rFont val="Noto Sans CJK SC"/>
        <family val="2"/>
      </rPr>
      <t xml:space="preserve">食道炎は深い打ち抜き様の潰瘍、蛇行状の潰瘍、全周性の分布が多い。</t>
    </r>
  </si>
  <si>
    <t xml:space="preserve">SRC-024</t>
  </si>
  <si>
    <t xml:space="preserve">Can endoscopists differentiate CMV esophagitis from HSV esophagitis? Medicine 2019</t>
  </si>
  <si>
    <t xml:space="preserve">10.1097/MD.0000000000015845</t>
  </si>
  <si>
    <t xml:space="preserve">31169688</t>
  </si>
  <si>
    <t xml:space="preserve">単一の後ろ向き研究</t>
  </si>
  <si>
    <t xml:space="preserve">ES-081</t>
  </si>
  <si>
    <r>
      <rPr>
        <sz val="10"/>
        <rFont val="Arial"/>
        <family val="0"/>
        <charset val="1"/>
      </rPr>
      <t xml:space="preserve">HSV</t>
    </r>
    <r>
      <rPr>
        <sz val="10"/>
        <rFont val="Noto Sans CJK SC"/>
        <family val="2"/>
      </rPr>
      <t xml:space="preserve">食道炎の治療薬はアシクロビル、</t>
    </r>
    <r>
      <rPr>
        <sz val="10"/>
        <rFont val="Arial"/>
        <family val="0"/>
        <charset val="1"/>
      </rPr>
      <t xml:space="preserve">CMV</t>
    </r>
    <r>
      <rPr>
        <sz val="10"/>
        <rFont val="Noto Sans CJK SC"/>
        <family val="2"/>
      </rPr>
      <t xml:space="preserve">食道炎の治療薬はガンシクロビル（または経口のバルガンシクロビル）である。</t>
    </r>
  </si>
  <si>
    <r>
      <rPr>
        <sz val="10"/>
        <rFont val="Arial"/>
        <family val="0"/>
        <charset val="1"/>
      </rPr>
      <t xml:space="preserve">Medicine 2019</t>
    </r>
    <r>
      <rPr>
        <sz val="10"/>
        <rFont val="Noto Sans CJK SC"/>
        <family val="2"/>
      </rPr>
      <t xml:space="preserve">（確定診断後の治療薬）</t>
    </r>
  </si>
  <si>
    <t xml:space="preserve">投与期間は未確認</t>
  </si>
  <si>
    <t xml:space="preserve">ES-082</t>
  </si>
  <si>
    <r>
      <rPr>
        <sz val="10"/>
        <rFont val="Arial"/>
        <family val="0"/>
        <charset val="1"/>
      </rPr>
      <t xml:space="preserve">Plummer-Vinson</t>
    </r>
    <r>
      <rPr>
        <sz val="10"/>
        <rFont val="Noto Sans CJK SC"/>
        <family val="2"/>
      </rPr>
      <t xml:space="preserve">症候群は、嚥下障害、鉄欠乏性貧血、食道</t>
    </r>
    <r>
      <rPr>
        <sz val="10"/>
        <rFont val="Arial"/>
        <family val="0"/>
        <charset val="1"/>
      </rPr>
      <t xml:space="preserve">web</t>
    </r>
    <r>
      <rPr>
        <sz val="10"/>
        <rFont val="Noto Sans CJK SC"/>
        <family val="2"/>
      </rPr>
      <t xml:space="preserve">（膜様狭窄）の三徴を示すまれな疾患で、中年の女性に多い。治療は鉄補充と、必要に応じた</t>
    </r>
    <r>
      <rPr>
        <sz val="10"/>
        <rFont val="Arial"/>
        <family val="0"/>
        <charset val="1"/>
      </rPr>
      <t xml:space="preserve">web</t>
    </r>
    <r>
      <rPr>
        <sz val="10"/>
        <rFont val="Noto Sans CJK SC"/>
        <family val="2"/>
      </rPr>
      <t xml:space="preserve">の拡張である。咽頭・食道の扁平上皮癌のリスクが高いため経過観察が必要である。</t>
    </r>
  </si>
  <si>
    <r>
      <rPr>
        <sz val="10"/>
        <rFont val="Noto Sans CJK SC"/>
        <family val="2"/>
      </rPr>
      <t xml:space="preserve">医学各論 Ⅶ</t>
    </r>
    <r>
      <rPr>
        <sz val="10"/>
        <rFont val="Arial"/>
        <family val="0"/>
        <charset val="1"/>
      </rPr>
      <t xml:space="preserve">-1-A-①</t>
    </r>
    <r>
      <rPr>
        <sz val="10"/>
        <rFont val="Noto Sans CJK SC"/>
        <family val="2"/>
      </rPr>
      <t xml:space="preserve">（鉄欠乏性貧血、</t>
    </r>
    <r>
      <rPr>
        <sz val="10"/>
        <rFont val="Arial"/>
        <family val="0"/>
        <charset val="1"/>
      </rPr>
      <t xml:space="preserve">a</t>
    </r>
    <r>
      <rPr>
        <sz val="10"/>
        <rFont val="Noto Sans CJK SC"/>
        <family val="2"/>
      </rPr>
      <t xml:space="preserve">）；医学総論 Ⅵ</t>
    </r>
    <r>
      <rPr>
        <sz val="10"/>
        <rFont val="Arial"/>
        <family val="0"/>
        <charset val="1"/>
      </rPr>
      <t xml:space="preserve">-5-B</t>
    </r>
    <r>
      <rPr>
        <sz val="10"/>
        <rFont val="Noto Sans CJK SC"/>
        <family val="2"/>
      </rPr>
      <t xml:space="preserve">（嚥下障害（嚥下痛・通過障害・誤嚥）、</t>
    </r>
    <r>
      <rPr>
        <sz val="10"/>
        <rFont val="Arial"/>
        <family val="0"/>
        <charset val="1"/>
      </rPr>
      <t xml:space="preserve">-</t>
    </r>
    <r>
      <rPr>
        <sz val="10"/>
        <rFont val="Noto Sans CJK SC"/>
        <family val="2"/>
      </rPr>
      <t xml:space="preserve">）</t>
    </r>
  </si>
  <si>
    <t xml:space="preserve">Novacek G. Plummer-Vinson syndrome. Orphanet J Rare Dis 2006;1:36</t>
  </si>
  <si>
    <t xml:space="preserve">10.1186/1750-1172-1-36</t>
  </si>
  <si>
    <t xml:space="preserve">16978405</t>
  </si>
  <si>
    <t xml:space="preserve">ES-083</t>
  </si>
  <si>
    <r>
      <rPr>
        <sz val="10"/>
        <rFont val="Arial"/>
        <family val="0"/>
        <charset val="1"/>
      </rPr>
      <t xml:space="preserve">Zenker</t>
    </r>
    <r>
      <rPr>
        <sz val="10"/>
        <rFont val="Noto Sans CJK SC"/>
        <family val="2"/>
      </rPr>
      <t xml:space="preserve">憩室は、下咽頭収縮筋の斜走部と輪状咽頭筋の間の脆弱部（</t>
    </r>
    <r>
      <rPr>
        <sz val="10"/>
        <rFont val="Arial"/>
        <family val="0"/>
        <charset val="1"/>
      </rPr>
      <t xml:space="preserve">Killian</t>
    </r>
    <r>
      <rPr>
        <sz val="10"/>
        <rFont val="Noto Sans CJK SC"/>
        <family val="2"/>
      </rPr>
      <t xml:space="preserve">三角）から粘膜・粘膜下層が後方へ突出する圧出性憩室で、下咽頭憩室で最も多い。</t>
    </r>
    <r>
      <rPr>
        <sz val="10"/>
        <rFont val="Arial"/>
        <family val="0"/>
        <charset val="1"/>
      </rPr>
      <t xml:space="preserve">70</t>
    </r>
    <r>
      <rPr>
        <sz val="10"/>
        <rFont val="Noto Sans CJK SC"/>
        <family val="2"/>
      </rPr>
      <t xml:space="preserve">〜</t>
    </r>
    <r>
      <rPr>
        <sz val="10"/>
        <rFont val="Arial"/>
        <family val="0"/>
        <charset val="1"/>
      </rPr>
      <t xml:space="preserve">80</t>
    </r>
    <r>
      <rPr>
        <sz val="10"/>
        <rFont val="Noto Sans CJK SC"/>
        <family val="2"/>
      </rPr>
      <t xml:space="preserve">歳代の男性に多く、嚥下障害が</t>
    </r>
    <r>
      <rPr>
        <sz val="10"/>
        <rFont val="Arial"/>
        <family val="0"/>
        <charset val="1"/>
      </rPr>
      <t xml:space="preserve">80</t>
    </r>
    <r>
      <rPr>
        <sz val="10"/>
        <rFont val="Noto Sans CJK SC"/>
        <family val="2"/>
      </rPr>
      <t xml:space="preserve">〜</t>
    </r>
    <r>
      <rPr>
        <sz val="10"/>
        <rFont val="Arial"/>
        <family val="0"/>
        <charset val="1"/>
      </rPr>
      <t xml:space="preserve">90%</t>
    </r>
    <r>
      <rPr>
        <sz val="10"/>
        <rFont val="Noto Sans CJK SC"/>
        <family val="2"/>
      </rPr>
      <t xml:space="preserve">にみられる。治療の要点は輪状咽頭筋の切開である。</t>
    </r>
  </si>
  <si>
    <t xml:space="preserve">Dell'Anna G, et al. The endoscopic management of Zenker's diverticulum: a comprehensive review. Diagnostics (Basel) 2024;14:2155</t>
  </si>
  <si>
    <t xml:space="preserve">10.3390/diagnostics14192155</t>
  </si>
  <si>
    <t xml:space="preserve">39410559</t>
  </si>
  <si>
    <r>
      <rPr>
        <sz val="10"/>
        <rFont val="Arial"/>
        <family val="0"/>
        <charset val="1"/>
      </rPr>
      <t xml:space="preserve">low</t>
    </r>
    <r>
      <rPr>
        <sz val="10"/>
        <rFont val="Noto Sans CJK SC"/>
        <family val="2"/>
      </rPr>
      <t xml:space="preserve">（</t>
    </r>
    <r>
      <rPr>
        <sz val="10"/>
        <rFont val="Arial"/>
        <family val="0"/>
        <charset val="1"/>
      </rPr>
      <t xml:space="preserve">PMC</t>
    </r>
    <r>
      <rPr>
        <sz val="10"/>
        <rFont val="Noto Sans CJK SC"/>
        <family val="2"/>
      </rPr>
      <t xml:space="preserve">本文で照合）</t>
    </r>
  </si>
  <si>
    <t xml:space="preserve">ES-084</t>
  </si>
  <si>
    <r>
      <rPr>
        <sz val="10"/>
        <rFont val="Arial"/>
        <family val="0"/>
        <charset val="1"/>
      </rPr>
      <t xml:space="preserve">Mallory-Weiss</t>
    </r>
    <r>
      <rPr>
        <sz val="10"/>
        <rFont val="Noto Sans CJK SC"/>
        <family val="2"/>
      </rPr>
      <t xml:space="preserve">症候群（嘔吐などによる食道胃接合部の粘膜裂創）は多くが自然に止血し、緊急の内視鏡治療を要しないことが多い。ドイツの全国入院データ（</t>
    </r>
    <r>
      <rPr>
        <sz val="10"/>
        <rFont val="Arial"/>
        <family val="0"/>
        <charset val="1"/>
      </rPr>
      <t xml:space="preserve">2010</t>
    </r>
    <r>
      <rPr>
        <sz val="10"/>
        <rFont val="Noto Sans CJK SC"/>
        <family val="2"/>
      </rPr>
      <t xml:space="preserve">〜</t>
    </r>
    <r>
      <rPr>
        <sz val="10"/>
        <rFont val="Arial"/>
        <family val="0"/>
        <charset val="1"/>
      </rPr>
      <t xml:space="preserve">2019</t>
    </r>
    <r>
      <rPr>
        <sz val="10"/>
        <rFont val="Noto Sans CJK SC"/>
        <family val="2"/>
      </rPr>
      <t xml:space="preserve">年、</t>
    </r>
    <r>
      <rPr>
        <sz val="10"/>
        <rFont val="Arial"/>
        <family val="0"/>
        <charset val="1"/>
      </rPr>
      <t xml:space="preserve">59,291</t>
    </r>
    <r>
      <rPr>
        <sz val="10"/>
        <rFont val="Noto Sans CJK SC"/>
        <family val="2"/>
      </rPr>
      <t xml:space="preserve">例）では、内視鏡的止血は局注</t>
    </r>
    <r>
      <rPr>
        <sz val="10"/>
        <rFont val="Arial"/>
        <family val="0"/>
        <charset val="1"/>
      </rPr>
      <t xml:space="preserve">13.7%</t>
    </r>
    <r>
      <rPr>
        <sz val="10"/>
        <rFont val="Noto Sans CJK SC"/>
        <family val="2"/>
      </rPr>
      <t xml:space="preserve">、クリップ</t>
    </r>
    <r>
      <rPr>
        <sz val="10"/>
        <rFont val="Arial"/>
        <family val="0"/>
        <charset val="1"/>
      </rPr>
      <t xml:space="preserve">12.8%</t>
    </r>
    <r>
      <rPr>
        <sz val="10"/>
        <rFont val="Noto Sans CJK SC"/>
        <family val="2"/>
      </rPr>
      <t xml:space="preserve">、外科治療は</t>
    </r>
    <r>
      <rPr>
        <sz val="10"/>
        <rFont val="Arial"/>
        <family val="0"/>
        <charset val="1"/>
      </rPr>
      <t xml:space="preserve">0.1%</t>
    </r>
    <r>
      <rPr>
        <sz val="10"/>
        <rFont val="Noto Sans CJK SC"/>
        <family val="2"/>
      </rPr>
      <t xml:space="preserve">で、院内死亡率は</t>
    </r>
    <r>
      <rPr>
        <sz val="10"/>
        <rFont val="Arial"/>
        <family val="0"/>
        <charset val="1"/>
      </rPr>
      <t xml:space="preserve">2.7%</t>
    </r>
    <r>
      <rPr>
        <sz val="10"/>
        <rFont val="Noto Sans CJK SC"/>
        <family val="2"/>
      </rPr>
      <t xml:space="preserve">だった。</t>
    </r>
  </si>
  <si>
    <r>
      <rPr>
        <sz val="10"/>
        <rFont val="Noto Sans CJK SC"/>
        <family val="2"/>
      </rPr>
      <t xml:space="preserve">医学各論 Ⅵ</t>
    </r>
    <r>
      <rPr>
        <sz val="10"/>
        <rFont val="Arial"/>
        <family val="0"/>
        <charset val="1"/>
      </rPr>
      <t xml:space="preserve">-1-E-①</t>
    </r>
    <r>
      <rPr>
        <sz val="10"/>
        <rFont val="Noto Sans CJK SC"/>
        <family val="2"/>
      </rPr>
      <t xml:space="preserve">（</t>
    </r>
    <r>
      <rPr>
        <sz val="10"/>
        <rFont val="Arial"/>
        <family val="0"/>
        <charset val="1"/>
      </rPr>
      <t xml:space="preserve">Mallory-Weiss</t>
    </r>
    <r>
      <rPr>
        <sz val="10"/>
        <rFont val="Noto Sans CJK SC"/>
        <family val="2"/>
      </rPr>
      <t xml:space="preserve">症候群、</t>
    </r>
    <r>
      <rPr>
        <sz val="10"/>
        <rFont val="Arial"/>
        <family val="0"/>
        <charset val="1"/>
      </rPr>
      <t xml:space="preserve">a</t>
    </r>
    <r>
      <rPr>
        <sz val="10"/>
        <rFont val="Noto Sans CJK SC"/>
        <family val="2"/>
      </rPr>
      <t xml:space="preserve">）</t>
    </r>
  </si>
  <si>
    <t xml:space="preserve">Mertens A, et al. A systematic analysis of incidence, therapeutic strategies, and in-hospital mortality of Mallory-Weiss syndrome in Germany. J Clin Gastroenterol 2024;58:640-649</t>
  </si>
  <si>
    <t xml:space="preserve">10.1097/MCG.0000000000001918</t>
  </si>
  <si>
    <t xml:space="preserve">37668412</t>
  </si>
  <si>
    <t xml:space="preserve">ES-085</t>
  </si>
  <si>
    <r>
      <rPr>
        <sz val="10"/>
        <rFont val="Arial"/>
        <family val="0"/>
        <charset val="1"/>
      </rPr>
      <t xml:space="preserve">Boerhaave</t>
    </r>
    <r>
      <rPr>
        <sz val="10"/>
        <rFont val="Noto Sans CJK SC"/>
        <family val="2"/>
      </rPr>
      <t xml:space="preserve">症候群（特発性食道破裂）が疑われるとき、経口造影剤を併用した造影</t>
    </r>
    <r>
      <rPr>
        <sz val="10"/>
        <rFont val="Arial"/>
        <family val="0"/>
        <charset val="1"/>
      </rPr>
      <t xml:space="preserve">CT</t>
    </r>
    <r>
      <rPr>
        <sz val="10"/>
        <rFont val="Noto Sans CJK SC"/>
        <family val="2"/>
      </rPr>
      <t xml:space="preserve">が優先される検査であり、感度は</t>
    </r>
    <r>
      <rPr>
        <sz val="10"/>
        <rFont val="Arial"/>
        <family val="0"/>
        <charset val="1"/>
      </rPr>
      <t xml:space="preserve">92</t>
    </r>
    <r>
      <rPr>
        <sz val="10"/>
        <rFont val="Noto Sans CJK SC"/>
        <family val="2"/>
      </rPr>
      <t xml:space="preserve">〜</t>
    </r>
    <r>
      <rPr>
        <sz val="10"/>
        <rFont val="Arial"/>
        <family val="0"/>
        <charset val="1"/>
      </rPr>
      <t xml:space="preserve">100%</t>
    </r>
    <r>
      <rPr>
        <sz val="10"/>
        <rFont val="Noto Sans CJK SC"/>
        <family val="2"/>
      </rPr>
      <t xml:space="preserve">と報告されている。</t>
    </r>
    <r>
      <rPr>
        <sz val="10"/>
        <rFont val="Arial"/>
        <family val="0"/>
        <charset val="1"/>
      </rPr>
      <t xml:space="preserve">CT</t>
    </r>
    <r>
      <rPr>
        <sz val="10"/>
        <rFont val="Noto Sans CJK SC"/>
        <family val="2"/>
      </rPr>
      <t xml:space="preserve">では縦隔気腫、縦隔の液体貯留、胸水、縦隔炎の評価もできる。</t>
    </r>
  </si>
  <si>
    <r>
      <rPr>
        <sz val="10"/>
        <rFont val="Noto Sans CJK SC"/>
        <family val="2"/>
      </rPr>
      <t xml:space="preserve">医学各論 Ⅵ</t>
    </r>
    <r>
      <rPr>
        <sz val="10"/>
        <rFont val="Arial"/>
        <family val="0"/>
        <charset val="1"/>
      </rPr>
      <t xml:space="preserve">-1-E-②</t>
    </r>
    <r>
      <rPr>
        <sz val="10"/>
        <rFont val="Noto Sans CJK SC"/>
        <family val="2"/>
      </rPr>
      <t xml:space="preserve">（食道穿孔・破裂（備考：</t>
    </r>
    <r>
      <rPr>
        <sz val="10"/>
        <rFont val="Arial"/>
        <family val="0"/>
        <charset val="1"/>
      </rPr>
      <t xml:space="preserve">Boerhaave</t>
    </r>
    <r>
      <rPr>
        <sz val="10"/>
        <rFont val="Noto Sans CJK SC"/>
        <family val="2"/>
      </rPr>
      <t xml:space="preserve">症候群）、</t>
    </r>
    <r>
      <rPr>
        <sz val="10"/>
        <rFont val="Arial"/>
        <family val="0"/>
        <charset val="1"/>
      </rPr>
      <t xml:space="preserve">b</t>
    </r>
    <r>
      <rPr>
        <sz val="10"/>
        <rFont val="Noto Sans CJK SC"/>
        <family val="2"/>
      </rPr>
      <t xml:space="preserve">）</t>
    </r>
  </si>
  <si>
    <t xml:space="preserve">SRC-022</t>
  </si>
  <si>
    <t xml:space="preserve">Boerhaave Syndrome—Narrative Review. Diagnostics 2025;15(19):2463</t>
  </si>
  <si>
    <t xml:space="preserve">10.3390/diagnostics15192463</t>
  </si>
  <si>
    <t xml:space="preserve">41095682</t>
  </si>
  <si>
    <t xml:space="preserve">感度は総説が引用した値で、原著は未確認</t>
  </si>
  <si>
    <t xml:space="preserve">ES-086</t>
  </si>
  <si>
    <r>
      <rPr>
        <sz val="10"/>
        <rFont val="Noto Sans CJK SC"/>
        <family val="2"/>
      </rPr>
      <t xml:space="preserve">食道破裂を疑って食道造影を行う場合は、バリウムが縦隔に漏れると重い縦隔炎を起こすため、水溶性造影剤を使う。水溶性造影剤では</t>
    </r>
    <r>
      <rPr>
        <sz val="10"/>
        <rFont val="Arial"/>
        <family val="0"/>
        <charset val="1"/>
      </rPr>
      <t xml:space="preserve">22</t>
    </r>
    <r>
      <rPr>
        <sz val="10"/>
        <rFont val="Noto Sans CJK SC"/>
        <family val="2"/>
      </rPr>
      <t xml:space="preserve">〜</t>
    </r>
    <r>
      <rPr>
        <sz val="10"/>
        <rFont val="Arial"/>
        <family val="0"/>
        <charset val="1"/>
      </rPr>
      <t xml:space="preserve">50%</t>
    </r>
    <r>
      <rPr>
        <sz val="10"/>
        <rFont val="Noto Sans CJK SC"/>
        <family val="2"/>
      </rPr>
      <t xml:space="preserve">の穿孔を見逃すことがあるため、陰性でも否定はできない。</t>
    </r>
  </si>
  <si>
    <t xml:space="preserve">Diagnostics 2025;15(19):2463</t>
  </si>
  <si>
    <t xml:space="preserve">ES-087</t>
  </si>
  <si>
    <r>
      <rPr>
        <sz val="10"/>
        <rFont val="Arial"/>
        <family val="0"/>
        <charset val="1"/>
      </rPr>
      <t xml:space="preserve">Boerhaave</t>
    </r>
    <r>
      <rPr>
        <sz val="10"/>
        <rFont val="Noto Sans CJK SC"/>
        <family val="2"/>
      </rPr>
      <t xml:space="preserve">症候群の治療は、穿孔の早期の閉鎖・制御と感染（縦隔・胸腔）のドレナージが原則である。現在は、外科的修復に加え、ステントや内視鏡的陰圧閉鎖療法などの低侵襲治療を組み合わせる。</t>
    </r>
  </si>
  <si>
    <t xml:space="preserve">治療の選択基準と死亡率の数値は未確認</t>
  </si>
  <si>
    <t xml:space="preserve">ES-088</t>
  </si>
  <si>
    <r>
      <rPr>
        <sz val="10"/>
        <rFont val="Arial"/>
        <family val="0"/>
        <charset val="1"/>
      </rPr>
      <t xml:space="preserve">EREFS</t>
    </r>
    <r>
      <rPr>
        <sz val="10"/>
        <rFont val="Noto Sans CJK SC"/>
        <family val="2"/>
      </rPr>
      <t xml:space="preserve">は、</t>
    </r>
    <r>
      <rPr>
        <sz val="10"/>
        <rFont val="Arial"/>
        <family val="0"/>
        <charset val="1"/>
      </rPr>
      <t xml:space="preserve">EoE</t>
    </r>
    <r>
      <rPr>
        <sz val="10"/>
        <rFont val="Noto Sans CJK SC"/>
        <family val="2"/>
      </rPr>
      <t xml:space="preserve">の</t>
    </r>
    <r>
      <rPr>
        <sz val="10"/>
        <rFont val="Arial"/>
        <family val="0"/>
        <charset val="1"/>
      </rPr>
      <t xml:space="preserve">4</t>
    </r>
    <r>
      <rPr>
        <sz val="10"/>
        <rFont val="Noto Sans CJK SC"/>
        <family val="2"/>
      </rPr>
      <t xml:space="preserve">つの主要な内視鏡所見（浮腫、輪状溝、白斑、縦走溝）と追加所見（狭窄、</t>
    </r>
    <r>
      <rPr>
        <sz val="10"/>
        <rFont val="Arial"/>
        <family val="0"/>
        <charset val="1"/>
      </rPr>
      <t xml:space="preserve">crepe paper esophagus</t>
    </r>
    <r>
      <rPr>
        <sz val="10"/>
        <rFont val="Noto Sans CJK SC"/>
        <family val="2"/>
      </rPr>
      <t xml:space="preserve">）を等級化する分類である。修正版では、主要</t>
    </r>
    <r>
      <rPr>
        <sz val="10"/>
        <rFont val="Arial"/>
        <family val="0"/>
        <charset val="1"/>
      </rPr>
      <t xml:space="preserve">4</t>
    </r>
    <r>
      <rPr>
        <sz val="10"/>
        <rFont val="Noto Sans CJK SC"/>
        <family val="2"/>
      </rPr>
      <t xml:space="preserve">所見の観察者間一致は</t>
    </r>
    <r>
      <rPr>
        <sz val="10"/>
        <rFont val="Arial"/>
        <family val="0"/>
        <charset val="1"/>
      </rPr>
      <t xml:space="preserve">κ 0.40</t>
    </r>
    <r>
      <rPr>
        <sz val="10"/>
        <rFont val="Noto Sans CJK SC"/>
        <family val="2"/>
      </rPr>
      <t xml:space="preserve">〜</t>
    </r>
    <r>
      <rPr>
        <sz val="10"/>
        <rFont val="Arial"/>
        <family val="0"/>
        <charset val="1"/>
      </rPr>
      <t xml:space="preserve">0.54</t>
    </r>
    <r>
      <rPr>
        <sz val="10"/>
        <rFont val="Noto Sans CJK SC"/>
        <family val="2"/>
      </rPr>
      <t xml:space="preserve">と良好だった。</t>
    </r>
  </si>
  <si>
    <t xml:space="preserve">ヨード（ルゴール）染色では、グリコーゲンを含む正常な扁平上皮が褐色に染まり、扁平上皮癌や異形成は不染帯となる。多発する不染帯（まだら食道）は食道癌の高リスクの指標となる。</t>
  </si>
  <si>
    <r>
      <rPr>
        <sz val="10"/>
        <rFont val="Noto Sans CJK SC"/>
        <family val="2"/>
      </rPr>
      <t xml:space="preserve">要確認（</t>
    </r>
    <r>
      <rPr>
        <sz val="10"/>
        <rFont val="Arial"/>
        <family val="0"/>
        <charset val="1"/>
      </rPr>
      <t xml:space="preserve">JGES</t>
    </r>
    <r>
      <rPr>
        <sz val="10"/>
        <rFont val="Noto Sans CJK SC"/>
        <family val="2"/>
      </rPr>
      <t xml:space="preserve">食道</t>
    </r>
    <r>
      <rPr>
        <sz val="10"/>
        <rFont val="Arial"/>
        <family val="0"/>
        <charset val="1"/>
      </rPr>
      <t xml:space="preserve">ESD/EMR GL 2020</t>
    </r>
    <r>
      <rPr>
        <sz val="10"/>
        <rFont val="Noto Sans CJK SC"/>
        <family val="2"/>
      </rPr>
      <t xml:space="preserve">＝</t>
    </r>
    <r>
      <rPr>
        <sz val="10"/>
        <rFont val="Arial"/>
        <family val="0"/>
        <charset val="1"/>
      </rPr>
      <t xml:space="preserve">B</t>
    </r>
    <r>
      <rPr>
        <sz val="10"/>
        <rFont val="Noto Sans CJK SC"/>
        <family val="2"/>
      </rPr>
      <t xml:space="preserve">、本文の該当</t>
    </r>
    <r>
      <rPr>
        <sz val="10"/>
        <rFont val="Arial"/>
        <family val="0"/>
        <charset val="1"/>
      </rPr>
      <t xml:space="preserve">CQ</t>
    </r>
    <r>
      <rPr>
        <sz val="10"/>
        <rFont val="Noto Sans CJK SC"/>
        <family val="2"/>
      </rPr>
      <t xml:space="preserve">を未照合）</t>
    </r>
  </si>
  <si>
    <t xml:space="preserve">該当箇所の照合が未了</t>
  </si>
  <si>
    <t xml:space="preserve">ES-090</t>
  </si>
  <si>
    <r>
      <rPr>
        <sz val="10"/>
        <rFont val="Noto Sans CJK SC"/>
        <family val="2"/>
      </rPr>
      <t xml:space="preserve">日本では、ニボルマブの「食道癌における術後補助療法」の効能・効果が</t>
    </r>
    <r>
      <rPr>
        <sz val="10"/>
        <rFont val="Arial"/>
        <family val="0"/>
        <charset val="1"/>
      </rPr>
      <t xml:space="preserve">2021</t>
    </r>
    <r>
      <rPr>
        <sz val="10"/>
        <rFont val="Noto Sans CJK SC"/>
        <family val="2"/>
      </rPr>
      <t xml:space="preserve">年</t>
    </r>
    <r>
      <rPr>
        <sz val="10"/>
        <rFont val="Arial"/>
        <family val="0"/>
        <charset val="1"/>
      </rPr>
      <t xml:space="preserve">11</t>
    </r>
    <r>
      <rPr>
        <sz val="10"/>
        <rFont val="Noto Sans CJK SC"/>
        <family val="2"/>
      </rPr>
      <t xml:space="preserve">月</t>
    </r>
    <r>
      <rPr>
        <sz val="10"/>
        <rFont val="Arial"/>
        <family val="0"/>
        <charset val="1"/>
      </rPr>
      <t xml:space="preserve">25</t>
    </r>
    <r>
      <rPr>
        <sz val="10"/>
        <rFont val="Noto Sans CJK SC"/>
        <family val="2"/>
      </rPr>
      <t xml:space="preserve">日に承認された。</t>
    </r>
  </si>
  <si>
    <t xml:space="preserve">SRC-016</t>
  </si>
  <si>
    <r>
      <rPr>
        <sz val="10"/>
        <rFont val="Noto Sans CJK SC"/>
        <family val="2"/>
      </rPr>
      <t xml:space="preserve">小野薬品工業・</t>
    </r>
    <r>
      <rPr>
        <sz val="10"/>
        <rFont val="Arial"/>
        <family val="0"/>
        <charset val="1"/>
      </rPr>
      <t xml:space="preserve">BMS </t>
    </r>
    <r>
      <rPr>
        <sz val="10"/>
        <rFont val="Noto Sans CJK SC"/>
        <family val="2"/>
      </rPr>
      <t xml:space="preserve">食道癌適正使用委員会 文書（</t>
    </r>
    <r>
      <rPr>
        <sz val="10"/>
        <rFont val="Arial"/>
        <family val="0"/>
        <charset val="1"/>
      </rPr>
      <t xml:space="preserve">2021-11-26</t>
    </r>
    <r>
      <rPr>
        <sz val="10"/>
        <rFont val="Noto Sans CJK SC"/>
        <family val="2"/>
      </rPr>
      <t xml:space="preserve">）</t>
    </r>
  </si>
  <si>
    <r>
      <rPr>
        <sz val="10"/>
        <rFont val="Arial"/>
        <family val="0"/>
        <charset val="1"/>
      </rPr>
      <t xml:space="preserve">PMDA</t>
    </r>
    <r>
      <rPr>
        <sz val="10"/>
        <rFont val="Noto Sans CJK SC"/>
        <family val="2"/>
      </rPr>
      <t xml:space="preserve">添付文書の改訂履歴での確認は未実施</t>
    </r>
  </si>
  <si>
    <t xml:space="preserve">ES-091</t>
  </si>
  <si>
    <r>
      <rPr>
        <sz val="10"/>
        <rFont val="Noto Sans CJK SC"/>
        <family val="2"/>
      </rPr>
      <t xml:space="preserve">日本では、局所ステロイド（嚥下するブデソニドやフルチカゾン）を含め、</t>
    </r>
    <r>
      <rPr>
        <sz val="10"/>
        <rFont val="Arial"/>
        <family val="0"/>
        <charset val="1"/>
      </rPr>
      <t xml:space="preserve">EoE</t>
    </r>
    <r>
      <rPr>
        <sz val="10"/>
        <rFont val="Noto Sans CJK SC"/>
        <family val="2"/>
      </rPr>
      <t xml:space="preserve">を効能とする保険適用薬は</t>
    </r>
    <r>
      <rPr>
        <sz val="10"/>
        <rFont val="Arial"/>
        <family val="0"/>
        <charset val="1"/>
      </rPr>
      <t xml:space="preserve">2024</t>
    </r>
    <r>
      <rPr>
        <sz val="10"/>
        <rFont val="Noto Sans CJK SC"/>
        <family val="2"/>
      </rPr>
      <t xml:space="preserve">年時点で存在しない。</t>
    </r>
  </si>
  <si>
    <r>
      <rPr>
        <sz val="10"/>
        <rFont val="Noto Sans CJK SC"/>
        <family val="2"/>
      </rPr>
      <t xml:space="preserve">慶應義塾大学病院 </t>
    </r>
    <r>
      <rPr>
        <sz val="10"/>
        <rFont val="Arial"/>
        <family val="0"/>
        <charset val="1"/>
      </rPr>
      <t xml:space="preserve">KOMPAS </t>
    </r>
    <r>
      <rPr>
        <sz val="10"/>
        <rFont val="Noto Sans CJK SC"/>
        <family val="2"/>
      </rPr>
      <t xml:space="preserve">好酸球性消化管疾患（</t>
    </r>
    <r>
      <rPr>
        <sz val="10"/>
        <rFont val="Arial"/>
        <family val="0"/>
        <charset val="1"/>
      </rPr>
      <t xml:space="preserve">2024</t>
    </r>
    <r>
      <rPr>
        <sz val="10"/>
        <rFont val="Noto Sans CJK SC"/>
        <family val="2"/>
      </rPr>
      <t xml:space="preserve">年</t>
    </r>
    <r>
      <rPr>
        <sz val="10"/>
        <rFont val="Arial"/>
        <family val="0"/>
        <charset val="1"/>
      </rPr>
      <t xml:space="preserve">5</t>
    </r>
    <r>
      <rPr>
        <sz val="10"/>
        <rFont val="Noto Sans CJK SC"/>
        <family val="2"/>
      </rPr>
      <t xml:space="preserve">月）</t>
    </r>
  </si>
  <si>
    <r>
      <rPr>
        <sz val="10"/>
        <rFont val="Arial"/>
        <family val="0"/>
        <charset val="1"/>
      </rPr>
      <t xml:space="preserve">low</t>
    </r>
    <r>
      <rPr>
        <sz val="10"/>
        <rFont val="Noto Sans CJK SC"/>
        <family val="2"/>
      </rPr>
      <t xml:space="preserve">〜</t>
    </r>
    <r>
      <rPr>
        <sz val="10"/>
        <rFont val="Arial"/>
        <family val="0"/>
        <charset val="1"/>
      </rPr>
      <t xml:space="preserve">medium</t>
    </r>
    <r>
      <rPr>
        <sz val="10"/>
        <rFont val="Noto Sans CJK SC"/>
        <family val="2"/>
      </rPr>
      <t xml:space="preserve">（</t>
    </r>
    <r>
      <rPr>
        <sz val="10"/>
        <rFont val="Arial"/>
        <family val="0"/>
        <charset val="1"/>
      </rPr>
      <t xml:space="preserve">2026</t>
    </r>
    <r>
      <rPr>
        <sz val="10"/>
        <rFont val="Noto Sans CJK SC"/>
        <family val="2"/>
      </rPr>
      <t xml:space="preserve">年</t>
    </r>
    <r>
      <rPr>
        <sz val="10"/>
        <rFont val="Arial"/>
        <family val="0"/>
        <charset val="1"/>
      </rPr>
      <t xml:space="preserve">10</t>
    </r>
    <r>
      <rPr>
        <sz val="10"/>
        <rFont val="Noto Sans CJK SC"/>
        <family val="2"/>
      </rPr>
      <t xml:space="preserve">月時点の検索でも国内の</t>
    </r>
    <r>
      <rPr>
        <sz val="10"/>
        <rFont val="Arial"/>
        <family val="0"/>
        <charset val="1"/>
      </rPr>
      <t xml:space="preserve">EoE</t>
    </r>
    <r>
      <rPr>
        <sz val="10"/>
        <rFont val="Noto Sans CJK SC"/>
        <family val="2"/>
      </rPr>
      <t xml:space="preserve">承認の記録なし。</t>
    </r>
    <r>
      <rPr>
        <sz val="10"/>
        <rFont val="Arial"/>
        <family val="0"/>
        <charset val="1"/>
      </rPr>
      <t xml:space="preserve">PMDA</t>
    </r>
    <r>
      <rPr>
        <sz val="10"/>
        <rFont val="Noto Sans CJK SC"/>
        <family val="2"/>
      </rPr>
      <t xml:space="preserve">の承認一覧での直接照合は未了）</t>
    </r>
  </si>
  <si>
    <t xml:space="preserve">ES-092</t>
  </si>
  <si>
    <r>
      <rPr>
        <sz val="10"/>
        <rFont val="Arial"/>
        <family val="0"/>
        <charset val="1"/>
      </rPr>
      <t xml:space="preserve">ALDH2</t>
    </r>
    <r>
      <rPr>
        <sz val="10"/>
        <rFont val="Noto Sans CJK SC"/>
        <family val="2"/>
      </rPr>
      <t xml:space="preserve">の低活性ヘテロ型の人が飲酒すると、食道扁平上皮癌のリスクが大きく上がる。日本と台湾の症例対照研究では、飲酒量で調整したオッズ比は</t>
    </r>
    <r>
      <rPr>
        <sz val="10"/>
        <rFont val="Arial"/>
        <family val="0"/>
        <charset val="1"/>
      </rPr>
      <t xml:space="preserve">3.7</t>
    </r>
    <r>
      <rPr>
        <sz val="10"/>
        <rFont val="Noto Sans CJK SC"/>
        <family val="2"/>
      </rPr>
      <t xml:space="preserve">〜</t>
    </r>
    <r>
      <rPr>
        <sz val="10"/>
        <rFont val="Arial"/>
        <family val="0"/>
        <charset val="1"/>
      </rPr>
      <t xml:space="preserve">18.1</t>
    </r>
    <r>
      <rPr>
        <sz val="10"/>
        <rFont val="Noto Sans CJK SC"/>
        <family val="2"/>
      </rPr>
      <t xml:space="preserve">だった。日本人男性で中等量以上飲酒するヘテロ型の人がすべて少量飲酒にとどまれば、食道扁平上皮癌の</t>
    </r>
    <r>
      <rPr>
        <sz val="10"/>
        <rFont val="Arial"/>
        <family val="0"/>
        <charset val="1"/>
      </rPr>
      <t xml:space="preserve">53%</t>
    </r>
    <r>
      <rPr>
        <sz val="10"/>
        <rFont val="Noto Sans CJK SC"/>
        <family val="2"/>
      </rPr>
      <t xml:space="preserve">を予防できる可能性があると試算されている。</t>
    </r>
  </si>
  <si>
    <t xml:space="preserve">SRC-012</t>
  </si>
  <si>
    <t xml:space="preserve">Brooks PJ, et al. The alcohol flushing response. PLoS Med 2009;6(3):e1000050</t>
  </si>
  <si>
    <t xml:space="preserve">10.1371/journal.pmed.1000050</t>
  </si>
  <si>
    <t xml:space="preserve">19320537</t>
  </si>
  <si>
    <r>
      <rPr>
        <sz val="10"/>
        <rFont val="Arial"/>
        <family val="0"/>
        <charset val="1"/>
      </rPr>
      <t xml:space="preserve">53%</t>
    </r>
    <r>
      <rPr>
        <sz val="10"/>
        <rFont val="Noto Sans CJK SC"/>
        <family val="2"/>
      </rPr>
      <t xml:space="preserve">は試算値（仮定に基づく推計）</t>
    </r>
  </si>
  <si>
    <t xml:space="preserve">ES-093</t>
  </si>
  <si>
    <r>
      <rPr>
        <sz val="10"/>
        <rFont val="Noto Sans CJK SC"/>
        <family val="2"/>
      </rPr>
      <t xml:space="preserve">薬物抵抗性</t>
    </r>
    <r>
      <rPr>
        <sz val="10"/>
        <rFont val="Arial"/>
        <family val="0"/>
        <charset val="1"/>
      </rPr>
      <t xml:space="preserve">GERD</t>
    </r>
    <r>
      <rPr>
        <sz val="10"/>
        <rFont val="Noto Sans CJK SC"/>
        <family val="2"/>
      </rPr>
      <t xml:space="preserve">に対する</t>
    </r>
    <r>
      <rPr>
        <sz val="10"/>
        <rFont val="Arial"/>
        <family val="0"/>
        <charset val="1"/>
      </rPr>
      <t xml:space="preserve">ARMS</t>
    </r>
    <r>
      <rPr>
        <sz val="10"/>
        <rFont val="Noto Sans CJK SC"/>
        <family val="2"/>
      </rPr>
      <t xml:space="preserve">と</t>
    </r>
    <r>
      <rPr>
        <sz val="10"/>
        <rFont val="Arial"/>
        <family val="0"/>
        <charset val="1"/>
      </rPr>
      <t xml:space="preserve">ESD-G</t>
    </r>
    <r>
      <rPr>
        <sz val="10"/>
        <rFont val="Noto Sans CJK SC"/>
        <family val="2"/>
      </rPr>
      <t xml:space="preserve">は、</t>
    </r>
    <r>
      <rPr>
        <sz val="10"/>
        <rFont val="Arial"/>
        <family val="0"/>
        <charset val="1"/>
      </rPr>
      <t xml:space="preserve">2022</t>
    </r>
    <r>
      <rPr>
        <sz val="10"/>
        <rFont val="Noto Sans CJK SC"/>
        <family val="2"/>
      </rPr>
      <t xml:space="preserve">年</t>
    </r>
    <r>
      <rPr>
        <sz val="10"/>
        <rFont val="Arial"/>
        <family val="0"/>
        <charset val="1"/>
      </rPr>
      <t xml:space="preserve">4</t>
    </r>
    <r>
      <rPr>
        <sz val="10"/>
        <rFont val="Noto Sans CJK SC"/>
        <family val="2"/>
      </rPr>
      <t xml:space="preserve">月の診療報酬改定で「内視鏡的逆流防止粘膜切除術」（</t>
    </r>
    <r>
      <rPr>
        <sz val="10"/>
        <rFont val="Arial"/>
        <family val="0"/>
        <charset val="1"/>
      </rPr>
      <t xml:space="preserve">K653-6</t>
    </r>
    <r>
      <rPr>
        <sz val="10"/>
        <rFont val="Noto Sans CJK SC"/>
        <family val="2"/>
      </rPr>
      <t xml:space="preserve">、</t>
    </r>
    <r>
      <rPr>
        <sz val="10"/>
        <rFont val="Arial"/>
        <family val="0"/>
        <charset val="1"/>
      </rPr>
      <t xml:space="preserve">12,000</t>
    </r>
    <r>
      <rPr>
        <sz val="10"/>
        <rFont val="Noto Sans CJK SC"/>
        <family val="2"/>
      </rPr>
      <t xml:space="preserve">点）として保険収載された。</t>
    </r>
  </si>
  <si>
    <t xml:space="preserve">SRC-015</t>
  </si>
  <si>
    <r>
      <rPr>
        <sz val="10"/>
        <rFont val="Noto Sans CJK SC"/>
        <family val="2"/>
      </rPr>
      <t xml:space="preserve">診療報酬点数表 </t>
    </r>
    <r>
      <rPr>
        <sz val="10"/>
        <rFont val="Arial"/>
        <family val="0"/>
        <charset val="1"/>
      </rPr>
      <t xml:space="preserve">K653-6</t>
    </r>
    <r>
      <rPr>
        <sz val="10"/>
        <rFont val="Noto Sans CJK SC"/>
        <family val="2"/>
      </rPr>
      <t xml:space="preserve">（令和</t>
    </r>
    <r>
      <rPr>
        <sz val="10"/>
        <rFont val="Arial"/>
        <family val="0"/>
        <charset val="1"/>
      </rPr>
      <t xml:space="preserve">4</t>
    </r>
    <r>
      <rPr>
        <sz val="10"/>
        <rFont val="Noto Sans CJK SC"/>
        <family val="2"/>
      </rPr>
      <t xml:space="preserve">年新設）</t>
    </r>
  </si>
  <si>
    <r>
      <rPr>
        <sz val="10"/>
        <rFont val="Arial"/>
        <family val="0"/>
        <charset val="1"/>
      </rPr>
      <t xml:space="preserve">low</t>
    </r>
    <r>
      <rPr>
        <sz val="10"/>
        <rFont val="Noto Sans CJK SC"/>
        <family val="2"/>
      </rPr>
      <t xml:space="preserve">（令和</t>
    </r>
    <r>
      <rPr>
        <sz val="10"/>
        <rFont val="Arial"/>
        <family val="0"/>
        <charset val="1"/>
      </rPr>
      <t xml:space="preserve">8</t>
    </r>
    <r>
      <rPr>
        <sz val="10"/>
        <rFont val="Noto Sans CJK SC"/>
        <family val="2"/>
      </rPr>
      <t xml:space="preserve">年版点数表でも</t>
    </r>
    <r>
      <rPr>
        <sz val="10"/>
        <rFont val="Arial"/>
        <family val="0"/>
        <charset val="1"/>
      </rPr>
      <t xml:space="preserve">12,000</t>
    </r>
    <r>
      <rPr>
        <sz val="10"/>
        <rFont val="Noto Sans CJK SC"/>
        <family val="2"/>
      </rPr>
      <t xml:space="preserve">点）</t>
    </r>
  </si>
  <si>
    <t xml:space="preserve">GD-001</t>
  </si>
  <si>
    <t xml:space="preserve">機能性ディスペプシア</t>
  </si>
  <si>
    <r>
      <rPr>
        <sz val="10"/>
        <rFont val="Noto Sans CJK SC"/>
        <family val="2"/>
      </rPr>
      <t xml:space="preserve">機能性ディスペプシア（</t>
    </r>
    <r>
      <rPr>
        <sz val="10"/>
        <rFont val="Arial"/>
        <family val="0"/>
        <charset val="1"/>
      </rPr>
      <t xml:space="preserve">FD</t>
    </r>
    <r>
      <rPr>
        <sz val="10"/>
        <rFont val="Noto Sans CJK SC"/>
        <family val="2"/>
      </rPr>
      <t xml:space="preserve">）は、心窩部痛や心窩部不快感など上腹部を中心とする症状が慢性的に続き、それを説明できる器質的・全身性・代謝性疾患がない病態である。日本のガイドライン</t>
    </r>
    <r>
      <rPr>
        <sz val="10"/>
        <rFont val="Arial"/>
        <family val="0"/>
        <charset val="1"/>
      </rPr>
      <t xml:space="preserve">2021</t>
    </r>
    <r>
      <rPr>
        <sz val="10"/>
        <rFont val="Noto Sans CJK SC"/>
        <family val="2"/>
      </rPr>
      <t xml:space="preserve">は、症状を</t>
    </r>
    <r>
      <rPr>
        <sz val="10"/>
        <rFont val="Arial"/>
        <family val="0"/>
        <charset val="1"/>
      </rPr>
      <t xml:space="preserve">Rome</t>
    </r>
    <r>
      <rPr>
        <sz val="10"/>
        <rFont val="Noto Sans CJK SC"/>
        <family val="2"/>
      </rPr>
      <t xml:space="preserve">基準の</t>
    </r>
    <r>
      <rPr>
        <sz val="10"/>
        <rFont val="Arial"/>
        <family val="0"/>
        <charset val="1"/>
      </rPr>
      <t xml:space="preserve">4</t>
    </r>
    <r>
      <rPr>
        <sz val="10"/>
        <rFont val="Noto Sans CJK SC"/>
        <family val="2"/>
      </rPr>
      <t xml:space="preserve">症状に限定せず、どの症状をディスペプシアとみなすかを診療する医師の判断に委ねている。</t>
    </r>
  </si>
  <si>
    <r>
      <rPr>
        <sz val="10"/>
        <rFont val="Noto Sans CJK SC"/>
        <family val="2"/>
      </rPr>
      <t xml:space="preserve">医学各論 Ⅵ</t>
    </r>
    <r>
      <rPr>
        <sz val="10"/>
        <rFont val="Arial"/>
        <family val="0"/>
        <charset val="1"/>
      </rPr>
      <t xml:space="preserve">-2-B-①</t>
    </r>
    <r>
      <rPr>
        <sz val="10"/>
        <rFont val="Noto Sans CJK SC"/>
        <family val="2"/>
      </rPr>
      <t xml:space="preserve">（機能性ディスペプシア、</t>
    </r>
    <r>
      <rPr>
        <sz val="10"/>
        <rFont val="Arial"/>
        <family val="0"/>
        <charset val="1"/>
      </rPr>
      <t xml:space="preserve">a</t>
    </r>
    <r>
      <rPr>
        <sz val="10"/>
        <rFont val="Noto Sans CJK SC"/>
        <family val="2"/>
      </rPr>
      <t xml:space="preserve">）</t>
    </r>
  </si>
  <si>
    <t xml:space="preserve">SRC-028</t>
  </si>
  <si>
    <t xml:space="preserve">Miwa H, et al. Evidence-based clinical practice guidelines for functional dyspepsia 2021. J Gastroenterol 2022;57:47-61</t>
  </si>
  <si>
    <t xml:space="preserve">10.1007/s00535-021-01843-7</t>
  </si>
  <si>
    <t xml:space="preserve">35061057</t>
  </si>
  <si>
    <t xml:space="preserve">GD-002</t>
  </si>
  <si>
    <r>
      <rPr>
        <sz val="10"/>
        <rFont val="Arial"/>
        <family val="0"/>
        <charset val="1"/>
      </rPr>
      <t xml:space="preserve">Rome IV</t>
    </r>
    <r>
      <rPr>
        <sz val="10"/>
        <rFont val="Noto Sans CJK SC"/>
        <family val="2"/>
      </rPr>
      <t xml:space="preserve">は、診断前</t>
    </r>
    <r>
      <rPr>
        <sz val="10"/>
        <rFont val="Arial"/>
        <family val="0"/>
        <charset val="1"/>
      </rPr>
      <t xml:space="preserve">3</t>
    </r>
    <r>
      <rPr>
        <sz val="10"/>
        <rFont val="Noto Sans CJK SC"/>
        <family val="2"/>
      </rPr>
      <t xml:space="preserve">か月間に症状があり、かつ診断の</t>
    </r>
    <r>
      <rPr>
        <sz val="10"/>
        <rFont val="Arial"/>
        <family val="0"/>
        <charset val="1"/>
      </rPr>
      <t xml:space="preserve">6</t>
    </r>
    <r>
      <rPr>
        <sz val="10"/>
        <rFont val="Noto Sans CJK SC"/>
        <family val="2"/>
      </rPr>
      <t xml:space="preserve">か月以上前に発症していることを求める。日本の患者の多くは発症から</t>
    </r>
    <r>
      <rPr>
        <sz val="10"/>
        <rFont val="Arial"/>
        <family val="0"/>
        <charset val="1"/>
      </rPr>
      <t xml:space="preserve">1</t>
    </r>
    <r>
      <rPr>
        <sz val="10"/>
        <rFont val="Noto Sans CJK SC"/>
        <family val="2"/>
      </rPr>
      <t xml:space="preserve">か月以内に受診するため、日本のガイドライン</t>
    </r>
    <r>
      <rPr>
        <sz val="10"/>
        <rFont val="Arial"/>
        <family val="0"/>
        <charset val="1"/>
      </rPr>
      <t xml:space="preserve">2021</t>
    </r>
    <r>
      <rPr>
        <sz val="10"/>
        <rFont val="Noto Sans CJK SC"/>
        <family val="2"/>
      </rPr>
      <t xml:space="preserve">は「慢性」の期間を具体的に定めず医師の判断に委ねている。</t>
    </r>
  </si>
  <si>
    <r>
      <rPr>
        <sz val="10"/>
        <rFont val="Noto Sans CJK SC"/>
        <family val="2"/>
      </rPr>
      <t xml:space="preserve">国際（</t>
    </r>
    <r>
      <rPr>
        <sz val="10"/>
        <rFont val="Arial"/>
        <family val="0"/>
        <charset val="1"/>
      </rPr>
      <t xml:space="preserve">Rome IV</t>
    </r>
    <r>
      <rPr>
        <sz val="10"/>
        <rFont val="Noto Sans CJK SC"/>
        <family val="2"/>
      </rPr>
      <t xml:space="preserve">）</t>
    </r>
    <r>
      <rPr>
        <sz val="10"/>
        <rFont val="Arial"/>
        <family val="0"/>
        <charset val="1"/>
      </rPr>
      <t xml:space="preserve">vs </t>
    </r>
    <r>
      <rPr>
        <sz val="10"/>
        <rFont val="Noto Sans CJK SC"/>
        <family val="2"/>
      </rPr>
      <t xml:space="preserve">日本</t>
    </r>
  </si>
  <si>
    <t xml:space="preserve">GD-003</t>
  </si>
  <si>
    <r>
      <rPr>
        <sz val="10"/>
        <rFont val="Arial"/>
        <family val="0"/>
        <charset val="1"/>
      </rPr>
      <t xml:space="preserve">FD</t>
    </r>
    <r>
      <rPr>
        <sz val="10"/>
        <rFont val="Noto Sans CJK SC"/>
        <family val="2"/>
      </rPr>
      <t xml:space="preserve">は症状で定義される病名であり、慢性胃炎は胃粘膜の組織学的な炎症で定義される病名であるため、両者は別の概念である。日本では</t>
    </r>
    <r>
      <rPr>
        <sz val="10"/>
        <rFont val="Arial"/>
        <family val="0"/>
        <charset val="1"/>
      </rPr>
      <t xml:space="preserve">2013</t>
    </r>
    <r>
      <rPr>
        <sz val="10"/>
        <rFont val="Noto Sans CJK SC"/>
        <family val="2"/>
      </rPr>
      <t xml:space="preserve">年</t>
    </r>
    <r>
      <rPr>
        <sz val="10"/>
        <rFont val="Arial"/>
        <family val="0"/>
        <charset val="1"/>
      </rPr>
      <t xml:space="preserve">5</t>
    </r>
    <r>
      <rPr>
        <sz val="10"/>
        <rFont val="Noto Sans CJK SC"/>
        <family val="2"/>
      </rPr>
      <t xml:space="preserve">月に</t>
    </r>
    <r>
      <rPr>
        <sz val="10"/>
        <rFont val="Arial"/>
        <family val="0"/>
        <charset val="1"/>
      </rPr>
      <t xml:space="preserve">FD</t>
    </r>
    <r>
      <rPr>
        <sz val="10"/>
        <rFont val="Noto Sans CJK SC"/>
        <family val="2"/>
      </rPr>
      <t xml:space="preserve">が保険病名として認められた。</t>
    </r>
  </si>
  <si>
    <t xml:space="preserve">GD-004</t>
  </si>
  <si>
    <r>
      <rPr>
        <sz val="10"/>
        <rFont val="Arial"/>
        <family val="0"/>
        <charset val="1"/>
      </rPr>
      <t xml:space="preserve">H. pylori</t>
    </r>
    <r>
      <rPr>
        <sz val="10"/>
        <rFont val="Noto Sans CJK SC"/>
        <family val="2"/>
      </rPr>
      <t xml:space="preserve">感染を伴うディスペプシアは、除菌に成功してから</t>
    </r>
    <r>
      <rPr>
        <sz val="10"/>
        <rFont val="Arial"/>
        <family val="0"/>
        <charset val="1"/>
      </rPr>
      <t xml:space="preserve">6</t>
    </r>
    <r>
      <rPr>
        <sz val="10"/>
        <rFont val="Noto Sans CJK SC"/>
        <family val="2"/>
      </rPr>
      <t xml:space="preserve">か月〜</t>
    </r>
    <r>
      <rPr>
        <sz val="10"/>
        <rFont val="Arial"/>
        <family val="0"/>
        <charset val="1"/>
      </rPr>
      <t xml:space="preserve">1</t>
    </r>
    <r>
      <rPr>
        <sz val="10"/>
        <rFont val="Noto Sans CJK SC"/>
        <family val="2"/>
      </rPr>
      <t xml:space="preserve">年後に症状が改善した場合、</t>
    </r>
    <r>
      <rPr>
        <sz val="10"/>
        <rFont val="Arial"/>
        <family val="0"/>
        <charset val="1"/>
      </rPr>
      <t xml:space="preserve">H. pylori</t>
    </r>
    <r>
      <rPr>
        <sz val="10"/>
        <rFont val="Noto Sans CJK SC"/>
        <family val="2"/>
      </rPr>
      <t xml:space="preserve">関連ディスペプシアとして</t>
    </r>
    <r>
      <rPr>
        <sz val="10"/>
        <rFont val="Arial"/>
        <family val="0"/>
        <charset val="1"/>
      </rPr>
      <t xml:space="preserve">FD</t>
    </r>
    <r>
      <rPr>
        <sz val="10"/>
        <rFont val="Noto Sans CJK SC"/>
        <family val="2"/>
      </rPr>
      <t xml:space="preserve">とは別に扱う。ただし症状があれば、除菌後の経過を待たずに</t>
    </r>
    <r>
      <rPr>
        <sz val="10"/>
        <rFont val="Arial"/>
        <family val="0"/>
        <charset val="1"/>
      </rPr>
      <t xml:space="preserve">FD</t>
    </r>
    <r>
      <rPr>
        <sz val="10"/>
        <rFont val="Noto Sans CJK SC"/>
        <family val="2"/>
      </rPr>
      <t xml:space="preserve">に準じた治療を始めてよい。</t>
    </r>
  </si>
  <si>
    <r>
      <rPr>
        <sz val="10"/>
        <rFont val="Arial"/>
        <family val="0"/>
        <charset val="1"/>
      </rPr>
      <t xml:space="preserve">HP-015</t>
    </r>
    <r>
      <rPr>
        <sz val="10"/>
        <rFont val="Noto Sans CJK SC"/>
        <family val="2"/>
      </rPr>
      <t xml:space="preserve">〜</t>
    </r>
    <r>
      <rPr>
        <sz val="10"/>
        <rFont val="Arial"/>
        <family val="0"/>
        <charset val="1"/>
      </rPr>
      <t xml:space="preserve">017</t>
    </r>
    <r>
      <rPr>
        <sz val="10"/>
        <rFont val="Noto Sans CJK SC"/>
        <family val="2"/>
      </rPr>
      <t xml:space="preserve">（除菌の適応・京都コンセンサス）と内容が近いが、本カードは</t>
    </r>
    <r>
      <rPr>
        <sz val="10"/>
        <rFont val="Arial"/>
        <family val="0"/>
        <charset val="1"/>
      </rPr>
      <t xml:space="preserve">FD</t>
    </r>
    <r>
      <rPr>
        <sz val="10"/>
        <rFont val="Noto Sans CJK SC"/>
        <family val="2"/>
      </rPr>
      <t xml:space="preserve">との鑑別の観点に限定</t>
    </r>
  </si>
  <si>
    <t xml:space="preserve">GD-005</t>
  </si>
  <si>
    <r>
      <rPr>
        <sz val="10"/>
        <rFont val="Noto Sans CJK SC"/>
        <family val="2"/>
      </rPr>
      <t xml:space="preserve">日本の</t>
    </r>
    <r>
      <rPr>
        <sz val="10"/>
        <rFont val="Arial"/>
        <family val="0"/>
        <charset val="1"/>
      </rPr>
      <t xml:space="preserve">FD</t>
    </r>
    <r>
      <rPr>
        <sz val="10"/>
        <rFont val="Noto Sans CJK SC"/>
        <family val="2"/>
      </rPr>
      <t xml:space="preserve">の頻度は、健診受診者で</t>
    </r>
    <r>
      <rPr>
        <sz val="10"/>
        <rFont val="Arial"/>
        <family val="0"/>
        <charset val="1"/>
      </rPr>
      <t xml:space="preserve">11</t>
    </r>
    <r>
      <rPr>
        <sz val="10"/>
        <rFont val="Noto Sans CJK SC"/>
        <family val="2"/>
      </rPr>
      <t xml:space="preserve">〜</t>
    </r>
    <r>
      <rPr>
        <sz val="10"/>
        <rFont val="Arial"/>
        <family val="0"/>
        <charset val="1"/>
      </rPr>
      <t xml:space="preserve">17%</t>
    </r>
    <r>
      <rPr>
        <sz val="10"/>
        <rFont val="Noto Sans CJK SC"/>
        <family val="2"/>
      </rPr>
      <t xml:space="preserve">、上腹部症状で医療機関を受診した患者で</t>
    </r>
    <r>
      <rPr>
        <sz val="10"/>
        <rFont val="Arial"/>
        <family val="0"/>
        <charset val="1"/>
      </rPr>
      <t xml:space="preserve">45</t>
    </r>
    <r>
      <rPr>
        <sz val="10"/>
        <rFont val="Noto Sans CJK SC"/>
        <family val="2"/>
      </rPr>
      <t xml:space="preserve">〜</t>
    </r>
    <r>
      <rPr>
        <sz val="10"/>
        <rFont val="Arial"/>
        <family val="0"/>
        <charset val="1"/>
      </rPr>
      <t xml:space="preserve">53%</t>
    </r>
    <r>
      <rPr>
        <sz val="10"/>
        <rFont val="Noto Sans CJK SC"/>
        <family val="2"/>
      </rPr>
      <t xml:space="preserve">と報告されている。一般住民を対象とした</t>
    </r>
    <r>
      <rPr>
        <sz val="10"/>
        <rFont val="Arial"/>
        <family val="0"/>
        <charset val="1"/>
      </rPr>
      <t xml:space="preserve">Web</t>
    </r>
    <r>
      <rPr>
        <sz val="10"/>
        <rFont val="Noto Sans CJK SC"/>
        <family val="2"/>
      </rPr>
      <t xml:space="preserve">調査では</t>
    </r>
    <r>
      <rPr>
        <sz val="10"/>
        <rFont val="Arial"/>
        <family val="0"/>
        <charset val="1"/>
      </rPr>
      <t xml:space="preserve">7%</t>
    </r>
    <r>
      <rPr>
        <sz val="10"/>
        <rFont val="Noto Sans CJK SC"/>
        <family val="2"/>
      </rPr>
      <t xml:space="preserve">だった。</t>
    </r>
  </si>
  <si>
    <r>
      <rPr>
        <sz val="10"/>
        <rFont val="Noto Sans CJK SC"/>
        <family val="2"/>
      </rPr>
      <t xml:space="preserve">日本のデータはいずれも単施設の横断研究（</t>
    </r>
    <r>
      <rPr>
        <sz val="10"/>
        <rFont val="Arial"/>
        <family val="0"/>
        <charset val="1"/>
      </rPr>
      <t xml:space="preserve">GL</t>
    </r>
    <r>
      <rPr>
        <sz val="10"/>
        <rFont val="Noto Sans CJK SC"/>
        <family val="2"/>
      </rPr>
      <t xml:space="preserve">本文の記載）</t>
    </r>
  </si>
  <si>
    <t xml:space="preserve">GD-006</t>
  </si>
  <si>
    <r>
      <rPr>
        <sz val="10"/>
        <rFont val="Arial"/>
        <family val="0"/>
        <charset val="1"/>
      </rPr>
      <t xml:space="preserve">FD</t>
    </r>
    <r>
      <rPr>
        <sz val="10"/>
        <rFont val="Noto Sans CJK SC"/>
        <family val="2"/>
      </rPr>
      <t xml:space="preserve">の発症には、感染性胃腸炎の既往（メタ解析でオッズ比</t>
    </r>
    <r>
      <rPr>
        <sz val="10"/>
        <rFont val="Arial"/>
        <family val="0"/>
        <charset val="1"/>
      </rPr>
      <t xml:space="preserve">2.54</t>
    </r>
    <r>
      <rPr>
        <sz val="10"/>
        <rFont val="Noto Sans CJK SC"/>
        <family val="2"/>
      </rPr>
      <t xml:space="preserve">）、女性、若年、小児期の虐待歴などが関連すると報告されているが、コンセンサスは得られていない。</t>
    </r>
  </si>
  <si>
    <t xml:space="preserve">GD-007</t>
  </si>
  <si>
    <r>
      <rPr>
        <sz val="10"/>
        <rFont val="Arial"/>
        <family val="0"/>
        <charset val="1"/>
      </rPr>
      <t xml:space="preserve">FD</t>
    </r>
    <r>
      <rPr>
        <sz val="10"/>
        <rFont val="Noto Sans CJK SC"/>
        <family val="2"/>
      </rPr>
      <t xml:space="preserve">のうち胃排出遅延を伴う例は特発性の胃不全麻痺と重なり、その割合は</t>
    </r>
    <r>
      <rPr>
        <sz val="10"/>
        <rFont val="Arial"/>
        <family val="0"/>
        <charset val="1"/>
      </rPr>
      <t xml:space="preserve">FD</t>
    </r>
    <r>
      <rPr>
        <sz val="10"/>
        <rFont val="Noto Sans CJK SC"/>
        <family val="2"/>
      </rPr>
      <t xml:space="preserve">の</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程度とされる。胃不全麻痺は機械的閉塞がないのに胃排出が遅れる病態で、</t>
    </r>
    <r>
      <rPr>
        <sz val="10"/>
        <rFont val="Arial"/>
        <family val="0"/>
        <charset val="1"/>
      </rPr>
      <t xml:space="preserve">FD</t>
    </r>
    <r>
      <rPr>
        <sz val="10"/>
        <rFont val="Noto Sans CJK SC"/>
        <family val="2"/>
      </rPr>
      <t xml:space="preserve">は排出遅延に加えて胃の適応性弛緩障害や内臓知覚過敏も含む点で異なる。</t>
    </r>
  </si>
  <si>
    <t xml:space="preserve">GD-008</t>
  </si>
  <si>
    <r>
      <rPr>
        <sz val="10"/>
        <rFont val="Noto Sans CJK SC"/>
        <family val="2"/>
      </rPr>
      <t xml:space="preserve">日本のガイドライン</t>
    </r>
    <r>
      <rPr>
        <sz val="10"/>
        <rFont val="Arial"/>
        <family val="0"/>
        <charset val="1"/>
      </rPr>
      <t xml:space="preserve">2021</t>
    </r>
    <r>
      <rPr>
        <sz val="10"/>
        <rFont val="Noto Sans CJK SC"/>
        <family val="2"/>
      </rPr>
      <t xml:space="preserve">では、</t>
    </r>
    <r>
      <rPr>
        <sz val="10"/>
        <rFont val="Arial"/>
        <family val="0"/>
        <charset val="1"/>
      </rPr>
      <t xml:space="preserve">FD</t>
    </r>
    <r>
      <rPr>
        <sz val="10"/>
        <rFont val="Noto Sans CJK SC"/>
        <family val="2"/>
      </rPr>
      <t xml:space="preserve">の診断に上部消化管内視鏡は必須ではない。高齢での新たな発症、体重減少、繰り返す嘔吐、出血、嚥下障害、嚥下痛、腹部腫瘤、発熱、食道癌・胃癌の家族歴などの警告徴候があり器質的疾患が疑われる場合に、内視鏡などで精査する。</t>
    </r>
  </si>
  <si>
    <t xml:space="preserve">GD-009</t>
  </si>
  <si>
    <r>
      <rPr>
        <sz val="10"/>
        <rFont val="Arial"/>
        <family val="0"/>
        <charset val="1"/>
      </rPr>
      <t xml:space="preserve">FD</t>
    </r>
    <r>
      <rPr>
        <sz val="10"/>
        <rFont val="Noto Sans CJK SC"/>
        <family val="2"/>
      </rPr>
      <t xml:space="preserve">の初期治療として、</t>
    </r>
    <r>
      <rPr>
        <sz val="10"/>
        <rFont val="Arial"/>
        <family val="0"/>
        <charset val="1"/>
      </rPr>
      <t xml:space="preserve">PPI</t>
    </r>
    <r>
      <rPr>
        <sz val="10"/>
        <rFont val="Noto Sans CJK SC"/>
        <family val="2"/>
      </rPr>
      <t xml:space="preserve">と</t>
    </r>
    <r>
      <rPr>
        <sz val="10"/>
        <rFont val="Arial"/>
        <family val="0"/>
        <charset val="1"/>
      </rPr>
      <t xml:space="preserve">H2</t>
    </r>
    <r>
      <rPr>
        <sz val="10"/>
        <rFont val="Noto Sans CJK SC"/>
        <family val="2"/>
      </rPr>
      <t xml:space="preserve">受容体拮抗薬は有効とされ、強く推奨されている（エビデンス</t>
    </r>
    <r>
      <rPr>
        <sz val="10"/>
        <rFont val="Arial"/>
        <family val="0"/>
        <charset val="1"/>
      </rPr>
      <t xml:space="preserve">A</t>
    </r>
    <r>
      <rPr>
        <sz val="10"/>
        <rFont val="Noto Sans CJK SC"/>
        <family val="2"/>
      </rPr>
      <t xml:space="preserve">）。</t>
    </r>
    <r>
      <rPr>
        <sz val="10"/>
        <rFont val="Arial"/>
        <family val="0"/>
        <charset val="1"/>
      </rPr>
      <t xml:space="preserve">P-CAB</t>
    </r>
    <r>
      <rPr>
        <sz val="10"/>
        <rFont val="Noto Sans CJK SC"/>
        <family val="2"/>
      </rPr>
      <t xml:space="preserve">はプラセボ対照</t>
    </r>
    <r>
      <rPr>
        <sz val="10"/>
        <rFont val="Arial"/>
        <family val="0"/>
        <charset val="1"/>
      </rPr>
      <t xml:space="preserve">RCT</t>
    </r>
    <r>
      <rPr>
        <sz val="10"/>
        <rFont val="Noto Sans CJK SC"/>
        <family val="2"/>
      </rPr>
      <t xml:space="preserve">がなく、有効性を評価できないとされた（弱い推奨、エビデンス</t>
    </r>
    <r>
      <rPr>
        <sz val="10"/>
        <rFont val="Arial"/>
        <family val="0"/>
        <charset val="1"/>
      </rPr>
      <t xml:space="preserve">C</t>
    </r>
    <r>
      <rPr>
        <sz val="10"/>
        <rFont val="Noto Sans CJK SC"/>
        <family val="2"/>
      </rPr>
      <t xml:space="preserve">）。</t>
    </r>
  </si>
  <si>
    <t xml:space="preserve">GD-010</t>
  </si>
  <si>
    <r>
      <rPr>
        <sz val="10"/>
        <rFont val="Arial"/>
        <family val="0"/>
        <charset val="1"/>
      </rPr>
      <t xml:space="preserve">2017</t>
    </r>
    <r>
      <rPr>
        <sz val="10"/>
        <rFont val="Noto Sans CJK SC"/>
        <family val="2"/>
      </rPr>
      <t xml:space="preserve">年のコクランレビューでは、</t>
    </r>
    <r>
      <rPr>
        <sz val="10"/>
        <rFont val="Arial"/>
        <family val="0"/>
        <charset val="1"/>
      </rPr>
      <t xml:space="preserve">FD</t>
    </r>
    <r>
      <rPr>
        <sz val="10"/>
        <rFont val="Noto Sans CJK SC"/>
        <family val="2"/>
      </rPr>
      <t xml:space="preserve">に対する</t>
    </r>
    <r>
      <rPr>
        <sz val="10"/>
        <rFont val="Arial"/>
        <family val="0"/>
        <charset val="1"/>
      </rPr>
      <t xml:space="preserve">PPI</t>
    </r>
    <r>
      <rPr>
        <sz val="10"/>
        <rFont val="Noto Sans CJK SC"/>
        <family val="2"/>
      </rPr>
      <t xml:space="preserve">の奏効率は</t>
    </r>
    <r>
      <rPr>
        <sz val="10"/>
        <rFont val="Arial"/>
        <family val="0"/>
        <charset val="1"/>
      </rPr>
      <t xml:space="preserve">31.1%</t>
    </r>
    <r>
      <rPr>
        <sz val="10"/>
        <rFont val="Noto Sans CJK SC"/>
        <family val="2"/>
      </rPr>
      <t xml:space="preserve">でプラセボの</t>
    </r>
    <r>
      <rPr>
        <sz val="10"/>
        <rFont val="Arial"/>
        <family val="0"/>
        <charset val="1"/>
      </rPr>
      <t xml:space="preserve">25.8%</t>
    </r>
    <r>
      <rPr>
        <sz val="10"/>
        <rFont val="Noto Sans CJK SC"/>
        <family val="2"/>
      </rPr>
      <t xml:space="preserve">を上回り、治療必要数は</t>
    </r>
    <r>
      <rPr>
        <sz val="10"/>
        <rFont val="Arial"/>
        <family val="0"/>
        <charset val="1"/>
      </rPr>
      <t xml:space="preserve">11</t>
    </r>
    <r>
      <rPr>
        <sz val="10"/>
        <rFont val="Noto Sans CJK SC"/>
        <family val="2"/>
      </rPr>
      <t xml:space="preserve">だった。</t>
    </r>
  </si>
  <si>
    <r>
      <rPr>
        <sz val="10"/>
        <rFont val="Noto Sans CJK SC"/>
        <family val="2"/>
      </rPr>
      <t xml:space="preserve">数値は</t>
    </r>
    <r>
      <rPr>
        <sz val="10"/>
        <rFont val="Arial"/>
        <family val="0"/>
        <charset val="1"/>
      </rPr>
      <t xml:space="preserve">GL</t>
    </r>
    <r>
      <rPr>
        <sz val="10"/>
        <rFont val="Noto Sans CJK SC"/>
        <family val="2"/>
      </rPr>
      <t xml:space="preserve">本文の引用値。原著（</t>
    </r>
    <r>
      <rPr>
        <sz val="10"/>
        <rFont val="Arial"/>
        <family val="0"/>
        <charset val="1"/>
      </rPr>
      <t xml:space="preserve">Cochrane CD011194</t>
    </r>
    <r>
      <rPr>
        <sz val="10"/>
        <rFont val="Noto Sans CJK SC"/>
        <family val="2"/>
      </rPr>
      <t xml:space="preserve">）は未照合</t>
    </r>
  </si>
  <si>
    <t xml:space="preserve">GD-011</t>
  </si>
  <si>
    <r>
      <rPr>
        <sz val="10"/>
        <rFont val="Noto Sans CJK SC"/>
        <family val="2"/>
      </rPr>
      <t xml:space="preserve">アセチルコリンエステラーゼ阻害薬のアコチアミドは</t>
    </r>
    <r>
      <rPr>
        <sz val="10"/>
        <rFont val="Arial"/>
        <family val="0"/>
        <charset val="1"/>
      </rPr>
      <t xml:space="preserve">FD</t>
    </r>
    <r>
      <rPr>
        <sz val="10"/>
        <rFont val="Noto Sans CJK SC"/>
        <family val="2"/>
      </rPr>
      <t xml:space="preserve">に有用で、使用が強く推奨されている（エビデンス</t>
    </r>
    <r>
      <rPr>
        <sz val="10"/>
        <rFont val="Arial"/>
        <family val="0"/>
        <charset val="1"/>
      </rPr>
      <t xml:space="preserve">A</t>
    </r>
    <r>
      <rPr>
        <sz val="10"/>
        <rFont val="Noto Sans CJK SC"/>
        <family val="2"/>
      </rPr>
      <t xml:space="preserve">）。</t>
    </r>
  </si>
  <si>
    <t xml:space="preserve">GD-012</t>
  </si>
  <si>
    <r>
      <rPr>
        <sz val="10"/>
        <rFont val="Noto Sans CJK SC"/>
        <family val="2"/>
      </rPr>
      <t xml:space="preserve">漢方薬の六君子湯は</t>
    </r>
    <r>
      <rPr>
        <sz val="10"/>
        <rFont val="Arial"/>
        <family val="0"/>
        <charset val="1"/>
      </rPr>
      <t xml:space="preserve">FD</t>
    </r>
    <r>
      <rPr>
        <sz val="10"/>
        <rFont val="Noto Sans CJK SC"/>
        <family val="2"/>
      </rPr>
      <t xml:space="preserve">に有効で、使用が強く推奨されている（エビデンス</t>
    </r>
    <r>
      <rPr>
        <sz val="10"/>
        <rFont val="Arial"/>
        <family val="0"/>
        <charset val="1"/>
      </rPr>
      <t xml:space="preserve">A</t>
    </r>
    <r>
      <rPr>
        <sz val="10"/>
        <rFont val="Noto Sans CJK SC"/>
        <family val="2"/>
      </rPr>
      <t xml:space="preserve">）。六君子湯以外の漢方薬は二次治療として弱く推奨されている（エビデンス</t>
    </r>
    <r>
      <rPr>
        <sz val="10"/>
        <rFont val="Arial"/>
        <family val="0"/>
        <charset val="1"/>
      </rPr>
      <t xml:space="preserve">B</t>
    </r>
    <r>
      <rPr>
        <sz val="10"/>
        <rFont val="Noto Sans CJK SC"/>
        <family val="2"/>
      </rPr>
      <t xml:space="preserve">）。</t>
    </r>
  </si>
  <si>
    <t xml:space="preserve">GD-013</t>
  </si>
  <si>
    <r>
      <rPr>
        <sz val="10"/>
        <rFont val="Arial"/>
        <family val="0"/>
        <charset val="1"/>
      </rPr>
      <t xml:space="preserve">FD</t>
    </r>
    <r>
      <rPr>
        <sz val="10"/>
        <rFont val="Noto Sans CJK SC"/>
        <family val="2"/>
      </rPr>
      <t xml:space="preserve">の二次治療として、ドパミン受容体拮抗薬と</t>
    </r>
    <r>
      <rPr>
        <sz val="10"/>
        <rFont val="Arial"/>
        <family val="0"/>
        <charset val="1"/>
      </rPr>
      <t xml:space="preserve">5-HT4</t>
    </r>
    <r>
      <rPr>
        <sz val="10"/>
        <rFont val="Noto Sans CJK SC"/>
        <family val="2"/>
      </rPr>
      <t xml:space="preserve">受容体作動薬の使用が弱く推奨されている（いずれもエビデンス</t>
    </r>
    <r>
      <rPr>
        <sz val="10"/>
        <rFont val="Arial"/>
        <family val="0"/>
        <charset val="1"/>
      </rPr>
      <t xml:space="preserve">B</t>
    </r>
    <r>
      <rPr>
        <sz val="10"/>
        <rFont val="Noto Sans CJK SC"/>
        <family val="2"/>
      </rPr>
      <t xml:space="preserve">）。</t>
    </r>
  </si>
  <si>
    <t xml:space="preserve">GD-014</t>
  </si>
  <si>
    <r>
      <rPr>
        <sz val="10"/>
        <rFont val="Arial"/>
        <family val="0"/>
        <charset val="1"/>
      </rPr>
      <t xml:space="preserve">FD</t>
    </r>
    <r>
      <rPr>
        <sz val="10"/>
        <rFont val="Noto Sans CJK SC"/>
        <family val="2"/>
      </rPr>
      <t xml:space="preserve">に対して三環系抗うつ薬（エビデンス</t>
    </r>
    <r>
      <rPr>
        <sz val="10"/>
        <rFont val="Arial"/>
        <family val="0"/>
        <charset val="1"/>
      </rPr>
      <t xml:space="preserve">A</t>
    </r>
    <r>
      <rPr>
        <sz val="10"/>
        <rFont val="Noto Sans CJK SC"/>
        <family val="2"/>
      </rPr>
      <t xml:space="preserve">）とタンドスピロンなどの抗不安薬（エビデンス</t>
    </r>
    <r>
      <rPr>
        <sz val="10"/>
        <rFont val="Arial"/>
        <family val="0"/>
        <charset val="1"/>
      </rPr>
      <t xml:space="preserve">B</t>
    </r>
    <r>
      <rPr>
        <sz val="10"/>
        <rFont val="Noto Sans CJK SC"/>
        <family val="2"/>
      </rPr>
      <t xml:space="preserve">）は有効とされ、二次治療として弱く推奨されている。三環系抗うつ薬は副作用に注意して使う。心身医学的治療も弱く推奨されている。</t>
    </r>
  </si>
  <si>
    <t xml:space="preserve">GD-015</t>
  </si>
  <si>
    <r>
      <rPr>
        <sz val="10"/>
        <rFont val="Noto Sans CJK SC"/>
        <family val="2"/>
      </rPr>
      <t xml:space="preserve">制酸薬、プロスタグランジン製剤、スクラルファートやレバミピドなどの粘膜保護薬が</t>
    </r>
    <r>
      <rPr>
        <sz val="10"/>
        <rFont val="Arial"/>
        <family val="0"/>
        <charset val="1"/>
      </rPr>
      <t xml:space="preserve">FD</t>
    </r>
    <r>
      <rPr>
        <sz val="10"/>
        <rFont val="Noto Sans CJK SC"/>
        <family val="2"/>
      </rPr>
      <t xml:space="preserve">に有効かどうかは明らかでない。</t>
    </r>
  </si>
  <si>
    <t xml:space="preserve">GD-016</t>
  </si>
  <si>
    <r>
      <rPr>
        <sz val="10"/>
        <rFont val="Arial"/>
        <family val="0"/>
        <charset val="1"/>
      </rPr>
      <t xml:space="preserve">FD</t>
    </r>
    <r>
      <rPr>
        <sz val="10"/>
        <rFont val="Noto Sans CJK SC"/>
        <family val="2"/>
      </rPr>
      <t xml:space="preserve">ではプラセボの効果が大きく、メタ解析では</t>
    </r>
    <r>
      <rPr>
        <sz val="10"/>
        <rFont val="Arial"/>
        <family val="0"/>
        <charset val="1"/>
      </rPr>
      <t xml:space="preserve">5</t>
    </r>
    <r>
      <rPr>
        <sz val="10"/>
        <rFont val="Noto Sans CJK SC"/>
        <family val="2"/>
      </rPr>
      <t xml:space="preserve">〜</t>
    </r>
    <r>
      <rPr>
        <sz val="10"/>
        <rFont val="Arial"/>
        <family val="0"/>
        <charset val="1"/>
      </rPr>
      <t xml:space="preserve">90%</t>
    </r>
    <r>
      <rPr>
        <sz val="10"/>
        <rFont val="Noto Sans CJK SC"/>
        <family val="2"/>
      </rPr>
      <t xml:space="preserve">、平均</t>
    </r>
    <r>
      <rPr>
        <sz val="10"/>
        <rFont val="Arial"/>
        <family val="0"/>
        <charset val="1"/>
      </rPr>
      <t xml:space="preserve">56%</t>
    </r>
    <r>
      <rPr>
        <sz val="10"/>
        <rFont val="Noto Sans CJK SC"/>
        <family val="2"/>
      </rPr>
      <t xml:space="preserve">と報告されている。良好な医師患者関係は</t>
    </r>
    <r>
      <rPr>
        <sz val="10"/>
        <rFont val="Arial"/>
        <family val="0"/>
        <charset val="1"/>
      </rPr>
      <t xml:space="preserve">FD</t>
    </r>
    <r>
      <rPr>
        <sz val="10"/>
        <rFont val="Noto Sans CJK SC"/>
        <family val="2"/>
      </rPr>
      <t xml:space="preserve">の治療に有用とされる。</t>
    </r>
  </si>
  <si>
    <t xml:space="preserve">GD-017</t>
  </si>
  <si>
    <r>
      <rPr>
        <sz val="10"/>
        <rFont val="Arial"/>
        <family val="0"/>
        <charset val="1"/>
      </rPr>
      <t xml:space="preserve">FD</t>
    </r>
    <r>
      <rPr>
        <sz val="10"/>
        <rFont val="Noto Sans CJK SC"/>
        <family val="2"/>
      </rPr>
      <t xml:space="preserve">には</t>
    </r>
    <r>
      <rPr>
        <sz val="10"/>
        <rFont val="Arial"/>
        <family val="0"/>
        <charset val="1"/>
      </rPr>
      <t xml:space="preserve">IBS</t>
    </r>
    <r>
      <rPr>
        <sz val="10"/>
        <rFont val="Noto Sans CJK SC"/>
        <family val="2"/>
      </rPr>
      <t xml:space="preserve">、</t>
    </r>
    <r>
      <rPr>
        <sz val="10"/>
        <rFont val="Arial"/>
        <family val="0"/>
        <charset val="1"/>
      </rPr>
      <t xml:space="preserve">GERD</t>
    </r>
    <r>
      <rPr>
        <sz val="10"/>
        <rFont val="Noto Sans CJK SC"/>
        <family val="2"/>
      </rPr>
      <t xml:space="preserve">、慢性便秘などがよく重なる。</t>
    </r>
    <r>
      <rPr>
        <sz val="10"/>
        <rFont val="Arial"/>
        <family val="0"/>
        <charset val="1"/>
      </rPr>
      <t xml:space="preserve">Rome IV</t>
    </r>
    <r>
      <rPr>
        <sz val="10"/>
        <rFont val="Noto Sans CJK SC"/>
        <family val="2"/>
      </rPr>
      <t xml:space="preserve">で診断した</t>
    </r>
    <r>
      <rPr>
        <sz val="10"/>
        <rFont val="Arial"/>
        <family val="0"/>
        <charset val="1"/>
      </rPr>
      <t xml:space="preserve">FD</t>
    </r>
    <r>
      <rPr>
        <sz val="10"/>
        <rFont val="Noto Sans CJK SC"/>
        <family val="2"/>
      </rPr>
      <t xml:space="preserve">では</t>
    </r>
    <r>
      <rPr>
        <sz val="10"/>
        <rFont val="Arial"/>
        <family val="0"/>
        <charset val="1"/>
      </rPr>
      <t xml:space="preserve">IBS</t>
    </r>
    <r>
      <rPr>
        <sz val="10"/>
        <rFont val="Noto Sans CJK SC"/>
        <family val="2"/>
      </rPr>
      <t xml:space="preserve">の合併が</t>
    </r>
    <r>
      <rPr>
        <sz val="10"/>
        <rFont val="Arial"/>
        <family val="0"/>
        <charset val="1"/>
      </rPr>
      <t xml:space="preserve">66.9%</t>
    </r>
    <r>
      <rPr>
        <sz val="10"/>
        <rFont val="Noto Sans CJK SC"/>
        <family val="2"/>
      </rPr>
      <t xml:space="preserve">と報告されている。</t>
    </r>
    <r>
      <rPr>
        <sz val="10"/>
        <rFont val="Arial"/>
        <family val="0"/>
        <charset val="1"/>
      </rPr>
      <t xml:space="preserve">FD</t>
    </r>
    <r>
      <rPr>
        <sz val="10"/>
        <rFont val="Noto Sans CJK SC"/>
        <family val="2"/>
      </rPr>
      <t xml:space="preserve">は再発することがあるが、死亡率の上昇とは関連しない。</t>
    </r>
  </si>
  <si>
    <t xml:space="preserve">GD-018</t>
  </si>
  <si>
    <r>
      <rPr>
        <sz val="10"/>
        <rFont val="Arial"/>
        <family val="0"/>
        <charset val="1"/>
      </rPr>
      <t xml:space="preserve">FD</t>
    </r>
    <r>
      <rPr>
        <sz val="10"/>
        <rFont val="Noto Sans CJK SC"/>
        <family val="2"/>
      </rPr>
      <t xml:space="preserve">のサブタイプ（</t>
    </r>
    <r>
      <rPr>
        <sz val="10"/>
        <rFont val="Arial"/>
        <family val="0"/>
        <charset val="1"/>
      </rPr>
      <t xml:space="preserve">EPS</t>
    </r>
    <r>
      <rPr>
        <sz val="10"/>
        <rFont val="Noto Sans CJK SC"/>
        <family val="2"/>
      </rPr>
      <t xml:space="preserve">、</t>
    </r>
    <r>
      <rPr>
        <sz val="10"/>
        <rFont val="Arial"/>
        <family val="0"/>
        <charset val="1"/>
      </rPr>
      <t xml:space="preserve">PDS</t>
    </r>
    <r>
      <rPr>
        <sz val="10"/>
        <rFont val="Noto Sans CJK SC"/>
        <family val="2"/>
      </rPr>
      <t xml:space="preserve">）に基づいて治療を選ぶ方法は議論があり、</t>
    </r>
    <r>
      <rPr>
        <sz val="10"/>
        <rFont val="Arial"/>
        <family val="0"/>
        <charset val="1"/>
      </rPr>
      <t xml:space="preserve">ACG/CAG</t>
    </r>
    <r>
      <rPr>
        <sz val="10"/>
        <rFont val="Noto Sans CJK SC"/>
        <family val="2"/>
      </rPr>
      <t xml:space="preserve">の</t>
    </r>
    <r>
      <rPr>
        <sz val="10"/>
        <rFont val="Arial"/>
        <family val="0"/>
        <charset val="1"/>
      </rPr>
      <t xml:space="preserve">2017</t>
    </r>
    <r>
      <rPr>
        <sz val="10"/>
        <rFont val="Noto Sans CJK SC"/>
        <family val="2"/>
      </rPr>
      <t xml:space="preserve">年ガイドラインはサブタイプによる治療選択を推奨していない。難治例で治療を変更する時期は</t>
    </r>
    <r>
      <rPr>
        <sz val="10"/>
        <rFont val="Arial"/>
        <family val="0"/>
        <charset val="1"/>
      </rPr>
      <t xml:space="preserve">4</t>
    </r>
    <r>
      <rPr>
        <sz val="10"/>
        <rFont val="Noto Sans CJK SC"/>
        <family val="2"/>
      </rPr>
      <t xml:space="preserve">〜</t>
    </r>
    <r>
      <rPr>
        <sz val="10"/>
        <rFont val="Arial"/>
        <family val="0"/>
        <charset val="1"/>
      </rPr>
      <t xml:space="preserve">8</t>
    </r>
    <r>
      <rPr>
        <sz val="10"/>
        <rFont val="Noto Sans CJK SC"/>
        <family val="2"/>
      </rPr>
      <t xml:space="preserve">週後が提案されているが、さらなる検討が必要とされる。</t>
    </r>
  </si>
  <si>
    <t xml:space="preserve">GD-019</t>
  </si>
  <si>
    <r>
      <rPr>
        <sz val="10"/>
        <rFont val="Arial"/>
        <family val="0"/>
        <charset val="1"/>
      </rPr>
      <t xml:space="preserve">NSAID</t>
    </r>
    <r>
      <rPr>
        <sz val="10"/>
        <rFont val="Noto Sans CJK SC"/>
        <family val="2"/>
      </rPr>
      <t xml:space="preserve">・</t>
    </r>
    <r>
      <rPr>
        <sz val="10"/>
        <rFont val="Arial"/>
        <family val="0"/>
        <charset val="1"/>
      </rPr>
      <t xml:space="preserve">LDA</t>
    </r>
    <r>
      <rPr>
        <sz val="10"/>
        <rFont val="Noto Sans CJK SC"/>
        <family val="2"/>
      </rPr>
      <t xml:space="preserve">潰瘍の予防</t>
    </r>
  </si>
  <si>
    <r>
      <rPr>
        <sz val="10"/>
        <rFont val="Noto Sans CJK SC"/>
        <family val="2"/>
      </rPr>
      <t xml:space="preserve">潰瘍の既往がない患者でも、</t>
    </r>
    <r>
      <rPr>
        <sz val="10"/>
        <rFont val="Arial"/>
        <family val="0"/>
        <charset val="1"/>
      </rPr>
      <t xml:space="preserve">NSAID</t>
    </r>
    <r>
      <rPr>
        <sz val="10"/>
        <rFont val="Noto Sans CJK SC"/>
        <family val="2"/>
      </rPr>
      <t xml:space="preserve">による潰瘍の予防には</t>
    </r>
    <r>
      <rPr>
        <sz val="10"/>
        <rFont val="Arial"/>
        <family val="0"/>
        <charset val="1"/>
      </rPr>
      <t xml:space="preserve">PPI</t>
    </r>
    <r>
      <rPr>
        <sz val="10"/>
        <rFont val="Noto Sans CJK SC"/>
        <family val="2"/>
      </rPr>
      <t xml:space="preserve">が強く推奨されている（エビデンス</t>
    </r>
    <r>
      <rPr>
        <sz val="10"/>
        <rFont val="Arial"/>
        <family val="0"/>
        <charset val="1"/>
      </rPr>
      <t xml:space="preserve">A</t>
    </r>
    <r>
      <rPr>
        <sz val="10"/>
        <rFont val="Noto Sans CJK SC"/>
        <family val="2"/>
      </rPr>
      <t xml:space="preserve">）。ただし日本では、</t>
    </r>
    <r>
      <rPr>
        <sz val="10"/>
        <rFont val="Arial"/>
        <family val="0"/>
        <charset val="1"/>
      </rPr>
      <t xml:space="preserve">NSAID</t>
    </r>
    <r>
      <rPr>
        <sz val="10"/>
        <rFont val="Noto Sans CJK SC"/>
        <family val="2"/>
      </rPr>
      <t xml:space="preserve">服用者の一次予防への</t>
    </r>
    <r>
      <rPr>
        <sz val="10"/>
        <rFont val="Arial"/>
        <family val="0"/>
        <charset val="1"/>
      </rPr>
      <t xml:space="preserve">PPI</t>
    </r>
    <r>
      <rPr>
        <sz val="10"/>
        <rFont val="Noto Sans CJK SC"/>
        <family val="2"/>
      </rPr>
      <t xml:space="preserve">は保険適用外である。</t>
    </r>
  </si>
  <si>
    <r>
      <rPr>
        <sz val="10"/>
        <rFont val="Noto Sans CJK SC"/>
        <family val="2"/>
      </rPr>
      <t xml:space="preserve">医学各論 Ⅵ</t>
    </r>
    <r>
      <rPr>
        <sz val="10"/>
        <rFont val="Arial"/>
        <family val="0"/>
        <charset val="1"/>
      </rPr>
      <t xml:space="preserve">-2-C-③</t>
    </r>
    <r>
      <rPr>
        <sz val="10"/>
        <rFont val="Noto Sans CJK SC"/>
        <family val="2"/>
      </rPr>
      <t xml:space="preserve">（消化性潰瘍、</t>
    </r>
    <r>
      <rPr>
        <sz val="10"/>
        <rFont val="Arial"/>
        <family val="0"/>
        <charset val="1"/>
      </rPr>
      <t xml:space="preserve">a</t>
    </r>
    <r>
      <rPr>
        <sz val="10"/>
        <rFont val="Noto Sans CJK SC"/>
        <family val="2"/>
      </rPr>
      <t xml:space="preserve">）</t>
    </r>
  </si>
  <si>
    <t xml:space="preserve">SRC-031</t>
  </si>
  <si>
    <t xml:space="preserve">Sugimoto M, et al. Evidence-based clinical practice guidelines for peptic ulcer disease 2026. J Gastroenterol 2026;61:1361-1381</t>
  </si>
  <si>
    <t xml:space="preserve">42635735</t>
  </si>
  <si>
    <t xml:space="preserve">GD-020</t>
  </si>
  <si>
    <r>
      <rPr>
        <sz val="10"/>
        <rFont val="Noto Sans CJK SC"/>
        <family val="2"/>
      </rPr>
      <t xml:space="preserve">潰瘍の既往があり</t>
    </r>
    <r>
      <rPr>
        <sz val="10"/>
        <rFont val="Arial"/>
        <family val="0"/>
        <charset val="1"/>
      </rPr>
      <t xml:space="preserve">NSAID</t>
    </r>
    <r>
      <rPr>
        <sz val="10"/>
        <rFont val="Noto Sans CJK SC"/>
        <family val="2"/>
      </rPr>
      <t xml:space="preserve">が必要な患者には、</t>
    </r>
    <r>
      <rPr>
        <sz val="10"/>
        <rFont val="Arial"/>
        <family val="0"/>
        <charset val="1"/>
      </rPr>
      <t xml:space="preserve">VPZ</t>
    </r>
    <r>
      <rPr>
        <sz val="10"/>
        <rFont val="Noto Sans CJK SC"/>
        <family val="2"/>
      </rPr>
      <t xml:space="preserve">または</t>
    </r>
    <r>
      <rPr>
        <sz val="10"/>
        <rFont val="Arial"/>
        <family val="0"/>
        <charset val="1"/>
      </rPr>
      <t xml:space="preserve">PPI</t>
    </r>
    <r>
      <rPr>
        <sz val="10"/>
        <rFont val="Noto Sans CJK SC"/>
        <family val="2"/>
      </rPr>
      <t xml:space="preserve">による再発予防が強く推奨されている（エビデンス</t>
    </r>
    <r>
      <rPr>
        <sz val="10"/>
        <rFont val="Arial"/>
        <family val="0"/>
        <charset val="1"/>
      </rPr>
      <t xml:space="preserve">B</t>
    </r>
    <r>
      <rPr>
        <sz val="10"/>
        <rFont val="Noto Sans CJK SC"/>
        <family val="2"/>
      </rPr>
      <t xml:space="preserve">）。出血性潰瘍の既往がある場合は、選択的</t>
    </r>
    <r>
      <rPr>
        <sz val="10"/>
        <rFont val="Arial"/>
        <family val="0"/>
        <charset val="1"/>
      </rPr>
      <t xml:space="preserve">COX-2</t>
    </r>
    <r>
      <rPr>
        <sz val="10"/>
        <rFont val="Noto Sans CJK SC"/>
        <family val="2"/>
      </rPr>
      <t xml:space="preserve">阻害薬と</t>
    </r>
    <r>
      <rPr>
        <sz val="10"/>
        <rFont val="Arial"/>
        <family val="0"/>
        <charset val="1"/>
      </rPr>
      <t xml:space="preserve">VPZ</t>
    </r>
    <r>
      <rPr>
        <sz val="10"/>
        <rFont val="Noto Sans CJK SC"/>
        <family val="2"/>
      </rPr>
      <t xml:space="preserve">または</t>
    </r>
    <r>
      <rPr>
        <sz val="10"/>
        <rFont val="Arial"/>
        <family val="0"/>
        <charset val="1"/>
      </rPr>
      <t xml:space="preserve">PPI</t>
    </r>
    <r>
      <rPr>
        <sz val="10"/>
        <rFont val="Noto Sans CJK SC"/>
        <family val="2"/>
      </rPr>
      <t xml:space="preserve">の併用が弱く推奨されている（エビデンス</t>
    </r>
    <r>
      <rPr>
        <sz val="10"/>
        <rFont val="Arial"/>
        <family val="0"/>
        <charset val="1"/>
      </rPr>
      <t xml:space="preserve">B</t>
    </r>
    <r>
      <rPr>
        <sz val="10"/>
        <rFont val="Noto Sans CJK SC"/>
        <family val="2"/>
      </rPr>
      <t xml:space="preserve">）。</t>
    </r>
  </si>
  <si>
    <t xml:space="preserve">GD-021</t>
  </si>
  <si>
    <r>
      <rPr>
        <sz val="10"/>
        <rFont val="Arial"/>
        <family val="0"/>
        <charset val="1"/>
      </rPr>
      <t xml:space="preserve">NSAID</t>
    </r>
    <r>
      <rPr>
        <sz val="10"/>
        <rFont val="Noto Sans CJK SC"/>
        <family val="2"/>
      </rPr>
      <t xml:space="preserve">を副腎皮質ステロイドや抗血栓薬と併用する患者では、潰瘍予防のため選択的</t>
    </r>
    <r>
      <rPr>
        <sz val="10"/>
        <rFont val="Arial"/>
        <family val="0"/>
        <charset val="1"/>
      </rPr>
      <t xml:space="preserve">COX-2</t>
    </r>
    <r>
      <rPr>
        <sz val="10"/>
        <rFont val="Noto Sans CJK SC"/>
        <family val="2"/>
      </rPr>
      <t xml:space="preserve">阻害薬の使用が強く推奨されている（エビデンス</t>
    </r>
    <r>
      <rPr>
        <sz val="10"/>
        <rFont val="Arial"/>
        <family val="0"/>
        <charset val="1"/>
      </rPr>
      <t xml:space="preserve">B</t>
    </r>
    <r>
      <rPr>
        <sz val="10"/>
        <rFont val="Noto Sans CJK SC"/>
        <family val="2"/>
      </rPr>
      <t xml:space="preserve">）。重い併存疾患がある患者では、</t>
    </r>
    <r>
      <rPr>
        <sz val="10"/>
        <rFont val="Arial"/>
        <family val="0"/>
        <charset val="1"/>
      </rPr>
      <t xml:space="preserve">VPZ</t>
    </r>
    <r>
      <rPr>
        <sz val="10"/>
        <rFont val="Noto Sans CJK SC"/>
        <family val="2"/>
      </rPr>
      <t xml:space="preserve">または</t>
    </r>
    <r>
      <rPr>
        <sz val="10"/>
        <rFont val="Arial"/>
        <family val="0"/>
        <charset val="1"/>
      </rPr>
      <t xml:space="preserve">PPI</t>
    </r>
    <r>
      <rPr>
        <sz val="10"/>
        <rFont val="Noto Sans CJK SC"/>
        <family val="2"/>
      </rPr>
      <t xml:space="preserve">による予防が強く推奨されている（エビデンス</t>
    </r>
    <r>
      <rPr>
        <sz val="10"/>
        <rFont val="Arial"/>
        <family val="0"/>
        <charset val="1"/>
      </rPr>
      <t xml:space="preserve">B</t>
    </r>
    <r>
      <rPr>
        <sz val="10"/>
        <rFont val="Noto Sans CJK SC"/>
        <family val="2"/>
      </rPr>
      <t xml:space="preserve">）。</t>
    </r>
  </si>
  <si>
    <t xml:space="preserve">GD-022</t>
  </si>
  <si>
    <r>
      <rPr>
        <sz val="10"/>
        <rFont val="Arial"/>
        <family val="0"/>
        <charset val="1"/>
      </rPr>
      <t xml:space="preserve">NSAID</t>
    </r>
    <r>
      <rPr>
        <sz val="10"/>
        <rFont val="Noto Sans CJK SC"/>
        <family val="2"/>
      </rPr>
      <t xml:space="preserve">潰瘍は原則として</t>
    </r>
    <r>
      <rPr>
        <sz val="10"/>
        <rFont val="Arial"/>
        <family val="0"/>
        <charset val="1"/>
      </rPr>
      <t xml:space="preserve">NSAID</t>
    </r>
    <r>
      <rPr>
        <sz val="10"/>
        <rFont val="Noto Sans CJK SC"/>
        <family val="2"/>
      </rPr>
      <t xml:space="preserve">を中止して治療する。</t>
    </r>
    <r>
      <rPr>
        <sz val="10"/>
        <rFont val="Arial"/>
        <family val="0"/>
        <charset val="1"/>
      </rPr>
      <t xml:space="preserve">NSAID</t>
    </r>
    <r>
      <rPr>
        <sz val="10"/>
        <rFont val="Noto Sans CJK SC"/>
        <family val="2"/>
      </rPr>
      <t xml:space="preserve">を中止できない場合は、</t>
    </r>
    <r>
      <rPr>
        <sz val="10"/>
        <rFont val="Arial"/>
        <family val="0"/>
        <charset val="1"/>
      </rPr>
      <t xml:space="preserve">VPZ</t>
    </r>
    <r>
      <rPr>
        <sz val="10"/>
        <rFont val="Noto Sans CJK SC"/>
        <family val="2"/>
      </rPr>
      <t xml:space="preserve">または</t>
    </r>
    <r>
      <rPr>
        <sz val="10"/>
        <rFont val="Arial"/>
        <family val="0"/>
        <charset val="1"/>
      </rPr>
      <t xml:space="preserve">PPI</t>
    </r>
    <r>
      <rPr>
        <sz val="10"/>
        <rFont val="Noto Sans CJK SC"/>
        <family val="2"/>
      </rPr>
      <t xml:space="preserve">で治療する。</t>
    </r>
  </si>
  <si>
    <t xml:space="preserve">GD-023</t>
  </si>
  <si>
    <r>
      <rPr>
        <sz val="10"/>
        <rFont val="Noto Sans CJK SC"/>
        <family val="2"/>
      </rPr>
      <t xml:space="preserve">低用量アスピリン（</t>
    </r>
    <r>
      <rPr>
        <sz val="10"/>
        <rFont val="Arial"/>
        <family val="0"/>
        <charset val="1"/>
      </rPr>
      <t xml:space="preserve">LDA</t>
    </r>
    <r>
      <rPr>
        <sz val="10"/>
        <rFont val="Noto Sans CJK SC"/>
        <family val="2"/>
      </rPr>
      <t xml:space="preserve">）関連の潰瘍は、</t>
    </r>
    <r>
      <rPr>
        <sz val="10"/>
        <rFont val="Arial"/>
        <family val="0"/>
        <charset val="1"/>
      </rPr>
      <t xml:space="preserve">LDA</t>
    </r>
    <r>
      <rPr>
        <sz val="10"/>
        <rFont val="Noto Sans CJK SC"/>
        <family val="2"/>
      </rPr>
      <t xml:space="preserve">を継続したまま</t>
    </r>
    <r>
      <rPr>
        <sz val="10"/>
        <rFont val="Arial"/>
        <family val="0"/>
        <charset val="1"/>
      </rPr>
      <t xml:space="preserve">PPI</t>
    </r>
    <r>
      <rPr>
        <sz val="10"/>
        <rFont val="Noto Sans CJK SC"/>
        <family val="2"/>
      </rPr>
      <t xml:space="preserve">を併用して治療することが強く推奨されている（エビデンス</t>
    </r>
    <r>
      <rPr>
        <sz val="10"/>
        <rFont val="Arial"/>
        <family val="0"/>
        <charset val="1"/>
      </rPr>
      <t xml:space="preserve">A</t>
    </r>
    <r>
      <rPr>
        <sz val="10"/>
        <rFont val="Noto Sans CJK SC"/>
        <family val="2"/>
      </rPr>
      <t xml:space="preserve">）。</t>
    </r>
    <r>
      <rPr>
        <sz val="10"/>
        <rFont val="Arial"/>
        <family val="0"/>
        <charset val="1"/>
      </rPr>
      <t xml:space="preserve">PPI</t>
    </r>
    <r>
      <rPr>
        <sz val="10"/>
        <rFont val="Noto Sans CJK SC"/>
        <family val="2"/>
      </rPr>
      <t xml:space="preserve">単独と</t>
    </r>
    <r>
      <rPr>
        <sz val="10"/>
        <rFont val="Arial"/>
        <family val="0"/>
        <charset val="1"/>
      </rPr>
      <t xml:space="preserve">LDA</t>
    </r>
    <r>
      <rPr>
        <sz val="10"/>
        <rFont val="Noto Sans CJK SC"/>
        <family val="2"/>
      </rPr>
      <t xml:space="preserve">＋</t>
    </r>
    <r>
      <rPr>
        <sz val="10"/>
        <rFont val="Arial"/>
        <family val="0"/>
        <charset val="1"/>
      </rPr>
      <t xml:space="preserve">PPI</t>
    </r>
    <r>
      <rPr>
        <sz val="10"/>
        <rFont val="Noto Sans CJK SC"/>
        <family val="2"/>
      </rPr>
      <t xml:space="preserve">で潰瘍治癒率は同程度だった。</t>
    </r>
  </si>
  <si>
    <r>
      <rPr>
        <sz val="10"/>
        <rFont val="Noto Sans CJK SC"/>
        <family val="2"/>
      </rPr>
      <t xml:space="preserve">医学各論 Ⅵ</t>
    </r>
    <r>
      <rPr>
        <sz val="10"/>
        <rFont val="Arial"/>
        <family val="0"/>
        <charset val="1"/>
      </rPr>
      <t xml:space="preserve">-5-A-①</t>
    </r>
    <r>
      <rPr>
        <sz val="10"/>
        <rFont val="Noto Sans CJK SC"/>
        <family val="2"/>
      </rPr>
      <t xml:space="preserve">（抗血小板薬による粘膜障害、</t>
    </r>
    <r>
      <rPr>
        <sz val="10"/>
        <rFont val="Arial"/>
        <family val="0"/>
        <charset val="1"/>
      </rPr>
      <t xml:space="preserve">b</t>
    </r>
    <r>
      <rPr>
        <sz val="10"/>
        <rFont val="Noto Sans CJK SC"/>
        <family val="2"/>
      </rPr>
      <t xml:space="preserve">）</t>
    </r>
  </si>
  <si>
    <t xml:space="preserve">GD-024</t>
  </si>
  <si>
    <r>
      <rPr>
        <sz val="10"/>
        <rFont val="Noto Sans CJK SC"/>
        <family val="2"/>
      </rPr>
      <t xml:space="preserve">潰瘍の既往がない</t>
    </r>
    <r>
      <rPr>
        <sz val="10"/>
        <rFont val="Arial"/>
        <family val="0"/>
        <charset val="1"/>
      </rPr>
      <t xml:space="preserve">LDA</t>
    </r>
    <r>
      <rPr>
        <sz val="10"/>
        <rFont val="Noto Sans CJK SC"/>
        <family val="2"/>
      </rPr>
      <t xml:space="preserve">服用者でも、潰瘍の一次予防に</t>
    </r>
    <r>
      <rPr>
        <sz val="10"/>
        <rFont val="Arial"/>
        <family val="0"/>
        <charset val="1"/>
      </rPr>
      <t xml:space="preserve">PPI</t>
    </r>
    <r>
      <rPr>
        <sz val="10"/>
        <rFont val="Noto Sans CJK SC"/>
        <family val="2"/>
      </rPr>
      <t xml:space="preserve">が強く推奨されている（エビデンス</t>
    </r>
    <r>
      <rPr>
        <sz val="10"/>
        <rFont val="Arial"/>
        <family val="0"/>
        <charset val="1"/>
      </rPr>
      <t xml:space="preserve">A</t>
    </r>
    <r>
      <rPr>
        <sz val="10"/>
        <rFont val="Noto Sans CJK SC"/>
        <family val="2"/>
      </rPr>
      <t xml:space="preserve">）。抗血小板薬</t>
    </r>
    <r>
      <rPr>
        <sz val="10"/>
        <rFont val="Arial"/>
        <family val="0"/>
        <charset val="1"/>
      </rPr>
      <t xml:space="preserve">2</t>
    </r>
    <r>
      <rPr>
        <sz val="10"/>
        <rFont val="Noto Sans CJK SC"/>
        <family val="2"/>
      </rPr>
      <t xml:space="preserve">剤併用（</t>
    </r>
    <r>
      <rPr>
        <sz val="10"/>
        <rFont val="Arial"/>
        <family val="0"/>
        <charset val="1"/>
      </rPr>
      <t xml:space="preserve">DAPT</t>
    </r>
    <r>
      <rPr>
        <sz val="10"/>
        <rFont val="Noto Sans CJK SC"/>
        <family val="2"/>
      </rPr>
      <t xml:space="preserve">）では、</t>
    </r>
    <r>
      <rPr>
        <sz val="10"/>
        <rFont val="Arial"/>
        <family val="0"/>
        <charset val="1"/>
      </rPr>
      <t xml:space="preserve">PPI</t>
    </r>
    <r>
      <rPr>
        <sz val="10"/>
        <rFont val="Noto Sans CJK SC"/>
        <family val="2"/>
      </rPr>
      <t xml:space="preserve">または</t>
    </r>
    <r>
      <rPr>
        <sz val="10"/>
        <rFont val="Arial"/>
        <family val="0"/>
        <charset val="1"/>
      </rPr>
      <t xml:space="preserve">VPZ</t>
    </r>
    <r>
      <rPr>
        <sz val="10"/>
        <rFont val="Noto Sans CJK SC"/>
        <family val="2"/>
      </rPr>
      <t xml:space="preserve">による上部消化管出血の一次予防が強く推奨されている（エビデンス</t>
    </r>
    <r>
      <rPr>
        <sz val="10"/>
        <rFont val="Arial"/>
        <family val="0"/>
        <charset val="1"/>
      </rPr>
      <t xml:space="preserve">A</t>
    </r>
    <r>
      <rPr>
        <sz val="10"/>
        <rFont val="Noto Sans CJK SC"/>
        <family val="2"/>
      </rPr>
      <t xml:space="preserve">）。日本では、潰瘍の既往がない場合のこれらの使用は保険適用外である。</t>
    </r>
  </si>
  <si>
    <t xml:space="preserve">GD-025</t>
  </si>
  <si>
    <r>
      <rPr>
        <sz val="10"/>
        <rFont val="Noto Sans CJK SC"/>
        <family val="2"/>
      </rPr>
      <t xml:space="preserve">潰瘍の既往がある</t>
    </r>
    <r>
      <rPr>
        <sz val="10"/>
        <rFont val="Arial"/>
        <family val="0"/>
        <charset val="1"/>
      </rPr>
      <t xml:space="preserve">LDA</t>
    </r>
    <r>
      <rPr>
        <sz val="10"/>
        <rFont val="Noto Sans CJK SC"/>
        <family val="2"/>
      </rPr>
      <t xml:space="preserve">服用者の再発予防には、</t>
    </r>
    <r>
      <rPr>
        <sz val="10"/>
        <rFont val="Arial"/>
        <family val="0"/>
        <charset val="1"/>
      </rPr>
      <t xml:space="preserve">PPI</t>
    </r>
    <r>
      <rPr>
        <sz val="10"/>
        <rFont val="Noto Sans CJK SC"/>
        <family val="2"/>
      </rPr>
      <t xml:space="preserve">または</t>
    </r>
    <r>
      <rPr>
        <sz val="10"/>
        <rFont val="Arial"/>
        <family val="0"/>
        <charset val="1"/>
      </rPr>
      <t xml:space="preserve">VPZ</t>
    </r>
    <r>
      <rPr>
        <sz val="10"/>
        <rFont val="Noto Sans CJK SC"/>
        <family val="2"/>
      </rPr>
      <t xml:space="preserve">が強く推奨されている（エビデンス</t>
    </r>
    <r>
      <rPr>
        <sz val="10"/>
        <rFont val="Arial"/>
        <family val="0"/>
        <charset val="1"/>
      </rPr>
      <t xml:space="preserve">A</t>
    </r>
    <r>
      <rPr>
        <sz val="10"/>
        <rFont val="Noto Sans CJK SC"/>
        <family val="2"/>
      </rPr>
      <t xml:space="preserve">）。</t>
    </r>
    <r>
      <rPr>
        <sz val="10"/>
        <rFont val="Arial"/>
        <family val="0"/>
        <charset val="1"/>
      </rPr>
      <t xml:space="preserve">VPZ 10 mg</t>
    </r>
    <r>
      <rPr>
        <sz val="10"/>
        <rFont val="Noto Sans CJK SC"/>
        <family val="2"/>
      </rPr>
      <t xml:space="preserve">はランソプラゾールより</t>
    </r>
    <r>
      <rPr>
        <sz val="10"/>
        <rFont val="Arial"/>
        <family val="0"/>
        <charset val="1"/>
      </rPr>
      <t xml:space="preserve">LDA</t>
    </r>
    <r>
      <rPr>
        <sz val="10"/>
        <rFont val="Noto Sans CJK SC"/>
        <family val="2"/>
      </rPr>
      <t xml:space="preserve">潰瘍の再発を有意に抑えた。</t>
    </r>
  </si>
  <si>
    <t xml:space="preserve">GD-026</t>
  </si>
  <si>
    <r>
      <rPr>
        <sz val="10"/>
        <rFont val="Arial"/>
        <family val="0"/>
        <charset val="1"/>
      </rPr>
      <t xml:space="preserve">LDA</t>
    </r>
    <r>
      <rPr>
        <sz val="10"/>
        <rFont val="Noto Sans CJK SC"/>
        <family val="2"/>
      </rPr>
      <t xml:space="preserve">服用中に</t>
    </r>
    <r>
      <rPr>
        <sz val="10"/>
        <rFont val="Arial"/>
        <family val="0"/>
        <charset val="1"/>
      </rPr>
      <t xml:space="preserve">NSAID</t>
    </r>
    <r>
      <rPr>
        <sz val="10"/>
        <rFont val="Noto Sans CJK SC"/>
        <family val="2"/>
      </rPr>
      <t xml:space="preserve">が必要な潰瘍既往患者では、セレコキシブと</t>
    </r>
    <r>
      <rPr>
        <sz val="10"/>
        <rFont val="Arial"/>
        <family val="0"/>
        <charset val="1"/>
      </rPr>
      <t xml:space="preserve">PPI</t>
    </r>
    <r>
      <rPr>
        <sz val="10"/>
        <rFont val="Noto Sans CJK SC"/>
        <family val="2"/>
      </rPr>
      <t xml:space="preserve">の併用が強く推奨されている（エビデンス</t>
    </r>
    <r>
      <rPr>
        <sz val="10"/>
        <rFont val="Arial"/>
        <family val="0"/>
        <charset val="1"/>
      </rPr>
      <t xml:space="preserve">A</t>
    </r>
    <r>
      <rPr>
        <sz val="10"/>
        <rFont val="Noto Sans CJK SC"/>
        <family val="2"/>
      </rPr>
      <t xml:space="preserve">）。</t>
    </r>
  </si>
  <si>
    <t xml:space="preserve">GD-027</t>
  </si>
  <si>
    <r>
      <rPr>
        <sz val="10"/>
        <rFont val="Noto Sans CJK SC"/>
        <family val="2"/>
      </rPr>
      <t xml:space="preserve">出血リスクの高い抗凝固薬服用者では、消化性潰瘍出血の予防に</t>
    </r>
    <r>
      <rPr>
        <sz val="10"/>
        <rFont val="Arial"/>
        <family val="0"/>
        <charset val="1"/>
      </rPr>
      <t xml:space="preserve">PPI</t>
    </r>
    <r>
      <rPr>
        <sz val="10"/>
        <rFont val="Noto Sans CJK SC"/>
        <family val="2"/>
      </rPr>
      <t xml:space="preserve">の併用が弱く推奨されている（エビデンス</t>
    </r>
    <r>
      <rPr>
        <sz val="10"/>
        <rFont val="Arial"/>
        <family val="0"/>
        <charset val="1"/>
      </rPr>
      <t xml:space="preserve">C</t>
    </r>
    <r>
      <rPr>
        <sz val="10"/>
        <rFont val="Noto Sans CJK SC"/>
        <family val="2"/>
      </rPr>
      <t xml:space="preserve">）。</t>
    </r>
  </si>
  <si>
    <t xml:space="preserve">GD-028</t>
  </si>
  <si>
    <t xml:space="preserve">酸分泌抑制薬の長期使用</t>
  </si>
  <si>
    <r>
      <rPr>
        <sz val="10"/>
        <rFont val="Arial"/>
        <family val="0"/>
        <charset val="1"/>
      </rPr>
      <t xml:space="preserve">PPI</t>
    </r>
    <r>
      <rPr>
        <sz val="10"/>
        <rFont val="Noto Sans CJK SC"/>
        <family val="2"/>
      </rPr>
      <t xml:space="preserve">や</t>
    </r>
    <r>
      <rPr>
        <sz val="10"/>
        <rFont val="Arial"/>
        <family val="0"/>
        <charset val="1"/>
      </rPr>
      <t xml:space="preserve">VPZ</t>
    </r>
    <r>
      <rPr>
        <sz val="10"/>
        <rFont val="Noto Sans CJK SC"/>
        <family val="2"/>
      </rPr>
      <t xml:space="preserve">の長期使用は胃底腺ポリープの増加と関連する。胃癌との関連は観察研究の結果が一致せず、因果関係は確立していない。長期投与は慎重に行い、定期的な内視鏡を考慮する。</t>
    </r>
  </si>
  <si>
    <r>
      <rPr>
        <sz val="10"/>
        <rFont val="Noto Sans CJK SC"/>
        <family val="2"/>
      </rPr>
      <t xml:space="preserve">医学各論 Ⅵ</t>
    </r>
    <r>
      <rPr>
        <sz val="10"/>
        <rFont val="Arial"/>
        <family val="0"/>
        <charset val="1"/>
      </rPr>
      <t xml:space="preserve">-2-D-①</t>
    </r>
    <r>
      <rPr>
        <sz val="10"/>
        <rFont val="Noto Sans CJK SC"/>
        <family val="2"/>
      </rPr>
      <t xml:space="preserve">（胃ポリープ、</t>
    </r>
    <r>
      <rPr>
        <sz val="10"/>
        <rFont val="Arial"/>
        <family val="0"/>
        <charset val="1"/>
      </rPr>
      <t xml:space="preserve">a</t>
    </r>
    <r>
      <rPr>
        <sz val="10"/>
        <rFont val="Noto Sans CJK SC"/>
        <family val="2"/>
      </rPr>
      <t xml:space="preserve">）</t>
    </r>
  </si>
  <si>
    <t xml:space="preserve">GD-029</t>
  </si>
  <si>
    <t xml:space="preserve">消化性潰瘍</t>
  </si>
  <si>
    <r>
      <rPr>
        <sz val="10"/>
        <rFont val="Noto Sans CJK SC"/>
        <family val="2"/>
      </rPr>
      <t xml:space="preserve">球後部・下行部の十二指腸潰瘍はまれで、虚血の関与が示唆されている。高齢者や維持透析など重い併存疾患をもつ患者に多い。保存的治療として</t>
    </r>
    <r>
      <rPr>
        <sz val="10"/>
        <rFont val="Arial"/>
        <family val="0"/>
        <charset val="1"/>
      </rPr>
      <t xml:space="preserve">VPZ</t>
    </r>
    <r>
      <rPr>
        <sz val="10"/>
        <rFont val="Noto Sans CJK SC"/>
        <family val="2"/>
      </rPr>
      <t xml:space="preserve">、</t>
    </r>
    <r>
      <rPr>
        <sz val="10"/>
        <rFont val="Arial"/>
        <family val="0"/>
        <charset val="1"/>
      </rPr>
      <t xml:space="preserve">PPI</t>
    </r>
    <r>
      <rPr>
        <sz val="10"/>
        <rFont val="Noto Sans CJK SC"/>
        <family val="2"/>
      </rPr>
      <t xml:space="preserve">、ミソプロストールが弱く推奨されており（エビデンス</t>
    </r>
    <r>
      <rPr>
        <sz val="10"/>
        <rFont val="Arial"/>
        <family val="0"/>
        <charset val="1"/>
      </rPr>
      <t xml:space="preserve">D</t>
    </r>
    <r>
      <rPr>
        <sz val="10"/>
        <rFont val="Noto Sans CJK SC"/>
        <family val="2"/>
      </rPr>
      <t xml:space="preserve">）、血管病変の検索も必要である。</t>
    </r>
  </si>
  <si>
    <t xml:space="preserve">GD-030</t>
  </si>
  <si>
    <r>
      <rPr>
        <sz val="10"/>
        <rFont val="Noto Sans CJK SC"/>
        <family val="2"/>
      </rPr>
      <t xml:space="preserve">残胃潰瘍の治療には</t>
    </r>
    <r>
      <rPr>
        <sz val="10"/>
        <rFont val="Arial"/>
        <family val="0"/>
        <charset val="1"/>
      </rPr>
      <t xml:space="preserve">PPI</t>
    </r>
    <r>
      <rPr>
        <sz val="10"/>
        <rFont val="Noto Sans CJK SC"/>
        <family val="2"/>
      </rPr>
      <t xml:space="preserve">が強く推奨されている（エビデンス</t>
    </r>
    <r>
      <rPr>
        <sz val="10"/>
        <rFont val="Arial"/>
        <family val="0"/>
        <charset val="1"/>
      </rPr>
      <t xml:space="preserve">C</t>
    </r>
    <r>
      <rPr>
        <sz val="10"/>
        <rFont val="Noto Sans CJK SC"/>
        <family val="2"/>
      </rPr>
      <t xml:space="preserve">）。残胃潰瘍に対する</t>
    </r>
    <r>
      <rPr>
        <sz val="10"/>
        <rFont val="Arial"/>
        <family val="0"/>
        <charset val="1"/>
      </rPr>
      <t xml:space="preserve">H. pylori</t>
    </r>
    <r>
      <rPr>
        <sz val="10"/>
        <rFont val="Noto Sans CJK SC"/>
        <family val="2"/>
      </rPr>
      <t xml:space="preserve">除菌の有効性を示した</t>
    </r>
    <r>
      <rPr>
        <sz val="10"/>
        <rFont val="Arial"/>
        <family val="0"/>
        <charset val="1"/>
      </rPr>
      <t xml:space="preserve">RCT</t>
    </r>
    <r>
      <rPr>
        <sz val="10"/>
        <rFont val="Noto Sans CJK SC"/>
        <family val="2"/>
      </rPr>
      <t xml:space="preserve">はない。</t>
    </r>
  </si>
  <si>
    <t xml:space="preserve">GD-031</t>
  </si>
  <si>
    <r>
      <rPr>
        <sz val="10"/>
        <rFont val="Noto Sans CJK SC"/>
        <family val="2"/>
      </rPr>
      <t xml:space="preserve">非</t>
    </r>
    <r>
      <rPr>
        <sz val="10"/>
        <rFont val="Arial"/>
        <family val="0"/>
        <charset val="1"/>
      </rPr>
      <t xml:space="preserve">H. pylori</t>
    </r>
    <r>
      <rPr>
        <sz val="10"/>
        <rFont val="Noto Sans CJK SC"/>
        <family val="2"/>
      </rPr>
      <t xml:space="preserve">ヘリコバクター（</t>
    </r>
    <r>
      <rPr>
        <sz val="10"/>
        <rFont val="Arial"/>
        <family val="0"/>
        <charset val="1"/>
      </rPr>
      <t xml:space="preserve">NHPH</t>
    </r>
    <r>
      <rPr>
        <sz val="10"/>
        <rFont val="Noto Sans CJK SC"/>
        <family val="2"/>
      </rPr>
      <t xml:space="preserve">）感染は、日本の研究で</t>
    </r>
    <r>
      <rPr>
        <sz val="10"/>
        <rFont val="Arial"/>
        <family val="0"/>
        <charset val="1"/>
      </rPr>
      <t xml:space="preserve">H. pylori</t>
    </r>
    <r>
      <rPr>
        <sz val="10"/>
        <rFont val="Noto Sans CJK SC"/>
        <family val="2"/>
      </rPr>
      <t xml:space="preserve">陰性の胃・十二指腸疾患患者の</t>
    </r>
    <r>
      <rPr>
        <sz val="10"/>
        <rFont val="Arial"/>
        <family val="0"/>
        <charset val="1"/>
      </rPr>
      <t xml:space="preserve">20.8%</t>
    </r>
    <r>
      <rPr>
        <sz val="10"/>
        <rFont val="Noto Sans CJK SC"/>
        <family val="2"/>
      </rPr>
      <t xml:space="preserve">に、健診受診者の</t>
    </r>
    <r>
      <rPr>
        <sz val="10"/>
        <rFont val="Arial"/>
        <family val="0"/>
        <charset val="1"/>
      </rPr>
      <t xml:space="preserve">3.0%</t>
    </r>
    <r>
      <rPr>
        <sz val="10"/>
        <rFont val="Noto Sans CJK SC"/>
        <family val="2"/>
      </rPr>
      <t xml:space="preserve">に認められた。</t>
    </r>
    <r>
      <rPr>
        <sz val="10"/>
        <rFont val="Arial"/>
        <family val="0"/>
        <charset val="1"/>
      </rPr>
      <t xml:space="preserve">NHPH</t>
    </r>
    <r>
      <rPr>
        <sz val="10"/>
        <rFont val="Noto Sans CJK SC"/>
        <family val="2"/>
      </rPr>
      <t xml:space="preserve">による潰瘍の頻度はまだ明らかでない。</t>
    </r>
  </si>
  <si>
    <r>
      <rPr>
        <sz val="10"/>
        <rFont val="Noto Sans CJK SC"/>
        <family val="2"/>
      </rPr>
      <t xml:space="preserve">医学各論 Ⅵ</t>
    </r>
    <r>
      <rPr>
        <sz val="10"/>
        <rFont val="Arial"/>
        <family val="0"/>
        <charset val="1"/>
      </rPr>
      <t xml:space="preserve">-2-C-②</t>
    </r>
    <r>
      <rPr>
        <sz val="10"/>
        <rFont val="Noto Sans CJK SC"/>
        <family val="2"/>
      </rPr>
      <t xml:space="preserve">（慢性胃炎、</t>
    </r>
    <r>
      <rPr>
        <sz val="10"/>
        <rFont val="Arial"/>
        <family val="0"/>
        <charset val="1"/>
      </rPr>
      <t xml:space="preserve">a</t>
    </r>
    <r>
      <rPr>
        <sz val="10"/>
        <rFont val="Noto Sans CJK SC"/>
        <family val="2"/>
      </rPr>
      <t xml:space="preserve">）</t>
    </r>
  </si>
  <si>
    <t xml:space="preserve">GD-032</t>
  </si>
  <si>
    <t xml:space="preserve">慢性胃炎</t>
  </si>
  <si>
    <r>
      <rPr>
        <sz val="10"/>
        <rFont val="Noto Sans CJK SC"/>
        <family val="2"/>
      </rPr>
      <t xml:space="preserve">除菌成功後でも、胃酸分泌が低下した胃ではウレアーゼを産生する</t>
    </r>
    <r>
      <rPr>
        <sz val="10"/>
        <rFont val="Arial"/>
        <family val="0"/>
        <charset val="1"/>
      </rPr>
      <t xml:space="preserve">H. pylori</t>
    </r>
    <r>
      <rPr>
        <sz val="10"/>
        <rFont val="Noto Sans CJK SC"/>
        <family val="2"/>
      </rPr>
      <t xml:space="preserve">以外の菌によって尿素呼気試験が弱陽性となることがある。これにより不要な除菌が繰り返される状態は「エンドレス除菌」と呼ばれ、自己免疫性胃炎で起こりやすい。除菌に</t>
    </r>
    <r>
      <rPr>
        <sz val="10"/>
        <rFont val="Arial"/>
        <family val="0"/>
        <charset val="1"/>
      </rPr>
      <t xml:space="preserve">2</t>
    </r>
    <r>
      <rPr>
        <sz val="10"/>
        <rFont val="Noto Sans CJK SC"/>
        <family val="2"/>
      </rPr>
      <t xml:space="preserve">回以上失敗したとされた症例の</t>
    </r>
    <r>
      <rPr>
        <sz val="10"/>
        <rFont val="Arial"/>
        <family val="0"/>
        <charset val="1"/>
      </rPr>
      <t xml:space="preserve">18%</t>
    </r>
    <r>
      <rPr>
        <sz val="10"/>
        <rFont val="Noto Sans CJK SC"/>
        <family val="2"/>
      </rPr>
      <t xml:space="preserve">が自己免疫性胃炎だったとの報告がある。</t>
    </r>
  </si>
  <si>
    <t xml:space="preserve">GD-033</t>
  </si>
  <si>
    <t xml:space="preserve">胃癌</t>
  </si>
  <si>
    <r>
      <rPr>
        <sz val="10"/>
        <rFont val="Noto Sans CJK SC"/>
        <family val="2"/>
      </rPr>
      <t xml:space="preserve">日本の胃癌は、</t>
    </r>
    <r>
      <rPr>
        <sz val="10"/>
        <rFont val="Arial"/>
        <family val="0"/>
        <charset val="1"/>
      </rPr>
      <t xml:space="preserve">2023</t>
    </r>
    <r>
      <rPr>
        <sz val="10"/>
        <rFont val="Noto Sans CJK SC"/>
        <family val="2"/>
      </rPr>
      <t xml:space="preserve">年に</t>
    </r>
    <r>
      <rPr>
        <sz val="10"/>
        <rFont val="Arial"/>
        <family val="0"/>
        <charset val="1"/>
      </rPr>
      <t xml:space="preserve">104,864</t>
    </r>
    <r>
      <rPr>
        <sz val="10"/>
        <rFont val="Noto Sans CJK SC"/>
        <family val="2"/>
      </rPr>
      <t xml:space="preserve">例（男性</t>
    </r>
    <r>
      <rPr>
        <sz val="10"/>
        <rFont val="Arial"/>
        <family val="0"/>
        <charset val="1"/>
      </rPr>
      <t xml:space="preserve">71,135</t>
    </r>
    <r>
      <rPr>
        <sz val="10"/>
        <rFont val="Noto Sans CJK SC"/>
        <family val="2"/>
      </rPr>
      <t xml:space="preserve">例、女性</t>
    </r>
    <r>
      <rPr>
        <sz val="10"/>
        <rFont val="Arial"/>
        <family val="0"/>
        <charset val="1"/>
      </rPr>
      <t xml:space="preserve">33,729</t>
    </r>
    <r>
      <rPr>
        <sz val="10"/>
        <rFont val="Noto Sans CJK SC"/>
        <family val="2"/>
      </rPr>
      <t xml:space="preserve">例）が診断され、</t>
    </r>
    <r>
      <rPr>
        <sz val="10"/>
        <rFont val="Arial"/>
        <family val="0"/>
        <charset val="1"/>
      </rPr>
      <t xml:space="preserve">2024</t>
    </r>
    <r>
      <rPr>
        <sz val="10"/>
        <rFont val="Noto Sans CJK SC"/>
        <family val="2"/>
      </rPr>
      <t xml:space="preserve">年に</t>
    </r>
    <r>
      <rPr>
        <sz val="10"/>
        <rFont val="Arial"/>
        <family val="0"/>
        <charset val="1"/>
      </rPr>
      <t xml:space="preserve">37,867</t>
    </r>
    <r>
      <rPr>
        <sz val="10"/>
        <rFont val="Noto Sans CJK SC"/>
        <family val="2"/>
      </rPr>
      <t xml:space="preserve">人（男性</t>
    </r>
    <r>
      <rPr>
        <sz val="10"/>
        <rFont val="Arial"/>
        <family val="0"/>
        <charset val="1"/>
      </rPr>
      <t xml:space="preserve">24,720</t>
    </r>
    <r>
      <rPr>
        <sz val="10"/>
        <rFont val="Noto Sans CJK SC"/>
        <family val="2"/>
      </rPr>
      <t xml:space="preserve">人、女性</t>
    </r>
    <r>
      <rPr>
        <sz val="10"/>
        <rFont val="Arial"/>
        <family val="0"/>
        <charset val="1"/>
      </rPr>
      <t xml:space="preserve">13,147</t>
    </r>
    <r>
      <rPr>
        <sz val="10"/>
        <rFont val="Noto Sans CJK SC"/>
        <family val="2"/>
      </rPr>
      <t xml:space="preserve">人）が死亡した。</t>
    </r>
    <r>
      <rPr>
        <sz val="10"/>
        <rFont val="Arial"/>
        <family val="0"/>
        <charset val="1"/>
      </rPr>
      <t xml:space="preserve">2018</t>
    </r>
    <r>
      <rPr>
        <sz val="10"/>
        <rFont val="Noto Sans CJK SC"/>
        <family val="2"/>
      </rPr>
      <t xml:space="preserve">年に診断された例の</t>
    </r>
    <r>
      <rPr>
        <sz val="10"/>
        <rFont val="Arial"/>
        <family val="0"/>
        <charset val="1"/>
      </rPr>
      <t xml:space="preserve">5</t>
    </r>
    <r>
      <rPr>
        <sz val="10"/>
        <rFont val="Noto Sans CJK SC"/>
        <family val="2"/>
      </rPr>
      <t xml:space="preserve">年相対生存率は</t>
    </r>
    <r>
      <rPr>
        <sz val="10"/>
        <rFont val="Arial"/>
        <family val="0"/>
        <charset val="1"/>
      </rPr>
      <t xml:space="preserve">66.1%</t>
    </r>
    <r>
      <rPr>
        <sz val="10"/>
        <rFont val="Noto Sans CJK SC"/>
        <family val="2"/>
      </rPr>
      <t xml:space="preserve">だった。</t>
    </r>
  </si>
  <si>
    <r>
      <rPr>
        <sz val="10"/>
        <rFont val="Noto Sans CJK SC"/>
        <family val="2"/>
      </rPr>
      <t xml:space="preserve">医学各論 Ⅵ</t>
    </r>
    <r>
      <rPr>
        <sz val="10"/>
        <rFont val="Arial"/>
        <family val="0"/>
        <charset val="1"/>
      </rPr>
      <t xml:space="preserve">-2-D-②</t>
    </r>
    <r>
      <rPr>
        <sz val="10"/>
        <rFont val="Noto Sans CJK SC"/>
        <family val="2"/>
      </rPr>
      <t xml:space="preserve">（胃癌、</t>
    </r>
    <r>
      <rPr>
        <sz val="10"/>
        <rFont val="Arial"/>
        <family val="0"/>
        <charset val="1"/>
      </rPr>
      <t xml:space="preserve">a</t>
    </r>
    <r>
      <rPr>
        <sz val="10"/>
        <rFont val="Noto Sans CJK SC"/>
        <family val="2"/>
      </rPr>
      <t xml:space="preserve">）</t>
    </r>
  </si>
  <si>
    <t xml:space="preserve">SRC-036</t>
  </si>
  <si>
    <r>
      <rPr>
        <sz val="10"/>
        <rFont val="Noto Sans CJK SC"/>
        <family val="2"/>
      </rPr>
      <t xml:space="preserve">国立がん研究センター がん情報サービス 胃（罹患</t>
    </r>
    <r>
      <rPr>
        <sz val="10"/>
        <rFont val="Arial"/>
        <family val="0"/>
        <charset val="1"/>
      </rPr>
      <t xml:space="preserve">2026-03-23</t>
    </r>
    <r>
      <rPr>
        <sz val="10"/>
        <rFont val="Noto Sans CJK SC"/>
        <family val="2"/>
      </rPr>
      <t xml:space="preserve">更新、死亡</t>
    </r>
    <r>
      <rPr>
        <sz val="10"/>
        <rFont val="Arial"/>
        <family val="0"/>
        <charset val="1"/>
      </rPr>
      <t xml:space="preserve">2026-01-07</t>
    </r>
    <r>
      <rPr>
        <sz val="10"/>
        <rFont val="Noto Sans CJK SC"/>
        <family val="2"/>
      </rPr>
      <t xml:space="preserve">更新、生存率</t>
    </r>
    <r>
      <rPr>
        <sz val="10"/>
        <rFont val="Arial"/>
        <family val="0"/>
        <charset val="1"/>
      </rPr>
      <t xml:space="preserve">2026-07-22</t>
    </r>
    <r>
      <rPr>
        <sz val="10"/>
        <rFont val="Noto Sans CJK SC"/>
        <family val="2"/>
      </rPr>
      <t xml:space="preserve">更新）</t>
    </r>
  </si>
  <si>
    <t xml:space="preserve">GD-034</t>
  </si>
  <si>
    <r>
      <rPr>
        <sz val="10"/>
        <rFont val="Noto Sans CJK SC"/>
        <family val="2"/>
      </rPr>
      <t xml:space="preserve">市町村の対策型胃がん検診は、</t>
    </r>
    <r>
      <rPr>
        <sz val="10"/>
        <rFont val="Arial"/>
        <family val="0"/>
        <charset val="1"/>
      </rPr>
      <t xml:space="preserve">50</t>
    </r>
    <r>
      <rPr>
        <sz val="10"/>
        <rFont val="Noto Sans CJK SC"/>
        <family val="2"/>
      </rPr>
      <t xml:space="preserve">歳以上を対象に、胃部エックス線検査または胃内視鏡検査のいずれかを</t>
    </r>
    <r>
      <rPr>
        <sz val="10"/>
        <rFont val="Arial"/>
        <family val="0"/>
        <charset val="1"/>
      </rPr>
      <t xml:space="preserve">2</t>
    </r>
    <r>
      <rPr>
        <sz val="10"/>
        <rFont val="Noto Sans CJK SC"/>
        <family val="2"/>
      </rPr>
      <t xml:space="preserve">年に</t>
    </r>
    <r>
      <rPr>
        <sz val="10"/>
        <rFont val="Arial"/>
        <family val="0"/>
        <charset val="1"/>
      </rPr>
      <t xml:space="preserve">1</t>
    </r>
    <r>
      <rPr>
        <sz val="10"/>
        <rFont val="Noto Sans CJK SC"/>
        <family val="2"/>
      </rPr>
      <t xml:space="preserve">回行う。胃部エックス線検査は当分の間、</t>
    </r>
    <r>
      <rPr>
        <sz val="10"/>
        <rFont val="Arial"/>
        <family val="0"/>
        <charset val="1"/>
      </rPr>
      <t xml:space="preserve">40</t>
    </r>
    <r>
      <rPr>
        <sz val="10"/>
        <rFont val="Noto Sans CJK SC"/>
        <family val="2"/>
      </rPr>
      <t xml:space="preserve">歳代にも実施でき、年</t>
    </r>
    <r>
      <rPr>
        <sz val="10"/>
        <rFont val="Arial"/>
        <family val="0"/>
        <charset val="1"/>
      </rPr>
      <t xml:space="preserve">1</t>
    </r>
    <r>
      <rPr>
        <sz val="10"/>
        <rFont val="Noto Sans CJK SC"/>
        <family val="2"/>
      </rPr>
      <t xml:space="preserve">回の実施も可能とされている。</t>
    </r>
  </si>
  <si>
    <t xml:space="preserve">SRC-037</t>
  </si>
  <si>
    <r>
      <rPr>
        <sz val="10"/>
        <rFont val="Noto Sans CJK SC"/>
        <family val="2"/>
      </rPr>
      <t xml:space="preserve">厚生労働省『がん予防重点健康教育及びがん検診実施のための指針』（平成</t>
    </r>
    <r>
      <rPr>
        <sz val="10"/>
        <rFont val="Arial"/>
        <family val="0"/>
        <charset val="1"/>
      </rPr>
      <t xml:space="preserve">28</t>
    </r>
    <r>
      <rPr>
        <sz val="10"/>
        <rFont val="Noto Sans CJK SC"/>
        <family val="2"/>
      </rPr>
      <t xml:space="preserve">年</t>
    </r>
    <r>
      <rPr>
        <sz val="10"/>
        <rFont val="Arial"/>
        <family val="0"/>
        <charset val="1"/>
      </rPr>
      <t xml:space="preserve">2</t>
    </r>
    <r>
      <rPr>
        <sz val="10"/>
        <rFont val="Noto Sans CJK SC"/>
        <family val="2"/>
      </rPr>
      <t xml:space="preserve">月改正）／厚労省がん検診ページ</t>
    </r>
  </si>
  <si>
    <t xml:space="preserve">GD-035</t>
  </si>
  <si>
    <r>
      <rPr>
        <sz val="10"/>
        <rFont val="Noto Sans CJK SC"/>
        <family val="2"/>
      </rPr>
      <t xml:space="preserve">胃癌の</t>
    </r>
    <r>
      <rPr>
        <sz val="10"/>
        <rFont val="Arial"/>
        <family val="0"/>
        <charset val="1"/>
      </rPr>
      <t xml:space="preserve">N</t>
    </r>
    <r>
      <rPr>
        <sz val="10"/>
        <rFont val="Noto Sans CJK SC"/>
        <family val="2"/>
      </rPr>
      <t xml:space="preserve">分類は、所属リンパ節の転移個数で決まる。</t>
    </r>
    <r>
      <rPr>
        <sz val="10"/>
        <rFont val="Arial"/>
        <family val="0"/>
        <charset val="1"/>
      </rPr>
      <t xml:space="preserve">N1</t>
    </r>
    <r>
      <rPr>
        <sz val="10"/>
        <rFont val="Noto Sans CJK SC"/>
        <family val="2"/>
      </rPr>
      <t xml:space="preserve">は</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個、</t>
    </r>
    <r>
      <rPr>
        <sz val="10"/>
        <rFont val="Arial"/>
        <family val="0"/>
        <charset val="1"/>
      </rPr>
      <t xml:space="preserve">N2</t>
    </r>
    <r>
      <rPr>
        <sz val="10"/>
        <rFont val="Noto Sans CJK SC"/>
        <family val="2"/>
      </rPr>
      <t xml:space="preserve">は</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個、</t>
    </r>
    <r>
      <rPr>
        <sz val="10"/>
        <rFont val="Arial"/>
        <family val="0"/>
        <charset val="1"/>
      </rPr>
      <t xml:space="preserve">N3a</t>
    </r>
    <r>
      <rPr>
        <sz val="10"/>
        <rFont val="Noto Sans CJK SC"/>
        <family val="2"/>
      </rPr>
      <t xml:space="preserve">は</t>
    </r>
    <r>
      <rPr>
        <sz val="10"/>
        <rFont val="Arial"/>
        <family val="0"/>
        <charset val="1"/>
      </rPr>
      <t xml:space="preserve">7</t>
    </r>
    <r>
      <rPr>
        <sz val="10"/>
        <rFont val="Noto Sans CJK SC"/>
        <family val="2"/>
      </rPr>
      <t xml:space="preserve">〜</t>
    </r>
    <r>
      <rPr>
        <sz val="10"/>
        <rFont val="Arial"/>
        <family val="0"/>
        <charset val="1"/>
      </rPr>
      <t xml:space="preserve">15</t>
    </r>
    <r>
      <rPr>
        <sz val="10"/>
        <rFont val="Noto Sans CJK SC"/>
        <family val="2"/>
      </rPr>
      <t xml:space="preserve">個、</t>
    </r>
    <r>
      <rPr>
        <sz val="10"/>
        <rFont val="Arial"/>
        <family val="0"/>
        <charset val="1"/>
      </rPr>
      <t xml:space="preserve">N3b</t>
    </r>
    <r>
      <rPr>
        <sz val="10"/>
        <rFont val="Noto Sans CJK SC"/>
        <family val="2"/>
      </rPr>
      <t xml:space="preserve">は</t>
    </r>
    <r>
      <rPr>
        <sz val="10"/>
        <rFont val="Arial"/>
        <family val="0"/>
        <charset val="1"/>
      </rPr>
      <t xml:space="preserve">16</t>
    </r>
    <r>
      <rPr>
        <sz val="10"/>
        <rFont val="Noto Sans CJK SC"/>
        <family val="2"/>
      </rPr>
      <t xml:space="preserve">個以上である。</t>
    </r>
  </si>
  <si>
    <t xml:space="preserve">SRC-030</t>
  </si>
  <si>
    <t xml:space="preserve">Japanese Gastric Cancer Association. Japanese gastric cancer treatment guidelines 2025 (7th edition). Gastric Cancer 2026;29:271-299</t>
  </si>
  <si>
    <t xml:space="preserve">10.1007/s10120-025-01698-4</t>
  </si>
  <si>
    <t xml:space="preserve">41569370</t>
  </si>
  <si>
    <t xml:space="preserve">GD-036</t>
  </si>
  <si>
    <t xml:space="preserve">内視鏡治療の適応判断では、乳頭腺癌と高・中分化管状腺癌を分化型、低分化腺癌と印環細胞癌を未分化型とする。両者が混在する場合は量的に優勢な組織型で分類する。粘膜下層に粘液癌がある場合は未分化型として扱う。</t>
  </si>
  <si>
    <t xml:space="preserve">GD-037</t>
  </si>
  <si>
    <r>
      <rPr>
        <sz val="10"/>
        <rFont val="Noto Sans CJK SC"/>
        <family val="2"/>
      </rPr>
      <t xml:space="preserve">早期胃癌の内視鏡切除の絶対適応は次のとおりである。</t>
    </r>
    <r>
      <rPr>
        <sz val="10"/>
        <rFont val="Arial"/>
        <family val="0"/>
        <charset val="1"/>
      </rPr>
      <t xml:space="preserve">EMR</t>
    </r>
    <r>
      <rPr>
        <sz val="10"/>
        <rFont val="Noto Sans CJK SC"/>
        <family val="2"/>
      </rPr>
      <t xml:space="preserve">または</t>
    </r>
    <r>
      <rPr>
        <sz val="10"/>
        <rFont val="Arial"/>
        <family val="0"/>
        <charset val="1"/>
      </rPr>
      <t xml:space="preserve">ESD</t>
    </r>
    <r>
      <rPr>
        <sz val="10"/>
        <rFont val="Noto Sans CJK SC"/>
        <family val="2"/>
      </rPr>
      <t xml:space="preserve">の絶対適応は、潰瘍所見のない（</t>
    </r>
    <r>
      <rPr>
        <sz val="10"/>
        <rFont val="Arial"/>
        <family val="0"/>
        <charset val="1"/>
      </rPr>
      <t xml:space="preserve">UL0</t>
    </r>
    <r>
      <rPr>
        <sz val="10"/>
        <rFont val="Noto Sans CJK SC"/>
        <family val="2"/>
      </rPr>
      <t xml:space="preserve">）</t>
    </r>
    <r>
      <rPr>
        <sz val="10"/>
        <rFont val="Arial"/>
        <family val="0"/>
        <charset val="1"/>
      </rPr>
      <t xml:space="preserve">cT1a</t>
    </r>
    <r>
      <rPr>
        <sz val="10"/>
        <rFont val="Noto Sans CJK SC"/>
        <family val="2"/>
      </rPr>
      <t xml:space="preserve">の分化型で長径</t>
    </r>
    <r>
      <rPr>
        <sz val="10"/>
        <rFont val="Arial"/>
        <family val="0"/>
        <charset val="1"/>
      </rPr>
      <t xml:space="preserve">2 cm</t>
    </r>
    <r>
      <rPr>
        <sz val="10"/>
        <rFont val="Noto Sans CJK SC"/>
        <family val="2"/>
      </rPr>
      <t xml:space="preserve">以下のもの。</t>
    </r>
    <r>
      <rPr>
        <sz val="10"/>
        <rFont val="Arial"/>
        <family val="0"/>
        <charset val="1"/>
      </rPr>
      <t xml:space="preserve">ESD</t>
    </r>
    <r>
      <rPr>
        <sz val="10"/>
        <rFont val="Noto Sans CJK SC"/>
        <family val="2"/>
      </rPr>
      <t xml:space="preserve">の絶対適応は、</t>
    </r>
    <r>
      <rPr>
        <sz val="10"/>
        <rFont val="Arial"/>
        <family val="0"/>
        <charset val="1"/>
      </rPr>
      <t xml:space="preserve">UL0</t>
    </r>
    <r>
      <rPr>
        <sz val="10"/>
        <rFont val="Noto Sans CJK SC"/>
        <family val="2"/>
      </rPr>
      <t xml:space="preserve">の</t>
    </r>
    <r>
      <rPr>
        <sz val="10"/>
        <rFont val="Arial"/>
        <family val="0"/>
        <charset val="1"/>
      </rPr>
      <t xml:space="preserve">cT1a</t>
    </r>
    <r>
      <rPr>
        <sz val="10"/>
        <rFont val="Noto Sans CJK SC"/>
        <family val="2"/>
      </rPr>
      <t xml:space="preserve">分化型で</t>
    </r>
    <r>
      <rPr>
        <sz val="10"/>
        <rFont val="Arial"/>
        <family val="0"/>
        <charset val="1"/>
      </rPr>
      <t xml:space="preserve">2 cm</t>
    </r>
    <r>
      <rPr>
        <sz val="10"/>
        <rFont val="Noto Sans CJK SC"/>
        <family val="2"/>
      </rPr>
      <t xml:space="preserve">を超えるもの、潰瘍所見のある（</t>
    </r>
    <r>
      <rPr>
        <sz val="10"/>
        <rFont val="Arial"/>
        <family val="0"/>
        <charset val="1"/>
      </rPr>
      <t xml:space="preserve">UL1</t>
    </r>
    <r>
      <rPr>
        <sz val="10"/>
        <rFont val="Noto Sans CJK SC"/>
        <family val="2"/>
      </rPr>
      <t xml:space="preserve">）</t>
    </r>
    <r>
      <rPr>
        <sz val="10"/>
        <rFont val="Arial"/>
        <family val="0"/>
        <charset val="1"/>
      </rPr>
      <t xml:space="preserve">cT1a</t>
    </r>
    <r>
      <rPr>
        <sz val="10"/>
        <rFont val="Noto Sans CJK SC"/>
        <family val="2"/>
      </rPr>
      <t xml:space="preserve">分化型で</t>
    </r>
    <r>
      <rPr>
        <sz val="10"/>
        <rFont val="Arial"/>
        <family val="0"/>
        <charset val="1"/>
      </rPr>
      <t xml:space="preserve">3 cm</t>
    </r>
    <r>
      <rPr>
        <sz val="10"/>
        <rFont val="Noto Sans CJK SC"/>
        <family val="2"/>
      </rPr>
      <t xml:space="preserve">以下のもの、</t>
    </r>
    <r>
      <rPr>
        <sz val="10"/>
        <rFont val="Arial"/>
        <family val="0"/>
        <charset val="1"/>
      </rPr>
      <t xml:space="preserve">UL0</t>
    </r>
    <r>
      <rPr>
        <sz val="10"/>
        <rFont val="Noto Sans CJK SC"/>
        <family val="2"/>
      </rPr>
      <t xml:space="preserve">の</t>
    </r>
    <r>
      <rPr>
        <sz val="10"/>
        <rFont val="Arial"/>
        <family val="0"/>
        <charset val="1"/>
      </rPr>
      <t xml:space="preserve">cT1a</t>
    </r>
    <r>
      <rPr>
        <sz val="10"/>
        <rFont val="Noto Sans CJK SC"/>
        <family val="2"/>
      </rPr>
      <t xml:space="preserve">未分化型で</t>
    </r>
    <r>
      <rPr>
        <sz val="10"/>
        <rFont val="Arial"/>
        <family val="0"/>
        <charset val="1"/>
      </rPr>
      <t xml:space="preserve">2 cm</t>
    </r>
    <r>
      <rPr>
        <sz val="10"/>
        <rFont val="Noto Sans CJK SC"/>
        <family val="2"/>
      </rPr>
      <t xml:space="preserve">以下のものである。</t>
    </r>
  </si>
  <si>
    <t xml:space="preserve">GD-038</t>
  </si>
  <si>
    <r>
      <rPr>
        <sz val="10"/>
        <rFont val="Noto Sans CJK SC"/>
        <family val="2"/>
      </rPr>
      <t xml:space="preserve">内視鏡切除の適応拡大病変は、絶対適応の分化型病変を初回切除して</t>
    </r>
    <r>
      <rPr>
        <sz val="10"/>
        <rFont val="Arial"/>
        <family val="0"/>
        <charset val="1"/>
      </rPr>
      <t xml:space="preserve">eCuraC-1</t>
    </r>
    <r>
      <rPr>
        <sz val="10"/>
        <rFont val="Noto Sans CJK SC"/>
        <family val="2"/>
      </rPr>
      <t xml:space="preserve">となり、その後に局所再発した</t>
    </r>
    <r>
      <rPr>
        <sz val="10"/>
        <rFont val="Arial"/>
        <family val="0"/>
        <charset val="1"/>
      </rPr>
      <t xml:space="preserve">cT1a</t>
    </r>
    <r>
      <rPr>
        <sz val="10"/>
        <rFont val="Noto Sans CJK SC"/>
        <family val="2"/>
      </rPr>
      <t xml:space="preserve">の病変である。絶対適応・適応拡大のいずれにも当たらない病変でも、高齢や重い併存疾患で手術が勧められない場合は、リンパ節転移の残存リスクを説明したうえで相対適応として内視鏡切除を選べる。</t>
    </r>
  </si>
  <si>
    <t xml:space="preserve">GD-039</t>
  </si>
  <si>
    <r>
      <rPr>
        <sz val="10"/>
        <rFont val="Noto Sans CJK SC"/>
        <family val="2"/>
      </rPr>
      <t xml:space="preserve">第</t>
    </r>
    <r>
      <rPr>
        <sz val="10"/>
        <rFont val="Arial"/>
        <family val="0"/>
        <charset val="1"/>
      </rPr>
      <t xml:space="preserve">7</t>
    </r>
    <r>
      <rPr>
        <sz val="10"/>
        <rFont val="Noto Sans CJK SC"/>
        <family val="2"/>
      </rPr>
      <t xml:space="preserve">版では、一括切除・</t>
    </r>
    <r>
      <rPr>
        <sz val="10"/>
        <rFont val="Arial"/>
        <family val="0"/>
        <charset val="1"/>
      </rPr>
      <t xml:space="preserve">HM0</t>
    </r>
    <r>
      <rPr>
        <sz val="10"/>
        <rFont val="Noto Sans CJK SC"/>
        <family val="2"/>
      </rPr>
      <t xml:space="preserve">・</t>
    </r>
    <r>
      <rPr>
        <sz val="10"/>
        <rFont val="Arial"/>
        <family val="0"/>
        <charset val="1"/>
      </rPr>
      <t xml:space="preserve">VM0</t>
    </r>
    <r>
      <rPr>
        <sz val="10"/>
        <rFont val="Noto Sans CJK SC"/>
        <family val="2"/>
      </rPr>
      <t xml:space="preserve">・</t>
    </r>
    <r>
      <rPr>
        <sz val="10"/>
        <rFont val="Arial"/>
        <family val="0"/>
        <charset val="1"/>
      </rPr>
      <t xml:space="preserve">Ly0</t>
    </r>
    <r>
      <rPr>
        <sz val="10"/>
        <rFont val="Noto Sans CJK SC"/>
        <family val="2"/>
      </rPr>
      <t xml:space="preserve">・</t>
    </r>
    <r>
      <rPr>
        <sz val="10"/>
        <rFont val="Arial"/>
        <family val="0"/>
        <charset val="1"/>
      </rPr>
      <t xml:space="preserve">V0</t>
    </r>
    <r>
      <rPr>
        <sz val="10"/>
        <rFont val="Noto Sans CJK SC"/>
        <family val="2"/>
      </rPr>
      <t xml:space="preserve">を前提に、</t>
    </r>
    <r>
      <rPr>
        <sz val="10"/>
        <rFont val="Arial"/>
        <family val="0"/>
        <charset val="1"/>
      </rPr>
      <t xml:space="preserve">UL0</t>
    </r>
    <r>
      <rPr>
        <sz val="10"/>
        <rFont val="Noto Sans CJK SC"/>
        <family val="2"/>
      </rPr>
      <t xml:space="preserve">の</t>
    </r>
    <r>
      <rPr>
        <sz val="10"/>
        <rFont val="Arial"/>
        <family val="0"/>
        <charset val="1"/>
      </rPr>
      <t xml:space="preserve">pT1a</t>
    </r>
    <r>
      <rPr>
        <sz val="10"/>
        <rFont val="Noto Sans CJK SC"/>
        <family val="2"/>
      </rPr>
      <t xml:space="preserve">で分化型優位なら大きさを問わず、未分化型優位なら</t>
    </r>
    <r>
      <rPr>
        <sz val="10"/>
        <rFont val="Arial"/>
        <family val="0"/>
        <charset val="1"/>
      </rPr>
      <t xml:space="preserve">2 cm</t>
    </r>
    <r>
      <rPr>
        <sz val="10"/>
        <rFont val="Noto Sans CJK SC"/>
        <family val="2"/>
      </rPr>
      <t xml:space="preserve">以下の場合を</t>
    </r>
    <r>
      <rPr>
        <sz val="10"/>
        <rFont val="Arial"/>
        <family val="0"/>
        <charset val="1"/>
      </rPr>
      <t xml:space="preserve">eCuraA</t>
    </r>
    <r>
      <rPr>
        <sz val="10"/>
        <rFont val="Noto Sans CJK SC"/>
        <family val="2"/>
      </rPr>
      <t xml:space="preserve">とする。</t>
    </r>
    <r>
      <rPr>
        <sz val="10"/>
        <rFont val="Arial"/>
        <family val="0"/>
        <charset val="1"/>
      </rPr>
      <t xml:space="preserve">UL1</t>
    </r>
    <r>
      <rPr>
        <sz val="10"/>
        <rFont val="Noto Sans CJK SC"/>
        <family val="2"/>
      </rPr>
      <t xml:space="preserve">の</t>
    </r>
    <r>
      <rPr>
        <sz val="10"/>
        <rFont val="Arial"/>
        <family val="0"/>
        <charset val="1"/>
      </rPr>
      <t xml:space="preserve">pT1a</t>
    </r>
    <r>
      <rPr>
        <sz val="10"/>
        <rFont val="Noto Sans CJK SC"/>
        <family val="2"/>
      </rPr>
      <t xml:space="preserve">分化型優位で</t>
    </r>
    <r>
      <rPr>
        <sz val="10"/>
        <rFont val="Arial"/>
        <family val="0"/>
        <charset val="1"/>
      </rPr>
      <t xml:space="preserve">3 cm</t>
    </r>
    <r>
      <rPr>
        <sz val="10"/>
        <rFont val="Noto Sans CJK SC"/>
        <family val="2"/>
      </rPr>
      <t xml:space="preserve">以下も、分化型優位で</t>
    </r>
    <r>
      <rPr>
        <sz val="10"/>
        <rFont val="Arial"/>
        <family val="0"/>
        <charset val="1"/>
      </rPr>
      <t xml:space="preserve">3 cm</t>
    </r>
    <r>
      <rPr>
        <sz val="10"/>
        <rFont val="Noto Sans CJK SC"/>
        <family val="2"/>
      </rPr>
      <t xml:space="preserve">以下の</t>
    </r>
    <r>
      <rPr>
        <sz val="10"/>
        <rFont val="Arial"/>
        <family val="0"/>
        <charset val="1"/>
      </rPr>
      <t xml:space="preserve">pT1b1</t>
    </r>
    <r>
      <rPr>
        <sz val="10"/>
        <rFont val="Noto Sans CJK SC"/>
        <family val="2"/>
      </rPr>
      <t xml:space="preserve">（</t>
    </r>
    <r>
      <rPr>
        <sz val="10"/>
        <rFont val="Arial"/>
        <family val="0"/>
        <charset val="1"/>
      </rPr>
      <t xml:space="preserve">SM1</t>
    </r>
    <r>
      <rPr>
        <sz val="10"/>
        <rFont val="Noto Sans CJK SC"/>
        <family val="2"/>
      </rPr>
      <t xml:space="preserve">、粘膜筋板から</t>
    </r>
    <r>
      <rPr>
        <sz val="10"/>
        <rFont val="Arial"/>
        <family val="0"/>
        <charset val="1"/>
      </rPr>
      <t xml:space="preserve">500 µm</t>
    </r>
    <r>
      <rPr>
        <sz val="10"/>
        <rFont val="Noto Sans CJK SC"/>
        <family val="2"/>
      </rPr>
      <t xml:space="preserve">未満）も</t>
    </r>
    <r>
      <rPr>
        <sz val="10"/>
        <rFont val="Arial"/>
        <family val="0"/>
        <charset val="1"/>
      </rPr>
      <t xml:space="preserve">eCuraA</t>
    </r>
    <r>
      <rPr>
        <sz val="10"/>
        <rFont val="Noto Sans CJK SC"/>
        <family val="2"/>
      </rPr>
      <t xml:space="preserve">となる。</t>
    </r>
  </si>
  <si>
    <r>
      <rPr>
        <sz val="10"/>
        <rFont val="Noto Sans CJK SC"/>
        <family val="2"/>
      </rPr>
      <t xml:space="preserve">第</t>
    </r>
    <r>
      <rPr>
        <sz val="10"/>
        <rFont val="Arial"/>
        <family val="0"/>
        <charset val="1"/>
      </rPr>
      <t xml:space="preserve">6</t>
    </r>
    <r>
      <rPr>
        <sz val="10"/>
        <rFont val="Noto Sans CJK SC"/>
        <family val="2"/>
      </rPr>
      <t xml:space="preserve">版からの分類変更点。第</t>
    </r>
    <r>
      <rPr>
        <sz val="10"/>
        <rFont val="Arial"/>
        <family val="0"/>
        <charset val="1"/>
      </rPr>
      <t xml:space="preserve">7</t>
    </r>
    <r>
      <rPr>
        <sz val="10"/>
        <rFont val="Noto Sans CJK SC"/>
        <family val="2"/>
      </rPr>
      <t xml:space="preserve">版本文で確認済みだが、教材では版を明記すること</t>
    </r>
  </si>
  <si>
    <t xml:space="preserve">GD-040</t>
  </si>
  <si>
    <r>
      <rPr>
        <sz val="10"/>
        <rFont val="Arial"/>
        <family val="0"/>
        <charset val="1"/>
      </rPr>
      <t xml:space="preserve">eCuraC-1</t>
    </r>
    <r>
      <rPr>
        <sz val="10"/>
        <rFont val="Noto Sans CJK SC"/>
        <family val="2"/>
      </rPr>
      <t xml:space="preserve">は、分化型で、分割切除または水平断端陽性であることを除けば</t>
    </r>
    <r>
      <rPr>
        <sz val="10"/>
        <rFont val="Arial"/>
        <family val="0"/>
        <charset val="1"/>
      </rPr>
      <t xml:space="preserve">eCuraA</t>
    </r>
    <r>
      <rPr>
        <sz val="10"/>
        <rFont val="Noto Sans CJK SC"/>
        <family val="2"/>
      </rPr>
      <t xml:space="preserve">または</t>
    </r>
    <r>
      <rPr>
        <sz val="10"/>
        <rFont val="Arial"/>
        <family val="0"/>
        <charset val="1"/>
      </rPr>
      <t xml:space="preserve">B</t>
    </r>
    <r>
      <rPr>
        <sz val="10"/>
        <rFont val="Noto Sans CJK SC"/>
        <family val="2"/>
      </rPr>
      <t xml:space="preserve">の条件を満たすものである。それ以外の</t>
    </r>
    <r>
      <rPr>
        <sz val="10"/>
        <rFont val="Arial"/>
        <family val="0"/>
        <charset val="1"/>
      </rPr>
      <t xml:space="preserve">eCuraC</t>
    </r>
    <r>
      <rPr>
        <sz val="10"/>
        <rFont val="Noto Sans CJK SC"/>
        <family val="2"/>
      </rPr>
      <t xml:space="preserve">は</t>
    </r>
    <r>
      <rPr>
        <sz val="10"/>
        <rFont val="Arial"/>
        <family val="0"/>
        <charset val="1"/>
      </rPr>
      <t xml:space="preserve">eCuraC-2</t>
    </r>
    <r>
      <rPr>
        <sz val="10"/>
        <rFont val="Noto Sans CJK SC"/>
        <family val="2"/>
      </rPr>
      <t xml:space="preserve">とする。</t>
    </r>
    <r>
      <rPr>
        <sz val="10"/>
        <rFont val="Arial"/>
        <family val="0"/>
        <charset val="1"/>
      </rPr>
      <t xml:space="preserve">eCuraC-1</t>
    </r>
    <r>
      <rPr>
        <sz val="10"/>
        <rFont val="Noto Sans CJK SC"/>
        <family val="2"/>
      </rPr>
      <t xml:space="preserve">では再</t>
    </r>
    <r>
      <rPr>
        <sz val="10"/>
        <rFont val="Arial"/>
        <family val="0"/>
        <charset val="1"/>
      </rPr>
      <t xml:space="preserve">ESD</t>
    </r>
    <r>
      <rPr>
        <sz val="10"/>
        <rFont val="Noto Sans CJK SC"/>
        <family val="2"/>
      </rPr>
      <t xml:space="preserve">、外科切除、焼灼効果を期待した厳重経過観察、レーザーや</t>
    </r>
    <r>
      <rPr>
        <sz val="10"/>
        <rFont val="Arial"/>
        <family val="0"/>
        <charset val="1"/>
      </rPr>
      <t xml:space="preserve">APC</t>
    </r>
    <r>
      <rPr>
        <sz val="10"/>
        <rFont val="Noto Sans CJK SC"/>
        <family val="2"/>
      </rPr>
      <t xml:space="preserve">による焼灼から選べる。</t>
    </r>
    <r>
      <rPr>
        <sz val="10"/>
        <rFont val="Arial"/>
        <family val="0"/>
        <charset val="1"/>
      </rPr>
      <t xml:space="preserve">eCuraC-2</t>
    </r>
    <r>
      <rPr>
        <sz val="10"/>
        <rFont val="Noto Sans CJK SC"/>
        <family val="2"/>
      </rPr>
      <t xml:space="preserve">ではリンパ節郭清を伴う胃切除が標準となる。</t>
    </r>
  </si>
  <si>
    <t xml:space="preserve">GD-041</t>
  </si>
  <si>
    <r>
      <rPr>
        <sz val="10"/>
        <rFont val="Arial"/>
        <family val="0"/>
        <charset val="1"/>
      </rPr>
      <t xml:space="preserve">eCuraA</t>
    </r>
    <r>
      <rPr>
        <sz val="10"/>
        <rFont val="Noto Sans CJK SC"/>
        <family val="2"/>
      </rPr>
      <t xml:space="preserve">の切除後は年</t>
    </r>
    <r>
      <rPr>
        <sz val="10"/>
        <rFont val="Arial"/>
        <family val="0"/>
        <charset val="1"/>
      </rPr>
      <t xml:space="preserve">1</t>
    </r>
    <r>
      <rPr>
        <sz val="10"/>
        <rFont val="Noto Sans CJK SC"/>
        <family val="2"/>
      </rPr>
      <t xml:space="preserve">回の内視鏡で経過を観察する。</t>
    </r>
    <r>
      <rPr>
        <sz val="10"/>
        <rFont val="Arial"/>
        <family val="0"/>
        <charset val="1"/>
      </rPr>
      <t xml:space="preserve">eCuraA</t>
    </r>
    <r>
      <rPr>
        <sz val="10"/>
        <rFont val="Noto Sans CJK SC"/>
        <family val="2"/>
      </rPr>
      <t xml:space="preserve">・</t>
    </r>
    <r>
      <rPr>
        <sz val="10"/>
        <rFont val="Arial"/>
        <family val="0"/>
        <charset val="1"/>
      </rPr>
      <t xml:space="preserve">B</t>
    </r>
    <r>
      <rPr>
        <sz val="10"/>
        <rFont val="Noto Sans CJK SC"/>
        <family val="2"/>
      </rPr>
      <t xml:space="preserve">のいずれでも、</t>
    </r>
    <r>
      <rPr>
        <sz val="10"/>
        <rFont val="Arial"/>
        <family val="0"/>
        <charset val="1"/>
      </rPr>
      <t xml:space="preserve">H. pylori</t>
    </r>
    <r>
      <rPr>
        <sz val="10"/>
        <rFont val="Noto Sans CJK SC"/>
        <family val="2"/>
      </rPr>
      <t xml:space="preserve">を検査して陽性なら除菌することが推奨される。異時性胃癌のリスクは長く続くため、長期の経過観察が必要である。</t>
    </r>
  </si>
  <si>
    <t xml:space="preserve">GD-042</t>
  </si>
  <si>
    <r>
      <rPr>
        <sz val="10"/>
        <rFont val="Noto Sans CJK SC"/>
        <family val="2"/>
      </rPr>
      <t xml:space="preserve">定型胃切除は、胃の</t>
    </r>
    <r>
      <rPr>
        <sz val="10"/>
        <rFont val="Arial"/>
        <family val="0"/>
        <charset val="1"/>
      </rPr>
      <t xml:space="preserve">3</t>
    </r>
    <r>
      <rPr>
        <sz val="10"/>
        <rFont val="Noto Sans CJK SC"/>
        <family val="2"/>
      </rPr>
      <t xml:space="preserve">分の</t>
    </r>
    <r>
      <rPr>
        <sz val="10"/>
        <rFont val="Arial"/>
        <family val="0"/>
        <charset val="1"/>
      </rPr>
      <t xml:space="preserve">2</t>
    </r>
    <r>
      <rPr>
        <sz val="10"/>
        <rFont val="Noto Sans CJK SC"/>
        <family val="2"/>
      </rPr>
      <t xml:space="preserve">以上の切除と</t>
    </r>
    <r>
      <rPr>
        <sz val="10"/>
        <rFont val="Arial"/>
        <family val="0"/>
        <charset val="1"/>
      </rPr>
      <t xml:space="preserve">D2</t>
    </r>
    <r>
      <rPr>
        <sz val="10"/>
        <rFont val="Noto Sans CJK SC"/>
        <family val="2"/>
      </rPr>
      <t xml:space="preserve">リンパ節郭清を行う手術である。</t>
    </r>
    <r>
      <rPr>
        <sz val="10"/>
        <rFont val="Arial"/>
        <family val="0"/>
        <charset val="1"/>
      </rPr>
      <t xml:space="preserve">D2</t>
    </r>
    <r>
      <rPr>
        <sz val="10"/>
        <rFont val="Noto Sans CJK SC"/>
        <family val="2"/>
      </rPr>
      <t xml:space="preserve">郭清は</t>
    </r>
    <r>
      <rPr>
        <sz val="10"/>
        <rFont val="Arial"/>
        <family val="0"/>
        <charset val="1"/>
      </rPr>
      <t xml:space="preserve">cT2</t>
    </r>
    <r>
      <rPr>
        <sz val="10"/>
        <rFont val="Noto Sans CJK SC"/>
        <family val="2"/>
      </rPr>
      <t xml:space="preserve">〜</t>
    </r>
    <r>
      <rPr>
        <sz val="10"/>
        <rFont val="Arial"/>
        <family val="0"/>
        <charset val="1"/>
      </rPr>
      <t xml:space="preserve">T4</t>
    </r>
    <r>
      <rPr>
        <sz val="10"/>
        <rFont val="Noto Sans CJK SC"/>
        <family val="2"/>
      </rPr>
      <t xml:space="preserve">と</t>
    </r>
    <r>
      <rPr>
        <sz val="10"/>
        <rFont val="Arial"/>
        <family val="0"/>
        <charset val="1"/>
      </rPr>
      <t xml:space="preserve">cT1N+</t>
    </r>
    <r>
      <rPr>
        <sz val="10"/>
        <rFont val="Noto Sans CJK SC"/>
        <family val="2"/>
      </rPr>
      <t xml:space="preserve">の根治切除可能例に、</t>
    </r>
    <r>
      <rPr>
        <sz val="10"/>
        <rFont val="Arial"/>
        <family val="0"/>
        <charset val="1"/>
      </rPr>
      <t xml:space="preserve">D1</t>
    </r>
    <r>
      <rPr>
        <sz val="10"/>
        <rFont val="Noto Sans CJK SC"/>
        <family val="2"/>
      </rPr>
      <t xml:space="preserve">または</t>
    </r>
    <r>
      <rPr>
        <sz val="10"/>
        <rFont val="Arial"/>
        <family val="0"/>
        <charset val="1"/>
      </rPr>
      <t xml:space="preserve">D1+</t>
    </r>
    <r>
      <rPr>
        <sz val="10"/>
        <rFont val="Noto Sans CJK SC"/>
        <family val="2"/>
      </rPr>
      <t xml:space="preserve">郭清は</t>
    </r>
    <r>
      <rPr>
        <sz val="10"/>
        <rFont val="Arial"/>
        <family val="0"/>
        <charset val="1"/>
      </rPr>
      <t xml:space="preserve">cT1N0</t>
    </r>
    <r>
      <rPr>
        <sz val="10"/>
        <rFont val="Noto Sans CJK SC"/>
        <family val="2"/>
      </rPr>
      <t xml:space="preserve">に適応する。</t>
    </r>
    <r>
      <rPr>
        <sz val="10"/>
        <rFont val="Arial"/>
        <family val="0"/>
        <charset val="1"/>
      </rPr>
      <t xml:space="preserve">cT1a</t>
    </r>
    <r>
      <rPr>
        <sz val="10"/>
        <rFont val="Noto Sans CJK SC"/>
        <family val="2"/>
      </rPr>
      <t xml:space="preserve">で内視鏡切除の適応外のものと、分化型で</t>
    </r>
    <r>
      <rPr>
        <sz val="10"/>
        <rFont val="Arial"/>
        <family val="0"/>
        <charset val="1"/>
      </rPr>
      <t xml:space="preserve">1.5 cm</t>
    </r>
    <r>
      <rPr>
        <sz val="10"/>
        <rFont val="Noto Sans CJK SC"/>
        <family val="2"/>
      </rPr>
      <t xml:space="preserve">以下の</t>
    </r>
    <r>
      <rPr>
        <sz val="10"/>
        <rFont val="Arial"/>
        <family val="0"/>
        <charset val="1"/>
      </rPr>
      <t xml:space="preserve">cT1bN0</t>
    </r>
    <r>
      <rPr>
        <sz val="10"/>
        <rFont val="Noto Sans CJK SC"/>
        <family val="2"/>
      </rPr>
      <t xml:space="preserve">には</t>
    </r>
    <r>
      <rPr>
        <sz val="10"/>
        <rFont val="Arial"/>
        <family val="0"/>
        <charset val="1"/>
      </rPr>
      <t xml:space="preserve">D1</t>
    </r>
    <r>
      <rPr>
        <sz val="10"/>
        <rFont val="Noto Sans CJK SC"/>
        <family val="2"/>
      </rPr>
      <t xml:space="preserve">郭清を行う。</t>
    </r>
  </si>
  <si>
    <t xml:space="preserve">GD-043</t>
  </si>
  <si>
    <r>
      <rPr>
        <sz val="10"/>
        <rFont val="Noto Sans CJK SC"/>
        <family val="2"/>
      </rPr>
      <t xml:space="preserve">根治切除の口側断端距離は、</t>
    </r>
    <r>
      <rPr>
        <sz val="10"/>
        <rFont val="Arial"/>
        <family val="0"/>
        <charset val="1"/>
      </rPr>
      <t xml:space="preserve">T2</t>
    </r>
    <r>
      <rPr>
        <sz val="10"/>
        <rFont val="Noto Sans CJK SC"/>
        <family val="2"/>
      </rPr>
      <t xml:space="preserve">以深では限局型（</t>
    </r>
    <r>
      <rPr>
        <sz val="10"/>
        <rFont val="Arial"/>
        <family val="0"/>
        <charset val="1"/>
      </rPr>
      <t xml:space="preserve">1</t>
    </r>
    <r>
      <rPr>
        <sz val="10"/>
        <rFont val="Noto Sans CJK SC"/>
        <family val="2"/>
      </rPr>
      <t xml:space="preserve">型・</t>
    </r>
    <r>
      <rPr>
        <sz val="10"/>
        <rFont val="Arial"/>
        <family val="0"/>
        <charset val="1"/>
      </rPr>
      <t xml:space="preserve">2</t>
    </r>
    <r>
      <rPr>
        <sz val="10"/>
        <rFont val="Noto Sans CJK SC"/>
        <family val="2"/>
      </rPr>
      <t xml:space="preserve">型）で</t>
    </r>
    <r>
      <rPr>
        <sz val="10"/>
        <rFont val="Arial"/>
        <family val="0"/>
        <charset val="1"/>
      </rPr>
      <t xml:space="preserve">3 cm</t>
    </r>
    <r>
      <rPr>
        <sz val="10"/>
        <rFont val="Noto Sans CJK SC"/>
        <family val="2"/>
      </rPr>
      <t xml:space="preserve">以上、浸潤型（</t>
    </r>
    <r>
      <rPr>
        <sz val="10"/>
        <rFont val="Arial"/>
        <family val="0"/>
        <charset val="1"/>
      </rPr>
      <t xml:space="preserve">3</t>
    </r>
    <r>
      <rPr>
        <sz val="10"/>
        <rFont val="Noto Sans CJK SC"/>
        <family val="2"/>
      </rPr>
      <t xml:space="preserve">型・</t>
    </r>
    <r>
      <rPr>
        <sz val="10"/>
        <rFont val="Arial"/>
        <family val="0"/>
        <charset val="1"/>
      </rPr>
      <t xml:space="preserve">4</t>
    </r>
    <r>
      <rPr>
        <sz val="10"/>
        <rFont val="Noto Sans CJK SC"/>
        <family val="2"/>
      </rPr>
      <t xml:space="preserve">型）で</t>
    </r>
    <r>
      <rPr>
        <sz val="10"/>
        <rFont val="Arial"/>
        <family val="0"/>
        <charset val="1"/>
      </rPr>
      <t xml:space="preserve">5 cm</t>
    </r>
    <r>
      <rPr>
        <sz val="10"/>
        <rFont val="Noto Sans CJK SC"/>
        <family val="2"/>
      </rPr>
      <t xml:space="preserve">以上を確保する。</t>
    </r>
    <r>
      <rPr>
        <sz val="10"/>
        <rFont val="Arial"/>
        <family val="0"/>
        <charset val="1"/>
      </rPr>
      <t xml:space="preserve">T1</t>
    </r>
    <r>
      <rPr>
        <sz val="10"/>
        <rFont val="Noto Sans CJK SC"/>
        <family val="2"/>
      </rPr>
      <t xml:space="preserve">では肉眼で</t>
    </r>
    <r>
      <rPr>
        <sz val="10"/>
        <rFont val="Arial"/>
        <family val="0"/>
        <charset val="1"/>
      </rPr>
      <t xml:space="preserve">2 cm</t>
    </r>
    <r>
      <rPr>
        <sz val="10"/>
        <rFont val="Noto Sans CJK SC"/>
        <family val="2"/>
      </rPr>
      <t xml:space="preserve">の断端を確保する。確保できない場合は断端の術中迅速診断を行う。</t>
    </r>
  </si>
  <si>
    <t xml:space="preserve">GD-044</t>
  </si>
  <si>
    <r>
      <rPr>
        <sz val="10"/>
        <rFont val="Noto Sans CJK SC"/>
        <family val="2"/>
      </rPr>
      <t xml:space="preserve">大彎に浸潤しない胃上部の進行癌に対する胃全摘では、脾臓を温存することが強く推奨されている（エビデンス</t>
    </r>
    <r>
      <rPr>
        <sz val="10"/>
        <rFont val="Arial"/>
        <family val="0"/>
        <charset val="1"/>
      </rPr>
      <t xml:space="preserve">A</t>
    </r>
    <r>
      <rPr>
        <sz val="10"/>
        <rFont val="Noto Sans CJK SC"/>
        <family val="2"/>
      </rPr>
      <t xml:space="preserve">）。大彎浸潤例では脾摘または脾門リンパ節郭清が弱く推奨されている。</t>
    </r>
  </si>
  <si>
    <t xml:space="preserve">SRC-029</t>
  </si>
  <si>
    <t xml:space="preserve">Japanese Gastric Cancer Association. Japanese Gastric Cancer Treatment Guidelines 2021 (6th edition). Gastric Cancer 2023;26:1-25</t>
  </si>
  <si>
    <t xml:space="preserve">10.1007/s10120-022-01331-8</t>
  </si>
  <si>
    <t xml:space="preserve">36342574</t>
  </si>
  <si>
    <t xml:space="preserve">GD-045</t>
  </si>
  <si>
    <r>
      <rPr>
        <sz val="10"/>
        <rFont val="Noto Sans CJK SC"/>
        <family val="2"/>
      </rPr>
      <t xml:space="preserve">肝転移や腹膜転移など非治癒因子があり、出血・狭窄などの症状がない患者に腫瘍量を減らす目的で行う減量手術は、国際共同</t>
    </r>
    <r>
      <rPr>
        <sz val="10"/>
        <rFont val="Arial"/>
        <family val="0"/>
        <charset val="1"/>
      </rPr>
      <t xml:space="preserve">RCT</t>
    </r>
    <r>
      <rPr>
        <sz val="10"/>
        <rFont val="Noto Sans CJK SC"/>
        <family val="2"/>
      </rPr>
      <t xml:space="preserve">（</t>
    </r>
    <r>
      <rPr>
        <sz val="10"/>
        <rFont val="Arial"/>
        <family val="0"/>
        <charset val="1"/>
      </rPr>
      <t xml:space="preserve">REGATTA</t>
    </r>
    <r>
      <rPr>
        <sz val="10"/>
        <rFont val="Noto Sans CJK SC"/>
        <family val="2"/>
      </rPr>
      <t xml:space="preserve">、</t>
    </r>
    <r>
      <rPr>
        <sz val="10"/>
        <rFont val="Arial"/>
        <family val="0"/>
        <charset val="1"/>
      </rPr>
      <t xml:space="preserve">JCOG0705/KGCA01</t>
    </r>
    <r>
      <rPr>
        <sz val="10"/>
        <rFont val="Noto Sans CJK SC"/>
        <family val="2"/>
      </rPr>
      <t xml:space="preserve">）で生存上の利益が示されなかった。化学療法が可能な患者には行わないよう勧められている。</t>
    </r>
  </si>
  <si>
    <t xml:space="preserve">GD-046</t>
  </si>
  <si>
    <r>
      <rPr>
        <sz val="10"/>
        <rFont val="Noto Sans CJK SC"/>
        <family val="2"/>
      </rPr>
      <t xml:space="preserve">第</t>
    </r>
    <r>
      <rPr>
        <sz val="10"/>
        <rFont val="Arial"/>
        <family val="0"/>
        <charset val="1"/>
      </rPr>
      <t xml:space="preserve">7</t>
    </r>
    <r>
      <rPr>
        <sz val="10"/>
        <rFont val="Noto Sans CJK SC"/>
        <family val="2"/>
      </rPr>
      <t xml:space="preserve">版は、腹腔鏡下幽門側胃切除を</t>
    </r>
    <r>
      <rPr>
        <sz val="10"/>
        <rFont val="Arial"/>
        <family val="0"/>
        <charset val="1"/>
      </rPr>
      <t xml:space="preserve">StageⅡ</t>
    </r>
    <r>
      <rPr>
        <sz val="10"/>
        <rFont val="Noto Sans CJK SC"/>
        <family val="2"/>
      </rPr>
      <t xml:space="preserve">以上の進行癌も含めて標準治療の一つとして強く推奨している（エビデンス</t>
    </r>
    <r>
      <rPr>
        <sz val="10"/>
        <rFont val="Arial"/>
        <family val="0"/>
        <charset val="1"/>
      </rPr>
      <t xml:space="preserve">A</t>
    </r>
    <r>
      <rPr>
        <sz val="10"/>
        <rFont val="Noto Sans CJK SC"/>
        <family val="2"/>
      </rPr>
      <t xml:space="preserve">）。</t>
    </r>
    <r>
      <rPr>
        <sz val="10"/>
        <rFont val="Arial"/>
        <family val="0"/>
        <charset val="1"/>
      </rPr>
      <t xml:space="preserve">cStageⅠ</t>
    </r>
    <r>
      <rPr>
        <sz val="10"/>
        <rFont val="Noto Sans CJK SC"/>
        <family val="2"/>
      </rPr>
      <t xml:space="preserve">に対する腹腔鏡下胃全摘・噴門側胃切除も強く推奨され、進行癌に対する腹腔鏡下胃全摘とロボット支援胃切除は弱く推奨されている。</t>
    </r>
  </si>
  <si>
    <t xml:space="preserve">GD-047</t>
  </si>
  <si>
    <r>
      <rPr>
        <sz val="10"/>
        <rFont val="Arial"/>
        <family val="0"/>
        <charset val="1"/>
      </rPr>
      <t xml:space="preserve">cT1N0</t>
    </r>
    <r>
      <rPr>
        <sz val="10"/>
        <rFont val="Noto Sans CJK SC"/>
        <family val="2"/>
      </rPr>
      <t xml:space="preserve">の胃中部の癌で、腫瘍の遠位端が幽門から</t>
    </r>
    <r>
      <rPr>
        <sz val="10"/>
        <rFont val="Arial"/>
        <family val="0"/>
        <charset val="1"/>
      </rPr>
      <t xml:space="preserve">4 cm</t>
    </r>
    <r>
      <rPr>
        <sz val="10"/>
        <rFont val="Noto Sans CJK SC"/>
        <family val="2"/>
      </rPr>
      <t xml:space="preserve">以上離れている場合は、幽門保存胃切除が選択肢となる（弱い推奨）。</t>
    </r>
  </si>
  <si>
    <t xml:space="preserve">GD-048</t>
  </si>
  <si>
    <r>
      <rPr>
        <sz val="10"/>
        <rFont val="Noto Sans CJK SC"/>
        <family val="2"/>
      </rPr>
      <t xml:space="preserve">食道胃接合部癌（腫瘍中心が接合部の上下</t>
    </r>
    <r>
      <rPr>
        <sz val="10"/>
        <rFont val="Arial"/>
        <family val="0"/>
        <charset val="1"/>
      </rPr>
      <t xml:space="preserve">2 cm</t>
    </r>
    <r>
      <rPr>
        <sz val="10"/>
        <rFont val="Noto Sans CJK SC"/>
        <family val="2"/>
      </rPr>
      <t xml:space="preserve">以内）の</t>
    </r>
    <r>
      <rPr>
        <sz val="10"/>
        <rFont val="Arial"/>
        <family val="0"/>
        <charset val="1"/>
      </rPr>
      <t xml:space="preserve">cT2</t>
    </r>
    <r>
      <rPr>
        <sz val="10"/>
        <rFont val="Noto Sans CJK SC"/>
        <family val="2"/>
      </rPr>
      <t xml:space="preserve">以深では、食道浸潤長に応じて郭清範囲を決める。浸潤長が</t>
    </r>
    <r>
      <rPr>
        <sz val="10"/>
        <rFont val="Arial"/>
        <family val="0"/>
        <charset val="1"/>
      </rPr>
      <t xml:space="preserve">2 cm</t>
    </r>
    <r>
      <rPr>
        <sz val="10"/>
        <rFont val="Noto Sans CJK SC"/>
        <family val="2"/>
      </rPr>
      <t xml:space="preserve">を超えれば下縦隔の、</t>
    </r>
    <r>
      <rPr>
        <sz val="10"/>
        <rFont val="Arial"/>
        <family val="0"/>
        <charset val="1"/>
      </rPr>
      <t xml:space="preserve">4 cm</t>
    </r>
    <r>
      <rPr>
        <sz val="10"/>
        <rFont val="Noto Sans CJK SC"/>
        <family val="2"/>
      </rPr>
      <t xml:space="preserve">を超えれば上・中・下縦隔のリンパ節郭清が弱く推奨されている。浸潤長</t>
    </r>
    <r>
      <rPr>
        <sz val="10"/>
        <rFont val="Arial"/>
        <family val="0"/>
        <charset val="1"/>
      </rPr>
      <t xml:space="preserve">4 cm</t>
    </r>
    <r>
      <rPr>
        <sz val="10"/>
        <rFont val="Noto Sans CJK SC"/>
        <family val="2"/>
      </rPr>
      <t xml:space="preserve">以下なら経裂孔的腹部アプローチを選べる。</t>
    </r>
  </si>
  <si>
    <t xml:space="preserve">GD-049</t>
  </si>
  <si>
    <r>
      <rPr>
        <sz val="10"/>
        <rFont val="Arial"/>
        <family val="0"/>
        <charset val="1"/>
      </rPr>
      <t xml:space="preserve">pStageⅡ</t>
    </r>
    <r>
      <rPr>
        <sz val="10"/>
        <rFont val="Noto Sans CJK SC"/>
        <family val="2"/>
      </rPr>
      <t xml:space="preserve">胃癌には、術後補助化学療法として</t>
    </r>
    <r>
      <rPr>
        <sz val="10"/>
        <rFont val="Arial"/>
        <family val="0"/>
        <charset val="1"/>
      </rPr>
      <t xml:space="preserve">S-1</t>
    </r>
    <r>
      <rPr>
        <sz val="10"/>
        <rFont val="Noto Sans CJK SC"/>
        <family val="2"/>
      </rPr>
      <t xml:space="preserve">の</t>
    </r>
    <r>
      <rPr>
        <sz val="10"/>
        <rFont val="Arial"/>
        <family val="0"/>
        <charset val="1"/>
      </rPr>
      <t xml:space="preserve">1</t>
    </r>
    <r>
      <rPr>
        <sz val="10"/>
        <rFont val="Noto Sans CJK SC"/>
        <family val="2"/>
      </rPr>
      <t xml:space="preserve">年間投与が推奨される。</t>
    </r>
    <r>
      <rPr>
        <sz val="10"/>
        <rFont val="Arial"/>
        <family val="0"/>
        <charset val="1"/>
      </rPr>
      <t xml:space="preserve">JCOG1104</t>
    </r>
    <r>
      <rPr>
        <sz val="10"/>
        <rFont val="Noto Sans CJK SC"/>
        <family val="2"/>
      </rPr>
      <t xml:space="preserve">試験では、</t>
    </r>
    <r>
      <rPr>
        <sz val="10"/>
        <rFont val="Arial"/>
        <family val="0"/>
        <charset val="1"/>
      </rPr>
      <t xml:space="preserve">S-1</t>
    </r>
    <r>
      <rPr>
        <sz val="10"/>
        <rFont val="Noto Sans CJK SC"/>
        <family val="2"/>
      </rPr>
      <t xml:space="preserve">を</t>
    </r>
    <r>
      <rPr>
        <sz val="10"/>
        <rFont val="Arial"/>
        <family val="0"/>
        <charset val="1"/>
      </rPr>
      <t xml:space="preserve">1</t>
    </r>
    <r>
      <rPr>
        <sz val="10"/>
        <rFont val="Noto Sans CJK SC"/>
        <family val="2"/>
      </rPr>
      <t xml:space="preserve">年間投与した群の</t>
    </r>
    <r>
      <rPr>
        <sz val="10"/>
        <rFont val="Arial"/>
        <family val="0"/>
        <charset val="1"/>
      </rPr>
      <t xml:space="preserve">3</t>
    </r>
    <r>
      <rPr>
        <sz val="10"/>
        <rFont val="Noto Sans CJK SC"/>
        <family val="2"/>
      </rPr>
      <t xml:space="preserve">年無再発生存率は</t>
    </r>
    <r>
      <rPr>
        <sz val="10"/>
        <rFont val="Arial"/>
        <family val="0"/>
        <charset val="1"/>
      </rPr>
      <t xml:space="preserve">93.1%</t>
    </r>
    <r>
      <rPr>
        <sz val="10"/>
        <rFont val="Noto Sans CJK SC"/>
        <family val="2"/>
      </rPr>
      <t xml:space="preserve">、</t>
    </r>
    <r>
      <rPr>
        <sz val="10"/>
        <rFont val="Arial"/>
        <family val="0"/>
        <charset val="1"/>
      </rPr>
      <t xml:space="preserve">3</t>
    </r>
    <r>
      <rPr>
        <sz val="10"/>
        <rFont val="Noto Sans CJK SC"/>
        <family val="2"/>
      </rPr>
      <t xml:space="preserve">年全生存率は</t>
    </r>
    <r>
      <rPr>
        <sz val="10"/>
        <rFont val="Arial"/>
        <family val="0"/>
        <charset val="1"/>
      </rPr>
      <t xml:space="preserve">96.1%</t>
    </r>
    <r>
      <rPr>
        <sz val="10"/>
        <rFont val="Noto Sans CJK SC"/>
        <family val="2"/>
      </rPr>
      <t xml:space="preserve">だった。</t>
    </r>
  </si>
  <si>
    <r>
      <rPr>
        <sz val="10"/>
        <rFont val="Noto Sans CJK SC"/>
        <family val="2"/>
      </rPr>
      <t xml:space="preserve">数値は</t>
    </r>
    <r>
      <rPr>
        <sz val="10"/>
        <rFont val="Arial"/>
        <family val="0"/>
        <charset val="1"/>
      </rPr>
      <t xml:space="preserve">GL</t>
    </r>
    <r>
      <rPr>
        <sz val="10"/>
        <rFont val="Noto Sans CJK SC"/>
        <family val="2"/>
      </rPr>
      <t xml:space="preserve">本文の引用値。</t>
    </r>
    <r>
      <rPr>
        <sz val="10"/>
        <rFont val="Arial"/>
        <family val="0"/>
        <charset val="1"/>
      </rPr>
      <t xml:space="preserve">JCOG1104</t>
    </r>
    <r>
      <rPr>
        <sz val="10"/>
        <rFont val="Noto Sans CJK SC"/>
        <family val="2"/>
      </rPr>
      <t xml:space="preserve">原著は未照合</t>
    </r>
  </si>
  <si>
    <t xml:space="preserve">GD-050</t>
  </si>
  <si>
    <r>
      <rPr>
        <sz val="10"/>
        <rFont val="Arial"/>
        <family val="0"/>
        <charset val="1"/>
      </rPr>
      <t xml:space="preserve">pStageⅢ</t>
    </r>
    <r>
      <rPr>
        <sz val="10"/>
        <rFont val="Noto Sans CJK SC"/>
        <family val="2"/>
      </rPr>
      <t xml:space="preserve">胃癌の術後補助化学療法には、</t>
    </r>
    <r>
      <rPr>
        <sz val="10"/>
        <rFont val="Arial"/>
        <family val="0"/>
        <charset val="1"/>
      </rPr>
      <t xml:space="preserve">S-1</t>
    </r>
    <r>
      <rPr>
        <sz val="10"/>
        <rFont val="Noto Sans CJK SC"/>
        <family val="2"/>
      </rPr>
      <t xml:space="preserve">＋ドセタキセル、</t>
    </r>
    <r>
      <rPr>
        <sz val="10"/>
        <rFont val="Arial"/>
        <family val="0"/>
        <charset val="1"/>
      </rPr>
      <t xml:space="preserve">CapeOX</t>
    </r>
    <r>
      <rPr>
        <sz val="10"/>
        <rFont val="Noto Sans CJK SC"/>
        <family val="2"/>
      </rPr>
      <t xml:space="preserve">、</t>
    </r>
    <r>
      <rPr>
        <sz val="10"/>
        <rFont val="Arial"/>
        <family val="0"/>
        <charset val="1"/>
      </rPr>
      <t xml:space="preserve">SOX</t>
    </r>
    <r>
      <rPr>
        <sz val="10"/>
        <rFont val="Noto Sans CJK SC"/>
        <family val="2"/>
      </rPr>
      <t xml:space="preserve">などの併用療法が推奨され、</t>
    </r>
    <r>
      <rPr>
        <sz val="10"/>
        <rFont val="Arial"/>
        <family val="0"/>
        <charset val="1"/>
      </rPr>
      <t xml:space="preserve">S-1</t>
    </r>
    <r>
      <rPr>
        <sz val="10"/>
        <rFont val="Noto Sans CJK SC"/>
        <family val="2"/>
      </rPr>
      <t xml:space="preserve">単独は条件付き推奨となる。併用療法どうしの直接比較はない。</t>
    </r>
    <r>
      <rPr>
        <sz val="10"/>
        <rFont val="Arial"/>
        <family val="0"/>
        <charset val="1"/>
      </rPr>
      <t xml:space="preserve">ATTRACTION-5</t>
    </r>
    <r>
      <rPr>
        <sz val="10"/>
        <rFont val="Noto Sans CJK SC"/>
        <family val="2"/>
      </rPr>
      <t xml:space="preserve">試験では、術後補助化学療法へのニボルマブ追加の効果は認められなかった。</t>
    </r>
  </si>
  <si>
    <t xml:space="preserve">GD-051</t>
  </si>
  <si>
    <r>
      <rPr>
        <sz val="10"/>
        <rFont val="Noto Sans CJK SC"/>
        <family val="2"/>
      </rPr>
      <t xml:space="preserve">切除可能な進行胃癌に対する術前化学療法は、欧米や中国・韓国の</t>
    </r>
    <r>
      <rPr>
        <sz val="10"/>
        <rFont val="Arial"/>
        <family val="0"/>
        <charset val="1"/>
      </rPr>
      <t xml:space="preserve">RCT</t>
    </r>
    <r>
      <rPr>
        <sz val="10"/>
        <rFont val="Noto Sans CJK SC"/>
        <family val="2"/>
      </rPr>
      <t xml:space="preserve">で有効性が報告されているが、日本では日常診療への導入について合意が得られていない。高度リンパ節転移（</t>
    </r>
    <r>
      <rPr>
        <sz val="10"/>
        <rFont val="Arial"/>
        <family val="0"/>
        <charset val="1"/>
      </rPr>
      <t xml:space="preserve">bulky N</t>
    </r>
    <r>
      <rPr>
        <sz val="10"/>
        <rFont val="Noto Sans CJK SC"/>
        <family val="2"/>
      </rPr>
      <t xml:space="preserve">）に対する</t>
    </r>
    <r>
      <rPr>
        <sz val="10"/>
        <rFont val="Arial"/>
        <family val="0"/>
        <charset val="1"/>
      </rPr>
      <t xml:space="preserve">S-1</t>
    </r>
    <r>
      <rPr>
        <sz val="10"/>
        <rFont val="Noto Sans CJK SC"/>
        <family val="2"/>
      </rPr>
      <t xml:space="preserve">＋シスプラチンの術前化学療法は暫定的な標準治療とされる。</t>
    </r>
    <r>
      <rPr>
        <sz val="10"/>
        <rFont val="Arial"/>
        <family val="0"/>
        <charset val="1"/>
      </rPr>
      <t xml:space="preserve">4</t>
    </r>
    <r>
      <rPr>
        <sz val="10"/>
        <rFont val="Noto Sans CJK SC"/>
        <family val="2"/>
      </rPr>
      <t xml:space="preserve">型・大型</t>
    </r>
    <r>
      <rPr>
        <sz val="10"/>
        <rFont val="Arial"/>
        <family val="0"/>
        <charset val="1"/>
      </rPr>
      <t xml:space="preserve">3</t>
    </r>
    <r>
      <rPr>
        <sz val="10"/>
        <rFont val="Noto Sans CJK SC"/>
        <family val="2"/>
      </rPr>
      <t xml:space="preserve">型胃癌では、</t>
    </r>
    <r>
      <rPr>
        <sz val="10"/>
        <rFont val="Arial"/>
        <family val="0"/>
        <charset val="1"/>
      </rPr>
      <t xml:space="preserve">JCOG0501</t>
    </r>
    <r>
      <rPr>
        <sz val="10"/>
        <rFont val="Noto Sans CJK SC"/>
        <family val="2"/>
      </rPr>
      <t xml:space="preserve">で術前</t>
    </r>
    <r>
      <rPr>
        <sz val="10"/>
        <rFont val="Arial"/>
        <family val="0"/>
        <charset val="1"/>
      </rPr>
      <t xml:space="preserve">S-1</t>
    </r>
    <r>
      <rPr>
        <sz val="10"/>
        <rFont val="Noto Sans CJK SC"/>
        <family val="2"/>
      </rPr>
      <t xml:space="preserve">＋シスプラチンの優越性は示されなかった。</t>
    </r>
  </si>
  <si>
    <r>
      <rPr>
        <sz val="10"/>
        <rFont val="Noto Sans CJK SC"/>
        <family val="2"/>
      </rPr>
      <t xml:space="preserve">日本 </t>
    </r>
    <r>
      <rPr>
        <sz val="10"/>
        <rFont val="Arial"/>
        <family val="0"/>
        <charset val="1"/>
      </rPr>
      <t xml:space="preserve">vs </t>
    </r>
    <r>
      <rPr>
        <sz val="10"/>
        <rFont val="Noto Sans CJK SC"/>
        <family val="2"/>
      </rPr>
      <t xml:space="preserve">欧米</t>
    </r>
  </si>
  <si>
    <t xml:space="preserve">GD-052</t>
  </si>
  <si>
    <r>
      <rPr>
        <sz val="10"/>
        <rFont val="Noto Sans CJK SC"/>
        <family val="2"/>
      </rPr>
      <t xml:space="preserve">切除不能進行・再発胃癌では、一次化学療法の開始前に</t>
    </r>
    <r>
      <rPr>
        <sz val="10"/>
        <rFont val="Arial"/>
        <family val="0"/>
        <charset val="1"/>
      </rPr>
      <t xml:space="preserve">HER2</t>
    </r>
    <r>
      <rPr>
        <sz val="10"/>
        <rFont val="Noto Sans CJK SC"/>
        <family val="2"/>
      </rPr>
      <t xml:space="preserve">、</t>
    </r>
    <r>
      <rPr>
        <sz val="10"/>
        <rFont val="Arial"/>
        <family val="0"/>
        <charset val="1"/>
      </rPr>
      <t xml:space="preserve">CLDN18</t>
    </r>
    <r>
      <rPr>
        <sz val="10"/>
        <rFont val="Noto Sans CJK SC"/>
        <family val="2"/>
      </rPr>
      <t xml:space="preserve">、</t>
    </r>
    <r>
      <rPr>
        <sz val="10"/>
        <rFont val="Arial"/>
        <family val="0"/>
        <charset val="1"/>
      </rPr>
      <t xml:space="preserve">PD-L1</t>
    </r>
    <r>
      <rPr>
        <sz val="10"/>
        <rFont val="Noto Sans CJK SC"/>
        <family val="2"/>
      </rPr>
      <t xml:space="preserve">（</t>
    </r>
    <r>
      <rPr>
        <sz val="10"/>
        <rFont val="Arial"/>
        <family val="0"/>
        <charset val="1"/>
      </rPr>
      <t xml:space="preserve">CPS</t>
    </r>
    <r>
      <rPr>
        <sz val="10"/>
        <rFont val="Noto Sans CJK SC"/>
        <family val="2"/>
      </rPr>
      <t xml:space="preserve">）、</t>
    </r>
    <r>
      <rPr>
        <sz val="10"/>
        <rFont val="Arial"/>
        <family val="0"/>
        <charset val="1"/>
      </rPr>
      <t xml:space="preserve">MSI/MMR</t>
    </r>
    <r>
      <rPr>
        <sz val="10"/>
        <rFont val="Noto Sans CJK SC"/>
        <family val="2"/>
      </rPr>
      <t xml:space="preserve">の</t>
    </r>
    <r>
      <rPr>
        <sz val="10"/>
        <rFont val="Arial"/>
        <family val="0"/>
        <charset val="1"/>
      </rPr>
      <t xml:space="preserve">4</t>
    </r>
    <r>
      <rPr>
        <sz val="10"/>
        <rFont val="Noto Sans CJK SC"/>
        <family val="2"/>
      </rPr>
      <t xml:space="preserve">つのバイオマーカーを測定し、結果に基づいて治療を選ぶことが望ましいとされる。</t>
    </r>
  </si>
  <si>
    <r>
      <rPr>
        <sz val="10"/>
        <rFont val="Arial"/>
        <family val="0"/>
        <charset val="1"/>
      </rPr>
      <t xml:space="preserve">PS-03-04-14 (id: JkxnuYE)</t>
    </r>
    <r>
      <rPr>
        <sz val="10"/>
        <rFont val="Noto Sans CJK SC"/>
        <family val="2"/>
      </rPr>
      <t xml:space="preserve">；</t>
    </r>
    <r>
      <rPr>
        <sz val="10"/>
        <rFont val="Arial"/>
        <family val="0"/>
        <charset val="1"/>
      </rPr>
      <t xml:space="preserve">TBL-02-07-030 (id: JlAKplE)</t>
    </r>
    <r>
      <rPr>
        <sz val="10"/>
        <rFont val="Noto Sans CJK SC"/>
        <family val="2"/>
      </rPr>
      <t xml:space="preserve">；</t>
    </r>
    <r>
      <rPr>
        <sz val="10"/>
        <rFont val="Arial"/>
        <family val="0"/>
        <charset val="1"/>
      </rPr>
      <t xml:space="preserve">TBL-02-07-031 (id: JlAKplI)</t>
    </r>
  </si>
  <si>
    <t xml:space="preserve">GD-053</t>
  </si>
  <si>
    <r>
      <rPr>
        <sz val="10"/>
        <rFont val="Arial"/>
        <family val="0"/>
        <charset val="1"/>
      </rPr>
      <t xml:space="preserve">HER2</t>
    </r>
    <r>
      <rPr>
        <sz val="10"/>
        <rFont val="Noto Sans CJK SC"/>
        <family val="2"/>
      </rPr>
      <t xml:space="preserve">陽性は、免疫染色</t>
    </r>
    <r>
      <rPr>
        <sz val="10"/>
        <rFont val="Arial"/>
        <family val="0"/>
        <charset val="1"/>
      </rPr>
      <t xml:space="preserve">3+</t>
    </r>
    <r>
      <rPr>
        <sz val="10"/>
        <rFont val="Noto Sans CJK SC"/>
        <family val="2"/>
      </rPr>
      <t xml:space="preserve">、または免疫染色</t>
    </r>
    <r>
      <rPr>
        <sz val="10"/>
        <rFont val="Arial"/>
        <family val="0"/>
        <charset val="1"/>
      </rPr>
      <t xml:space="preserve">2+</t>
    </r>
    <r>
      <rPr>
        <sz val="10"/>
        <rFont val="Noto Sans CJK SC"/>
        <family val="2"/>
      </rPr>
      <t xml:space="preserve">かつ</t>
    </r>
    <r>
      <rPr>
        <sz val="10"/>
        <rFont val="Arial"/>
        <family val="0"/>
        <charset val="1"/>
      </rPr>
      <t xml:space="preserve">ISH</t>
    </r>
    <r>
      <rPr>
        <sz val="10"/>
        <rFont val="Noto Sans CJK SC"/>
        <family val="2"/>
      </rPr>
      <t xml:space="preserve">陽性で定義され、切除不能進行・再発胃癌の</t>
    </r>
    <r>
      <rPr>
        <sz val="10"/>
        <rFont val="Arial"/>
        <family val="0"/>
        <charset val="1"/>
      </rPr>
      <t xml:space="preserve">17.8%</t>
    </r>
    <r>
      <rPr>
        <sz val="10"/>
        <rFont val="Noto Sans CJK SC"/>
        <family val="2"/>
      </rPr>
      <t xml:space="preserve">を占めると報告されている。</t>
    </r>
    <r>
      <rPr>
        <sz val="10"/>
        <rFont val="Arial"/>
        <family val="0"/>
        <charset val="1"/>
      </rPr>
      <t xml:space="preserve">HER2</t>
    </r>
    <r>
      <rPr>
        <sz val="10"/>
        <rFont val="Noto Sans CJK SC"/>
        <family val="2"/>
      </rPr>
      <t xml:space="preserve">陽性例にはトラスツズマブをフッ化ピリミジン＋プラチナ製剤と併用する。</t>
    </r>
  </si>
  <si>
    <t xml:space="preserve">GD-054</t>
  </si>
  <si>
    <r>
      <rPr>
        <sz val="10"/>
        <rFont val="Arial"/>
        <family val="0"/>
        <charset val="1"/>
      </rPr>
      <t xml:space="preserve">HER2</t>
    </r>
    <r>
      <rPr>
        <sz val="10"/>
        <rFont val="Noto Sans CJK SC"/>
        <family val="2"/>
      </rPr>
      <t xml:space="preserve">陰性の切除不能進行・再発胃癌の一次治療では、化学療法とニボルマブまたはペムブロリズマブの併用、</t>
    </r>
    <r>
      <rPr>
        <sz val="10"/>
        <rFont val="Arial"/>
        <family val="0"/>
        <charset val="1"/>
      </rPr>
      <t xml:space="preserve">CLDN18</t>
    </r>
    <r>
      <rPr>
        <sz val="10"/>
        <rFont val="Noto Sans CJK SC"/>
        <family val="2"/>
      </rPr>
      <t xml:space="preserve">陽性例では化学療法とゾルベツキシマブの併用が推奨される。プラチナ製剤はシスプラチンよりオキサリプラチンを用いる併用が好ましいとされる。</t>
    </r>
    <r>
      <rPr>
        <sz val="10"/>
        <rFont val="Arial"/>
        <family val="0"/>
        <charset val="1"/>
      </rPr>
      <t xml:space="preserve">CLDN18</t>
    </r>
    <r>
      <rPr>
        <sz val="10"/>
        <rFont val="Noto Sans CJK SC"/>
        <family val="2"/>
      </rPr>
      <t xml:space="preserve">陰性で</t>
    </r>
    <r>
      <rPr>
        <sz val="10"/>
        <rFont val="Arial"/>
        <family val="0"/>
        <charset val="1"/>
      </rPr>
      <t xml:space="preserve">CPS</t>
    </r>
    <r>
      <rPr>
        <sz val="10"/>
        <rFont val="Noto Sans CJK SC"/>
        <family val="2"/>
      </rPr>
      <t xml:space="preserve">が低い例では化学療法単独も考慮する。</t>
    </r>
  </si>
  <si>
    <t xml:space="preserve">GD-055</t>
  </si>
  <si>
    <r>
      <rPr>
        <sz val="10"/>
        <rFont val="Arial"/>
        <family val="0"/>
        <charset val="1"/>
      </rPr>
      <t xml:space="preserve">CheckMate 649</t>
    </r>
    <r>
      <rPr>
        <sz val="10"/>
        <rFont val="Noto Sans CJK SC"/>
        <family val="2"/>
      </rPr>
      <t xml:space="preserve">試験では、未治療の切除不能な</t>
    </r>
    <r>
      <rPr>
        <sz val="10"/>
        <rFont val="Arial"/>
        <family val="0"/>
        <charset val="1"/>
      </rPr>
      <t xml:space="preserve">HER2</t>
    </r>
    <r>
      <rPr>
        <sz val="10"/>
        <rFont val="Noto Sans CJK SC"/>
        <family val="2"/>
      </rPr>
      <t xml:space="preserve">陽性でない胃癌・食道胃接合部癌・食道腺癌に対し、ニボルマブ＋化学療法が化学療法単独より全生存と無増悪生存を改善した。主要評価項目は</t>
    </r>
    <r>
      <rPr>
        <sz val="10"/>
        <rFont val="Arial"/>
        <family val="0"/>
        <charset val="1"/>
      </rPr>
      <t xml:space="preserve">PD-L1 CPS 5</t>
    </r>
    <r>
      <rPr>
        <sz val="10"/>
        <rFont val="Noto Sans CJK SC"/>
        <family val="2"/>
      </rPr>
      <t xml:space="preserve">以上の集団で設定された。</t>
    </r>
  </si>
  <si>
    <r>
      <rPr>
        <sz val="10"/>
        <rFont val="Noto Sans CJK SC"/>
        <family val="2"/>
      </rPr>
      <t xml:space="preserve">国際（</t>
    </r>
    <r>
      <rPr>
        <sz val="10"/>
        <rFont val="Arial"/>
        <family val="0"/>
        <charset val="1"/>
      </rPr>
      <t xml:space="preserve">29</t>
    </r>
    <r>
      <rPr>
        <sz val="10"/>
        <rFont val="Noto Sans CJK SC"/>
        <family val="2"/>
      </rPr>
      <t xml:space="preserve">か国</t>
    </r>
    <r>
      <rPr>
        <sz val="10"/>
        <rFont val="Arial"/>
        <family val="0"/>
        <charset val="1"/>
      </rPr>
      <t xml:space="preserve">175</t>
    </r>
    <r>
      <rPr>
        <sz val="10"/>
        <rFont val="Noto Sans CJK SC"/>
        <family val="2"/>
      </rPr>
      <t xml:space="preserve">施設）</t>
    </r>
  </si>
  <si>
    <t xml:space="preserve">SRC-034</t>
  </si>
  <si>
    <t xml:space="preserve">Janjigian YY, et al. CheckMate 649. Lancet 2021;398:27-40</t>
  </si>
  <si>
    <t xml:space="preserve">10.1016/S0140-6736(21)00797-2</t>
  </si>
  <si>
    <t xml:space="preserve">34102137</t>
  </si>
  <si>
    <t xml:space="preserve">生存期間の数値は抄録全文を未照合のため主張文に含めない</t>
  </si>
  <si>
    <t xml:space="preserve">GD-056</t>
  </si>
  <si>
    <r>
      <rPr>
        <sz val="10"/>
        <rFont val="Arial"/>
        <family val="0"/>
        <charset val="1"/>
      </rPr>
      <t xml:space="preserve">SPOTLIGHT</t>
    </r>
    <r>
      <rPr>
        <sz val="10"/>
        <rFont val="Noto Sans CJK SC"/>
        <family val="2"/>
      </rPr>
      <t xml:space="preserve">試験では、</t>
    </r>
    <r>
      <rPr>
        <sz val="10"/>
        <rFont val="Arial"/>
        <family val="0"/>
        <charset val="1"/>
      </rPr>
      <t xml:space="preserve">CLDN18.2</t>
    </r>
    <r>
      <rPr>
        <sz val="10"/>
        <rFont val="Noto Sans CJK SC"/>
        <family val="2"/>
      </rPr>
      <t xml:space="preserve">陽性・</t>
    </r>
    <r>
      <rPr>
        <sz val="10"/>
        <rFont val="Arial"/>
        <family val="0"/>
        <charset val="1"/>
      </rPr>
      <t xml:space="preserve">HER2</t>
    </r>
    <r>
      <rPr>
        <sz val="10"/>
        <rFont val="Noto Sans CJK SC"/>
        <family val="2"/>
      </rPr>
      <t xml:space="preserve">陰性の未治療切除不能胃癌・食道胃接合部腺癌に対し、ゾルベツキシマブ＋</t>
    </r>
    <r>
      <rPr>
        <sz val="10"/>
        <rFont val="Arial"/>
        <family val="0"/>
        <charset val="1"/>
      </rPr>
      <t xml:space="preserve">mFOLFOX6</t>
    </r>
    <r>
      <rPr>
        <sz val="10"/>
        <rFont val="Noto Sans CJK SC"/>
        <family val="2"/>
      </rPr>
      <t xml:space="preserve">が無増悪生存期間の中央値を</t>
    </r>
    <r>
      <rPr>
        <sz val="10"/>
        <rFont val="Arial"/>
        <family val="0"/>
        <charset val="1"/>
      </rPr>
      <t xml:space="preserve">10.61</t>
    </r>
    <r>
      <rPr>
        <sz val="10"/>
        <rFont val="Noto Sans CJK SC"/>
        <family val="2"/>
      </rPr>
      <t xml:space="preserve">か月とし、プラセボ＋</t>
    </r>
    <r>
      <rPr>
        <sz val="10"/>
        <rFont val="Arial"/>
        <family val="0"/>
        <charset val="1"/>
      </rPr>
      <t xml:space="preserve">mFOLFOX6</t>
    </r>
    <r>
      <rPr>
        <sz val="10"/>
        <rFont val="Noto Sans CJK SC"/>
        <family val="2"/>
      </rPr>
      <t xml:space="preserve">の</t>
    </r>
    <r>
      <rPr>
        <sz val="10"/>
        <rFont val="Arial"/>
        <family val="0"/>
        <charset val="1"/>
      </rPr>
      <t xml:space="preserve">8.67</t>
    </r>
    <r>
      <rPr>
        <sz val="10"/>
        <rFont val="Noto Sans CJK SC"/>
        <family val="2"/>
      </rPr>
      <t xml:space="preserve">か月より延長した。</t>
    </r>
  </si>
  <si>
    <r>
      <rPr>
        <sz val="10"/>
        <rFont val="Noto Sans CJK SC"/>
        <family val="2"/>
      </rPr>
      <t xml:space="preserve">国際（</t>
    </r>
    <r>
      <rPr>
        <sz val="10"/>
        <rFont val="Arial"/>
        <family val="0"/>
        <charset val="1"/>
      </rPr>
      <t xml:space="preserve">20</t>
    </r>
    <r>
      <rPr>
        <sz val="10"/>
        <rFont val="Noto Sans CJK SC"/>
        <family val="2"/>
      </rPr>
      <t xml:space="preserve">か国</t>
    </r>
    <r>
      <rPr>
        <sz val="10"/>
        <rFont val="Arial"/>
        <family val="0"/>
        <charset val="1"/>
      </rPr>
      <t xml:space="preserve">215</t>
    </r>
    <r>
      <rPr>
        <sz val="10"/>
        <rFont val="Noto Sans CJK SC"/>
        <family val="2"/>
      </rPr>
      <t xml:space="preserve">施設、</t>
    </r>
    <r>
      <rPr>
        <sz val="10"/>
        <rFont val="Arial"/>
        <family val="0"/>
        <charset val="1"/>
      </rPr>
      <t xml:space="preserve">565</t>
    </r>
    <r>
      <rPr>
        <sz val="10"/>
        <rFont val="Noto Sans CJK SC"/>
        <family val="2"/>
      </rPr>
      <t xml:space="preserve">例）</t>
    </r>
  </si>
  <si>
    <t xml:space="preserve">SRC-035</t>
  </si>
  <si>
    <t xml:space="preserve">Shitara K, et al. SPOTLIGHT. Lancet 2023;401:1655-1668</t>
  </si>
  <si>
    <t xml:space="preserve">10.1016/S0140-6736(23)00620-7</t>
  </si>
  <si>
    <t xml:space="preserve">37068504</t>
  </si>
  <si>
    <r>
      <rPr>
        <sz val="10"/>
        <rFont val="Noto Sans CJK SC"/>
        <family val="2"/>
      </rPr>
      <t xml:space="preserve">全生存（</t>
    </r>
    <r>
      <rPr>
        <sz val="10"/>
        <rFont val="Arial"/>
        <family val="0"/>
        <charset val="1"/>
      </rPr>
      <t xml:space="preserve">18.23</t>
    </r>
    <r>
      <rPr>
        <sz val="10"/>
        <rFont val="Noto Sans CJK SC"/>
        <family val="2"/>
      </rPr>
      <t xml:space="preserve">か月対</t>
    </r>
    <r>
      <rPr>
        <sz val="10"/>
        <rFont val="Arial"/>
        <family val="0"/>
        <charset val="1"/>
      </rPr>
      <t xml:space="preserve">15.54</t>
    </r>
    <r>
      <rPr>
        <sz val="10"/>
        <rFont val="Noto Sans CJK SC"/>
        <family val="2"/>
      </rPr>
      <t xml:space="preserve">か月）は企業発表など二次資料経由のため主張文に含めない</t>
    </r>
  </si>
  <si>
    <t xml:space="preserve">GD-057</t>
  </si>
  <si>
    <r>
      <rPr>
        <sz val="10"/>
        <rFont val="Noto Sans CJK SC"/>
        <family val="2"/>
      </rPr>
      <t xml:space="preserve">日本では</t>
    </r>
    <r>
      <rPr>
        <sz val="10"/>
        <rFont val="Arial"/>
        <family val="0"/>
        <charset val="1"/>
      </rPr>
      <t xml:space="preserve">2024</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26</t>
    </r>
    <r>
      <rPr>
        <sz val="10"/>
        <rFont val="Noto Sans CJK SC"/>
        <family val="2"/>
      </rPr>
      <t xml:space="preserve">日、ゾルベツキシマブが</t>
    </r>
    <r>
      <rPr>
        <sz val="10"/>
        <rFont val="Arial"/>
        <family val="0"/>
        <charset val="1"/>
      </rPr>
      <t xml:space="preserve">CLDN18.2</t>
    </r>
    <r>
      <rPr>
        <sz val="10"/>
        <rFont val="Noto Sans CJK SC"/>
        <family val="2"/>
      </rPr>
      <t xml:space="preserve">陽性の治癒切除不能な進行・再発の胃癌を効能・効果として承認された。抗</t>
    </r>
    <r>
      <rPr>
        <sz val="10"/>
        <rFont val="Arial"/>
        <family val="0"/>
        <charset val="1"/>
      </rPr>
      <t xml:space="preserve">CLDN18.2</t>
    </r>
    <r>
      <rPr>
        <sz val="10"/>
        <rFont val="Noto Sans CJK SC"/>
        <family val="2"/>
      </rPr>
      <t xml:space="preserve">抗体の承認は世界で初めてだった。</t>
    </r>
  </si>
  <si>
    <t xml:space="preserve">SRC-038</t>
  </si>
  <si>
    <r>
      <rPr>
        <sz val="10"/>
        <rFont val="Noto Sans CJK SC"/>
        <family val="2"/>
      </rPr>
      <t xml:space="preserve">アステラス製薬 適時開示（</t>
    </r>
    <r>
      <rPr>
        <sz val="10"/>
        <rFont val="Arial"/>
        <family val="0"/>
        <charset val="1"/>
      </rPr>
      <t xml:space="preserve">2024-07-29</t>
    </r>
    <r>
      <rPr>
        <sz val="10"/>
        <rFont val="Noto Sans CJK SC"/>
        <family val="2"/>
      </rPr>
      <t xml:space="preserve">）：ゾルベツキシマブ 欧州</t>
    </r>
    <r>
      <rPr>
        <sz val="10"/>
        <rFont val="Arial"/>
        <family val="0"/>
        <charset val="1"/>
      </rPr>
      <t xml:space="preserve">CHMP</t>
    </r>
    <r>
      <rPr>
        <sz val="10"/>
        <rFont val="Noto Sans CJK SC"/>
        <family val="2"/>
      </rPr>
      <t xml:space="preserve">販売承認勧告（国内承認日の記載あり）</t>
    </r>
  </si>
  <si>
    <r>
      <rPr>
        <sz val="10"/>
        <rFont val="Noto Sans CJK SC"/>
        <family val="2"/>
      </rPr>
      <t xml:space="preserve">承認日と効能・効果は企業発表で確認。「世界初」は企業発表・報道による位置づけ。</t>
    </r>
    <r>
      <rPr>
        <sz val="10"/>
        <rFont val="Arial"/>
        <family val="0"/>
        <charset val="1"/>
      </rPr>
      <t xml:space="preserve">PMDA </t>
    </r>
    <r>
      <rPr>
        <sz val="10"/>
        <rFont val="Noto Sans CJK SC"/>
        <family val="2"/>
      </rPr>
      <t xml:space="preserve">添付文書の改訂履歴では未照合</t>
    </r>
  </si>
  <si>
    <t xml:space="preserve">GD-058</t>
  </si>
  <si>
    <r>
      <rPr>
        <sz val="10"/>
        <rFont val="Noto Sans CJK SC"/>
        <family val="2"/>
      </rPr>
      <t xml:space="preserve">切除不能進行・再発胃癌の二次治療では、パクリタキセル＋ラムシルマブが推奨レジメンである。</t>
    </r>
    <r>
      <rPr>
        <sz val="10"/>
        <rFont val="Arial"/>
        <family val="0"/>
        <charset val="1"/>
      </rPr>
      <t xml:space="preserve">MSI-High</t>
    </r>
    <r>
      <rPr>
        <sz val="10"/>
        <rFont val="Noto Sans CJK SC"/>
        <family val="2"/>
      </rPr>
      <t xml:space="preserve">は進行・再発胃癌の約</t>
    </r>
    <r>
      <rPr>
        <sz val="10"/>
        <rFont val="Arial"/>
        <family val="0"/>
        <charset val="1"/>
      </rPr>
      <t xml:space="preserve">3</t>
    </r>
    <r>
      <rPr>
        <sz val="10"/>
        <rFont val="Noto Sans CJK SC"/>
        <family val="2"/>
      </rPr>
      <t xml:space="preserve">〜</t>
    </r>
    <r>
      <rPr>
        <sz val="10"/>
        <rFont val="Arial"/>
        <family val="0"/>
        <charset val="1"/>
      </rPr>
      <t xml:space="preserve">5%</t>
    </r>
    <r>
      <rPr>
        <sz val="10"/>
        <rFont val="Noto Sans CJK SC"/>
        <family val="2"/>
      </rPr>
      <t xml:space="preserve">で、一次治療で免疫チェックポイント阻害薬を使っていない場合に限り、二次治療としてペムブロリズマブ単剤が推奨される。</t>
    </r>
  </si>
  <si>
    <t xml:space="preserve">GD-059</t>
  </si>
  <si>
    <r>
      <rPr>
        <sz val="10"/>
        <rFont val="Noto Sans CJK SC"/>
        <family val="2"/>
      </rPr>
      <t xml:space="preserve">三次治療以降では、ニボルマブ、イリノテカン、トリフルリジン・チピラシルの単剤が推奨され、互いの優先順位は明らかでない。ニボルマブは免疫チェックポイント阻害薬の使用歴がない場合に限られる。</t>
    </r>
    <r>
      <rPr>
        <sz val="10"/>
        <rFont val="Arial"/>
        <family val="0"/>
        <charset val="1"/>
      </rPr>
      <t xml:space="preserve">HER2</t>
    </r>
    <r>
      <rPr>
        <sz val="10"/>
        <rFont val="Noto Sans CJK SC"/>
        <family val="2"/>
      </rPr>
      <t xml:space="preserve">陽性胃癌の三次治療ではトラスツズマブ デルクステカンが優先される。病勢進行後のトラスツズマブ継続は行わないよう強く推奨されている。</t>
    </r>
  </si>
  <si>
    <t xml:space="preserve">GD-060</t>
  </si>
  <si>
    <r>
      <rPr>
        <sz val="10"/>
        <rFont val="Noto Sans CJK SC"/>
        <family val="2"/>
      </rPr>
      <t xml:space="preserve">切除不能進行・再発胃癌に対する国内外の臨床試験での生存期間中央値は、およそ</t>
    </r>
    <r>
      <rPr>
        <sz val="10"/>
        <rFont val="Arial"/>
        <family val="0"/>
        <charset val="1"/>
      </rPr>
      <t xml:space="preserve">17</t>
    </r>
    <r>
      <rPr>
        <sz val="10"/>
        <rFont val="Noto Sans CJK SC"/>
        <family val="2"/>
      </rPr>
      <t xml:space="preserve">〜</t>
    </r>
    <r>
      <rPr>
        <sz val="10"/>
        <rFont val="Arial"/>
        <family val="0"/>
        <charset val="1"/>
      </rPr>
      <t xml:space="preserve">18</t>
    </r>
    <r>
      <rPr>
        <sz val="10"/>
        <rFont val="Noto Sans CJK SC"/>
        <family val="2"/>
      </rPr>
      <t xml:space="preserve">か月である。化学療法の目的は、症状の出現を遅らせることと生存の延長である。</t>
    </r>
  </si>
  <si>
    <t xml:space="preserve">GD-061</t>
  </si>
  <si>
    <r>
      <rPr>
        <sz val="10"/>
        <rFont val="Noto Sans CJK SC"/>
        <family val="2"/>
      </rPr>
      <t xml:space="preserve">胃癌の根治切除後は原則</t>
    </r>
    <r>
      <rPr>
        <sz val="10"/>
        <rFont val="Arial"/>
        <family val="0"/>
        <charset val="1"/>
      </rPr>
      <t xml:space="preserve">5</t>
    </r>
    <r>
      <rPr>
        <sz val="10"/>
        <rFont val="Noto Sans CJK SC"/>
        <family val="2"/>
      </rPr>
      <t xml:space="preserve">年間経過を観察する。</t>
    </r>
    <r>
      <rPr>
        <sz val="10"/>
        <rFont val="Arial"/>
        <family val="0"/>
        <charset val="1"/>
      </rPr>
      <t xml:space="preserve">CT</t>
    </r>
    <r>
      <rPr>
        <sz val="10"/>
        <rFont val="Noto Sans CJK SC"/>
        <family val="2"/>
      </rPr>
      <t xml:space="preserve">、腫瘍マーカー（</t>
    </r>
    <r>
      <rPr>
        <sz val="10"/>
        <rFont val="Arial"/>
        <family val="0"/>
        <charset val="1"/>
      </rPr>
      <t xml:space="preserve">CEA</t>
    </r>
    <r>
      <rPr>
        <sz val="10"/>
        <rFont val="Noto Sans CJK SC"/>
        <family val="2"/>
      </rPr>
      <t xml:space="preserve">と</t>
    </r>
    <r>
      <rPr>
        <sz val="10"/>
        <rFont val="Arial"/>
        <family val="0"/>
        <charset val="1"/>
      </rPr>
      <t xml:space="preserve">CA19-9</t>
    </r>
    <r>
      <rPr>
        <sz val="10"/>
        <rFont val="Noto Sans CJK SC"/>
        <family val="2"/>
      </rPr>
      <t xml:space="preserve">）、内視鏡が再発や重複癌の発見に有用と考えられ、腫瘍マーカーは画像所見より</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か月早く上昇することがある。ただし定期的な経過観察が生存を延ばすというエビデンスは乏しい。</t>
    </r>
  </si>
  <si>
    <t xml:space="preserve">GD-062</t>
  </si>
  <si>
    <r>
      <rPr>
        <sz val="10"/>
        <rFont val="Arial"/>
        <family val="0"/>
        <charset val="1"/>
      </rPr>
      <t xml:space="preserve">GIST</t>
    </r>
    <r>
      <rPr>
        <sz val="10"/>
        <rFont val="Noto Sans CJK SC"/>
        <family val="2"/>
      </rPr>
      <t xml:space="preserve">・粘膜下腫瘍</t>
    </r>
  </si>
  <si>
    <r>
      <rPr>
        <sz val="10"/>
        <rFont val="Noto Sans CJK SC"/>
        <family val="2"/>
      </rPr>
      <t xml:space="preserve">粘膜下腫瘍が疑われたら内視鏡下生検で上皮性腫瘍を除外する。</t>
    </r>
    <r>
      <rPr>
        <sz val="10"/>
        <rFont val="Arial"/>
        <family val="0"/>
        <charset val="1"/>
      </rPr>
      <t xml:space="preserve">2 cm</t>
    </r>
    <r>
      <rPr>
        <sz val="10"/>
        <rFont val="Noto Sans CJK SC"/>
        <family val="2"/>
      </rPr>
      <t xml:space="preserve">未満で半球状・表面平滑・潰瘍や陥凹のないものは年</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回経過を観察する。</t>
    </r>
    <r>
      <rPr>
        <sz val="10"/>
        <rFont val="Arial"/>
        <family val="0"/>
        <charset val="1"/>
      </rPr>
      <t xml:space="preserve">2 cm</t>
    </r>
    <r>
      <rPr>
        <sz val="10"/>
        <rFont val="Noto Sans CJK SC"/>
        <family val="2"/>
      </rPr>
      <t xml:space="preserve">以上</t>
    </r>
    <r>
      <rPr>
        <sz val="10"/>
        <rFont val="Arial"/>
        <family val="0"/>
        <charset val="1"/>
      </rPr>
      <t xml:space="preserve">5 cm</t>
    </r>
    <r>
      <rPr>
        <sz val="10"/>
        <rFont val="Noto Sans CJK SC"/>
        <family val="2"/>
      </rPr>
      <t xml:space="preserve">未満、または不整な辺縁・潰瘍・増大がある場合は</t>
    </r>
    <r>
      <rPr>
        <sz val="10"/>
        <rFont val="Arial"/>
        <family val="0"/>
        <charset val="1"/>
      </rPr>
      <t xml:space="preserve">CT</t>
    </r>
    <r>
      <rPr>
        <sz val="10"/>
        <rFont val="Noto Sans CJK SC"/>
        <family val="2"/>
      </rPr>
      <t xml:space="preserve">、</t>
    </r>
    <r>
      <rPr>
        <sz val="10"/>
        <rFont val="Arial"/>
        <family val="0"/>
        <charset val="1"/>
      </rPr>
      <t xml:space="preserve">EUS</t>
    </r>
    <r>
      <rPr>
        <sz val="10"/>
        <rFont val="Noto Sans CJK SC"/>
        <family val="2"/>
      </rPr>
      <t xml:space="preserve">、</t>
    </r>
    <r>
      <rPr>
        <sz val="10"/>
        <rFont val="Arial"/>
        <family val="0"/>
        <charset val="1"/>
      </rPr>
      <t xml:space="preserve">EUS-FNA</t>
    </r>
    <r>
      <rPr>
        <sz val="10"/>
        <rFont val="Noto Sans CJK SC"/>
        <family val="2"/>
      </rPr>
      <t xml:space="preserve">で精査する。</t>
    </r>
    <r>
      <rPr>
        <sz val="10"/>
        <rFont val="Arial"/>
        <family val="0"/>
        <charset val="1"/>
      </rPr>
      <t xml:space="preserve">5.1 cm</t>
    </r>
    <r>
      <rPr>
        <sz val="10"/>
        <rFont val="Noto Sans CJK SC"/>
        <family val="2"/>
      </rPr>
      <t xml:space="preserve">以上、有症状、または生検で</t>
    </r>
    <r>
      <rPr>
        <sz val="10"/>
        <rFont val="Arial"/>
        <family val="0"/>
        <charset val="1"/>
      </rPr>
      <t xml:space="preserve">GIST</t>
    </r>
    <r>
      <rPr>
        <sz val="10"/>
        <rFont val="Noto Sans CJK SC"/>
        <family val="2"/>
      </rPr>
      <t xml:space="preserve">と診断された場合は手術を検討する。</t>
    </r>
  </si>
  <si>
    <r>
      <rPr>
        <sz val="10"/>
        <rFont val="Noto Sans CJK SC"/>
        <family val="2"/>
      </rPr>
      <t xml:space="preserve">医学各論 Ⅵ</t>
    </r>
    <r>
      <rPr>
        <sz val="10"/>
        <rFont val="Arial"/>
        <family val="0"/>
        <charset val="1"/>
      </rPr>
      <t xml:space="preserve">-5-B-②</t>
    </r>
    <r>
      <rPr>
        <sz val="10"/>
        <rFont val="Noto Sans CJK SC"/>
        <family val="2"/>
      </rPr>
      <t xml:space="preserve">（消化管粘膜下腫瘍、</t>
    </r>
    <r>
      <rPr>
        <sz val="10"/>
        <rFont val="Arial"/>
        <family val="0"/>
        <charset val="1"/>
      </rPr>
      <t xml:space="preserve">b</t>
    </r>
    <r>
      <rPr>
        <sz val="10"/>
        <rFont val="Noto Sans CJK SC"/>
        <family val="2"/>
      </rPr>
      <t xml:space="preserve">）</t>
    </r>
  </si>
  <si>
    <t xml:space="preserve">SRC-032</t>
  </si>
  <si>
    <t xml:space="preserve">Hirota S, et al. English version of Japanese Clinical Practice Guidelines 2022 for gastrointestinal stromal tumor (GIST). Int J Clin Oncol 2024;29:647-680</t>
  </si>
  <si>
    <t xml:space="preserve">10.1007/s10147-024-02488-1</t>
  </si>
  <si>
    <t xml:space="preserve">38609732</t>
  </si>
  <si>
    <t xml:space="preserve">GD-063</t>
  </si>
  <si>
    <r>
      <rPr>
        <sz val="10"/>
        <rFont val="Arial"/>
        <family val="0"/>
        <charset val="1"/>
      </rPr>
      <t xml:space="preserve">GIST</t>
    </r>
    <r>
      <rPr>
        <sz val="10"/>
        <rFont val="Noto Sans CJK SC"/>
        <family val="2"/>
      </rPr>
      <t xml:space="preserve">の約</t>
    </r>
    <r>
      <rPr>
        <sz val="10"/>
        <rFont val="Arial"/>
        <family val="0"/>
        <charset val="1"/>
      </rPr>
      <t xml:space="preserve">95%</t>
    </r>
    <r>
      <rPr>
        <sz val="10"/>
        <rFont val="Noto Sans CJK SC"/>
        <family val="2"/>
      </rPr>
      <t xml:space="preserve">は免疫染色で</t>
    </r>
    <r>
      <rPr>
        <sz val="10"/>
        <rFont val="Arial"/>
        <family val="0"/>
        <charset val="1"/>
      </rPr>
      <t xml:space="preserve">KIT</t>
    </r>
    <r>
      <rPr>
        <sz val="10"/>
        <rFont val="Noto Sans CJK SC"/>
        <family val="2"/>
      </rPr>
      <t xml:space="preserve">陽性で、</t>
    </r>
    <r>
      <rPr>
        <sz val="10"/>
        <rFont val="Arial"/>
        <family val="0"/>
        <charset val="1"/>
      </rPr>
      <t xml:space="preserve">DOG1</t>
    </r>
    <r>
      <rPr>
        <sz val="10"/>
        <rFont val="Noto Sans CJK SC"/>
        <family val="2"/>
      </rPr>
      <t xml:space="preserve">も</t>
    </r>
    <r>
      <rPr>
        <sz val="10"/>
        <rFont val="Arial"/>
        <family val="0"/>
        <charset val="1"/>
      </rPr>
      <t xml:space="preserve">GIST</t>
    </r>
    <r>
      <rPr>
        <sz val="10"/>
        <rFont val="Noto Sans CJK SC"/>
        <family val="2"/>
      </rPr>
      <t xml:space="preserve">の大多数（約</t>
    </r>
    <r>
      <rPr>
        <sz val="10"/>
        <rFont val="Arial"/>
        <family val="0"/>
        <charset val="1"/>
      </rPr>
      <t xml:space="preserve">95%</t>
    </r>
    <r>
      <rPr>
        <sz val="10"/>
        <rFont val="Noto Sans CJK SC"/>
        <family val="2"/>
      </rPr>
      <t xml:space="preserve">）で陽性となる。</t>
    </r>
    <r>
      <rPr>
        <sz val="10"/>
        <rFont val="Arial"/>
        <family val="0"/>
        <charset val="1"/>
      </rPr>
      <t xml:space="preserve">KIT</t>
    </r>
    <r>
      <rPr>
        <sz val="10"/>
        <rFont val="Noto Sans CJK SC"/>
        <family val="2"/>
      </rPr>
      <t xml:space="preserve">陰性の</t>
    </r>
    <r>
      <rPr>
        <sz val="10"/>
        <rFont val="Arial"/>
        <family val="0"/>
        <charset val="1"/>
      </rPr>
      <t xml:space="preserve">GIST</t>
    </r>
    <r>
      <rPr>
        <sz val="10"/>
        <rFont val="Noto Sans CJK SC"/>
        <family val="2"/>
      </rPr>
      <t xml:space="preserve">（最大</t>
    </r>
    <r>
      <rPr>
        <sz val="10"/>
        <rFont val="Arial"/>
        <family val="0"/>
        <charset val="1"/>
      </rPr>
      <t xml:space="preserve">5%</t>
    </r>
    <r>
      <rPr>
        <sz val="10"/>
        <rFont val="Noto Sans CJK SC"/>
        <family val="2"/>
      </rPr>
      <t xml:space="preserve">）の多くは胃原発、類上皮型で、</t>
    </r>
    <r>
      <rPr>
        <sz val="10"/>
        <rFont val="Arial"/>
        <family val="0"/>
        <charset val="1"/>
      </rPr>
      <t xml:space="preserve">PDGFRA</t>
    </r>
    <r>
      <rPr>
        <sz val="10"/>
        <rFont val="Noto Sans CJK SC"/>
        <family val="2"/>
      </rPr>
      <t xml:space="preserve">変異をもつ。</t>
    </r>
    <r>
      <rPr>
        <sz val="10"/>
        <rFont val="Arial"/>
        <family val="0"/>
        <charset val="1"/>
      </rPr>
      <t xml:space="preserve">CD34</t>
    </r>
    <r>
      <rPr>
        <sz val="10"/>
        <rFont val="Noto Sans CJK SC"/>
        <family val="2"/>
      </rPr>
      <t xml:space="preserve">は</t>
    </r>
    <r>
      <rPr>
        <sz val="10"/>
        <rFont val="Arial"/>
        <family val="0"/>
        <charset val="1"/>
      </rPr>
      <t xml:space="preserve">60</t>
    </r>
    <r>
      <rPr>
        <sz val="10"/>
        <rFont val="Noto Sans CJK SC"/>
        <family val="2"/>
      </rPr>
      <t xml:space="preserve">〜</t>
    </r>
    <r>
      <rPr>
        <sz val="10"/>
        <rFont val="Arial"/>
        <family val="0"/>
        <charset val="1"/>
      </rPr>
      <t xml:space="preserve">80%</t>
    </r>
    <r>
      <rPr>
        <sz val="10"/>
        <rFont val="Noto Sans CJK SC"/>
        <family val="2"/>
      </rPr>
      <t xml:space="preserve">で陽性である。</t>
    </r>
  </si>
  <si>
    <t xml:space="preserve">GD-064</t>
  </si>
  <si>
    <r>
      <rPr>
        <sz val="10"/>
        <rFont val="Arial"/>
        <family val="0"/>
        <charset val="1"/>
      </rPr>
      <t xml:space="preserve">GIST</t>
    </r>
    <r>
      <rPr>
        <sz val="10"/>
        <rFont val="Noto Sans CJK SC"/>
        <family val="2"/>
      </rPr>
      <t xml:space="preserve">の</t>
    </r>
    <r>
      <rPr>
        <sz val="10"/>
        <rFont val="Arial"/>
        <family val="0"/>
        <charset val="1"/>
      </rPr>
      <t xml:space="preserve">70</t>
    </r>
    <r>
      <rPr>
        <sz val="10"/>
        <rFont val="Noto Sans CJK SC"/>
        <family val="2"/>
      </rPr>
      <t xml:space="preserve">〜</t>
    </r>
    <r>
      <rPr>
        <sz val="10"/>
        <rFont val="Arial"/>
        <family val="0"/>
        <charset val="1"/>
      </rPr>
      <t xml:space="preserve">80%</t>
    </r>
    <r>
      <rPr>
        <sz val="10"/>
        <rFont val="Noto Sans CJK SC"/>
        <family val="2"/>
      </rPr>
      <t xml:space="preserve">は</t>
    </r>
    <r>
      <rPr>
        <sz val="10"/>
        <rFont val="Arial"/>
        <family val="0"/>
        <charset val="1"/>
      </rPr>
      <t xml:space="preserve">c-kit</t>
    </r>
    <r>
      <rPr>
        <sz val="10"/>
        <rFont val="Noto Sans CJK SC"/>
        <family val="2"/>
      </rPr>
      <t xml:space="preserve">エクソン</t>
    </r>
    <r>
      <rPr>
        <sz val="10"/>
        <rFont val="Arial"/>
        <family val="0"/>
        <charset val="1"/>
      </rPr>
      <t xml:space="preserve">11</t>
    </r>
    <r>
      <rPr>
        <sz val="10"/>
        <rFont val="Noto Sans CJK SC"/>
        <family val="2"/>
      </rPr>
      <t xml:space="preserve">変異をもつ。</t>
    </r>
    <r>
      <rPr>
        <sz val="10"/>
        <rFont val="Arial"/>
        <family val="0"/>
        <charset val="1"/>
      </rPr>
      <t xml:space="preserve">c-kit</t>
    </r>
    <r>
      <rPr>
        <sz val="10"/>
        <rFont val="Noto Sans CJK SC"/>
        <family val="2"/>
      </rPr>
      <t xml:space="preserve">エクソン</t>
    </r>
    <r>
      <rPr>
        <sz val="10"/>
        <rFont val="Arial"/>
        <family val="0"/>
        <charset val="1"/>
      </rPr>
      <t xml:space="preserve">9</t>
    </r>
    <r>
      <rPr>
        <sz val="10"/>
        <rFont val="Noto Sans CJK SC"/>
        <family val="2"/>
      </rPr>
      <t xml:space="preserve">変異は</t>
    </r>
    <r>
      <rPr>
        <sz val="10"/>
        <rFont val="Arial"/>
        <family val="0"/>
        <charset val="1"/>
      </rPr>
      <t xml:space="preserve">5</t>
    </r>
    <r>
      <rPr>
        <sz val="10"/>
        <rFont val="Noto Sans CJK SC"/>
        <family val="2"/>
      </rPr>
      <t xml:space="preserve">〜</t>
    </r>
    <r>
      <rPr>
        <sz val="10"/>
        <rFont val="Arial"/>
        <family val="0"/>
        <charset val="1"/>
      </rPr>
      <t xml:space="preserve">10%</t>
    </r>
    <r>
      <rPr>
        <sz val="10"/>
        <rFont val="Noto Sans CJK SC"/>
        <family val="2"/>
      </rPr>
      <t xml:space="preserve">で主に小腸に、</t>
    </r>
    <r>
      <rPr>
        <sz val="10"/>
        <rFont val="Arial"/>
        <family val="0"/>
        <charset val="1"/>
      </rPr>
      <t xml:space="preserve">PDGFRA</t>
    </r>
    <r>
      <rPr>
        <sz val="10"/>
        <rFont val="Noto Sans CJK SC"/>
        <family val="2"/>
      </rPr>
      <t xml:space="preserve">変異は約</t>
    </r>
    <r>
      <rPr>
        <sz val="10"/>
        <rFont val="Arial"/>
        <family val="0"/>
        <charset val="1"/>
      </rPr>
      <t xml:space="preserve">10%</t>
    </r>
    <r>
      <rPr>
        <sz val="10"/>
        <rFont val="Noto Sans CJK SC"/>
        <family val="2"/>
      </rPr>
      <t xml:space="preserve">で主に胃の類上皮型にみられる。</t>
    </r>
    <r>
      <rPr>
        <sz val="10"/>
        <rFont val="Arial"/>
        <family val="0"/>
        <charset val="1"/>
      </rPr>
      <t xml:space="preserve">PDGFRA</t>
    </r>
    <r>
      <rPr>
        <sz val="10"/>
        <rFont val="Noto Sans CJK SC"/>
        <family val="2"/>
      </rPr>
      <t xml:space="preserve">エクソン</t>
    </r>
    <r>
      <rPr>
        <sz val="10"/>
        <rFont val="Arial"/>
        <family val="0"/>
        <charset val="1"/>
      </rPr>
      <t xml:space="preserve">18</t>
    </r>
    <r>
      <rPr>
        <sz val="10"/>
        <rFont val="Noto Sans CJK SC"/>
        <family val="2"/>
      </rPr>
      <t xml:space="preserve">の</t>
    </r>
    <r>
      <rPr>
        <sz val="10"/>
        <rFont val="Arial"/>
        <family val="0"/>
        <charset val="1"/>
      </rPr>
      <t xml:space="preserve">D842V</t>
    </r>
    <r>
      <rPr>
        <sz val="10"/>
        <rFont val="Noto Sans CJK SC"/>
        <family val="2"/>
      </rPr>
      <t xml:space="preserve">変異、</t>
    </r>
    <r>
      <rPr>
        <sz val="10"/>
        <rFont val="Arial"/>
        <family val="0"/>
        <charset val="1"/>
      </rPr>
      <t xml:space="preserve">SDH</t>
    </r>
    <r>
      <rPr>
        <sz val="10"/>
        <rFont val="Noto Sans CJK SC"/>
        <family val="2"/>
      </rPr>
      <t xml:space="preserve">欠損型、</t>
    </r>
    <r>
      <rPr>
        <sz val="10"/>
        <rFont val="Arial"/>
        <family val="0"/>
        <charset val="1"/>
      </rPr>
      <t xml:space="preserve">NF1</t>
    </r>
    <r>
      <rPr>
        <sz val="10"/>
        <rFont val="Noto Sans CJK SC"/>
        <family val="2"/>
      </rPr>
      <t xml:space="preserve">関連の</t>
    </r>
    <r>
      <rPr>
        <sz val="10"/>
        <rFont val="Arial"/>
        <family val="0"/>
        <charset val="1"/>
      </rPr>
      <t xml:space="preserve">GIST</t>
    </r>
    <r>
      <rPr>
        <sz val="10"/>
        <rFont val="Noto Sans CJK SC"/>
        <family val="2"/>
      </rPr>
      <t xml:space="preserve">は通常イマチニブに抵抗性である。</t>
    </r>
  </si>
  <si>
    <t xml:space="preserve">GD-065</t>
  </si>
  <si>
    <r>
      <rPr>
        <sz val="10"/>
        <rFont val="Arial"/>
        <family val="0"/>
        <charset val="1"/>
      </rPr>
      <t xml:space="preserve">GIST</t>
    </r>
    <r>
      <rPr>
        <sz val="10"/>
        <rFont val="Noto Sans CJK SC"/>
        <family val="2"/>
      </rPr>
      <t xml:space="preserve">の発生部位は胃が最も多く（</t>
    </r>
    <r>
      <rPr>
        <sz val="10"/>
        <rFont val="Arial"/>
        <family val="0"/>
        <charset val="1"/>
      </rPr>
      <t xml:space="preserve">50</t>
    </r>
    <r>
      <rPr>
        <sz val="10"/>
        <rFont val="Noto Sans CJK SC"/>
        <family val="2"/>
      </rPr>
      <t xml:space="preserve">〜</t>
    </r>
    <r>
      <rPr>
        <sz val="10"/>
        <rFont val="Arial"/>
        <family val="0"/>
        <charset val="1"/>
      </rPr>
      <t xml:space="preserve">70%</t>
    </r>
    <r>
      <rPr>
        <sz val="10"/>
        <rFont val="Noto Sans CJK SC"/>
        <family val="2"/>
      </rPr>
      <t xml:space="preserve">）、十二指腸・小腸（</t>
    </r>
    <r>
      <rPr>
        <sz val="10"/>
        <rFont val="Arial"/>
        <family val="0"/>
        <charset val="1"/>
      </rPr>
      <t xml:space="preserve">20</t>
    </r>
    <r>
      <rPr>
        <sz val="10"/>
        <rFont val="Noto Sans CJK SC"/>
        <family val="2"/>
      </rPr>
      <t xml:space="preserve">〜</t>
    </r>
    <r>
      <rPr>
        <sz val="10"/>
        <rFont val="Arial"/>
        <family val="0"/>
        <charset val="1"/>
      </rPr>
      <t xml:space="preserve">30%</t>
    </r>
    <r>
      <rPr>
        <sz val="10"/>
        <rFont val="Noto Sans CJK SC"/>
        <family val="2"/>
      </rPr>
      <t xml:space="preserve">）、大腸（</t>
    </r>
    <r>
      <rPr>
        <sz val="10"/>
        <rFont val="Arial"/>
        <family val="0"/>
        <charset val="1"/>
      </rPr>
      <t xml:space="preserve">5</t>
    </r>
    <r>
      <rPr>
        <sz val="10"/>
        <rFont val="Noto Sans CJK SC"/>
        <family val="2"/>
      </rPr>
      <t xml:space="preserve">〜</t>
    </r>
    <r>
      <rPr>
        <sz val="10"/>
        <rFont val="Arial"/>
        <family val="0"/>
        <charset val="1"/>
      </rPr>
      <t xml:space="preserve">10%</t>
    </r>
    <r>
      <rPr>
        <sz val="10"/>
        <rFont val="Noto Sans CJK SC"/>
        <family val="2"/>
      </rPr>
      <t xml:space="preserve">、多くは直腸）と続く。胃以外の</t>
    </r>
    <r>
      <rPr>
        <sz val="10"/>
        <rFont val="Arial"/>
        <family val="0"/>
        <charset val="1"/>
      </rPr>
      <t xml:space="preserve">GIST</t>
    </r>
    <r>
      <rPr>
        <sz val="10"/>
        <rFont val="Noto Sans CJK SC"/>
        <family val="2"/>
      </rPr>
      <t xml:space="preserve">は胃</t>
    </r>
    <r>
      <rPr>
        <sz val="10"/>
        <rFont val="Arial"/>
        <family val="0"/>
        <charset val="1"/>
      </rPr>
      <t xml:space="preserve">GIST</t>
    </r>
    <r>
      <rPr>
        <sz val="10"/>
        <rFont val="Noto Sans CJK SC"/>
        <family val="2"/>
      </rPr>
      <t xml:space="preserve">より再発リスクが高いとされる。</t>
    </r>
  </si>
  <si>
    <t xml:space="preserve">GD-066</t>
  </si>
  <si>
    <r>
      <rPr>
        <sz val="10"/>
        <rFont val="Arial"/>
        <family val="0"/>
        <charset val="1"/>
      </rPr>
      <t xml:space="preserve">GIST</t>
    </r>
    <r>
      <rPr>
        <sz val="10"/>
        <rFont val="Noto Sans CJK SC"/>
        <family val="2"/>
      </rPr>
      <t xml:space="preserve">の再発リスクは、腫瘍径と核分裂像数を組み合わせて超低・低・中・高リスクに分類する。</t>
    </r>
    <r>
      <rPr>
        <sz val="10"/>
        <rFont val="Arial"/>
        <family val="0"/>
        <charset val="1"/>
      </rPr>
      <t xml:space="preserve">Miettinen</t>
    </r>
    <r>
      <rPr>
        <sz val="10"/>
        <rFont val="Noto Sans CJK SC"/>
        <family val="2"/>
      </rPr>
      <t xml:space="preserve">分類は部位を、</t>
    </r>
    <r>
      <rPr>
        <sz val="10"/>
        <rFont val="Arial"/>
        <family val="0"/>
        <charset val="1"/>
      </rPr>
      <t xml:space="preserve">modified Fletcher</t>
    </r>
    <r>
      <rPr>
        <sz val="10"/>
        <rFont val="Noto Sans CJK SC"/>
        <family val="2"/>
      </rPr>
      <t xml:space="preserve">（</t>
    </r>
    <r>
      <rPr>
        <sz val="10"/>
        <rFont val="Arial"/>
        <family val="0"/>
        <charset val="1"/>
      </rPr>
      <t xml:space="preserve">Joensuu</t>
    </r>
    <r>
      <rPr>
        <sz val="10"/>
        <rFont val="Noto Sans CJK SC"/>
        <family val="2"/>
      </rPr>
      <t xml:space="preserve">）分類はさらに腫瘍破裂を加える。核分裂像は顕微鏡の視野数によらず</t>
    </r>
    <r>
      <rPr>
        <sz val="10"/>
        <rFont val="Arial"/>
        <family val="0"/>
        <charset val="1"/>
      </rPr>
      <t xml:space="preserve">5 mm²</t>
    </r>
    <r>
      <rPr>
        <sz val="10"/>
        <rFont val="Noto Sans CJK SC"/>
        <family val="2"/>
      </rPr>
      <t xml:space="preserve">あたりで数えることが推奨される。</t>
    </r>
  </si>
  <si>
    <t xml:space="preserve">GD-067</t>
  </si>
  <si>
    <r>
      <rPr>
        <sz val="10"/>
        <rFont val="Noto Sans CJK SC"/>
        <family val="2"/>
      </rPr>
      <t xml:space="preserve">切除可能な限局性</t>
    </r>
    <r>
      <rPr>
        <sz val="10"/>
        <rFont val="Arial"/>
        <family val="0"/>
        <charset val="1"/>
      </rPr>
      <t xml:space="preserve">GIST</t>
    </r>
    <r>
      <rPr>
        <sz val="10"/>
        <rFont val="Noto Sans CJK SC"/>
        <family val="2"/>
      </rPr>
      <t xml:space="preserve">の標準術式は、系統的リンパ節郭清を行わない局所切除である。腫瘍破裂を避けて完全切除することが重要で、臓器機能温存手術が強く推奨されている。</t>
    </r>
    <r>
      <rPr>
        <sz val="10"/>
        <rFont val="Arial"/>
        <family val="0"/>
        <charset val="1"/>
      </rPr>
      <t xml:space="preserve">10 cm</t>
    </r>
    <r>
      <rPr>
        <sz val="10"/>
        <rFont val="Noto Sans CJK SC"/>
        <family val="2"/>
      </rPr>
      <t xml:space="preserve">以上の大きな腫瘍などには術前イマチニブが提案され、術前・術中に破裂した例では術後イマチニブが推奨される。</t>
    </r>
  </si>
  <si>
    <t xml:space="preserve">GD-068</t>
  </si>
  <si>
    <r>
      <rPr>
        <sz val="10"/>
        <rFont val="Arial"/>
        <family val="0"/>
        <charset val="1"/>
      </rPr>
      <t xml:space="preserve">5 cm</t>
    </r>
    <r>
      <rPr>
        <sz val="10"/>
        <rFont val="Noto Sans CJK SC"/>
        <family val="2"/>
      </rPr>
      <t xml:space="preserve">以上の粘膜下腫瘍に腹腔鏡手術を行うことが弱く推奨されている（エビデンス</t>
    </r>
    <r>
      <rPr>
        <sz val="10"/>
        <rFont val="Arial"/>
        <family val="0"/>
        <charset val="1"/>
      </rPr>
      <t xml:space="preserve">D</t>
    </r>
    <r>
      <rPr>
        <sz val="10"/>
        <rFont val="Noto Sans CJK SC"/>
        <family val="2"/>
      </rPr>
      <t xml:space="preserve">）。ただし根拠となったメタ解析では</t>
    </r>
    <r>
      <rPr>
        <sz val="10"/>
        <rFont val="Arial"/>
        <family val="0"/>
        <charset val="1"/>
      </rPr>
      <t xml:space="preserve">8 cm</t>
    </r>
    <r>
      <rPr>
        <sz val="10"/>
        <rFont val="Noto Sans CJK SC"/>
        <family val="2"/>
      </rPr>
      <t xml:space="preserve">を超える腫瘍に開腹手術が多く選ばれており、非常に大きな腫瘍への腹腔鏡手術は推奨されない。</t>
    </r>
  </si>
  <si>
    <t xml:space="preserve">GD-069</t>
  </si>
  <si>
    <r>
      <rPr>
        <sz val="10"/>
        <rFont val="Noto Sans CJK SC"/>
        <family val="2"/>
      </rPr>
      <t xml:space="preserve">再発高リスク</t>
    </r>
    <r>
      <rPr>
        <sz val="10"/>
        <rFont val="Arial"/>
        <family val="0"/>
        <charset val="1"/>
      </rPr>
      <t xml:space="preserve">GIST</t>
    </r>
    <r>
      <rPr>
        <sz val="10"/>
        <rFont val="Noto Sans CJK SC"/>
        <family val="2"/>
      </rPr>
      <t xml:space="preserve">の完全切除後のイマチニブ補助療法は、</t>
    </r>
    <r>
      <rPr>
        <sz val="10"/>
        <rFont val="Arial"/>
        <family val="0"/>
        <charset val="1"/>
      </rPr>
      <t xml:space="preserve">3</t>
    </r>
    <r>
      <rPr>
        <sz val="10"/>
        <rFont val="Noto Sans CJK SC"/>
        <family val="2"/>
      </rPr>
      <t xml:space="preserve">年間投与が</t>
    </r>
    <r>
      <rPr>
        <sz val="10"/>
        <rFont val="Arial"/>
        <family val="0"/>
        <charset val="1"/>
      </rPr>
      <t xml:space="preserve">1</t>
    </r>
    <r>
      <rPr>
        <sz val="10"/>
        <rFont val="Noto Sans CJK SC"/>
        <family val="2"/>
      </rPr>
      <t xml:space="preserve">年間投与より生存を延長した。中央判定で</t>
    </r>
    <r>
      <rPr>
        <sz val="10"/>
        <rFont val="Arial"/>
        <family val="0"/>
        <charset val="1"/>
      </rPr>
      <t xml:space="preserve">GIST</t>
    </r>
    <r>
      <rPr>
        <sz val="10"/>
        <rFont val="Noto Sans CJK SC"/>
        <family val="2"/>
      </rPr>
      <t xml:space="preserve">と確認され肉眼的転移のない集団の</t>
    </r>
    <r>
      <rPr>
        <sz val="10"/>
        <rFont val="Arial"/>
        <family val="0"/>
        <charset val="1"/>
      </rPr>
      <t xml:space="preserve">5</t>
    </r>
    <r>
      <rPr>
        <sz val="10"/>
        <rFont val="Noto Sans CJK SC"/>
        <family val="2"/>
      </rPr>
      <t xml:space="preserve">年生存率は</t>
    </r>
    <r>
      <rPr>
        <sz val="10"/>
        <rFont val="Arial"/>
        <family val="0"/>
        <charset val="1"/>
      </rPr>
      <t xml:space="preserve">93.4%</t>
    </r>
    <r>
      <rPr>
        <sz val="10"/>
        <rFont val="Noto Sans CJK SC"/>
        <family val="2"/>
      </rPr>
      <t xml:space="preserve">対</t>
    </r>
    <r>
      <rPr>
        <sz val="10"/>
        <rFont val="Arial"/>
        <family val="0"/>
        <charset val="1"/>
      </rPr>
      <t xml:space="preserve">86.8%</t>
    </r>
    <r>
      <rPr>
        <sz val="10"/>
        <rFont val="Noto Sans CJK SC"/>
        <family val="2"/>
      </rPr>
      <t xml:space="preserve">（</t>
    </r>
    <r>
      <rPr>
        <sz val="10"/>
        <rFont val="Arial"/>
        <family val="0"/>
        <charset val="1"/>
      </rPr>
      <t xml:space="preserve">HR 0.53</t>
    </r>
    <r>
      <rPr>
        <sz val="10"/>
        <rFont val="Noto Sans CJK SC"/>
        <family val="2"/>
      </rPr>
      <t xml:space="preserve">）だった。</t>
    </r>
  </si>
  <si>
    <t xml:space="preserve">SRC-033</t>
  </si>
  <si>
    <t xml:space="preserve">Joensuu H, et al. Adjuvant imatinib for high-risk GI stromal tumor: analysis of a randomized trial. J Clin Oncol 2016;34:244-250</t>
  </si>
  <si>
    <t xml:space="preserve">10.1200/JCO.2015.62.9170</t>
  </si>
  <si>
    <t xml:space="preserve">26527782</t>
  </si>
  <si>
    <t xml:space="preserve">GD-070</t>
  </si>
  <si>
    <r>
      <rPr>
        <sz val="10"/>
        <rFont val="Noto Sans CJK SC"/>
        <family val="2"/>
      </rPr>
      <t xml:space="preserve">転移・再発</t>
    </r>
    <r>
      <rPr>
        <sz val="10"/>
        <rFont val="Arial"/>
        <family val="0"/>
        <charset val="1"/>
      </rPr>
      <t xml:space="preserve">GIST</t>
    </r>
    <r>
      <rPr>
        <sz val="10"/>
        <rFont val="Noto Sans CJK SC"/>
        <family val="2"/>
      </rPr>
      <t xml:space="preserve">の初回治療の原則はイマチニブ投与である。薬物療法の効果判定では、腫瘍径</t>
    </r>
    <r>
      <rPr>
        <sz val="10"/>
        <rFont val="Arial"/>
        <family val="0"/>
        <charset val="1"/>
      </rPr>
      <t xml:space="preserve">10%</t>
    </r>
    <r>
      <rPr>
        <sz val="10"/>
        <rFont val="Noto Sans CJK SC"/>
        <family val="2"/>
      </rPr>
      <t xml:space="preserve">以上の縮小または</t>
    </r>
    <r>
      <rPr>
        <sz val="10"/>
        <rFont val="Arial"/>
        <family val="0"/>
        <charset val="1"/>
      </rPr>
      <t xml:space="preserve">CT</t>
    </r>
    <r>
      <rPr>
        <sz val="10"/>
        <rFont val="Noto Sans CJK SC"/>
        <family val="2"/>
      </rPr>
      <t xml:space="preserve">値</t>
    </r>
    <r>
      <rPr>
        <sz val="10"/>
        <rFont val="Arial"/>
        <family val="0"/>
        <charset val="1"/>
      </rPr>
      <t xml:space="preserve">15%</t>
    </r>
    <r>
      <rPr>
        <sz val="10"/>
        <rFont val="Noto Sans CJK SC"/>
        <family val="2"/>
      </rPr>
      <t xml:space="preserve">以上の低下を部分奏効とする修正基準（</t>
    </r>
    <r>
      <rPr>
        <sz val="10"/>
        <rFont val="Arial"/>
        <family val="0"/>
        <charset val="1"/>
      </rPr>
      <t xml:space="preserve">Choi</t>
    </r>
    <r>
      <rPr>
        <sz val="10"/>
        <rFont val="Noto Sans CJK SC"/>
        <family val="2"/>
      </rPr>
      <t xml:space="preserve">基準）が用いられる。</t>
    </r>
  </si>
  <si>
    <r>
      <rPr>
        <sz val="10"/>
        <rFont val="Arial"/>
        <family val="0"/>
        <charset val="1"/>
      </rPr>
      <t xml:space="preserve">GL</t>
    </r>
    <r>
      <rPr>
        <sz val="10"/>
        <rFont val="Noto Sans CJK SC"/>
        <family val="2"/>
      </rPr>
      <t xml:space="preserve">本文は基準名（</t>
    </r>
    <r>
      <rPr>
        <sz val="10"/>
        <rFont val="Arial"/>
        <family val="0"/>
        <charset val="1"/>
      </rPr>
      <t xml:space="preserve">Choi</t>
    </r>
    <r>
      <rPr>
        <sz val="10"/>
        <rFont val="Noto Sans CJK SC"/>
        <family val="2"/>
      </rPr>
      <t xml:space="preserve">基準）を明記せず、腫瘍径</t>
    </r>
    <r>
      <rPr>
        <sz val="10"/>
        <rFont val="Arial"/>
        <family val="0"/>
        <charset val="1"/>
      </rPr>
      <t xml:space="preserve">10%</t>
    </r>
    <r>
      <rPr>
        <sz val="10"/>
        <rFont val="Noto Sans CJK SC"/>
        <family val="2"/>
      </rPr>
      <t xml:space="preserve">以上の縮小または </t>
    </r>
    <r>
      <rPr>
        <sz val="10"/>
        <rFont val="Arial"/>
        <family val="0"/>
        <charset val="1"/>
      </rPr>
      <t xml:space="preserve">CT </t>
    </r>
    <r>
      <rPr>
        <sz val="10"/>
        <rFont val="Noto Sans CJK SC"/>
        <family val="2"/>
      </rPr>
      <t xml:space="preserve">値</t>
    </r>
    <r>
      <rPr>
        <sz val="10"/>
        <rFont val="Arial"/>
        <family val="0"/>
        <charset val="1"/>
      </rPr>
      <t xml:space="preserve">15%</t>
    </r>
    <r>
      <rPr>
        <sz val="10"/>
        <rFont val="Noto Sans CJK SC"/>
        <family val="2"/>
      </rPr>
      <t xml:space="preserve">以上の低下と記載</t>
    </r>
  </si>
  <si>
    <t xml:space="preserve">GD-071</t>
  </si>
  <si>
    <t xml:space="preserve">胃神経内分泌腫瘍</t>
  </si>
  <si>
    <r>
      <rPr>
        <sz val="10"/>
        <rFont val="Noto Sans CJK SC"/>
        <family val="2"/>
      </rPr>
      <t xml:space="preserve">胃神経内分泌腫瘍（</t>
    </r>
    <r>
      <rPr>
        <sz val="10"/>
        <rFont val="Arial"/>
        <family val="0"/>
        <charset val="1"/>
      </rPr>
      <t xml:space="preserve">NET</t>
    </r>
    <r>
      <rPr>
        <sz val="10"/>
        <rFont val="Noto Sans CJK SC"/>
        <family val="2"/>
      </rPr>
      <t xml:space="preserve">）は背景病態で型が分かれる。自己免疫性の胃底腺萎縮による高ガストリン血症を背景とするものが</t>
    </r>
    <r>
      <rPr>
        <sz val="10"/>
        <rFont val="Arial"/>
        <family val="0"/>
        <charset val="1"/>
      </rPr>
      <t xml:space="preserve">I</t>
    </r>
    <r>
      <rPr>
        <sz val="10"/>
        <rFont val="Noto Sans CJK SC"/>
        <family val="2"/>
      </rPr>
      <t xml:space="preserve">型、</t>
    </r>
    <r>
      <rPr>
        <sz val="10"/>
        <rFont val="Arial"/>
        <family val="0"/>
        <charset val="1"/>
      </rPr>
      <t xml:space="preserve">Zollinger-Ellison</t>
    </r>
    <r>
      <rPr>
        <sz val="10"/>
        <rFont val="Noto Sans CJK SC"/>
        <family val="2"/>
      </rPr>
      <t xml:space="preserve">症候群（多くは</t>
    </r>
    <r>
      <rPr>
        <sz val="10"/>
        <rFont val="Arial"/>
        <family val="0"/>
        <charset val="1"/>
      </rPr>
      <t xml:space="preserve">MEN1</t>
    </r>
    <r>
      <rPr>
        <sz val="10"/>
        <rFont val="Noto Sans CJK SC"/>
        <family val="2"/>
      </rPr>
      <t xml:space="preserve">）を背景とするものが</t>
    </r>
    <r>
      <rPr>
        <sz val="10"/>
        <rFont val="Arial"/>
        <family val="0"/>
        <charset val="1"/>
      </rPr>
      <t xml:space="preserve">II</t>
    </r>
    <r>
      <rPr>
        <sz val="10"/>
        <rFont val="Noto Sans CJK SC"/>
        <family val="2"/>
      </rPr>
      <t xml:space="preserve">型である。</t>
    </r>
  </si>
  <si>
    <r>
      <rPr>
        <sz val="10"/>
        <rFont val="Noto Sans CJK SC"/>
        <family val="2"/>
      </rPr>
      <t xml:space="preserve">医学各論 Ⅵ</t>
    </r>
    <r>
      <rPr>
        <sz val="10"/>
        <rFont val="Arial"/>
        <family val="0"/>
        <charset val="1"/>
      </rPr>
      <t xml:space="preserve">-5-B-④</t>
    </r>
    <r>
      <rPr>
        <sz val="10"/>
        <rFont val="Noto Sans CJK SC"/>
        <family val="2"/>
      </rPr>
      <t xml:space="preserve">（消化管神経内分泌腫瘍、</t>
    </r>
    <r>
      <rPr>
        <sz val="10"/>
        <rFont val="Arial"/>
        <family val="0"/>
        <charset val="1"/>
      </rPr>
      <t xml:space="preserve">c</t>
    </r>
    <r>
      <rPr>
        <sz val="10"/>
        <rFont val="Noto Sans CJK SC"/>
        <family val="2"/>
      </rPr>
      <t xml:space="preserve">）</t>
    </r>
  </si>
  <si>
    <t xml:space="preserve">SRC-039</t>
  </si>
  <si>
    <t xml:space="preserve">Panzuto F, et al. ENETS 2023 guidance paper for gastroduodenal neuroendocrine tumours (NETs) G1-G3. J Neuroendocrinol 2023;35:e13306</t>
  </si>
  <si>
    <t xml:space="preserve">10.1111/jne.13306</t>
  </si>
  <si>
    <t xml:space="preserve">37401795</t>
  </si>
  <si>
    <r>
      <rPr>
        <sz val="10"/>
        <rFont val="Noto Sans CJK SC"/>
        <family val="2"/>
      </rPr>
      <t xml:space="preserve">本文未閲覧。抄録と</t>
    </r>
    <r>
      <rPr>
        <sz val="10"/>
        <rFont val="Arial"/>
        <family val="0"/>
        <charset val="1"/>
      </rPr>
      <t xml:space="preserve">PDF</t>
    </r>
    <r>
      <rPr>
        <sz val="10"/>
        <rFont val="Noto Sans CJK SC"/>
        <family val="2"/>
      </rPr>
      <t xml:space="preserve">断片で確認した型の定義のみを記載。</t>
    </r>
    <r>
      <rPr>
        <sz val="10"/>
        <rFont val="Arial"/>
        <family val="0"/>
        <charset val="1"/>
      </rPr>
      <t xml:space="preserve">III</t>
    </r>
    <r>
      <rPr>
        <sz val="10"/>
        <rFont val="Noto Sans CJK SC"/>
        <family val="2"/>
      </rPr>
      <t xml:space="preserve">型の記述は本文で要確認</t>
    </r>
  </si>
  <si>
    <t xml:space="preserve">GD-072</t>
  </si>
  <si>
    <t xml:space="preserve">胃静脈瘤</t>
  </si>
  <si>
    <r>
      <rPr>
        <sz val="10"/>
        <rFont val="Noto Sans CJK SC"/>
        <family val="2"/>
      </rPr>
      <t xml:space="preserve">日本の内視鏡所見記載基準では、胃静脈瘤の占居部位を、噴門部に限局する</t>
    </r>
    <r>
      <rPr>
        <sz val="10"/>
        <rFont val="Arial"/>
        <family val="0"/>
        <charset val="1"/>
      </rPr>
      <t xml:space="preserve">Lg-c</t>
    </r>
    <r>
      <rPr>
        <sz val="10"/>
        <rFont val="Noto Sans CJK SC"/>
        <family val="2"/>
      </rPr>
      <t xml:space="preserve">、噴門部から胃穹窿部に連なる</t>
    </r>
    <r>
      <rPr>
        <sz val="10"/>
        <rFont val="Arial"/>
        <family val="0"/>
        <charset val="1"/>
      </rPr>
      <t xml:space="preserve">Lg-cf</t>
    </r>
    <r>
      <rPr>
        <sz val="10"/>
        <rFont val="Noto Sans CJK SC"/>
        <family val="2"/>
      </rPr>
      <t xml:space="preserve">、胃穹窿部に限局する</t>
    </r>
    <r>
      <rPr>
        <sz val="10"/>
        <rFont val="Arial"/>
        <family val="0"/>
        <charset val="1"/>
      </rPr>
      <t xml:space="preserve">Lg-f</t>
    </r>
    <r>
      <rPr>
        <sz val="10"/>
        <rFont val="Noto Sans CJK SC"/>
        <family val="2"/>
      </rPr>
      <t xml:space="preserve">などに分けて記載する。</t>
    </r>
  </si>
  <si>
    <r>
      <rPr>
        <sz val="10"/>
        <rFont val="Noto Sans CJK SC"/>
        <family val="2"/>
      </rPr>
      <t xml:space="preserve">医学各論 Ⅵ</t>
    </r>
    <r>
      <rPr>
        <sz val="10"/>
        <rFont val="Arial"/>
        <family val="0"/>
        <charset val="1"/>
      </rPr>
      <t xml:space="preserve">-1-D-①</t>
    </r>
    <r>
      <rPr>
        <sz val="10"/>
        <rFont val="Noto Sans CJK SC"/>
        <family val="2"/>
      </rPr>
      <t xml:space="preserve">（食道静脈瘤、</t>
    </r>
    <r>
      <rPr>
        <sz val="10"/>
        <rFont val="Arial"/>
        <family val="0"/>
        <charset val="1"/>
      </rPr>
      <t xml:space="preserve">a</t>
    </r>
    <r>
      <rPr>
        <sz val="10"/>
        <rFont val="Noto Sans CJK SC"/>
        <family val="2"/>
      </rPr>
      <t xml:space="preserve">）</t>
    </r>
  </si>
  <si>
    <r>
      <rPr>
        <sz val="10"/>
        <rFont val="Noto Sans CJK SC"/>
        <family val="2"/>
      </rPr>
      <t xml:space="preserve">日本門脈圧亢進症学会 門脈圧亢進症取扱い規約 第</t>
    </r>
    <r>
      <rPr>
        <sz val="10"/>
        <rFont val="Arial"/>
        <family val="0"/>
        <charset val="1"/>
      </rPr>
      <t xml:space="preserve">3</t>
    </r>
    <r>
      <rPr>
        <sz val="10"/>
        <rFont val="Noto Sans CJK SC"/>
        <family val="2"/>
      </rPr>
      <t xml:space="preserve">版の内視鏡所見記載基準（日消誌</t>
    </r>
    <r>
      <rPr>
        <sz val="10"/>
        <rFont val="Arial"/>
        <family val="0"/>
        <charset val="1"/>
      </rPr>
      <t xml:space="preserve">116(5):395</t>
    </r>
    <r>
      <rPr>
        <sz val="10"/>
        <rFont val="Noto Sans CJK SC"/>
        <family val="2"/>
      </rPr>
      <t xml:space="preserve">で確認）</t>
    </r>
  </si>
  <si>
    <r>
      <rPr>
        <sz val="10"/>
        <rFont val="Arial"/>
        <family val="0"/>
        <charset val="1"/>
      </rPr>
      <t xml:space="preserve">low</t>
    </r>
    <r>
      <rPr>
        <sz val="10"/>
        <rFont val="Noto Sans CJK SC"/>
        <family val="2"/>
      </rPr>
      <t xml:space="preserve">（記載基準表で照合。</t>
    </r>
    <r>
      <rPr>
        <sz val="10"/>
        <rFont val="Arial"/>
        <family val="0"/>
        <charset val="1"/>
      </rPr>
      <t xml:space="preserve">ES-061 </t>
    </r>
    <r>
      <rPr>
        <sz val="10"/>
        <rFont val="Noto Sans CJK SC"/>
        <family val="2"/>
      </rPr>
      <t xml:space="preserve">と対応：</t>
    </r>
    <r>
      <rPr>
        <sz val="10"/>
        <rFont val="Arial"/>
        <family val="0"/>
        <charset val="1"/>
      </rPr>
      <t xml:space="preserve">ES </t>
    </r>
    <r>
      <rPr>
        <sz val="10"/>
        <rFont val="Noto Sans CJK SC"/>
        <family val="2"/>
      </rPr>
      <t xml:space="preserve">側は食道静脈瘤、</t>
    </r>
    <r>
      <rPr>
        <sz val="10"/>
        <rFont val="Arial"/>
        <family val="0"/>
        <charset val="1"/>
      </rPr>
      <t xml:space="preserve">GD </t>
    </r>
    <r>
      <rPr>
        <sz val="10"/>
        <rFont val="Noto Sans CJK SC"/>
        <family val="2"/>
      </rPr>
      <t xml:space="preserve">側は胃静脈瘤の記述として両方を残す）</t>
    </r>
  </si>
  <si>
    <t xml:space="preserve">GD-073</t>
  </si>
  <si>
    <r>
      <rPr>
        <sz val="10"/>
        <rFont val="Noto Sans CJK SC"/>
        <family val="2"/>
      </rPr>
      <t xml:space="preserve">日本の肝硬変診療ガイドライン</t>
    </r>
    <r>
      <rPr>
        <sz val="10"/>
        <rFont val="Arial"/>
        <family val="0"/>
        <charset val="1"/>
      </rPr>
      <t xml:space="preserve">2020</t>
    </r>
    <r>
      <rPr>
        <sz val="10"/>
        <rFont val="Noto Sans CJK SC"/>
        <family val="2"/>
      </rPr>
      <t xml:space="preserve">では、胃静脈瘤に対して</t>
    </r>
    <r>
      <rPr>
        <sz val="10"/>
        <rFont val="Arial"/>
        <family val="0"/>
        <charset val="1"/>
      </rPr>
      <t xml:space="preserve">B-RTO</t>
    </r>
    <r>
      <rPr>
        <sz val="10"/>
        <rFont val="Noto Sans CJK SC"/>
        <family val="2"/>
      </rPr>
      <t xml:space="preserve">が有用とされ、国内研究では</t>
    </r>
    <r>
      <rPr>
        <sz val="10"/>
        <rFont val="Arial"/>
        <family val="0"/>
        <charset val="1"/>
      </rPr>
      <t xml:space="preserve">NBCA</t>
    </r>
    <r>
      <rPr>
        <sz val="10"/>
        <rFont val="Noto Sans CJK SC"/>
        <family val="2"/>
      </rPr>
      <t xml:space="preserve">を用いた内視鏡的硬化療法より再出血の予防に優れていた。</t>
    </r>
  </si>
  <si>
    <r>
      <rPr>
        <sz val="10"/>
        <rFont val="Noto Sans CJK SC"/>
        <family val="2"/>
      </rPr>
      <t xml:space="preserve">肝硬変</t>
    </r>
    <r>
      <rPr>
        <sz val="10"/>
        <rFont val="Arial"/>
        <family val="0"/>
        <charset val="1"/>
      </rPr>
      <t xml:space="preserve">GL 2025</t>
    </r>
    <r>
      <rPr>
        <sz val="10"/>
        <rFont val="Noto Sans CJK SC"/>
        <family val="2"/>
      </rPr>
      <t xml:space="preserve">年版の推奨は未確認。</t>
    </r>
    <r>
      <rPr>
        <sz val="10"/>
        <rFont val="Arial"/>
        <family val="0"/>
        <charset val="1"/>
      </rPr>
      <t xml:space="preserve">ES-066 </t>
    </r>
    <r>
      <rPr>
        <sz val="10"/>
        <rFont val="Noto Sans CJK SC"/>
        <family val="2"/>
      </rPr>
      <t xml:space="preserve">と対応（両方を残す）</t>
    </r>
  </si>
  <si>
    <t xml:space="preserve">GD-074</t>
  </si>
  <si>
    <t xml:space="preserve">胃切除後症候群</t>
  </si>
  <si>
    <r>
      <rPr>
        <sz val="10"/>
        <rFont val="Noto Sans CJK SC"/>
        <family val="2"/>
      </rPr>
      <t xml:space="preserve">早期ダンピング症候群は食後</t>
    </r>
    <r>
      <rPr>
        <sz val="10"/>
        <rFont val="Arial"/>
        <family val="0"/>
        <charset val="1"/>
      </rPr>
      <t xml:space="preserve">1</t>
    </r>
    <r>
      <rPr>
        <sz val="10"/>
        <rFont val="Noto Sans CJK SC"/>
        <family val="2"/>
      </rPr>
      <t xml:space="preserve">時間以内に起こる。腹痛、腹部膨満、腹鳴、悪心、下痢などの消化器症状と、顔面紅潮、動悸、頻脈、まれに失神などの血管運動症状が出る。幽門の機能や胃の貯留能が失われ、未消化の高浸透圧の内容物が急速に小腸へ流入し、血漿から腸管内への水分移動や消化管ホルモンの放出が起こることが原因とされる。</t>
    </r>
  </si>
  <si>
    <r>
      <rPr>
        <sz val="10"/>
        <rFont val="Noto Sans CJK SC"/>
        <family val="2"/>
      </rPr>
      <t xml:space="preserve">医学各論 Ⅵ</t>
    </r>
    <r>
      <rPr>
        <sz val="10"/>
        <rFont val="Arial"/>
        <family val="0"/>
        <charset val="1"/>
      </rPr>
      <t xml:space="preserve">-2-B-②</t>
    </r>
    <r>
      <rPr>
        <sz val="10"/>
        <rFont val="Noto Sans CJK SC"/>
        <family val="2"/>
      </rPr>
      <t xml:space="preserve">（胃切除後症候群、</t>
    </r>
    <r>
      <rPr>
        <sz val="10"/>
        <rFont val="Arial"/>
        <family val="0"/>
        <charset val="1"/>
      </rPr>
      <t xml:space="preserve">a</t>
    </r>
    <r>
      <rPr>
        <sz val="10"/>
        <rFont val="Noto Sans CJK SC"/>
        <family val="2"/>
      </rPr>
      <t xml:space="preserve">）</t>
    </r>
  </si>
  <si>
    <t xml:space="preserve">SRC-040</t>
  </si>
  <si>
    <t xml:space="preserve">Scarpellini E, et al. International consensus on the diagnosis and management of dumping syndrome. Nat Rev Endocrinol 2020;16:448-466</t>
  </si>
  <si>
    <t xml:space="preserve">10.1038/s41574-020-0357-5</t>
  </si>
  <si>
    <t xml:space="preserve">32457534</t>
  </si>
  <si>
    <t xml:space="preserve">GD-075</t>
  </si>
  <si>
    <r>
      <rPr>
        <sz val="10"/>
        <rFont val="Noto Sans CJK SC"/>
        <family val="2"/>
      </rPr>
      <t xml:space="preserve">後期ダンピング症候群は通常食後</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時間に起こり、反応性の低血糖を特徴とする。糖の急速な吸収に対する過剰なインスリン分泌が原因で、</t>
    </r>
    <r>
      <rPr>
        <sz val="10"/>
        <rFont val="Arial"/>
        <family val="0"/>
        <charset val="1"/>
      </rPr>
      <t xml:space="preserve">GLP-1</t>
    </r>
    <r>
      <rPr>
        <sz val="10"/>
        <rFont val="Noto Sans CJK SC"/>
        <family val="2"/>
      </rPr>
      <t xml:space="preserve">の過剰な反応が主要な仲介因子と考えられている。</t>
    </r>
  </si>
  <si>
    <t xml:space="preserve">GD-076</t>
  </si>
  <si>
    <r>
      <rPr>
        <sz val="10"/>
        <rFont val="Noto Sans CJK SC"/>
        <family val="2"/>
      </rPr>
      <t xml:space="preserve">ダンピング症候群の頻度は、迷走神経切離＋幽門形成術後で約</t>
    </r>
    <r>
      <rPr>
        <sz val="10"/>
        <rFont val="Arial"/>
        <family val="0"/>
        <charset val="1"/>
      </rPr>
      <t xml:space="preserve">20%</t>
    </r>
    <r>
      <rPr>
        <sz val="10"/>
        <rFont val="Noto Sans CJK SC"/>
        <family val="2"/>
      </rPr>
      <t xml:space="preserve">、胃切除後で最大</t>
    </r>
    <r>
      <rPr>
        <sz val="10"/>
        <rFont val="Arial"/>
        <family val="0"/>
        <charset val="1"/>
      </rPr>
      <t xml:space="preserve">40%</t>
    </r>
    <r>
      <rPr>
        <sz val="10"/>
        <rFont val="Noto Sans CJK SC"/>
        <family val="2"/>
      </rPr>
      <t xml:space="preserve">、食道切除後で最大</t>
    </r>
    <r>
      <rPr>
        <sz val="10"/>
        <rFont val="Arial"/>
        <family val="0"/>
        <charset val="1"/>
      </rPr>
      <t xml:space="preserve">50%</t>
    </r>
    <r>
      <rPr>
        <sz val="10"/>
        <rFont val="Noto Sans CJK SC"/>
        <family val="2"/>
      </rPr>
      <t xml:space="preserve">と報告されている。胃癌手術後には、後期ダンピング単独の症状が最大</t>
    </r>
    <r>
      <rPr>
        <sz val="10"/>
        <rFont val="Arial"/>
        <family val="0"/>
        <charset val="1"/>
      </rPr>
      <t xml:space="preserve">25%</t>
    </r>
    <r>
      <rPr>
        <sz val="10"/>
        <rFont val="Noto Sans CJK SC"/>
        <family val="2"/>
      </rPr>
      <t xml:space="preserve">にみられるとされる。</t>
    </r>
  </si>
  <si>
    <t xml:space="preserve">頻度はコンセンサス論文が引用した値（二次資料経由）で、原著は未照合</t>
  </si>
  <si>
    <t xml:space="preserve">GD-077</t>
  </si>
  <si>
    <r>
      <rPr>
        <sz val="10"/>
        <rFont val="Noto Sans CJK SC"/>
        <family val="2"/>
      </rPr>
      <t xml:space="preserve">ダンピング症候群の診断には修正</t>
    </r>
    <r>
      <rPr>
        <sz val="10"/>
        <rFont val="Arial"/>
        <family val="0"/>
        <charset val="1"/>
      </rPr>
      <t xml:space="preserve">75 g</t>
    </r>
    <r>
      <rPr>
        <sz val="10"/>
        <rFont val="Noto Sans CJK SC"/>
        <family val="2"/>
      </rPr>
      <t xml:space="preserve">経口ブドウ糖負荷試験が用いられる。</t>
    </r>
    <r>
      <rPr>
        <sz val="10"/>
        <rFont val="Arial"/>
        <family val="0"/>
        <charset val="1"/>
      </rPr>
      <t xml:space="preserve">30</t>
    </r>
    <r>
      <rPr>
        <sz val="10"/>
        <rFont val="Noto Sans CJK SC"/>
        <family val="2"/>
      </rPr>
      <t xml:space="preserve">分でヘマトクリットが</t>
    </r>
    <r>
      <rPr>
        <sz val="10"/>
        <rFont val="Arial"/>
        <family val="0"/>
        <charset val="1"/>
      </rPr>
      <t xml:space="preserve">3%</t>
    </r>
    <r>
      <rPr>
        <sz val="10"/>
        <rFont val="Noto Sans CJK SC"/>
        <family val="2"/>
      </rPr>
      <t xml:space="preserve">を超えて上昇するか脈拍が</t>
    </r>
    <r>
      <rPr>
        <sz val="10"/>
        <rFont val="Arial"/>
        <family val="0"/>
        <charset val="1"/>
      </rPr>
      <t xml:space="preserve">10</t>
    </r>
    <r>
      <rPr>
        <sz val="10"/>
        <rFont val="Noto Sans CJK SC"/>
        <family val="2"/>
      </rPr>
      <t xml:space="preserve">回</t>
    </r>
    <r>
      <rPr>
        <sz val="10"/>
        <rFont val="Arial"/>
        <family val="0"/>
        <charset val="1"/>
      </rPr>
      <t xml:space="preserve">/</t>
    </r>
    <r>
      <rPr>
        <sz val="10"/>
        <rFont val="Noto Sans CJK SC"/>
        <family val="2"/>
      </rPr>
      <t xml:space="preserve">分を超えて増加すれば早期ダンピング、</t>
    </r>
    <r>
      <rPr>
        <sz val="10"/>
        <rFont val="Arial"/>
        <family val="0"/>
        <charset val="1"/>
      </rPr>
      <t xml:space="preserve">60</t>
    </r>
    <r>
      <rPr>
        <sz val="10"/>
        <rFont val="Noto Sans CJK SC"/>
        <family val="2"/>
      </rPr>
      <t xml:space="preserve">〜</t>
    </r>
    <r>
      <rPr>
        <sz val="10"/>
        <rFont val="Arial"/>
        <family val="0"/>
        <charset val="1"/>
      </rPr>
      <t xml:space="preserve">180</t>
    </r>
    <r>
      <rPr>
        <sz val="10"/>
        <rFont val="Noto Sans CJK SC"/>
        <family val="2"/>
      </rPr>
      <t xml:space="preserve">分に血糖が</t>
    </r>
    <r>
      <rPr>
        <sz val="10"/>
        <rFont val="Arial"/>
        <family val="0"/>
        <charset val="1"/>
      </rPr>
      <t xml:space="preserve">50 mg/dL</t>
    </r>
    <r>
      <rPr>
        <sz val="10"/>
        <rFont val="Noto Sans CJK SC"/>
        <family val="2"/>
      </rPr>
      <t xml:space="preserve">未満となれば後期ダンピングを示す。</t>
    </r>
    <r>
      <rPr>
        <sz val="10"/>
        <rFont val="Arial"/>
        <family val="0"/>
        <charset val="1"/>
      </rPr>
      <t xml:space="preserve">Sigstad</t>
    </r>
    <r>
      <rPr>
        <sz val="10"/>
        <rFont val="Noto Sans CJK SC"/>
        <family val="2"/>
      </rPr>
      <t xml:space="preserve">スコアは</t>
    </r>
    <r>
      <rPr>
        <sz val="10"/>
        <rFont val="Arial"/>
        <family val="0"/>
        <charset val="1"/>
      </rPr>
      <t xml:space="preserve">7</t>
    </r>
    <r>
      <rPr>
        <sz val="10"/>
        <rFont val="Noto Sans CJK SC"/>
        <family val="2"/>
      </rPr>
      <t xml:space="preserve">を超えるとダンピングを示唆するが、質問票や胃排出検査は診断法として推奨されていない。</t>
    </r>
  </si>
  <si>
    <t xml:space="preserve">GD-078</t>
  </si>
  <si>
    <r>
      <rPr>
        <sz val="10"/>
        <rFont val="Noto Sans CJK SC"/>
        <family val="2"/>
      </rPr>
      <t xml:space="preserve">ダンピング症候群の第一選択は食事療法である。</t>
    </r>
    <r>
      <rPr>
        <sz val="10"/>
        <rFont val="Arial"/>
        <family val="0"/>
        <charset val="1"/>
      </rPr>
      <t xml:space="preserve">1</t>
    </r>
    <r>
      <rPr>
        <sz val="10"/>
        <rFont val="Noto Sans CJK SC"/>
        <family val="2"/>
      </rPr>
      <t xml:space="preserve">回の食事量を減らし、水分は食後</t>
    </r>
    <r>
      <rPr>
        <sz val="10"/>
        <rFont val="Arial"/>
        <family val="0"/>
        <charset val="1"/>
      </rPr>
      <t xml:space="preserve">30</t>
    </r>
    <r>
      <rPr>
        <sz val="10"/>
        <rFont val="Noto Sans CJK SC"/>
        <family val="2"/>
      </rPr>
      <t xml:space="preserve">分以上あけて摂り、吸収の速い炭水化物を避け、食物繊維と蛋白質の多い食品をよく噛んでゆっくり食べる。食後</t>
    </r>
    <r>
      <rPr>
        <sz val="10"/>
        <rFont val="Arial"/>
        <family val="0"/>
        <charset val="1"/>
      </rPr>
      <t xml:space="preserve">30</t>
    </r>
    <r>
      <rPr>
        <sz val="10"/>
        <rFont val="Noto Sans CJK SC"/>
        <family val="2"/>
      </rPr>
      <t xml:space="preserve">分間横になる指導や、グアーガムなどの増粘剤は推奨されなかった。</t>
    </r>
  </si>
  <si>
    <t xml:space="preserve">GD-079</t>
  </si>
  <si>
    <r>
      <rPr>
        <sz val="10"/>
        <rFont val="Noto Sans CJK SC"/>
        <family val="2"/>
      </rPr>
      <t xml:space="preserve">食事療法で改善しないダンピング症候群では、後期ダンピングに</t>
    </r>
    <r>
      <rPr>
        <sz val="10"/>
        <rFont val="Arial"/>
        <family val="0"/>
        <charset val="1"/>
      </rPr>
      <t xml:space="preserve">α-</t>
    </r>
    <r>
      <rPr>
        <sz val="10"/>
        <rFont val="Noto Sans CJK SC"/>
        <family val="2"/>
      </rPr>
      <t xml:space="preserve">グルコシダーゼ阻害薬のアカルボース（</t>
    </r>
    <r>
      <rPr>
        <sz val="10"/>
        <rFont val="Arial"/>
        <family val="0"/>
        <charset val="1"/>
      </rPr>
      <t xml:space="preserve">50</t>
    </r>
    <r>
      <rPr>
        <sz val="10"/>
        <rFont val="Noto Sans CJK SC"/>
        <family val="2"/>
      </rPr>
      <t xml:space="preserve">〜</t>
    </r>
    <r>
      <rPr>
        <sz val="10"/>
        <rFont val="Arial"/>
        <family val="0"/>
        <charset val="1"/>
      </rPr>
      <t xml:space="preserve">100 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3</t>
    </r>
    <r>
      <rPr>
        <sz val="10"/>
        <rFont val="Noto Sans CJK SC"/>
        <family val="2"/>
      </rPr>
      <t xml:space="preserve">回食事とともに）が有効とされ、主な副作用は放屁である。それでも改善しない場合はソマトスタチンアナログが選択される。再手術や膵切除、ジアゾキシドは推奨されていない。</t>
    </r>
  </si>
  <si>
    <t xml:space="preserve">アカルボースの用量は海外の記載。国内の保険適用は未確認</t>
  </si>
  <si>
    <t xml:space="preserve">GD-080</t>
  </si>
  <si>
    <r>
      <rPr>
        <sz val="10"/>
        <rFont val="Noto Sans CJK SC"/>
        <family val="2"/>
      </rPr>
      <t xml:space="preserve">胃癌手術で迷走神経前幹の肝枝や後幹の腹腔枝を温存すると、術後の胆石形成、下痢、体重減少が減り、術後の</t>
    </r>
    <r>
      <rPr>
        <sz val="10"/>
        <rFont val="Arial"/>
        <family val="0"/>
        <charset val="1"/>
      </rPr>
      <t xml:space="preserve">QOL</t>
    </r>
    <r>
      <rPr>
        <sz val="10"/>
        <rFont val="Noto Sans CJK SC"/>
        <family val="2"/>
      </rPr>
      <t xml:space="preserve">改善に寄与すると報告されている。</t>
    </r>
  </si>
  <si>
    <t xml:space="preserve">GD-081</t>
  </si>
  <si>
    <t xml:space="preserve">胃アニサキス症</t>
  </si>
  <si>
    <r>
      <rPr>
        <sz val="10"/>
        <rFont val="Noto Sans CJK SC"/>
        <family val="2"/>
      </rPr>
      <t xml:space="preserve">アニサキスの幼虫は長さ</t>
    </r>
    <r>
      <rPr>
        <sz val="10"/>
        <rFont val="Arial"/>
        <family val="0"/>
        <charset val="1"/>
      </rPr>
      <t xml:space="preserve">2</t>
    </r>
    <r>
      <rPr>
        <sz val="10"/>
        <rFont val="Noto Sans CJK SC"/>
        <family val="2"/>
      </rPr>
      <t xml:space="preserve">〜</t>
    </r>
    <r>
      <rPr>
        <sz val="10"/>
        <rFont val="Arial"/>
        <family val="0"/>
        <charset val="1"/>
      </rPr>
      <t xml:space="preserve">3 cm</t>
    </r>
    <r>
      <rPr>
        <sz val="10"/>
        <rFont val="Noto Sans CJK SC"/>
        <family val="2"/>
      </rPr>
      <t xml:space="preserve">、幅</t>
    </r>
    <r>
      <rPr>
        <sz val="10"/>
        <rFont val="Arial"/>
        <family val="0"/>
        <charset val="1"/>
      </rPr>
      <t xml:space="preserve">0.5</t>
    </r>
    <r>
      <rPr>
        <sz val="10"/>
        <rFont val="Noto Sans CJK SC"/>
        <family val="2"/>
      </rPr>
      <t xml:space="preserve">〜</t>
    </r>
    <r>
      <rPr>
        <sz val="10"/>
        <rFont val="Arial"/>
        <family val="0"/>
        <charset val="1"/>
      </rPr>
      <t xml:space="preserve">1 mm</t>
    </r>
    <r>
      <rPr>
        <sz val="10"/>
        <rFont val="Noto Sans CJK SC"/>
        <family val="2"/>
      </rPr>
      <t xml:space="preserve">程度の白い糸状で、サバ、アジ、サンマ、カツオ、イワシ、サケ、ヒラメ、マグロ、イカなどに寄生する。宿主の魚介類が死ぬと、幼虫は内臓から筋肉へ移動する。</t>
    </r>
  </si>
  <si>
    <r>
      <rPr>
        <sz val="10"/>
        <rFont val="Noto Sans CJK SC"/>
        <family val="2"/>
      </rPr>
      <t xml:space="preserve">医学各論 Ⅵ</t>
    </r>
    <r>
      <rPr>
        <sz val="10"/>
        <rFont val="Arial"/>
        <family val="0"/>
        <charset val="1"/>
      </rPr>
      <t xml:space="preserve">-2-C-⑤</t>
    </r>
    <r>
      <rPr>
        <sz val="10"/>
        <rFont val="Noto Sans CJK SC"/>
        <family val="2"/>
      </rPr>
      <t xml:space="preserve">（胃アニサキス症、</t>
    </r>
    <r>
      <rPr>
        <sz val="10"/>
        <rFont val="Arial"/>
        <family val="0"/>
        <charset val="1"/>
      </rPr>
      <t xml:space="preserve">a</t>
    </r>
    <r>
      <rPr>
        <sz val="10"/>
        <rFont val="Noto Sans CJK SC"/>
        <family val="2"/>
      </rPr>
      <t xml:space="preserve">）</t>
    </r>
  </si>
  <si>
    <t xml:space="preserve">SRC-041</t>
  </si>
  <si>
    <t xml:space="preserve">厚生労働省『アニサキスによる食中毒を予防しましょう』</t>
  </si>
  <si>
    <t xml:space="preserve">GD-082</t>
  </si>
  <si>
    <r>
      <rPr>
        <sz val="10"/>
        <rFont val="Noto Sans CJK SC"/>
        <family val="2"/>
      </rPr>
      <t xml:space="preserve">アニサキス症は生の魚介類を食べてから</t>
    </r>
    <r>
      <rPr>
        <sz val="10"/>
        <rFont val="Arial"/>
        <family val="0"/>
        <charset val="1"/>
      </rPr>
      <t xml:space="preserve">1</t>
    </r>
    <r>
      <rPr>
        <sz val="10"/>
        <rFont val="Noto Sans CJK SC"/>
        <family val="2"/>
      </rPr>
      <t xml:space="preserve">時間〜数日で発症する。多くは急性胃アニサキス症で、食後</t>
    </r>
    <r>
      <rPr>
        <sz val="10"/>
        <rFont val="Arial"/>
        <family val="0"/>
        <charset val="1"/>
      </rPr>
      <t xml:space="preserve">12</t>
    </r>
    <r>
      <rPr>
        <sz val="10"/>
        <rFont val="Noto Sans CJK SC"/>
        <family val="2"/>
      </rPr>
      <t xml:space="preserve">時間以内に激しい心窩部痛、悪心、嘔吐が起こる。急性腸アニサキス症は十数時間以降に激しい下腹部痛を起こす。</t>
    </r>
  </si>
  <si>
    <t xml:space="preserve">GD-083</t>
  </si>
  <si>
    <r>
      <rPr>
        <sz val="10"/>
        <rFont val="Noto Sans CJK SC"/>
        <family val="2"/>
      </rPr>
      <t xml:space="preserve">アニサキスによる食中毒の予防には、−</t>
    </r>
    <r>
      <rPr>
        <sz val="10"/>
        <rFont val="Arial"/>
        <family val="0"/>
        <charset val="1"/>
      </rPr>
      <t xml:space="preserve">20℃</t>
    </r>
    <r>
      <rPr>
        <sz val="10"/>
        <rFont val="Noto Sans CJK SC"/>
        <family val="2"/>
      </rPr>
      <t xml:space="preserve">で</t>
    </r>
    <r>
      <rPr>
        <sz val="10"/>
        <rFont val="Arial"/>
        <family val="0"/>
        <charset val="1"/>
      </rPr>
      <t xml:space="preserve">24</t>
    </r>
    <r>
      <rPr>
        <sz val="10"/>
        <rFont val="Noto Sans CJK SC"/>
        <family val="2"/>
      </rPr>
      <t xml:space="preserve">時間以上の冷凍、または</t>
    </r>
    <r>
      <rPr>
        <sz val="10"/>
        <rFont val="Arial"/>
        <family val="0"/>
        <charset val="1"/>
      </rPr>
      <t xml:space="preserve">70℃</t>
    </r>
    <r>
      <rPr>
        <sz val="10"/>
        <rFont val="Noto Sans CJK SC"/>
        <family val="2"/>
      </rPr>
      <t xml:space="preserve">以上か</t>
    </r>
    <r>
      <rPr>
        <sz val="10"/>
        <rFont val="Arial"/>
        <family val="0"/>
        <charset val="1"/>
      </rPr>
      <t xml:space="preserve">60℃</t>
    </r>
    <r>
      <rPr>
        <sz val="10"/>
        <rFont val="Noto Sans CJK SC"/>
        <family val="2"/>
      </rPr>
      <t xml:space="preserve">で</t>
    </r>
    <r>
      <rPr>
        <sz val="10"/>
        <rFont val="Arial"/>
        <family val="0"/>
        <charset val="1"/>
      </rPr>
      <t xml:space="preserve">1</t>
    </r>
    <r>
      <rPr>
        <sz val="10"/>
        <rFont val="Noto Sans CJK SC"/>
        <family val="2"/>
      </rPr>
      <t xml:space="preserve">分の加熱が有効である。食酢、塩漬け、醤油、わさびでは幼虫は死なない。魚は新鮮なうちに内臓を取り除き、内臓を生で食べないことも予防になる。</t>
    </r>
  </si>
  <si>
    <t xml:space="preserve">冷凍・加熱の条件は、厚労省ページでは事業者向けの記載として示されている</t>
  </si>
  <si>
    <t xml:space="preserve">GD-084</t>
  </si>
  <si>
    <r>
      <rPr>
        <sz val="10"/>
        <rFont val="Arial"/>
        <family val="0"/>
        <charset val="1"/>
      </rPr>
      <t xml:space="preserve">2018</t>
    </r>
    <r>
      <rPr>
        <sz val="10"/>
        <rFont val="Noto Sans CJK SC"/>
        <family val="2"/>
      </rPr>
      <t xml:space="preserve">〜</t>
    </r>
    <r>
      <rPr>
        <sz val="10"/>
        <rFont val="Arial"/>
        <family val="0"/>
        <charset val="1"/>
      </rPr>
      <t xml:space="preserve">2019</t>
    </r>
    <r>
      <rPr>
        <sz val="10"/>
        <rFont val="Noto Sans CJK SC"/>
        <family val="2"/>
      </rPr>
      <t xml:space="preserve">年の日本のレセプトデータに基づく推計では、アニサキス症は年間平均約</t>
    </r>
    <r>
      <rPr>
        <sz val="10"/>
        <rFont val="Arial"/>
        <family val="0"/>
        <charset val="1"/>
      </rPr>
      <t xml:space="preserve">19,737</t>
    </r>
    <r>
      <rPr>
        <sz val="10"/>
        <rFont val="Noto Sans CJK SC"/>
        <family val="2"/>
      </rPr>
      <t xml:space="preserve">件発生しており、食中毒として公式に報告された件数はその</t>
    </r>
    <r>
      <rPr>
        <sz val="10"/>
        <rFont val="Arial"/>
        <family val="0"/>
        <charset val="1"/>
      </rPr>
      <t xml:space="preserve">40</t>
    </r>
    <r>
      <rPr>
        <sz val="10"/>
        <rFont val="Noto Sans CJK SC"/>
        <family val="2"/>
      </rPr>
      <t xml:space="preserve">分の</t>
    </r>
    <r>
      <rPr>
        <sz val="10"/>
        <rFont val="Arial"/>
        <family val="0"/>
        <charset val="1"/>
      </rPr>
      <t xml:space="preserve">1</t>
    </r>
    <r>
      <rPr>
        <sz val="10"/>
        <rFont val="Noto Sans CJK SC"/>
        <family val="2"/>
      </rPr>
      <t xml:space="preserve">未満だった。</t>
    </r>
  </si>
  <si>
    <t xml:space="preserve">SRC-042</t>
  </si>
  <si>
    <t xml:space="preserve">Sugiyama H, et al. Anisakiasis annual incidence and causative species, Japan, 2018-2019. Emerg Infect Dis 2022;28(10)</t>
  </si>
  <si>
    <t xml:space="preserve">10.3201/eid2810.220627</t>
  </si>
  <si>
    <t xml:space="preserve">36148963</t>
  </si>
  <si>
    <t xml:space="preserve">GD-085</t>
  </si>
  <si>
    <r>
      <rPr>
        <sz val="10"/>
        <rFont val="Noto Sans CJK SC"/>
        <family val="2"/>
      </rPr>
      <t xml:space="preserve">同じ研究で同定された原因幼虫</t>
    </r>
    <r>
      <rPr>
        <sz val="10"/>
        <rFont val="Arial"/>
        <family val="0"/>
        <charset val="1"/>
      </rPr>
      <t xml:space="preserve">189</t>
    </r>
    <r>
      <rPr>
        <sz val="10"/>
        <rFont val="Noto Sans CJK SC"/>
        <family val="2"/>
      </rPr>
      <t xml:space="preserve">匹のうち、</t>
    </r>
    <r>
      <rPr>
        <sz val="10"/>
        <rFont val="Arial"/>
        <family val="0"/>
        <charset val="1"/>
      </rPr>
      <t xml:space="preserve">Anisakis simplex sensu stricto</t>
    </r>
    <r>
      <rPr>
        <sz val="10"/>
        <rFont val="Noto Sans CJK SC"/>
        <family val="2"/>
      </rPr>
      <t xml:space="preserve">が</t>
    </r>
    <r>
      <rPr>
        <sz val="10"/>
        <rFont val="Arial"/>
        <family val="0"/>
        <charset val="1"/>
      </rPr>
      <t xml:space="preserve">168</t>
    </r>
    <r>
      <rPr>
        <sz val="10"/>
        <rFont val="Noto Sans CJK SC"/>
        <family val="2"/>
      </rPr>
      <t xml:space="preserve">匹（</t>
    </r>
    <r>
      <rPr>
        <sz val="10"/>
        <rFont val="Arial"/>
        <family val="0"/>
        <charset val="1"/>
      </rPr>
      <t xml:space="preserve">88.9%</t>
    </r>
    <r>
      <rPr>
        <sz val="10"/>
        <rFont val="Noto Sans CJK SC"/>
        <family val="2"/>
      </rPr>
      <t xml:space="preserve">）と大多数を占め、</t>
    </r>
    <r>
      <rPr>
        <sz val="10"/>
        <rFont val="Arial"/>
        <family val="0"/>
        <charset val="1"/>
      </rPr>
      <t xml:space="preserve">Anisakis pegreffii</t>
    </r>
    <r>
      <rPr>
        <sz val="10"/>
        <rFont val="Noto Sans CJK SC"/>
        <family val="2"/>
      </rPr>
      <t xml:space="preserve">が</t>
    </r>
    <r>
      <rPr>
        <sz val="10"/>
        <rFont val="Arial"/>
        <family val="0"/>
        <charset val="1"/>
      </rPr>
      <t xml:space="preserve">10</t>
    </r>
    <r>
      <rPr>
        <sz val="10"/>
        <rFont val="Noto Sans CJK SC"/>
        <family val="2"/>
      </rPr>
      <t xml:space="preserve">匹（</t>
    </r>
    <r>
      <rPr>
        <sz val="10"/>
        <rFont val="Arial"/>
        <family val="0"/>
        <charset val="1"/>
      </rPr>
      <t xml:space="preserve">5.3%</t>
    </r>
    <r>
      <rPr>
        <sz val="10"/>
        <rFont val="Noto Sans CJK SC"/>
        <family val="2"/>
      </rPr>
      <t xml:space="preserve">）、</t>
    </r>
    <r>
      <rPr>
        <sz val="10"/>
        <rFont val="Arial"/>
        <family val="0"/>
        <charset val="1"/>
      </rPr>
      <t xml:space="preserve">Pseudoterranova azarasi</t>
    </r>
    <r>
      <rPr>
        <sz val="10"/>
        <rFont val="Noto Sans CJK SC"/>
        <family val="2"/>
      </rPr>
      <t xml:space="preserve">が</t>
    </r>
    <r>
      <rPr>
        <sz val="10"/>
        <rFont val="Arial"/>
        <family val="0"/>
        <charset val="1"/>
      </rPr>
      <t xml:space="preserve">11</t>
    </r>
    <r>
      <rPr>
        <sz val="10"/>
        <rFont val="Noto Sans CJK SC"/>
        <family val="2"/>
      </rPr>
      <t xml:space="preserve">匹（</t>
    </r>
    <r>
      <rPr>
        <sz val="10"/>
        <rFont val="Arial"/>
        <family val="0"/>
        <charset val="1"/>
      </rPr>
      <t xml:space="preserve">5.8%</t>
    </r>
    <r>
      <rPr>
        <sz val="10"/>
        <rFont val="Noto Sans CJK SC"/>
        <family val="2"/>
      </rPr>
      <t xml:space="preserve">）だった。</t>
    </r>
    <r>
      <rPr>
        <sz val="10"/>
        <rFont val="Arial"/>
        <family val="0"/>
        <charset val="1"/>
      </rPr>
      <t xml:space="preserve">P. azarasi</t>
    </r>
    <r>
      <rPr>
        <sz val="10"/>
        <rFont val="Noto Sans CJK SC"/>
        <family val="2"/>
      </rPr>
      <t xml:space="preserve">の患者は主に北海道からだった。</t>
    </r>
  </si>
  <si>
    <r>
      <rPr>
        <sz val="10"/>
        <rFont val="Arial"/>
        <family val="0"/>
        <charset val="1"/>
      </rPr>
      <t xml:space="preserve">low</t>
    </r>
    <r>
      <rPr>
        <sz val="10"/>
        <rFont val="Noto Sans CJK SC"/>
        <family val="2"/>
      </rPr>
      <t xml:space="preserve">（本文の表 </t>
    </r>
    <r>
      <rPr>
        <sz val="10"/>
        <rFont val="Arial"/>
        <family val="0"/>
        <charset val="1"/>
      </rPr>
      <t xml:space="preserve">168/189</t>
    </r>
    <r>
      <rPr>
        <sz val="10"/>
        <rFont val="Noto Sans CJK SC"/>
        <family val="2"/>
      </rPr>
      <t xml:space="preserve">＝</t>
    </r>
    <r>
      <rPr>
        <sz val="10"/>
        <rFont val="Arial"/>
        <family val="0"/>
        <charset val="1"/>
      </rPr>
      <t xml:space="preserve">88.9% </t>
    </r>
    <r>
      <rPr>
        <sz val="10"/>
        <rFont val="Noto Sans CJK SC"/>
        <family val="2"/>
      </rPr>
      <t xml:space="preserve">を採用。抄録の </t>
    </r>
    <r>
      <rPr>
        <sz val="10"/>
        <rFont val="Arial"/>
        <family val="0"/>
        <charset val="1"/>
      </rPr>
      <t xml:space="preserve">88.4% </t>
    </r>
    <r>
      <rPr>
        <sz val="10"/>
        <rFont val="Noto Sans CJK SC"/>
        <family val="2"/>
      </rPr>
      <t xml:space="preserve">は本文の件数と合わない）</t>
    </r>
  </si>
  <si>
    <t xml:space="preserve">GD-086</t>
  </si>
  <si>
    <t xml:space="preserve">胃ポリープ</t>
  </si>
  <si>
    <r>
      <rPr>
        <sz val="10"/>
        <rFont val="Noto Sans CJK SC"/>
        <family val="2"/>
      </rPr>
      <t xml:space="preserve">胃底腺ポリープは最も多い胃ポリープの一つで、</t>
    </r>
    <r>
      <rPr>
        <sz val="10"/>
        <rFont val="Arial"/>
        <family val="0"/>
        <charset val="1"/>
      </rPr>
      <t xml:space="preserve">PPI</t>
    </r>
    <r>
      <rPr>
        <sz val="10"/>
        <rFont val="Noto Sans CJK SC"/>
        <family val="2"/>
      </rPr>
      <t xml:space="preserve">使用者に多い（使用者</t>
    </r>
    <r>
      <rPr>
        <sz val="10"/>
        <rFont val="Arial"/>
        <family val="0"/>
        <charset val="1"/>
      </rPr>
      <t xml:space="preserve">23%</t>
    </r>
    <r>
      <rPr>
        <sz val="10"/>
        <rFont val="Noto Sans CJK SC"/>
        <family val="2"/>
      </rPr>
      <t xml:space="preserve">対非使用者</t>
    </r>
    <r>
      <rPr>
        <sz val="10"/>
        <rFont val="Arial"/>
        <family val="0"/>
        <charset val="1"/>
      </rPr>
      <t xml:space="preserve">12%</t>
    </r>
    <r>
      <rPr>
        <sz val="10"/>
        <rFont val="Noto Sans CJK SC"/>
        <family val="2"/>
      </rPr>
      <t xml:space="preserve">と報告）。散発性の胃底腺ポリープの悪性化はまれ（</t>
    </r>
    <r>
      <rPr>
        <sz val="10"/>
        <rFont val="Arial"/>
        <family val="0"/>
        <charset val="1"/>
      </rPr>
      <t xml:space="preserve">1%</t>
    </r>
    <r>
      <rPr>
        <sz val="10"/>
        <rFont val="Noto Sans CJK SC"/>
        <family val="2"/>
      </rPr>
      <t xml:space="preserve">未満）だが、家族性大腸腺腫症では</t>
    </r>
    <r>
      <rPr>
        <sz val="10"/>
        <rFont val="Arial"/>
        <family val="0"/>
        <charset val="1"/>
      </rPr>
      <t xml:space="preserve">20</t>
    </r>
    <r>
      <rPr>
        <sz val="10"/>
        <rFont val="Noto Sans CJK SC"/>
        <family val="2"/>
      </rPr>
      <t xml:space="preserve">〜</t>
    </r>
    <r>
      <rPr>
        <sz val="10"/>
        <rFont val="Arial"/>
        <family val="0"/>
        <charset val="1"/>
      </rPr>
      <t xml:space="preserve">100%</t>
    </r>
    <r>
      <rPr>
        <sz val="10"/>
        <rFont val="Noto Sans CJK SC"/>
        <family val="2"/>
      </rPr>
      <t xml:space="preserve">に生じ、その</t>
    </r>
    <r>
      <rPr>
        <sz val="10"/>
        <rFont val="Arial"/>
        <family val="0"/>
        <charset val="1"/>
      </rPr>
      <t xml:space="preserve">25</t>
    </r>
    <r>
      <rPr>
        <sz val="10"/>
        <rFont val="Noto Sans CJK SC"/>
        <family val="2"/>
      </rPr>
      <t xml:space="preserve">〜</t>
    </r>
    <r>
      <rPr>
        <sz val="10"/>
        <rFont val="Arial"/>
        <family val="0"/>
        <charset val="1"/>
      </rPr>
      <t xml:space="preserve">41%</t>
    </r>
    <r>
      <rPr>
        <sz val="10"/>
        <rFont val="Noto Sans CJK SC"/>
        <family val="2"/>
      </rPr>
      <t xml:space="preserve">に異形成を伴う。</t>
    </r>
  </si>
  <si>
    <t xml:space="preserve">SRC-043</t>
  </si>
  <si>
    <t xml:space="preserve">Islam RS, et al. Gastric polyps: a review on clinical, endoscopic, histopathologic features and management decisions. Gastroenterol Hepatol (N Y) 2013 Oct</t>
  </si>
  <si>
    <t xml:space="preserve">24764778</t>
  </si>
  <si>
    <r>
      <rPr>
        <sz val="10"/>
        <rFont val="Noto Sans CJK SC"/>
        <family val="2"/>
      </rPr>
      <t xml:space="preserve">数値は総説が引用した値（二次資料経由）で、原著は未照合。</t>
    </r>
    <r>
      <rPr>
        <sz val="10"/>
        <rFont val="Arial"/>
        <family val="0"/>
        <charset val="1"/>
      </rPr>
      <t xml:space="preserve">GD-028</t>
    </r>
    <r>
      <rPr>
        <sz val="10"/>
        <rFont val="Noto Sans CJK SC"/>
        <family val="2"/>
      </rPr>
      <t xml:space="preserve">（</t>
    </r>
    <r>
      <rPr>
        <sz val="10"/>
        <rFont val="Arial"/>
        <family val="0"/>
        <charset val="1"/>
      </rPr>
      <t xml:space="preserve">PPI</t>
    </r>
    <r>
      <rPr>
        <sz val="10"/>
        <rFont val="Noto Sans CJK SC"/>
        <family val="2"/>
      </rPr>
      <t xml:space="preserve">長期使用と胃底腺ポリープ）と関連</t>
    </r>
  </si>
  <si>
    <t xml:space="preserve">GD-087</t>
  </si>
  <si>
    <r>
      <rPr>
        <sz val="10"/>
        <rFont val="Noto Sans CJK SC"/>
        <family val="2"/>
      </rPr>
      <t xml:space="preserve">過形成性ポリープは、</t>
    </r>
    <r>
      <rPr>
        <sz val="10"/>
        <rFont val="Arial"/>
        <family val="0"/>
        <charset val="1"/>
      </rPr>
      <t xml:space="preserve">H. pylori</t>
    </r>
    <r>
      <rPr>
        <sz val="10"/>
        <rFont val="Noto Sans CJK SC"/>
        <family val="2"/>
      </rPr>
      <t xml:space="preserve">胃炎や萎縮性胃炎などの慢性胃炎を背景に生じ、</t>
    </r>
    <r>
      <rPr>
        <sz val="10"/>
        <rFont val="Arial"/>
        <family val="0"/>
        <charset val="1"/>
      </rPr>
      <t xml:space="preserve">H. pylori</t>
    </r>
    <r>
      <rPr>
        <sz val="10"/>
        <rFont val="Noto Sans CJK SC"/>
        <family val="2"/>
      </rPr>
      <t xml:space="preserve">が原因の場合は除菌後に約</t>
    </r>
    <r>
      <rPr>
        <sz val="10"/>
        <rFont val="Arial"/>
        <family val="0"/>
        <charset val="1"/>
      </rPr>
      <t xml:space="preserve">80%</t>
    </r>
    <r>
      <rPr>
        <sz val="10"/>
        <rFont val="Noto Sans CJK SC"/>
        <family val="2"/>
      </rPr>
      <t xml:space="preserve">が退縮すると報告されている。異形成は</t>
    </r>
    <r>
      <rPr>
        <sz val="10"/>
        <rFont val="Arial"/>
        <family val="0"/>
        <charset val="1"/>
      </rPr>
      <t xml:space="preserve">1.9</t>
    </r>
    <r>
      <rPr>
        <sz val="10"/>
        <rFont val="Noto Sans CJK SC"/>
        <family val="2"/>
      </rPr>
      <t xml:space="preserve">〜</t>
    </r>
    <r>
      <rPr>
        <sz val="10"/>
        <rFont val="Arial"/>
        <family val="0"/>
        <charset val="1"/>
      </rPr>
      <t xml:space="preserve">19%</t>
    </r>
    <r>
      <rPr>
        <sz val="10"/>
        <rFont val="Noto Sans CJK SC"/>
        <family val="2"/>
      </rPr>
      <t xml:space="preserve">、腺癌は</t>
    </r>
    <r>
      <rPr>
        <sz val="10"/>
        <rFont val="Arial"/>
        <family val="0"/>
        <charset val="1"/>
      </rPr>
      <t xml:space="preserve">0.6</t>
    </r>
    <r>
      <rPr>
        <sz val="10"/>
        <rFont val="Noto Sans CJK SC"/>
        <family val="2"/>
      </rPr>
      <t xml:space="preserve">〜</t>
    </r>
    <r>
      <rPr>
        <sz val="10"/>
        <rFont val="Arial"/>
        <family val="0"/>
        <charset val="1"/>
      </rPr>
      <t xml:space="preserve">2.1%</t>
    </r>
    <r>
      <rPr>
        <sz val="10"/>
        <rFont val="Noto Sans CJK SC"/>
        <family val="2"/>
      </rPr>
      <t xml:space="preserve">にみられると報告されている。</t>
    </r>
  </si>
  <si>
    <r>
      <rPr>
        <sz val="10"/>
        <rFont val="Noto Sans CJK SC"/>
        <family val="2"/>
      </rPr>
      <t xml:space="preserve">数値は総説が引用した値（二次資料経由）で、原著は未照合。日本の</t>
    </r>
    <r>
      <rPr>
        <sz val="10"/>
        <rFont val="Arial"/>
        <family val="0"/>
        <charset val="1"/>
      </rPr>
      <t xml:space="preserve">H. pylori GL</t>
    </r>
    <r>
      <rPr>
        <sz val="10"/>
        <rFont val="Noto Sans CJK SC"/>
        <family val="2"/>
      </rPr>
      <t xml:space="preserve">での位置づけは未確認</t>
    </r>
  </si>
  <si>
    <t xml:space="preserve">GD-088</t>
  </si>
  <si>
    <r>
      <rPr>
        <sz val="10"/>
        <rFont val="Noto Sans CJK SC"/>
        <family val="2"/>
      </rPr>
      <t xml:space="preserve">胃腺腫は真の腫瘍で胃癌の前駆病変であり、完全切除が勧められる。</t>
    </r>
    <r>
      <rPr>
        <sz val="10"/>
        <rFont val="Arial"/>
        <family val="0"/>
        <charset val="1"/>
      </rPr>
      <t xml:space="preserve">2 cm</t>
    </r>
    <r>
      <rPr>
        <sz val="10"/>
        <rFont val="Noto Sans CJK SC"/>
        <family val="2"/>
      </rPr>
      <t xml:space="preserve">を超え絨毛成分をもつものでは腫瘍化のリスクが高いと報告されている。</t>
    </r>
  </si>
  <si>
    <r>
      <rPr>
        <sz val="10"/>
        <rFont val="Noto Sans CJK SC"/>
        <family val="2"/>
      </rPr>
      <t xml:space="preserve">日本の胃腺腫の扱い（出題基準 Ⅵ</t>
    </r>
    <r>
      <rPr>
        <sz val="10"/>
        <rFont val="Arial"/>
        <family val="0"/>
        <charset val="1"/>
      </rPr>
      <t xml:space="preserve">-2-D-③</t>
    </r>
    <r>
      <rPr>
        <sz val="10"/>
        <rFont val="Noto Sans CJK SC"/>
        <family val="2"/>
      </rPr>
      <t xml:space="preserve">）は別のカードで扱う</t>
    </r>
  </si>
  <si>
    <t xml:space="preserve">GD-089</t>
  </si>
  <si>
    <r>
      <rPr>
        <sz val="10"/>
        <rFont val="Arial"/>
        <family val="0"/>
        <charset val="1"/>
      </rPr>
      <t xml:space="preserve">PPI</t>
    </r>
    <r>
      <rPr>
        <sz val="10"/>
        <rFont val="Noto Sans CJK SC"/>
        <family val="2"/>
      </rPr>
      <t xml:space="preserve">やボノプラザン内服中にみられる胃粘膜の変化の多くは、休薬や中止を必要としない。ただし出血を伴う過形成性ポリープがある場合は、中止または</t>
    </r>
    <r>
      <rPr>
        <sz val="10"/>
        <rFont val="Arial"/>
        <family val="0"/>
        <charset val="1"/>
      </rPr>
      <t xml:space="preserve">H2</t>
    </r>
    <r>
      <rPr>
        <sz val="10"/>
        <rFont val="Noto Sans CJK SC"/>
        <family val="2"/>
      </rPr>
      <t xml:space="preserve">受容体拮抗薬への変更を検討する。</t>
    </r>
  </si>
  <si>
    <t xml:space="preserve">SRC-044</t>
  </si>
  <si>
    <r>
      <rPr>
        <sz val="10"/>
        <rFont val="Noto Sans CJK SC"/>
        <family val="2"/>
      </rPr>
      <t xml:space="preserve">岩室雅也</t>
    </r>
    <r>
      <rPr>
        <sz val="10"/>
        <rFont val="Arial"/>
        <family val="0"/>
        <charset val="1"/>
      </rPr>
      <t xml:space="preserve">. </t>
    </r>
    <r>
      <rPr>
        <sz val="10"/>
        <rFont val="Noto Sans CJK SC"/>
        <family val="2"/>
      </rPr>
      <t xml:space="preserve">薬剤起因性胃粘膜病変の内視鏡診断</t>
    </r>
    <r>
      <rPr>
        <sz val="10"/>
        <rFont val="Arial"/>
        <family val="0"/>
        <charset val="1"/>
      </rPr>
      <t xml:space="preserve">. </t>
    </r>
    <r>
      <rPr>
        <sz val="10"/>
        <rFont val="Noto Sans CJK SC"/>
        <family val="2"/>
      </rPr>
      <t xml:space="preserve">日本消化器内視鏡学会雑誌 </t>
    </r>
    <r>
      <rPr>
        <sz val="10"/>
        <rFont val="Arial"/>
        <family val="0"/>
        <charset val="1"/>
      </rPr>
      <t xml:space="preserve">2025;67(4):281-288</t>
    </r>
  </si>
  <si>
    <t xml:space="preserve">10.11280/gee.67.281</t>
  </si>
  <si>
    <t xml:space="preserve">GD-090</t>
  </si>
  <si>
    <t xml:space="preserve">急性胃粘膜病変</t>
  </si>
  <si>
    <r>
      <rPr>
        <sz val="10"/>
        <rFont val="Arial"/>
        <family val="0"/>
        <charset val="1"/>
      </rPr>
      <t xml:space="preserve">NSAID</t>
    </r>
    <r>
      <rPr>
        <sz val="10"/>
        <rFont val="Noto Sans CJK SC"/>
        <family val="2"/>
      </rPr>
      <t xml:space="preserve">による胃粘膜傷害は、前庭部から幽門部の潰瘍、びらん、出血として現れることが多い。対策として、最低有効量を最短期間で使い、</t>
    </r>
    <r>
      <rPr>
        <sz val="10"/>
        <rFont val="Arial"/>
        <family val="0"/>
        <charset val="1"/>
      </rPr>
      <t xml:space="preserve">H. pylori</t>
    </r>
    <r>
      <rPr>
        <sz val="10"/>
        <rFont val="Noto Sans CJK SC"/>
        <family val="2"/>
      </rPr>
      <t xml:space="preserve">を確認して必要なら除菌し、</t>
    </r>
    <r>
      <rPr>
        <sz val="10"/>
        <rFont val="Arial"/>
        <family val="0"/>
        <charset val="1"/>
      </rPr>
      <t xml:space="preserve">PPI</t>
    </r>
    <r>
      <rPr>
        <sz val="10"/>
        <rFont val="Noto Sans CJK SC"/>
        <family val="2"/>
      </rPr>
      <t xml:space="preserve">の併用や選択的</t>
    </r>
    <r>
      <rPr>
        <sz val="10"/>
        <rFont val="Arial"/>
        <family val="0"/>
        <charset val="1"/>
      </rPr>
      <t xml:space="preserve">COX-2</t>
    </r>
    <r>
      <rPr>
        <sz val="10"/>
        <rFont val="Noto Sans CJK SC"/>
        <family val="2"/>
      </rPr>
      <t xml:space="preserve">阻害薬への変更を検討する。</t>
    </r>
  </si>
  <si>
    <r>
      <rPr>
        <sz val="10"/>
        <rFont val="Noto Sans CJK SC"/>
        <family val="2"/>
      </rPr>
      <t xml:space="preserve">医学各論 Ⅵ</t>
    </r>
    <r>
      <rPr>
        <sz val="10"/>
        <rFont val="Arial"/>
        <family val="0"/>
        <charset val="1"/>
      </rPr>
      <t xml:space="preserve">-2-C-①</t>
    </r>
    <r>
      <rPr>
        <sz val="10"/>
        <rFont val="Noto Sans CJK SC"/>
        <family val="2"/>
      </rPr>
      <t xml:space="preserve">（急性胃炎、急性胃粘膜病変、</t>
    </r>
    <r>
      <rPr>
        <sz val="10"/>
        <rFont val="Arial"/>
        <family val="0"/>
        <charset val="1"/>
      </rPr>
      <t xml:space="preserve">a</t>
    </r>
    <r>
      <rPr>
        <sz val="10"/>
        <rFont val="Noto Sans CJK SC"/>
        <family val="2"/>
      </rPr>
      <t xml:space="preserve">）</t>
    </r>
  </si>
  <si>
    <t xml:space="preserve">GD-091</t>
  </si>
  <si>
    <t xml:space="preserve">酢酸亜鉛の内服では、胃体部に白苔を伴うびらんと周囲の発赤を生じることがあり、吐血の報告もある。</t>
  </si>
  <si>
    <t xml:space="preserve">GD-092</t>
  </si>
  <si>
    <r>
      <rPr>
        <sz val="10"/>
        <rFont val="Noto Sans CJK SC"/>
        <family val="2"/>
      </rPr>
      <t xml:space="preserve">人工呼吸管理中の重症患者</t>
    </r>
    <r>
      <rPr>
        <sz val="10"/>
        <rFont val="Arial"/>
        <family val="0"/>
        <charset val="1"/>
      </rPr>
      <t xml:space="preserve">4,821</t>
    </r>
    <r>
      <rPr>
        <sz val="10"/>
        <rFont val="Noto Sans CJK SC"/>
        <family val="2"/>
      </rPr>
      <t xml:space="preserve">例を対象とした</t>
    </r>
    <r>
      <rPr>
        <sz val="10"/>
        <rFont val="Arial"/>
        <family val="0"/>
        <charset val="1"/>
      </rPr>
      <t xml:space="preserve">RCT</t>
    </r>
    <r>
      <rPr>
        <sz val="10"/>
        <rFont val="Noto Sans CJK SC"/>
        <family val="2"/>
      </rPr>
      <t xml:space="preserve">（</t>
    </r>
    <r>
      <rPr>
        <sz val="10"/>
        <rFont val="Arial"/>
        <family val="0"/>
        <charset val="1"/>
      </rPr>
      <t xml:space="preserve">REVISE</t>
    </r>
    <r>
      <rPr>
        <sz val="10"/>
        <rFont val="Noto Sans CJK SC"/>
        <family val="2"/>
      </rPr>
      <t xml:space="preserve">）で、パントプラゾール</t>
    </r>
    <r>
      <rPr>
        <sz val="10"/>
        <rFont val="Arial"/>
        <family val="0"/>
        <charset val="1"/>
      </rPr>
      <t xml:space="preserve">40 mg</t>
    </r>
    <r>
      <rPr>
        <sz val="10"/>
        <rFont val="Noto Sans CJK SC"/>
        <family val="2"/>
      </rPr>
      <t xml:space="preserve">静注の予防投与は、プラセボに比べて臨床的に重要な上部消化管出血を減らした（</t>
    </r>
    <r>
      <rPr>
        <sz val="10"/>
        <rFont val="Arial"/>
        <family val="0"/>
        <charset val="1"/>
      </rPr>
      <t xml:space="preserve">1.0%</t>
    </r>
    <r>
      <rPr>
        <sz val="10"/>
        <rFont val="Noto Sans CJK SC"/>
        <family val="2"/>
      </rPr>
      <t xml:space="preserve">対</t>
    </r>
    <r>
      <rPr>
        <sz val="10"/>
        <rFont val="Arial"/>
        <family val="0"/>
        <charset val="1"/>
      </rPr>
      <t xml:space="preserve">3.5%</t>
    </r>
    <r>
      <rPr>
        <sz val="10"/>
        <rFont val="Noto Sans CJK SC"/>
        <family val="2"/>
      </rPr>
      <t xml:space="preserve">、</t>
    </r>
    <r>
      <rPr>
        <sz val="10"/>
        <rFont val="Arial"/>
        <family val="0"/>
        <charset val="1"/>
      </rPr>
      <t xml:space="preserve">HR 0.30</t>
    </r>
    <r>
      <rPr>
        <sz val="10"/>
        <rFont val="Noto Sans CJK SC"/>
        <family val="2"/>
      </rPr>
      <t xml:space="preserve">）が、</t>
    </r>
    <r>
      <rPr>
        <sz val="10"/>
        <rFont val="Arial"/>
        <family val="0"/>
        <charset val="1"/>
      </rPr>
      <t xml:space="preserve">90</t>
    </r>
    <r>
      <rPr>
        <sz val="10"/>
        <rFont val="Noto Sans CJK SC"/>
        <family val="2"/>
      </rPr>
      <t xml:space="preserve">日死亡率には差がなかった（</t>
    </r>
    <r>
      <rPr>
        <sz val="10"/>
        <rFont val="Arial"/>
        <family val="0"/>
        <charset val="1"/>
      </rPr>
      <t xml:space="preserve">29.1%</t>
    </r>
    <r>
      <rPr>
        <sz val="10"/>
        <rFont val="Noto Sans CJK SC"/>
        <family val="2"/>
      </rPr>
      <t xml:space="preserve">対</t>
    </r>
    <r>
      <rPr>
        <sz val="10"/>
        <rFont val="Arial"/>
        <family val="0"/>
        <charset val="1"/>
      </rPr>
      <t xml:space="preserve">30.9%</t>
    </r>
    <r>
      <rPr>
        <sz val="10"/>
        <rFont val="Noto Sans CJK SC"/>
        <family val="2"/>
      </rPr>
      <t xml:space="preserve">、</t>
    </r>
    <r>
      <rPr>
        <sz val="10"/>
        <rFont val="Arial"/>
        <family val="0"/>
        <charset val="1"/>
      </rPr>
      <t xml:space="preserve">HR 0.94</t>
    </r>
    <r>
      <rPr>
        <sz val="10"/>
        <rFont val="Noto Sans CJK SC"/>
        <family val="2"/>
      </rPr>
      <t xml:space="preserve">）。</t>
    </r>
  </si>
  <si>
    <t xml:space="preserve">SRC-045</t>
  </si>
  <si>
    <t xml:space="preserve">Cook D, et al. Stress ulcer prophylaxis during invasive mechanical ventilation (REVISE). N Engl J Med 2024;391:9-20</t>
  </si>
  <si>
    <t xml:space="preserve">10.1056/NEJMoa2404245</t>
  </si>
  <si>
    <t xml:space="preserve">38875111</t>
  </si>
  <si>
    <r>
      <rPr>
        <sz val="10"/>
        <rFont val="Arial"/>
        <family val="0"/>
        <charset val="1"/>
      </rPr>
      <t xml:space="preserve">low</t>
    </r>
    <r>
      <rPr>
        <sz val="10"/>
        <rFont val="Noto Sans CJK SC"/>
        <family val="2"/>
      </rPr>
      <t xml:space="preserve">（数値は抄録で照合）</t>
    </r>
  </si>
  <si>
    <t xml:space="preserve">GD-093</t>
  </si>
  <si>
    <t xml:space="preserve">胃・十二指腸憩室</t>
  </si>
  <si>
    <r>
      <rPr>
        <sz val="10"/>
        <rFont val="Noto Sans CJK SC"/>
        <family val="2"/>
      </rPr>
      <t xml:space="preserve">十二指腸憩室の頻度は、上部消化管造影で</t>
    </r>
    <r>
      <rPr>
        <sz val="10"/>
        <rFont val="Arial"/>
        <family val="0"/>
        <charset val="1"/>
      </rPr>
      <t xml:space="preserve">1</t>
    </r>
    <r>
      <rPr>
        <sz val="10"/>
        <rFont val="Noto Sans CJK SC"/>
        <family val="2"/>
      </rPr>
      <t xml:space="preserve">〜</t>
    </r>
    <r>
      <rPr>
        <sz val="10"/>
        <rFont val="Arial"/>
        <family val="0"/>
        <charset val="1"/>
      </rPr>
      <t xml:space="preserve">6%</t>
    </r>
    <r>
      <rPr>
        <sz val="10"/>
        <rFont val="Noto Sans CJK SC"/>
        <family val="2"/>
      </rPr>
      <t xml:space="preserve">、内視鏡で</t>
    </r>
    <r>
      <rPr>
        <sz val="10"/>
        <rFont val="Arial"/>
        <family val="0"/>
        <charset val="1"/>
      </rPr>
      <t xml:space="preserve">12</t>
    </r>
    <r>
      <rPr>
        <sz val="10"/>
        <rFont val="Noto Sans CJK SC"/>
        <family val="2"/>
      </rPr>
      <t xml:space="preserve">〜</t>
    </r>
    <r>
      <rPr>
        <sz val="10"/>
        <rFont val="Arial"/>
        <family val="0"/>
        <charset val="1"/>
      </rPr>
      <t xml:space="preserve">27%</t>
    </r>
    <r>
      <rPr>
        <sz val="10"/>
        <rFont val="Noto Sans CJK SC"/>
        <family val="2"/>
      </rPr>
      <t xml:space="preserve">、剖検で</t>
    </r>
    <r>
      <rPr>
        <sz val="10"/>
        <rFont val="Arial"/>
        <family val="0"/>
        <charset val="1"/>
      </rPr>
      <t xml:space="preserve">15</t>
    </r>
    <r>
      <rPr>
        <sz val="10"/>
        <rFont val="Noto Sans CJK SC"/>
        <family val="2"/>
      </rPr>
      <t xml:space="preserve">〜</t>
    </r>
    <r>
      <rPr>
        <sz val="10"/>
        <rFont val="Arial"/>
        <family val="0"/>
        <charset val="1"/>
      </rPr>
      <t xml:space="preserve">22%</t>
    </r>
    <r>
      <rPr>
        <sz val="10"/>
        <rFont val="Noto Sans CJK SC"/>
        <family val="2"/>
      </rPr>
      <t xml:space="preserve">と報告され、年齢とともに増える。約</t>
    </r>
    <r>
      <rPr>
        <sz val="10"/>
        <rFont val="Arial"/>
        <family val="0"/>
        <charset val="1"/>
      </rPr>
      <t xml:space="preserve">70</t>
    </r>
    <r>
      <rPr>
        <sz val="10"/>
        <rFont val="Noto Sans CJK SC"/>
        <family val="2"/>
      </rPr>
      <t xml:space="preserve">〜</t>
    </r>
    <r>
      <rPr>
        <sz val="10"/>
        <rFont val="Arial"/>
        <family val="0"/>
        <charset val="1"/>
      </rPr>
      <t xml:space="preserve">75%</t>
    </r>
    <r>
      <rPr>
        <sz val="10"/>
        <rFont val="Noto Sans CJK SC"/>
        <family val="2"/>
      </rPr>
      <t xml:space="preserve">は乳頭周囲にあり、大多数は無症状である。</t>
    </r>
  </si>
  <si>
    <r>
      <rPr>
        <sz val="10"/>
        <rFont val="Noto Sans CJK SC"/>
        <family val="2"/>
      </rPr>
      <t xml:space="preserve">医学各論 Ⅵ</t>
    </r>
    <r>
      <rPr>
        <sz val="10"/>
        <rFont val="Arial"/>
        <family val="0"/>
        <charset val="1"/>
      </rPr>
      <t xml:space="preserve">-5-D-①</t>
    </r>
    <r>
      <rPr>
        <sz val="10"/>
        <rFont val="Noto Sans CJK SC"/>
        <family val="2"/>
      </rPr>
      <t xml:space="preserve">（食道憩室、胃憩室、十二指腸憩室など、</t>
    </r>
    <r>
      <rPr>
        <sz val="10"/>
        <rFont val="Arial"/>
        <family val="0"/>
        <charset val="1"/>
      </rPr>
      <t xml:space="preserve">a</t>
    </r>
    <r>
      <rPr>
        <sz val="10"/>
        <rFont val="Noto Sans CJK SC"/>
        <family val="2"/>
      </rPr>
      <t xml:space="preserve">）</t>
    </r>
  </si>
  <si>
    <t xml:space="preserve">SRC-046</t>
  </si>
  <si>
    <t xml:space="preserve">Rizwan MM, et al. Duodenal diverticulum and associated pancreatitis: case report with brief review of literature. World J Gastrointest Endosc 2011;3(3):62-63</t>
  </si>
  <si>
    <t xml:space="preserve">10.4253/wjge.v3.i3.62</t>
  </si>
  <si>
    <t xml:space="preserve">21455344</t>
  </si>
  <si>
    <t xml:space="preserve">数値はレビューが引用した値（二次資料経由）で、原著は未照合</t>
  </si>
  <si>
    <t xml:space="preserve">GD-094</t>
  </si>
  <si>
    <r>
      <rPr>
        <sz val="10"/>
        <rFont val="Noto Sans CJK SC"/>
        <family val="2"/>
      </rPr>
      <t xml:space="preserve">十二指腸憩室の合併症には、炎症、出血、穿孔、膵炎などがある。無症状やわずかな症状の憩室に対する待機的手術は正当化されず、外科的・内視鏡的治療は症状のある憩室に限られる。十二指腸憩室穿孔</t>
    </r>
    <r>
      <rPr>
        <sz val="10"/>
        <rFont val="Arial"/>
        <family val="0"/>
        <charset val="1"/>
      </rPr>
      <t xml:space="preserve">45</t>
    </r>
    <r>
      <rPr>
        <sz val="10"/>
        <rFont val="Noto Sans CJK SC"/>
        <family val="2"/>
      </rPr>
      <t xml:space="preserve">例の報告では、全体の死亡率は</t>
    </r>
    <r>
      <rPr>
        <sz val="10"/>
        <rFont val="Arial"/>
        <family val="0"/>
        <charset val="1"/>
      </rPr>
      <t xml:space="preserve">31%</t>
    </r>
    <r>
      <rPr>
        <sz val="10"/>
        <rFont val="Noto Sans CJK SC"/>
        <family val="2"/>
      </rPr>
      <t xml:space="preserve">だった。</t>
    </r>
  </si>
  <si>
    <t xml:space="preserve">死亡率は引用された症例集積の値（二次資料経由）</t>
  </si>
  <si>
    <t xml:space="preserve">GD-095</t>
  </si>
  <si>
    <r>
      <rPr>
        <sz val="10"/>
        <rFont val="Arial"/>
        <family val="0"/>
        <charset val="1"/>
      </rPr>
      <t xml:space="preserve">Lemmel</t>
    </r>
    <r>
      <rPr>
        <sz val="10"/>
        <rFont val="Noto Sans CJK SC"/>
        <family val="2"/>
      </rPr>
      <t xml:space="preserve">症候群は、総胆管結石がないのに、乳頭周囲の十二指腸憩室が総胆管を外から圧排して閉塞性黄疸を起こす病態である。診断には</t>
    </r>
    <r>
      <rPr>
        <sz val="10"/>
        <rFont val="Arial"/>
        <family val="0"/>
        <charset val="1"/>
      </rPr>
      <t xml:space="preserve">MRCP</t>
    </r>
    <r>
      <rPr>
        <sz val="10"/>
        <rFont val="Noto Sans CJK SC"/>
        <family val="2"/>
      </rPr>
      <t xml:space="preserve">が有用で、</t>
    </r>
    <r>
      <rPr>
        <sz val="10"/>
        <rFont val="Arial"/>
        <family val="0"/>
        <charset val="1"/>
      </rPr>
      <t xml:space="preserve">ERCP</t>
    </r>
    <r>
      <rPr>
        <sz val="10"/>
        <rFont val="Noto Sans CJK SC"/>
        <family val="2"/>
      </rPr>
      <t xml:space="preserve">は診断と治療の標準とされる。</t>
    </r>
  </si>
  <si>
    <t xml:space="preserve">SRC-047</t>
  </si>
  <si>
    <t xml:space="preserve">Ergüder E, et al. Lemmel syndrome: a single-center cohort and diagnostic considerations. Turk J Surg 2026;42(2):214-219</t>
  </si>
  <si>
    <t xml:space="preserve">10.47717/turkjsurg.2026.2025-11-25</t>
  </si>
  <si>
    <t xml:space="preserve">42100946</t>
  </si>
  <si>
    <t xml:space="preserve">ライセンス種別は未確認。同論文の有病率の引用には不整合があるため数値は採用しない</t>
  </si>
  <si>
    <t xml:space="preserve">IN-001</t>
  </si>
  <si>
    <t xml:space="preserve">炎症性腸疾患</t>
  </si>
  <si>
    <r>
      <rPr>
        <sz val="10"/>
        <rFont val="Noto Sans CJK SC"/>
        <family val="2"/>
      </rPr>
      <t xml:space="preserve">日本の</t>
    </r>
    <r>
      <rPr>
        <sz val="10"/>
        <rFont val="Arial"/>
        <family val="0"/>
        <charset val="1"/>
      </rPr>
      <t xml:space="preserve">IBD</t>
    </r>
    <r>
      <rPr>
        <sz val="10"/>
        <rFont val="Noto Sans CJK SC"/>
        <family val="2"/>
      </rPr>
      <t xml:space="preserve">診療ガイドライン</t>
    </r>
    <r>
      <rPr>
        <sz val="10"/>
        <rFont val="Arial"/>
        <family val="0"/>
        <charset val="1"/>
      </rPr>
      <t xml:space="preserve">2020</t>
    </r>
    <r>
      <rPr>
        <sz val="10"/>
        <rFont val="Noto Sans CJK SC"/>
        <family val="2"/>
      </rPr>
      <t xml:space="preserve">は、医療受給者証にもとづく国内の患者数を、潰瘍性大腸炎で</t>
    </r>
    <r>
      <rPr>
        <sz val="10"/>
        <rFont val="Arial"/>
        <family val="0"/>
        <charset val="1"/>
      </rPr>
      <t xml:space="preserve">22</t>
    </r>
    <r>
      <rPr>
        <sz val="10"/>
        <rFont val="Noto Sans CJK SC"/>
        <family val="2"/>
      </rPr>
      <t xml:space="preserve">万人以上、クローン病で</t>
    </r>
    <r>
      <rPr>
        <sz val="10"/>
        <rFont val="Arial"/>
        <family val="0"/>
        <charset val="1"/>
      </rPr>
      <t xml:space="preserve">7</t>
    </r>
    <r>
      <rPr>
        <sz val="10"/>
        <rFont val="Noto Sans CJK SC"/>
        <family val="2"/>
      </rPr>
      <t xml:space="preserve">万人以上としている。</t>
    </r>
  </si>
  <si>
    <r>
      <rPr>
        <sz val="10"/>
        <rFont val="Noto Sans CJK SC"/>
        <family val="2"/>
      </rPr>
      <t xml:space="preserve">医学各論 Ⅵ</t>
    </r>
    <r>
      <rPr>
        <sz val="10"/>
        <rFont val="Arial"/>
        <family val="0"/>
        <charset val="1"/>
      </rPr>
      <t xml:space="preserve">-3-B-⑤</t>
    </r>
    <r>
      <rPr>
        <sz val="10"/>
        <rFont val="Noto Sans CJK SC"/>
        <family val="2"/>
      </rPr>
      <t xml:space="preserve">（潰瘍性大腸炎、</t>
    </r>
    <r>
      <rPr>
        <sz val="10"/>
        <rFont val="Arial"/>
        <family val="0"/>
        <charset val="1"/>
      </rPr>
      <t xml:space="preserve">a</t>
    </r>
    <r>
      <rPr>
        <sz val="10"/>
        <rFont val="Noto Sans CJK SC"/>
        <family val="2"/>
      </rPr>
      <t xml:space="preserve">）；医学各論 Ⅵ</t>
    </r>
    <r>
      <rPr>
        <sz val="10"/>
        <rFont val="Arial"/>
        <family val="0"/>
        <charset val="1"/>
      </rPr>
      <t xml:space="preserve">-3-B-④</t>
    </r>
    <r>
      <rPr>
        <sz val="10"/>
        <rFont val="Noto Sans CJK SC"/>
        <family val="2"/>
      </rPr>
      <t xml:space="preserve">（</t>
    </r>
    <r>
      <rPr>
        <sz val="10"/>
        <rFont val="Arial"/>
        <family val="0"/>
        <charset val="1"/>
      </rPr>
      <t xml:space="preserve">Crohn</t>
    </r>
    <r>
      <rPr>
        <sz val="10"/>
        <rFont val="Noto Sans CJK SC"/>
        <family val="2"/>
      </rPr>
      <t xml:space="preserve">病、</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</si>
  <si>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TBL-01-00-272 (id: Jlvnl3s)</t>
    </r>
    <r>
      <rPr>
        <sz val="10"/>
        <rFont val="Noto Sans CJK SC"/>
        <family val="2"/>
      </rPr>
      <t xml:space="preserve">；</t>
    </r>
    <r>
      <rPr>
        <sz val="10"/>
        <rFont val="Arial"/>
        <family val="0"/>
        <charset val="1"/>
      </rPr>
      <t xml:space="preserve">TBL-01-00-273 (id: Jlvnl3w)</t>
    </r>
  </si>
  <si>
    <t xml:space="preserve">SRC-048</t>
  </si>
  <si>
    <t xml:space="preserve">Nakase H, et al. Evidence-based clinical practice guidelines for inflammatory bowel disease 2020. J Gastroenterol 2021;56:489-526</t>
  </si>
  <si>
    <t xml:space="preserve">10.1007/s00535-021-01784-1</t>
  </si>
  <si>
    <t xml:space="preserve">33885977</t>
  </si>
  <si>
    <t xml:space="preserve">2026-10-13</t>
  </si>
  <si>
    <r>
      <rPr>
        <sz val="10"/>
        <rFont val="Arial"/>
        <family val="0"/>
        <charset val="1"/>
      </rPr>
      <t xml:space="preserve">GL</t>
    </r>
    <r>
      <rPr>
        <sz val="10"/>
        <rFont val="Noto Sans CJK SC"/>
        <family val="2"/>
      </rPr>
      <t xml:space="preserve">の「</t>
    </r>
    <r>
      <rPr>
        <sz val="10"/>
        <rFont val="Arial"/>
        <family val="0"/>
        <charset val="1"/>
      </rPr>
      <t xml:space="preserve">22</t>
    </r>
    <r>
      <rPr>
        <sz val="10"/>
        <rFont val="Noto Sans CJK SC"/>
        <family val="2"/>
      </rPr>
      <t xml:space="preserve">万人以上・</t>
    </r>
    <r>
      <rPr>
        <sz val="10"/>
        <rFont val="Arial"/>
        <family val="0"/>
        <charset val="1"/>
      </rPr>
      <t xml:space="preserve">7</t>
    </r>
    <r>
      <rPr>
        <sz val="10"/>
        <rFont val="Noto Sans CJK SC"/>
        <family val="2"/>
      </rPr>
      <t xml:space="preserve">万人以上」は医療受給者証の交付数にもとづく値。難病情報センターの令和</t>
    </r>
    <r>
      <rPr>
        <sz val="10"/>
        <rFont val="Arial"/>
        <family val="0"/>
        <charset val="1"/>
      </rPr>
      <t xml:space="preserve">5</t>
    </r>
    <r>
      <rPr>
        <sz val="10"/>
        <rFont val="Noto Sans CJK SC"/>
        <family val="2"/>
      </rPr>
      <t xml:space="preserve">年度の受給者証所持者数（</t>
    </r>
    <r>
      <rPr>
        <sz val="10"/>
        <rFont val="Arial"/>
        <family val="0"/>
        <charset val="1"/>
      </rPr>
      <t xml:space="preserve">IN-011</t>
    </r>
    <r>
      <rPr>
        <sz val="10"/>
        <rFont val="Noto Sans CJK SC"/>
        <family val="2"/>
      </rPr>
      <t xml:space="preserve">：</t>
    </r>
    <r>
      <rPr>
        <sz val="10"/>
        <rFont val="Arial"/>
        <family val="0"/>
        <charset val="1"/>
      </rPr>
      <t xml:space="preserve">146,702</t>
    </r>
    <r>
      <rPr>
        <sz val="10"/>
        <rFont val="Noto Sans CJK SC"/>
        <family val="2"/>
      </rPr>
      <t xml:space="preserve">人、</t>
    </r>
    <r>
      <rPr>
        <sz val="10"/>
        <rFont val="Arial"/>
        <family val="0"/>
        <charset val="1"/>
      </rPr>
      <t xml:space="preserve">IN-014</t>
    </r>
    <r>
      <rPr>
        <sz val="10"/>
        <rFont val="Noto Sans CJK SC"/>
        <family val="2"/>
      </rPr>
      <t xml:space="preserve">：</t>
    </r>
    <r>
      <rPr>
        <sz val="10"/>
        <rFont val="Arial"/>
        <family val="0"/>
        <charset val="1"/>
      </rPr>
      <t xml:space="preserve">52,108</t>
    </r>
    <r>
      <rPr>
        <sz val="10"/>
        <rFont val="Noto Sans CJK SC"/>
        <family val="2"/>
      </rPr>
      <t xml:space="preserve">人）とは集計の時点・基準が異なる</t>
    </r>
  </si>
  <si>
    <t xml:space="preserve">IN-002</t>
  </si>
  <si>
    <r>
      <rPr>
        <sz val="10"/>
        <rFont val="Noto Sans CJK SC"/>
        <family val="2"/>
      </rPr>
      <t xml:space="preserve">潰瘍性大腸炎とクローン病はいずれも若年で発症することが多く、</t>
    </r>
    <r>
      <rPr>
        <sz val="10"/>
        <rFont val="Arial"/>
        <family val="0"/>
        <charset val="1"/>
      </rPr>
      <t xml:space="preserve">10</t>
    </r>
    <r>
      <rPr>
        <sz val="10"/>
        <rFont val="Noto Sans CJK SC"/>
        <family val="2"/>
      </rPr>
      <t xml:space="preserve">歳代後半から</t>
    </r>
    <r>
      <rPr>
        <sz val="10"/>
        <rFont val="Arial"/>
        <family val="0"/>
        <charset val="1"/>
      </rPr>
      <t xml:space="preserve">30</t>
    </r>
    <r>
      <rPr>
        <sz val="10"/>
        <rFont val="Noto Sans CJK SC"/>
        <family val="2"/>
      </rPr>
      <t xml:space="preserve">歳代前半に発症が多い。</t>
    </r>
  </si>
  <si>
    <t xml:space="preserve">IN-003</t>
  </si>
  <si>
    <t xml:space="preserve">潰瘍性大腸炎の病変範囲は、直腸炎型、左側大腸炎型（脾弯曲部まで）、全大腸炎型に分けられる。</t>
  </si>
  <si>
    <r>
      <rPr>
        <sz val="10"/>
        <rFont val="Noto Sans CJK SC"/>
        <family val="2"/>
      </rPr>
      <t xml:space="preserve">医学各論 Ⅵ</t>
    </r>
    <r>
      <rPr>
        <sz val="10"/>
        <rFont val="Arial"/>
        <family val="0"/>
        <charset val="1"/>
      </rPr>
      <t xml:space="preserve">-3-B-⑤</t>
    </r>
    <r>
      <rPr>
        <sz val="10"/>
        <rFont val="Noto Sans CJK SC"/>
        <family val="2"/>
      </rPr>
      <t xml:space="preserve">（潰瘍性大腸炎、</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</si>
  <si>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TBL-01-00-272 (id: Jlvnl3s)</t>
    </r>
    <r>
      <rPr>
        <sz val="10"/>
        <rFont val="Noto Sans CJK SC"/>
        <family val="2"/>
      </rPr>
      <t xml:space="preserve">；</t>
    </r>
    <r>
      <rPr>
        <sz val="10"/>
        <rFont val="Arial"/>
        <family val="0"/>
        <charset val="1"/>
      </rPr>
      <t xml:space="preserve">TBL-02-07-030 (id: JlAKplE)</t>
    </r>
  </si>
  <si>
    <t xml:space="preserve">IN-004</t>
  </si>
  <si>
    <r>
      <rPr>
        <sz val="10"/>
        <rFont val="Noto Sans CJK SC"/>
        <family val="2"/>
      </rPr>
      <t xml:space="preserve">潰瘍性大腸炎の活動性評価に用いる部分</t>
    </r>
    <r>
      <rPr>
        <sz val="10"/>
        <rFont val="Arial"/>
        <family val="0"/>
        <charset val="1"/>
      </rPr>
      <t xml:space="preserve">Mayo</t>
    </r>
    <r>
      <rPr>
        <sz val="10"/>
        <rFont val="Noto Sans CJK SC"/>
        <family val="2"/>
      </rPr>
      <t xml:space="preserve">スコアでは、</t>
    </r>
    <r>
      <rPr>
        <sz val="10"/>
        <rFont val="Arial"/>
        <family val="0"/>
        <charset val="1"/>
      </rPr>
      <t xml:space="preserve">0</t>
    </r>
    <r>
      <rPr>
        <sz val="10"/>
        <rFont val="Noto Sans CJK SC"/>
        <family val="2"/>
      </rPr>
      <t xml:space="preserve">〜</t>
    </r>
    <r>
      <rPr>
        <sz val="10"/>
        <rFont val="Arial"/>
        <family val="0"/>
        <charset val="1"/>
      </rPr>
      <t xml:space="preserve">1</t>
    </r>
    <r>
      <rPr>
        <sz val="10"/>
        <rFont val="Noto Sans CJK SC"/>
        <family val="2"/>
      </rPr>
      <t xml:space="preserve">点を寛解、</t>
    </r>
    <r>
      <rPr>
        <sz val="10"/>
        <rFont val="Arial"/>
        <family val="0"/>
        <charset val="1"/>
      </rPr>
      <t xml:space="preserve">2</t>
    </r>
    <r>
      <rPr>
        <sz val="10"/>
        <rFont val="Noto Sans CJK SC"/>
        <family val="2"/>
      </rPr>
      <t xml:space="preserve">〜</t>
    </r>
    <r>
      <rPr>
        <sz val="10"/>
        <rFont val="Arial"/>
        <family val="0"/>
        <charset val="1"/>
      </rPr>
      <t xml:space="preserve">4</t>
    </r>
    <r>
      <rPr>
        <sz val="10"/>
        <rFont val="Noto Sans CJK SC"/>
        <family val="2"/>
      </rPr>
      <t xml:space="preserve">点を軽症、</t>
    </r>
    <r>
      <rPr>
        <sz val="10"/>
        <rFont val="Arial"/>
        <family val="0"/>
        <charset val="1"/>
      </rPr>
      <t xml:space="preserve">5</t>
    </r>
    <r>
      <rPr>
        <sz val="10"/>
        <rFont val="Noto Sans CJK SC"/>
        <family val="2"/>
      </rPr>
      <t xml:space="preserve">〜</t>
    </r>
    <r>
      <rPr>
        <sz val="10"/>
        <rFont val="Arial"/>
        <family val="0"/>
        <charset val="1"/>
      </rPr>
      <t xml:space="preserve">7</t>
    </r>
    <r>
      <rPr>
        <sz val="10"/>
        <rFont val="Noto Sans CJK SC"/>
        <family val="2"/>
      </rPr>
      <t xml:space="preserve">点を中等症、</t>
    </r>
    <r>
      <rPr>
        <sz val="10"/>
        <rFont val="Arial"/>
        <family val="0"/>
        <charset val="1"/>
      </rPr>
      <t xml:space="preserve">8</t>
    </r>
    <r>
      <rPr>
        <sz val="10"/>
        <rFont val="Noto Sans CJK SC"/>
        <family val="2"/>
      </rPr>
      <t xml:space="preserve">点以上を重症とする。</t>
    </r>
  </si>
  <si>
    <r>
      <rPr>
        <sz val="10"/>
        <rFont val="Arial"/>
        <family val="0"/>
        <charset val="1"/>
      </rPr>
      <t xml:space="preserve">PS-02-08-05 (id: JkxnuRY)</t>
    </r>
    <r>
      <rPr>
        <sz val="10"/>
        <rFont val="Noto Sans CJK SC"/>
        <family val="2"/>
      </rPr>
      <t xml:space="preserve">；</t>
    </r>
    <r>
      <rPr>
        <sz val="10"/>
        <rFont val="Arial"/>
        <family val="0"/>
        <charset val="1"/>
      </rPr>
      <t xml:space="preserve">TBL-01-00-272 (id: Jlvnl3s)</t>
    </r>
  </si>
  <si>
    <r>
      <rPr>
        <sz val="10"/>
        <rFont val="Arial"/>
        <family val="0"/>
        <charset val="1"/>
      </rPr>
      <t xml:space="preserve">low</t>
    </r>
    <r>
      <rPr>
        <sz val="10"/>
        <rFont val="Noto Sans CJK SC"/>
        <family val="2"/>
      </rPr>
      <t xml:space="preserve">（部分</t>
    </r>
    <r>
      <rPr>
        <sz val="10"/>
        <rFont val="Arial"/>
        <family val="0"/>
        <charset val="1"/>
      </rPr>
      <t xml:space="preserve">Mayo</t>
    </r>
    <r>
      <rPr>
        <sz val="10"/>
        <rFont val="Noto Sans CJK SC"/>
        <family val="2"/>
      </rPr>
      <t xml:space="preserve">スコアの構成項目と区分を</t>
    </r>
    <r>
      <rPr>
        <sz val="10"/>
        <rFont val="Arial"/>
        <family val="0"/>
        <charset val="1"/>
      </rPr>
      <t xml:space="preserve">GL</t>
    </r>
    <r>
      <rPr>
        <sz val="10"/>
        <rFont val="Noto Sans CJK SC"/>
        <family val="2"/>
      </rPr>
      <t xml:space="preserve">本文で照合）</t>
    </r>
  </si>
  <si>
    <t xml:space="preserve">IN-005</t>
  </si>
  <si>
    <t xml:space="preserve">クローン病の好発部位は小腸と大腸（とくに回腸）および肛門周囲であり、病型（疾患挙動）はモントリオール分類で非狭窄非穿通型、穿通型、狭窄型に分けられる。</t>
  </si>
  <si>
    <r>
      <rPr>
        <sz val="10"/>
        <rFont val="Noto Sans CJK SC"/>
        <family val="2"/>
      </rPr>
      <t xml:space="preserve">医学各論 Ⅵ</t>
    </r>
    <r>
      <rPr>
        <sz val="10"/>
        <rFont val="Arial"/>
        <family val="0"/>
        <charset val="1"/>
      </rPr>
      <t xml:space="preserve">-3-B-④</t>
    </r>
    <r>
      <rPr>
        <sz val="10"/>
        <rFont val="Noto Sans CJK SC"/>
        <family val="2"/>
      </rPr>
      <t xml:space="preserve">（</t>
    </r>
    <r>
      <rPr>
        <sz val="10"/>
        <rFont val="Arial"/>
        <family val="0"/>
        <charset val="1"/>
      </rPr>
      <t xml:space="preserve">Crohn</t>
    </r>
    <r>
      <rPr>
        <sz val="10"/>
        <rFont val="Noto Sans CJK SC"/>
        <family val="2"/>
      </rPr>
      <t xml:space="preserve">病、</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</si>
  <si>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TBL-01-00-273 (id: Jlvnl3w)</t>
    </r>
  </si>
  <si>
    <t xml:space="preserve">IN-006</t>
  </si>
  <si>
    <r>
      <rPr>
        <sz val="10"/>
        <rFont val="Noto Sans CJK SC"/>
        <family val="2"/>
      </rPr>
      <t xml:space="preserve">喫煙と虫垂切除は潰瘍性大腸炎の発症に予防的に働くと報告されている。一方、喫煙はクローン病の発症の危険因子と報告されている。経口避妊薬と</t>
    </r>
    <r>
      <rPr>
        <sz val="10"/>
        <rFont val="Arial"/>
        <family val="0"/>
        <charset val="1"/>
      </rPr>
      <t xml:space="preserve">NSAID</t>
    </r>
    <r>
      <rPr>
        <sz val="10"/>
        <rFont val="Noto Sans CJK SC"/>
        <family val="2"/>
      </rPr>
      <t xml:space="preserve">は</t>
    </r>
    <r>
      <rPr>
        <sz val="10"/>
        <rFont val="Arial"/>
        <family val="0"/>
        <charset val="1"/>
      </rPr>
      <t xml:space="preserve">IBD</t>
    </r>
    <r>
      <rPr>
        <sz val="10"/>
        <rFont val="Noto Sans CJK SC"/>
        <family val="2"/>
      </rPr>
      <t xml:space="preserve">の発症との関連が報告されている。</t>
    </r>
  </si>
  <si>
    <t xml:space="preserve">IN-007</t>
  </si>
  <si>
    <r>
      <rPr>
        <sz val="10"/>
        <rFont val="Noto Sans CJK SC"/>
        <family val="2"/>
      </rPr>
      <t xml:space="preserve">潰瘍性大腸炎の寛解維持療法では、</t>
    </r>
    <r>
      <rPr>
        <sz val="10"/>
        <rFont val="Arial"/>
        <family val="0"/>
        <charset val="1"/>
      </rPr>
      <t xml:space="preserve">5-ASA</t>
    </r>
    <r>
      <rPr>
        <sz val="10"/>
        <rFont val="Noto Sans CJK SC"/>
        <family val="2"/>
      </rPr>
      <t xml:space="preserve">製剤を</t>
    </r>
    <r>
      <rPr>
        <sz val="10"/>
        <rFont val="Arial"/>
        <family val="0"/>
        <charset val="1"/>
      </rPr>
      <t xml:space="preserve">1</t>
    </r>
    <r>
      <rPr>
        <sz val="10"/>
        <rFont val="Noto Sans CJK SC"/>
        <family val="2"/>
      </rPr>
      <t xml:space="preserve">日</t>
    </r>
    <r>
      <rPr>
        <sz val="10"/>
        <rFont val="Arial"/>
        <family val="0"/>
        <charset val="1"/>
      </rPr>
      <t xml:space="preserve">2 g</t>
    </r>
    <r>
      <rPr>
        <sz val="10"/>
        <rFont val="Noto Sans CJK SC"/>
        <family val="2"/>
      </rPr>
      <t xml:space="preserve">以上で用いることが推奨されている（強い推奨、エビデンスの質：高）。</t>
    </r>
  </si>
  <si>
    <r>
      <rPr>
        <sz val="10"/>
        <rFont val="Noto Sans CJK SC"/>
        <family val="2"/>
      </rPr>
      <t xml:space="preserve">製剤によって高用量の上乗せ効果の報告は一致していない（</t>
    </r>
    <r>
      <rPr>
        <sz val="10"/>
        <rFont val="Arial"/>
        <family val="0"/>
        <charset val="1"/>
      </rPr>
      <t xml:space="preserve">GL</t>
    </r>
    <r>
      <rPr>
        <sz val="10"/>
        <rFont val="Noto Sans CJK SC"/>
        <family val="2"/>
      </rPr>
      <t xml:space="preserve">本文の解説）</t>
    </r>
  </si>
  <si>
    <t xml:space="preserve">IN-008</t>
  </si>
  <si>
    <r>
      <rPr>
        <sz val="10"/>
        <rFont val="Noto Sans CJK SC"/>
        <family val="2"/>
      </rPr>
      <t xml:space="preserve">日本の</t>
    </r>
    <r>
      <rPr>
        <sz val="10"/>
        <rFont val="Arial"/>
        <family val="0"/>
        <charset val="1"/>
      </rPr>
      <t xml:space="preserve">IBD</t>
    </r>
    <r>
      <rPr>
        <sz val="10"/>
        <rFont val="Noto Sans CJK SC"/>
        <family val="2"/>
      </rPr>
      <t xml:space="preserve">診療ガイドライン</t>
    </r>
    <r>
      <rPr>
        <sz val="10"/>
        <rFont val="Arial"/>
        <family val="0"/>
        <charset val="1"/>
      </rPr>
      <t xml:space="preserve">2020</t>
    </r>
    <r>
      <rPr>
        <sz val="10"/>
        <rFont val="Noto Sans CJK SC"/>
        <family val="2"/>
      </rPr>
      <t xml:space="preserve">は、</t>
    </r>
    <r>
      <rPr>
        <sz val="10"/>
        <rFont val="Arial"/>
        <family val="0"/>
        <charset val="1"/>
      </rPr>
      <t xml:space="preserve">5-ASA</t>
    </r>
    <r>
      <rPr>
        <sz val="10"/>
        <rFont val="Noto Sans CJK SC"/>
        <family val="2"/>
      </rPr>
      <t xml:space="preserve">製剤による治療が潰瘍性大腸炎関連大腸癌のリスクを下げるとして、その使用を推奨している（強い推奨、エビデンスの質：低）。</t>
    </r>
  </si>
  <si>
    <r>
      <rPr>
        <sz val="10"/>
        <rFont val="Arial"/>
        <family val="0"/>
        <charset val="1"/>
      </rPr>
      <t xml:space="preserve">PS-02-08-05 (id: JkxnuRY)</t>
    </r>
    <r>
      <rPr>
        <sz val="10"/>
        <rFont val="Noto Sans CJK SC"/>
        <family val="2"/>
      </rPr>
      <t xml:space="preserve">；</t>
    </r>
    <r>
      <rPr>
        <sz val="10"/>
        <rFont val="Arial"/>
        <family val="0"/>
        <charset val="1"/>
      </rPr>
      <t xml:space="preserve">TBL-01-00-272 (id: Jlvnl3s)</t>
    </r>
    <r>
      <rPr>
        <sz val="10"/>
        <rFont val="Noto Sans CJK SC"/>
        <family val="2"/>
      </rPr>
      <t xml:space="preserve">；</t>
    </r>
    <r>
      <rPr>
        <sz val="10"/>
        <rFont val="Arial"/>
        <family val="0"/>
        <charset val="1"/>
      </rPr>
      <t xml:space="preserve">TBL-01-00-650 (id: Jlvnmc0)</t>
    </r>
  </si>
  <si>
    <t xml:space="preserve">IN-009</t>
  </si>
  <si>
    <r>
      <rPr>
        <sz val="10"/>
        <rFont val="Noto Sans CJK SC"/>
        <family val="2"/>
      </rPr>
      <t xml:space="preserve">クローン病の小腸カプセル内視鏡の診断率は、疑い例で</t>
    </r>
    <r>
      <rPr>
        <sz val="10"/>
        <rFont val="Arial"/>
        <family val="0"/>
        <charset val="1"/>
      </rPr>
      <t xml:space="preserve">20</t>
    </r>
    <r>
      <rPr>
        <sz val="10"/>
        <rFont val="Noto Sans CJK SC"/>
        <family val="2"/>
      </rPr>
      <t xml:space="preserve">〜</t>
    </r>
    <r>
      <rPr>
        <sz val="10"/>
        <rFont val="Arial"/>
        <family val="0"/>
        <charset val="1"/>
      </rPr>
      <t xml:space="preserve">86%</t>
    </r>
    <r>
      <rPr>
        <sz val="10"/>
        <rFont val="Noto Sans CJK SC"/>
        <family val="2"/>
      </rPr>
      <t xml:space="preserve">と報告されている。カプセルの滞留は、確定例で</t>
    </r>
    <r>
      <rPr>
        <sz val="10"/>
        <rFont val="Arial"/>
        <family val="0"/>
        <charset val="1"/>
      </rPr>
      <t xml:space="preserve">5</t>
    </r>
    <r>
      <rPr>
        <sz val="10"/>
        <rFont val="Noto Sans CJK SC"/>
        <family val="2"/>
      </rPr>
      <t xml:space="preserve">〜</t>
    </r>
    <r>
      <rPr>
        <sz val="10"/>
        <rFont val="Arial"/>
        <family val="0"/>
        <charset val="1"/>
      </rPr>
      <t xml:space="preserve">13%</t>
    </r>
    <r>
      <rPr>
        <sz val="10"/>
        <rFont val="Noto Sans CJK SC"/>
        <family val="2"/>
      </rPr>
      <t xml:space="preserve">、疑い例で</t>
    </r>
    <r>
      <rPr>
        <sz val="10"/>
        <rFont val="Arial"/>
        <family val="0"/>
        <charset val="1"/>
      </rPr>
      <t xml:space="preserve">4</t>
    </r>
    <r>
      <rPr>
        <sz val="10"/>
        <rFont val="Noto Sans CJK SC"/>
        <family val="2"/>
      </rPr>
      <t xml:space="preserve">〜</t>
    </r>
    <r>
      <rPr>
        <sz val="10"/>
        <rFont val="Arial"/>
        <family val="0"/>
        <charset val="1"/>
      </rPr>
      <t xml:space="preserve">13%</t>
    </r>
    <r>
      <rPr>
        <sz val="10"/>
        <rFont val="Noto Sans CJK SC"/>
        <family val="2"/>
      </rPr>
      <t xml:space="preserve">と報告されており、使用前に消化管の開通性を確認する。開通性が確認された例では、小腸の活動性評価に</t>
    </r>
    <r>
      <rPr>
        <sz val="10"/>
        <rFont val="Arial"/>
        <family val="0"/>
        <charset val="1"/>
      </rPr>
      <t xml:space="preserve">CT</t>
    </r>
    <r>
      <rPr>
        <sz val="10"/>
        <rFont val="Noto Sans CJK SC"/>
        <family val="2"/>
      </rPr>
      <t xml:space="preserve">や</t>
    </r>
    <r>
      <rPr>
        <sz val="10"/>
        <rFont val="Arial"/>
        <family val="0"/>
        <charset val="1"/>
      </rPr>
      <t xml:space="preserve">MR</t>
    </r>
    <r>
      <rPr>
        <sz val="10"/>
        <rFont val="Noto Sans CJK SC"/>
        <family val="2"/>
      </rPr>
      <t xml:space="preserve">による小腸造影と同等に有用とされる（強い推奨、エビデンスの質：中）。</t>
    </r>
  </si>
  <si>
    <r>
      <rPr>
        <sz val="10"/>
        <rFont val="Arial"/>
        <family val="0"/>
        <charset val="1"/>
      </rPr>
      <t xml:space="preserve">PS-02-08-05 (id: JkxnuRY)</t>
    </r>
    <r>
      <rPr>
        <sz val="10"/>
        <rFont val="Noto Sans CJK SC"/>
        <family val="2"/>
      </rPr>
      <t xml:space="preserve">；</t>
    </r>
    <r>
      <rPr>
        <sz val="10"/>
        <rFont val="Arial"/>
        <family val="0"/>
        <charset val="1"/>
      </rPr>
      <t xml:space="preserve">TBL-01-00-273 (id: Jlvnl3w)</t>
    </r>
    <r>
      <rPr>
        <sz val="10"/>
        <rFont val="Noto Sans CJK SC"/>
        <family val="2"/>
      </rPr>
      <t xml:space="preserve">；</t>
    </r>
    <r>
      <rPr>
        <sz val="10"/>
        <rFont val="Arial"/>
        <family val="0"/>
        <charset val="1"/>
      </rPr>
      <t xml:space="preserve">TBL-02-07-030 (id: JlAKplE)</t>
    </r>
  </si>
  <si>
    <r>
      <rPr>
        <sz val="10"/>
        <rFont val="Noto Sans CJK SC"/>
        <family val="2"/>
      </rPr>
      <t xml:space="preserve">診断率と滞留率は</t>
    </r>
    <r>
      <rPr>
        <sz val="10"/>
        <rFont val="Arial"/>
        <family val="0"/>
        <charset val="1"/>
      </rPr>
      <t xml:space="preserve">GL</t>
    </r>
    <r>
      <rPr>
        <sz val="10"/>
        <rFont val="Noto Sans CJK SC"/>
        <family val="2"/>
      </rPr>
      <t xml:space="preserve">が引用した値（二次資料経由）で、原著は未照合</t>
    </r>
  </si>
  <si>
    <t xml:space="preserve">IN-010</t>
  </si>
  <si>
    <r>
      <rPr>
        <sz val="10"/>
        <rFont val="Noto Sans CJK SC"/>
        <family val="2"/>
      </rPr>
      <t xml:space="preserve">クローン病の活動性のモニタリングと治療効果の判定には、</t>
    </r>
    <r>
      <rPr>
        <sz val="10"/>
        <rFont val="Arial"/>
        <family val="0"/>
        <charset val="1"/>
      </rPr>
      <t xml:space="preserve">MR</t>
    </r>
    <r>
      <rPr>
        <sz val="10"/>
        <rFont val="Noto Sans CJK SC"/>
        <family val="2"/>
      </rPr>
      <t xml:space="preserve">エンテログラフィ（</t>
    </r>
    <r>
      <rPr>
        <sz val="10"/>
        <rFont val="Arial"/>
        <family val="0"/>
        <charset val="1"/>
      </rPr>
      <t xml:space="preserve">MRE</t>
    </r>
    <r>
      <rPr>
        <sz val="10"/>
        <rFont val="Noto Sans CJK SC"/>
        <family val="2"/>
      </rPr>
      <t xml:space="preserve">）や</t>
    </r>
    <r>
      <rPr>
        <sz val="10"/>
        <rFont val="Arial"/>
        <family val="0"/>
        <charset val="1"/>
      </rPr>
      <t xml:space="preserve">MR</t>
    </r>
    <r>
      <rPr>
        <sz val="10"/>
        <rFont val="Noto Sans CJK SC"/>
        <family val="2"/>
      </rPr>
      <t xml:space="preserve">エンテロコロノグラフィ（</t>
    </r>
    <r>
      <rPr>
        <sz val="10"/>
        <rFont val="Arial"/>
        <family val="0"/>
        <charset val="1"/>
      </rPr>
      <t xml:space="preserve">MREC</t>
    </r>
    <r>
      <rPr>
        <sz val="10"/>
        <rFont val="Noto Sans CJK SC"/>
        <family val="2"/>
      </rPr>
      <t xml:space="preserve">）が推奨される（強い推奨、エビデンスの質：中）。放射線被曝を避けるため、繰り返し検査する</t>
    </r>
    <r>
      <rPr>
        <sz val="10"/>
        <rFont val="Arial"/>
        <family val="0"/>
        <charset val="1"/>
      </rPr>
      <t xml:space="preserve">35</t>
    </r>
    <r>
      <rPr>
        <sz val="10"/>
        <rFont val="Noto Sans CJK SC"/>
        <family val="2"/>
      </rPr>
      <t xml:space="preserve">歳未満の患者ではとくに望ましいとされる。</t>
    </r>
  </si>
  <si>
    <r>
      <rPr>
        <sz val="10"/>
        <rFont val="Arial"/>
        <family val="0"/>
        <charset val="1"/>
      </rPr>
      <t xml:space="preserve">PS-02-08-05 (id: JkxnuRY)</t>
    </r>
    <r>
      <rPr>
        <sz val="10"/>
        <rFont val="Noto Sans CJK SC"/>
        <family val="2"/>
      </rPr>
      <t xml:space="preserve">；</t>
    </r>
    <r>
      <rPr>
        <sz val="10"/>
        <rFont val="Arial"/>
        <family val="0"/>
        <charset val="1"/>
      </rPr>
      <t xml:space="preserve">TBL-01-00-273 (id: Jlvnl3w)</t>
    </r>
    <r>
      <rPr>
        <sz val="10"/>
        <rFont val="Noto Sans CJK SC"/>
        <family val="2"/>
      </rPr>
      <t xml:space="preserve">；</t>
    </r>
    <r>
      <rPr>
        <sz val="10"/>
        <rFont val="Arial"/>
        <family val="0"/>
        <charset val="1"/>
      </rPr>
      <t xml:space="preserve">TBL-02-07-029 (id: JlAKplA)</t>
    </r>
  </si>
  <si>
    <t xml:space="preserve">IN-011</t>
  </si>
  <si>
    <r>
      <rPr>
        <sz val="10"/>
        <rFont val="Noto Sans CJK SC"/>
        <family val="2"/>
      </rPr>
      <t xml:space="preserve">潰瘍性大腸炎は指定難病（番号</t>
    </r>
    <r>
      <rPr>
        <sz val="10"/>
        <rFont val="Arial"/>
        <family val="0"/>
        <charset val="1"/>
      </rPr>
      <t xml:space="preserve">97</t>
    </r>
    <r>
      <rPr>
        <sz val="10"/>
        <rFont val="Noto Sans CJK SC"/>
        <family val="2"/>
      </rPr>
      <t xml:space="preserve">）で、令和</t>
    </r>
    <r>
      <rPr>
        <sz val="10"/>
        <rFont val="Arial"/>
        <family val="0"/>
        <charset val="1"/>
      </rPr>
      <t xml:space="preserve">5</t>
    </r>
    <r>
      <rPr>
        <sz val="10"/>
        <rFont val="Noto Sans CJK SC"/>
        <family val="2"/>
      </rPr>
      <t xml:space="preserve">年度の特定医療費（指定難病）受給者証所持者数は</t>
    </r>
    <r>
      <rPr>
        <sz val="10"/>
        <rFont val="Arial"/>
        <family val="0"/>
        <charset val="1"/>
      </rPr>
      <t xml:space="preserve">146,702</t>
    </r>
    <r>
      <rPr>
        <sz val="10"/>
        <rFont val="Noto Sans CJK SC"/>
        <family val="2"/>
      </rPr>
      <t xml:space="preserve">人である。発症年齢のピークは男性で</t>
    </r>
    <r>
      <rPr>
        <sz val="10"/>
        <rFont val="Arial"/>
        <family val="0"/>
        <charset val="1"/>
      </rPr>
      <t xml:space="preserve">20</t>
    </r>
    <r>
      <rPr>
        <sz val="10"/>
        <rFont val="Noto Sans CJK SC"/>
        <family val="2"/>
      </rPr>
      <t xml:space="preserve">〜</t>
    </r>
    <r>
      <rPr>
        <sz val="10"/>
        <rFont val="Arial"/>
        <family val="0"/>
        <charset val="1"/>
      </rPr>
      <t xml:space="preserve">24</t>
    </r>
    <r>
      <rPr>
        <sz val="10"/>
        <rFont val="Noto Sans CJK SC"/>
        <family val="2"/>
      </rPr>
      <t xml:space="preserve">歳、女性で</t>
    </r>
    <r>
      <rPr>
        <sz val="10"/>
        <rFont val="Arial"/>
        <family val="0"/>
        <charset val="1"/>
      </rPr>
      <t xml:space="preserve">25</t>
    </r>
    <r>
      <rPr>
        <sz val="10"/>
        <rFont val="Noto Sans CJK SC"/>
        <family val="2"/>
      </rPr>
      <t xml:space="preserve">〜</t>
    </r>
    <r>
      <rPr>
        <sz val="10"/>
        <rFont val="Arial"/>
        <family val="0"/>
        <charset val="1"/>
      </rPr>
      <t xml:space="preserve">29</t>
    </r>
    <r>
      <rPr>
        <sz val="10"/>
        <rFont val="Noto Sans CJK SC"/>
        <family val="2"/>
      </rPr>
      <t xml:space="preserve">歳で、男女比は</t>
    </r>
    <r>
      <rPr>
        <sz val="10"/>
        <rFont val="Arial"/>
        <family val="0"/>
        <charset val="1"/>
      </rPr>
      <t xml:space="preserve">1:1</t>
    </r>
    <r>
      <rPr>
        <sz val="10"/>
        <rFont val="Noto Sans CJK SC"/>
        <family val="2"/>
      </rPr>
      <t xml:space="preserve">である。</t>
    </r>
  </si>
  <si>
    <t xml:space="preserve">SRC-055</t>
  </si>
  <si>
    <r>
      <rPr>
        <sz val="10"/>
        <rFont val="Noto Sans CJK SC"/>
        <family val="2"/>
      </rPr>
      <t xml:space="preserve">難病情報センター『潰瘍性大腸炎（指定難病</t>
    </r>
    <r>
      <rPr>
        <sz val="10"/>
        <rFont val="Arial"/>
        <family val="0"/>
        <charset val="1"/>
      </rPr>
      <t xml:space="preserve">97</t>
    </r>
    <r>
      <rPr>
        <sz val="10"/>
        <rFont val="Noto Sans CJK SC"/>
        <family val="2"/>
      </rPr>
      <t xml:space="preserve">）』（情報更新 令和</t>
    </r>
    <r>
      <rPr>
        <sz val="10"/>
        <rFont val="Arial"/>
        <family val="0"/>
        <charset val="1"/>
      </rPr>
      <t xml:space="preserve">7</t>
    </r>
    <r>
      <rPr>
        <sz val="10"/>
        <rFont val="Noto Sans CJK SC"/>
        <family val="2"/>
      </rPr>
      <t xml:space="preserve">年</t>
    </r>
    <r>
      <rPr>
        <sz val="10"/>
        <rFont val="Arial"/>
        <family val="0"/>
        <charset val="1"/>
      </rPr>
      <t xml:space="preserve">11</t>
    </r>
    <r>
      <rPr>
        <sz val="10"/>
        <rFont val="Noto Sans CJK SC"/>
        <family val="2"/>
      </rPr>
      <t xml:space="preserve">月）</t>
    </r>
  </si>
  <si>
    <r>
      <rPr>
        <sz val="10"/>
        <rFont val="Noto Sans CJK SC"/>
        <family val="2"/>
      </rPr>
      <t xml:space="preserve">出典の利用規約が未確認（</t>
    </r>
    <r>
      <rPr>
        <sz val="10"/>
        <rFont val="Arial"/>
        <family val="0"/>
        <charset val="1"/>
      </rPr>
      <t xml:space="preserve">source_class: UNKNOWN</t>
    </r>
    <r>
      <rPr>
        <sz val="10"/>
        <rFont val="Noto Sans CJK SC"/>
        <family val="2"/>
      </rPr>
      <t xml:space="preserve">）</t>
    </r>
  </si>
  <si>
    <t xml:space="preserve">IN-012</t>
  </si>
  <si>
    <r>
      <rPr>
        <sz val="10"/>
        <rFont val="Noto Sans CJK SC"/>
        <family val="2"/>
      </rPr>
      <t xml:space="preserve">潰瘍性大腸炎では、発症から</t>
    </r>
    <r>
      <rPr>
        <sz val="10"/>
        <rFont val="Arial"/>
        <family val="0"/>
        <charset val="1"/>
      </rPr>
      <t xml:space="preserve">7</t>
    </r>
    <r>
      <rPr>
        <sz val="10"/>
        <rFont val="Noto Sans CJK SC"/>
        <family val="2"/>
      </rPr>
      <t xml:space="preserve">〜</t>
    </r>
    <r>
      <rPr>
        <sz val="10"/>
        <rFont val="Arial"/>
        <family val="0"/>
        <charset val="1"/>
      </rPr>
      <t xml:space="preserve">8</t>
    </r>
    <r>
      <rPr>
        <sz val="10"/>
        <rFont val="Noto Sans CJK SC"/>
        <family val="2"/>
      </rPr>
      <t xml:space="preserve">年を過ぎると大腸癌を合併するリスクが高くなるため、症状がなくても定期的な内視鏡検査が勧められる。</t>
    </r>
  </si>
  <si>
    <r>
      <rPr>
        <sz val="10"/>
        <rFont val="Arial"/>
        <family val="0"/>
        <charset val="1"/>
      </rPr>
      <t xml:space="preserve">PS-03-04-14 (id: JkxnuYE)</t>
    </r>
    <r>
      <rPr>
        <sz val="10"/>
        <rFont val="Noto Sans CJK SC"/>
        <family val="2"/>
      </rPr>
      <t xml:space="preserve">；</t>
    </r>
    <r>
      <rPr>
        <sz val="10"/>
        <rFont val="Arial"/>
        <family val="0"/>
        <charset val="1"/>
      </rPr>
      <t xml:space="preserve">TBL-01-00-272 (id: Jlvnl3s)</t>
    </r>
    <r>
      <rPr>
        <sz val="10"/>
        <rFont val="Noto Sans CJK SC"/>
        <family val="2"/>
      </rPr>
      <t xml:space="preserve">；</t>
    </r>
    <r>
      <rPr>
        <sz val="10"/>
        <rFont val="Arial"/>
        <family val="0"/>
        <charset val="1"/>
      </rPr>
      <t xml:space="preserve">TBL-01-00-650 (id: Jlvnmc0)</t>
    </r>
    <r>
      <rPr>
        <sz val="10"/>
        <rFont val="Noto Sans CJK SC"/>
        <family val="2"/>
      </rPr>
      <t xml:space="preserve">；</t>
    </r>
    <r>
      <rPr>
        <sz val="10"/>
        <rFont val="Arial"/>
        <family val="0"/>
        <charset val="1"/>
      </rPr>
      <t xml:space="preserve">TBL-02-07-030 (id: JlAKplE)</t>
    </r>
  </si>
  <si>
    <t xml:space="preserve">IN-013</t>
  </si>
  <si>
    <t xml:space="preserve">潰瘍性大腸炎の手術適応は、内科治療が無効な場合（とくに重症例）、副作用で内科治療が続けられない場合、大量出血、穿孔、癌またはその疑いがある場合である。術式は大腸全摘術で、回腸で便をためる袋（回腸嚢）を作って肛門につなぐ方法が主流である。</t>
  </si>
  <si>
    <t xml:space="preserve">IN-014</t>
  </si>
  <si>
    <r>
      <rPr>
        <sz val="10"/>
        <rFont val="Noto Sans CJK SC"/>
        <family val="2"/>
      </rPr>
      <t xml:space="preserve">クローン病は指定難病（番号</t>
    </r>
    <r>
      <rPr>
        <sz val="10"/>
        <rFont val="Arial"/>
        <family val="0"/>
        <charset val="1"/>
      </rPr>
      <t xml:space="preserve">96</t>
    </r>
    <r>
      <rPr>
        <sz val="10"/>
        <rFont val="Noto Sans CJK SC"/>
        <family val="2"/>
      </rPr>
      <t xml:space="preserve">）で、</t>
    </r>
    <r>
      <rPr>
        <sz val="10"/>
        <rFont val="Arial"/>
        <family val="0"/>
        <charset val="1"/>
      </rPr>
      <t xml:space="preserve">2023</t>
    </r>
    <r>
      <rPr>
        <sz val="10"/>
        <rFont val="Noto Sans CJK SC"/>
        <family val="2"/>
      </rPr>
      <t xml:space="preserve">年度（令和</t>
    </r>
    <r>
      <rPr>
        <sz val="10"/>
        <rFont val="Arial"/>
        <family val="0"/>
        <charset val="1"/>
      </rPr>
      <t xml:space="preserve">5</t>
    </r>
    <r>
      <rPr>
        <sz val="10"/>
        <rFont val="Noto Sans CJK SC"/>
        <family val="2"/>
      </rPr>
      <t xml:space="preserve">年度）の特定医療費（指定難病）受給者証保持者数は</t>
    </r>
    <r>
      <rPr>
        <sz val="10"/>
        <rFont val="Arial"/>
        <family val="0"/>
        <charset val="1"/>
      </rPr>
      <t xml:space="preserve">52,108</t>
    </r>
    <r>
      <rPr>
        <sz val="10"/>
        <rFont val="Noto Sans CJK SC"/>
        <family val="2"/>
      </rPr>
      <t xml:space="preserve">人である。男女比は約</t>
    </r>
    <r>
      <rPr>
        <sz val="10"/>
        <rFont val="Arial"/>
        <family val="0"/>
        <charset val="1"/>
      </rPr>
      <t xml:space="preserve">2:1</t>
    </r>
    <r>
      <rPr>
        <sz val="10"/>
        <rFont val="Noto Sans CJK SC"/>
        <family val="2"/>
      </rPr>
      <t xml:space="preserve">で男性に多く、発症年齢のピークは男性で</t>
    </r>
    <r>
      <rPr>
        <sz val="10"/>
        <rFont val="Arial"/>
        <family val="0"/>
        <charset val="1"/>
      </rPr>
      <t xml:space="preserve">20</t>
    </r>
    <r>
      <rPr>
        <sz val="10"/>
        <rFont val="Noto Sans CJK SC"/>
        <family val="2"/>
      </rPr>
      <t xml:space="preserve">〜</t>
    </r>
    <r>
      <rPr>
        <sz val="10"/>
        <rFont val="Arial"/>
        <family val="0"/>
        <charset val="1"/>
      </rPr>
      <t xml:space="preserve">24</t>
    </r>
    <r>
      <rPr>
        <sz val="10"/>
        <rFont val="Noto Sans CJK SC"/>
        <family val="2"/>
      </rPr>
      <t xml:space="preserve">歳、女性で</t>
    </r>
    <r>
      <rPr>
        <sz val="10"/>
        <rFont val="Arial"/>
        <family val="0"/>
        <charset val="1"/>
      </rPr>
      <t xml:space="preserve">15</t>
    </r>
    <r>
      <rPr>
        <sz val="10"/>
        <rFont val="Noto Sans CJK SC"/>
        <family val="2"/>
      </rPr>
      <t xml:space="preserve">〜</t>
    </r>
    <r>
      <rPr>
        <sz val="10"/>
        <rFont val="Arial"/>
        <family val="0"/>
        <charset val="1"/>
      </rPr>
      <t xml:space="preserve">19</t>
    </r>
    <r>
      <rPr>
        <sz val="10"/>
        <rFont val="Noto Sans CJK SC"/>
        <family val="2"/>
      </rPr>
      <t xml:space="preserve">歳である。</t>
    </r>
  </si>
  <si>
    <t xml:space="preserve">SRC-056</t>
  </si>
  <si>
    <r>
      <rPr>
        <sz val="10"/>
        <rFont val="Noto Sans CJK SC"/>
        <family val="2"/>
      </rPr>
      <t xml:space="preserve">難病情報センター『クローン病（指定難病</t>
    </r>
    <r>
      <rPr>
        <sz val="10"/>
        <rFont val="Arial"/>
        <family val="0"/>
        <charset val="1"/>
      </rPr>
      <t xml:space="preserve">96</t>
    </r>
    <r>
      <rPr>
        <sz val="10"/>
        <rFont val="Noto Sans CJK SC"/>
        <family val="2"/>
      </rPr>
      <t xml:space="preserve">）』（情報更新 令和</t>
    </r>
    <r>
      <rPr>
        <sz val="10"/>
        <rFont val="Arial"/>
        <family val="0"/>
        <charset val="1"/>
      </rPr>
      <t xml:space="preserve">7</t>
    </r>
    <r>
      <rPr>
        <sz val="10"/>
        <rFont val="Noto Sans CJK SC"/>
        <family val="2"/>
      </rPr>
      <t xml:space="preserve">年</t>
    </r>
    <r>
      <rPr>
        <sz val="10"/>
        <rFont val="Arial"/>
        <family val="0"/>
        <charset val="1"/>
      </rPr>
      <t xml:space="preserve">11</t>
    </r>
    <r>
      <rPr>
        <sz val="10"/>
        <rFont val="Noto Sans CJK SC"/>
        <family val="2"/>
      </rPr>
      <t xml:space="preserve">月）</t>
    </r>
  </si>
  <si>
    <t xml:space="preserve">IN-015</t>
  </si>
  <si>
    <t xml:space="preserve">クローン病の腸管合併症には瘻孔、狭窄、膿瘍があり、腸管外合併症には関節炎、虹彩炎、結節性紅斑、肛門部病変などがある。</t>
  </si>
  <si>
    <t xml:space="preserve">IN-016</t>
  </si>
  <si>
    <r>
      <rPr>
        <sz val="10"/>
        <rFont val="Noto Sans CJK SC"/>
        <family val="2"/>
      </rPr>
      <t xml:space="preserve">クローン病の治療には、経腸栄養や完全中心静脈栄養による栄養療法と、</t>
    </r>
    <r>
      <rPr>
        <sz val="10"/>
        <rFont val="Arial"/>
        <family val="0"/>
        <charset val="1"/>
      </rPr>
      <t xml:space="preserve">5-ASA</t>
    </r>
    <r>
      <rPr>
        <sz val="10"/>
        <rFont val="Noto Sans CJK SC"/>
        <family val="2"/>
      </rPr>
      <t xml:space="preserve">製剤、副腎皮質ステロイド、免疫調節薬などの薬物療法があり、これらが効きにくい場合には抗</t>
    </r>
    <r>
      <rPr>
        <sz val="10"/>
        <rFont val="Arial"/>
        <family val="0"/>
        <charset val="1"/>
      </rPr>
      <t xml:space="preserve">TNFα</t>
    </r>
    <r>
      <rPr>
        <sz val="10"/>
        <rFont val="Noto Sans CJK SC"/>
        <family val="2"/>
      </rPr>
      <t xml:space="preserve">抗体製剤などが使われる。難治性痔瘻などの肛門病変には、切開排膿やドレナージ術が行われる。</t>
    </r>
  </si>
  <si>
    <r>
      <rPr>
        <sz val="10"/>
        <rFont val="Arial"/>
        <family val="0"/>
        <charset val="1"/>
      </rPr>
      <t xml:space="preserve">PS-02-08-05 (id: JkxnuRY)</t>
    </r>
    <r>
      <rPr>
        <sz val="10"/>
        <rFont val="Noto Sans CJK SC"/>
        <family val="2"/>
      </rPr>
      <t xml:space="preserve">；</t>
    </r>
    <r>
      <rPr>
        <sz val="10"/>
        <rFont val="Arial"/>
        <family val="0"/>
        <charset val="1"/>
      </rPr>
      <t xml:space="preserve">TBL-01-00-273 (id: Jlvnl3w)</t>
    </r>
    <r>
      <rPr>
        <sz val="10"/>
        <rFont val="Noto Sans CJK SC"/>
        <family val="2"/>
      </rPr>
      <t xml:space="preserve">；</t>
    </r>
    <r>
      <rPr>
        <sz val="10"/>
        <rFont val="Arial"/>
        <family val="0"/>
        <charset val="1"/>
      </rPr>
      <t xml:space="preserve">TBL-02-07-032 (id: JlAKplM)</t>
    </r>
  </si>
  <si>
    <t xml:space="preserve">IN-017</t>
  </si>
  <si>
    <t xml:space="preserve">過敏性腸症候群</t>
  </si>
  <si>
    <r>
      <rPr>
        <sz val="10"/>
        <rFont val="Arial"/>
        <family val="0"/>
        <charset val="1"/>
      </rPr>
      <t xml:space="preserve">Rome IV</t>
    </r>
    <r>
      <rPr>
        <sz val="10"/>
        <rFont val="Noto Sans CJK SC"/>
        <family val="2"/>
      </rPr>
      <t xml:space="preserve">基準による過敏性腸症候群（</t>
    </r>
    <r>
      <rPr>
        <sz val="10"/>
        <rFont val="Arial"/>
        <family val="0"/>
        <charset val="1"/>
      </rPr>
      <t xml:space="preserve">IBS</t>
    </r>
    <r>
      <rPr>
        <sz val="10"/>
        <rFont val="Noto Sans CJK SC"/>
        <family val="2"/>
      </rPr>
      <t xml:space="preserve">）の有病率は世界全体で</t>
    </r>
    <r>
      <rPr>
        <sz val="10"/>
        <rFont val="Arial"/>
        <family val="0"/>
        <charset val="1"/>
      </rPr>
      <t xml:space="preserve">4.1%</t>
    </r>
    <r>
      <rPr>
        <sz val="10"/>
        <rFont val="Noto Sans CJK SC"/>
        <family val="2"/>
      </rPr>
      <t xml:space="preserve">、日本で</t>
    </r>
    <r>
      <rPr>
        <sz val="10"/>
        <rFont val="Arial"/>
        <family val="0"/>
        <charset val="1"/>
      </rPr>
      <t xml:space="preserve">2.2%</t>
    </r>
    <r>
      <rPr>
        <sz val="10"/>
        <rFont val="Noto Sans CJK SC"/>
        <family val="2"/>
      </rPr>
      <t xml:space="preserve">と報告されている。一方、機能性腸疾患全体の有病率は日本で</t>
    </r>
    <r>
      <rPr>
        <sz val="10"/>
        <rFont val="Arial"/>
        <family val="0"/>
        <charset val="1"/>
      </rPr>
      <t xml:space="preserve">25.2%</t>
    </r>
    <r>
      <rPr>
        <sz val="10"/>
        <rFont val="Noto Sans CJK SC"/>
        <family val="2"/>
      </rPr>
      <t xml:space="preserve">とされる。</t>
    </r>
  </si>
  <si>
    <r>
      <rPr>
        <sz val="10"/>
        <rFont val="Noto Sans CJK SC"/>
        <family val="2"/>
      </rPr>
      <t xml:space="preserve">医学各論 Ⅵ</t>
    </r>
    <r>
      <rPr>
        <sz val="10"/>
        <rFont val="Arial"/>
        <family val="0"/>
        <charset val="1"/>
      </rPr>
      <t xml:space="preserve">-3-A-②</t>
    </r>
    <r>
      <rPr>
        <sz val="10"/>
        <rFont val="Noto Sans CJK SC"/>
        <family val="2"/>
      </rPr>
      <t xml:space="preserve">（過敏性腸症候群、</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</si>
  <si>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</si>
  <si>
    <t xml:space="preserve">SRC-049</t>
  </si>
  <si>
    <t xml:space="preserve">Fukudo S, et al. Evidence-based clinical practice guidelines for irritable bowel syndrome 2020. J Gastroenterol 2021;56:193-217</t>
  </si>
  <si>
    <t xml:space="preserve">10.1007/s00535-020-01746-z</t>
  </si>
  <si>
    <t xml:space="preserve">33538894</t>
  </si>
  <si>
    <r>
      <rPr>
        <sz val="10"/>
        <rFont val="Arial"/>
        <family val="0"/>
        <charset val="1"/>
      </rPr>
      <t xml:space="preserve">GL</t>
    </r>
    <r>
      <rPr>
        <sz val="10"/>
        <rFont val="Noto Sans CJK SC"/>
        <family val="2"/>
      </rPr>
      <t xml:space="preserve">が引用した国際調査の値（二次資料経由）で、原著は未照合</t>
    </r>
  </si>
  <si>
    <t xml:space="preserve">IN-018</t>
  </si>
  <si>
    <r>
      <rPr>
        <sz val="10"/>
        <rFont val="Arial"/>
        <family val="0"/>
        <charset val="1"/>
      </rPr>
      <t xml:space="preserve">IBS</t>
    </r>
    <r>
      <rPr>
        <sz val="10"/>
        <rFont val="Noto Sans CJK SC"/>
        <family val="2"/>
      </rPr>
      <t xml:space="preserve">は女性に多く、男性の約</t>
    </r>
    <r>
      <rPr>
        <sz val="10"/>
        <rFont val="Arial"/>
        <family val="0"/>
        <charset val="1"/>
      </rPr>
      <t xml:space="preserve">1.6</t>
    </r>
    <r>
      <rPr>
        <sz val="10"/>
        <rFont val="Noto Sans CJK SC"/>
        <family val="2"/>
      </rPr>
      <t xml:space="preserve">倍とされる。世界の</t>
    </r>
    <r>
      <rPr>
        <sz val="10"/>
        <rFont val="Arial"/>
        <family val="0"/>
        <charset val="1"/>
      </rPr>
      <t xml:space="preserve">IBS</t>
    </r>
    <r>
      <rPr>
        <sz val="10"/>
        <rFont val="Noto Sans CJK SC"/>
        <family val="2"/>
      </rPr>
      <t xml:space="preserve">有病率は</t>
    </r>
    <r>
      <rPr>
        <sz val="10"/>
        <rFont val="Arial"/>
        <family val="0"/>
        <charset val="1"/>
      </rPr>
      <t xml:space="preserve">1981</t>
    </r>
    <r>
      <rPr>
        <sz val="10"/>
        <rFont val="Noto Sans CJK SC"/>
        <family val="2"/>
      </rPr>
      <t xml:space="preserve">〜</t>
    </r>
    <r>
      <rPr>
        <sz val="10"/>
        <rFont val="Arial"/>
        <family val="0"/>
        <charset val="1"/>
      </rPr>
      <t xml:space="preserve">2010</t>
    </r>
    <r>
      <rPr>
        <sz val="10"/>
        <rFont val="Noto Sans CJK SC"/>
        <family val="2"/>
      </rPr>
      <t xml:space="preserve">年の各</t>
    </r>
    <r>
      <rPr>
        <sz val="10"/>
        <rFont val="Arial"/>
        <family val="0"/>
        <charset val="1"/>
      </rPr>
      <t xml:space="preserve">10</t>
    </r>
    <r>
      <rPr>
        <sz val="10"/>
        <rFont val="Noto Sans CJK SC"/>
        <family val="2"/>
      </rPr>
      <t xml:space="preserve">年で</t>
    </r>
    <r>
      <rPr>
        <sz val="10"/>
        <rFont val="Arial"/>
        <family val="0"/>
        <charset val="1"/>
      </rPr>
      <t xml:space="preserve">10</t>
    </r>
    <r>
      <rPr>
        <sz val="10"/>
        <rFont val="Noto Sans CJK SC"/>
        <family val="2"/>
      </rPr>
      <t xml:space="preserve">〜</t>
    </r>
    <r>
      <rPr>
        <sz val="10"/>
        <rFont val="Arial"/>
        <family val="0"/>
        <charset val="1"/>
      </rPr>
      <t xml:space="preserve">12%</t>
    </r>
    <r>
      <rPr>
        <sz val="10"/>
        <rFont val="Noto Sans CJK SC"/>
        <family val="2"/>
      </rPr>
      <t xml:space="preserve">とほぼ一定で、増加しているとは言えないとされる。</t>
    </r>
  </si>
  <si>
    <r>
      <rPr>
        <sz val="10"/>
        <rFont val="Noto Sans CJK SC"/>
        <family val="2"/>
      </rPr>
      <t xml:space="preserve">数値は</t>
    </r>
    <r>
      <rPr>
        <sz val="10"/>
        <rFont val="Arial"/>
        <family val="0"/>
        <charset val="1"/>
      </rPr>
      <t xml:space="preserve">GL</t>
    </r>
    <r>
      <rPr>
        <sz val="10"/>
        <rFont val="Noto Sans CJK SC"/>
        <family val="2"/>
      </rPr>
      <t xml:space="preserve">が引用した値（二次資料経由）</t>
    </r>
  </si>
  <si>
    <t xml:space="preserve">IN-019</t>
  </si>
  <si>
    <r>
      <rPr>
        <sz val="10"/>
        <rFont val="Noto Sans CJK SC"/>
        <family val="2"/>
      </rPr>
      <t xml:space="preserve">感染性腸炎にかかった人の約</t>
    </r>
    <r>
      <rPr>
        <sz val="10"/>
        <rFont val="Arial"/>
        <family val="0"/>
        <charset val="1"/>
      </rPr>
      <t xml:space="preserve">10%</t>
    </r>
    <r>
      <rPr>
        <sz val="10"/>
        <rFont val="Noto Sans CJK SC"/>
        <family val="2"/>
      </rPr>
      <t xml:space="preserve">が感染後</t>
    </r>
    <r>
      <rPr>
        <sz val="10"/>
        <rFont val="Arial"/>
        <family val="0"/>
        <charset val="1"/>
      </rPr>
      <t xml:space="preserve">IBS</t>
    </r>
    <r>
      <rPr>
        <sz val="10"/>
        <rFont val="Noto Sans CJK SC"/>
        <family val="2"/>
      </rPr>
      <t xml:space="preserve">を発症し、感染歴のない人に比べて</t>
    </r>
    <r>
      <rPr>
        <sz val="10"/>
        <rFont val="Arial"/>
        <family val="0"/>
        <charset val="1"/>
      </rPr>
      <t xml:space="preserve">6</t>
    </r>
    <r>
      <rPr>
        <sz val="10"/>
        <rFont val="Noto Sans CJK SC"/>
        <family val="2"/>
      </rPr>
      <t xml:space="preserve">〜</t>
    </r>
    <r>
      <rPr>
        <sz val="10"/>
        <rFont val="Arial"/>
        <family val="0"/>
        <charset val="1"/>
      </rPr>
      <t xml:space="preserve">7</t>
    </r>
    <r>
      <rPr>
        <sz val="10"/>
        <rFont val="Noto Sans CJK SC"/>
        <family val="2"/>
      </rPr>
      <t xml:space="preserve">倍多い。感染後</t>
    </r>
    <r>
      <rPr>
        <sz val="10"/>
        <rFont val="Arial"/>
        <family val="0"/>
        <charset val="1"/>
      </rPr>
      <t xml:space="preserve">IBS</t>
    </r>
    <r>
      <rPr>
        <sz val="10"/>
        <rFont val="Noto Sans CJK SC"/>
        <family val="2"/>
      </rPr>
      <t xml:space="preserve">は</t>
    </r>
    <r>
      <rPr>
        <sz val="10"/>
        <rFont val="Arial"/>
        <family val="0"/>
        <charset val="1"/>
      </rPr>
      <t xml:space="preserve">IBS</t>
    </r>
    <r>
      <rPr>
        <sz val="10"/>
        <rFont val="Noto Sans CJK SC"/>
        <family val="2"/>
      </rPr>
      <t xml:space="preserve">全体の</t>
    </r>
    <r>
      <rPr>
        <sz val="10"/>
        <rFont val="Arial"/>
        <family val="0"/>
        <charset val="1"/>
      </rPr>
      <t xml:space="preserve">5</t>
    </r>
    <r>
      <rPr>
        <sz val="10"/>
        <rFont val="Noto Sans CJK SC"/>
        <family val="2"/>
      </rPr>
      <t xml:space="preserve">〜</t>
    </r>
    <r>
      <rPr>
        <sz val="10"/>
        <rFont val="Arial"/>
        <family val="0"/>
        <charset val="1"/>
      </rPr>
      <t xml:space="preserve">25%</t>
    </r>
    <r>
      <rPr>
        <sz val="10"/>
        <rFont val="Noto Sans CJK SC"/>
        <family val="2"/>
      </rPr>
      <t xml:space="preserve">を占めるとされる。</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</si>
  <si>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TBL-01-00-270 (id: Jlvnl4s)</t>
    </r>
  </si>
  <si>
    <t xml:space="preserve">IN-020</t>
  </si>
  <si>
    <r>
      <rPr>
        <sz val="10"/>
        <rFont val="Arial"/>
        <family val="0"/>
        <charset val="1"/>
      </rPr>
      <t xml:space="preserve">IBS</t>
    </r>
    <r>
      <rPr>
        <sz val="10"/>
        <rFont val="Noto Sans CJK SC"/>
        <family val="2"/>
      </rPr>
      <t xml:space="preserve">は便形状によって便秘型（</t>
    </r>
    <r>
      <rPr>
        <sz val="10"/>
        <rFont val="Arial"/>
        <family val="0"/>
        <charset val="1"/>
      </rPr>
      <t xml:space="preserve">IBS-C</t>
    </r>
    <r>
      <rPr>
        <sz val="10"/>
        <rFont val="Noto Sans CJK SC"/>
        <family val="2"/>
      </rPr>
      <t xml:space="preserve">）、下痢型（</t>
    </r>
    <r>
      <rPr>
        <sz val="10"/>
        <rFont val="Arial"/>
        <family val="0"/>
        <charset val="1"/>
      </rPr>
      <t xml:space="preserve">IBS-D</t>
    </r>
    <r>
      <rPr>
        <sz val="10"/>
        <rFont val="Noto Sans CJK SC"/>
        <family val="2"/>
      </rPr>
      <t xml:space="preserve">）、混合型（</t>
    </r>
    <r>
      <rPr>
        <sz val="10"/>
        <rFont val="Arial"/>
        <family val="0"/>
        <charset val="1"/>
      </rPr>
      <t xml:space="preserve">IBS-M</t>
    </r>
    <r>
      <rPr>
        <sz val="10"/>
        <rFont val="Noto Sans CJK SC"/>
        <family val="2"/>
      </rPr>
      <t xml:space="preserve">）、分類不能型（</t>
    </r>
    <r>
      <rPr>
        <sz val="10"/>
        <rFont val="Arial"/>
        <family val="0"/>
        <charset val="1"/>
      </rPr>
      <t xml:space="preserve">IBS-U</t>
    </r>
    <r>
      <rPr>
        <sz val="10"/>
        <rFont val="Noto Sans CJK SC"/>
        <family val="2"/>
      </rPr>
      <t xml:space="preserve">）に分けられる。病型は経過中に変わりやすく、女性患者を</t>
    </r>
    <r>
      <rPr>
        <sz val="10"/>
        <rFont val="Arial"/>
        <family val="0"/>
        <charset val="1"/>
      </rPr>
      <t xml:space="preserve">15</t>
    </r>
    <r>
      <rPr>
        <sz val="10"/>
        <rFont val="Noto Sans CJK SC"/>
        <family val="2"/>
      </rPr>
      <t xml:space="preserve">か月追跡した研究では、</t>
    </r>
    <r>
      <rPr>
        <sz val="10"/>
        <rFont val="Arial"/>
        <family val="0"/>
        <charset val="1"/>
      </rPr>
      <t xml:space="preserve">12</t>
    </r>
    <r>
      <rPr>
        <sz val="10"/>
        <rFont val="Noto Sans CJK SC"/>
        <family val="2"/>
      </rPr>
      <t xml:space="preserve">か月を超えて同じ病型にとどまったのは約</t>
    </r>
    <r>
      <rPr>
        <sz val="10"/>
        <rFont val="Arial"/>
        <family val="0"/>
        <charset val="1"/>
      </rPr>
      <t xml:space="preserve">25%</t>
    </r>
    <r>
      <rPr>
        <sz val="10"/>
        <rFont val="Noto Sans CJK SC"/>
        <family val="2"/>
      </rPr>
      <t xml:space="preserve">だった。</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</si>
  <si>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TBL-02-07-021 (id: JlAKpkY)</t>
    </r>
    <r>
      <rPr>
        <sz val="10"/>
        <rFont val="Noto Sans CJK SC"/>
        <family val="2"/>
      </rPr>
      <t xml:space="preserve">；</t>
    </r>
    <r>
      <rPr>
        <sz val="10"/>
        <rFont val="Arial"/>
        <family val="0"/>
        <charset val="1"/>
      </rPr>
      <t xml:space="preserve">TBL-02-07-022 (id: JlAKpkc)</t>
    </r>
  </si>
  <si>
    <r>
      <rPr>
        <sz val="10"/>
        <rFont val="Noto Sans CJK SC"/>
        <family val="2"/>
      </rPr>
      <t xml:space="preserve">追跡研究の数値は</t>
    </r>
    <r>
      <rPr>
        <sz val="10"/>
        <rFont val="Arial"/>
        <family val="0"/>
        <charset val="1"/>
      </rPr>
      <t xml:space="preserve">GL</t>
    </r>
    <r>
      <rPr>
        <sz val="10"/>
        <rFont val="Noto Sans CJK SC"/>
        <family val="2"/>
      </rPr>
      <t xml:space="preserve">が引用した値（二次資料経由）</t>
    </r>
  </si>
  <si>
    <t xml:space="preserve">IN-021</t>
  </si>
  <si>
    <r>
      <rPr>
        <sz val="10"/>
        <rFont val="Noto Sans CJK SC"/>
        <family val="2"/>
      </rPr>
      <t xml:space="preserve">日本の</t>
    </r>
    <r>
      <rPr>
        <sz val="10"/>
        <rFont val="Arial"/>
        <family val="0"/>
        <charset val="1"/>
      </rPr>
      <t xml:space="preserve">IBS</t>
    </r>
    <r>
      <rPr>
        <sz val="10"/>
        <rFont val="Noto Sans CJK SC"/>
        <family val="2"/>
      </rPr>
      <t xml:space="preserve">診療ガイドライン</t>
    </r>
    <r>
      <rPr>
        <sz val="10"/>
        <rFont val="Arial"/>
        <family val="0"/>
        <charset val="1"/>
      </rPr>
      <t xml:space="preserve">2020</t>
    </r>
    <r>
      <rPr>
        <sz val="10"/>
        <rFont val="Noto Sans CJK SC"/>
        <family val="2"/>
      </rPr>
      <t xml:space="preserve">は、</t>
    </r>
    <r>
      <rPr>
        <sz val="10"/>
        <rFont val="Arial"/>
        <family val="0"/>
        <charset val="1"/>
      </rPr>
      <t xml:space="preserve">IBS</t>
    </r>
    <r>
      <rPr>
        <sz val="10"/>
        <rFont val="Noto Sans CJK SC"/>
        <family val="2"/>
      </rPr>
      <t xml:space="preserve">が疑われる患者に大腸内視鏡検査を行うことを弱く推奨している（エビデンスレベル</t>
    </r>
    <r>
      <rPr>
        <sz val="10"/>
        <rFont val="Arial"/>
        <family val="0"/>
        <charset val="1"/>
      </rPr>
      <t xml:space="preserve">B</t>
    </r>
    <r>
      <rPr>
        <sz val="10"/>
        <rFont val="Noto Sans CJK SC"/>
        <family val="2"/>
      </rPr>
      <t xml:space="preserve">）。警告徴候のない例でも大腸の器質的病変が見つかったという報告がある。</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</si>
  <si>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TBL-02-07-030 (id: JlAKplE)</t>
    </r>
  </si>
  <si>
    <r>
      <rPr>
        <sz val="10"/>
        <rFont val="Arial"/>
        <family val="0"/>
        <charset val="1"/>
      </rPr>
      <t xml:space="preserve">GL</t>
    </r>
    <r>
      <rPr>
        <sz val="10"/>
        <rFont val="Noto Sans CJK SC"/>
        <family val="2"/>
      </rPr>
      <t xml:space="preserve">解説が引用する器質的病変の頻度（</t>
    </r>
    <r>
      <rPr>
        <sz val="10"/>
        <rFont val="Arial"/>
        <family val="0"/>
        <charset val="1"/>
      </rPr>
      <t xml:space="preserve">30.3%</t>
    </r>
    <r>
      <rPr>
        <sz val="10"/>
        <rFont val="Noto Sans CJK SC"/>
        <family val="2"/>
      </rPr>
      <t xml:space="preserve">）は、対象と定義を原著で確認していないため主張文に入れていない</t>
    </r>
  </si>
  <si>
    <t xml:space="preserve">IN-022</t>
  </si>
  <si>
    <r>
      <rPr>
        <sz val="10"/>
        <rFont val="Arial"/>
        <family val="0"/>
        <charset val="1"/>
      </rPr>
      <t xml:space="preserve">IBS</t>
    </r>
    <r>
      <rPr>
        <sz val="10"/>
        <rFont val="Noto Sans CJK SC"/>
        <family val="2"/>
      </rPr>
      <t xml:space="preserve">と診断した後も、経過中に器質的消化管疾患が</t>
    </r>
    <r>
      <rPr>
        <sz val="10"/>
        <rFont val="Arial"/>
        <family val="0"/>
        <charset val="1"/>
      </rPr>
      <t xml:space="preserve">2</t>
    </r>
    <r>
      <rPr>
        <sz val="10"/>
        <rFont val="Noto Sans CJK SC"/>
        <family val="2"/>
      </rPr>
      <t xml:space="preserve">〜</t>
    </r>
    <r>
      <rPr>
        <sz val="10"/>
        <rFont val="Arial"/>
        <family val="0"/>
        <charset val="1"/>
      </rPr>
      <t xml:space="preserve">5%</t>
    </r>
    <r>
      <rPr>
        <sz val="10"/>
        <rFont val="Noto Sans CJK SC"/>
        <family val="2"/>
      </rPr>
      <t xml:space="preserve">で見つかると報告されており、とくに診断後</t>
    </r>
    <r>
      <rPr>
        <sz val="10"/>
        <rFont val="Arial"/>
        <family val="0"/>
        <charset val="1"/>
      </rPr>
      <t xml:space="preserve">3</t>
    </r>
    <r>
      <rPr>
        <sz val="10"/>
        <rFont val="Noto Sans CJK SC"/>
        <family val="2"/>
      </rPr>
      <t xml:space="preserve">年間は定期的な検査が勧められる（強い推奨、エビデンスレベル</t>
    </r>
    <r>
      <rPr>
        <sz val="10"/>
        <rFont val="Arial"/>
        <family val="0"/>
        <charset val="1"/>
      </rPr>
      <t xml:space="preserve">A</t>
    </r>
    <r>
      <rPr>
        <sz val="10"/>
        <rFont val="Noto Sans CJK SC"/>
        <family val="2"/>
      </rPr>
      <t xml:space="preserve">）。</t>
    </r>
  </si>
  <si>
    <r>
      <rPr>
        <sz val="10"/>
        <rFont val="Noto Sans CJK SC"/>
        <family val="2"/>
      </rPr>
      <t xml:space="preserve">頻度は</t>
    </r>
    <r>
      <rPr>
        <sz val="10"/>
        <rFont val="Arial"/>
        <family val="0"/>
        <charset val="1"/>
      </rPr>
      <t xml:space="preserve">GL</t>
    </r>
    <r>
      <rPr>
        <sz val="10"/>
        <rFont val="Noto Sans CJK SC"/>
        <family val="2"/>
      </rPr>
      <t xml:space="preserve">が引用した値（二次資料経由）</t>
    </r>
  </si>
  <si>
    <t xml:space="preserve">IN-023</t>
  </si>
  <si>
    <r>
      <rPr>
        <sz val="10"/>
        <rFont val="Arial"/>
        <family val="0"/>
        <charset val="1"/>
      </rPr>
      <t xml:space="preserve">IBS</t>
    </r>
    <r>
      <rPr>
        <sz val="10"/>
        <rFont val="Noto Sans CJK SC"/>
        <family val="2"/>
      </rPr>
      <t xml:space="preserve">の食事療法では、高脂肪食、カフェイン、香辛料、乳製品など症状を起こす食品を除くことが有効とされる（弱い推奨、エビデンスレベル</t>
    </r>
    <r>
      <rPr>
        <sz val="10"/>
        <rFont val="Arial"/>
        <family val="0"/>
        <charset val="1"/>
      </rPr>
      <t xml:space="preserve">B</t>
    </r>
    <r>
      <rPr>
        <sz val="10"/>
        <rFont val="Noto Sans CJK SC"/>
        <family val="2"/>
      </rPr>
      <t xml:space="preserve">）。低</t>
    </r>
    <r>
      <rPr>
        <sz val="10"/>
        <rFont val="Arial"/>
        <family val="0"/>
        <charset val="1"/>
      </rPr>
      <t xml:space="preserve">FODMAP</t>
    </r>
    <r>
      <rPr>
        <sz val="10"/>
        <rFont val="Noto Sans CJK SC"/>
        <family val="2"/>
      </rPr>
      <t xml:space="preserve">食は、日本では明らかな優位性が示されていないとされる。</t>
    </r>
  </si>
  <si>
    <t xml:space="preserve">IN-024</t>
  </si>
  <si>
    <r>
      <rPr>
        <sz val="10"/>
        <rFont val="Arial"/>
        <family val="0"/>
        <charset val="1"/>
      </rPr>
      <t xml:space="preserve">IBS</t>
    </r>
    <r>
      <rPr>
        <sz val="10"/>
        <rFont val="Noto Sans CJK SC"/>
        <family val="2"/>
      </rPr>
      <t xml:space="preserve">では、適切な指導のもとでの運動療法が症状を改善するとされる（弱い推奨、エビデンスレベル</t>
    </r>
    <r>
      <rPr>
        <sz val="10"/>
        <rFont val="Arial"/>
        <family val="0"/>
        <charset val="1"/>
      </rPr>
      <t xml:space="preserve">B</t>
    </r>
    <r>
      <rPr>
        <sz val="10"/>
        <rFont val="Noto Sans CJK SC"/>
        <family val="2"/>
      </rPr>
      <t xml:space="preserve">）。飲酒や喫煙をやめること、睡眠の改善については明確な根拠がない。</t>
    </r>
  </si>
  <si>
    <t xml:space="preserve">IN-025</t>
  </si>
  <si>
    <r>
      <rPr>
        <sz val="10"/>
        <rFont val="Arial"/>
        <family val="0"/>
        <charset val="1"/>
      </rPr>
      <t xml:space="preserve">IBS</t>
    </r>
    <r>
      <rPr>
        <sz val="10"/>
        <rFont val="Noto Sans CJK SC"/>
        <family val="2"/>
      </rPr>
      <t xml:space="preserve">には、ポリカルボフィルカルシウムなどの高分子重合体や水溶性食物繊維の摂取が有効とされる（強い推奨、エビデンスレベル</t>
    </r>
    <r>
      <rPr>
        <sz val="10"/>
        <rFont val="Arial"/>
        <family val="0"/>
        <charset val="1"/>
      </rPr>
      <t xml:space="preserve">A</t>
    </r>
    <r>
      <rPr>
        <sz val="10"/>
        <rFont val="Noto Sans CJK SC"/>
        <family val="2"/>
      </rPr>
      <t xml:space="preserve">）。</t>
    </r>
  </si>
  <si>
    <r>
      <rPr>
        <sz val="10"/>
        <rFont val="Noto Sans CJK SC"/>
        <family val="2"/>
      </rPr>
      <t xml:space="preserve">水溶性と不溶性の区別についての記載は、</t>
    </r>
    <r>
      <rPr>
        <sz val="10"/>
        <rFont val="Arial"/>
        <family val="0"/>
        <charset val="1"/>
      </rPr>
      <t xml:space="preserve">GL</t>
    </r>
    <r>
      <rPr>
        <sz val="10"/>
        <rFont val="Noto Sans CJK SC"/>
        <family val="2"/>
      </rPr>
      <t xml:space="preserve">本文で一文ずつは照合していない</t>
    </r>
  </si>
  <si>
    <t xml:space="preserve">IN-026</t>
  </si>
  <si>
    <r>
      <rPr>
        <sz val="10"/>
        <rFont val="Arial"/>
        <family val="0"/>
        <charset val="1"/>
      </rPr>
      <t xml:space="preserve">IBS</t>
    </r>
    <r>
      <rPr>
        <sz val="10"/>
        <rFont val="Noto Sans CJK SC"/>
        <family val="2"/>
      </rPr>
      <t xml:space="preserve">には、トリメブチンマレイン酸塩に代表される消化管運動調節薬の使用が推奨される（弱い推奨、エビデンスレベル</t>
    </r>
    <r>
      <rPr>
        <sz val="10"/>
        <rFont val="Arial"/>
        <family val="0"/>
        <charset val="1"/>
      </rPr>
      <t xml:space="preserve">B</t>
    </r>
    <r>
      <rPr>
        <sz val="10"/>
        <rFont val="Noto Sans CJK SC"/>
        <family val="2"/>
      </rPr>
      <t xml:space="preserve">）。</t>
    </r>
  </si>
  <si>
    <t xml:space="preserve">IN-027</t>
  </si>
  <si>
    <t xml:space="preserve">慢性便秘症</t>
  </si>
  <si>
    <r>
      <rPr>
        <sz val="10"/>
        <rFont val="Noto Sans CJK SC"/>
        <family val="2"/>
      </rPr>
      <t xml:space="preserve">日本の慢性便秘症診療ガイドライン</t>
    </r>
    <r>
      <rPr>
        <sz val="10"/>
        <rFont val="Arial"/>
        <family val="0"/>
        <charset val="1"/>
      </rPr>
      <t xml:space="preserve">2023</t>
    </r>
    <r>
      <rPr>
        <sz val="10"/>
        <rFont val="Noto Sans CJK SC"/>
        <family val="2"/>
      </rPr>
      <t xml:space="preserve">は、便秘を、便の滞留や排便回数の減少、または排便困難を伴う状態とし、慢性便秘症を、便秘が続くことで日常生活に支障をきたし、さまざまな疾患の原因にもなりうる病態と定義している。</t>
    </r>
  </si>
  <si>
    <r>
      <rPr>
        <sz val="10"/>
        <rFont val="Noto Sans CJK SC"/>
        <family val="2"/>
      </rPr>
      <t xml:space="preserve">医学各論 Ⅵ</t>
    </r>
    <r>
      <rPr>
        <sz val="10"/>
        <rFont val="Arial"/>
        <family val="0"/>
        <charset val="1"/>
      </rPr>
      <t xml:space="preserve">-3-A-①</t>
    </r>
    <r>
      <rPr>
        <sz val="10"/>
        <rFont val="Noto Sans CJK SC"/>
        <family val="2"/>
      </rPr>
      <t xml:space="preserve">（便秘症、</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</si>
  <si>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TBL-02-07-021 (id: JlAKpkY)</t>
    </r>
    <r>
      <rPr>
        <sz val="10"/>
        <rFont val="Noto Sans CJK SC"/>
        <family val="2"/>
      </rPr>
      <t xml:space="preserve">；</t>
    </r>
    <r>
      <rPr>
        <sz val="10"/>
        <rFont val="Arial"/>
        <family val="0"/>
        <charset val="1"/>
      </rPr>
      <t xml:space="preserve">TBL-01-00-268 (id: Jlvnl4o)</t>
    </r>
  </si>
  <si>
    <t xml:space="preserve">SRC-050</t>
  </si>
  <si>
    <t xml:space="preserve">Ihara E, et al. Evidence-Based Clinical Guidelines for Chronic Constipation 2023. Digestion 2025;106:62-89</t>
  </si>
  <si>
    <t xml:space="preserve">10.1159/000540912</t>
  </si>
  <si>
    <t xml:space="preserve">39159626</t>
  </si>
  <si>
    <t xml:space="preserve">IN-028</t>
  </si>
  <si>
    <r>
      <rPr>
        <sz val="10"/>
        <rFont val="Noto Sans CJK SC"/>
        <family val="2"/>
      </rPr>
      <t xml:space="preserve">慢性便秘症の診断には</t>
    </r>
    <r>
      <rPr>
        <sz val="10"/>
        <rFont val="Arial"/>
        <family val="0"/>
        <charset val="1"/>
      </rPr>
      <t xml:space="preserve">Rome IV</t>
    </r>
    <r>
      <rPr>
        <sz val="10"/>
        <rFont val="Noto Sans CJK SC"/>
        <family val="2"/>
      </rPr>
      <t xml:space="preserve">基準を用い、</t>
    </r>
    <r>
      <rPr>
        <sz val="10"/>
        <rFont val="Arial"/>
        <family val="0"/>
        <charset val="1"/>
      </rPr>
      <t xml:space="preserve">6</t>
    </r>
    <r>
      <rPr>
        <sz val="10"/>
        <rFont val="Noto Sans CJK SC"/>
        <family val="2"/>
      </rPr>
      <t xml:space="preserve">項目のうち</t>
    </r>
    <r>
      <rPr>
        <sz val="10"/>
        <rFont val="Arial"/>
        <family val="0"/>
        <charset val="1"/>
      </rPr>
      <t xml:space="preserve">2</t>
    </r>
    <r>
      <rPr>
        <sz val="10"/>
        <rFont val="Noto Sans CJK SC"/>
        <family val="2"/>
      </rPr>
      <t xml:space="preserve">項目以上を満たすものとする。日本の診断基準では、</t>
    </r>
    <r>
      <rPr>
        <sz val="10"/>
        <rFont val="Arial"/>
        <family val="0"/>
        <charset val="1"/>
      </rPr>
      <t xml:space="preserve">6</t>
    </r>
    <r>
      <rPr>
        <sz val="10"/>
        <rFont val="Noto Sans CJK SC"/>
        <family val="2"/>
      </rPr>
      <t xml:space="preserve">か月以上前から症状があり、最近</t>
    </r>
    <r>
      <rPr>
        <sz val="10"/>
        <rFont val="Arial"/>
        <family val="0"/>
        <charset val="1"/>
      </rPr>
      <t xml:space="preserve">3</t>
    </r>
    <r>
      <rPr>
        <sz val="10"/>
        <rFont val="Noto Sans CJK SC"/>
        <family val="2"/>
      </rPr>
      <t xml:space="preserve">か月間は基準を満たすことを求めるが、一般診療では</t>
    </r>
    <r>
      <rPr>
        <sz val="10"/>
        <rFont val="Arial"/>
        <family val="0"/>
        <charset val="1"/>
      </rPr>
      <t xml:space="preserve">3</t>
    </r>
    <r>
      <rPr>
        <sz val="10"/>
        <rFont val="Noto Sans CJK SC"/>
        <family val="2"/>
      </rPr>
      <t xml:space="preserve">か月の適用を担当医の判断に委ねている。</t>
    </r>
  </si>
  <si>
    <t xml:space="preserve">IN-029</t>
  </si>
  <si>
    <r>
      <rPr>
        <sz val="10"/>
        <rFont val="Noto Sans CJK SC"/>
        <family val="2"/>
      </rPr>
      <t xml:space="preserve">日本の慢性便秘症の有病率は約</t>
    </r>
    <r>
      <rPr>
        <sz val="10"/>
        <rFont val="Arial"/>
        <family val="0"/>
        <charset val="1"/>
      </rPr>
      <t xml:space="preserve">10</t>
    </r>
    <r>
      <rPr>
        <sz val="10"/>
        <rFont val="Noto Sans CJK SC"/>
        <family val="2"/>
      </rPr>
      <t xml:space="preserve">〜</t>
    </r>
    <r>
      <rPr>
        <sz val="10"/>
        <rFont val="Arial"/>
        <family val="0"/>
        <charset val="1"/>
      </rPr>
      <t xml:space="preserve">15%</t>
    </r>
    <r>
      <rPr>
        <sz val="10"/>
        <rFont val="Noto Sans CJK SC"/>
        <family val="2"/>
      </rPr>
      <t xml:space="preserve">と推定されている。</t>
    </r>
    <r>
      <rPr>
        <sz val="10"/>
        <rFont val="Arial"/>
        <family val="0"/>
        <charset val="1"/>
      </rPr>
      <t xml:space="preserve">20</t>
    </r>
    <r>
      <rPr>
        <sz val="10"/>
        <rFont val="Noto Sans CJK SC"/>
        <family val="2"/>
      </rPr>
      <t xml:space="preserve">〜</t>
    </r>
    <r>
      <rPr>
        <sz val="10"/>
        <rFont val="Arial"/>
        <family val="0"/>
        <charset val="1"/>
      </rPr>
      <t xml:space="preserve">69</t>
    </r>
    <r>
      <rPr>
        <sz val="10"/>
        <rFont val="Noto Sans CJK SC"/>
        <family val="2"/>
      </rPr>
      <t xml:space="preserve">歳の成人</t>
    </r>
    <r>
      <rPr>
        <sz val="10"/>
        <rFont val="Arial"/>
        <family val="0"/>
        <charset val="1"/>
      </rPr>
      <t xml:space="preserve">1</t>
    </r>
    <r>
      <rPr>
        <sz val="10"/>
        <rFont val="Noto Sans CJK SC"/>
        <family val="2"/>
      </rPr>
      <t xml:space="preserve">万人を対象としたインターネット調査では</t>
    </r>
    <r>
      <rPr>
        <sz val="10"/>
        <rFont val="Arial"/>
        <family val="0"/>
        <charset val="1"/>
      </rPr>
      <t xml:space="preserve">Rome IV</t>
    </r>
    <r>
      <rPr>
        <sz val="10"/>
        <rFont val="Noto Sans CJK SC"/>
        <family val="2"/>
      </rPr>
      <t xml:space="preserve">基準で</t>
    </r>
    <r>
      <rPr>
        <sz val="10"/>
        <rFont val="Arial"/>
        <family val="0"/>
        <charset val="1"/>
      </rPr>
      <t xml:space="preserve">4.4%</t>
    </r>
    <r>
      <rPr>
        <sz val="10"/>
        <rFont val="Noto Sans CJK SC"/>
        <family val="2"/>
      </rPr>
      <t xml:space="preserve">、</t>
    </r>
    <r>
      <rPr>
        <sz val="10"/>
        <rFont val="Arial"/>
        <family val="0"/>
        <charset val="1"/>
      </rPr>
      <t xml:space="preserve">33</t>
    </r>
    <r>
      <rPr>
        <sz val="10"/>
        <rFont val="Noto Sans CJK SC"/>
        <family val="2"/>
      </rPr>
      <t xml:space="preserve">か国の調査では日本の機能性便秘は</t>
    </r>
    <r>
      <rPr>
        <sz val="10"/>
        <rFont val="Arial"/>
        <family val="0"/>
        <charset val="1"/>
      </rPr>
      <t xml:space="preserve">16.6%</t>
    </r>
    <r>
      <rPr>
        <sz val="10"/>
        <rFont val="Noto Sans CJK SC"/>
        <family val="2"/>
      </rPr>
      <t xml:space="preserve">（全体</t>
    </r>
    <r>
      <rPr>
        <sz val="10"/>
        <rFont val="Arial"/>
        <family val="0"/>
        <charset val="1"/>
      </rPr>
      <t xml:space="preserve">11.7%</t>
    </r>
    <r>
      <rPr>
        <sz val="10"/>
        <rFont val="Noto Sans CJK SC"/>
        <family val="2"/>
      </rPr>
      <t xml:space="preserve">）と報告されている。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</si>
  <si>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TBL-01-00-268 (id: Jlvnl4o)</t>
    </r>
  </si>
  <si>
    <r>
      <rPr>
        <sz val="10"/>
        <rFont val="Noto Sans CJK SC"/>
        <family val="2"/>
      </rPr>
      <t xml:space="preserve">数値は</t>
    </r>
    <r>
      <rPr>
        <sz val="10"/>
        <rFont val="Arial"/>
        <family val="0"/>
        <charset val="1"/>
      </rPr>
      <t xml:space="preserve">GL</t>
    </r>
    <r>
      <rPr>
        <sz val="10"/>
        <rFont val="Noto Sans CJK SC"/>
        <family val="2"/>
      </rPr>
      <t xml:space="preserve">が引用した調査の値（二次資料経由）で、原著は未照合</t>
    </r>
  </si>
  <si>
    <t xml:space="preserve">IN-030</t>
  </si>
  <si>
    <r>
      <rPr>
        <sz val="10"/>
        <rFont val="Noto Sans CJK SC"/>
        <family val="2"/>
      </rPr>
      <t xml:space="preserve">慢性便秘症は、一次性（機能性便秘、便秘型</t>
    </r>
    <r>
      <rPr>
        <sz val="10"/>
        <rFont val="Arial"/>
        <family val="0"/>
        <charset val="1"/>
      </rPr>
      <t xml:space="preserve">IBS</t>
    </r>
    <r>
      <rPr>
        <sz val="10"/>
        <rFont val="Noto Sans CJK SC"/>
        <family val="2"/>
      </rPr>
      <t xml:space="preserve">、腸管運動の障害）と二次性（薬剤性、全身疾患に伴うもの、器質的疾患に伴うもの）に分けられる。症状からは排便回数減少型と排便困難型に分けられ、機能性便秘と便秘型</t>
    </r>
    <r>
      <rPr>
        <sz val="10"/>
        <rFont val="Arial"/>
        <family val="0"/>
        <charset val="1"/>
      </rPr>
      <t xml:space="preserve">IBS</t>
    </r>
    <r>
      <rPr>
        <sz val="10"/>
        <rFont val="Noto Sans CJK SC"/>
        <family val="2"/>
      </rPr>
      <t xml:space="preserve">は大腸通過時間が正常なものと遅延するものに分けられる。</t>
    </r>
  </si>
  <si>
    <t xml:space="preserve">IN-031</t>
  </si>
  <si>
    <t xml:space="preserve">慢性便秘症を起こす薬剤には、抗コリン薬、向精神薬、オピオイド、抗癌剤、カルシウム拮抗薬、利尿薬、アルミニウムを含む制酸薬などがある。</t>
  </si>
  <si>
    <t xml:space="preserve">IN-032</t>
  </si>
  <si>
    <t xml:space="preserve">慢性便秘症の原因となる全身疾患には、糖尿病、甲状腺機能低下症、うつ病、統合失調症、パーキンソン病、全身性強皮症、透析などがある。</t>
  </si>
  <si>
    <t xml:space="preserve">IN-033</t>
  </si>
  <si>
    <r>
      <rPr>
        <sz val="10"/>
        <rFont val="Noto Sans CJK SC"/>
        <family val="2"/>
      </rPr>
      <t xml:space="preserve">直腸の感覚閾値の上昇（便意の消失）は、慢性便秘症の病態に関与するとされる（エビデンスレベル</t>
    </r>
    <r>
      <rPr>
        <sz val="10"/>
        <rFont val="Arial"/>
        <family val="0"/>
        <charset val="1"/>
      </rPr>
      <t xml:space="preserve">A</t>
    </r>
    <r>
      <rPr>
        <sz val="10"/>
        <rFont val="Noto Sans CJK SC"/>
        <family val="2"/>
      </rPr>
      <t xml:space="preserve">）。</t>
    </r>
  </si>
  <si>
    <t xml:space="preserve">IN-034</t>
  </si>
  <si>
    <t xml:space="preserve">慢性便秘症の治療は生活習慣と食事の改善から始め、内服薬では浸透圧性下剤をまず考慮する。効果が不十分な場合は上皮機能変容薬や胆汁酸トランスポーター阻害薬を用い、刺激性下剤は頓用にとどめる。プロバイオティクス、膨張性下剤、消化管運動賦活薬、漢方薬は根拠が十分でない代替・補完的な選択肢とされる。</t>
  </si>
  <si>
    <t xml:space="preserve">各薬剤の推奨の強さとエビデンスレベルは今回は取得できていない</t>
  </si>
  <si>
    <t xml:space="preserve">IN-035</t>
  </si>
  <si>
    <r>
      <rPr>
        <sz val="10"/>
        <rFont val="Noto Sans CJK SC"/>
        <family val="2"/>
      </rPr>
      <t xml:space="preserve">日本で慢性便秘症に承認されている比較的新しい薬剤には、上皮機能変容薬のルビプロストンとリナクロチド、胆汁酸トランスポーター阻害薬のエロビキシバット、浸透圧性下剤のマクロゴール</t>
    </r>
    <r>
      <rPr>
        <sz val="10"/>
        <rFont val="Arial"/>
        <family val="0"/>
        <charset val="1"/>
      </rPr>
      <t xml:space="preserve">4000</t>
    </r>
    <r>
      <rPr>
        <sz val="10"/>
        <rFont val="Noto Sans CJK SC"/>
        <family val="2"/>
      </rPr>
      <t xml:space="preserve">とラクツロース製剤がある。</t>
    </r>
  </si>
  <si>
    <r>
      <rPr>
        <sz val="10"/>
        <rFont val="Noto Sans CJK SC"/>
        <family val="2"/>
      </rPr>
      <t xml:space="preserve">承認状況は</t>
    </r>
    <r>
      <rPr>
        <sz val="10"/>
        <rFont val="Arial"/>
        <family val="0"/>
        <charset val="1"/>
      </rPr>
      <t xml:space="preserve">GL</t>
    </r>
    <r>
      <rPr>
        <sz val="10"/>
        <rFont val="Noto Sans CJK SC"/>
        <family val="2"/>
      </rPr>
      <t xml:space="preserve">作成時点。最新の添付文書で確認が必要</t>
    </r>
  </si>
  <si>
    <t xml:space="preserve">IN-036</t>
  </si>
  <si>
    <t xml:space="preserve">大腸ポリープ</t>
  </si>
  <si>
    <r>
      <rPr>
        <sz val="10"/>
        <rFont val="Noto Sans CJK SC"/>
        <family val="2"/>
      </rPr>
      <t xml:space="preserve">大腸の腺腫性病変は</t>
    </r>
    <r>
      <rPr>
        <sz val="10"/>
        <rFont val="Arial"/>
        <family val="0"/>
        <charset val="1"/>
      </rPr>
      <t xml:space="preserve">6 mm</t>
    </r>
    <r>
      <rPr>
        <sz val="10"/>
        <rFont val="Noto Sans CJK SC"/>
        <family val="2"/>
      </rPr>
      <t xml:space="preserve">以上であれば内視鏡的切除が強く推奨される。</t>
    </r>
    <r>
      <rPr>
        <sz val="10"/>
        <rFont val="Arial"/>
        <family val="0"/>
        <charset val="1"/>
      </rPr>
      <t xml:space="preserve">5 mm</t>
    </r>
    <r>
      <rPr>
        <sz val="10"/>
        <rFont val="Noto Sans CJK SC"/>
        <family val="2"/>
      </rPr>
      <t xml:space="preserve">以下の隆起型腺腫は原則として切除を弱く推奨するが、経過観察も許容される。平坦型・陥凹型の腫瘍性病変は</t>
    </r>
    <r>
      <rPr>
        <sz val="10"/>
        <rFont val="Arial"/>
        <family val="0"/>
        <charset val="1"/>
      </rPr>
      <t xml:space="preserve">5 mm</t>
    </r>
    <r>
      <rPr>
        <sz val="10"/>
        <rFont val="Noto Sans CJK SC"/>
        <family val="2"/>
      </rPr>
      <t xml:space="preserve">以下でも切除が推奨される。</t>
    </r>
  </si>
  <si>
    <r>
      <rPr>
        <sz val="10"/>
        <rFont val="Noto Sans CJK SC"/>
        <family val="2"/>
      </rPr>
      <t xml:space="preserve">医学各論 Ⅵ</t>
    </r>
    <r>
      <rPr>
        <sz val="10"/>
        <rFont val="Arial"/>
        <family val="0"/>
        <charset val="1"/>
      </rPr>
      <t xml:space="preserve">-3-C-①</t>
    </r>
    <r>
      <rPr>
        <sz val="10"/>
        <rFont val="Noto Sans CJK SC"/>
        <family val="2"/>
      </rPr>
      <t xml:space="preserve">（大腸ポリープ、大腸腺腫、</t>
    </r>
    <r>
      <rPr>
        <sz val="10"/>
        <rFont val="Arial"/>
        <family val="0"/>
        <charset val="1"/>
      </rPr>
      <t xml:space="preserve">a</t>
    </r>
    <r>
      <rPr>
        <sz val="10"/>
        <rFont val="Noto Sans CJK SC"/>
        <family val="2"/>
      </rPr>
      <t xml:space="preserve">）</t>
    </r>
  </si>
  <si>
    <r>
      <rPr>
        <sz val="10"/>
        <rFont val="Arial"/>
        <family val="0"/>
        <charset val="1"/>
      </rPr>
      <t xml:space="preserve">PS-03-04-14 (id: JkxnuYE)</t>
    </r>
    <r>
      <rPr>
        <sz val="10"/>
        <rFont val="Noto Sans CJK SC"/>
        <family val="2"/>
      </rPr>
      <t xml:space="preserve">；</t>
    </r>
    <r>
      <rPr>
        <sz val="10"/>
        <rFont val="Arial"/>
        <family val="0"/>
        <charset val="1"/>
      </rPr>
      <t xml:space="preserve">TBL-01-00-649 (id: Jlvnmcs)</t>
    </r>
    <r>
      <rPr>
        <sz val="10"/>
        <rFont val="Noto Sans CJK SC"/>
        <family val="2"/>
      </rPr>
      <t xml:space="preserve">；</t>
    </r>
    <r>
      <rPr>
        <sz val="10"/>
        <rFont val="Arial"/>
        <family val="0"/>
        <charset val="1"/>
      </rPr>
      <t xml:space="preserve">TBL-02-07-033 (id: JlAKplQ)</t>
    </r>
  </si>
  <si>
    <t xml:space="preserve">SRC-051</t>
  </si>
  <si>
    <t xml:space="preserve">Tanaka S, et al. Evidence-based clinical practice guidelines for management of colorectal polyps. J Gastroenterol 2021;56:323-335</t>
  </si>
  <si>
    <t xml:space="preserve">10.1007/s00535-021-01776-1</t>
  </si>
  <si>
    <t xml:space="preserve">33710392</t>
  </si>
  <si>
    <t xml:space="preserve">IN-037</t>
  </si>
  <si>
    <r>
      <rPr>
        <sz val="10"/>
        <rFont val="Noto Sans CJK SC"/>
        <family val="2"/>
      </rPr>
      <t xml:space="preserve">コールドスネアポリペクトミーは、</t>
    </r>
    <r>
      <rPr>
        <sz val="10"/>
        <rFont val="Arial"/>
        <family val="0"/>
        <charset val="1"/>
      </rPr>
      <t xml:space="preserve">10 mm</t>
    </r>
    <r>
      <rPr>
        <sz val="10"/>
        <rFont val="Noto Sans CJK SC"/>
        <family val="2"/>
      </rPr>
      <t xml:space="preserve">未満の有茎性でない良性腺腫に適応とされ、とくに</t>
    </r>
    <r>
      <rPr>
        <sz val="10"/>
        <rFont val="Arial"/>
        <family val="0"/>
        <charset val="1"/>
      </rPr>
      <t xml:space="preserve">5 mm</t>
    </r>
    <r>
      <rPr>
        <sz val="10"/>
        <rFont val="Noto Sans CJK SC"/>
        <family val="2"/>
      </rPr>
      <t xml:space="preserve">以下では強く推奨され、</t>
    </r>
    <r>
      <rPr>
        <sz val="10"/>
        <rFont val="Arial"/>
        <family val="0"/>
        <charset val="1"/>
      </rPr>
      <t xml:space="preserve">6</t>
    </r>
    <r>
      <rPr>
        <sz val="10"/>
        <rFont val="Noto Sans CJK SC"/>
        <family val="2"/>
      </rPr>
      <t xml:space="preserve">〜</t>
    </r>
    <r>
      <rPr>
        <sz val="10"/>
        <rFont val="Arial"/>
        <family val="0"/>
        <charset val="1"/>
      </rPr>
      <t xml:space="preserve">9 mm</t>
    </r>
    <r>
      <rPr>
        <sz val="10"/>
        <rFont val="Noto Sans CJK SC"/>
        <family val="2"/>
      </rPr>
      <t xml:space="preserve">でも許容される。平坦・陥凹型病変や癌が疑われる病変には、</t>
    </r>
    <r>
      <rPr>
        <sz val="10"/>
        <rFont val="Arial"/>
        <family val="0"/>
        <charset val="1"/>
      </rPr>
      <t xml:space="preserve">5 mm</t>
    </r>
    <r>
      <rPr>
        <sz val="10"/>
        <rFont val="Noto Sans CJK SC"/>
        <family val="2"/>
      </rPr>
      <t xml:space="preserve">以下でも避けるべきとされる。</t>
    </r>
  </si>
  <si>
    <t xml:space="preserve">IN-038</t>
  </si>
  <si>
    <r>
      <rPr>
        <sz val="10"/>
        <rFont val="Noto Sans CJK SC"/>
        <family val="2"/>
      </rPr>
      <t xml:space="preserve">直腸から</t>
    </r>
    <r>
      <rPr>
        <sz val="10"/>
        <rFont val="Arial"/>
        <family val="0"/>
        <charset val="1"/>
      </rPr>
      <t xml:space="preserve">S</t>
    </r>
    <r>
      <rPr>
        <sz val="10"/>
        <rFont val="Noto Sans CJK SC"/>
        <family val="2"/>
      </rPr>
      <t xml:space="preserve">状結腸にある</t>
    </r>
    <r>
      <rPr>
        <sz val="10"/>
        <rFont val="Arial"/>
        <family val="0"/>
        <charset val="1"/>
      </rPr>
      <t xml:space="preserve">5 mm</t>
    </r>
    <r>
      <rPr>
        <sz val="10"/>
        <rFont val="Noto Sans CJK SC"/>
        <family val="2"/>
      </rPr>
      <t xml:space="preserve">以下の過形成性ポリープは、経過観察が弱く推奨される（エビデンスレベル</t>
    </r>
    <r>
      <rPr>
        <sz val="10"/>
        <rFont val="Arial"/>
        <family val="0"/>
        <charset val="1"/>
      </rPr>
      <t xml:space="preserve">B</t>
    </r>
    <r>
      <rPr>
        <sz val="10"/>
        <rFont val="Noto Sans CJK SC"/>
        <family val="2"/>
      </rPr>
      <t xml:space="preserve">）。</t>
    </r>
  </si>
  <si>
    <r>
      <rPr>
        <sz val="10"/>
        <rFont val="Arial"/>
        <family val="0"/>
        <charset val="1"/>
      </rPr>
      <t xml:space="preserve">PS-03-04-14 (id: JkxnuYE)</t>
    </r>
    <r>
      <rPr>
        <sz val="10"/>
        <rFont val="Noto Sans CJK SC"/>
        <family val="2"/>
      </rPr>
      <t xml:space="preserve">；</t>
    </r>
    <r>
      <rPr>
        <sz val="10"/>
        <rFont val="Arial"/>
        <family val="0"/>
        <charset val="1"/>
      </rPr>
      <t xml:space="preserve">TBL-01-00-649 (id: Jlvnmcs)</t>
    </r>
  </si>
  <si>
    <t xml:space="preserve">IN-039</t>
  </si>
  <si>
    <r>
      <rPr>
        <sz val="10"/>
        <rFont val="Noto Sans CJK SC"/>
        <family val="2"/>
      </rPr>
      <t xml:space="preserve">広基性鋸歯状腺腫・ポリープ（</t>
    </r>
    <r>
      <rPr>
        <sz val="10"/>
        <rFont val="Arial"/>
        <family val="0"/>
        <charset val="1"/>
      </rPr>
      <t xml:space="preserve">SSA/P</t>
    </r>
    <r>
      <rPr>
        <sz val="10"/>
        <rFont val="Noto Sans CJK SC"/>
        <family val="2"/>
      </rPr>
      <t xml:space="preserve">）と鋸歯状腺腫（</t>
    </r>
    <r>
      <rPr>
        <sz val="10"/>
        <rFont val="Arial"/>
        <family val="0"/>
        <charset val="1"/>
      </rPr>
      <t xml:space="preserve">TSA</t>
    </r>
    <r>
      <rPr>
        <sz val="10"/>
        <rFont val="Noto Sans CJK SC"/>
        <family val="2"/>
      </rPr>
      <t xml:space="preserve">）は癌化しうるため、治療の対象とされる（弱い推奨、エビデンスレベル</t>
    </r>
    <r>
      <rPr>
        <sz val="10"/>
        <rFont val="Arial"/>
        <family val="0"/>
        <charset val="1"/>
      </rPr>
      <t xml:space="preserve">C</t>
    </r>
    <r>
      <rPr>
        <sz val="10"/>
        <rFont val="Noto Sans CJK SC"/>
        <family val="2"/>
      </rPr>
      <t xml:space="preserve">）。</t>
    </r>
    <r>
      <rPr>
        <sz val="10"/>
        <rFont val="Arial"/>
        <family val="0"/>
        <charset val="1"/>
      </rPr>
      <t xml:space="preserve">TSA</t>
    </r>
    <r>
      <rPr>
        <sz val="10"/>
        <rFont val="Noto Sans CJK SC"/>
        <family val="2"/>
      </rPr>
      <t xml:space="preserve">は</t>
    </r>
    <r>
      <rPr>
        <sz val="10"/>
        <rFont val="Arial"/>
        <family val="0"/>
        <charset val="1"/>
      </rPr>
      <t xml:space="preserve">5 mm</t>
    </r>
    <r>
      <rPr>
        <sz val="10"/>
        <rFont val="Noto Sans CJK SC"/>
        <family val="2"/>
      </rPr>
      <t xml:space="preserve">を超えるもの、</t>
    </r>
    <r>
      <rPr>
        <sz val="10"/>
        <rFont val="Arial"/>
        <family val="0"/>
        <charset val="1"/>
      </rPr>
      <t xml:space="preserve">SSA/P</t>
    </r>
    <r>
      <rPr>
        <sz val="10"/>
        <rFont val="Noto Sans CJK SC"/>
        <family val="2"/>
      </rPr>
      <t xml:space="preserve">は</t>
    </r>
    <r>
      <rPr>
        <sz val="10"/>
        <rFont val="Arial"/>
        <family val="0"/>
        <charset val="1"/>
      </rPr>
      <t xml:space="preserve">10 mm</t>
    </r>
    <r>
      <rPr>
        <sz val="10"/>
        <rFont val="Noto Sans CJK SC"/>
        <family val="2"/>
      </rPr>
      <t xml:space="preserve">を超えるものの切除を勧める研究が多く、異形成や癌が疑われる場合は大きさにかかわらず切除する。</t>
    </r>
  </si>
  <si>
    <r>
      <rPr>
        <sz val="10"/>
        <rFont val="Arial"/>
        <family val="0"/>
        <charset val="1"/>
      </rPr>
      <t xml:space="preserve">SSA/P</t>
    </r>
    <r>
      <rPr>
        <sz val="10"/>
        <rFont val="Noto Sans CJK SC"/>
        <family val="2"/>
      </rPr>
      <t xml:space="preserve">の癌化率（</t>
    </r>
    <r>
      <rPr>
        <sz val="10"/>
        <rFont val="Arial"/>
        <family val="0"/>
        <charset val="1"/>
      </rPr>
      <t xml:space="preserve">1.5</t>
    </r>
    <r>
      <rPr>
        <sz val="10"/>
        <rFont val="Noto Sans CJK SC"/>
        <family val="2"/>
      </rPr>
      <t xml:space="preserve">〜</t>
    </r>
    <r>
      <rPr>
        <sz val="10"/>
        <rFont val="Arial"/>
        <family val="0"/>
        <charset val="1"/>
      </rPr>
      <t xml:space="preserve">20%</t>
    </r>
    <r>
      <rPr>
        <sz val="10"/>
        <rFont val="Noto Sans CJK SC"/>
        <family val="2"/>
      </rPr>
      <t xml:space="preserve">）は</t>
    </r>
    <r>
      <rPr>
        <sz val="10"/>
        <rFont val="Arial"/>
        <family val="0"/>
        <charset val="1"/>
      </rPr>
      <t xml:space="preserve">GL</t>
    </r>
    <r>
      <rPr>
        <sz val="10"/>
        <rFont val="Noto Sans CJK SC"/>
        <family val="2"/>
      </rPr>
      <t xml:space="preserve">が引用した幅の広い値（二次資料経由）のため主張文に入れていない。</t>
    </r>
    <r>
      <rPr>
        <sz val="10"/>
        <rFont val="Arial"/>
        <family val="0"/>
        <charset val="1"/>
      </rPr>
      <t xml:space="preserve">WHO</t>
    </r>
    <r>
      <rPr>
        <sz val="10"/>
        <rFont val="Noto Sans CJK SC"/>
        <family val="2"/>
      </rPr>
      <t xml:space="preserve">分類第</t>
    </r>
    <r>
      <rPr>
        <sz val="10"/>
        <rFont val="Arial"/>
        <family val="0"/>
        <charset val="1"/>
      </rPr>
      <t xml:space="preserve">5</t>
    </r>
    <r>
      <rPr>
        <sz val="10"/>
        <rFont val="Noto Sans CJK SC"/>
        <family val="2"/>
      </rPr>
      <t xml:space="preserve">版の名称（</t>
    </r>
    <r>
      <rPr>
        <sz val="10"/>
        <rFont val="Arial"/>
        <family val="0"/>
        <charset val="1"/>
      </rPr>
      <t xml:space="preserve">SSL</t>
    </r>
    <r>
      <rPr>
        <sz val="10"/>
        <rFont val="Noto Sans CJK SC"/>
        <family val="2"/>
      </rPr>
      <t xml:space="preserve">）との対応も確認が必要</t>
    </r>
  </si>
  <si>
    <t xml:space="preserve">IN-040</t>
  </si>
  <si>
    <r>
      <rPr>
        <sz val="10"/>
        <rFont val="Noto Sans CJK SC"/>
        <family val="2"/>
      </rPr>
      <t xml:space="preserve">側方発育型腫瘍（</t>
    </r>
    <r>
      <rPr>
        <sz val="10"/>
        <rFont val="Arial"/>
        <family val="0"/>
        <charset val="1"/>
      </rPr>
      <t xml:space="preserve">LST</t>
    </r>
    <r>
      <rPr>
        <sz val="10"/>
        <rFont val="Noto Sans CJK SC"/>
        <family val="2"/>
      </rPr>
      <t xml:space="preserve">）の治療では、拡大内視鏡や超音波内視鏡を必要に応じて用い、亜分類にもとづいて</t>
    </r>
    <r>
      <rPr>
        <sz val="10"/>
        <rFont val="Arial"/>
        <family val="0"/>
        <charset val="1"/>
      </rPr>
      <t xml:space="preserve">ESD</t>
    </r>
    <r>
      <rPr>
        <sz val="10"/>
        <rFont val="Noto Sans CJK SC"/>
        <family val="2"/>
      </rPr>
      <t xml:space="preserve">か分割</t>
    </r>
    <r>
      <rPr>
        <sz val="10"/>
        <rFont val="Arial"/>
        <family val="0"/>
        <charset val="1"/>
      </rPr>
      <t xml:space="preserve">EMR</t>
    </r>
    <r>
      <rPr>
        <sz val="10"/>
        <rFont val="Noto Sans CJK SC"/>
        <family val="2"/>
      </rPr>
      <t xml:space="preserve">かを選ぶことが強く推奨される（エビデンスレベル</t>
    </r>
    <r>
      <rPr>
        <sz val="10"/>
        <rFont val="Arial"/>
        <family val="0"/>
        <charset val="1"/>
      </rPr>
      <t xml:space="preserve">C</t>
    </r>
    <r>
      <rPr>
        <sz val="10"/>
        <rFont val="Noto Sans CJK SC"/>
        <family val="2"/>
      </rPr>
      <t xml:space="preserve">）。分割</t>
    </r>
    <r>
      <rPr>
        <sz val="10"/>
        <rFont val="Arial"/>
        <family val="0"/>
        <charset val="1"/>
      </rPr>
      <t xml:space="preserve">EMR</t>
    </r>
    <r>
      <rPr>
        <sz val="10"/>
        <rFont val="Noto Sans CJK SC"/>
        <family val="2"/>
      </rPr>
      <t xml:space="preserve">は、術前診断で腺腫または粘膜内癌と確実に判断できる病変で許容される。</t>
    </r>
  </si>
  <si>
    <t xml:space="preserve">IN-041</t>
  </si>
  <si>
    <r>
      <rPr>
        <sz val="10"/>
        <rFont val="Noto Sans CJK SC"/>
        <family val="2"/>
      </rPr>
      <t xml:space="preserve">大腸ポリープ切除後のサーベイランス大腸内視鏡は、</t>
    </r>
    <r>
      <rPr>
        <sz val="10"/>
        <rFont val="Arial"/>
        <family val="0"/>
        <charset val="1"/>
      </rPr>
      <t xml:space="preserve">3</t>
    </r>
    <r>
      <rPr>
        <sz val="10"/>
        <rFont val="Noto Sans CJK SC"/>
        <family val="2"/>
      </rPr>
      <t xml:space="preserve">年以内に行うことが弱く推奨される（エビデンスレベル</t>
    </r>
    <r>
      <rPr>
        <sz val="10"/>
        <rFont val="Arial"/>
        <family val="0"/>
        <charset val="1"/>
      </rPr>
      <t xml:space="preserve">B</t>
    </r>
    <r>
      <rPr>
        <sz val="10"/>
        <rFont val="Noto Sans CJK SC"/>
        <family val="2"/>
      </rPr>
      <t xml:space="preserve">）。</t>
    </r>
  </si>
  <si>
    <r>
      <rPr>
        <sz val="10"/>
        <rFont val="Arial"/>
        <family val="0"/>
        <charset val="1"/>
      </rPr>
      <t xml:space="preserve">PS-03-04-14 (id: JkxnuYE)</t>
    </r>
    <r>
      <rPr>
        <sz val="10"/>
        <rFont val="Noto Sans CJK SC"/>
        <family val="2"/>
      </rPr>
      <t xml:space="preserve">；</t>
    </r>
    <r>
      <rPr>
        <sz val="10"/>
        <rFont val="Arial"/>
        <family val="0"/>
        <charset val="1"/>
      </rPr>
      <t xml:space="preserve">TBL-01-00-649 (id: Jlvnmcs)</t>
    </r>
    <r>
      <rPr>
        <sz val="10"/>
        <rFont val="Noto Sans CJK SC"/>
        <family val="2"/>
      </rPr>
      <t xml:space="preserve">；</t>
    </r>
    <r>
      <rPr>
        <sz val="10"/>
        <rFont val="Arial"/>
        <family val="0"/>
        <charset val="1"/>
      </rPr>
      <t xml:space="preserve">TBL-02-07-030 (id: JlAKplE)</t>
    </r>
  </si>
  <si>
    <t xml:space="preserve">IN-042</t>
  </si>
  <si>
    <r>
      <rPr>
        <sz val="10"/>
        <rFont val="Noto Sans CJK SC"/>
        <family val="2"/>
      </rPr>
      <t xml:space="preserve">内視鏡的に切除した</t>
    </r>
    <r>
      <rPr>
        <sz val="10"/>
        <rFont val="Arial"/>
        <family val="0"/>
        <charset val="1"/>
      </rPr>
      <t xml:space="preserve">T1</t>
    </r>
    <r>
      <rPr>
        <sz val="10"/>
        <rFont val="Noto Sans CJK SC"/>
        <family val="2"/>
      </rPr>
      <t xml:space="preserve">（</t>
    </r>
    <r>
      <rPr>
        <sz val="10"/>
        <rFont val="Arial"/>
        <family val="0"/>
        <charset val="1"/>
      </rPr>
      <t xml:space="preserve">SM</t>
    </r>
    <r>
      <rPr>
        <sz val="10"/>
        <rFont val="Noto Sans CJK SC"/>
        <family val="2"/>
      </rPr>
      <t xml:space="preserve">）大腸癌では、少なくとも</t>
    </r>
    <r>
      <rPr>
        <sz val="10"/>
        <rFont val="Arial"/>
        <family val="0"/>
        <charset val="1"/>
      </rPr>
      <t xml:space="preserve">3</t>
    </r>
    <r>
      <rPr>
        <sz val="10"/>
        <rFont val="Noto Sans CJK SC"/>
        <family val="2"/>
      </rPr>
      <t xml:space="preserve">年、可能であれば</t>
    </r>
    <r>
      <rPr>
        <sz val="10"/>
        <rFont val="Arial"/>
        <family val="0"/>
        <charset val="1"/>
      </rPr>
      <t xml:space="preserve">5</t>
    </r>
    <r>
      <rPr>
        <sz val="10"/>
        <rFont val="Noto Sans CJK SC"/>
        <family val="2"/>
      </rPr>
      <t xml:space="preserve">年の経過観察が弱く推奨される。</t>
    </r>
    <r>
      <rPr>
        <sz val="10"/>
        <rFont val="Arial"/>
        <family val="0"/>
        <charset val="1"/>
      </rPr>
      <t xml:space="preserve">626</t>
    </r>
    <r>
      <rPr>
        <sz val="10"/>
        <rFont val="Noto Sans CJK SC"/>
        <family val="2"/>
      </rPr>
      <t xml:space="preserve">例の研究では、高リスク群を内視鏡切除のみで経過観察した場合の再発は</t>
    </r>
    <r>
      <rPr>
        <sz val="10"/>
        <rFont val="Arial"/>
        <family val="0"/>
        <charset val="1"/>
      </rPr>
      <t xml:space="preserve">7.1%</t>
    </r>
    <r>
      <rPr>
        <sz val="10"/>
        <rFont val="Noto Sans CJK SC"/>
        <family val="2"/>
      </rPr>
      <t xml:space="preserve">、低リスク群では</t>
    </r>
    <r>
      <rPr>
        <sz val="10"/>
        <rFont val="Arial"/>
        <family val="0"/>
        <charset val="1"/>
      </rPr>
      <t xml:space="preserve">1.9%</t>
    </r>
    <r>
      <rPr>
        <sz val="10"/>
        <rFont val="Noto Sans CJK SC"/>
        <family val="2"/>
      </rPr>
      <t xml:space="preserve">だった。</t>
    </r>
  </si>
  <si>
    <r>
      <rPr>
        <sz val="10"/>
        <rFont val="Noto Sans CJK SC"/>
        <family val="2"/>
      </rPr>
      <t xml:space="preserve">医学各論 Ⅵ</t>
    </r>
    <r>
      <rPr>
        <sz val="10"/>
        <rFont val="Arial"/>
        <family val="0"/>
        <charset val="1"/>
      </rPr>
      <t xml:space="preserve">-3-C-②</t>
    </r>
    <r>
      <rPr>
        <sz val="10"/>
        <rFont val="Noto Sans CJK SC"/>
        <family val="2"/>
      </rPr>
      <t xml:space="preserve">（結腸癌、</t>
    </r>
    <r>
      <rPr>
        <sz val="10"/>
        <rFont val="Arial"/>
        <family val="0"/>
        <charset val="1"/>
      </rPr>
      <t xml:space="preserve">a</t>
    </r>
    <r>
      <rPr>
        <sz val="10"/>
        <rFont val="Noto Sans CJK SC"/>
        <family val="2"/>
      </rPr>
      <t xml:space="preserve">）；医学各論 Ⅵ</t>
    </r>
    <r>
      <rPr>
        <sz val="10"/>
        <rFont val="Arial"/>
        <family val="0"/>
        <charset val="1"/>
      </rPr>
      <t xml:space="preserve">-4-C-①</t>
    </r>
    <r>
      <rPr>
        <sz val="10"/>
        <rFont val="Noto Sans CJK SC"/>
        <family val="2"/>
      </rPr>
      <t xml:space="preserve">（直腸癌、</t>
    </r>
    <r>
      <rPr>
        <sz val="10"/>
        <rFont val="Arial"/>
        <family val="0"/>
        <charset val="1"/>
      </rPr>
      <t xml:space="preserve">a</t>
    </r>
    <r>
      <rPr>
        <sz val="10"/>
        <rFont val="Noto Sans CJK SC"/>
        <family val="2"/>
      </rPr>
      <t xml:space="preserve">）</t>
    </r>
  </si>
  <si>
    <r>
      <rPr>
        <sz val="10"/>
        <rFont val="Arial"/>
        <family val="0"/>
        <charset val="1"/>
      </rPr>
      <t xml:space="preserve">PS-03-04-14 (id: JkxnuYE)</t>
    </r>
    <r>
      <rPr>
        <sz val="10"/>
        <rFont val="Noto Sans CJK SC"/>
        <family val="2"/>
      </rPr>
      <t xml:space="preserve">；</t>
    </r>
    <r>
      <rPr>
        <sz val="10"/>
        <rFont val="Arial"/>
        <family val="0"/>
        <charset val="1"/>
      </rPr>
      <t xml:space="preserve">TBL-01-00-650 (id: Jlvnmc0)</t>
    </r>
    <r>
      <rPr>
        <sz val="10"/>
        <rFont val="Noto Sans CJK SC"/>
        <family val="2"/>
      </rPr>
      <t xml:space="preserve">；</t>
    </r>
    <r>
      <rPr>
        <sz val="10"/>
        <rFont val="Arial"/>
        <family val="0"/>
        <charset val="1"/>
      </rPr>
      <t xml:space="preserve">TBL-02-07-033 (id: JlAKplQ)</t>
    </r>
  </si>
  <si>
    <r>
      <rPr>
        <sz val="10"/>
        <rFont val="Noto Sans CJK SC"/>
        <family val="2"/>
      </rPr>
      <t xml:space="preserve">再発率は</t>
    </r>
    <r>
      <rPr>
        <sz val="10"/>
        <rFont val="Arial"/>
        <family val="0"/>
        <charset val="1"/>
      </rPr>
      <t xml:space="preserve">GL</t>
    </r>
    <r>
      <rPr>
        <sz val="10"/>
        <rFont val="Noto Sans CJK SC"/>
        <family val="2"/>
      </rPr>
      <t xml:space="preserve">が引用した値（二次資料経由）で、原著は未照合</t>
    </r>
  </si>
  <si>
    <t xml:space="preserve">IN-043</t>
  </si>
  <si>
    <r>
      <rPr>
        <sz val="10"/>
        <rFont val="Noto Sans CJK SC"/>
        <family val="2"/>
      </rPr>
      <t xml:space="preserve">直腸、とくに下部直腸の粘膜下腫瘍は神経内分泌腫瘍（</t>
    </r>
    <r>
      <rPr>
        <sz val="10"/>
        <rFont val="Arial"/>
        <family val="0"/>
        <charset val="1"/>
      </rPr>
      <t xml:space="preserve">NET</t>
    </r>
    <r>
      <rPr>
        <sz val="10"/>
        <rFont val="Noto Sans CJK SC"/>
        <family val="2"/>
      </rPr>
      <t xml:space="preserve">）の可能性が高く、色素散布で表面の粘膜が正常であることを確認する（強い推奨、エビデンスレベル</t>
    </r>
    <r>
      <rPr>
        <sz val="10"/>
        <rFont val="Arial"/>
        <family val="0"/>
        <charset val="1"/>
      </rPr>
      <t xml:space="preserve">B</t>
    </r>
    <r>
      <rPr>
        <sz val="10"/>
        <rFont val="Noto Sans CJK SC"/>
        <family val="2"/>
      </rPr>
      <t xml:space="preserve">）。</t>
    </r>
    <r>
      <rPr>
        <sz val="10"/>
        <rFont val="Arial"/>
        <family val="0"/>
        <charset val="1"/>
      </rPr>
      <t xml:space="preserve">10 mm</t>
    </r>
    <r>
      <rPr>
        <sz val="10"/>
        <rFont val="Noto Sans CJK SC"/>
        <family val="2"/>
      </rPr>
      <t xml:space="preserve">以上の病変ではリンパ節転移のリスクが高まり（</t>
    </r>
    <r>
      <rPr>
        <sz val="10"/>
        <rFont val="Arial"/>
        <family val="0"/>
        <charset val="1"/>
      </rPr>
      <t xml:space="preserve">18.7</t>
    </r>
    <r>
      <rPr>
        <sz val="10"/>
        <rFont val="Noto Sans CJK SC"/>
        <family val="2"/>
      </rPr>
      <t xml:space="preserve">〜</t>
    </r>
    <r>
      <rPr>
        <sz val="10"/>
        <rFont val="Arial"/>
        <family val="0"/>
        <charset val="1"/>
      </rPr>
      <t xml:space="preserve">30.4%</t>
    </r>
    <r>
      <rPr>
        <sz val="10"/>
        <rFont val="Noto Sans CJK SC"/>
        <family val="2"/>
      </rPr>
      <t xml:space="preserve">と報告）、原則としてリンパ節郭清を伴う外科切除の適応となる。</t>
    </r>
  </si>
  <si>
    <r>
      <rPr>
        <sz val="10"/>
        <rFont val="Noto Sans CJK SC"/>
        <family val="2"/>
      </rPr>
      <t xml:space="preserve">リンパ節転移率は</t>
    </r>
    <r>
      <rPr>
        <sz val="10"/>
        <rFont val="Arial"/>
        <family val="0"/>
        <charset val="1"/>
      </rPr>
      <t xml:space="preserve">GL</t>
    </r>
    <r>
      <rPr>
        <sz val="10"/>
        <rFont val="Noto Sans CJK SC"/>
        <family val="2"/>
      </rPr>
      <t xml:space="preserve">が引用した値（二次資料経由）。</t>
    </r>
    <r>
      <rPr>
        <sz val="10"/>
        <rFont val="Arial"/>
        <family val="0"/>
        <charset val="1"/>
      </rPr>
      <t xml:space="preserve">GL</t>
    </r>
    <r>
      <rPr>
        <sz val="10"/>
        <rFont val="Noto Sans CJK SC"/>
        <family val="2"/>
      </rPr>
      <t xml:space="preserve">本文中で</t>
    </r>
    <r>
      <rPr>
        <sz val="10"/>
        <rFont val="Arial"/>
        <family val="0"/>
        <charset val="1"/>
      </rPr>
      <t xml:space="preserve">G2</t>
    </r>
    <r>
      <rPr>
        <sz val="10"/>
        <rFont val="Noto Sans CJK SC"/>
        <family val="2"/>
      </rPr>
      <t xml:space="preserve">の</t>
    </r>
    <r>
      <rPr>
        <sz val="10"/>
        <rFont val="Arial"/>
        <family val="0"/>
        <charset val="1"/>
      </rPr>
      <t xml:space="preserve">Ki-67</t>
    </r>
    <r>
      <rPr>
        <sz val="10"/>
        <rFont val="Noto Sans CJK SC"/>
        <family val="2"/>
      </rPr>
      <t xml:space="preserve">の閾値の記載に不整合がある</t>
    </r>
  </si>
  <si>
    <t xml:space="preserve">IN-044</t>
  </si>
  <si>
    <r>
      <rPr>
        <sz val="10"/>
        <rFont val="Noto Sans CJK SC"/>
        <family val="2"/>
      </rPr>
      <t xml:space="preserve">大腸の非腫瘍性ポリープは過誤腫性、炎症性、過形成性に分類し、出血や腸重積などの症状がある場合か癌が疑われる場合にだけ切除する（強い推奨、エビデンスレベル</t>
    </r>
    <r>
      <rPr>
        <sz val="10"/>
        <rFont val="Arial"/>
        <family val="0"/>
        <charset val="1"/>
      </rPr>
      <t xml:space="preserve">D</t>
    </r>
    <r>
      <rPr>
        <sz val="10"/>
        <rFont val="Noto Sans CJK SC"/>
        <family val="2"/>
      </rPr>
      <t xml:space="preserve">）。</t>
    </r>
  </si>
  <si>
    <t xml:space="preserve">IN-045</t>
  </si>
  <si>
    <r>
      <rPr>
        <sz val="10"/>
        <rFont val="Noto Sans CJK SC"/>
        <family val="2"/>
      </rPr>
      <t xml:space="preserve">家族性大腸腺腫症（</t>
    </r>
    <r>
      <rPr>
        <sz val="10"/>
        <rFont val="Arial"/>
        <family val="0"/>
        <charset val="1"/>
      </rPr>
      <t xml:space="preserve">FAP</t>
    </r>
    <r>
      <rPr>
        <sz val="10"/>
        <rFont val="Noto Sans CJK SC"/>
        <family val="2"/>
      </rPr>
      <t xml:space="preserve">）と軽症型</t>
    </r>
    <r>
      <rPr>
        <sz val="10"/>
        <rFont val="Arial"/>
        <family val="0"/>
        <charset val="1"/>
      </rPr>
      <t xml:space="preserve">FAP</t>
    </r>
    <r>
      <rPr>
        <sz val="10"/>
        <rFont val="Noto Sans CJK SC"/>
        <family val="2"/>
      </rPr>
      <t xml:space="preserve">（</t>
    </r>
    <r>
      <rPr>
        <sz val="10"/>
        <rFont val="Arial"/>
        <family val="0"/>
        <charset val="1"/>
      </rPr>
      <t xml:space="preserve">AFAP</t>
    </r>
    <r>
      <rPr>
        <sz val="10"/>
        <rFont val="Noto Sans CJK SC"/>
        <family val="2"/>
      </rPr>
      <t xml:space="preserve">）では、いずれも思春期からサーベイランス大腸内視鏡を始めることが強く推奨される（エビデンスレベル</t>
    </r>
    <r>
      <rPr>
        <sz val="10"/>
        <rFont val="Arial"/>
        <family val="0"/>
        <charset val="1"/>
      </rPr>
      <t xml:space="preserve">C</t>
    </r>
    <r>
      <rPr>
        <sz val="10"/>
        <rFont val="Noto Sans CJK SC"/>
        <family val="2"/>
      </rPr>
      <t xml:space="preserve">）。</t>
    </r>
  </si>
  <si>
    <r>
      <rPr>
        <sz val="10"/>
        <rFont val="Noto Sans CJK SC"/>
        <family val="2"/>
      </rPr>
      <t xml:space="preserve">医学各論 Ⅵ</t>
    </r>
    <r>
      <rPr>
        <sz val="10"/>
        <rFont val="Arial"/>
        <family val="0"/>
        <charset val="1"/>
      </rPr>
      <t xml:space="preserve">-5-B-③</t>
    </r>
    <r>
      <rPr>
        <sz val="10"/>
        <rFont val="Noto Sans CJK SC"/>
        <family val="2"/>
      </rPr>
      <t xml:space="preserve">（消化管ポリポーシス、</t>
    </r>
    <r>
      <rPr>
        <sz val="10"/>
        <rFont val="Arial"/>
        <family val="0"/>
        <charset val="1"/>
      </rPr>
      <t xml:space="preserve">b</t>
    </r>
    <r>
      <rPr>
        <sz val="10"/>
        <rFont val="Noto Sans CJK SC"/>
        <family val="2"/>
      </rPr>
      <t xml:space="preserve">）</t>
    </r>
  </si>
  <si>
    <r>
      <rPr>
        <sz val="10"/>
        <rFont val="Arial"/>
        <family val="0"/>
        <charset val="1"/>
      </rPr>
      <t xml:space="preserve">PS-03-04-14 (id: JkxnuYE)</t>
    </r>
    <r>
      <rPr>
        <sz val="10"/>
        <rFont val="Noto Sans CJK SC"/>
        <family val="2"/>
      </rPr>
      <t xml:space="preserve">；</t>
    </r>
    <r>
      <rPr>
        <sz val="10"/>
        <rFont val="Arial"/>
        <family val="0"/>
        <charset val="1"/>
      </rPr>
      <t xml:space="preserve">TBL-01-00-279 (id: Jlvnl4Q)</t>
    </r>
    <r>
      <rPr>
        <sz val="10"/>
        <rFont val="Noto Sans CJK SC"/>
        <family val="2"/>
      </rPr>
      <t xml:space="preserve">；</t>
    </r>
    <r>
      <rPr>
        <sz val="10"/>
        <rFont val="Arial"/>
        <family val="0"/>
        <charset val="1"/>
      </rPr>
      <t xml:space="preserve">TBL-01-00-684 (id: Jlvnmf8)</t>
    </r>
  </si>
  <si>
    <r>
      <rPr>
        <sz val="10"/>
        <rFont val="Arial"/>
        <family val="0"/>
        <charset val="1"/>
      </rPr>
      <t xml:space="preserve">AFAP </t>
    </r>
    <r>
      <rPr>
        <sz val="10"/>
        <rFont val="Noto Sans CJK SC"/>
        <family val="2"/>
      </rPr>
      <t xml:space="preserve">の予防的大腸切除は </t>
    </r>
    <r>
      <rPr>
        <sz val="10"/>
        <rFont val="Arial"/>
        <family val="0"/>
        <charset val="1"/>
      </rPr>
      <t xml:space="preserve">IN-089 </t>
    </r>
    <r>
      <rPr>
        <sz val="10"/>
        <rFont val="Noto Sans CJK SC"/>
        <family val="2"/>
      </rPr>
      <t xml:space="preserve">で扱う</t>
    </r>
  </si>
  <si>
    <t xml:space="preserve">IN-046</t>
  </si>
  <si>
    <t xml:space="preserve">大腸癌</t>
  </si>
  <si>
    <r>
      <rPr>
        <sz val="10"/>
        <rFont val="Noto Sans CJK SC"/>
        <family val="2"/>
      </rPr>
      <t xml:space="preserve">大腸のスネアによる</t>
    </r>
    <r>
      <rPr>
        <sz val="10"/>
        <rFont val="Arial"/>
        <family val="0"/>
        <charset val="1"/>
      </rPr>
      <t xml:space="preserve">EMR</t>
    </r>
    <r>
      <rPr>
        <sz val="10"/>
        <rFont val="Noto Sans CJK SC"/>
        <family val="2"/>
      </rPr>
      <t xml:space="preserve">で一括切除できる大きさの目安は径</t>
    </r>
    <r>
      <rPr>
        <sz val="10"/>
        <rFont val="Arial"/>
        <family val="0"/>
        <charset val="1"/>
      </rPr>
      <t xml:space="preserve">20 mm</t>
    </r>
    <r>
      <rPr>
        <sz val="10"/>
        <rFont val="Noto Sans CJK SC"/>
        <family val="2"/>
      </rPr>
      <t xml:space="preserve">までである。日本では</t>
    </r>
    <r>
      <rPr>
        <sz val="10"/>
        <rFont val="Arial"/>
        <family val="0"/>
        <charset val="1"/>
      </rPr>
      <t xml:space="preserve">2018</t>
    </r>
    <r>
      <rPr>
        <sz val="10"/>
        <rFont val="Noto Sans CJK SC"/>
        <family val="2"/>
      </rPr>
      <t xml:space="preserve">年</t>
    </r>
    <r>
      <rPr>
        <sz val="10"/>
        <rFont val="Arial"/>
        <family val="0"/>
        <charset val="1"/>
      </rPr>
      <t xml:space="preserve">4</t>
    </r>
    <r>
      <rPr>
        <sz val="10"/>
        <rFont val="Noto Sans CJK SC"/>
        <family val="2"/>
      </rPr>
      <t xml:space="preserve">月に、大腸</t>
    </r>
    <r>
      <rPr>
        <sz val="10"/>
        <rFont val="Arial"/>
        <family val="0"/>
        <charset val="1"/>
      </rPr>
      <t xml:space="preserve">ESD</t>
    </r>
    <r>
      <rPr>
        <sz val="10"/>
        <rFont val="Noto Sans CJK SC"/>
        <family val="2"/>
      </rPr>
      <t xml:space="preserve">の保険適用が</t>
    </r>
    <r>
      <rPr>
        <sz val="10"/>
        <rFont val="Arial"/>
        <family val="0"/>
        <charset val="1"/>
      </rPr>
      <t xml:space="preserve">20 mm</t>
    </r>
    <r>
      <rPr>
        <sz val="10"/>
        <rFont val="Noto Sans CJK SC"/>
        <family val="2"/>
      </rPr>
      <t xml:space="preserve">以上の腫瘍に拡大され、線維化を伴う</t>
    </r>
    <r>
      <rPr>
        <sz val="10"/>
        <rFont val="Arial"/>
        <family val="0"/>
        <charset val="1"/>
      </rPr>
      <t xml:space="preserve">20 mm</t>
    </r>
    <r>
      <rPr>
        <sz val="10"/>
        <rFont val="Noto Sans CJK SC"/>
        <family val="2"/>
      </rPr>
      <t xml:space="preserve">以下の早期癌も対象となった。</t>
    </r>
  </si>
  <si>
    <t xml:space="preserve">SRC-052</t>
  </si>
  <si>
    <t xml:space="preserve">Kinugasa Y, et al. Japanese Society for Cancer of the Colon and Rectum (JSCCR) guidelines 2024 for the treatment of colorectal cancer. Int J Clin Oncol 2025;30:2410-2463</t>
  </si>
  <si>
    <t xml:space="preserve">10.1007/s10147-025-02899-8</t>
  </si>
  <si>
    <t xml:space="preserve">41186794</t>
  </si>
  <si>
    <t xml:space="preserve">IN-047</t>
  </si>
  <si>
    <r>
      <rPr>
        <sz val="10"/>
        <rFont val="Noto Sans CJK SC"/>
        <family val="2"/>
      </rPr>
      <t xml:space="preserve">分割切除した粘膜内癌（</t>
    </r>
    <r>
      <rPr>
        <sz val="10"/>
        <rFont val="Arial"/>
        <family val="0"/>
        <charset val="1"/>
      </rPr>
      <t xml:space="preserve">pTis</t>
    </r>
    <r>
      <rPr>
        <sz val="10"/>
        <rFont val="Noto Sans CJK SC"/>
        <family val="2"/>
      </rPr>
      <t xml:space="preserve">）で水平断端が陽性の場合、約</t>
    </r>
    <r>
      <rPr>
        <sz val="10"/>
        <rFont val="Arial"/>
        <family val="0"/>
        <charset val="1"/>
      </rPr>
      <t xml:space="preserve">6</t>
    </r>
    <r>
      <rPr>
        <sz val="10"/>
        <rFont val="Noto Sans CJK SC"/>
        <family val="2"/>
      </rPr>
      <t xml:space="preserve">か月後の大腸内視鏡検査が勧められる。内視鏡治療した</t>
    </r>
    <r>
      <rPr>
        <sz val="10"/>
        <rFont val="Arial"/>
        <family val="0"/>
        <charset val="1"/>
      </rPr>
      <t xml:space="preserve">pT1</t>
    </r>
    <r>
      <rPr>
        <sz val="10"/>
        <rFont val="Noto Sans CJK SC"/>
        <family val="2"/>
      </rPr>
      <t xml:space="preserve">癌の再発は多くが</t>
    </r>
    <r>
      <rPr>
        <sz val="10"/>
        <rFont val="Arial"/>
        <family val="0"/>
        <charset val="1"/>
      </rPr>
      <t xml:space="preserve">3</t>
    </r>
    <r>
      <rPr>
        <sz val="10"/>
        <rFont val="Noto Sans CJK SC"/>
        <family val="2"/>
      </rPr>
      <t xml:space="preserve">年以内に起こるが、それ以降の再発もある。</t>
    </r>
  </si>
  <si>
    <t xml:space="preserve">IN-048</t>
  </si>
  <si>
    <r>
      <rPr>
        <sz val="10"/>
        <rFont val="Arial"/>
        <family val="0"/>
        <charset val="1"/>
      </rPr>
      <t xml:space="preserve">pT1</t>
    </r>
    <r>
      <rPr>
        <sz val="10"/>
        <rFont val="Noto Sans CJK SC"/>
        <family val="2"/>
      </rPr>
      <t xml:space="preserve">大腸癌の約</t>
    </r>
    <r>
      <rPr>
        <sz val="10"/>
        <rFont val="Arial"/>
        <family val="0"/>
        <charset val="1"/>
      </rPr>
      <t xml:space="preserve">10%</t>
    </r>
    <r>
      <rPr>
        <sz val="10"/>
        <rFont val="Noto Sans CJK SC"/>
        <family val="2"/>
      </rPr>
      <t xml:space="preserve">にリンパ節転移があり、約</t>
    </r>
    <r>
      <rPr>
        <sz val="10"/>
        <rFont val="Arial"/>
        <family val="0"/>
        <charset val="1"/>
      </rPr>
      <t xml:space="preserve">2%</t>
    </r>
    <r>
      <rPr>
        <sz val="10"/>
        <rFont val="Noto Sans CJK SC"/>
        <family val="2"/>
      </rPr>
      <t xml:space="preserve">に中間リンパ節への転移があるため、</t>
    </r>
    <r>
      <rPr>
        <sz val="10"/>
        <rFont val="Arial"/>
        <family val="0"/>
        <charset val="1"/>
      </rPr>
      <t xml:space="preserve">D2</t>
    </r>
    <r>
      <rPr>
        <sz val="10"/>
        <rFont val="Noto Sans CJK SC"/>
        <family val="2"/>
      </rPr>
      <t xml:space="preserve">郭清が必要とされる。</t>
    </r>
    <r>
      <rPr>
        <sz val="10"/>
        <rFont val="Arial"/>
        <family val="0"/>
        <charset val="1"/>
      </rPr>
      <t xml:space="preserve">cT2</t>
    </r>
    <r>
      <rPr>
        <sz val="10"/>
        <rFont val="Noto Sans CJK SC"/>
        <family val="2"/>
      </rPr>
      <t xml:space="preserve">（固有筋層）癌では約</t>
    </r>
    <r>
      <rPr>
        <sz val="10"/>
        <rFont val="Arial"/>
        <family val="0"/>
        <charset val="1"/>
      </rPr>
      <t xml:space="preserve">1%</t>
    </r>
    <r>
      <rPr>
        <sz val="10"/>
        <rFont val="Noto Sans CJK SC"/>
        <family val="2"/>
      </rPr>
      <t xml:space="preserve">に主リンパ節転移があるため、</t>
    </r>
    <r>
      <rPr>
        <sz val="10"/>
        <rFont val="Arial"/>
        <family val="0"/>
        <charset val="1"/>
      </rPr>
      <t xml:space="preserve">D3</t>
    </r>
    <r>
      <rPr>
        <sz val="10"/>
        <rFont val="Noto Sans CJK SC"/>
        <family val="2"/>
      </rPr>
      <t xml:space="preserve">郭清を行ってもよいとされる。</t>
    </r>
  </si>
  <si>
    <r>
      <rPr>
        <sz val="10"/>
        <rFont val="Arial"/>
        <family val="0"/>
        <charset val="1"/>
      </rPr>
      <t xml:space="preserve">PS-03-04-14 (id: JkxnuYE)</t>
    </r>
    <r>
      <rPr>
        <sz val="10"/>
        <rFont val="Noto Sans CJK SC"/>
        <family val="2"/>
      </rPr>
      <t xml:space="preserve">；</t>
    </r>
    <r>
      <rPr>
        <sz val="10"/>
        <rFont val="Arial"/>
        <family val="0"/>
        <charset val="1"/>
      </rPr>
      <t xml:space="preserve">TBL-01-00-650 (id: Jlvnmc0)</t>
    </r>
  </si>
  <si>
    <t xml:space="preserve">IN-049</t>
  </si>
  <si>
    <r>
      <rPr>
        <sz val="10"/>
        <rFont val="Noto Sans CJK SC"/>
        <family val="2"/>
      </rPr>
      <t xml:space="preserve">直腸癌の側方リンパ節郭清は、腫瘍の下縁が腹膜反転部より肛門側にあり、かつ</t>
    </r>
    <r>
      <rPr>
        <sz val="10"/>
        <rFont val="Arial"/>
        <family val="0"/>
        <charset val="1"/>
      </rPr>
      <t xml:space="preserve">cT3</t>
    </r>
    <r>
      <rPr>
        <sz val="10"/>
        <rFont val="Noto Sans CJK SC"/>
        <family val="2"/>
      </rPr>
      <t xml:space="preserve">または</t>
    </r>
    <r>
      <rPr>
        <sz val="10"/>
        <rFont val="Arial"/>
        <family val="0"/>
        <charset val="1"/>
      </rPr>
      <t xml:space="preserve">cT4</t>
    </r>
    <r>
      <rPr>
        <sz val="10"/>
        <rFont val="Noto Sans CJK SC"/>
        <family val="2"/>
      </rPr>
      <t xml:space="preserve">の場合に適応とされる。</t>
    </r>
  </si>
  <si>
    <r>
      <rPr>
        <sz val="10"/>
        <rFont val="Noto Sans CJK SC"/>
        <family val="2"/>
      </rPr>
      <t xml:space="preserve">医学各論 Ⅵ</t>
    </r>
    <r>
      <rPr>
        <sz val="10"/>
        <rFont val="Arial"/>
        <family val="0"/>
        <charset val="1"/>
      </rPr>
      <t xml:space="preserve">-4-C-①</t>
    </r>
    <r>
      <rPr>
        <sz val="10"/>
        <rFont val="Noto Sans CJK SC"/>
        <family val="2"/>
      </rPr>
      <t xml:space="preserve">（直腸癌、</t>
    </r>
    <r>
      <rPr>
        <sz val="10"/>
        <rFont val="Arial"/>
        <family val="0"/>
        <charset val="1"/>
      </rPr>
      <t xml:space="preserve">a</t>
    </r>
    <r>
      <rPr>
        <sz val="10"/>
        <rFont val="Noto Sans CJK SC"/>
        <family val="2"/>
      </rPr>
      <t xml:space="preserve">）</t>
    </r>
  </si>
  <si>
    <t xml:space="preserve">IN-050</t>
  </si>
  <si>
    <r>
      <rPr>
        <sz val="10"/>
        <rFont val="Arial"/>
        <family val="0"/>
        <charset val="1"/>
      </rPr>
      <t xml:space="preserve">cStage 0</t>
    </r>
    <r>
      <rPr>
        <sz val="10"/>
        <rFont val="Noto Sans CJK SC"/>
        <family val="2"/>
      </rPr>
      <t xml:space="preserve">〜Ⅲの直腸癌で、腸管壁内の肛門側への進展が直腸</t>
    </r>
    <r>
      <rPr>
        <sz val="10"/>
        <rFont val="Arial"/>
        <family val="0"/>
        <charset val="1"/>
      </rPr>
      <t xml:space="preserve">S</t>
    </r>
    <r>
      <rPr>
        <sz val="10"/>
        <rFont val="Noto Sans CJK SC"/>
        <family val="2"/>
      </rPr>
      <t xml:space="preserve">状部と上部直腸（</t>
    </r>
    <r>
      <rPr>
        <sz val="10"/>
        <rFont val="Arial"/>
        <family val="0"/>
        <charset val="1"/>
      </rPr>
      <t xml:space="preserve">RS</t>
    </r>
    <r>
      <rPr>
        <sz val="10"/>
        <rFont val="Noto Sans CJK SC"/>
        <family val="2"/>
      </rPr>
      <t xml:space="preserve">、</t>
    </r>
    <r>
      <rPr>
        <sz val="10"/>
        <rFont val="Arial"/>
        <family val="0"/>
        <charset val="1"/>
      </rPr>
      <t xml:space="preserve">Ra</t>
    </r>
    <r>
      <rPr>
        <sz val="10"/>
        <rFont val="Noto Sans CJK SC"/>
        <family val="2"/>
      </rPr>
      <t xml:space="preserve">）で</t>
    </r>
    <r>
      <rPr>
        <sz val="10"/>
        <rFont val="Arial"/>
        <family val="0"/>
        <charset val="1"/>
      </rPr>
      <t xml:space="preserve">3 cm</t>
    </r>
    <r>
      <rPr>
        <sz val="10"/>
        <rFont val="Noto Sans CJK SC"/>
        <family val="2"/>
      </rPr>
      <t xml:space="preserve">以上、下部直腸（</t>
    </r>
    <r>
      <rPr>
        <sz val="10"/>
        <rFont val="Arial"/>
        <family val="0"/>
        <charset val="1"/>
      </rPr>
      <t xml:space="preserve">Rb</t>
    </r>
    <r>
      <rPr>
        <sz val="10"/>
        <rFont val="Noto Sans CJK SC"/>
        <family val="2"/>
      </rPr>
      <t xml:space="preserve">）で</t>
    </r>
    <r>
      <rPr>
        <sz val="10"/>
        <rFont val="Arial"/>
        <family val="0"/>
        <charset val="1"/>
      </rPr>
      <t xml:space="preserve">2 cm</t>
    </r>
    <r>
      <rPr>
        <sz val="10"/>
        <rFont val="Noto Sans CJK SC"/>
        <family val="2"/>
      </rPr>
      <t xml:space="preserve">以上に及ぶことはまれとされる。</t>
    </r>
  </si>
  <si>
    <t xml:space="preserve">IN-051</t>
  </si>
  <si>
    <r>
      <rPr>
        <sz val="10"/>
        <rFont val="Noto Sans CJK SC"/>
        <family val="2"/>
      </rPr>
      <t xml:space="preserve">日本でロボット支援手術は、直腸癌に対して</t>
    </r>
    <r>
      <rPr>
        <sz val="10"/>
        <rFont val="Arial"/>
        <family val="0"/>
        <charset val="1"/>
      </rPr>
      <t xml:space="preserve">2018</t>
    </r>
    <r>
      <rPr>
        <sz val="10"/>
        <rFont val="Noto Sans CJK SC"/>
        <family val="2"/>
      </rPr>
      <t xml:space="preserve">年</t>
    </r>
    <r>
      <rPr>
        <sz val="10"/>
        <rFont val="Arial"/>
        <family val="0"/>
        <charset val="1"/>
      </rPr>
      <t xml:space="preserve">4</t>
    </r>
    <r>
      <rPr>
        <sz val="10"/>
        <rFont val="Noto Sans CJK SC"/>
        <family val="2"/>
      </rPr>
      <t xml:space="preserve">月から、結腸癌に対して</t>
    </r>
    <r>
      <rPr>
        <sz val="10"/>
        <rFont val="Arial"/>
        <family val="0"/>
        <charset val="1"/>
      </rPr>
      <t xml:space="preserve">2022</t>
    </r>
    <r>
      <rPr>
        <sz val="10"/>
        <rFont val="Noto Sans CJK SC"/>
        <family val="2"/>
      </rPr>
      <t xml:space="preserve">年</t>
    </r>
    <r>
      <rPr>
        <sz val="10"/>
        <rFont val="Arial"/>
        <family val="0"/>
        <charset val="1"/>
      </rPr>
      <t xml:space="preserve">4</t>
    </r>
    <r>
      <rPr>
        <sz val="10"/>
        <rFont val="Noto Sans CJK SC"/>
        <family val="2"/>
      </rPr>
      <t xml:space="preserve">月から保険適用されている。</t>
    </r>
  </si>
  <si>
    <t xml:space="preserve">保険適用の範囲は改定で変わりうる</t>
  </si>
  <si>
    <t xml:space="preserve">IN-052</t>
  </si>
  <si>
    <r>
      <rPr>
        <sz val="10"/>
        <rFont val="Noto Sans CJK SC"/>
        <family val="2"/>
      </rPr>
      <t xml:space="preserve">括約筋間直腸切除術（</t>
    </r>
    <r>
      <rPr>
        <sz val="10"/>
        <rFont val="Arial"/>
        <family val="0"/>
        <charset val="1"/>
      </rPr>
      <t xml:space="preserve">ISR</t>
    </r>
    <r>
      <rPr>
        <sz val="10"/>
        <rFont val="Noto Sans CJK SC"/>
        <family val="2"/>
      </rPr>
      <t xml:space="preserve">）後の</t>
    </r>
    <r>
      <rPr>
        <sz val="10"/>
        <rFont val="Arial"/>
        <family val="0"/>
        <charset val="1"/>
      </rPr>
      <t xml:space="preserve">5</t>
    </r>
    <r>
      <rPr>
        <sz val="10"/>
        <rFont val="Noto Sans CJK SC"/>
        <family val="2"/>
      </rPr>
      <t xml:space="preserve">年局所再発率は全体で</t>
    </r>
    <r>
      <rPr>
        <sz val="10"/>
        <rFont val="Arial"/>
        <family val="0"/>
        <charset val="1"/>
      </rPr>
      <t xml:space="preserve">11.5%</t>
    </r>
    <r>
      <rPr>
        <sz val="10"/>
        <rFont val="Noto Sans CJK SC"/>
        <family val="2"/>
      </rPr>
      <t xml:space="preserve">であり、</t>
    </r>
    <r>
      <rPr>
        <sz val="10"/>
        <rFont val="Arial"/>
        <family val="0"/>
        <charset val="1"/>
      </rPr>
      <t xml:space="preserve">T1</t>
    </r>
    <r>
      <rPr>
        <sz val="10"/>
        <rFont val="Noto Sans CJK SC"/>
        <family val="2"/>
      </rPr>
      <t xml:space="preserve">の</t>
    </r>
    <r>
      <rPr>
        <sz val="10"/>
        <rFont val="Arial"/>
        <family val="0"/>
        <charset val="1"/>
      </rPr>
      <t xml:space="preserve">4.2%</t>
    </r>
    <r>
      <rPr>
        <sz val="10"/>
        <rFont val="Noto Sans CJK SC"/>
        <family val="2"/>
      </rPr>
      <t xml:space="preserve">から</t>
    </r>
    <r>
      <rPr>
        <sz val="10"/>
        <rFont val="Arial"/>
        <family val="0"/>
        <charset val="1"/>
      </rPr>
      <t xml:space="preserve">T4</t>
    </r>
    <r>
      <rPr>
        <sz val="10"/>
        <rFont val="Noto Sans CJK SC"/>
        <family val="2"/>
      </rPr>
      <t xml:space="preserve">の</t>
    </r>
    <r>
      <rPr>
        <sz val="10"/>
        <rFont val="Arial"/>
        <family val="0"/>
        <charset val="1"/>
      </rPr>
      <t xml:space="preserve">36.0%</t>
    </r>
    <r>
      <rPr>
        <sz val="10"/>
        <rFont val="Noto Sans CJK SC"/>
        <family val="2"/>
      </rPr>
      <t xml:space="preserve">まで、深達度が進むほど高くなると報告されている。</t>
    </r>
  </si>
  <si>
    <r>
      <rPr>
        <sz val="10"/>
        <rFont val="Arial"/>
        <family val="0"/>
        <charset val="1"/>
      </rPr>
      <t xml:space="preserve">GL</t>
    </r>
    <r>
      <rPr>
        <sz val="10"/>
        <rFont val="Noto Sans CJK SC"/>
        <family val="2"/>
      </rPr>
      <t xml:space="preserve">が引用した値（二次資料経由）で、原著は未照合</t>
    </r>
  </si>
  <si>
    <t xml:space="preserve">IN-053</t>
  </si>
  <si>
    <r>
      <rPr>
        <sz val="10"/>
        <rFont val="Noto Sans CJK SC"/>
        <family val="2"/>
      </rPr>
      <t xml:space="preserve">日本で</t>
    </r>
    <r>
      <rPr>
        <sz val="10"/>
        <rFont val="Arial"/>
        <family val="0"/>
        <charset val="1"/>
      </rPr>
      <t xml:space="preserve">2008</t>
    </r>
    <r>
      <rPr>
        <sz val="10"/>
        <rFont val="Noto Sans CJK SC"/>
        <family val="2"/>
      </rPr>
      <t xml:space="preserve">〜</t>
    </r>
    <r>
      <rPr>
        <sz val="10"/>
        <rFont val="Arial"/>
        <family val="0"/>
        <charset val="1"/>
      </rPr>
      <t xml:space="preserve">2013</t>
    </r>
    <r>
      <rPr>
        <sz val="10"/>
        <rFont val="Noto Sans CJK SC"/>
        <family val="2"/>
      </rPr>
      <t xml:space="preserve">年に治癒切除された</t>
    </r>
    <r>
      <rPr>
        <sz val="10"/>
        <rFont val="Arial"/>
        <family val="0"/>
        <charset val="1"/>
      </rPr>
      <t xml:space="preserve">pStage 0</t>
    </r>
    <r>
      <rPr>
        <sz val="10"/>
        <rFont val="Noto Sans CJK SC"/>
        <family val="2"/>
      </rPr>
      <t xml:space="preserve">〜Ⅲの大腸癌の</t>
    </r>
    <r>
      <rPr>
        <sz val="10"/>
        <rFont val="Arial"/>
        <family val="0"/>
        <charset val="1"/>
      </rPr>
      <t xml:space="preserve">5</t>
    </r>
    <r>
      <rPr>
        <sz val="10"/>
        <rFont val="Noto Sans CJK SC"/>
        <family val="2"/>
      </rPr>
      <t xml:space="preserve">年生存率は全体で</t>
    </r>
    <r>
      <rPr>
        <sz val="10"/>
        <rFont val="Arial"/>
        <family val="0"/>
        <charset val="1"/>
      </rPr>
      <t xml:space="preserve">86.0%</t>
    </r>
    <r>
      <rPr>
        <sz val="10"/>
        <rFont val="Noto Sans CJK SC"/>
        <family val="2"/>
      </rPr>
      <t xml:space="preserve">（結腸</t>
    </r>
    <r>
      <rPr>
        <sz val="10"/>
        <rFont val="Arial"/>
        <family val="0"/>
        <charset val="1"/>
      </rPr>
      <t xml:space="preserve">86.1%</t>
    </r>
    <r>
      <rPr>
        <sz val="10"/>
        <rFont val="Noto Sans CJK SC"/>
        <family val="2"/>
      </rPr>
      <t xml:space="preserve">、直腸</t>
    </r>
    <r>
      <rPr>
        <sz val="10"/>
        <rFont val="Arial"/>
        <family val="0"/>
        <charset val="1"/>
      </rPr>
      <t xml:space="preserve">S</t>
    </r>
    <r>
      <rPr>
        <sz val="10"/>
        <rFont val="Noto Sans CJK SC"/>
        <family val="2"/>
      </rPr>
      <t xml:space="preserve">状部</t>
    </r>
    <r>
      <rPr>
        <sz val="10"/>
        <rFont val="Arial"/>
        <family val="0"/>
        <charset val="1"/>
      </rPr>
      <t xml:space="preserve">86.4%</t>
    </r>
    <r>
      <rPr>
        <sz val="10"/>
        <rFont val="Noto Sans CJK SC"/>
        <family val="2"/>
      </rPr>
      <t xml:space="preserve">、直腸</t>
    </r>
    <r>
      <rPr>
        <sz val="10"/>
        <rFont val="Arial"/>
        <family val="0"/>
        <charset val="1"/>
      </rPr>
      <t xml:space="preserve">85.9%</t>
    </r>
    <r>
      <rPr>
        <sz val="10"/>
        <rFont val="Noto Sans CJK SC"/>
        <family val="2"/>
      </rPr>
      <t xml:space="preserve">）だった。</t>
    </r>
  </si>
  <si>
    <r>
      <rPr>
        <sz val="10"/>
        <rFont val="Arial"/>
        <family val="0"/>
        <charset val="1"/>
      </rPr>
      <t xml:space="preserve">GL</t>
    </r>
    <r>
      <rPr>
        <sz val="10"/>
        <rFont val="Noto Sans CJK SC"/>
        <family val="2"/>
      </rPr>
      <t xml:space="preserve">が引用した大腸癌研究会の全国登録の値（二次資料経由）</t>
    </r>
  </si>
  <si>
    <t xml:space="preserve">IN-054</t>
  </si>
  <si>
    <r>
      <rPr>
        <sz val="10"/>
        <rFont val="Noto Sans CJK SC"/>
        <family val="2"/>
      </rPr>
      <t xml:space="preserve">日本で</t>
    </r>
    <r>
      <rPr>
        <sz val="10"/>
        <rFont val="Arial"/>
        <family val="0"/>
        <charset val="1"/>
      </rPr>
      <t xml:space="preserve">2023</t>
    </r>
    <r>
      <rPr>
        <sz val="10"/>
        <rFont val="Noto Sans CJK SC"/>
        <family val="2"/>
      </rPr>
      <t xml:space="preserve">年に大腸癌と診断されたのは</t>
    </r>
    <r>
      <rPr>
        <sz val="10"/>
        <rFont val="Arial"/>
        <family val="0"/>
        <charset val="1"/>
      </rPr>
      <t xml:space="preserve">154,039</t>
    </r>
    <r>
      <rPr>
        <sz val="10"/>
        <rFont val="Noto Sans CJK SC"/>
        <family val="2"/>
      </rPr>
      <t xml:space="preserve">例（男性</t>
    </r>
    <r>
      <rPr>
        <sz val="10"/>
        <rFont val="Arial"/>
        <family val="0"/>
        <charset val="1"/>
      </rPr>
      <t xml:space="preserve">85,208</t>
    </r>
    <r>
      <rPr>
        <sz val="10"/>
        <rFont val="Noto Sans CJK SC"/>
        <family val="2"/>
      </rPr>
      <t xml:space="preserve">例、女性</t>
    </r>
    <r>
      <rPr>
        <sz val="10"/>
        <rFont val="Arial"/>
        <family val="0"/>
        <charset val="1"/>
      </rPr>
      <t xml:space="preserve">68,830</t>
    </r>
    <r>
      <rPr>
        <sz val="10"/>
        <rFont val="Noto Sans CJK SC"/>
        <family val="2"/>
      </rPr>
      <t xml:space="preserve">例）で、</t>
    </r>
    <r>
      <rPr>
        <sz val="10"/>
        <rFont val="Arial"/>
        <family val="0"/>
        <charset val="1"/>
      </rPr>
      <t xml:space="preserve">2024</t>
    </r>
    <r>
      <rPr>
        <sz val="10"/>
        <rFont val="Noto Sans CJK SC"/>
        <family val="2"/>
      </rPr>
      <t xml:space="preserve">年の大腸癌による死亡数は</t>
    </r>
    <r>
      <rPr>
        <sz val="10"/>
        <rFont val="Arial"/>
        <family val="0"/>
        <charset val="1"/>
      </rPr>
      <t xml:space="preserve">54,416</t>
    </r>
    <r>
      <rPr>
        <sz val="10"/>
        <rFont val="Noto Sans CJK SC"/>
        <family val="2"/>
      </rPr>
      <t xml:space="preserve">人（男性</t>
    </r>
    <r>
      <rPr>
        <sz val="10"/>
        <rFont val="Arial"/>
        <family val="0"/>
        <charset val="1"/>
      </rPr>
      <t xml:space="preserve">28,826</t>
    </r>
    <r>
      <rPr>
        <sz val="10"/>
        <rFont val="Noto Sans CJK SC"/>
        <family val="2"/>
      </rPr>
      <t xml:space="preserve">人、女性</t>
    </r>
    <r>
      <rPr>
        <sz val="10"/>
        <rFont val="Arial"/>
        <family val="0"/>
        <charset val="1"/>
      </rPr>
      <t xml:space="preserve">25,590</t>
    </r>
    <r>
      <rPr>
        <sz val="10"/>
        <rFont val="Noto Sans CJK SC"/>
        <family val="2"/>
      </rPr>
      <t xml:space="preserve">人）だった。</t>
    </r>
  </si>
  <si>
    <t xml:space="preserve">SRC-053</t>
  </si>
  <si>
    <r>
      <rPr>
        <sz val="10"/>
        <rFont val="Noto Sans CJK SC"/>
        <family val="2"/>
      </rPr>
      <t xml:space="preserve">国立がん研究センター がん情報サービス 大腸（罹患</t>
    </r>
    <r>
      <rPr>
        <sz val="10"/>
        <rFont val="Arial"/>
        <family val="0"/>
        <charset val="1"/>
      </rPr>
      <t xml:space="preserve">2026-03-23</t>
    </r>
    <r>
      <rPr>
        <sz val="10"/>
        <rFont val="Noto Sans CJK SC"/>
        <family val="2"/>
      </rPr>
      <t xml:space="preserve">更新、死亡</t>
    </r>
    <r>
      <rPr>
        <sz val="10"/>
        <rFont val="Arial"/>
        <family val="0"/>
        <charset val="1"/>
      </rPr>
      <t xml:space="preserve">2026-01-07</t>
    </r>
    <r>
      <rPr>
        <sz val="10"/>
        <rFont val="Noto Sans CJK SC"/>
        <family val="2"/>
      </rPr>
      <t xml:space="preserve">更新、生存率</t>
    </r>
    <r>
      <rPr>
        <sz val="10"/>
        <rFont val="Arial"/>
        <family val="0"/>
        <charset val="1"/>
      </rPr>
      <t xml:space="preserve">2026-07-22</t>
    </r>
    <r>
      <rPr>
        <sz val="10"/>
        <rFont val="Noto Sans CJK SC"/>
        <family val="2"/>
      </rPr>
      <t xml:space="preserve">更新）</t>
    </r>
  </si>
  <si>
    <r>
      <rPr>
        <sz val="10"/>
        <rFont val="Arial"/>
        <family val="0"/>
        <charset val="1"/>
      </rPr>
      <t xml:space="preserve">ganjoho.jp </t>
    </r>
    <r>
      <rPr>
        <sz val="10"/>
        <rFont val="Noto Sans CJK SC"/>
        <family val="2"/>
      </rPr>
      <t xml:space="preserve">の利用規約は人間が確認する</t>
    </r>
  </si>
  <si>
    <t xml:space="preserve">IN-055</t>
  </si>
  <si>
    <r>
      <rPr>
        <sz val="10"/>
        <rFont val="Noto Sans CJK SC"/>
        <family val="2"/>
      </rPr>
      <t xml:space="preserve">日本で</t>
    </r>
    <r>
      <rPr>
        <sz val="10"/>
        <rFont val="Arial"/>
        <family val="0"/>
        <charset val="1"/>
      </rPr>
      <t xml:space="preserve">2018</t>
    </r>
    <r>
      <rPr>
        <sz val="10"/>
        <rFont val="Noto Sans CJK SC"/>
        <family val="2"/>
      </rPr>
      <t xml:space="preserve">年に大腸癌と診断された人の</t>
    </r>
    <r>
      <rPr>
        <sz val="10"/>
        <rFont val="Arial"/>
        <family val="0"/>
        <charset val="1"/>
      </rPr>
      <t xml:space="preserve">5</t>
    </r>
    <r>
      <rPr>
        <sz val="10"/>
        <rFont val="Noto Sans CJK SC"/>
        <family val="2"/>
      </rPr>
      <t xml:space="preserve">年相対生存率は</t>
    </r>
    <r>
      <rPr>
        <sz val="10"/>
        <rFont val="Arial"/>
        <family val="0"/>
        <charset val="1"/>
      </rPr>
      <t xml:space="preserve">69.9%</t>
    </r>
    <r>
      <rPr>
        <sz val="10"/>
        <rFont val="Noto Sans CJK SC"/>
        <family val="2"/>
      </rPr>
      <t xml:space="preserve">（男性</t>
    </r>
    <r>
      <rPr>
        <sz val="10"/>
        <rFont val="Arial"/>
        <family val="0"/>
        <charset val="1"/>
      </rPr>
      <t xml:space="preserve">71.0%</t>
    </r>
    <r>
      <rPr>
        <sz val="10"/>
        <rFont val="Noto Sans CJK SC"/>
        <family val="2"/>
      </rPr>
      <t xml:space="preserve">、女性</t>
    </r>
    <r>
      <rPr>
        <sz val="10"/>
        <rFont val="Arial"/>
        <family val="0"/>
        <charset val="1"/>
      </rPr>
      <t xml:space="preserve">68.4%</t>
    </r>
    <r>
      <rPr>
        <sz val="10"/>
        <rFont val="Noto Sans CJK SC"/>
        <family val="2"/>
      </rPr>
      <t xml:space="preserve">）である。</t>
    </r>
  </si>
  <si>
    <t xml:space="preserve">IN-056</t>
  </si>
  <si>
    <r>
      <rPr>
        <sz val="10"/>
        <rFont val="Noto Sans CJK SC"/>
        <family val="2"/>
      </rPr>
      <t xml:space="preserve">日本の市町村が行う大腸がん検診は、</t>
    </r>
    <r>
      <rPr>
        <sz val="10"/>
        <rFont val="Arial"/>
        <family val="0"/>
        <charset val="1"/>
      </rPr>
      <t xml:space="preserve">40</t>
    </r>
    <r>
      <rPr>
        <sz val="10"/>
        <rFont val="Noto Sans CJK SC"/>
        <family val="2"/>
      </rPr>
      <t xml:space="preserve">歳以上を対象に年</t>
    </r>
    <r>
      <rPr>
        <sz val="10"/>
        <rFont val="Arial"/>
        <family val="0"/>
        <charset val="1"/>
      </rPr>
      <t xml:space="preserve">1</t>
    </r>
    <r>
      <rPr>
        <sz val="10"/>
        <rFont val="Noto Sans CJK SC"/>
        <family val="2"/>
      </rPr>
      <t xml:space="preserve">回、問診と便潜血検査を行う。</t>
    </r>
  </si>
  <si>
    <r>
      <rPr>
        <sz val="10"/>
        <rFont val="Arial"/>
        <family val="0"/>
        <charset val="1"/>
      </rPr>
      <t xml:space="preserve">PS-03-04-14 (id: JkxnuYE)</t>
    </r>
    <r>
      <rPr>
        <sz val="10"/>
        <rFont val="Noto Sans CJK SC"/>
        <family val="2"/>
      </rPr>
      <t xml:space="preserve">；</t>
    </r>
    <r>
      <rPr>
        <sz val="10"/>
        <rFont val="Arial"/>
        <family val="0"/>
        <charset val="1"/>
      </rPr>
      <t xml:space="preserve">TBL-01-00-650 (id: Jlvnmc0)</t>
    </r>
    <r>
      <rPr>
        <sz val="10"/>
        <rFont val="Noto Sans CJK SC"/>
        <family val="2"/>
      </rPr>
      <t xml:space="preserve">；</t>
    </r>
    <r>
      <rPr>
        <sz val="10"/>
        <rFont val="Arial"/>
        <family val="0"/>
        <charset val="1"/>
      </rPr>
      <t xml:space="preserve">TBL-02-07-020 (id: JlAKpkk)</t>
    </r>
  </si>
  <si>
    <t xml:space="preserve">IN-057</t>
  </si>
  <si>
    <r>
      <rPr>
        <sz val="10"/>
        <rFont val="Arial"/>
        <family val="0"/>
        <charset val="1"/>
      </rPr>
      <t xml:space="preserve">Lynch</t>
    </r>
    <r>
      <rPr>
        <sz val="10"/>
        <rFont val="Noto Sans CJK SC"/>
        <family val="2"/>
      </rPr>
      <t xml:space="preserve">症候群は</t>
    </r>
    <r>
      <rPr>
        <sz val="10"/>
        <rFont val="Arial"/>
        <family val="0"/>
        <charset val="1"/>
      </rPr>
      <t xml:space="preserve">DNA</t>
    </r>
    <r>
      <rPr>
        <sz val="10"/>
        <rFont val="Noto Sans CJK SC"/>
        <family val="2"/>
      </rPr>
      <t xml:space="preserve">ミスマッチ修復遺伝子（</t>
    </r>
    <r>
      <rPr>
        <sz val="10"/>
        <rFont val="Arial"/>
        <family val="0"/>
        <charset val="1"/>
      </rPr>
      <t xml:space="preserve">MLH1</t>
    </r>
    <r>
      <rPr>
        <sz val="10"/>
        <rFont val="Noto Sans CJK SC"/>
        <family val="2"/>
      </rPr>
      <t xml:space="preserve">、</t>
    </r>
    <r>
      <rPr>
        <sz val="10"/>
        <rFont val="Arial"/>
        <family val="0"/>
        <charset val="1"/>
      </rPr>
      <t xml:space="preserve">MSH2</t>
    </r>
    <r>
      <rPr>
        <sz val="10"/>
        <rFont val="Noto Sans CJK SC"/>
        <family val="2"/>
      </rPr>
      <t xml:space="preserve">、</t>
    </r>
    <r>
      <rPr>
        <sz val="10"/>
        <rFont val="Arial"/>
        <family val="0"/>
        <charset val="1"/>
      </rPr>
      <t xml:space="preserve">MSH6</t>
    </r>
    <r>
      <rPr>
        <sz val="10"/>
        <rFont val="Noto Sans CJK SC"/>
        <family val="2"/>
      </rPr>
      <t xml:space="preserve">、</t>
    </r>
    <r>
      <rPr>
        <sz val="10"/>
        <rFont val="Arial"/>
        <family val="0"/>
        <charset val="1"/>
      </rPr>
      <t xml:space="preserve">PMS2</t>
    </r>
    <r>
      <rPr>
        <sz val="10"/>
        <rFont val="Noto Sans CJK SC"/>
        <family val="2"/>
      </rPr>
      <t xml:space="preserve">）または</t>
    </r>
    <r>
      <rPr>
        <sz val="10"/>
        <rFont val="Arial"/>
        <family val="0"/>
        <charset val="1"/>
      </rPr>
      <t xml:space="preserve">EPCAM</t>
    </r>
    <r>
      <rPr>
        <sz val="10"/>
        <rFont val="Noto Sans CJK SC"/>
        <family val="2"/>
      </rPr>
      <t xml:space="preserve">の病的バリアントによる遺伝性腫瘍で、大腸癌の</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を占める。家族性大腸腺腫症（</t>
    </r>
    <r>
      <rPr>
        <sz val="10"/>
        <rFont val="Arial"/>
        <family val="0"/>
        <charset val="1"/>
      </rPr>
      <t xml:space="preserve">FAP</t>
    </r>
    <r>
      <rPr>
        <sz val="10"/>
        <rFont val="Noto Sans CJK SC"/>
        <family val="2"/>
      </rPr>
      <t xml:space="preserve">）は</t>
    </r>
    <r>
      <rPr>
        <sz val="10"/>
        <rFont val="Arial"/>
        <family val="0"/>
        <charset val="1"/>
      </rPr>
      <t xml:space="preserve">APC</t>
    </r>
    <r>
      <rPr>
        <sz val="10"/>
        <rFont val="Noto Sans CJK SC"/>
        <family val="2"/>
      </rPr>
      <t xml:space="preserve">遺伝子の病的バリアントによるもので、大腸癌の</t>
    </r>
    <r>
      <rPr>
        <sz val="10"/>
        <rFont val="Arial"/>
        <family val="0"/>
        <charset val="1"/>
      </rPr>
      <t xml:space="preserve">1%</t>
    </r>
    <r>
      <rPr>
        <sz val="10"/>
        <rFont val="Noto Sans CJK SC"/>
        <family val="2"/>
      </rPr>
      <t xml:space="preserve">未満を占める。</t>
    </r>
  </si>
  <si>
    <r>
      <rPr>
        <sz val="10"/>
        <rFont val="Noto Sans CJK SC"/>
        <family val="2"/>
      </rPr>
      <t xml:space="preserve">医学各論 Ⅵ</t>
    </r>
    <r>
      <rPr>
        <sz val="10"/>
        <rFont val="Arial"/>
        <family val="0"/>
        <charset val="1"/>
      </rPr>
      <t xml:space="preserve">-3-C-②</t>
    </r>
    <r>
      <rPr>
        <sz val="10"/>
        <rFont val="Noto Sans CJK SC"/>
        <family val="2"/>
      </rPr>
      <t xml:space="preserve">（結腸癌、</t>
    </r>
    <r>
      <rPr>
        <sz val="10"/>
        <rFont val="Arial"/>
        <family val="0"/>
        <charset val="1"/>
      </rPr>
      <t xml:space="preserve">a</t>
    </r>
    <r>
      <rPr>
        <sz val="10"/>
        <rFont val="Noto Sans CJK SC"/>
        <family val="2"/>
      </rPr>
      <t xml:space="preserve">）；医学各論 Ⅵ</t>
    </r>
    <r>
      <rPr>
        <sz val="10"/>
        <rFont val="Arial"/>
        <family val="0"/>
        <charset val="1"/>
      </rPr>
      <t xml:space="preserve">-5-B-③</t>
    </r>
    <r>
      <rPr>
        <sz val="10"/>
        <rFont val="Noto Sans CJK SC"/>
        <family val="2"/>
      </rPr>
      <t xml:space="preserve">（消化管ポリポーシス、</t>
    </r>
    <r>
      <rPr>
        <sz val="10"/>
        <rFont val="Arial"/>
        <family val="0"/>
        <charset val="1"/>
      </rPr>
      <t xml:space="preserve">b</t>
    </r>
    <r>
      <rPr>
        <sz val="10"/>
        <rFont val="Noto Sans CJK SC"/>
        <family val="2"/>
      </rPr>
      <t xml:space="preserve">）</t>
    </r>
  </si>
  <si>
    <r>
      <rPr>
        <sz val="10"/>
        <rFont val="Arial"/>
        <family val="0"/>
        <charset val="1"/>
      </rPr>
      <t xml:space="preserve">PS-03-04-14 (id: JkxnuYE)</t>
    </r>
    <r>
      <rPr>
        <sz val="10"/>
        <rFont val="Noto Sans CJK SC"/>
        <family val="2"/>
      </rPr>
      <t xml:space="preserve">；</t>
    </r>
    <r>
      <rPr>
        <sz val="10"/>
        <rFont val="Arial"/>
        <family val="0"/>
        <charset val="1"/>
      </rPr>
      <t xml:space="preserve">TBL-01-00-686 (id: JlvnmgI)</t>
    </r>
    <r>
      <rPr>
        <sz val="10"/>
        <rFont val="Noto Sans CJK SC"/>
        <family val="2"/>
      </rPr>
      <t xml:space="preserve">；</t>
    </r>
    <r>
      <rPr>
        <sz val="10"/>
        <rFont val="Arial"/>
        <family val="0"/>
        <charset val="1"/>
      </rPr>
      <t xml:space="preserve">TBL-01-00-684 (id: Jlvnmf8)</t>
    </r>
  </si>
  <si>
    <t xml:space="preserve">SRC-054</t>
  </si>
  <si>
    <r>
      <rPr>
        <sz val="10"/>
        <rFont val="Arial"/>
        <family val="0"/>
        <charset val="1"/>
      </rPr>
      <t xml:space="preserve">National Cancer Institute. Genetics of Colorectal Cancer (PDQ)–Health Professional Version</t>
    </r>
    <r>
      <rPr>
        <sz val="10"/>
        <rFont val="Noto Sans CJK SC"/>
        <family val="2"/>
      </rPr>
      <t xml:space="preserve">（最終更新 </t>
    </r>
    <r>
      <rPr>
        <sz val="10"/>
        <rFont val="Arial"/>
        <family val="0"/>
        <charset val="1"/>
      </rPr>
      <t xml:space="preserve">2025-03-21</t>
    </r>
    <r>
      <rPr>
        <sz val="10"/>
        <rFont val="Noto Sans CJK SC"/>
        <family val="2"/>
      </rPr>
      <t xml:space="preserve">）</t>
    </r>
  </si>
  <si>
    <t xml:space="preserve">IN-058</t>
  </si>
  <si>
    <r>
      <rPr>
        <sz val="10"/>
        <rFont val="Arial"/>
        <family val="0"/>
        <charset val="1"/>
      </rPr>
      <t xml:space="preserve">Lynch</t>
    </r>
    <r>
      <rPr>
        <sz val="10"/>
        <rFont val="Noto Sans CJK SC"/>
        <family val="2"/>
      </rPr>
      <t xml:space="preserve">症候群の拾い上げでは、診断時の年齢にかかわらず全ての大腸癌を評価するユニバーサルスクリーニングが支持されており、腫瘍の評価は免疫組織化学検査かマイクロサテライト不安定性（</t>
    </r>
    <r>
      <rPr>
        <sz val="10"/>
        <rFont val="Arial"/>
        <family val="0"/>
        <charset val="1"/>
      </rPr>
      <t xml:space="preserve">MSI</t>
    </r>
    <r>
      <rPr>
        <sz val="10"/>
        <rFont val="Noto Sans CJK SC"/>
        <family val="2"/>
      </rPr>
      <t xml:space="preserve">）検査から始めることが多い。</t>
    </r>
  </si>
  <si>
    <r>
      <rPr>
        <sz val="10"/>
        <rFont val="Noto Sans CJK SC"/>
        <family val="2"/>
      </rPr>
      <t xml:space="preserve">医学各論 Ⅵ</t>
    </r>
    <r>
      <rPr>
        <sz val="10"/>
        <rFont val="Arial"/>
        <family val="0"/>
        <charset val="1"/>
      </rPr>
      <t xml:space="preserve">-3-C-②</t>
    </r>
    <r>
      <rPr>
        <sz val="10"/>
        <rFont val="Noto Sans CJK SC"/>
        <family val="2"/>
      </rPr>
      <t xml:space="preserve">（結腸癌、</t>
    </r>
    <r>
      <rPr>
        <sz val="10"/>
        <rFont val="Arial"/>
        <family val="0"/>
        <charset val="1"/>
      </rPr>
      <t xml:space="preserve">a</t>
    </r>
    <r>
      <rPr>
        <sz val="10"/>
        <rFont val="Noto Sans CJK SC"/>
        <family val="2"/>
      </rPr>
      <t xml:space="preserve">）</t>
    </r>
  </si>
  <si>
    <r>
      <rPr>
        <sz val="10"/>
        <rFont val="Arial"/>
        <family val="0"/>
        <charset val="1"/>
      </rPr>
      <t xml:space="preserve">PS-03-04-14 (id: JkxnuYE)</t>
    </r>
    <r>
      <rPr>
        <sz val="10"/>
        <rFont val="Noto Sans CJK SC"/>
        <family val="2"/>
      </rPr>
      <t xml:space="preserve">；</t>
    </r>
    <r>
      <rPr>
        <sz val="10"/>
        <rFont val="Arial"/>
        <family val="0"/>
        <charset val="1"/>
      </rPr>
      <t xml:space="preserve">TBL-01-00-686 (id: JlvnmgI)</t>
    </r>
    <r>
      <rPr>
        <sz val="10"/>
        <rFont val="Noto Sans CJK SC"/>
        <family val="2"/>
      </rPr>
      <t xml:space="preserve">；</t>
    </r>
    <r>
      <rPr>
        <sz val="10"/>
        <rFont val="Arial"/>
        <family val="0"/>
        <charset val="1"/>
      </rPr>
      <t xml:space="preserve">TBL-01-00-650 (id: Jlvnmc0)</t>
    </r>
  </si>
  <si>
    <t xml:space="preserve">日本での運用（保険適用の範囲など）は別途確認が必要</t>
  </si>
  <si>
    <t xml:space="preserve">IN-059</t>
  </si>
  <si>
    <r>
      <rPr>
        <sz val="10"/>
        <rFont val="Noto Sans CJK SC"/>
        <family val="2"/>
      </rPr>
      <t xml:space="preserve">家族性大腸腺腫症（</t>
    </r>
    <r>
      <rPr>
        <sz val="10"/>
        <rFont val="Arial"/>
        <family val="0"/>
        <charset val="1"/>
      </rPr>
      <t xml:space="preserve">FAP</t>
    </r>
    <r>
      <rPr>
        <sz val="10"/>
        <rFont val="Noto Sans CJK SC"/>
        <family val="2"/>
      </rPr>
      <t xml:space="preserve">）では予防的大腸切除によって生存が改善する。手術の時期は、ポリープの数、大きさ、組織型、症状によって決める。</t>
    </r>
  </si>
  <si>
    <r>
      <rPr>
        <sz val="10"/>
        <rFont val="Arial"/>
        <family val="0"/>
        <charset val="1"/>
      </rPr>
      <t xml:space="preserve">PS-03-04-14 (id: JkxnuYE)</t>
    </r>
    <r>
      <rPr>
        <sz val="10"/>
        <rFont val="Noto Sans CJK SC"/>
        <family val="2"/>
      </rPr>
      <t xml:space="preserve">；</t>
    </r>
    <r>
      <rPr>
        <sz val="10"/>
        <rFont val="Arial"/>
        <family val="0"/>
        <charset val="1"/>
      </rPr>
      <t xml:space="preserve">TBL-01-00-684 (id: Jlvnmf8)</t>
    </r>
    <r>
      <rPr>
        <sz val="10"/>
        <rFont val="Noto Sans CJK SC"/>
        <family val="2"/>
      </rPr>
      <t xml:space="preserve">；</t>
    </r>
    <r>
      <rPr>
        <sz val="10"/>
        <rFont val="Arial"/>
        <family val="0"/>
        <charset val="1"/>
      </rPr>
      <t xml:space="preserve">TBL-01-00-279 (id: Jlvnl4Q)</t>
    </r>
  </si>
  <si>
    <t xml:space="preserve">IN-060</t>
  </si>
  <si>
    <t xml:space="preserve">大腸憩室出血・憩室炎</t>
  </si>
  <si>
    <r>
      <rPr>
        <sz val="10"/>
        <rFont val="Noto Sans CJK SC"/>
        <family val="2"/>
      </rPr>
      <t xml:space="preserve">日本の大腸憩室の有病率は欧米より低く、</t>
    </r>
    <r>
      <rPr>
        <sz val="10"/>
        <rFont val="Arial"/>
        <family val="0"/>
        <charset val="1"/>
      </rPr>
      <t xml:space="preserve">2001</t>
    </r>
    <r>
      <rPr>
        <sz val="10"/>
        <rFont val="Noto Sans CJK SC"/>
        <family val="2"/>
      </rPr>
      <t xml:space="preserve">〜</t>
    </r>
    <r>
      <rPr>
        <sz val="10"/>
        <rFont val="Arial"/>
        <family val="0"/>
        <charset val="1"/>
      </rPr>
      <t xml:space="preserve">2010</t>
    </r>
    <r>
      <rPr>
        <sz val="10"/>
        <rFont val="Noto Sans CJK SC"/>
        <family val="2"/>
      </rPr>
      <t xml:space="preserve">年の日本のデータでは</t>
    </r>
    <r>
      <rPr>
        <sz val="10"/>
        <rFont val="Arial"/>
        <family val="0"/>
        <charset val="1"/>
      </rPr>
      <t xml:space="preserve">23.9%</t>
    </r>
    <r>
      <rPr>
        <sz val="10"/>
        <rFont val="Noto Sans CJK SC"/>
        <family val="2"/>
      </rPr>
      <t xml:space="preserve">（平均年齢</t>
    </r>
    <r>
      <rPr>
        <sz val="10"/>
        <rFont val="Arial"/>
        <family val="0"/>
        <charset val="1"/>
      </rPr>
      <t xml:space="preserve">52</t>
    </r>
    <r>
      <rPr>
        <sz val="10"/>
        <rFont val="Noto Sans CJK SC"/>
        <family val="2"/>
      </rPr>
      <t xml:space="preserve">歳）、米国の研究では</t>
    </r>
    <r>
      <rPr>
        <sz val="10"/>
        <rFont val="Arial"/>
        <family val="0"/>
        <charset val="1"/>
      </rPr>
      <t xml:space="preserve">60%</t>
    </r>
    <r>
      <rPr>
        <sz val="10"/>
        <rFont val="Noto Sans CJK SC"/>
        <family val="2"/>
      </rPr>
      <t xml:space="preserve">と報告されている。</t>
    </r>
  </si>
  <si>
    <r>
      <rPr>
        <sz val="10"/>
        <rFont val="Noto Sans CJK SC"/>
        <family val="2"/>
      </rPr>
      <t xml:space="preserve">医学各論 Ⅵ</t>
    </r>
    <r>
      <rPr>
        <sz val="10"/>
        <rFont val="Arial"/>
        <family val="0"/>
        <charset val="1"/>
      </rPr>
      <t xml:space="preserve">-5-D-①</t>
    </r>
    <r>
      <rPr>
        <sz val="10"/>
        <rFont val="Noto Sans CJK SC"/>
        <family val="2"/>
      </rPr>
      <t xml:space="preserve">（食道憩室、胃憩室、十二指腸憩室、</t>
    </r>
    <r>
      <rPr>
        <sz val="10"/>
        <rFont val="Arial"/>
        <family val="0"/>
        <charset val="1"/>
      </rPr>
      <t xml:space="preserve">Meckel</t>
    </r>
    <r>
      <rPr>
        <sz val="10"/>
        <rFont val="Noto Sans CJK SC"/>
        <family val="2"/>
      </rPr>
      <t xml:space="preserve">憩室、大腸憩室（備考：憩室炎、憩室出血）、</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</si>
  <si>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TBL-01-00-262 (id: Jlvnl38)</t>
    </r>
    <r>
      <rPr>
        <sz val="10"/>
        <rFont val="Noto Sans CJK SC"/>
        <family val="2"/>
      </rPr>
      <t xml:space="preserve">；</t>
    </r>
    <r>
      <rPr>
        <sz val="10"/>
        <rFont val="Arial"/>
        <family val="0"/>
        <charset val="1"/>
      </rPr>
      <t xml:space="preserve">TBL-01-00-263 (id: Jlvnl4E)</t>
    </r>
  </si>
  <si>
    <t xml:space="preserve">SRC-057</t>
  </si>
  <si>
    <t xml:space="preserve">Nagata N, et al. Guidelines for Colonic Diverticular Bleeding and Colonic Diverticulitis: Japan Gastroenterological Association. Digestion 2019;99(Suppl 1):1-26</t>
  </si>
  <si>
    <t xml:space="preserve">10.1159/000495282</t>
  </si>
  <si>
    <t xml:space="preserve">30625484</t>
  </si>
  <si>
    <t xml:space="preserve">IN-061</t>
  </si>
  <si>
    <r>
      <rPr>
        <sz val="10"/>
        <rFont val="Noto Sans CJK SC"/>
        <family val="2"/>
      </rPr>
      <t xml:space="preserve">日本人では</t>
    </r>
    <r>
      <rPr>
        <sz val="10"/>
        <rFont val="Arial"/>
        <family val="0"/>
        <charset val="1"/>
      </rPr>
      <t xml:space="preserve">50</t>
    </r>
    <r>
      <rPr>
        <sz val="10"/>
        <rFont val="Noto Sans CJK SC"/>
        <family val="2"/>
      </rPr>
      <t xml:space="preserve">歳未満の大腸憩室の</t>
    </r>
    <r>
      <rPr>
        <sz val="10"/>
        <rFont val="Arial"/>
        <family val="0"/>
        <charset val="1"/>
      </rPr>
      <t xml:space="preserve">75%</t>
    </r>
    <r>
      <rPr>
        <sz val="10"/>
        <rFont val="Noto Sans CJK SC"/>
        <family val="2"/>
      </rPr>
      <t xml:space="preserve">が右側結腸にあるが、</t>
    </r>
    <r>
      <rPr>
        <sz val="10"/>
        <rFont val="Arial"/>
        <family val="0"/>
        <charset val="1"/>
      </rPr>
      <t xml:space="preserve">70</t>
    </r>
    <r>
      <rPr>
        <sz val="10"/>
        <rFont val="Noto Sans CJK SC"/>
        <family val="2"/>
      </rPr>
      <t xml:space="preserve">歳以上では</t>
    </r>
    <r>
      <rPr>
        <sz val="10"/>
        <rFont val="Arial"/>
        <family val="0"/>
        <charset val="1"/>
      </rPr>
      <t xml:space="preserve">60%</t>
    </r>
    <r>
      <rPr>
        <sz val="10"/>
        <rFont val="Noto Sans CJK SC"/>
        <family val="2"/>
      </rPr>
      <t xml:space="preserve">が左側結腸にも憩室をもつ。米国では</t>
    </r>
    <r>
      <rPr>
        <sz val="10"/>
        <rFont val="Arial"/>
        <family val="0"/>
        <charset val="1"/>
      </rPr>
      <t xml:space="preserve">80%</t>
    </r>
    <r>
      <rPr>
        <sz val="10"/>
        <rFont val="Noto Sans CJK SC"/>
        <family val="2"/>
      </rPr>
      <t xml:space="preserve">が左側（</t>
    </r>
    <r>
      <rPr>
        <sz val="10"/>
        <rFont val="Arial"/>
        <family val="0"/>
        <charset val="1"/>
      </rPr>
      <t xml:space="preserve">70%</t>
    </r>
    <r>
      <rPr>
        <sz val="10"/>
        <rFont val="Noto Sans CJK SC"/>
        <family val="2"/>
      </rPr>
      <t xml:space="preserve">が</t>
    </r>
    <r>
      <rPr>
        <sz val="10"/>
        <rFont val="Arial"/>
        <family val="0"/>
        <charset val="1"/>
      </rPr>
      <t xml:space="preserve">S</t>
    </r>
    <r>
      <rPr>
        <sz val="10"/>
        <rFont val="Noto Sans CJK SC"/>
        <family val="2"/>
      </rPr>
      <t xml:space="preserve">状結腸）にある。</t>
    </r>
  </si>
  <si>
    <t xml:space="preserve">IN-062</t>
  </si>
  <si>
    <r>
      <rPr>
        <sz val="10"/>
        <rFont val="Noto Sans CJK SC"/>
        <family val="2"/>
      </rPr>
      <t xml:space="preserve">大腸憩室出血は急性下部消化管出血の主要な原因である。非アスピリン</t>
    </r>
    <r>
      <rPr>
        <sz val="10"/>
        <rFont val="Arial"/>
        <family val="0"/>
        <charset val="1"/>
      </rPr>
      <t xml:space="preserve">NSAID</t>
    </r>
    <r>
      <rPr>
        <sz val="10"/>
        <rFont val="Noto Sans CJK SC"/>
        <family val="2"/>
      </rPr>
      <t xml:space="preserve">は再出血の危険因子で、日本のコホートでは</t>
    </r>
    <r>
      <rPr>
        <sz val="10"/>
        <rFont val="Arial"/>
        <family val="0"/>
        <charset val="1"/>
      </rPr>
      <t xml:space="preserve">12</t>
    </r>
    <r>
      <rPr>
        <sz val="10"/>
        <rFont val="Noto Sans CJK SC"/>
        <family val="2"/>
      </rPr>
      <t xml:space="preserve">か月の再出血率が中止例で</t>
    </r>
    <r>
      <rPr>
        <sz val="10"/>
        <rFont val="Arial"/>
        <family val="0"/>
        <charset val="1"/>
      </rPr>
      <t xml:space="preserve">9.4%</t>
    </r>
    <r>
      <rPr>
        <sz val="10"/>
        <rFont val="Noto Sans CJK SC"/>
        <family val="2"/>
      </rPr>
      <t xml:space="preserve">、継続例で</t>
    </r>
    <r>
      <rPr>
        <sz val="10"/>
        <rFont val="Arial"/>
        <family val="0"/>
        <charset val="1"/>
      </rPr>
      <t xml:space="preserve">77%</t>
    </r>
    <r>
      <rPr>
        <sz val="10"/>
        <rFont val="Noto Sans CJK SC"/>
        <family val="2"/>
      </rPr>
      <t xml:space="preserve">だった。</t>
    </r>
  </si>
  <si>
    <r>
      <rPr>
        <sz val="10"/>
        <rFont val="Arial"/>
        <family val="0"/>
        <charset val="1"/>
      </rPr>
      <t xml:space="preserve">PS-02-08-05 (id: JkxnuRY)</t>
    </r>
    <r>
      <rPr>
        <sz val="10"/>
        <rFont val="Noto Sans CJK SC"/>
        <family val="2"/>
      </rPr>
      <t xml:space="preserve">；</t>
    </r>
    <r>
      <rPr>
        <sz val="10"/>
        <rFont val="Arial"/>
        <family val="0"/>
        <charset val="1"/>
      </rPr>
      <t xml:space="preserve">TBL-01-00-263 (id: Jlvnl4E)</t>
    </r>
    <r>
      <rPr>
        <sz val="10"/>
        <rFont val="Noto Sans CJK SC"/>
        <family val="2"/>
      </rPr>
      <t xml:space="preserve">；</t>
    </r>
    <r>
      <rPr>
        <sz val="10"/>
        <rFont val="Arial"/>
        <family val="0"/>
        <charset val="1"/>
      </rPr>
      <t xml:space="preserve">TBL-02-07-020 (id: JlAKpkk)</t>
    </r>
  </si>
  <si>
    <r>
      <rPr>
        <sz val="10"/>
        <rFont val="Noto Sans CJK SC"/>
        <family val="2"/>
      </rPr>
      <t xml:space="preserve">再出血率は</t>
    </r>
    <r>
      <rPr>
        <sz val="10"/>
        <rFont val="Arial"/>
        <family val="0"/>
        <charset val="1"/>
      </rPr>
      <t xml:space="preserve">GL</t>
    </r>
    <r>
      <rPr>
        <sz val="10"/>
        <rFont val="Noto Sans CJK SC"/>
        <family val="2"/>
      </rPr>
      <t xml:space="preserve">が引用した値（二次資料経由）</t>
    </r>
  </si>
  <si>
    <t xml:space="preserve">IN-063</t>
  </si>
  <si>
    <r>
      <rPr>
        <sz val="10"/>
        <rFont val="Noto Sans CJK SC"/>
        <family val="2"/>
      </rPr>
      <t xml:space="preserve">日本の大腸憩室出血の再出血率は、</t>
    </r>
    <r>
      <rPr>
        <sz val="10"/>
        <rFont val="Arial"/>
        <family val="0"/>
        <charset val="1"/>
      </rPr>
      <t xml:space="preserve">1</t>
    </r>
    <r>
      <rPr>
        <sz val="10"/>
        <rFont val="Noto Sans CJK SC"/>
        <family val="2"/>
      </rPr>
      <t xml:space="preserve">年で</t>
    </r>
    <r>
      <rPr>
        <sz val="10"/>
        <rFont val="Arial"/>
        <family val="0"/>
        <charset val="1"/>
      </rPr>
      <t xml:space="preserve">20</t>
    </r>
    <r>
      <rPr>
        <sz val="10"/>
        <rFont val="Noto Sans CJK SC"/>
        <family val="2"/>
      </rPr>
      <t xml:space="preserve">〜</t>
    </r>
    <r>
      <rPr>
        <sz val="10"/>
        <rFont val="Arial"/>
        <family val="0"/>
        <charset val="1"/>
      </rPr>
      <t xml:space="preserve">35%</t>
    </r>
    <r>
      <rPr>
        <sz val="10"/>
        <rFont val="Noto Sans CJK SC"/>
        <family val="2"/>
      </rPr>
      <t xml:space="preserve">、</t>
    </r>
    <r>
      <rPr>
        <sz val="10"/>
        <rFont val="Arial"/>
        <family val="0"/>
        <charset val="1"/>
      </rPr>
      <t xml:space="preserve">2</t>
    </r>
    <r>
      <rPr>
        <sz val="10"/>
        <rFont val="Noto Sans CJK SC"/>
        <family val="2"/>
      </rPr>
      <t xml:space="preserve">年で</t>
    </r>
    <r>
      <rPr>
        <sz val="10"/>
        <rFont val="Arial"/>
        <family val="0"/>
        <charset val="1"/>
      </rPr>
      <t xml:space="preserve">33</t>
    </r>
    <r>
      <rPr>
        <sz val="10"/>
        <rFont val="Noto Sans CJK SC"/>
        <family val="2"/>
      </rPr>
      <t xml:space="preserve">〜</t>
    </r>
    <r>
      <rPr>
        <sz val="10"/>
        <rFont val="Arial"/>
        <family val="0"/>
        <charset val="1"/>
      </rPr>
      <t xml:space="preserve">42%</t>
    </r>
    <r>
      <rPr>
        <sz val="10"/>
        <rFont val="Noto Sans CJK SC"/>
        <family val="2"/>
      </rPr>
      <t xml:space="preserve">と報告されている。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</si>
  <si>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TBL-01-00-263 (id: Jlvnl4E)</t>
    </r>
  </si>
  <si>
    <t xml:space="preserve">IN-064</t>
  </si>
  <si>
    <r>
      <rPr>
        <sz val="10"/>
        <rFont val="Noto Sans CJK SC"/>
        <family val="2"/>
      </rPr>
      <t xml:space="preserve">大腸憩室出血が疑われる場合、最初に行う検査は大腸内視鏡で、腸管洗浄液による前処置を行い、</t>
    </r>
    <r>
      <rPr>
        <sz val="10"/>
        <rFont val="Arial"/>
        <family val="0"/>
        <charset val="1"/>
      </rPr>
      <t xml:space="preserve">24</t>
    </r>
    <r>
      <rPr>
        <sz val="10"/>
        <rFont val="Noto Sans CJK SC"/>
        <family val="2"/>
      </rPr>
      <t xml:space="preserve">時間以内に施行することが提案されている。大腸内視鏡が行えないときは</t>
    </r>
    <r>
      <rPr>
        <sz val="10"/>
        <rFont val="Arial"/>
        <family val="0"/>
        <charset val="1"/>
      </rPr>
      <t xml:space="preserve">CT</t>
    </r>
    <r>
      <rPr>
        <sz val="10"/>
        <rFont val="Noto Sans CJK SC"/>
        <family val="2"/>
      </rPr>
      <t xml:space="preserve">血管造影が選択肢になり、その感度は</t>
    </r>
    <r>
      <rPr>
        <sz val="10"/>
        <rFont val="Arial"/>
        <family val="0"/>
        <charset val="1"/>
      </rPr>
      <t xml:space="preserve">85.2%</t>
    </r>
    <r>
      <rPr>
        <sz val="10"/>
        <rFont val="Noto Sans CJK SC"/>
        <family val="2"/>
      </rPr>
      <t xml:space="preserve">、特異度は</t>
    </r>
    <r>
      <rPr>
        <sz val="10"/>
        <rFont val="Arial"/>
        <family val="0"/>
        <charset val="1"/>
      </rPr>
      <t xml:space="preserve">92.1%</t>
    </r>
    <r>
      <rPr>
        <sz val="10"/>
        <rFont val="Noto Sans CJK SC"/>
        <family val="2"/>
      </rPr>
      <t xml:space="preserve">と報告されている。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</si>
  <si>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TBL-01-00-263 (id: Jlvnl4E)</t>
    </r>
    <r>
      <rPr>
        <sz val="10"/>
        <rFont val="Noto Sans CJK SC"/>
        <family val="2"/>
      </rPr>
      <t xml:space="preserve">；</t>
    </r>
    <r>
      <rPr>
        <sz val="10"/>
        <rFont val="Arial"/>
        <family val="0"/>
        <charset val="1"/>
      </rPr>
      <t xml:space="preserve">TBL-02-07-030 (id: JlAKplE)</t>
    </r>
    <r>
      <rPr>
        <sz val="10"/>
        <rFont val="Noto Sans CJK SC"/>
        <family val="2"/>
      </rPr>
      <t xml:space="preserve">；</t>
    </r>
    <r>
      <rPr>
        <sz val="10"/>
        <rFont val="Arial"/>
        <family val="0"/>
        <charset val="1"/>
      </rPr>
      <t xml:space="preserve">TBL-02-07-029 (id: JlAKplA)</t>
    </r>
  </si>
  <si>
    <r>
      <rPr>
        <sz val="10"/>
        <rFont val="Arial"/>
        <family val="0"/>
        <charset val="1"/>
      </rPr>
      <t xml:space="preserve">CT</t>
    </r>
    <r>
      <rPr>
        <sz val="10"/>
        <rFont val="Noto Sans CJK SC"/>
        <family val="2"/>
      </rPr>
      <t xml:space="preserve">血管造影の感度・特異度は急性消化管出血全般のメタ解析の値（憩室出血に限らない）。</t>
    </r>
    <r>
      <rPr>
        <sz val="10"/>
        <rFont val="Arial"/>
        <family val="0"/>
        <charset val="1"/>
      </rPr>
      <t xml:space="preserve">24</t>
    </r>
    <r>
      <rPr>
        <sz val="10"/>
        <rFont val="Noto Sans CJK SC"/>
        <family val="2"/>
      </rPr>
      <t xml:space="preserve">時間以内の大腸内視鏡は、</t>
    </r>
    <r>
      <rPr>
        <sz val="10"/>
        <rFont val="Arial"/>
        <family val="0"/>
        <charset val="1"/>
      </rPr>
      <t xml:space="preserve">GL</t>
    </r>
    <r>
      <rPr>
        <sz val="10"/>
        <rFont val="Noto Sans CJK SC"/>
        <family val="2"/>
      </rPr>
      <t xml:space="preserve">が主要評価項目の改善は不明としつつ提案している</t>
    </r>
  </si>
  <si>
    <t xml:space="preserve">IN-065</t>
  </si>
  <si>
    <r>
      <rPr>
        <sz val="10"/>
        <rFont val="Noto Sans CJK SC"/>
        <family val="2"/>
      </rPr>
      <t xml:space="preserve">大腸憩室出血では、活動性出血、露出血管、付着凝血塊といった最近の出血の徴候（</t>
    </r>
    <r>
      <rPr>
        <sz val="10"/>
        <rFont val="Arial"/>
        <family val="0"/>
        <charset val="1"/>
      </rPr>
      <t xml:space="preserve">SRH</t>
    </r>
    <r>
      <rPr>
        <sz val="10"/>
        <rFont val="Noto Sans CJK SC"/>
        <family val="2"/>
      </rPr>
      <t xml:space="preserve">）が内視鏡的止血の適応になる。止血法には局注、凝固、クリップ、結紮（</t>
    </r>
    <r>
      <rPr>
        <sz val="10"/>
        <rFont val="Arial"/>
        <family val="0"/>
        <charset val="1"/>
      </rPr>
      <t xml:space="preserve">EBL</t>
    </r>
    <r>
      <rPr>
        <sz val="10"/>
        <rFont val="Noto Sans CJK SC"/>
        <family val="2"/>
      </rPr>
      <t xml:space="preserve">など）があり、早期再出血はクリップで</t>
    </r>
    <r>
      <rPr>
        <sz val="10"/>
        <rFont val="Arial"/>
        <family val="0"/>
        <charset val="1"/>
      </rPr>
      <t xml:space="preserve">38%</t>
    </r>
    <r>
      <rPr>
        <sz val="10"/>
        <rFont val="Noto Sans CJK SC"/>
        <family val="2"/>
      </rPr>
      <t xml:space="preserve">、</t>
    </r>
    <r>
      <rPr>
        <sz val="10"/>
        <rFont val="Arial"/>
        <family val="0"/>
        <charset val="1"/>
      </rPr>
      <t xml:space="preserve">EBL</t>
    </r>
    <r>
      <rPr>
        <sz val="10"/>
        <rFont val="Noto Sans CJK SC"/>
        <family val="2"/>
      </rPr>
      <t xml:space="preserve">で</t>
    </r>
    <r>
      <rPr>
        <sz val="10"/>
        <rFont val="Arial"/>
        <family val="0"/>
        <charset val="1"/>
      </rPr>
      <t xml:space="preserve">14%</t>
    </r>
    <r>
      <rPr>
        <sz val="10"/>
        <rFont val="Noto Sans CJK SC"/>
        <family val="2"/>
      </rPr>
      <t xml:space="preserve">と報告されている。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</si>
  <si>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TBL-01-00-263 (id: Jlvnl4E)</t>
    </r>
    <r>
      <rPr>
        <sz val="10"/>
        <rFont val="Noto Sans CJK SC"/>
        <family val="2"/>
      </rPr>
      <t xml:space="preserve">；</t>
    </r>
    <r>
      <rPr>
        <sz val="10"/>
        <rFont val="Arial"/>
        <family val="0"/>
        <charset val="1"/>
      </rPr>
      <t xml:space="preserve">TBL-02-07-033 (id: JlAKplQ)</t>
    </r>
  </si>
  <si>
    <t xml:space="preserve">IN-066</t>
  </si>
  <si>
    <r>
      <rPr>
        <sz val="10"/>
        <rFont val="Noto Sans CJK SC"/>
        <family val="2"/>
      </rPr>
      <t xml:space="preserve">内視鏡で止血できない大腸憩室出血には、まず低侵襲な動脈塞栓術を行い、その適応がない場合や不成功の場合に大腸切除を行う。血管造影で出血部位を同定できるのは</t>
    </r>
    <r>
      <rPr>
        <sz val="10"/>
        <rFont val="Arial"/>
        <family val="0"/>
        <charset val="1"/>
      </rPr>
      <t xml:space="preserve">24</t>
    </r>
    <r>
      <rPr>
        <sz val="10"/>
        <rFont val="Noto Sans CJK SC"/>
        <family val="2"/>
      </rPr>
      <t xml:space="preserve">〜</t>
    </r>
    <r>
      <rPr>
        <sz val="10"/>
        <rFont val="Arial"/>
        <family val="0"/>
        <charset val="1"/>
      </rPr>
      <t xml:space="preserve">48%</t>
    </r>
    <r>
      <rPr>
        <sz val="10"/>
        <rFont val="Noto Sans CJK SC"/>
        <family val="2"/>
      </rPr>
      <t xml:space="preserve">で、塞栓術後の腸管虚血は</t>
    </r>
    <r>
      <rPr>
        <sz val="10"/>
        <rFont val="Arial"/>
        <family val="0"/>
        <charset val="1"/>
      </rPr>
      <t xml:space="preserve">0</t>
    </r>
    <r>
      <rPr>
        <sz val="10"/>
        <rFont val="Noto Sans CJK SC"/>
        <family val="2"/>
      </rPr>
      <t xml:space="preserve">〜</t>
    </r>
    <r>
      <rPr>
        <sz val="10"/>
        <rFont val="Arial"/>
        <family val="0"/>
        <charset val="1"/>
      </rPr>
      <t xml:space="preserve">10%</t>
    </r>
    <r>
      <rPr>
        <sz val="10"/>
        <rFont val="Noto Sans CJK SC"/>
        <family val="2"/>
      </rPr>
      <t xml:space="preserve">と報告されている。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</si>
  <si>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TBL-01-00-263 (id: Jlvnl4E)</t>
    </r>
    <r>
      <rPr>
        <sz val="10"/>
        <rFont val="Noto Sans CJK SC"/>
        <family val="2"/>
      </rPr>
      <t xml:space="preserve">；</t>
    </r>
    <r>
      <rPr>
        <sz val="10"/>
        <rFont val="Arial"/>
        <family val="0"/>
        <charset val="1"/>
      </rPr>
      <t xml:space="preserve">TBL-02-07-034 (id: JlAKplU)</t>
    </r>
  </si>
  <si>
    <t xml:space="preserve">IN-067</t>
  </si>
  <si>
    <t xml:space="preserve">大腸憩室出血後、一次予防目的の低用量アスピリンは中止する。抗凝固薬は止血を確認したうえで再開し、抗血小板薬も止血後に再開する（一次予防目的の低用量アスピリンは再開しなくてもよい）。</t>
  </si>
  <si>
    <t xml:space="preserve">IN-068</t>
  </si>
  <si>
    <r>
      <rPr>
        <sz val="10"/>
        <rFont val="Noto Sans CJK SC"/>
        <family val="2"/>
      </rPr>
      <t xml:space="preserve">大腸憩室炎では、</t>
    </r>
    <r>
      <rPr>
        <sz val="10"/>
        <rFont val="Arial"/>
        <family val="0"/>
        <charset val="1"/>
      </rPr>
      <t xml:space="preserve">3 cm</t>
    </r>
    <r>
      <rPr>
        <sz val="10"/>
        <rFont val="Noto Sans CJK SC"/>
        <family val="2"/>
      </rPr>
      <t xml:space="preserve">以下の膿瘍は抗菌薬と腸管安静で治療し、</t>
    </r>
    <r>
      <rPr>
        <sz val="10"/>
        <rFont val="Arial"/>
        <family val="0"/>
        <charset val="1"/>
      </rPr>
      <t xml:space="preserve">5 cm</t>
    </r>
    <r>
      <rPr>
        <sz val="10"/>
        <rFont val="Noto Sans CJK SC"/>
        <family val="2"/>
      </rPr>
      <t xml:space="preserve">以上の膿瘍では超音波または</t>
    </r>
    <r>
      <rPr>
        <sz val="10"/>
        <rFont val="Arial"/>
        <family val="0"/>
        <charset val="1"/>
      </rPr>
      <t xml:space="preserve">CT</t>
    </r>
    <r>
      <rPr>
        <sz val="10"/>
        <rFont val="Noto Sans CJK SC"/>
        <family val="2"/>
      </rPr>
      <t xml:space="preserve">ガイド下ドレナージを行う。汎発性腹膜炎は緊急手術の適応である。</t>
    </r>
  </si>
  <si>
    <r>
      <rPr>
        <sz val="10"/>
        <rFont val="Arial"/>
        <family val="0"/>
        <charset val="1"/>
      </rPr>
      <t xml:space="preserve">PS-02-08-05 (id: JkxnuRY)</t>
    </r>
    <r>
      <rPr>
        <sz val="10"/>
        <rFont val="Noto Sans CJK SC"/>
        <family val="2"/>
      </rPr>
      <t xml:space="preserve">；</t>
    </r>
    <r>
      <rPr>
        <sz val="10"/>
        <rFont val="Arial"/>
        <family val="0"/>
        <charset val="1"/>
      </rPr>
      <t xml:space="preserve">TBL-01-00-262 (id: Jlvnl38)</t>
    </r>
    <r>
      <rPr>
        <sz val="10"/>
        <rFont val="Noto Sans CJK SC"/>
        <family val="2"/>
      </rPr>
      <t xml:space="preserve">；</t>
    </r>
    <r>
      <rPr>
        <sz val="10"/>
        <rFont val="Arial"/>
        <family val="0"/>
        <charset val="1"/>
      </rPr>
      <t xml:space="preserve">TBL-02-07-029 (id: JlAKplA)</t>
    </r>
  </si>
  <si>
    <t xml:space="preserve">IN-069</t>
  </si>
  <si>
    <t xml:space="preserve">大腸憩室炎は再発したことだけでは大腸切除の適応にならない。複数回の再発、狭窄、膀胱などへの瘻孔がある場合に切除を考慮する。</t>
  </si>
  <si>
    <r>
      <rPr>
        <sz val="10"/>
        <rFont val="Arial"/>
        <family val="0"/>
        <charset val="1"/>
      </rPr>
      <t xml:space="preserve">PS-02-08-05 (id: JkxnuRY)</t>
    </r>
    <r>
      <rPr>
        <sz val="10"/>
        <rFont val="Noto Sans CJK SC"/>
        <family val="2"/>
      </rPr>
      <t xml:space="preserve">；</t>
    </r>
    <r>
      <rPr>
        <sz val="10"/>
        <rFont val="Arial"/>
        <family val="0"/>
        <charset val="1"/>
      </rPr>
      <t xml:space="preserve">TBL-01-00-262 (id: Jlvnl38)</t>
    </r>
  </si>
  <si>
    <t xml:space="preserve">IN-070</t>
  </si>
  <si>
    <t xml:space="preserve">感染性腸炎</t>
  </si>
  <si>
    <r>
      <rPr>
        <sz val="10"/>
        <rFont val="Noto Sans CJK SC"/>
        <family val="2"/>
      </rPr>
      <t xml:space="preserve">腸管出血性大腸菌感染症は、</t>
    </r>
    <r>
      <rPr>
        <sz val="10"/>
        <rFont val="Arial"/>
        <family val="0"/>
        <charset val="1"/>
      </rPr>
      <t xml:space="preserve">3</t>
    </r>
    <r>
      <rPr>
        <sz val="10"/>
        <rFont val="Noto Sans CJK SC"/>
        <family val="2"/>
      </rPr>
      <t xml:space="preserve">〜</t>
    </r>
    <r>
      <rPr>
        <sz val="10"/>
        <rFont val="Arial"/>
        <family val="0"/>
        <charset val="1"/>
      </rPr>
      <t xml:space="preserve">8</t>
    </r>
    <r>
      <rPr>
        <sz val="10"/>
        <rFont val="Noto Sans CJK SC"/>
        <family val="2"/>
      </rPr>
      <t xml:space="preserve">日程度の潜伏期の後に頻回の水様便で発症し、激しい腹痛と著しい血便を伴う出血性大腸炎となる。発熱は一過性のことが多い。</t>
    </r>
  </si>
  <si>
    <r>
      <rPr>
        <sz val="10"/>
        <rFont val="Noto Sans CJK SC"/>
        <family val="2"/>
      </rPr>
      <t xml:space="preserve">医学各論 Ⅻ</t>
    </r>
    <r>
      <rPr>
        <sz val="10"/>
        <rFont val="Arial"/>
        <family val="0"/>
        <charset val="1"/>
      </rPr>
      <t xml:space="preserve">-2-B-⑬</t>
    </r>
    <r>
      <rPr>
        <sz val="10"/>
        <rFont val="Noto Sans CJK SC"/>
        <family val="2"/>
      </rPr>
      <t xml:space="preserve">（大腸菌感染症（備考：腸管出血性大腸菌感染症）、</t>
    </r>
    <r>
      <rPr>
        <sz val="10"/>
        <rFont val="Arial"/>
        <family val="0"/>
        <charset val="1"/>
      </rPr>
      <t xml:space="preserve">a</t>
    </r>
    <r>
      <rPr>
        <sz val="10"/>
        <rFont val="Noto Sans CJK SC"/>
        <family val="2"/>
      </rPr>
      <t xml:space="preserve">）；医学各論 Ⅵ</t>
    </r>
    <r>
      <rPr>
        <sz val="10"/>
        <rFont val="Arial"/>
        <family val="0"/>
        <charset val="1"/>
      </rPr>
      <t xml:space="preserve">-3-B-①</t>
    </r>
    <r>
      <rPr>
        <sz val="10"/>
        <rFont val="Noto Sans CJK SC"/>
        <family val="2"/>
      </rPr>
      <t xml:space="preserve">（感染性腸炎、</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</si>
  <si>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TBL-01-00-270 (id: Jlvnl4s)</t>
    </r>
    <r>
      <rPr>
        <sz val="10"/>
        <rFont val="Noto Sans CJK SC"/>
        <family val="2"/>
      </rPr>
      <t xml:space="preserve">；</t>
    </r>
    <r>
      <rPr>
        <sz val="10"/>
        <rFont val="Arial"/>
        <family val="0"/>
        <charset val="1"/>
      </rPr>
      <t xml:space="preserve">TBL-02-07-020 (id: JlAKpkk)</t>
    </r>
    <r>
      <rPr>
        <sz val="10"/>
        <rFont val="Noto Sans CJK SC"/>
        <family val="2"/>
      </rPr>
      <t xml:space="preserve">；</t>
    </r>
    <r>
      <rPr>
        <sz val="10"/>
        <rFont val="Arial"/>
        <family val="0"/>
        <charset val="1"/>
      </rPr>
      <t xml:space="preserve">TBL-02-07-022 (id: JlAKpkc)</t>
    </r>
  </si>
  <si>
    <t xml:space="preserve">SRC-058</t>
  </si>
  <si>
    <r>
      <rPr>
        <sz val="10"/>
        <rFont val="Noto Sans CJK SC"/>
        <family val="2"/>
      </rPr>
      <t xml:space="preserve">厚生労働省『腸管出血性大腸菌</t>
    </r>
    <r>
      <rPr>
        <sz val="10"/>
        <rFont val="Arial"/>
        <family val="0"/>
        <charset val="1"/>
      </rPr>
      <t xml:space="preserve">Q&amp;A</t>
    </r>
    <r>
      <rPr>
        <sz val="10"/>
        <rFont val="Noto Sans CJK SC"/>
        <family val="2"/>
      </rPr>
      <t xml:space="preserve">』（最終改訂 令和</t>
    </r>
    <r>
      <rPr>
        <sz val="10"/>
        <rFont val="Arial"/>
        <family val="0"/>
        <charset val="1"/>
      </rPr>
      <t xml:space="preserve">3</t>
    </r>
    <r>
      <rPr>
        <sz val="10"/>
        <rFont val="Noto Sans CJK SC"/>
        <family val="2"/>
      </rPr>
      <t xml:space="preserve">年</t>
    </r>
    <r>
      <rPr>
        <sz val="10"/>
        <rFont val="Arial"/>
        <family val="0"/>
        <charset val="1"/>
      </rPr>
      <t xml:space="preserve">12</t>
    </r>
    <r>
      <rPr>
        <sz val="10"/>
        <rFont val="Noto Sans CJK SC"/>
        <family val="2"/>
      </rPr>
      <t xml:space="preserve">月</t>
    </r>
    <r>
      <rPr>
        <sz val="10"/>
        <rFont val="Arial"/>
        <family val="0"/>
        <charset val="1"/>
      </rPr>
      <t xml:space="preserve">17</t>
    </r>
    <r>
      <rPr>
        <sz val="10"/>
        <rFont val="Noto Sans CJK SC"/>
        <family val="2"/>
      </rPr>
      <t xml:space="preserve">日）</t>
    </r>
  </si>
  <si>
    <t xml:space="preserve">IN-071</t>
  </si>
  <si>
    <r>
      <rPr>
        <sz val="10"/>
        <rFont val="Noto Sans CJK SC"/>
        <family val="2"/>
      </rPr>
      <t xml:space="preserve">腸管出血性大腸菌感染症で症状のある人の</t>
    </r>
    <r>
      <rPr>
        <sz val="10"/>
        <rFont val="Arial"/>
        <family val="0"/>
        <charset val="1"/>
      </rPr>
      <t xml:space="preserve">6</t>
    </r>
    <r>
      <rPr>
        <sz val="10"/>
        <rFont val="Noto Sans CJK SC"/>
        <family val="2"/>
      </rPr>
      <t xml:space="preserve">〜</t>
    </r>
    <r>
      <rPr>
        <sz val="10"/>
        <rFont val="Arial"/>
        <family val="0"/>
        <charset val="1"/>
      </rPr>
      <t xml:space="preserve">7%</t>
    </r>
    <r>
      <rPr>
        <sz val="10"/>
        <rFont val="Noto Sans CJK SC"/>
        <family val="2"/>
      </rPr>
      <t xml:space="preserve">が、初発症状から数日〜</t>
    </r>
    <r>
      <rPr>
        <sz val="10"/>
        <rFont val="Arial"/>
        <family val="0"/>
        <charset val="1"/>
      </rPr>
      <t xml:space="preserve">2</t>
    </r>
    <r>
      <rPr>
        <sz val="10"/>
        <rFont val="Noto Sans CJK SC"/>
        <family val="2"/>
      </rPr>
      <t xml:space="preserve">週間以内（多くは</t>
    </r>
    <r>
      <rPr>
        <sz val="10"/>
        <rFont val="Arial"/>
        <family val="0"/>
        <charset val="1"/>
      </rPr>
      <t xml:space="preserve">5</t>
    </r>
    <r>
      <rPr>
        <sz val="10"/>
        <rFont val="Noto Sans CJK SC"/>
        <family val="2"/>
      </rPr>
      <t xml:space="preserve">〜</t>
    </r>
    <r>
      <rPr>
        <sz val="10"/>
        <rFont val="Arial"/>
        <family val="0"/>
        <charset val="1"/>
      </rPr>
      <t xml:space="preserve">7</t>
    </r>
    <r>
      <rPr>
        <sz val="10"/>
        <rFont val="Noto Sans CJK SC"/>
        <family val="2"/>
      </rPr>
      <t xml:space="preserve">日後）に溶血性尿毒症症候群（</t>
    </r>
    <r>
      <rPr>
        <sz val="10"/>
        <rFont val="Arial"/>
        <family val="0"/>
        <charset val="1"/>
      </rPr>
      <t xml:space="preserve">HUS</t>
    </r>
    <r>
      <rPr>
        <sz val="10"/>
        <rFont val="Noto Sans CJK SC"/>
        <family val="2"/>
      </rPr>
      <t xml:space="preserve">）や脳症などの重い合併症を起こす。</t>
    </r>
  </si>
  <si>
    <r>
      <rPr>
        <sz val="10"/>
        <rFont val="Arial"/>
        <family val="0"/>
        <charset val="1"/>
      </rPr>
      <t xml:space="preserve">PS-02-08-05 (id: JkxnuRY)</t>
    </r>
    <r>
      <rPr>
        <sz val="10"/>
        <rFont val="Noto Sans CJK SC"/>
        <family val="2"/>
      </rPr>
      <t xml:space="preserve">；</t>
    </r>
    <r>
      <rPr>
        <sz val="10"/>
        <rFont val="Arial"/>
        <family val="0"/>
        <charset val="1"/>
      </rPr>
      <t xml:space="preserve">TBL-01-00-270 (id: Jlvnl4s)</t>
    </r>
  </si>
  <si>
    <t xml:space="preserve">IN-072</t>
  </si>
  <si>
    <r>
      <rPr>
        <sz val="10"/>
        <rFont val="Noto Sans CJK SC"/>
        <family val="2"/>
      </rPr>
      <t xml:space="preserve">腸管出血性大腸菌は</t>
    </r>
    <r>
      <rPr>
        <sz val="10"/>
        <rFont val="Arial"/>
        <family val="0"/>
        <charset val="1"/>
      </rPr>
      <t xml:space="preserve">100</t>
    </r>
    <r>
      <rPr>
        <sz val="10"/>
        <rFont val="Noto Sans CJK SC"/>
        <family val="2"/>
      </rPr>
      <t xml:space="preserve">個程度の菌数でも感染するとされ、感染症法では三類感染症に分類される。代表的な血清型は</t>
    </r>
    <r>
      <rPr>
        <sz val="10"/>
        <rFont val="Arial"/>
        <family val="0"/>
        <charset val="1"/>
      </rPr>
      <t xml:space="preserve">O157</t>
    </r>
    <r>
      <rPr>
        <sz val="10"/>
        <rFont val="Noto Sans CJK SC"/>
        <family val="2"/>
      </rPr>
      <t xml:space="preserve">で、ほかに</t>
    </r>
    <r>
      <rPr>
        <sz val="10"/>
        <rFont val="Arial"/>
        <family val="0"/>
        <charset val="1"/>
      </rPr>
      <t xml:space="preserve">O26</t>
    </r>
    <r>
      <rPr>
        <sz val="10"/>
        <rFont val="Noto Sans CJK SC"/>
        <family val="2"/>
      </rPr>
      <t xml:space="preserve">、</t>
    </r>
    <r>
      <rPr>
        <sz val="10"/>
        <rFont val="Arial"/>
        <family val="0"/>
        <charset val="1"/>
      </rPr>
      <t xml:space="preserve">O111</t>
    </r>
    <r>
      <rPr>
        <sz val="10"/>
        <rFont val="Noto Sans CJK SC"/>
        <family val="2"/>
      </rPr>
      <t xml:space="preserve">などがある。</t>
    </r>
  </si>
  <si>
    <t xml:space="preserve">IN-073</t>
  </si>
  <si>
    <r>
      <rPr>
        <sz val="10"/>
        <rFont val="Noto Sans CJK SC"/>
        <family val="2"/>
      </rPr>
      <t xml:space="preserve">腸管出血性大腸菌は食品の中心部を</t>
    </r>
    <r>
      <rPr>
        <sz val="10"/>
        <rFont val="Arial"/>
        <family val="0"/>
        <charset val="1"/>
      </rPr>
      <t xml:space="preserve">75℃</t>
    </r>
    <r>
      <rPr>
        <sz val="10"/>
        <rFont val="Noto Sans CJK SC"/>
        <family val="2"/>
      </rPr>
      <t xml:space="preserve">で</t>
    </r>
    <r>
      <rPr>
        <sz val="10"/>
        <rFont val="Arial"/>
        <family val="0"/>
        <charset val="1"/>
      </rPr>
      <t xml:space="preserve">1</t>
    </r>
    <r>
      <rPr>
        <sz val="10"/>
        <rFont val="Noto Sans CJK SC"/>
        <family val="2"/>
      </rPr>
      <t xml:space="preserve">分間以上加熱すると死滅する。止痢薬や鎮痛薬の中にはベロ毒素の排出を妨げるものがあるため、自己判断で服用しないよう勧められている。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</si>
  <si>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TBL-01-00-270 (id: Jlvnl4s)</t>
    </r>
    <r>
      <rPr>
        <sz val="10"/>
        <rFont val="Noto Sans CJK SC"/>
        <family val="2"/>
      </rPr>
      <t xml:space="preserve">；</t>
    </r>
    <r>
      <rPr>
        <sz val="10"/>
        <rFont val="Arial"/>
        <family val="0"/>
        <charset val="1"/>
      </rPr>
      <t xml:space="preserve">TBL-02-07-022 (id: JlAKpkc)</t>
    </r>
  </si>
  <si>
    <t xml:space="preserve">IN-074</t>
  </si>
  <si>
    <r>
      <rPr>
        <sz val="10"/>
        <rFont val="Noto Sans CJK SC"/>
        <family val="2"/>
      </rPr>
      <t xml:space="preserve">カンピロバクターは近年、発生件数が最も多い細菌性食中毒で、令和</t>
    </r>
    <r>
      <rPr>
        <sz val="10"/>
        <rFont val="Arial"/>
        <family val="0"/>
        <charset val="1"/>
      </rPr>
      <t xml:space="preserve">7</t>
    </r>
    <r>
      <rPr>
        <sz val="10"/>
        <rFont val="Noto Sans CJK SC"/>
        <family val="2"/>
      </rPr>
      <t xml:space="preserve">年には</t>
    </r>
    <r>
      <rPr>
        <sz val="10"/>
        <rFont val="Arial"/>
        <family val="0"/>
        <charset val="1"/>
      </rPr>
      <t xml:space="preserve">220</t>
    </r>
    <r>
      <rPr>
        <sz val="10"/>
        <rFont val="Noto Sans CJK SC"/>
        <family val="2"/>
      </rPr>
      <t xml:space="preserve">件、患者</t>
    </r>
    <r>
      <rPr>
        <sz val="10"/>
        <rFont val="Arial"/>
        <family val="0"/>
        <charset val="1"/>
      </rPr>
      <t xml:space="preserve">1,226</t>
    </r>
    <r>
      <rPr>
        <sz val="10"/>
        <rFont val="Noto Sans CJK SC"/>
        <family val="2"/>
      </rPr>
      <t xml:space="preserve">人が報告された。潜伏期は一般に</t>
    </r>
    <r>
      <rPr>
        <sz val="10"/>
        <rFont val="Arial"/>
        <family val="0"/>
        <charset val="1"/>
      </rPr>
      <t xml:space="preserve">1</t>
    </r>
    <r>
      <rPr>
        <sz val="10"/>
        <rFont val="Noto Sans CJK SC"/>
        <family val="2"/>
      </rPr>
      <t xml:space="preserve">〜</t>
    </r>
    <r>
      <rPr>
        <sz val="10"/>
        <rFont val="Arial"/>
        <family val="0"/>
        <charset val="1"/>
      </rPr>
      <t xml:space="preserve">7</t>
    </r>
    <r>
      <rPr>
        <sz val="10"/>
        <rFont val="Noto Sans CJK SC"/>
        <family val="2"/>
      </rPr>
      <t xml:space="preserve">日とやや長い。</t>
    </r>
  </si>
  <si>
    <r>
      <rPr>
        <sz val="10"/>
        <rFont val="Noto Sans CJK SC"/>
        <family val="2"/>
      </rPr>
      <t xml:space="preserve">医学各論 ⅩⅢ</t>
    </r>
    <r>
      <rPr>
        <sz val="10"/>
        <rFont val="Arial"/>
        <family val="0"/>
        <charset val="1"/>
      </rPr>
      <t xml:space="preserve">-1-A-①</t>
    </r>
    <r>
      <rPr>
        <sz val="10"/>
        <rFont val="Noto Sans CJK SC"/>
        <family val="2"/>
      </rPr>
      <t xml:space="preserve">（細菌性食中毒、</t>
    </r>
    <r>
      <rPr>
        <sz val="10"/>
        <rFont val="Arial"/>
        <family val="0"/>
        <charset val="1"/>
      </rPr>
      <t xml:space="preserve">a</t>
    </r>
    <r>
      <rPr>
        <sz val="10"/>
        <rFont val="Noto Sans CJK SC"/>
        <family val="2"/>
      </rPr>
      <t xml:space="preserve">）；医学各論 Ⅵ</t>
    </r>
    <r>
      <rPr>
        <sz val="10"/>
        <rFont val="Arial"/>
        <family val="0"/>
        <charset val="1"/>
      </rPr>
      <t xml:space="preserve">-3-B-①</t>
    </r>
    <r>
      <rPr>
        <sz val="10"/>
        <rFont val="Noto Sans CJK SC"/>
        <family val="2"/>
      </rPr>
      <t xml:space="preserve">（感染性腸炎、</t>
    </r>
    <r>
      <rPr>
        <sz val="10"/>
        <rFont val="Arial"/>
        <family val="0"/>
        <charset val="1"/>
      </rPr>
      <t xml:space="preserve">a</t>
    </r>
    <r>
      <rPr>
        <sz val="10"/>
        <rFont val="Noto Sans CJK SC"/>
        <family val="2"/>
      </rPr>
      <t xml:space="preserve">）</t>
    </r>
  </si>
  <si>
    <t xml:space="preserve">SRC-059</t>
  </si>
  <si>
    <r>
      <rPr>
        <sz val="10"/>
        <rFont val="Noto Sans CJK SC"/>
        <family val="2"/>
      </rPr>
      <t xml:space="preserve">厚生労働省『カンピロバクター食中毒予防について（</t>
    </r>
    <r>
      <rPr>
        <sz val="10"/>
        <rFont val="Arial"/>
        <family val="0"/>
        <charset val="1"/>
      </rPr>
      <t xml:space="preserve">Q&amp;A</t>
    </r>
    <r>
      <rPr>
        <sz val="10"/>
        <rFont val="Noto Sans CJK SC"/>
        <family val="2"/>
      </rPr>
      <t xml:space="preserve">）』（最終改訂 令和</t>
    </r>
    <r>
      <rPr>
        <sz val="10"/>
        <rFont val="Arial"/>
        <family val="0"/>
        <charset val="1"/>
      </rPr>
      <t xml:space="preserve">8</t>
    </r>
    <r>
      <rPr>
        <sz val="10"/>
        <rFont val="Noto Sans CJK SC"/>
        <family val="2"/>
      </rPr>
      <t xml:space="preserve">年</t>
    </r>
    <r>
      <rPr>
        <sz val="10"/>
        <rFont val="Arial"/>
        <family val="0"/>
        <charset val="1"/>
      </rPr>
      <t xml:space="preserve">5</t>
    </r>
    <r>
      <rPr>
        <sz val="10"/>
        <rFont val="Noto Sans CJK SC"/>
        <family val="2"/>
      </rPr>
      <t xml:space="preserve">月</t>
    </r>
    <r>
      <rPr>
        <sz val="10"/>
        <rFont val="Arial"/>
        <family val="0"/>
        <charset val="1"/>
      </rPr>
      <t xml:space="preserve">27</t>
    </r>
    <r>
      <rPr>
        <sz val="10"/>
        <rFont val="Noto Sans CJK SC"/>
        <family val="2"/>
      </rPr>
      <t xml:space="preserve">日）</t>
    </r>
  </si>
  <si>
    <t xml:space="preserve">IN-075</t>
  </si>
  <si>
    <r>
      <rPr>
        <sz val="10"/>
        <rFont val="Noto Sans CJK SC"/>
        <family val="2"/>
      </rPr>
      <t xml:space="preserve">カンピロバクター食中毒の主な原因は、生や加熱不十分な鶏肉（鶏レバー、砂肝、鶏刺しなど）と調理時の二次汚染である。感染の数週間後にギラン・バレー症候群を起こすことがあると指摘されている。予防には中心部を</t>
    </r>
    <r>
      <rPr>
        <sz val="10"/>
        <rFont val="Arial"/>
        <family val="0"/>
        <charset val="1"/>
      </rPr>
      <t xml:space="preserve">75℃</t>
    </r>
    <r>
      <rPr>
        <sz val="10"/>
        <rFont val="Noto Sans CJK SC"/>
        <family val="2"/>
      </rPr>
      <t xml:space="preserve">以上で</t>
    </r>
    <r>
      <rPr>
        <sz val="10"/>
        <rFont val="Arial"/>
        <family val="0"/>
        <charset val="1"/>
      </rPr>
      <t xml:space="preserve">1</t>
    </r>
    <r>
      <rPr>
        <sz val="10"/>
        <rFont val="Noto Sans CJK SC"/>
        <family val="2"/>
      </rPr>
      <t xml:space="preserve">分間以上加熱する。</t>
    </r>
  </si>
  <si>
    <t xml:space="preserve">IN-076</t>
  </si>
  <si>
    <r>
      <rPr>
        <sz val="10"/>
        <rFont val="Noto Sans CJK SC"/>
        <family val="2"/>
      </rPr>
      <t xml:space="preserve">ノロウイルス感染症の潜伏期は</t>
    </r>
    <r>
      <rPr>
        <sz val="10"/>
        <rFont val="Arial"/>
        <family val="0"/>
        <charset val="1"/>
      </rPr>
      <t xml:space="preserve">24</t>
    </r>
    <r>
      <rPr>
        <sz val="10"/>
        <rFont val="Noto Sans CJK SC"/>
        <family val="2"/>
      </rPr>
      <t xml:space="preserve">〜</t>
    </r>
    <r>
      <rPr>
        <sz val="10"/>
        <rFont val="Arial"/>
        <family val="0"/>
        <charset val="1"/>
      </rPr>
      <t xml:space="preserve">48</t>
    </r>
    <r>
      <rPr>
        <sz val="10"/>
        <rFont val="Noto Sans CJK SC"/>
        <family val="2"/>
      </rPr>
      <t xml:space="preserve">時間で、悪心、嘔吐、下痢、腹痛が主症状であり、発熱は軽度である。症状は</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日続いて治まり、後遺症はない。</t>
    </r>
  </si>
  <si>
    <r>
      <rPr>
        <sz val="10"/>
        <rFont val="Noto Sans CJK SC"/>
        <family val="2"/>
      </rPr>
      <t xml:space="preserve">医学各論 Ⅻ</t>
    </r>
    <r>
      <rPr>
        <sz val="10"/>
        <rFont val="Arial"/>
        <family val="0"/>
        <charset val="1"/>
      </rPr>
      <t xml:space="preserve">-1-A-⑲</t>
    </r>
    <r>
      <rPr>
        <sz val="10"/>
        <rFont val="Noto Sans CJK SC"/>
        <family val="2"/>
      </rPr>
      <t xml:space="preserve">（ノロウイルス感染症、</t>
    </r>
    <r>
      <rPr>
        <sz val="10"/>
        <rFont val="Arial"/>
        <family val="0"/>
        <charset val="1"/>
      </rPr>
      <t xml:space="preserve">a</t>
    </r>
    <r>
      <rPr>
        <sz val="10"/>
        <rFont val="Noto Sans CJK SC"/>
        <family val="2"/>
      </rPr>
      <t xml:space="preserve">）；医学各論 Ⅵ</t>
    </r>
    <r>
      <rPr>
        <sz val="10"/>
        <rFont val="Arial"/>
        <family val="0"/>
        <charset val="1"/>
      </rPr>
      <t xml:space="preserve">-3-B-①</t>
    </r>
    <r>
      <rPr>
        <sz val="10"/>
        <rFont val="Noto Sans CJK SC"/>
        <family val="2"/>
      </rPr>
      <t xml:space="preserve">（感染性腸炎、</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</si>
  <si>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TBL-01-00-280 (id: Jlvnl28)</t>
    </r>
    <r>
      <rPr>
        <sz val="10"/>
        <rFont val="Noto Sans CJK SC"/>
        <family val="2"/>
      </rPr>
      <t xml:space="preserve">；</t>
    </r>
    <r>
      <rPr>
        <sz val="10"/>
        <rFont val="Arial"/>
        <family val="0"/>
        <charset val="1"/>
      </rPr>
      <t xml:space="preserve">TBL-02-07-022 (id: JlAKpkc)</t>
    </r>
  </si>
  <si>
    <t xml:space="preserve">SRC-060</t>
  </si>
  <si>
    <r>
      <rPr>
        <sz val="10"/>
        <rFont val="Noto Sans CJK SC"/>
        <family val="2"/>
      </rPr>
      <t xml:space="preserve">厚生労働省『ノロウイルスに関する</t>
    </r>
    <r>
      <rPr>
        <sz val="10"/>
        <rFont val="Arial"/>
        <family val="0"/>
        <charset val="1"/>
      </rPr>
      <t xml:space="preserve">Q&amp;A</t>
    </r>
    <r>
      <rPr>
        <sz val="10"/>
        <rFont val="Noto Sans CJK SC"/>
        <family val="2"/>
      </rPr>
      <t xml:space="preserve">』（最終改定 令和</t>
    </r>
    <r>
      <rPr>
        <sz val="10"/>
        <rFont val="Arial"/>
        <family val="0"/>
        <charset val="1"/>
      </rPr>
      <t xml:space="preserve">3</t>
    </r>
    <r>
      <rPr>
        <sz val="10"/>
        <rFont val="Noto Sans CJK SC"/>
        <family val="2"/>
      </rPr>
      <t xml:space="preserve">年</t>
    </r>
    <r>
      <rPr>
        <sz val="10"/>
        <rFont val="Arial"/>
        <family val="0"/>
        <charset val="1"/>
      </rPr>
      <t xml:space="preserve">11</t>
    </r>
    <r>
      <rPr>
        <sz val="10"/>
        <rFont val="Noto Sans CJK SC"/>
        <family val="2"/>
      </rPr>
      <t xml:space="preserve">月</t>
    </r>
    <r>
      <rPr>
        <sz val="10"/>
        <rFont val="Arial"/>
        <family val="0"/>
        <charset val="1"/>
      </rPr>
      <t xml:space="preserve">19</t>
    </r>
    <r>
      <rPr>
        <sz val="10"/>
        <rFont val="Noto Sans CJK SC"/>
        <family val="2"/>
      </rPr>
      <t xml:space="preserve">日）</t>
    </r>
  </si>
  <si>
    <t xml:space="preserve">IN-077</t>
  </si>
  <si>
    <r>
      <rPr>
        <sz val="10"/>
        <rFont val="Noto Sans CJK SC"/>
        <family val="2"/>
      </rPr>
      <t xml:space="preserve">ノロウイルスは症状が消えた後も、通常</t>
    </r>
    <r>
      <rPr>
        <sz val="10"/>
        <rFont val="Arial"/>
        <family val="0"/>
        <charset val="1"/>
      </rPr>
      <t xml:space="preserve">1</t>
    </r>
    <r>
      <rPr>
        <sz val="10"/>
        <rFont val="Noto Sans CJK SC"/>
        <family val="2"/>
      </rPr>
      <t xml:space="preserve">週間程度、長い場合は</t>
    </r>
    <r>
      <rPr>
        <sz val="10"/>
        <rFont val="Arial"/>
        <family val="0"/>
        <charset val="1"/>
      </rPr>
      <t xml:space="preserve">1</t>
    </r>
    <r>
      <rPr>
        <sz val="10"/>
        <rFont val="Noto Sans CJK SC"/>
        <family val="2"/>
      </rPr>
      <t xml:space="preserve">か月程度、便に排泄されることがある。</t>
    </r>
  </si>
  <si>
    <r>
      <rPr>
        <sz val="10"/>
        <rFont val="Arial"/>
        <family val="0"/>
        <charset val="1"/>
      </rPr>
      <t xml:space="preserve">PS-02-08-05 (id: JkxnuRY)</t>
    </r>
    <r>
      <rPr>
        <sz val="10"/>
        <rFont val="Noto Sans CJK SC"/>
        <family val="2"/>
      </rPr>
      <t xml:space="preserve">；</t>
    </r>
    <r>
      <rPr>
        <sz val="10"/>
        <rFont val="Arial"/>
        <family val="0"/>
        <charset val="1"/>
      </rPr>
      <t xml:space="preserve">TBL-01-00-280 (id: Jlvnl28)</t>
    </r>
  </si>
  <si>
    <t xml:space="preserve">IN-078</t>
  </si>
  <si>
    <r>
      <rPr>
        <sz val="10"/>
        <rFont val="Noto Sans CJK SC"/>
        <family val="2"/>
      </rPr>
      <t xml:space="preserve">ノロウイルスの消毒には次亜塩素酸ナトリウムを用い、調理器具や床には塩素濃度約</t>
    </r>
    <r>
      <rPr>
        <sz val="10"/>
        <rFont val="Arial"/>
        <family val="0"/>
        <charset val="1"/>
      </rPr>
      <t xml:space="preserve">200 ppm</t>
    </r>
    <r>
      <rPr>
        <sz val="10"/>
        <rFont val="Noto Sans CJK SC"/>
        <family val="2"/>
      </rPr>
      <t xml:space="preserve">、吐物や便の処理には約</t>
    </r>
    <r>
      <rPr>
        <sz val="10"/>
        <rFont val="Arial"/>
        <family val="0"/>
        <charset val="1"/>
      </rPr>
      <t xml:space="preserve">1,000 ppm</t>
    </r>
    <r>
      <rPr>
        <sz val="10"/>
        <rFont val="Noto Sans CJK SC"/>
        <family val="2"/>
      </rPr>
      <t xml:space="preserve">が勧められる。消毒用アルコールは石けんと流水による手洗いの代わりにはならない。二枚貝などは中心部が</t>
    </r>
    <r>
      <rPr>
        <sz val="10"/>
        <rFont val="Arial"/>
        <family val="0"/>
        <charset val="1"/>
      </rPr>
      <t xml:space="preserve">85</t>
    </r>
    <r>
      <rPr>
        <sz val="10"/>
        <rFont val="Noto Sans CJK SC"/>
        <family val="2"/>
      </rPr>
      <t xml:space="preserve">〜</t>
    </r>
    <r>
      <rPr>
        <sz val="10"/>
        <rFont val="Arial"/>
        <family val="0"/>
        <charset val="1"/>
      </rPr>
      <t xml:space="preserve">90℃</t>
    </r>
    <r>
      <rPr>
        <sz val="10"/>
        <rFont val="Noto Sans CJK SC"/>
        <family val="2"/>
      </rPr>
      <t xml:space="preserve">で</t>
    </r>
    <r>
      <rPr>
        <sz val="10"/>
        <rFont val="Arial"/>
        <family val="0"/>
        <charset val="1"/>
      </rPr>
      <t xml:space="preserve">90</t>
    </r>
    <r>
      <rPr>
        <sz val="10"/>
        <rFont val="Noto Sans CJK SC"/>
        <family val="2"/>
      </rPr>
      <t xml:space="preserve">秒以上になるよう加熱する。</t>
    </r>
  </si>
  <si>
    <t xml:space="preserve">IN-079</t>
  </si>
  <si>
    <r>
      <rPr>
        <sz val="10"/>
        <rFont val="Noto Sans CJK SC"/>
        <family val="2"/>
      </rPr>
      <t xml:space="preserve">ノロウイルスによる食中毒は</t>
    </r>
    <r>
      <rPr>
        <sz val="10"/>
        <rFont val="Arial"/>
        <family val="0"/>
        <charset val="1"/>
      </rPr>
      <t xml:space="preserve">11</t>
    </r>
    <r>
      <rPr>
        <sz val="10"/>
        <rFont val="Noto Sans CJK SC"/>
        <family val="2"/>
      </rPr>
      <t xml:space="preserve">月頃から増え始め、</t>
    </r>
    <r>
      <rPr>
        <sz val="10"/>
        <rFont val="Arial"/>
        <family val="0"/>
        <charset val="1"/>
      </rPr>
      <t xml:space="preserve">12</t>
    </r>
    <r>
      <rPr>
        <sz val="10"/>
        <rFont val="Noto Sans CJK SC"/>
        <family val="2"/>
      </rPr>
      <t xml:space="preserve">月から翌年</t>
    </r>
    <r>
      <rPr>
        <sz val="10"/>
        <rFont val="Arial"/>
        <family val="0"/>
        <charset val="1"/>
      </rPr>
      <t xml:space="preserve">1</t>
    </r>
    <r>
      <rPr>
        <sz val="10"/>
        <rFont val="Noto Sans CJK SC"/>
        <family val="2"/>
      </rPr>
      <t xml:space="preserve">月にピークとなる傾向がある。</t>
    </r>
  </si>
  <si>
    <r>
      <rPr>
        <sz val="10"/>
        <rFont val="Noto Sans CJK SC"/>
        <family val="2"/>
      </rPr>
      <t xml:space="preserve">医学各論 ⅩⅢ</t>
    </r>
    <r>
      <rPr>
        <sz val="10"/>
        <rFont val="Arial"/>
        <family val="0"/>
        <charset val="1"/>
      </rPr>
      <t xml:space="preserve">-1-A-②</t>
    </r>
    <r>
      <rPr>
        <sz val="10"/>
        <rFont val="Noto Sans CJK SC"/>
        <family val="2"/>
      </rPr>
      <t xml:space="preserve">（ウイルス性食中毒、</t>
    </r>
    <r>
      <rPr>
        <sz val="10"/>
        <rFont val="Arial"/>
        <family val="0"/>
        <charset val="1"/>
      </rPr>
      <t xml:space="preserve">a</t>
    </r>
    <r>
      <rPr>
        <sz val="10"/>
        <rFont val="Noto Sans CJK SC"/>
        <family val="2"/>
      </rPr>
      <t xml:space="preserve">）；医学各論 Ⅻ</t>
    </r>
    <r>
      <rPr>
        <sz val="10"/>
        <rFont val="Arial"/>
        <family val="0"/>
        <charset val="1"/>
      </rPr>
      <t xml:space="preserve">-1-A-⑲</t>
    </r>
    <r>
      <rPr>
        <sz val="10"/>
        <rFont val="Noto Sans CJK SC"/>
        <family val="2"/>
      </rPr>
      <t xml:space="preserve">（ノロウイルス感染症、</t>
    </r>
    <r>
      <rPr>
        <sz val="10"/>
        <rFont val="Arial"/>
        <family val="0"/>
        <charset val="1"/>
      </rPr>
      <t xml:space="preserve">a</t>
    </r>
    <r>
      <rPr>
        <sz val="10"/>
        <rFont val="Noto Sans CJK SC"/>
        <family val="2"/>
      </rPr>
      <t xml:space="preserve">）</t>
    </r>
  </si>
  <si>
    <t xml:space="preserve">IN-080</t>
  </si>
  <si>
    <r>
      <rPr>
        <sz val="10"/>
        <rFont val="Arial"/>
        <family val="0"/>
        <charset val="1"/>
      </rPr>
      <t xml:space="preserve">Clostridioides difficile</t>
    </r>
    <r>
      <rPr>
        <sz val="10"/>
        <rFont val="Noto Sans CJK SC"/>
        <family val="2"/>
      </rPr>
      <t xml:space="preserve">感染症</t>
    </r>
  </si>
  <si>
    <r>
      <rPr>
        <sz val="10"/>
        <rFont val="Arial"/>
        <family val="0"/>
        <charset val="1"/>
      </rPr>
      <t xml:space="preserve">Clostridioides difficile</t>
    </r>
    <r>
      <rPr>
        <sz val="10"/>
        <rFont val="Noto Sans CJK SC"/>
        <family val="2"/>
      </rPr>
      <t xml:space="preserve">は抗菌薬関連下痢症の</t>
    </r>
    <r>
      <rPr>
        <sz val="10"/>
        <rFont val="Arial"/>
        <family val="0"/>
        <charset val="1"/>
      </rPr>
      <t xml:space="preserve">15</t>
    </r>
    <r>
      <rPr>
        <sz val="10"/>
        <rFont val="Noto Sans CJK SC"/>
        <family val="2"/>
      </rPr>
      <t xml:space="preserve">〜</t>
    </r>
    <r>
      <rPr>
        <sz val="10"/>
        <rFont val="Arial"/>
        <family val="0"/>
        <charset val="1"/>
      </rPr>
      <t xml:space="preserve">25%</t>
    </r>
    <r>
      <rPr>
        <sz val="10"/>
        <rFont val="Noto Sans CJK SC"/>
        <family val="2"/>
      </rPr>
      <t xml:space="preserve">の原因となる。危険因子は、抗菌薬（とくにフルオロキノロン、第</t>
    </r>
    <r>
      <rPr>
        <sz val="10"/>
        <rFont val="Arial"/>
        <family val="0"/>
        <charset val="1"/>
      </rPr>
      <t xml:space="preserve">3</t>
    </r>
    <r>
      <rPr>
        <sz val="10"/>
        <rFont val="Noto Sans CJK SC"/>
        <family val="2"/>
      </rPr>
      <t xml:space="preserve">・第</t>
    </r>
    <r>
      <rPr>
        <sz val="10"/>
        <rFont val="Arial"/>
        <family val="0"/>
        <charset val="1"/>
      </rPr>
      <t xml:space="preserve">4</t>
    </r>
    <r>
      <rPr>
        <sz val="10"/>
        <rFont val="Noto Sans CJK SC"/>
        <family val="2"/>
      </rPr>
      <t xml:space="preserve">世代セファロスポリン、クリンダマイシン、カルバペネム）の使用、</t>
    </r>
    <r>
      <rPr>
        <sz val="10"/>
        <rFont val="Arial"/>
        <family val="0"/>
        <charset val="1"/>
      </rPr>
      <t xml:space="preserve">65</t>
    </r>
    <r>
      <rPr>
        <sz val="10"/>
        <rFont val="Noto Sans CJK SC"/>
        <family val="2"/>
      </rPr>
      <t xml:space="preserve">歳以上、約</t>
    </r>
    <r>
      <rPr>
        <sz val="10"/>
        <rFont val="Arial"/>
        <family val="0"/>
        <charset val="1"/>
      </rPr>
      <t xml:space="preserve">3</t>
    </r>
    <r>
      <rPr>
        <sz val="10"/>
        <rFont val="Noto Sans CJK SC"/>
        <family val="2"/>
      </rPr>
      <t xml:space="preserve">か月以内の病院や介護施設の入所歴、</t>
    </r>
    <r>
      <rPr>
        <sz val="10"/>
        <rFont val="Arial"/>
        <family val="0"/>
        <charset val="1"/>
      </rPr>
      <t xml:space="preserve">CDI</t>
    </r>
    <r>
      <rPr>
        <sz val="10"/>
        <rFont val="Noto Sans CJK SC"/>
        <family val="2"/>
      </rPr>
      <t xml:space="preserve">の既往、重い基礎疾患や免疫不全である。</t>
    </r>
  </si>
  <si>
    <r>
      <rPr>
        <sz val="10"/>
        <rFont val="Noto Sans CJK SC"/>
        <family val="2"/>
      </rPr>
      <t xml:space="preserve">医学各論 Ⅻ</t>
    </r>
    <r>
      <rPr>
        <sz val="10"/>
        <rFont val="Arial"/>
        <family val="0"/>
        <charset val="1"/>
      </rPr>
      <t xml:space="preserve">-2-B-</t>
    </r>
    <r>
      <rPr>
        <sz val="10"/>
        <rFont val="Noto Sans CJK SC"/>
        <family val="2"/>
      </rPr>
      <t xml:space="preserve">㉑（クロストリジウム・ディフィシル腸炎、</t>
    </r>
    <r>
      <rPr>
        <sz val="10"/>
        <rFont val="Arial"/>
        <family val="0"/>
        <charset val="1"/>
      </rPr>
      <t xml:space="preserve">a</t>
    </r>
    <r>
      <rPr>
        <sz val="10"/>
        <rFont val="Noto Sans CJK SC"/>
        <family val="2"/>
      </rPr>
      <t xml:space="preserve">）；医学各論 Ⅵ</t>
    </r>
    <r>
      <rPr>
        <sz val="10"/>
        <rFont val="Arial"/>
        <family val="0"/>
        <charset val="1"/>
      </rPr>
      <t xml:space="preserve">-3-B-③</t>
    </r>
    <r>
      <rPr>
        <sz val="10"/>
        <rFont val="Noto Sans CJK SC"/>
        <family val="2"/>
      </rPr>
      <t xml:space="preserve">（薬物性腸炎（備考：偽膜性腸炎）、</t>
    </r>
    <r>
      <rPr>
        <sz val="10"/>
        <rFont val="Arial"/>
        <family val="0"/>
        <charset val="1"/>
      </rPr>
      <t xml:space="preserve">a</t>
    </r>
    <r>
      <rPr>
        <sz val="10"/>
        <rFont val="Noto Sans CJK SC"/>
        <family val="2"/>
      </rPr>
      <t xml:space="preserve">）</t>
    </r>
  </si>
  <si>
    <t xml:space="preserve">SRC-061</t>
  </si>
  <si>
    <r>
      <rPr>
        <sz val="10"/>
        <rFont val="Arial"/>
        <family val="0"/>
        <charset val="1"/>
      </rPr>
      <t xml:space="preserve">CDC. C. diff: Facts for Clinicians</t>
    </r>
    <r>
      <rPr>
        <sz val="10"/>
        <rFont val="Noto Sans CJK SC"/>
        <family val="2"/>
      </rPr>
      <t xml:space="preserve">（</t>
    </r>
    <r>
      <rPr>
        <sz val="10"/>
        <rFont val="Arial"/>
        <family val="0"/>
        <charset val="1"/>
      </rPr>
      <t xml:space="preserve">2026-04-13</t>
    </r>
    <r>
      <rPr>
        <sz val="10"/>
        <rFont val="Noto Sans CJK SC"/>
        <family val="2"/>
      </rPr>
      <t xml:space="preserve">更新）</t>
    </r>
  </si>
  <si>
    <t xml:space="preserve">IN-081</t>
  </si>
  <si>
    <r>
      <rPr>
        <sz val="10"/>
        <rFont val="Arial"/>
        <family val="0"/>
        <charset val="1"/>
      </rPr>
      <t xml:space="preserve">CDI</t>
    </r>
    <r>
      <rPr>
        <sz val="10"/>
        <rFont val="Noto Sans CJK SC"/>
        <family val="2"/>
      </rPr>
      <t xml:space="preserve">を疑って検査するのは、</t>
    </r>
    <r>
      <rPr>
        <sz val="10"/>
        <rFont val="Arial"/>
        <family val="0"/>
        <charset val="1"/>
      </rPr>
      <t xml:space="preserve">24</t>
    </r>
    <r>
      <rPr>
        <sz val="10"/>
        <rFont val="Noto Sans CJK SC"/>
        <family val="2"/>
      </rPr>
      <t xml:space="preserve">時間に</t>
    </r>
    <r>
      <rPr>
        <sz val="10"/>
        <rFont val="Arial"/>
        <family val="0"/>
        <charset val="1"/>
      </rPr>
      <t xml:space="preserve">3</t>
    </r>
    <r>
      <rPr>
        <sz val="10"/>
        <rFont val="Noto Sans CJK SC"/>
        <family val="2"/>
      </rPr>
      <t xml:space="preserve">回以上の下痢があり、便軟化薬や下剤が原因と考えにくい場合である。保菌は感染より多いため無症状でも陽性になることがあり、症状が消えた後の陰性確認の検査は勧められない。</t>
    </r>
  </si>
  <si>
    <t xml:space="preserve">IN-082</t>
  </si>
  <si>
    <r>
      <rPr>
        <sz val="10"/>
        <rFont val="Arial"/>
        <family val="0"/>
        <charset val="1"/>
      </rPr>
      <t xml:space="preserve">C. difficile</t>
    </r>
    <r>
      <rPr>
        <sz val="10"/>
        <rFont val="Noto Sans CJK SC"/>
        <family val="2"/>
      </rPr>
      <t xml:space="preserve">の芽胞は手指消毒剤では死滅しない。</t>
    </r>
    <r>
      <rPr>
        <sz val="10"/>
        <rFont val="Arial"/>
        <family val="0"/>
        <charset val="1"/>
      </rPr>
      <t xml:space="preserve">CDI</t>
    </r>
    <r>
      <rPr>
        <sz val="10"/>
        <rFont val="Noto Sans CJK SC"/>
        <family val="2"/>
      </rPr>
      <t xml:space="preserve">と確定したら接触予防策を続け、病室の表面は芽胞に有効な消毒薬で毎日清掃する。</t>
    </r>
  </si>
  <si>
    <t xml:space="preserve">IN-083</t>
  </si>
  <si>
    <r>
      <rPr>
        <sz val="10"/>
        <rFont val="Arial"/>
        <family val="0"/>
        <charset val="1"/>
      </rPr>
      <t xml:space="preserve">CDI</t>
    </r>
    <r>
      <rPr>
        <sz val="10"/>
        <rFont val="Noto Sans CJK SC"/>
        <family val="2"/>
      </rPr>
      <t xml:space="preserve">の治療は経口バンコマイシンまたはフィダキソマイシンを約</t>
    </r>
    <r>
      <rPr>
        <sz val="10"/>
        <rFont val="Arial"/>
        <family val="0"/>
        <charset val="1"/>
      </rPr>
      <t xml:space="preserve">10</t>
    </r>
    <r>
      <rPr>
        <sz val="10"/>
        <rFont val="Noto Sans CJK SC"/>
        <family val="2"/>
      </rPr>
      <t xml:space="preserve">日間投与し、併用中の抗菌薬は可能なら中止または変更する。合併症には中毒性巨大結腸症、大腸穿孔、敗血症がある。</t>
    </r>
  </si>
  <si>
    <t xml:space="preserve">日本のガイドラインでの位置づけは別途確認が必要</t>
  </si>
  <si>
    <t xml:space="preserve">IN-084</t>
  </si>
  <si>
    <r>
      <rPr>
        <sz val="10"/>
        <rFont val="Arial"/>
        <family val="0"/>
        <charset val="1"/>
      </rPr>
      <t xml:space="preserve">IDSA/SHEA</t>
    </r>
    <r>
      <rPr>
        <sz val="10"/>
        <rFont val="Noto Sans CJK SC"/>
        <family val="2"/>
      </rPr>
      <t xml:space="preserve">の</t>
    </r>
    <r>
      <rPr>
        <sz val="10"/>
        <rFont val="Arial"/>
        <family val="0"/>
        <charset val="1"/>
      </rPr>
      <t xml:space="preserve">2021</t>
    </r>
    <r>
      <rPr>
        <sz val="10"/>
        <rFont val="Noto Sans CJK SC"/>
        <family val="2"/>
      </rPr>
      <t xml:space="preserve">年改訂は、成人の初回</t>
    </r>
    <r>
      <rPr>
        <sz val="10"/>
        <rFont val="Arial"/>
        <family val="0"/>
        <charset val="1"/>
      </rPr>
      <t xml:space="preserve">CDI</t>
    </r>
    <r>
      <rPr>
        <sz val="10"/>
        <rFont val="Noto Sans CJK SC"/>
        <family val="2"/>
      </rPr>
      <t xml:space="preserve">に標準的なバンコマイシンよりフィダキソマイシンを使うことを提案している（条件付き推奨、エビデンスの確実性：中）。再発例にもフィダキソマイシンを提案し、過去</t>
    </r>
    <r>
      <rPr>
        <sz val="10"/>
        <rFont val="Arial"/>
        <family val="0"/>
        <charset val="1"/>
      </rPr>
      <t xml:space="preserve">6</t>
    </r>
    <r>
      <rPr>
        <sz val="10"/>
        <rFont val="Noto Sans CJK SC"/>
        <family val="2"/>
      </rPr>
      <t xml:space="preserve">か月以内に再発した例には標準治療にベズロトクスマブを併用することを提案している（条件付き推奨、確実性：非常に低）。</t>
    </r>
  </si>
  <si>
    <t xml:space="preserve">SRC-062</t>
  </si>
  <si>
    <t xml:space="preserve">Johnson S, et al. IDSA/SHEA 2021 Focused Update Guidelines on Management of Clostridioides difficile Infection in Adults. Clin Infect Dis 2021;73:e1029-e1044</t>
  </si>
  <si>
    <t xml:space="preserve">10.1093/cid/ciab549</t>
  </si>
  <si>
    <t xml:space="preserve">34164674</t>
  </si>
  <si>
    <t xml:space="preserve">IN-085</t>
  </si>
  <si>
    <t xml:space="preserve">セリアック病</t>
  </si>
  <si>
    <r>
      <rPr>
        <sz val="10"/>
        <rFont val="Noto Sans CJK SC"/>
        <family val="2"/>
      </rPr>
      <t xml:space="preserve">セリアック病は、小麦、大麦、ライ麦に含まれるグルテンの摂取によって小腸が傷害される慢性の消化・免疫疾患で、特定の遺伝子をもつ人にだけ起こる。有病率は世界で約</t>
    </r>
    <r>
      <rPr>
        <sz val="10"/>
        <rFont val="Arial"/>
        <family val="0"/>
        <charset val="1"/>
      </rPr>
      <t xml:space="preserve">1%</t>
    </r>
    <r>
      <rPr>
        <sz val="10"/>
        <rFont val="Noto Sans CJK SC"/>
        <family val="2"/>
      </rPr>
      <t xml:space="preserve">と推定されている。</t>
    </r>
  </si>
  <si>
    <t xml:space="preserve">米国・世界</t>
  </si>
  <si>
    <r>
      <rPr>
        <sz val="10"/>
        <rFont val="Noto Sans CJK SC"/>
        <family val="2"/>
      </rPr>
      <t xml:space="preserve">医学各論 Ⅵ</t>
    </r>
    <r>
      <rPr>
        <sz val="10"/>
        <rFont val="Arial"/>
        <family val="0"/>
        <charset val="1"/>
      </rPr>
      <t xml:space="preserve">-3-A-③</t>
    </r>
    <r>
      <rPr>
        <sz val="10"/>
        <rFont val="Noto Sans CJK SC"/>
        <family val="2"/>
      </rPr>
      <t xml:space="preserve">（吸収不良症候群、</t>
    </r>
    <r>
      <rPr>
        <sz val="10"/>
        <rFont val="Arial"/>
        <family val="0"/>
        <charset val="1"/>
      </rPr>
      <t xml:space="preserve">b</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</si>
  <si>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TBL-02-07-022 (id: JlAKpkc)</t>
    </r>
  </si>
  <si>
    <t xml:space="preserve">SRC-063</t>
  </si>
  <si>
    <r>
      <rPr>
        <sz val="10"/>
        <rFont val="Arial"/>
        <family val="0"/>
        <charset val="1"/>
      </rPr>
      <t xml:space="preserve">NIDDK. Definition &amp; Facts for Celiac Disease</t>
    </r>
    <r>
      <rPr>
        <sz val="10"/>
        <rFont val="Noto Sans CJK SC"/>
        <family val="2"/>
      </rPr>
      <t xml:space="preserve">（最終レビュー </t>
    </r>
    <r>
      <rPr>
        <sz val="10"/>
        <rFont val="Arial"/>
        <family val="0"/>
        <charset val="1"/>
      </rPr>
      <t xml:space="preserve">2020</t>
    </r>
    <r>
      <rPr>
        <sz val="10"/>
        <rFont val="Noto Sans CJK SC"/>
        <family val="2"/>
      </rPr>
      <t xml:space="preserve">年</t>
    </r>
    <r>
      <rPr>
        <sz val="10"/>
        <rFont val="Arial"/>
        <family val="0"/>
        <charset val="1"/>
      </rPr>
      <t xml:space="preserve">10</t>
    </r>
    <r>
      <rPr>
        <sz val="10"/>
        <rFont val="Noto Sans CJK SC"/>
        <family val="2"/>
      </rPr>
      <t xml:space="preserve">月）</t>
    </r>
  </si>
  <si>
    <t xml:space="preserve">日本での有病率は欧米より低いとされるが、今回は日本の一次資料を確認していない</t>
  </si>
  <si>
    <t xml:space="preserve">IN-086</t>
  </si>
  <si>
    <r>
      <rPr>
        <sz val="10"/>
        <rFont val="Noto Sans CJK SC"/>
        <family val="2"/>
      </rPr>
      <t xml:space="preserve">セリアック病は、</t>
    </r>
    <r>
      <rPr>
        <sz val="10"/>
        <rFont val="Arial"/>
        <family val="0"/>
        <charset val="1"/>
      </rPr>
      <t xml:space="preserve">1</t>
    </r>
    <r>
      <rPr>
        <sz val="10"/>
        <rFont val="Noto Sans CJK SC"/>
        <family val="2"/>
      </rPr>
      <t xml:space="preserve">型糖尿病、橋本病や</t>
    </r>
    <r>
      <rPr>
        <sz val="10"/>
        <rFont val="Arial"/>
        <family val="0"/>
        <charset val="1"/>
      </rPr>
      <t xml:space="preserve">Basedow</t>
    </r>
    <r>
      <rPr>
        <sz val="10"/>
        <rFont val="Noto Sans CJK SC"/>
        <family val="2"/>
      </rPr>
      <t xml:space="preserve">病などの甲状腺疾患、選択的</t>
    </r>
    <r>
      <rPr>
        <sz val="10"/>
        <rFont val="Arial"/>
        <family val="0"/>
        <charset val="1"/>
      </rPr>
      <t xml:space="preserve">IgA</t>
    </r>
    <r>
      <rPr>
        <sz val="10"/>
        <rFont val="Noto Sans CJK SC"/>
        <family val="2"/>
      </rPr>
      <t xml:space="preserve">欠損症、</t>
    </r>
    <r>
      <rPr>
        <sz val="10"/>
        <rFont val="Arial"/>
        <family val="0"/>
        <charset val="1"/>
      </rPr>
      <t xml:space="preserve">Sjögren</t>
    </r>
    <r>
      <rPr>
        <sz val="10"/>
        <rFont val="Noto Sans CJK SC"/>
        <family val="2"/>
      </rPr>
      <t xml:space="preserve">症候群、自己免疫性肝炎などに合併しやすく、</t>
    </r>
    <r>
      <rPr>
        <sz val="10"/>
        <rFont val="Arial"/>
        <family val="0"/>
        <charset val="1"/>
      </rPr>
      <t xml:space="preserve">Down</t>
    </r>
    <r>
      <rPr>
        <sz val="10"/>
        <rFont val="Noto Sans CJK SC"/>
        <family val="2"/>
      </rPr>
      <t xml:space="preserve">症候群、</t>
    </r>
    <r>
      <rPr>
        <sz val="10"/>
        <rFont val="Arial"/>
        <family val="0"/>
        <charset val="1"/>
      </rPr>
      <t xml:space="preserve">Turner</t>
    </r>
    <r>
      <rPr>
        <sz val="10"/>
        <rFont val="Noto Sans CJK SC"/>
        <family val="2"/>
      </rPr>
      <t xml:space="preserve">症候群、</t>
    </r>
    <r>
      <rPr>
        <sz val="10"/>
        <rFont val="Arial"/>
        <family val="0"/>
        <charset val="1"/>
      </rPr>
      <t xml:space="preserve">Williams</t>
    </r>
    <r>
      <rPr>
        <sz val="10"/>
        <rFont val="Noto Sans CJK SC"/>
        <family val="2"/>
      </rPr>
      <t xml:space="preserve">症候群でも多い。</t>
    </r>
  </si>
  <si>
    <t xml:space="preserve">IN-087</t>
  </si>
  <si>
    <r>
      <rPr>
        <sz val="10"/>
        <rFont val="Noto Sans CJK SC"/>
        <family val="2"/>
      </rPr>
      <t xml:space="preserve">セリアック病の長期的な合併症には、骨粗鬆症や骨軟化症、貧血、栄養障害、神経系や生殖系の問題がある。まれに小腸腺癌や非</t>
    </r>
    <r>
      <rPr>
        <sz val="10"/>
        <rFont val="Arial"/>
        <family val="0"/>
        <charset val="1"/>
      </rPr>
      <t xml:space="preserve">Hodgkin</t>
    </r>
    <r>
      <rPr>
        <sz val="10"/>
        <rFont val="Noto Sans CJK SC"/>
        <family val="2"/>
      </rPr>
      <t xml:space="preserve">リンパ腫を合併する。厳格なグルテン除去食を続けても小腸が回復しない難治性セリアック病もある。</t>
    </r>
  </si>
  <si>
    <t xml:space="preserve">IN-088</t>
  </si>
  <si>
    <t xml:space="preserve">痔核</t>
  </si>
  <si>
    <r>
      <rPr>
        <sz val="10"/>
        <rFont val="Noto Sans CJK SC"/>
        <family val="2"/>
      </rPr>
      <t xml:space="preserve">痔核は肛門や下部直腸の周囲の静脈が腫れて炎症を起こしたもので、肛門近くの皮膚の下にできる外痔核と、肛門と下部直腸の粘膜側にできる内痔核に分けられる。米国では約</t>
    </r>
    <r>
      <rPr>
        <sz val="10"/>
        <rFont val="Arial"/>
        <family val="0"/>
        <charset val="1"/>
      </rPr>
      <t xml:space="preserve">20</t>
    </r>
    <r>
      <rPr>
        <sz val="10"/>
        <rFont val="Noto Sans CJK SC"/>
        <family val="2"/>
      </rPr>
      <t xml:space="preserve">人に</t>
    </r>
    <r>
      <rPr>
        <sz val="10"/>
        <rFont val="Arial"/>
        <family val="0"/>
        <charset val="1"/>
      </rPr>
      <t xml:space="preserve">1</t>
    </r>
    <r>
      <rPr>
        <sz val="10"/>
        <rFont val="Noto Sans CJK SC"/>
        <family val="2"/>
      </rPr>
      <t xml:space="preserve">人にみられ、</t>
    </r>
    <r>
      <rPr>
        <sz val="10"/>
        <rFont val="Arial"/>
        <family val="0"/>
        <charset val="1"/>
      </rPr>
      <t xml:space="preserve">50</t>
    </r>
    <r>
      <rPr>
        <sz val="10"/>
        <rFont val="Noto Sans CJK SC"/>
        <family val="2"/>
      </rPr>
      <t xml:space="preserve">歳を超える成人の約半数にある。</t>
    </r>
  </si>
  <si>
    <r>
      <rPr>
        <sz val="10"/>
        <rFont val="Noto Sans CJK SC"/>
        <family val="2"/>
      </rPr>
      <t xml:space="preserve">医学各論 Ⅵ</t>
    </r>
    <r>
      <rPr>
        <sz val="10"/>
        <rFont val="Arial"/>
        <family val="0"/>
        <charset val="1"/>
      </rPr>
      <t xml:space="preserve">-4-D-①</t>
    </r>
    <r>
      <rPr>
        <sz val="10"/>
        <rFont val="Noto Sans CJK SC"/>
        <family val="2"/>
      </rPr>
      <t xml:space="preserve">（痔核、</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</si>
  <si>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TBL-01-00-267 (id: Jlvnl30)</t>
    </r>
    <r>
      <rPr>
        <sz val="10"/>
        <rFont val="Noto Sans CJK SC"/>
        <family val="2"/>
      </rPr>
      <t xml:space="preserve">；</t>
    </r>
    <r>
      <rPr>
        <sz val="10"/>
        <rFont val="Arial"/>
        <family val="0"/>
        <charset val="1"/>
      </rPr>
      <t xml:space="preserve">TBL-02-07-020 (id: JlAKpkk)</t>
    </r>
  </si>
  <si>
    <t xml:space="preserve">SRC-064</t>
  </si>
  <si>
    <r>
      <rPr>
        <sz val="10"/>
        <rFont val="Arial"/>
        <family val="0"/>
        <charset val="1"/>
      </rPr>
      <t xml:space="preserve">NIDDK. Definition &amp; Facts of Hemorrhoids</t>
    </r>
    <r>
      <rPr>
        <sz val="10"/>
        <rFont val="Noto Sans CJK SC"/>
        <family val="2"/>
      </rPr>
      <t xml:space="preserve">（最終レビュー </t>
    </r>
    <r>
      <rPr>
        <sz val="10"/>
        <rFont val="Arial"/>
        <family val="0"/>
        <charset val="1"/>
      </rPr>
      <t xml:space="preserve">2016</t>
    </r>
    <r>
      <rPr>
        <sz val="10"/>
        <rFont val="Noto Sans CJK SC"/>
        <family val="2"/>
      </rPr>
      <t xml:space="preserve">年</t>
    </r>
    <r>
      <rPr>
        <sz val="10"/>
        <rFont val="Arial"/>
        <family val="0"/>
        <charset val="1"/>
      </rPr>
      <t xml:space="preserve">10</t>
    </r>
    <r>
      <rPr>
        <sz val="10"/>
        <rFont val="Noto Sans CJK SC"/>
        <family val="2"/>
      </rPr>
      <t xml:space="preserve">月）</t>
    </r>
  </si>
  <si>
    <r>
      <rPr>
        <sz val="10"/>
        <rFont val="Arial"/>
        <family val="0"/>
        <charset val="1"/>
      </rPr>
      <t xml:space="preserve">NIDDK </t>
    </r>
    <r>
      <rPr>
        <sz val="10"/>
        <rFont val="Noto Sans CJK SC"/>
        <family val="2"/>
      </rPr>
      <t xml:space="preserve">のページは</t>
    </r>
    <r>
      <rPr>
        <sz val="10"/>
        <rFont val="Arial"/>
        <family val="0"/>
        <charset val="1"/>
      </rPr>
      <t xml:space="preserve">2016</t>
    </r>
    <r>
      <rPr>
        <sz val="10"/>
        <rFont val="Noto Sans CJK SC"/>
        <family val="2"/>
      </rPr>
      <t xml:space="preserve">年</t>
    </r>
    <r>
      <rPr>
        <sz val="10"/>
        <rFont val="Arial"/>
        <family val="0"/>
        <charset val="1"/>
      </rPr>
      <t xml:space="preserve">10</t>
    </r>
    <r>
      <rPr>
        <sz val="10"/>
        <rFont val="Noto Sans CJK SC"/>
        <family val="2"/>
      </rPr>
      <t xml:space="preserve">月の最終レビュー。日本の資料への差し替えは次回の補完で検討</t>
    </r>
  </si>
  <si>
    <t xml:space="preserve">IN-089</t>
  </si>
  <si>
    <r>
      <rPr>
        <sz val="10"/>
        <rFont val="Noto Sans CJK SC"/>
        <family val="2"/>
      </rPr>
      <t xml:space="preserve">軽症型家族性大腸腺腫症（</t>
    </r>
    <r>
      <rPr>
        <sz val="10"/>
        <rFont val="Arial"/>
        <family val="0"/>
        <charset val="1"/>
      </rPr>
      <t xml:space="preserve">AFAP</t>
    </r>
    <r>
      <rPr>
        <sz val="10"/>
        <rFont val="Noto Sans CJK SC"/>
        <family val="2"/>
      </rPr>
      <t xml:space="preserve">）は、</t>
    </r>
    <r>
      <rPr>
        <sz val="10"/>
        <rFont val="Arial"/>
        <family val="0"/>
        <charset val="1"/>
      </rPr>
      <t xml:space="preserve">25</t>
    </r>
    <r>
      <rPr>
        <sz val="10"/>
        <rFont val="Noto Sans CJK SC"/>
        <family val="2"/>
      </rPr>
      <t xml:space="preserve">歳以上で大腸腺腫が</t>
    </r>
    <r>
      <rPr>
        <sz val="10"/>
        <rFont val="Arial"/>
        <family val="0"/>
        <charset val="1"/>
      </rPr>
      <t xml:space="preserve">100</t>
    </r>
    <r>
      <rPr>
        <sz val="10"/>
        <rFont val="Noto Sans CJK SC"/>
        <family val="2"/>
      </rPr>
      <t xml:space="preserve">個までのものとされる。大腸癌のリスクが高いため予防的な大腸切除が強く推奨されている（エビデンスレベル</t>
    </r>
    <r>
      <rPr>
        <sz val="10"/>
        <rFont val="Arial"/>
        <family val="0"/>
        <charset val="1"/>
      </rPr>
      <t xml:space="preserve">C</t>
    </r>
    <r>
      <rPr>
        <sz val="10"/>
        <rFont val="Noto Sans CJK SC"/>
        <family val="2"/>
      </rPr>
      <t xml:space="preserve">）。</t>
    </r>
    <r>
      <rPr>
        <sz val="10"/>
        <rFont val="Arial"/>
        <family val="0"/>
        <charset val="1"/>
      </rPr>
      <t xml:space="preserve">AFAP</t>
    </r>
    <r>
      <rPr>
        <sz val="10"/>
        <rFont val="Noto Sans CJK SC"/>
        <family val="2"/>
      </rPr>
      <t xml:space="preserve">では残存直腸の発癌が</t>
    </r>
    <r>
      <rPr>
        <sz val="10"/>
        <rFont val="Arial"/>
        <family val="0"/>
        <charset val="1"/>
      </rPr>
      <t xml:space="preserve">FAP</t>
    </r>
    <r>
      <rPr>
        <sz val="10"/>
        <rFont val="Noto Sans CJK SC"/>
        <family val="2"/>
      </rPr>
      <t xml:space="preserve">より少ないため結腸全摘・回腸直腸吻合も選択肢となるが、その場合は生涯のサーベイランスが必須である。</t>
    </r>
    <r>
      <rPr>
        <sz val="10"/>
        <rFont val="Arial"/>
        <family val="0"/>
        <charset val="1"/>
      </rPr>
      <t xml:space="preserve">FAP</t>
    </r>
    <r>
      <rPr>
        <sz val="10"/>
        <rFont val="Noto Sans CJK SC"/>
        <family val="2"/>
      </rPr>
      <t xml:space="preserve">では大腸全摘・回腸嚢肛門吻合が推奨される。</t>
    </r>
  </si>
  <si>
    <t xml:space="preserve">LV-001</t>
  </si>
  <si>
    <t xml:space="preserve">肝硬変とその合併症</t>
  </si>
  <si>
    <r>
      <rPr>
        <sz val="10"/>
        <rFont val="Noto Sans CJK SC"/>
        <family val="2"/>
      </rPr>
      <t xml:space="preserve">日本の肝硬変の成因は</t>
    </r>
    <r>
      <rPr>
        <sz val="10"/>
        <rFont val="Arial"/>
        <family val="0"/>
        <charset val="1"/>
      </rPr>
      <t xml:space="preserve">C</t>
    </r>
    <r>
      <rPr>
        <sz val="10"/>
        <rFont val="Noto Sans CJK SC"/>
        <family val="2"/>
      </rPr>
      <t xml:space="preserve">型肝炎ウイルスが依然として最も多いが、その割合は減っており、アルコール性肝障害や</t>
    </r>
    <r>
      <rPr>
        <sz val="10"/>
        <rFont val="Arial"/>
        <family val="0"/>
        <charset val="1"/>
      </rPr>
      <t xml:space="preserve">NASH</t>
    </r>
    <r>
      <rPr>
        <sz val="10"/>
        <rFont val="Noto Sans CJK SC"/>
        <family val="2"/>
      </rPr>
      <t xml:space="preserve">など非ウイルス性の肝硬変が増えている。</t>
    </r>
  </si>
  <si>
    <r>
      <rPr>
        <sz val="10"/>
        <rFont val="Noto Sans CJK SC"/>
        <family val="2"/>
      </rPr>
      <t xml:space="preserve">医学各論 Ⅵ</t>
    </r>
    <r>
      <rPr>
        <sz val="10"/>
        <rFont val="Arial"/>
        <family val="0"/>
        <charset val="1"/>
      </rPr>
      <t xml:space="preserve">-6-B-④</t>
    </r>
    <r>
      <rPr>
        <sz val="10"/>
        <rFont val="Noto Sans CJK SC"/>
        <family val="2"/>
      </rPr>
      <t xml:space="preserve">（肝硬変、</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</si>
  <si>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TBL-01-00-295 (id: Juyv1iM)</t>
    </r>
  </si>
  <si>
    <t xml:space="preserve">LV-002</t>
  </si>
  <si>
    <r>
      <rPr>
        <sz val="10"/>
        <rFont val="Noto Sans CJK SC"/>
        <family val="2"/>
      </rPr>
      <t xml:space="preserve">肝硬変患者の栄養量は、糖や蛋白の不耐症がなければ、エネルギー</t>
    </r>
    <r>
      <rPr>
        <sz val="10"/>
        <rFont val="Arial"/>
        <family val="0"/>
        <charset val="1"/>
      </rPr>
      <t xml:space="preserve">25</t>
    </r>
    <r>
      <rPr>
        <sz val="10"/>
        <rFont val="Noto Sans CJK SC"/>
        <family val="2"/>
      </rPr>
      <t xml:space="preserve">〜</t>
    </r>
    <r>
      <rPr>
        <sz val="10"/>
        <rFont val="Arial"/>
        <family val="0"/>
        <charset val="1"/>
      </rPr>
      <t xml:space="preserve">35 kcal/kg</t>
    </r>
    <r>
      <rPr>
        <sz val="10"/>
        <rFont val="Noto Sans CJK SC"/>
        <family val="2"/>
      </rPr>
      <t xml:space="preserve">（標準体重）</t>
    </r>
    <r>
      <rPr>
        <sz val="10"/>
        <rFont val="Arial"/>
        <family val="0"/>
        <charset val="1"/>
      </rPr>
      <t xml:space="preserve">/</t>
    </r>
    <r>
      <rPr>
        <sz val="10"/>
        <rFont val="Noto Sans CJK SC"/>
        <family val="2"/>
      </rPr>
      <t xml:space="preserve">日、蛋白</t>
    </r>
    <r>
      <rPr>
        <sz val="10"/>
        <rFont val="Arial"/>
        <family val="0"/>
        <charset val="1"/>
      </rPr>
      <t xml:space="preserve">1.0</t>
    </r>
    <r>
      <rPr>
        <sz val="10"/>
        <rFont val="Noto Sans CJK SC"/>
        <family val="2"/>
      </rPr>
      <t xml:space="preserve">〜</t>
    </r>
    <r>
      <rPr>
        <sz val="10"/>
        <rFont val="Arial"/>
        <family val="0"/>
        <charset val="1"/>
      </rPr>
      <t xml:space="preserve">1.5 g/kg/</t>
    </r>
    <r>
      <rPr>
        <sz val="10"/>
        <rFont val="Noto Sans CJK SC"/>
        <family val="2"/>
      </rPr>
      <t xml:space="preserve">日（</t>
    </r>
    <r>
      <rPr>
        <sz val="10"/>
        <rFont val="Arial"/>
        <family val="0"/>
        <charset val="1"/>
      </rPr>
      <t xml:space="preserve">BCAA</t>
    </r>
    <r>
      <rPr>
        <sz val="10"/>
        <rFont val="Noto Sans CJK SC"/>
        <family val="2"/>
      </rPr>
      <t xml:space="preserve">製剤を含む）とされる。</t>
    </r>
  </si>
  <si>
    <r>
      <rPr>
        <sz val="10"/>
        <rFont val="Arial"/>
        <family val="0"/>
        <charset val="1"/>
      </rPr>
      <t xml:space="preserve">PS-02-08-05 (id: JkxnuRY)</t>
    </r>
    <r>
      <rPr>
        <sz val="10"/>
        <rFont val="Noto Sans CJK SC"/>
        <family val="2"/>
      </rPr>
      <t xml:space="preserve">；</t>
    </r>
    <r>
      <rPr>
        <sz val="10"/>
        <rFont val="Arial"/>
        <family val="0"/>
        <charset val="1"/>
      </rPr>
      <t xml:space="preserve">TBL-01-00-295 (id: Juyv1iM)</t>
    </r>
    <r>
      <rPr>
        <sz val="10"/>
        <rFont val="Noto Sans CJK SC"/>
        <family val="2"/>
      </rPr>
      <t xml:space="preserve">；</t>
    </r>
    <r>
      <rPr>
        <sz val="10"/>
        <rFont val="Arial"/>
        <family val="0"/>
        <charset val="1"/>
      </rPr>
      <t xml:space="preserve">TBL-02-07-032 (id: JlAKplM)</t>
    </r>
  </si>
  <si>
    <t xml:space="preserve">LV-003</t>
  </si>
  <si>
    <r>
      <rPr>
        <sz val="10"/>
        <rFont val="Noto Sans CJK SC"/>
        <family val="2"/>
      </rPr>
      <t xml:space="preserve">肝硬変では、就寝前の軽食（</t>
    </r>
    <r>
      <rPr>
        <sz val="10"/>
        <rFont val="Arial"/>
        <family val="0"/>
        <charset val="1"/>
      </rPr>
      <t xml:space="preserve">LES</t>
    </r>
    <r>
      <rPr>
        <sz val="10"/>
        <rFont val="Noto Sans CJK SC"/>
        <family val="2"/>
      </rPr>
      <t xml:space="preserve">）が病態を改善するとされ、</t>
    </r>
    <r>
      <rPr>
        <sz val="10"/>
        <rFont val="Arial"/>
        <family val="0"/>
        <charset val="1"/>
      </rPr>
      <t xml:space="preserve">1</t>
    </r>
    <r>
      <rPr>
        <sz val="10"/>
        <rFont val="Noto Sans CJK SC"/>
        <family val="2"/>
      </rPr>
      <t xml:space="preserve">日</t>
    </r>
    <r>
      <rPr>
        <sz val="10"/>
        <rFont val="Arial"/>
        <family val="0"/>
        <charset val="1"/>
      </rPr>
      <t xml:space="preserve">4</t>
    </r>
    <r>
      <rPr>
        <sz val="10"/>
        <rFont val="Noto Sans CJK SC"/>
        <family val="2"/>
      </rPr>
      <t xml:space="preserve">〜</t>
    </r>
    <r>
      <rPr>
        <sz val="10"/>
        <rFont val="Arial"/>
        <family val="0"/>
        <charset val="1"/>
      </rPr>
      <t xml:space="preserve">7</t>
    </r>
    <r>
      <rPr>
        <sz val="10"/>
        <rFont val="Noto Sans CJK SC"/>
        <family val="2"/>
      </rPr>
      <t xml:space="preserve">回の分割食と</t>
    </r>
    <r>
      <rPr>
        <sz val="10"/>
        <rFont val="Arial"/>
        <family val="0"/>
        <charset val="1"/>
      </rPr>
      <t xml:space="preserve">LES</t>
    </r>
    <r>
      <rPr>
        <sz val="10"/>
        <rFont val="Noto Sans CJK SC"/>
        <family val="2"/>
      </rPr>
      <t xml:space="preserve">が推奨されている。</t>
    </r>
  </si>
  <si>
    <t xml:space="preserve">LV-004</t>
  </si>
  <si>
    <r>
      <rPr>
        <sz val="10"/>
        <rFont val="Noto Sans CJK SC"/>
        <family val="2"/>
      </rPr>
      <t xml:space="preserve">蛋白・エネルギー低栄養のある肝硬変患者には分岐鎖アミノ酸（</t>
    </r>
    <r>
      <rPr>
        <sz val="10"/>
        <rFont val="Arial"/>
        <family val="0"/>
        <charset val="1"/>
      </rPr>
      <t xml:space="preserve">BCAA</t>
    </r>
    <r>
      <rPr>
        <sz val="10"/>
        <rFont val="Noto Sans CJK SC"/>
        <family val="2"/>
      </rPr>
      <t xml:space="preserve">）製剤を投与する。</t>
    </r>
    <r>
      <rPr>
        <sz val="10"/>
        <rFont val="Arial"/>
        <family val="0"/>
        <charset val="1"/>
      </rPr>
      <t xml:space="preserve">BMI 18.5 kg/m²</t>
    </r>
    <r>
      <rPr>
        <sz val="10"/>
        <rFont val="Noto Sans CJK SC"/>
        <family val="2"/>
      </rPr>
      <t xml:space="preserve">未満では低栄養やサルコペニアのリスクが高く、血清アルブミン</t>
    </r>
    <r>
      <rPr>
        <sz val="10"/>
        <rFont val="Arial"/>
        <family val="0"/>
        <charset val="1"/>
      </rPr>
      <t xml:space="preserve">3.5 g/dL</t>
    </r>
    <r>
      <rPr>
        <sz val="10"/>
        <rFont val="Noto Sans CJK SC"/>
        <family val="2"/>
      </rPr>
      <t xml:space="preserve">未満を低アルブミン血症とする。</t>
    </r>
  </si>
  <si>
    <t xml:space="preserve">LV-005</t>
  </si>
  <si>
    <r>
      <rPr>
        <sz val="10"/>
        <rFont val="Noto Sans CJK SC"/>
        <family val="2"/>
      </rPr>
      <t xml:space="preserve">サルコペニアは肝硬変の予後を悪くするため評価することが推奨され（強い推奨、エビデンスレベル</t>
    </r>
    <r>
      <rPr>
        <sz val="10"/>
        <rFont val="Arial"/>
        <family val="0"/>
        <charset val="1"/>
      </rPr>
      <t xml:space="preserve">A</t>
    </r>
    <r>
      <rPr>
        <sz val="10"/>
        <rFont val="Noto Sans CJK SC"/>
        <family val="2"/>
      </rPr>
      <t xml:space="preserve">）、運動療法と栄養療法が提案されている（弱い推奨、エビデンスレベル</t>
    </r>
    <r>
      <rPr>
        <sz val="10"/>
        <rFont val="Arial"/>
        <family val="0"/>
        <charset val="1"/>
      </rPr>
      <t xml:space="preserve">C</t>
    </r>
    <r>
      <rPr>
        <sz val="10"/>
        <rFont val="Noto Sans CJK SC"/>
        <family val="2"/>
      </rPr>
      <t xml:space="preserve">）。</t>
    </r>
  </si>
  <si>
    <t xml:space="preserve">LV-006</t>
  </si>
  <si>
    <r>
      <rPr>
        <sz val="10"/>
        <rFont val="Noto Sans CJK SC"/>
        <family val="2"/>
      </rPr>
      <t xml:space="preserve">血清</t>
    </r>
    <r>
      <rPr>
        <sz val="10"/>
        <rFont val="Arial"/>
        <family val="0"/>
        <charset val="1"/>
      </rPr>
      <t xml:space="preserve">-</t>
    </r>
    <r>
      <rPr>
        <sz val="10"/>
        <rFont val="Noto Sans CJK SC"/>
        <family val="2"/>
      </rPr>
      <t xml:space="preserve">腹水アルブミン濃度勾配（</t>
    </r>
    <r>
      <rPr>
        <sz val="10"/>
        <rFont val="Arial"/>
        <family val="0"/>
        <charset val="1"/>
      </rPr>
      <t xml:space="preserve">SAAG</t>
    </r>
    <r>
      <rPr>
        <sz val="10"/>
        <rFont val="Noto Sans CJK SC"/>
        <family val="2"/>
      </rPr>
      <t xml:space="preserve">）が</t>
    </r>
    <r>
      <rPr>
        <sz val="10"/>
        <rFont val="Arial"/>
        <family val="0"/>
        <charset val="1"/>
      </rPr>
      <t xml:space="preserve">1.1 g/dL</t>
    </r>
    <r>
      <rPr>
        <sz val="10"/>
        <rFont val="Noto Sans CJK SC"/>
        <family val="2"/>
      </rPr>
      <t xml:space="preserve">以上であれば、腹水の原因は門脈圧亢進症と判断される。</t>
    </r>
  </si>
  <si>
    <r>
      <rPr>
        <sz val="10"/>
        <rFont val="Arial"/>
        <family val="0"/>
        <charset val="1"/>
      </rPr>
      <t xml:space="preserve">PS-02-08-05 (id: JkxnuRY)</t>
    </r>
    <r>
      <rPr>
        <sz val="10"/>
        <rFont val="Noto Sans CJK SC"/>
        <family val="2"/>
      </rPr>
      <t xml:space="preserve">；</t>
    </r>
    <r>
      <rPr>
        <sz val="10"/>
        <rFont val="Arial"/>
        <family val="0"/>
        <charset val="1"/>
      </rPr>
      <t xml:space="preserve">TBL-01-00-295 (id: Juyv1iM)</t>
    </r>
    <r>
      <rPr>
        <sz val="10"/>
        <rFont val="Noto Sans CJK SC"/>
        <family val="2"/>
      </rPr>
      <t xml:space="preserve">；</t>
    </r>
    <r>
      <rPr>
        <sz val="10"/>
        <rFont val="Arial"/>
        <family val="0"/>
        <charset val="1"/>
      </rPr>
      <t xml:space="preserve">TBL-02-07-024 (id: JlAKpko)</t>
    </r>
  </si>
  <si>
    <t xml:space="preserve">LV-007</t>
  </si>
  <si>
    <r>
      <rPr>
        <sz val="10"/>
        <rFont val="Noto Sans CJK SC"/>
        <family val="2"/>
      </rPr>
      <t xml:space="preserve">特発性細菌性腹膜炎（</t>
    </r>
    <r>
      <rPr>
        <sz val="10"/>
        <rFont val="Arial"/>
        <family val="0"/>
        <charset val="1"/>
      </rPr>
      <t xml:space="preserve">SBP</t>
    </r>
    <r>
      <rPr>
        <sz val="10"/>
        <rFont val="Noto Sans CJK SC"/>
        <family val="2"/>
      </rPr>
      <t xml:space="preserve">）は、腹水培養が陽性か、培養が陰性でも腹水中の好中球数が</t>
    </r>
    <r>
      <rPr>
        <sz val="10"/>
        <rFont val="Arial"/>
        <family val="0"/>
        <charset val="1"/>
      </rPr>
      <t xml:space="preserve">250/mm³</t>
    </r>
    <r>
      <rPr>
        <sz val="10"/>
        <rFont val="Noto Sans CJK SC"/>
        <family val="2"/>
      </rPr>
      <t xml:space="preserve">以上の場合に診断する。</t>
    </r>
    <r>
      <rPr>
        <sz val="10"/>
        <rFont val="Arial"/>
        <family val="0"/>
        <charset val="1"/>
      </rPr>
      <t xml:space="preserve">SBP</t>
    </r>
    <r>
      <rPr>
        <sz val="10"/>
        <rFont val="Noto Sans CJK SC"/>
        <family val="2"/>
      </rPr>
      <t xml:space="preserve">発症後の</t>
    </r>
    <r>
      <rPr>
        <sz val="10"/>
        <rFont val="Arial"/>
        <family val="0"/>
        <charset val="1"/>
      </rPr>
      <t xml:space="preserve">1</t>
    </r>
    <r>
      <rPr>
        <sz val="10"/>
        <rFont val="Noto Sans CJK SC"/>
        <family val="2"/>
      </rPr>
      <t xml:space="preserve">年生存率は約</t>
    </r>
    <r>
      <rPr>
        <sz val="10"/>
        <rFont val="Arial"/>
        <family val="0"/>
        <charset val="1"/>
      </rPr>
      <t xml:space="preserve">40%</t>
    </r>
    <r>
      <rPr>
        <sz val="10"/>
        <rFont val="Noto Sans CJK SC"/>
        <family val="2"/>
      </rPr>
      <t xml:space="preserve">とされる。</t>
    </r>
  </si>
  <si>
    <t xml:space="preserve">LV-008</t>
  </si>
  <si>
    <r>
      <rPr>
        <sz val="10"/>
        <rFont val="Noto Sans CJK SC"/>
        <family val="2"/>
      </rPr>
      <t xml:space="preserve">肝硬変の</t>
    </r>
    <r>
      <rPr>
        <sz val="10"/>
        <rFont val="Arial"/>
        <family val="0"/>
        <charset val="1"/>
      </rPr>
      <t xml:space="preserve">SBP</t>
    </r>
    <r>
      <rPr>
        <sz val="10"/>
        <rFont val="Noto Sans CJK SC"/>
        <family val="2"/>
      </rPr>
      <t xml:space="preserve">に対する予防的な抗菌薬投与は、感染のリスクに応じて推奨される（弱い推奨、エビデンスレベル</t>
    </r>
    <r>
      <rPr>
        <sz val="10"/>
        <rFont val="Arial"/>
        <family val="0"/>
        <charset val="1"/>
      </rPr>
      <t xml:space="preserve">B</t>
    </r>
    <r>
      <rPr>
        <sz val="10"/>
        <rFont val="Noto Sans CJK SC"/>
        <family val="2"/>
      </rPr>
      <t xml:space="preserve">）。ただし日本では保険適用がなく、腹水などが改善したら中止する。</t>
    </r>
  </si>
  <si>
    <t xml:space="preserve">LV-009</t>
  </si>
  <si>
    <r>
      <rPr>
        <sz val="10"/>
        <rFont val="Noto Sans CJK SC"/>
        <family val="2"/>
      </rPr>
      <t xml:space="preserve">肝硬変の腹水に対する塩分制限は</t>
    </r>
    <r>
      <rPr>
        <sz val="10"/>
        <rFont val="Arial"/>
        <family val="0"/>
        <charset val="1"/>
      </rPr>
      <t xml:space="preserve">1</t>
    </r>
    <r>
      <rPr>
        <sz val="10"/>
        <rFont val="Noto Sans CJK SC"/>
        <family val="2"/>
      </rPr>
      <t xml:space="preserve">日</t>
    </r>
    <r>
      <rPr>
        <sz val="10"/>
        <rFont val="Arial"/>
        <family val="0"/>
        <charset val="1"/>
      </rPr>
      <t xml:space="preserve">5</t>
    </r>
    <r>
      <rPr>
        <sz val="10"/>
        <rFont val="Noto Sans CJK SC"/>
        <family val="2"/>
      </rPr>
      <t xml:space="preserve">〜</t>
    </r>
    <r>
      <rPr>
        <sz val="10"/>
        <rFont val="Arial"/>
        <family val="0"/>
        <charset val="1"/>
      </rPr>
      <t xml:space="preserve">7 g</t>
    </r>
    <r>
      <rPr>
        <sz val="10"/>
        <rFont val="Noto Sans CJK SC"/>
        <family val="2"/>
      </rPr>
      <t xml:space="preserve">とし、この程度であれば食欲を損なわずに有効とされる。</t>
    </r>
  </si>
  <si>
    <t xml:space="preserve">LV-010</t>
  </si>
  <si>
    <r>
      <rPr>
        <sz val="10"/>
        <rFont val="Noto Sans CJK SC"/>
        <family val="2"/>
      </rPr>
      <t xml:space="preserve">肝硬変の腹水の利尿薬治療は、スピロノラクトン（</t>
    </r>
    <r>
      <rPr>
        <sz val="10"/>
        <rFont val="Arial"/>
        <family val="0"/>
        <charset val="1"/>
      </rPr>
      <t xml:space="preserve">25</t>
    </r>
    <r>
      <rPr>
        <sz val="10"/>
        <rFont val="Noto Sans CJK SC"/>
        <family val="2"/>
      </rPr>
      <t xml:space="preserve">〜</t>
    </r>
    <r>
      <rPr>
        <sz val="10"/>
        <rFont val="Arial"/>
        <family val="0"/>
        <charset val="1"/>
      </rPr>
      <t xml:space="preserve">50 mg/</t>
    </r>
    <r>
      <rPr>
        <sz val="10"/>
        <rFont val="Noto Sans CJK SC"/>
        <family val="2"/>
      </rPr>
      <t xml:space="preserve">日）を第一選択とし、効果が不十分ならループ利尿薬（フロセミド</t>
    </r>
    <r>
      <rPr>
        <sz val="10"/>
        <rFont val="Arial"/>
        <family val="0"/>
        <charset val="1"/>
      </rPr>
      <t xml:space="preserve">20</t>
    </r>
    <r>
      <rPr>
        <sz val="10"/>
        <rFont val="Noto Sans CJK SC"/>
        <family val="2"/>
      </rPr>
      <t xml:space="preserve">〜</t>
    </r>
    <r>
      <rPr>
        <sz val="10"/>
        <rFont val="Arial"/>
        <family val="0"/>
        <charset val="1"/>
      </rPr>
      <t xml:space="preserve">40 mg/</t>
    </r>
    <r>
      <rPr>
        <sz val="10"/>
        <rFont val="Noto Sans CJK SC"/>
        <family val="2"/>
      </rPr>
      <t xml:space="preserve">日）を加える。</t>
    </r>
  </si>
  <si>
    <t xml:space="preserve">LV-011</t>
  </si>
  <si>
    <r>
      <rPr>
        <sz val="10"/>
        <rFont val="Noto Sans CJK SC"/>
        <family val="2"/>
      </rPr>
      <t xml:space="preserve">スピロノラクトン（とフロセミド）で効果不十分な腹水には、利尿薬を増量せず、腎機能が保たれているうちに早めにトルバプタン（</t>
    </r>
    <r>
      <rPr>
        <sz val="10"/>
        <rFont val="Arial"/>
        <family val="0"/>
        <charset val="1"/>
      </rPr>
      <t xml:space="preserve">3.75</t>
    </r>
    <r>
      <rPr>
        <sz val="10"/>
        <rFont val="Noto Sans CJK SC"/>
        <family val="2"/>
      </rPr>
      <t xml:space="preserve">〜</t>
    </r>
    <r>
      <rPr>
        <sz val="10"/>
        <rFont val="Arial"/>
        <family val="0"/>
        <charset val="1"/>
      </rPr>
      <t xml:space="preserve">7.5 mg/</t>
    </r>
    <r>
      <rPr>
        <sz val="10"/>
        <rFont val="Noto Sans CJK SC"/>
        <family val="2"/>
      </rPr>
      <t xml:space="preserve">日）を始めることが推奨される（強い推奨、エビデンスレベル</t>
    </r>
    <r>
      <rPr>
        <sz val="10"/>
        <rFont val="Arial"/>
        <family val="0"/>
        <charset val="1"/>
      </rPr>
      <t xml:space="preserve">B</t>
    </r>
    <r>
      <rPr>
        <sz val="10"/>
        <rFont val="Noto Sans CJK SC"/>
        <family val="2"/>
      </rPr>
      <t xml:space="preserve">）。</t>
    </r>
  </si>
  <si>
    <t xml:space="preserve">LV-012</t>
  </si>
  <si>
    <r>
      <rPr>
        <sz val="10"/>
        <rFont val="Noto Sans CJK SC"/>
        <family val="2"/>
      </rPr>
      <t xml:space="preserve">低アルブミン血症のある肝硬変ではアルブミンを利尿薬と併用すると予後が改善し、大量腹水穿刺の際のアルブミン投与は穿刺後循環不全（</t>
    </r>
    <r>
      <rPr>
        <sz val="10"/>
        <rFont val="Arial"/>
        <family val="0"/>
        <charset val="1"/>
      </rPr>
      <t xml:space="preserve">PICD</t>
    </r>
    <r>
      <rPr>
        <sz val="10"/>
        <rFont val="Noto Sans CJK SC"/>
        <family val="2"/>
      </rPr>
      <t xml:space="preserve">）を防ぐ。</t>
    </r>
  </si>
  <si>
    <t xml:space="preserve">LV-013</t>
  </si>
  <si>
    <r>
      <rPr>
        <sz val="10"/>
        <rFont val="Noto Sans CJK SC"/>
        <family val="2"/>
      </rPr>
      <t xml:space="preserve">難治性腹水には、腹水濾過濃縮再静注法（</t>
    </r>
    <r>
      <rPr>
        <sz val="10"/>
        <rFont val="Arial"/>
        <family val="0"/>
        <charset val="1"/>
      </rPr>
      <t xml:space="preserve">CART</t>
    </r>
    <r>
      <rPr>
        <sz val="10"/>
        <rFont val="Noto Sans CJK SC"/>
        <family val="2"/>
      </rPr>
      <t xml:space="preserve">）が、アルブミン併用の大量腹水穿刺と同程度に有用である可能性がある（弱い推奨、エビデンスレベル</t>
    </r>
    <r>
      <rPr>
        <sz val="10"/>
        <rFont val="Arial"/>
        <family val="0"/>
        <charset val="1"/>
      </rPr>
      <t xml:space="preserve">B</t>
    </r>
    <r>
      <rPr>
        <sz val="10"/>
        <rFont val="Noto Sans CJK SC"/>
        <family val="2"/>
      </rPr>
      <t xml:space="preserve">）。</t>
    </r>
  </si>
  <si>
    <t xml:space="preserve">LV-014</t>
  </si>
  <si>
    <r>
      <rPr>
        <sz val="10"/>
        <rFont val="Noto Sans CJK SC"/>
        <family val="2"/>
      </rPr>
      <t xml:space="preserve">肝腎症候群には、ノルアドレナリンとアルブミンの併用が提案されている（弱い推奨、エビデンスレベル</t>
    </r>
    <r>
      <rPr>
        <sz val="10"/>
        <rFont val="Arial"/>
        <family val="0"/>
        <charset val="1"/>
      </rPr>
      <t xml:space="preserve">B</t>
    </r>
    <r>
      <rPr>
        <sz val="10"/>
        <rFont val="Noto Sans CJK SC"/>
        <family val="2"/>
      </rPr>
      <t xml:space="preserve">）。肝移植は肝腎症候群の予後を改善する。肝硬変の死亡リスクは、感染症の合併で</t>
    </r>
    <r>
      <rPr>
        <sz val="10"/>
        <rFont val="Arial"/>
        <family val="0"/>
        <charset val="1"/>
      </rPr>
      <t xml:space="preserve">3.75</t>
    </r>
    <r>
      <rPr>
        <sz val="10"/>
        <rFont val="Noto Sans CJK SC"/>
        <family val="2"/>
      </rPr>
      <t xml:space="preserve">倍、肝腎症候群の合併で</t>
    </r>
    <r>
      <rPr>
        <sz val="10"/>
        <rFont val="Arial"/>
        <family val="0"/>
        <charset val="1"/>
      </rPr>
      <t xml:space="preserve">7.6</t>
    </r>
    <r>
      <rPr>
        <sz val="10"/>
        <rFont val="Noto Sans CJK SC"/>
        <family val="2"/>
      </rPr>
      <t xml:space="preserve">倍に高まると報告されている。</t>
    </r>
  </si>
  <si>
    <r>
      <rPr>
        <sz val="10"/>
        <rFont val="Noto Sans CJK SC"/>
        <family val="2"/>
      </rPr>
      <t xml:space="preserve">死亡リスクの倍率は</t>
    </r>
    <r>
      <rPr>
        <sz val="10"/>
        <rFont val="Arial"/>
        <family val="0"/>
        <charset val="1"/>
      </rPr>
      <t xml:space="preserve">GL</t>
    </r>
    <r>
      <rPr>
        <sz val="10"/>
        <rFont val="Noto Sans CJK SC"/>
        <family val="2"/>
      </rPr>
      <t xml:space="preserve">が引用した値（二次資料経由）</t>
    </r>
  </si>
  <si>
    <t xml:space="preserve">LV-015</t>
  </si>
  <si>
    <r>
      <rPr>
        <sz val="10"/>
        <rFont val="Noto Sans CJK SC"/>
        <family val="2"/>
      </rPr>
      <t xml:space="preserve">肝性脳症の基本治療は合成二糖類である。リファキシミンなどの難吸収性抗菌薬は、初発と再発の肝性脳症の基本治療として推奨される（強い推奨、エビデンスレベル</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</si>
  <si>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TBL-01-00-297 (id: Jlvnl6s)</t>
    </r>
  </si>
  <si>
    <t xml:space="preserve">LV-016</t>
  </si>
  <si>
    <r>
      <rPr>
        <sz val="10"/>
        <rFont val="Noto Sans CJK SC"/>
        <family val="2"/>
      </rPr>
      <t xml:space="preserve">顕性肝性脳症に進むリスクが高い患者では、不顕性（潜在性）肝性脳症も治療することが提案される（弱い推奨、エビデンスレベル</t>
    </r>
    <r>
      <rPr>
        <sz val="10"/>
        <rFont val="Arial"/>
        <family val="0"/>
        <charset val="1"/>
      </rPr>
      <t xml:space="preserve">B</t>
    </r>
    <r>
      <rPr>
        <sz val="10"/>
        <rFont val="Noto Sans CJK SC"/>
        <family val="2"/>
      </rPr>
      <t xml:space="preserve">）。</t>
    </r>
  </si>
  <si>
    <t xml:space="preserve">LV-017</t>
  </si>
  <si>
    <r>
      <rPr>
        <sz val="10"/>
        <rFont val="Noto Sans CJK SC"/>
        <family val="2"/>
      </rPr>
      <t xml:space="preserve">亜鉛欠乏が疑われる肝性脳症には亜鉛補充が、カルニチン欠乏が疑われる場合にはカルニチン補充が提案される（いずれも弱い推奨、エビデンスレベル</t>
    </r>
    <r>
      <rPr>
        <sz val="10"/>
        <rFont val="Arial"/>
        <family val="0"/>
        <charset val="1"/>
      </rPr>
      <t xml:space="preserve">B</t>
    </r>
    <r>
      <rPr>
        <sz val="10"/>
        <rFont val="Noto Sans CJK SC"/>
        <family val="2"/>
      </rPr>
      <t xml:space="preserve">）。プロバイオティクスは肝性脳症には推奨されない。</t>
    </r>
  </si>
  <si>
    <t xml:space="preserve">LV-018</t>
  </si>
  <si>
    <r>
      <rPr>
        <sz val="10"/>
        <rFont val="Noto Sans CJK SC"/>
        <family val="2"/>
      </rPr>
      <t xml:space="preserve">血小板減少のある肝硬変患者が待機的な観血的処置を受ける前には、トロンボポエチン受容体作動薬（ルストロンボパグ）の投与が推奨される（強い推奨、エビデンスレベル</t>
    </r>
    <r>
      <rPr>
        <sz val="10"/>
        <rFont val="Arial"/>
        <family val="0"/>
        <charset val="1"/>
      </rPr>
      <t xml:space="preserve">B</t>
    </r>
    <r>
      <rPr>
        <sz val="10"/>
        <rFont val="Noto Sans CJK SC"/>
        <family val="2"/>
      </rPr>
      <t xml:space="preserve">）。</t>
    </r>
  </si>
  <si>
    <r>
      <rPr>
        <sz val="10"/>
        <rFont val="Noto Sans CJK SC"/>
        <family val="2"/>
      </rPr>
      <t xml:space="preserve">第</t>
    </r>
    <r>
      <rPr>
        <sz val="10"/>
        <rFont val="Arial"/>
        <family val="0"/>
        <charset val="1"/>
      </rPr>
      <t xml:space="preserve">3</t>
    </r>
    <r>
      <rPr>
        <sz val="10"/>
        <rFont val="Noto Sans CJK SC"/>
        <family val="2"/>
      </rPr>
      <t xml:space="preserve">相試験では門脈血栓症を含む有害事象が報告されている</t>
    </r>
  </si>
  <si>
    <t xml:space="preserve">LV-019</t>
  </si>
  <si>
    <r>
      <rPr>
        <sz val="10"/>
        <rFont val="Noto Sans CJK SC"/>
        <family val="2"/>
      </rPr>
      <t xml:space="preserve">門脈血栓症は肝硬変患者の</t>
    </r>
    <r>
      <rPr>
        <sz val="10"/>
        <rFont val="Arial"/>
        <family val="0"/>
        <charset val="1"/>
      </rPr>
      <t xml:space="preserve">10</t>
    </r>
    <r>
      <rPr>
        <sz val="10"/>
        <rFont val="Noto Sans CJK SC"/>
        <family val="2"/>
      </rPr>
      <t xml:space="preserve">〜</t>
    </r>
    <r>
      <rPr>
        <sz val="10"/>
        <rFont val="Arial"/>
        <family val="0"/>
        <charset val="1"/>
      </rPr>
      <t xml:space="preserve">25%</t>
    </r>
    <r>
      <rPr>
        <sz val="10"/>
        <rFont val="Noto Sans CJK SC"/>
        <family val="2"/>
      </rPr>
      <t xml:space="preserve">にみられ、予後への影響を考えて抗凝固療法が提案されている（弱い推奨、エビデンスレベル</t>
    </r>
    <r>
      <rPr>
        <sz val="10"/>
        <rFont val="Arial"/>
        <family val="0"/>
        <charset val="1"/>
      </rPr>
      <t xml:space="preserve">B</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</si>
  <si>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TBL-01-00-296 (id: Jlvnl6k)</t>
    </r>
    <r>
      <rPr>
        <sz val="10"/>
        <rFont val="Noto Sans CJK SC"/>
        <family val="2"/>
      </rPr>
      <t xml:space="preserve">；</t>
    </r>
    <r>
      <rPr>
        <sz val="10"/>
        <rFont val="Arial"/>
        <family val="0"/>
        <charset val="1"/>
      </rPr>
      <t xml:space="preserve">TBL-01-00-295 (id: Juyv1iM)</t>
    </r>
  </si>
  <si>
    <t xml:space="preserve">LV-020</t>
  </si>
  <si>
    <r>
      <rPr>
        <sz val="10"/>
        <rFont val="Noto Sans CJK SC"/>
        <family val="2"/>
      </rPr>
      <t xml:space="preserve">肝硬変の予後予測には</t>
    </r>
    <r>
      <rPr>
        <sz val="10"/>
        <rFont val="Arial"/>
        <family val="0"/>
        <charset val="1"/>
      </rPr>
      <t xml:space="preserve">Child-Pugh</t>
    </r>
    <r>
      <rPr>
        <sz val="10"/>
        <rFont val="Noto Sans CJK SC"/>
        <family val="2"/>
      </rPr>
      <t xml:space="preserve">分類が有用で、非代償性肝硬変の短期予後には</t>
    </r>
    <r>
      <rPr>
        <sz val="10"/>
        <rFont val="Arial"/>
        <family val="0"/>
        <charset val="1"/>
      </rPr>
      <t xml:space="preserve">MELD</t>
    </r>
    <r>
      <rPr>
        <sz val="10"/>
        <rFont val="Noto Sans CJK SC"/>
        <family val="2"/>
      </rPr>
      <t xml:space="preserve">スコアが有用とされる。</t>
    </r>
  </si>
  <si>
    <t xml:space="preserve">LV-021</t>
  </si>
  <si>
    <r>
      <rPr>
        <sz val="10"/>
        <rFont val="Arial"/>
        <family val="0"/>
        <charset val="1"/>
      </rPr>
      <t xml:space="preserve">C</t>
    </r>
    <r>
      <rPr>
        <sz val="10"/>
        <rFont val="Noto Sans CJK SC"/>
        <family val="2"/>
      </rPr>
      <t xml:space="preserve">型肝硬変で</t>
    </r>
    <r>
      <rPr>
        <sz val="10"/>
        <rFont val="Arial"/>
        <family val="0"/>
        <charset val="1"/>
      </rPr>
      <t xml:space="preserve">SVR</t>
    </r>
    <r>
      <rPr>
        <sz val="10"/>
        <rFont val="Noto Sans CJK SC"/>
        <family val="2"/>
      </rPr>
      <t xml:space="preserve">（ウイルス排除）が得られた後も、画像検査と腫瘍マーカーによる肝細胞癌のサーベイランスを続けることが推奨される（強い推奨、エビデンスレベル</t>
    </r>
    <r>
      <rPr>
        <sz val="10"/>
        <rFont val="Arial"/>
        <family val="0"/>
        <charset val="1"/>
      </rPr>
      <t xml:space="preserve">A</t>
    </r>
    <r>
      <rPr>
        <sz val="10"/>
        <rFont val="Noto Sans CJK SC"/>
        <family val="2"/>
      </rPr>
      <t xml:space="preserve">）。</t>
    </r>
    <r>
      <rPr>
        <sz val="10"/>
        <rFont val="Arial"/>
        <family val="0"/>
        <charset val="1"/>
      </rPr>
      <t xml:space="preserve">DAA</t>
    </r>
    <r>
      <rPr>
        <sz val="10"/>
        <rFont val="Noto Sans CJK SC"/>
        <family val="2"/>
      </rPr>
      <t xml:space="preserve">で治癒した肝硬変でも、肝細胞癌の年間発生率は</t>
    </r>
    <r>
      <rPr>
        <sz val="10"/>
        <rFont val="Arial"/>
        <family val="0"/>
        <charset val="1"/>
      </rPr>
      <t xml:space="preserve">1.8</t>
    </r>
    <r>
      <rPr>
        <sz val="10"/>
        <rFont val="Noto Sans CJK SC"/>
        <family val="2"/>
      </rPr>
      <t xml:space="preserve">〜</t>
    </r>
    <r>
      <rPr>
        <sz val="10"/>
        <rFont val="Arial"/>
        <family val="0"/>
        <charset val="1"/>
      </rPr>
      <t xml:space="preserve">2.5%</t>
    </r>
    <r>
      <rPr>
        <sz val="10"/>
        <rFont val="Noto Sans CJK SC"/>
        <family val="2"/>
      </rPr>
      <t xml:space="preserve">と報告されている。</t>
    </r>
  </si>
  <si>
    <r>
      <rPr>
        <sz val="10"/>
        <rFont val="Noto Sans CJK SC"/>
        <family val="2"/>
      </rPr>
      <t xml:space="preserve">医学各論 Ⅵ</t>
    </r>
    <r>
      <rPr>
        <sz val="10"/>
        <rFont val="Arial"/>
        <family val="0"/>
        <charset val="1"/>
      </rPr>
      <t xml:space="preserve">-6-C-①</t>
    </r>
    <r>
      <rPr>
        <sz val="10"/>
        <rFont val="Noto Sans CJK SC"/>
        <family val="2"/>
      </rPr>
      <t xml:space="preserve">（肝細胞癌、</t>
    </r>
    <r>
      <rPr>
        <sz val="10"/>
        <rFont val="Arial"/>
        <family val="0"/>
        <charset val="1"/>
      </rPr>
      <t xml:space="preserve">a</t>
    </r>
    <r>
      <rPr>
        <sz val="10"/>
        <rFont val="Noto Sans CJK SC"/>
        <family val="2"/>
      </rPr>
      <t xml:space="preserve">）</t>
    </r>
  </si>
  <si>
    <r>
      <rPr>
        <sz val="10"/>
        <rFont val="Arial"/>
        <family val="0"/>
        <charset val="1"/>
      </rPr>
      <t xml:space="preserve">PS-03-04-14 (id: JkxnuYE)</t>
    </r>
    <r>
      <rPr>
        <sz val="10"/>
        <rFont val="Noto Sans CJK SC"/>
        <family val="2"/>
      </rPr>
      <t xml:space="preserve">；</t>
    </r>
    <r>
      <rPr>
        <sz val="10"/>
        <rFont val="Arial"/>
        <family val="0"/>
        <charset val="1"/>
      </rPr>
      <t xml:space="preserve">TBL-01-00-298 (id: Jlvnl6w)</t>
    </r>
    <r>
      <rPr>
        <sz val="10"/>
        <rFont val="Noto Sans CJK SC"/>
        <family val="2"/>
      </rPr>
      <t xml:space="preserve">；</t>
    </r>
    <r>
      <rPr>
        <sz val="10"/>
        <rFont val="Arial"/>
        <family val="0"/>
        <charset val="1"/>
      </rPr>
      <t xml:space="preserve">TBL-01-00-284 (id: Jlvnl6A)</t>
    </r>
  </si>
  <si>
    <r>
      <rPr>
        <sz val="10"/>
        <rFont val="Noto Sans CJK SC"/>
        <family val="2"/>
      </rPr>
      <t xml:space="preserve">発生率は</t>
    </r>
    <r>
      <rPr>
        <sz val="10"/>
        <rFont val="Arial"/>
        <family val="0"/>
        <charset val="1"/>
      </rPr>
      <t xml:space="preserve">GL</t>
    </r>
    <r>
      <rPr>
        <sz val="10"/>
        <rFont val="Noto Sans CJK SC"/>
        <family val="2"/>
      </rPr>
      <t xml:space="preserve">が引用した値（二次資料経由）</t>
    </r>
  </si>
  <si>
    <t xml:space="preserve">LV-022</t>
  </si>
  <si>
    <r>
      <rPr>
        <sz val="10"/>
        <rFont val="Noto Sans CJK SC"/>
        <family val="2"/>
      </rPr>
      <t xml:space="preserve">肝硬変で</t>
    </r>
    <r>
      <rPr>
        <sz val="10"/>
        <rFont val="Arial"/>
        <family val="0"/>
        <charset val="1"/>
      </rPr>
      <t xml:space="preserve">1</t>
    </r>
    <r>
      <rPr>
        <sz val="10"/>
        <rFont val="Noto Sans CJK SC"/>
        <family val="2"/>
      </rPr>
      <t xml:space="preserve">年間の酸分泌抑制薬の投与は肝性脳症を有意に悪化させたと報告されており、長期の酸分泌抑制は</t>
    </r>
    <r>
      <rPr>
        <sz val="10"/>
        <rFont val="Arial"/>
        <family val="0"/>
        <charset val="1"/>
      </rPr>
      <t xml:space="preserve">SBP</t>
    </r>
    <r>
      <rPr>
        <sz val="10"/>
        <rFont val="Noto Sans CJK SC"/>
        <family val="2"/>
      </rPr>
      <t xml:space="preserve">の増加とも関連する。食道静脈瘤治療後の再発予防には短期間の酸分泌抑制が提案されている。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</si>
  <si>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TBL-01-00-295 (id: Juyv1iM)</t>
    </r>
    <r>
      <rPr>
        <sz val="10"/>
        <rFont val="Noto Sans CJK SC"/>
        <family val="2"/>
      </rPr>
      <t xml:space="preserve">；</t>
    </r>
    <r>
      <rPr>
        <sz val="10"/>
        <rFont val="Arial"/>
        <family val="0"/>
        <charset val="1"/>
      </rPr>
      <t xml:space="preserve">TBL-01-00-297 (id: Jlvnl6s)</t>
    </r>
  </si>
  <si>
    <r>
      <rPr>
        <sz val="10"/>
        <rFont val="Noto Sans CJK SC"/>
        <family val="2"/>
      </rPr>
      <t xml:space="preserve">肝性脳症悪化の報告は</t>
    </r>
    <r>
      <rPr>
        <sz val="10"/>
        <rFont val="Arial"/>
        <family val="0"/>
        <charset val="1"/>
      </rPr>
      <t xml:space="preserve">GL</t>
    </r>
    <r>
      <rPr>
        <sz val="10"/>
        <rFont val="Noto Sans CJK SC"/>
        <family val="2"/>
      </rPr>
      <t xml:space="preserve">が引用した研究（二次資料経由）</t>
    </r>
  </si>
  <si>
    <t xml:space="preserve">LV-023</t>
  </si>
  <si>
    <r>
      <rPr>
        <sz val="10"/>
        <rFont val="Arial"/>
        <family val="0"/>
        <charset val="1"/>
      </rPr>
      <t xml:space="preserve">NAFLD/NASH</t>
    </r>
    <r>
      <rPr>
        <sz val="10"/>
        <rFont val="Noto Sans CJK SC"/>
        <family val="2"/>
      </rPr>
      <t xml:space="preserve">・</t>
    </r>
    <r>
      <rPr>
        <sz val="10"/>
        <rFont val="Arial"/>
        <family val="0"/>
        <charset val="1"/>
      </rPr>
      <t xml:space="preserve">MASLD</t>
    </r>
  </si>
  <si>
    <r>
      <rPr>
        <sz val="10"/>
        <rFont val="Noto Sans CJK SC"/>
        <family val="2"/>
      </rPr>
      <t xml:space="preserve">日本の</t>
    </r>
    <r>
      <rPr>
        <sz val="10"/>
        <rFont val="Arial"/>
        <family val="0"/>
        <charset val="1"/>
      </rPr>
      <t xml:space="preserve">NAFLD</t>
    </r>
    <r>
      <rPr>
        <sz val="10"/>
        <rFont val="Noto Sans CJK SC"/>
        <family val="2"/>
      </rPr>
      <t xml:space="preserve">患者は</t>
    </r>
    <r>
      <rPr>
        <sz val="10"/>
        <rFont val="Arial"/>
        <family val="0"/>
        <charset val="1"/>
      </rPr>
      <t xml:space="preserve">2,000</t>
    </r>
    <r>
      <rPr>
        <sz val="10"/>
        <rFont val="Noto Sans CJK SC"/>
        <family val="2"/>
      </rPr>
      <t xml:space="preserve">万人を超えると推定されている。健診受診者の超音波検査では成人の</t>
    </r>
    <r>
      <rPr>
        <sz val="10"/>
        <rFont val="Arial"/>
        <family val="0"/>
        <charset val="1"/>
      </rPr>
      <t xml:space="preserve">9</t>
    </r>
    <r>
      <rPr>
        <sz val="10"/>
        <rFont val="Noto Sans CJK SC"/>
        <family val="2"/>
      </rPr>
      <t xml:space="preserve">〜</t>
    </r>
    <r>
      <rPr>
        <sz val="10"/>
        <rFont val="Arial"/>
        <family val="0"/>
        <charset val="1"/>
      </rPr>
      <t xml:space="preserve">30%</t>
    </r>
    <r>
      <rPr>
        <sz val="10"/>
        <rFont val="Noto Sans CJK SC"/>
        <family val="2"/>
      </rPr>
      <t xml:space="preserve">に</t>
    </r>
    <r>
      <rPr>
        <sz val="10"/>
        <rFont val="Arial"/>
        <family val="0"/>
        <charset val="1"/>
      </rPr>
      <t xml:space="preserve">NAFLD</t>
    </r>
    <r>
      <rPr>
        <sz val="10"/>
        <rFont val="Noto Sans CJK SC"/>
        <family val="2"/>
      </rPr>
      <t xml:space="preserve">がみられ、</t>
    </r>
    <r>
      <rPr>
        <sz val="10"/>
        <rFont val="Arial"/>
        <family val="0"/>
        <charset val="1"/>
      </rPr>
      <t xml:space="preserve">NAFLD</t>
    </r>
    <r>
      <rPr>
        <sz val="10"/>
        <rFont val="Noto Sans CJK SC"/>
        <family val="2"/>
      </rPr>
      <t xml:space="preserve">の</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以上が</t>
    </r>
    <r>
      <rPr>
        <sz val="10"/>
        <rFont val="Arial"/>
        <family val="0"/>
        <charset val="1"/>
      </rPr>
      <t xml:space="preserve">NASH</t>
    </r>
    <r>
      <rPr>
        <sz val="10"/>
        <rFont val="Noto Sans CJK SC"/>
        <family val="2"/>
      </rPr>
      <t xml:space="preserve">と診断される。</t>
    </r>
  </si>
  <si>
    <r>
      <rPr>
        <sz val="10"/>
        <rFont val="Noto Sans CJK SC"/>
        <family val="2"/>
      </rPr>
      <t xml:space="preserve">医学各論 Ⅵ</t>
    </r>
    <r>
      <rPr>
        <sz val="10"/>
        <rFont val="Arial"/>
        <family val="0"/>
        <charset val="1"/>
      </rPr>
      <t xml:space="preserve">-6-E-②</t>
    </r>
    <r>
      <rPr>
        <sz val="10"/>
        <rFont val="Noto Sans CJK SC"/>
        <family val="2"/>
      </rPr>
      <t xml:space="preserve">（脂肪肝、</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</si>
  <si>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TBL-01-00-288 (id: Jlvnl7c)</t>
    </r>
  </si>
  <si>
    <t xml:space="preserve">SRC-065</t>
  </si>
  <si>
    <t xml:space="preserve">Tokushige K, et al. Evidence-based clinical practice guidelines for nonalcoholic fatty liver disease/nonalcoholic steatohepatitis 2020. J Gastroenterol 2021;56:951-963</t>
  </si>
  <si>
    <t xml:space="preserve">10.1007/s00535-021-01796-x</t>
  </si>
  <si>
    <t xml:space="preserve">34533632</t>
  </si>
  <si>
    <r>
      <rPr>
        <sz val="10"/>
        <rFont val="Noto Sans CJK SC"/>
        <family val="2"/>
      </rPr>
      <t xml:space="preserve">推定値は</t>
    </r>
    <r>
      <rPr>
        <sz val="10"/>
        <rFont val="Arial"/>
        <family val="0"/>
        <charset val="1"/>
      </rPr>
      <t xml:space="preserve">GL</t>
    </r>
    <r>
      <rPr>
        <sz val="10"/>
        <rFont val="Noto Sans CJK SC"/>
        <family val="2"/>
      </rPr>
      <t xml:space="preserve">が引用した値（二次資料経由）</t>
    </r>
  </si>
  <si>
    <t xml:space="preserve">LV-024</t>
  </si>
  <si>
    <r>
      <rPr>
        <sz val="10"/>
        <rFont val="Noto Sans CJK SC"/>
        <family val="2"/>
      </rPr>
      <t xml:space="preserve">日本の</t>
    </r>
    <r>
      <rPr>
        <sz val="10"/>
        <rFont val="Arial"/>
        <family val="0"/>
        <charset val="1"/>
      </rPr>
      <t xml:space="preserve">NAFLD/NASH</t>
    </r>
    <r>
      <rPr>
        <sz val="10"/>
        <rFont val="Noto Sans CJK SC"/>
        <family val="2"/>
      </rPr>
      <t xml:space="preserve">診療ガイドライン</t>
    </r>
    <r>
      <rPr>
        <sz val="10"/>
        <rFont val="Arial"/>
        <family val="0"/>
        <charset val="1"/>
      </rPr>
      <t xml:space="preserve">2020</t>
    </r>
    <r>
      <rPr>
        <sz val="10"/>
        <rFont val="Noto Sans CJK SC"/>
        <family val="2"/>
      </rPr>
      <t xml:space="preserve">では、「非アルコール性」を飲酒量が男性</t>
    </r>
    <r>
      <rPr>
        <sz val="10"/>
        <rFont val="Arial"/>
        <family val="0"/>
        <charset val="1"/>
      </rPr>
      <t xml:space="preserve">30 g/</t>
    </r>
    <r>
      <rPr>
        <sz val="10"/>
        <rFont val="Noto Sans CJK SC"/>
        <family val="2"/>
      </rPr>
      <t xml:space="preserve">日、女性</t>
    </r>
    <r>
      <rPr>
        <sz val="10"/>
        <rFont val="Arial"/>
        <family val="0"/>
        <charset val="1"/>
      </rPr>
      <t xml:space="preserve">20 g/</t>
    </r>
    <r>
      <rPr>
        <sz val="10"/>
        <rFont val="Noto Sans CJK SC"/>
        <family val="2"/>
      </rPr>
      <t xml:space="preserve">日までと定義している。</t>
    </r>
  </si>
  <si>
    <t xml:space="preserve">LV-025</t>
  </si>
  <si>
    <r>
      <rPr>
        <sz val="10"/>
        <rFont val="Arial"/>
        <family val="0"/>
        <charset val="1"/>
      </rPr>
      <t xml:space="preserve">NASH</t>
    </r>
    <r>
      <rPr>
        <sz val="10"/>
        <rFont val="Noto Sans CJK SC"/>
        <family val="2"/>
      </rPr>
      <t xml:space="preserve">の診断のゴールドスタンダードは肝生検である。肝線維化の程度は、全死亡と肝関連死亡の両方と強く関連する（エビデンスレベル</t>
    </r>
    <r>
      <rPr>
        <sz val="10"/>
        <rFont val="Arial"/>
        <family val="0"/>
        <charset val="1"/>
      </rPr>
      <t xml:space="preserve">A</t>
    </r>
    <r>
      <rPr>
        <sz val="10"/>
        <rFont val="Noto Sans CJK SC"/>
        <family val="2"/>
      </rPr>
      <t xml:space="preserve">、推奨の強さ</t>
    </r>
    <r>
      <rPr>
        <sz val="10"/>
        <rFont val="Arial"/>
        <family val="0"/>
        <charset val="1"/>
      </rPr>
      <t xml:space="preserve">1</t>
    </r>
    <r>
      <rPr>
        <sz val="10"/>
        <rFont val="Noto Sans CJK SC"/>
        <family val="2"/>
      </rPr>
      <t xml:space="preserve">）。</t>
    </r>
  </si>
  <si>
    <t xml:space="preserve">LV-026</t>
  </si>
  <si>
    <r>
      <rPr>
        <sz val="10"/>
        <rFont val="Noto Sans CJK SC"/>
        <family val="2"/>
      </rPr>
      <t xml:space="preserve">日本の</t>
    </r>
    <r>
      <rPr>
        <sz val="10"/>
        <rFont val="Arial"/>
        <family val="0"/>
        <charset val="1"/>
      </rPr>
      <t xml:space="preserve">NAFLD/NASH</t>
    </r>
    <r>
      <rPr>
        <sz val="10"/>
        <rFont val="Noto Sans CJK SC"/>
        <family val="2"/>
      </rPr>
      <t xml:space="preserve">診療ガイドライン</t>
    </r>
    <r>
      <rPr>
        <sz val="10"/>
        <rFont val="Arial"/>
        <family val="0"/>
        <charset val="1"/>
      </rPr>
      <t xml:space="preserve">2020</t>
    </r>
    <r>
      <rPr>
        <sz val="10"/>
        <rFont val="Noto Sans CJK SC"/>
        <family val="2"/>
      </rPr>
      <t xml:space="preserve">は、</t>
    </r>
    <r>
      <rPr>
        <sz val="10"/>
        <rFont val="Arial"/>
        <family val="0"/>
        <charset val="1"/>
      </rPr>
      <t xml:space="preserve">FIB-4 index</t>
    </r>
    <r>
      <rPr>
        <sz val="10"/>
        <rFont val="Noto Sans CJK SC"/>
        <family val="2"/>
      </rPr>
      <t xml:space="preserve">による線維化評価の流れ図を</t>
    </r>
    <r>
      <rPr>
        <sz val="10"/>
        <rFont val="Arial"/>
        <family val="0"/>
        <charset val="1"/>
      </rPr>
      <t xml:space="preserve">2</t>
    </r>
    <r>
      <rPr>
        <sz val="10"/>
        <rFont val="Noto Sans CJK SC"/>
        <family val="2"/>
      </rPr>
      <t xml:space="preserve">つ示している。一般医による一次スクリーニングでは</t>
    </r>
    <r>
      <rPr>
        <sz val="10"/>
        <rFont val="Arial"/>
        <family val="0"/>
        <charset val="1"/>
      </rPr>
      <t xml:space="preserve">1.3</t>
    </r>
    <r>
      <rPr>
        <sz val="10"/>
        <rFont val="Noto Sans CJK SC"/>
        <family val="2"/>
      </rPr>
      <t xml:space="preserve">未満を低リスク、</t>
    </r>
    <r>
      <rPr>
        <sz val="10"/>
        <rFont val="Arial"/>
        <family val="0"/>
        <charset val="1"/>
      </rPr>
      <t xml:space="preserve">1.3</t>
    </r>
    <r>
      <rPr>
        <sz val="10"/>
        <rFont val="Noto Sans CJK SC"/>
        <family val="2"/>
      </rPr>
      <t xml:space="preserve">〜</t>
    </r>
    <r>
      <rPr>
        <sz val="10"/>
        <rFont val="Arial"/>
        <family val="0"/>
        <charset val="1"/>
      </rPr>
      <t xml:space="preserve">3.25</t>
    </r>
    <r>
      <rPr>
        <sz val="10"/>
        <rFont val="Noto Sans CJK SC"/>
        <family val="2"/>
      </rPr>
      <t xml:space="preserve">を中間リスク、</t>
    </r>
    <r>
      <rPr>
        <sz val="10"/>
        <rFont val="Arial"/>
        <family val="0"/>
        <charset val="1"/>
      </rPr>
      <t xml:space="preserve">3.25</t>
    </r>
    <r>
      <rPr>
        <sz val="10"/>
        <rFont val="Noto Sans CJK SC"/>
        <family val="2"/>
      </rPr>
      <t xml:space="preserve">を超えるものを高リスクとし、消化器専門医による二次スクリーニングでは</t>
    </r>
    <r>
      <rPr>
        <sz val="10"/>
        <rFont val="Arial"/>
        <family val="0"/>
        <charset val="1"/>
      </rPr>
      <t xml:space="preserve">1.3</t>
    </r>
    <r>
      <rPr>
        <sz val="10"/>
        <rFont val="Noto Sans CJK SC"/>
        <family val="2"/>
      </rPr>
      <t xml:space="preserve">未満を低リスク、</t>
    </r>
    <r>
      <rPr>
        <sz val="10"/>
        <rFont val="Arial"/>
        <family val="0"/>
        <charset val="1"/>
      </rPr>
      <t xml:space="preserve">1.3</t>
    </r>
    <r>
      <rPr>
        <sz val="10"/>
        <rFont val="Noto Sans CJK SC"/>
        <family val="2"/>
      </rPr>
      <t xml:space="preserve">〜</t>
    </r>
    <r>
      <rPr>
        <sz val="10"/>
        <rFont val="Arial"/>
        <family val="0"/>
        <charset val="1"/>
      </rPr>
      <t xml:space="preserve">2.66</t>
    </r>
    <r>
      <rPr>
        <sz val="10"/>
        <rFont val="Noto Sans CJK SC"/>
        <family val="2"/>
      </rPr>
      <t xml:space="preserve">を中等度線維化の疑い、</t>
    </r>
    <r>
      <rPr>
        <sz val="10"/>
        <rFont val="Arial"/>
        <family val="0"/>
        <charset val="1"/>
      </rPr>
      <t xml:space="preserve">2.67</t>
    </r>
    <r>
      <rPr>
        <sz val="10"/>
        <rFont val="Noto Sans CJK SC"/>
        <family val="2"/>
      </rPr>
      <t xml:space="preserve">以上を高度線維化の疑いとする。</t>
    </r>
  </si>
  <si>
    <r>
      <rPr>
        <sz val="10"/>
        <rFont val="Arial"/>
        <family val="0"/>
        <charset val="1"/>
      </rPr>
      <t xml:space="preserve">low</t>
    </r>
    <r>
      <rPr>
        <sz val="10"/>
        <rFont val="Noto Sans CJK SC"/>
        <family val="2"/>
      </rPr>
      <t xml:space="preserve">（</t>
    </r>
    <r>
      <rPr>
        <sz val="10"/>
        <rFont val="Arial"/>
        <family val="0"/>
        <charset val="1"/>
      </rPr>
      <t xml:space="preserve">GL</t>
    </r>
    <r>
      <rPr>
        <sz val="10"/>
        <rFont val="Noto Sans CJK SC"/>
        <family val="2"/>
      </rPr>
      <t xml:space="preserve">本文で照合）。</t>
    </r>
    <r>
      <rPr>
        <sz val="10"/>
        <rFont val="Arial"/>
        <family val="0"/>
        <charset val="1"/>
      </rPr>
      <t xml:space="preserve">NAFLD/MASLD </t>
    </r>
    <r>
      <rPr>
        <sz val="10"/>
        <rFont val="Noto Sans CJK SC"/>
        <family val="2"/>
      </rPr>
      <t xml:space="preserve">では高度線維化の目安として </t>
    </r>
    <r>
      <rPr>
        <sz val="10"/>
        <rFont val="Arial"/>
        <family val="0"/>
        <charset val="1"/>
      </rPr>
      <t xml:space="preserve">2.67 </t>
    </r>
    <r>
      <rPr>
        <sz val="10"/>
        <rFont val="Noto Sans CJK SC"/>
        <family val="2"/>
      </rPr>
      <t xml:space="preserve">が広く用いられ、</t>
    </r>
    <r>
      <rPr>
        <sz val="10"/>
        <rFont val="Arial"/>
        <family val="0"/>
        <charset val="1"/>
      </rPr>
      <t xml:space="preserve">1.45</t>
    </r>
    <r>
      <rPr>
        <sz val="10"/>
        <rFont val="Noto Sans CJK SC"/>
        <family val="2"/>
      </rPr>
      <t xml:space="preserve">・</t>
    </r>
    <r>
      <rPr>
        <sz val="10"/>
        <rFont val="Arial"/>
        <family val="0"/>
        <charset val="1"/>
      </rPr>
      <t xml:space="preserve">3.25 </t>
    </r>
    <r>
      <rPr>
        <sz val="10"/>
        <rFont val="Noto Sans CJK SC"/>
        <family val="2"/>
      </rPr>
      <t xml:space="preserve">は </t>
    </r>
    <r>
      <rPr>
        <sz val="10"/>
        <rFont val="Arial"/>
        <family val="0"/>
        <charset val="1"/>
      </rPr>
      <t xml:space="preserve">C </t>
    </r>
    <r>
      <rPr>
        <sz val="10"/>
        <rFont val="Noto Sans CJK SC"/>
        <family val="2"/>
      </rPr>
      <t xml:space="preserve">型肝炎で用いられる閾値である。</t>
    </r>
    <r>
      <rPr>
        <sz val="10"/>
        <rFont val="Arial"/>
        <family val="0"/>
        <charset val="1"/>
      </rPr>
      <t xml:space="preserve">65</t>
    </r>
    <r>
      <rPr>
        <sz val="10"/>
        <rFont val="Noto Sans CJK SC"/>
        <family val="2"/>
      </rPr>
      <t xml:space="preserve">歳以上で低リスクの閾値を </t>
    </r>
    <r>
      <rPr>
        <sz val="10"/>
        <rFont val="Arial"/>
        <family val="0"/>
        <charset val="1"/>
      </rPr>
      <t xml:space="preserve">2.0 </t>
    </r>
    <r>
      <rPr>
        <sz val="10"/>
        <rFont val="Noto Sans CJK SC"/>
        <family val="2"/>
      </rPr>
      <t xml:space="preserve">とする年齢調整は、この</t>
    </r>
    <r>
      <rPr>
        <sz val="10"/>
        <rFont val="Arial"/>
        <family val="0"/>
        <charset val="1"/>
      </rPr>
      <t xml:space="preserve">GL</t>
    </r>
    <r>
      <rPr>
        <sz val="10"/>
        <rFont val="Noto Sans CJK SC"/>
        <family val="2"/>
      </rPr>
      <t xml:space="preserve">本文では確認していない</t>
    </r>
  </si>
  <si>
    <t xml:space="preserve">LV-027</t>
  </si>
  <si>
    <r>
      <rPr>
        <sz val="10"/>
        <rFont val="Arial"/>
        <family val="0"/>
        <charset val="1"/>
      </rPr>
      <t xml:space="preserve">NAFLD</t>
    </r>
    <r>
      <rPr>
        <sz val="10"/>
        <rFont val="Noto Sans CJK SC"/>
        <family val="2"/>
      </rPr>
      <t xml:space="preserve">では、体重の</t>
    </r>
    <r>
      <rPr>
        <sz val="10"/>
        <rFont val="Arial"/>
        <family val="0"/>
        <charset val="1"/>
      </rPr>
      <t xml:space="preserve">5%</t>
    </r>
    <r>
      <rPr>
        <sz val="10"/>
        <rFont val="Noto Sans CJK SC"/>
        <family val="2"/>
      </rPr>
      <t xml:space="preserve">以上の減量で脂肪化が改善し、</t>
    </r>
    <r>
      <rPr>
        <sz val="10"/>
        <rFont val="Arial"/>
        <family val="0"/>
        <charset val="1"/>
      </rPr>
      <t xml:space="preserve">7%</t>
    </r>
    <r>
      <rPr>
        <sz val="10"/>
        <rFont val="Noto Sans CJK SC"/>
        <family val="2"/>
      </rPr>
      <t xml:space="preserve">以上の減量で</t>
    </r>
    <r>
      <rPr>
        <sz val="10"/>
        <rFont val="Arial"/>
        <family val="0"/>
        <charset val="1"/>
      </rPr>
      <t xml:space="preserve">NAFLD</t>
    </r>
    <r>
      <rPr>
        <sz val="10"/>
        <rFont val="Noto Sans CJK SC"/>
        <family val="2"/>
      </rPr>
      <t xml:space="preserve">活動性スコアが改善すると報告されている。</t>
    </r>
    <r>
      <rPr>
        <sz val="10"/>
        <rFont val="Arial"/>
        <family val="0"/>
        <charset val="1"/>
      </rPr>
      <t xml:space="preserve">10%</t>
    </r>
    <r>
      <rPr>
        <sz val="10"/>
        <rFont val="Noto Sans CJK SC"/>
        <family val="2"/>
      </rPr>
      <t xml:space="preserve">以上減量した患者では、</t>
    </r>
    <r>
      <rPr>
        <sz val="10"/>
        <rFont val="Arial"/>
        <family val="0"/>
        <charset val="1"/>
      </rPr>
      <t xml:space="preserve">45%</t>
    </r>
    <r>
      <rPr>
        <sz val="10"/>
        <rFont val="Noto Sans CJK SC"/>
        <family val="2"/>
      </rPr>
      <t xml:space="preserve">で線維化が改善し、</t>
    </r>
    <r>
      <rPr>
        <sz val="10"/>
        <rFont val="Arial"/>
        <family val="0"/>
        <charset val="1"/>
      </rPr>
      <t xml:space="preserve">90%</t>
    </r>
    <r>
      <rPr>
        <sz val="10"/>
        <rFont val="Noto Sans CJK SC"/>
        <family val="2"/>
      </rPr>
      <t xml:space="preserve">で脂肪性肝炎が消失したとの報告がある。</t>
    </r>
  </si>
  <si>
    <r>
      <rPr>
        <sz val="10"/>
        <rFont val="Arial"/>
        <family val="0"/>
        <charset val="1"/>
      </rPr>
      <t xml:space="preserve">GL</t>
    </r>
    <r>
      <rPr>
        <sz val="10"/>
        <rFont val="Noto Sans CJK SC"/>
        <family val="2"/>
      </rPr>
      <t xml:space="preserve">が引用した研究の値（二次資料経由）で、原著は未照合</t>
    </r>
  </si>
  <si>
    <t xml:space="preserve">LV-028</t>
  </si>
  <si>
    <r>
      <rPr>
        <sz val="10"/>
        <rFont val="Noto Sans CJK SC"/>
        <family val="2"/>
      </rPr>
      <t xml:space="preserve">インスリン抵抗性のある</t>
    </r>
    <r>
      <rPr>
        <sz val="10"/>
        <rFont val="Arial"/>
        <family val="0"/>
        <charset val="1"/>
      </rPr>
      <t xml:space="preserve">NASH</t>
    </r>
    <r>
      <rPr>
        <sz val="10"/>
        <rFont val="Noto Sans CJK SC"/>
        <family val="2"/>
      </rPr>
      <t xml:space="preserve">にはピオグリタゾンが推奨される（エビデンスレベル</t>
    </r>
    <r>
      <rPr>
        <sz val="10"/>
        <rFont val="Arial"/>
        <family val="0"/>
        <charset val="1"/>
      </rPr>
      <t xml:space="preserve">A</t>
    </r>
    <r>
      <rPr>
        <sz val="10"/>
        <rFont val="Noto Sans CJK SC"/>
        <family val="2"/>
      </rPr>
      <t xml:space="preserve">、推奨の強さ</t>
    </r>
    <r>
      <rPr>
        <sz val="10"/>
        <rFont val="Arial"/>
        <family val="0"/>
        <charset val="1"/>
      </rPr>
      <t xml:space="preserve">2</t>
    </r>
    <r>
      <rPr>
        <sz val="10"/>
        <rFont val="Noto Sans CJK SC"/>
        <family val="2"/>
      </rPr>
      <t xml:space="preserve">）。ビタミン</t>
    </r>
    <r>
      <rPr>
        <sz val="10"/>
        <rFont val="Arial"/>
        <family val="0"/>
        <charset val="1"/>
      </rPr>
      <t xml:space="preserve">E</t>
    </r>
    <r>
      <rPr>
        <sz val="10"/>
        <rFont val="Noto Sans CJK SC"/>
        <family val="2"/>
      </rPr>
      <t xml:space="preserve">も</t>
    </r>
    <r>
      <rPr>
        <sz val="10"/>
        <rFont val="Arial"/>
        <family val="0"/>
        <charset val="1"/>
      </rPr>
      <t xml:space="preserve">NASH</t>
    </r>
    <r>
      <rPr>
        <sz val="10"/>
        <rFont val="Noto Sans CJK SC"/>
        <family val="2"/>
      </rPr>
      <t xml:space="preserve">に推奨されるが、心血管疾患、心不全、膀胱癌のある患者での長期の安全性は十分に評価されていない。</t>
    </r>
  </si>
  <si>
    <r>
      <rPr>
        <sz val="10"/>
        <rFont val="Noto Sans CJK SC"/>
        <family val="2"/>
      </rPr>
      <t xml:space="preserve">日本ではいずれも</t>
    </r>
    <r>
      <rPr>
        <sz val="10"/>
        <rFont val="Arial"/>
        <family val="0"/>
        <charset val="1"/>
      </rPr>
      <t xml:space="preserve">NASH</t>
    </r>
    <r>
      <rPr>
        <sz val="10"/>
        <rFont val="Noto Sans CJK SC"/>
        <family val="2"/>
      </rPr>
      <t xml:space="preserve">の保険適用はない点を本文で確認する</t>
    </r>
  </si>
  <si>
    <t xml:space="preserve">LV-029</t>
  </si>
  <si>
    <r>
      <rPr>
        <sz val="10"/>
        <rFont val="Arial"/>
        <family val="0"/>
        <charset val="1"/>
      </rPr>
      <t xml:space="preserve">2</t>
    </r>
    <r>
      <rPr>
        <sz val="10"/>
        <rFont val="Noto Sans CJK SC"/>
        <family val="2"/>
      </rPr>
      <t xml:space="preserve">型糖尿病を合併する</t>
    </r>
    <r>
      <rPr>
        <sz val="10"/>
        <rFont val="Arial"/>
        <family val="0"/>
        <charset val="1"/>
      </rPr>
      <t xml:space="preserve">NAFLD/NASH</t>
    </r>
    <r>
      <rPr>
        <sz val="10"/>
        <rFont val="Noto Sans CJK SC"/>
        <family val="2"/>
      </rPr>
      <t xml:space="preserve">には、</t>
    </r>
    <r>
      <rPr>
        <sz val="10"/>
        <rFont val="Arial"/>
        <family val="0"/>
        <charset val="1"/>
      </rPr>
      <t xml:space="preserve">SGLT2</t>
    </r>
    <r>
      <rPr>
        <sz val="10"/>
        <rFont val="Noto Sans CJK SC"/>
        <family val="2"/>
      </rPr>
      <t xml:space="preserve">阻害薬や</t>
    </r>
    <r>
      <rPr>
        <sz val="10"/>
        <rFont val="Arial"/>
        <family val="0"/>
        <charset val="1"/>
      </rPr>
      <t xml:space="preserve">GLP-1</t>
    </r>
    <r>
      <rPr>
        <sz val="10"/>
        <rFont val="Noto Sans CJK SC"/>
        <family val="2"/>
      </rPr>
      <t xml:space="preserve">受容体作動薬の使用が提案されている（エビデンスレベル</t>
    </r>
    <r>
      <rPr>
        <sz val="10"/>
        <rFont val="Arial"/>
        <family val="0"/>
        <charset val="1"/>
      </rPr>
      <t xml:space="preserve">C</t>
    </r>
    <r>
      <rPr>
        <sz val="10"/>
        <rFont val="Noto Sans CJK SC"/>
        <family val="2"/>
      </rPr>
      <t xml:space="preserve">、推奨の強さ</t>
    </r>
    <r>
      <rPr>
        <sz val="10"/>
        <rFont val="Arial"/>
        <family val="0"/>
        <charset val="1"/>
      </rPr>
      <t xml:space="preserve">2</t>
    </r>
    <r>
      <rPr>
        <sz val="10"/>
        <rFont val="Noto Sans CJK SC"/>
        <family val="2"/>
      </rPr>
      <t xml:space="preserve">）。ただし</t>
    </r>
    <r>
      <rPr>
        <sz val="10"/>
        <rFont val="Arial"/>
        <family val="0"/>
        <charset val="1"/>
      </rPr>
      <t xml:space="preserve">NAFLD/NASH</t>
    </r>
    <r>
      <rPr>
        <sz val="10"/>
        <rFont val="Noto Sans CJK SC"/>
        <family val="2"/>
      </rPr>
      <t xml:space="preserve">そのものは保険適用外である。</t>
    </r>
  </si>
  <si>
    <t xml:space="preserve">LV-030</t>
  </si>
  <si>
    <r>
      <rPr>
        <sz val="10"/>
        <rFont val="Arial"/>
        <family val="0"/>
        <charset val="1"/>
      </rPr>
      <t xml:space="preserve">NAFLD/NASH</t>
    </r>
    <r>
      <rPr>
        <sz val="10"/>
        <rFont val="Noto Sans CJK SC"/>
        <family val="2"/>
      </rPr>
      <t xml:space="preserve">に対して、通常用量のウルソデオキシコール酸やビグアナイド薬は、肝機能や組織像を改善しないため推奨されない。</t>
    </r>
  </si>
  <si>
    <t xml:space="preserve">LV-031</t>
  </si>
  <si>
    <r>
      <rPr>
        <sz val="10"/>
        <rFont val="Noto Sans CJK SC"/>
        <family val="2"/>
      </rPr>
      <t xml:space="preserve">肝細胞癌の発生率は、</t>
    </r>
    <r>
      <rPr>
        <sz val="10"/>
        <rFont val="Arial"/>
        <family val="0"/>
        <charset val="1"/>
      </rPr>
      <t xml:space="preserve">NAFLD</t>
    </r>
    <r>
      <rPr>
        <sz val="10"/>
        <rFont val="Noto Sans CJK SC"/>
        <family val="2"/>
      </rPr>
      <t xml:space="preserve">で</t>
    </r>
    <r>
      <rPr>
        <sz val="10"/>
        <rFont val="Arial"/>
        <family val="0"/>
        <charset val="1"/>
      </rPr>
      <t xml:space="preserve">1,000</t>
    </r>
    <r>
      <rPr>
        <sz val="10"/>
        <rFont val="Noto Sans CJK SC"/>
        <family val="2"/>
      </rPr>
      <t xml:space="preserve">人年あたり</t>
    </r>
    <r>
      <rPr>
        <sz val="10"/>
        <rFont val="Arial"/>
        <family val="0"/>
        <charset val="1"/>
      </rPr>
      <t xml:space="preserve">0.44</t>
    </r>
    <r>
      <rPr>
        <sz val="10"/>
        <rFont val="Noto Sans CJK SC"/>
        <family val="2"/>
      </rPr>
      <t xml:space="preserve">、</t>
    </r>
    <r>
      <rPr>
        <sz val="10"/>
        <rFont val="Arial"/>
        <family val="0"/>
        <charset val="1"/>
      </rPr>
      <t xml:space="preserve">NASH</t>
    </r>
    <r>
      <rPr>
        <sz val="10"/>
        <rFont val="Noto Sans CJK SC"/>
        <family val="2"/>
      </rPr>
      <t xml:space="preserve">で</t>
    </r>
    <r>
      <rPr>
        <sz val="10"/>
        <rFont val="Arial"/>
        <family val="0"/>
        <charset val="1"/>
      </rPr>
      <t xml:space="preserve">5.29</t>
    </r>
    <r>
      <rPr>
        <sz val="10"/>
        <rFont val="Noto Sans CJK SC"/>
        <family val="2"/>
      </rPr>
      <t xml:space="preserve">と報告されている。</t>
    </r>
    <r>
      <rPr>
        <sz val="10"/>
        <rFont val="Arial"/>
        <family val="0"/>
        <charset val="1"/>
      </rPr>
      <t xml:space="preserve">NAFLD</t>
    </r>
    <r>
      <rPr>
        <sz val="10"/>
        <rFont val="Noto Sans CJK SC"/>
        <family val="2"/>
      </rPr>
      <t xml:space="preserve">関連肝硬変では年</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とされる。</t>
    </r>
  </si>
  <si>
    <r>
      <rPr>
        <sz val="10"/>
        <rFont val="Arial"/>
        <family val="0"/>
        <charset val="1"/>
      </rPr>
      <t xml:space="preserve">PS-03-04-14 (id: JkxnuYE)</t>
    </r>
    <r>
      <rPr>
        <sz val="10"/>
        <rFont val="Noto Sans CJK SC"/>
        <family val="2"/>
      </rPr>
      <t xml:space="preserve">；</t>
    </r>
    <r>
      <rPr>
        <sz val="10"/>
        <rFont val="Arial"/>
        <family val="0"/>
        <charset val="1"/>
      </rPr>
      <t xml:space="preserve">TBL-01-00-288 (id: Jlvnl7c)</t>
    </r>
    <r>
      <rPr>
        <sz val="10"/>
        <rFont val="Noto Sans CJK SC"/>
        <family val="2"/>
      </rPr>
      <t xml:space="preserve">；</t>
    </r>
    <r>
      <rPr>
        <sz val="10"/>
        <rFont val="Arial"/>
        <family val="0"/>
        <charset val="1"/>
      </rPr>
      <t xml:space="preserve">TBL-01-00-298 (id: Jlvnl6w)</t>
    </r>
  </si>
  <si>
    <r>
      <rPr>
        <sz val="10"/>
        <rFont val="Arial"/>
        <family val="0"/>
        <charset val="1"/>
      </rPr>
      <t xml:space="preserve">GL</t>
    </r>
    <r>
      <rPr>
        <sz val="10"/>
        <rFont val="Noto Sans CJK SC"/>
        <family val="2"/>
      </rPr>
      <t xml:space="preserve">が引用したメタ解析の値（二次資料経由）</t>
    </r>
  </si>
  <si>
    <t xml:space="preserve">LV-032</t>
  </si>
  <si>
    <r>
      <rPr>
        <sz val="10"/>
        <rFont val="Arial"/>
        <family val="0"/>
        <charset val="1"/>
      </rPr>
      <t xml:space="preserve">NAFLD</t>
    </r>
    <r>
      <rPr>
        <sz val="10"/>
        <rFont val="Noto Sans CJK SC"/>
        <family val="2"/>
      </rPr>
      <t xml:space="preserve">の肝細胞癌サーベイランスとして、肝硬変（</t>
    </r>
    <r>
      <rPr>
        <sz val="10"/>
        <rFont val="Arial"/>
        <family val="0"/>
        <charset val="1"/>
      </rPr>
      <t xml:space="preserve">F4</t>
    </r>
    <r>
      <rPr>
        <sz val="10"/>
        <rFont val="Noto Sans CJK SC"/>
        <family val="2"/>
      </rPr>
      <t xml:space="preserve">）では</t>
    </r>
    <r>
      <rPr>
        <sz val="10"/>
        <rFont val="Arial"/>
        <family val="0"/>
        <charset val="1"/>
      </rPr>
      <t xml:space="preserve">6</t>
    </r>
    <r>
      <rPr>
        <sz val="10"/>
        <rFont val="Noto Sans CJK SC"/>
        <family val="2"/>
      </rPr>
      <t xml:space="preserve">か月ごとの超音波検査と腫瘍マーカー、</t>
    </r>
    <r>
      <rPr>
        <sz val="10"/>
        <rFont val="Arial"/>
        <family val="0"/>
        <charset val="1"/>
      </rPr>
      <t xml:space="preserve">F2</t>
    </r>
    <r>
      <rPr>
        <sz val="10"/>
        <rFont val="Noto Sans CJK SC"/>
        <family val="2"/>
      </rPr>
      <t xml:space="preserve">・</t>
    </r>
    <r>
      <rPr>
        <sz val="10"/>
        <rFont val="Arial"/>
        <family val="0"/>
        <charset val="1"/>
      </rPr>
      <t xml:space="preserve">F3</t>
    </r>
    <r>
      <rPr>
        <sz val="10"/>
        <rFont val="Noto Sans CJK SC"/>
        <family val="2"/>
      </rPr>
      <t xml:space="preserve">の男性と</t>
    </r>
    <r>
      <rPr>
        <sz val="10"/>
        <rFont val="Arial"/>
        <family val="0"/>
        <charset val="1"/>
      </rPr>
      <t xml:space="preserve">F3</t>
    </r>
    <r>
      <rPr>
        <sz val="10"/>
        <rFont val="Noto Sans CJK SC"/>
        <family val="2"/>
      </rPr>
      <t xml:space="preserve">の女性では</t>
    </r>
    <r>
      <rPr>
        <sz val="10"/>
        <rFont val="Arial"/>
        <family val="0"/>
        <charset val="1"/>
      </rPr>
      <t xml:space="preserve">6</t>
    </r>
    <r>
      <rPr>
        <sz val="10"/>
        <rFont val="Noto Sans CJK SC"/>
        <family val="2"/>
      </rPr>
      <t xml:space="preserve">〜</t>
    </r>
    <r>
      <rPr>
        <sz val="10"/>
        <rFont val="Arial"/>
        <family val="0"/>
        <charset val="1"/>
      </rPr>
      <t xml:space="preserve">12</t>
    </r>
    <r>
      <rPr>
        <sz val="10"/>
        <rFont val="Noto Sans CJK SC"/>
        <family val="2"/>
      </rPr>
      <t xml:space="preserve">か月ごとの超音波検査を考慮する。</t>
    </r>
    <r>
      <rPr>
        <sz val="10"/>
        <rFont val="Arial"/>
        <family val="0"/>
        <charset val="1"/>
      </rPr>
      <t xml:space="preserve">F0</t>
    </r>
    <r>
      <rPr>
        <sz val="10"/>
        <rFont val="Noto Sans CJK SC"/>
        <family val="2"/>
      </rPr>
      <t xml:space="preserve">〜</t>
    </r>
    <r>
      <rPr>
        <sz val="10"/>
        <rFont val="Arial"/>
        <family val="0"/>
        <charset val="1"/>
      </rPr>
      <t xml:space="preserve">1</t>
    </r>
    <r>
      <rPr>
        <sz val="10"/>
        <rFont val="Noto Sans CJK SC"/>
        <family val="2"/>
      </rPr>
      <t xml:space="preserve">では発癌スクリーニングは行わず、</t>
    </r>
    <r>
      <rPr>
        <sz val="10"/>
        <rFont val="Arial"/>
        <family val="0"/>
        <charset val="1"/>
      </rPr>
      <t xml:space="preserve">1</t>
    </r>
    <r>
      <rPr>
        <sz val="10"/>
        <rFont val="Noto Sans CJK SC"/>
        <family val="2"/>
      </rPr>
      <t xml:space="preserve">年後に線維化を再評価する。</t>
    </r>
  </si>
  <si>
    <r>
      <rPr>
        <sz val="10"/>
        <rFont val="Arial"/>
        <family val="0"/>
        <charset val="1"/>
      </rPr>
      <t xml:space="preserve">PS-03-04-14 (id: JkxnuYE)</t>
    </r>
    <r>
      <rPr>
        <sz val="10"/>
        <rFont val="Noto Sans CJK SC"/>
        <family val="2"/>
      </rPr>
      <t xml:space="preserve">；</t>
    </r>
    <r>
      <rPr>
        <sz val="10"/>
        <rFont val="Arial"/>
        <family val="0"/>
        <charset val="1"/>
      </rPr>
      <t xml:space="preserve">TBL-01-00-288 (id: Jlvnl7c)</t>
    </r>
    <r>
      <rPr>
        <sz val="10"/>
        <rFont val="Noto Sans CJK SC"/>
        <family val="2"/>
      </rPr>
      <t xml:space="preserve">；</t>
    </r>
    <r>
      <rPr>
        <sz val="10"/>
        <rFont val="Arial"/>
        <family val="0"/>
        <charset val="1"/>
      </rPr>
      <t xml:space="preserve">TBL-01-00-298 (id: Jlvnl6w)</t>
    </r>
    <r>
      <rPr>
        <sz val="10"/>
        <rFont val="Noto Sans CJK SC"/>
        <family val="2"/>
      </rPr>
      <t xml:space="preserve">；</t>
    </r>
    <r>
      <rPr>
        <sz val="10"/>
        <rFont val="Arial"/>
        <family val="0"/>
        <charset val="1"/>
      </rPr>
      <t xml:space="preserve">TBL-02-07-029 (id: JlAKplA)</t>
    </r>
  </si>
  <si>
    <t xml:space="preserve">LV-033</t>
  </si>
  <si>
    <r>
      <rPr>
        <sz val="10"/>
        <rFont val="Arial"/>
        <family val="0"/>
        <charset val="1"/>
      </rPr>
      <t xml:space="preserve">NAFLD</t>
    </r>
    <r>
      <rPr>
        <sz val="10"/>
        <rFont val="Noto Sans CJK SC"/>
        <family val="2"/>
      </rPr>
      <t xml:space="preserve">患者の死因で最も多いのは心血管疾患であり、とくに線維化が進んだ例で心血管イベントが増える（エビデンスレベル</t>
    </r>
    <r>
      <rPr>
        <sz val="10"/>
        <rFont val="Arial"/>
        <family val="0"/>
        <charset val="1"/>
      </rPr>
      <t xml:space="preserve">A</t>
    </r>
    <r>
      <rPr>
        <sz val="10"/>
        <rFont val="Noto Sans CJK SC"/>
        <family val="2"/>
      </rPr>
      <t xml:space="preserve">、推奨の強さ</t>
    </r>
    <r>
      <rPr>
        <sz val="10"/>
        <rFont val="Arial"/>
        <family val="0"/>
        <charset val="1"/>
      </rPr>
      <t xml:space="preserve">1</t>
    </r>
    <r>
      <rPr>
        <sz val="10"/>
        <rFont val="Noto Sans CJK SC"/>
        <family val="2"/>
      </rPr>
      <t xml:space="preserve">）。</t>
    </r>
  </si>
  <si>
    <t xml:space="preserve">LV-034</t>
  </si>
  <si>
    <r>
      <rPr>
        <sz val="10"/>
        <rFont val="Arial"/>
        <family val="0"/>
        <charset val="1"/>
      </rPr>
      <t xml:space="preserve">NAFLD</t>
    </r>
    <r>
      <rPr>
        <sz val="10"/>
        <rFont val="Noto Sans CJK SC"/>
        <family val="2"/>
      </rPr>
      <t xml:space="preserve">では、</t>
    </r>
    <r>
      <rPr>
        <sz val="10"/>
        <rFont val="Arial"/>
        <family val="0"/>
        <charset val="1"/>
      </rPr>
      <t xml:space="preserve">1</t>
    </r>
    <r>
      <rPr>
        <sz val="10"/>
        <rFont val="Noto Sans CJK SC"/>
        <family val="2"/>
      </rPr>
      <t xml:space="preserve">回</t>
    </r>
    <r>
      <rPr>
        <sz val="10"/>
        <rFont val="Arial"/>
        <family val="0"/>
        <charset val="1"/>
      </rPr>
      <t xml:space="preserve">30</t>
    </r>
    <r>
      <rPr>
        <sz val="10"/>
        <rFont val="Noto Sans CJK SC"/>
        <family val="2"/>
      </rPr>
      <t xml:space="preserve">〜</t>
    </r>
    <r>
      <rPr>
        <sz val="10"/>
        <rFont val="Arial"/>
        <family val="0"/>
        <charset val="1"/>
      </rPr>
      <t xml:space="preserve">60</t>
    </r>
    <r>
      <rPr>
        <sz val="10"/>
        <rFont val="Noto Sans CJK SC"/>
        <family val="2"/>
      </rPr>
      <t xml:space="preserve">分、週</t>
    </r>
    <r>
      <rPr>
        <sz val="10"/>
        <rFont val="Arial"/>
        <family val="0"/>
        <charset val="1"/>
      </rPr>
      <t xml:space="preserve">3</t>
    </r>
    <r>
      <rPr>
        <sz val="10"/>
        <rFont val="Noto Sans CJK SC"/>
        <family val="2"/>
      </rPr>
      <t xml:space="preserve">〜</t>
    </r>
    <r>
      <rPr>
        <sz val="10"/>
        <rFont val="Arial"/>
        <family val="0"/>
        <charset val="1"/>
      </rPr>
      <t xml:space="preserve">4</t>
    </r>
    <r>
      <rPr>
        <sz val="10"/>
        <rFont val="Noto Sans CJK SC"/>
        <family val="2"/>
      </rPr>
      <t xml:space="preserve">回、</t>
    </r>
    <r>
      <rPr>
        <sz val="10"/>
        <rFont val="Arial"/>
        <family val="0"/>
        <charset val="1"/>
      </rPr>
      <t xml:space="preserve">4</t>
    </r>
    <r>
      <rPr>
        <sz val="10"/>
        <rFont val="Noto Sans CJK SC"/>
        <family val="2"/>
      </rPr>
      <t xml:space="preserve">〜</t>
    </r>
    <r>
      <rPr>
        <sz val="10"/>
        <rFont val="Arial"/>
        <family val="0"/>
        <charset val="1"/>
      </rPr>
      <t xml:space="preserve">12</t>
    </r>
    <r>
      <rPr>
        <sz val="10"/>
        <rFont val="Noto Sans CJK SC"/>
        <family val="2"/>
      </rPr>
      <t xml:space="preserve">週間の運動で肝脂肪が改善すると報告されている（エビデンスレベル</t>
    </r>
    <r>
      <rPr>
        <sz val="10"/>
        <rFont val="Arial"/>
        <family val="0"/>
        <charset val="1"/>
      </rPr>
      <t xml:space="preserve">B</t>
    </r>
    <r>
      <rPr>
        <sz val="10"/>
        <rFont val="Noto Sans CJK SC"/>
        <family val="2"/>
      </rPr>
      <t xml:space="preserve">、推奨の強さ</t>
    </r>
    <r>
      <rPr>
        <sz val="10"/>
        <rFont val="Arial"/>
        <family val="0"/>
        <charset val="1"/>
      </rPr>
      <t xml:space="preserve">2</t>
    </r>
    <r>
      <rPr>
        <sz val="10"/>
        <rFont val="Noto Sans CJK SC"/>
        <family val="2"/>
      </rPr>
      <t xml:space="preserve">）。</t>
    </r>
  </si>
  <si>
    <r>
      <rPr>
        <sz val="10"/>
        <rFont val="Arial"/>
        <family val="0"/>
        <charset val="1"/>
      </rPr>
      <t xml:space="preserve">GL</t>
    </r>
    <r>
      <rPr>
        <sz val="10"/>
        <rFont val="Noto Sans CJK SC"/>
        <family val="2"/>
      </rPr>
      <t xml:space="preserve">が引用した研究の値（二次資料経由）</t>
    </r>
  </si>
  <si>
    <t xml:space="preserve">LV-035</t>
  </si>
  <si>
    <r>
      <rPr>
        <sz val="10"/>
        <rFont val="Arial"/>
        <family val="0"/>
        <charset val="1"/>
      </rPr>
      <t xml:space="preserve">2023</t>
    </r>
    <r>
      <rPr>
        <sz val="10"/>
        <rFont val="Noto Sans CJK SC"/>
        <family val="2"/>
      </rPr>
      <t xml:space="preserve">年の多学会</t>
    </r>
    <r>
      <rPr>
        <sz val="10"/>
        <rFont val="Arial"/>
        <family val="0"/>
        <charset val="1"/>
      </rPr>
      <t xml:space="preserve">Delphi</t>
    </r>
    <r>
      <rPr>
        <sz val="10"/>
        <rFont val="Noto Sans CJK SC"/>
        <family val="2"/>
      </rPr>
      <t xml:space="preserve">コンセンサスは、脂肪が肝に蓄積する病態全体を脂肪性肝疾患（</t>
    </r>
    <r>
      <rPr>
        <sz val="10"/>
        <rFont val="Arial"/>
        <family val="0"/>
        <charset val="1"/>
      </rPr>
      <t xml:space="preserve">SLD</t>
    </r>
    <r>
      <rPr>
        <sz val="10"/>
        <rFont val="Noto Sans CJK SC"/>
        <family val="2"/>
      </rPr>
      <t xml:space="preserve">）と呼び、そのうち肝脂肪化に心代謝系危険因子を</t>
    </r>
    <r>
      <rPr>
        <sz val="10"/>
        <rFont val="Arial"/>
        <family val="0"/>
        <charset val="1"/>
      </rPr>
      <t xml:space="preserve">1</t>
    </r>
    <r>
      <rPr>
        <sz val="10"/>
        <rFont val="Noto Sans CJK SC"/>
        <family val="2"/>
      </rPr>
      <t xml:space="preserve">つ以上伴い他の原因がないものを代謝機能障害関連脂肪性肝疾患（</t>
    </r>
    <r>
      <rPr>
        <sz val="10"/>
        <rFont val="Arial"/>
        <family val="0"/>
        <charset val="1"/>
      </rPr>
      <t xml:space="preserve">MASLD</t>
    </r>
    <r>
      <rPr>
        <sz val="10"/>
        <rFont val="Noto Sans CJK SC"/>
        <family val="2"/>
      </rPr>
      <t xml:space="preserve">）、脂肪性肝炎を伴うものを</t>
    </r>
    <r>
      <rPr>
        <sz val="10"/>
        <rFont val="Arial"/>
        <family val="0"/>
        <charset val="1"/>
      </rPr>
      <t xml:space="preserve">MASH</t>
    </r>
    <r>
      <rPr>
        <sz val="10"/>
        <rFont val="Noto Sans CJK SC"/>
        <family val="2"/>
      </rPr>
      <t xml:space="preserve">と命名した。</t>
    </r>
  </si>
  <si>
    <t xml:space="preserve">SRC-066</t>
  </si>
  <si>
    <t xml:space="preserve">Rinella ME, et al. A multisociety Delphi consensus statement on new fatty liver disease nomenclature. J Hepatol 2023;79:1542-1556</t>
  </si>
  <si>
    <t xml:space="preserve">10.1016/j.jhep.2023.06.003</t>
  </si>
  <si>
    <t xml:space="preserve">37364790</t>
  </si>
  <si>
    <t xml:space="preserve">LV-036</t>
  </si>
  <si>
    <r>
      <rPr>
        <sz val="10"/>
        <rFont val="Arial"/>
        <family val="0"/>
        <charset val="1"/>
      </rPr>
      <t xml:space="preserve">MASLD</t>
    </r>
    <r>
      <rPr>
        <sz val="10"/>
        <rFont val="Noto Sans CJK SC"/>
        <family val="2"/>
      </rPr>
      <t xml:space="preserve">の成人の心代謝系危険因子は、①</t>
    </r>
    <r>
      <rPr>
        <sz val="10"/>
        <rFont val="Arial"/>
        <family val="0"/>
        <charset val="1"/>
      </rPr>
      <t xml:space="preserve">BMI 25 kg/m²</t>
    </r>
    <r>
      <rPr>
        <sz val="10"/>
        <rFont val="Noto Sans CJK SC"/>
        <family val="2"/>
      </rPr>
      <t xml:space="preserve">以上（アジアでは</t>
    </r>
    <r>
      <rPr>
        <sz val="10"/>
        <rFont val="Arial"/>
        <family val="0"/>
        <charset val="1"/>
      </rPr>
      <t xml:space="preserve">23</t>
    </r>
    <r>
      <rPr>
        <sz val="10"/>
        <rFont val="Noto Sans CJK SC"/>
        <family val="2"/>
      </rPr>
      <t xml:space="preserve">以上）または腹囲の基準超過、②空腹時血糖</t>
    </r>
    <r>
      <rPr>
        <sz val="10"/>
        <rFont val="Arial"/>
        <family val="0"/>
        <charset val="1"/>
      </rPr>
      <t xml:space="preserve">100 mg/dL</t>
    </r>
    <r>
      <rPr>
        <sz val="10"/>
        <rFont val="Noto Sans CJK SC"/>
        <family val="2"/>
      </rPr>
      <t xml:space="preserve">以上、負荷後</t>
    </r>
    <r>
      <rPr>
        <sz val="10"/>
        <rFont val="Arial"/>
        <family val="0"/>
        <charset val="1"/>
      </rPr>
      <t xml:space="preserve">2</t>
    </r>
    <r>
      <rPr>
        <sz val="10"/>
        <rFont val="Noto Sans CJK SC"/>
        <family val="2"/>
      </rPr>
      <t xml:space="preserve">時間血糖</t>
    </r>
    <r>
      <rPr>
        <sz val="10"/>
        <rFont val="Arial"/>
        <family val="0"/>
        <charset val="1"/>
      </rPr>
      <t xml:space="preserve">140 mg/dL</t>
    </r>
    <r>
      <rPr>
        <sz val="10"/>
        <rFont val="Noto Sans CJK SC"/>
        <family val="2"/>
      </rPr>
      <t xml:space="preserve">以上、</t>
    </r>
    <r>
      <rPr>
        <sz val="10"/>
        <rFont val="Arial"/>
        <family val="0"/>
        <charset val="1"/>
      </rPr>
      <t xml:space="preserve">HbA1c 5.7%</t>
    </r>
    <r>
      <rPr>
        <sz val="10"/>
        <rFont val="Noto Sans CJK SC"/>
        <family val="2"/>
      </rPr>
      <t xml:space="preserve">以上、</t>
    </r>
    <r>
      <rPr>
        <sz val="10"/>
        <rFont val="Arial"/>
        <family val="0"/>
        <charset val="1"/>
      </rPr>
      <t xml:space="preserve">2</t>
    </r>
    <r>
      <rPr>
        <sz val="10"/>
        <rFont val="Noto Sans CJK SC"/>
        <family val="2"/>
      </rPr>
      <t xml:space="preserve">型糖尿病またはその治療、③血圧</t>
    </r>
    <r>
      <rPr>
        <sz val="10"/>
        <rFont val="Arial"/>
        <family val="0"/>
        <charset val="1"/>
      </rPr>
      <t xml:space="preserve">130/85 mmHg</t>
    </r>
    <r>
      <rPr>
        <sz val="10"/>
        <rFont val="Noto Sans CJK SC"/>
        <family val="2"/>
      </rPr>
      <t xml:space="preserve">以上または降圧治療、④中性脂肪</t>
    </r>
    <r>
      <rPr>
        <sz val="10"/>
        <rFont val="Arial"/>
        <family val="0"/>
        <charset val="1"/>
      </rPr>
      <t xml:space="preserve">150 mg/dL</t>
    </r>
    <r>
      <rPr>
        <sz val="10"/>
        <rFont val="Noto Sans CJK SC"/>
        <family val="2"/>
      </rPr>
      <t xml:space="preserve">以上または脂質低下治療、⑤</t>
    </r>
    <r>
      <rPr>
        <sz val="10"/>
        <rFont val="Arial"/>
        <family val="0"/>
        <charset val="1"/>
      </rPr>
      <t xml:space="preserve">HDL</t>
    </r>
    <r>
      <rPr>
        <sz val="10"/>
        <rFont val="Noto Sans CJK SC"/>
        <family val="2"/>
      </rPr>
      <t xml:space="preserve">コレステロールが男性</t>
    </r>
    <r>
      <rPr>
        <sz val="10"/>
        <rFont val="Arial"/>
        <family val="0"/>
        <charset val="1"/>
      </rPr>
      <t xml:space="preserve">40 mg/dL</t>
    </r>
    <r>
      <rPr>
        <sz val="10"/>
        <rFont val="Noto Sans CJK SC"/>
        <family val="2"/>
      </rPr>
      <t xml:space="preserve">以下・女性</t>
    </r>
    <r>
      <rPr>
        <sz val="10"/>
        <rFont val="Arial"/>
        <family val="0"/>
        <charset val="1"/>
      </rPr>
      <t xml:space="preserve">50 mg/dL</t>
    </r>
    <r>
      <rPr>
        <sz val="10"/>
        <rFont val="Noto Sans CJK SC"/>
        <family val="2"/>
      </rPr>
      <t xml:space="preserve">以下または脂質低下治療、の</t>
    </r>
    <r>
      <rPr>
        <sz val="10"/>
        <rFont val="Arial"/>
        <family val="0"/>
        <charset val="1"/>
      </rPr>
      <t xml:space="preserve">5</t>
    </r>
    <r>
      <rPr>
        <sz val="10"/>
        <rFont val="Noto Sans CJK SC"/>
        <family val="2"/>
      </rPr>
      <t xml:space="preserve">つである。</t>
    </r>
  </si>
  <si>
    <r>
      <rPr>
        <sz val="10"/>
        <rFont val="Arial"/>
        <family val="0"/>
        <charset val="1"/>
      </rPr>
      <t xml:space="preserve">low</t>
    </r>
    <r>
      <rPr>
        <sz val="10"/>
        <rFont val="Noto Sans CJK SC"/>
        <family val="2"/>
      </rPr>
      <t xml:space="preserve">（論文の図で照合）</t>
    </r>
  </si>
  <si>
    <t xml:space="preserve">LV-037</t>
  </si>
  <si>
    <r>
      <rPr>
        <sz val="10"/>
        <rFont val="Arial"/>
        <family val="0"/>
        <charset val="1"/>
      </rPr>
      <t xml:space="preserve">MASLD</t>
    </r>
    <r>
      <rPr>
        <sz val="10"/>
        <rFont val="Noto Sans CJK SC"/>
        <family val="2"/>
      </rPr>
      <t xml:space="preserve">で飲酒量が多いもの（女性で週</t>
    </r>
    <r>
      <rPr>
        <sz val="10"/>
        <rFont val="Arial"/>
        <family val="0"/>
        <charset val="1"/>
      </rPr>
      <t xml:space="preserve">140</t>
    </r>
    <r>
      <rPr>
        <sz val="10"/>
        <rFont val="Noto Sans CJK SC"/>
        <family val="2"/>
      </rPr>
      <t xml:space="preserve">〜</t>
    </r>
    <r>
      <rPr>
        <sz val="10"/>
        <rFont val="Arial"/>
        <family val="0"/>
        <charset val="1"/>
      </rPr>
      <t xml:space="preserve">350 g</t>
    </r>
    <r>
      <rPr>
        <sz val="10"/>
        <rFont val="Noto Sans CJK SC"/>
        <family val="2"/>
      </rPr>
      <t xml:space="preserve">、男性で週</t>
    </r>
    <r>
      <rPr>
        <sz val="10"/>
        <rFont val="Arial"/>
        <family val="0"/>
        <charset val="1"/>
      </rPr>
      <t xml:space="preserve">210</t>
    </r>
    <r>
      <rPr>
        <sz val="10"/>
        <rFont val="Noto Sans CJK SC"/>
        <family val="2"/>
      </rPr>
      <t xml:space="preserve">〜</t>
    </r>
    <r>
      <rPr>
        <sz val="10"/>
        <rFont val="Arial"/>
        <family val="0"/>
        <charset val="1"/>
      </rPr>
      <t xml:space="preserve">420 g</t>
    </r>
    <r>
      <rPr>
        <sz val="10"/>
        <rFont val="Noto Sans CJK SC"/>
        <family val="2"/>
      </rPr>
      <t xml:space="preserve">）は</t>
    </r>
    <r>
      <rPr>
        <sz val="10"/>
        <rFont val="Arial"/>
        <family val="0"/>
        <charset val="1"/>
      </rPr>
      <t xml:space="preserve">MetALD</t>
    </r>
    <r>
      <rPr>
        <sz val="10"/>
        <rFont val="Noto Sans CJK SC"/>
        <family val="2"/>
      </rPr>
      <t xml:space="preserve">と呼ぶ。</t>
    </r>
  </si>
  <si>
    <t xml:space="preserve">LV-038</t>
  </si>
  <si>
    <t xml:space="preserve">肝細胞癌</t>
  </si>
  <si>
    <r>
      <rPr>
        <sz val="10"/>
        <rFont val="Noto Sans CJK SC"/>
        <family val="2"/>
      </rPr>
      <t xml:space="preserve">日本の肝癌診療ガイドライン</t>
    </r>
    <r>
      <rPr>
        <sz val="10"/>
        <rFont val="Arial"/>
        <family val="0"/>
        <charset val="1"/>
      </rPr>
      <t xml:space="preserve">2021</t>
    </r>
    <r>
      <rPr>
        <sz val="10"/>
        <rFont val="Noto Sans CJK SC"/>
        <family val="2"/>
      </rPr>
      <t xml:space="preserve">は、肝硬変、慢性</t>
    </r>
    <r>
      <rPr>
        <sz val="10"/>
        <rFont val="Arial"/>
        <family val="0"/>
        <charset val="1"/>
      </rPr>
      <t xml:space="preserve">B</t>
    </r>
    <r>
      <rPr>
        <sz val="10"/>
        <rFont val="Noto Sans CJK SC"/>
        <family val="2"/>
      </rPr>
      <t xml:space="preserve">型肝炎、慢性</t>
    </r>
    <r>
      <rPr>
        <sz val="10"/>
        <rFont val="Arial"/>
        <family val="0"/>
        <charset val="1"/>
      </rPr>
      <t xml:space="preserve">C</t>
    </r>
    <r>
      <rPr>
        <sz val="10"/>
        <rFont val="Noto Sans CJK SC"/>
        <family val="2"/>
      </rPr>
      <t xml:space="preserve">型肝炎を肝細胞癌の高危険群とし、</t>
    </r>
    <r>
      <rPr>
        <sz val="10"/>
        <rFont val="Arial"/>
        <family val="0"/>
        <charset val="1"/>
      </rPr>
      <t xml:space="preserve">B</t>
    </r>
    <r>
      <rPr>
        <sz val="10"/>
        <rFont val="Noto Sans CJK SC"/>
        <family val="2"/>
      </rPr>
      <t xml:space="preserve">型・</t>
    </r>
    <r>
      <rPr>
        <sz val="10"/>
        <rFont val="Arial"/>
        <family val="0"/>
        <charset val="1"/>
      </rPr>
      <t xml:space="preserve">C</t>
    </r>
    <r>
      <rPr>
        <sz val="10"/>
        <rFont val="Noto Sans CJK SC"/>
        <family val="2"/>
      </rPr>
      <t xml:space="preserve">型の肝硬変を超高危険群としている。核酸アナログ治療後や</t>
    </r>
    <r>
      <rPr>
        <sz val="10"/>
        <rFont val="Arial"/>
        <family val="0"/>
        <charset val="1"/>
      </rPr>
      <t xml:space="preserve">SVR</t>
    </r>
    <r>
      <rPr>
        <sz val="10"/>
        <rFont val="Noto Sans CJK SC"/>
        <family val="2"/>
      </rPr>
      <t xml:space="preserve">後もリスクは比較的高いため、サーベイランスを続ける。</t>
    </r>
  </si>
  <si>
    <r>
      <rPr>
        <sz val="10"/>
        <rFont val="Arial"/>
        <family val="0"/>
        <charset val="1"/>
      </rPr>
      <t xml:space="preserve">PS-03-04-14 (id: JkxnuYE)</t>
    </r>
    <r>
      <rPr>
        <sz val="10"/>
        <rFont val="Noto Sans CJK SC"/>
        <family val="2"/>
      </rPr>
      <t xml:space="preserve">；</t>
    </r>
    <r>
      <rPr>
        <sz val="10"/>
        <rFont val="Arial"/>
        <family val="0"/>
        <charset val="1"/>
      </rPr>
      <t xml:space="preserve">TBL-01-00-298 (id: Jlvnl6w)</t>
    </r>
  </si>
  <si>
    <t xml:space="preserve">SRC-067</t>
  </si>
  <si>
    <r>
      <rPr>
        <sz val="10"/>
        <rFont val="Noto Sans CJK SC"/>
        <family val="2"/>
      </rPr>
      <t xml:space="preserve">日本肝臓学会 </t>
    </r>
    <r>
      <rPr>
        <sz val="10"/>
        <rFont val="Arial"/>
        <family val="0"/>
        <charset val="1"/>
      </rPr>
      <t xml:space="preserve">Clinical Practice Guidelines for Hepatocellular Carcinoma 2021</t>
    </r>
    <r>
      <rPr>
        <sz val="10"/>
        <rFont val="Noto Sans CJK SC"/>
        <family val="2"/>
      </rPr>
      <t xml:space="preserve">（英語版</t>
    </r>
    <r>
      <rPr>
        <sz val="10"/>
        <rFont val="Arial"/>
        <family val="0"/>
        <charset val="1"/>
      </rPr>
      <t xml:space="preserve">PDF</t>
    </r>
    <r>
      <rPr>
        <sz val="10"/>
        <rFont val="Noto Sans CJK SC"/>
        <family val="2"/>
      </rPr>
      <t xml:space="preserve">、第</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分冊）</t>
    </r>
  </si>
  <si>
    <t xml:space="preserve">LV-039</t>
  </si>
  <si>
    <r>
      <rPr>
        <sz val="10"/>
        <rFont val="Noto Sans CJK SC"/>
        <family val="2"/>
      </rPr>
      <t xml:space="preserve">肝細胞癌のサーベイランスでは、高危険群に</t>
    </r>
    <r>
      <rPr>
        <sz val="10"/>
        <rFont val="Arial"/>
        <family val="0"/>
        <charset val="1"/>
      </rPr>
      <t xml:space="preserve">6</t>
    </r>
    <r>
      <rPr>
        <sz val="10"/>
        <rFont val="Noto Sans CJK SC"/>
        <family val="2"/>
      </rPr>
      <t xml:space="preserve">か月ごと、超高危険群に</t>
    </r>
    <r>
      <rPr>
        <sz val="10"/>
        <rFont val="Arial"/>
        <family val="0"/>
        <charset val="1"/>
      </rPr>
      <t xml:space="preserve">3</t>
    </r>
    <r>
      <rPr>
        <sz val="10"/>
        <rFont val="Noto Sans CJK SC"/>
        <family val="2"/>
      </rPr>
      <t xml:space="preserve">〜</t>
    </r>
    <r>
      <rPr>
        <sz val="10"/>
        <rFont val="Arial"/>
        <family val="0"/>
        <charset val="1"/>
      </rPr>
      <t xml:space="preserve">4</t>
    </r>
    <r>
      <rPr>
        <sz val="10"/>
        <rFont val="Noto Sans CJK SC"/>
        <family val="2"/>
      </rPr>
      <t xml:space="preserve">か月ごとの超音波検査と</t>
    </r>
    <r>
      <rPr>
        <sz val="10"/>
        <rFont val="Arial"/>
        <family val="0"/>
        <charset val="1"/>
      </rPr>
      <t xml:space="preserve">AFP</t>
    </r>
    <r>
      <rPr>
        <sz val="10"/>
        <rFont val="Noto Sans CJK SC"/>
        <family val="2"/>
      </rPr>
      <t xml:space="preserve">、</t>
    </r>
    <r>
      <rPr>
        <sz val="10"/>
        <rFont val="Arial"/>
        <family val="0"/>
        <charset val="1"/>
      </rPr>
      <t xml:space="preserve">PIVKA-Ⅱ</t>
    </r>
    <r>
      <rPr>
        <sz val="10"/>
        <rFont val="Noto Sans CJK SC"/>
        <family val="2"/>
      </rPr>
      <t xml:space="preserve">、</t>
    </r>
    <r>
      <rPr>
        <sz val="10"/>
        <rFont val="Arial"/>
        <family val="0"/>
        <charset val="1"/>
      </rPr>
      <t xml:space="preserve">AFP-L3</t>
    </r>
    <r>
      <rPr>
        <sz val="10"/>
        <rFont val="Noto Sans CJK SC"/>
        <family val="2"/>
      </rPr>
      <t xml:space="preserve">分画の測定を行う。超高危険群では、ダイナミック</t>
    </r>
    <r>
      <rPr>
        <sz val="10"/>
        <rFont val="Arial"/>
        <family val="0"/>
        <charset val="1"/>
      </rPr>
      <t xml:space="preserve">CT</t>
    </r>
    <r>
      <rPr>
        <sz val="10"/>
        <rFont val="Noto Sans CJK SC"/>
        <family val="2"/>
      </rPr>
      <t xml:space="preserve">・</t>
    </r>
    <r>
      <rPr>
        <sz val="10"/>
        <rFont val="Arial"/>
        <family val="0"/>
        <charset val="1"/>
      </rPr>
      <t xml:space="preserve">MRI</t>
    </r>
    <r>
      <rPr>
        <sz val="10"/>
        <rFont val="Noto Sans CJK SC"/>
        <family val="2"/>
      </rPr>
      <t xml:space="preserve">や</t>
    </r>
    <r>
      <rPr>
        <sz val="10"/>
        <rFont val="Arial"/>
        <family val="0"/>
        <charset val="1"/>
      </rPr>
      <t xml:space="preserve">EOB-MRI</t>
    </r>
    <r>
      <rPr>
        <sz val="10"/>
        <rFont val="Noto Sans CJK SC"/>
        <family val="2"/>
      </rPr>
      <t xml:space="preserve">の併用も考慮する。</t>
    </r>
  </si>
  <si>
    <r>
      <rPr>
        <sz val="10"/>
        <rFont val="Arial"/>
        <family val="0"/>
        <charset val="1"/>
      </rPr>
      <t xml:space="preserve">PS-03-04-14 (id: JkxnuYE)</t>
    </r>
    <r>
      <rPr>
        <sz val="10"/>
        <rFont val="Noto Sans CJK SC"/>
        <family val="2"/>
      </rPr>
      <t xml:space="preserve">；</t>
    </r>
    <r>
      <rPr>
        <sz val="10"/>
        <rFont val="Arial"/>
        <family val="0"/>
        <charset val="1"/>
      </rPr>
      <t xml:space="preserve">TBL-01-00-298 (id: Jlvnl6w)</t>
    </r>
    <r>
      <rPr>
        <sz val="10"/>
        <rFont val="Noto Sans CJK SC"/>
        <family val="2"/>
      </rPr>
      <t xml:space="preserve">；</t>
    </r>
    <r>
      <rPr>
        <sz val="10"/>
        <rFont val="Arial"/>
        <family val="0"/>
        <charset val="1"/>
      </rPr>
      <t xml:space="preserve">TBL-02-07-028 (id: JlAKpk8)</t>
    </r>
    <r>
      <rPr>
        <sz val="10"/>
        <rFont val="Noto Sans CJK SC"/>
        <family val="2"/>
      </rPr>
      <t xml:space="preserve">；</t>
    </r>
    <r>
      <rPr>
        <sz val="10"/>
        <rFont val="Arial"/>
        <family val="0"/>
        <charset val="1"/>
      </rPr>
      <t xml:space="preserve">TBL-02-07-029 (id: JlAKplA)</t>
    </r>
  </si>
  <si>
    <t xml:space="preserve">LV-040</t>
  </si>
  <si>
    <r>
      <rPr>
        <sz val="10"/>
        <rFont val="Noto Sans CJK SC"/>
        <family val="2"/>
      </rPr>
      <t xml:space="preserve">超音波検査で腫瘤がなくても、</t>
    </r>
    <r>
      <rPr>
        <sz val="10"/>
        <rFont val="Arial"/>
        <family val="0"/>
        <charset val="1"/>
      </rPr>
      <t xml:space="preserve">AFP 200 ng/mL</t>
    </r>
    <r>
      <rPr>
        <sz val="10"/>
        <rFont val="Noto Sans CJK SC"/>
        <family val="2"/>
      </rPr>
      <t xml:space="preserve">以上、</t>
    </r>
    <r>
      <rPr>
        <sz val="10"/>
        <rFont val="Arial"/>
        <family val="0"/>
        <charset val="1"/>
      </rPr>
      <t xml:space="preserve">PIVKA-Ⅱ 40 mAU/mL</t>
    </r>
    <r>
      <rPr>
        <sz val="10"/>
        <rFont val="Noto Sans CJK SC"/>
        <family val="2"/>
      </rPr>
      <t xml:space="preserve">以上、</t>
    </r>
    <r>
      <rPr>
        <sz val="10"/>
        <rFont val="Arial"/>
        <family val="0"/>
        <charset val="1"/>
      </rPr>
      <t xml:space="preserve">AFP-L3</t>
    </r>
    <r>
      <rPr>
        <sz val="10"/>
        <rFont val="Noto Sans CJK SC"/>
        <family val="2"/>
      </rPr>
      <t xml:space="preserve">分画</t>
    </r>
    <r>
      <rPr>
        <sz val="10"/>
        <rFont val="Arial"/>
        <family val="0"/>
        <charset val="1"/>
      </rPr>
      <t xml:space="preserve">15%</t>
    </r>
    <r>
      <rPr>
        <sz val="10"/>
        <rFont val="Noto Sans CJK SC"/>
        <family val="2"/>
      </rPr>
      <t xml:space="preserve">以上、または</t>
    </r>
    <r>
      <rPr>
        <sz val="10"/>
        <rFont val="Arial"/>
        <family val="0"/>
        <charset val="1"/>
      </rPr>
      <t xml:space="preserve">AFP</t>
    </r>
    <r>
      <rPr>
        <sz val="10"/>
        <rFont val="Noto Sans CJK SC"/>
        <family val="2"/>
      </rPr>
      <t xml:space="preserve">の持続的な上昇があれば、ダイナミック</t>
    </r>
    <r>
      <rPr>
        <sz val="10"/>
        <rFont val="Arial"/>
        <family val="0"/>
        <charset val="1"/>
      </rPr>
      <t xml:space="preserve">CT</t>
    </r>
    <r>
      <rPr>
        <sz val="10"/>
        <rFont val="Noto Sans CJK SC"/>
        <family val="2"/>
      </rPr>
      <t xml:space="preserve">・</t>
    </r>
    <r>
      <rPr>
        <sz val="10"/>
        <rFont val="Arial"/>
        <family val="0"/>
        <charset val="1"/>
      </rPr>
      <t xml:space="preserve">MRI</t>
    </r>
    <r>
      <rPr>
        <sz val="10"/>
        <rFont val="Noto Sans CJK SC"/>
        <family val="2"/>
      </rPr>
      <t xml:space="preserve">などの画像検査を考慮する。</t>
    </r>
  </si>
  <si>
    <t xml:space="preserve">LV-041</t>
  </si>
  <si>
    <r>
      <rPr>
        <sz val="10"/>
        <rFont val="Noto Sans CJK SC"/>
        <family val="2"/>
      </rPr>
      <t xml:space="preserve">典型的な肝細胞癌は、ダイナミック</t>
    </r>
    <r>
      <rPr>
        <sz val="10"/>
        <rFont val="Arial"/>
        <family val="0"/>
        <charset val="1"/>
      </rPr>
      <t xml:space="preserve">CT</t>
    </r>
    <r>
      <rPr>
        <sz val="10"/>
        <rFont val="Noto Sans CJK SC"/>
        <family val="2"/>
      </rPr>
      <t xml:space="preserve">・</t>
    </r>
    <r>
      <rPr>
        <sz val="10"/>
        <rFont val="Arial"/>
        <family val="0"/>
        <charset val="1"/>
      </rPr>
      <t xml:space="preserve">MRI</t>
    </r>
    <r>
      <rPr>
        <sz val="10"/>
        <rFont val="Noto Sans CJK SC"/>
        <family val="2"/>
      </rPr>
      <t xml:space="preserve">で動脈相に濃染し、門脈相から平衡相で周囲より低吸収（ウォッシュアウト）を示す。</t>
    </r>
    <r>
      <rPr>
        <sz val="10"/>
        <rFont val="Arial"/>
        <family val="0"/>
        <charset val="1"/>
      </rPr>
      <t xml:space="preserve">EOB-MRI</t>
    </r>
    <r>
      <rPr>
        <sz val="10"/>
        <rFont val="Noto Sans CJK SC"/>
        <family val="2"/>
      </rPr>
      <t xml:space="preserve">は、乏血性の早期肝細胞癌の診断に有用とされる。造影</t>
    </r>
    <r>
      <rPr>
        <sz val="10"/>
        <rFont val="Arial"/>
        <family val="0"/>
        <charset val="1"/>
      </rPr>
      <t xml:space="preserve">CT</t>
    </r>
    <r>
      <rPr>
        <sz val="10"/>
        <rFont val="Noto Sans CJK SC"/>
        <family val="2"/>
      </rPr>
      <t xml:space="preserve">・</t>
    </r>
    <r>
      <rPr>
        <sz val="10"/>
        <rFont val="Arial"/>
        <family val="0"/>
        <charset val="1"/>
      </rPr>
      <t xml:space="preserve">MRI</t>
    </r>
    <r>
      <rPr>
        <sz val="10"/>
        <rFont val="Noto Sans CJK SC"/>
        <family val="2"/>
      </rPr>
      <t xml:space="preserve">が禁忌の場合は造影超音波検査が勧められる。</t>
    </r>
  </si>
  <si>
    <r>
      <rPr>
        <sz val="10"/>
        <rFont val="Arial"/>
        <family val="0"/>
        <charset val="1"/>
      </rPr>
      <t xml:space="preserve">PS-03-04-14 (id: JkxnuYE)</t>
    </r>
    <r>
      <rPr>
        <sz val="10"/>
        <rFont val="Noto Sans CJK SC"/>
        <family val="2"/>
      </rPr>
      <t xml:space="preserve">；</t>
    </r>
    <r>
      <rPr>
        <sz val="10"/>
        <rFont val="Arial"/>
        <family val="0"/>
        <charset val="1"/>
      </rPr>
      <t xml:space="preserve">TBL-01-00-298 (id: Jlvnl6w)</t>
    </r>
    <r>
      <rPr>
        <sz val="10"/>
        <rFont val="Noto Sans CJK SC"/>
        <family val="2"/>
      </rPr>
      <t xml:space="preserve">；</t>
    </r>
    <r>
      <rPr>
        <sz val="10"/>
        <rFont val="Arial"/>
        <family val="0"/>
        <charset val="1"/>
      </rPr>
      <t xml:space="preserve">TBL-02-07-029 (id: JlAKplA)</t>
    </r>
  </si>
  <si>
    <t xml:space="preserve">LV-042</t>
  </si>
  <si>
    <r>
      <rPr>
        <sz val="10"/>
        <rFont val="Noto Sans CJK SC"/>
        <family val="2"/>
      </rPr>
      <t xml:space="preserve">日本の肝細胞癌では、肥満と関連する非</t>
    </r>
    <r>
      <rPr>
        <sz val="10"/>
        <rFont val="Arial"/>
        <family val="0"/>
        <charset val="1"/>
      </rPr>
      <t xml:space="preserve">B</t>
    </r>
    <r>
      <rPr>
        <sz val="10"/>
        <rFont val="Noto Sans CJK SC"/>
        <family val="2"/>
      </rPr>
      <t xml:space="preserve">非</t>
    </r>
    <r>
      <rPr>
        <sz val="10"/>
        <rFont val="Arial"/>
        <family val="0"/>
        <charset val="1"/>
      </rPr>
      <t xml:space="preserve">C</t>
    </r>
    <r>
      <rPr>
        <sz val="10"/>
        <rFont val="Noto Sans CJK SC"/>
        <family val="2"/>
      </rPr>
      <t xml:space="preserve">型の割合が</t>
    </r>
    <r>
      <rPr>
        <sz val="10"/>
        <rFont val="Arial"/>
        <family val="0"/>
        <charset val="1"/>
      </rPr>
      <t xml:space="preserve">30</t>
    </r>
    <r>
      <rPr>
        <sz val="10"/>
        <rFont val="Noto Sans CJK SC"/>
        <family val="2"/>
      </rPr>
      <t xml:space="preserve">年間で増え、全体の約</t>
    </r>
    <r>
      <rPr>
        <sz val="10"/>
        <rFont val="Arial"/>
        <family val="0"/>
        <charset val="1"/>
      </rPr>
      <t xml:space="preserve">50%</t>
    </r>
    <r>
      <rPr>
        <sz val="10"/>
        <rFont val="Noto Sans CJK SC"/>
        <family val="2"/>
      </rPr>
      <t xml:space="preserve">に達しつつあるとされる。</t>
    </r>
  </si>
  <si>
    <r>
      <rPr>
        <sz val="10"/>
        <rFont val="Arial"/>
        <family val="0"/>
        <charset val="1"/>
      </rPr>
      <t xml:space="preserve">GL </t>
    </r>
    <r>
      <rPr>
        <sz val="10"/>
        <rFont val="Noto Sans CJK SC"/>
        <family val="2"/>
      </rPr>
      <t xml:space="preserve">の序文は非</t>
    </r>
    <r>
      <rPr>
        <sz val="10"/>
        <rFont val="Arial"/>
        <family val="0"/>
        <charset val="1"/>
      </rPr>
      <t xml:space="preserve">B</t>
    </r>
    <r>
      <rPr>
        <sz val="10"/>
        <rFont val="Noto Sans CJK SC"/>
        <family val="2"/>
      </rPr>
      <t xml:space="preserve">非</t>
    </r>
    <r>
      <rPr>
        <sz val="10"/>
        <rFont val="Arial"/>
        <family val="0"/>
        <charset val="1"/>
      </rPr>
      <t xml:space="preserve">C</t>
    </r>
    <r>
      <rPr>
        <sz val="10"/>
        <rFont val="Noto Sans CJK SC"/>
        <family val="2"/>
      </rPr>
      <t xml:space="preserve">型が約</t>
    </r>
    <r>
      <rPr>
        <sz val="10"/>
        <rFont val="Arial"/>
        <family val="0"/>
        <charset val="1"/>
      </rPr>
      <t xml:space="preserve">50%</t>
    </r>
    <r>
      <rPr>
        <sz val="10"/>
        <rFont val="Noto Sans CJK SC"/>
        <family val="2"/>
      </rPr>
      <t xml:space="preserve">に達しつつあるとし、別の章は</t>
    </r>
    <r>
      <rPr>
        <sz val="10"/>
        <rFont val="Arial"/>
        <family val="0"/>
        <charset val="1"/>
      </rPr>
      <t xml:space="preserve">2015</t>
    </r>
    <r>
      <rPr>
        <sz val="10"/>
        <rFont val="Noto Sans CJK SC"/>
        <family val="2"/>
      </rPr>
      <t xml:space="preserve">年以降の新規発症で</t>
    </r>
    <r>
      <rPr>
        <sz val="10"/>
        <rFont val="Arial"/>
        <family val="0"/>
        <charset val="1"/>
      </rPr>
      <t xml:space="preserve">30</t>
    </r>
    <r>
      <rPr>
        <sz val="10"/>
        <rFont val="Noto Sans CJK SC"/>
        <family val="2"/>
      </rPr>
      <t xml:space="preserve">〜</t>
    </r>
    <r>
      <rPr>
        <sz val="10"/>
        <rFont val="Arial"/>
        <family val="0"/>
        <charset val="1"/>
      </rPr>
      <t xml:space="preserve">40%</t>
    </r>
    <r>
      <rPr>
        <sz val="10"/>
        <rFont val="Noto Sans CJK SC"/>
        <family val="2"/>
      </rPr>
      <t xml:space="preserve">としており、</t>
    </r>
    <r>
      <rPr>
        <sz val="10"/>
        <rFont val="Arial"/>
        <family val="0"/>
        <charset val="1"/>
      </rPr>
      <t xml:space="preserve">GL</t>
    </r>
    <r>
      <rPr>
        <sz val="10"/>
        <rFont val="Noto Sans CJK SC"/>
        <family val="2"/>
      </rPr>
      <t xml:space="preserve">内で記載に幅がある</t>
    </r>
  </si>
  <si>
    <t xml:space="preserve">LV-043</t>
  </si>
  <si>
    <r>
      <rPr>
        <sz val="10"/>
        <rFont val="Arial"/>
        <family val="0"/>
        <charset val="1"/>
      </rPr>
      <t xml:space="preserve">Child-Pugh A</t>
    </r>
    <r>
      <rPr>
        <sz val="10"/>
        <rFont val="Noto Sans CJK SC"/>
        <family val="2"/>
      </rPr>
      <t xml:space="preserve">・</t>
    </r>
    <r>
      <rPr>
        <sz val="10"/>
        <rFont val="Arial"/>
        <family val="0"/>
        <charset val="1"/>
      </rPr>
      <t xml:space="preserve">B</t>
    </r>
    <r>
      <rPr>
        <sz val="10"/>
        <rFont val="Noto Sans CJK SC"/>
        <family val="2"/>
      </rPr>
      <t xml:space="preserve">で肝外転移と脈管侵襲がない肝細胞癌のうち、腫瘍数が</t>
    </r>
    <r>
      <rPr>
        <sz val="10"/>
        <rFont val="Arial"/>
        <family val="0"/>
        <charset val="1"/>
      </rPr>
      <t xml:space="preserve">3</t>
    </r>
    <r>
      <rPr>
        <sz val="10"/>
        <rFont val="Noto Sans CJK SC"/>
        <family val="2"/>
      </rPr>
      <t xml:space="preserve">個以下で径</t>
    </r>
    <r>
      <rPr>
        <sz val="10"/>
        <rFont val="Arial"/>
        <family val="0"/>
        <charset val="1"/>
      </rPr>
      <t xml:space="preserve">3 cm</t>
    </r>
    <r>
      <rPr>
        <sz val="10"/>
        <rFont val="Noto Sans CJK SC"/>
        <family val="2"/>
      </rPr>
      <t xml:space="preserve">以下のものには、肝切除またはラジオ波焼灼療法（</t>
    </r>
    <r>
      <rPr>
        <sz val="10"/>
        <rFont val="Arial"/>
        <family val="0"/>
        <charset val="1"/>
      </rPr>
      <t xml:space="preserve">RFA</t>
    </r>
    <r>
      <rPr>
        <sz val="10"/>
        <rFont val="Noto Sans CJK SC"/>
        <family val="2"/>
      </rPr>
      <t xml:space="preserve">）が推奨される（強い推奨、エビデンスレベル</t>
    </r>
    <r>
      <rPr>
        <sz val="10"/>
        <rFont val="Arial"/>
        <family val="0"/>
        <charset val="1"/>
      </rPr>
      <t xml:space="preserve">A</t>
    </r>
    <r>
      <rPr>
        <sz val="10"/>
        <rFont val="Noto Sans CJK SC"/>
        <family val="2"/>
      </rPr>
      <t xml:space="preserve">）。</t>
    </r>
  </si>
  <si>
    <t xml:space="preserve">LV-044</t>
  </si>
  <si>
    <r>
      <rPr>
        <sz val="10"/>
        <rFont val="Arial"/>
        <family val="0"/>
        <charset val="1"/>
      </rPr>
      <t xml:space="preserve">Child-Pugh A</t>
    </r>
    <r>
      <rPr>
        <sz val="10"/>
        <rFont val="Noto Sans CJK SC"/>
        <family val="2"/>
      </rPr>
      <t xml:space="preserve">・</t>
    </r>
    <r>
      <rPr>
        <sz val="10"/>
        <rFont val="Arial"/>
        <family val="0"/>
        <charset val="1"/>
      </rPr>
      <t xml:space="preserve">B</t>
    </r>
    <r>
      <rPr>
        <sz val="10"/>
        <rFont val="Noto Sans CJK SC"/>
        <family val="2"/>
      </rPr>
      <t xml:space="preserve">で肝外転移と脈管侵襲がない肝細胞癌のうち、</t>
    </r>
    <r>
      <rPr>
        <sz val="10"/>
        <rFont val="Arial"/>
        <family val="0"/>
        <charset val="1"/>
      </rPr>
      <t xml:space="preserve">3</t>
    </r>
    <r>
      <rPr>
        <sz val="10"/>
        <rFont val="Noto Sans CJK SC"/>
        <family val="2"/>
      </rPr>
      <t xml:space="preserve">個以下で径</t>
    </r>
    <r>
      <rPr>
        <sz val="10"/>
        <rFont val="Arial"/>
        <family val="0"/>
        <charset val="1"/>
      </rPr>
      <t xml:space="preserve">3 cm</t>
    </r>
    <r>
      <rPr>
        <sz val="10"/>
        <rFont val="Noto Sans CJK SC"/>
        <family val="2"/>
      </rPr>
      <t xml:space="preserve">を超えるものは肝切除が第一選択、塞栓療法が第二選択である。</t>
    </r>
    <r>
      <rPr>
        <sz val="10"/>
        <rFont val="Arial"/>
        <family val="0"/>
        <charset val="1"/>
      </rPr>
      <t xml:space="preserve">4</t>
    </r>
    <r>
      <rPr>
        <sz val="10"/>
        <rFont val="Noto Sans CJK SC"/>
        <family val="2"/>
      </rPr>
      <t xml:space="preserve">個以上では塞栓療法（</t>
    </r>
    <r>
      <rPr>
        <sz val="10"/>
        <rFont val="Arial"/>
        <family val="0"/>
        <charset val="1"/>
      </rPr>
      <t xml:space="preserve">TACE</t>
    </r>
    <r>
      <rPr>
        <sz val="10"/>
        <rFont val="Noto Sans CJK SC"/>
        <family val="2"/>
      </rPr>
      <t xml:space="preserve">）が第一選択で、肝動注化学療法または薬物療法が第二選択とされる。</t>
    </r>
  </si>
  <si>
    <r>
      <rPr>
        <sz val="10"/>
        <rFont val="Arial"/>
        <family val="0"/>
        <charset val="1"/>
      </rPr>
      <t xml:space="preserve">PS-03-04-14 (id: JkxnuYE)</t>
    </r>
    <r>
      <rPr>
        <sz val="10"/>
        <rFont val="Noto Sans CJK SC"/>
        <family val="2"/>
      </rPr>
      <t xml:space="preserve">；</t>
    </r>
    <r>
      <rPr>
        <sz val="10"/>
        <rFont val="Arial"/>
        <family val="0"/>
        <charset val="1"/>
      </rPr>
      <t xml:space="preserve">TBL-01-00-298 (id: Jlvnl6w)</t>
    </r>
    <r>
      <rPr>
        <sz val="10"/>
        <rFont val="Noto Sans CJK SC"/>
        <family val="2"/>
      </rPr>
      <t xml:space="preserve">；</t>
    </r>
    <r>
      <rPr>
        <sz val="10"/>
        <rFont val="Arial"/>
        <family val="0"/>
        <charset val="1"/>
      </rPr>
      <t xml:space="preserve">TBL-02-07-034 (id: JlAKplU)</t>
    </r>
  </si>
  <si>
    <t xml:space="preserve">LV-045</t>
  </si>
  <si>
    <r>
      <rPr>
        <sz val="10"/>
        <rFont val="Arial"/>
        <family val="0"/>
        <charset val="1"/>
      </rPr>
      <t xml:space="preserve">Child-Pugh C</t>
    </r>
    <r>
      <rPr>
        <sz val="10"/>
        <rFont val="Noto Sans CJK SC"/>
        <family val="2"/>
      </rPr>
      <t xml:space="preserve">の肝細胞癌では、ミラノ基準（単発で径</t>
    </r>
    <r>
      <rPr>
        <sz val="10"/>
        <rFont val="Arial"/>
        <family val="0"/>
        <charset val="1"/>
      </rPr>
      <t xml:space="preserve">5 cm</t>
    </r>
    <r>
      <rPr>
        <sz val="10"/>
        <rFont val="Noto Sans CJK SC"/>
        <family val="2"/>
      </rPr>
      <t xml:space="preserve">以下、または</t>
    </r>
    <r>
      <rPr>
        <sz val="10"/>
        <rFont val="Arial"/>
        <family val="0"/>
        <charset val="1"/>
      </rPr>
      <t xml:space="preserve">3</t>
    </r>
    <r>
      <rPr>
        <sz val="10"/>
        <rFont val="Noto Sans CJK SC"/>
        <family val="2"/>
      </rPr>
      <t xml:space="preserve">個以下で各径</t>
    </r>
    <r>
      <rPr>
        <sz val="10"/>
        <rFont val="Arial"/>
        <family val="0"/>
        <charset val="1"/>
      </rPr>
      <t xml:space="preserve">3 cm</t>
    </r>
    <r>
      <rPr>
        <sz val="10"/>
        <rFont val="Noto Sans CJK SC"/>
        <family val="2"/>
      </rPr>
      <t xml:space="preserve">以下）か</t>
    </r>
    <r>
      <rPr>
        <sz val="10"/>
        <rFont val="Arial"/>
        <family val="0"/>
        <charset val="1"/>
      </rPr>
      <t xml:space="preserve">5-5-500</t>
    </r>
    <r>
      <rPr>
        <sz val="10"/>
        <rFont val="Noto Sans CJK SC"/>
        <family val="2"/>
      </rPr>
      <t xml:space="preserve">基準（径</t>
    </r>
    <r>
      <rPr>
        <sz val="10"/>
        <rFont val="Arial"/>
        <family val="0"/>
        <charset val="1"/>
      </rPr>
      <t xml:space="preserve">5 cm</t>
    </r>
    <r>
      <rPr>
        <sz val="10"/>
        <rFont val="Noto Sans CJK SC"/>
        <family val="2"/>
      </rPr>
      <t xml:space="preserve">以下、</t>
    </r>
    <r>
      <rPr>
        <sz val="10"/>
        <rFont val="Arial"/>
        <family val="0"/>
        <charset val="1"/>
      </rPr>
      <t xml:space="preserve">5</t>
    </r>
    <r>
      <rPr>
        <sz val="10"/>
        <rFont val="Noto Sans CJK SC"/>
        <family val="2"/>
      </rPr>
      <t xml:space="preserve">個以下、</t>
    </r>
    <r>
      <rPr>
        <sz val="10"/>
        <rFont val="Arial"/>
        <family val="0"/>
        <charset val="1"/>
      </rPr>
      <t xml:space="preserve">AFP 500 ng/mL</t>
    </r>
    <r>
      <rPr>
        <sz val="10"/>
        <rFont val="Noto Sans CJK SC"/>
        <family val="2"/>
      </rPr>
      <t xml:space="preserve">以下）を満たし、</t>
    </r>
    <r>
      <rPr>
        <sz val="10"/>
        <rFont val="Arial"/>
        <family val="0"/>
        <charset val="1"/>
      </rPr>
      <t xml:space="preserve">65</t>
    </r>
    <r>
      <rPr>
        <sz val="10"/>
        <rFont val="Noto Sans CJK SC"/>
        <family val="2"/>
      </rPr>
      <t xml:space="preserve">歳以下であれば肝移植が選択肢となり、それ以外は緩和ケアとなる。</t>
    </r>
  </si>
  <si>
    <t xml:space="preserve">LV-046</t>
  </si>
  <si>
    <r>
      <rPr>
        <sz val="10"/>
        <rFont val="Noto Sans CJK SC"/>
        <family val="2"/>
      </rPr>
      <t xml:space="preserve">切除や</t>
    </r>
    <r>
      <rPr>
        <sz val="10"/>
        <rFont val="Arial"/>
        <family val="0"/>
        <charset val="1"/>
      </rPr>
      <t xml:space="preserve">RFA</t>
    </r>
    <r>
      <rPr>
        <sz val="10"/>
        <rFont val="Noto Sans CJK SC"/>
        <family val="2"/>
      </rPr>
      <t xml:space="preserve">の適応がない多血性の肝細胞癌（</t>
    </r>
    <r>
      <rPr>
        <sz val="10"/>
        <rFont val="Arial"/>
        <family val="0"/>
        <charset val="1"/>
      </rPr>
      <t xml:space="preserve">4</t>
    </r>
    <r>
      <rPr>
        <sz val="10"/>
        <rFont val="Noto Sans CJK SC"/>
        <family val="2"/>
      </rPr>
      <t xml:space="preserve">個以上、または</t>
    </r>
    <r>
      <rPr>
        <sz val="10"/>
        <rFont val="Arial"/>
        <family val="0"/>
        <charset val="1"/>
      </rPr>
      <t xml:space="preserve">3</t>
    </r>
    <r>
      <rPr>
        <sz val="10"/>
        <rFont val="Noto Sans CJK SC"/>
        <family val="2"/>
      </rPr>
      <t xml:space="preserve">個以下で径</t>
    </r>
    <r>
      <rPr>
        <sz val="10"/>
        <rFont val="Arial"/>
        <family val="0"/>
        <charset val="1"/>
      </rPr>
      <t xml:space="preserve">3 cm</t>
    </r>
    <r>
      <rPr>
        <sz val="10"/>
        <rFont val="Noto Sans CJK SC"/>
        <family val="2"/>
      </rPr>
      <t xml:space="preserve">超）で、</t>
    </r>
    <r>
      <rPr>
        <sz val="10"/>
        <rFont val="Arial"/>
        <family val="0"/>
        <charset val="1"/>
      </rPr>
      <t xml:space="preserve">Child-Pugh A</t>
    </r>
    <r>
      <rPr>
        <sz val="10"/>
        <rFont val="Noto Sans CJK SC"/>
        <family val="2"/>
      </rPr>
      <t xml:space="preserve">・</t>
    </r>
    <r>
      <rPr>
        <sz val="10"/>
        <rFont val="Arial"/>
        <family val="0"/>
        <charset val="1"/>
      </rPr>
      <t xml:space="preserve">B</t>
    </r>
    <r>
      <rPr>
        <sz val="10"/>
        <rFont val="Noto Sans CJK SC"/>
        <family val="2"/>
      </rPr>
      <t xml:space="preserve">の患者には、</t>
    </r>
    <r>
      <rPr>
        <sz val="10"/>
        <rFont val="Arial"/>
        <family val="0"/>
        <charset val="1"/>
      </rPr>
      <t xml:space="preserve">TACE</t>
    </r>
    <r>
      <rPr>
        <sz val="10"/>
        <rFont val="Noto Sans CJK SC"/>
        <family val="2"/>
      </rPr>
      <t xml:space="preserve">または</t>
    </r>
    <r>
      <rPr>
        <sz val="10"/>
        <rFont val="Arial"/>
        <family val="0"/>
        <charset val="1"/>
      </rPr>
      <t xml:space="preserve">TAE</t>
    </r>
    <r>
      <rPr>
        <sz val="10"/>
        <rFont val="Noto Sans CJK SC"/>
        <family val="2"/>
      </rPr>
      <t xml:space="preserve">が推奨される（強い推奨、エビデンスレベル</t>
    </r>
    <r>
      <rPr>
        <sz val="10"/>
        <rFont val="Arial"/>
        <family val="0"/>
        <charset val="1"/>
      </rPr>
      <t xml:space="preserve">A</t>
    </r>
    <r>
      <rPr>
        <sz val="10"/>
        <rFont val="Noto Sans CJK SC"/>
        <family val="2"/>
      </rPr>
      <t xml:space="preserve">）。</t>
    </r>
    <r>
      <rPr>
        <sz val="10"/>
        <rFont val="Arial"/>
        <family val="0"/>
        <charset val="1"/>
      </rPr>
      <t xml:space="preserve">Child-Pugh C</t>
    </r>
    <r>
      <rPr>
        <sz val="10"/>
        <rFont val="Noto Sans CJK SC"/>
        <family val="2"/>
      </rPr>
      <t xml:space="preserve">や肝外転移のある例には推奨されない。</t>
    </r>
  </si>
  <si>
    <t xml:space="preserve">LV-047</t>
  </si>
  <si>
    <r>
      <rPr>
        <sz val="10"/>
        <rFont val="Noto Sans CJK SC"/>
        <family val="2"/>
      </rPr>
      <t xml:space="preserve">切除、移植、焼灼療法、</t>
    </r>
    <r>
      <rPr>
        <sz val="10"/>
        <rFont val="Arial"/>
        <family val="0"/>
        <charset val="1"/>
      </rPr>
      <t xml:space="preserve">TACE</t>
    </r>
    <r>
      <rPr>
        <sz val="10"/>
        <rFont val="Noto Sans CJK SC"/>
        <family val="2"/>
      </rPr>
      <t xml:space="preserve">の適応がない進行肝細胞癌で、全身状態がよく</t>
    </r>
    <r>
      <rPr>
        <sz val="10"/>
        <rFont val="Arial"/>
        <family val="0"/>
        <charset val="1"/>
      </rPr>
      <t xml:space="preserve">Child-Pugh A</t>
    </r>
    <r>
      <rPr>
        <sz val="10"/>
        <rFont val="Noto Sans CJK SC"/>
        <family val="2"/>
      </rPr>
      <t xml:space="preserve">の患者には薬物療法が推奨される。一次治療はアテゾリズマブとベバシズマブの併用が推奨され、適応がない場合（自己免疫疾患など）はソラフェニブまたはレンバチニブが推奨される（いずれも強い推奨、エビデンスレベル</t>
    </r>
    <r>
      <rPr>
        <sz val="10"/>
        <rFont val="Arial"/>
        <family val="0"/>
        <charset val="1"/>
      </rPr>
      <t xml:space="preserve">A</t>
    </r>
    <r>
      <rPr>
        <sz val="10"/>
        <rFont val="Noto Sans CJK SC"/>
        <family val="2"/>
      </rPr>
      <t xml:space="preserve">）。</t>
    </r>
  </si>
  <si>
    <t xml:space="preserve">ガイドラインの改訂状況は確認が必要</t>
  </si>
  <si>
    <t xml:space="preserve">LV-048</t>
  </si>
  <si>
    <r>
      <rPr>
        <sz val="10"/>
        <rFont val="Noto Sans CJK SC"/>
        <family val="2"/>
      </rPr>
      <t xml:space="preserve">ソラフェニブ後の二次治療以降には、レゴラフェニブ、ラムシルマブ（</t>
    </r>
    <r>
      <rPr>
        <sz val="10"/>
        <rFont val="Arial"/>
        <family val="0"/>
        <charset val="1"/>
      </rPr>
      <t xml:space="preserve">AFP 400 ng/mL</t>
    </r>
    <r>
      <rPr>
        <sz val="10"/>
        <rFont val="Noto Sans CJK SC"/>
        <family val="2"/>
      </rPr>
      <t xml:space="preserve">以上の場合）、カボザンチニブが推奨される（強い推奨、エビデンスレベル</t>
    </r>
    <r>
      <rPr>
        <sz val="10"/>
        <rFont val="Arial"/>
        <family val="0"/>
        <charset val="1"/>
      </rPr>
      <t xml:space="preserve">A</t>
    </r>
    <r>
      <rPr>
        <sz val="10"/>
        <rFont val="Noto Sans CJK SC"/>
        <family val="2"/>
      </rPr>
      <t xml:space="preserve">）。</t>
    </r>
  </si>
  <si>
    <r>
      <rPr>
        <sz val="10"/>
        <rFont val="Arial"/>
        <family val="0"/>
        <charset val="1"/>
      </rPr>
      <t xml:space="preserve">PS-03-04-14 (id: JkxnuYE)</t>
    </r>
    <r>
      <rPr>
        <sz val="10"/>
        <rFont val="Noto Sans CJK SC"/>
        <family val="2"/>
      </rPr>
      <t xml:space="preserve">；</t>
    </r>
    <r>
      <rPr>
        <sz val="10"/>
        <rFont val="Arial"/>
        <family val="0"/>
        <charset val="1"/>
      </rPr>
      <t xml:space="preserve">TBL-01-00-298 (id: Jlvnl6w)</t>
    </r>
    <r>
      <rPr>
        <sz val="10"/>
        <rFont val="Noto Sans CJK SC"/>
        <family val="2"/>
      </rPr>
      <t xml:space="preserve">；</t>
    </r>
    <r>
      <rPr>
        <sz val="10"/>
        <rFont val="Arial"/>
        <family val="0"/>
        <charset val="1"/>
      </rPr>
      <t xml:space="preserve">TBL-02-07-028 (id: JlAKpk8)</t>
    </r>
  </si>
  <si>
    <t xml:space="preserve">LV-049</t>
  </si>
  <si>
    <t xml:space="preserve">肝外転移を伴う進行肝細胞癌には薬物療法が推奨される。脈管侵襲を伴う場合は、切除可能なら肝切除、切除不能なら薬物療法が推奨され、どちらも適さない場合は肝動注化学療法や塞栓療法を行ってもよいとされる。</t>
  </si>
  <si>
    <t xml:space="preserve">LV-050</t>
  </si>
  <si>
    <r>
      <rPr>
        <sz val="10"/>
        <rFont val="Noto Sans CJK SC"/>
        <family val="2"/>
      </rPr>
      <t xml:space="preserve">日本で</t>
    </r>
    <r>
      <rPr>
        <sz val="10"/>
        <rFont val="Arial"/>
        <family val="0"/>
        <charset val="1"/>
      </rPr>
      <t xml:space="preserve">2023</t>
    </r>
    <r>
      <rPr>
        <sz val="10"/>
        <rFont val="Noto Sans CJK SC"/>
        <family val="2"/>
      </rPr>
      <t xml:space="preserve">年に肝癌と診断されたのは</t>
    </r>
    <r>
      <rPr>
        <sz val="10"/>
        <rFont val="Arial"/>
        <family val="0"/>
        <charset val="1"/>
      </rPr>
      <t xml:space="preserve">32,673</t>
    </r>
    <r>
      <rPr>
        <sz val="10"/>
        <rFont val="Noto Sans CJK SC"/>
        <family val="2"/>
      </rPr>
      <t xml:space="preserve">例（男性</t>
    </r>
    <r>
      <rPr>
        <sz val="10"/>
        <rFont val="Arial"/>
        <family val="0"/>
        <charset val="1"/>
      </rPr>
      <t xml:space="preserve">22,325</t>
    </r>
    <r>
      <rPr>
        <sz val="10"/>
        <rFont val="Noto Sans CJK SC"/>
        <family val="2"/>
      </rPr>
      <t xml:space="preserve">例、女性</t>
    </r>
    <r>
      <rPr>
        <sz val="10"/>
        <rFont val="Arial"/>
        <family val="0"/>
        <charset val="1"/>
      </rPr>
      <t xml:space="preserve">10,348</t>
    </r>
    <r>
      <rPr>
        <sz val="10"/>
        <rFont val="Noto Sans CJK SC"/>
        <family val="2"/>
      </rPr>
      <t xml:space="preserve">例）で、</t>
    </r>
    <r>
      <rPr>
        <sz val="10"/>
        <rFont val="Arial"/>
        <family val="0"/>
        <charset val="1"/>
      </rPr>
      <t xml:space="preserve">2024</t>
    </r>
    <r>
      <rPr>
        <sz val="10"/>
        <rFont val="Noto Sans CJK SC"/>
        <family val="2"/>
      </rPr>
      <t xml:space="preserve">年の肝癌による死亡数は</t>
    </r>
    <r>
      <rPr>
        <sz val="10"/>
        <rFont val="Arial"/>
        <family val="0"/>
        <charset val="1"/>
      </rPr>
      <t xml:space="preserve">22,465</t>
    </r>
    <r>
      <rPr>
        <sz val="10"/>
        <rFont val="Noto Sans CJK SC"/>
        <family val="2"/>
      </rPr>
      <t xml:space="preserve">人（男性</t>
    </r>
    <r>
      <rPr>
        <sz val="10"/>
        <rFont val="Arial"/>
        <family val="0"/>
        <charset val="1"/>
      </rPr>
      <t xml:space="preserve">15,133</t>
    </r>
    <r>
      <rPr>
        <sz val="10"/>
        <rFont val="Noto Sans CJK SC"/>
        <family val="2"/>
      </rPr>
      <t xml:space="preserve">人、女性</t>
    </r>
    <r>
      <rPr>
        <sz val="10"/>
        <rFont val="Arial"/>
        <family val="0"/>
        <charset val="1"/>
      </rPr>
      <t xml:space="preserve">7,332</t>
    </r>
    <r>
      <rPr>
        <sz val="10"/>
        <rFont val="Noto Sans CJK SC"/>
        <family val="2"/>
      </rPr>
      <t xml:space="preserve">人）だった。</t>
    </r>
  </si>
  <si>
    <t xml:space="preserve">SRC-068</t>
  </si>
  <si>
    <r>
      <rPr>
        <sz val="10"/>
        <rFont val="Noto Sans CJK SC"/>
        <family val="2"/>
      </rPr>
      <t xml:space="preserve">国立がん研究センター がん情報サービス 肝臓（罹患</t>
    </r>
    <r>
      <rPr>
        <sz val="10"/>
        <rFont val="Arial"/>
        <family val="0"/>
        <charset val="1"/>
      </rPr>
      <t xml:space="preserve">2026-03-23</t>
    </r>
    <r>
      <rPr>
        <sz val="10"/>
        <rFont val="Noto Sans CJK SC"/>
        <family val="2"/>
      </rPr>
      <t xml:space="preserve">更新、死亡</t>
    </r>
    <r>
      <rPr>
        <sz val="10"/>
        <rFont val="Arial"/>
        <family val="0"/>
        <charset val="1"/>
      </rPr>
      <t xml:space="preserve">2026-01-07</t>
    </r>
    <r>
      <rPr>
        <sz val="10"/>
        <rFont val="Noto Sans CJK SC"/>
        <family val="2"/>
      </rPr>
      <t xml:space="preserve">更新、生存率</t>
    </r>
    <r>
      <rPr>
        <sz val="10"/>
        <rFont val="Arial"/>
        <family val="0"/>
        <charset val="1"/>
      </rPr>
      <t xml:space="preserve">2026-07-22</t>
    </r>
    <r>
      <rPr>
        <sz val="10"/>
        <rFont val="Noto Sans CJK SC"/>
        <family val="2"/>
      </rPr>
      <t xml:space="preserve">更新）</t>
    </r>
  </si>
  <si>
    <t xml:space="preserve">LV-051</t>
  </si>
  <si>
    <r>
      <rPr>
        <sz val="10"/>
        <rFont val="Noto Sans CJK SC"/>
        <family val="2"/>
      </rPr>
      <t xml:space="preserve">日本で</t>
    </r>
    <r>
      <rPr>
        <sz val="10"/>
        <rFont val="Arial"/>
        <family val="0"/>
        <charset val="1"/>
      </rPr>
      <t xml:space="preserve">2018</t>
    </r>
    <r>
      <rPr>
        <sz val="10"/>
        <rFont val="Noto Sans CJK SC"/>
        <family val="2"/>
      </rPr>
      <t xml:space="preserve">年に肝癌と診断された人の</t>
    </r>
    <r>
      <rPr>
        <sz val="10"/>
        <rFont val="Arial"/>
        <family val="0"/>
        <charset val="1"/>
      </rPr>
      <t xml:space="preserve">5</t>
    </r>
    <r>
      <rPr>
        <sz val="10"/>
        <rFont val="Noto Sans CJK SC"/>
        <family val="2"/>
      </rPr>
      <t xml:space="preserve">年相対生存率は</t>
    </r>
    <r>
      <rPr>
        <sz val="10"/>
        <rFont val="Arial"/>
        <family val="0"/>
        <charset val="1"/>
      </rPr>
      <t xml:space="preserve">35.2%</t>
    </r>
    <r>
      <rPr>
        <sz val="10"/>
        <rFont val="Noto Sans CJK SC"/>
        <family val="2"/>
      </rPr>
      <t xml:space="preserve">（男性</t>
    </r>
    <r>
      <rPr>
        <sz val="10"/>
        <rFont val="Arial"/>
        <family val="0"/>
        <charset val="1"/>
      </rPr>
      <t xml:space="preserve">36.5%</t>
    </r>
    <r>
      <rPr>
        <sz val="10"/>
        <rFont val="Noto Sans CJK SC"/>
        <family val="2"/>
      </rPr>
      <t xml:space="preserve">、女性</t>
    </r>
    <r>
      <rPr>
        <sz val="10"/>
        <rFont val="Arial"/>
        <family val="0"/>
        <charset val="1"/>
      </rPr>
      <t xml:space="preserve">32.4%</t>
    </r>
    <r>
      <rPr>
        <sz val="10"/>
        <rFont val="Noto Sans CJK SC"/>
        <family val="2"/>
      </rPr>
      <t xml:space="preserve">）である。</t>
    </r>
  </si>
  <si>
    <t xml:space="preserve">LV-052</t>
  </si>
  <si>
    <t xml:space="preserve">ウイルス性肝炎</t>
  </si>
  <si>
    <r>
      <rPr>
        <sz val="10"/>
        <rFont val="Arial"/>
        <family val="0"/>
        <charset val="1"/>
      </rPr>
      <t xml:space="preserve">A</t>
    </r>
    <r>
      <rPr>
        <sz val="10"/>
        <rFont val="Noto Sans CJK SC"/>
        <family val="2"/>
      </rPr>
      <t xml:space="preserve">型肝炎は主に糞口感染で広がり、潜伏期は平均</t>
    </r>
    <r>
      <rPr>
        <sz val="10"/>
        <rFont val="Arial"/>
        <family val="0"/>
        <charset val="1"/>
      </rPr>
      <t xml:space="preserve">28</t>
    </r>
    <r>
      <rPr>
        <sz val="10"/>
        <rFont val="Noto Sans CJK SC"/>
        <family val="2"/>
      </rPr>
      <t xml:space="preserve">日（</t>
    </r>
    <r>
      <rPr>
        <sz val="10"/>
        <rFont val="Arial"/>
        <family val="0"/>
        <charset val="1"/>
      </rPr>
      <t xml:space="preserve">15</t>
    </r>
    <r>
      <rPr>
        <sz val="10"/>
        <rFont val="Noto Sans CJK SC"/>
        <family val="2"/>
      </rPr>
      <t xml:space="preserve">〜</t>
    </r>
    <r>
      <rPr>
        <sz val="10"/>
        <rFont val="Arial"/>
        <family val="0"/>
        <charset val="1"/>
      </rPr>
      <t xml:space="preserve">50</t>
    </r>
    <r>
      <rPr>
        <sz val="10"/>
        <rFont val="Noto Sans CJK SC"/>
        <family val="2"/>
      </rPr>
      <t xml:space="preserve">日）である。慢性化はしない。</t>
    </r>
  </si>
  <si>
    <r>
      <rPr>
        <sz val="10"/>
        <rFont val="Noto Sans CJK SC"/>
        <family val="2"/>
      </rPr>
      <t xml:space="preserve">医学各論 Ⅵ</t>
    </r>
    <r>
      <rPr>
        <sz val="10"/>
        <rFont val="Arial"/>
        <family val="0"/>
        <charset val="1"/>
      </rPr>
      <t xml:space="preserve">-6-B-①</t>
    </r>
    <r>
      <rPr>
        <sz val="10"/>
        <rFont val="Noto Sans CJK SC"/>
        <family val="2"/>
      </rPr>
      <t xml:space="preserve">（急性肝炎、</t>
    </r>
    <r>
      <rPr>
        <sz val="10"/>
        <rFont val="Arial"/>
        <family val="0"/>
        <charset val="1"/>
      </rPr>
      <t xml:space="preserve">a</t>
    </r>
    <r>
      <rPr>
        <sz val="10"/>
        <rFont val="Noto Sans CJK SC"/>
        <family val="2"/>
      </rPr>
      <t xml:space="preserve">）；医学各論 Ⅻ</t>
    </r>
    <r>
      <rPr>
        <sz val="10"/>
        <rFont val="Arial"/>
        <family val="0"/>
        <charset val="1"/>
      </rPr>
      <t xml:space="preserve">-1-A-⑰</t>
    </r>
    <r>
      <rPr>
        <sz val="10"/>
        <rFont val="Noto Sans CJK SC"/>
        <family val="2"/>
      </rPr>
      <t xml:space="preserve">（ウイルス性肝炎、</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</si>
  <si>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TBL-01-00-282 (id: Jlvnl50)</t>
    </r>
    <r>
      <rPr>
        <sz val="10"/>
        <rFont val="Noto Sans CJK SC"/>
        <family val="2"/>
      </rPr>
      <t xml:space="preserve">；</t>
    </r>
    <r>
      <rPr>
        <sz val="10"/>
        <rFont val="Arial"/>
        <family val="0"/>
        <charset val="1"/>
      </rPr>
      <t xml:space="preserve">TBL-01-00-285 (id: Jlvnl6Q)</t>
    </r>
  </si>
  <si>
    <t xml:space="preserve">SRC-069</t>
  </si>
  <si>
    <r>
      <rPr>
        <sz val="10"/>
        <rFont val="Arial"/>
        <family val="0"/>
        <charset val="1"/>
      </rPr>
      <t xml:space="preserve">CDC. Clinical Overview of Hepatitis A</t>
    </r>
    <r>
      <rPr>
        <sz val="10"/>
        <rFont val="Noto Sans CJK SC"/>
        <family val="2"/>
      </rPr>
      <t xml:space="preserve">（</t>
    </r>
    <r>
      <rPr>
        <sz val="10"/>
        <rFont val="Arial"/>
        <family val="0"/>
        <charset val="1"/>
      </rPr>
      <t xml:space="preserve">2025-08-29</t>
    </r>
    <r>
      <rPr>
        <sz val="10"/>
        <rFont val="Noto Sans CJK SC"/>
        <family val="2"/>
      </rPr>
      <t xml:space="preserve">更新）</t>
    </r>
  </si>
  <si>
    <t xml:space="preserve">LV-053</t>
  </si>
  <si>
    <r>
      <rPr>
        <sz val="10"/>
        <rFont val="Arial"/>
        <family val="0"/>
        <charset val="1"/>
      </rPr>
      <t xml:space="preserve">A</t>
    </r>
    <r>
      <rPr>
        <sz val="10"/>
        <rFont val="Noto Sans CJK SC"/>
        <family val="2"/>
      </rPr>
      <t xml:space="preserve">型肝炎は</t>
    </r>
    <r>
      <rPr>
        <sz val="10"/>
        <rFont val="Arial"/>
        <family val="0"/>
        <charset val="1"/>
      </rPr>
      <t xml:space="preserve">6</t>
    </r>
    <r>
      <rPr>
        <sz val="10"/>
        <rFont val="Noto Sans CJK SC"/>
        <family val="2"/>
      </rPr>
      <t xml:space="preserve">歳未満の小児では</t>
    </r>
    <r>
      <rPr>
        <sz val="10"/>
        <rFont val="Arial"/>
        <family val="0"/>
        <charset val="1"/>
      </rPr>
      <t xml:space="preserve">70%</t>
    </r>
    <r>
      <rPr>
        <sz val="10"/>
        <rFont val="Noto Sans CJK SC"/>
        <family val="2"/>
      </rPr>
      <t xml:space="preserve">が無症状で、年少児では黄疸はまれだが、年長児や成人では多くが黄疸を伴う。症状のある人の</t>
    </r>
    <r>
      <rPr>
        <sz val="10"/>
        <rFont val="Arial"/>
        <family val="0"/>
        <charset val="1"/>
      </rPr>
      <t xml:space="preserve">10</t>
    </r>
    <r>
      <rPr>
        <sz val="10"/>
        <rFont val="Noto Sans CJK SC"/>
        <family val="2"/>
      </rPr>
      <t xml:space="preserve">〜</t>
    </r>
    <r>
      <rPr>
        <sz val="10"/>
        <rFont val="Arial"/>
        <family val="0"/>
        <charset val="1"/>
      </rPr>
      <t xml:space="preserve">15%</t>
    </r>
    <r>
      <rPr>
        <sz val="10"/>
        <rFont val="Noto Sans CJK SC"/>
        <family val="2"/>
      </rPr>
      <t xml:space="preserve">は、最長</t>
    </r>
    <r>
      <rPr>
        <sz val="10"/>
        <rFont val="Arial"/>
        <family val="0"/>
        <charset val="1"/>
      </rPr>
      <t xml:space="preserve">6</t>
    </r>
    <r>
      <rPr>
        <sz val="10"/>
        <rFont val="Noto Sans CJK SC"/>
        <family val="2"/>
      </rPr>
      <t xml:space="preserve">か月にわたり症状が遷延・再燃する。</t>
    </r>
  </si>
  <si>
    <r>
      <rPr>
        <sz val="10"/>
        <rFont val="Arial"/>
        <family val="0"/>
        <charset val="1"/>
      </rPr>
      <t xml:space="preserve">PS-02-08-05 (id: JkxnuRY)</t>
    </r>
    <r>
      <rPr>
        <sz val="10"/>
        <rFont val="Noto Sans CJK SC"/>
        <family val="2"/>
      </rPr>
      <t xml:space="preserve">；</t>
    </r>
    <r>
      <rPr>
        <sz val="10"/>
        <rFont val="Arial"/>
        <family val="0"/>
        <charset val="1"/>
      </rPr>
      <t xml:space="preserve">TBL-01-00-282 (id: Jlvnl50)</t>
    </r>
    <r>
      <rPr>
        <sz val="10"/>
        <rFont val="Noto Sans CJK SC"/>
        <family val="2"/>
      </rPr>
      <t xml:space="preserve">；</t>
    </r>
    <r>
      <rPr>
        <sz val="10"/>
        <rFont val="Arial"/>
        <family val="0"/>
        <charset val="1"/>
      </rPr>
      <t xml:space="preserve">TBL-01-00-285 (id: Jlvnl6Q)</t>
    </r>
    <r>
      <rPr>
        <sz val="10"/>
        <rFont val="Noto Sans CJK SC"/>
        <family val="2"/>
      </rPr>
      <t xml:space="preserve">；</t>
    </r>
    <r>
      <rPr>
        <sz val="10"/>
        <rFont val="Arial"/>
        <family val="0"/>
        <charset val="1"/>
      </rPr>
      <t xml:space="preserve">TBL-02-07-023 (id: JlAKpks)</t>
    </r>
  </si>
  <si>
    <t xml:space="preserve">LV-054</t>
  </si>
  <si>
    <r>
      <rPr>
        <sz val="10"/>
        <rFont val="Arial"/>
        <family val="0"/>
        <charset val="1"/>
      </rPr>
      <t xml:space="preserve">A</t>
    </r>
    <r>
      <rPr>
        <sz val="10"/>
        <rFont val="Noto Sans CJK SC"/>
        <family val="2"/>
      </rPr>
      <t xml:space="preserve">型肝炎がまれに肝不全や死亡に至るのは、高齢者や慢性肝疾患のある人に多い。予防にはワクチン接種が最もよく、曝露後</t>
    </r>
    <r>
      <rPr>
        <sz val="10"/>
        <rFont val="Arial"/>
        <family val="0"/>
        <charset val="1"/>
      </rPr>
      <t xml:space="preserve">2</t>
    </r>
    <r>
      <rPr>
        <sz val="10"/>
        <rFont val="Noto Sans CJK SC"/>
        <family val="2"/>
      </rPr>
      <t xml:space="preserve">週間以内のワクチンまたは免疫グロブリンで発症を防げる場合がある。</t>
    </r>
  </si>
  <si>
    <r>
      <rPr>
        <sz val="10"/>
        <rFont val="Arial"/>
        <family val="0"/>
        <charset val="1"/>
      </rPr>
      <t xml:space="preserve">PS-02-08-05 (id: JkxnuRY)</t>
    </r>
    <r>
      <rPr>
        <sz val="10"/>
        <rFont val="Noto Sans CJK SC"/>
        <family val="2"/>
      </rPr>
      <t xml:space="preserve">；</t>
    </r>
    <r>
      <rPr>
        <sz val="10"/>
        <rFont val="Arial"/>
        <family val="0"/>
        <charset val="1"/>
      </rPr>
      <t xml:space="preserve">TBL-01-00-282 (id: Jlvnl50)</t>
    </r>
    <r>
      <rPr>
        <sz val="10"/>
        <rFont val="Noto Sans CJK SC"/>
        <family val="2"/>
      </rPr>
      <t xml:space="preserve">；</t>
    </r>
    <r>
      <rPr>
        <sz val="10"/>
        <rFont val="Arial"/>
        <family val="0"/>
        <charset val="1"/>
      </rPr>
      <t xml:space="preserve">TBL-01-00-287 (id: Jlvnl6g)</t>
    </r>
  </si>
  <si>
    <t xml:space="preserve">LV-055</t>
  </si>
  <si>
    <r>
      <rPr>
        <sz val="10"/>
        <rFont val="Arial"/>
        <family val="0"/>
        <charset val="1"/>
      </rPr>
      <t xml:space="preserve">HBV</t>
    </r>
    <r>
      <rPr>
        <sz val="10"/>
        <rFont val="Noto Sans CJK SC"/>
        <family val="2"/>
      </rPr>
      <t xml:space="preserve">に感染した場合、乳児の約</t>
    </r>
    <r>
      <rPr>
        <sz val="10"/>
        <rFont val="Arial"/>
        <family val="0"/>
        <charset val="1"/>
      </rPr>
      <t xml:space="preserve">90%</t>
    </r>
    <r>
      <rPr>
        <sz val="10"/>
        <rFont val="Noto Sans CJK SC"/>
        <family val="2"/>
      </rPr>
      <t xml:space="preserve">、</t>
    </r>
    <r>
      <rPr>
        <sz val="10"/>
        <rFont val="Arial"/>
        <family val="0"/>
        <charset val="1"/>
      </rPr>
      <t xml:space="preserve">1</t>
    </r>
    <r>
      <rPr>
        <sz val="10"/>
        <rFont val="Noto Sans CJK SC"/>
        <family val="2"/>
      </rPr>
      <t xml:space="preserve">〜</t>
    </r>
    <r>
      <rPr>
        <sz val="10"/>
        <rFont val="Arial"/>
        <family val="0"/>
        <charset val="1"/>
      </rPr>
      <t xml:space="preserve">5</t>
    </r>
    <r>
      <rPr>
        <sz val="10"/>
        <rFont val="Noto Sans CJK SC"/>
        <family val="2"/>
      </rPr>
      <t xml:space="preserve">歳の小児の約</t>
    </r>
    <r>
      <rPr>
        <sz val="10"/>
        <rFont val="Arial"/>
        <family val="0"/>
        <charset val="1"/>
      </rPr>
      <t xml:space="preserve">30%</t>
    </r>
    <r>
      <rPr>
        <sz val="10"/>
        <rFont val="Noto Sans CJK SC"/>
        <family val="2"/>
      </rPr>
      <t xml:space="preserve">が慢性感染に移行するが、成人では約</t>
    </r>
    <r>
      <rPr>
        <sz val="10"/>
        <rFont val="Arial"/>
        <family val="0"/>
        <charset val="1"/>
      </rPr>
      <t xml:space="preserve">95%</t>
    </r>
    <r>
      <rPr>
        <sz val="10"/>
        <rFont val="Noto Sans CJK SC"/>
        <family val="2"/>
      </rPr>
      <t xml:space="preserve">が完全に回復する。</t>
    </r>
  </si>
  <si>
    <r>
      <rPr>
        <sz val="10"/>
        <rFont val="Arial"/>
        <family val="0"/>
        <charset val="1"/>
      </rPr>
      <t xml:space="preserve">PS-02-08-05 (id: JkxnuRY)</t>
    </r>
    <r>
      <rPr>
        <sz val="10"/>
        <rFont val="Noto Sans CJK SC"/>
        <family val="2"/>
      </rPr>
      <t xml:space="preserve">；</t>
    </r>
    <r>
      <rPr>
        <sz val="10"/>
        <rFont val="Arial"/>
        <family val="0"/>
        <charset val="1"/>
      </rPr>
      <t xml:space="preserve">TBL-01-00-283 (id: Jlvnl54)</t>
    </r>
    <r>
      <rPr>
        <sz val="10"/>
        <rFont val="Noto Sans CJK SC"/>
        <family val="2"/>
      </rPr>
      <t xml:space="preserve">；</t>
    </r>
    <r>
      <rPr>
        <sz val="10"/>
        <rFont val="Arial"/>
        <family val="0"/>
        <charset val="1"/>
      </rPr>
      <t xml:space="preserve">TBL-01-00-285 (id: Jlvnl6Q)</t>
    </r>
  </si>
  <si>
    <t xml:space="preserve">SRC-070</t>
  </si>
  <si>
    <r>
      <rPr>
        <sz val="10"/>
        <rFont val="Arial"/>
        <family val="0"/>
        <charset val="1"/>
      </rPr>
      <t xml:space="preserve">CDC. Clinical Overview of Hepatitis B</t>
    </r>
    <r>
      <rPr>
        <sz val="10"/>
        <rFont val="Noto Sans CJK SC"/>
        <family val="2"/>
      </rPr>
      <t xml:space="preserve">（</t>
    </r>
    <r>
      <rPr>
        <sz val="10"/>
        <rFont val="Arial"/>
        <family val="0"/>
        <charset val="1"/>
      </rPr>
      <t xml:space="preserve">2025-08-29</t>
    </r>
    <r>
      <rPr>
        <sz val="10"/>
        <rFont val="Noto Sans CJK SC"/>
        <family val="2"/>
      </rPr>
      <t xml:space="preserve">更新）</t>
    </r>
  </si>
  <si>
    <t xml:space="preserve">LV-056</t>
  </si>
  <si>
    <r>
      <rPr>
        <sz val="10"/>
        <rFont val="Arial"/>
        <family val="0"/>
        <charset val="1"/>
      </rPr>
      <t xml:space="preserve">HBV</t>
    </r>
    <r>
      <rPr>
        <sz val="10"/>
        <rFont val="Noto Sans CJK SC"/>
        <family val="2"/>
      </rPr>
      <t xml:space="preserve">曝露から</t>
    </r>
    <r>
      <rPr>
        <sz val="10"/>
        <rFont val="Arial"/>
        <family val="0"/>
        <charset val="1"/>
      </rPr>
      <t xml:space="preserve">ALT</t>
    </r>
    <r>
      <rPr>
        <sz val="10"/>
        <rFont val="Noto Sans CJK SC"/>
        <family val="2"/>
      </rPr>
      <t xml:space="preserve">上昇までの期間は平均</t>
    </r>
    <r>
      <rPr>
        <sz val="10"/>
        <rFont val="Arial"/>
        <family val="0"/>
        <charset val="1"/>
      </rPr>
      <t xml:space="preserve">60</t>
    </r>
    <r>
      <rPr>
        <sz val="10"/>
        <rFont val="Noto Sans CJK SC"/>
        <family val="2"/>
      </rPr>
      <t xml:space="preserve">日（</t>
    </r>
    <r>
      <rPr>
        <sz val="10"/>
        <rFont val="Arial"/>
        <family val="0"/>
        <charset val="1"/>
      </rPr>
      <t xml:space="preserve">40</t>
    </r>
    <r>
      <rPr>
        <sz val="10"/>
        <rFont val="Noto Sans CJK SC"/>
        <family val="2"/>
      </rPr>
      <t xml:space="preserve">〜</t>
    </r>
    <r>
      <rPr>
        <sz val="10"/>
        <rFont val="Arial"/>
        <family val="0"/>
        <charset val="1"/>
      </rPr>
      <t xml:space="preserve">90</t>
    </r>
    <r>
      <rPr>
        <sz val="10"/>
        <rFont val="Noto Sans CJK SC"/>
        <family val="2"/>
      </rPr>
      <t xml:space="preserve">日）、症状が出るまでは平均</t>
    </r>
    <r>
      <rPr>
        <sz val="10"/>
        <rFont val="Arial"/>
        <family val="0"/>
        <charset val="1"/>
      </rPr>
      <t xml:space="preserve">90</t>
    </r>
    <r>
      <rPr>
        <sz val="10"/>
        <rFont val="Noto Sans CJK SC"/>
        <family val="2"/>
      </rPr>
      <t xml:space="preserve">日（</t>
    </r>
    <r>
      <rPr>
        <sz val="10"/>
        <rFont val="Arial"/>
        <family val="0"/>
        <charset val="1"/>
      </rPr>
      <t xml:space="preserve">60</t>
    </r>
    <r>
      <rPr>
        <sz val="10"/>
        <rFont val="Noto Sans CJK SC"/>
        <family val="2"/>
      </rPr>
      <t xml:space="preserve">〜</t>
    </r>
    <r>
      <rPr>
        <sz val="10"/>
        <rFont val="Arial"/>
        <family val="0"/>
        <charset val="1"/>
      </rPr>
      <t xml:space="preserve">150</t>
    </r>
    <r>
      <rPr>
        <sz val="10"/>
        <rFont val="Noto Sans CJK SC"/>
        <family val="2"/>
      </rPr>
      <t xml:space="preserve">日）である。</t>
    </r>
    <r>
      <rPr>
        <sz val="10"/>
        <rFont val="Arial"/>
        <family val="0"/>
        <charset val="1"/>
      </rPr>
      <t xml:space="preserve">HBV</t>
    </r>
    <r>
      <rPr>
        <sz val="10"/>
        <rFont val="Noto Sans CJK SC"/>
        <family val="2"/>
      </rPr>
      <t xml:space="preserve">は環境表面で少なくとも</t>
    </r>
    <r>
      <rPr>
        <sz val="10"/>
        <rFont val="Arial"/>
        <family val="0"/>
        <charset val="1"/>
      </rPr>
      <t xml:space="preserve">7</t>
    </r>
    <r>
      <rPr>
        <sz val="10"/>
        <rFont val="Noto Sans CJK SC"/>
        <family val="2"/>
      </rPr>
      <t xml:space="preserve">日間感染性を保つ。</t>
    </r>
  </si>
  <si>
    <t xml:space="preserve">LV-057</t>
  </si>
  <si>
    <r>
      <rPr>
        <sz val="10"/>
        <rFont val="Noto Sans CJK SC"/>
        <family val="2"/>
      </rPr>
      <t xml:space="preserve">慢性</t>
    </r>
    <r>
      <rPr>
        <sz val="10"/>
        <rFont val="Arial"/>
        <family val="0"/>
        <charset val="1"/>
      </rPr>
      <t xml:space="preserve">HBV</t>
    </r>
    <r>
      <rPr>
        <sz val="10"/>
        <rFont val="Noto Sans CJK SC"/>
        <family val="2"/>
      </rPr>
      <t xml:space="preserve">感染者の約</t>
    </r>
    <r>
      <rPr>
        <sz val="10"/>
        <rFont val="Arial"/>
        <family val="0"/>
        <charset val="1"/>
      </rPr>
      <t xml:space="preserve">15</t>
    </r>
    <r>
      <rPr>
        <sz val="10"/>
        <rFont val="Noto Sans CJK SC"/>
        <family val="2"/>
      </rPr>
      <t xml:space="preserve">〜</t>
    </r>
    <r>
      <rPr>
        <sz val="10"/>
        <rFont val="Arial"/>
        <family val="0"/>
        <charset val="1"/>
      </rPr>
      <t xml:space="preserve">25%</t>
    </r>
    <r>
      <rPr>
        <sz val="10"/>
        <rFont val="Noto Sans CJK SC"/>
        <family val="2"/>
      </rPr>
      <t xml:space="preserve">が、肝硬変、肝不全、肝癌などの慢性肝疾患を発症する。</t>
    </r>
  </si>
  <si>
    <r>
      <rPr>
        <sz val="10"/>
        <rFont val="Noto Sans CJK SC"/>
        <family val="2"/>
      </rPr>
      <t xml:space="preserve">医学各論 Ⅵ</t>
    </r>
    <r>
      <rPr>
        <sz val="10"/>
        <rFont val="Arial"/>
        <family val="0"/>
        <charset val="1"/>
      </rPr>
      <t xml:space="preserve">-6-B-③</t>
    </r>
    <r>
      <rPr>
        <sz val="10"/>
        <rFont val="Noto Sans CJK SC"/>
        <family val="2"/>
      </rPr>
      <t xml:space="preserve">（慢性肝炎、</t>
    </r>
    <r>
      <rPr>
        <sz val="10"/>
        <rFont val="Arial"/>
        <family val="0"/>
        <charset val="1"/>
      </rPr>
      <t xml:space="preserve">a</t>
    </r>
    <r>
      <rPr>
        <sz val="10"/>
        <rFont val="Noto Sans CJK SC"/>
        <family val="2"/>
      </rPr>
      <t xml:space="preserve">）；医学各論 Ⅻ</t>
    </r>
    <r>
      <rPr>
        <sz val="10"/>
        <rFont val="Arial"/>
        <family val="0"/>
        <charset val="1"/>
      </rPr>
      <t xml:space="preserve">-1-A-⑰</t>
    </r>
    <r>
      <rPr>
        <sz val="10"/>
        <rFont val="Noto Sans CJK SC"/>
        <family val="2"/>
      </rPr>
      <t xml:space="preserve">（ウイルス性肝炎、</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</si>
  <si>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TBL-01-00-283 (id: Jlvnl54)</t>
    </r>
    <r>
      <rPr>
        <sz val="10"/>
        <rFont val="Noto Sans CJK SC"/>
        <family val="2"/>
      </rPr>
      <t xml:space="preserve">；</t>
    </r>
    <r>
      <rPr>
        <sz val="10"/>
        <rFont val="Arial"/>
        <family val="0"/>
        <charset val="1"/>
      </rPr>
      <t xml:space="preserve">TBL-01-00-286 (id: Jlvnl6Y)</t>
    </r>
  </si>
  <si>
    <t xml:space="preserve">LV-058</t>
  </si>
  <si>
    <r>
      <rPr>
        <sz val="10"/>
        <rFont val="Arial"/>
        <family val="0"/>
        <charset val="1"/>
      </rPr>
      <t xml:space="preserve">HBs</t>
    </r>
    <r>
      <rPr>
        <sz val="10"/>
        <rFont val="Noto Sans CJK SC"/>
        <family val="2"/>
      </rPr>
      <t xml:space="preserve">抗原と</t>
    </r>
    <r>
      <rPr>
        <sz val="10"/>
        <rFont val="Arial"/>
        <family val="0"/>
        <charset val="1"/>
      </rPr>
      <t xml:space="preserve">HBc</t>
    </r>
    <r>
      <rPr>
        <sz val="10"/>
        <rFont val="Noto Sans CJK SC"/>
        <family val="2"/>
      </rPr>
      <t xml:space="preserve">抗体がともに陽性の人は、</t>
    </r>
    <r>
      <rPr>
        <sz val="10"/>
        <rFont val="Arial"/>
        <family val="0"/>
        <charset val="1"/>
      </rPr>
      <t xml:space="preserve">HBc</t>
    </r>
    <r>
      <rPr>
        <sz val="10"/>
        <rFont val="Noto Sans CJK SC"/>
        <family val="2"/>
      </rPr>
      <t xml:space="preserve">抗体と</t>
    </r>
    <r>
      <rPr>
        <sz val="10"/>
        <rFont val="Arial"/>
        <family val="0"/>
        <charset val="1"/>
      </rPr>
      <t xml:space="preserve">HBs</t>
    </r>
    <r>
      <rPr>
        <sz val="10"/>
        <rFont val="Noto Sans CJK SC"/>
        <family val="2"/>
      </rPr>
      <t xml:space="preserve">抗体が陽性の人より</t>
    </r>
    <r>
      <rPr>
        <sz val="10"/>
        <rFont val="Arial"/>
        <family val="0"/>
        <charset val="1"/>
      </rPr>
      <t xml:space="preserve">HBV</t>
    </r>
    <r>
      <rPr>
        <sz val="10"/>
        <rFont val="Noto Sans CJK SC"/>
        <family val="2"/>
      </rPr>
      <t xml:space="preserve">再活性化のリスクが高い。再活性化は重症化して死に至ることがある。</t>
    </r>
  </si>
  <si>
    <r>
      <rPr>
        <sz val="10"/>
        <rFont val="Noto Sans CJK SC"/>
        <family val="2"/>
      </rPr>
      <t xml:space="preserve">医学各論 Ⅵ</t>
    </r>
    <r>
      <rPr>
        <sz val="10"/>
        <rFont val="Arial"/>
        <family val="0"/>
        <charset val="1"/>
      </rPr>
      <t xml:space="preserve">-6-B-②</t>
    </r>
    <r>
      <rPr>
        <sz val="10"/>
        <rFont val="Noto Sans CJK SC"/>
        <family val="2"/>
      </rPr>
      <t xml:space="preserve">（劇症肝炎、</t>
    </r>
    <r>
      <rPr>
        <sz val="10"/>
        <rFont val="Arial"/>
        <family val="0"/>
        <charset val="1"/>
      </rPr>
      <t xml:space="preserve">a</t>
    </r>
    <r>
      <rPr>
        <sz val="10"/>
        <rFont val="Noto Sans CJK SC"/>
        <family val="2"/>
      </rPr>
      <t xml:space="preserve">）；医学各論 Ⅻ</t>
    </r>
    <r>
      <rPr>
        <sz val="10"/>
        <rFont val="Arial"/>
        <family val="0"/>
        <charset val="1"/>
      </rPr>
      <t xml:space="preserve">-1-A-⑰</t>
    </r>
    <r>
      <rPr>
        <sz val="10"/>
        <rFont val="Noto Sans CJK SC"/>
        <family val="2"/>
      </rPr>
      <t xml:space="preserve">（ウイルス性肝炎、</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</si>
  <si>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TBL-01-00-283 (id: Jlvnl54)</t>
    </r>
    <r>
      <rPr>
        <sz val="10"/>
        <rFont val="Noto Sans CJK SC"/>
        <family val="2"/>
      </rPr>
      <t xml:space="preserve">；</t>
    </r>
    <r>
      <rPr>
        <sz val="10"/>
        <rFont val="Arial"/>
        <family val="0"/>
        <charset val="1"/>
      </rPr>
      <t xml:space="preserve">TBL-02-07-027 (id: JlAKpk4)</t>
    </r>
  </si>
  <si>
    <t xml:space="preserve">日本の免疫抑制・化学療法時の再活性化対策ガイドラインは今回は未取得</t>
  </si>
  <si>
    <t xml:space="preserve">LV-059</t>
  </si>
  <si>
    <r>
      <rPr>
        <sz val="10"/>
        <rFont val="Arial"/>
        <family val="0"/>
        <charset val="1"/>
      </rPr>
      <t xml:space="preserve">HCV</t>
    </r>
    <r>
      <rPr>
        <sz val="10"/>
        <rFont val="Noto Sans CJK SC"/>
        <family val="2"/>
      </rPr>
      <t xml:space="preserve">は主に注射器具の共用など血液への経皮的曝露で感染し、感染者の半数以上が慢性感染に移行する。症状が出る場合は曝露後</t>
    </r>
    <r>
      <rPr>
        <sz val="10"/>
        <rFont val="Arial"/>
        <family val="0"/>
        <charset val="1"/>
      </rPr>
      <t xml:space="preserve">2</t>
    </r>
    <r>
      <rPr>
        <sz val="10"/>
        <rFont val="Noto Sans CJK SC"/>
        <family val="2"/>
      </rPr>
      <t xml:space="preserve">〜</t>
    </r>
    <r>
      <rPr>
        <sz val="10"/>
        <rFont val="Arial"/>
        <family val="0"/>
        <charset val="1"/>
      </rPr>
      <t xml:space="preserve">12</t>
    </r>
    <r>
      <rPr>
        <sz val="10"/>
        <rFont val="Noto Sans CJK SC"/>
        <family val="2"/>
      </rPr>
      <t xml:space="preserve">週（</t>
    </r>
    <r>
      <rPr>
        <sz val="10"/>
        <rFont val="Arial"/>
        <family val="0"/>
        <charset val="1"/>
      </rPr>
      <t xml:space="preserve">2</t>
    </r>
    <r>
      <rPr>
        <sz val="10"/>
        <rFont val="Noto Sans CJK SC"/>
        <family val="2"/>
      </rPr>
      <t xml:space="preserve">〜</t>
    </r>
    <r>
      <rPr>
        <sz val="10"/>
        <rFont val="Arial"/>
        <family val="0"/>
        <charset val="1"/>
      </rPr>
      <t xml:space="preserve">26</t>
    </r>
    <r>
      <rPr>
        <sz val="10"/>
        <rFont val="Noto Sans CJK SC"/>
        <family val="2"/>
      </rPr>
      <t xml:space="preserve">週）で、</t>
    </r>
    <r>
      <rPr>
        <sz val="10"/>
        <rFont val="Arial"/>
        <family val="0"/>
        <charset val="1"/>
      </rPr>
      <t xml:space="preserve">HCV RNA</t>
    </r>
    <r>
      <rPr>
        <sz val="10"/>
        <rFont val="Noto Sans CJK SC"/>
        <family val="2"/>
      </rPr>
      <t xml:space="preserve">は曝露後</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週で検出できる。</t>
    </r>
  </si>
  <si>
    <r>
      <rPr>
        <sz val="10"/>
        <rFont val="Arial"/>
        <family val="0"/>
        <charset val="1"/>
      </rPr>
      <t xml:space="preserve">PS-02-08-05 (id: JkxnuRY)</t>
    </r>
    <r>
      <rPr>
        <sz val="10"/>
        <rFont val="Noto Sans CJK SC"/>
        <family val="2"/>
      </rPr>
      <t xml:space="preserve">；</t>
    </r>
    <r>
      <rPr>
        <sz val="10"/>
        <rFont val="Arial"/>
        <family val="0"/>
        <charset val="1"/>
      </rPr>
      <t xml:space="preserve">TBL-01-00-284 (id: Jlvnl6A)</t>
    </r>
    <r>
      <rPr>
        <sz val="10"/>
        <rFont val="Noto Sans CJK SC"/>
        <family val="2"/>
      </rPr>
      <t xml:space="preserve">；</t>
    </r>
    <r>
      <rPr>
        <sz val="10"/>
        <rFont val="Arial"/>
        <family val="0"/>
        <charset val="1"/>
      </rPr>
      <t xml:space="preserve">TBL-01-00-285 (id: Jlvnl6Q)</t>
    </r>
  </si>
  <si>
    <t xml:space="preserve">SRC-071</t>
  </si>
  <si>
    <r>
      <rPr>
        <sz val="10"/>
        <rFont val="Arial"/>
        <family val="0"/>
        <charset val="1"/>
      </rPr>
      <t xml:space="preserve">CDC. Clinical Overview of Hepatitis C</t>
    </r>
    <r>
      <rPr>
        <sz val="10"/>
        <rFont val="Noto Sans CJK SC"/>
        <family val="2"/>
      </rPr>
      <t xml:space="preserve">（</t>
    </r>
    <r>
      <rPr>
        <sz val="10"/>
        <rFont val="Arial"/>
        <family val="0"/>
        <charset val="1"/>
      </rPr>
      <t xml:space="preserve">2025-08-29</t>
    </r>
    <r>
      <rPr>
        <sz val="10"/>
        <rFont val="Noto Sans CJK SC"/>
        <family val="2"/>
      </rPr>
      <t xml:space="preserve">更新）</t>
    </r>
  </si>
  <si>
    <t xml:space="preserve">LV-060</t>
  </si>
  <si>
    <r>
      <rPr>
        <sz val="10"/>
        <rFont val="Noto Sans CJK SC"/>
        <family val="2"/>
      </rPr>
      <t xml:space="preserve">慢性</t>
    </r>
    <r>
      <rPr>
        <sz val="10"/>
        <rFont val="Arial"/>
        <family val="0"/>
        <charset val="1"/>
      </rPr>
      <t xml:space="preserve">C</t>
    </r>
    <r>
      <rPr>
        <sz val="10"/>
        <rFont val="Noto Sans CJK SC"/>
        <family val="2"/>
      </rPr>
      <t xml:space="preserve">型肝炎の約</t>
    </r>
    <r>
      <rPr>
        <sz val="10"/>
        <rFont val="Arial"/>
        <family val="0"/>
        <charset val="1"/>
      </rPr>
      <t xml:space="preserve">5</t>
    </r>
    <r>
      <rPr>
        <sz val="10"/>
        <rFont val="Noto Sans CJK SC"/>
        <family val="2"/>
      </rPr>
      <t xml:space="preserve">〜</t>
    </r>
    <r>
      <rPr>
        <sz val="10"/>
        <rFont val="Arial"/>
        <family val="0"/>
        <charset val="1"/>
      </rPr>
      <t xml:space="preserve">25%</t>
    </r>
    <r>
      <rPr>
        <sz val="10"/>
        <rFont val="Noto Sans CJK SC"/>
        <family val="2"/>
      </rPr>
      <t xml:space="preserve">が、</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年の経過で肝硬変に進む。</t>
    </r>
  </si>
  <si>
    <r>
      <rPr>
        <sz val="10"/>
        <rFont val="Arial"/>
        <family val="0"/>
        <charset val="1"/>
      </rPr>
      <t xml:space="preserve">PS-02-08-05 (id: JkxnuRY)</t>
    </r>
    <r>
      <rPr>
        <sz val="10"/>
        <rFont val="Noto Sans CJK SC"/>
        <family val="2"/>
      </rPr>
      <t xml:space="preserve">；</t>
    </r>
    <r>
      <rPr>
        <sz val="10"/>
        <rFont val="Arial"/>
        <family val="0"/>
        <charset val="1"/>
      </rPr>
      <t xml:space="preserve">TBL-01-00-284 (id: Jlvnl6A)</t>
    </r>
    <r>
      <rPr>
        <sz val="10"/>
        <rFont val="Noto Sans CJK SC"/>
        <family val="2"/>
      </rPr>
      <t xml:space="preserve">；</t>
    </r>
    <r>
      <rPr>
        <sz val="10"/>
        <rFont val="Arial"/>
        <family val="0"/>
        <charset val="1"/>
      </rPr>
      <t xml:space="preserve">TBL-01-00-286 (id: Jlvnl6Y)</t>
    </r>
    <r>
      <rPr>
        <sz val="10"/>
        <rFont val="Noto Sans CJK SC"/>
        <family val="2"/>
      </rPr>
      <t xml:space="preserve">；</t>
    </r>
    <r>
      <rPr>
        <sz val="10"/>
        <rFont val="Arial"/>
        <family val="0"/>
        <charset val="1"/>
      </rPr>
      <t xml:space="preserve">TBL-01-00-295 (id: Juyv1iM)</t>
    </r>
  </si>
  <si>
    <t xml:space="preserve">LV-061</t>
  </si>
  <si>
    <r>
      <rPr>
        <sz val="10"/>
        <rFont val="Arial"/>
        <family val="0"/>
        <charset val="1"/>
      </rPr>
      <t xml:space="preserve">C</t>
    </r>
    <r>
      <rPr>
        <sz val="10"/>
        <rFont val="Noto Sans CJK SC"/>
        <family val="2"/>
      </rPr>
      <t xml:space="preserve">型肝炎の検査は、</t>
    </r>
    <r>
      <rPr>
        <sz val="10"/>
        <rFont val="Arial"/>
        <family val="0"/>
        <charset val="1"/>
      </rPr>
      <t xml:space="preserve">HCV</t>
    </r>
    <r>
      <rPr>
        <sz val="10"/>
        <rFont val="Noto Sans CJK SC"/>
        <family val="2"/>
      </rPr>
      <t xml:space="preserve">抗体検査から始め、陽性なら</t>
    </r>
    <r>
      <rPr>
        <sz val="10"/>
        <rFont val="Arial"/>
        <family val="0"/>
        <charset val="1"/>
      </rPr>
      <t xml:space="preserve">HCV RNA</t>
    </r>
    <r>
      <rPr>
        <sz val="10"/>
        <rFont val="Noto Sans CJK SC"/>
        <family val="2"/>
      </rPr>
      <t xml:space="preserve">（核酸増幅検査）を追加する。</t>
    </r>
  </si>
  <si>
    <r>
      <rPr>
        <sz val="10"/>
        <rFont val="Arial"/>
        <family val="0"/>
        <charset val="1"/>
      </rPr>
      <t xml:space="preserve">PS-02-08-05 (id: JkxnuRY)</t>
    </r>
    <r>
      <rPr>
        <sz val="10"/>
        <rFont val="Noto Sans CJK SC"/>
        <family val="2"/>
      </rPr>
      <t xml:space="preserve">；</t>
    </r>
    <r>
      <rPr>
        <sz val="10"/>
        <rFont val="Arial"/>
        <family val="0"/>
        <charset val="1"/>
      </rPr>
      <t xml:space="preserve">TBL-01-00-284 (id: Jlvnl6A)</t>
    </r>
    <r>
      <rPr>
        <sz val="10"/>
        <rFont val="Noto Sans CJK SC"/>
        <family val="2"/>
      </rPr>
      <t xml:space="preserve">；</t>
    </r>
    <r>
      <rPr>
        <sz val="10"/>
        <rFont val="Arial"/>
        <family val="0"/>
        <charset val="1"/>
      </rPr>
      <t xml:space="preserve">TBL-02-07-027 (id: JlAKpk4)</t>
    </r>
  </si>
  <si>
    <t xml:space="preserve">LV-062</t>
  </si>
  <si>
    <r>
      <rPr>
        <sz val="10"/>
        <rFont val="Noto Sans CJK SC"/>
        <family val="2"/>
      </rPr>
      <t xml:space="preserve">経口の直接作用型抗ウイルス薬（</t>
    </r>
    <r>
      <rPr>
        <sz val="10"/>
        <rFont val="Arial"/>
        <family val="0"/>
        <charset val="1"/>
      </rPr>
      <t xml:space="preserve">DAA</t>
    </r>
    <r>
      <rPr>
        <sz val="10"/>
        <rFont val="Noto Sans CJK SC"/>
        <family val="2"/>
      </rPr>
      <t xml:space="preserve">）による</t>
    </r>
    <r>
      <rPr>
        <sz val="10"/>
        <rFont val="Arial"/>
        <family val="0"/>
        <charset val="1"/>
      </rPr>
      <t xml:space="preserve">8</t>
    </r>
    <r>
      <rPr>
        <sz val="10"/>
        <rFont val="Noto Sans CJK SC"/>
        <family val="2"/>
      </rPr>
      <t xml:space="preserve">〜</t>
    </r>
    <r>
      <rPr>
        <sz val="10"/>
        <rFont val="Arial"/>
        <family val="0"/>
        <charset val="1"/>
      </rPr>
      <t xml:space="preserve">12</t>
    </r>
    <r>
      <rPr>
        <sz val="10"/>
        <rFont val="Noto Sans CJK SC"/>
        <family val="2"/>
      </rPr>
      <t xml:space="preserve">週間の治療で、遺伝子型にかかわらず</t>
    </r>
    <r>
      <rPr>
        <sz val="10"/>
        <rFont val="Arial"/>
        <family val="0"/>
        <charset val="1"/>
      </rPr>
      <t xml:space="preserve">95%</t>
    </r>
    <r>
      <rPr>
        <sz val="10"/>
        <rFont val="Noto Sans CJK SC"/>
        <family val="2"/>
      </rPr>
      <t xml:space="preserve">を超える人の</t>
    </r>
    <r>
      <rPr>
        <sz val="10"/>
        <rFont val="Arial"/>
        <family val="0"/>
        <charset val="1"/>
      </rPr>
      <t xml:space="preserve">C</t>
    </r>
    <r>
      <rPr>
        <sz val="10"/>
        <rFont val="Noto Sans CJK SC"/>
        <family val="2"/>
      </rPr>
      <t xml:space="preserve">型肝炎が治癒する。米国では</t>
    </r>
    <r>
      <rPr>
        <sz val="10"/>
        <rFont val="Arial"/>
        <family val="0"/>
        <charset val="1"/>
      </rPr>
      <t xml:space="preserve">18</t>
    </r>
    <r>
      <rPr>
        <sz val="10"/>
        <rFont val="Noto Sans CJK SC"/>
        <family val="2"/>
      </rPr>
      <t xml:space="preserve">歳以上の成人全員に少なくとも</t>
    </r>
    <r>
      <rPr>
        <sz val="10"/>
        <rFont val="Arial"/>
        <family val="0"/>
        <charset val="1"/>
      </rPr>
      <t xml:space="preserve">1</t>
    </r>
    <r>
      <rPr>
        <sz val="10"/>
        <rFont val="Noto Sans CJK SC"/>
        <family val="2"/>
      </rPr>
      <t xml:space="preserve">回の</t>
    </r>
    <r>
      <rPr>
        <sz val="10"/>
        <rFont val="Arial"/>
        <family val="0"/>
        <charset val="1"/>
      </rPr>
      <t xml:space="preserve">C</t>
    </r>
    <r>
      <rPr>
        <sz val="10"/>
        <rFont val="Noto Sans CJK SC"/>
        <family val="2"/>
      </rPr>
      <t xml:space="preserve">型肝炎スクリーニングが推奨されている。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</si>
  <si>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TBL-01-00-284 (id: Jlvnl6A)</t>
    </r>
    <r>
      <rPr>
        <sz val="10"/>
        <rFont val="Noto Sans CJK SC"/>
        <family val="2"/>
      </rPr>
      <t xml:space="preserve">；</t>
    </r>
    <r>
      <rPr>
        <sz val="10"/>
        <rFont val="Arial"/>
        <family val="0"/>
        <charset val="1"/>
      </rPr>
      <t xml:space="preserve">TBL-01-00-286 (id: Jlvnl6Y)</t>
    </r>
  </si>
  <si>
    <t xml:space="preserve">LV-063</t>
  </si>
  <si>
    <r>
      <rPr>
        <sz val="10"/>
        <rFont val="Arial"/>
        <family val="0"/>
        <charset val="1"/>
      </rPr>
      <t xml:space="preserve">E</t>
    </r>
    <r>
      <rPr>
        <sz val="10"/>
        <rFont val="Noto Sans CJK SC"/>
        <family val="2"/>
      </rPr>
      <t xml:space="preserve">型肝炎は主に経口感染し、日本では豚レバーなどの豚肉や野生のシカ・イノシシの肉を生で食べたことによる発症が報告されている。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</si>
  <si>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TBL-01-00-285 (id: Jlvnl6Q)</t>
    </r>
  </si>
  <si>
    <t xml:space="preserve">SRC-072</t>
  </si>
  <si>
    <r>
      <rPr>
        <sz val="10"/>
        <rFont val="Noto Sans CJK SC"/>
        <family val="2"/>
      </rPr>
      <t xml:space="preserve">厚生労働省『</t>
    </r>
    <r>
      <rPr>
        <sz val="10"/>
        <rFont val="Arial"/>
        <family val="0"/>
        <charset val="1"/>
      </rPr>
      <t xml:space="preserve">E</t>
    </r>
    <r>
      <rPr>
        <sz val="10"/>
        <rFont val="Noto Sans CJK SC"/>
        <family val="2"/>
      </rPr>
      <t xml:space="preserve">型肝炎に関する</t>
    </r>
    <r>
      <rPr>
        <sz val="10"/>
        <rFont val="Arial"/>
        <family val="0"/>
        <charset val="1"/>
      </rPr>
      <t xml:space="preserve">Q&amp;A</t>
    </r>
    <r>
      <rPr>
        <sz val="10"/>
        <rFont val="Noto Sans CJK SC"/>
        <family val="2"/>
      </rPr>
      <t xml:space="preserve">』</t>
    </r>
  </si>
  <si>
    <t xml:space="preserve">LV-064</t>
  </si>
  <si>
    <r>
      <rPr>
        <sz val="10"/>
        <rFont val="Arial"/>
        <family val="0"/>
        <charset val="1"/>
      </rPr>
      <t xml:space="preserve">E</t>
    </r>
    <r>
      <rPr>
        <sz val="10"/>
        <rFont val="Noto Sans CJK SC"/>
        <family val="2"/>
      </rPr>
      <t xml:space="preserve">型肝炎の潜伏期は</t>
    </r>
    <r>
      <rPr>
        <sz val="10"/>
        <rFont val="Arial"/>
        <family val="0"/>
        <charset val="1"/>
      </rPr>
      <t xml:space="preserve">2</t>
    </r>
    <r>
      <rPr>
        <sz val="10"/>
        <rFont val="Noto Sans CJK SC"/>
        <family val="2"/>
      </rPr>
      <t xml:space="preserve">〜</t>
    </r>
    <r>
      <rPr>
        <sz val="10"/>
        <rFont val="Arial"/>
        <family val="0"/>
        <charset val="1"/>
      </rPr>
      <t xml:space="preserve">9</t>
    </r>
    <r>
      <rPr>
        <sz val="10"/>
        <rFont val="Noto Sans CJK SC"/>
        <family val="2"/>
      </rPr>
      <t xml:space="preserve">週間（平均</t>
    </r>
    <r>
      <rPr>
        <sz val="10"/>
        <rFont val="Arial"/>
        <family val="0"/>
        <charset val="1"/>
      </rPr>
      <t xml:space="preserve">6</t>
    </r>
    <r>
      <rPr>
        <sz val="10"/>
        <rFont val="Noto Sans CJK SC"/>
        <family val="2"/>
      </rPr>
      <t xml:space="preserve">週間）で、不顕性感染が多い。発症すると発熱、消化器症状、肝腫大、黄疸などがみられ、大半は安静で治るが、妊娠後期の妊婦では劇症化しやすいと報告されている。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</si>
  <si>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TBL-01-00-285 (id: Jlvnl6Q)</t>
    </r>
    <r>
      <rPr>
        <sz val="10"/>
        <rFont val="Noto Sans CJK SC"/>
        <family val="2"/>
      </rPr>
      <t xml:space="preserve">；</t>
    </r>
    <r>
      <rPr>
        <sz val="10"/>
        <rFont val="Arial"/>
        <family val="0"/>
        <charset val="1"/>
      </rPr>
      <t xml:space="preserve">TBL-02-07-023 (id: JlAKpks)</t>
    </r>
  </si>
  <si>
    <r>
      <rPr>
        <sz val="10"/>
        <rFont val="Arial"/>
        <family val="0"/>
        <charset val="1"/>
      </rPr>
      <t xml:space="preserve">Q&amp;A</t>
    </r>
    <r>
      <rPr>
        <sz val="10"/>
        <rFont val="Noto Sans CJK SC"/>
        <family val="2"/>
      </rPr>
      <t xml:space="preserve">は慢性化しないと記載しているが、免疫抑制状態での慢性化については記載がない</t>
    </r>
  </si>
  <si>
    <t xml:space="preserve">LV-065</t>
  </si>
  <si>
    <r>
      <rPr>
        <sz val="10"/>
        <rFont val="Arial"/>
        <family val="0"/>
        <charset val="1"/>
      </rPr>
      <t xml:space="preserve">E</t>
    </r>
    <r>
      <rPr>
        <sz val="10"/>
        <rFont val="Noto Sans CJK SC"/>
        <family val="2"/>
      </rPr>
      <t xml:space="preserve">型肝炎は感染症法で四類感染症に分類され、診断した医師は保健所に届け出る。豚肉、シカ肉、イノシシ肉は中心部まで十分に加熱すればウイルスの感染性が失われる。</t>
    </r>
  </si>
  <si>
    <t xml:space="preserve">LV-066</t>
  </si>
  <si>
    <t xml:space="preserve">体質性黄疸</t>
  </si>
  <si>
    <r>
      <rPr>
        <sz val="10"/>
        <rFont val="Arial"/>
        <family val="0"/>
        <charset val="1"/>
      </rPr>
      <t xml:space="preserve">Gilbert</t>
    </r>
    <r>
      <rPr>
        <sz val="10"/>
        <rFont val="Noto Sans CJK SC"/>
        <family val="2"/>
      </rPr>
      <t xml:space="preserve">症候群は非抱合型（間接）高ビリルビン血症を特徴とし、脱水、絶食、病気、激しい運動、月経などのストレスで値が上がるが、黄疸が出ることはまれである。米国人の</t>
    </r>
    <r>
      <rPr>
        <sz val="10"/>
        <rFont val="Arial"/>
        <family val="0"/>
        <charset val="1"/>
      </rPr>
      <t xml:space="preserve">3</t>
    </r>
    <r>
      <rPr>
        <sz val="10"/>
        <rFont val="Noto Sans CJK SC"/>
        <family val="2"/>
      </rPr>
      <t xml:space="preserve">〜</t>
    </r>
    <r>
      <rPr>
        <sz val="10"/>
        <rFont val="Arial"/>
        <family val="0"/>
        <charset val="1"/>
      </rPr>
      <t xml:space="preserve">7%</t>
    </r>
    <r>
      <rPr>
        <sz val="10"/>
        <rFont val="Noto Sans CJK SC"/>
        <family val="2"/>
      </rPr>
      <t xml:space="preserve">にみられ、約</t>
    </r>
    <r>
      <rPr>
        <sz val="10"/>
        <rFont val="Arial"/>
        <family val="0"/>
        <charset val="1"/>
      </rPr>
      <t xml:space="preserve">30%</t>
    </r>
    <r>
      <rPr>
        <sz val="10"/>
        <rFont val="Noto Sans CJK SC"/>
        <family val="2"/>
      </rPr>
      <t xml:space="preserve">は無症状で、血液検査で偶然見つかる。</t>
    </r>
  </si>
  <si>
    <r>
      <rPr>
        <sz val="10"/>
        <rFont val="Noto Sans CJK SC"/>
        <family val="2"/>
      </rPr>
      <t xml:space="preserve">医学各論 Ⅵ</t>
    </r>
    <r>
      <rPr>
        <sz val="10"/>
        <rFont val="Arial"/>
        <family val="0"/>
        <charset val="1"/>
      </rPr>
      <t xml:space="preserve">-6-E-①</t>
    </r>
    <r>
      <rPr>
        <sz val="10"/>
        <rFont val="Noto Sans CJK SC"/>
        <family val="2"/>
      </rPr>
      <t xml:space="preserve">（ビリルビン代謝の異常、</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</si>
  <si>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TBL-02-07-023 (id: JlAKpks)</t>
    </r>
  </si>
  <si>
    <t xml:space="preserve">SRC-073</t>
  </si>
  <si>
    <r>
      <rPr>
        <sz val="10"/>
        <rFont val="Arial"/>
        <family val="0"/>
        <charset val="1"/>
      </rPr>
      <t xml:space="preserve">MedlinePlus Genetics. Gilbert syndrome</t>
    </r>
    <r>
      <rPr>
        <sz val="10"/>
        <rFont val="Noto Sans CJK SC"/>
        <family val="2"/>
      </rPr>
      <t xml:space="preserve">（最終更新 </t>
    </r>
    <r>
      <rPr>
        <sz val="10"/>
        <rFont val="Arial"/>
        <family val="0"/>
        <charset val="1"/>
      </rPr>
      <t xml:space="preserve">2012-02-01</t>
    </r>
    <r>
      <rPr>
        <sz val="10"/>
        <rFont val="Noto Sans CJK SC"/>
        <family val="2"/>
      </rPr>
      <t xml:space="preserve">）</t>
    </r>
  </si>
  <si>
    <r>
      <rPr>
        <sz val="10"/>
        <rFont val="Noto Sans CJK SC"/>
        <family val="2"/>
      </rPr>
      <t xml:space="preserve">出典の最終更新は</t>
    </r>
    <r>
      <rPr>
        <sz val="10"/>
        <rFont val="Arial"/>
        <family val="0"/>
        <charset val="1"/>
      </rPr>
      <t xml:space="preserve">2012</t>
    </r>
    <r>
      <rPr>
        <sz val="10"/>
        <rFont val="Noto Sans CJK SC"/>
        <family val="2"/>
      </rPr>
      <t xml:space="preserve">年。日本人の頻度は未確認</t>
    </r>
  </si>
  <si>
    <t xml:space="preserve">LV-067</t>
  </si>
  <si>
    <r>
      <rPr>
        <sz val="10"/>
        <rFont val="Arial"/>
        <family val="0"/>
        <charset val="1"/>
      </rPr>
      <t xml:space="preserve">Gilbert</t>
    </r>
    <r>
      <rPr>
        <sz val="10"/>
        <rFont val="Noto Sans CJK SC"/>
        <family val="2"/>
      </rPr>
      <t xml:space="preserve">症候群は</t>
    </r>
    <r>
      <rPr>
        <sz val="10"/>
        <rFont val="Arial"/>
        <family val="0"/>
        <charset val="1"/>
      </rPr>
      <t xml:space="preserve">UGT1A1</t>
    </r>
    <r>
      <rPr>
        <sz val="10"/>
        <rFont val="Noto Sans CJK SC"/>
        <family val="2"/>
      </rPr>
      <t xml:space="preserve">遺伝子の変化によって起こり、ビリルビンを抱合する酵素の働きは正常の約</t>
    </r>
    <r>
      <rPr>
        <sz val="10"/>
        <rFont val="Arial"/>
        <family val="0"/>
        <charset val="1"/>
      </rPr>
      <t xml:space="preserve">30%</t>
    </r>
    <r>
      <rPr>
        <sz val="10"/>
        <rFont val="Noto Sans CJK SC"/>
        <family val="2"/>
      </rPr>
      <t xml:space="preserve">に低下している。両方のアレルに病的変化があり酵素活性がより低いものは</t>
    </r>
    <r>
      <rPr>
        <sz val="10"/>
        <rFont val="Arial"/>
        <family val="0"/>
        <charset val="1"/>
      </rPr>
      <t xml:space="preserve">Crigler-Najjar</t>
    </r>
    <r>
      <rPr>
        <sz val="10"/>
        <rFont val="Noto Sans CJK SC"/>
        <family val="2"/>
      </rPr>
      <t xml:space="preserve">症候群である。</t>
    </r>
  </si>
  <si>
    <t xml:space="preserve">LV-068</t>
  </si>
  <si>
    <t xml:space="preserve">急性肝不全</t>
  </si>
  <si>
    <r>
      <rPr>
        <sz val="10"/>
        <rFont val="Noto Sans CJK SC"/>
        <family val="2"/>
      </rPr>
      <t xml:space="preserve">日本の急性肝不全の診断基準（</t>
    </r>
    <r>
      <rPr>
        <sz val="10"/>
        <rFont val="Arial"/>
        <family val="0"/>
        <charset val="1"/>
      </rPr>
      <t xml:space="preserve">2011</t>
    </r>
    <r>
      <rPr>
        <sz val="10"/>
        <rFont val="Noto Sans CJK SC"/>
        <family val="2"/>
      </rPr>
      <t xml:space="preserve">年）では、正常肝ないし肝機能が正常と考えられる肝に生じた肝障害で、初発症状の出現から</t>
    </r>
    <r>
      <rPr>
        <sz val="10"/>
        <rFont val="Arial"/>
        <family val="0"/>
        <charset val="1"/>
      </rPr>
      <t xml:space="preserve">8</t>
    </r>
    <r>
      <rPr>
        <sz val="10"/>
        <rFont val="Noto Sans CJK SC"/>
        <family val="2"/>
      </rPr>
      <t xml:space="preserve">週以内にプロトロンビン時間が</t>
    </r>
    <r>
      <rPr>
        <sz val="10"/>
        <rFont val="Arial"/>
        <family val="0"/>
        <charset val="1"/>
      </rPr>
      <t xml:space="preserve">40%</t>
    </r>
    <r>
      <rPr>
        <sz val="10"/>
        <rFont val="Noto Sans CJK SC"/>
        <family val="2"/>
      </rPr>
      <t xml:space="preserve">以下または</t>
    </r>
    <r>
      <rPr>
        <sz val="10"/>
        <rFont val="Arial"/>
        <family val="0"/>
        <charset val="1"/>
      </rPr>
      <t xml:space="preserve">INR 1.5</t>
    </r>
    <r>
      <rPr>
        <sz val="10"/>
        <rFont val="Noto Sans CJK SC"/>
        <family val="2"/>
      </rPr>
      <t xml:space="preserve">以上となったものを急性肝不全とする。アルコール性肝障害は除外する。</t>
    </r>
  </si>
  <si>
    <r>
      <rPr>
        <sz val="10"/>
        <rFont val="Noto Sans CJK SC"/>
        <family val="2"/>
      </rPr>
      <t xml:space="preserve">医学各論 Ⅵ</t>
    </r>
    <r>
      <rPr>
        <sz val="10"/>
        <rFont val="Arial"/>
        <family val="0"/>
        <charset val="1"/>
      </rPr>
      <t xml:space="preserve">-6-B-②</t>
    </r>
    <r>
      <rPr>
        <sz val="10"/>
        <rFont val="Noto Sans CJK SC"/>
        <family val="2"/>
      </rPr>
      <t xml:space="preserve">（劇症肝炎、</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</si>
  <si>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TBL-01-00-287 (id: Jlvnl6g)</t>
    </r>
  </si>
  <si>
    <t xml:space="preserve">SRC-074</t>
  </si>
  <si>
    <t xml:space="preserve">Sugawara K, Nakayama N, Mochida S. Acute liver failure in Japan: definition, classification, and prediction of the outcome. J Gastroenterol 2012;47:849-861</t>
  </si>
  <si>
    <t xml:space="preserve">10.1007/s00535-012-0624-x</t>
  </si>
  <si>
    <t xml:space="preserve">22825549</t>
  </si>
  <si>
    <r>
      <rPr>
        <sz val="10"/>
        <rFont val="Arial"/>
        <family val="0"/>
        <charset val="1"/>
      </rPr>
      <t xml:space="preserve">low</t>
    </r>
    <r>
      <rPr>
        <sz val="10"/>
        <rFont val="Noto Sans CJK SC"/>
        <family val="2"/>
      </rPr>
      <t xml:space="preserve">（</t>
    </r>
    <r>
      <rPr>
        <sz val="10"/>
        <rFont val="Arial"/>
        <family val="0"/>
        <charset val="1"/>
      </rPr>
      <t xml:space="preserve">2011</t>
    </r>
    <r>
      <rPr>
        <sz val="10"/>
        <rFont val="Noto Sans CJK SC"/>
        <family val="2"/>
      </rPr>
      <t xml:space="preserve">年基準の原典の抄録で照合）</t>
    </r>
  </si>
  <si>
    <t xml:space="preserve">LV-069</t>
  </si>
  <si>
    <r>
      <rPr>
        <sz val="10"/>
        <rFont val="Noto Sans CJK SC"/>
        <family val="2"/>
      </rPr>
      <t xml:space="preserve">日本の急性肝不全は、肝性脳症のない非昏睡型と昏睡型に分けられ、昏睡型は症状出現から昏睡Ⅱ度以上の脳症までが</t>
    </r>
    <r>
      <rPr>
        <sz val="10"/>
        <rFont val="Arial"/>
        <family val="0"/>
        <charset val="1"/>
      </rPr>
      <t xml:space="preserve">10</t>
    </r>
    <r>
      <rPr>
        <sz val="10"/>
        <rFont val="Noto Sans CJK SC"/>
        <family val="2"/>
      </rPr>
      <t xml:space="preserve">日以内の急性型と、</t>
    </r>
    <r>
      <rPr>
        <sz val="10"/>
        <rFont val="Arial"/>
        <family val="0"/>
        <charset val="1"/>
      </rPr>
      <t xml:space="preserve">11</t>
    </r>
    <r>
      <rPr>
        <sz val="10"/>
        <rFont val="Noto Sans CJK SC"/>
        <family val="2"/>
      </rPr>
      <t xml:space="preserve">〜</t>
    </r>
    <r>
      <rPr>
        <sz val="10"/>
        <rFont val="Arial"/>
        <family val="0"/>
        <charset val="1"/>
      </rPr>
      <t xml:space="preserve">56</t>
    </r>
    <r>
      <rPr>
        <sz val="10"/>
        <rFont val="Noto Sans CJK SC"/>
        <family val="2"/>
      </rPr>
      <t xml:space="preserve">日の亜急性型に分けられる。症状出現から</t>
    </r>
    <r>
      <rPr>
        <sz val="10"/>
        <rFont val="Arial"/>
        <family val="0"/>
        <charset val="1"/>
      </rPr>
      <t xml:space="preserve">8</t>
    </r>
    <r>
      <rPr>
        <sz val="10"/>
        <rFont val="Noto Sans CJK SC"/>
        <family val="2"/>
      </rPr>
      <t xml:space="preserve">〜</t>
    </r>
    <r>
      <rPr>
        <sz val="10"/>
        <rFont val="Arial"/>
        <family val="0"/>
        <charset val="1"/>
      </rPr>
      <t xml:space="preserve">24</t>
    </r>
    <r>
      <rPr>
        <sz val="10"/>
        <rFont val="Noto Sans CJK SC"/>
        <family val="2"/>
      </rPr>
      <t xml:space="preserve">週で、</t>
    </r>
    <r>
      <rPr>
        <sz val="10"/>
        <rFont val="Arial"/>
        <family val="0"/>
        <charset val="1"/>
      </rPr>
      <t xml:space="preserve">PT 40%</t>
    </r>
    <r>
      <rPr>
        <sz val="10"/>
        <rFont val="Noto Sans CJK SC"/>
        <family val="2"/>
      </rPr>
      <t xml:space="preserve">以下または</t>
    </r>
    <r>
      <rPr>
        <sz val="10"/>
        <rFont val="Arial"/>
        <family val="0"/>
        <charset val="1"/>
      </rPr>
      <t xml:space="preserve">INR 1.5</t>
    </r>
    <r>
      <rPr>
        <sz val="10"/>
        <rFont val="Noto Sans CJK SC"/>
        <family val="2"/>
      </rPr>
      <t xml:space="preserve">以上かつ昏睡Ⅱ度以上の脳症を生じるものは遅発性肝不全（</t>
    </r>
    <r>
      <rPr>
        <sz val="10"/>
        <rFont val="Arial"/>
        <family val="0"/>
        <charset val="1"/>
      </rPr>
      <t xml:space="preserve">LOHF</t>
    </r>
    <r>
      <rPr>
        <sz val="10"/>
        <rFont val="Noto Sans CJK SC"/>
        <family val="2"/>
      </rPr>
      <t xml:space="preserve">）とする。</t>
    </r>
  </si>
  <si>
    <r>
      <rPr>
        <sz val="10"/>
        <rFont val="Arial"/>
        <family val="0"/>
        <charset val="1"/>
      </rPr>
      <t xml:space="preserve">PS-02-08-05 (id: JkxnuRY)</t>
    </r>
    <r>
      <rPr>
        <sz val="10"/>
        <rFont val="Noto Sans CJK SC"/>
        <family val="2"/>
      </rPr>
      <t xml:space="preserve">；</t>
    </r>
    <r>
      <rPr>
        <sz val="10"/>
        <rFont val="Arial"/>
        <family val="0"/>
        <charset val="1"/>
      </rPr>
      <t xml:space="preserve">TBL-01-00-287 (id: Jlvnl6g)</t>
    </r>
    <r>
      <rPr>
        <sz val="10"/>
        <rFont val="Noto Sans CJK SC"/>
        <family val="2"/>
      </rPr>
      <t xml:space="preserve">；</t>
    </r>
    <r>
      <rPr>
        <sz val="10"/>
        <rFont val="Arial"/>
        <family val="0"/>
        <charset val="1"/>
      </rPr>
      <t xml:space="preserve">TBL-01-00-297 (id: Jlvnl6s)</t>
    </r>
  </si>
  <si>
    <r>
      <rPr>
        <sz val="10"/>
        <rFont val="Arial"/>
        <family val="0"/>
        <charset val="1"/>
      </rPr>
      <t xml:space="preserve">low</t>
    </r>
    <r>
      <rPr>
        <sz val="10"/>
        <rFont val="Noto Sans CJK SC"/>
        <family val="2"/>
      </rPr>
      <t xml:space="preserve">（日数は</t>
    </r>
    <r>
      <rPr>
        <sz val="10"/>
        <rFont val="Arial"/>
        <family val="0"/>
        <charset val="1"/>
      </rPr>
      <t xml:space="preserve">2011</t>
    </r>
    <r>
      <rPr>
        <sz val="10"/>
        <rFont val="Noto Sans CJK SC"/>
        <family val="2"/>
      </rPr>
      <t xml:space="preserve">年基準の原典の抄録で照合）</t>
    </r>
  </si>
  <si>
    <t xml:space="preserve">LV-070</t>
  </si>
  <si>
    <r>
      <rPr>
        <sz val="10"/>
        <rFont val="Arial"/>
        <family val="0"/>
        <charset val="1"/>
      </rPr>
      <t xml:space="preserve">2010</t>
    </r>
    <r>
      <rPr>
        <sz val="10"/>
        <rFont val="Noto Sans CJK SC"/>
        <family val="2"/>
      </rPr>
      <t xml:space="preserve">年の日本の全国調査では、昏睡型急性肝不全の成因はウイルス性（主に</t>
    </r>
    <r>
      <rPr>
        <sz val="10"/>
        <rFont val="Arial"/>
        <family val="0"/>
        <charset val="1"/>
      </rPr>
      <t xml:space="preserve">HBV</t>
    </r>
    <r>
      <rPr>
        <sz val="10"/>
        <rFont val="Noto Sans CJK SC"/>
        <family val="2"/>
      </rPr>
      <t xml:space="preserve">）が</t>
    </r>
    <r>
      <rPr>
        <sz val="10"/>
        <rFont val="Arial"/>
        <family val="0"/>
        <charset val="1"/>
      </rPr>
      <t xml:space="preserve">41.7%</t>
    </r>
    <r>
      <rPr>
        <sz val="10"/>
        <rFont val="Noto Sans CJK SC"/>
        <family val="2"/>
      </rPr>
      <t xml:space="preserve">、成因不明が</t>
    </r>
    <r>
      <rPr>
        <sz val="10"/>
        <rFont val="Arial"/>
        <family val="0"/>
        <charset val="1"/>
      </rPr>
      <t xml:space="preserve">33.9%</t>
    </r>
    <r>
      <rPr>
        <sz val="10"/>
        <rFont val="Noto Sans CJK SC"/>
        <family val="2"/>
      </rPr>
      <t xml:space="preserve">で、自己免疫性と薬物性は少数だった。</t>
    </r>
  </si>
  <si>
    <r>
      <rPr>
        <sz val="10"/>
        <rFont val="Arial"/>
        <family val="0"/>
        <charset val="1"/>
      </rPr>
      <t xml:space="preserve">PS-02-08-05 (id: JkxnuRY)</t>
    </r>
    <r>
      <rPr>
        <sz val="10"/>
        <rFont val="Noto Sans CJK SC"/>
        <family val="2"/>
      </rPr>
      <t xml:space="preserve">；</t>
    </r>
    <r>
      <rPr>
        <sz val="10"/>
        <rFont val="Arial"/>
        <family val="0"/>
        <charset val="1"/>
      </rPr>
      <t xml:space="preserve">TBL-01-00-287 (id: Jlvnl6g)</t>
    </r>
    <r>
      <rPr>
        <sz val="10"/>
        <rFont val="Noto Sans CJK SC"/>
        <family val="2"/>
      </rPr>
      <t xml:space="preserve">；</t>
    </r>
    <r>
      <rPr>
        <sz val="10"/>
        <rFont val="Arial"/>
        <family val="0"/>
        <charset val="1"/>
      </rPr>
      <t xml:space="preserve">TBL-01-00-283 (id: Jlvnl54)</t>
    </r>
  </si>
  <si>
    <t xml:space="preserve">総説が引用した全国調査の値（二次資料経由）</t>
  </si>
  <si>
    <t xml:space="preserve">LV-071</t>
  </si>
  <si>
    <r>
      <rPr>
        <sz val="10"/>
        <rFont val="Noto Sans CJK SC"/>
        <family val="2"/>
      </rPr>
      <t xml:space="preserve">日本の劇症肝炎と</t>
    </r>
    <r>
      <rPr>
        <sz val="10"/>
        <rFont val="Arial"/>
        <family val="0"/>
        <charset val="1"/>
      </rPr>
      <t xml:space="preserve">LOHF</t>
    </r>
    <r>
      <rPr>
        <sz val="10"/>
        <rFont val="Noto Sans CJK SC"/>
        <family val="2"/>
      </rPr>
      <t xml:space="preserve">の内科治療での救命率は、</t>
    </r>
    <r>
      <rPr>
        <sz val="10"/>
        <rFont val="Arial"/>
        <family val="0"/>
        <charset val="1"/>
      </rPr>
      <t xml:space="preserve">2004</t>
    </r>
    <r>
      <rPr>
        <sz val="10"/>
        <rFont val="Noto Sans CJK SC"/>
        <family val="2"/>
      </rPr>
      <t xml:space="preserve">〜</t>
    </r>
    <r>
      <rPr>
        <sz val="10"/>
        <rFont val="Arial"/>
        <family val="0"/>
        <charset val="1"/>
      </rPr>
      <t xml:space="preserve">2009</t>
    </r>
    <r>
      <rPr>
        <sz val="10"/>
        <rFont val="Noto Sans CJK SC"/>
        <family val="2"/>
      </rPr>
      <t xml:space="preserve">年の調査で急性型</t>
    </r>
    <r>
      <rPr>
        <sz val="10"/>
        <rFont val="Arial"/>
        <family val="0"/>
        <charset val="1"/>
      </rPr>
      <t xml:space="preserve">48.7%</t>
    </r>
    <r>
      <rPr>
        <sz val="10"/>
        <rFont val="Noto Sans CJK SC"/>
        <family val="2"/>
      </rPr>
      <t xml:space="preserve">、亜急性型</t>
    </r>
    <r>
      <rPr>
        <sz val="10"/>
        <rFont val="Arial"/>
        <family val="0"/>
        <charset val="1"/>
      </rPr>
      <t xml:space="preserve">24.2%</t>
    </r>
    <r>
      <rPr>
        <sz val="10"/>
        <rFont val="Noto Sans CJK SC"/>
        <family val="2"/>
      </rPr>
      <t xml:space="preserve">、</t>
    </r>
    <r>
      <rPr>
        <sz val="10"/>
        <rFont val="Arial"/>
        <family val="0"/>
        <charset val="1"/>
      </rPr>
      <t xml:space="preserve">LOHF 13.0%</t>
    </r>
    <r>
      <rPr>
        <sz val="10"/>
        <rFont val="Noto Sans CJK SC"/>
        <family val="2"/>
      </rPr>
      <t xml:space="preserve">であり、亜急性型と</t>
    </r>
    <r>
      <rPr>
        <sz val="10"/>
        <rFont val="Arial"/>
        <family val="0"/>
        <charset val="1"/>
      </rPr>
      <t xml:space="preserve">LOHF</t>
    </r>
    <r>
      <rPr>
        <sz val="10"/>
        <rFont val="Noto Sans CJK SC"/>
        <family val="2"/>
      </rPr>
      <t xml:space="preserve">の予後が特に悪い。</t>
    </r>
  </si>
  <si>
    <t xml:space="preserve">LV-072</t>
  </si>
  <si>
    <t xml:space="preserve">寄生虫性肝疾患</t>
  </si>
  <si>
    <r>
      <rPr>
        <sz val="10"/>
        <rFont val="Noto Sans CJK SC"/>
        <family val="2"/>
      </rPr>
      <t xml:space="preserve">エキノコックス症は、エキノコックスに感染したキツネや犬の糞便中の虫卵で汚染された食物や水を飲み込むことで感染し、人では主に肝臓や肺に寄生する。症状が出るのは一般に感染から</t>
    </r>
    <r>
      <rPr>
        <sz val="10"/>
        <rFont val="Arial"/>
        <family val="0"/>
        <charset val="1"/>
      </rPr>
      <t xml:space="preserve">10</t>
    </r>
    <r>
      <rPr>
        <sz val="10"/>
        <rFont val="Noto Sans CJK SC"/>
        <family val="2"/>
      </rPr>
      <t xml:space="preserve">年前後で、人から人へは感染しない。</t>
    </r>
  </si>
  <si>
    <r>
      <rPr>
        <sz val="10"/>
        <rFont val="Noto Sans CJK SC"/>
        <family val="2"/>
      </rPr>
      <t xml:space="preserve">医学各論 Ⅵ</t>
    </r>
    <r>
      <rPr>
        <sz val="10"/>
        <rFont val="Arial"/>
        <family val="0"/>
        <charset val="1"/>
      </rPr>
      <t xml:space="preserve">-6-B-⑨</t>
    </r>
    <r>
      <rPr>
        <sz val="10"/>
        <rFont val="Noto Sans CJK SC"/>
        <family val="2"/>
      </rPr>
      <t xml:space="preserve">（寄生虫性肝疾患、</t>
    </r>
    <r>
      <rPr>
        <sz val="10"/>
        <rFont val="Arial"/>
        <family val="0"/>
        <charset val="1"/>
      </rPr>
      <t xml:space="preserve">c</t>
    </r>
    <r>
      <rPr>
        <sz val="10"/>
        <rFont val="Noto Sans CJK SC"/>
        <family val="2"/>
      </rPr>
      <t xml:space="preserve">）</t>
    </r>
  </si>
  <si>
    <t xml:space="preserve">SRC-075</t>
  </si>
  <si>
    <r>
      <rPr>
        <sz val="10"/>
        <rFont val="Noto Sans CJK SC"/>
        <family val="2"/>
      </rPr>
      <t xml:space="preserve">厚生労働省健康局結核感染症課 事務連絡『愛知県における犬のエキノコックス症感染事例について（情報提供）』（平成</t>
    </r>
    <r>
      <rPr>
        <sz val="10"/>
        <rFont val="Arial"/>
        <family val="0"/>
        <charset val="1"/>
      </rPr>
      <t xml:space="preserve">26</t>
    </r>
    <r>
      <rPr>
        <sz val="10"/>
        <rFont val="Noto Sans CJK SC"/>
        <family val="2"/>
      </rPr>
      <t xml:space="preserve">年</t>
    </r>
    <r>
      <rPr>
        <sz val="10"/>
        <rFont val="Arial"/>
        <family val="0"/>
        <charset val="1"/>
      </rPr>
      <t xml:space="preserve">4</t>
    </r>
    <r>
      <rPr>
        <sz val="10"/>
        <rFont val="Noto Sans CJK SC"/>
        <family val="2"/>
      </rPr>
      <t xml:space="preserve">月</t>
    </r>
    <r>
      <rPr>
        <sz val="10"/>
        <rFont val="Arial"/>
        <family val="0"/>
        <charset val="1"/>
      </rPr>
      <t xml:space="preserve">8</t>
    </r>
    <r>
      <rPr>
        <sz val="10"/>
        <rFont val="Noto Sans CJK SC"/>
        <family val="2"/>
      </rPr>
      <t xml:space="preserve">日）</t>
    </r>
  </si>
  <si>
    <t xml:space="preserve">LV-073</t>
  </si>
  <si>
    <r>
      <rPr>
        <sz val="10"/>
        <rFont val="Noto Sans CJK SC"/>
        <family val="2"/>
      </rPr>
      <t xml:space="preserve">日本のエキノコックス症の患者は主に北海道で報告されており、毎年</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人程度である。</t>
    </r>
  </si>
  <si>
    <r>
      <rPr>
        <sz val="10"/>
        <rFont val="Noto Sans CJK SC"/>
        <family val="2"/>
      </rPr>
      <t xml:space="preserve">出典は</t>
    </r>
    <r>
      <rPr>
        <sz val="10"/>
        <rFont val="Arial"/>
        <family val="0"/>
        <charset val="1"/>
      </rPr>
      <t xml:space="preserve">2014</t>
    </r>
    <r>
      <rPr>
        <sz val="10"/>
        <rFont val="Noto Sans CJK SC"/>
        <family val="2"/>
      </rPr>
      <t xml:space="preserve">年の事務連絡。最新の届出数は感染症発生動向調査で確認が必要</t>
    </r>
  </si>
  <si>
    <t xml:space="preserve">LV-074</t>
  </si>
  <si>
    <t xml:space="preserve">自己免疫性肝疾患</t>
  </si>
  <si>
    <r>
      <rPr>
        <sz val="10"/>
        <rFont val="Noto Sans CJK SC"/>
        <family val="2"/>
      </rPr>
      <t xml:space="preserve">原発性胆汁性胆管炎（</t>
    </r>
    <r>
      <rPr>
        <sz val="10"/>
        <rFont val="Arial"/>
        <family val="0"/>
        <charset val="1"/>
      </rPr>
      <t xml:space="preserve">PBC</t>
    </r>
    <r>
      <rPr>
        <sz val="10"/>
        <rFont val="Noto Sans CJK SC"/>
        <family val="2"/>
      </rPr>
      <t xml:space="preserve">）は原因不明の慢性進行性の胆汁うっ滞性肝疾患で、中年以後の女性に多い。抗ミトコンドリア抗体（</t>
    </r>
    <r>
      <rPr>
        <sz val="10"/>
        <rFont val="Arial"/>
        <family val="0"/>
        <charset val="1"/>
      </rPr>
      <t xml:space="preserve">AMA</t>
    </r>
    <r>
      <rPr>
        <sz val="10"/>
        <rFont val="Noto Sans CJK SC"/>
        <family val="2"/>
      </rPr>
      <t xml:space="preserve">）が陽性になることや自己免疫疾患の合併から、自己免疫の機序が考えられている。令和元年度の医療受給者証保持者数は</t>
    </r>
    <r>
      <rPr>
        <sz val="10"/>
        <rFont val="Arial"/>
        <family val="0"/>
        <charset val="1"/>
      </rPr>
      <t xml:space="preserve">17,390</t>
    </r>
    <r>
      <rPr>
        <sz val="10"/>
        <rFont val="Noto Sans CJK SC"/>
        <family val="2"/>
      </rPr>
      <t xml:space="preserve">人である。</t>
    </r>
  </si>
  <si>
    <r>
      <rPr>
        <sz val="10"/>
        <rFont val="Noto Sans CJK SC"/>
        <family val="2"/>
      </rPr>
      <t xml:space="preserve">医学各論 Ⅵ</t>
    </r>
    <r>
      <rPr>
        <sz val="10"/>
        <rFont val="Arial"/>
        <family val="0"/>
        <charset val="1"/>
      </rPr>
      <t xml:space="preserve">-6-B-⑤</t>
    </r>
    <r>
      <rPr>
        <sz val="10"/>
        <rFont val="Noto Sans CJK SC"/>
        <family val="2"/>
      </rPr>
      <t xml:space="preserve">（原発性胆汁性胆管炎、</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</si>
  <si>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TBL-01-00-292 (id: Jlvnl7I)</t>
    </r>
  </si>
  <si>
    <t xml:space="preserve">SRC-076</t>
  </si>
  <si>
    <r>
      <rPr>
        <sz val="10"/>
        <rFont val="Noto Sans CJK SC"/>
        <family val="2"/>
      </rPr>
      <t xml:space="preserve">厚生労働省 指定難病</t>
    </r>
    <r>
      <rPr>
        <sz val="10"/>
        <rFont val="Arial"/>
        <family val="0"/>
        <charset val="1"/>
      </rPr>
      <t xml:space="preserve">93</t>
    </r>
    <r>
      <rPr>
        <sz val="10"/>
        <rFont val="Noto Sans CJK SC"/>
        <family val="2"/>
      </rPr>
      <t xml:space="preserve">『原発性胆汁性胆管炎』概要・診断基準等</t>
    </r>
  </si>
  <si>
    <t xml:space="preserve">旧称は原発性胆汁性肝硬変</t>
  </si>
  <si>
    <t xml:space="preserve">LV-075</t>
  </si>
  <si>
    <r>
      <rPr>
        <sz val="10"/>
        <rFont val="Arial"/>
        <family val="0"/>
        <charset val="1"/>
      </rPr>
      <t xml:space="preserve">PBC</t>
    </r>
    <r>
      <rPr>
        <sz val="10"/>
        <rFont val="Noto Sans CJK SC"/>
        <family val="2"/>
      </rPr>
      <t xml:space="preserve">は無症候性のまま経過する例が多く、その間の予後はきわめて良い。症候性</t>
    </r>
    <r>
      <rPr>
        <sz val="10"/>
        <rFont val="Arial"/>
        <family val="0"/>
        <charset val="1"/>
      </rPr>
      <t xml:space="preserve">PBC</t>
    </r>
    <r>
      <rPr>
        <sz val="10"/>
        <rFont val="Noto Sans CJK SC"/>
        <family val="2"/>
      </rPr>
      <t xml:space="preserve">では中期以降に皮膚掻痒感が現れ、黄疸、静脈瘤、腹水、肝性脳症もみられる。無症候性の</t>
    </r>
    <r>
      <rPr>
        <sz val="10"/>
        <rFont val="Arial"/>
        <family val="0"/>
        <charset val="1"/>
      </rPr>
      <t xml:space="preserve">10</t>
    </r>
    <r>
      <rPr>
        <sz val="10"/>
        <rFont val="Noto Sans CJK SC"/>
        <family val="2"/>
      </rPr>
      <t xml:space="preserve">〜</t>
    </r>
    <r>
      <rPr>
        <sz val="10"/>
        <rFont val="Arial"/>
        <family val="0"/>
        <charset val="1"/>
      </rPr>
      <t xml:space="preserve">40%</t>
    </r>
    <r>
      <rPr>
        <sz val="10"/>
        <rFont val="Noto Sans CJK SC"/>
        <family val="2"/>
      </rPr>
      <t xml:space="preserve">が症候性に移行し、</t>
    </r>
    <r>
      <rPr>
        <sz val="10"/>
        <rFont val="Arial"/>
        <family val="0"/>
        <charset val="1"/>
      </rPr>
      <t xml:space="preserve">5</t>
    </r>
    <r>
      <rPr>
        <sz val="10"/>
        <rFont val="Noto Sans CJK SC"/>
        <family val="2"/>
      </rPr>
      <t xml:space="preserve">年で約</t>
    </r>
    <r>
      <rPr>
        <sz val="10"/>
        <rFont val="Arial"/>
        <family val="0"/>
        <charset val="1"/>
      </rPr>
      <t xml:space="preserve">25%</t>
    </r>
    <r>
      <rPr>
        <sz val="10"/>
        <rFont val="Noto Sans CJK SC"/>
        <family val="2"/>
      </rPr>
      <t xml:space="preserve">とされる。</t>
    </r>
  </si>
  <si>
    <r>
      <rPr>
        <sz val="10"/>
        <rFont val="Arial"/>
        <family val="0"/>
        <charset val="1"/>
      </rPr>
      <t xml:space="preserve">PS-02-08-05 (id: JkxnuRY)</t>
    </r>
    <r>
      <rPr>
        <sz val="10"/>
        <rFont val="Noto Sans CJK SC"/>
        <family val="2"/>
      </rPr>
      <t xml:space="preserve">；</t>
    </r>
    <r>
      <rPr>
        <sz val="10"/>
        <rFont val="Arial"/>
        <family val="0"/>
        <charset val="1"/>
      </rPr>
      <t xml:space="preserve">TBL-01-00-292 (id: Jlvnl7I)</t>
    </r>
    <r>
      <rPr>
        <sz val="10"/>
        <rFont val="Noto Sans CJK SC"/>
        <family val="2"/>
      </rPr>
      <t xml:space="preserve">；</t>
    </r>
    <r>
      <rPr>
        <sz val="10"/>
        <rFont val="Arial"/>
        <family val="0"/>
        <charset val="1"/>
      </rPr>
      <t xml:space="preserve">TBL-02-07-023 (id: JlAKpks)</t>
    </r>
  </si>
  <si>
    <t xml:space="preserve">LV-076</t>
  </si>
  <si>
    <r>
      <rPr>
        <sz val="10"/>
        <rFont val="Arial"/>
        <family val="0"/>
        <charset val="1"/>
      </rPr>
      <t xml:space="preserve">PBC</t>
    </r>
    <r>
      <rPr>
        <sz val="10"/>
        <rFont val="Noto Sans CJK SC"/>
        <family val="2"/>
      </rPr>
      <t xml:space="preserve">の診断は、①組織学的に慢性非化膿性破壊性胆管炎（</t>
    </r>
    <r>
      <rPr>
        <sz val="10"/>
        <rFont val="Arial"/>
        <family val="0"/>
        <charset val="1"/>
      </rPr>
      <t xml:space="preserve">CNSDC</t>
    </r>
    <r>
      <rPr>
        <sz val="10"/>
        <rFont val="Noto Sans CJK SC"/>
        <family val="2"/>
      </rPr>
      <t xml:space="preserve">）があり検査所見が矛盾しない、②</t>
    </r>
    <r>
      <rPr>
        <sz val="10"/>
        <rFont val="Arial"/>
        <family val="0"/>
        <charset val="1"/>
      </rPr>
      <t xml:space="preserve">AMA</t>
    </r>
    <r>
      <rPr>
        <sz val="10"/>
        <rFont val="Noto Sans CJK SC"/>
        <family val="2"/>
      </rPr>
      <t xml:space="preserve">が陽性で組織像が</t>
    </r>
    <r>
      <rPr>
        <sz val="10"/>
        <rFont val="Arial"/>
        <family val="0"/>
        <charset val="1"/>
      </rPr>
      <t xml:space="preserve">PBC</t>
    </r>
    <r>
      <rPr>
        <sz val="10"/>
        <rFont val="Noto Sans CJK SC"/>
        <family val="2"/>
      </rPr>
      <t xml:space="preserve">に矛盾しない、③</t>
    </r>
    <r>
      <rPr>
        <sz val="10"/>
        <rFont val="Arial"/>
        <family val="0"/>
        <charset val="1"/>
      </rPr>
      <t xml:space="preserve">AMA</t>
    </r>
    <r>
      <rPr>
        <sz val="10"/>
        <rFont val="Noto Sans CJK SC"/>
        <family val="2"/>
      </rPr>
      <t xml:space="preserve">が陽性で臨床像が</t>
    </r>
    <r>
      <rPr>
        <sz val="10"/>
        <rFont val="Arial"/>
        <family val="0"/>
        <charset val="1"/>
      </rPr>
      <t xml:space="preserve">PBC</t>
    </r>
    <r>
      <rPr>
        <sz val="10"/>
        <rFont val="Noto Sans CJK SC"/>
        <family val="2"/>
      </rPr>
      <t xml:space="preserve">に合う、のいずれかによる。検査では</t>
    </r>
    <r>
      <rPr>
        <sz val="10"/>
        <rFont val="Arial"/>
        <family val="0"/>
        <charset val="1"/>
      </rPr>
      <t xml:space="preserve">ALP</t>
    </r>
    <r>
      <rPr>
        <sz val="10"/>
        <rFont val="Noto Sans CJK SC"/>
        <family val="2"/>
      </rPr>
      <t xml:space="preserve">と</t>
    </r>
    <r>
      <rPr>
        <sz val="10"/>
        <rFont val="Arial"/>
        <family val="0"/>
        <charset val="1"/>
      </rPr>
      <t xml:space="preserve">γ-GTP</t>
    </r>
    <r>
      <rPr>
        <sz val="10"/>
        <rFont val="Noto Sans CJK SC"/>
        <family val="2"/>
      </rPr>
      <t xml:space="preserve">が上昇し、</t>
    </r>
    <r>
      <rPr>
        <sz val="10"/>
        <rFont val="Arial"/>
        <family val="0"/>
        <charset val="1"/>
      </rPr>
      <t xml:space="preserve">IgM</t>
    </r>
    <r>
      <rPr>
        <sz val="10"/>
        <rFont val="Noto Sans CJK SC"/>
        <family val="2"/>
      </rPr>
      <t xml:space="preserve">や総コレステロールも高いことが多い。</t>
    </r>
  </si>
  <si>
    <t xml:space="preserve">LV-077</t>
  </si>
  <si>
    <r>
      <rPr>
        <sz val="10"/>
        <rFont val="Arial"/>
        <family val="0"/>
        <charset val="1"/>
      </rPr>
      <t xml:space="preserve">PBC</t>
    </r>
    <r>
      <rPr>
        <sz val="10"/>
        <rFont val="Noto Sans CJK SC"/>
        <family val="2"/>
      </rPr>
      <t xml:space="preserve">の第一選択薬はウルソデオキシコール酸（</t>
    </r>
    <r>
      <rPr>
        <sz val="10"/>
        <rFont val="Arial"/>
        <family val="0"/>
        <charset val="1"/>
      </rPr>
      <t xml:space="preserve">UDCA</t>
    </r>
    <r>
      <rPr>
        <sz val="10"/>
        <rFont val="Noto Sans CJK SC"/>
        <family val="2"/>
      </rPr>
      <t xml:space="preserve">）で、約</t>
    </r>
    <r>
      <rPr>
        <sz val="10"/>
        <rFont val="Arial"/>
        <family val="0"/>
        <charset val="1"/>
      </rPr>
      <t xml:space="preserve">90%</t>
    </r>
    <r>
      <rPr>
        <sz val="10"/>
        <rFont val="Noto Sans CJK SC"/>
        <family val="2"/>
      </rPr>
      <t xml:space="preserve">で胆道系酵素が低下するが、進行例では効果が限られる。</t>
    </r>
    <r>
      <rPr>
        <sz val="10"/>
        <rFont val="Arial"/>
        <family val="0"/>
        <charset val="1"/>
      </rPr>
      <t xml:space="preserve">UDCA</t>
    </r>
    <r>
      <rPr>
        <sz val="10"/>
        <rFont val="Noto Sans CJK SC"/>
        <family val="2"/>
      </rPr>
      <t xml:space="preserve">へのベザフィブラートの併用で生化学的な改善が示されている。内科治療が限界になれば肝移植を考慮し、血清総ビリルビン</t>
    </r>
    <r>
      <rPr>
        <sz val="10"/>
        <rFont val="Arial"/>
        <family val="0"/>
        <charset val="1"/>
      </rPr>
      <t xml:space="preserve">5 mg/dL</t>
    </r>
    <r>
      <rPr>
        <sz val="10"/>
        <rFont val="Noto Sans CJK SC"/>
        <family val="2"/>
      </rPr>
      <t xml:space="preserve">が目安とされる。</t>
    </r>
  </si>
  <si>
    <t xml:space="preserve">ベザフィブラートの保険適用は確認が必要</t>
  </si>
  <si>
    <t xml:space="preserve">LV-078</t>
  </si>
  <si>
    <r>
      <rPr>
        <sz val="10"/>
        <rFont val="Noto Sans CJK SC"/>
        <family val="2"/>
      </rPr>
      <t xml:space="preserve">症候性</t>
    </r>
    <r>
      <rPr>
        <sz val="10"/>
        <rFont val="Arial"/>
        <family val="0"/>
        <charset val="1"/>
      </rPr>
      <t xml:space="preserve">PBC</t>
    </r>
    <r>
      <rPr>
        <sz val="10"/>
        <rFont val="Noto Sans CJK SC"/>
        <family val="2"/>
      </rPr>
      <t xml:space="preserve">の</t>
    </r>
    <r>
      <rPr>
        <sz val="10"/>
        <rFont val="Arial"/>
        <family val="0"/>
        <charset val="1"/>
      </rPr>
      <t xml:space="preserve">5</t>
    </r>
    <r>
      <rPr>
        <sz val="10"/>
        <rFont val="Noto Sans CJK SC"/>
        <family val="2"/>
      </rPr>
      <t xml:space="preserve">年生存率は、血清総ビリルビン</t>
    </r>
    <r>
      <rPr>
        <sz val="10"/>
        <rFont val="Arial"/>
        <family val="0"/>
        <charset val="1"/>
      </rPr>
      <t xml:space="preserve">2.0 mg/dL</t>
    </r>
    <r>
      <rPr>
        <sz val="10"/>
        <rFont val="Noto Sans CJK SC"/>
        <family val="2"/>
      </rPr>
      <t xml:space="preserve">で</t>
    </r>
    <r>
      <rPr>
        <sz val="10"/>
        <rFont val="Arial"/>
        <family val="0"/>
        <charset val="1"/>
      </rPr>
      <t xml:space="preserve">60%</t>
    </r>
    <r>
      <rPr>
        <sz val="10"/>
        <rFont val="Noto Sans CJK SC"/>
        <family val="2"/>
      </rPr>
      <t xml:space="preserve">、</t>
    </r>
    <r>
      <rPr>
        <sz val="10"/>
        <rFont val="Arial"/>
        <family val="0"/>
        <charset val="1"/>
      </rPr>
      <t xml:space="preserve">5.0 mg/dL</t>
    </r>
    <r>
      <rPr>
        <sz val="10"/>
        <rFont val="Noto Sans CJK SC"/>
        <family val="2"/>
      </rPr>
      <t xml:space="preserve">で</t>
    </r>
    <r>
      <rPr>
        <sz val="10"/>
        <rFont val="Arial"/>
        <family val="0"/>
        <charset val="1"/>
      </rPr>
      <t xml:space="preserve">55%</t>
    </r>
    <r>
      <rPr>
        <sz val="10"/>
        <rFont val="Noto Sans CJK SC"/>
        <family val="2"/>
      </rPr>
      <t xml:space="preserve">、</t>
    </r>
    <r>
      <rPr>
        <sz val="10"/>
        <rFont val="Arial"/>
        <family val="0"/>
        <charset val="1"/>
      </rPr>
      <t xml:space="preserve">8.0 mg/dL</t>
    </r>
    <r>
      <rPr>
        <sz val="10"/>
        <rFont val="Noto Sans CJK SC"/>
        <family val="2"/>
      </rPr>
      <t xml:space="preserve">を超えると</t>
    </r>
    <r>
      <rPr>
        <sz val="10"/>
        <rFont val="Arial"/>
        <family val="0"/>
        <charset val="1"/>
      </rPr>
      <t xml:space="preserve">35%</t>
    </r>
    <r>
      <rPr>
        <sz val="10"/>
        <rFont val="Noto Sans CJK SC"/>
        <family val="2"/>
      </rPr>
      <t xml:space="preserve">とされる。重症度は総ビリルビン</t>
    </r>
    <r>
      <rPr>
        <sz val="10"/>
        <rFont val="Arial"/>
        <family val="0"/>
        <charset val="1"/>
      </rPr>
      <t xml:space="preserve">2.0 mg/dL</t>
    </r>
    <r>
      <rPr>
        <sz val="10"/>
        <rFont val="Noto Sans CJK SC"/>
        <family val="2"/>
      </rPr>
      <t xml:space="preserve">未満を</t>
    </r>
    <r>
      <rPr>
        <sz val="10"/>
        <rFont val="Arial"/>
        <family val="0"/>
        <charset val="1"/>
      </rPr>
      <t xml:space="preserve">s1</t>
    </r>
    <r>
      <rPr>
        <sz val="10"/>
        <rFont val="Noto Sans CJK SC"/>
        <family val="2"/>
      </rPr>
      <t xml:space="preserve">、</t>
    </r>
    <r>
      <rPr>
        <sz val="10"/>
        <rFont val="Arial"/>
        <family val="0"/>
        <charset val="1"/>
      </rPr>
      <t xml:space="preserve">2.0 mg/dL</t>
    </r>
    <r>
      <rPr>
        <sz val="10"/>
        <rFont val="Noto Sans CJK SC"/>
        <family val="2"/>
      </rPr>
      <t xml:space="preserve">以上を</t>
    </r>
    <r>
      <rPr>
        <sz val="10"/>
        <rFont val="Arial"/>
        <family val="0"/>
        <charset val="1"/>
      </rPr>
      <t xml:space="preserve">s2</t>
    </r>
    <r>
      <rPr>
        <sz val="10"/>
        <rFont val="Noto Sans CJK SC"/>
        <family val="2"/>
      </rPr>
      <t xml:space="preserve">とする。</t>
    </r>
  </si>
  <si>
    <t xml:space="preserve">生存率は出典が引用した値（二次資料経由）</t>
  </si>
  <si>
    <t xml:space="preserve">LV-079</t>
  </si>
  <si>
    <r>
      <rPr>
        <sz val="10"/>
        <rFont val="Noto Sans CJK SC"/>
        <family val="2"/>
      </rPr>
      <t xml:space="preserve">自己免疫性肝炎（</t>
    </r>
    <r>
      <rPr>
        <sz val="10"/>
        <rFont val="Arial"/>
        <family val="0"/>
        <charset val="1"/>
      </rPr>
      <t xml:space="preserve">AIH</t>
    </r>
    <r>
      <rPr>
        <sz val="10"/>
        <rFont val="Noto Sans CJK SC"/>
        <family val="2"/>
      </rPr>
      <t xml:space="preserve">）は中年以降の女性に多く、男女比は約</t>
    </r>
    <r>
      <rPr>
        <sz val="10"/>
        <rFont val="Arial"/>
        <family val="0"/>
        <charset val="1"/>
      </rPr>
      <t xml:space="preserve">1:4.3</t>
    </r>
    <r>
      <rPr>
        <sz val="10"/>
        <rFont val="Noto Sans CJK SC"/>
        <family val="2"/>
      </rPr>
      <t xml:space="preserve">、発症年齢は</t>
    </r>
    <r>
      <rPr>
        <sz val="10"/>
        <rFont val="Arial"/>
        <family val="0"/>
        <charset val="1"/>
      </rPr>
      <t xml:space="preserve">60</t>
    </r>
    <r>
      <rPr>
        <sz val="10"/>
        <rFont val="Noto Sans CJK SC"/>
        <family val="2"/>
      </rPr>
      <t xml:space="preserve">歳を中心とする一峰性で、最近は高齢化している。令和元年度の医療受給者証保持者数は</t>
    </r>
    <r>
      <rPr>
        <sz val="10"/>
        <rFont val="Arial"/>
        <family val="0"/>
        <charset val="1"/>
      </rPr>
      <t xml:space="preserve">5,880</t>
    </r>
    <r>
      <rPr>
        <sz val="10"/>
        <rFont val="Noto Sans CJK SC"/>
        <family val="2"/>
      </rPr>
      <t xml:space="preserve">人で、日本人患者の</t>
    </r>
    <r>
      <rPr>
        <sz val="10"/>
        <rFont val="Arial"/>
        <family val="0"/>
        <charset val="1"/>
      </rPr>
      <t xml:space="preserve">60%</t>
    </r>
    <r>
      <rPr>
        <sz val="10"/>
        <rFont val="Noto Sans CJK SC"/>
        <family val="2"/>
      </rPr>
      <t xml:space="preserve">が</t>
    </r>
    <r>
      <rPr>
        <sz val="10"/>
        <rFont val="Arial"/>
        <family val="0"/>
        <charset val="1"/>
      </rPr>
      <t xml:space="preserve">HLA-DR4</t>
    </r>
    <r>
      <rPr>
        <sz val="10"/>
        <rFont val="Noto Sans CJK SC"/>
        <family val="2"/>
      </rPr>
      <t xml:space="preserve">陽性である。</t>
    </r>
  </si>
  <si>
    <r>
      <rPr>
        <sz val="10"/>
        <rFont val="Noto Sans CJK SC"/>
        <family val="2"/>
      </rPr>
      <t xml:space="preserve">医学各論 Ⅵ</t>
    </r>
    <r>
      <rPr>
        <sz val="10"/>
        <rFont val="Arial"/>
        <family val="0"/>
        <charset val="1"/>
      </rPr>
      <t xml:space="preserve">-6-B-⑦</t>
    </r>
    <r>
      <rPr>
        <sz val="10"/>
        <rFont val="Noto Sans CJK SC"/>
        <family val="2"/>
      </rPr>
      <t xml:space="preserve">（自己免疫性肝炎、</t>
    </r>
    <r>
      <rPr>
        <sz val="10"/>
        <rFont val="Arial"/>
        <family val="0"/>
        <charset val="1"/>
      </rPr>
      <t xml:space="preserve">b</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</si>
  <si>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TBL-01-00-294 (id: Jlvnl7Y)</t>
    </r>
  </si>
  <si>
    <t xml:space="preserve">SRC-077</t>
  </si>
  <si>
    <r>
      <rPr>
        <sz val="10"/>
        <rFont val="Noto Sans CJK SC"/>
        <family val="2"/>
      </rPr>
      <t xml:space="preserve">厚生労働省 指定難病</t>
    </r>
    <r>
      <rPr>
        <sz val="10"/>
        <rFont val="Arial"/>
        <family val="0"/>
        <charset val="1"/>
      </rPr>
      <t xml:space="preserve">95</t>
    </r>
    <r>
      <rPr>
        <sz val="10"/>
        <rFont val="Noto Sans CJK SC"/>
        <family val="2"/>
      </rPr>
      <t xml:space="preserve">『自己免疫性肝炎』概要・診断基準等</t>
    </r>
  </si>
  <si>
    <t xml:space="preserve">LV-080</t>
  </si>
  <si>
    <r>
      <rPr>
        <sz val="10"/>
        <rFont val="Noto Sans CJK SC"/>
        <family val="2"/>
      </rPr>
      <t xml:space="preserve">日本の</t>
    </r>
    <r>
      <rPr>
        <sz val="10"/>
        <rFont val="Arial"/>
        <family val="0"/>
        <charset val="1"/>
      </rPr>
      <t xml:space="preserve">AIH</t>
    </r>
    <r>
      <rPr>
        <sz val="10"/>
        <rFont val="Noto Sans CJK SC"/>
        <family val="2"/>
      </rPr>
      <t xml:space="preserve">の診断項目は、①抗核抗体または抗平滑筋抗体陽性、②</t>
    </r>
    <r>
      <rPr>
        <sz val="10"/>
        <rFont val="Arial"/>
        <family val="0"/>
        <charset val="1"/>
      </rPr>
      <t xml:space="preserve">IgG</t>
    </r>
    <r>
      <rPr>
        <sz val="10"/>
        <rFont val="Noto Sans CJK SC"/>
        <family val="2"/>
      </rPr>
      <t xml:space="preserve">高値（基準上限の</t>
    </r>
    <r>
      <rPr>
        <sz val="10"/>
        <rFont val="Arial"/>
        <family val="0"/>
        <charset val="1"/>
      </rPr>
      <t xml:space="preserve">1.1</t>
    </r>
    <r>
      <rPr>
        <sz val="10"/>
        <rFont val="Noto Sans CJK SC"/>
        <family val="2"/>
      </rPr>
      <t xml:space="preserve">倍超）、③組織学的な</t>
    </r>
    <r>
      <rPr>
        <sz val="10"/>
        <rFont val="Arial"/>
        <family val="0"/>
        <charset val="1"/>
      </rPr>
      <t xml:space="preserve">interface hepatitis</t>
    </r>
    <r>
      <rPr>
        <sz val="10"/>
        <rFont val="Noto Sans CJK SC"/>
        <family val="2"/>
      </rPr>
      <t xml:space="preserve">や形質細胞浸潤、④副腎皮質ステロイドが著効、⑤他の原因による肝障害の否定、の</t>
    </r>
    <r>
      <rPr>
        <sz val="10"/>
        <rFont val="Arial"/>
        <family val="0"/>
        <charset val="1"/>
      </rPr>
      <t xml:space="preserve">5</t>
    </r>
    <r>
      <rPr>
        <sz val="10"/>
        <rFont val="Noto Sans CJK SC"/>
        <family val="2"/>
      </rPr>
      <t xml:space="preserve">つである。①〜④のうち</t>
    </r>
    <r>
      <rPr>
        <sz val="10"/>
        <rFont val="Arial"/>
        <family val="0"/>
        <charset val="1"/>
      </rPr>
      <t xml:space="preserve">3</t>
    </r>
    <r>
      <rPr>
        <sz val="10"/>
        <rFont val="Noto Sans CJK SC"/>
        <family val="2"/>
      </rPr>
      <t xml:space="preserve">項目以上と⑤を満たせば典型例、</t>
    </r>
    <r>
      <rPr>
        <sz val="10"/>
        <rFont val="Arial"/>
        <family val="0"/>
        <charset val="1"/>
      </rPr>
      <t xml:space="preserve">1</t>
    </r>
    <r>
      <rPr>
        <sz val="10"/>
        <rFont val="Noto Sans CJK SC"/>
        <family val="2"/>
      </rPr>
      <t xml:space="preserve">項目以上と⑤を満たせば非典型例とする。</t>
    </r>
  </si>
  <si>
    <t xml:space="preserve">LV-081</t>
  </si>
  <si>
    <r>
      <rPr>
        <sz val="10"/>
        <rFont val="Arial"/>
        <family val="0"/>
        <charset val="1"/>
      </rPr>
      <t xml:space="preserve">AIH</t>
    </r>
    <r>
      <rPr>
        <sz val="10"/>
        <rFont val="Noto Sans CJK SC"/>
        <family val="2"/>
      </rPr>
      <t xml:space="preserve">の初発症状は倦怠感が</t>
    </r>
    <r>
      <rPr>
        <sz val="10"/>
        <rFont val="Arial"/>
        <family val="0"/>
        <charset val="1"/>
      </rPr>
      <t xml:space="preserve">60%</t>
    </r>
    <r>
      <rPr>
        <sz val="10"/>
        <rFont val="Noto Sans CJK SC"/>
        <family val="2"/>
      </rPr>
      <t xml:space="preserve">、黄疸が</t>
    </r>
    <r>
      <rPr>
        <sz val="10"/>
        <rFont val="Arial"/>
        <family val="0"/>
        <charset val="1"/>
      </rPr>
      <t xml:space="preserve">35%</t>
    </r>
    <r>
      <rPr>
        <sz val="10"/>
        <rFont val="Noto Sans CJK SC"/>
        <family val="2"/>
      </rPr>
      <t xml:space="preserve">、食思不振が</t>
    </r>
    <r>
      <rPr>
        <sz val="10"/>
        <rFont val="Arial"/>
        <family val="0"/>
        <charset val="1"/>
      </rPr>
      <t xml:space="preserve">27%</t>
    </r>
    <r>
      <rPr>
        <sz val="10"/>
        <rFont val="Noto Sans CJK SC"/>
        <family val="2"/>
      </rPr>
      <t xml:space="preserve">とされる。自己免疫疾患・膠原病の合併は約</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にあり（慢性甲状腺炎約</t>
    </r>
    <r>
      <rPr>
        <sz val="10"/>
        <rFont val="Arial"/>
        <family val="0"/>
        <charset val="1"/>
      </rPr>
      <t xml:space="preserve">9%</t>
    </r>
    <r>
      <rPr>
        <sz val="10"/>
        <rFont val="Noto Sans CJK SC"/>
        <family val="2"/>
      </rPr>
      <t xml:space="preserve">、</t>
    </r>
    <r>
      <rPr>
        <sz val="10"/>
        <rFont val="Arial"/>
        <family val="0"/>
        <charset val="1"/>
      </rPr>
      <t xml:space="preserve">Sjögren</t>
    </r>
    <r>
      <rPr>
        <sz val="10"/>
        <rFont val="Noto Sans CJK SC"/>
        <family val="2"/>
      </rPr>
      <t xml:space="preserve">症候群約</t>
    </r>
    <r>
      <rPr>
        <sz val="10"/>
        <rFont val="Arial"/>
        <family val="0"/>
        <charset val="1"/>
      </rPr>
      <t xml:space="preserve">7%</t>
    </r>
    <r>
      <rPr>
        <sz val="10"/>
        <rFont val="Noto Sans CJK SC"/>
        <family val="2"/>
      </rPr>
      <t xml:space="preserve">、関節リウマチ約</t>
    </r>
    <r>
      <rPr>
        <sz val="10"/>
        <rFont val="Arial"/>
        <family val="0"/>
        <charset val="1"/>
      </rPr>
      <t xml:space="preserve">3%</t>
    </r>
    <r>
      <rPr>
        <sz val="10"/>
        <rFont val="Noto Sans CJK SC"/>
        <family val="2"/>
      </rPr>
      <t xml:space="preserve">）、</t>
    </r>
    <r>
      <rPr>
        <sz val="10"/>
        <rFont val="Arial"/>
        <family val="0"/>
        <charset val="1"/>
      </rPr>
      <t xml:space="preserve">AMA</t>
    </r>
    <r>
      <rPr>
        <sz val="10"/>
        <rFont val="Noto Sans CJK SC"/>
        <family val="2"/>
      </rPr>
      <t xml:space="preserve">が約</t>
    </r>
    <r>
      <rPr>
        <sz val="10"/>
        <rFont val="Arial"/>
        <family val="0"/>
        <charset val="1"/>
      </rPr>
      <t xml:space="preserve">10%</t>
    </r>
    <r>
      <rPr>
        <sz val="10"/>
        <rFont val="Noto Sans CJK SC"/>
        <family val="2"/>
      </rPr>
      <t xml:space="preserve">で陽性になる。</t>
    </r>
  </si>
  <si>
    <r>
      <rPr>
        <sz val="10"/>
        <rFont val="Arial"/>
        <family val="0"/>
        <charset val="1"/>
      </rPr>
      <t xml:space="preserve">PS-02-08-05 (id: JkxnuRY)</t>
    </r>
    <r>
      <rPr>
        <sz val="10"/>
        <rFont val="Noto Sans CJK SC"/>
        <family val="2"/>
      </rPr>
      <t xml:space="preserve">；</t>
    </r>
    <r>
      <rPr>
        <sz val="10"/>
        <rFont val="Arial"/>
        <family val="0"/>
        <charset val="1"/>
      </rPr>
      <t xml:space="preserve">TBL-01-00-294 (id: Jlvnl7Y)</t>
    </r>
    <r>
      <rPr>
        <sz val="10"/>
        <rFont val="Noto Sans CJK SC"/>
        <family val="2"/>
      </rPr>
      <t xml:space="preserve">；</t>
    </r>
    <r>
      <rPr>
        <sz val="10"/>
        <rFont val="Arial"/>
        <family val="0"/>
        <charset val="1"/>
      </rPr>
      <t xml:space="preserve">TBL-02-07-023 (id: JlAKpks)</t>
    </r>
  </si>
  <si>
    <t xml:space="preserve">LV-082</t>
  </si>
  <si>
    <r>
      <rPr>
        <sz val="10"/>
        <rFont val="Arial"/>
        <family val="0"/>
        <charset val="1"/>
      </rPr>
      <t xml:space="preserve">AIH</t>
    </r>
    <r>
      <rPr>
        <sz val="10"/>
        <rFont val="Noto Sans CJK SC"/>
        <family val="2"/>
      </rPr>
      <t xml:space="preserve">の第一選択薬はプレドニゾロンである。</t>
    </r>
    <r>
      <rPr>
        <sz val="10"/>
        <rFont val="Arial"/>
        <family val="0"/>
        <charset val="1"/>
      </rPr>
      <t xml:space="preserve">2</t>
    </r>
    <r>
      <rPr>
        <sz val="10"/>
        <rFont val="Noto Sans CJK SC"/>
        <family val="2"/>
      </rPr>
      <t xml:space="preserve">年以上トランスアミナーゼと</t>
    </r>
    <r>
      <rPr>
        <sz val="10"/>
        <rFont val="Arial"/>
        <family val="0"/>
        <charset val="1"/>
      </rPr>
      <t xml:space="preserve">IgG</t>
    </r>
    <r>
      <rPr>
        <sz val="10"/>
        <rFont val="Noto Sans CJK SC"/>
        <family val="2"/>
      </rPr>
      <t xml:space="preserve">が正常であれば中止を検討できるが、中止例の</t>
    </r>
    <r>
      <rPr>
        <sz val="10"/>
        <rFont val="Arial"/>
        <family val="0"/>
        <charset val="1"/>
      </rPr>
      <t xml:space="preserve">80%</t>
    </r>
    <r>
      <rPr>
        <sz val="10"/>
        <rFont val="Noto Sans CJK SC"/>
        <family val="2"/>
      </rPr>
      <t xml:space="preserve">が再燃し、</t>
    </r>
    <r>
      <rPr>
        <sz val="10"/>
        <rFont val="Arial"/>
        <family val="0"/>
        <charset val="1"/>
      </rPr>
      <t xml:space="preserve">60%</t>
    </r>
    <r>
      <rPr>
        <sz val="10"/>
        <rFont val="Noto Sans CJK SC"/>
        <family val="2"/>
      </rPr>
      <t xml:space="preserve">は</t>
    </r>
    <r>
      <rPr>
        <sz val="10"/>
        <rFont val="Arial"/>
        <family val="0"/>
        <charset val="1"/>
      </rPr>
      <t xml:space="preserve">1</t>
    </r>
    <r>
      <rPr>
        <sz val="10"/>
        <rFont val="Noto Sans CJK SC"/>
        <family val="2"/>
      </rPr>
      <t xml:space="preserve">年以内に再燃する。再燃を繰り返す例やステロイドを使えない例にはアザチオプリンが有効で、投与前に</t>
    </r>
    <r>
      <rPr>
        <sz val="10"/>
        <rFont val="Arial"/>
        <family val="0"/>
        <charset val="1"/>
      </rPr>
      <t xml:space="preserve">NUDT15</t>
    </r>
    <r>
      <rPr>
        <sz val="10"/>
        <rFont val="Noto Sans CJK SC"/>
        <family val="2"/>
      </rPr>
      <t xml:space="preserve">遺伝子多型を調べる。</t>
    </r>
  </si>
  <si>
    <t xml:space="preserve">LV-083</t>
  </si>
  <si>
    <r>
      <rPr>
        <sz val="10"/>
        <rFont val="Arial"/>
        <family val="0"/>
        <charset val="1"/>
      </rPr>
      <t xml:space="preserve">AIH</t>
    </r>
    <r>
      <rPr>
        <sz val="10"/>
        <rFont val="Noto Sans CJK SC"/>
        <family val="2"/>
      </rPr>
      <t xml:space="preserve">には急性肝炎のように発症する急性発症型があり、</t>
    </r>
    <r>
      <rPr>
        <sz val="10"/>
        <rFont val="Arial"/>
        <family val="0"/>
        <charset val="1"/>
      </rPr>
      <t xml:space="preserve">IgG</t>
    </r>
    <r>
      <rPr>
        <sz val="10"/>
        <rFont val="Noto Sans CJK SC"/>
        <family val="2"/>
      </rPr>
      <t xml:space="preserve">高値や抗核抗体がみられないことがある。急性肝不全を伴う例は予後が悪く、肝移植を視野に入れて治療方針を決める。適切な治療が続けば生存期間は一般人口と差がないが、治療しないと他の慢性肝疾患より早く肝硬変・肝不全に進む。</t>
    </r>
  </si>
  <si>
    <r>
      <rPr>
        <sz val="10"/>
        <rFont val="Arial"/>
        <family val="0"/>
        <charset val="1"/>
      </rPr>
      <t xml:space="preserve">PS-02-08-05 (id: JkxnuRY)</t>
    </r>
    <r>
      <rPr>
        <sz val="10"/>
        <rFont val="Noto Sans CJK SC"/>
        <family val="2"/>
      </rPr>
      <t xml:space="preserve">；</t>
    </r>
    <r>
      <rPr>
        <sz val="10"/>
        <rFont val="Arial"/>
        <family val="0"/>
        <charset val="1"/>
      </rPr>
      <t xml:space="preserve">TBL-01-00-294 (id: Jlvnl7Y)</t>
    </r>
    <r>
      <rPr>
        <sz val="10"/>
        <rFont val="Noto Sans CJK SC"/>
        <family val="2"/>
      </rPr>
      <t xml:space="preserve">；</t>
    </r>
    <r>
      <rPr>
        <sz val="10"/>
        <rFont val="Arial"/>
        <family val="0"/>
        <charset val="1"/>
      </rPr>
      <t xml:space="preserve">TBL-01-00-287 (id: Jlvnl6g)</t>
    </r>
  </si>
  <si>
    <t xml:space="preserve">LV-084</t>
  </si>
  <si>
    <t xml:space="preserve">代謝性肝疾患</t>
  </si>
  <si>
    <r>
      <rPr>
        <sz val="10"/>
        <rFont val="Arial"/>
        <family val="0"/>
        <charset val="1"/>
      </rPr>
      <t xml:space="preserve">Wilson</t>
    </r>
    <r>
      <rPr>
        <sz val="10"/>
        <rFont val="Noto Sans CJK SC"/>
        <family val="2"/>
      </rPr>
      <t xml:space="preserve">病は</t>
    </r>
    <r>
      <rPr>
        <sz val="10"/>
        <rFont val="Arial"/>
        <family val="0"/>
        <charset val="1"/>
      </rPr>
      <t xml:space="preserve">ATP7B</t>
    </r>
    <r>
      <rPr>
        <sz val="10"/>
        <rFont val="Noto Sans CJK SC"/>
        <family val="2"/>
      </rPr>
      <t xml:space="preserve">遺伝子の変化による常染色体潜性（劣性）遺伝の疾患で、銅の胆汁への排泄が障害され、肝、脳、腎などに銅が沈着して障害を起こす。日本の患者数は約</t>
    </r>
    <r>
      <rPr>
        <sz val="10"/>
        <rFont val="Arial"/>
        <family val="0"/>
        <charset val="1"/>
      </rPr>
      <t xml:space="preserve">3,000</t>
    </r>
    <r>
      <rPr>
        <sz val="10"/>
        <rFont val="Noto Sans CJK SC"/>
        <family val="2"/>
      </rPr>
      <t xml:space="preserve">人とされる。</t>
    </r>
  </si>
  <si>
    <r>
      <rPr>
        <sz val="10"/>
        <rFont val="Noto Sans CJK SC"/>
        <family val="2"/>
      </rPr>
      <t xml:space="preserve">医学各論 Ⅵ</t>
    </r>
    <r>
      <rPr>
        <sz val="10"/>
        <rFont val="Arial"/>
        <family val="0"/>
        <charset val="1"/>
      </rPr>
      <t xml:space="preserve">-6-E-⑤</t>
    </r>
    <r>
      <rPr>
        <sz val="10"/>
        <rFont val="Noto Sans CJK SC"/>
        <family val="2"/>
      </rPr>
      <t xml:space="preserve">（</t>
    </r>
    <r>
      <rPr>
        <sz val="10"/>
        <rFont val="Arial"/>
        <family val="0"/>
        <charset val="1"/>
      </rPr>
      <t xml:space="preserve">Wilson</t>
    </r>
    <r>
      <rPr>
        <sz val="10"/>
        <rFont val="Noto Sans CJK SC"/>
        <family val="2"/>
      </rPr>
      <t xml:space="preserve">病、</t>
    </r>
    <r>
      <rPr>
        <sz val="10"/>
        <rFont val="Arial"/>
        <family val="0"/>
        <charset val="1"/>
      </rPr>
      <t xml:space="preserve">c</t>
    </r>
    <r>
      <rPr>
        <sz val="10"/>
        <rFont val="Noto Sans CJK SC"/>
        <family val="2"/>
      </rPr>
      <t xml:space="preserve">）；医学各論 Ⅹ</t>
    </r>
    <r>
      <rPr>
        <sz val="10"/>
        <rFont val="Arial"/>
        <family val="0"/>
        <charset val="1"/>
      </rPr>
      <t xml:space="preserve">-9-E-①</t>
    </r>
    <r>
      <rPr>
        <sz val="10"/>
        <rFont val="Noto Sans CJK SC"/>
        <family val="2"/>
      </rPr>
      <t xml:space="preserve">（</t>
    </r>
    <r>
      <rPr>
        <sz val="10"/>
        <rFont val="Arial"/>
        <family val="0"/>
        <charset val="1"/>
      </rPr>
      <t xml:space="preserve">Wilson</t>
    </r>
    <r>
      <rPr>
        <sz val="10"/>
        <rFont val="Noto Sans CJK SC"/>
        <family val="2"/>
      </rPr>
      <t xml:space="preserve">病、</t>
    </r>
    <r>
      <rPr>
        <sz val="10"/>
        <rFont val="Arial"/>
        <family val="0"/>
        <charset val="1"/>
      </rPr>
      <t xml:space="preserve">b</t>
    </r>
    <r>
      <rPr>
        <sz val="10"/>
        <rFont val="Noto Sans CJK SC"/>
        <family val="2"/>
      </rPr>
      <t xml:space="preserve">）</t>
    </r>
  </si>
  <si>
    <t xml:space="preserve">SRC-078</t>
  </si>
  <si>
    <r>
      <rPr>
        <sz val="10"/>
        <rFont val="Noto Sans CJK SC"/>
        <family val="2"/>
      </rPr>
      <t xml:space="preserve">厚生労働省 指定難病</t>
    </r>
    <r>
      <rPr>
        <sz val="10"/>
        <rFont val="Arial"/>
        <family val="0"/>
        <charset val="1"/>
      </rPr>
      <t xml:space="preserve">171</t>
    </r>
    <r>
      <rPr>
        <sz val="10"/>
        <rFont val="Noto Sans CJK SC"/>
        <family val="2"/>
      </rPr>
      <t xml:space="preserve">『ウィルソン病』概要・診断基準等</t>
    </r>
  </si>
  <si>
    <t xml:space="preserve">LV-085</t>
  </si>
  <si>
    <r>
      <rPr>
        <sz val="10"/>
        <rFont val="Noto Sans CJK SC"/>
        <family val="2"/>
      </rPr>
      <t xml:space="preserve">日本の指定難病の</t>
    </r>
    <r>
      <rPr>
        <sz val="10"/>
        <rFont val="Arial"/>
        <family val="0"/>
        <charset val="1"/>
      </rPr>
      <t xml:space="preserve">Wilson</t>
    </r>
    <r>
      <rPr>
        <sz val="10"/>
        <rFont val="Noto Sans CJK SC"/>
        <family val="2"/>
      </rPr>
      <t xml:space="preserve">病の診断基準では、血清セルロプラスミン</t>
    </r>
    <r>
      <rPr>
        <sz val="10"/>
        <rFont val="Arial"/>
        <family val="0"/>
        <charset val="1"/>
      </rPr>
      <t xml:space="preserve">10 mg/dL</t>
    </r>
    <r>
      <rPr>
        <sz val="10"/>
        <rFont val="Noto Sans CJK SC"/>
        <family val="2"/>
      </rPr>
      <t xml:space="preserve">未満（</t>
    </r>
    <r>
      <rPr>
        <sz val="10"/>
        <rFont val="Arial"/>
        <family val="0"/>
        <charset val="1"/>
      </rPr>
      <t xml:space="preserve">2</t>
    </r>
    <r>
      <rPr>
        <sz val="10"/>
        <rFont val="Noto Sans CJK SC"/>
        <family val="2"/>
      </rPr>
      <t xml:space="preserve">点）、尿中銅排泄</t>
    </r>
    <r>
      <rPr>
        <sz val="10"/>
        <rFont val="Arial"/>
        <family val="0"/>
        <charset val="1"/>
      </rPr>
      <t xml:space="preserve">80 µg/</t>
    </r>
    <r>
      <rPr>
        <sz val="10"/>
        <rFont val="Noto Sans CJK SC"/>
        <family val="2"/>
      </rPr>
      <t xml:space="preserve">日以上（</t>
    </r>
    <r>
      <rPr>
        <sz val="10"/>
        <rFont val="Arial"/>
        <family val="0"/>
        <charset val="1"/>
      </rPr>
      <t xml:space="preserve">2</t>
    </r>
    <r>
      <rPr>
        <sz val="10"/>
        <rFont val="Noto Sans CJK SC"/>
        <family val="2"/>
      </rPr>
      <t xml:space="preserve">点）、肝銅含量</t>
    </r>
    <r>
      <rPr>
        <sz val="10"/>
        <rFont val="Arial"/>
        <family val="0"/>
        <charset val="1"/>
      </rPr>
      <t xml:space="preserve">250 µg/g</t>
    </r>
    <r>
      <rPr>
        <sz val="10"/>
        <rFont val="Noto Sans CJK SC"/>
        <family val="2"/>
      </rPr>
      <t xml:space="preserve">乾燥肝重量以上（</t>
    </r>
    <r>
      <rPr>
        <sz val="10"/>
        <rFont val="Arial"/>
        <family val="0"/>
        <charset val="1"/>
      </rPr>
      <t xml:space="preserve">2</t>
    </r>
    <r>
      <rPr>
        <sz val="10"/>
        <rFont val="Noto Sans CJK SC"/>
        <family val="2"/>
      </rPr>
      <t xml:space="preserve">点）、</t>
    </r>
    <r>
      <rPr>
        <sz val="10"/>
        <rFont val="Arial"/>
        <family val="0"/>
        <charset val="1"/>
      </rPr>
      <t xml:space="preserve">Kayser-Fleischer</t>
    </r>
    <r>
      <rPr>
        <sz val="10"/>
        <rFont val="Noto Sans CJK SC"/>
        <family val="2"/>
      </rPr>
      <t xml:space="preserve">角膜輪（</t>
    </r>
    <r>
      <rPr>
        <sz val="10"/>
        <rFont val="Arial"/>
        <family val="0"/>
        <charset val="1"/>
      </rPr>
      <t xml:space="preserve">2</t>
    </r>
    <r>
      <rPr>
        <sz val="10"/>
        <rFont val="Noto Sans CJK SC"/>
        <family val="2"/>
      </rPr>
      <t xml:space="preserve">点）、</t>
    </r>
    <r>
      <rPr>
        <sz val="10"/>
        <rFont val="Arial"/>
        <family val="0"/>
        <charset val="1"/>
      </rPr>
      <t xml:space="preserve">ATP7B</t>
    </r>
    <r>
      <rPr>
        <sz val="10"/>
        <rFont val="Noto Sans CJK SC"/>
        <family val="2"/>
      </rPr>
      <t xml:space="preserve">遺伝子の両アレルの病的変化（</t>
    </r>
    <r>
      <rPr>
        <sz val="10"/>
        <rFont val="Arial"/>
        <family val="0"/>
        <charset val="1"/>
      </rPr>
      <t xml:space="preserve">4</t>
    </r>
    <r>
      <rPr>
        <sz val="10"/>
        <rFont val="Noto Sans CJK SC"/>
        <family val="2"/>
      </rPr>
      <t xml:space="preserve">点）などを点数化し、合計</t>
    </r>
    <r>
      <rPr>
        <sz val="10"/>
        <rFont val="Arial"/>
        <family val="0"/>
        <charset val="1"/>
      </rPr>
      <t xml:space="preserve">4</t>
    </r>
    <r>
      <rPr>
        <sz val="10"/>
        <rFont val="Noto Sans CJK SC"/>
        <family val="2"/>
      </rPr>
      <t xml:space="preserve">点以上で確定とする。</t>
    </r>
  </si>
  <si>
    <r>
      <rPr>
        <sz val="10"/>
        <rFont val="Noto Sans CJK SC"/>
        <family val="2"/>
      </rPr>
      <t xml:space="preserve">医学各論 Ⅵ</t>
    </r>
    <r>
      <rPr>
        <sz val="10"/>
        <rFont val="Arial"/>
        <family val="0"/>
        <charset val="1"/>
      </rPr>
      <t xml:space="preserve">-6-E-⑤</t>
    </r>
    <r>
      <rPr>
        <sz val="10"/>
        <rFont val="Noto Sans CJK SC"/>
        <family val="2"/>
      </rPr>
      <t xml:space="preserve">（</t>
    </r>
    <r>
      <rPr>
        <sz val="10"/>
        <rFont val="Arial"/>
        <family val="0"/>
        <charset val="1"/>
      </rPr>
      <t xml:space="preserve">Wilson</t>
    </r>
    <r>
      <rPr>
        <sz val="10"/>
        <rFont val="Noto Sans CJK SC"/>
        <family val="2"/>
      </rPr>
      <t xml:space="preserve">病、</t>
    </r>
    <r>
      <rPr>
        <sz val="10"/>
        <rFont val="Arial"/>
        <family val="0"/>
        <charset val="1"/>
      </rPr>
      <t xml:space="preserve">c</t>
    </r>
    <r>
      <rPr>
        <sz val="10"/>
        <rFont val="Noto Sans CJK SC"/>
        <family val="2"/>
      </rPr>
      <t xml:space="preserve">）</t>
    </r>
  </si>
  <si>
    <r>
      <rPr>
        <sz val="10"/>
        <rFont val="Noto Sans CJK SC"/>
        <family val="2"/>
      </rPr>
      <t xml:space="preserve">各項目の</t>
    </r>
    <r>
      <rPr>
        <sz val="10"/>
        <rFont val="Arial"/>
        <family val="0"/>
        <charset val="1"/>
      </rPr>
      <t xml:space="preserve">1</t>
    </r>
    <r>
      <rPr>
        <sz val="10"/>
        <rFont val="Noto Sans CJK SC"/>
        <family val="2"/>
      </rPr>
      <t xml:space="preserve">点の区分（セルロプラスミン</t>
    </r>
    <r>
      <rPr>
        <sz val="10"/>
        <rFont val="Arial"/>
        <family val="0"/>
        <charset val="1"/>
      </rPr>
      <t xml:space="preserve">10</t>
    </r>
    <r>
      <rPr>
        <sz val="10"/>
        <rFont val="Noto Sans CJK SC"/>
        <family val="2"/>
      </rPr>
      <t xml:space="preserve">〜</t>
    </r>
    <r>
      <rPr>
        <sz val="10"/>
        <rFont val="Arial"/>
        <family val="0"/>
        <charset val="1"/>
      </rPr>
      <t xml:space="preserve">20 mg/dL</t>
    </r>
    <r>
      <rPr>
        <sz val="10"/>
        <rFont val="Noto Sans CJK SC"/>
        <family val="2"/>
      </rPr>
      <t xml:space="preserve">未満など）も出典にある</t>
    </r>
  </si>
  <si>
    <t xml:space="preserve">LV-086</t>
  </si>
  <si>
    <r>
      <rPr>
        <sz val="10"/>
        <rFont val="Arial"/>
        <family val="0"/>
        <charset val="1"/>
      </rPr>
      <t xml:space="preserve">Wilson</t>
    </r>
    <r>
      <rPr>
        <sz val="10"/>
        <rFont val="Noto Sans CJK SC"/>
        <family val="2"/>
      </rPr>
      <t xml:space="preserve">病の治療は</t>
    </r>
    <r>
      <rPr>
        <sz val="10"/>
        <rFont val="Arial"/>
        <family val="0"/>
        <charset val="1"/>
      </rPr>
      <t xml:space="preserve">D-</t>
    </r>
    <r>
      <rPr>
        <sz val="10"/>
        <rFont val="Noto Sans CJK SC"/>
        <family val="2"/>
      </rPr>
      <t xml:space="preserve">ペニシラミン、トリエンチン、酢酸亜鉛による生涯にわたる治療であり、治療の中断は致死的になりうる。肝不全には肝移植を考慮する。早期に診断し治療を続ければ予後はよい。</t>
    </r>
  </si>
  <si>
    <t xml:space="preserve">LV-087</t>
  </si>
  <si>
    <r>
      <rPr>
        <sz val="10"/>
        <rFont val="Noto Sans CJK SC"/>
        <family val="2"/>
      </rPr>
      <t xml:space="preserve">遺伝性ヘモクロマトーシスは食事中の鉄を過剰に吸収する疾患で、最も多い</t>
    </r>
    <r>
      <rPr>
        <sz val="10"/>
        <rFont val="Arial"/>
        <family val="0"/>
        <charset val="1"/>
      </rPr>
      <t xml:space="preserve">1</t>
    </r>
    <r>
      <rPr>
        <sz val="10"/>
        <rFont val="Noto Sans CJK SC"/>
        <family val="2"/>
      </rPr>
      <t xml:space="preserve">型は</t>
    </r>
    <r>
      <rPr>
        <sz val="10"/>
        <rFont val="Arial"/>
        <family val="0"/>
        <charset val="1"/>
      </rPr>
      <t xml:space="preserve">HFE</t>
    </r>
    <r>
      <rPr>
        <sz val="10"/>
        <rFont val="Noto Sans CJK SC"/>
        <family val="2"/>
      </rPr>
      <t xml:space="preserve">遺伝子の変化による常染色体潜性（劣性）遺伝である。</t>
    </r>
    <r>
      <rPr>
        <sz val="10"/>
        <rFont val="Arial"/>
        <family val="0"/>
        <charset val="1"/>
      </rPr>
      <t xml:space="preserve">1</t>
    </r>
    <r>
      <rPr>
        <sz val="10"/>
        <rFont val="Noto Sans CJK SC"/>
        <family val="2"/>
      </rPr>
      <t xml:space="preserve">型では男性は</t>
    </r>
    <r>
      <rPr>
        <sz val="10"/>
        <rFont val="Arial"/>
        <family val="0"/>
        <charset val="1"/>
      </rPr>
      <t xml:space="preserve">40</t>
    </r>
    <r>
      <rPr>
        <sz val="10"/>
        <rFont val="Noto Sans CJK SC"/>
        <family val="2"/>
      </rPr>
      <t xml:space="preserve">〜</t>
    </r>
    <r>
      <rPr>
        <sz val="10"/>
        <rFont val="Arial"/>
        <family val="0"/>
        <charset val="1"/>
      </rPr>
      <t xml:space="preserve">60</t>
    </r>
    <r>
      <rPr>
        <sz val="10"/>
        <rFont val="Noto Sans CJK SC"/>
        <family val="2"/>
      </rPr>
      <t xml:space="preserve">歳で、女性は閉経後に症状が出ることが多い。北欧系の人に多い。</t>
    </r>
  </si>
  <si>
    <r>
      <rPr>
        <sz val="10"/>
        <rFont val="Noto Sans CJK SC"/>
        <family val="2"/>
      </rPr>
      <t xml:space="preserve">医学各論 Ⅵ</t>
    </r>
    <r>
      <rPr>
        <sz val="10"/>
        <rFont val="Arial"/>
        <family val="0"/>
        <charset val="1"/>
      </rPr>
      <t xml:space="preserve">-6-E-④</t>
    </r>
    <r>
      <rPr>
        <sz val="10"/>
        <rFont val="Noto Sans CJK SC"/>
        <family val="2"/>
      </rPr>
      <t xml:space="preserve">（ヘモクロマトーシス、</t>
    </r>
    <r>
      <rPr>
        <sz val="10"/>
        <rFont val="Arial"/>
        <family val="0"/>
        <charset val="1"/>
      </rPr>
      <t xml:space="preserve">c</t>
    </r>
    <r>
      <rPr>
        <sz val="10"/>
        <rFont val="Noto Sans CJK SC"/>
        <family val="2"/>
      </rPr>
      <t xml:space="preserve">）；医学各論 Ⅹ</t>
    </r>
    <r>
      <rPr>
        <sz val="10"/>
        <rFont val="Arial"/>
        <family val="0"/>
        <charset val="1"/>
      </rPr>
      <t xml:space="preserve">-9-E-②</t>
    </r>
    <r>
      <rPr>
        <sz val="10"/>
        <rFont val="Noto Sans CJK SC"/>
        <family val="2"/>
      </rPr>
      <t xml:space="preserve">（ヘモクロマトーシス、</t>
    </r>
    <r>
      <rPr>
        <sz val="10"/>
        <rFont val="Arial"/>
        <family val="0"/>
        <charset val="1"/>
      </rPr>
      <t xml:space="preserve">c</t>
    </r>
    <r>
      <rPr>
        <sz val="10"/>
        <rFont val="Noto Sans CJK SC"/>
        <family val="2"/>
      </rPr>
      <t xml:space="preserve">）</t>
    </r>
  </si>
  <si>
    <t xml:space="preserve">SRC-081</t>
  </si>
  <si>
    <r>
      <rPr>
        <sz val="10"/>
        <rFont val="Arial"/>
        <family val="0"/>
        <charset val="1"/>
      </rPr>
      <t xml:space="preserve">MedlinePlus Genetics. Hereditary hemochromatosis</t>
    </r>
    <r>
      <rPr>
        <sz val="10"/>
        <rFont val="Noto Sans CJK SC"/>
        <family val="2"/>
      </rPr>
      <t xml:space="preserve">（最終更新 </t>
    </r>
    <r>
      <rPr>
        <sz val="10"/>
        <rFont val="Arial"/>
        <family val="0"/>
        <charset val="1"/>
      </rPr>
      <t xml:space="preserve">2019-02-01</t>
    </r>
    <r>
      <rPr>
        <sz val="10"/>
        <rFont val="Noto Sans CJK SC"/>
        <family val="2"/>
      </rPr>
      <t xml:space="preserve">）</t>
    </r>
  </si>
  <si>
    <t xml:space="preserve">日本人での頻度は今回は未確認</t>
  </si>
  <si>
    <t xml:space="preserve">LV-088</t>
  </si>
  <si>
    <t xml:space="preserve">遺伝性ヘモクロマトーシスでは鉄が皮膚、心臓、肝臓、膵臓、関節に沈着し、進行すると関節炎、肝硬変や肝癌、糖尿病、心臓の異常、皮膚の色素沈着をきたす。</t>
  </si>
  <si>
    <r>
      <rPr>
        <sz val="10"/>
        <rFont val="Noto Sans CJK SC"/>
        <family val="2"/>
      </rPr>
      <t xml:space="preserve">医学各論 Ⅵ</t>
    </r>
    <r>
      <rPr>
        <sz val="10"/>
        <rFont val="Arial"/>
        <family val="0"/>
        <charset val="1"/>
      </rPr>
      <t xml:space="preserve">-6-E-④</t>
    </r>
    <r>
      <rPr>
        <sz val="10"/>
        <rFont val="Noto Sans CJK SC"/>
        <family val="2"/>
      </rPr>
      <t xml:space="preserve">（ヘモクロマトーシス、</t>
    </r>
    <r>
      <rPr>
        <sz val="10"/>
        <rFont val="Arial"/>
        <family val="0"/>
        <charset val="1"/>
      </rPr>
      <t xml:space="preserve">c</t>
    </r>
    <r>
      <rPr>
        <sz val="10"/>
        <rFont val="Noto Sans CJK SC"/>
        <family val="2"/>
      </rPr>
      <t xml:space="preserve">）</t>
    </r>
  </si>
  <si>
    <t xml:space="preserve">LV-089</t>
  </si>
  <si>
    <t xml:space="preserve">肝の血管性疾患</t>
  </si>
  <si>
    <r>
      <rPr>
        <sz val="10"/>
        <rFont val="Arial"/>
        <family val="0"/>
        <charset val="1"/>
      </rPr>
      <t xml:space="preserve">Budd-Chiari</t>
    </r>
    <r>
      <rPr>
        <sz val="10"/>
        <rFont val="Noto Sans CJK SC"/>
        <family val="2"/>
      </rPr>
      <t xml:space="preserve">症候群は、肝静脈の主幹や肝部下大静脈の閉塞・狭窄により門脈圧亢進症をきたす症候群である。アジアでは下大静脈の閉塞が多く、欧米では肝静脈の閉塞が多い。令和元年度の医療受給者証保持者数は</t>
    </r>
    <r>
      <rPr>
        <sz val="10"/>
        <rFont val="Arial"/>
        <family val="0"/>
        <charset val="1"/>
      </rPr>
      <t xml:space="preserve">208</t>
    </r>
    <r>
      <rPr>
        <sz val="10"/>
        <rFont val="Noto Sans CJK SC"/>
        <family val="2"/>
      </rPr>
      <t xml:space="preserve">人である。</t>
    </r>
  </si>
  <si>
    <r>
      <rPr>
        <sz val="10"/>
        <rFont val="Noto Sans CJK SC"/>
        <family val="2"/>
      </rPr>
      <t xml:space="preserve">医学各論 Ⅵ</t>
    </r>
    <r>
      <rPr>
        <sz val="10"/>
        <rFont val="Arial"/>
        <family val="0"/>
        <charset val="1"/>
      </rPr>
      <t xml:space="preserve">-6-D-②</t>
    </r>
    <r>
      <rPr>
        <sz val="10"/>
        <rFont val="Noto Sans CJK SC"/>
        <family val="2"/>
      </rPr>
      <t xml:space="preserve">（</t>
    </r>
    <r>
      <rPr>
        <sz val="10"/>
        <rFont val="Arial"/>
        <family val="0"/>
        <charset val="1"/>
      </rPr>
      <t xml:space="preserve">Budd-Chiari</t>
    </r>
    <r>
      <rPr>
        <sz val="10"/>
        <rFont val="Noto Sans CJK SC"/>
        <family val="2"/>
      </rPr>
      <t xml:space="preserve">症候群、</t>
    </r>
    <r>
      <rPr>
        <sz val="10"/>
        <rFont val="Arial"/>
        <family val="0"/>
        <charset val="1"/>
      </rPr>
      <t xml:space="preserve">b</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</si>
  <si>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TBL-01-00-296 (id: Jlvnl6k)</t>
    </r>
  </si>
  <si>
    <t xml:space="preserve">SRC-079</t>
  </si>
  <si>
    <r>
      <rPr>
        <sz val="10"/>
        <rFont val="Noto Sans CJK SC"/>
        <family val="2"/>
      </rPr>
      <t xml:space="preserve">厚生労働省 指定難病</t>
    </r>
    <r>
      <rPr>
        <sz val="10"/>
        <rFont val="Arial"/>
        <family val="0"/>
        <charset val="1"/>
      </rPr>
      <t xml:space="preserve">91</t>
    </r>
    <r>
      <rPr>
        <sz val="10"/>
        <rFont val="Noto Sans CJK SC"/>
        <family val="2"/>
      </rPr>
      <t xml:space="preserve">『バッド・キアリ症候群』概要・診断基準等</t>
    </r>
  </si>
  <si>
    <r>
      <rPr>
        <sz val="10"/>
        <rFont val="Noto Sans CJK SC"/>
        <family val="2"/>
      </rPr>
      <t xml:space="preserve">日本の肝部下大静脈膜様閉塞の割合（</t>
    </r>
    <r>
      <rPr>
        <sz val="10"/>
        <rFont val="Arial"/>
        <family val="0"/>
        <charset val="1"/>
      </rPr>
      <t xml:space="preserve">85%</t>
    </r>
    <r>
      <rPr>
        <sz val="10"/>
        <rFont val="Noto Sans CJK SC"/>
        <family val="2"/>
      </rPr>
      <t xml:space="preserve">）は出典が引用した報告の値（二次資料経由）のため主張文に入れていない</t>
    </r>
  </si>
  <si>
    <t xml:space="preserve">LV-090</t>
  </si>
  <si>
    <r>
      <rPr>
        <sz val="10"/>
        <rFont val="Arial"/>
        <family val="0"/>
        <charset val="1"/>
      </rPr>
      <t xml:space="preserve">Budd-Chiari</t>
    </r>
    <r>
      <rPr>
        <sz val="10"/>
        <rFont val="Noto Sans CJK SC"/>
        <family val="2"/>
      </rPr>
      <t xml:space="preserve">症候群の約</t>
    </r>
    <r>
      <rPr>
        <sz val="10"/>
        <rFont val="Arial"/>
        <family val="0"/>
        <charset val="1"/>
      </rPr>
      <t xml:space="preserve">80%</t>
    </r>
    <r>
      <rPr>
        <sz val="10"/>
        <rFont val="Noto Sans CJK SC"/>
        <family val="2"/>
      </rPr>
      <t xml:space="preserve">は慢性型で、多くは無症状で始まり、進行すると下腿浮腫、腹水、腹壁皮下静脈怒張、食道・胃静脈瘤が現れる。急性型は予後不良だが日本では極めてまれである。治療はカテーテルによる開通術・拡張術・ステント留置、閉塞の直接解除やシャント手術などで、肝不全には肝移植を考慮する。病状が進むと肝細胞癌を合併することがある。</t>
    </r>
  </si>
  <si>
    <r>
      <rPr>
        <sz val="10"/>
        <rFont val="Arial"/>
        <family val="0"/>
        <charset val="1"/>
      </rPr>
      <t xml:space="preserve">PS-02-08-05 (id: JkxnuRY)</t>
    </r>
    <r>
      <rPr>
        <sz val="10"/>
        <rFont val="Noto Sans CJK SC"/>
        <family val="2"/>
      </rPr>
      <t xml:space="preserve">；</t>
    </r>
    <r>
      <rPr>
        <sz val="10"/>
        <rFont val="Arial"/>
        <family val="0"/>
        <charset val="1"/>
      </rPr>
      <t xml:space="preserve">TBL-01-00-296 (id: Jlvnl6k)</t>
    </r>
    <r>
      <rPr>
        <sz val="10"/>
        <rFont val="Noto Sans CJK SC"/>
        <family val="2"/>
      </rPr>
      <t xml:space="preserve">；</t>
    </r>
    <r>
      <rPr>
        <sz val="10"/>
        <rFont val="Arial"/>
        <family val="0"/>
        <charset val="1"/>
      </rPr>
      <t xml:space="preserve">TBL-02-07-034 (id: JlAKplU)</t>
    </r>
  </si>
  <si>
    <t xml:space="preserve">LV-091</t>
  </si>
  <si>
    <r>
      <rPr>
        <sz val="10"/>
        <rFont val="Noto Sans CJK SC"/>
        <family val="2"/>
      </rPr>
      <t xml:space="preserve">特発性門脈圧亢進症は、肝内の末梢門脈枝の閉塞・狭窄によって門脈圧亢進症をきたす症候群で、通常は肝硬変に至らない。中年女性に多く、自己免疫の異常の関与が示唆されている。発症のピークは</t>
    </r>
    <r>
      <rPr>
        <sz val="10"/>
        <rFont val="Arial"/>
        <family val="0"/>
        <charset val="1"/>
      </rPr>
      <t xml:space="preserve">40</t>
    </r>
    <r>
      <rPr>
        <sz val="10"/>
        <rFont val="Noto Sans CJK SC"/>
        <family val="2"/>
      </rPr>
      <t xml:space="preserve">歳代、平均年齢は</t>
    </r>
    <r>
      <rPr>
        <sz val="10"/>
        <rFont val="Arial"/>
        <family val="0"/>
        <charset val="1"/>
      </rPr>
      <t xml:space="preserve">44.7</t>
    </r>
    <r>
      <rPr>
        <sz val="10"/>
        <rFont val="Noto Sans CJK SC"/>
        <family val="2"/>
      </rPr>
      <t xml:space="preserve">歳で、令和元年度の医療受給者証保持者数は</t>
    </r>
    <r>
      <rPr>
        <sz val="10"/>
        <rFont val="Arial"/>
        <family val="0"/>
        <charset val="1"/>
      </rPr>
      <t xml:space="preserve">288</t>
    </r>
    <r>
      <rPr>
        <sz val="10"/>
        <rFont val="Noto Sans CJK SC"/>
        <family val="2"/>
      </rPr>
      <t xml:space="preserve">人である。</t>
    </r>
  </si>
  <si>
    <t xml:space="preserve">SRC-080</t>
  </si>
  <si>
    <r>
      <rPr>
        <sz val="10"/>
        <rFont val="Noto Sans CJK SC"/>
        <family val="2"/>
      </rPr>
      <t xml:space="preserve">厚生労働省 指定難病</t>
    </r>
    <r>
      <rPr>
        <sz val="10"/>
        <rFont val="Arial"/>
        <family val="0"/>
        <charset val="1"/>
      </rPr>
      <t xml:space="preserve">92</t>
    </r>
    <r>
      <rPr>
        <sz val="10"/>
        <rFont val="Noto Sans CJK SC"/>
        <family val="2"/>
      </rPr>
      <t xml:space="preserve">『特発性門脈圧亢進症』概要・診断基準等</t>
    </r>
  </si>
  <si>
    <r>
      <rPr>
        <sz val="10"/>
        <rFont val="Noto Sans CJK SC"/>
        <family val="2"/>
      </rPr>
      <t xml:space="preserve">出典</t>
    </r>
    <r>
      <rPr>
        <sz val="10"/>
        <rFont val="Arial"/>
        <family val="0"/>
        <charset val="1"/>
      </rPr>
      <t xml:space="preserve">PDF</t>
    </r>
    <r>
      <rPr>
        <sz val="10"/>
        <rFont val="Noto Sans CJK SC"/>
        <family val="2"/>
      </rPr>
      <t xml:space="preserve">は「男女比は約</t>
    </r>
    <r>
      <rPr>
        <sz val="10"/>
        <rFont val="Arial"/>
        <family val="0"/>
        <charset val="1"/>
      </rPr>
      <t xml:space="preserve">7:3</t>
    </r>
    <r>
      <rPr>
        <sz val="10"/>
        <rFont val="Noto Sans CJK SC"/>
        <family val="2"/>
      </rPr>
      <t xml:space="preserve">」と「中年女性に多発」の両方を記しており、比の向きが本文内で整合しないため、比は主張文に入れていない</t>
    </r>
  </si>
  <si>
    <t xml:space="preserve">LV-092</t>
  </si>
  <si>
    <r>
      <rPr>
        <sz val="10"/>
        <rFont val="Noto Sans CJK SC"/>
        <family val="2"/>
      </rPr>
      <t xml:space="preserve">特発性門脈圧亢進症では脾腫と脾機能亢進による貧血・血小板減少、静脈瘤がみられ、閉塞肝静脈圧は正常か軽度上昇にとどまる。確定診断には肝の病理所見が必要である。治療は対症療法で、静脈瘤には内視鏡治療など、脾腫・脾機能亢進には部分的脾動脈塞栓術や脾摘術を考慮する。</t>
    </r>
    <r>
      <rPr>
        <sz val="10"/>
        <rFont val="Arial"/>
        <family val="0"/>
        <charset val="1"/>
      </rPr>
      <t xml:space="preserve">5</t>
    </r>
    <r>
      <rPr>
        <sz val="10"/>
        <rFont val="Noto Sans CJK SC"/>
        <family val="2"/>
      </rPr>
      <t xml:space="preserve">年・</t>
    </r>
    <r>
      <rPr>
        <sz val="10"/>
        <rFont val="Arial"/>
        <family val="0"/>
        <charset val="1"/>
      </rPr>
      <t xml:space="preserve">10</t>
    </r>
    <r>
      <rPr>
        <sz val="10"/>
        <rFont val="Noto Sans CJK SC"/>
        <family val="2"/>
      </rPr>
      <t xml:space="preserve">年累積生存率は</t>
    </r>
    <r>
      <rPr>
        <sz val="10"/>
        <rFont val="Arial"/>
        <family val="0"/>
        <charset val="1"/>
      </rPr>
      <t xml:space="preserve">73</t>
    </r>
    <r>
      <rPr>
        <sz val="10"/>
        <rFont val="Noto Sans CJK SC"/>
        <family val="2"/>
      </rPr>
      <t xml:space="preserve">〜</t>
    </r>
    <r>
      <rPr>
        <sz val="10"/>
        <rFont val="Arial"/>
        <family val="0"/>
        <charset val="1"/>
      </rPr>
      <t xml:space="preserve">90%</t>
    </r>
    <r>
      <rPr>
        <sz val="10"/>
        <rFont val="Noto Sans CJK SC"/>
        <family val="2"/>
      </rPr>
      <t xml:space="preserve">と良好である。</t>
    </r>
  </si>
  <si>
    <t xml:space="preserve">LV-093</t>
  </si>
  <si>
    <r>
      <rPr>
        <sz val="10"/>
        <rFont val="Arial"/>
        <family val="0"/>
        <charset val="1"/>
      </rPr>
      <t xml:space="preserve">Dubin-Johnson</t>
    </r>
    <r>
      <rPr>
        <sz val="10"/>
        <rFont val="Noto Sans CJK SC"/>
        <family val="2"/>
      </rPr>
      <t xml:space="preserve">症候群は、</t>
    </r>
    <r>
      <rPr>
        <sz val="10"/>
        <rFont val="Arial"/>
        <family val="0"/>
        <charset val="1"/>
      </rPr>
      <t xml:space="preserve">ABCC2</t>
    </r>
    <r>
      <rPr>
        <sz val="10"/>
        <rFont val="Noto Sans CJK SC"/>
        <family val="2"/>
      </rPr>
      <t xml:space="preserve">遺伝子の変化による常染色体潜性（劣性）遺伝の体質性黄疸で、黄疸は思春期から成人早期に現れることが多い。肝に色素が沈着して画像で黒く見えるが、肝機能は損なわれない。</t>
    </r>
  </si>
  <si>
    <t xml:space="preserve">SRC-082</t>
  </si>
  <si>
    <r>
      <rPr>
        <sz val="10"/>
        <rFont val="Arial"/>
        <family val="0"/>
        <charset val="1"/>
      </rPr>
      <t xml:space="preserve">MedlinePlus Genetics. Dubin-Johnson syndrome</t>
    </r>
    <r>
      <rPr>
        <sz val="10"/>
        <rFont val="Noto Sans CJK SC"/>
        <family val="2"/>
      </rPr>
      <t xml:space="preserve">（最終更新 </t>
    </r>
    <r>
      <rPr>
        <sz val="10"/>
        <rFont val="Arial"/>
        <family val="0"/>
        <charset val="1"/>
      </rPr>
      <t xml:space="preserve">2018-08-01</t>
    </r>
    <r>
      <rPr>
        <sz val="10"/>
        <rFont val="Noto Sans CJK SC"/>
        <family val="2"/>
      </rPr>
      <t xml:space="preserve">）</t>
    </r>
  </si>
  <si>
    <t xml:space="preserve">抱合型ビリルビン優位であることは出典本文に明記されていない</t>
  </si>
  <si>
    <t xml:space="preserve">LV-094</t>
  </si>
  <si>
    <r>
      <rPr>
        <sz val="10"/>
        <rFont val="Arial"/>
        <family val="0"/>
        <charset val="1"/>
      </rPr>
      <t xml:space="preserve">Rotor</t>
    </r>
    <r>
      <rPr>
        <sz val="10"/>
        <rFont val="Noto Sans CJK SC"/>
        <family val="2"/>
      </rPr>
      <t xml:space="preserve">症候群は、抱合型と非抱合型の両方のビリルビンが上昇し、抱合型が主体となる軽症の体質性黄疸である。</t>
    </r>
    <r>
      <rPr>
        <sz val="10"/>
        <rFont val="Arial"/>
        <family val="0"/>
        <charset val="1"/>
      </rPr>
      <t xml:space="preserve">SLCO1B1</t>
    </r>
    <r>
      <rPr>
        <sz val="10"/>
        <rFont val="Noto Sans CJK SC"/>
        <family val="2"/>
      </rPr>
      <t xml:space="preserve">と</t>
    </r>
    <r>
      <rPr>
        <sz val="10"/>
        <rFont val="Arial"/>
        <family val="0"/>
        <charset val="1"/>
      </rPr>
      <t xml:space="preserve">SLCO1B3</t>
    </r>
    <r>
      <rPr>
        <sz val="10"/>
        <rFont val="Noto Sans CJK SC"/>
        <family val="2"/>
      </rPr>
      <t xml:space="preserve">の両方の遺伝子に変化があるときに起こる常染色体潜性（劣性）遺伝で、眼球結膜の黄染が唯一の症状であることが多い。</t>
    </r>
  </si>
  <si>
    <t xml:space="preserve">SRC-083</t>
  </si>
  <si>
    <r>
      <rPr>
        <sz val="10"/>
        <rFont val="Arial"/>
        <family val="0"/>
        <charset val="1"/>
      </rPr>
      <t xml:space="preserve">MedlinePlus Genetics. Rotor syndrome</t>
    </r>
    <r>
      <rPr>
        <sz val="10"/>
        <rFont val="Noto Sans CJK SC"/>
        <family val="2"/>
      </rPr>
      <t xml:space="preserve">（最終更新 </t>
    </r>
    <r>
      <rPr>
        <sz val="10"/>
        <rFont val="Arial"/>
        <family val="0"/>
        <charset val="1"/>
      </rPr>
      <t xml:space="preserve">2013-03-01</t>
    </r>
    <r>
      <rPr>
        <sz val="10"/>
        <rFont val="Noto Sans CJK SC"/>
        <family val="2"/>
      </rPr>
      <t xml:space="preserve">）</t>
    </r>
  </si>
  <si>
    <t xml:space="preserve">LV-095</t>
  </si>
  <si>
    <t xml:space="preserve">薬物性肝障害</t>
  </si>
  <si>
    <r>
      <rPr>
        <sz val="10"/>
        <rFont val="Noto Sans CJK SC"/>
        <family val="2"/>
      </rPr>
      <t xml:space="preserve">薬物性肝障害は、</t>
    </r>
    <r>
      <rPr>
        <sz val="10"/>
        <rFont val="Arial"/>
        <family val="0"/>
        <charset val="1"/>
      </rPr>
      <t xml:space="preserve">ALT</t>
    </r>
    <r>
      <rPr>
        <sz val="10"/>
        <rFont val="Noto Sans CJK SC"/>
        <family val="2"/>
      </rPr>
      <t xml:space="preserve">と</t>
    </r>
    <r>
      <rPr>
        <sz val="10"/>
        <rFont val="Arial"/>
        <family val="0"/>
        <charset val="1"/>
      </rPr>
      <t xml:space="preserve">ALP</t>
    </r>
    <r>
      <rPr>
        <sz val="10"/>
        <rFont val="Noto Sans CJK SC"/>
        <family val="2"/>
      </rPr>
      <t xml:space="preserve">をそれぞれ基準値上限の倍数で表した比（</t>
    </r>
    <r>
      <rPr>
        <sz val="10"/>
        <rFont val="Arial"/>
        <family val="0"/>
        <charset val="1"/>
      </rPr>
      <t xml:space="preserve">R</t>
    </r>
    <r>
      <rPr>
        <sz val="10"/>
        <rFont val="Noto Sans CJK SC"/>
        <family val="2"/>
      </rPr>
      <t xml:space="preserve">＝</t>
    </r>
    <r>
      <rPr>
        <sz val="10"/>
        <rFont val="Arial"/>
        <family val="0"/>
        <charset val="1"/>
      </rPr>
      <t xml:space="preserve">ALT/ALP</t>
    </r>
    <r>
      <rPr>
        <sz val="10"/>
        <rFont val="Noto Sans CJK SC"/>
        <family val="2"/>
      </rPr>
      <t xml:space="preserve">）で病型を分ける。</t>
    </r>
    <r>
      <rPr>
        <sz val="10"/>
        <rFont val="Arial"/>
        <family val="0"/>
        <charset val="1"/>
      </rPr>
      <t xml:space="preserve">ALT</t>
    </r>
    <r>
      <rPr>
        <sz val="10"/>
        <rFont val="Noto Sans CJK SC"/>
        <family val="2"/>
      </rPr>
      <t xml:space="preserve">が基準値上限の</t>
    </r>
    <r>
      <rPr>
        <sz val="10"/>
        <rFont val="Arial"/>
        <family val="0"/>
        <charset val="1"/>
      </rPr>
      <t xml:space="preserve">2</t>
    </r>
    <r>
      <rPr>
        <sz val="10"/>
        <rFont val="Noto Sans CJK SC"/>
        <family val="2"/>
      </rPr>
      <t xml:space="preserve">倍を超えるか</t>
    </r>
    <r>
      <rPr>
        <sz val="10"/>
        <rFont val="Arial"/>
        <family val="0"/>
        <charset val="1"/>
      </rPr>
      <t xml:space="preserve">R≧5</t>
    </r>
    <r>
      <rPr>
        <sz val="10"/>
        <rFont val="Noto Sans CJK SC"/>
        <family val="2"/>
      </rPr>
      <t xml:space="preserve">のものを肝細胞障害型、</t>
    </r>
    <r>
      <rPr>
        <sz val="10"/>
        <rFont val="Arial"/>
        <family val="0"/>
        <charset val="1"/>
      </rPr>
      <t xml:space="preserve">ALP</t>
    </r>
    <r>
      <rPr>
        <sz val="10"/>
        <rFont val="Noto Sans CJK SC"/>
        <family val="2"/>
      </rPr>
      <t xml:space="preserve">が基準値上限の</t>
    </r>
    <r>
      <rPr>
        <sz val="10"/>
        <rFont val="Arial"/>
        <family val="0"/>
        <charset val="1"/>
      </rPr>
      <t xml:space="preserve">2</t>
    </r>
    <r>
      <rPr>
        <sz val="10"/>
        <rFont val="Noto Sans CJK SC"/>
        <family val="2"/>
      </rPr>
      <t xml:space="preserve">倍を超えるか</t>
    </r>
    <r>
      <rPr>
        <sz val="10"/>
        <rFont val="Arial"/>
        <family val="0"/>
        <charset val="1"/>
      </rPr>
      <t xml:space="preserve">R≦2</t>
    </r>
    <r>
      <rPr>
        <sz val="10"/>
        <rFont val="Noto Sans CJK SC"/>
        <family val="2"/>
      </rPr>
      <t xml:space="preserve">のものを胆汁うっ滞型、</t>
    </r>
    <r>
      <rPr>
        <sz val="10"/>
        <rFont val="Arial"/>
        <family val="0"/>
        <charset val="1"/>
      </rPr>
      <t xml:space="preserve">ALT</t>
    </r>
    <r>
      <rPr>
        <sz val="10"/>
        <rFont val="Noto Sans CJK SC"/>
        <family val="2"/>
      </rPr>
      <t xml:space="preserve">が</t>
    </r>
    <r>
      <rPr>
        <sz val="10"/>
        <rFont val="Arial"/>
        <family val="0"/>
        <charset val="1"/>
      </rPr>
      <t xml:space="preserve">2</t>
    </r>
    <r>
      <rPr>
        <sz val="10"/>
        <rFont val="Noto Sans CJK SC"/>
        <family val="2"/>
      </rPr>
      <t xml:space="preserve">倍を超え</t>
    </r>
    <r>
      <rPr>
        <sz val="10"/>
        <rFont val="Arial"/>
        <family val="0"/>
        <charset val="1"/>
      </rPr>
      <t xml:space="preserve">2</t>
    </r>
    <r>
      <rPr>
        <sz val="10"/>
        <rFont val="Noto Sans CJK SC"/>
        <family val="2"/>
      </rPr>
      <t xml:space="preserve">＜</t>
    </r>
    <r>
      <rPr>
        <sz val="10"/>
        <rFont val="Arial"/>
        <family val="0"/>
        <charset val="1"/>
      </rPr>
      <t xml:space="preserve">R</t>
    </r>
    <r>
      <rPr>
        <sz val="10"/>
        <rFont val="Noto Sans CJK SC"/>
        <family val="2"/>
      </rPr>
      <t xml:space="preserve">＜</t>
    </r>
    <r>
      <rPr>
        <sz val="10"/>
        <rFont val="Arial"/>
        <family val="0"/>
        <charset val="1"/>
      </rPr>
      <t xml:space="preserve">5</t>
    </r>
    <r>
      <rPr>
        <sz val="10"/>
        <rFont val="Noto Sans CJK SC"/>
        <family val="2"/>
      </rPr>
      <t xml:space="preserve">のものを混合型とする。</t>
    </r>
  </si>
  <si>
    <r>
      <rPr>
        <sz val="10"/>
        <rFont val="Noto Sans CJK SC"/>
        <family val="2"/>
      </rPr>
      <t xml:space="preserve">医学各論 Ⅵ</t>
    </r>
    <r>
      <rPr>
        <sz val="10"/>
        <rFont val="Arial"/>
        <family val="0"/>
        <charset val="1"/>
      </rPr>
      <t xml:space="preserve">-6-B-⑥</t>
    </r>
    <r>
      <rPr>
        <sz val="10"/>
        <rFont val="Noto Sans CJK SC"/>
        <family val="2"/>
      </rPr>
      <t xml:space="preserve">（薬物性肝障害、</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</si>
  <si>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TBL-01-00-290 (id: Jlvnl68)</t>
    </r>
  </si>
  <si>
    <t xml:space="preserve">SRC-084</t>
  </si>
  <si>
    <t xml:space="preserve">Tajiri K, Shimizu Y. Practical guidelines for diagnosis and early management of drug-induced liver injury. World J Gastroenterol 2008;14:6774-6785</t>
  </si>
  <si>
    <t xml:space="preserve">10.3748/wjg.14.6774</t>
  </si>
  <si>
    <t xml:space="preserve">19058303</t>
  </si>
  <si>
    <t xml:space="preserve">LV-096</t>
  </si>
  <si>
    <r>
      <rPr>
        <sz val="10"/>
        <rFont val="Noto Sans CJK SC"/>
        <family val="2"/>
      </rPr>
      <t xml:space="preserve">日本では、</t>
    </r>
    <r>
      <rPr>
        <sz val="10"/>
        <rFont val="Arial"/>
        <family val="0"/>
        <charset val="1"/>
      </rPr>
      <t xml:space="preserve">CIOMS/RUCAM</t>
    </r>
    <r>
      <rPr>
        <sz val="10"/>
        <rFont val="Noto Sans CJK SC"/>
        <family val="2"/>
      </rPr>
      <t xml:space="preserve">スケールを参考にした</t>
    </r>
    <r>
      <rPr>
        <sz val="10"/>
        <rFont val="Arial"/>
        <family val="0"/>
        <charset val="1"/>
      </rPr>
      <t xml:space="preserve">DDW-J 2004</t>
    </r>
    <r>
      <rPr>
        <sz val="10"/>
        <rFont val="Noto Sans CJK SC"/>
        <family val="2"/>
      </rPr>
      <t xml:space="preserve">スケールが薬物性肝障害の診断に提案され、薬物リンパ球刺激試験（</t>
    </r>
    <r>
      <rPr>
        <sz val="10"/>
        <rFont val="Arial"/>
        <family val="0"/>
        <charset val="1"/>
      </rPr>
      <t xml:space="preserve">DLST</t>
    </r>
    <r>
      <rPr>
        <sz val="10"/>
        <rFont val="Noto Sans CJK SC"/>
        <family val="2"/>
      </rPr>
      <t xml:space="preserve">）を診断項目に含む。日本人</t>
    </r>
    <r>
      <rPr>
        <sz val="10"/>
        <rFont val="Arial"/>
        <family val="0"/>
        <charset val="1"/>
      </rPr>
      <t xml:space="preserve">127</t>
    </r>
    <r>
      <rPr>
        <sz val="10"/>
        <rFont val="Noto Sans CJK SC"/>
        <family val="2"/>
      </rPr>
      <t xml:space="preserve">例での感度は、</t>
    </r>
    <r>
      <rPr>
        <sz val="10"/>
        <rFont val="Arial"/>
        <family val="0"/>
        <charset val="1"/>
      </rPr>
      <t xml:space="preserve">DDW-J 2004</t>
    </r>
    <r>
      <rPr>
        <sz val="10"/>
        <rFont val="Noto Sans CJK SC"/>
        <family val="2"/>
      </rPr>
      <t xml:space="preserve">スケールが</t>
    </r>
    <r>
      <rPr>
        <sz val="10"/>
        <rFont val="Arial"/>
        <family val="0"/>
        <charset val="1"/>
      </rPr>
      <t xml:space="preserve">93.8%</t>
    </r>
    <r>
      <rPr>
        <sz val="10"/>
        <rFont val="Noto Sans CJK SC"/>
        <family val="2"/>
      </rPr>
      <t xml:space="preserve">、</t>
    </r>
    <r>
      <rPr>
        <sz val="10"/>
        <rFont val="Arial"/>
        <family val="0"/>
        <charset val="1"/>
      </rPr>
      <t xml:space="preserve">CIOMS/RUCAM</t>
    </r>
    <r>
      <rPr>
        <sz val="10"/>
        <rFont val="Noto Sans CJK SC"/>
        <family val="2"/>
      </rPr>
      <t xml:space="preserve">が</t>
    </r>
    <r>
      <rPr>
        <sz val="10"/>
        <rFont val="Arial"/>
        <family val="0"/>
        <charset val="1"/>
      </rPr>
      <t xml:space="preserve">77.8%</t>
    </r>
    <r>
      <rPr>
        <sz val="10"/>
        <rFont val="Noto Sans CJK SC"/>
        <family val="2"/>
      </rPr>
      <t xml:space="preserve">と報告されている。</t>
    </r>
  </si>
  <si>
    <t xml:space="preserve">感度は総説が引用した値（二次資料経由）</t>
  </si>
  <si>
    <t xml:space="preserve">LV-097</t>
  </si>
  <si>
    <r>
      <rPr>
        <sz val="10"/>
        <rFont val="Arial"/>
        <family val="0"/>
        <charset val="1"/>
      </rPr>
      <t xml:space="preserve">DLST</t>
    </r>
    <r>
      <rPr>
        <sz val="10"/>
        <rFont val="Noto Sans CJK SC"/>
        <family val="2"/>
      </rPr>
      <t xml:space="preserve">は日本で広く用いられているが、感度は約</t>
    </r>
    <r>
      <rPr>
        <sz val="10"/>
        <rFont val="Arial"/>
        <family val="0"/>
        <charset val="1"/>
      </rPr>
      <t xml:space="preserve">50%</t>
    </r>
    <r>
      <rPr>
        <sz val="10"/>
        <rFont val="Noto Sans CJK SC"/>
        <family val="2"/>
      </rPr>
      <t xml:space="preserve">とされる。</t>
    </r>
  </si>
  <si>
    <t xml:space="preserve">総説が引用した値（二次資料経由）</t>
  </si>
  <si>
    <t xml:space="preserve">LV-098</t>
  </si>
  <si>
    <r>
      <rPr>
        <sz val="10"/>
        <rFont val="Noto Sans CJK SC"/>
        <family val="2"/>
      </rPr>
      <t xml:space="preserve">日本肝臓学会の</t>
    </r>
    <r>
      <rPr>
        <sz val="10"/>
        <rFont val="Arial"/>
        <family val="0"/>
        <charset val="1"/>
      </rPr>
      <t xml:space="preserve">B</t>
    </r>
    <r>
      <rPr>
        <sz val="10"/>
        <rFont val="Noto Sans CJK SC"/>
        <family val="2"/>
      </rPr>
      <t xml:space="preserve">型肝炎治療ガイドライン第</t>
    </r>
    <r>
      <rPr>
        <sz val="10"/>
        <rFont val="Arial"/>
        <family val="0"/>
        <charset val="1"/>
      </rPr>
      <t xml:space="preserve">4</t>
    </r>
    <r>
      <rPr>
        <sz val="10"/>
        <rFont val="Noto Sans CJK SC"/>
        <family val="2"/>
      </rPr>
      <t xml:space="preserve">版では、慢性肝炎の治療対象を、</t>
    </r>
    <r>
      <rPr>
        <sz val="10"/>
        <rFont val="Arial"/>
        <family val="0"/>
        <charset val="1"/>
      </rPr>
      <t xml:space="preserve">HBe</t>
    </r>
    <r>
      <rPr>
        <sz val="10"/>
        <rFont val="Noto Sans CJK SC"/>
        <family val="2"/>
      </rPr>
      <t xml:space="preserve">抗原の有無にかかわらず</t>
    </r>
    <r>
      <rPr>
        <sz val="10"/>
        <rFont val="Arial"/>
        <family val="0"/>
        <charset val="1"/>
      </rPr>
      <t xml:space="preserve">ALT 31 U/L</t>
    </r>
    <r>
      <rPr>
        <sz val="10"/>
        <rFont val="Noto Sans CJK SC"/>
        <family val="2"/>
      </rPr>
      <t xml:space="preserve">以上かつ</t>
    </r>
    <r>
      <rPr>
        <sz val="10"/>
        <rFont val="Arial"/>
        <family val="0"/>
        <charset val="1"/>
      </rPr>
      <t xml:space="preserve">HBV DNA 2,000 IU/mL</t>
    </r>
    <r>
      <rPr>
        <sz val="10"/>
        <rFont val="Noto Sans CJK SC"/>
        <family val="2"/>
      </rPr>
      <t xml:space="preserve">（</t>
    </r>
    <r>
      <rPr>
        <sz val="10"/>
        <rFont val="Arial"/>
        <family val="0"/>
        <charset val="1"/>
      </rPr>
      <t xml:space="preserve">3.3 LogIU/mL</t>
    </r>
    <r>
      <rPr>
        <sz val="10"/>
        <rFont val="Noto Sans CJK SC"/>
        <family val="2"/>
      </rPr>
      <t xml:space="preserve">）以上とし、肝硬変では</t>
    </r>
    <r>
      <rPr>
        <sz val="10"/>
        <rFont val="Arial"/>
        <family val="0"/>
        <charset val="1"/>
      </rPr>
      <t xml:space="preserve">HBV DNA</t>
    </r>
    <r>
      <rPr>
        <sz val="10"/>
        <rFont val="Noto Sans CJK SC"/>
        <family val="2"/>
      </rPr>
      <t xml:space="preserve">が陽性であれば</t>
    </r>
    <r>
      <rPr>
        <sz val="10"/>
        <rFont val="Arial"/>
        <family val="0"/>
        <charset val="1"/>
      </rPr>
      <t xml:space="preserve">ALT</t>
    </r>
    <r>
      <rPr>
        <sz val="10"/>
        <rFont val="Noto Sans CJK SC"/>
        <family val="2"/>
      </rPr>
      <t xml:space="preserve">や</t>
    </r>
    <r>
      <rPr>
        <sz val="10"/>
        <rFont val="Arial"/>
        <family val="0"/>
        <charset val="1"/>
      </rPr>
      <t xml:space="preserve">HBV DNA</t>
    </r>
    <r>
      <rPr>
        <sz val="10"/>
        <rFont val="Noto Sans CJK SC"/>
        <family val="2"/>
      </rPr>
      <t xml:space="preserve">量にかかわらず治療対象とする。</t>
    </r>
  </si>
  <si>
    <r>
      <rPr>
        <sz val="10"/>
        <rFont val="Noto Sans CJK SC"/>
        <family val="2"/>
      </rPr>
      <t xml:space="preserve">医学各論 Ⅵ</t>
    </r>
    <r>
      <rPr>
        <sz val="10"/>
        <rFont val="Arial"/>
        <family val="0"/>
        <charset val="1"/>
      </rPr>
      <t xml:space="preserve">-6-B-③</t>
    </r>
    <r>
      <rPr>
        <sz val="10"/>
        <rFont val="Noto Sans CJK SC"/>
        <family val="2"/>
      </rPr>
      <t xml:space="preserve">（慢性肝炎、</t>
    </r>
    <r>
      <rPr>
        <sz val="10"/>
        <rFont val="Arial"/>
        <family val="0"/>
        <charset val="1"/>
      </rPr>
      <t xml:space="preserve">a</t>
    </r>
    <r>
      <rPr>
        <sz val="10"/>
        <rFont val="Noto Sans CJK SC"/>
        <family val="2"/>
      </rPr>
      <t xml:space="preserve">）</t>
    </r>
  </si>
  <si>
    <t xml:space="preserve">SRC-085</t>
  </si>
  <si>
    <r>
      <rPr>
        <sz val="10"/>
        <rFont val="Noto Sans CJK SC"/>
        <family val="2"/>
      </rPr>
      <t xml:space="preserve">日本肝臓学会 肝炎診療ガイドライン作成委員会編『</t>
    </r>
    <r>
      <rPr>
        <sz val="10"/>
        <rFont val="Arial"/>
        <family val="0"/>
        <charset val="1"/>
      </rPr>
      <t xml:space="preserve">B</t>
    </r>
    <r>
      <rPr>
        <sz val="10"/>
        <rFont val="Noto Sans CJK SC"/>
        <family val="2"/>
      </rPr>
      <t xml:space="preserve">型肝炎治療ガイドライン（第</t>
    </r>
    <r>
      <rPr>
        <sz val="10"/>
        <rFont val="Arial"/>
        <family val="0"/>
        <charset val="1"/>
      </rPr>
      <t xml:space="preserve">4</t>
    </r>
    <r>
      <rPr>
        <sz val="10"/>
        <rFont val="Noto Sans CJK SC"/>
        <family val="2"/>
      </rPr>
      <t xml:space="preserve">版）簡易版』</t>
    </r>
    <r>
      <rPr>
        <sz val="10"/>
        <rFont val="Arial"/>
        <family val="0"/>
        <charset val="1"/>
      </rPr>
      <t xml:space="preserve">2022</t>
    </r>
    <r>
      <rPr>
        <sz val="10"/>
        <rFont val="Noto Sans CJK SC"/>
        <family val="2"/>
      </rPr>
      <t xml:space="preserve">年</t>
    </r>
    <r>
      <rPr>
        <sz val="10"/>
        <rFont val="Arial"/>
        <family val="0"/>
        <charset val="1"/>
      </rPr>
      <t xml:space="preserve">6</t>
    </r>
    <r>
      <rPr>
        <sz val="10"/>
        <rFont val="Noto Sans CJK SC"/>
        <family val="2"/>
      </rPr>
      <t xml:space="preserve">月</t>
    </r>
  </si>
  <si>
    <t xml:space="preserve">LV-099</t>
  </si>
  <si>
    <r>
      <rPr>
        <sz val="10"/>
        <rFont val="Noto Sans CJK SC"/>
        <family val="2"/>
      </rPr>
      <t xml:space="preserve">日本の</t>
    </r>
    <r>
      <rPr>
        <sz val="10"/>
        <rFont val="Arial"/>
        <family val="0"/>
        <charset val="1"/>
      </rPr>
      <t xml:space="preserve">B</t>
    </r>
    <r>
      <rPr>
        <sz val="10"/>
        <rFont val="Noto Sans CJK SC"/>
        <family val="2"/>
      </rPr>
      <t xml:space="preserve">型慢性肝炎の初回治療では、原則としてペグインターフェロン単独治療をまず検討し、核酸アナログを用いる場合はエンテカビル、テノホビル ジソプロキシル（</t>
    </r>
    <r>
      <rPr>
        <sz val="10"/>
        <rFont val="Arial"/>
        <family val="0"/>
        <charset val="1"/>
      </rPr>
      <t xml:space="preserve">TDF</t>
    </r>
    <r>
      <rPr>
        <sz val="10"/>
        <rFont val="Noto Sans CJK SC"/>
        <family val="2"/>
      </rPr>
      <t xml:space="preserve">）、テノホビル アラフェナミド（</t>
    </r>
    <r>
      <rPr>
        <sz val="10"/>
        <rFont val="Arial"/>
        <family val="0"/>
        <charset val="1"/>
      </rPr>
      <t xml:space="preserve">TAF</t>
    </r>
    <r>
      <rPr>
        <sz val="10"/>
        <rFont val="Noto Sans CJK SC"/>
        <family val="2"/>
      </rPr>
      <t xml:space="preserve">）が第一選択である。肝硬変では初回から核酸アナログを用いる（ペグインターフェロンは肝硬変に保険適用がない）。</t>
    </r>
  </si>
  <si>
    <t xml:space="preserve">LV-100</t>
  </si>
  <si>
    <r>
      <rPr>
        <sz val="10"/>
        <rFont val="Arial"/>
        <family val="0"/>
        <charset val="1"/>
      </rPr>
      <t xml:space="preserve">B</t>
    </r>
    <r>
      <rPr>
        <sz val="10"/>
        <rFont val="Noto Sans CJK SC"/>
        <family val="2"/>
      </rPr>
      <t xml:space="preserve">型肝炎治療の長期目標は</t>
    </r>
    <r>
      <rPr>
        <sz val="10"/>
        <rFont val="Arial"/>
        <family val="0"/>
        <charset val="1"/>
      </rPr>
      <t xml:space="preserve">HBs</t>
    </r>
    <r>
      <rPr>
        <sz val="10"/>
        <rFont val="Noto Sans CJK SC"/>
        <family val="2"/>
      </rPr>
      <t xml:space="preserve">抗原の消失である。核酸アナログの中止は、投与開始から</t>
    </r>
    <r>
      <rPr>
        <sz val="10"/>
        <rFont val="Arial"/>
        <family val="0"/>
        <charset val="1"/>
      </rPr>
      <t xml:space="preserve">2</t>
    </r>
    <r>
      <rPr>
        <sz val="10"/>
        <rFont val="Noto Sans CJK SC"/>
        <family val="2"/>
      </rPr>
      <t xml:space="preserve">年以上たち、中止時に</t>
    </r>
    <r>
      <rPr>
        <sz val="10"/>
        <rFont val="Arial"/>
        <family val="0"/>
        <charset val="1"/>
      </rPr>
      <t xml:space="preserve">HBV DNA</t>
    </r>
    <r>
      <rPr>
        <sz val="10"/>
        <rFont val="Noto Sans CJK SC"/>
        <family val="2"/>
      </rPr>
      <t xml:space="preserve">が検出感度以下で</t>
    </r>
    <r>
      <rPr>
        <sz val="10"/>
        <rFont val="Arial"/>
        <family val="0"/>
        <charset val="1"/>
      </rPr>
      <t xml:space="preserve">HBe</t>
    </r>
    <r>
      <rPr>
        <sz val="10"/>
        <rFont val="Noto Sans CJK SC"/>
        <family val="2"/>
      </rPr>
      <t xml:space="preserve">抗原が陰性であることが必要条件で、線維化が進んだ例や肝硬変では中止は推奨されない。</t>
    </r>
  </si>
  <si>
    <t xml:space="preserve">LV-101</t>
  </si>
  <si>
    <r>
      <rPr>
        <sz val="10"/>
        <rFont val="Noto Sans CJK SC"/>
        <family val="2"/>
      </rPr>
      <t xml:space="preserve">免疫抑制・化学療法を行う</t>
    </r>
    <r>
      <rPr>
        <sz val="10"/>
        <rFont val="Arial"/>
        <family val="0"/>
        <charset val="1"/>
      </rPr>
      <t xml:space="preserve">HBs</t>
    </r>
    <r>
      <rPr>
        <sz val="10"/>
        <rFont val="Noto Sans CJK SC"/>
        <family val="2"/>
      </rPr>
      <t xml:space="preserve">抗原陽性の患者には、治療開始前のできるだけ早い時期に核酸アナログを投与することが推奨される。</t>
    </r>
  </si>
  <si>
    <t xml:space="preserve">LV-102</t>
  </si>
  <si>
    <r>
      <rPr>
        <sz val="10"/>
        <rFont val="Arial"/>
        <family val="0"/>
        <charset val="1"/>
      </rPr>
      <t xml:space="preserve">HBs</t>
    </r>
    <r>
      <rPr>
        <sz val="10"/>
        <rFont val="Noto Sans CJK SC"/>
        <family val="2"/>
      </rPr>
      <t xml:space="preserve">抗原陰性で</t>
    </r>
    <r>
      <rPr>
        <sz val="10"/>
        <rFont val="Arial"/>
        <family val="0"/>
        <charset val="1"/>
      </rPr>
      <t xml:space="preserve">HBc</t>
    </r>
    <r>
      <rPr>
        <sz val="10"/>
        <rFont val="Noto Sans CJK SC"/>
        <family val="2"/>
      </rPr>
      <t xml:space="preserve">抗体または</t>
    </r>
    <r>
      <rPr>
        <sz val="10"/>
        <rFont val="Arial"/>
        <family val="0"/>
        <charset val="1"/>
      </rPr>
      <t xml:space="preserve">HBs</t>
    </r>
    <r>
      <rPr>
        <sz val="10"/>
        <rFont val="Noto Sans CJK SC"/>
        <family val="2"/>
      </rPr>
      <t xml:space="preserve">抗体が陽性の既往感染者でも、免疫抑制・化学療法によって</t>
    </r>
    <r>
      <rPr>
        <sz val="10"/>
        <rFont val="Arial"/>
        <family val="0"/>
        <charset val="1"/>
      </rPr>
      <t xml:space="preserve">HBV</t>
    </r>
    <r>
      <rPr>
        <sz val="10"/>
        <rFont val="Noto Sans CJK SC"/>
        <family val="2"/>
      </rPr>
      <t xml:space="preserve">が再活性化して肝炎（</t>
    </r>
    <r>
      <rPr>
        <sz val="10"/>
        <rFont val="Arial"/>
        <family val="0"/>
        <charset val="1"/>
      </rPr>
      <t xml:space="preserve">de novo B</t>
    </r>
    <r>
      <rPr>
        <sz val="10"/>
        <rFont val="Noto Sans CJK SC"/>
        <family val="2"/>
      </rPr>
      <t xml:space="preserve">型肝炎）を起こすことがある。通常の化学療法では</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か月ごと、リツキシマブなどを用いる場合は月</t>
    </r>
    <r>
      <rPr>
        <sz val="10"/>
        <rFont val="Arial"/>
        <family val="0"/>
        <charset val="1"/>
      </rPr>
      <t xml:space="preserve">1</t>
    </r>
    <r>
      <rPr>
        <sz val="10"/>
        <rFont val="Noto Sans CJK SC"/>
        <family val="2"/>
      </rPr>
      <t xml:space="preserve">回（治療後少なくとも</t>
    </r>
    <r>
      <rPr>
        <sz val="10"/>
        <rFont val="Arial"/>
        <family val="0"/>
        <charset val="1"/>
      </rPr>
      <t xml:space="preserve">12</t>
    </r>
    <r>
      <rPr>
        <sz val="10"/>
        <rFont val="Noto Sans CJK SC"/>
        <family val="2"/>
      </rPr>
      <t xml:space="preserve">か月）</t>
    </r>
    <r>
      <rPr>
        <sz val="10"/>
        <rFont val="Arial"/>
        <family val="0"/>
        <charset val="1"/>
      </rPr>
      <t xml:space="preserve">HBV DNA</t>
    </r>
    <r>
      <rPr>
        <sz val="10"/>
        <rFont val="Noto Sans CJK SC"/>
        <family val="2"/>
      </rPr>
      <t xml:space="preserve">を測定し、</t>
    </r>
    <r>
      <rPr>
        <sz val="10"/>
        <rFont val="Arial"/>
        <family val="0"/>
        <charset val="1"/>
      </rPr>
      <t xml:space="preserve">20 IU/mL</t>
    </r>
    <r>
      <rPr>
        <sz val="10"/>
        <rFont val="Noto Sans CJK SC"/>
        <family val="2"/>
      </rPr>
      <t xml:space="preserve">（</t>
    </r>
    <r>
      <rPr>
        <sz val="10"/>
        <rFont val="Arial"/>
        <family val="0"/>
        <charset val="1"/>
      </rPr>
      <t xml:space="preserve">1.3 LogIU/mL</t>
    </r>
    <r>
      <rPr>
        <sz val="10"/>
        <rFont val="Noto Sans CJK SC"/>
        <family val="2"/>
      </rPr>
      <t xml:space="preserve">）以上になったら直ちに核酸アナログを開始する。</t>
    </r>
  </si>
  <si>
    <t xml:space="preserve">LV-103</t>
  </si>
  <si>
    <t xml:space="preserve">肝膿瘍</t>
  </si>
  <si>
    <r>
      <rPr>
        <sz val="10"/>
        <rFont val="Noto Sans CJK SC"/>
        <family val="2"/>
      </rPr>
      <t xml:space="preserve">アメーバ赤痢（赤痢アメーバ </t>
    </r>
    <r>
      <rPr>
        <sz val="10"/>
        <rFont val="Arial"/>
        <family val="0"/>
        <charset val="1"/>
      </rPr>
      <t xml:space="preserve">Entamoeba histolytica </t>
    </r>
    <r>
      <rPr>
        <sz val="10"/>
        <rFont val="Noto Sans CJK SC"/>
        <family val="2"/>
      </rPr>
      <t xml:space="preserve">による感染症）は感染症法の五類感染症で、診断した医師は</t>
    </r>
    <r>
      <rPr>
        <sz val="10"/>
        <rFont val="Arial"/>
        <family val="0"/>
        <charset val="1"/>
      </rPr>
      <t xml:space="preserve">7</t>
    </r>
    <r>
      <rPr>
        <sz val="10"/>
        <rFont val="Noto Sans CJK SC"/>
        <family val="2"/>
      </rPr>
      <t xml:space="preserve">日以内に届け出る。届出様式では、感染経路として経口感染と性的接触が挙げられている。</t>
    </r>
  </si>
  <si>
    <r>
      <rPr>
        <sz val="10"/>
        <rFont val="Noto Sans CJK SC"/>
        <family val="2"/>
      </rPr>
      <t xml:space="preserve">医学各論 Ⅵ</t>
    </r>
    <r>
      <rPr>
        <sz val="10"/>
        <rFont val="Arial"/>
        <family val="0"/>
        <charset val="1"/>
      </rPr>
      <t xml:space="preserve">-6-B-⑧</t>
    </r>
    <r>
      <rPr>
        <sz val="10"/>
        <rFont val="Noto Sans CJK SC"/>
        <family val="2"/>
      </rPr>
      <t xml:space="preserve">（肝膿瘍、</t>
    </r>
    <r>
      <rPr>
        <sz val="10"/>
        <rFont val="Arial"/>
        <family val="0"/>
        <charset val="1"/>
      </rPr>
      <t xml:space="preserve">b</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</si>
  <si>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TBL-01-00-291 (id: Jlvnl7E)</t>
    </r>
  </si>
  <si>
    <t xml:space="preserve">SRC-086</t>
  </si>
  <si>
    <t xml:space="preserve">厚生労働省 感染症法に基づく医師の届出基準『五類感染症 アメーバ赤痢』と発生届様式</t>
  </si>
  <si>
    <t xml:space="preserve">LV-104</t>
  </si>
  <si>
    <r>
      <rPr>
        <sz val="10"/>
        <rFont val="Noto Sans CJK SC"/>
        <family val="2"/>
      </rPr>
      <t xml:space="preserve">腸管外アメーバ症で最も多いのは肝膿瘍で、成人男性に多く、</t>
    </r>
    <r>
      <rPr>
        <sz val="10"/>
        <rFont val="Arial"/>
        <family val="0"/>
        <charset val="1"/>
      </rPr>
      <t xml:space="preserve">38</t>
    </r>
    <r>
      <rPr>
        <sz val="10"/>
        <rFont val="Noto Sans CJK SC"/>
        <family val="2"/>
      </rPr>
      <t xml:space="preserve">〜</t>
    </r>
    <r>
      <rPr>
        <sz val="10"/>
        <rFont val="Arial"/>
        <family val="0"/>
        <charset val="1"/>
      </rPr>
      <t xml:space="preserve">40℃</t>
    </r>
    <r>
      <rPr>
        <sz val="10"/>
        <rFont val="Noto Sans CJK SC"/>
        <family val="2"/>
      </rPr>
      <t xml:space="preserve">の高熱、季肋部痛、体重減少などを伴う。</t>
    </r>
  </si>
  <si>
    <t xml:space="preserve">BP-001</t>
  </si>
  <si>
    <t xml:space="preserve">胆石症・胆道感染症</t>
  </si>
  <si>
    <r>
      <rPr>
        <sz val="10"/>
        <rFont val="Noto Sans CJK SC"/>
        <family val="2"/>
      </rPr>
      <t xml:space="preserve">胆石は一般人口の約</t>
    </r>
    <r>
      <rPr>
        <sz val="10"/>
        <rFont val="Arial"/>
        <family val="0"/>
        <charset val="1"/>
      </rPr>
      <t xml:space="preserve">10%</t>
    </r>
    <r>
      <rPr>
        <sz val="10"/>
        <rFont val="Noto Sans CJK SC"/>
        <family val="2"/>
      </rPr>
      <t xml:space="preserve">にあると推定されている。急性胆管炎・胆嚢炎診療ガイドライン</t>
    </r>
    <r>
      <rPr>
        <sz val="10"/>
        <rFont val="Arial"/>
        <family val="0"/>
        <charset val="1"/>
      </rPr>
      <t xml:space="preserve">2018</t>
    </r>
    <r>
      <rPr>
        <sz val="10"/>
        <rFont val="Noto Sans CJK SC"/>
        <family val="2"/>
      </rPr>
      <t xml:space="preserve">は、無症状または軽い症状の胆石保有者のうち</t>
    </r>
    <r>
      <rPr>
        <sz val="10"/>
        <rFont val="Arial"/>
        <family val="0"/>
        <charset val="1"/>
      </rPr>
      <t xml:space="preserve">5</t>
    </r>
    <r>
      <rPr>
        <sz val="10"/>
        <rFont val="Noto Sans CJK SC"/>
        <family val="2"/>
      </rPr>
      <t xml:space="preserve">〜</t>
    </r>
    <r>
      <rPr>
        <sz val="10"/>
        <rFont val="Arial"/>
        <family val="0"/>
        <charset val="1"/>
      </rPr>
      <t xml:space="preserve">10</t>
    </r>
    <r>
      <rPr>
        <sz val="10"/>
        <rFont val="Noto Sans CJK SC"/>
        <family val="2"/>
      </rPr>
      <t xml:space="preserve">年で約</t>
    </r>
    <r>
      <rPr>
        <sz val="10"/>
        <rFont val="Arial"/>
        <family val="0"/>
        <charset val="1"/>
      </rPr>
      <t xml:space="preserve">40%</t>
    </r>
    <r>
      <rPr>
        <sz val="10"/>
        <rFont val="Noto Sans CJK SC"/>
        <family val="2"/>
      </rPr>
      <t xml:space="preserve">（年</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）が有症状化するという報告を挙げている。</t>
    </r>
  </si>
  <si>
    <r>
      <rPr>
        <sz val="10"/>
        <rFont val="Noto Sans CJK SC"/>
        <family val="2"/>
      </rPr>
      <t xml:space="preserve">医学各論 Ⅵ</t>
    </r>
    <r>
      <rPr>
        <sz val="10"/>
        <rFont val="Arial"/>
        <family val="0"/>
        <charset val="1"/>
      </rPr>
      <t xml:space="preserve">-7-D-①</t>
    </r>
    <r>
      <rPr>
        <sz val="10"/>
        <rFont val="Noto Sans CJK SC"/>
        <family val="2"/>
      </rPr>
      <t xml:space="preserve">（胆石症、</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</si>
  <si>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TBL-01-00-299 (id: Jlvnl5M)</t>
    </r>
    <r>
      <rPr>
        <sz val="10"/>
        <rFont val="Noto Sans CJK SC"/>
        <family val="2"/>
      </rPr>
      <t xml:space="preserve">；</t>
    </r>
    <r>
      <rPr>
        <sz val="10"/>
        <rFont val="Arial"/>
        <family val="0"/>
        <charset val="1"/>
      </rPr>
      <t xml:space="preserve">TBL-01-00-300 (id: Jlvnl5U)</t>
    </r>
    <r>
      <rPr>
        <sz val="10"/>
        <rFont val="Noto Sans CJK SC"/>
        <family val="2"/>
      </rPr>
      <t xml:space="preserve">；</t>
    </r>
    <r>
      <rPr>
        <sz val="10"/>
        <rFont val="Arial"/>
        <family val="0"/>
        <charset val="1"/>
      </rPr>
      <t xml:space="preserve">TBL-01-00-301 (id: Jlvnl5Y)</t>
    </r>
  </si>
  <si>
    <t xml:space="preserve">SRC-094</t>
  </si>
  <si>
    <r>
      <rPr>
        <sz val="10"/>
        <rFont val="Noto Sans CJK SC"/>
        <family val="2"/>
      </rPr>
      <t xml:space="preserve">日本肝胆膵外科学会ほか編『</t>
    </r>
    <r>
      <rPr>
        <sz val="10"/>
        <rFont val="Arial"/>
        <family val="0"/>
        <charset val="1"/>
      </rPr>
      <t xml:space="preserve">TG18</t>
    </r>
    <r>
      <rPr>
        <sz val="10"/>
        <rFont val="Noto Sans CJK SC"/>
        <family val="2"/>
      </rPr>
      <t xml:space="preserve">新基準掲載 急性胆管炎・胆嚢炎診療ガイドライン</t>
    </r>
    <r>
      <rPr>
        <sz val="10"/>
        <rFont val="Arial"/>
        <family val="0"/>
        <charset val="1"/>
      </rPr>
      <t xml:space="preserve">2018</t>
    </r>
    <r>
      <rPr>
        <sz val="10"/>
        <rFont val="Noto Sans CJK SC"/>
        <family val="2"/>
      </rPr>
      <t xml:space="preserve">（第</t>
    </r>
    <r>
      <rPr>
        <sz val="10"/>
        <rFont val="Arial"/>
        <family val="0"/>
        <charset val="1"/>
      </rPr>
      <t xml:space="preserve">3</t>
    </r>
    <r>
      <rPr>
        <sz val="10"/>
        <rFont val="Noto Sans CJK SC"/>
        <family val="2"/>
      </rPr>
      <t xml:space="preserve">版）』医学図書出版、</t>
    </r>
    <r>
      <rPr>
        <sz val="10"/>
        <rFont val="Arial"/>
        <family val="0"/>
        <charset val="1"/>
      </rPr>
      <t xml:space="preserve">2018</t>
    </r>
    <r>
      <rPr>
        <sz val="10"/>
        <rFont val="Noto Sans CJK SC"/>
        <family val="2"/>
      </rPr>
      <t xml:space="preserve">（</t>
    </r>
    <r>
      <rPr>
        <sz val="10"/>
        <rFont val="Arial"/>
        <family val="0"/>
        <charset val="1"/>
      </rPr>
      <t xml:space="preserve">Minds</t>
    </r>
    <r>
      <rPr>
        <sz val="10"/>
        <rFont val="Noto Sans CJK SC"/>
        <family val="2"/>
      </rPr>
      <t xml:space="preserve">掲載本文</t>
    </r>
    <r>
      <rPr>
        <sz val="10"/>
        <rFont val="Arial"/>
        <family val="0"/>
        <charset val="1"/>
      </rPr>
      <t xml:space="preserve">PDF</t>
    </r>
    <r>
      <rPr>
        <sz val="10"/>
        <rFont val="Noto Sans CJK SC"/>
        <family val="2"/>
      </rPr>
      <t xml:space="preserve">）</t>
    </r>
  </si>
  <si>
    <r>
      <rPr>
        <sz val="10"/>
        <rFont val="Arial"/>
        <family val="0"/>
        <charset val="1"/>
      </rPr>
      <t xml:space="preserve">GL</t>
    </r>
    <r>
      <rPr>
        <sz val="10"/>
        <rFont val="Noto Sans CJK SC"/>
        <family val="2"/>
      </rPr>
      <t xml:space="preserve">が引用した研究の値（二次資料経由）。日本の報告では有症状化率に</t>
    </r>
    <r>
      <rPr>
        <sz val="10"/>
        <rFont val="Arial"/>
        <family val="0"/>
        <charset val="1"/>
      </rPr>
      <t xml:space="preserve">15.5</t>
    </r>
    <r>
      <rPr>
        <sz val="10"/>
        <rFont val="Noto Sans CJK SC"/>
        <family val="2"/>
      </rPr>
      <t xml:space="preserve">〜</t>
    </r>
    <r>
      <rPr>
        <sz val="10"/>
        <rFont val="Arial"/>
        <family val="0"/>
        <charset val="1"/>
      </rPr>
      <t xml:space="preserve">51%</t>
    </r>
    <r>
      <rPr>
        <sz val="10"/>
        <rFont val="Noto Sans CJK SC"/>
        <family val="2"/>
      </rPr>
      <t xml:space="preserve">と幅がある。同</t>
    </r>
    <r>
      <rPr>
        <sz val="10"/>
        <rFont val="Arial"/>
        <family val="0"/>
        <charset val="1"/>
      </rPr>
      <t xml:space="preserve">GL</t>
    </r>
    <r>
      <rPr>
        <sz val="10"/>
        <rFont val="Noto Sans CJK SC"/>
        <family val="2"/>
      </rPr>
      <t xml:space="preserve">は急性胆管炎</t>
    </r>
    <r>
      <rPr>
        <sz val="10"/>
        <rFont val="Arial"/>
        <family val="0"/>
        <charset val="1"/>
      </rPr>
      <t xml:space="preserve">0.3</t>
    </r>
    <r>
      <rPr>
        <sz val="10"/>
        <rFont val="Noto Sans CJK SC"/>
        <family val="2"/>
      </rPr>
      <t xml:space="preserve">〜</t>
    </r>
    <r>
      <rPr>
        <sz val="10"/>
        <rFont val="Arial"/>
        <family val="0"/>
        <charset val="1"/>
      </rPr>
      <t xml:space="preserve">1.6%</t>
    </r>
    <r>
      <rPr>
        <sz val="10"/>
        <rFont val="Noto Sans CJK SC"/>
        <family val="2"/>
      </rPr>
      <t xml:space="preserve">、急性胆嚢炎</t>
    </r>
    <r>
      <rPr>
        <sz val="10"/>
        <rFont val="Arial"/>
        <family val="0"/>
        <charset val="1"/>
      </rPr>
      <t xml:space="preserve">3.8</t>
    </r>
    <r>
      <rPr>
        <sz val="10"/>
        <rFont val="Noto Sans CJK SC"/>
        <family val="2"/>
      </rPr>
      <t xml:space="preserve">〜</t>
    </r>
    <r>
      <rPr>
        <sz val="10"/>
        <rFont val="Arial"/>
        <family val="0"/>
        <charset val="1"/>
      </rPr>
      <t xml:space="preserve">12%</t>
    </r>
    <r>
      <rPr>
        <sz val="10"/>
        <rFont val="Noto Sans CJK SC"/>
        <family val="2"/>
      </rPr>
      <t xml:space="preserve">という値も挙げるが、分母（全胆石保有者か有症状化例か）が本文から読み取れないため主張文に入れていない。胆石症</t>
    </r>
    <r>
      <rPr>
        <sz val="10"/>
        <rFont val="Arial"/>
        <family val="0"/>
        <charset val="1"/>
      </rPr>
      <t xml:space="preserve">GL 2021</t>
    </r>
    <r>
      <rPr>
        <sz val="10"/>
        <rFont val="Noto Sans CJK SC"/>
        <family val="2"/>
      </rPr>
      <t xml:space="preserve">の値（</t>
    </r>
    <r>
      <rPr>
        <sz val="10"/>
        <rFont val="Arial"/>
        <family val="0"/>
        <charset val="1"/>
      </rPr>
      <t xml:space="preserve">10</t>
    </r>
    <r>
      <rPr>
        <sz val="10"/>
        <rFont val="Noto Sans CJK SC"/>
        <family val="2"/>
      </rPr>
      <t xml:space="preserve">年で</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）と食い違うため、人間が原典で確認する</t>
    </r>
  </si>
  <si>
    <t xml:space="preserve">BP-002</t>
  </si>
  <si>
    <r>
      <rPr>
        <sz val="10"/>
        <rFont val="Noto Sans CJK SC"/>
        <family val="2"/>
      </rPr>
      <t xml:space="preserve">急性胆管炎・胆嚢炎診療ガイドライン</t>
    </r>
    <r>
      <rPr>
        <sz val="10"/>
        <rFont val="Arial"/>
        <family val="0"/>
        <charset val="1"/>
      </rPr>
      <t xml:space="preserve">2018</t>
    </r>
    <r>
      <rPr>
        <sz val="10"/>
        <rFont val="Noto Sans CJK SC"/>
        <family val="2"/>
      </rPr>
      <t xml:space="preserve">は、</t>
    </r>
    <r>
      <rPr>
        <sz val="10"/>
        <rFont val="Arial"/>
        <family val="0"/>
        <charset val="1"/>
      </rPr>
      <t xml:space="preserve">2000</t>
    </r>
    <r>
      <rPr>
        <sz val="10"/>
        <rFont val="Noto Sans CJK SC"/>
        <family val="2"/>
      </rPr>
      <t xml:space="preserve">年以降の報告で急性胆管炎の死亡率は約</t>
    </r>
    <r>
      <rPr>
        <sz val="10"/>
        <rFont val="Arial"/>
        <family val="0"/>
        <charset val="1"/>
      </rPr>
      <t xml:space="preserve">10%</t>
    </r>
    <r>
      <rPr>
        <sz val="10"/>
        <rFont val="Noto Sans CJK SC"/>
        <family val="2"/>
      </rPr>
      <t xml:space="preserve">、急性胆嚢炎の死亡率は概ね</t>
    </r>
    <r>
      <rPr>
        <sz val="10"/>
        <rFont val="Arial"/>
        <family val="0"/>
        <charset val="1"/>
      </rPr>
      <t xml:space="preserve">1%</t>
    </r>
    <r>
      <rPr>
        <sz val="10"/>
        <rFont val="Noto Sans CJK SC"/>
        <family val="2"/>
      </rPr>
      <t xml:space="preserve">未満としている。</t>
    </r>
  </si>
  <si>
    <r>
      <rPr>
        <sz val="10"/>
        <rFont val="Noto Sans CJK SC"/>
        <family val="2"/>
      </rPr>
      <t xml:space="preserve">医学各論 Ⅵ</t>
    </r>
    <r>
      <rPr>
        <sz val="10"/>
        <rFont val="Arial"/>
        <family val="0"/>
        <charset val="1"/>
      </rPr>
      <t xml:space="preserve">-7-B-②</t>
    </r>
    <r>
      <rPr>
        <sz val="10"/>
        <rFont val="Noto Sans CJK SC"/>
        <family val="2"/>
      </rPr>
      <t xml:space="preserve">（胆管炎、</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</si>
  <si>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TBL-01-00-301 (id: Jlvnl5Y)</t>
    </r>
    <r>
      <rPr>
        <sz val="10"/>
        <rFont val="Noto Sans CJK SC"/>
        <family val="2"/>
      </rPr>
      <t xml:space="preserve">；</t>
    </r>
    <r>
      <rPr>
        <sz val="10"/>
        <rFont val="Arial"/>
        <family val="0"/>
        <charset val="1"/>
      </rPr>
      <t xml:space="preserve">TBL-01-00-300 (id: Jlvnl5U)</t>
    </r>
  </si>
  <si>
    <t xml:space="preserve">BP-003</t>
  </si>
  <si>
    <r>
      <rPr>
        <sz val="10"/>
        <rFont val="Noto Sans CJK SC"/>
        <family val="2"/>
      </rPr>
      <t xml:space="preserve">急性胆管炎は、胆管内の細菌の著しい増加と、胆管内圧の上昇による細菌やエンドトキシンの血中への逆流の</t>
    </r>
    <r>
      <rPr>
        <sz val="10"/>
        <rFont val="Arial"/>
        <family val="0"/>
        <charset val="1"/>
      </rPr>
      <t xml:space="preserve">2</t>
    </r>
    <r>
      <rPr>
        <sz val="10"/>
        <rFont val="Noto Sans CJK SC"/>
        <family val="2"/>
      </rPr>
      <t xml:space="preserve">つがそろって起こる。</t>
    </r>
  </si>
  <si>
    <r>
      <rPr>
        <sz val="10"/>
        <rFont val="Arial"/>
        <family val="0"/>
        <charset val="1"/>
      </rPr>
      <t xml:space="preserve">PS-02-08-05 (id: JkxnuRY)</t>
    </r>
    <r>
      <rPr>
        <sz val="10"/>
        <rFont val="Noto Sans CJK SC"/>
        <family val="2"/>
      </rPr>
      <t xml:space="preserve">；</t>
    </r>
    <r>
      <rPr>
        <sz val="10"/>
        <rFont val="Arial"/>
        <family val="0"/>
        <charset val="1"/>
      </rPr>
      <t xml:space="preserve">TBL-01-00-301 (id: Jlvnl5Y)</t>
    </r>
    <r>
      <rPr>
        <sz val="10"/>
        <rFont val="Noto Sans CJK SC"/>
        <family val="2"/>
      </rPr>
      <t xml:space="preserve">；</t>
    </r>
    <r>
      <rPr>
        <sz val="10"/>
        <rFont val="Arial"/>
        <family val="0"/>
        <charset val="1"/>
      </rPr>
      <t xml:space="preserve">TBL-02-07-023 (id: JlAKpks)</t>
    </r>
  </si>
  <si>
    <t xml:space="preserve">BP-004</t>
  </si>
  <si>
    <r>
      <rPr>
        <sz val="10"/>
        <rFont val="Arial"/>
        <family val="0"/>
        <charset val="1"/>
      </rPr>
      <t xml:space="preserve">Charcot</t>
    </r>
    <r>
      <rPr>
        <sz val="10"/>
        <rFont val="Noto Sans CJK SC"/>
        <family val="2"/>
      </rPr>
      <t xml:space="preserve">三徴（発熱、黄疸、右上腹部痛）は急性胆管炎の</t>
    </r>
    <r>
      <rPr>
        <sz val="10"/>
        <rFont val="Arial"/>
        <family val="0"/>
        <charset val="1"/>
      </rPr>
      <t xml:space="preserve">50</t>
    </r>
    <r>
      <rPr>
        <sz val="10"/>
        <rFont val="Noto Sans CJK SC"/>
        <family val="2"/>
      </rPr>
      <t xml:space="preserve">〜</t>
    </r>
    <r>
      <rPr>
        <sz val="10"/>
        <rFont val="Arial"/>
        <family val="0"/>
        <charset val="1"/>
      </rPr>
      <t xml:space="preserve">70%</t>
    </r>
    <r>
      <rPr>
        <sz val="10"/>
        <rFont val="Noto Sans CJK SC"/>
        <family val="2"/>
      </rPr>
      <t xml:space="preserve">にしかそろわない。</t>
    </r>
    <r>
      <rPr>
        <sz val="10"/>
        <rFont val="Arial"/>
        <family val="0"/>
        <charset val="1"/>
      </rPr>
      <t xml:space="preserve">Murphy</t>
    </r>
    <r>
      <rPr>
        <sz val="10"/>
        <rFont val="Noto Sans CJK SC"/>
        <family val="2"/>
      </rPr>
      <t xml:space="preserve">徴候の急性胆嚢炎に対する感度は</t>
    </r>
    <r>
      <rPr>
        <sz val="10"/>
        <rFont val="Arial"/>
        <family val="0"/>
        <charset val="1"/>
      </rPr>
      <t xml:space="preserve">50</t>
    </r>
    <r>
      <rPr>
        <sz val="10"/>
        <rFont val="Noto Sans CJK SC"/>
        <family val="2"/>
      </rPr>
      <t xml:space="preserve">〜</t>
    </r>
    <r>
      <rPr>
        <sz val="10"/>
        <rFont val="Arial"/>
        <family val="0"/>
        <charset val="1"/>
      </rPr>
      <t xml:space="preserve">70%</t>
    </r>
    <r>
      <rPr>
        <sz val="10"/>
        <rFont val="Noto Sans CJK SC"/>
        <family val="2"/>
      </rPr>
      <t xml:space="preserve">、特異度は</t>
    </r>
    <r>
      <rPr>
        <sz val="10"/>
        <rFont val="Arial"/>
        <family val="0"/>
        <charset val="1"/>
      </rPr>
      <t xml:space="preserve">79</t>
    </r>
    <r>
      <rPr>
        <sz val="10"/>
        <rFont val="Noto Sans CJK SC"/>
        <family val="2"/>
      </rPr>
      <t xml:space="preserve">〜</t>
    </r>
    <r>
      <rPr>
        <sz val="10"/>
        <rFont val="Arial"/>
        <family val="0"/>
        <charset val="1"/>
      </rPr>
      <t xml:space="preserve">96%</t>
    </r>
    <r>
      <rPr>
        <sz val="10"/>
        <rFont val="Noto Sans CJK SC"/>
        <family val="2"/>
      </rPr>
      <t xml:space="preserve">と報告されている。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</si>
  <si>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TBL-01-00-301 (id: Jlvnl5Y)</t>
    </r>
    <r>
      <rPr>
        <sz val="10"/>
        <rFont val="Noto Sans CJK SC"/>
        <family val="2"/>
      </rPr>
      <t xml:space="preserve">；</t>
    </r>
    <r>
      <rPr>
        <sz val="10"/>
        <rFont val="Arial"/>
        <family val="0"/>
        <charset val="1"/>
      </rPr>
      <t xml:space="preserve">TBL-01-00-300 (id: Jlvnl5U)</t>
    </r>
    <r>
      <rPr>
        <sz val="10"/>
        <rFont val="Noto Sans CJK SC"/>
        <family val="2"/>
      </rPr>
      <t xml:space="preserve">；</t>
    </r>
    <r>
      <rPr>
        <sz val="10"/>
        <rFont val="Arial"/>
        <family val="0"/>
        <charset val="1"/>
      </rPr>
      <t xml:space="preserve">TBL-02-07-017 (id: JlAKpkM)</t>
    </r>
    <r>
      <rPr>
        <sz val="10"/>
        <rFont val="Noto Sans CJK SC"/>
        <family val="2"/>
      </rPr>
      <t xml:space="preserve">；</t>
    </r>
    <r>
      <rPr>
        <sz val="10"/>
        <rFont val="Arial"/>
        <family val="0"/>
        <charset val="1"/>
      </rPr>
      <t xml:space="preserve">TBL-02-07-023 (id: JlAKpks)</t>
    </r>
  </si>
  <si>
    <t xml:space="preserve">BP-005</t>
  </si>
  <si>
    <r>
      <rPr>
        <sz val="10"/>
        <rFont val="Noto Sans CJK SC"/>
        <family val="2"/>
      </rPr>
      <t xml:space="preserve">急性胆管炎の重症度は、臓器障害を伴い集中治療と緊急の胆道ドレナージを要する重症、臓器障害に進むおそれがあり緊急ないし早期の胆道ドレナージを要する中等症、保存的治療で対応できる軽症の</t>
    </r>
    <r>
      <rPr>
        <sz val="10"/>
        <rFont val="Arial"/>
        <family val="0"/>
        <charset val="1"/>
      </rPr>
      <t xml:space="preserve">3</t>
    </r>
    <r>
      <rPr>
        <sz val="10"/>
        <rFont val="Noto Sans CJK SC"/>
        <family val="2"/>
      </rPr>
      <t xml:space="preserve">段階に分けられる。</t>
    </r>
  </si>
  <si>
    <r>
      <rPr>
        <sz val="10"/>
        <rFont val="Arial"/>
        <family val="0"/>
        <charset val="1"/>
      </rPr>
      <t xml:space="preserve">PS-02-08-05 (id: JkxnuRY)</t>
    </r>
    <r>
      <rPr>
        <sz val="10"/>
        <rFont val="Noto Sans CJK SC"/>
        <family val="2"/>
      </rPr>
      <t xml:space="preserve">；</t>
    </r>
    <r>
      <rPr>
        <sz val="10"/>
        <rFont val="Arial"/>
        <family val="0"/>
        <charset val="1"/>
      </rPr>
      <t xml:space="preserve">TBL-01-00-301 (id: Jlvnl5Y)</t>
    </r>
    <r>
      <rPr>
        <sz val="10"/>
        <rFont val="Noto Sans CJK SC"/>
        <family val="2"/>
      </rPr>
      <t xml:space="preserve">；</t>
    </r>
    <r>
      <rPr>
        <sz val="10"/>
        <rFont val="Arial"/>
        <family val="0"/>
        <charset val="1"/>
      </rPr>
      <t xml:space="preserve">TBL-02-07-033 (id: JlAKplQ)</t>
    </r>
  </si>
  <si>
    <r>
      <rPr>
        <sz val="10"/>
        <rFont val="Noto Sans CJK SC"/>
        <family val="2"/>
      </rPr>
      <t xml:space="preserve">各重症度の具体的な判定項目と閾値（</t>
    </r>
    <r>
      <rPr>
        <sz val="10"/>
        <rFont val="Arial"/>
        <family val="0"/>
        <charset val="1"/>
      </rPr>
      <t xml:space="preserve">TG18</t>
    </r>
    <r>
      <rPr>
        <sz val="10"/>
        <rFont val="Noto Sans CJK SC"/>
        <family val="2"/>
      </rPr>
      <t xml:space="preserve">の表）は今回の取得範囲になく未確認</t>
    </r>
  </si>
  <si>
    <t xml:space="preserve">BP-006</t>
  </si>
  <si>
    <r>
      <rPr>
        <sz val="10"/>
        <rFont val="Noto Sans CJK SC"/>
        <family val="2"/>
      </rPr>
      <t xml:space="preserve">急性胆嚢炎の病理学的な経過は、発症後</t>
    </r>
    <r>
      <rPr>
        <sz val="10"/>
        <rFont val="Arial"/>
        <family val="0"/>
        <charset val="1"/>
      </rPr>
      <t xml:space="preserve">2</t>
    </r>
    <r>
      <rPr>
        <sz val="10"/>
        <rFont val="Noto Sans CJK SC"/>
        <family val="2"/>
      </rPr>
      <t xml:space="preserve">〜</t>
    </r>
    <r>
      <rPr>
        <sz val="10"/>
        <rFont val="Arial"/>
        <family val="0"/>
        <charset val="1"/>
      </rPr>
      <t xml:space="preserve">4</t>
    </r>
    <r>
      <rPr>
        <sz val="10"/>
        <rFont val="Noto Sans CJK SC"/>
        <family val="2"/>
      </rPr>
      <t xml:space="preserve">日が浮腫性、</t>
    </r>
    <r>
      <rPr>
        <sz val="10"/>
        <rFont val="Arial"/>
        <family val="0"/>
        <charset val="1"/>
      </rPr>
      <t xml:space="preserve">3</t>
    </r>
    <r>
      <rPr>
        <sz val="10"/>
        <rFont val="Noto Sans CJK SC"/>
        <family val="2"/>
      </rPr>
      <t xml:space="preserve">〜</t>
    </r>
    <r>
      <rPr>
        <sz val="10"/>
        <rFont val="Arial"/>
        <family val="0"/>
        <charset val="1"/>
      </rPr>
      <t xml:space="preserve">5</t>
    </r>
    <r>
      <rPr>
        <sz val="10"/>
        <rFont val="Noto Sans CJK SC"/>
        <family val="2"/>
      </rPr>
      <t xml:space="preserve">日が壊死性、</t>
    </r>
    <r>
      <rPr>
        <sz val="10"/>
        <rFont val="Arial"/>
        <family val="0"/>
        <charset val="1"/>
      </rPr>
      <t xml:space="preserve">7</t>
    </r>
    <r>
      <rPr>
        <sz val="10"/>
        <rFont val="Noto Sans CJK SC"/>
        <family val="2"/>
      </rPr>
      <t xml:space="preserve">〜</t>
    </r>
    <r>
      <rPr>
        <sz val="10"/>
        <rFont val="Arial"/>
        <family val="0"/>
        <charset val="1"/>
      </rPr>
      <t xml:space="preserve">10</t>
    </r>
    <r>
      <rPr>
        <sz val="10"/>
        <rFont val="Noto Sans CJK SC"/>
        <family val="2"/>
      </rPr>
      <t xml:space="preserve">日が化膿性の時期とされる。重症度は重症・中等症・軽症の</t>
    </r>
    <r>
      <rPr>
        <sz val="10"/>
        <rFont val="Arial"/>
        <family val="0"/>
        <charset val="1"/>
      </rPr>
      <t xml:space="preserve">3</t>
    </r>
    <r>
      <rPr>
        <sz val="10"/>
        <rFont val="Noto Sans CJK SC"/>
        <family val="2"/>
      </rPr>
      <t xml:space="preserve">段階で、中等症は重い局所合併症を伴い、早期の胆嚢摘出術またはドレナージが必要とされる。</t>
    </r>
  </si>
  <si>
    <r>
      <rPr>
        <sz val="10"/>
        <rFont val="Noto Sans CJK SC"/>
        <family val="2"/>
      </rPr>
      <t xml:space="preserve">医学各論 Ⅵ</t>
    </r>
    <r>
      <rPr>
        <sz val="10"/>
        <rFont val="Arial"/>
        <family val="0"/>
        <charset val="1"/>
      </rPr>
      <t xml:space="preserve">-7-B-①</t>
    </r>
    <r>
      <rPr>
        <sz val="10"/>
        <rFont val="Noto Sans CJK SC"/>
        <family val="2"/>
      </rPr>
      <t xml:space="preserve">（胆囊炎、</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</si>
  <si>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TBL-01-00-300 (id: Jlvnl5U)</t>
    </r>
  </si>
  <si>
    <r>
      <rPr>
        <sz val="10"/>
        <rFont val="Noto Sans CJK SC"/>
        <family val="2"/>
      </rPr>
      <t xml:space="preserve">重症度の判定項目の閾値（</t>
    </r>
    <r>
      <rPr>
        <sz val="10"/>
        <rFont val="Arial"/>
        <family val="0"/>
        <charset val="1"/>
      </rPr>
      <t xml:space="preserve">TG18</t>
    </r>
    <r>
      <rPr>
        <sz val="10"/>
        <rFont val="Noto Sans CJK SC"/>
        <family val="2"/>
      </rPr>
      <t xml:space="preserve">の表）は今回未確認</t>
    </r>
  </si>
  <si>
    <t xml:space="preserve">BP-007</t>
  </si>
  <si>
    <t xml:space="preserve">原発性硬化性胆管炎</t>
  </si>
  <si>
    <r>
      <rPr>
        <sz val="10"/>
        <rFont val="Noto Sans CJK SC"/>
        <family val="2"/>
      </rPr>
      <t xml:space="preserve">原発性硬化性胆管炎（</t>
    </r>
    <r>
      <rPr>
        <sz val="10"/>
        <rFont val="Arial"/>
        <family val="0"/>
        <charset val="1"/>
      </rPr>
      <t xml:space="preserve">PSC</t>
    </r>
    <r>
      <rPr>
        <sz val="10"/>
        <rFont val="Noto Sans CJK SC"/>
        <family val="2"/>
      </rPr>
      <t xml:space="preserve">）は、肝内外の胆管に線維性狭窄を生じる進行性の慢性炎症性疾患で、二次性硬化性胆管炎や</t>
    </r>
    <r>
      <rPr>
        <sz val="10"/>
        <rFont val="Arial"/>
        <family val="0"/>
        <charset val="1"/>
      </rPr>
      <t xml:space="preserve">IgG4</t>
    </r>
    <r>
      <rPr>
        <sz val="10"/>
        <rFont val="Noto Sans CJK SC"/>
        <family val="2"/>
      </rPr>
      <t xml:space="preserve">関連硬化性胆管炎は除外する。令和元年度の医療受給者証保持者数は</t>
    </r>
    <r>
      <rPr>
        <sz val="10"/>
        <rFont val="Arial"/>
        <family val="0"/>
        <charset val="1"/>
      </rPr>
      <t xml:space="preserve">892</t>
    </r>
    <r>
      <rPr>
        <sz val="10"/>
        <rFont val="Noto Sans CJK SC"/>
        <family val="2"/>
      </rPr>
      <t xml:space="preserve">人で、発症年齢は</t>
    </r>
    <r>
      <rPr>
        <sz val="10"/>
        <rFont val="Arial"/>
        <family val="0"/>
        <charset val="1"/>
      </rPr>
      <t xml:space="preserve">30</t>
    </r>
    <r>
      <rPr>
        <sz val="10"/>
        <rFont val="Noto Sans CJK SC"/>
        <family val="2"/>
      </rPr>
      <t xml:space="preserve">歳代と</t>
    </r>
    <r>
      <rPr>
        <sz val="10"/>
        <rFont val="Arial"/>
        <family val="0"/>
        <charset val="1"/>
      </rPr>
      <t xml:space="preserve">60</t>
    </r>
    <r>
      <rPr>
        <sz val="10"/>
        <rFont val="Noto Sans CJK SC"/>
        <family val="2"/>
      </rPr>
      <t xml:space="preserve">歳代の二峰性を示す。</t>
    </r>
  </si>
  <si>
    <r>
      <rPr>
        <sz val="10"/>
        <rFont val="Noto Sans CJK SC"/>
        <family val="2"/>
      </rPr>
      <t xml:space="preserve">医学各論 Ⅵ</t>
    </r>
    <r>
      <rPr>
        <sz val="10"/>
        <rFont val="Arial"/>
        <family val="0"/>
        <charset val="1"/>
      </rPr>
      <t xml:space="preserve">-7-B-③</t>
    </r>
    <r>
      <rPr>
        <sz val="10"/>
        <rFont val="Noto Sans CJK SC"/>
        <family val="2"/>
      </rPr>
      <t xml:space="preserve">（原発性硬化性胆管炎、</t>
    </r>
    <r>
      <rPr>
        <sz val="10"/>
        <rFont val="Arial"/>
        <family val="0"/>
        <charset val="1"/>
      </rPr>
      <t xml:space="preserve">c</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</si>
  <si>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TBL-01-00-293 (id: Jlvnl7Q)</t>
    </r>
  </si>
  <si>
    <t xml:space="preserve">SRC-092</t>
  </si>
  <si>
    <r>
      <rPr>
        <sz val="10"/>
        <rFont val="Noto Sans CJK SC"/>
        <family val="2"/>
      </rPr>
      <t xml:space="preserve">厚生労働省 指定難病</t>
    </r>
    <r>
      <rPr>
        <sz val="10"/>
        <rFont val="Arial"/>
        <family val="0"/>
        <charset val="1"/>
      </rPr>
      <t xml:space="preserve">94</t>
    </r>
    <r>
      <rPr>
        <sz val="10"/>
        <rFont val="Noto Sans CJK SC"/>
        <family val="2"/>
      </rPr>
      <t xml:space="preserve">『原発性硬化性胆管炎』概要・診断基準等</t>
    </r>
  </si>
  <si>
    <t xml:space="preserve">BP-008</t>
  </si>
  <si>
    <r>
      <rPr>
        <sz val="10"/>
        <rFont val="Noto Sans CJK SC"/>
        <family val="2"/>
      </rPr>
      <t xml:space="preserve">日本の</t>
    </r>
    <r>
      <rPr>
        <sz val="10"/>
        <rFont val="Arial"/>
        <family val="0"/>
        <charset val="1"/>
      </rPr>
      <t xml:space="preserve">PSC</t>
    </r>
    <r>
      <rPr>
        <sz val="10"/>
        <rFont val="Noto Sans CJK SC"/>
        <family val="2"/>
      </rPr>
      <t xml:space="preserve">では潰瘍性大腸炎の合併が</t>
    </r>
    <r>
      <rPr>
        <sz val="10"/>
        <rFont val="Arial"/>
        <family val="0"/>
        <charset val="1"/>
      </rPr>
      <t xml:space="preserve">40%</t>
    </r>
    <r>
      <rPr>
        <sz val="10"/>
        <rFont val="Noto Sans CJK SC"/>
        <family val="2"/>
      </rPr>
      <t xml:space="preserve">、胆管癌の合併が</t>
    </r>
    <r>
      <rPr>
        <sz val="10"/>
        <rFont val="Arial"/>
        <family val="0"/>
        <charset val="1"/>
      </rPr>
      <t xml:space="preserve">7.1%</t>
    </r>
    <r>
      <rPr>
        <sz val="10"/>
        <rFont val="Noto Sans CJK SC"/>
        <family val="2"/>
      </rPr>
      <t xml:space="preserve">と報告されている。約半数は無症状で診断され、初発症状で最も多いのは黄疸（</t>
    </r>
    <r>
      <rPr>
        <sz val="10"/>
        <rFont val="Arial"/>
        <family val="0"/>
        <charset val="1"/>
      </rPr>
      <t xml:space="preserve">19%</t>
    </r>
    <r>
      <rPr>
        <sz val="10"/>
        <rFont val="Noto Sans CJK SC"/>
        <family val="2"/>
      </rPr>
      <t xml:space="preserve">）である。</t>
    </r>
  </si>
  <si>
    <r>
      <rPr>
        <sz val="10"/>
        <rFont val="Arial"/>
        <family val="0"/>
        <charset val="1"/>
      </rPr>
      <t xml:space="preserve">PS-02-08-05 (id: JkxnuRY)</t>
    </r>
    <r>
      <rPr>
        <sz val="10"/>
        <rFont val="Noto Sans CJK SC"/>
        <family val="2"/>
      </rPr>
      <t xml:space="preserve">；</t>
    </r>
    <r>
      <rPr>
        <sz val="10"/>
        <rFont val="Arial"/>
        <family val="0"/>
        <charset val="1"/>
      </rPr>
      <t xml:space="preserve">TBL-01-00-293 (id: Jlvnl7Q)</t>
    </r>
    <r>
      <rPr>
        <sz val="10"/>
        <rFont val="Noto Sans CJK SC"/>
        <family val="2"/>
      </rPr>
      <t xml:space="preserve">；</t>
    </r>
    <r>
      <rPr>
        <sz val="10"/>
        <rFont val="Arial"/>
        <family val="0"/>
        <charset val="1"/>
      </rPr>
      <t xml:space="preserve">TBL-02-07-023 (id: JlAKpks)</t>
    </r>
  </si>
  <si>
    <t xml:space="preserve">BP-009</t>
  </si>
  <si>
    <r>
      <rPr>
        <sz val="10"/>
        <rFont val="Arial"/>
        <family val="0"/>
        <charset val="1"/>
      </rPr>
      <t xml:space="preserve">PSC</t>
    </r>
    <r>
      <rPr>
        <sz val="10"/>
        <rFont val="Noto Sans CJK SC"/>
        <family val="2"/>
      </rPr>
      <t xml:space="preserve">の胆管像では、輪状・膜状・帯状の狭窄や、憩室様の突出、数珠状の所見が特徴的で、病型は肝内型、肝外型、肝内外型に分けられる。</t>
    </r>
    <r>
      <rPr>
        <sz val="10"/>
        <rFont val="Arial"/>
        <family val="0"/>
        <charset val="1"/>
      </rPr>
      <t xml:space="preserve">IgG4</t>
    </r>
    <r>
      <rPr>
        <sz val="10"/>
        <rFont val="Noto Sans CJK SC"/>
        <family val="2"/>
      </rPr>
      <t xml:space="preserve">関連硬化性胆管炎では、下部胆管に狭窄の主座があることが多く、自己免疫性膵炎を合併し、ステロイドがよく効く。</t>
    </r>
  </si>
  <si>
    <r>
      <rPr>
        <sz val="10"/>
        <rFont val="Arial"/>
        <family val="0"/>
        <charset val="1"/>
      </rPr>
      <t xml:space="preserve">PS-02-08-05 (id: JkxnuRY)</t>
    </r>
    <r>
      <rPr>
        <sz val="10"/>
        <rFont val="Noto Sans CJK SC"/>
        <family val="2"/>
      </rPr>
      <t xml:space="preserve">；</t>
    </r>
    <r>
      <rPr>
        <sz val="10"/>
        <rFont val="Arial"/>
        <family val="0"/>
        <charset val="1"/>
      </rPr>
      <t xml:space="preserve">TBL-01-00-293 (id: Jlvnl7Q)</t>
    </r>
    <r>
      <rPr>
        <sz val="10"/>
        <rFont val="Noto Sans CJK SC"/>
        <family val="2"/>
      </rPr>
      <t xml:space="preserve">；</t>
    </r>
    <r>
      <rPr>
        <sz val="10"/>
        <rFont val="Arial"/>
        <family val="0"/>
        <charset val="1"/>
      </rPr>
      <t xml:space="preserve">TBL-02-07-029 (id: JlAKplA)</t>
    </r>
  </si>
  <si>
    <t xml:space="preserve">BP-010</t>
  </si>
  <si>
    <r>
      <rPr>
        <sz val="10"/>
        <rFont val="Arial"/>
        <family val="0"/>
        <charset val="1"/>
      </rPr>
      <t xml:space="preserve">PSC</t>
    </r>
    <r>
      <rPr>
        <sz val="10"/>
        <rFont val="Noto Sans CJK SC"/>
        <family val="2"/>
      </rPr>
      <t xml:space="preserve">に対してウルソデオキシコール酸やベザフィブラートは胆道系酵素を下げるが、予後の改善は不明である。進行例では肝移植が唯一の救命法で、日本では生体肝移植が主に行われ、移植後の再発率は比較的高い。肝移植を行わない場合の</t>
    </r>
    <r>
      <rPr>
        <sz val="10"/>
        <rFont val="Arial"/>
        <family val="0"/>
        <charset val="1"/>
      </rPr>
      <t xml:space="preserve">5</t>
    </r>
    <r>
      <rPr>
        <sz val="10"/>
        <rFont val="Noto Sans CJK SC"/>
        <family val="2"/>
      </rPr>
      <t xml:space="preserve">年生存率は</t>
    </r>
    <r>
      <rPr>
        <sz val="10"/>
        <rFont val="Arial"/>
        <family val="0"/>
        <charset val="1"/>
      </rPr>
      <t xml:space="preserve">75%</t>
    </r>
    <r>
      <rPr>
        <sz val="10"/>
        <rFont val="Noto Sans CJK SC"/>
        <family val="2"/>
      </rPr>
      <t xml:space="preserve">と報告されている。</t>
    </r>
  </si>
  <si>
    <t xml:space="preserve">BP-011</t>
  </si>
  <si>
    <t xml:space="preserve">胆道癌</t>
  </si>
  <si>
    <r>
      <rPr>
        <sz val="10"/>
        <rFont val="Noto Sans CJK SC"/>
        <family val="2"/>
      </rPr>
      <t xml:space="preserve">日本で</t>
    </r>
    <r>
      <rPr>
        <sz val="10"/>
        <rFont val="Arial"/>
        <family val="0"/>
        <charset val="1"/>
      </rPr>
      <t xml:space="preserve">2023</t>
    </r>
    <r>
      <rPr>
        <sz val="10"/>
        <rFont val="Noto Sans CJK SC"/>
        <family val="2"/>
      </rPr>
      <t xml:space="preserve">年に胆のう・胆管癌と診断されたのは</t>
    </r>
    <r>
      <rPr>
        <sz val="10"/>
        <rFont val="Arial"/>
        <family val="0"/>
        <charset val="1"/>
      </rPr>
      <t xml:space="preserve">20,926</t>
    </r>
    <r>
      <rPr>
        <sz val="10"/>
        <rFont val="Noto Sans CJK SC"/>
        <family val="2"/>
      </rPr>
      <t xml:space="preserve">例（男性</t>
    </r>
    <r>
      <rPr>
        <sz val="10"/>
        <rFont val="Arial"/>
        <family val="0"/>
        <charset val="1"/>
      </rPr>
      <t xml:space="preserve">11,451</t>
    </r>
    <r>
      <rPr>
        <sz val="10"/>
        <rFont val="Noto Sans CJK SC"/>
        <family val="2"/>
      </rPr>
      <t xml:space="preserve">例、女性</t>
    </r>
    <r>
      <rPr>
        <sz val="10"/>
        <rFont val="Arial"/>
        <family val="0"/>
        <charset val="1"/>
      </rPr>
      <t xml:space="preserve">9,475</t>
    </r>
    <r>
      <rPr>
        <sz val="10"/>
        <rFont val="Noto Sans CJK SC"/>
        <family val="2"/>
      </rPr>
      <t xml:space="preserve">例）で、</t>
    </r>
    <r>
      <rPr>
        <sz val="10"/>
        <rFont val="Arial"/>
        <family val="0"/>
        <charset val="1"/>
      </rPr>
      <t xml:space="preserve">2024</t>
    </r>
    <r>
      <rPr>
        <sz val="10"/>
        <rFont val="Noto Sans CJK SC"/>
        <family val="2"/>
      </rPr>
      <t xml:space="preserve">年の死亡数は</t>
    </r>
    <r>
      <rPr>
        <sz val="10"/>
        <rFont val="Arial"/>
        <family val="0"/>
        <charset val="1"/>
      </rPr>
      <t xml:space="preserve">17,232</t>
    </r>
    <r>
      <rPr>
        <sz val="10"/>
        <rFont val="Noto Sans CJK SC"/>
        <family val="2"/>
      </rPr>
      <t xml:space="preserve">人（男性</t>
    </r>
    <r>
      <rPr>
        <sz val="10"/>
        <rFont val="Arial"/>
        <family val="0"/>
        <charset val="1"/>
      </rPr>
      <t xml:space="preserve">9,205</t>
    </r>
    <r>
      <rPr>
        <sz val="10"/>
        <rFont val="Noto Sans CJK SC"/>
        <family val="2"/>
      </rPr>
      <t xml:space="preserve">人、女性</t>
    </r>
    <r>
      <rPr>
        <sz val="10"/>
        <rFont val="Arial"/>
        <family val="0"/>
        <charset val="1"/>
      </rPr>
      <t xml:space="preserve">8,027</t>
    </r>
    <r>
      <rPr>
        <sz val="10"/>
        <rFont val="Noto Sans CJK SC"/>
        <family val="2"/>
      </rPr>
      <t xml:space="preserve">人）だった。</t>
    </r>
  </si>
  <si>
    <r>
      <rPr>
        <sz val="10"/>
        <rFont val="Noto Sans CJK SC"/>
        <family val="2"/>
      </rPr>
      <t xml:space="preserve">医学各論 Ⅵ</t>
    </r>
    <r>
      <rPr>
        <sz val="10"/>
        <rFont val="Arial"/>
        <family val="0"/>
        <charset val="1"/>
      </rPr>
      <t xml:space="preserve">-7-C-②</t>
    </r>
    <r>
      <rPr>
        <sz val="10"/>
        <rFont val="Noto Sans CJK SC"/>
        <family val="2"/>
      </rPr>
      <t xml:space="preserve">（胆囊癌、胆管癌、</t>
    </r>
    <r>
      <rPr>
        <sz val="10"/>
        <rFont val="Arial"/>
        <family val="0"/>
        <charset val="1"/>
      </rPr>
      <t xml:space="preserve">a</t>
    </r>
    <r>
      <rPr>
        <sz val="10"/>
        <rFont val="Noto Sans CJK SC"/>
        <family val="2"/>
      </rPr>
      <t xml:space="preserve">）</t>
    </r>
  </si>
  <si>
    <r>
      <rPr>
        <sz val="10"/>
        <rFont val="Arial"/>
        <family val="0"/>
        <charset val="1"/>
      </rPr>
      <t xml:space="preserve">PS-03-04-14 (id: JkxnuYE)</t>
    </r>
    <r>
      <rPr>
        <sz val="10"/>
        <rFont val="Noto Sans CJK SC"/>
        <family val="2"/>
      </rPr>
      <t xml:space="preserve">；</t>
    </r>
    <r>
      <rPr>
        <sz val="10"/>
        <rFont val="Arial"/>
        <family val="0"/>
        <charset val="1"/>
      </rPr>
      <t xml:space="preserve">TBL-01-00-651 (id: Jlvnmc4)</t>
    </r>
  </si>
  <si>
    <t xml:space="preserve">SRC-091</t>
  </si>
  <si>
    <r>
      <rPr>
        <sz val="10"/>
        <rFont val="Noto Sans CJK SC"/>
        <family val="2"/>
      </rPr>
      <t xml:space="preserve">国立がん研究センター がん情報サービス 胆のう・胆管（罹患</t>
    </r>
    <r>
      <rPr>
        <sz val="10"/>
        <rFont val="Arial"/>
        <family val="0"/>
        <charset val="1"/>
      </rPr>
      <t xml:space="preserve">2026-03-23</t>
    </r>
    <r>
      <rPr>
        <sz val="10"/>
        <rFont val="Noto Sans CJK SC"/>
        <family val="2"/>
      </rPr>
      <t xml:space="preserve">更新、死亡</t>
    </r>
    <r>
      <rPr>
        <sz val="10"/>
        <rFont val="Arial"/>
        <family val="0"/>
        <charset val="1"/>
      </rPr>
      <t xml:space="preserve">2026-01-07</t>
    </r>
    <r>
      <rPr>
        <sz val="10"/>
        <rFont val="Noto Sans CJK SC"/>
        <family val="2"/>
      </rPr>
      <t xml:space="preserve">更新、生存率</t>
    </r>
    <r>
      <rPr>
        <sz val="10"/>
        <rFont val="Arial"/>
        <family val="0"/>
        <charset val="1"/>
      </rPr>
      <t xml:space="preserve">2026-07-22</t>
    </r>
    <r>
      <rPr>
        <sz val="10"/>
        <rFont val="Noto Sans CJK SC"/>
        <family val="2"/>
      </rPr>
      <t xml:space="preserve">更新）</t>
    </r>
  </si>
  <si>
    <t xml:space="preserve">BP-012</t>
  </si>
  <si>
    <r>
      <rPr>
        <sz val="10"/>
        <rFont val="Noto Sans CJK SC"/>
        <family val="2"/>
      </rPr>
      <t xml:space="preserve">日本で</t>
    </r>
    <r>
      <rPr>
        <sz val="10"/>
        <rFont val="Arial"/>
        <family val="0"/>
        <charset val="1"/>
      </rPr>
      <t xml:space="preserve">2018</t>
    </r>
    <r>
      <rPr>
        <sz val="10"/>
        <rFont val="Noto Sans CJK SC"/>
        <family val="2"/>
      </rPr>
      <t xml:space="preserve">年に胆のう・胆管癌と診断された人の</t>
    </r>
    <r>
      <rPr>
        <sz val="10"/>
        <rFont val="Arial"/>
        <family val="0"/>
        <charset val="1"/>
      </rPr>
      <t xml:space="preserve">5</t>
    </r>
    <r>
      <rPr>
        <sz val="10"/>
        <rFont val="Noto Sans CJK SC"/>
        <family val="2"/>
      </rPr>
      <t xml:space="preserve">年相対生存率は</t>
    </r>
    <r>
      <rPr>
        <sz val="10"/>
        <rFont val="Arial"/>
        <family val="0"/>
        <charset val="1"/>
      </rPr>
      <t xml:space="preserve">24.8%</t>
    </r>
    <r>
      <rPr>
        <sz val="10"/>
        <rFont val="Noto Sans CJK SC"/>
        <family val="2"/>
      </rPr>
      <t xml:space="preserve">（男性</t>
    </r>
    <r>
      <rPr>
        <sz val="10"/>
        <rFont val="Arial"/>
        <family val="0"/>
        <charset val="1"/>
      </rPr>
      <t xml:space="preserve">27.5%</t>
    </r>
    <r>
      <rPr>
        <sz val="10"/>
        <rFont val="Noto Sans CJK SC"/>
        <family val="2"/>
      </rPr>
      <t xml:space="preserve">、女性</t>
    </r>
    <r>
      <rPr>
        <sz val="10"/>
        <rFont val="Arial"/>
        <family val="0"/>
        <charset val="1"/>
      </rPr>
      <t xml:space="preserve">21.7%</t>
    </r>
    <r>
      <rPr>
        <sz val="10"/>
        <rFont val="Noto Sans CJK SC"/>
        <family val="2"/>
      </rPr>
      <t xml:space="preserve">）である。</t>
    </r>
  </si>
  <si>
    <t xml:space="preserve">BP-013</t>
  </si>
  <si>
    <t xml:space="preserve">急性膵炎</t>
  </si>
  <si>
    <r>
      <rPr>
        <sz val="10"/>
        <rFont val="Noto Sans CJK SC"/>
        <family val="2"/>
      </rPr>
      <t xml:space="preserve">日本の急性膵炎の診断基準では、①上腹部の急性腹痛発作と圧痛、②血中または尿中の膵酵素の上昇、③超音波・</t>
    </r>
    <r>
      <rPr>
        <sz val="10"/>
        <rFont val="Arial"/>
        <family val="0"/>
        <charset val="1"/>
      </rPr>
      <t xml:space="preserve">CT</t>
    </r>
    <r>
      <rPr>
        <sz val="10"/>
        <rFont val="Noto Sans CJK SC"/>
        <family val="2"/>
      </rPr>
      <t xml:space="preserve">・</t>
    </r>
    <r>
      <rPr>
        <sz val="10"/>
        <rFont val="Arial"/>
        <family val="0"/>
        <charset val="1"/>
      </rPr>
      <t xml:space="preserve">MRI</t>
    </r>
    <r>
      <rPr>
        <sz val="10"/>
        <rFont val="Noto Sans CJK SC"/>
        <family val="2"/>
      </rPr>
      <t xml:space="preserve">での急性膵炎に伴う膵の異常所見、の</t>
    </r>
    <r>
      <rPr>
        <sz val="10"/>
        <rFont val="Arial"/>
        <family val="0"/>
        <charset val="1"/>
      </rPr>
      <t xml:space="preserve">3</t>
    </r>
    <r>
      <rPr>
        <sz val="10"/>
        <rFont val="Noto Sans CJK SC"/>
        <family val="2"/>
      </rPr>
      <t xml:space="preserve">項目のうち</t>
    </r>
    <r>
      <rPr>
        <sz val="10"/>
        <rFont val="Arial"/>
        <family val="0"/>
        <charset val="1"/>
      </rPr>
      <t xml:space="preserve">2</t>
    </r>
    <r>
      <rPr>
        <sz val="10"/>
        <rFont val="Noto Sans CJK SC"/>
        <family val="2"/>
      </rPr>
      <t xml:space="preserve">項目以上を満たし、他の膵疾患と急性腹症を除外したものを急性膵炎とする。慢性膵炎の急性増悪も急性膵炎に含める。</t>
    </r>
  </si>
  <si>
    <r>
      <rPr>
        <sz val="10"/>
        <rFont val="Noto Sans CJK SC"/>
        <family val="2"/>
      </rPr>
      <t xml:space="preserve">医学各論 Ⅵ</t>
    </r>
    <r>
      <rPr>
        <sz val="10"/>
        <rFont val="Arial"/>
        <family val="0"/>
        <charset val="1"/>
      </rPr>
      <t xml:space="preserve">-8-A-①</t>
    </r>
    <r>
      <rPr>
        <sz val="10"/>
        <rFont val="Noto Sans CJK SC"/>
        <family val="2"/>
      </rPr>
      <t xml:space="preserve">（急性膵炎、</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</si>
  <si>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TBL-01-00-305 (id: Jlvnl7k)</t>
    </r>
    <r>
      <rPr>
        <sz val="10"/>
        <rFont val="Noto Sans CJK SC"/>
        <family val="2"/>
      </rPr>
      <t xml:space="preserve">；</t>
    </r>
    <r>
      <rPr>
        <sz val="10"/>
        <rFont val="Arial"/>
        <family val="0"/>
        <charset val="1"/>
      </rPr>
      <t xml:space="preserve">TBL-02-07-017 (id: JlAKpkM)</t>
    </r>
  </si>
  <si>
    <t xml:space="preserve">SRC-087</t>
  </si>
  <si>
    <r>
      <rPr>
        <sz val="10"/>
        <rFont val="Noto Sans CJK SC"/>
        <family val="2"/>
      </rPr>
      <t xml:space="preserve">急性膵炎診療ガイドライン改訂出版委員会（改訂出版責任者 高田忠敬）『急性膵炎診療ガイドライン</t>
    </r>
    <r>
      <rPr>
        <sz val="10"/>
        <rFont val="Arial"/>
        <family val="0"/>
        <charset val="1"/>
      </rPr>
      <t xml:space="preserve">2021</t>
    </r>
    <r>
      <rPr>
        <sz val="10"/>
        <rFont val="Noto Sans CJK SC"/>
        <family val="2"/>
      </rPr>
      <t xml:space="preserve">（第</t>
    </r>
    <r>
      <rPr>
        <sz val="10"/>
        <rFont val="Arial"/>
        <family val="0"/>
        <charset val="1"/>
      </rPr>
      <t xml:space="preserve">5</t>
    </r>
    <r>
      <rPr>
        <sz val="10"/>
        <rFont val="Noto Sans CJK SC"/>
        <family val="2"/>
      </rPr>
      <t xml:space="preserve">版）』</t>
    </r>
    <r>
      <rPr>
        <sz val="10"/>
        <rFont val="Arial"/>
        <family val="0"/>
        <charset val="1"/>
      </rPr>
      <t xml:space="preserve">2021</t>
    </r>
    <r>
      <rPr>
        <sz val="10"/>
        <rFont val="Noto Sans CJK SC"/>
        <family val="2"/>
      </rPr>
      <t xml:space="preserve">年</t>
    </r>
    <r>
      <rPr>
        <sz val="10"/>
        <rFont val="Arial"/>
        <family val="0"/>
        <charset val="1"/>
      </rPr>
      <t xml:space="preserve">12</t>
    </r>
    <r>
      <rPr>
        <sz val="10"/>
        <rFont val="Noto Sans CJK SC"/>
        <family val="2"/>
      </rPr>
      <t xml:space="preserve">月（日本肝胆膵外科学会サイト掲載</t>
    </r>
    <r>
      <rPr>
        <sz val="10"/>
        <rFont val="Arial"/>
        <family val="0"/>
        <charset val="1"/>
      </rPr>
      <t xml:space="preserve">PDF</t>
    </r>
    <r>
      <rPr>
        <sz val="10"/>
        <rFont val="Noto Sans CJK SC"/>
        <family val="2"/>
      </rPr>
      <t xml:space="preserve">）</t>
    </r>
  </si>
  <si>
    <t xml:space="preserve">BP-014</t>
  </si>
  <si>
    <t xml:space="preserve">急性膵炎の診断のための血液検査では、血中リパーゼの測定が推奨される（強い推奨、エビデンスの確実性：中）。測定が難しい場合は血中アミラーゼを用いる。</t>
  </si>
  <si>
    <r>
      <rPr>
        <sz val="10"/>
        <rFont val="Arial"/>
        <family val="0"/>
        <charset val="1"/>
      </rPr>
      <t xml:space="preserve">PS-02-08-05 (id: JkxnuRY)</t>
    </r>
    <r>
      <rPr>
        <sz val="10"/>
        <rFont val="Noto Sans CJK SC"/>
        <family val="2"/>
      </rPr>
      <t xml:space="preserve">；</t>
    </r>
    <r>
      <rPr>
        <sz val="10"/>
        <rFont val="Arial"/>
        <family val="0"/>
        <charset val="1"/>
      </rPr>
      <t xml:space="preserve">TBL-01-00-305 (id: Jlvnl7k)</t>
    </r>
  </si>
  <si>
    <t xml:space="preserve">BP-015</t>
  </si>
  <si>
    <r>
      <rPr>
        <sz val="10"/>
        <rFont val="Noto Sans CJK SC"/>
        <family val="2"/>
      </rPr>
      <t xml:space="preserve">日本の急性膵炎の重症度判定では、予後因子</t>
    </r>
    <r>
      <rPr>
        <sz val="10"/>
        <rFont val="Arial"/>
        <family val="0"/>
        <charset val="1"/>
      </rPr>
      <t xml:space="preserve">9</t>
    </r>
    <r>
      <rPr>
        <sz val="10"/>
        <rFont val="Noto Sans CJK SC"/>
        <family val="2"/>
      </rPr>
      <t xml:space="preserve">項目（</t>
    </r>
    <r>
      <rPr>
        <sz val="10"/>
        <rFont val="Arial"/>
        <family val="0"/>
        <charset val="1"/>
      </rPr>
      <t xml:space="preserve">BE≦−3 mEq/L</t>
    </r>
    <r>
      <rPr>
        <sz val="10"/>
        <rFont val="Noto Sans CJK SC"/>
        <family val="2"/>
      </rPr>
      <t xml:space="preserve">またはショック、</t>
    </r>
    <r>
      <rPr>
        <sz val="10"/>
        <rFont val="Arial"/>
        <family val="0"/>
        <charset val="1"/>
      </rPr>
      <t xml:space="preserve">PaO2≦60 mmHg</t>
    </r>
    <r>
      <rPr>
        <sz val="10"/>
        <rFont val="Noto Sans CJK SC"/>
        <family val="2"/>
      </rPr>
      <t xml:space="preserve">または呼吸不全、</t>
    </r>
    <r>
      <rPr>
        <sz val="10"/>
        <rFont val="Arial"/>
        <family val="0"/>
        <charset val="1"/>
      </rPr>
      <t xml:space="preserve">BUN≧40 mg/dL</t>
    </r>
    <r>
      <rPr>
        <sz val="10"/>
        <rFont val="Noto Sans CJK SC"/>
        <family val="2"/>
      </rPr>
      <t xml:space="preserve">または</t>
    </r>
    <r>
      <rPr>
        <sz val="10"/>
        <rFont val="Arial"/>
        <family val="0"/>
        <charset val="1"/>
      </rPr>
      <t xml:space="preserve">Cr≧2 mg/dL</t>
    </r>
    <r>
      <rPr>
        <sz val="10"/>
        <rFont val="Noto Sans CJK SC"/>
        <family val="2"/>
      </rPr>
      <t xml:space="preserve">または乏尿、</t>
    </r>
    <r>
      <rPr>
        <sz val="10"/>
        <rFont val="Arial"/>
        <family val="0"/>
        <charset val="1"/>
      </rPr>
      <t xml:space="preserve">LDH≧</t>
    </r>
    <r>
      <rPr>
        <sz val="10"/>
        <rFont val="Noto Sans CJK SC"/>
        <family val="2"/>
      </rPr>
      <t xml:space="preserve">基準値上限の</t>
    </r>
    <r>
      <rPr>
        <sz val="10"/>
        <rFont val="Arial"/>
        <family val="0"/>
        <charset val="1"/>
      </rPr>
      <t xml:space="preserve">2</t>
    </r>
    <r>
      <rPr>
        <sz val="10"/>
        <rFont val="Noto Sans CJK SC"/>
        <family val="2"/>
      </rPr>
      <t xml:space="preserve">倍、血小板≦</t>
    </r>
    <r>
      <rPr>
        <sz val="10"/>
        <rFont val="Arial"/>
        <family val="0"/>
        <charset val="1"/>
      </rPr>
      <t xml:space="preserve">10</t>
    </r>
    <r>
      <rPr>
        <sz val="10"/>
        <rFont val="Noto Sans CJK SC"/>
        <family val="2"/>
      </rPr>
      <t xml:space="preserve">万</t>
    </r>
    <r>
      <rPr>
        <sz val="10"/>
        <rFont val="Arial"/>
        <family val="0"/>
        <charset val="1"/>
      </rPr>
      <t xml:space="preserve">/mm³</t>
    </r>
    <r>
      <rPr>
        <sz val="10"/>
        <rFont val="Noto Sans CJK SC"/>
        <family val="2"/>
      </rPr>
      <t xml:space="preserve">、総</t>
    </r>
    <r>
      <rPr>
        <sz val="10"/>
        <rFont val="Arial"/>
        <family val="0"/>
        <charset val="1"/>
      </rPr>
      <t xml:space="preserve">Ca≦7.5 mg/dL</t>
    </r>
    <r>
      <rPr>
        <sz val="10"/>
        <rFont val="Noto Sans CJK SC"/>
        <family val="2"/>
      </rPr>
      <t xml:space="preserve">、</t>
    </r>
    <r>
      <rPr>
        <sz val="10"/>
        <rFont val="Arial"/>
        <family val="0"/>
        <charset val="1"/>
      </rPr>
      <t xml:space="preserve">CRP≧15 mg/dL</t>
    </r>
    <r>
      <rPr>
        <sz val="10"/>
        <rFont val="Noto Sans CJK SC"/>
        <family val="2"/>
      </rPr>
      <t xml:space="preserve">、</t>
    </r>
    <r>
      <rPr>
        <sz val="10"/>
        <rFont val="Arial"/>
        <family val="0"/>
        <charset val="1"/>
      </rPr>
      <t xml:space="preserve">SIRS</t>
    </r>
    <r>
      <rPr>
        <sz val="10"/>
        <rFont val="Noto Sans CJK SC"/>
        <family val="2"/>
      </rPr>
      <t xml:space="preserve">診断基準の陽性項目≧</t>
    </r>
    <r>
      <rPr>
        <sz val="10"/>
        <rFont val="Arial"/>
        <family val="0"/>
        <charset val="1"/>
      </rPr>
      <t xml:space="preserve">3</t>
    </r>
    <r>
      <rPr>
        <sz val="10"/>
        <rFont val="Noto Sans CJK SC"/>
        <family val="2"/>
      </rPr>
      <t xml:space="preserve">、年齢≧</t>
    </r>
    <r>
      <rPr>
        <sz val="10"/>
        <rFont val="Arial"/>
        <family val="0"/>
        <charset val="1"/>
      </rPr>
      <t xml:space="preserve">70</t>
    </r>
    <r>
      <rPr>
        <sz val="10"/>
        <rFont val="Noto Sans CJK SC"/>
        <family val="2"/>
      </rPr>
      <t xml:space="preserve">歳）を各</t>
    </r>
    <r>
      <rPr>
        <sz val="10"/>
        <rFont val="Arial"/>
        <family val="0"/>
        <charset val="1"/>
      </rPr>
      <t xml:space="preserve">1</t>
    </r>
    <r>
      <rPr>
        <sz val="10"/>
        <rFont val="Noto Sans CJK SC"/>
        <family val="2"/>
      </rPr>
      <t xml:space="preserve">点とし、</t>
    </r>
    <r>
      <rPr>
        <sz val="10"/>
        <rFont val="Arial"/>
        <family val="0"/>
        <charset val="1"/>
      </rPr>
      <t xml:space="preserve">3</t>
    </r>
    <r>
      <rPr>
        <sz val="10"/>
        <rFont val="Noto Sans CJK SC"/>
        <family val="2"/>
      </rPr>
      <t xml:space="preserve">点以上か造影</t>
    </r>
    <r>
      <rPr>
        <sz val="10"/>
        <rFont val="Arial"/>
        <family val="0"/>
        <charset val="1"/>
      </rPr>
      <t xml:space="preserve">CT Grade 2</t>
    </r>
    <r>
      <rPr>
        <sz val="10"/>
        <rFont val="Noto Sans CJK SC"/>
        <family val="2"/>
      </rPr>
      <t xml:space="preserve">以上を重症とする。</t>
    </r>
  </si>
  <si>
    <r>
      <rPr>
        <sz val="10"/>
        <rFont val="Arial"/>
        <family val="0"/>
        <charset val="1"/>
      </rPr>
      <t xml:space="preserve">PS-02-08-05 (id: JkxnuRY)</t>
    </r>
    <r>
      <rPr>
        <sz val="10"/>
        <rFont val="Noto Sans CJK SC"/>
        <family val="2"/>
      </rPr>
      <t xml:space="preserve">；</t>
    </r>
    <r>
      <rPr>
        <sz val="10"/>
        <rFont val="Arial"/>
        <family val="0"/>
        <charset val="1"/>
      </rPr>
      <t xml:space="preserve">TBL-01-00-305 (id: Jlvnl7k)</t>
    </r>
    <r>
      <rPr>
        <sz val="10"/>
        <rFont val="Noto Sans CJK SC"/>
        <family val="2"/>
      </rPr>
      <t xml:space="preserve">；</t>
    </r>
    <r>
      <rPr>
        <sz val="10"/>
        <rFont val="Arial"/>
        <family val="0"/>
        <charset val="1"/>
      </rPr>
      <t xml:space="preserve">TBL-02-07-029 (id: JlAKplA)</t>
    </r>
  </si>
  <si>
    <t xml:space="preserve">BP-016</t>
  </si>
  <si>
    <r>
      <rPr>
        <sz val="10"/>
        <rFont val="Noto Sans CJK SC"/>
        <family val="2"/>
      </rPr>
      <t xml:space="preserve">急性膵炎の造影</t>
    </r>
    <r>
      <rPr>
        <sz val="10"/>
        <rFont val="Arial"/>
        <family val="0"/>
        <charset val="1"/>
      </rPr>
      <t xml:space="preserve">CT Grade</t>
    </r>
    <r>
      <rPr>
        <sz val="10"/>
        <rFont val="Noto Sans CJK SC"/>
        <family val="2"/>
      </rPr>
      <t xml:space="preserve">は、炎症の膵外進展（</t>
    </r>
    <r>
      <rPr>
        <sz val="10"/>
        <rFont val="Arial"/>
        <family val="0"/>
        <charset val="1"/>
      </rPr>
      <t xml:space="preserve">0</t>
    </r>
    <r>
      <rPr>
        <sz val="10"/>
        <rFont val="Noto Sans CJK SC"/>
        <family val="2"/>
      </rPr>
      <t xml:space="preserve">〜</t>
    </r>
    <r>
      <rPr>
        <sz val="10"/>
        <rFont val="Arial"/>
        <family val="0"/>
        <charset val="1"/>
      </rPr>
      <t xml:space="preserve">2</t>
    </r>
    <r>
      <rPr>
        <sz val="10"/>
        <rFont val="Noto Sans CJK SC"/>
        <family val="2"/>
      </rPr>
      <t xml:space="preserve">点）と膵の造影不良域（</t>
    </r>
    <r>
      <rPr>
        <sz val="10"/>
        <rFont val="Arial"/>
        <family val="0"/>
        <charset val="1"/>
      </rPr>
      <t xml:space="preserve">0</t>
    </r>
    <r>
      <rPr>
        <sz val="10"/>
        <rFont val="Noto Sans CJK SC"/>
        <family val="2"/>
      </rPr>
      <t xml:space="preserve">〜</t>
    </r>
    <r>
      <rPr>
        <sz val="10"/>
        <rFont val="Arial"/>
        <family val="0"/>
        <charset val="1"/>
      </rPr>
      <t xml:space="preserve">2</t>
    </r>
    <r>
      <rPr>
        <sz val="10"/>
        <rFont val="Noto Sans CJK SC"/>
        <family val="2"/>
      </rPr>
      <t xml:space="preserve">点）の合計で判定する。重症度は、診断時、</t>
    </r>
    <r>
      <rPr>
        <sz val="10"/>
        <rFont val="Arial"/>
        <family val="0"/>
        <charset val="1"/>
      </rPr>
      <t xml:space="preserve">24</t>
    </r>
    <r>
      <rPr>
        <sz val="10"/>
        <rFont val="Noto Sans CJK SC"/>
        <family val="2"/>
      </rPr>
      <t xml:space="preserve">時間以内、</t>
    </r>
    <r>
      <rPr>
        <sz val="10"/>
        <rFont val="Arial"/>
        <family val="0"/>
        <charset val="1"/>
      </rPr>
      <t xml:space="preserve">24</t>
    </r>
    <r>
      <rPr>
        <sz val="10"/>
        <rFont val="Noto Sans CJK SC"/>
        <family val="2"/>
      </rPr>
      <t xml:space="preserve">〜</t>
    </r>
    <r>
      <rPr>
        <sz val="10"/>
        <rFont val="Arial"/>
        <family val="0"/>
        <charset val="1"/>
      </rPr>
      <t xml:space="preserve">48</t>
    </r>
    <r>
      <rPr>
        <sz val="10"/>
        <rFont val="Noto Sans CJK SC"/>
        <family val="2"/>
      </rPr>
      <t xml:space="preserve">時間の各時点で繰り返し評価することが推奨される（強い推奨）。</t>
    </r>
  </si>
  <si>
    <t xml:space="preserve">BP-017</t>
  </si>
  <si>
    <r>
      <rPr>
        <sz val="10"/>
        <rFont val="Noto Sans CJK SC"/>
        <family val="2"/>
      </rPr>
      <t xml:space="preserve">急性膵炎の初期治療では積極的な輸液療法が提案され、過剰輸液を避けるためモニタリングを行う。輸液は膠質液より晶質液、</t>
    </r>
    <r>
      <rPr>
        <sz val="10"/>
        <rFont val="Arial"/>
        <family val="0"/>
        <charset val="1"/>
      </rPr>
      <t xml:space="preserve">0.9%</t>
    </r>
    <r>
      <rPr>
        <sz val="10"/>
        <rFont val="Noto Sans CJK SC"/>
        <family val="2"/>
      </rPr>
      <t xml:space="preserve">食塩液より緩衝液（細胞外液）が提案されている（いずれも弱い推奨）。</t>
    </r>
  </si>
  <si>
    <t xml:space="preserve">BP-018</t>
  </si>
  <si>
    <t xml:space="preserve">軽症の急性膵炎に予防的抗菌薬を投与しないことが推奨される（強い推奨、エビデンスの確実性：高）。重症急性膵炎や壊死性膵炎でも、予防的抗菌薬による生命予後や感染性合併症の改善効果は証明されていない。</t>
  </si>
  <si>
    <t xml:space="preserve">BP-019</t>
  </si>
  <si>
    <r>
      <rPr>
        <sz val="10"/>
        <rFont val="Noto Sans CJK SC"/>
        <family val="2"/>
      </rPr>
      <t xml:space="preserve">急性膵炎では、入院後</t>
    </r>
    <r>
      <rPr>
        <sz val="10"/>
        <rFont val="Arial"/>
        <family val="0"/>
        <charset val="1"/>
      </rPr>
      <t xml:space="preserve">48</t>
    </r>
    <r>
      <rPr>
        <sz val="10"/>
        <rFont val="Noto Sans CJK SC"/>
        <family val="2"/>
      </rPr>
      <t xml:space="preserve">時間以内に少量からでも経腸栄養を開始することが推奨される（強い推奨、エビデンスの確実性：高）。</t>
    </r>
  </si>
  <si>
    <r>
      <rPr>
        <sz val="10"/>
        <rFont val="Arial"/>
        <family val="0"/>
        <charset val="1"/>
      </rPr>
      <t xml:space="preserve">PS-02-08-05 (id: JkxnuRY)</t>
    </r>
    <r>
      <rPr>
        <sz val="10"/>
        <rFont val="Noto Sans CJK SC"/>
        <family val="2"/>
      </rPr>
      <t xml:space="preserve">；</t>
    </r>
    <r>
      <rPr>
        <sz val="10"/>
        <rFont val="Arial"/>
        <family val="0"/>
        <charset val="1"/>
      </rPr>
      <t xml:space="preserve">TBL-01-00-305 (id: Jlvnl7k)</t>
    </r>
    <r>
      <rPr>
        <sz val="10"/>
        <rFont val="Noto Sans CJK SC"/>
        <family val="2"/>
      </rPr>
      <t xml:space="preserve">；</t>
    </r>
    <r>
      <rPr>
        <sz val="10"/>
        <rFont val="Arial"/>
        <family val="0"/>
        <charset val="1"/>
      </rPr>
      <t xml:space="preserve">TBL-02-07-032 (id: JlAKplM)</t>
    </r>
  </si>
  <si>
    <t xml:space="preserve">BP-020</t>
  </si>
  <si>
    <r>
      <rPr>
        <sz val="10"/>
        <rFont val="Noto Sans CJK SC"/>
        <family val="2"/>
      </rPr>
      <t xml:space="preserve">胆石性膵炎で、胆管炎を合併している例、または黄疸や胆管拡張などの胆汁うっ滞があり画像で総胆管内に結石・胆泥を認める例には、早期の</t>
    </r>
    <r>
      <rPr>
        <sz val="10"/>
        <rFont val="Arial"/>
        <family val="0"/>
        <charset val="1"/>
      </rPr>
      <t xml:space="preserve">ERCP</t>
    </r>
    <r>
      <rPr>
        <sz val="10"/>
        <rFont val="Noto Sans CJK SC"/>
        <family val="2"/>
      </rPr>
      <t xml:space="preserve">／内視鏡的乳頭括約筋切開術（</t>
    </r>
    <r>
      <rPr>
        <sz val="10"/>
        <rFont val="Arial"/>
        <family val="0"/>
        <charset val="1"/>
      </rPr>
      <t xml:space="preserve">EST</t>
    </r>
    <r>
      <rPr>
        <sz val="10"/>
        <rFont val="Noto Sans CJK SC"/>
        <family val="2"/>
      </rPr>
      <t xml:space="preserve">）が推奨される（強い推奨、エビデンスの確実性：高）。</t>
    </r>
  </si>
  <si>
    <r>
      <rPr>
        <sz val="10"/>
        <rFont val="Arial"/>
        <family val="0"/>
        <charset val="1"/>
      </rPr>
      <t xml:space="preserve">PS-02-08-05 (id: JkxnuRY)</t>
    </r>
    <r>
      <rPr>
        <sz val="10"/>
        <rFont val="Noto Sans CJK SC"/>
        <family val="2"/>
      </rPr>
      <t xml:space="preserve">；</t>
    </r>
    <r>
      <rPr>
        <sz val="10"/>
        <rFont val="Arial"/>
        <family val="0"/>
        <charset val="1"/>
      </rPr>
      <t xml:space="preserve">TBL-01-00-305 (id: Jlvnl7k)</t>
    </r>
    <r>
      <rPr>
        <sz val="10"/>
        <rFont val="Noto Sans CJK SC"/>
        <family val="2"/>
      </rPr>
      <t xml:space="preserve">；</t>
    </r>
    <r>
      <rPr>
        <sz val="10"/>
        <rFont val="Arial"/>
        <family val="0"/>
        <charset val="1"/>
      </rPr>
      <t xml:space="preserve">TBL-01-00-299 (id: Jlvnl5M)</t>
    </r>
    <r>
      <rPr>
        <sz val="10"/>
        <rFont val="Noto Sans CJK SC"/>
        <family val="2"/>
      </rPr>
      <t xml:space="preserve">；</t>
    </r>
    <r>
      <rPr>
        <sz val="10"/>
        <rFont val="Arial"/>
        <family val="0"/>
        <charset val="1"/>
      </rPr>
      <t xml:space="preserve">TBL-02-07-033 (id: JlAKplQ)</t>
    </r>
  </si>
  <si>
    <t xml:space="preserve">BP-021</t>
  </si>
  <si>
    <r>
      <rPr>
        <sz val="10"/>
        <rFont val="Noto Sans CJK SC"/>
        <family val="2"/>
      </rPr>
      <t xml:space="preserve">軽症の胆石性膵炎では、早期の胆嚢摘出術が推奨される（強い推奨）。膵周囲の液体貯留や膵壊死を伴う重症例では、液体貯留が消える時期、または発症から</t>
    </r>
    <r>
      <rPr>
        <sz val="10"/>
        <rFont val="Arial"/>
        <family val="0"/>
        <charset val="1"/>
      </rPr>
      <t xml:space="preserve">4</t>
    </r>
    <r>
      <rPr>
        <sz val="10"/>
        <rFont val="Noto Sans CJK SC"/>
        <family val="2"/>
      </rPr>
      <t xml:space="preserve">〜</t>
    </r>
    <r>
      <rPr>
        <sz val="10"/>
        <rFont val="Arial"/>
        <family val="0"/>
        <charset val="1"/>
      </rPr>
      <t xml:space="preserve">6</t>
    </r>
    <r>
      <rPr>
        <sz val="10"/>
        <rFont val="Noto Sans CJK SC"/>
        <family val="2"/>
      </rPr>
      <t xml:space="preserve">週以降の待機的手術が提案される（弱い推奨）。</t>
    </r>
  </si>
  <si>
    <r>
      <rPr>
        <sz val="10"/>
        <rFont val="Arial"/>
        <family val="0"/>
        <charset val="1"/>
      </rPr>
      <t xml:space="preserve">PS-02-08-05 (id: JkxnuRY)</t>
    </r>
    <r>
      <rPr>
        <sz val="10"/>
        <rFont val="Noto Sans CJK SC"/>
        <family val="2"/>
      </rPr>
      <t xml:space="preserve">；</t>
    </r>
    <r>
      <rPr>
        <sz val="10"/>
        <rFont val="Arial"/>
        <family val="0"/>
        <charset val="1"/>
      </rPr>
      <t xml:space="preserve">TBL-01-00-305 (id: Jlvnl7k)</t>
    </r>
    <r>
      <rPr>
        <sz val="10"/>
        <rFont val="Noto Sans CJK SC"/>
        <family val="2"/>
      </rPr>
      <t xml:space="preserve">；</t>
    </r>
    <r>
      <rPr>
        <sz val="10"/>
        <rFont val="Arial"/>
        <family val="0"/>
        <charset val="1"/>
      </rPr>
      <t xml:space="preserve">TBL-01-00-299 (id: Jlvnl5M)</t>
    </r>
  </si>
  <si>
    <t xml:space="preserve">BP-022</t>
  </si>
  <si>
    <r>
      <rPr>
        <sz val="10"/>
        <rFont val="Noto Sans CJK SC"/>
        <family val="2"/>
      </rPr>
      <t xml:space="preserve">感染性膵壊死に対しては、全身状態が保たれていれば、被包化が起こる時期（通常は発症</t>
    </r>
    <r>
      <rPr>
        <sz val="10"/>
        <rFont val="Arial"/>
        <family val="0"/>
        <charset val="1"/>
      </rPr>
      <t xml:space="preserve">4</t>
    </r>
    <r>
      <rPr>
        <sz val="10"/>
        <rFont val="Noto Sans CJK SC"/>
        <family val="2"/>
      </rPr>
      <t xml:space="preserve">週以降）に内視鏡的または経皮的ドレナージを行い、必要に応じてネクロセクトミーへ進むステップアップ・アプローチが提案される。内視鏡で到達できない部位では外科的アプローチの併用を考慮する。</t>
    </r>
  </si>
  <si>
    <r>
      <rPr>
        <sz val="10"/>
        <rFont val="Arial"/>
        <family val="0"/>
        <charset val="1"/>
      </rPr>
      <t xml:space="preserve">PS-02-08-05 (id: JkxnuRY)</t>
    </r>
    <r>
      <rPr>
        <sz val="10"/>
        <rFont val="Noto Sans CJK SC"/>
        <family val="2"/>
      </rPr>
      <t xml:space="preserve">；</t>
    </r>
    <r>
      <rPr>
        <sz val="10"/>
        <rFont val="Arial"/>
        <family val="0"/>
        <charset val="1"/>
      </rPr>
      <t xml:space="preserve">TBL-01-00-305 (id: Jlvnl7k)</t>
    </r>
    <r>
      <rPr>
        <sz val="10"/>
        <rFont val="Noto Sans CJK SC"/>
        <family val="2"/>
      </rPr>
      <t xml:space="preserve">；</t>
    </r>
    <r>
      <rPr>
        <sz val="10"/>
        <rFont val="Arial"/>
        <family val="0"/>
        <charset val="1"/>
      </rPr>
      <t xml:space="preserve">TBL-02-07-033 (id: JlAKplQ)</t>
    </r>
  </si>
  <si>
    <t xml:space="preserve">BP-023</t>
  </si>
  <si>
    <r>
      <rPr>
        <sz val="10"/>
        <rFont val="Noto Sans CJK SC"/>
        <family val="2"/>
      </rPr>
      <t xml:space="preserve">日本の全国調査では、急性膵炎全体の致命率は</t>
    </r>
    <r>
      <rPr>
        <sz val="10"/>
        <rFont val="Arial"/>
        <family val="0"/>
        <charset val="1"/>
      </rPr>
      <t xml:space="preserve">2011</t>
    </r>
    <r>
      <rPr>
        <sz val="10"/>
        <rFont val="Noto Sans CJK SC"/>
        <family val="2"/>
      </rPr>
      <t xml:space="preserve">年の</t>
    </r>
    <r>
      <rPr>
        <sz val="10"/>
        <rFont val="Arial"/>
        <family val="0"/>
        <charset val="1"/>
      </rPr>
      <t xml:space="preserve">2.6%</t>
    </r>
    <r>
      <rPr>
        <sz val="10"/>
        <rFont val="Noto Sans CJK SC"/>
        <family val="2"/>
      </rPr>
      <t xml:space="preserve">から</t>
    </r>
    <r>
      <rPr>
        <sz val="10"/>
        <rFont val="Arial"/>
        <family val="0"/>
        <charset val="1"/>
      </rPr>
      <t xml:space="preserve">2016</t>
    </r>
    <r>
      <rPr>
        <sz val="10"/>
        <rFont val="Noto Sans CJK SC"/>
        <family val="2"/>
      </rPr>
      <t xml:space="preserve">年の</t>
    </r>
    <r>
      <rPr>
        <sz val="10"/>
        <rFont val="Arial"/>
        <family val="0"/>
        <charset val="1"/>
      </rPr>
      <t xml:space="preserve">1.8%</t>
    </r>
    <r>
      <rPr>
        <sz val="10"/>
        <rFont val="Noto Sans CJK SC"/>
        <family val="2"/>
      </rPr>
      <t xml:space="preserve">に、重症急性膵炎の致命率は</t>
    </r>
    <r>
      <rPr>
        <sz val="10"/>
        <rFont val="Arial"/>
        <family val="0"/>
        <charset val="1"/>
      </rPr>
      <t xml:space="preserve">10.1%</t>
    </r>
    <r>
      <rPr>
        <sz val="10"/>
        <rFont val="Noto Sans CJK SC"/>
        <family val="2"/>
      </rPr>
      <t xml:space="preserve">から</t>
    </r>
    <r>
      <rPr>
        <sz val="10"/>
        <rFont val="Arial"/>
        <family val="0"/>
        <charset val="1"/>
      </rPr>
      <t xml:space="preserve">6.1%</t>
    </r>
    <r>
      <rPr>
        <sz val="10"/>
        <rFont val="Noto Sans CJK SC"/>
        <family val="2"/>
      </rPr>
      <t xml:space="preserve">に低下した。</t>
    </r>
  </si>
  <si>
    <r>
      <rPr>
        <sz val="10"/>
        <rFont val="Arial"/>
        <family val="0"/>
        <charset val="1"/>
      </rPr>
      <t xml:space="preserve">GL</t>
    </r>
    <r>
      <rPr>
        <sz val="10"/>
        <rFont val="Noto Sans CJK SC"/>
        <family val="2"/>
      </rPr>
      <t xml:space="preserve">が引用した全国調査の値（二次資料経由）</t>
    </r>
  </si>
  <si>
    <t xml:space="preserve">BP-024</t>
  </si>
  <si>
    <r>
      <rPr>
        <sz val="10"/>
        <rFont val="Noto Sans CJK SC"/>
        <family val="2"/>
      </rPr>
      <t xml:space="preserve">急性膵炎の診療では、重症度の繰り返し評価、重症例の診断後</t>
    </r>
    <r>
      <rPr>
        <sz val="10"/>
        <rFont val="Arial"/>
        <family val="0"/>
        <charset val="1"/>
      </rPr>
      <t xml:space="preserve">3</t>
    </r>
    <r>
      <rPr>
        <sz val="10"/>
        <rFont val="Noto Sans CJK SC"/>
        <family val="2"/>
      </rPr>
      <t xml:space="preserve">時間以内の転送の検討、</t>
    </r>
    <r>
      <rPr>
        <sz val="10"/>
        <rFont val="Arial"/>
        <family val="0"/>
        <charset val="1"/>
      </rPr>
      <t xml:space="preserve">3</t>
    </r>
    <r>
      <rPr>
        <sz val="10"/>
        <rFont val="Noto Sans CJK SC"/>
        <family val="2"/>
      </rPr>
      <t xml:space="preserve">時間以内の成因の鑑別、胆道通過障害が疑われる胆石性膵炎での早期</t>
    </r>
    <r>
      <rPr>
        <sz val="10"/>
        <rFont val="Arial"/>
        <family val="0"/>
        <charset val="1"/>
      </rPr>
      <t xml:space="preserve">ERCP</t>
    </r>
    <r>
      <rPr>
        <sz val="10"/>
        <rFont val="Noto Sans CJK SC"/>
        <family val="2"/>
      </rPr>
      <t xml:space="preserve">＋</t>
    </r>
    <r>
      <rPr>
        <sz val="10"/>
        <rFont val="Arial"/>
        <family val="0"/>
        <charset val="1"/>
      </rPr>
      <t xml:space="preserve">EST</t>
    </r>
    <r>
      <rPr>
        <sz val="10"/>
        <rFont val="Noto Sans CJK SC"/>
        <family val="2"/>
      </rPr>
      <t xml:space="preserve">の検討、造影可能な重症例での</t>
    </r>
    <r>
      <rPr>
        <sz val="10"/>
        <rFont val="Arial"/>
        <family val="0"/>
        <charset val="1"/>
      </rPr>
      <t xml:space="preserve">3</t>
    </r>
    <r>
      <rPr>
        <sz val="10"/>
        <rFont val="Noto Sans CJK SC"/>
        <family val="2"/>
      </rPr>
      <t xml:space="preserve">時間以内の造影</t>
    </r>
    <r>
      <rPr>
        <sz val="10"/>
        <rFont val="Arial"/>
        <family val="0"/>
        <charset val="1"/>
      </rPr>
      <t xml:space="preserve">CT</t>
    </r>
    <r>
      <rPr>
        <sz val="10"/>
        <rFont val="Noto Sans CJK SC"/>
        <family val="2"/>
      </rPr>
      <t xml:space="preserve">などからなる</t>
    </r>
    <r>
      <rPr>
        <sz val="10"/>
        <rFont val="Arial"/>
        <family val="0"/>
        <charset val="1"/>
      </rPr>
      <t xml:space="preserve">Pancreatitis Bundles</t>
    </r>
    <r>
      <rPr>
        <sz val="10"/>
        <rFont val="Noto Sans CJK SC"/>
        <family val="2"/>
      </rPr>
      <t xml:space="preserve">の遵守が推奨される（強い推奨）。</t>
    </r>
  </si>
  <si>
    <t xml:space="preserve">バンドル遵守で致命率が下がったという全国調査の値は二次資料経由</t>
  </si>
  <si>
    <t xml:space="preserve">BP-025</t>
  </si>
  <si>
    <t xml:space="preserve">慢性膵炎</t>
  </si>
  <si>
    <r>
      <rPr>
        <sz val="10"/>
        <rFont val="Noto Sans CJK SC"/>
        <family val="2"/>
      </rPr>
      <t xml:space="preserve">慢性膵炎の画像診断の感度・特異度は、腹部超音波で感度</t>
    </r>
    <r>
      <rPr>
        <sz val="10"/>
        <rFont val="Arial"/>
        <family val="0"/>
        <charset val="1"/>
      </rPr>
      <t xml:space="preserve">67%</t>
    </r>
    <r>
      <rPr>
        <sz val="10"/>
        <rFont val="Noto Sans CJK SC"/>
        <family val="2"/>
      </rPr>
      <t xml:space="preserve">、</t>
    </r>
    <r>
      <rPr>
        <sz val="10"/>
        <rFont val="Arial"/>
        <family val="0"/>
        <charset val="1"/>
      </rPr>
      <t xml:space="preserve">CT</t>
    </r>
    <r>
      <rPr>
        <sz val="10"/>
        <rFont val="Noto Sans CJK SC"/>
        <family val="2"/>
      </rPr>
      <t xml:space="preserve">で</t>
    </r>
    <r>
      <rPr>
        <sz val="10"/>
        <rFont val="Arial"/>
        <family val="0"/>
        <charset val="1"/>
      </rPr>
      <t xml:space="preserve">75%</t>
    </r>
    <r>
      <rPr>
        <sz val="10"/>
        <rFont val="Noto Sans CJK SC"/>
        <family val="2"/>
      </rPr>
      <t xml:space="preserve">・</t>
    </r>
    <r>
      <rPr>
        <sz val="10"/>
        <rFont val="Arial"/>
        <family val="0"/>
        <charset val="1"/>
      </rPr>
      <t xml:space="preserve">91%</t>
    </r>
    <r>
      <rPr>
        <sz val="10"/>
        <rFont val="Noto Sans CJK SC"/>
        <family val="2"/>
      </rPr>
      <t xml:space="preserve">、</t>
    </r>
    <r>
      <rPr>
        <sz val="10"/>
        <rFont val="Arial"/>
        <family val="0"/>
        <charset val="1"/>
      </rPr>
      <t xml:space="preserve">MRCP</t>
    </r>
    <r>
      <rPr>
        <sz val="10"/>
        <rFont val="Noto Sans CJK SC"/>
        <family val="2"/>
      </rPr>
      <t xml:space="preserve">で</t>
    </r>
    <r>
      <rPr>
        <sz val="10"/>
        <rFont val="Arial"/>
        <family val="0"/>
        <charset val="1"/>
      </rPr>
      <t xml:space="preserve">78%</t>
    </r>
    <r>
      <rPr>
        <sz val="10"/>
        <rFont val="Noto Sans CJK SC"/>
        <family val="2"/>
      </rPr>
      <t xml:space="preserve">・</t>
    </r>
    <r>
      <rPr>
        <sz val="10"/>
        <rFont val="Arial"/>
        <family val="0"/>
        <charset val="1"/>
      </rPr>
      <t xml:space="preserve">96%</t>
    </r>
    <r>
      <rPr>
        <sz val="10"/>
        <rFont val="Noto Sans CJK SC"/>
        <family val="2"/>
      </rPr>
      <t xml:space="preserve">、</t>
    </r>
    <r>
      <rPr>
        <sz val="10"/>
        <rFont val="Arial"/>
        <family val="0"/>
        <charset val="1"/>
      </rPr>
      <t xml:space="preserve">EUS</t>
    </r>
    <r>
      <rPr>
        <sz val="10"/>
        <rFont val="Noto Sans CJK SC"/>
        <family val="2"/>
      </rPr>
      <t xml:space="preserve">（</t>
    </r>
    <r>
      <rPr>
        <sz val="10"/>
        <rFont val="Arial"/>
        <family val="0"/>
        <charset val="1"/>
      </rPr>
      <t xml:space="preserve">Rosemont</t>
    </r>
    <r>
      <rPr>
        <sz val="10"/>
        <rFont val="Noto Sans CJK SC"/>
        <family val="2"/>
      </rPr>
      <t xml:space="preserve">分類）で</t>
    </r>
    <r>
      <rPr>
        <sz val="10"/>
        <rFont val="Arial"/>
        <family val="0"/>
        <charset val="1"/>
      </rPr>
      <t xml:space="preserve">81%</t>
    </r>
    <r>
      <rPr>
        <sz val="10"/>
        <rFont val="Noto Sans CJK SC"/>
        <family val="2"/>
      </rPr>
      <t xml:space="preserve">・</t>
    </r>
    <r>
      <rPr>
        <sz val="10"/>
        <rFont val="Arial"/>
        <family val="0"/>
        <charset val="1"/>
      </rPr>
      <t xml:space="preserve">97%</t>
    </r>
    <r>
      <rPr>
        <sz val="10"/>
        <rFont val="Noto Sans CJK SC"/>
        <family val="2"/>
      </rPr>
      <t xml:space="preserve">と報告されている。診断には</t>
    </r>
    <r>
      <rPr>
        <sz val="10"/>
        <rFont val="Arial"/>
        <family val="0"/>
        <charset val="1"/>
      </rPr>
      <t xml:space="preserve">MRI/MRCP</t>
    </r>
    <r>
      <rPr>
        <sz val="10"/>
        <rFont val="Noto Sans CJK SC"/>
        <family val="2"/>
      </rPr>
      <t xml:space="preserve">と</t>
    </r>
    <r>
      <rPr>
        <sz val="10"/>
        <rFont val="Arial"/>
        <family val="0"/>
        <charset val="1"/>
      </rPr>
      <t xml:space="preserve">EUS</t>
    </r>
    <r>
      <rPr>
        <sz val="10"/>
        <rFont val="Noto Sans CJK SC"/>
        <family val="2"/>
      </rPr>
      <t xml:space="preserve">が提案される（いずれも弱い推奨、エビデンスレベル</t>
    </r>
    <r>
      <rPr>
        <sz val="10"/>
        <rFont val="Arial"/>
        <family val="0"/>
        <charset val="1"/>
      </rPr>
      <t xml:space="preserve">B</t>
    </r>
    <r>
      <rPr>
        <sz val="10"/>
        <rFont val="Noto Sans CJK SC"/>
        <family val="2"/>
      </rPr>
      <t xml:space="preserve">）。</t>
    </r>
  </si>
  <si>
    <r>
      <rPr>
        <sz val="10"/>
        <rFont val="Noto Sans CJK SC"/>
        <family val="2"/>
      </rPr>
      <t xml:space="preserve">医学各論 Ⅵ</t>
    </r>
    <r>
      <rPr>
        <sz val="10"/>
        <rFont val="Arial"/>
        <family val="0"/>
        <charset val="1"/>
      </rPr>
      <t xml:space="preserve">-8-A-②</t>
    </r>
    <r>
      <rPr>
        <sz val="10"/>
        <rFont val="Noto Sans CJK SC"/>
        <family val="2"/>
      </rPr>
      <t xml:space="preserve">（慢性膵炎・膵石症、</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</si>
  <si>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TBL-01-00-306 (id: Jlvnl7o)</t>
    </r>
    <r>
      <rPr>
        <sz val="10"/>
        <rFont val="Noto Sans CJK SC"/>
        <family val="2"/>
      </rPr>
      <t xml:space="preserve">；</t>
    </r>
    <r>
      <rPr>
        <sz val="10"/>
        <rFont val="Arial"/>
        <family val="0"/>
        <charset val="1"/>
      </rPr>
      <t xml:space="preserve">TBL-02-07-029 (id: JlAKplA)</t>
    </r>
  </si>
  <si>
    <t xml:space="preserve">SRC-088</t>
  </si>
  <si>
    <r>
      <rPr>
        <sz val="10"/>
        <rFont val="Noto Sans CJK SC"/>
        <family val="2"/>
      </rPr>
      <t xml:space="preserve">日本消化器病学会</t>
    </r>
    <r>
      <rPr>
        <sz val="10"/>
        <rFont val="Arial"/>
        <family val="0"/>
        <charset val="1"/>
      </rPr>
      <t xml:space="preserve">. Evidence-based clinical practice guidelines for chronic pancreatitis 2021. J Gastroenterol 2022</t>
    </r>
    <r>
      <rPr>
        <sz val="10"/>
        <rFont val="Noto Sans CJK SC"/>
        <family val="2"/>
      </rPr>
      <t xml:space="preserve">（著者・巻・頁は</t>
    </r>
    <r>
      <rPr>
        <sz val="10"/>
        <rFont val="Arial"/>
        <family val="0"/>
        <charset val="1"/>
      </rPr>
      <t xml:space="preserve">Crossref</t>
    </r>
    <r>
      <rPr>
        <sz val="10"/>
        <rFont val="Noto Sans CJK SC"/>
        <family val="2"/>
      </rPr>
      <t xml:space="preserve">で確定）</t>
    </r>
  </si>
  <si>
    <t xml:space="preserve">10.1007/s00535-022-01911-6</t>
  </si>
  <si>
    <r>
      <rPr>
        <sz val="10"/>
        <rFont val="Noto Sans CJK SC"/>
        <family val="2"/>
      </rPr>
      <t xml:space="preserve">感度・特異度は</t>
    </r>
    <r>
      <rPr>
        <sz val="10"/>
        <rFont val="Arial"/>
        <family val="0"/>
        <charset val="1"/>
      </rPr>
      <t xml:space="preserve">GL</t>
    </r>
    <r>
      <rPr>
        <sz val="10"/>
        <rFont val="Noto Sans CJK SC"/>
        <family val="2"/>
      </rPr>
      <t xml:space="preserve">が引用したメタ解析の値（二次資料経由）</t>
    </r>
  </si>
  <si>
    <t xml:space="preserve">BP-026</t>
  </si>
  <si>
    <r>
      <rPr>
        <sz val="10"/>
        <rFont val="Noto Sans CJK SC"/>
        <family val="2"/>
      </rPr>
      <t xml:space="preserve">日本の慢性膵炎臨床診断基準</t>
    </r>
    <r>
      <rPr>
        <sz val="10"/>
        <rFont val="Arial"/>
        <family val="0"/>
        <charset val="1"/>
      </rPr>
      <t xml:space="preserve">2019</t>
    </r>
    <r>
      <rPr>
        <sz val="10"/>
        <rFont val="Noto Sans CJK SC"/>
        <family val="2"/>
      </rPr>
      <t xml:space="preserve">では早期慢性膵炎の概念があり、早期慢性膵炎と診断された例のうち確診・準確診に進んだのは約</t>
    </r>
    <r>
      <rPr>
        <sz val="10"/>
        <rFont val="Arial"/>
        <family val="0"/>
        <charset val="1"/>
      </rPr>
      <t xml:space="preserve">5%</t>
    </r>
    <r>
      <rPr>
        <sz val="10"/>
        <rFont val="Noto Sans CJK SC"/>
        <family val="2"/>
      </rPr>
      <t xml:space="preserve">と報告されている。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</si>
  <si>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TBL-01-00-306 (id: Jlvnl7o)</t>
    </r>
  </si>
  <si>
    <r>
      <rPr>
        <sz val="10"/>
        <rFont val="Noto Sans CJK SC"/>
        <family val="2"/>
      </rPr>
      <t xml:space="preserve">早期慢性膵炎の診断項目の詳細は</t>
    </r>
    <r>
      <rPr>
        <sz val="10"/>
        <rFont val="Arial"/>
        <family val="0"/>
        <charset val="1"/>
      </rPr>
      <t xml:space="preserve">GL</t>
    </r>
    <r>
      <rPr>
        <sz val="10"/>
        <rFont val="Noto Sans CJK SC"/>
        <family val="2"/>
      </rPr>
      <t xml:space="preserve">本文で確認が必要</t>
    </r>
  </si>
  <si>
    <t xml:space="preserve">BP-027</t>
  </si>
  <si>
    <r>
      <rPr>
        <sz val="10"/>
        <rFont val="Noto Sans CJK SC"/>
        <family val="2"/>
      </rPr>
      <t xml:space="preserve">アルコール性急性膵炎の後に慢性膵炎へ進む割合は、完全禁酒で</t>
    </r>
    <r>
      <rPr>
        <sz val="10"/>
        <rFont val="Arial"/>
        <family val="0"/>
        <charset val="1"/>
      </rPr>
      <t xml:space="preserve">13.6%</t>
    </r>
    <r>
      <rPr>
        <sz val="10"/>
        <rFont val="Noto Sans CJK SC"/>
        <family val="2"/>
      </rPr>
      <t xml:space="preserve">、節酒で</t>
    </r>
    <r>
      <rPr>
        <sz val="10"/>
        <rFont val="Arial"/>
        <family val="0"/>
        <charset val="1"/>
      </rPr>
      <t xml:space="preserve">23.3%</t>
    </r>
    <r>
      <rPr>
        <sz val="10"/>
        <rFont val="Noto Sans CJK SC"/>
        <family val="2"/>
      </rPr>
      <t xml:space="preserve">、飲酒量が変わらない場合は</t>
    </r>
    <r>
      <rPr>
        <sz val="10"/>
        <rFont val="Arial"/>
        <family val="0"/>
        <charset val="1"/>
      </rPr>
      <t xml:space="preserve">40.9%</t>
    </r>
    <r>
      <rPr>
        <sz val="10"/>
        <rFont val="Noto Sans CJK SC"/>
        <family val="2"/>
      </rPr>
      <t xml:space="preserve">と報告されている。喫煙は慢性膵炎の発症リスクを高め（相対危険</t>
    </r>
    <r>
      <rPr>
        <sz val="10"/>
        <rFont val="Arial"/>
        <family val="0"/>
        <charset val="1"/>
      </rPr>
      <t xml:space="preserve">2.29</t>
    </r>
    <r>
      <rPr>
        <sz val="10"/>
        <rFont val="Noto Sans CJK SC"/>
        <family val="2"/>
      </rPr>
      <t xml:space="preserve">）、発症後</t>
    </r>
    <r>
      <rPr>
        <sz val="10"/>
        <rFont val="Arial"/>
        <family val="0"/>
        <charset val="1"/>
      </rPr>
      <t xml:space="preserve">5</t>
    </r>
    <r>
      <rPr>
        <sz val="10"/>
        <rFont val="Noto Sans CJK SC"/>
        <family val="2"/>
      </rPr>
      <t xml:space="preserve">年以内の禁煙は膵石灰化のリスクを下げる。</t>
    </r>
  </si>
  <si>
    <t xml:space="preserve">BP-028</t>
  </si>
  <si>
    <r>
      <rPr>
        <sz val="10"/>
        <rFont val="Noto Sans CJK SC"/>
        <family val="2"/>
      </rPr>
      <t xml:space="preserve">慢性膵炎の患者には禁煙指導が推奨される（強い推奨、エビデンスレベル</t>
    </r>
    <r>
      <rPr>
        <sz val="10"/>
        <rFont val="Arial"/>
        <family val="0"/>
        <charset val="1"/>
      </rPr>
      <t xml:space="preserve">C</t>
    </r>
    <r>
      <rPr>
        <sz val="10"/>
        <rFont val="Noto Sans CJK SC"/>
        <family val="2"/>
      </rPr>
      <t xml:space="preserve">）。発症後の禁煙で疼痛の再燃が減ると報告されている。</t>
    </r>
  </si>
  <si>
    <t xml:space="preserve">BP-029</t>
  </si>
  <si>
    <r>
      <rPr>
        <sz val="10"/>
        <rFont val="Noto Sans CJK SC"/>
        <family val="2"/>
      </rPr>
      <t xml:space="preserve">慢性膵炎の疼痛には、</t>
    </r>
    <r>
      <rPr>
        <sz val="10"/>
        <rFont val="Arial"/>
        <family val="0"/>
        <charset val="1"/>
      </rPr>
      <t xml:space="preserve">NSAID</t>
    </r>
    <r>
      <rPr>
        <sz val="10"/>
        <rFont val="Noto Sans CJK SC"/>
        <family val="2"/>
      </rPr>
      <t xml:space="preserve">が無効な場合に弱オピオイドが推奨される（弱い推奨、エビデンスレベル</t>
    </r>
    <r>
      <rPr>
        <sz val="10"/>
        <rFont val="Arial"/>
        <family val="0"/>
        <charset val="1"/>
      </rPr>
      <t xml:space="preserve">C</t>
    </r>
    <r>
      <rPr>
        <sz val="10"/>
        <rFont val="Noto Sans CJK SC"/>
        <family val="2"/>
      </rPr>
      <t xml:space="preserve">）。内視鏡治療で疼痛が改善しない場合には外科手術が推奨される（強い推奨、エビデンスレベル</t>
    </r>
    <r>
      <rPr>
        <sz val="10"/>
        <rFont val="Arial"/>
        <family val="0"/>
        <charset val="1"/>
      </rPr>
      <t xml:space="preserve">B</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</si>
  <si>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TBL-01-00-306 (id: Jlvnl7o)</t>
    </r>
    <r>
      <rPr>
        <sz val="10"/>
        <rFont val="Noto Sans CJK SC"/>
        <family val="2"/>
      </rPr>
      <t xml:space="preserve">；</t>
    </r>
    <r>
      <rPr>
        <sz val="10"/>
        <rFont val="Arial"/>
        <family val="0"/>
        <charset val="1"/>
      </rPr>
      <t xml:space="preserve">TBL-02-07-017 (id: JlAKpkM)</t>
    </r>
  </si>
  <si>
    <t xml:space="preserve">BP-030</t>
  </si>
  <si>
    <r>
      <rPr>
        <sz val="10"/>
        <rFont val="Noto Sans CJK SC"/>
        <family val="2"/>
      </rPr>
      <t xml:space="preserve">慢性膵炎の脂肪便や体重減少にはパンクレリパーゼによる膵消化酵素補充療法が推奨される（強い推奨、エビデンスレベル</t>
    </r>
    <r>
      <rPr>
        <sz val="10"/>
        <rFont val="Arial"/>
        <family val="0"/>
        <charset val="1"/>
      </rPr>
      <t xml:space="preserve">A</t>
    </r>
    <r>
      <rPr>
        <sz val="10"/>
        <rFont val="Noto Sans CJK SC"/>
        <family val="2"/>
      </rPr>
      <t xml:space="preserve">）。一方、疼痛の軽減を目的とした消化酵素補充は推奨されない。</t>
    </r>
  </si>
  <si>
    <r>
      <rPr>
        <sz val="10"/>
        <rFont val="Arial"/>
        <family val="0"/>
        <charset val="1"/>
      </rPr>
      <t xml:space="preserve">PS-02-08-05 (id: JkxnuRY)</t>
    </r>
    <r>
      <rPr>
        <sz val="10"/>
        <rFont val="Noto Sans CJK SC"/>
        <family val="2"/>
      </rPr>
      <t xml:space="preserve">；</t>
    </r>
    <r>
      <rPr>
        <sz val="10"/>
        <rFont val="Arial"/>
        <family val="0"/>
        <charset val="1"/>
      </rPr>
      <t xml:space="preserve">TBL-01-00-306 (id: Jlvnl7o)</t>
    </r>
    <r>
      <rPr>
        <sz val="10"/>
        <rFont val="Noto Sans CJK SC"/>
        <family val="2"/>
      </rPr>
      <t xml:space="preserve">；</t>
    </r>
    <r>
      <rPr>
        <sz val="10"/>
        <rFont val="Arial"/>
        <family val="0"/>
        <charset val="1"/>
      </rPr>
      <t xml:space="preserve">TBL-02-07-009 (id: JlAKpjw)</t>
    </r>
  </si>
  <si>
    <t xml:space="preserve">BP-031</t>
  </si>
  <si>
    <r>
      <rPr>
        <sz val="10"/>
        <rFont val="Noto Sans CJK SC"/>
        <family val="2"/>
      </rPr>
      <t xml:space="preserve">非代償期の慢性膵炎では一律の脂肪制限は推奨されず（強い推奨）、脂肪摂取量は</t>
    </r>
    <r>
      <rPr>
        <sz val="10"/>
        <rFont val="Arial"/>
        <family val="0"/>
        <charset val="1"/>
      </rPr>
      <t xml:space="preserve">1</t>
    </r>
    <r>
      <rPr>
        <sz val="10"/>
        <rFont val="Noto Sans CJK SC"/>
        <family val="2"/>
      </rPr>
      <t xml:space="preserve">日</t>
    </r>
    <r>
      <rPr>
        <sz val="10"/>
        <rFont val="Arial"/>
        <family val="0"/>
        <charset val="1"/>
      </rPr>
      <t xml:space="preserve">40</t>
    </r>
    <r>
      <rPr>
        <sz val="10"/>
        <rFont val="Noto Sans CJK SC"/>
        <family val="2"/>
      </rPr>
      <t xml:space="preserve">〜</t>
    </r>
    <r>
      <rPr>
        <sz val="10"/>
        <rFont val="Arial"/>
        <family val="0"/>
        <charset val="1"/>
      </rPr>
      <t xml:space="preserve">70 g</t>
    </r>
    <r>
      <rPr>
        <sz val="10"/>
        <rFont val="Noto Sans CJK SC"/>
        <family val="2"/>
      </rPr>
      <t xml:space="preserve">が勧められる。膵性糖尿病でも一律のカロリー制限は低栄養と低血糖の危険があるため推奨されない。</t>
    </r>
  </si>
  <si>
    <t xml:space="preserve">BP-032</t>
  </si>
  <si>
    <r>
      <rPr>
        <sz val="10"/>
        <rFont val="Noto Sans CJK SC"/>
        <family val="2"/>
      </rPr>
      <t xml:space="preserve">インスリン依存状態の膵性糖尿病にはインスリン治療が推奨される（強い推奨、エビデンスレベル</t>
    </r>
    <r>
      <rPr>
        <sz val="10"/>
        <rFont val="Arial"/>
        <family val="0"/>
        <charset val="1"/>
      </rPr>
      <t xml:space="preserve">C</t>
    </r>
    <r>
      <rPr>
        <sz val="10"/>
        <rFont val="Noto Sans CJK SC"/>
        <family val="2"/>
      </rPr>
      <t xml:space="preserve">）。日本の調査では、慢性膵炎に伴う糖尿病患者の</t>
    </r>
    <r>
      <rPr>
        <sz val="10"/>
        <rFont val="Arial"/>
        <family val="0"/>
        <charset val="1"/>
      </rPr>
      <t xml:space="preserve">66.7%</t>
    </r>
    <r>
      <rPr>
        <sz val="10"/>
        <rFont val="Noto Sans CJK SC"/>
        <family val="2"/>
      </rPr>
      <t xml:space="preserve">がインスリンを使用していた。</t>
    </r>
  </si>
  <si>
    <r>
      <rPr>
        <sz val="10"/>
        <rFont val="Noto Sans CJK SC"/>
        <family val="2"/>
      </rPr>
      <t xml:space="preserve">使用率は</t>
    </r>
    <r>
      <rPr>
        <sz val="10"/>
        <rFont val="Arial"/>
        <family val="0"/>
        <charset val="1"/>
      </rPr>
      <t xml:space="preserve">GL</t>
    </r>
    <r>
      <rPr>
        <sz val="10"/>
        <rFont val="Noto Sans CJK SC"/>
        <family val="2"/>
      </rPr>
      <t xml:space="preserve">が引用した調査の値（二次資料経由）</t>
    </r>
  </si>
  <si>
    <t xml:space="preserve">BP-033</t>
  </si>
  <si>
    <r>
      <rPr>
        <sz val="10"/>
        <rFont val="Noto Sans CJK SC"/>
        <family val="2"/>
      </rPr>
      <t xml:space="preserve">症状のある膵仮性嚢胞には内視鏡的ドレナージが第一選択として推奨される（強い推奨、エビデンスレベル</t>
    </r>
    <r>
      <rPr>
        <sz val="10"/>
        <rFont val="Arial"/>
        <family val="0"/>
        <charset val="1"/>
      </rPr>
      <t xml:space="preserve">C</t>
    </r>
    <r>
      <rPr>
        <sz val="10"/>
        <rFont val="Noto Sans CJK SC"/>
        <family val="2"/>
      </rPr>
      <t xml:space="preserve">）。無症状の慢性膵炎に対する内視鏡治療（</t>
    </r>
    <r>
      <rPr>
        <sz val="10"/>
        <rFont val="Arial"/>
        <family val="0"/>
        <charset val="1"/>
      </rPr>
      <t xml:space="preserve">ESWL</t>
    </r>
    <r>
      <rPr>
        <sz val="10"/>
        <rFont val="Noto Sans CJK SC"/>
        <family val="2"/>
      </rPr>
      <t xml:space="preserve">を含む）は推奨されない。</t>
    </r>
  </si>
  <si>
    <r>
      <rPr>
        <sz val="10"/>
        <rFont val="Arial"/>
        <family val="0"/>
        <charset val="1"/>
      </rPr>
      <t xml:space="preserve">PS-02-08-05 (id: JkxnuRY)</t>
    </r>
    <r>
      <rPr>
        <sz val="10"/>
        <rFont val="Noto Sans CJK SC"/>
        <family val="2"/>
      </rPr>
      <t xml:space="preserve">；</t>
    </r>
    <r>
      <rPr>
        <sz val="10"/>
        <rFont val="Arial"/>
        <family val="0"/>
        <charset val="1"/>
      </rPr>
      <t xml:space="preserve">TBL-01-00-306 (id: Jlvnl7o)</t>
    </r>
    <r>
      <rPr>
        <sz val="10"/>
        <rFont val="Noto Sans CJK SC"/>
        <family val="2"/>
      </rPr>
      <t xml:space="preserve">；</t>
    </r>
    <r>
      <rPr>
        <sz val="10"/>
        <rFont val="Arial"/>
        <family val="0"/>
        <charset val="1"/>
      </rPr>
      <t xml:space="preserve">TBL-02-07-033 (id: JlAKplQ)</t>
    </r>
  </si>
  <si>
    <t xml:space="preserve">BP-034</t>
  </si>
  <si>
    <r>
      <rPr>
        <sz val="10"/>
        <rFont val="Noto Sans CJK SC"/>
        <family val="2"/>
      </rPr>
      <t xml:space="preserve">慢性膵炎の患者</t>
    </r>
    <r>
      <rPr>
        <sz val="10"/>
        <rFont val="Arial"/>
        <family val="0"/>
        <charset val="1"/>
      </rPr>
      <t xml:space="preserve">506</t>
    </r>
    <r>
      <rPr>
        <sz val="10"/>
        <rFont val="Noto Sans CJK SC"/>
        <family val="2"/>
      </rPr>
      <t xml:space="preserve">例を追跡した研究では、中央値</t>
    </r>
    <r>
      <rPr>
        <sz val="10"/>
        <rFont val="Arial"/>
        <family val="0"/>
        <charset val="1"/>
      </rPr>
      <t xml:space="preserve">5.6</t>
    </r>
    <r>
      <rPr>
        <sz val="10"/>
        <rFont val="Noto Sans CJK SC"/>
        <family val="2"/>
      </rPr>
      <t xml:space="preserve">年で</t>
    </r>
    <r>
      <rPr>
        <sz val="10"/>
        <rFont val="Arial"/>
        <family val="0"/>
        <charset val="1"/>
      </rPr>
      <t xml:space="preserve">19</t>
    </r>
    <r>
      <rPr>
        <sz val="10"/>
        <rFont val="Noto Sans CJK SC"/>
        <family val="2"/>
      </rPr>
      <t xml:space="preserve">例（</t>
    </r>
    <r>
      <rPr>
        <sz val="10"/>
        <rFont val="Arial"/>
        <family val="0"/>
        <charset val="1"/>
      </rPr>
      <t xml:space="preserve">3.7%</t>
    </r>
    <r>
      <rPr>
        <sz val="10"/>
        <rFont val="Noto Sans CJK SC"/>
        <family val="2"/>
      </rPr>
      <t xml:space="preserve">）に膵癌が発生した（標準化罹患比</t>
    </r>
    <r>
      <rPr>
        <sz val="10"/>
        <rFont val="Arial"/>
        <family val="0"/>
        <charset val="1"/>
      </rPr>
      <t xml:space="preserve">11.8</t>
    </r>
    <r>
      <rPr>
        <sz val="10"/>
        <rFont val="Noto Sans CJK SC"/>
        <family val="2"/>
      </rPr>
      <t xml:space="preserve">）。膵癌の発生をとらえるためのスクリーニング法は確立していない。</t>
    </r>
  </si>
  <si>
    <r>
      <rPr>
        <sz val="10"/>
        <rFont val="Arial"/>
        <family val="0"/>
        <charset val="1"/>
      </rPr>
      <t xml:space="preserve">PS-03-04-14 (id: JkxnuYE)</t>
    </r>
    <r>
      <rPr>
        <sz val="10"/>
        <rFont val="Noto Sans CJK SC"/>
        <family val="2"/>
      </rPr>
      <t xml:space="preserve">；</t>
    </r>
    <r>
      <rPr>
        <sz val="10"/>
        <rFont val="Arial"/>
        <family val="0"/>
        <charset val="1"/>
      </rPr>
      <t xml:space="preserve">TBL-01-00-306 (id: Jlvnl7o)</t>
    </r>
    <r>
      <rPr>
        <sz val="10"/>
        <rFont val="Noto Sans CJK SC"/>
        <family val="2"/>
      </rPr>
      <t xml:space="preserve">；</t>
    </r>
    <r>
      <rPr>
        <sz val="10"/>
        <rFont val="Arial"/>
        <family val="0"/>
        <charset val="1"/>
      </rPr>
      <t xml:space="preserve">TBL-01-00-655 (id: JlvnmdQ)</t>
    </r>
  </si>
  <si>
    <t xml:space="preserve">BP-035</t>
  </si>
  <si>
    <r>
      <rPr>
        <sz val="10"/>
        <rFont val="Noto Sans CJK SC"/>
        <family val="2"/>
      </rPr>
      <t xml:space="preserve">自己免疫性膵炎・</t>
    </r>
    <r>
      <rPr>
        <sz val="10"/>
        <rFont val="Arial"/>
        <family val="0"/>
        <charset val="1"/>
      </rPr>
      <t xml:space="preserve">IgG4</t>
    </r>
    <r>
      <rPr>
        <sz val="10"/>
        <rFont val="Noto Sans CJK SC"/>
        <family val="2"/>
      </rPr>
      <t xml:space="preserve">関連疾患</t>
    </r>
  </si>
  <si>
    <r>
      <rPr>
        <sz val="10"/>
        <rFont val="Arial"/>
        <family val="0"/>
        <charset val="1"/>
      </rPr>
      <t xml:space="preserve">IgG4</t>
    </r>
    <r>
      <rPr>
        <sz val="10"/>
        <rFont val="Noto Sans CJK SC"/>
        <family val="2"/>
      </rPr>
      <t xml:space="preserve">関連疾患は、血中</t>
    </r>
    <r>
      <rPr>
        <sz val="10"/>
        <rFont val="Arial"/>
        <family val="0"/>
        <charset val="1"/>
      </rPr>
      <t xml:space="preserve">IgG4</t>
    </r>
    <r>
      <rPr>
        <sz val="10"/>
        <rFont val="Noto Sans CJK SC"/>
        <family val="2"/>
      </rPr>
      <t xml:space="preserve">高値と、</t>
    </r>
    <r>
      <rPr>
        <sz val="10"/>
        <rFont val="Arial"/>
        <family val="0"/>
        <charset val="1"/>
      </rPr>
      <t xml:space="preserve">IgG4</t>
    </r>
    <r>
      <rPr>
        <sz val="10"/>
        <rFont val="Noto Sans CJK SC"/>
        <family val="2"/>
      </rPr>
      <t xml:space="preserve">陽性形質細胞の浸潤と線維化を特徴とし、全身の複数臓器に腫大や結節・肥厚性病変を生じる疾患で、日本から提唱された概念である。自己免疫性膵炎と涙腺・唾液腺炎（</t>
    </r>
    <r>
      <rPr>
        <sz val="10"/>
        <rFont val="Arial"/>
        <family val="0"/>
        <charset val="1"/>
      </rPr>
      <t xml:space="preserve">Mikulicz</t>
    </r>
    <r>
      <rPr>
        <sz val="10"/>
        <rFont val="Noto Sans CJK SC"/>
        <family val="2"/>
      </rPr>
      <t xml:space="preserve">病）が典型で、硬化性胆管炎では閉塞性黄疸、後腹膜線維症では水腎症が多い。患者数は約</t>
    </r>
    <r>
      <rPr>
        <sz val="10"/>
        <rFont val="Arial"/>
        <family val="0"/>
        <charset val="1"/>
      </rPr>
      <t xml:space="preserve">8,000</t>
    </r>
    <r>
      <rPr>
        <sz val="10"/>
        <rFont val="Noto Sans CJK SC"/>
        <family val="2"/>
      </rPr>
      <t xml:space="preserve">人とされる。</t>
    </r>
  </si>
  <si>
    <r>
      <rPr>
        <sz val="10"/>
        <rFont val="Noto Sans CJK SC"/>
        <family val="2"/>
      </rPr>
      <t xml:space="preserve">医学各論 Ⅵ</t>
    </r>
    <r>
      <rPr>
        <sz val="10"/>
        <rFont val="Arial"/>
        <family val="0"/>
        <charset val="1"/>
      </rPr>
      <t xml:space="preserve">-8-A-③</t>
    </r>
    <r>
      <rPr>
        <sz val="10"/>
        <rFont val="Noto Sans CJK SC"/>
        <family val="2"/>
      </rPr>
      <t xml:space="preserve">（自己免疫性膵炎、</t>
    </r>
    <r>
      <rPr>
        <sz val="10"/>
        <rFont val="Arial"/>
        <family val="0"/>
        <charset val="1"/>
      </rPr>
      <t xml:space="preserve">b</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</si>
  <si>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TBL-01-00-307 (id: Jlvnl7w)</t>
    </r>
  </si>
  <si>
    <t xml:space="preserve">SRC-093</t>
  </si>
  <si>
    <r>
      <rPr>
        <sz val="10"/>
        <rFont val="Noto Sans CJK SC"/>
        <family val="2"/>
      </rPr>
      <t xml:space="preserve">厚生労働省 指定難病</t>
    </r>
    <r>
      <rPr>
        <sz val="10"/>
        <rFont val="Arial"/>
        <family val="0"/>
        <charset val="1"/>
      </rPr>
      <t xml:space="preserve">300</t>
    </r>
    <r>
      <rPr>
        <sz val="10"/>
        <rFont val="Noto Sans CJK SC"/>
        <family val="2"/>
      </rPr>
      <t xml:space="preserve">『</t>
    </r>
    <r>
      <rPr>
        <sz val="10"/>
        <rFont val="Arial"/>
        <family val="0"/>
        <charset val="1"/>
      </rPr>
      <t xml:space="preserve">IgG4</t>
    </r>
    <r>
      <rPr>
        <sz val="10"/>
        <rFont val="Noto Sans CJK SC"/>
        <family val="2"/>
      </rPr>
      <t xml:space="preserve">関連疾患』概要・診断基準等</t>
    </r>
  </si>
  <si>
    <t xml:space="preserve">BP-036</t>
  </si>
  <si>
    <r>
      <rPr>
        <sz val="10"/>
        <rFont val="Arial"/>
        <family val="0"/>
        <charset val="1"/>
      </rPr>
      <t xml:space="preserve">IgG4</t>
    </r>
    <r>
      <rPr>
        <sz val="10"/>
        <rFont val="Noto Sans CJK SC"/>
        <family val="2"/>
      </rPr>
      <t xml:space="preserve">関連疾患の包括診断基準では、血清</t>
    </r>
    <r>
      <rPr>
        <sz val="10"/>
        <rFont val="Arial"/>
        <family val="0"/>
        <charset val="1"/>
      </rPr>
      <t xml:space="preserve">IgG4 135 mg/dL</t>
    </r>
    <r>
      <rPr>
        <sz val="10"/>
        <rFont val="Noto Sans CJK SC"/>
        <family val="2"/>
      </rPr>
      <t xml:space="preserve">以上と、組織での</t>
    </r>
    <r>
      <rPr>
        <sz val="10"/>
        <rFont val="Arial"/>
        <family val="0"/>
        <charset val="1"/>
      </rPr>
      <t xml:space="preserve">IgG4/IgG</t>
    </r>
    <r>
      <rPr>
        <sz val="10"/>
        <rFont val="Noto Sans CJK SC"/>
        <family val="2"/>
      </rPr>
      <t xml:space="preserve">陽性細胞比</t>
    </r>
    <r>
      <rPr>
        <sz val="10"/>
        <rFont val="Arial"/>
        <family val="0"/>
        <charset val="1"/>
      </rPr>
      <t xml:space="preserve">40%</t>
    </r>
    <r>
      <rPr>
        <sz val="10"/>
        <rFont val="Noto Sans CJK SC"/>
        <family val="2"/>
      </rPr>
      <t xml:space="preserve">以上かつ</t>
    </r>
    <r>
      <rPr>
        <sz val="10"/>
        <rFont val="Arial"/>
        <family val="0"/>
        <charset val="1"/>
      </rPr>
      <t xml:space="preserve">IgG4</t>
    </r>
    <r>
      <rPr>
        <sz val="10"/>
        <rFont val="Noto Sans CJK SC"/>
        <family val="2"/>
      </rPr>
      <t xml:space="preserve">陽性形質細胞</t>
    </r>
    <r>
      <rPr>
        <sz val="10"/>
        <rFont val="Arial"/>
        <family val="0"/>
        <charset val="1"/>
      </rPr>
      <t xml:space="preserve">10/HPF</t>
    </r>
    <r>
      <rPr>
        <sz val="10"/>
        <rFont val="Noto Sans CJK SC"/>
        <family val="2"/>
      </rPr>
      <t xml:space="preserve">超を用い、臨床所見と両方を満たせば確診、臨床所見と病理所見で準確診、臨床所見と血清</t>
    </r>
    <r>
      <rPr>
        <sz val="10"/>
        <rFont val="Arial"/>
        <family val="0"/>
        <charset val="1"/>
      </rPr>
      <t xml:space="preserve">IgG4</t>
    </r>
    <r>
      <rPr>
        <sz val="10"/>
        <rFont val="Noto Sans CJK SC"/>
        <family val="2"/>
      </rPr>
      <t xml:space="preserve">で疑診とする。臓器ごとの診断基準もある。</t>
    </r>
  </si>
  <si>
    <r>
      <rPr>
        <sz val="10"/>
        <rFont val="Arial"/>
        <family val="0"/>
        <charset val="1"/>
      </rPr>
      <t xml:space="preserve">PS-02-08-05 (id: JkxnuRY)</t>
    </r>
    <r>
      <rPr>
        <sz val="10"/>
        <rFont val="Noto Sans CJK SC"/>
        <family val="2"/>
      </rPr>
      <t xml:space="preserve">；</t>
    </r>
    <r>
      <rPr>
        <sz val="10"/>
        <rFont val="Arial"/>
        <family val="0"/>
        <charset val="1"/>
      </rPr>
      <t xml:space="preserve">TBL-01-00-307 (id: Jlvnl7w)</t>
    </r>
    <r>
      <rPr>
        <sz val="10"/>
        <rFont val="Noto Sans CJK SC"/>
        <family val="2"/>
      </rPr>
      <t xml:space="preserve">；</t>
    </r>
    <r>
      <rPr>
        <sz val="10"/>
        <rFont val="Arial"/>
        <family val="0"/>
        <charset val="1"/>
      </rPr>
      <t xml:space="preserve">TBL-02-07-031 (id: JlAKplI)</t>
    </r>
  </si>
  <si>
    <t xml:space="preserve">BP-037</t>
  </si>
  <si>
    <r>
      <rPr>
        <sz val="10"/>
        <rFont val="Noto Sans CJK SC"/>
        <family val="2"/>
      </rPr>
      <t xml:space="preserve">自己免疫性膵炎は膵癌や胆管癌と誤診されやすく、悪性腫瘍が疑われる場合は</t>
    </r>
    <r>
      <rPr>
        <sz val="10"/>
        <rFont val="Arial"/>
        <family val="0"/>
        <charset val="1"/>
      </rPr>
      <t xml:space="preserve">EUS-FNA</t>
    </r>
    <r>
      <rPr>
        <sz val="10"/>
        <rFont val="Noto Sans CJK SC"/>
        <family val="2"/>
      </rPr>
      <t xml:space="preserve">による細胞診まで行うことが望ましい。病理学的に悪性を除外しないままステロイドを投与して治療的に診断することは避ける。</t>
    </r>
  </si>
  <si>
    <t xml:space="preserve">BP-038</t>
  </si>
  <si>
    <r>
      <rPr>
        <sz val="10"/>
        <rFont val="Arial"/>
        <family val="0"/>
        <charset val="1"/>
      </rPr>
      <t xml:space="preserve">IgG4</t>
    </r>
    <r>
      <rPr>
        <sz val="10"/>
        <rFont val="Noto Sans CJK SC"/>
        <family val="2"/>
      </rPr>
      <t xml:space="preserve">関連疾患の治療はステロイドが第一選択で、比較的高用量で導入した後に維持療法を</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年行い、寛解が続けば中止してよいとされる。多くはステロイドが効くが、減量や中止で約半数が再発する。初回投与量（</t>
    </r>
    <r>
      <rPr>
        <sz val="10"/>
        <rFont val="Arial"/>
        <family val="0"/>
        <charset val="1"/>
      </rPr>
      <t xml:space="preserve">0.5</t>
    </r>
    <r>
      <rPr>
        <sz val="10"/>
        <rFont val="Noto Sans CJK SC"/>
        <family val="2"/>
      </rPr>
      <t xml:space="preserve">〜</t>
    </r>
    <r>
      <rPr>
        <sz val="10"/>
        <rFont val="Arial"/>
        <family val="0"/>
        <charset val="1"/>
      </rPr>
      <t xml:space="preserve">0.6 mg/kg</t>
    </r>
    <r>
      <rPr>
        <sz val="10"/>
        <rFont val="Noto Sans CJK SC"/>
        <family val="2"/>
      </rPr>
      <t xml:space="preserve">）で</t>
    </r>
    <r>
      <rPr>
        <sz val="10"/>
        <rFont val="Arial"/>
        <family val="0"/>
        <charset val="1"/>
      </rPr>
      <t xml:space="preserve">6</t>
    </r>
    <r>
      <rPr>
        <sz val="10"/>
        <rFont val="Noto Sans CJK SC"/>
        <family val="2"/>
      </rPr>
      <t xml:space="preserve">か月治療しても寛解しないものをステロイド抵抗性とする。</t>
    </r>
  </si>
  <si>
    <t xml:space="preserve">BP-039</t>
  </si>
  <si>
    <t xml:space="preserve">膵癌</t>
  </si>
  <si>
    <r>
      <rPr>
        <sz val="10"/>
        <rFont val="Noto Sans CJK SC"/>
        <family val="2"/>
      </rPr>
      <t xml:space="preserve">日本の膵癌診療ガイドライン</t>
    </r>
    <r>
      <rPr>
        <sz val="10"/>
        <rFont val="Arial"/>
        <family val="0"/>
        <charset val="1"/>
      </rPr>
      <t xml:space="preserve">2022</t>
    </r>
    <r>
      <rPr>
        <sz val="10"/>
        <rFont val="Noto Sans CJK SC"/>
        <family val="2"/>
      </rPr>
      <t xml:space="preserve">は、新規発症や増悪した糖尿病、慢性膵炎、</t>
    </r>
    <r>
      <rPr>
        <sz val="10"/>
        <rFont val="Arial"/>
        <family val="0"/>
        <charset val="1"/>
      </rPr>
      <t xml:space="preserve">IPMN</t>
    </r>
    <r>
      <rPr>
        <sz val="10"/>
        <rFont val="Noto Sans CJK SC"/>
        <family val="2"/>
      </rPr>
      <t xml:space="preserve">、膵癌の家族歴を膵癌のリスクとして扱い、これらの患者には精査や経過観察を提案している（いずれも弱い推奨、エビデンスレベル</t>
    </r>
    <r>
      <rPr>
        <sz val="10"/>
        <rFont val="Arial"/>
        <family val="0"/>
        <charset val="1"/>
      </rPr>
      <t xml:space="preserve">C</t>
    </r>
    <r>
      <rPr>
        <sz val="10"/>
        <rFont val="Noto Sans CJK SC"/>
        <family val="2"/>
      </rPr>
      <t xml:space="preserve">）。</t>
    </r>
  </si>
  <si>
    <r>
      <rPr>
        <sz val="10"/>
        <rFont val="Noto Sans CJK SC"/>
        <family val="2"/>
      </rPr>
      <t xml:space="preserve">医学各論 Ⅵ</t>
    </r>
    <r>
      <rPr>
        <sz val="10"/>
        <rFont val="Arial"/>
        <family val="0"/>
        <charset val="1"/>
      </rPr>
      <t xml:space="preserve">-8-B-①</t>
    </r>
    <r>
      <rPr>
        <sz val="10"/>
        <rFont val="Noto Sans CJK SC"/>
        <family val="2"/>
      </rPr>
      <t xml:space="preserve">（膵癌、</t>
    </r>
    <r>
      <rPr>
        <sz val="10"/>
        <rFont val="Arial"/>
        <family val="0"/>
        <charset val="1"/>
      </rPr>
      <t xml:space="preserve">a</t>
    </r>
    <r>
      <rPr>
        <sz val="10"/>
        <rFont val="Noto Sans CJK SC"/>
        <family val="2"/>
      </rPr>
      <t xml:space="preserve">）</t>
    </r>
  </si>
  <si>
    <r>
      <rPr>
        <sz val="10"/>
        <rFont val="Arial"/>
        <family val="0"/>
        <charset val="1"/>
      </rPr>
      <t xml:space="preserve">PS-03-04-14 (id: JkxnuYE)</t>
    </r>
    <r>
      <rPr>
        <sz val="10"/>
        <rFont val="Noto Sans CJK SC"/>
        <family val="2"/>
      </rPr>
      <t xml:space="preserve">；</t>
    </r>
    <r>
      <rPr>
        <sz val="10"/>
        <rFont val="Arial"/>
        <family val="0"/>
        <charset val="1"/>
      </rPr>
      <t xml:space="preserve">TBL-01-00-655 (id: JlvnmdQ)</t>
    </r>
  </si>
  <si>
    <t xml:space="preserve">SRC-089</t>
  </si>
  <si>
    <t xml:space="preserve">Okusaka T, et al. Clinical Practice Guidelines for Pancreatic Cancer 2022 from the Japan Pancreas Society: a synopsis. Int J Clin Oncol 2023;28:493-511</t>
  </si>
  <si>
    <t xml:space="preserve">10.1007/s10147-023-02317-x</t>
  </si>
  <si>
    <t xml:space="preserve">BP-040</t>
  </si>
  <si>
    <r>
      <rPr>
        <sz val="10"/>
        <rFont val="Noto Sans CJK SC"/>
        <family val="2"/>
      </rPr>
      <t xml:space="preserve">膵癌の診断では、最初に腹部超音波検査を行うことが提案される（弱い推奨、エビデンスレベル</t>
    </r>
    <r>
      <rPr>
        <sz val="10"/>
        <rFont val="Arial"/>
        <family val="0"/>
        <charset val="1"/>
      </rPr>
      <t xml:space="preserve">B</t>
    </r>
    <r>
      <rPr>
        <sz val="10"/>
        <rFont val="Noto Sans CJK SC"/>
        <family val="2"/>
      </rPr>
      <t xml:space="preserve">）。</t>
    </r>
    <r>
      <rPr>
        <sz val="10"/>
        <rFont val="Arial"/>
        <family val="0"/>
        <charset val="1"/>
      </rPr>
      <t xml:space="preserve">EUS</t>
    </r>
    <r>
      <rPr>
        <sz val="10"/>
        <rFont val="Noto Sans CJK SC"/>
        <family val="2"/>
      </rPr>
      <t xml:space="preserve">は他の画像検査より感度が高いとされ、膵腫瘤の病理診断には</t>
    </r>
    <r>
      <rPr>
        <sz val="10"/>
        <rFont val="Arial"/>
        <family val="0"/>
        <charset val="1"/>
      </rPr>
      <t xml:space="preserve">EUS-FNA</t>
    </r>
    <r>
      <rPr>
        <sz val="10"/>
        <rFont val="Noto Sans CJK SC"/>
        <family val="2"/>
      </rPr>
      <t xml:space="preserve">や生検が提案される。</t>
    </r>
    <r>
      <rPr>
        <sz val="10"/>
        <rFont val="Arial"/>
        <family val="0"/>
        <charset val="1"/>
      </rPr>
      <t xml:space="preserve">PET</t>
    </r>
    <r>
      <rPr>
        <sz val="10"/>
        <rFont val="Noto Sans CJK SC"/>
        <family val="2"/>
      </rPr>
      <t xml:space="preserve">は膵癌の診断目的には推奨されない。</t>
    </r>
  </si>
  <si>
    <r>
      <rPr>
        <sz val="10"/>
        <rFont val="Arial"/>
        <family val="0"/>
        <charset val="1"/>
      </rPr>
      <t xml:space="preserve">PS-03-04-14 (id: JkxnuYE)</t>
    </r>
    <r>
      <rPr>
        <sz val="10"/>
        <rFont val="Noto Sans CJK SC"/>
        <family val="2"/>
      </rPr>
      <t xml:space="preserve">；</t>
    </r>
    <r>
      <rPr>
        <sz val="10"/>
        <rFont val="Arial"/>
        <family val="0"/>
        <charset val="1"/>
      </rPr>
      <t xml:space="preserve">TBL-01-00-655 (id: JlvnmdQ)</t>
    </r>
    <r>
      <rPr>
        <sz val="10"/>
        <rFont val="Noto Sans CJK SC"/>
        <family val="2"/>
      </rPr>
      <t xml:space="preserve">；</t>
    </r>
    <r>
      <rPr>
        <sz val="10"/>
        <rFont val="Arial"/>
        <family val="0"/>
        <charset val="1"/>
      </rPr>
      <t xml:space="preserve">TBL-02-07-029 (id: JlAKplA)</t>
    </r>
    <r>
      <rPr>
        <sz val="10"/>
        <rFont val="Noto Sans CJK SC"/>
        <family val="2"/>
      </rPr>
      <t xml:space="preserve">；</t>
    </r>
    <r>
      <rPr>
        <sz val="10"/>
        <rFont val="Arial"/>
        <family val="0"/>
        <charset val="1"/>
      </rPr>
      <t xml:space="preserve">TBL-02-07-031 (id: JlAKplI)</t>
    </r>
  </si>
  <si>
    <t xml:space="preserve">BP-041</t>
  </si>
  <si>
    <r>
      <rPr>
        <sz val="10"/>
        <rFont val="Noto Sans CJK SC"/>
        <family val="2"/>
      </rPr>
      <t xml:space="preserve">切除可能膵癌には、術前補助化学療法としてゲムシタビン＋</t>
    </r>
    <r>
      <rPr>
        <sz val="10"/>
        <rFont val="Arial"/>
        <family val="0"/>
        <charset val="1"/>
      </rPr>
      <t xml:space="preserve">S-1</t>
    </r>
    <r>
      <rPr>
        <sz val="10"/>
        <rFont val="Noto Sans CJK SC"/>
        <family val="2"/>
      </rPr>
      <t xml:space="preserve">療法が提案される（弱い推奨、エビデンスレベル</t>
    </r>
    <r>
      <rPr>
        <sz val="10"/>
        <rFont val="Arial"/>
        <family val="0"/>
        <charset val="1"/>
      </rPr>
      <t xml:space="preserve">C</t>
    </r>
    <r>
      <rPr>
        <sz val="10"/>
        <rFont val="Noto Sans CJK SC"/>
        <family val="2"/>
      </rPr>
      <t xml:space="preserve">）。肉眼的に治癒切除した後の術後補助化学療法が推奨され、</t>
    </r>
    <r>
      <rPr>
        <sz val="10"/>
        <rFont val="Arial"/>
        <family val="0"/>
        <charset val="1"/>
      </rPr>
      <t xml:space="preserve">S-1</t>
    </r>
    <r>
      <rPr>
        <sz val="10"/>
        <rFont val="Noto Sans CJK SC"/>
        <family val="2"/>
      </rPr>
      <t xml:space="preserve">単独療法が強く推奨される（強い推奨、エビデンスレベル</t>
    </r>
    <r>
      <rPr>
        <sz val="10"/>
        <rFont val="Arial"/>
        <family val="0"/>
        <charset val="1"/>
      </rPr>
      <t xml:space="preserve">A</t>
    </r>
    <r>
      <rPr>
        <sz val="10"/>
        <rFont val="Noto Sans CJK SC"/>
        <family val="2"/>
      </rPr>
      <t xml:space="preserve">）。</t>
    </r>
  </si>
  <si>
    <t xml:space="preserve">BP-042</t>
  </si>
  <si>
    <r>
      <rPr>
        <sz val="10"/>
        <rFont val="Noto Sans CJK SC"/>
        <family val="2"/>
      </rPr>
      <t xml:space="preserve">遠隔転移のある膵癌の一次化学療法として、</t>
    </r>
    <r>
      <rPr>
        <sz val="10"/>
        <rFont val="Arial"/>
        <family val="0"/>
        <charset val="1"/>
      </rPr>
      <t xml:space="preserve">FOLFIRINOX</t>
    </r>
    <r>
      <rPr>
        <sz val="10"/>
        <rFont val="Noto Sans CJK SC"/>
        <family val="2"/>
      </rPr>
      <t xml:space="preserve">療法とゲムシタビン＋ナブパクリタキセル療法が推奨される（いずれも強い推奨、エビデンスレベル</t>
    </r>
    <r>
      <rPr>
        <sz val="10"/>
        <rFont val="Arial"/>
        <family val="0"/>
        <charset val="1"/>
      </rPr>
      <t xml:space="preserve">A</t>
    </r>
    <r>
      <rPr>
        <sz val="10"/>
        <rFont val="Noto Sans CJK SC"/>
        <family val="2"/>
      </rPr>
      <t xml:space="preserve">）。</t>
    </r>
  </si>
  <si>
    <t xml:space="preserve">BP-043</t>
  </si>
  <si>
    <r>
      <rPr>
        <sz val="10"/>
        <rFont val="Noto Sans CJK SC"/>
        <family val="2"/>
      </rPr>
      <t xml:space="preserve">生殖細胞系列の</t>
    </r>
    <r>
      <rPr>
        <sz val="10"/>
        <rFont val="Arial"/>
        <family val="0"/>
        <charset val="1"/>
      </rPr>
      <t xml:space="preserve">BRCA1/2</t>
    </r>
    <r>
      <rPr>
        <sz val="10"/>
        <rFont val="Noto Sans CJK SC"/>
        <family val="2"/>
      </rPr>
      <t xml:space="preserve">病的バリアントをもつ膵癌では、白金製剤を含むレジメンや、オラパリブによる維持療法が提案される。</t>
    </r>
    <r>
      <rPr>
        <sz val="10"/>
        <rFont val="Arial"/>
        <family val="0"/>
        <charset val="1"/>
      </rPr>
      <t xml:space="preserve">MSI-high</t>
    </r>
    <r>
      <rPr>
        <sz val="10"/>
        <rFont val="Noto Sans CJK SC"/>
        <family val="2"/>
      </rPr>
      <t xml:space="preserve">の膵癌にはペムブロリズマブ単剤療法が提案される（いずれも弱い推奨、エビデンスレベル</t>
    </r>
    <r>
      <rPr>
        <sz val="10"/>
        <rFont val="Arial"/>
        <family val="0"/>
        <charset val="1"/>
      </rPr>
      <t xml:space="preserve">C</t>
    </r>
    <r>
      <rPr>
        <sz val="10"/>
        <rFont val="Noto Sans CJK SC"/>
        <family val="2"/>
      </rPr>
      <t xml:space="preserve">）。</t>
    </r>
  </si>
  <si>
    <t xml:space="preserve">BP-044</t>
  </si>
  <si>
    <r>
      <rPr>
        <sz val="10"/>
        <rFont val="Noto Sans CJK SC"/>
        <family val="2"/>
      </rPr>
      <t xml:space="preserve">膵癌手術で予防的にリンパ節や神経叢を拡大郭清しても生存期間の延長は示されておらず、推奨されない（強い推奨、エビデンスレベル</t>
    </r>
    <r>
      <rPr>
        <sz val="10"/>
        <rFont val="Arial"/>
        <family val="0"/>
        <charset val="1"/>
      </rPr>
      <t xml:space="preserve">A</t>
    </r>
    <r>
      <rPr>
        <sz val="10"/>
        <rFont val="Noto Sans CJK SC"/>
        <family val="2"/>
      </rPr>
      <t xml:space="preserve">）。</t>
    </r>
  </si>
  <si>
    <t xml:space="preserve">BP-045</t>
  </si>
  <si>
    <r>
      <rPr>
        <sz val="10"/>
        <rFont val="Noto Sans CJK SC"/>
        <family val="2"/>
      </rPr>
      <t xml:space="preserve">日本で</t>
    </r>
    <r>
      <rPr>
        <sz val="10"/>
        <rFont val="Arial"/>
        <family val="0"/>
        <charset val="1"/>
      </rPr>
      <t xml:space="preserve">2023</t>
    </r>
    <r>
      <rPr>
        <sz val="10"/>
        <rFont val="Noto Sans CJK SC"/>
        <family val="2"/>
      </rPr>
      <t xml:space="preserve">年に膵癌と診断されたのは</t>
    </r>
    <r>
      <rPr>
        <sz val="10"/>
        <rFont val="Arial"/>
        <family val="0"/>
        <charset val="1"/>
      </rPr>
      <t xml:space="preserve">47,540</t>
    </r>
    <r>
      <rPr>
        <sz val="10"/>
        <rFont val="Noto Sans CJK SC"/>
        <family val="2"/>
      </rPr>
      <t xml:space="preserve">例（男性</t>
    </r>
    <r>
      <rPr>
        <sz val="10"/>
        <rFont val="Arial"/>
        <family val="0"/>
        <charset val="1"/>
      </rPr>
      <t xml:space="preserve">23,761</t>
    </r>
    <r>
      <rPr>
        <sz val="10"/>
        <rFont val="Noto Sans CJK SC"/>
        <family val="2"/>
      </rPr>
      <t xml:space="preserve">例、女性</t>
    </r>
    <r>
      <rPr>
        <sz val="10"/>
        <rFont val="Arial"/>
        <family val="0"/>
        <charset val="1"/>
      </rPr>
      <t xml:space="preserve">23,779</t>
    </r>
    <r>
      <rPr>
        <sz val="10"/>
        <rFont val="Noto Sans CJK SC"/>
        <family val="2"/>
      </rPr>
      <t xml:space="preserve">例）で、</t>
    </r>
    <r>
      <rPr>
        <sz val="10"/>
        <rFont val="Arial"/>
        <family val="0"/>
        <charset val="1"/>
      </rPr>
      <t xml:space="preserve">2024</t>
    </r>
    <r>
      <rPr>
        <sz val="10"/>
        <rFont val="Noto Sans CJK SC"/>
        <family val="2"/>
      </rPr>
      <t xml:space="preserve">年の膵癌による死亡数は</t>
    </r>
    <r>
      <rPr>
        <sz val="10"/>
        <rFont val="Arial"/>
        <family val="0"/>
        <charset val="1"/>
      </rPr>
      <t xml:space="preserve">41,235</t>
    </r>
    <r>
      <rPr>
        <sz val="10"/>
        <rFont val="Noto Sans CJK SC"/>
        <family val="2"/>
      </rPr>
      <t xml:space="preserve">人（男性</t>
    </r>
    <r>
      <rPr>
        <sz val="10"/>
        <rFont val="Arial"/>
        <family val="0"/>
        <charset val="1"/>
      </rPr>
      <t xml:space="preserve">20,371</t>
    </r>
    <r>
      <rPr>
        <sz val="10"/>
        <rFont val="Noto Sans CJK SC"/>
        <family val="2"/>
      </rPr>
      <t xml:space="preserve">人、女性</t>
    </r>
    <r>
      <rPr>
        <sz val="10"/>
        <rFont val="Arial"/>
        <family val="0"/>
        <charset val="1"/>
      </rPr>
      <t xml:space="preserve">20,864</t>
    </r>
    <r>
      <rPr>
        <sz val="10"/>
        <rFont val="Noto Sans CJK SC"/>
        <family val="2"/>
      </rPr>
      <t xml:space="preserve">人）だった。</t>
    </r>
  </si>
  <si>
    <t xml:space="preserve">SRC-090</t>
  </si>
  <si>
    <r>
      <rPr>
        <sz val="10"/>
        <rFont val="Noto Sans CJK SC"/>
        <family val="2"/>
      </rPr>
      <t xml:space="preserve">国立がん研究センター がん情報サービス 膵臓（罹患</t>
    </r>
    <r>
      <rPr>
        <sz val="10"/>
        <rFont val="Arial"/>
        <family val="0"/>
        <charset val="1"/>
      </rPr>
      <t xml:space="preserve">2026-03-23</t>
    </r>
    <r>
      <rPr>
        <sz val="10"/>
        <rFont val="Noto Sans CJK SC"/>
        <family val="2"/>
      </rPr>
      <t xml:space="preserve">更新、死亡</t>
    </r>
    <r>
      <rPr>
        <sz val="10"/>
        <rFont val="Arial"/>
        <family val="0"/>
        <charset val="1"/>
      </rPr>
      <t xml:space="preserve">2026-01-07</t>
    </r>
    <r>
      <rPr>
        <sz val="10"/>
        <rFont val="Noto Sans CJK SC"/>
        <family val="2"/>
      </rPr>
      <t xml:space="preserve">更新、生存率</t>
    </r>
    <r>
      <rPr>
        <sz val="10"/>
        <rFont val="Arial"/>
        <family val="0"/>
        <charset val="1"/>
      </rPr>
      <t xml:space="preserve">2026-07-22</t>
    </r>
    <r>
      <rPr>
        <sz val="10"/>
        <rFont val="Noto Sans CJK SC"/>
        <family val="2"/>
      </rPr>
      <t xml:space="preserve">更新）</t>
    </r>
  </si>
  <si>
    <t xml:space="preserve">BP-046</t>
  </si>
  <si>
    <r>
      <rPr>
        <sz val="10"/>
        <rFont val="Noto Sans CJK SC"/>
        <family val="2"/>
      </rPr>
      <t xml:space="preserve">日本で</t>
    </r>
    <r>
      <rPr>
        <sz val="10"/>
        <rFont val="Arial"/>
        <family val="0"/>
        <charset val="1"/>
      </rPr>
      <t xml:space="preserve">2018</t>
    </r>
    <r>
      <rPr>
        <sz val="10"/>
        <rFont val="Noto Sans CJK SC"/>
        <family val="2"/>
      </rPr>
      <t xml:space="preserve">年に膵癌と診断された人の</t>
    </r>
    <r>
      <rPr>
        <sz val="10"/>
        <rFont val="Arial"/>
        <family val="0"/>
        <charset val="1"/>
      </rPr>
      <t xml:space="preserve">5</t>
    </r>
    <r>
      <rPr>
        <sz val="10"/>
        <rFont val="Noto Sans CJK SC"/>
        <family val="2"/>
      </rPr>
      <t xml:space="preserve">年相対生存率は</t>
    </r>
    <r>
      <rPr>
        <sz val="10"/>
        <rFont val="Arial"/>
        <family val="0"/>
        <charset val="1"/>
      </rPr>
      <t xml:space="preserve">13.2%</t>
    </r>
    <r>
      <rPr>
        <sz val="10"/>
        <rFont val="Noto Sans CJK SC"/>
        <family val="2"/>
      </rPr>
      <t xml:space="preserve">（男性</t>
    </r>
    <r>
      <rPr>
        <sz val="10"/>
        <rFont val="Arial"/>
        <family val="0"/>
        <charset val="1"/>
      </rPr>
      <t xml:space="preserve">13.6%</t>
    </r>
    <r>
      <rPr>
        <sz val="10"/>
        <rFont val="Noto Sans CJK SC"/>
        <family val="2"/>
      </rPr>
      <t xml:space="preserve">、女性</t>
    </r>
    <r>
      <rPr>
        <sz val="10"/>
        <rFont val="Arial"/>
        <family val="0"/>
        <charset val="1"/>
      </rPr>
      <t xml:space="preserve">12.8%</t>
    </r>
    <r>
      <rPr>
        <sz val="10"/>
        <rFont val="Noto Sans CJK SC"/>
        <family val="2"/>
      </rPr>
      <t xml:space="preserve">）である。</t>
    </r>
  </si>
  <si>
    <t xml:space="preserve">BP-047</t>
  </si>
  <si>
    <t xml:space="preserve">膵嚢胞性腫瘍</t>
  </si>
  <si>
    <r>
      <rPr>
        <sz val="10"/>
        <rFont val="Arial"/>
        <family val="0"/>
        <charset val="1"/>
      </rPr>
      <t xml:space="preserve">2024</t>
    </r>
    <r>
      <rPr>
        <sz val="10"/>
        <rFont val="Noto Sans CJK SC"/>
        <family val="2"/>
      </rPr>
      <t xml:space="preserve">年の京都ガイドラインは、</t>
    </r>
    <r>
      <rPr>
        <sz val="10"/>
        <rFont val="Arial"/>
        <family val="0"/>
        <charset val="1"/>
      </rPr>
      <t xml:space="preserve">2017</t>
    </r>
    <r>
      <rPr>
        <sz val="10"/>
        <rFont val="Noto Sans CJK SC"/>
        <family val="2"/>
      </rPr>
      <t xml:space="preserve">年の国際コンセンサスを改訂して</t>
    </r>
    <r>
      <rPr>
        <sz val="10"/>
        <rFont val="Arial"/>
        <family val="0"/>
        <charset val="1"/>
      </rPr>
      <t xml:space="preserve">IPMN</t>
    </r>
    <r>
      <rPr>
        <sz val="10"/>
        <rFont val="Noto Sans CJK SC"/>
        <family val="2"/>
      </rPr>
      <t xml:space="preserve">の新しい管理アルゴリズムを示し、</t>
    </r>
    <r>
      <rPr>
        <sz val="10"/>
        <rFont val="Arial"/>
        <family val="0"/>
        <charset val="1"/>
      </rPr>
      <t xml:space="preserve">high-risk stigmata</t>
    </r>
    <r>
      <rPr>
        <sz val="10"/>
        <rFont val="Noto Sans CJK SC"/>
        <family val="2"/>
      </rPr>
      <t xml:space="preserve">と</t>
    </r>
    <r>
      <rPr>
        <sz val="10"/>
        <rFont val="Arial"/>
        <family val="0"/>
        <charset val="1"/>
      </rPr>
      <t xml:space="preserve">worrisome features</t>
    </r>
    <r>
      <rPr>
        <sz val="10"/>
        <rFont val="Noto Sans CJK SC"/>
        <family val="2"/>
      </rPr>
      <t xml:space="preserve">の評価に</t>
    </r>
    <r>
      <rPr>
        <sz val="10"/>
        <rFont val="Arial"/>
        <family val="0"/>
        <charset val="1"/>
      </rPr>
      <t xml:space="preserve">EUS</t>
    </r>
    <r>
      <rPr>
        <sz val="10"/>
        <rFont val="Noto Sans CJK SC"/>
        <family val="2"/>
      </rPr>
      <t xml:space="preserve">所見と</t>
    </r>
    <r>
      <rPr>
        <sz val="10"/>
        <rFont val="Arial"/>
        <family val="0"/>
        <charset val="1"/>
      </rPr>
      <t xml:space="preserve">EUS-FNA</t>
    </r>
    <r>
      <rPr>
        <sz val="10"/>
        <rFont val="Noto Sans CJK SC"/>
        <family val="2"/>
      </rPr>
      <t xml:space="preserve">の細胞診を加えた。</t>
    </r>
    <r>
      <rPr>
        <sz val="10"/>
        <rFont val="Arial"/>
        <family val="0"/>
        <charset val="1"/>
      </rPr>
      <t xml:space="preserve">5</t>
    </r>
    <r>
      <rPr>
        <sz val="10"/>
        <rFont val="Noto Sans CJK SC"/>
        <family val="2"/>
      </rPr>
      <t xml:space="preserve">年間変化のない小さな分枝型</t>
    </r>
    <r>
      <rPr>
        <sz val="10"/>
        <rFont val="Arial"/>
        <family val="0"/>
        <charset val="1"/>
      </rPr>
      <t xml:space="preserve">IPMN</t>
    </r>
    <r>
      <rPr>
        <sz val="10"/>
        <rFont val="Noto Sans CJK SC"/>
        <family val="2"/>
      </rPr>
      <t xml:space="preserve">では、サーベイランスを終了するか、併存膵癌に備えて継続するかの</t>
    </r>
    <r>
      <rPr>
        <sz val="10"/>
        <rFont val="Arial"/>
        <family val="0"/>
        <charset val="1"/>
      </rPr>
      <t xml:space="preserve">2</t>
    </r>
    <r>
      <rPr>
        <sz val="10"/>
        <rFont val="Noto Sans CJK SC"/>
        <family val="2"/>
      </rPr>
      <t xml:space="preserve">つの選択肢を示している。</t>
    </r>
  </si>
  <si>
    <r>
      <rPr>
        <sz val="10"/>
        <rFont val="Noto Sans CJK SC"/>
        <family val="2"/>
      </rPr>
      <t xml:space="preserve">医学各論 Ⅵ</t>
    </r>
    <r>
      <rPr>
        <sz val="10"/>
        <rFont val="Arial"/>
        <family val="0"/>
        <charset val="1"/>
      </rPr>
      <t xml:space="preserve">-8-B-②</t>
    </r>
    <r>
      <rPr>
        <sz val="10"/>
        <rFont val="Noto Sans CJK SC"/>
        <family val="2"/>
      </rPr>
      <t xml:space="preserve">（膵囊胞性腫瘍、</t>
    </r>
    <r>
      <rPr>
        <sz val="10"/>
        <rFont val="Arial"/>
        <family val="0"/>
        <charset val="1"/>
      </rPr>
      <t xml:space="preserve">b</t>
    </r>
    <r>
      <rPr>
        <sz val="10"/>
        <rFont val="Noto Sans CJK SC"/>
        <family val="2"/>
      </rPr>
      <t xml:space="preserve">）</t>
    </r>
  </si>
  <si>
    <r>
      <rPr>
        <sz val="10"/>
        <rFont val="Arial"/>
        <family val="0"/>
        <charset val="1"/>
      </rPr>
      <t xml:space="preserve">PS-03-04-14 (id: JkxnuYE)</t>
    </r>
    <r>
      <rPr>
        <sz val="10"/>
        <rFont val="Noto Sans CJK SC"/>
        <family val="2"/>
      </rPr>
      <t xml:space="preserve">；</t>
    </r>
    <r>
      <rPr>
        <sz val="10"/>
        <rFont val="Arial"/>
        <family val="0"/>
        <charset val="1"/>
      </rPr>
      <t xml:space="preserve">TBL-01-00-654 (id: JlvnmdM)</t>
    </r>
  </si>
  <si>
    <t xml:space="preserve">SRC-096</t>
  </si>
  <si>
    <t xml:space="preserve">Ohtsuka T, et al. International evidence-based Kyoto guidelines for the management of intraductal papillary mucinous neoplasm of the pancreas. Pancreatology 2024;24:255-270</t>
  </si>
  <si>
    <t xml:space="preserve">10.1016/j.pan.2023.12.009</t>
  </si>
  <si>
    <t xml:space="preserve">38182527</t>
  </si>
  <si>
    <r>
      <rPr>
        <sz val="10"/>
        <rFont val="Noto Sans CJK SC"/>
        <family val="2"/>
      </rPr>
      <t xml:space="preserve">抄録のみ参照。</t>
    </r>
    <r>
      <rPr>
        <sz val="10"/>
        <rFont val="Arial"/>
        <family val="0"/>
        <charset val="1"/>
      </rPr>
      <t xml:space="preserve">high-risk stigmata</t>
    </r>
    <r>
      <rPr>
        <sz val="10"/>
        <rFont val="Noto Sans CJK SC"/>
        <family val="2"/>
      </rPr>
      <t xml:space="preserve">・</t>
    </r>
    <r>
      <rPr>
        <sz val="10"/>
        <rFont val="Arial"/>
        <family val="0"/>
        <charset val="1"/>
      </rPr>
      <t xml:space="preserve">worrisome features</t>
    </r>
    <r>
      <rPr>
        <sz val="10"/>
        <rFont val="Noto Sans CJK SC"/>
        <family val="2"/>
      </rPr>
      <t xml:space="preserve">の具体的な項目は未取得</t>
    </r>
  </si>
  <si>
    <t xml:space="preserve">BP-048</t>
  </si>
  <si>
    <t xml:space="preserve">膵神経内分泌腫瘍</t>
  </si>
  <si>
    <r>
      <rPr>
        <sz val="10"/>
        <rFont val="Noto Sans CJK SC"/>
        <family val="2"/>
      </rPr>
      <t xml:space="preserve">膵神経内分泌腫瘍は膵悪性腫瘍の</t>
    </r>
    <r>
      <rPr>
        <sz val="10"/>
        <rFont val="Arial"/>
        <family val="0"/>
        <charset val="1"/>
      </rPr>
      <t xml:space="preserve">2%</t>
    </r>
    <r>
      <rPr>
        <sz val="10"/>
        <rFont val="Noto Sans CJK SC"/>
        <family val="2"/>
      </rPr>
      <t xml:space="preserve">未満で、機能性腫瘍にはガストリノーマ、インスリノーマ、グルカゴノーマ、ソマトスタチノーマ、</t>
    </r>
    <r>
      <rPr>
        <sz val="10"/>
        <rFont val="Arial"/>
        <family val="0"/>
        <charset val="1"/>
      </rPr>
      <t xml:space="preserve">VIPoma</t>
    </r>
    <r>
      <rPr>
        <sz val="10"/>
        <rFont val="Noto Sans CJK SC"/>
        <family val="2"/>
      </rPr>
      <t xml:space="preserve">がある。</t>
    </r>
  </si>
  <si>
    <r>
      <rPr>
        <sz val="10"/>
        <rFont val="Noto Sans CJK SC"/>
        <family val="2"/>
      </rPr>
      <t xml:space="preserve">医学各論 Ⅵ</t>
    </r>
    <r>
      <rPr>
        <sz val="10"/>
        <rFont val="Arial"/>
        <family val="0"/>
        <charset val="1"/>
      </rPr>
      <t xml:space="preserve">-8-B-③</t>
    </r>
    <r>
      <rPr>
        <sz val="10"/>
        <rFont val="Noto Sans CJK SC"/>
        <family val="2"/>
      </rPr>
      <t xml:space="preserve">（膵神経内分泌腫瘍、</t>
    </r>
    <r>
      <rPr>
        <sz val="10"/>
        <rFont val="Arial"/>
        <family val="0"/>
        <charset val="1"/>
      </rPr>
      <t xml:space="preserve">b</t>
    </r>
    <r>
      <rPr>
        <sz val="10"/>
        <rFont val="Noto Sans CJK SC"/>
        <family val="2"/>
      </rPr>
      <t xml:space="preserve">）</t>
    </r>
  </si>
  <si>
    <r>
      <rPr>
        <sz val="10"/>
        <rFont val="Arial"/>
        <family val="0"/>
        <charset val="1"/>
      </rPr>
      <t xml:space="preserve">PS-03-04-14 (id: JkxnuYE)</t>
    </r>
    <r>
      <rPr>
        <sz val="10"/>
        <rFont val="Noto Sans CJK SC"/>
        <family val="2"/>
      </rPr>
      <t xml:space="preserve">；</t>
    </r>
    <r>
      <rPr>
        <sz val="10"/>
        <rFont val="Arial"/>
        <family val="0"/>
        <charset val="1"/>
      </rPr>
      <t xml:space="preserve">TBL-01-00-653 (id: JlvnmdE)</t>
    </r>
  </si>
  <si>
    <t xml:space="preserve">SRC-095</t>
  </si>
  <si>
    <r>
      <rPr>
        <sz val="10"/>
        <rFont val="Arial"/>
        <family val="0"/>
        <charset val="1"/>
      </rPr>
      <t xml:space="preserve">National Cancer Institute. Pancreatic Neuroendocrine Tumors (Islet Cell Tumors) Treatment (PDQ)–Health Professional Version</t>
    </r>
    <r>
      <rPr>
        <sz val="10"/>
        <rFont val="Noto Sans CJK SC"/>
        <family val="2"/>
      </rPr>
      <t xml:space="preserve">（最終更新 </t>
    </r>
    <r>
      <rPr>
        <sz val="10"/>
        <rFont val="Arial"/>
        <family val="0"/>
        <charset val="1"/>
      </rPr>
      <t xml:space="preserve">2025-05-09</t>
    </r>
    <r>
      <rPr>
        <sz val="10"/>
        <rFont val="Noto Sans CJK SC"/>
        <family val="2"/>
      </rPr>
      <t xml:space="preserve">）</t>
    </r>
  </si>
  <si>
    <t xml:space="preserve">米国のデータ。日本の頻度や機能性・非機能性の割合は今回は確認していない</t>
  </si>
  <si>
    <t xml:space="preserve">BP-049</t>
  </si>
  <si>
    <r>
      <rPr>
        <sz val="10"/>
        <rFont val="Noto Sans CJK SC"/>
        <family val="2"/>
      </rPr>
      <t xml:space="preserve">インスリノーマは悪性より良性のことがはるかに多く（悪性は約</t>
    </r>
    <r>
      <rPr>
        <sz val="10"/>
        <rFont val="Arial"/>
        <family val="0"/>
        <charset val="1"/>
      </rPr>
      <t xml:space="preserve">10%</t>
    </r>
    <r>
      <rPr>
        <sz val="10"/>
        <rFont val="Noto Sans CJK SC"/>
        <family val="2"/>
      </rPr>
      <t xml:space="preserve">）、約</t>
    </r>
    <r>
      <rPr>
        <sz val="10"/>
        <rFont val="Arial"/>
        <family val="0"/>
        <charset val="1"/>
      </rPr>
      <t xml:space="preserve">1</t>
    </r>
    <r>
      <rPr>
        <sz val="10"/>
        <rFont val="Noto Sans CJK SC"/>
        <family val="2"/>
      </rPr>
      <t xml:space="preserve">割は多発する。外因性インスリンがないのに空腹時低血糖（</t>
    </r>
    <r>
      <rPr>
        <sz val="10"/>
        <rFont val="Arial"/>
        <family val="0"/>
        <charset val="1"/>
      </rPr>
      <t xml:space="preserve">40 mg/dL</t>
    </r>
    <r>
      <rPr>
        <sz val="10"/>
        <rFont val="Noto Sans CJK SC"/>
        <family val="2"/>
      </rPr>
      <t xml:space="preserve">未満）とインスリン高値を示すことが特徴的である。</t>
    </r>
  </si>
  <si>
    <t xml:space="preserve">BP-050</t>
  </si>
  <si>
    <r>
      <rPr>
        <sz val="10"/>
        <rFont val="Noto Sans CJK SC"/>
        <family val="2"/>
      </rPr>
      <t xml:space="preserve">ガストリノーマ（</t>
    </r>
    <r>
      <rPr>
        <sz val="10"/>
        <rFont val="Arial"/>
        <family val="0"/>
        <charset val="1"/>
      </rPr>
      <t xml:space="preserve">Zollinger-Ellison</t>
    </r>
    <r>
      <rPr>
        <sz val="10"/>
        <rFont val="Noto Sans CJK SC"/>
        <family val="2"/>
      </rPr>
      <t xml:space="preserve">症候群）は消化性潰瘍の</t>
    </r>
    <r>
      <rPr>
        <sz val="10"/>
        <rFont val="Arial"/>
        <family val="0"/>
        <charset val="1"/>
      </rPr>
      <t xml:space="preserve">1%</t>
    </r>
    <r>
      <rPr>
        <sz val="10"/>
        <rFont val="Noto Sans CJK SC"/>
        <family val="2"/>
      </rPr>
      <t xml:space="preserve">未満の原因で、</t>
    </r>
    <r>
      <rPr>
        <sz val="10"/>
        <rFont val="Arial"/>
        <family val="0"/>
        <charset val="1"/>
      </rPr>
      <t xml:space="preserve">15</t>
    </r>
    <r>
      <rPr>
        <sz val="10"/>
        <rFont val="Noto Sans CJK SC"/>
        <family val="2"/>
      </rPr>
      <t xml:space="preserve">〜</t>
    </r>
    <r>
      <rPr>
        <sz val="10"/>
        <rFont val="Arial"/>
        <family val="0"/>
        <charset val="1"/>
      </rPr>
      <t xml:space="preserve">35%</t>
    </r>
    <r>
      <rPr>
        <sz val="10"/>
        <rFont val="Noto Sans CJK SC"/>
        <family val="2"/>
      </rPr>
      <t xml:space="preserve">が</t>
    </r>
    <r>
      <rPr>
        <sz val="10"/>
        <rFont val="Arial"/>
        <family val="0"/>
        <charset val="1"/>
      </rPr>
      <t xml:space="preserve">MEN1</t>
    </r>
    <r>
      <rPr>
        <sz val="10"/>
        <rFont val="Noto Sans CJK SC"/>
        <family val="2"/>
      </rPr>
      <t xml:space="preserve">に伴い、最大</t>
    </r>
    <r>
      <rPr>
        <sz val="10"/>
        <rFont val="Arial"/>
        <family val="0"/>
        <charset val="1"/>
      </rPr>
      <t xml:space="preserve">50%</t>
    </r>
    <r>
      <rPr>
        <sz val="10"/>
        <rFont val="Noto Sans CJK SC"/>
        <family val="2"/>
      </rPr>
      <t xml:space="preserve">が悪性である。</t>
    </r>
    <r>
      <rPr>
        <sz val="10"/>
        <rFont val="Arial"/>
        <family val="0"/>
        <charset val="1"/>
      </rPr>
      <t xml:space="preserve">85%</t>
    </r>
    <r>
      <rPr>
        <sz val="10"/>
        <rFont val="Noto Sans CJK SC"/>
        <family val="2"/>
      </rPr>
      <t xml:space="preserve">はいわゆるガストリノーマ三角に見つかり、膵実質内は</t>
    </r>
    <r>
      <rPr>
        <sz val="10"/>
        <rFont val="Arial"/>
        <family val="0"/>
        <charset val="1"/>
      </rPr>
      <t xml:space="preserve">15%</t>
    </r>
    <r>
      <rPr>
        <sz val="10"/>
        <rFont val="Noto Sans CJK SC"/>
        <family val="2"/>
      </rPr>
      <t xml:space="preserve">にとどまる。</t>
    </r>
  </si>
  <si>
    <r>
      <rPr>
        <sz val="10"/>
        <rFont val="Arial"/>
        <family val="0"/>
        <charset val="1"/>
      </rPr>
      <t xml:space="preserve">PS-03-04-14 (id: JkxnuYE)</t>
    </r>
    <r>
      <rPr>
        <sz val="10"/>
        <rFont val="Noto Sans CJK SC"/>
        <family val="2"/>
      </rPr>
      <t xml:space="preserve">；</t>
    </r>
    <r>
      <rPr>
        <sz val="10"/>
        <rFont val="Arial"/>
        <family val="0"/>
        <charset val="1"/>
      </rPr>
      <t xml:space="preserve">TBL-01-00-653 (id: JlvnmdE)</t>
    </r>
    <r>
      <rPr>
        <sz val="10"/>
        <rFont val="Noto Sans CJK SC"/>
        <family val="2"/>
      </rPr>
      <t xml:space="preserve">；</t>
    </r>
    <r>
      <rPr>
        <sz val="10"/>
        <rFont val="Arial"/>
        <family val="0"/>
        <charset val="1"/>
      </rPr>
      <t xml:space="preserve">TBL-01-00-672 (id: Jlvnme4)</t>
    </r>
  </si>
  <si>
    <t xml:space="preserve">BP-051</t>
  </si>
  <si>
    <r>
      <rPr>
        <sz val="10"/>
        <rFont val="Noto Sans CJK SC"/>
        <family val="2"/>
      </rPr>
      <t xml:space="preserve">グルカゴノーマは約</t>
    </r>
    <r>
      <rPr>
        <sz val="10"/>
        <rFont val="Arial"/>
        <family val="0"/>
        <charset val="1"/>
      </rPr>
      <t xml:space="preserve">75%</t>
    </r>
    <r>
      <rPr>
        <sz val="10"/>
        <rFont val="Noto Sans CJK SC"/>
        <family val="2"/>
      </rPr>
      <t xml:space="preserve">が悪性で、血清グルカゴン</t>
    </r>
    <r>
      <rPr>
        <sz val="10"/>
        <rFont val="Arial"/>
        <family val="0"/>
        <charset val="1"/>
      </rPr>
      <t xml:space="preserve">1,000 pg/mL</t>
    </r>
    <r>
      <rPr>
        <sz val="10"/>
        <rFont val="Noto Sans CJK SC"/>
        <family val="2"/>
      </rPr>
      <t xml:space="preserve">超で診断が確定する。</t>
    </r>
    <r>
      <rPr>
        <sz val="10"/>
        <rFont val="Arial"/>
        <family val="0"/>
        <charset val="1"/>
      </rPr>
      <t xml:space="preserve">VIPoma</t>
    </r>
    <r>
      <rPr>
        <sz val="10"/>
        <rFont val="Noto Sans CJK SC"/>
        <family val="2"/>
      </rPr>
      <t xml:space="preserve">は水様下痢・低カリウム血症・無酸症（</t>
    </r>
    <r>
      <rPr>
        <sz val="10"/>
        <rFont val="Arial"/>
        <family val="0"/>
        <charset val="1"/>
      </rPr>
      <t xml:space="preserve">WDHA</t>
    </r>
    <r>
      <rPr>
        <sz val="10"/>
        <rFont val="Noto Sans CJK SC"/>
        <family val="2"/>
      </rPr>
      <t xml:space="preserve">症候群）を起こし、血清</t>
    </r>
    <r>
      <rPr>
        <sz val="10"/>
        <rFont val="Arial"/>
        <family val="0"/>
        <charset val="1"/>
      </rPr>
      <t xml:space="preserve">VIP 200 pg/mL</t>
    </r>
    <r>
      <rPr>
        <sz val="10"/>
        <rFont val="Noto Sans CJK SC"/>
        <family val="2"/>
      </rPr>
      <t xml:space="preserve">超で診断される。</t>
    </r>
  </si>
  <si>
    <t xml:space="preserve">BP-052</t>
  </si>
  <si>
    <r>
      <rPr>
        <sz val="10"/>
        <rFont val="Arial"/>
        <family val="0"/>
        <charset val="1"/>
      </rPr>
      <t xml:space="preserve">MEN1</t>
    </r>
    <r>
      <rPr>
        <sz val="10"/>
        <rFont val="Noto Sans CJK SC"/>
        <family val="2"/>
      </rPr>
      <t xml:space="preserve">は</t>
    </r>
    <r>
      <rPr>
        <sz val="10"/>
        <rFont val="Arial"/>
        <family val="0"/>
        <charset val="1"/>
      </rPr>
      <t xml:space="preserve">11q13</t>
    </r>
    <r>
      <rPr>
        <sz val="10"/>
        <rFont val="Noto Sans CJK SC"/>
        <family val="2"/>
      </rPr>
      <t xml:space="preserve">の</t>
    </r>
    <r>
      <rPr>
        <sz val="10"/>
        <rFont val="Arial"/>
        <family val="0"/>
        <charset val="1"/>
      </rPr>
      <t xml:space="preserve">MEN1</t>
    </r>
    <r>
      <rPr>
        <sz val="10"/>
        <rFont val="Noto Sans CJK SC"/>
        <family val="2"/>
      </rPr>
      <t xml:space="preserve">遺伝子による常染色体顕性（優性）遺伝の症候群で、患者の</t>
    </r>
    <r>
      <rPr>
        <sz val="10"/>
        <rFont val="Arial"/>
        <family val="0"/>
        <charset val="1"/>
      </rPr>
      <t xml:space="preserve">85%</t>
    </r>
    <r>
      <rPr>
        <sz val="10"/>
        <rFont val="Noto Sans CJK SC"/>
        <family val="2"/>
      </rPr>
      <t xml:space="preserve">に膵内分泌腫瘍、</t>
    </r>
    <r>
      <rPr>
        <sz val="10"/>
        <rFont val="Arial"/>
        <family val="0"/>
        <charset val="1"/>
      </rPr>
      <t xml:space="preserve">90%</t>
    </r>
    <r>
      <rPr>
        <sz val="10"/>
        <rFont val="Noto Sans CJK SC"/>
        <family val="2"/>
      </rPr>
      <t xml:space="preserve">に副甲状腺機能亢進症、</t>
    </r>
    <r>
      <rPr>
        <sz val="10"/>
        <rFont val="Arial"/>
        <family val="0"/>
        <charset val="1"/>
      </rPr>
      <t xml:space="preserve">65%</t>
    </r>
    <r>
      <rPr>
        <sz val="10"/>
        <rFont val="Noto Sans CJK SC"/>
        <family val="2"/>
      </rPr>
      <t xml:space="preserve">に下垂体腫瘍がみられる。膵神経内分泌腫瘍の治療は外科切除が唯一の根治法である。</t>
    </r>
  </si>
  <si>
    <t xml:space="preserve">BP-053</t>
  </si>
  <si>
    <t xml:space="preserve">胆石症</t>
  </si>
  <si>
    <t xml:space="preserve">ビリルビンカルシウム石の主な原因は胆道感染である。コレステロール石は胆汁のコレステロール過飽和、結晶化、胆嚢の収縮能低下と関係し、黒色石は非抱合型ビリルビンの過剰と関係して肝硬変でもみられる。</t>
  </si>
  <si>
    <r>
      <rPr>
        <sz val="10"/>
        <rFont val="Arial"/>
        <family val="0"/>
        <charset val="1"/>
      </rPr>
      <t xml:space="preserve">PS-02-08-05 (id: JkxnuRY)</t>
    </r>
    <r>
      <rPr>
        <sz val="10"/>
        <rFont val="Noto Sans CJK SC"/>
        <family val="2"/>
      </rPr>
      <t xml:space="preserve">；</t>
    </r>
    <r>
      <rPr>
        <sz val="10"/>
        <rFont val="Arial"/>
        <family val="0"/>
        <charset val="1"/>
      </rPr>
      <t xml:space="preserve">TBL-01-00-299 (id: Jlvnl5M)</t>
    </r>
  </si>
  <si>
    <t xml:space="preserve">SRC-097</t>
  </si>
  <si>
    <t xml:space="preserve">Fujita N, et al. Evidence-based clinical practice guidelines for cholelithiasis 2021. J Gastroenterol 2023;58:801-833</t>
  </si>
  <si>
    <t xml:space="preserve">10.1007/s00535-023-02014-6</t>
  </si>
  <si>
    <r>
      <rPr>
        <sz val="10"/>
        <rFont val="Arial"/>
        <family val="0"/>
        <charset val="1"/>
      </rPr>
      <t xml:space="preserve">GL</t>
    </r>
    <r>
      <rPr>
        <sz val="10"/>
        <rFont val="Noto Sans CJK SC"/>
        <family val="2"/>
      </rPr>
      <t xml:space="preserve">本文の</t>
    </r>
    <r>
      <rPr>
        <sz val="10"/>
        <rFont val="Arial"/>
        <family val="0"/>
        <charset val="1"/>
      </rPr>
      <t xml:space="preserve">BQ1-2</t>
    </r>
    <r>
      <rPr>
        <sz val="10"/>
        <rFont val="Noto Sans CJK SC"/>
        <family val="2"/>
      </rPr>
      <t xml:space="preserve">の要旨。石の種類別の頻度は今回未取得</t>
    </r>
  </si>
  <si>
    <t xml:space="preserve">BP-054</t>
  </si>
  <si>
    <r>
      <rPr>
        <sz val="10"/>
        <rFont val="Noto Sans CJK SC"/>
        <family val="2"/>
      </rPr>
      <t xml:space="preserve">胆嚢結石の約</t>
    </r>
    <r>
      <rPr>
        <sz val="10"/>
        <rFont val="Arial"/>
        <family val="0"/>
        <charset val="1"/>
      </rPr>
      <t xml:space="preserve">70%</t>
    </r>
    <r>
      <rPr>
        <sz val="10"/>
        <rFont val="Noto Sans CJK SC"/>
        <family val="2"/>
      </rPr>
      <t xml:space="preserve">は無症状で見つかり、多くは無症状のまま経過する。無症状胆嚢結石の</t>
    </r>
    <r>
      <rPr>
        <sz val="10"/>
        <rFont val="Arial"/>
        <family val="0"/>
        <charset val="1"/>
      </rPr>
      <t xml:space="preserve">10</t>
    </r>
    <r>
      <rPr>
        <sz val="10"/>
        <rFont val="Noto Sans CJK SC"/>
        <family val="2"/>
      </rPr>
      <t xml:space="preserve">年間の累積有症状化率は約</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、診断から</t>
    </r>
    <r>
      <rPr>
        <sz val="10"/>
        <rFont val="Arial"/>
        <family val="0"/>
        <charset val="1"/>
      </rPr>
      <t xml:space="preserve">1</t>
    </r>
    <r>
      <rPr>
        <sz val="10"/>
        <rFont val="Noto Sans CJK SC"/>
        <family val="2"/>
      </rPr>
      <t xml:space="preserve">年以内の有症状化は</t>
    </r>
    <r>
      <rPr>
        <sz val="10"/>
        <rFont val="Arial"/>
        <family val="0"/>
        <charset val="1"/>
      </rPr>
      <t xml:space="preserve">2</t>
    </r>
    <r>
      <rPr>
        <sz val="10"/>
        <rFont val="Noto Sans CJK SC"/>
        <family val="2"/>
      </rPr>
      <t xml:space="preserve">〜</t>
    </r>
    <r>
      <rPr>
        <sz val="10"/>
        <rFont val="Arial"/>
        <family val="0"/>
        <charset val="1"/>
      </rPr>
      <t xml:space="preserve">4%</t>
    </r>
    <r>
      <rPr>
        <sz val="10"/>
        <rFont val="Noto Sans CJK SC"/>
        <family val="2"/>
      </rPr>
      <t xml:space="preserve">と推定されている。</t>
    </r>
  </si>
  <si>
    <r>
      <rPr>
        <sz val="10"/>
        <rFont val="Arial"/>
        <family val="0"/>
        <charset val="1"/>
      </rPr>
      <t xml:space="preserve">GL</t>
    </r>
    <r>
      <rPr>
        <sz val="10"/>
        <rFont val="Noto Sans CJK SC"/>
        <family val="2"/>
      </rPr>
      <t xml:space="preserve">が引用した研究の値（二次資料経由）。</t>
    </r>
    <r>
      <rPr>
        <sz val="10"/>
        <rFont val="Arial"/>
        <family val="0"/>
        <charset val="1"/>
      </rPr>
      <t xml:space="preserve">BP-001</t>
    </r>
    <r>
      <rPr>
        <sz val="10"/>
        <rFont val="Noto Sans CJK SC"/>
        <family val="2"/>
      </rPr>
      <t xml:space="preserve">の値と食い違うため、人間が原典で確認する</t>
    </r>
  </si>
  <si>
    <t xml:space="preserve">BP-055</t>
  </si>
  <si>
    <r>
      <rPr>
        <sz val="10"/>
        <rFont val="Noto Sans CJK SC"/>
        <family val="2"/>
      </rPr>
      <t xml:space="preserve">無症状胆嚢結石から起こる合併症のリスクは、急性胆嚢炎</t>
    </r>
    <r>
      <rPr>
        <sz val="10"/>
        <rFont val="Arial"/>
        <family val="0"/>
        <charset val="1"/>
      </rPr>
      <t xml:space="preserve">0.3%</t>
    </r>
    <r>
      <rPr>
        <sz val="10"/>
        <rFont val="Noto Sans CJK SC"/>
        <family val="2"/>
      </rPr>
      <t xml:space="preserve">、閉塞性黄疸</t>
    </r>
    <r>
      <rPr>
        <sz val="10"/>
        <rFont val="Arial"/>
        <family val="0"/>
        <charset val="1"/>
      </rPr>
      <t xml:space="preserve">0.2%</t>
    </r>
    <r>
      <rPr>
        <sz val="10"/>
        <rFont val="Noto Sans CJK SC"/>
        <family val="2"/>
      </rPr>
      <t xml:space="preserve">、急性膵炎</t>
    </r>
    <r>
      <rPr>
        <sz val="10"/>
        <rFont val="Arial"/>
        <family val="0"/>
        <charset val="1"/>
      </rPr>
      <t xml:space="preserve">0.04</t>
    </r>
    <r>
      <rPr>
        <sz val="10"/>
        <rFont val="Noto Sans CJK SC"/>
        <family val="2"/>
      </rPr>
      <t xml:space="preserve">〜</t>
    </r>
    <r>
      <rPr>
        <sz val="10"/>
        <rFont val="Arial"/>
        <family val="0"/>
        <charset val="1"/>
      </rPr>
      <t xml:space="preserve">1.5%</t>
    </r>
    <r>
      <rPr>
        <sz val="10"/>
        <rFont val="Noto Sans CJK SC"/>
        <family val="2"/>
      </rPr>
      <t xml:space="preserve">と報告されている。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</si>
  <si>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TBL-01-00-299 (id: Jlvnl5M)</t>
    </r>
    <r>
      <rPr>
        <sz val="10"/>
        <rFont val="Noto Sans CJK SC"/>
        <family val="2"/>
      </rPr>
      <t xml:space="preserve">；</t>
    </r>
    <r>
      <rPr>
        <sz val="10"/>
        <rFont val="Arial"/>
        <family val="0"/>
        <charset val="1"/>
      </rPr>
      <t xml:space="preserve">TBL-01-00-300 (id: Jlvnl5U)</t>
    </r>
    <r>
      <rPr>
        <sz val="10"/>
        <rFont val="Noto Sans CJK SC"/>
        <family val="2"/>
      </rPr>
      <t xml:space="preserve">；</t>
    </r>
    <r>
      <rPr>
        <sz val="10"/>
        <rFont val="Arial"/>
        <family val="0"/>
        <charset val="1"/>
      </rPr>
      <t xml:space="preserve">TBL-01-00-305 (id: Jlvnl7k)</t>
    </r>
  </si>
  <si>
    <r>
      <rPr>
        <sz val="10"/>
        <rFont val="Arial"/>
        <family val="0"/>
        <charset val="1"/>
      </rPr>
      <t xml:space="preserve">GL</t>
    </r>
    <r>
      <rPr>
        <sz val="10"/>
        <rFont val="Noto Sans CJK SC"/>
        <family val="2"/>
      </rPr>
      <t xml:space="preserve">が引用した研究の値（二次資料経由）。観察期間は</t>
    </r>
    <r>
      <rPr>
        <sz val="10"/>
        <rFont val="Arial"/>
        <family val="0"/>
        <charset val="1"/>
      </rPr>
      <t xml:space="preserve">GL</t>
    </r>
    <r>
      <rPr>
        <sz val="10"/>
        <rFont val="Noto Sans CJK SC"/>
        <family val="2"/>
      </rPr>
      <t xml:space="preserve">本文で確認する</t>
    </r>
  </si>
  <si>
    <t xml:space="preserve">BP-056</t>
  </si>
  <si>
    <r>
      <rPr>
        <sz val="10"/>
        <rFont val="Noto Sans CJK SC"/>
        <family val="2"/>
      </rPr>
      <t xml:space="preserve">無症状胆嚢結石に対する予防的胆嚢摘出術は一般には勧められない。ただし、</t>
    </r>
    <r>
      <rPr>
        <sz val="10"/>
        <rFont val="Arial"/>
        <family val="0"/>
        <charset val="1"/>
      </rPr>
      <t xml:space="preserve">3 cm</t>
    </r>
    <r>
      <rPr>
        <sz val="10"/>
        <rFont val="Noto Sans CJK SC"/>
        <family val="2"/>
      </rPr>
      <t xml:space="preserve">を超える結石、</t>
    </r>
    <r>
      <rPr>
        <sz val="10"/>
        <rFont val="Arial"/>
        <family val="0"/>
        <charset val="1"/>
      </rPr>
      <t xml:space="preserve">10 mm</t>
    </r>
    <r>
      <rPr>
        <sz val="10"/>
        <rFont val="Noto Sans CJK SC"/>
        <family val="2"/>
      </rPr>
      <t xml:space="preserve">を超えるポリープ、陶器様胆嚢、胆嚢壁の肥厚、胆嚢内に結石が充満している例など、胆嚢癌の高リスク例では胆嚢摘出術を考慮する（弱い推奨、エビデンスレベル</t>
    </r>
    <r>
      <rPr>
        <sz val="10"/>
        <rFont val="Arial"/>
        <family val="0"/>
        <charset val="1"/>
      </rPr>
      <t xml:space="preserve">C</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</si>
  <si>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TBL-01-00-299 (id: Jlvnl5M)</t>
    </r>
    <r>
      <rPr>
        <sz val="10"/>
        <rFont val="Noto Sans CJK SC"/>
        <family val="2"/>
      </rPr>
      <t xml:space="preserve">；</t>
    </r>
    <r>
      <rPr>
        <sz val="10"/>
        <rFont val="Arial"/>
        <family val="0"/>
        <charset val="1"/>
      </rPr>
      <t xml:space="preserve">TBL-01-00-651 (id: Jlvnmc4)</t>
    </r>
  </si>
  <si>
    <t xml:space="preserve">BP-057</t>
  </si>
  <si>
    <r>
      <rPr>
        <sz val="10"/>
        <rFont val="Noto Sans CJK SC"/>
        <family val="2"/>
      </rPr>
      <t xml:space="preserve">胆嚢結石が胆嚢癌の危険因子であるという明確な根拠はないとされる（推奨なし、エビデンスレベル</t>
    </r>
    <r>
      <rPr>
        <sz val="10"/>
        <rFont val="Arial"/>
        <family val="0"/>
        <charset val="1"/>
      </rPr>
      <t xml:space="preserve">D</t>
    </r>
    <r>
      <rPr>
        <sz val="10"/>
        <rFont val="Noto Sans CJK SC"/>
        <family val="2"/>
      </rPr>
      <t xml:space="preserve">）。胆石保有者からの胆嚢癌の発生は約</t>
    </r>
    <r>
      <rPr>
        <sz val="10"/>
        <rFont val="Arial"/>
        <family val="0"/>
        <charset val="1"/>
      </rPr>
      <t xml:space="preserve">0.1</t>
    </r>
    <r>
      <rPr>
        <sz val="10"/>
        <rFont val="Noto Sans CJK SC"/>
        <family val="2"/>
      </rPr>
      <t xml:space="preserve">〜</t>
    </r>
    <r>
      <rPr>
        <sz val="10"/>
        <rFont val="Arial"/>
        <family val="0"/>
        <charset val="1"/>
      </rPr>
      <t xml:space="preserve">0.5%</t>
    </r>
    <r>
      <rPr>
        <sz val="10"/>
        <rFont val="Noto Sans CJK SC"/>
        <family val="2"/>
      </rPr>
      <t xml:space="preserve">と報告されている。</t>
    </r>
  </si>
  <si>
    <r>
      <rPr>
        <sz val="10"/>
        <rFont val="Arial"/>
        <family val="0"/>
        <charset val="1"/>
      </rPr>
      <t xml:space="preserve">PS-03-04-14 (id: JkxnuYE)</t>
    </r>
    <r>
      <rPr>
        <sz val="10"/>
        <rFont val="Noto Sans CJK SC"/>
        <family val="2"/>
      </rPr>
      <t xml:space="preserve">；</t>
    </r>
    <r>
      <rPr>
        <sz val="10"/>
        <rFont val="Arial"/>
        <family val="0"/>
        <charset val="1"/>
      </rPr>
      <t xml:space="preserve">TBL-01-00-299 (id: Jlvnl5M)</t>
    </r>
    <r>
      <rPr>
        <sz val="10"/>
        <rFont val="Noto Sans CJK SC"/>
        <family val="2"/>
      </rPr>
      <t xml:space="preserve">；</t>
    </r>
    <r>
      <rPr>
        <sz val="10"/>
        <rFont val="Arial"/>
        <family val="0"/>
        <charset val="1"/>
      </rPr>
      <t xml:space="preserve">TBL-01-00-651 (id: Jlvnmc4)</t>
    </r>
  </si>
  <si>
    <r>
      <rPr>
        <sz val="10"/>
        <rFont val="Noto Sans CJK SC"/>
        <family val="2"/>
      </rPr>
      <t xml:space="preserve">胆嚢癌患者の胆石保有率は</t>
    </r>
    <r>
      <rPr>
        <sz val="10"/>
        <rFont val="Arial"/>
        <family val="0"/>
        <charset val="1"/>
      </rPr>
      <t xml:space="preserve">GL</t>
    </r>
    <r>
      <rPr>
        <sz val="10"/>
        <rFont val="Noto Sans CJK SC"/>
        <family val="2"/>
      </rPr>
      <t xml:space="preserve">本文の中で</t>
    </r>
    <r>
      <rPr>
        <sz val="10"/>
        <rFont val="Arial"/>
        <family val="0"/>
        <charset val="1"/>
      </rPr>
      <t xml:space="preserve">69</t>
    </r>
    <r>
      <rPr>
        <sz val="10"/>
        <rFont val="Noto Sans CJK SC"/>
        <family val="2"/>
      </rPr>
      <t xml:space="preserve">〜</t>
    </r>
    <r>
      <rPr>
        <sz val="10"/>
        <rFont val="Arial"/>
        <family val="0"/>
        <charset val="1"/>
      </rPr>
      <t xml:space="preserve">96%</t>
    </r>
    <r>
      <rPr>
        <sz val="10"/>
        <rFont val="Noto Sans CJK SC"/>
        <family val="2"/>
      </rPr>
      <t xml:space="preserve">と</t>
    </r>
    <r>
      <rPr>
        <sz val="10"/>
        <rFont val="Arial"/>
        <family val="0"/>
        <charset val="1"/>
      </rPr>
      <t xml:space="preserve">40</t>
    </r>
    <r>
      <rPr>
        <sz val="10"/>
        <rFont val="Noto Sans CJK SC"/>
        <family val="2"/>
      </rPr>
      <t xml:space="preserve">〜</t>
    </r>
    <r>
      <rPr>
        <sz val="10"/>
        <rFont val="Arial"/>
        <family val="0"/>
        <charset val="1"/>
      </rPr>
      <t xml:space="preserve">70%</t>
    </r>
    <r>
      <rPr>
        <sz val="10"/>
        <rFont val="Noto Sans CJK SC"/>
        <family val="2"/>
      </rPr>
      <t xml:space="preserve">の</t>
    </r>
    <r>
      <rPr>
        <sz val="10"/>
        <rFont val="Arial"/>
        <family val="0"/>
        <charset val="1"/>
      </rPr>
      <t xml:space="preserve">2</t>
    </r>
    <r>
      <rPr>
        <sz val="10"/>
        <rFont val="Noto Sans CJK SC"/>
        <family val="2"/>
      </rPr>
      <t xml:space="preserve">つの値が示されており不整合があるため主張文に入れていない</t>
    </r>
  </si>
  <si>
    <t xml:space="preserve">BP-058</t>
  </si>
  <si>
    <r>
      <rPr>
        <sz val="10"/>
        <rFont val="Noto Sans CJK SC"/>
        <family val="2"/>
      </rPr>
      <t xml:space="preserve">総胆管結石が疑われ、急性胆管炎の症状がある場合は</t>
    </r>
    <r>
      <rPr>
        <sz val="10"/>
        <rFont val="Arial"/>
        <family val="0"/>
        <charset val="1"/>
      </rPr>
      <t xml:space="preserve">ERCP</t>
    </r>
    <r>
      <rPr>
        <sz val="10"/>
        <rFont val="Noto Sans CJK SC"/>
        <family val="2"/>
      </rPr>
      <t xml:space="preserve">が推奨される。他の画像検査で判断がつかない場合は、</t>
    </r>
    <r>
      <rPr>
        <sz val="10"/>
        <rFont val="Arial"/>
        <family val="0"/>
        <charset val="1"/>
      </rPr>
      <t xml:space="preserve">ERCP</t>
    </r>
    <r>
      <rPr>
        <sz val="10"/>
        <rFont val="Noto Sans CJK SC"/>
        <family val="2"/>
      </rPr>
      <t xml:space="preserve">の前に</t>
    </r>
    <r>
      <rPr>
        <sz val="10"/>
        <rFont val="Arial"/>
        <family val="0"/>
        <charset val="1"/>
      </rPr>
      <t xml:space="preserve">EUS</t>
    </r>
    <r>
      <rPr>
        <sz val="10"/>
        <rFont val="Noto Sans CJK SC"/>
        <family val="2"/>
      </rPr>
      <t xml:space="preserve">を行うことが提案される（弱い推奨、エビデンスレベル</t>
    </r>
    <r>
      <rPr>
        <sz val="10"/>
        <rFont val="Arial"/>
        <family val="0"/>
        <charset val="1"/>
      </rPr>
      <t xml:space="preserve">B</t>
    </r>
    <r>
      <rPr>
        <sz val="10"/>
        <rFont val="Noto Sans CJK SC"/>
        <family val="2"/>
      </rPr>
      <t xml:space="preserve">）。</t>
    </r>
    <r>
      <rPr>
        <sz val="10"/>
        <rFont val="Arial"/>
        <family val="0"/>
        <charset val="1"/>
      </rPr>
      <t xml:space="preserve">EUS</t>
    </r>
    <r>
      <rPr>
        <sz val="10"/>
        <rFont val="Noto Sans CJK SC"/>
        <family val="2"/>
      </rPr>
      <t xml:space="preserve">の総胆管結石の診断能は、メタ解析で感度</t>
    </r>
    <r>
      <rPr>
        <sz val="10"/>
        <rFont val="Arial"/>
        <family val="0"/>
        <charset val="1"/>
      </rPr>
      <t xml:space="preserve">0.94</t>
    </r>
    <r>
      <rPr>
        <sz val="10"/>
        <rFont val="Noto Sans CJK SC"/>
        <family val="2"/>
      </rPr>
      <t xml:space="preserve">、特異度</t>
    </r>
    <r>
      <rPr>
        <sz val="10"/>
        <rFont val="Arial"/>
        <family val="0"/>
        <charset val="1"/>
      </rPr>
      <t xml:space="preserve">0.95</t>
    </r>
    <r>
      <rPr>
        <sz val="10"/>
        <rFont val="Noto Sans CJK SC"/>
        <family val="2"/>
      </rPr>
      <t xml:space="preserve">と報告されている。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</si>
  <si>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TBL-01-00-299 (id: Jlvnl5M)</t>
    </r>
    <r>
      <rPr>
        <sz val="10"/>
        <rFont val="Noto Sans CJK SC"/>
        <family val="2"/>
      </rPr>
      <t xml:space="preserve">；</t>
    </r>
    <r>
      <rPr>
        <sz val="10"/>
        <rFont val="Arial"/>
        <family val="0"/>
        <charset val="1"/>
      </rPr>
      <t xml:space="preserve">TBL-01-00-301 (id: Jlvnl5Y)</t>
    </r>
    <r>
      <rPr>
        <sz val="10"/>
        <rFont val="Noto Sans CJK SC"/>
        <family val="2"/>
      </rPr>
      <t xml:space="preserve">；</t>
    </r>
    <r>
      <rPr>
        <sz val="10"/>
        <rFont val="Arial"/>
        <family val="0"/>
        <charset val="1"/>
      </rPr>
      <t xml:space="preserve">TBL-02-07-030 (id: JlAKplE)</t>
    </r>
  </si>
  <si>
    <t xml:space="preserve">BP-059</t>
  </si>
  <si>
    <t xml:space="preserve">肝内結石は肝内胆管癌の強い危険因子であり、肝内結石の患者では肝内胆管癌のリスク評価のために腫瘍マーカーの測定が勧められる。</t>
  </si>
  <si>
    <r>
      <rPr>
        <sz val="10"/>
        <rFont val="Arial"/>
        <family val="0"/>
        <charset val="1"/>
      </rPr>
      <t xml:space="preserve">PS-02-08-05 (id: JkxnuRY)</t>
    </r>
    <r>
      <rPr>
        <sz val="10"/>
        <rFont val="Noto Sans CJK SC"/>
        <family val="2"/>
      </rPr>
      <t xml:space="preserve">；</t>
    </r>
    <r>
      <rPr>
        <sz val="10"/>
        <rFont val="Arial"/>
        <family val="0"/>
        <charset val="1"/>
      </rPr>
      <t xml:space="preserve">TBL-01-00-299 (id: Jlvnl5M)</t>
    </r>
    <r>
      <rPr>
        <sz val="10"/>
        <rFont val="Noto Sans CJK SC"/>
        <family val="2"/>
      </rPr>
      <t xml:space="preserve">；</t>
    </r>
    <r>
      <rPr>
        <sz val="10"/>
        <rFont val="Arial"/>
        <family val="0"/>
        <charset val="1"/>
      </rPr>
      <t xml:space="preserve">TBL-01-00-651 (id: Jlvnmc4)</t>
    </r>
    <r>
      <rPr>
        <sz val="10"/>
        <rFont val="Noto Sans CJK SC"/>
        <family val="2"/>
      </rPr>
      <t xml:space="preserve">；</t>
    </r>
    <r>
      <rPr>
        <sz val="10"/>
        <rFont val="Arial"/>
        <family val="0"/>
        <charset val="1"/>
      </rPr>
      <t xml:space="preserve">TBL-02-07-028 (id: JlAKpk8)</t>
    </r>
  </si>
  <si>
    <t xml:space="preserve">BP-060</t>
  </si>
  <si>
    <r>
      <rPr>
        <sz val="10"/>
        <rFont val="Noto Sans CJK SC"/>
        <family val="2"/>
      </rPr>
      <t xml:space="preserve">胆石発作の予防にはウルソデオキシコール酸の内服が選択肢となる。体外衝撃波結石破砕療法（</t>
    </r>
    <r>
      <rPr>
        <sz val="10"/>
        <rFont val="Arial"/>
        <family val="0"/>
        <charset val="1"/>
      </rPr>
      <t xml:space="preserve">ESWL</t>
    </r>
    <r>
      <rPr>
        <sz val="10"/>
        <rFont val="Noto Sans CJK SC"/>
        <family val="2"/>
      </rPr>
      <t xml:space="preserve">）や経口胆石溶解療法は、かつて行われたが近年はほとんど行われていない。</t>
    </r>
  </si>
  <si>
    <t xml:space="preserve">BP-061</t>
  </si>
  <si>
    <r>
      <rPr>
        <sz val="10"/>
        <rFont val="Noto Sans CJK SC"/>
        <family val="2"/>
      </rPr>
      <t xml:space="preserve">内視鏡的乳頭括約筋切開術（</t>
    </r>
    <r>
      <rPr>
        <sz val="10"/>
        <rFont val="Arial"/>
        <family val="0"/>
        <charset val="1"/>
      </rPr>
      <t xml:space="preserve">EST</t>
    </r>
    <r>
      <rPr>
        <sz val="10"/>
        <rFont val="Noto Sans CJK SC"/>
        <family val="2"/>
      </rPr>
      <t xml:space="preserve">）やバルーン拡張術は乳頭機能を損なう可能性があるのに対し、腹腔鏡下総胆管探査は乳頭機能を保つため、とくに若年者で適切な選択肢と考えられている。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</si>
  <si>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TBL-01-00-299 (id: Jlvnl5M)</t>
    </r>
    <r>
      <rPr>
        <sz val="10"/>
        <rFont val="Noto Sans CJK SC"/>
        <family val="2"/>
      </rPr>
      <t xml:space="preserve">；</t>
    </r>
    <r>
      <rPr>
        <sz val="10"/>
        <rFont val="Arial"/>
        <family val="0"/>
        <charset val="1"/>
      </rPr>
      <t xml:space="preserve">TBL-02-07-033 (id: JlAKplQ)</t>
    </r>
  </si>
  <si>
    <r>
      <rPr>
        <sz val="10"/>
        <rFont val="Arial"/>
        <family val="0"/>
        <charset val="1"/>
      </rPr>
      <t xml:space="preserve">GL</t>
    </r>
    <r>
      <rPr>
        <sz val="10"/>
        <rFont val="Noto Sans CJK SC"/>
        <family val="2"/>
      </rPr>
      <t xml:space="preserve">のコラムの記述で、推奨文ではない</t>
    </r>
  </si>
  <si>
    <t xml:space="preserve">BP-062</t>
  </si>
  <si>
    <r>
      <rPr>
        <sz val="10"/>
        <rFont val="Noto Sans CJK SC"/>
        <family val="2"/>
      </rPr>
      <t xml:space="preserve">胆石症の患者のうち胆嚢癌を発症するのは</t>
    </r>
    <r>
      <rPr>
        <sz val="10"/>
        <rFont val="Arial"/>
        <family val="0"/>
        <charset val="1"/>
      </rPr>
      <t xml:space="preserve">1%</t>
    </r>
    <r>
      <rPr>
        <sz val="10"/>
        <rFont val="Noto Sans CJK SC"/>
        <family val="2"/>
      </rPr>
      <t xml:space="preserve">未満である。胆嚢摘出術で偶然見つかった粘膜内の胆嚢癌は</t>
    </r>
    <r>
      <rPr>
        <sz val="10"/>
        <rFont val="Arial"/>
        <family val="0"/>
        <charset val="1"/>
      </rPr>
      <t xml:space="preserve">80%</t>
    </r>
    <r>
      <rPr>
        <sz val="10"/>
        <rFont val="Noto Sans CJK SC"/>
        <family val="2"/>
      </rPr>
      <t xml:space="preserve">を超える例で治癒するが、術前から癌が疑われる有症状例で治癒できるのは</t>
    </r>
    <r>
      <rPr>
        <sz val="10"/>
        <rFont val="Arial"/>
        <family val="0"/>
        <charset val="1"/>
      </rPr>
      <t xml:space="preserve">5%</t>
    </r>
    <r>
      <rPr>
        <sz val="10"/>
        <rFont val="Noto Sans CJK SC"/>
        <family val="2"/>
      </rPr>
      <t xml:space="preserve">未満である。偶然見つかったⅠ期の</t>
    </r>
    <r>
      <rPr>
        <sz val="10"/>
        <rFont val="Arial"/>
        <family val="0"/>
        <charset val="1"/>
      </rPr>
      <t xml:space="preserve">5</t>
    </r>
    <r>
      <rPr>
        <sz val="10"/>
        <rFont val="Noto Sans CJK SC"/>
        <family val="2"/>
      </rPr>
      <t xml:space="preserve">年生存率はほぼ</t>
    </r>
    <r>
      <rPr>
        <sz val="10"/>
        <rFont val="Arial"/>
        <family val="0"/>
        <charset val="1"/>
      </rPr>
      <t xml:space="preserve">100%</t>
    </r>
    <r>
      <rPr>
        <sz val="10"/>
        <rFont val="Noto Sans CJK SC"/>
        <family val="2"/>
      </rPr>
      <t xml:space="preserve">とされる。</t>
    </r>
  </si>
  <si>
    <r>
      <rPr>
        <sz val="10"/>
        <rFont val="Arial"/>
        <family val="0"/>
        <charset val="1"/>
      </rPr>
      <t xml:space="preserve">PS-03-04-14 (id: JkxnuYE)</t>
    </r>
    <r>
      <rPr>
        <sz val="10"/>
        <rFont val="Noto Sans CJK SC"/>
        <family val="2"/>
      </rPr>
      <t xml:space="preserve">；</t>
    </r>
    <r>
      <rPr>
        <sz val="10"/>
        <rFont val="Arial"/>
        <family val="0"/>
        <charset val="1"/>
      </rPr>
      <t xml:space="preserve">TBL-01-00-651 (id: Jlvnmc4)</t>
    </r>
    <r>
      <rPr>
        <sz val="10"/>
        <rFont val="Noto Sans CJK SC"/>
        <family val="2"/>
      </rPr>
      <t xml:space="preserve">；</t>
    </r>
    <r>
      <rPr>
        <sz val="10"/>
        <rFont val="Arial"/>
        <family val="0"/>
        <charset val="1"/>
      </rPr>
      <t xml:space="preserve">TBL-01-00-299 (id: Jlvnl5M)</t>
    </r>
  </si>
  <si>
    <t xml:space="preserve">SRC-098</t>
  </si>
  <si>
    <t xml:space="preserve">National Cancer Institute. Gallbladder Cancer Treatment (PDQ)–Health Professional Version</t>
  </si>
  <si>
    <t xml:space="preserve">出典ページの最終更新日は今回確認できなかった</t>
  </si>
  <si>
    <t xml:space="preserve">BP-063</t>
  </si>
  <si>
    <r>
      <rPr>
        <sz val="10"/>
        <rFont val="Noto Sans CJK SC"/>
        <family val="2"/>
      </rPr>
      <t xml:space="preserve">偶然見つかった胆嚢癌の再切除では、遺残病変が</t>
    </r>
    <r>
      <rPr>
        <sz val="10"/>
        <rFont val="Arial"/>
        <family val="0"/>
        <charset val="1"/>
      </rPr>
      <t xml:space="preserve">T1b</t>
    </r>
    <r>
      <rPr>
        <sz val="10"/>
        <rFont val="Noto Sans CJK SC"/>
        <family val="2"/>
      </rPr>
      <t xml:space="preserve">で</t>
    </r>
    <r>
      <rPr>
        <sz val="10"/>
        <rFont val="Arial"/>
        <family val="0"/>
        <charset val="1"/>
      </rPr>
      <t xml:space="preserve">12%</t>
    </r>
    <r>
      <rPr>
        <sz val="10"/>
        <rFont val="Noto Sans CJK SC"/>
        <family val="2"/>
      </rPr>
      <t xml:space="preserve">（リンパ節転移）、</t>
    </r>
    <r>
      <rPr>
        <sz val="10"/>
        <rFont val="Arial"/>
        <family val="0"/>
        <charset val="1"/>
      </rPr>
      <t xml:space="preserve">T2</t>
    </r>
    <r>
      <rPr>
        <sz val="10"/>
        <rFont val="Noto Sans CJK SC"/>
        <family val="2"/>
      </rPr>
      <t xml:space="preserve">で</t>
    </r>
    <r>
      <rPr>
        <sz val="10"/>
        <rFont val="Arial"/>
        <family val="0"/>
        <charset val="1"/>
      </rPr>
      <t xml:space="preserve">57%</t>
    </r>
    <r>
      <rPr>
        <sz val="10"/>
        <rFont val="Noto Sans CJK SC"/>
        <family val="2"/>
      </rPr>
      <t xml:space="preserve">、</t>
    </r>
    <r>
      <rPr>
        <sz val="10"/>
        <rFont val="Arial"/>
        <family val="0"/>
        <charset val="1"/>
      </rPr>
      <t xml:space="preserve">T3</t>
    </r>
    <r>
      <rPr>
        <sz val="10"/>
        <rFont val="Noto Sans CJK SC"/>
        <family val="2"/>
      </rPr>
      <t xml:space="preserve">で</t>
    </r>
    <r>
      <rPr>
        <sz val="10"/>
        <rFont val="Arial"/>
        <family val="0"/>
        <charset val="1"/>
      </rPr>
      <t xml:space="preserve">77%</t>
    </r>
    <r>
      <rPr>
        <sz val="10"/>
        <rFont val="Noto Sans CJK SC"/>
        <family val="2"/>
      </rPr>
      <t xml:space="preserve">にみられたと報告されている。</t>
    </r>
    <r>
      <rPr>
        <sz val="10"/>
        <rFont val="Arial"/>
        <family val="0"/>
        <charset val="1"/>
      </rPr>
      <t xml:space="preserve">T2</t>
    </r>
    <r>
      <rPr>
        <sz val="10"/>
        <rFont val="Noto Sans CJK SC"/>
        <family val="2"/>
      </rPr>
      <t xml:space="preserve">以上では、肝部分切除と肝門部リンパ節郭清を伴う拡大切除が選択肢になる。</t>
    </r>
  </si>
  <si>
    <r>
      <rPr>
        <sz val="10"/>
        <rFont val="Arial"/>
        <family val="0"/>
        <charset val="1"/>
      </rPr>
      <t xml:space="preserve">PDQ</t>
    </r>
    <r>
      <rPr>
        <sz val="10"/>
        <rFont val="Noto Sans CJK SC"/>
        <family val="2"/>
      </rPr>
      <t xml:space="preserve">が引用した研究の値（二次資料経由）</t>
    </r>
  </si>
  <si>
    <t xml:space="preserve">BP-064</t>
  </si>
  <si>
    <r>
      <rPr>
        <sz val="10"/>
        <rFont val="Noto Sans CJK SC"/>
        <family val="2"/>
      </rPr>
      <t xml:space="preserve">切除不能の胆道癌では、ゲムシタビン＋シスプラチンがゲムシタビン単独より全生存期間を延ばし（中央値</t>
    </r>
    <r>
      <rPr>
        <sz val="10"/>
        <rFont val="Arial"/>
        <family val="0"/>
        <charset val="1"/>
      </rPr>
      <t xml:space="preserve">11.7</t>
    </r>
    <r>
      <rPr>
        <sz val="10"/>
        <rFont val="Noto Sans CJK SC"/>
        <family val="2"/>
      </rPr>
      <t xml:space="preserve">か月対</t>
    </r>
    <r>
      <rPr>
        <sz val="10"/>
        <rFont val="Arial"/>
        <family val="0"/>
        <charset val="1"/>
      </rPr>
      <t xml:space="preserve">8.1</t>
    </r>
    <r>
      <rPr>
        <sz val="10"/>
        <rFont val="Noto Sans CJK SC"/>
        <family val="2"/>
      </rPr>
      <t xml:space="preserve">か月、</t>
    </r>
    <r>
      <rPr>
        <sz val="10"/>
        <rFont val="Arial"/>
        <family val="0"/>
        <charset val="1"/>
      </rPr>
      <t xml:space="preserve">HR 0.64</t>
    </r>
    <r>
      <rPr>
        <sz val="10"/>
        <rFont val="Noto Sans CJK SC"/>
        <family val="2"/>
      </rPr>
      <t xml:space="preserve">）、これに免疫チェックポイント阻害薬（デュルバルマブまたはペムブロリズマブ）を加えることが標準治療とされる。</t>
    </r>
  </si>
  <si>
    <r>
      <rPr>
        <sz val="10"/>
        <rFont val="Noto Sans CJK SC"/>
        <family val="2"/>
      </rPr>
      <t xml:space="preserve">数値は</t>
    </r>
    <r>
      <rPr>
        <sz val="10"/>
        <rFont val="Arial"/>
        <family val="0"/>
        <charset val="1"/>
      </rPr>
      <t xml:space="preserve">PDQ</t>
    </r>
    <r>
      <rPr>
        <sz val="10"/>
        <rFont val="Noto Sans CJK SC"/>
        <family val="2"/>
      </rPr>
      <t xml:space="preserve">が引用した</t>
    </r>
    <r>
      <rPr>
        <sz val="10"/>
        <rFont val="Arial"/>
        <family val="0"/>
        <charset val="1"/>
      </rPr>
      <t xml:space="preserve">RCT</t>
    </r>
    <r>
      <rPr>
        <sz val="10"/>
        <rFont val="Noto Sans CJK SC"/>
        <family val="2"/>
      </rPr>
      <t xml:space="preserve">の値（二次資料経由）。</t>
    </r>
    <r>
      <rPr>
        <sz val="10"/>
        <rFont val="Arial"/>
        <family val="0"/>
        <charset val="1"/>
      </rPr>
      <t xml:space="preserve">TOPAZ-1</t>
    </r>
    <r>
      <rPr>
        <sz val="10"/>
        <rFont val="Noto Sans CJK SC"/>
        <family val="2"/>
      </rPr>
      <t xml:space="preserve">と</t>
    </r>
    <r>
      <rPr>
        <sz val="10"/>
        <rFont val="Arial"/>
        <family val="0"/>
        <charset val="1"/>
      </rPr>
      <t xml:space="preserve">KEYNOTE-966</t>
    </r>
    <r>
      <rPr>
        <sz val="10"/>
        <rFont val="Noto Sans CJK SC"/>
        <family val="2"/>
      </rPr>
      <t xml:space="preserve">の生存期間の値は原著で照合してから別カードにする。日本での承認状況は添付文書で確認する</t>
    </r>
  </si>
  <si>
    <t xml:space="preserve">BP-065</t>
  </si>
  <si>
    <r>
      <rPr>
        <sz val="10"/>
        <rFont val="Noto Sans CJK SC"/>
        <family val="2"/>
      </rPr>
      <t xml:space="preserve">胆管癌は、肝門部領域に約</t>
    </r>
    <r>
      <rPr>
        <sz val="10"/>
        <rFont val="Arial"/>
        <family val="0"/>
        <charset val="1"/>
      </rPr>
      <t xml:space="preserve">50%</t>
    </r>
    <r>
      <rPr>
        <sz val="10"/>
        <rFont val="Noto Sans CJK SC"/>
        <family val="2"/>
      </rPr>
      <t xml:space="preserve">、遠位胆管に約</t>
    </r>
    <r>
      <rPr>
        <sz val="10"/>
        <rFont val="Arial"/>
        <family val="0"/>
        <charset val="1"/>
      </rPr>
      <t xml:space="preserve">40%</t>
    </r>
    <r>
      <rPr>
        <sz val="10"/>
        <rFont val="Noto Sans CJK SC"/>
        <family val="2"/>
      </rPr>
      <t xml:space="preserve">、肝内に約</t>
    </r>
    <r>
      <rPr>
        <sz val="10"/>
        <rFont val="Arial"/>
        <family val="0"/>
        <charset val="1"/>
      </rPr>
      <t xml:space="preserve">10%</t>
    </r>
    <r>
      <rPr>
        <sz val="10"/>
        <rFont val="Noto Sans CJK SC"/>
        <family val="2"/>
      </rPr>
      <t xml:space="preserve">が発生し、多くは多発性で切除できないことが多い。危険因子には原発性硬化性胆管炎、潰瘍性大腸炎、先天性胆道拡張症（総胆管嚢腫）、肝吸虫（</t>
    </r>
    <r>
      <rPr>
        <sz val="10"/>
        <rFont val="Arial"/>
        <family val="0"/>
        <charset val="1"/>
      </rPr>
      <t xml:space="preserve">Clonorchis sinensis</t>
    </r>
    <r>
      <rPr>
        <sz val="10"/>
        <rFont val="Noto Sans CJK SC"/>
        <family val="2"/>
      </rPr>
      <t xml:space="preserve">）感染がある。</t>
    </r>
  </si>
  <si>
    <r>
      <rPr>
        <sz val="10"/>
        <rFont val="Arial"/>
        <family val="0"/>
        <charset val="1"/>
      </rPr>
      <t xml:space="preserve">PS-03-04-14 (id: JkxnuYE)</t>
    </r>
    <r>
      <rPr>
        <sz val="10"/>
        <rFont val="Noto Sans CJK SC"/>
        <family val="2"/>
      </rPr>
      <t xml:space="preserve">；</t>
    </r>
    <r>
      <rPr>
        <sz val="10"/>
        <rFont val="Arial"/>
        <family val="0"/>
        <charset val="1"/>
      </rPr>
      <t xml:space="preserve">TBL-01-00-651 (id: Jlvnmc4)</t>
    </r>
    <r>
      <rPr>
        <sz val="10"/>
        <rFont val="Noto Sans CJK SC"/>
        <family val="2"/>
      </rPr>
      <t xml:space="preserve">；</t>
    </r>
    <r>
      <rPr>
        <sz val="10"/>
        <rFont val="Arial"/>
        <family val="0"/>
        <charset val="1"/>
      </rPr>
      <t xml:space="preserve">TBL-01-00-293 (id: Jlvnl7Q)</t>
    </r>
  </si>
  <si>
    <t xml:space="preserve">SRC-099</t>
  </si>
  <si>
    <r>
      <rPr>
        <sz val="10"/>
        <rFont val="Arial"/>
        <family val="0"/>
        <charset val="1"/>
      </rPr>
      <t xml:space="preserve">National Cancer Institute. Bile Duct Cancer (Cholangiocarcinoma) Treatment (PDQ)–Health Professional Version</t>
    </r>
    <r>
      <rPr>
        <sz val="10"/>
        <rFont val="Noto Sans CJK SC"/>
        <family val="2"/>
      </rPr>
      <t xml:space="preserve">（最終更新 </t>
    </r>
    <r>
      <rPr>
        <sz val="10"/>
        <rFont val="Arial"/>
        <family val="0"/>
        <charset val="1"/>
      </rPr>
      <t xml:space="preserve">2025-03-28</t>
    </r>
    <r>
      <rPr>
        <sz val="10"/>
        <rFont val="Noto Sans CJK SC"/>
        <family val="2"/>
      </rPr>
      <t xml:space="preserve">）</t>
    </r>
  </si>
  <si>
    <t xml:space="preserve">BP-066</t>
  </si>
  <si>
    <r>
      <rPr>
        <sz val="10"/>
        <rFont val="Noto Sans CJK SC"/>
        <family val="2"/>
      </rPr>
      <t xml:space="preserve">遠位胆管癌の</t>
    </r>
    <r>
      <rPr>
        <sz val="10"/>
        <rFont val="Arial"/>
        <family val="0"/>
        <charset val="1"/>
      </rPr>
      <t xml:space="preserve">25</t>
    </r>
    <r>
      <rPr>
        <sz val="10"/>
        <rFont val="Noto Sans CJK SC"/>
        <family val="2"/>
      </rPr>
      <t xml:space="preserve">〜</t>
    </r>
    <r>
      <rPr>
        <sz val="10"/>
        <rFont val="Arial"/>
        <family val="0"/>
        <charset val="1"/>
      </rPr>
      <t xml:space="preserve">30%</t>
    </r>
    <r>
      <rPr>
        <sz val="10"/>
        <rFont val="Noto Sans CJK SC"/>
        <family val="2"/>
      </rPr>
      <t xml:space="preserve">は完全切除が可能で、より肝門側の腫瘍ほど切除率は低い。肝門部胆管癌に積極的な手術を行った場合の</t>
    </r>
    <r>
      <rPr>
        <sz val="10"/>
        <rFont val="Arial"/>
        <family val="0"/>
        <charset val="1"/>
      </rPr>
      <t xml:space="preserve">5</t>
    </r>
    <r>
      <rPr>
        <sz val="10"/>
        <rFont val="Noto Sans CJK SC"/>
        <family val="2"/>
      </rPr>
      <t xml:space="preserve">年生存率は</t>
    </r>
    <r>
      <rPr>
        <sz val="10"/>
        <rFont val="Arial"/>
        <family val="0"/>
        <charset val="1"/>
      </rPr>
      <t xml:space="preserve">20</t>
    </r>
    <r>
      <rPr>
        <sz val="10"/>
        <rFont val="Noto Sans CJK SC"/>
        <family val="2"/>
      </rPr>
      <t xml:space="preserve">〜</t>
    </r>
    <r>
      <rPr>
        <sz val="10"/>
        <rFont val="Arial"/>
        <family val="0"/>
        <charset val="1"/>
      </rPr>
      <t xml:space="preserve">50%</t>
    </r>
    <r>
      <rPr>
        <sz val="10"/>
        <rFont val="Noto Sans CJK SC"/>
        <family val="2"/>
      </rPr>
      <t xml:space="preserve">と報告されている。</t>
    </r>
  </si>
  <si>
    <r>
      <rPr>
        <sz val="10"/>
        <rFont val="Arial"/>
        <family val="0"/>
        <charset val="1"/>
      </rPr>
      <t xml:space="preserve">PS-03-04-14 (id: JkxnuYE)</t>
    </r>
    <r>
      <rPr>
        <sz val="10"/>
        <rFont val="Noto Sans CJK SC"/>
        <family val="2"/>
      </rPr>
      <t xml:space="preserve">；</t>
    </r>
    <r>
      <rPr>
        <sz val="10"/>
        <rFont val="Arial"/>
        <family val="0"/>
        <charset val="1"/>
      </rPr>
      <t xml:space="preserve">TBL-01-00-651 (id: Jlvnmc4)</t>
    </r>
    <r>
      <rPr>
        <sz val="10"/>
        <rFont val="Noto Sans CJK SC"/>
        <family val="2"/>
      </rPr>
      <t xml:space="preserve">；</t>
    </r>
    <r>
      <rPr>
        <sz val="10"/>
        <rFont val="Arial"/>
        <family val="0"/>
        <charset val="1"/>
      </rPr>
      <t xml:space="preserve">TBL-02-07-023 (id: JlAKpks)</t>
    </r>
  </si>
  <si>
    <t xml:space="preserve">BP-067</t>
  </si>
  <si>
    <r>
      <rPr>
        <sz val="10"/>
        <rFont val="Noto Sans CJK SC"/>
        <family val="2"/>
      </rPr>
      <t xml:space="preserve">胆道癌の完全切除後に補助療法としてカペシタビンと経過観察を比べた</t>
    </r>
    <r>
      <rPr>
        <sz val="10"/>
        <rFont val="Arial"/>
        <family val="0"/>
        <charset val="1"/>
      </rPr>
      <t xml:space="preserve">RCT</t>
    </r>
    <r>
      <rPr>
        <sz val="10"/>
        <rFont val="Noto Sans CJK SC"/>
        <family val="2"/>
      </rPr>
      <t xml:space="preserve">（</t>
    </r>
    <r>
      <rPr>
        <sz val="10"/>
        <rFont val="Arial"/>
        <family val="0"/>
        <charset val="1"/>
      </rPr>
      <t xml:space="preserve">BILCAP</t>
    </r>
    <r>
      <rPr>
        <sz val="10"/>
        <rFont val="Noto Sans CJK SC"/>
        <family val="2"/>
      </rPr>
      <t xml:space="preserve">、</t>
    </r>
    <r>
      <rPr>
        <sz val="10"/>
        <rFont val="Arial"/>
        <family val="0"/>
        <charset val="1"/>
      </rPr>
      <t xml:space="preserve">447</t>
    </r>
    <r>
      <rPr>
        <sz val="10"/>
        <rFont val="Noto Sans CJK SC"/>
        <family val="2"/>
      </rPr>
      <t xml:space="preserve">例）では、全生存期間の中央値は</t>
    </r>
    <r>
      <rPr>
        <sz val="10"/>
        <rFont val="Arial"/>
        <family val="0"/>
        <charset val="1"/>
      </rPr>
      <t xml:space="preserve">49.6</t>
    </r>
    <r>
      <rPr>
        <sz val="10"/>
        <rFont val="Noto Sans CJK SC"/>
        <family val="2"/>
      </rPr>
      <t xml:space="preserve">か月対</t>
    </r>
    <r>
      <rPr>
        <sz val="10"/>
        <rFont val="Arial"/>
        <family val="0"/>
        <charset val="1"/>
      </rPr>
      <t xml:space="preserve">36.1</t>
    </r>
    <r>
      <rPr>
        <sz val="10"/>
        <rFont val="Noto Sans CJK SC"/>
        <family val="2"/>
      </rPr>
      <t xml:space="preserve">か月で、有意差はなかった（調整</t>
    </r>
    <r>
      <rPr>
        <sz val="10"/>
        <rFont val="Arial"/>
        <family val="0"/>
        <charset val="1"/>
      </rPr>
      <t xml:space="preserve">HR 0.84</t>
    </r>
    <r>
      <rPr>
        <sz val="10"/>
        <rFont val="Noto Sans CJK SC"/>
        <family val="2"/>
      </rPr>
      <t xml:space="preserve">、</t>
    </r>
    <r>
      <rPr>
        <sz val="10"/>
        <rFont val="Arial"/>
        <family val="0"/>
        <charset val="1"/>
      </rPr>
      <t xml:space="preserve">95%CI 0.67</t>
    </r>
    <r>
      <rPr>
        <sz val="10"/>
        <rFont val="Noto Sans CJK SC"/>
        <family val="2"/>
      </rPr>
      <t xml:space="preserve">〜</t>
    </r>
    <r>
      <rPr>
        <sz val="10"/>
        <rFont val="Arial"/>
        <family val="0"/>
        <charset val="1"/>
      </rPr>
      <t xml:space="preserve">1.06</t>
    </r>
    <r>
      <rPr>
        <sz val="10"/>
        <rFont val="Noto Sans CJK SC"/>
        <family val="2"/>
      </rPr>
      <t xml:space="preserve">）。それでもカペシタビンは補助療法の標準として位置づけられている。</t>
    </r>
  </si>
  <si>
    <r>
      <rPr>
        <sz val="10"/>
        <rFont val="Noto Sans CJK SC"/>
        <family val="2"/>
      </rPr>
      <t xml:space="preserve">数値は</t>
    </r>
    <r>
      <rPr>
        <sz val="10"/>
        <rFont val="Arial"/>
        <family val="0"/>
        <charset val="1"/>
      </rPr>
      <t xml:space="preserve">PDQ</t>
    </r>
    <r>
      <rPr>
        <sz val="10"/>
        <rFont val="Noto Sans CJK SC"/>
        <family val="2"/>
      </rPr>
      <t xml:space="preserve">が引用した値（二次資料経由）。日本の標準は胆道癌診療</t>
    </r>
    <r>
      <rPr>
        <sz val="10"/>
        <rFont val="Arial"/>
        <family val="0"/>
        <charset val="1"/>
      </rPr>
      <t xml:space="preserve">GL</t>
    </r>
    <r>
      <rPr>
        <sz val="10"/>
        <rFont val="Noto Sans CJK SC"/>
        <family val="2"/>
      </rPr>
      <t xml:space="preserve">で確認する</t>
    </r>
  </si>
  <si>
    <t xml:space="preserve">BP-068</t>
  </si>
  <si>
    <r>
      <rPr>
        <sz val="10"/>
        <rFont val="Arial"/>
        <family val="0"/>
        <charset val="1"/>
      </rPr>
      <t xml:space="preserve">AJCC</t>
    </r>
    <r>
      <rPr>
        <sz val="10"/>
        <rFont val="Noto Sans CJK SC"/>
        <family val="2"/>
      </rPr>
      <t xml:space="preserve">第</t>
    </r>
    <r>
      <rPr>
        <sz val="10"/>
        <rFont val="Arial"/>
        <family val="0"/>
        <charset val="1"/>
      </rPr>
      <t xml:space="preserve">8</t>
    </r>
    <r>
      <rPr>
        <sz val="10"/>
        <rFont val="Noto Sans CJK SC"/>
        <family val="2"/>
      </rPr>
      <t xml:space="preserve">版では、遠位胆管癌の</t>
    </r>
    <r>
      <rPr>
        <sz val="10"/>
        <rFont val="Arial"/>
        <family val="0"/>
        <charset val="1"/>
      </rPr>
      <t xml:space="preserve">T</t>
    </r>
    <r>
      <rPr>
        <sz val="10"/>
        <rFont val="Noto Sans CJK SC"/>
        <family val="2"/>
      </rPr>
      <t xml:space="preserve">分類を胆管壁への浸潤の深さで決め、</t>
    </r>
    <r>
      <rPr>
        <sz val="10"/>
        <rFont val="Arial"/>
        <family val="0"/>
        <charset val="1"/>
      </rPr>
      <t xml:space="preserve">5 mm</t>
    </r>
    <r>
      <rPr>
        <sz val="10"/>
        <rFont val="Noto Sans CJK SC"/>
        <family val="2"/>
      </rPr>
      <t xml:space="preserve">未満を</t>
    </r>
    <r>
      <rPr>
        <sz val="10"/>
        <rFont val="Arial"/>
        <family val="0"/>
        <charset val="1"/>
      </rPr>
      <t xml:space="preserve">T1</t>
    </r>
    <r>
      <rPr>
        <sz val="10"/>
        <rFont val="Noto Sans CJK SC"/>
        <family val="2"/>
      </rPr>
      <t xml:space="preserve">、</t>
    </r>
    <r>
      <rPr>
        <sz val="10"/>
        <rFont val="Arial"/>
        <family val="0"/>
        <charset val="1"/>
      </rPr>
      <t xml:space="preserve">5</t>
    </r>
    <r>
      <rPr>
        <sz val="10"/>
        <rFont val="Noto Sans CJK SC"/>
        <family val="2"/>
      </rPr>
      <t xml:space="preserve">〜</t>
    </r>
    <r>
      <rPr>
        <sz val="10"/>
        <rFont val="Arial"/>
        <family val="0"/>
        <charset val="1"/>
      </rPr>
      <t xml:space="preserve">12 mm</t>
    </r>
    <r>
      <rPr>
        <sz val="10"/>
        <rFont val="Noto Sans CJK SC"/>
        <family val="2"/>
      </rPr>
      <t xml:space="preserve">を</t>
    </r>
    <r>
      <rPr>
        <sz val="10"/>
        <rFont val="Arial"/>
        <family val="0"/>
        <charset val="1"/>
      </rPr>
      <t xml:space="preserve">T2</t>
    </r>
    <r>
      <rPr>
        <sz val="10"/>
        <rFont val="Noto Sans CJK SC"/>
        <family val="2"/>
      </rPr>
      <t xml:space="preserve">、</t>
    </r>
    <r>
      <rPr>
        <sz val="10"/>
        <rFont val="Arial"/>
        <family val="0"/>
        <charset val="1"/>
      </rPr>
      <t xml:space="preserve">12 mm</t>
    </r>
    <r>
      <rPr>
        <sz val="10"/>
        <rFont val="Noto Sans CJK SC"/>
        <family val="2"/>
      </rPr>
      <t xml:space="preserve">を超えるものを</t>
    </r>
    <r>
      <rPr>
        <sz val="10"/>
        <rFont val="Arial"/>
        <family val="0"/>
        <charset val="1"/>
      </rPr>
      <t xml:space="preserve">T3</t>
    </r>
    <r>
      <rPr>
        <sz val="10"/>
        <rFont val="Noto Sans CJK SC"/>
        <family val="2"/>
      </rPr>
      <t xml:space="preserve">とする。肝内胆管癌では、脈管侵襲のない単発で</t>
    </r>
    <r>
      <rPr>
        <sz val="10"/>
        <rFont val="Arial"/>
        <family val="0"/>
        <charset val="1"/>
      </rPr>
      <t xml:space="preserve">5 cm</t>
    </r>
    <r>
      <rPr>
        <sz val="10"/>
        <rFont val="Noto Sans CJK SC"/>
        <family val="2"/>
      </rPr>
      <t xml:space="preserve">以下を</t>
    </r>
    <r>
      <rPr>
        <sz val="10"/>
        <rFont val="Arial"/>
        <family val="0"/>
        <charset val="1"/>
      </rPr>
      <t xml:space="preserve">T1a</t>
    </r>
    <r>
      <rPr>
        <sz val="10"/>
        <rFont val="Noto Sans CJK SC"/>
        <family val="2"/>
      </rPr>
      <t xml:space="preserve">、</t>
    </r>
    <r>
      <rPr>
        <sz val="10"/>
        <rFont val="Arial"/>
        <family val="0"/>
        <charset val="1"/>
      </rPr>
      <t xml:space="preserve">5 cm</t>
    </r>
    <r>
      <rPr>
        <sz val="10"/>
        <rFont val="Noto Sans CJK SC"/>
        <family val="2"/>
      </rPr>
      <t xml:space="preserve">を超えるものを</t>
    </r>
    <r>
      <rPr>
        <sz val="10"/>
        <rFont val="Arial"/>
        <family val="0"/>
        <charset val="1"/>
      </rPr>
      <t xml:space="preserve">T1b</t>
    </r>
    <r>
      <rPr>
        <sz val="10"/>
        <rFont val="Noto Sans CJK SC"/>
        <family val="2"/>
      </rPr>
      <t xml:space="preserve">とする。</t>
    </r>
  </si>
  <si>
    <t xml:space="preserve">AB-001</t>
  </si>
  <si>
    <t xml:space="preserve">急性腹症の定義と分類</t>
  </si>
  <si>
    <r>
      <rPr>
        <sz val="10"/>
        <rFont val="Noto Sans CJK SC"/>
        <family val="2"/>
      </rPr>
      <t xml:space="preserve">急性腹症は、発症から</t>
    </r>
    <r>
      <rPr>
        <sz val="10"/>
        <rFont val="Arial"/>
        <family val="0"/>
        <charset val="1"/>
      </rPr>
      <t xml:space="preserve">1</t>
    </r>
    <r>
      <rPr>
        <sz val="10"/>
        <rFont val="Noto Sans CJK SC"/>
        <family val="2"/>
      </rPr>
      <t xml:space="preserve">週間以内に始まった急な腹痛か、慢性の腹痛が急に悪化したものを特徴とする疾患群と定義される。緊急手術や速やかな治療を要する腹部の疾患に加え、胸部など腹部以外の疾患も含む。文献によっては発症</t>
    </r>
    <r>
      <rPr>
        <sz val="10"/>
        <rFont val="Arial"/>
        <family val="0"/>
        <charset val="1"/>
      </rPr>
      <t xml:space="preserve">5</t>
    </r>
    <r>
      <rPr>
        <sz val="10"/>
        <rFont val="Noto Sans CJK SC"/>
        <family val="2"/>
      </rPr>
      <t xml:space="preserve">日以内とするものもあるが、日本のガイドラインは</t>
    </r>
    <r>
      <rPr>
        <sz val="10"/>
        <rFont val="Arial"/>
        <family val="0"/>
        <charset val="1"/>
      </rPr>
      <t xml:space="preserve">1</t>
    </r>
    <r>
      <rPr>
        <sz val="10"/>
        <rFont val="Noto Sans CJK SC"/>
        <family val="2"/>
      </rPr>
      <t xml:space="preserve">週間以内を採っている。</t>
    </r>
  </si>
  <si>
    <r>
      <rPr>
        <sz val="10"/>
        <rFont val="Arial"/>
        <family val="0"/>
        <charset val="1"/>
      </rPr>
      <t xml:space="preserve">PS-02-08-05 (id: JkxnuRY)</t>
    </r>
    <r>
      <rPr>
        <sz val="10"/>
        <rFont val="Noto Sans CJK SC"/>
        <family val="2"/>
      </rPr>
      <t xml:space="preserve">；</t>
    </r>
    <r>
      <rPr>
        <sz val="10"/>
        <rFont val="Arial"/>
        <family val="0"/>
        <charset val="1"/>
      </rPr>
      <t xml:space="preserve">TBL-02-07-017 (id: JlAKpkM)</t>
    </r>
  </si>
  <si>
    <t xml:space="preserve">SRC-154</t>
  </si>
  <si>
    <r>
      <rPr>
        <sz val="10"/>
        <rFont val="Noto Sans CJK SC"/>
        <family val="2"/>
      </rPr>
      <t xml:space="preserve">急性腹症診療ガイドライン</t>
    </r>
    <r>
      <rPr>
        <sz val="10"/>
        <rFont val="Arial"/>
        <family val="0"/>
        <charset val="1"/>
      </rPr>
      <t xml:space="preserve">2025</t>
    </r>
    <r>
      <rPr>
        <sz val="10"/>
        <rFont val="Noto Sans CJK SC"/>
        <family val="2"/>
      </rPr>
      <t xml:space="preserve">改訂出版委員会編『急性腹症診療ガイドライン</t>
    </r>
    <r>
      <rPr>
        <sz val="10"/>
        <rFont val="Arial"/>
        <family val="0"/>
        <charset val="1"/>
      </rPr>
      <t xml:space="preserve">2025 </t>
    </r>
    <r>
      <rPr>
        <sz val="10"/>
        <rFont val="Noto Sans CJK SC"/>
        <family val="2"/>
      </rPr>
      <t xml:space="preserve">第</t>
    </r>
    <r>
      <rPr>
        <sz val="10"/>
        <rFont val="Arial"/>
        <family val="0"/>
        <charset val="1"/>
      </rPr>
      <t xml:space="preserve">2</t>
    </r>
    <r>
      <rPr>
        <sz val="10"/>
        <rFont val="Noto Sans CJK SC"/>
        <family val="2"/>
      </rPr>
      <t xml:space="preserve">版』医学書院、</t>
    </r>
    <r>
      <rPr>
        <sz val="10"/>
        <rFont val="Arial"/>
        <family val="0"/>
        <charset val="1"/>
      </rPr>
      <t xml:space="preserve">2025</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Minds </t>
    </r>
    <r>
      <rPr>
        <sz val="10"/>
        <rFont val="Noto Sans CJK SC"/>
        <family val="2"/>
      </rPr>
      <t xml:space="preserve">本文公開 </t>
    </r>
    <r>
      <rPr>
        <sz val="10"/>
        <rFont val="Arial"/>
        <family val="0"/>
        <charset val="1"/>
      </rPr>
      <t xml:space="preserve">2026</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1</t>
    </r>
    <r>
      <rPr>
        <sz val="10"/>
        <rFont val="Noto Sans CJK SC"/>
        <family val="2"/>
      </rPr>
      <t xml:space="preserve">日）</t>
    </r>
  </si>
  <si>
    <t xml:space="preserve">2026-10-18</t>
  </si>
  <si>
    <t xml:space="preserve">AB-002</t>
  </si>
  <si>
    <r>
      <rPr>
        <sz val="10"/>
        <rFont val="Noto Sans CJK SC"/>
        <family val="2"/>
      </rPr>
      <t xml:space="preserve">急性腹症の痛みの病態は、壁側腹膜の炎症（体性痛）、管腔臓器の閉塞（内臓痛）、血管障害（体性痛と内臓痛）、非特異的腹痛（内臓痛と関連痛）の</t>
    </r>
    <r>
      <rPr>
        <sz val="10"/>
        <rFont val="Arial"/>
        <family val="0"/>
        <charset val="1"/>
      </rPr>
      <t xml:space="preserve">4</t>
    </r>
    <r>
      <rPr>
        <sz val="10"/>
        <rFont val="Noto Sans CJK SC"/>
        <family val="2"/>
      </rPr>
      <t xml:space="preserve">つに整理できる。前の</t>
    </r>
    <r>
      <rPr>
        <sz val="10"/>
        <rFont val="Arial"/>
        <family val="0"/>
        <charset val="1"/>
      </rPr>
      <t xml:space="preserve">2</t>
    </r>
    <r>
      <rPr>
        <sz val="10"/>
        <rFont val="Noto Sans CJK SC"/>
        <family val="2"/>
      </rPr>
      <t xml:space="preserve">つ（腹膜の炎症と血管障害）では緊急手術や血管内治療（</t>
    </r>
    <r>
      <rPr>
        <sz val="10"/>
        <rFont val="Arial"/>
        <family val="0"/>
        <charset val="1"/>
      </rPr>
      <t xml:space="preserve">IVR</t>
    </r>
    <r>
      <rPr>
        <sz val="10"/>
        <rFont val="Noto Sans CJK SC"/>
        <family val="2"/>
      </rPr>
      <t xml:space="preserve">）を考え、管腔臓器の閉塞と非特異的腹痛ではドレナージや保存的治療を考える。</t>
    </r>
  </si>
  <si>
    <r>
      <rPr>
        <sz val="10"/>
        <rFont val="Arial"/>
        <family val="0"/>
        <charset val="1"/>
      </rPr>
      <t xml:space="preserve">4</t>
    </r>
    <r>
      <rPr>
        <sz val="10"/>
        <rFont val="Noto Sans CJK SC"/>
        <family val="2"/>
      </rPr>
      <t xml:space="preserve">分類はガイドラインが引用した総説による</t>
    </r>
  </si>
  <si>
    <t xml:space="preserve">AB-003</t>
  </si>
  <si>
    <r>
      <rPr>
        <sz val="10"/>
        <rFont val="Noto Sans CJK SC"/>
        <family val="2"/>
      </rPr>
      <t xml:space="preserve">日本のガイドラインは、機械的な閉塞を伴うものを「腸閉塞症」、機械的な閉塞がなく腸の蠕動や運動の欠如によるものを「イレウス」として、明確に区別して定義している。日本では両者を区別せずに使ってきた経緯があり、英語の </t>
    </r>
    <r>
      <rPr>
        <sz val="10"/>
        <rFont val="Arial"/>
        <family val="0"/>
        <charset val="1"/>
      </rPr>
      <t xml:space="preserve">ileus </t>
    </r>
    <r>
      <rPr>
        <sz val="10"/>
        <rFont val="Noto Sans CJK SC"/>
        <family val="2"/>
      </rPr>
      <t xml:space="preserve">を「腸閉塞」と訳す誤りがしばしばみられる。</t>
    </r>
  </si>
  <si>
    <r>
      <rPr>
        <sz val="10"/>
        <rFont val="Arial"/>
        <family val="0"/>
        <charset val="1"/>
      </rPr>
      <t xml:space="preserve">PS-02-08-05 (id: JkxnuRY)</t>
    </r>
    <r>
      <rPr>
        <sz val="10"/>
        <rFont val="Noto Sans CJK SC"/>
        <family val="2"/>
      </rPr>
      <t xml:space="preserve">；</t>
    </r>
    <r>
      <rPr>
        <sz val="10"/>
        <rFont val="Arial"/>
        <family val="0"/>
        <charset val="1"/>
      </rPr>
      <t xml:space="preserve">TBL-01-00-265 (id: Jlvnl3o)</t>
    </r>
  </si>
  <si>
    <t xml:space="preserve">AB-004</t>
  </si>
  <si>
    <t xml:space="preserve">機械的な閉塞のない偽性腸閉塞症は、分類上はイレウス（機械的閉塞を伴わない）に入るが、閉塞症状を繰り返し、腸切除などの手術が必要になることも多い疾患群である。</t>
  </si>
  <si>
    <t xml:space="preserve">AB-005</t>
  </si>
  <si>
    <t xml:space="preserve">急性虫垂炎は、組織学的にカタル性、蜂窩織炎性、壊疽性に分けられ、臨床的には単純性、複雑性、汎発性腹膜炎を伴うものに分けられる。ただし、手術前にこれらを正確に分類することは難しい。</t>
  </si>
  <si>
    <r>
      <rPr>
        <sz val="10"/>
        <rFont val="Arial"/>
        <family val="0"/>
        <charset val="1"/>
      </rPr>
      <t xml:space="preserve">PS-02-08-05 (id: JkxnuRY)</t>
    </r>
    <r>
      <rPr>
        <sz val="10"/>
        <rFont val="Noto Sans CJK SC"/>
        <family val="2"/>
      </rPr>
      <t xml:space="preserve">；</t>
    </r>
    <r>
      <rPr>
        <sz val="10"/>
        <rFont val="Arial"/>
        <family val="0"/>
        <charset val="1"/>
      </rPr>
      <t xml:space="preserve">TBL-01-00-264 (id: Jlvnl3k)</t>
    </r>
  </si>
  <si>
    <t xml:space="preserve">AB-006</t>
  </si>
  <si>
    <t xml:space="preserve">急性腹症の疫学と予後</t>
  </si>
  <si>
    <t xml:space="preserve">急性腹症の原因として多いのは、急性虫垂炎、腸閉塞、胆石症、尿管結石、憩室炎である。女性では子宮・卵巣の腫瘍や炎症も多く、年齢や性別によって頻度が異なる。</t>
  </si>
  <si>
    <t xml:space="preserve">AB-007</t>
  </si>
  <si>
    <r>
      <rPr>
        <sz val="10"/>
        <rFont val="Noto Sans CJK SC"/>
        <family val="2"/>
      </rPr>
      <t xml:space="preserve">日本の </t>
    </r>
    <r>
      <rPr>
        <sz val="10"/>
        <rFont val="Arial"/>
        <family val="0"/>
        <charset val="1"/>
      </rPr>
      <t xml:space="preserve">DPC </t>
    </r>
    <r>
      <rPr>
        <sz val="10"/>
        <rFont val="Noto Sans CJK SC"/>
        <family val="2"/>
      </rPr>
      <t xml:space="preserve">データ（</t>
    </r>
    <r>
      <rPr>
        <sz val="10"/>
        <rFont val="Arial"/>
        <family val="0"/>
        <charset val="1"/>
      </rPr>
      <t xml:space="preserve">2009</t>
    </r>
    <r>
      <rPr>
        <sz val="10"/>
        <rFont val="Noto Sans CJK SC"/>
        <family val="2"/>
      </rPr>
      <t xml:space="preserve">〜</t>
    </r>
    <r>
      <rPr>
        <sz val="10"/>
        <rFont val="Arial"/>
        <family val="0"/>
        <charset val="1"/>
      </rPr>
      <t xml:space="preserve">2011</t>
    </r>
    <r>
      <rPr>
        <sz val="10"/>
        <rFont val="Noto Sans CJK SC"/>
        <family val="2"/>
      </rPr>
      <t xml:space="preserve">年）では、急性腹症で最も多かったのは男女とも腸管感染症（男性</t>
    </r>
    <r>
      <rPr>
        <sz val="10"/>
        <rFont val="Arial"/>
        <family val="0"/>
        <charset val="1"/>
      </rPr>
      <t xml:space="preserve">11.5%</t>
    </r>
    <r>
      <rPr>
        <sz val="10"/>
        <rFont val="Noto Sans CJK SC"/>
        <family val="2"/>
      </rPr>
      <t xml:space="preserve">、女性</t>
    </r>
    <r>
      <rPr>
        <sz val="10"/>
        <rFont val="Arial"/>
        <family val="0"/>
        <charset val="1"/>
      </rPr>
      <t xml:space="preserve">11.0%</t>
    </r>
    <r>
      <rPr>
        <sz val="10"/>
        <rFont val="Noto Sans CJK SC"/>
        <family val="2"/>
      </rPr>
      <t xml:space="preserve">）だった。男性では急性虫垂炎</t>
    </r>
    <r>
      <rPr>
        <sz val="10"/>
        <rFont val="Arial"/>
        <family val="0"/>
        <charset val="1"/>
      </rPr>
      <t xml:space="preserve">9.2%</t>
    </r>
    <r>
      <rPr>
        <sz val="10"/>
        <rFont val="Noto Sans CJK SC"/>
        <family val="2"/>
      </rPr>
      <t xml:space="preserve">、腸閉塞</t>
    </r>
    <r>
      <rPr>
        <sz val="10"/>
        <rFont val="Arial"/>
        <family val="0"/>
        <charset val="1"/>
      </rPr>
      <t xml:space="preserve">9.1%</t>
    </r>
    <r>
      <rPr>
        <sz val="10"/>
        <rFont val="Noto Sans CJK SC"/>
        <family val="2"/>
      </rPr>
      <t xml:space="preserve">、腹膜炎</t>
    </r>
    <r>
      <rPr>
        <sz val="10"/>
        <rFont val="Arial"/>
        <family val="0"/>
        <charset val="1"/>
      </rPr>
      <t xml:space="preserve">6.4%</t>
    </r>
    <r>
      <rPr>
        <sz val="10"/>
        <rFont val="Noto Sans CJK SC"/>
        <family val="2"/>
      </rPr>
      <t xml:space="preserve">が続き、女性では腸閉塞</t>
    </r>
    <r>
      <rPr>
        <sz val="10"/>
        <rFont val="Arial"/>
        <family val="0"/>
        <charset val="1"/>
      </rPr>
      <t xml:space="preserve">8.0%</t>
    </r>
    <r>
      <rPr>
        <sz val="10"/>
        <rFont val="Noto Sans CJK SC"/>
        <family val="2"/>
      </rPr>
      <t xml:space="preserve">、子宮・卵巣の腫瘍</t>
    </r>
    <r>
      <rPr>
        <sz val="10"/>
        <rFont val="Arial"/>
        <family val="0"/>
        <charset val="1"/>
      </rPr>
      <t xml:space="preserve">7.9%</t>
    </r>
    <r>
      <rPr>
        <sz val="10"/>
        <rFont val="Noto Sans CJK SC"/>
        <family val="2"/>
      </rPr>
      <t xml:space="preserve">、急性虫垂炎</t>
    </r>
    <r>
      <rPr>
        <sz val="10"/>
        <rFont val="Arial"/>
        <family val="0"/>
        <charset val="1"/>
      </rPr>
      <t xml:space="preserve">7.2%</t>
    </r>
    <r>
      <rPr>
        <sz val="10"/>
        <rFont val="Noto Sans CJK SC"/>
        <family val="2"/>
      </rPr>
      <t xml:space="preserve">が続いた。</t>
    </r>
  </si>
  <si>
    <r>
      <rPr>
        <sz val="10"/>
        <rFont val="Arial"/>
        <family val="0"/>
        <charset val="1"/>
      </rPr>
      <t xml:space="preserve">PS-02-08-05 (id: JkxnuRY)</t>
    </r>
    <r>
      <rPr>
        <sz val="10"/>
        <rFont val="Noto Sans CJK SC"/>
        <family val="2"/>
      </rPr>
      <t xml:space="preserve">；</t>
    </r>
    <r>
      <rPr>
        <sz val="10"/>
        <rFont val="Arial"/>
        <family val="0"/>
        <charset val="1"/>
      </rPr>
      <t xml:space="preserve">TBL-02-07-017 (id: JlAKpkM)</t>
    </r>
    <r>
      <rPr>
        <sz val="10"/>
        <rFont val="Noto Sans CJK SC"/>
        <family val="2"/>
      </rPr>
      <t xml:space="preserve">；</t>
    </r>
    <r>
      <rPr>
        <sz val="10"/>
        <rFont val="Arial"/>
        <family val="0"/>
        <charset val="1"/>
      </rPr>
      <t xml:space="preserve">TBL-01-00-264 (id: Jlvnl3k)</t>
    </r>
    <r>
      <rPr>
        <sz val="10"/>
        <rFont val="Noto Sans CJK SC"/>
        <family val="2"/>
      </rPr>
      <t xml:space="preserve">；</t>
    </r>
    <r>
      <rPr>
        <sz val="10"/>
        <rFont val="Arial"/>
        <family val="0"/>
        <charset val="1"/>
      </rPr>
      <t xml:space="preserve">TBL-01-00-265 (id: Jlvnl3o)</t>
    </r>
  </si>
  <si>
    <t xml:space="preserve">数値はガイドラインが引用した研究による（二次資料経由）</t>
  </si>
  <si>
    <t xml:space="preserve">AB-008</t>
  </si>
  <si>
    <r>
      <rPr>
        <sz val="10"/>
        <rFont val="Noto Sans CJK SC"/>
        <family val="2"/>
      </rPr>
      <t xml:space="preserve">日本で手術を受けた急性腹症</t>
    </r>
    <r>
      <rPr>
        <sz val="10"/>
        <rFont val="Arial"/>
        <family val="0"/>
        <charset val="1"/>
      </rPr>
      <t xml:space="preserve">1,456</t>
    </r>
    <r>
      <rPr>
        <sz val="10"/>
        <rFont val="Noto Sans CJK SC"/>
        <family val="2"/>
      </rPr>
      <t xml:space="preserve">例の年齢別の検討では、</t>
    </r>
    <r>
      <rPr>
        <sz val="10"/>
        <rFont val="Arial"/>
        <family val="0"/>
        <charset val="1"/>
      </rPr>
      <t xml:space="preserve">7</t>
    </r>
    <r>
      <rPr>
        <sz val="10"/>
        <rFont val="Noto Sans CJK SC"/>
        <family val="2"/>
      </rPr>
      <t xml:space="preserve">〜</t>
    </r>
    <r>
      <rPr>
        <sz val="10"/>
        <rFont val="Arial"/>
        <family val="0"/>
        <charset val="1"/>
      </rPr>
      <t xml:space="preserve">17</t>
    </r>
    <r>
      <rPr>
        <sz val="10"/>
        <rFont val="Noto Sans CJK SC"/>
        <family val="2"/>
      </rPr>
      <t xml:space="preserve">歳の</t>
    </r>
    <r>
      <rPr>
        <sz val="10"/>
        <rFont val="Arial"/>
        <family val="0"/>
        <charset val="1"/>
      </rPr>
      <t xml:space="preserve">87.7%</t>
    </r>
    <r>
      <rPr>
        <sz val="10"/>
        <rFont val="Noto Sans CJK SC"/>
        <family val="2"/>
      </rPr>
      <t xml:space="preserve">が急性虫垂炎で、</t>
    </r>
    <r>
      <rPr>
        <sz val="10"/>
        <rFont val="Arial"/>
        <family val="0"/>
        <charset val="1"/>
      </rPr>
      <t xml:space="preserve">65</t>
    </r>
    <r>
      <rPr>
        <sz val="10"/>
        <rFont val="Noto Sans CJK SC"/>
        <family val="2"/>
      </rPr>
      <t xml:space="preserve">歳以上では腸閉塞が</t>
    </r>
    <r>
      <rPr>
        <sz val="10"/>
        <rFont val="Arial"/>
        <family val="0"/>
        <charset val="1"/>
      </rPr>
      <t xml:space="preserve">44.7%</t>
    </r>
    <r>
      <rPr>
        <sz val="10"/>
        <rFont val="Noto Sans CJK SC"/>
        <family val="2"/>
      </rPr>
      <t xml:space="preserve">で最も多かった。</t>
    </r>
  </si>
  <si>
    <t xml:space="preserve">AB-009</t>
  </si>
  <si>
    <r>
      <rPr>
        <sz val="10"/>
        <rFont val="Noto Sans CJK SC"/>
        <family val="2"/>
      </rPr>
      <t xml:space="preserve">急性腹痛は救急外来の受診者の</t>
    </r>
    <r>
      <rPr>
        <sz val="10"/>
        <rFont val="Arial"/>
        <family val="0"/>
        <charset val="1"/>
      </rPr>
      <t xml:space="preserve">5</t>
    </r>
    <r>
      <rPr>
        <sz val="10"/>
        <rFont val="Noto Sans CJK SC"/>
        <family val="2"/>
      </rPr>
      <t xml:space="preserve">〜</t>
    </r>
    <r>
      <rPr>
        <sz val="10"/>
        <rFont val="Arial"/>
        <family val="0"/>
        <charset val="1"/>
      </rPr>
      <t xml:space="preserve">10%</t>
    </r>
    <r>
      <rPr>
        <sz val="10"/>
        <rFont val="Noto Sans CJK SC"/>
        <family val="2"/>
      </rPr>
      <t xml:space="preserve">を占めると報告されている。致死的な症例は</t>
    </r>
    <r>
      <rPr>
        <sz val="10"/>
        <rFont val="Arial"/>
        <family val="0"/>
        <charset val="1"/>
      </rPr>
      <t xml:space="preserve">0.5%</t>
    </r>
    <r>
      <rPr>
        <sz val="10"/>
        <rFont val="Noto Sans CJK SC"/>
        <family val="2"/>
      </rPr>
      <t xml:space="preserve">未満、重篤で手術が必要な症例は約</t>
    </r>
    <r>
      <rPr>
        <sz val="10"/>
        <rFont val="Arial"/>
        <family val="0"/>
        <charset val="1"/>
      </rPr>
      <t xml:space="preserve">20%</t>
    </r>
    <r>
      <rPr>
        <sz val="10"/>
        <rFont val="Noto Sans CJK SC"/>
        <family val="2"/>
      </rPr>
      <t xml:space="preserve">である。入院が必要になるのは約</t>
    </r>
    <r>
      <rPr>
        <sz val="10"/>
        <rFont val="Arial"/>
        <family val="0"/>
        <charset val="1"/>
      </rPr>
      <t xml:space="preserve">20</t>
    </r>
    <r>
      <rPr>
        <sz val="10"/>
        <rFont val="Noto Sans CJK SC"/>
        <family val="2"/>
      </rPr>
      <t xml:space="preserve">〜</t>
    </r>
    <r>
      <rPr>
        <sz val="10"/>
        <rFont val="Arial"/>
        <family val="0"/>
        <charset val="1"/>
      </rPr>
      <t xml:space="preserve">40%</t>
    </r>
    <r>
      <rPr>
        <sz val="10"/>
        <rFont val="Noto Sans CJK SC"/>
        <family val="2"/>
      </rPr>
      <t xml:space="preserve">で、入院患者のうち約</t>
    </r>
    <r>
      <rPr>
        <sz val="10"/>
        <rFont val="Arial"/>
        <family val="0"/>
        <charset val="1"/>
      </rPr>
      <t xml:space="preserve">20</t>
    </r>
    <r>
      <rPr>
        <sz val="10"/>
        <rFont val="Noto Sans CJK SC"/>
        <family val="2"/>
      </rPr>
      <t xml:space="preserve">〜</t>
    </r>
    <r>
      <rPr>
        <sz val="10"/>
        <rFont val="Arial"/>
        <family val="0"/>
        <charset val="1"/>
      </rPr>
      <t xml:space="preserve">30%</t>
    </r>
    <r>
      <rPr>
        <sz val="10"/>
        <rFont val="Noto Sans CJK SC"/>
        <family val="2"/>
      </rPr>
      <t xml:space="preserve">が外科的介入を要する。</t>
    </r>
  </si>
  <si>
    <t xml:space="preserve">AB-010</t>
  </si>
  <si>
    <r>
      <rPr>
        <sz val="10"/>
        <rFont val="Noto Sans CJK SC"/>
        <family val="2"/>
      </rPr>
      <t xml:space="preserve">急性発症の腹痛では、初診時に約</t>
    </r>
    <r>
      <rPr>
        <sz val="10"/>
        <rFont val="Arial"/>
        <family val="0"/>
        <charset val="1"/>
      </rPr>
      <t xml:space="preserve">7</t>
    </r>
    <r>
      <rPr>
        <sz val="10"/>
        <rFont val="Noto Sans CJK SC"/>
        <family val="2"/>
      </rPr>
      <t xml:space="preserve">割で診断がつき、約</t>
    </r>
    <r>
      <rPr>
        <sz val="10"/>
        <rFont val="Arial"/>
        <family val="0"/>
        <charset val="1"/>
      </rPr>
      <t xml:space="preserve">3</t>
    </r>
    <r>
      <rPr>
        <sz val="10"/>
        <rFont val="Noto Sans CJK SC"/>
        <family val="2"/>
      </rPr>
      <t xml:space="preserve">割は非特異的腹痛（</t>
    </r>
    <r>
      <rPr>
        <sz val="10"/>
        <rFont val="Arial"/>
        <family val="0"/>
        <charset val="1"/>
      </rPr>
      <t xml:space="preserve">NSAP</t>
    </r>
    <r>
      <rPr>
        <sz val="10"/>
        <rFont val="Noto Sans CJK SC"/>
        <family val="2"/>
      </rPr>
      <t xml:space="preserve">）と診断される。診断がつかなかった患者の多くは</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日以内に痛みが消えるか軽くなるが、一部は後に治療が必要な疾患が見つかる。</t>
    </r>
  </si>
  <si>
    <t xml:space="preserve">AB-011</t>
  </si>
  <si>
    <r>
      <rPr>
        <sz val="10"/>
        <rFont val="Noto Sans CJK SC"/>
        <family val="2"/>
      </rPr>
      <t xml:space="preserve">急性腹症では、原因が心血管系の病変である場合や、</t>
    </r>
    <r>
      <rPr>
        <sz val="10"/>
        <rFont val="Arial"/>
        <family val="0"/>
        <charset val="1"/>
      </rPr>
      <t xml:space="preserve">SOFA </t>
    </r>
    <r>
      <rPr>
        <sz val="10"/>
        <rFont val="Noto Sans CJK SC"/>
        <family val="2"/>
      </rPr>
      <t xml:space="preserve">スコアが高く全身状態が悪い場合に予後が悪く、特に高齢者で悪化しやすい。高齢者は他の年代に比べて死亡率が高く、リハビリなどのための転院も多い。</t>
    </r>
  </si>
  <si>
    <t xml:space="preserve">AB-012</t>
  </si>
  <si>
    <t xml:space="preserve">消化管穿孔では、食道穿孔と下部消化管穿孔の死亡率が、胃・十二指腸穿孔より一般に高い。高齢者と、発症から時間がたった患者は予後が悪い。</t>
  </si>
  <si>
    <r>
      <rPr>
        <sz val="10"/>
        <rFont val="Noto Sans CJK SC"/>
        <family val="2"/>
      </rPr>
      <t xml:space="preserve">医学各論 Ⅵ</t>
    </r>
    <r>
      <rPr>
        <sz val="10"/>
        <rFont val="Arial"/>
        <family val="0"/>
        <charset val="1"/>
      </rPr>
      <t xml:space="preserve">-9-B-①</t>
    </r>
    <r>
      <rPr>
        <sz val="10"/>
        <rFont val="Noto Sans CJK SC"/>
        <family val="2"/>
      </rPr>
      <t xml:space="preserve">（細菌性腹膜炎、</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</si>
  <si>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TBL-02-07-017 (id: JlAKpkM)</t>
    </r>
    <r>
      <rPr>
        <sz val="10"/>
        <rFont val="Noto Sans CJK SC"/>
        <family val="2"/>
      </rPr>
      <t xml:space="preserve">；</t>
    </r>
    <r>
      <rPr>
        <sz val="10"/>
        <rFont val="Arial"/>
        <family val="0"/>
        <charset val="1"/>
      </rPr>
      <t xml:space="preserve">TBL-01-00-308 (id: Jlvnl70)</t>
    </r>
  </si>
  <si>
    <t xml:space="preserve">AB-013</t>
  </si>
  <si>
    <t xml:space="preserve">急性腹症は、症例数の多い施設のほうが少ない施設より診断率や予後がよい傾向がある。総合臨床医（内科・外科）や放射線科医の読影があることも予後によい影響を与える可能性がある。</t>
  </si>
  <si>
    <t xml:space="preserve">AB-014</t>
  </si>
  <si>
    <t xml:space="preserve">腹痛に関連して医療訴訟になりやすい疾患として、腹膜炎（汎発性を含む）、心筋梗塞、腸閉塞（絞扼性を含む）、大動脈解離、急性膵炎が挙げられている。</t>
  </si>
  <si>
    <r>
      <rPr>
        <sz val="10"/>
        <rFont val="Arial"/>
        <family val="0"/>
        <charset val="1"/>
      </rPr>
      <t xml:space="preserve">PS-02-08-05 (id: JkxnuRY)</t>
    </r>
    <r>
      <rPr>
        <sz val="10"/>
        <rFont val="Noto Sans CJK SC"/>
        <family val="2"/>
      </rPr>
      <t xml:space="preserve">；</t>
    </r>
    <r>
      <rPr>
        <sz val="10"/>
        <rFont val="Arial"/>
        <family val="0"/>
        <charset val="1"/>
      </rPr>
      <t xml:space="preserve">TBL-02-07-017 (id: JlAKpkM)</t>
    </r>
    <r>
      <rPr>
        <sz val="10"/>
        <rFont val="Noto Sans CJK SC"/>
        <family val="2"/>
      </rPr>
      <t xml:space="preserve">；</t>
    </r>
    <r>
      <rPr>
        <sz val="10"/>
        <rFont val="Arial"/>
        <family val="0"/>
        <charset val="1"/>
      </rPr>
      <t xml:space="preserve">TBL-01-00-265 (id: Jlvnl3o)</t>
    </r>
    <r>
      <rPr>
        <sz val="10"/>
        <rFont val="Noto Sans CJK SC"/>
        <family val="2"/>
      </rPr>
      <t xml:space="preserve">；</t>
    </r>
    <r>
      <rPr>
        <sz val="10"/>
        <rFont val="Arial"/>
        <family val="0"/>
        <charset val="1"/>
      </rPr>
      <t xml:space="preserve">TBL-01-00-308 (id: Jlvnl70)</t>
    </r>
  </si>
  <si>
    <t xml:space="preserve">AB-015</t>
  </si>
  <si>
    <t xml:space="preserve">緊急度の判断と緊急処置</t>
  </si>
  <si>
    <t xml:space="preserve">緊急手術の対象になるのは、一般に、血管の破裂、腹腔内出血、腸管の虚血・壊死、汎発性腹膜炎、炎症性の急性腹症などである。</t>
  </si>
  <si>
    <t xml:space="preserve">AB-016</t>
  </si>
  <si>
    <t xml:space="preserve">短時間で命にかかわる腹痛として、大動脈瘤破裂や大動脈解離による出血があり、敗血症性ショックを起こす急性腹症も速やかな対応が必要である。ショックを伴う腹部中央の激痛では、急性膵炎、腸間膜動脈閉塞症、腹腔内出血、大動脈瘤破裂、大動脈解離、消化管穿孔や腸管壊死、急性冠症候群、異所性妊娠を鑑別する。</t>
  </si>
  <si>
    <t xml:space="preserve">AB-017</t>
  </si>
  <si>
    <t xml:space="preserve">緊急の内視鏡検査や処置が必要になる腹痛の原因として、消化管出血、急性胆管炎、消化管異物、腸閉塞症がある。緊急の血管造影や血管内治療が必要になる病態には、出血に対する塞栓術（腫瘍破裂、内視鏡で止血できない消化管出血、内臓動脈瘤破裂など）、腸間膜動脈閉塞などに対する血管形成術、腹部大動脈瘤に対するステントグラフト内挿術、急性腸間膜虚血に対する動注療法がある。</t>
  </si>
  <si>
    <t xml:space="preserve">AB-018</t>
  </si>
  <si>
    <t xml:space="preserve">急性腹症を疑ったら、まずバイタルサインを確認し、異常があれば緊急処置を行いながら原因疾患の治療を始める。自施設で根治的な治療ができない場合は、緊急処置をしたうえで転院を考える。バイタルサインに異常がなければ、医療面接と身体所見から緊急手術の必要性を判断し、血液検査と画像検査で出血、臓器の虚血、汎発性腹膜炎、臓器の急性炎症がないかを判断する。</t>
  </si>
  <si>
    <t xml:space="preserve">AB-019</t>
  </si>
  <si>
    <t xml:space="preserve">急性腹症で腹腔内感染症と診断したら、循環動態が安定していても初期輸液をすぐに始める。輸液はまず末梢静脈路から始め、成人の敗血症性ショックでは中心静脈路の確保を待たずに末梢静脈から昇圧薬を始めて平均血圧を回復させることが勧められている（短期間に限り、肘窩かそれより中枢の静脈を使う）。末梢静脈路がとれなければ、小児・成人とも骨髄輸液を考える。</t>
  </si>
  <si>
    <t xml:space="preserve">AB-020</t>
  </si>
  <si>
    <r>
      <rPr>
        <sz val="10"/>
        <rFont val="Noto Sans CJK SC"/>
        <family val="2"/>
      </rPr>
      <t xml:space="preserve">腹腔内感染が疑われる急性腹症には、できるだけ早く抗菌薬を投与することが提案されている（強い推奨、エビデンスの確実性 </t>
    </r>
    <r>
      <rPr>
        <sz val="10"/>
        <rFont val="Arial"/>
        <family val="0"/>
        <charset val="1"/>
      </rPr>
      <t xml:space="preserve">C</t>
    </r>
    <r>
      <rPr>
        <sz val="10"/>
        <rFont val="Noto Sans CJK SC"/>
        <family val="2"/>
      </rPr>
      <t xml:space="preserve">）。敗血症を疑う場合は、抗菌薬の投与前か、できるだけ早い時期に血液培養をとる。</t>
    </r>
  </si>
  <si>
    <t xml:space="preserve">AB-021</t>
  </si>
  <si>
    <t xml:space="preserve">急性腹症の医療面接と身体診察</t>
  </si>
  <si>
    <r>
      <rPr>
        <sz val="10"/>
        <rFont val="Noto Sans CJK SC"/>
        <family val="2"/>
      </rPr>
      <t xml:space="preserve">急性腹症の病歴では、腹痛の性状、警告症状（</t>
    </r>
    <r>
      <rPr>
        <sz val="10"/>
        <rFont val="Arial"/>
        <family val="0"/>
        <charset val="1"/>
      </rPr>
      <t xml:space="preserve">red flag sign</t>
    </r>
    <r>
      <rPr>
        <sz val="10"/>
        <rFont val="Noto Sans CJK SC"/>
        <family val="2"/>
      </rPr>
      <t xml:space="preserve">）、疾患に特異性の高い病歴を聴く。随伴症状として、悪心・嘔吐、食欲不振、排便習慣の変化、血便・黒色便、発熱と悪寒・戦慄、性器出血を確認する。患者背景は </t>
    </r>
    <r>
      <rPr>
        <sz val="10"/>
        <rFont val="Arial"/>
        <family val="0"/>
        <charset val="1"/>
      </rPr>
      <t xml:space="preserve">SAMPLE</t>
    </r>
    <r>
      <rPr>
        <sz val="10"/>
        <rFont val="Noto Sans CJK SC"/>
        <family val="2"/>
      </rPr>
      <t xml:space="preserve">（症状、アレルギー、薬、既往歴・妊娠、最終食事、経過）に沿って聴く。</t>
    </r>
  </si>
  <si>
    <r>
      <rPr>
        <sz val="10"/>
        <rFont val="Arial"/>
        <family val="0"/>
        <charset val="1"/>
      </rPr>
      <t xml:space="preserve">PS-02-08-05 (id: JkxnuRY)</t>
    </r>
    <r>
      <rPr>
        <sz val="10"/>
        <rFont val="Noto Sans CJK SC"/>
        <family val="2"/>
      </rPr>
      <t xml:space="preserve">；</t>
    </r>
    <r>
      <rPr>
        <sz val="10"/>
        <rFont val="Arial"/>
        <family val="0"/>
        <charset val="1"/>
      </rPr>
      <t xml:space="preserve">TBL-02-07-017 (id: JlAKpkM)</t>
    </r>
    <r>
      <rPr>
        <sz val="10"/>
        <rFont val="Noto Sans CJK SC"/>
        <family val="2"/>
      </rPr>
      <t xml:space="preserve">；</t>
    </r>
    <r>
      <rPr>
        <sz val="10"/>
        <rFont val="Arial"/>
        <family val="0"/>
        <charset val="1"/>
      </rPr>
      <t xml:space="preserve">TBL-02-07-018 (id: JlAKpkQ)</t>
    </r>
  </si>
  <si>
    <t xml:space="preserve">AB-022</t>
  </si>
  <si>
    <t xml:space="preserve">急性腹症の身体診察では、外観とバイタルサインで緊急度と重症度を評価し、腹部は視診、聴診、打診、触診を行う。必要に応じて黄疸・貧血、胸部、腰背部、直腸・泌尿生殖器領域も診る。表情、顔色、呼吸、立ち居振る舞いといった第一印象や、ベッド上の姿勢・歩き方も緊急度の推定や診断の手がかりになる。</t>
  </si>
  <si>
    <t xml:space="preserve">AB-023</t>
  </si>
  <si>
    <r>
      <rPr>
        <sz val="10"/>
        <rFont val="Noto Sans CJK SC"/>
        <family val="2"/>
      </rPr>
      <t xml:space="preserve">急性腹症では、頻呼吸があると肺炎、心肺不全、菌血症の可能性が高まり（エビデンスの確実性 </t>
    </r>
    <r>
      <rPr>
        <sz val="10"/>
        <rFont val="Arial"/>
        <family val="0"/>
        <charset val="1"/>
      </rPr>
      <t xml:space="preserve">B</t>
    </r>
    <r>
      <rPr>
        <sz val="10"/>
        <rFont val="Noto Sans CJK SC"/>
        <family val="2"/>
      </rPr>
      <t xml:space="preserve">）、頻脈、低血圧、発熱は重症度や予後と関連する（</t>
    </r>
    <r>
      <rPr>
        <sz val="10"/>
        <rFont val="Arial"/>
        <family val="0"/>
        <charset val="1"/>
      </rPr>
      <t xml:space="preserve">C</t>
    </r>
    <r>
      <rPr>
        <sz val="10"/>
        <rFont val="Noto Sans CJK SC"/>
        <family val="2"/>
      </rPr>
      <t xml:space="preserve">）。</t>
    </r>
  </si>
  <si>
    <t xml:space="preserve">AB-024</t>
  </si>
  <si>
    <t xml:space="preserve">腹部の視診では、手術瘢痕、皮膚所見、腹部膨満、腹壁ヘルニア、拍動、腫瘤、呼吸に伴う腹壁の動きを確認する。腹部膨満、腸の蠕動の亢進、手術瘢痕は腸閉塞の可能性を高める。</t>
  </si>
  <si>
    <r>
      <rPr>
        <sz val="10"/>
        <rFont val="Arial"/>
        <family val="0"/>
        <charset val="1"/>
      </rPr>
      <t xml:space="preserve">PS-02-08-05 (id: JkxnuRY)</t>
    </r>
    <r>
      <rPr>
        <sz val="10"/>
        <rFont val="Noto Sans CJK SC"/>
        <family val="2"/>
      </rPr>
      <t xml:space="preserve">；</t>
    </r>
    <r>
      <rPr>
        <sz val="10"/>
        <rFont val="Arial"/>
        <family val="0"/>
        <charset val="1"/>
      </rPr>
      <t xml:space="preserve">TBL-02-07-017 (id: JlAKpkM)</t>
    </r>
    <r>
      <rPr>
        <sz val="10"/>
        <rFont val="Noto Sans CJK SC"/>
        <family val="2"/>
      </rPr>
      <t xml:space="preserve">；</t>
    </r>
    <r>
      <rPr>
        <sz val="10"/>
        <rFont val="Arial"/>
        <family val="0"/>
        <charset val="1"/>
      </rPr>
      <t xml:space="preserve">TBL-01-00-265 (id: Jlvnl3o)</t>
    </r>
    <r>
      <rPr>
        <sz val="10"/>
        <rFont val="Noto Sans CJK SC"/>
        <family val="2"/>
      </rPr>
      <t xml:space="preserve">；</t>
    </r>
    <r>
      <rPr>
        <sz val="10"/>
        <rFont val="Arial"/>
        <family val="0"/>
        <charset val="1"/>
      </rPr>
      <t xml:space="preserve">TBL-02-07-024 (id: JlAKpko)</t>
    </r>
  </si>
  <si>
    <t xml:space="preserve">AB-025</t>
  </si>
  <si>
    <r>
      <rPr>
        <sz val="10"/>
        <rFont val="Noto Sans CJK SC"/>
        <family val="2"/>
      </rPr>
      <t xml:space="preserve">腸蠕動音はよく伝わるので、聴診は</t>
    </r>
    <r>
      <rPr>
        <sz val="10"/>
        <rFont val="Arial"/>
        <family val="0"/>
        <charset val="1"/>
      </rPr>
      <t xml:space="preserve">1</t>
    </r>
    <r>
      <rPr>
        <sz val="10"/>
        <rFont val="Noto Sans CJK SC"/>
        <family val="2"/>
      </rPr>
      <t xml:space="preserve">か所で十分とされる。急性腹症での聴診の臨床的意義は限られるため、蠕動音が聞こえないときに聴診部位を増やしたり時間を延ばしたりすることは勧められていない。異常な腸蠕動音は腸閉塞の診断に役立つが、血管雑音の意義ははっきりしない。</t>
    </r>
  </si>
  <si>
    <r>
      <rPr>
        <sz val="10"/>
        <rFont val="Arial"/>
        <family val="0"/>
        <charset val="1"/>
      </rPr>
      <t xml:space="preserve">PS-02-08-05 (id: JkxnuRY)</t>
    </r>
    <r>
      <rPr>
        <sz val="10"/>
        <rFont val="Noto Sans CJK SC"/>
        <family val="2"/>
      </rPr>
      <t xml:space="preserve">；</t>
    </r>
    <r>
      <rPr>
        <sz val="10"/>
        <rFont val="Arial"/>
        <family val="0"/>
        <charset val="1"/>
      </rPr>
      <t xml:space="preserve">TBL-02-07-017 (id: JlAKpkM)</t>
    </r>
    <r>
      <rPr>
        <sz val="10"/>
        <rFont val="Noto Sans CJK SC"/>
        <family val="2"/>
      </rPr>
      <t xml:space="preserve">；</t>
    </r>
    <r>
      <rPr>
        <sz val="10"/>
        <rFont val="Arial"/>
        <family val="0"/>
        <charset val="1"/>
      </rPr>
      <t xml:space="preserve">TBL-01-00-265 (id: Jlvnl3o)</t>
    </r>
  </si>
  <si>
    <t xml:space="preserve">AB-026</t>
  </si>
  <si>
    <r>
      <rPr>
        <sz val="10"/>
        <rFont val="Noto Sans CJK SC"/>
        <family val="2"/>
      </rPr>
      <t xml:space="preserve">小腸閉塞の患者</t>
    </r>
    <r>
      <rPr>
        <sz val="10"/>
        <rFont val="Arial"/>
        <family val="0"/>
        <charset val="1"/>
      </rPr>
      <t xml:space="preserve">50</t>
    </r>
    <r>
      <rPr>
        <sz val="10"/>
        <rFont val="Noto Sans CJK SC"/>
        <family val="2"/>
      </rPr>
      <t xml:space="preserve">例の報告では、腸蠕動音の亢進が</t>
    </r>
    <r>
      <rPr>
        <sz val="10"/>
        <rFont val="Arial"/>
        <family val="0"/>
        <charset val="1"/>
      </rPr>
      <t xml:space="preserve">50%</t>
    </r>
    <r>
      <rPr>
        <sz val="10"/>
        <rFont val="Noto Sans CJK SC"/>
        <family val="2"/>
      </rPr>
      <t xml:space="preserve">、減弱または消失が</t>
    </r>
    <r>
      <rPr>
        <sz val="10"/>
        <rFont val="Arial"/>
        <family val="0"/>
        <charset val="1"/>
      </rPr>
      <t xml:space="preserve">24%</t>
    </r>
    <r>
      <rPr>
        <sz val="10"/>
        <rFont val="Noto Sans CJK SC"/>
        <family val="2"/>
      </rPr>
      <t xml:space="preserve">にみられた。</t>
    </r>
  </si>
  <si>
    <t xml:space="preserve">AB-027</t>
  </si>
  <si>
    <t xml:space="preserve">腹膜刺激徴候は、炎症などが壁側・臓側腹膜に及んで刺激されたときに出る徴候で、直接みる手技に筋性防御、筋強直（板状硬）、反跳痛、打診痛があり、間接的にみる手技に咳嗽試験と踵落とし試験がある。腹膜刺激徴候は腹膜炎の検出に役立ち、打診痛が陽性なら反跳痛をあえて誘発する必要はない。</t>
  </si>
  <si>
    <t xml:space="preserve">AB-028</t>
  </si>
  <si>
    <r>
      <rPr>
        <sz val="10"/>
        <rFont val="Noto Sans CJK SC"/>
        <family val="2"/>
      </rPr>
      <t xml:space="preserve">腹膜刺激徴候がなくても、臨床的に腹膜炎や腸間膜虚血が疑われる場合は画像検査を追加する。高齢の腹膜炎患者で筋性防御や板状硬がみられたのは</t>
    </r>
    <r>
      <rPr>
        <sz val="10"/>
        <rFont val="Arial"/>
        <family val="0"/>
        <charset val="1"/>
      </rPr>
      <t xml:space="preserve">34%</t>
    </r>
    <r>
      <rPr>
        <sz val="10"/>
        <rFont val="Noto Sans CJK SC"/>
        <family val="2"/>
      </rPr>
      <t xml:space="preserve">にとどまったという報告がある。</t>
    </r>
  </si>
  <si>
    <r>
      <rPr>
        <sz val="10"/>
        <rFont val="Arial"/>
        <family val="0"/>
        <charset val="1"/>
      </rPr>
      <t xml:space="preserve">34%</t>
    </r>
    <r>
      <rPr>
        <sz val="10"/>
        <rFont val="Noto Sans CJK SC"/>
        <family val="2"/>
      </rPr>
      <t xml:space="preserve">はガイドラインが引用した研究による（二次資料経由）</t>
    </r>
  </si>
  <si>
    <t xml:space="preserve">AB-029</t>
  </si>
  <si>
    <r>
      <rPr>
        <sz val="10"/>
        <rFont val="Noto Sans CJK SC"/>
        <family val="2"/>
      </rPr>
      <t xml:space="preserve">急性虫垂炎では、腸腰筋テストと閉鎖筋テストの特異度が高い（エビデンスの確実性 </t>
    </r>
    <r>
      <rPr>
        <sz val="10"/>
        <rFont val="Arial"/>
        <family val="0"/>
        <charset val="1"/>
      </rPr>
      <t xml:space="preserve">C</t>
    </r>
    <r>
      <rPr>
        <sz val="10"/>
        <rFont val="Noto Sans CJK SC"/>
        <family val="2"/>
      </rPr>
      <t xml:space="preserve">）。閉鎖孔ヘルニアが疑わしければ、</t>
    </r>
    <r>
      <rPr>
        <sz val="10"/>
        <rFont val="Arial"/>
        <family val="0"/>
        <charset val="1"/>
      </rPr>
      <t xml:space="preserve">Howship-Romberg </t>
    </r>
    <r>
      <rPr>
        <sz val="10"/>
        <rFont val="Noto Sans CJK SC"/>
        <family val="2"/>
      </rPr>
      <t xml:space="preserve">徴候の有無をみる（</t>
    </r>
    <r>
      <rPr>
        <sz val="10"/>
        <rFont val="Arial"/>
        <family val="0"/>
        <charset val="1"/>
      </rPr>
      <t xml:space="preserve">D</t>
    </r>
    <r>
      <rPr>
        <sz val="10"/>
        <rFont val="Noto Sans CJK SC"/>
        <family val="2"/>
      </rPr>
      <t xml:space="preserve">）。一方、腹水の診察所見（波動、濁音界の移動など）は急性腹症の診断ではあまり役立たない（</t>
    </r>
    <r>
      <rPr>
        <sz val="10"/>
        <rFont val="Arial"/>
        <family val="0"/>
        <charset val="1"/>
      </rPr>
      <t xml:space="preserve">D</t>
    </r>
    <r>
      <rPr>
        <sz val="10"/>
        <rFont val="Noto Sans CJK SC"/>
        <family val="2"/>
      </rPr>
      <t xml:space="preserve">）。</t>
    </r>
  </si>
  <si>
    <r>
      <rPr>
        <sz val="10"/>
        <rFont val="Noto Sans CJK SC"/>
        <family val="2"/>
      </rPr>
      <t xml:space="preserve">医学各論 Ⅵ</t>
    </r>
    <r>
      <rPr>
        <sz val="10"/>
        <rFont val="Arial"/>
        <family val="0"/>
        <charset val="1"/>
      </rPr>
      <t xml:space="preserve">-9-A-④</t>
    </r>
    <r>
      <rPr>
        <sz val="10"/>
        <rFont val="Noto Sans CJK SC"/>
        <family val="2"/>
      </rPr>
      <t xml:space="preserve">（閉鎖孔ヘルニア、</t>
    </r>
    <r>
      <rPr>
        <sz val="10"/>
        <rFont val="Arial"/>
        <family val="0"/>
        <charset val="1"/>
      </rPr>
      <t xml:space="preserve">b</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</si>
  <si>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TBL-02-07-017 (id: JlAKpkM)</t>
    </r>
    <r>
      <rPr>
        <sz val="10"/>
        <rFont val="Noto Sans CJK SC"/>
        <family val="2"/>
      </rPr>
      <t xml:space="preserve">；</t>
    </r>
    <r>
      <rPr>
        <sz val="10"/>
        <rFont val="Arial"/>
        <family val="0"/>
        <charset val="1"/>
      </rPr>
      <t xml:space="preserve">TBL-01-00-264 (id: Jlvnl3k)</t>
    </r>
    <r>
      <rPr>
        <sz val="10"/>
        <rFont val="Noto Sans CJK SC"/>
        <family val="2"/>
      </rPr>
      <t xml:space="preserve">；</t>
    </r>
    <r>
      <rPr>
        <sz val="10"/>
        <rFont val="Arial"/>
        <family val="0"/>
        <charset val="1"/>
      </rPr>
      <t xml:space="preserve">TBL-01-00-309 (id: Jlvnl78)</t>
    </r>
  </si>
  <si>
    <t xml:space="preserve">AB-030</t>
  </si>
  <si>
    <r>
      <rPr>
        <sz val="10"/>
        <rFont val="Arial"/>
        <family val="0"/>
        <charset val="1"/>
      </rPr>
      <t xml:space="preserve">Carnett </t>
    </r>
    <r>
      <rPr>
        <sz val="10"/>
        <rFont val="Noto Sans CJK SC"/>
        <family val="2"/>
      </rPr>
      <t xml:space="preserve">徴候は、仰臥位で腕を胸の前で組んだ患者に頭を少し持ち上げて腹筋を緊張させ、最も強い圧痛点の痛みが変わらないか強まれば陽性、弱まれば陰性とする診察法である。腹腔内の病変の除外や、腹壁の痛み、心因性の腹痛の診断に役立つ。</t>
    </r>
  </si>
  <si>
    <t xml:space="preserve">AB-031</t>
  </si>
  <si>
    <t xml:space="preserve">急性腹症の診断で直腸診をルーチンに行う意義は限られている。ただし、排便障害、便の性状の確認、肛門疾患、消化管出血、直腸癌、前立腺癌・前立腺炎が疑われる場合は適応がある。女性の内診（双合診）もルーチンには勧められないが、異所性妊娠や骨盤内炎症性疾患を疑うときは子宮頸部の可動痛や付属器の圧痛が参考になる。</t>
  </si>
  <si>
    <t xml:space="preserve">AB-032</t>
  </si>
  <si>
    <r>
      <rPr>
        <sz val="10"/>
        <rFont val="Noto Sans CJK SC"/>
        <family val="2"/>
      </rPr>
      <t xml:space="preserve">腹痛の診断がつく前に鎮痛薬（アセトアミノフェンやオピオイド）を使っても、診断率の低下や予後の悪化にはつながらない（エビデンスの確実性 </t>
    </r>
    <r>
      <rPr>
        <sz val="10"/>
        <rFont val="Arial"/>
        <family val="0"/>
        <charset val="1"/>
      </rPr>
      <t xml:space="preserve">A</t>
    </r>
    <r>
      <rPr>
        <sz val="10"/>
        <rFont val="Noto Sans CJK SC"/>
        <family val="2"/>
      </rPr>
      <t xml:space="preserve">）。このため、原因にかかわらず診断前から早めに鎮痛薬を使うことが勧められている。</t>
    </r>
  </si>
  <si>
    <t xml:space="preserve">AB-033</t>
  </si>
  <si>
    <r>
      <rPr>
        <sz val="10"/>
        <rFont val="Noto Sans CJK SC"/>
        <family val="2"/>
      </rPr>
      <t xml:space="preserve">急性腹症の鎮痛では、痛みの強さにかかわらずアセトアミノフェンの静脈投与が勧められ、痛みが強ければオピオイドの静脈投与を加える。ブチルスコポラミンなどの鎮痙薬は第</t>
    </r>
    <r>
      <rPr>
        <sz val="10"/>
        <rFont val="Arial"/>
        <family val="0"/>
        <charset val="1"/>
      </rPr>
      <t xml:space="preserve">1</t>
    </r>
    <r>
      <rPr>
        <sz val="10"/>
        <rFont val="Noto Sans CJK SC"/>
        <family val="2"/>
      </rPr>
      <t xml:space="preserve">選択ではなく、疝痛に対する補助として使う。</t>
    </r>
    <r>
      <rPr>
        <sz val="10"/>
        <rFont val="Arial"/>
        <family val="0"/>
        <charset val="1"/>
      </rPr>
      <t xml:space="preserve">NSAIDs </t>
    </r>
    <r>
      <rPr>
        <sz val="10"/>
        <rFont val="Noto Sans CJK SC"/>
        <family val="2"/>
      </rPr>
      <t xml:space="preserve">は胆道疾患の疝痛にオピオイドと同等の効果があり、尿管結石の疝痛には </t>
    </r>
    <r>
      <rPr>
        <sz val="10"/>
        <rFont val="Arial"/>
        <family val="0"/>
        <charset val="1"/>
      </rPr>
      <t xml:space="preserve">NSAIDs </t>
    </r>
    <r>
      <rPr>
        <sz val="10"/>
        <rFont val="Noto Sans CJK SC"/>
        <family val="2"/>
      </rPr>
      <t xml:space="preserve">を使い、使えない場合にオピオイドを使う。</t>
    </r>
  </si>
  <si>
    <r>
      <rPr>
        <sz val="10"/>
        <rFont val="Noto Sans CJK SC"/>
        <family val="2"/>
      </rPr>
      <t xml:space="preserve">アセトアミノフェンの用量（</t>
    </r>
    <r>
      <rPr>
        <sz val="10"/>
        <rFont val="Arial"/>
        <family val="0"/>
        <charset val="1"/>
      </rPr>
      <t xml:space="preserve">1</t>
    </r>
    <r>
      <rPr>
        <sz val="10"/>
        <rFont val="Noto Sans CJK SC"/>
        <family val="2"/>
      </rPr>
      <t xml:space="preserve">回</t>
    </r>
    <r>
      <rPr>
        <sz val="10"/>
        <rFont val="Arial"/>
        <family val="0"/>
        <charset val="1"/>
      </rPr>
      <t xml:space="preserve">1,000 mg</t>
    </r>
    <r>
      <rPr>
        <sz val="10"/>
        <rFont val="Noto Sans CJK SC"/>
        <family val="2"/>
      </rPr>
      <t xml:space="preserve">、</t>
    </r>
    <r>
      <rPr>
        <sz val="10"/>
        <rFont val="Arial"/>
        <family val="0"/>
        <charset val="1"/>
      </rPr>
      <t xml:space="preserve">50 kg </t>
    </r>
    <r>
      <rPr>
        <sz val="10"/>
        <rFont val="Noto Sans CJK SC"/>
        <family val="2"/>
      </rPr>
      <t xml:space="preserve">未満は</t>
    </r>
    <r>
      <rPr>
        <sz val="10"/>
        <rFont val="Arial"/>
        <family val="0"/>
        <charset val="1"/>
      </rPr>
      <t xml:space="preserve">15 mg/kg</t>
    </r>
    <r>
      <rPr>
        <sz val="10"/>
        <rFont val="Noto Sans CJK SC"/>
        <family val="2"/>
      </rPr>
      <t xml:space="preserve">）と日本の保険適応量はガイドラインの注に記載がある</t>
    </r>
  </si>
  <si>
    <t xml:space="preserve">AB-034</t>
  </si>
  <si>
    <t xml:space="preserve">血液検査や画像検査は偽陰性になることがあるため、急性腹症は病歴と身体所見を含めて総合的に判断する。</t>
  </si>
  <si>
    <t xml:space="preserve">AB-035</t>
  </si>
  <si>
    <t xml:space="preserve">急性腹症の検査</t>
  </si>
  <si>
    <r>
      <rPr>
        <sz val="10"/>
        <rFont val="Noto Sans CJK SC"/>
        <family val="2"/>
      </rPr>
      <t xml:space="preserve">プロカルシトニンは、敗血症の診断と重症度の判定、急性膵炎の重症度の判定、複雑性虫垂炎と絞扼性腸閉塞の診断に役立つとされる（弱い推奨、エビデンスの確実性 </t>
    </r>
    <r>
      <rPr>
        <sz val="10"/>
        <rFont val="Arial"/>
        <family val="0"/>
        <charset val="1"/>
      </rPr>
      <t xml:space="preserve">C</t>
    </r>
    <r>
      <rPr>
        <sz val="10"/>
        <rFont val="Noto Sans CJK SC"/>
        <family val="2"/>
      </rPr>
      <t xml:space="preserve">）。乳酸値はショックなど重症化の判断に役立つが、血液ガス分析だけで腸管虚血を診断するのは難しく、腸管虚血を疑えば造影 </t>
    </r>
    <r>
      <rPr>
        <sz val="10"/>
        <rFont val="Arial"/>
        <family val="0"/>
        <charset val="1"/>
      </rPr>
      <t xml:space="preserve">CT </t>
    </r>
    <r>
      <rPr>
        <sz val="10"/>
        <rFont val="Noto Sans CJK SC"/>
        <family val="2"/>
      </rPr>
      <t xml:space="preserve">を行う（弱い推奨、</t>
    </r>
    <r>
      <rPr>
        <sz val="10"/>
        <rFont val="Arial"/>
        <family val="0"/>
        <charset val="1"/>
      </rPr>
      <t xml:space="preserve">B</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</si>
  <si>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TBL-02-07-017 (id: JlAKpkM)</t>
    </r>
    <r>
      <rPr>
        <sz val="10"/>
        <rFont val="Noto Sans CJK SC"/>
        <family val="2"/>
      </rPr>
      <t xml:space="preserve">；</t>
    </r>
    <r>
      <rPr>
        <sz val="10"/>
        <rFont val="Arial"/>
        <family val="0"/>
        <charset val="1"/>
      </rPr>
      <t xml:space="preserve">TBL-01-00-265 (id: Jlvnl3o)</t>
    </r>
    <r>
      <rPr>
        <sz val="10"/>
        <rFont val="Noto Sans CJK SC"/>
        <family val="2"/>
      </rPr>
      <t xml:space="preserve">；</t>
    </r>
    <r>
      <rPr>
        <sz val="10"/>
        <rFont val="Arial"/>
        <family val="0"/>
        <charset val="1"/>
      </rPr>
      <t xml:space="preserve">TBL-01-00-264 (id: Jlvnl3k)</t>
    </r>
  </si>
  <si>
    <t xml:space="preserve">AB-036</t>
  </si>
  <si>
    <r>
      <rPr>
        <sz val="10"/>
        <rFont val="Noto Sans CJK SC"/>
        <family val="2"/>
      </rPr>
      <t xml:space="preserve">複雑性虫垂炎の診断には、プロカルシトニン、</t>
    </r>
    <r>
      <rPr>
        <sz val="10"/>
        <rFont val="Arial"/>
        <family val="0"/>
        <charset val="1"/>
      </rPr>
      <t xml:space="preserve">CRP</t>
    </r>
    <r>
      <rPr>
        <sz val="10"/>
        <rFont val="Noto Sans CJK SC"/>
        <family val="2"/>
      </rPr>
      <t xml:space="preserve">、好中球</t>
    </r>
    <r>
      <rPr>
        <sz val="10"/>
        <rFont val="Arial"/>
        <family val="0"/>
        <charset val="1"/>
      </rPr>
      <t xml:space="preserve">/</t>
    </r>
    <r>
      <rPr>
        <sz val="10"/>
        <rFont val="Noto Sans CJK SC"/>
        <family val="2"/>
      </rPr>
      <t xml:space="preserve">リンパ球比（</t>
    </r>
    <r>
      <rPr>
        <sz val="10"/>
        <rFont val="Arial"/>
        <family val="0"/>
        <charset val="1"/>
      </rPr>
      <t xml:space="preserve">NLR</t>
    </r>
    <r>
      <rPr>
        <sz val="10"/>
        <rFont val="Noto Sans CJK SC"/>
        <family val="2"/>
      </rPr>
      <t xml:space="preserve">）が役立つ（弱い推奨、エビデンスの確実性 </t>
    </r>
    <r>
      <rPr>
        <sz val="10"/>
        <rFont val="Arial"/>
        <family val="0"/>
        <charset val="1"/>
      </rPr>
      <t xml:space="preserve">C</t>
    </r>
    <r>
      <rPr>
        <sz val="10"/>
        <rFont val="Noto Sans CJK SC"/>
        <family val="2"/>
      </rPr>
      <t xml:space="preserve">）。ただし虫垂炎の約</t>
    </r>
    <r>
      <rPr>
        <sz val="10"/>
        <rFont val="Arial"/>
        <family val="0"/>
        <charset val="1"/>
      </rPr>
      <t xml:space="preserve">20%</t>
    </r>
    <r>
      <rPr>
        <sz val="10"/>
        <rFont val="Noto Sans CJK SC"/>
        <family val="2"/>
      </rPr>
      <t xml:space="preserve">は白血球数や </t>
    </r>
    <r>
      <rPr>
        <sz val="10"/>
        <rFont val="Arial"/>
        <family val="0"/>
        <charset val="1"/>
      </rPr>
      <t xml:space="preserve">CRP </t>
    </r>
    <r>
      <rPr>
        <sz val="10"/>
        <rFont val="Noto Sans CJK SC"/>
        <family val="2"/>
      </rPr>
      <t xml:space="preserve">が正常で、約</t>
    </r>
    <r>
      <rPr>
        <sz val="10"/>
        <rFont val="Arial"/>
        <family val="0"/>
        <charset val="1"/>
      </rPr>
      <t xml:space="preserve">10%</t>
    </r>
    <r>
      <rPr>
        <sz val="10"/>
        <rFont val="Noto Sans CJK SC"/>
        <family val="2"/>
      </rPr>
      <t xml:space="preserve">は両方とも正常である。</t>
    </r>
  </si>
  <si>
    <t xml:space="preserve">AB-037</t>
  </si>
  <si>
    <r>
      <rPr>
        <sz val="10"/>
        <rFont val="Noto Sans CJK SC"/>
        <family val="2"/>
      </rPr>
      <t xml:space="preserve">急性腹症の鑑別では、急性膵炎の診断にはリパーゼの測定が役立つが、それ以外の疾患ではリパーゼやアミラーゼの測定の有用性は小さい（弱い推奨、エビデンスの確実性 </t>
    </r>
    <r>
      <rPr>
        <sz val="10"/>
        <rFont val="Arial"/>
        <family val="0"/>
        <charset val="1"/>
      </rPr>
      <t xml:space="preserve">B</t>
    </r>
    <r>
      <rPr>
        <sz val="10"/>
        <rFont val="Noto Sans CJK SC"/>
        <family val="2"/>
      </rPr>
      <t xml:space="preserve">）。</t>
    </r>
  </si>
  <si>
    <t xml:space="preserve">AB-038</t>
  </si>
  <si>
    <t xml:space="preserve">心窩部痛があり虚血性心疾患の危険因子がある患者では、心筋梗塞を考えて心電図をとる。腸間膜、脾臓、腎臓の虚血や梗塞を疑うときは心房細動の有無を確認し、急性腹症で心房細動があれば腸間膜虚血、脾梗塞、腎梗塞を考える。</t>
  </si>
  <si>
    <t xml:space="preserve">AB-039</t>
  </si>
  <si>
    <t xml:space="preserve">妊娠しうる年齢の女性で妊娠を否定できない場合は、急性腹症の評価に妊娠反応検査が役立つ。尿の定性検査は尿管結石、尿路感染症、糖尿病性ケトアシドーシスの診断に役立ち、尿中ポルホビリノゲンは急性ポルフィリン症の診断に役立つ。</t>
  </si>
  <si>
    <t xml:space="preserve">AB-040</t>
  </si>
  <si>
    <r>
      <rPr>
        <sz val="10"/>
        <rFont val="Noto Sans CJK SC"/>
        <family val="2"/>
      </rPr>
      <t xml:space="preserve">急性腹症の画像検査で最初に行うのは超音波検査で、非侵襲的で簡便で普及しているため、特に妊婦と小児に勧められる。一定の訓練を受けた臨床医がベッドサイドで行う超音波検査（</t>
    </r>
    <r>
      <rPr>
        <sz val="10"/>
        <rFont val="Arial"/>
        <family val="0"/>
        <charset val="1"/>
      </rPr>
      <t xml:space="preserve">POCUS</t>
    </r>
    <r>
      <rPr>
        <sz val="10"/>
        <rFont val="Noto Sans CJK SC"/>
        <family val="2"/>
      </rPr>
      <t xml:space="preserve">）は診断のために行うことが提案されているが（弱い推奨、エビデンスの確実性 </t>
    </r>
    <r>
      <rPr>
        <sz val="10"/>
        <rFont val="Arial"/>
        <family val="0"/>
        <charset val="1"/>
      </rPr>
      <t xml:space="preserve">C</t>
    </r>
    <r>
      <rPr>
        <sz val="10"/>
        <rFont val="Noto Sans CJK SC"/>
        <family val="2"/>
      </rPr>
      <t xml:space="preserve">）、予後を改善するという報告はない。</t>
    </r>
  </si>
  <si>
    <r>
      <rPr>
        <sz val="10"/>
        <rFont val="Arial"/>
        <family val="0"/>
        <charset val="1"/>
      </rPr>
      <t xml:space="preserve">PS-02-08-05 (id: JkxnuRY)</t>
    </r>
    <r>
      <rPr>
        <sz val="10"/>
        <rFont val="Noto Sans CJK SC"/>
        <family val="2"/>
      </rPr>
      <t xml:space="preserve">；</t>
    </r>
    <r>
      <rPr>
        <sz val="10"/>
        <rFont val="Arial"/>
        <family val="0"/>
        <charset val="1"/>
      </rPr>
      <t xml:space="preserve">TBL-02-07-017 (id: JlAKpkM)</t>
    </r>
    <r>
      <rPr>
        <sz val="10"/>
        <rFont val="Noto Sans CJK SC"/>
        <family val="2"/>
      </rPr>
      <t xml:space="preserve">；</t>
    </r>
    <r>
      <rPr>
        <sz val="10"/>
        <rFont val="Arial"/>
        <family val="0"/>
        <charset val="1"/>
      </rPr>
      <t xml:space="preserve">TBL-02-07-029 (id: JlAKplA)</t>
    </r>
  </si>
  <si>
    <t xml:space="preserve">AB-041</t>
  </si>
  <si>
    <r>
      <rPr>
        <sz val="10"/>
        <rFont val="Arial"/>
        <family val="0"/>
        <charset val="1"/>
      </rPr>
      <t xml:space="preserve">POCUS </t>
    </r>
    <r>
      <rPr>
        <sz val="10"/>
        <rFont val="Noto Sans CJK SC"/>
        <family val="2"/>
      </rPr>
      <t xml:space="preserve">の診断精度は、部位ごとに</t>
    </r>
    <r>
      <rPr>
        <sz val="10"/>
        <rFont val="Arial"/>
        <family val="0"/>
        <charset val="1"/>
      </rPr>
      <t xml:space="preserve">50</t>
    </r>
    <r>
      <rPr>
        <sz val="10"/>
        <rFont val="Noto Sans CJK SC"/>
        <family val="2"/>
      </rPr>
      <t xml:space="preserve">例程度の経験で超音波検査の専門家と同等になると報告されており、急性腹症を診る医師は</t>
    </r>
    <r>
      <rPr>
        <sz val="10"/>
        <rFont val="Arial"/>
        <family val="0"/>
        <charset val="1"/>
      </rPr>
      <t xml:space="preserve">50</t>
    </r>
    <r>
      <rPr>
        <sz val="10"/>
        <rFont val="Noto Sans CJK SC"/>
        <family val="2"/>
      </rPr>
      <t xml:space="preserve">例程度の超音波の訓練を行うことが提案されている（弱い推奨、エビデンスの確実性 </t>
    </r>
    <r>
      <rPr>
        <sz val="10"/>
        <rFont val="Arial"/>
        <family val="0"/>
        <charset val="1"/>
      </rPr>
      <t xml:space="preserve">C</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</si>
  <si>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TBL-02-07-029 (id: JlAKplA)</t>
    </r>
  </si>
  <si>
    <t xml:space="preserve">AB-042</t>
  </si>
  <si>
    <r>
      <rPr>
        <sz val="10"/>
        <rFont val="Noto Sans CJK SC"/>
        <family val="2"/>
      </rPr>
      <t xml:space="preserve">腹部単純 </t>
    </r>
    <r>
      <rPr>
        <sz val="10"/>
        <rFont val="Arial"/>
        <family val="0"/>
        <charset val="1"/>
      </rPr>
      <t xml:space="preserve">X </t>
    </r>
    <r>
      <rPr>
        <sz val="10"/>
        <rFont val="Noto Sans CJK SC"/>
        <family val="2"/>
      </rPr>
      <t xml:space="preserve">線検査の診断能は限られ、急性腹症のルーチン検査として行う意義は乏しい。超音波検査や </t>
    </r>
    <r>
      <rPr>
        <sz val="10"/>
        <rFont val="Arial"/>
        <family val="0"/>
        <charset val="1"/>
      </rPr>
      <t xml:space="preserve">CT </t>
    </r>
    <r>
      <rPr>
        <sz val="10"/>
        <rFont val="Noto Sans CJK SC"/>
        <family val="2"/>
      </rPr>
      <t xml:space="preserve">ができない環境で、腸閉塞、イレウス、消化管穿孔、尿路結石、気腫性病変、異物などを疑う場合には行う。</t>
    </r>
  </si>
  <si>
    <r>
      <rPr>
        <sz val="10"/>
        <rFont val="Arial"/>
        <family val="0"/>
        <charset val="1"/>
      </rPr>
      <t xml:space="preserve">PS-02-08-05 (id: JkxnuRY)</t>
    </r>
    <r>
      <rPr>
        <sz val="10"/>
        <rFont val="Noto Sans CJK SC"/>
        <family val="2"/>
      </rPr>
      <t xml:space="preserve">；</t>
    </r>
    <r>
      <rPr>
        <sz val="10"/>
        <rFont val="Arial"/>
        <family val="0"/>
        <charset val="1"/>
      </rPr>
      <t xml:space="preserve">TBL-02-07-029 (id: JlAKplA)</t>
    </r>
    <r>
      <rPr>
        <sz val="10"/>
        <rFont val="Noto Sans CJK SC"/>
        <family val="2"/>
      </rPr>
      <t xml:space="preserve">；</t>
    </r>
    <r>
      <rPr>
        <sz val="10"/>
        <rFont val="Arial"/>
        <family val="0"/>
        <charset val="1"/>
      </rPr>
      <t xml:space="preserve">TBL-01-00-265 (id: Jlvnl3o)</t>
    </r>
  </si>
  <si>
    <t xml:space="preserve">AB-043</t>
  </si>
  <si>
    <r>
      <rPr>
        <sz val="10"/>
        <rFont val="Noto Sans CJK SC"/>
        <family val="2"/>
      </rPr>
      <t xml:space="preserve">急性腹症の多くは単純 </t>
    </r>
    <r>
      <rPr>
        <sz val="10"/>
        <rFont val="Arial"/>
        <family val="0"/>
        <charset val="1"/>
      </rPr>
      <t xml:space="preserve">CT </t>
    </r>
    <r>
      <rPr>
        <sz val="10"/>
        <rFont val="Noto Sans CJK SC"/>
        <family val="2"/>
      </rPr>
      <t xml:space="preserve">で診断できる。臓器虚血、血管性病変、急性膵炎の重症度判定、急性胆管炎・胆嚢炎、複雑性虫垂炎などでは単純 </t>
    </r>
    <r>
      <rPr>
        <sz val="10"/>
        <rFont val="Arial"/>
        <family val="0"/>
        <charset val="1"/>
      </rPr>
      <t xml:space="preserve">CT </t>
    </r>
    <r>
      <rPr>
        <sz val="10"/>
        <rFont val="Noto Sans CJK SC"/>
        <family val="2"/>
      </rPr>
      <t xml:space="preserve">だけでは評価が難しく、造影 </t>
    </r>
    <r>
      <rPr>
        <sz val="10"/>
        <rFont val="Arial"/>
        <family val="0"/>
        <charset val="1"/>
      </rPr>
      <t xml:space="preserve">CT </t>
    </r>
    <r>
      <rPr>
        <sz val="10"/>
        <rFont val="Noto Sans CJK SC"/>
        <family val="2"/>
      </rPr>
      <t xml:space="preserve">が勧められる（強い推奨、エビデンスの確実性 </t>
    </r>
    <r>
      <rPr>
        <sz val="10"/>
        <rFont val="Arial"/>
        <family val="0"/>
        <charset val="1"/>
      </rPr>
      <t xml:space="preserve">B</t>
    </r>
    <r>
      <rPr>
        <sz val="10"/>
        <rFont val="Noto Sans CJK SC"/>
        <family val="2"/>
      </rPr>
      <t xml:space="preserve">）。絞扼性腸閉塞による腸管壁内の血腫や、血栓閉塞型の大動脈解離・切迫破裂の大動脈瘤の評価には、単純 </t>
    </r>
    <r>
      <rPr>
        <sz val="10"/>
        <rFont val="Arial"/>
        <family val="0"/>
        <charset val="1"/>
      </rPr>
      <t xml:space="preserve">CT </t>
    </r>
    <r>
      <rPr>
        <sz val="10"/>
        <rFont val="Noto Sans CJK SC"/>
        <family val="2"/>
      </rPr>
      <t xml:space="preserve">も併せて撮るのが望ましい。</t>
    </r>
  </si>
  <si>
    <r>
      <rPr>
        <sz val="10"/>
        <rFont val="Arial"/>
        <family val="0"/>
        <charset val="1"/>
      </rPr>
      <t xml:space="preserve">PS-02-08-05 (id: JkxnuRY)</t>
    </r>
    <r>
      <rPr>
        <sz val="10"/>
        <rFont val="Noto Sans CJK SC"/>
        <family val="2"/>
      </rPr>
      <t xml:space="preserve">；</t>
    </r>
    <r>
      <rPr>
        <sz val="10"/>
        <rFont val="Arial"/>
        <family val="0"/>
        <charset val="1"/>
      </rPr>
      <t xml:space="preserve">TBL-02-07-029 (id: JlAKplA)</t>
    </r>
    <r>
      <rPr>
        <sz val="10"/>
        <rFont val="Noto Sans CJK SC"/>
        <family val="2"/>
      </rPr>
      <t xml:space="preserve">；</t>
    </r>
    <r>
      <rPr>
        <sz val="10"/>
        <rFont val="Arial"/>
        <family val="0"/>
        <charset val="1"/>
      </rPr>
      <t xml:space="preserve">TBL-01-00-265 (id: Jlvnl3o)</t>
    </r>
    <r>
      <rPr>
        <sz val="10"/>
        <rFont val="Noto Sans CJK SC"/>
        <family val="2"/>
      </rPr>
      <t xml:space="preserve">；</t>
    </r>
    <r>
      <rPr>
        <sz val="10"/>
        <rFont val="Arial"/>
        <family val="0"/>
        <charset val="1"/>
      </rPr>
      <t xml:space="preserve">TBL-01-00-264 (id: Jlvnl3k)</t>
    </r>
  </si>
  <si>
    <t xml:space="preserve">AB-044</t>
  </si>
  <si>
    <r>
      <rPr>
        <sz val="10"/>
        <rFont val="Arial"/>
        <family val="0"/>
        <charset val="1"/>
      </rPr>
      <t xml:space="preserve">eGFR </t>
    </r>
    <r>
      <rPr>
        <sz val="10"/>
        <rFont val="Noto Sans CJK SC"/>
        <family val="2"/>
      </rPr>
      <t xml:space="preserve">が</t>
    </r>
    <r>
      <rPr>
        <sz val="10"/>
        <rFont val="Arial"/>
        <family val="0"/>
        <charset val="1"/>
      </rPr>
      <t xml:space="preserve">30 mL/min/1.73 m²</t>
    </r>
    <r>
      <rPr>
        <sz val="10"/>
        <rFont val="Noto Sans CJK SC"/>
        <family val="2"/>
      </rPr>
      <t xml:space="preserve">未満の患者に急性腹症でヨード造影剤を使う場合は、造影剤腎症の予防に生理食塩水か重曹液を投与し、造影剤を減量することが提案されている（弱い推奨、エビデンスの確実性 </t>
    </r>
    <r>
      <rPr>
        <sz val="10"/>
        <rFont val="Arial"/>
        <family val="0"/>
        <charset val="1"/>
      </rPr>
      <t xml:space="preserve">B</t>
    </r>
    <r>
      <rPr>
        <sz val="10"/>
        <rFont val="Noto Sans CJK SC"/>
        <family val="2"/>
      </rPr>
      <t xml:space="preserve">）。</t>
    </r>
    <r>
      <rPr>
        <sz val="10"/>
        <rFont val="Arial"/>
        <family val="0"/>
        <charset val="1"/>
      </rPr>
      <t xml:space="preserve">eGFR </t>
    </r>
    <r>
      <rPr>
        <sz val="10"/>
        <rFont val="Noto Sans CJK SC"/>
        <family val="2"/>
      </rPr>
      <t xml:space="preserve">が</t>
    </r>
    <r>
      <rPr>
        <sz val="10"/>
        <rFont val="Arial"/>
        <family val="0"/>
        <charset val="1"/>
      </rPr>
      <t xml:space="preserve">30</t>
    </r>
    <r>
      <rPr>
        <sz val="10"/>
        <rFont val="Noto Sans CJK SC"/>
        <family val="2"/>
      </rPr>
      <t xml:space="preserve">〜</t>
    </r>
    <r>
      <rPr>
        <sz val="10"/>
        <rFont val="Arial"/>
        <family val="0"/>
        <charset val="1"/>
      </rPr>
      <t xml:space="preserve">60</t>
    </r>
    <r>
      <rPr>
        <sz val="10"/>
        <rFont val="Noto Sans CJK SC"/>
        <family val="2"/>
      </rPr>
      <t xml:space="preserve">の患者では、ビグアナイド系糖尿病薬を検査後</t>
    </r>
    <r>
      <rPr>
        <sz val="10"/>
        <rFont val="Arial"/>
        <family val="0"/>
        <charset val="1"/>
      </rPr>
      <t xml:space="preserve">48</t>
    </r>
    <r>
      <rPr>
        <sz val="10"/>
        <rFont val="Noto Sans CJK SC"/>
        <family val="2"/>
      </rPr>
      <t xml:space="preserve">時間休薬することが提案されている（弱い推奨、</t>
    </r>
    <r>
      <rPr>
        <sz val="10"/>
        <rFont val="Arial"/>
        <family val="0"/>
        <charset val="1"/>
      </rPr>
      <t xml:space="preserve">B</t>
    </r>
    <r>
      <rPr>
        <sz val="10"/>
        <rFont val="Noto Sans CJK SC"/>
        <family val="2"/>
      </rPr>
      <t xml:space="preserve">）。</t>
    </r>
  </si>
  <si>
    <t xml:space="preserve">AB-045</t>
  </si>
  <si>
    <r>
      <rPr>
        <sz val="10"/>
        <rFont val="Arial"/>
        <family val="0"/>
        <charset val="1"/>
      </rPr>
      <t xml:space="preserve">MRI </t>
    </r>
    <r>
      <rPr>
        <sz val="10"/>
        <rFont val="Noto Sans CJK SC"/>
        <family val="2"/>
      </rPr>
      <t xml:space="preserve">は、超音波検査で確定診断がつかない妊婦の急性腹症や、超音波検査や </t>
    </r>
    <r>
      <rPr>
        <sz val="10"/>
        <rFont val="Arial"/>
        <family val="0"/>
        <charset val="1"/>
      </rPr>
      <t xml:space="preserve">CT </t>
    </r>
    <r>
      <rPr>
        <sz val="10"/>
        <rFont val="Noto Sans CJK SC"/>
        <family val="2"/>
      </rPr>
      <t xml:space="preserve">で確定できない総胆管結石・虫垂炎の疑いで行うことが提案されている（弱い推奨、エビデンスの確実性 </t>
    </r>
    <r>
      <rPr>
        <sz val="10"/>
        <rFont val="Arial"/>
        <family val="0"/>
        <charset val="1"/>
      </rPr>
      <t xml:space="preserve">C</t>
    </r>
    <r>
      <rPr>
        <sz val="10"/>
        <rFont val="Noto Sans CJK SC"/>
        <family val="2"/>
      </rPr>
      <t xml:space="preserve">）。妊娠中の放射線被ばくは</t>
    </r>
    <r>
      <rPr>
        <sz val="10"/>
        <rFont val="Arial"/>
        <family val="0"/>
        <charset val="1"/>
      </rPr>
      <t xml:space="preserve">50</t>
    </r>
    <r>
      <rPr>
        <sz val="10"/>
        <rFont val="Noto Sans CJK SC"/>
        <family val="2"/>
      </rPr>
      <t xml:space="preserve">〜</t>
    </r>
    <r>
      <rPr>
        <sz val="10"/>
        <rFont val="Arial"/>
        <family val="0"/>
        <charset val="1"/>
      </rPr>
      <t xml:space="preserve">100 mGy </t>
    </r>
    <r>
      <rPr>
        <sz val="10"/>
        <rFont val="Noto Sans CJK SC"/>
        <family val="2"/>
      </rPr>
      <t xml:space="preserve">以下なら胎児の奇形や中枢神経障害のリスクを上げないが、胎児と小児は発がんリスクが高いため、</t>
    </r>
    <r>
      <rPr>
        <sz val="10"/>
        <rFont val="Arial"/>
        <family val="0"/>
        <charset val="1"/>
      </rPr>
      <t xml:space="preserve">CT </t>
    </r>
    <r>
      <rPr>
        <sz val="10"/>
        <rFont val="Noto Sans CJK SC"/>
        <family val="2"/>
      </rPr>
      <t xml:space="preserve">は代替検査より有益な場合に限る。</t>
    </r>
  </si>
  <si>
    <t xml:space="preserve">AB-046</t>
  </si>
  <si>
    <t xml:space="preserve">急性腹症の鑑別診断</t>
  </si>
  <si>
    <t xml:space="preserve">腹痛の部位別にみると、右上腹部痛では食道・胃・十二指腸疾患と肝胆道系疾患が、心窩部痛では食道・胃・十二指腸・胆道系疾患が多い。右下腹部、臍下部、左下腹部の痛みでは腸疾患、尿路疾患、産婦人科疾患が多い。腹部全体の痛みでは血管疾患、消化器疾患、内分泌代謝疾患が多く、背部痛を伴うときは後腹膜の病変に注意する。</t>
  </si>
  <si>
    <t xml:space="preserve">AB-047</t>
  </si>
  <si>
    <t xml:space="preserve">急性腹症と紛らわしい病態には、腹腔外の臓器や全身疾患によるものがあり、特に胸腔内臓器、腹壁、骨盤内臓器が関わることがある。</t>
  </si>
  <si>
    <t xml:space="preserve">AB-048</t>
  </si>
  <si>
    <r>
      <rPr>
        <sz val="10"/>
        <rFont val="Noto Sans CJK SC"/>
        <family val="2"/>
      </rPr>
      <t xml:space="preserve">高齢者の急性腹症では、身体所見や血液検査が病状を正確に反映しないことが多く、手術適応や転帰の判断が難しい。死亡率は年齢とともに高まり、急性腸管虚血、腹部大動脈瘤破裂、腹腔外臓器の不全で特に高い。高齢者の腹痛は緊急入院や外科的処置につながることが多く、</t>
    </r>
    <r>
      <rPr>
        <sz val="10"/>
        <rFont val="Arial"/>
        <family val="0"/>
        <charset val="1"/>
      </rPr>
      <t xml:space="preserve">CT </t>
    </r>
    <r>
      <rPr>
        <sz val="10"/>
        <rFont val="Noto Sans CJK SC"/>
        <family val="2"/>
      </rPr>
      <t xml:space="preserve">が診断と治療方針の決定に役立つ。</t>
    </r>
  </si>
  <si>
    <t xml:space="preserve">AB-049</t>
  </si>
  <si>
    <r>
      <rPr>
        <sz val="10"/>
        <rFont val="Noto Sans CJK SC"/>
        <family val="2"/>
      </rPr>
      <t xml:space="preserve">免疫不全の患者では重症の腹膜炎でも発熱が乏しい傾向があり、軽い身体所見を重視し、血液検査と画像検査で慎重に評価する。麻痺や感覚障害のある患者では痛みが隠れて診断が遅れ、死亡率が上がるおそれがある。認知症などで意思疎通が難しい患者も軽症と判断されやすいため、軽い所見も見逃さず </t>
    </r>
    <r>
      <rPr>
        <sz val="10"/>
        <rFont val="Arial"/>
        <family val="0"/>
        <charset val="1"/>
      </rPr>
      <t xml:space="preserve">CT </t>
    </r>
    <r>
      <rPr>
        <sz val="10"/>
        <rFont val="Noto Sans CJK SC"/>
        <family val="2"/>
      </rPr>
      <t xml:space="preserve">を含む画像検査を行う。</t>
    </r>
  </si>
  <si>
    <t xml:space="preserve">AB-050</t>
  </si>
  <si>
    <t xml:space="preserve">手術歴のある患者の急性腹症では、癒着性腸閉塞、胆嚢炎、胆道再建後の胆管炎、輸入脚症候群に注意する。透析患者では、腹膜炎、消化管穿孔、腸管虚血、筋層内・腹腔内の出血を鑑別する。</t>
  </si>
  <si>
    <t xml:space="preserve">AB-051</t>
  </si>
  <si>
    <r>
      <rPr>
        <sz val="10"/>
        <rFont val="Noto Sans CJK SC"/>
        <family val="2"/>
      </rPr>
      <t xml:space="preserve">妊婦の急性腹症では、異所性妊娠（内外同時妊娠を含む）、流早産、陣痛、常位胎盤早期剝離、子宮破裂、絨毛膜羊膜炎、</t>
    </r>
    <r>
      <rPr>
        <sz val="10"/>
        <rFont val="Arial"/>
        <family val="0"/>
        <charset val="1"/>
      </rPr>
      <t xml:space="preserve">HELLP </t>
    </r>
    <r>
      <rPr>
        <sz val="10"/>
        <rFont val="Noto Sans CJK SC"/>
        <family val="2"/>
      </rPr>
      <t xml:space="preserve">症候群などの妊娠関連疾患は緊急性が高い。妊娠と関係しない虫垂炎、胆嚢炎、腸閉塞、急性膵炎、尿路結石、卵巣茎捻転なども考える。</t>
    </r>
  </si>
  <si>
    <t xml:space="preserve">AB-052</t>
  </si>
  <si>
    <r>
      <rPr>
        <sz val="10"/>
        <rFont val="Noto Sans CJK SC"/>
        <family val="2"/>
      </rPr>
      <t xml:space="preserve">異所性妊娠は、無月経（最終月経から</t>
    </r>
    <r>
      <rPr>
        <sz val="10"/>
        <rFont val="Arial"/>
        <family val="0"/>
        <charset val="1"/>
      </rPr>
      <t xml:space="preserve">6</t>
    </r>
    <r>
      <rPr>
        <sz val="10"/>
        <rFont val="Noto Sans CJK SC"/>
        <family val="2"/>
      </rPr>
      <t xml:space="preserve">週間以上）、性器出血または下腹部痛があり、妊娠反応が陽性のときに疑う。超音波検査では、子宮内に胎嚢がないこと、子宮外に胎嚢様の構造や液体貯留があることが特徴である。</t>
    </r>
  </si>
  <si>
    <t xml:space="preserve">AB-053</t>
  </si>
  <si>
    <r>
      <rPr>
        <sz val="10"/>
        <rFont val="Noto Sans CJK SC"/>
        <family val="2"/>
      </rPr>
      <t xml:space="preserve">学童期の腹痛の原因で最も多いのは急性胃腸炎で、緊急手術が必要なものでは急性虫垂炎が多い。</t>
    </r>
    <r>
      <rPr>
        <sz val="10"/>
        <rFont val="Arial"/>
        <family val="0"/>
        <charset val="1"/>
      </rPr>
      <t xml:space="preserve">IgA </t>
    </r>
    <r>
      <rPr>
        <sz val="10"/>
        <rFont val="Noto Sans CJK SC"/>
        <family val="2"/>
      </rPr>
      <t xml:space="preserve">血管炎も頻度が高い。まれだが致死的な疾患として、急性心筋炎、糖尿病性ケトアシドーシス、溶血性尿毒症症候群がある。</t>
    </r>
  </si>
  <si>
    <r>
      <rPr>
        <sz val="10"/>
        <rFont val="Arial"/>
        <family val="0"/>
        <charset val="1"/>
      </rPr>
      <t xml:space="preserve">PS-02-08-05 (id: JkxnuRY)</t>
    </r>
    <r>
      <rPr>
        <sz val="10"/>
        <rFont val="Noto Sans CJK SC"/>
        <family val="2"/>
      </rPr>
      <t xml:space="preserve">；</t>
    </r>
    <r>
      <rPr>
        <sz val="10"/>
        <rFont val="Arial"/>
        <family val="0"/>
        <charset val="1"/>
      </rPr>
      <t xml:space="preserve">TBL-02-07-017 (id: JlAKpkM)</t>
    </r>
    <r>
      <rPr>
        <sz val="10"/>
        <rFont val="Noto Sans CJK SC"/>
        <family val="2"/>
      </rPr>
      <t xml:space="preserve">；</t>
    </r>
    <r>
      <rPr>
        <sz val="10"/>
        <rFont val="Arial"/>
        <family val="0"/>
        <charset val="1"/>
      </rPr>
      <t xml:space="preserve">TBL-01-00-264 (id: Jlvnl3k)</t>
    </r>
  </si>
  <si>
    <t xml:space="preserve">AB-054</t>
  </si>
  <si>
    <r>
      <rPr>
        <sz val="10"/>
        <rFont val="Noto Sans CJK SC"/>
        <family val="2"/>
      </rPr>
      <t xml:space="preserve">急性発症の腹痛で、血尿、腰部・腎部の圧痛、痛みの持続が</t>
    </r>
    <r>
      <rPr>
        <sz val="10"/>
        <rFont val="Arial"/>
        <family val="0"/>
        <charset val="1"/>
      </rPr>
      <t xml:space="preserve">12</t>
    </r>
    <r>
      <rPr>
        <sz val="10"/>
        <rFont val="Noto Sans CJK SC"/>
        <family val="2"/>
      </rPr>
      <t xml:space="preserve">時間以下、食欲が保たれていること、男性であることは尿管結石を示唆する。診断には、</t>
    </r>
    <r>
      <rPr>
        <sz val="10"/>
        <rFont val="Arial"/>
        <family val="0"/>
        <charset val="1"/>
      </rPr>
      <t xml:space="preserve">STONE </t>
    </r>
    <r>
      <rPr>
        <sz val="10"/>
        <rFont val="Noto Sans CJK SC"/>
        <family val="2"/>
      </rPr>
      <t xml:space="preserve">スコアや </t>
    </r>
    <r>
      <rPr>
        <sz val="10"/>
        <rFont val="Arial"/>
        <family val="0"/>
        <charset val="1"/>
      </rPr>
      <t xml:space="preserve">CHOKAI </t>
    </r>
    <r>
      <rPr>
        <sz val="10"/>
        <rFont val="Noto Sans CJK SC"/>
        <family val="2"/>
      </rPr>
      <t xml:space="preserve">スコアといった予測モデルの利用が提案されている（弱い推奨、エビデンスの確実性 </t>
    </r>
    <r>
      <rPr>
        <sz val="10"/>
        <rFont val="Arial"/>
        <family val="0"/>
        <charset val="1"/>
      </rPr>
      <t xml:space="preserve">C</t>
    </r>
    <r>
      <rPr>
        <sz val="10"/>
        <rFont val="Noto Sans CJK SC"/>
        <family val="2"/>
      </rPr>
      <t xml:space="preserve">）。</t>
    </r>
  </si>
  <si>
    <t xml:space="preserve">AB-055</t>
  </si>
  <si>
    <t xml:space="preserve">急性虫垂炎</t>
  </si>
  <si>
    <r>
      <rPr>
        <sz val="10"/>
        <rFont val="Noto Sans CJK SC"/>
        <family val="2"/>
      </rPr>
      <t xml:space="preserve">急性虫垂炎の生涯リスクは米国で</t>
    </r>
    <r>
      <rPr>
        <sz val="10"/>
        <rFont val="Arial"/>
        <family val="0"/>
        <charset val="1"/>
      </rPr>
      <t xml:space="preserve">9%</t>
    </r>
    <r>
      <rPr>
        <sz val="10"/>
        <rFont val="Noto Sans CJK SC"/>
        <family val="2"/>
      </rPr>
      <t xml:space="preserve">、欧州で</t>
    </r>
    <r>
      <rPr>
        <sz val="10"/>
        <rFont val="Arial"/>
        <family val="0"/>
        <charset val="1"/>
      </rPr>
      <t xml:space="preserve">8%</t>
    </r>
    <r>
      <rPr>
        <sz val="10"/>
        <rFont val="Noto Sans CJK SC"/>
        <family val="2"/>
      </rPr>
      <t xml:space="preserve">、アフリカで</t>
    </r>
    <r>
      <rPr>
        <sz val="10"/>
        <rFont val="Arial"/>
        <family val="0"/>
        <charset val="1"/>
      </rPr>
      <t xml:space="preserve">2%</t>
    </r>
    <r>
      <rPr>
        <sz val="10"/>
        <rFont val="Noto Sans CJK SC"/>
        <family val="2"/>
      </rPr>
      <t xml:space="preserve">と報告されている。</t>
    </r>
  </si>
  <si>
    <t xml:space="preserve">SRC-155</t>
  </si>
  <si>
    <t xml:space="preserve">Di Saverio S, Podda M, De Simone B, et al. Diagnosis and treatment of acute appendicitis: 2020 update of the WSES Jerusalem guidelines. World J Emerg Surg 2020;15:27</t>
  </si>
  <si>
    <t xml:space="preserve">10.1186/s13017-020-00306-3</t>
  </si>
  <si>
    <r>
      <rPr>
        <sz val="10"/>
        <rFont val="Noto Sans CJK SC"/>
        <family val="2"/>
      </rPr>
      <t xml:space="preserve">数値は</t>
    </r>
    <r>
      <rPr>
        <sz val="10"/>
        <rFont val="Arial"/>
        <family val="0"/>
        <charset val="1"/>
      </rPr>
      <t xml:space="preserve">WSES </t>
    </r>
    <r>
      <rPr>
        <sz val="10"/>
        <rFont val="Noto Sans CJK SC"/>
        <family val="2"/>
      </rPr>
      <t xml:space="preserve">ガイドラインが引用した研究による（二次資料経由）</t>
    </r>
  </si>
  <si>
    <t xml:space="preserve">AB-056</t>
  </si>
  <si>
    <r>
      <rPr>
        <sz val="10"/>
        <rFont val="Arial"/>
        <family val="0"/>
        <charset val="1"/>
      </rPr>
      <t xml:space="preserve">WSES 2020 </t>
    </r>
    <r>
      <rPr>
        <sz val="10"/>
        <rFont val="Noto Sans CJK SC"/>
        <family val="2"/>
      </rPr>
      <t xml:space="preserve">は、成人の急性虫垂炎の予測に </t>
    </r>
    <r>
      <rPr>
        <sz val="10"/>
        <rFont val="Arial"/>
        <family val="0"/>
        <charset val="1"/>
      </rPr>
      <t xml:space="preserve">AIR </t>
    </r>
    <r>
      <rPr>
        <sz val="10"/>
        <rFont val="Noto Sans CJK SC"/>
        <family val="2"/>
      </rPr>
      <t xml:space="preserve">スコアと </t>
    </r>
    <r>
      <rPr>
        <sz val="10"/>
        <rFont val="Arial"/>
        <family val="0"/>
        <charset val="1"/>
      </rPr>
      <t xml:space="preserve">AAS </t>
    </r>
    <r>
      <rPr>
        <sz val="10"/>
        <rFont val="Noto Sans CJK SC"/>
        <family val="2"/>
      </rPr>
      <t xml:space="preserve">スコアを使うことを推奨し、</t>
    </r>
    <r>
      <rPr>
        <sz val="10"/>
        <rFont val="Arial"/>
        <family val="0"/>
        <charset val="1"/>
      </rPr>
      <t xml:space="preserve">Alvarado </t>
    </r>
    <r>
      <rPr>
        <sz val="10"/>
        <rFont val="Noto Sans CJK SC"/>
        <family val="2"/>
      </rPr>
      <t xml:space="preserve">スコアは虫垂炎の確定には使わないよう提案している。</t>
    </r>
    <r>
      <rPr>
        <sz val="10"/>
        <rFont val="Arial"/>
        <family val="0"/>
        <charset val="1"/>
      </rPr>
      <t xml:space="preserve">Alvarado </t>
    </r>
    <r>
      <rPr>
        <sz val="10"/>
        <rFont val="Noto Sans CJK SC"/>
        <family val="2"/>
      </rPr>
      <t xml:space="preserve">スコア</t>
    </r>
    <r>
      <rPr>
        <sz val="10"/>
        <rFont val="Arial"/>
        <family val="0"/>
        <charset val="1"/>
      </rPr>
      <t xml:space="preserve">5</t>
    </r>
    <r>
      <rPr>
        <sz val="10"/>
        <rFont val="Noto Sans CJK SC"/>
        <family val="2"/>
      </rPr>
      <t xml:space="preserve">点未満は感度</t>
    </r>
    <r>
      <rPr>
        <sz val="10"/>
        <rFont val="Arial"/>
        <family val="0"/>
        <charset val="1"/>
      </rPr>
      <t xml:space="preserve">99%</t>
    </r>
    <r>
      <rPr>
        <sz val="10"/>
        <rFont val="Noto Sans CJK SC"/>
        <family val="2"/>
      </rPr>
      <t xml:space="preserve">で除外に使える。小児では臨床スコアだけで診断しないよう提案している。</t>
    </r>
  </si>
  <si>
    <t xml:space="preserve">AB-057</t>
  </si>
  <si>
    <r>
      <rPr>
        <sz val="10"/>
        <rFont val="Arial"/>
        <family val="0"/>
        <charset val="1"/>
      </rPr>
      <t xml:space="preserve">WSES 2020 </t>
    </r>
    <r>
      <rPr>
        <sz val="10"/>
        <rFont val="Noto Sans CJK SC"/>
        <family val="2"/>
      </rPr>
      <t xml:space="preserve">は、成人・小児とも最初の画像検査としてベッドサイドの超音波検査（</t>
    </r>
    <r>
      <rPr>
        <sz val="10"/>
        <rFont val="Arial"/>
        <family val="0"/>
        <charset val="1"/>
      </rPr>
      <t xml:space="preserve">POCUS</t>
    </r>
    <r>
      <rPr>
        <sz val="10"/>
        <rFont val="Noto Sans CJK SC"/>
        <family val="2"/>
      </rPr>
      <t xml:space="preserve">）を推奨し、</t>
    </r>
    <r>
      <rPr>
        <sz val="10"/>
        <rFont val="Arial"/>
        <family val="0"/>
        <charset val="1"/>
      </rPr>
      <t xml:space="preserve">CT </t>
    </r>
    <r>
      <rPr>
        <sz val="10"/>
        <rFont val="Noto Sans CJK SC"/>
        <family val="2"/>
      </rPr>
      <t xml:space="preserve">を撮る場合は標準線量より低線量の造影 </t>
    </r>
    <r>
      <rPr>
        <sz val="10"/>
        <rFont val="Arial"/>
        <family val="0"/>
        <charset val="1"/>
      </rPr>
      <t xml:space="preserve">CT </t>
    </r>
    <r>
      <rPr>
        <sz val="10"/>
        <rFont val="Noto Sans CJK SC"/>
        <family val="2"/>
      </rPr>
      <t xml:space="preserve">を推奨している。小児では </t>
    </r>
    <r>
      <rPr>
        <sz val="10"/>
        <rFont val="Arial"/>
        <family val="0"/>
        <charset val="1"/>
      </rPr>
      <t xml:space="preserve">CT </t>
    </r>
    <r>
      <rPr>
        <sz val="10"/>
        <rFont val="Noto Sans CJK SC"/>
        <family val="2"/>
      </rPr>
      <t xml:space="preserve">を最初の画像検査としてルーチンに使わないよう提案している。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</si>
  <si>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TBL-01-00-264 (id: Jlvnl3k)</t>
    </r>
    <r>
      <rPr>
        <sz val="10"/>
        <rFont val="Noto Sans CJK SC"/>
        <family val="2"/>
      </rPr>
      <t xml:space="preserve">；</t>
    </r>
    <r>
      <rPr>
        <sz val="10"/>
        <rFont val="Arial"/>
        <family val="0"/>
        <charset val="1"/>
      </rPr>
      <t xml:space="preserve">TBL-02-07-029 (id: JlAKplA)</t>
    </r>
  </si>
  <si>
    <t xml:space="preserve">AB-058</t>
  </si>
  <si>
    <r>
      <rPr>
        <sz val="10"/>
        <rFont val="Noto Sans CJK SC"/>
        <family val="2"/>
      </rPr>
      <t xml:space="preserve">妊婦で虫垂炎を疑う場合、</t>
    </r>
    <r>
      <rPr>
        <sz val="10"/>
        <rFont val="Arial"/>
        <family val="0"/>
        <charset val="1"/>
      </rPr>
      <t xml:space="preserve">WSES 2020 </t>
    </r>
    <r>
      <rPr>
        <sz val="10"/>
        <rFont val="Noto Sans CJK SC"/>
        <family val="2"/>
      </rPr>
      <t xml:space="preserve">は最初に段階的圧迫法の経腹超音波検査を行い、診断がつかなければ </t>
    </r>
    <r>
      <rPr>
        <sz val="10"/>
        <rFont val="Arial"/>
        <family val="0"/>
        <charset val="1"/>
      </rPr>
      <t xml:space="preserve">MRI </t>
    </r>
    <r>
      <rPr>
        <sz val="10"/>
        <rFont val="Noto Sans CJK SC"/>
        <family val="2"/>
      </rPr>
      <t xml:space="preserve">を行うことを提案している。妊娠中の虫垂炎は抗菌薬による非手術的治療を行わず、手術は腹腔鏡下で行うことを提案している。</t>
    </r>
  </si>
  <si>
    <t xml:space="preserve">AB-059</t>
  </si>
  <si>
    <r>
      <rPr>
        <sz val="10"/>
        <rFont val="Arial"/>
        <family val="0"/>
        <charset val="1"/>
      </rPr>
      <t xml:space="preserve">WSES 2020 </t>
    </r>
    <r>
      <rPr>
        <sz val="10"/>
        <rFont val="Noto Sans CJK SC"/>
        <family val="2"/>
      </rPr>
      <t xml:space="preserve">は、糞石のない単純性虫垂炎の一部の患者には、抗菌薬による非手術的治療を手術に代わる選択肢として話し合うことを推奨している。ただし</t>
    </r>
    <r>
      <rPr>
        <sz val="10"/>
        <rFont val="Arial"/>
        <family val="0"/>
        <charset val="1"/>
      </rPr>
      <t xml:space="preserve">1</t>
    </r>
    <r>
      <rPr>
        <sz val="10"/>
        <rFont val="Noto Sans CJK SC"/>
        <family val="2"/>
      </rPr>
      <t xml:space="preserve">年以内の再発は</t>
    </r>
    <r>
      <rPr>
        <sz val="10"/>
        <rFont val="Arial"/>
        <family val="0"/>
        <charset val="1"/>
      </rPr>
      <t xml:space="preserve">27.4%</t>
    </r>
    <r>
      <rPr>
        <sz val="10"/>
        <rFont val="Noto Sans CJK SC"/>
        <family val="2"/>
      </rPr>
      <t xml:space="preserve">、</t>
    </r>
    <r>
      <rPr>
        <sz val="10"/>
        <rFont val="Arial"/>
        <family val="0"/>
        <charset val="1"/>
      </rPr>
      <t xml:space="preserve">APPAC </t>
    </r>
    <r>
      <rPr>
        <sz val="10"/>
        <rFont val="Noto Sans CJK SC"/>
        <family val="2"/>
      </rPr>
      <t xml:space="preserve">試験の</t>
    </r>
    <r>
      <rPr>
        <sz val="10"/>
        <rFont val="Arial"/>
        <family val="0"/>
        <charset val="1"/>
      </rPr>
      <t xml:space="preserve">5</t>
    </r>
    <r>
      <rPr>
        <sz val="10"/>
        <rFont val="Noto Sans CJK SC"/>
        <family val="2"/>
      </rPr>
      <t xml:space="preserve">年追跡では遅発性の再発の可能性が</t>
    </r>
    <r>
      <rPr>
        <sz val="10"/>
        <rFont val="Arial"/>
        <family val="0"/>
        <charset val="1"/>
      </rPr>
      <t xml:space="preserve">39.1%</t>
    </r>
    <r>
      <rPr>
        <sz val="10"/>
        <rFont val="Noto Sans CJK SC"/>
        <family val="2"/>
      </rPr>
      <t xml:space="preserve">と報告され、糞石は治療失敗の独立した危険因子である。</t>
    </r>
  </si>
  <si>
    <t xml:space="preserve">再発率はガイドラインが引用した研究による（二次資料経由）</t>
  </si>
  <si>
    <t xml:space="preserve">AB-060</t>
  </si>
  <si>
    <r>
      <rPr>
        <sz val="10"/>
        <rFont val="Arial"/>
        <family val="0"/>
        <charset val="1"/>
      </rPr>
      <t xml:space="preserve">WSES 2020 </t>
    </r>
    <r>
      <rPr>
        <sz val="10"/>
        <rFont val="Noto Sans CJK SC"/>
        <family val="2"/>
      </rPr>
      <t xml:space="preserve">は、手術が必要な虫垂炎では</t>
    </r>
    <r>
      <rPr>
        <sz val="10"/>
        <rFont val="Arial"/>
        <family val="0"/>
        <charset val="1"/>
      </rPr>
      <t xml:space="preserve">24</t>
    </r>
    <r>
      <rPr>
        <sz val="10"/>
        <rFont val="Noto Sans CJK SC"/>
        <family val="2"/>
      </rPr>
      <t xml:space="preserve">時間以内の次の手術枠で腹腔鏡下虫垂切除術を予定し、</t>
    </r>
    <r>
      <rPr>
        <sz val="10"/>
        <rFont val="Arial"/>
        <family val="0"/>
        <charset val="1"/>
      </rPr>
      <t xml:space="preserve">24</t>
    </r>
    <r>
      <rPr>
        <sz val="10"/>
        <rFont val="Noto Sans CJK SC"/>
        <family val="2"/>
      </rPr>
      <t xml:space="preserve">時間を超えて遅らせないことを推奨している。小児の複雑性虫垂炎では</t>
    </r>
    <r>
      <rPr>
        <sz val="10"/>
        <rFont val="Arial"/>
        <family val="0"/>
        <charset val="1"/>
      </rPr>
      <t xml:space="preserve">8</t>
    </r>
    <r>
      <rPr>
        <sz val="10"/>
        <rFont val="Noto Sans CJK SC"/>
        <family val="2"/>
      </rPr>
      <t xml:space="preserve">時間以内の早期手術を勧めている。術式は、設備と技術があれば開腹より腹腔鏡下を推奨している。</t>
    </r>
  </si>
  <si>
    <t xml:space="preserve">AB-061</t>
  </si>
  <si>
    <r>
      <rPr>
        <sz val="10"/>
        <rFont val="Arial"/>
        <family val="0"/>
        <charset val="1"/>
      </rPr>
      <t xml:space="preserve">WSES 2020 </t>
    </r>
    <r>
      <rPr>
        <sz val="10"/>
        <rFont val="Noto Sans CJK SC"/>
        <family val="2"/>
      </rPr>
      <t xml:space="preserve">は、急性虫垂炎の手術前に広域抗菌薬を</t>
    </r>
    <r>
      <rPr>
        <sz val="10"/>
        <rFont val="Arial"/>
        <family val="0"/>
        <charset val="1"/>
      </rPr>
      <t xml:space="preserve">1</t>
    </r>
    <r>
      <rPr>
        <sz val="10"/>
        <rFont val="Noto Sans CJK SC"/>
        <family val="2"/>
      </rPr>
      <t xml:space="preserve">回投与し、単純性虫垂炎では術後の抗菌薬を投与しないことを推奨している。複雑性虫垂炎でも感染源の制御が十分なら、術後の抗菌薬を</t>
    </r>
    <r>
      <rPr>
        <sz val="10"/>
        <rFont val="Arial"/>
        <family val="0"/>
        <charset val="1"/>
      </rPr>
      <t xml:space="preserve">3</t>
    </r>
    <r>
      <rPr>
        <sz val="10"/>
        <rFont val="Noto Sans CJK SC"/>
        <family val="2"/>
      </rPr>
      <t xml:space="preserve">〜</t>
    </r>
    <r>
      <rPr>
        <sz val="10"/>
        <rFont val="Arial"/>
        <family val="0"/>
        <charset val="1"/>
      </rPr>
      <t xml:space="preserve">5</t>
    </r>
    <r>
      <rPr>
        <sz val="10"/>
        <rFont val="Noto Sans CJK SC"/>
        <family val="2"/>
      </rPr>
      <t xml:space="preserve">日より延ばさないことを推奨している。</t>
    </r>
  </si>
  <si>
    <t xml:space="preserve">AB-062</t>
  </si>
  <si>
    <r>
      <rPr>
        <sz val="10"/>
        <rFont val="Arial"/>
        <family val="0"/>
        <charset val="1"/>
      </rPr>
      <t xml:space="preserve">WSES 2020 </t>
    </r>
    <r>
      <rPr>
        <sz val="10"/>
        <rFont val="Noto Sans CJK SC"/>
        <family val="2"/>
      </rPr>
      <t xml:space="preserve">は、膿瘍を伴う虫垂炎では、腹腔鏡の技術がない施設では抗菌薬と（可能なら）経皮的ドレナージによる非手術的治療を提案している。</t>
    </r>
    <r>
      <rPr>
        <sz val="10"/>
        <rFont val="Arial"/>
        <family val="0"/>
        <charset val="1"/>
      </rPr>
      <t xml:space="preserve">40</t>
    </r>
    <r>
      <rPr>
        <sz val="10"/>
        <rFont val="Noto Sans CJK SC"/>
        <family val="2"/>
      </rPr>
      <t xml:space="preserve">歳未満と小児では非手術的治療のあとにルーチンの待機的虫垂切除術を行わないことを推奨し、</t>
    </r>
    <r>
      <rPr>
        <sz val="10"/>
        <rFont val="Arial"/>
        <family val="0"/>
        <charset val="1"/>
      </rPr>
      <t xml:space="preserve">40</t>
    </r>
    <r>
      <rPr>
        <sz val="10"/>
        <rFont val="Noto Sans CJK SC"/>
        <family val="2"/>
      </rPr>
      <t xml:space="preserve">歳以上では大腸内視鏡と造影 </t>
    </r>
    <r>
      <rPr>
        <sz val="10"/>
        <rFont val="Arial"/>
        <family val="0"/>
        <charset val="1"/>
      </rPr>
      <t xml:space="preserve">CT </t>
    </r>
    <r>
      <rPr>
        <sz val="10"/>
        <rFont val="Noto Sans CJK SC"/>
        <family val="2"/>
      </rPr>
      <t xml:space="preserve">で腫瘍を確認することを提案している。</t>
    </r>
  </si>
  <si>
    <t xml:space="preserve">AB-063</t>
  </si>
  <si>
    <t xml:space="preserve">癒着性小腸閉塞</t>
  </si>
  <si>
    <r>
      <rPr>
        <sz val="10"/>
        <rFont val="Noto Sans CJK SC"/>
        <family val="2"/>
      </rPr>
      <t xml:space="preserve">小腸閉塞の原因で最も多いのは術後の癒着で、約</t>
    </r>
    <r>
      <rPr>
        <sz val="10"/>
        <rFont val="Arial"/>
        <family val="0"/>
        <charset val="1"/>
      </rPr>
      <t xml:space="preserve">60%</t>
    </r>
    <r>
      <rPr>
        <sz val="10"/>
        <rFont val="Noto Sans CJK SC"/>
        <family val="2"/>
      </rPr>
      <t xml:space="preserve">を占める。大腸切除後には</t>
    </r>
    <r>
      <rPr>
        <sz val="10"/>
        <rFont val="Arial"/>
        <family val="0"/>
        <charset val="1"/>
      </rPr>
      <t xml:space="preserve">10</t>
    </r>
    <r>
      <rPr>
        <sz val="10"/>
        <rFont val="Noto Sans CJK SC"/>
        <family val="2"/>
      </rPr>
      <t xml:space="preserve">人に</t>
    </r>
    <r>
      <rPr>
        <sz val="10"/>
        <rFont val="Arial"/>
        <family val="0"/>
        <charset val="1"/>
      </rPr>
      <t xml:space="preserve">1</t>
    </r>
    <r>
      <rPr>
        <sz val="10"/>
        <rFont val="Noto Sans CJK SC"/>
        <family val="2"/>
      </rPr>
      <t xml:space="preserve">人が</t>
    </r>
    <r>
      <rPr>
        <sz val="10"/>
        <rFont val="Arial"/>
        <family val="0"/>
        <charset val="1"/>
      </rPr>
      <t xml:space="preserve">3</t>
    </r>
    <r>
      <rPr>
        <sz val="10"/>
        <rFont val="Noto Sans CJK SC"/>
        <family val="2"/>
      </rPr>
      <t xml:space="preserve">年以内に少なくとも</t>
    </r>
    <r>
      <rPr>
        <sz val="10"/>
        <rFont val="Arial"/>
        <family val="0"/>
        <charset val="1"/>
      </rPr>
      <t xml:space="preserve">1</t>
    </r>
    <r>
      <rPr>
        <sz val="10"/>
        <rFont val="Noto Sans CJK SC"/>
        <family val="2"/>
      </rPr>
      <t xml:space="preserve">回の小腸閉塞を起こす。</t>
    </r>
  </si>
  <si>
    <t xml:space="preserve">SRC-156</t>
  </si>
  <si>
    <t xml:space="preserve">Ten Broek RPG, Krielen P, Di Saverio S, et al. Bologna guidelines for diagnosis and management of adhesive small bowel obstruction (ASBO): 2017 update. World J Emerg Surg 2018;13:24</t>
  </si>
  <si>
    <t xml:space="preserve">10.1186/s13017-018-0185-2</t>
  </si>
  <si>
    <t xml:space="preserve">AB-064</t>
  </si>
  <si>
    <r>
      <rPr>
        <sz val="10"/>
        <rFont val="Noto Sans CJK SC"/>
        <family val="2"/>
      </rPr>
      <t xml:space="preserve">癒着性小腸閉塞では、</t>
    </r>
    <r>
      <rPr>
        <sz val="10"/>
        <rFont val="Arial"/>
        <family val="0"/>
        <charset val="1"/>
      </rPr>
      <t xml:space="preserve">CT </t>
    </r>
    <r>
      <rPr>
        <sz val="10"/>
        <rFont val="Noto Sans CJK SC"/>
        <family val="2"/>
      </rPr>
      <t xml:space="preserve">は絞扼と緊急手術の必要性を約</t>
    </r>
    <r>
      <rPr>
        <sz val="10"/>
        <rFont val="Arial"/>
        <family val="0"/>
        <charset val="1"/>
      </rPr>
      <t xml:space="preserve">90%</t>
    </r>
    <r>
      <rPr>
        <sz val="10"/>
        <rFont val="Noto Sans CJK SC"/>
        <family val="2"/>
      </rPr>
      <t xml:space="preserve">の精度で予測する。閉鎖ループ、腸管虚血の所見、腹水は、手術を遅らせるべきでないことを示す。</t>
    </r>
  </si>
  <si>
    <r>
      <rPr>
        <sz val="10"/>
        <rFont val="Arial"/>
        <family val="0"/>
        <charset val="1"/>
      </rPr>
      <t xml:space="preserve">PS-02-08-05 (id: JkxnuRY)</t>
    </r>
    <r>
      <rPr>
        <sz val="10"/>
        <rFont val="Noto Sans CJK SC"/>
        <family val="2"/>
      </rPr>
      <t xml:space="preserve">；</t>
    </r>
    <r>
      <rPr>
        <sz val="10"/>
        <rFont val="Arial"/>
        <family val="0"/>
        <charset val="1"/>
      </rPr>
      <t xml:space="preserve">TBL-01-00-265 (id: Jlvnl3o)</t>
    </r>
    <r>
      <rPr>
        <sz val="10"/>
        <rFont val="Noto Sans CJK SC"/>
        <family val="2"/>
      </rPr>
      <t xml:space="preserve">；</t>
    </r>
    <r>
      <rPr>
        <sz val="10"/>
        <rFont val="Arial"/>
        <family val="0"/>
        <charset val="1"/>
      </rPr>
      <t xml:space="preserve">TBL-02-07-029 (id: JlAKplA)</t>
    </r>
  </si>
  <si>
    <t xml:space="preserve">AB-065</t>
  </si>
  <si>
    <r>
      <rPr>
        <sz val="10"/>
        <rFont val="Noto Sans CJK SC"/>
        <family val="2"/>
      </rPr>
      <t xml:space="preserve">腹膜炎、絞扼、腸管虚血の徴候がない癒着性小腸閉塞は、絶飲食と経鼻胃管または長いイレウス管による減圧で、まず非手術的治療を行う。成功率は約</t>
    </r>
    <r>
      <rPr>
        <sz val="10"/>
        <rFont val="Arial"/>
        <family val="0"/>
        <charset val="1"/>
      </rPr>
      <t xml:space="preserve">70</t>
    </r>
    <r>
      <rPr>
        <sz val="10"/>
        <rFont val="Noto Sans CJK SC"/>
        <family val="2"/>
      </rPr>
      <t xml:space="preserve">〜</t>
    </r>
    <r>
      <rPr>
        <sz val="10"/>
        <rFont val="Arial"/>
        <family val="0"/>
        <charset val="1"/>
      </rPr>
      <t xml:space="preserve">90%</t>
    </r>
    <r>
      <rPr>
        <sz val="10"/>
        <rFont val="Noto Sans CJK SC"/>
        <family val="2"/>
      </rPr>
      <t xml:space="preserve">で、改善しない場合に手術に移るまでの期間は</t>
    </r>
    <r>
      <rPr>
        <sz val="10"/>
        <rFont val="Arial"/>
        <family val="0"/>
        <charset val="1"/>
      </rPr>
      <t xml:space="preserve">72</t>
    </r>
    <r>
      <rPr>
        <sz val="10"/>
        <rFont val="Noto Sans CJK SC"/>
        <family val="2"/>
      </rPr>
      <t xml:space="preserve">時間が安全で適切とされている。</t>
    </r>
  </si>
  <si>
    <t xml:space="preserve">AB-066</t>
  </si>
  <si>
    <r>
      <rPr>
        <sz val="10"/>
        <rFont val="Noto Sans CJK SC"/>
        <family val="2"/>
      </rPr>
      <t xml:space="preserve">癒着性小腸閉塞では水溶性造影剤を投与し、</t>
    </r>
    <r>
      <rPr>
        <sz val="10"/>
        <rFont val="Arial"/>
        <family val="0"/>
        <charset val="1"/>
      </rPr>
      <t xml:space="preserve">24</t>
    </r>
    <r>
      <rPr>
        <sz val="10"/>
        <rFont val="Noto Sans CJK SC"/>
        <family val="2"/>
      </rPr>
      <t xml:space="preserve">時間後の腹部 </t>
    </r>
    <r>
      <rPr>
        <sz val="10"/>
        <rFont val="Arial"/>
        <family val="0"/>
        <charset val="1"/>
      </rPr>
      <t xml:space="preserve">X </t>
    </r>
    <r>
      <rPr>
        <sz val="10"/>
        <rFont val="Noto Sans CJK SC"/>
        <family val="2"/>
      </rPr>
      <t xml:space="preserve">線で造影剤が大腸に達していなければ、非手術的治療の失敗を強く示唆する。水溶性造影剤の検査は手術の必要性を予測し、入院期間を短くし、手術の必要性を減らすとする報告もある。</t>
    </r>
  </si>
  <si>
    <t xml:space="preserve">造影剤の量は本文に記載がない</t>
  </si>
  <si>
    <t xml:space="preserve">AB-067</t>
  </si>
  <si>
    <r>
      <rPr>
        <sz val="10"/>
        <rFont val="Noto Sans CJK SC"/>
        <family val="2"/>
      </rPr>
      <t xml:space="preserve">癒着性小腸閉塞の再発は、非手術的治療後で</t>
    </r>
    <r>
      <rPr>
        <sz val="10"/>
        <rFont val="Arial"/>
        <family val="0"/>
        <charset val="1"/>
      </rPr>
      <t xml:space="preserve">1</t>
    </r>
    <r>
      <rPr>
        <sz val="10"/>
        <rFont val="Noto Sans CJK SC"/>
        <family val="2"/>
      </rPr>
      <t xml:space="preserve">年</t>
    </r>
    <r>
      <rPr>
        <sz val="10"/>
        <rFont val="Arial"/>
        <family val="0"/>
        <charset val="1"/>
      </rPr>
      <t xml:space="preserve">12%</t>
    </r>
    <r>
      <rPr>
        <sz val="10"/>
        <rFont val="Noto Sans CJK SC"/>
        <family val="2"/>
      </rPr>
      <t xml:space="preserve">・</t>
    </r>
    <r>
      <rPr>
        <sz val="10"/>
        <rFont val="Arial"/>
        <family val="0"/>
        <charset val="1"/>
      </rPr>
      <t xml:space="preserve">5</t>
    </r>
    <r>
      <rPr>
        <sz val="10"/>
        <rFont val="Noto Sans CJK SC"/>
        <family val="2"/>
      </rPr>
      <t xml:space="preserve">年</t>
    </r>
    <r>
      <rPr>
        <sz val="10"/>
        <rFont val="Arial"/>
        <family val="0"/>
        <charset val="1"/>
      </rPr>
      <t xml:space="preserve">20%</t>
    </r>
    <r>
      <rPr>
        <sz val="10"/>
        <rFont val="Noto Sans CJK SC"/>
        <family val="2"/>
      </rPr>
      <t xml:space="preserve">、手術後で</t>
    </r>
    <r>
      <rPr>
        <sz val="10"/>
        <rFont val="Arial"/>
        <family val="0"/>
        <charset val="1"/>
      </rPr>
      <t xml:space="preserve">1</t>
    </r>
    <r>
      <rPr>
        <sz val="10"/>
        <rFont val="Noto Sans CJK SC"/>
        <family val="2"/>
      </rPr>
      <t xml:space="preserve">年</t>
    </r>
    <r>
      <rPr>
        <sz val="10"/>
        <rFont val="Arial"/>
        <family val="0"/>
        <charset val="1"/>
      </rPr>
      <t xml:space="preserve">8%</t>
    </r>
    <r>
      <rPr>
        <sz val="10"/>
        <rFont val="Noto Sans CJK SC"/>
        <family val="2"/>
      </rPr>
      <t xml:space="preserve">・</t>
    </r>
    <r>
      <rPr>
        <sz val="10"/>
        <rFont val="Arial"/>
        <family val="0"/>
        <charset val="1"/>
      </rPr>
      <t xml:space="preserve">5</t>
    </r>
    <r>
      <rPr>
        <sz val="10"/>
        <rFont val="Noto Sans CJK SC"/>
        <family val="2"/>
      </rPr>
      <t xml:space="preserve">年</t>
    </r>
    <r>
      <rPr>
        <sz val="10"/>
        <rFont val="Arial"/>
        <family val="0"/>
        <charset val="1"/>
      </rPr>
      <t xml:space="preserve">16%</t>
    </r>
    <r>
      <rPr>
        <sz val="10"/>
        <rFont val="Noto Sans CJK SC"/>
        <family val="2"/>
      </rPr>
      <t xml:space="preserve">と報告されている。ヒアルロン酸・カルボキシメチルセルロースの癒着防止材は、癒着の形成と、癒着性小腸閉塞による再手術を減らす（大腸手術での再手術の相対リスク</t>
    </r>
    <r>
      <rPr>
        <sz val="10"/>
        <rFont val="Arial"/>
        <family val="0"/>
        <charset val="1"/>
      </rPr>
      <t xml:space="preserve">0.49</t>
    </r>
    <r>
      <rPr>
        <sz val="10"/>
        <rFont val="Noto Sans CJK SC"/>
        <family val="2"/>
      </rPr>
      <t xml:space="preserve">）。</t>
    </r>
  </si>
  <si>
    <t xml:space="preserve">AB-068</t>
  </si>
  <si>
    <r>
      <rPr>
        <sz val="10"/>
        <rFont val="Noto Sans CJK SC"/>
        <family val="2"/>
      </rPr>
      <t xml:space="preserve">癒着性小腸閉塞の手術では、選ばれた症例で腹腔鏡下の癒着剝離術が合併症を減らす可能性がある。ただし腸管損傷が</t>
    </r>
    <r>
      <rPr>
        <sz val="10"/>
        <rFont val="Arial"/>
        <family val="0"/>
        <charset val="1"/>
      </rPr>
      <t xml:space="preserve">6.3</t>
    </r>
    <r>
      <rPr>
        <sz val="10"/>
        <rFont val="Noto Sans CJK SC"/>
        <family val="2"/>
      </rPr>
      <t xml:space="preserve">〜</t>
    </r>
    <r>
      <rPr>
        <sz val="10"/>
        <rFont val="Arial"/>
        <family val="0"/>
        <charset val="1"/>
      </rPr>
      <t xml:space="preserve">26.9%</t>
    </r>
    <r>
      <rPr>
        <sz val="10"/>
        <rFont val="Noto Sans CJK SC"/>
        <family val="2"/>
      </rPr>
      <t xml:space="preserve">に起きたとする報告がある。</t>
    </r>
  </si>
  <si>
    <t xml:space="preserve">腸管損傷の頻度はガイドラインが引用した研究による（二次資料経由）</t>
  </si>
  <si>
    <t xml:space="preserve">AB-069</t>
  </si>
  <si>
    <t xml:space="preserve">鼠径部ヘルニア</t>
  </si>
  <si>
    <r>
      <rPr>
        <sz val="10"/>
        <rFont val="Noto Sans CJK SC"/>
        <family val="2"/>
      </rPr>
      <t xml:space="preserve">鼠径部ヘルニアの生涯の発生率は、男性で</t>
    </r>
    <r>
      <rPr>
        <sz val="10"/>
        <rFont val="Arial"/>
        <family val="0"/>
        <charset val="1"/>
      </rPr>
      <t xml:space="preserve">27</t>
    </r>
    <r>
      <rPr>
        <sz val="10"/>
        <rFont val="Noto Sans CJK SC"/>
        <family val="2"/>
      </rPr>
      <t xml:space="preserve">〜</t>
    </r>
    <r>
      <rPr>
        <sz val="10"/>
        <rFont val="Arial"/>
        <family val="0"/>
        <charset val="1"/>
      </rPr>
      <t xml:space="preserve">43%</t>
    </r>
    <r>
      <rPr>
        <sz val="10"/>
        <rFont val="Noto Sans CJK SC"/>
        <family val="2"/>
      </rPr>
      <t xml:space="preserve">、女性で</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と報告されている。</t>
    </r>
  </si>
  <si>
    <r>
      <rPr>
        <sz val="10"/>
        <rFont val="Noto Sans CJK SC"/>
        <family val="2"/>
      </rPr>
      <t xml:space="preserve">医学各論 Ⅵ</t>
    </r>
    <r>
      <rPr>
        <sz val="10"/>
        <rFont val="Arial"/>
        <family val="0"/>
        <charset val="1"/>
      </rPr>
      <t xml:space="preserve">-9-A-②</t>
    </r>
    <r>
      <rPr>
        <sz val="10"/>
        <rFont val="Noto Sans CJK SC"/>
        <family val="2"/>
      </rPr>
      <t xml:space="preserve">（鼠径ヘルニア、</t>
    </r>
    <r>
      <rPr>
        <sz val="10"/>
        <rFont val="Arial"/>
        <family val="0"/>
        <charset val="1"/>
      </rPr>
      <t xml:space="preserve">a</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</si>
  <si>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TBL-01-00-309 (id: Jlvnl78)</t>
    </r>
    <r>
      <rPr>
        <sz val="10"/>
        <rFont val="Noto Sans CJK SC"/>
        <family val="2"/>
      </rPr>
      <t xml:space="preserve">；</t>
    </r>
    <r>
      <rPr>
        <sz val="10"/>
        <rFont val="Arial"/>
        <family val="0"/>
        <charset val="1"/>
      </rPr>
      <t xml:space="preserve">TBL-01-00-310 (id: Jlvnl8E)</t>
    </r>
  </si>
  <si>
    <t xml:space="preserve">SRC-158</t>
  </si>
  <si>
    <t xml:space="preserve">HerniaSurge Group. International guidelines for groin hernia management. Hernia 2018;22:1-165</t>
  </si>
  <si>
    <t xml:space="preserve">10.1007/s10029-017-1668-x</t>
  </si>
  <si>
    <r>
      <rPr>
        <sz val="10"/>
        <rFont val="Noto Sans CJK SC"/>
        <family val="2"/>
      </rPr>
      <t xml:space="preserve">数値は</t>
    </r>
    <r>
      <rPr>
        <sz val="10"/>
        <rFont val="Arial"/>
        <family val="0"/>
        <charset val="1"/>
      </rPr>
      <t xml:space="preserve">HerniaSurge </t>
    </r>
    <r>
      <rPr>
        <sz val="10"/>
        <rFont val="Noto Sans CJK SC"/>
        <family val="2"/>
      </rPr>
      <t xml:space="preserve">ガイドラインが引用した研究による（二次資料経由）</t>
    </r>
  </si>
  <si>
    <t xml:space="preserve">AB-070</t>
  </si>
  <si>
    <t xml:space="preserve">鼠径部ヘルニアの多くは身体診察で診断でき、超音波検査が必要になることはまれである。再発ヘルニアが疑われる場合は、診察に超音波検査を組み合わせることが勧められている。</t>
  </si>
  <si>
    <t xml:space="preserve">AB-071</t>
  </si>
  <si>
    <r>
      <rPr>
        <sz val="10"/>
        <rFont val="Noto Sans CJK SC"/>
        <family val="2"/>
      </rPr>
      <t xml:space="preserve">症状がないか軽い男性の鼠径ヘルニアは、経過観察（</t>
    </r>
    <r>
      <rPr>
        <sz val="10"/>
        <rFont val="Arial"/>
        <family val="0"/>
        <charset val="1"/>
      </rPr>
      <t xml:space="preserve">watchful waiting</t>
    </r>
    <r>
      <rPr>
        <sz val="10"/>
        <rFont val="Noto Sans CJK SC"/>
        <family val="2"/>
      </rPr>
      <t xml:space="preserve">）で管理してよい。ただし経過観察した患者の多くは最終的に手術を受け、</t>
    </r>
    <r>
      <rPr>
        <sz val="10"/>
        <rFont val="Arial"/>
        <family val="0"/>
        <charset val="1"/>
      </rPr>
      <t xml:space="preserve">5</t>
    </r>
    <r>
      <rPr>
        <sz val="10"/>
        <rFont val="Noto Sans CJK SC"/>
        <family val="2"/>
      </rPr>
      <t xml:space="preserve">年で</t>
    </r>
    <r>
      <rPr>
        <sz val="10"/>
        <rFont val="Arial"/>
        <family val="0"/>
        <charset val="1"/>
      </rPr>
      <t xml:space="preserve">54%</t>
    </r>
    <r>
      <rPr>
        <sz val="10"/>
        <rFont val="Noto Sans CJK SC"/>
        <family val="2"/>
      </rPr>
      <t xml:space="preserve">、</t>
    </r>
    <r>
      <rPr>
        <sz val="10"/>
        <rFont val="Arial"/>
        <family val="0"/>
        <charset val="1"/>
      </rPr>
      <t xml:space="preserve">10</t>
    </r>
    <r>
      <rPr>
        <sz val="10"/>
        <rFont val="Noto Sans CJK SC"/>
        <family val="2"/>
      </rPr>
      <t xml:space="preserve">年で推定</t>
    </r>
    <r>
      <rPr>
        <sz val="10"/>
        <rFont val="Arial"/>
        <family val="0"/>
        <charset val="1"/>
      </rPr>
      <t xml:space="preserve">68%</t>
    </r>
    <r>
      <rPr>
        <sz val="10"/>
        <rFont val="Noto Sans CJK SC"/>
        <family val="2"/>
      </rPr>
      <t xml:space="preserve">が手術に移行したと報告されている。</t>
    </r>
  </si>
  <si>
    <t xml:space="preserve">移行率はガイドラインが引用した研究による（二次資料経由）</t>
  </si>
  <si>
    <t xml:space="preserve">AB-072</t>
  </si>
  <si>
    <r>
      <rPr>
        <sz val="10"/>
        <rFont val="Noto Sans CJK SC"/>
        <family val="2"/>
      </rPr>
      <t xml:space="preserve">鼠径ヘルニアの修復はメッシュを使う方法が第</t>
    </r>
    <r>
      <rPr>
        <sz val="10"/>
        <rFont val="Arial"/>
        <family val="0"/>
        <charset val="1"/>
      </rPr>
      <t xml:space="preserve">1</t>
    </r>
    <r>
      <rPr>
        <sz val="10"/>
        <rFont val="Noto Sans CJK SC"/>
        <family val="2"/>
      </rPr>
      <t xml:space="preserve">選択で、開腹（</t>
    </r>
    <r>
      <rPr>
        <sz val="10"/>
        <rFont val="Arial"/>
        <family val="0"/>
        <charset val="1"/>
      </rPr>
      <t xml:space="preserve">Lichtenstein </t>
    </r>
    <r>
      <rPr>
        <sz val="10"/>
        <rFont val="Noto Sans CJK SC"/>
        <family val="2"/>
      </rPr>
      <t xml:space="preserve">法など）でも腹腔鏡・内視鏡下でもよい。腹腔鏡・内視鏡下の修復は、資源と技術があれば回復が早く、慢性疼痛が少なく、費用対効果もよい。</t>
    </r>
  </si>
  <si>
    <t xml:space="preserve">AB-073</t>
  </si>
  <si>
    <t xml:space="preserve">嵌頓・絞扼の危険因子には、女性、大腿ヘルニア、鼠径部ヘルニアによる入院歴がある。大腿ヘルニアは、技術があれば腹腔鏡・内視鏡下のメッシュ修復を時機を逃さず行うことが提案されている。</t>
  </si>
  <si>
    <r>
      <rPr>
        <sz val="10"/>
        <rFont val="Noto Sans CJK SC"/>
        <family val="2"/>
      </rPr>
      <t xml:space="preserve">医学各論 Ⅵ</t>
    </r>
    <r>
      <rPr>
        <sz val="10"/>
        <rFont val="Arial"/>
        <family val="0"/>
        <charset val="1"/>
      </rPr>
      <t xml:space="preserve">-9-A-③</t>
    </r>
    <r>
      <rPr>
        <sz val="10"/>
        <rFont val="Noto Sans CJK SC"/>
        <family val="2"/>
      </rPr>
      <t xml:space="preserve">（大腿ヘルニア、</t>
    </r>
    <r>
      <rPr>
        <sz val="10"/>
        <rFont val="Arial"/>
        <family val="0"/>
        <charset val="1"/>
      </rPr>
      <t xml:space="preserve">a</t>
    </r>
    <r>
      <rPr>
        <sz val="10"/>
        <rFont val="Noto Sans CJK SC"/>
        <family val="2"/>
      </rPr>
      <t xml:space="preserve">）</t>
    </r>
  </si>
  <si>
    <t xml:space="preserve">AB-074</t>
  </si>
  <si>
    <r>
      <rPr>
        <sz val="10"/>
        <rFont val="Noto Sans CJK SC"/>
        <family val="2"/>
      </rPr>
      <t xml:space="preserve">鼠径部ヘルニアの緊急手術は待機手術より合併症と死亡が多い。プールした解析では、待機手術の合併症は約</t>
    </r>
    <r>
      <rPr>
        <sz val="10"/>
        <rFont val="Arial"/>
        <family val="0"/>
        <charset val="1"/>
      </rPr>
      <t xml:space="preserve">8%</t>
    </r>
    <r>
      <rPr>
        <sz val="10"/>
        <rFont val="Noto Sans CJK SC"/>
        <family val="2"/>
      </rPr>
      <t xml:space="preserve">・死亡</t>
    </r>
    <r>
      <rPr>
        <sz val="10"/>
        <rFont val="Arial"/>
        <family val="0"/>
        <charset val="1"/>
      </rPr>
      <t xml:space="preserve">0.2</t>
    </r>
    <r>
      <rPr>
        <sz val="10"/>
        <rFont val="Noto Sans CJK SC"/>
        <family val="2"/>
      </rPr>
      <t xml:space="preserve">〜</t>
    </r>
    <r>
      <rPr>
        <sz val="10"/>
        <rFont val="Arial"/>
        <family val="0"/>
        <charset val="1"/>
      </rPr>
      <t xml:space="preserve">0.5%</t>
    </r>
    <r>
      <rPr>
        <sz val="10"/>
        <rFont val="Noto Sans CJK SC"/>
        <family val="2"/>
      </rPr>
      <t xml:space="preserve">、緊急手術では合併症約</t>
    </r>
    <r>
      <rPr>
        <sz val="10"/>
        <rFont val="Arial"/>
        <family val="0"/>
        <charset val="1"/>
      </rPr>
      <t xml:space="preserve">32%</t>
    </r>
    <r>
      <rPr>
        <sz val="10"/>
        <rFont val="Noto Sans CJK SC"/>
        <family val="2"/>
      </rPr>
      <t xml:space="preserve">・死亡</t>
    </r>
    <r>
      <rPr>
        <sz val="10"/>
        <rFont val="Arial"/>
        <family val="0"/>
        <charset val="1"/>
      </rPr>
      <t xml:space="preserve">4</t>
    </r>
    <r>
      <rPr>
        <sz val="10"/>
        <rFont val="Noto Sans CJK SC"/>
        <family val="2"/>
      </rPr>
      <t xml:space="preserve">〜</t>
    </r>
    <r>
      <rPr>
        <sz val="10"/>
        <rFont val="Arial"/>
        <family val="0"/>
        <charset val="1"/>
      </rPr>
      <t xml:space="preserve">5.5%</t>
    </r>
    <r>
      <rPr>
        <sz val="10"/>
        <rFont val="Noto Sans CJK SC"/>
        <family val="2"/>
      </rPr>
      <t xml:space="preserve">と報告されている。</t>
    </r>
  </si>
  <si>
    <t xml:space="preserve">AB-075</t>
  </si>
  <si>
    <t xml:space="preserve">腹膜炎・腹腔内感染症</t>
  </si>
  <si>
    <r>
      <rPr>
        <sz val="10"/>
        <rFont val="Noto Sans CJK SC"/>
        <family val="2"/>
      </rPr>
      <t xml:space="preserve">腹腔内感染症は、感染が</t>
    </r>
    <r>
      <rPr>
        <sz val="10"/>
        <rFont val="Arial"/>
        <family val="0"/>
        <charset val="1"/>
      </rPr>
      <t xml:space="preserve">1</t>
    </r>
    <r>
      <rPr>
        <sz val="10"/>
        <rFont val="Noto Sans CJK SC"/>
        <family val="2"/>
      </rPr>
      <t xml:space="preserve">つの臓器にとどまり腹膜に及んでいない「単純性」と、臓器を越えて限局性または汎発性の腹膜炎を起こした「複雑性」に分けられる。</t>
    </r>
  </si>
  <si>
    <r>
      <rPr>
        <sz val="10"/>
        <rFont val="Arial"/>
        <family val="0"/>
        <charset val="1"/>
      </rPr>
      <t xml:space="preserve">PS-02-08-05 (id: JkxnuRY)</t>
    </r>
    <r>
      <rPr>
        <sz val="10"/>
        <rFont val="Noto Sans CJK SC"/>
        <family val="2"/>
      </rPr>
      <t xml:space="preserve">；</t>
    </r>
    <r>
      <rPr>
        <sz val="10"/>
        <rFont val="Arial"/>
        <family val="0"/>
        <charset val="1"/>
      </rPr>
      <t xml:space="preserve">TBL-01-00-308 (id: Jlvnl70)</t>
    </r>
  </si>
  <si>
    <t xml:space="preserve">SRC-157</t>
  </si>
  <si>
    <t xml:space="preserve">Sartelli M, Chichom-Mefire A, Labricciosa FM, et al. The management of intra-abdominal infections from a global perspective: 2017 WSES guidelines for management of intra-abdominal infections. World J Emerg Surg 2017;12:29</t>
  </si>
  <si>
    <t xml:space="preserve">10.1186/s13017-017-0141-6</t>
  </si>
  <si>
    <t xml:space="preserve">AB-076</t>
  </si>
  <si>
    <t xml:space="preserve">腹膜炎は、消化管の連続性が保たれたまま起こる一次性（特発性細菌性腹膜炎など）、最も多い二次性（消化管穿孔などによる）、一次性または二次性の腹膜炎のあとに再燃する三次性に分けられる。</t>
  </si>
  <si>
    <t xml:space="preserve">AB-077</t>
  </si>
  <si>
    <r>
      <rPr>
        <sz val="10"/>
        <rFont val="Noto Sans CJK SC"/>
        <family val="2"/>
      </rPr>
      <t xml:space="preserve">腹腔内感染症の治療では、感染源の制御を可能な限り早く完全に行うことが重要で、手術などの処置が遅れたり不十分だったりすると転帰が大きく悪化する。適切な抗菌薬を早く始めることも治療の柱の</t>
    </r>
    <r>
      <rPr>
        <sz val="10"/>
        <rFont val="Arial"/>
        <family val="0"/>
        <charset val="1"/>
      </rPr>
      <t xml:space="preserve">1</t>
    </r>
    <r>
      <rPr>
        <sz val="10"/>
        <rFont val="Noto Sans CJK SC"/>
        <family val="2"/>
      </rPr>
      <t xml:space="preserve">つである。世界の多施設研究（</t>
    </r>
    <r>
      <rPr>
        <sz val="10"/>
        <rFont val="Arial"/>
        <family val="0"/>
        <charset val="1"/>
      </rPr>
      <t xml:space="preserve">WISS</t>
    </r>
    <r>
      <rPr>
        <sz val="10"/>
        <rFont val="Noto Sans CJK SC"/>
        <family val="2"/>
      </rPr>
      <t xml:space="preserve">）では、腹腔内感染症の全体の死亡率は</t>
    </r>
    <r>
      <rPr>
        <sz val="10"/>
        <rFont val="Arial"/>
        <family val="0"/>
        <charset val="1"/>
      </rPr>
      <t xml:space="preserve">9.2%</t>
    </r>
    <r>
      <rPr>
        <sz val="10"/>
        <rFont val="Noto Sans CJK SC"/>
        <family val="2"/>
      </rPr>
      <t xml:space="preserve">だった。</t>
    </r>
  </si>
  <si>
    <t xml:space="preserve">死亡率はガイドラインが引用した研究による（二次資料経由）</t>
  </si>
  <si>
    <t xml:space="preserve">AB-078</t>
  </si>
  <si>
    <t xml:space="preserve">急性腸間膜虚血</t>
  </si>
  <si>
    <r>
      <rPr>
        <sz val="10"/>
        <rFont val="Noto Sans CJK SC"/>
        <family val="2"/>
      </rPr>
      <t xml:space="preserve">急性腸間膜虚血は、緊急外科入院の</t>
    </r>
    <r>
      <rPr>
        <sz val="10"/>
        <rFont val="Arial"/>
        <family val="0"/>
        <charset val="1"/>
      </rPr>
      <t xml:space="preserve">0.09</t>
    </r>
    <r>
      <rPr>
        <sz val="10"/>
        <rFont val="Noto Sans CJK SC"/>
        <family val="2"/>
      </rPr>
      <t xml:space="preserve">〜</t>
    </r>
    <r>
      <rPr>
        <sz val="10"/>
        <rFont val="Arial"/>
        <family val="0"/>
        <charset val="1"/>
      </rPr>
      <t xml:space="preserve">0.2%</t>
    </r>
    <r>
      <rPr>
        <sz val="10"/>
        <rFont val="Noto Sans CJK SC"/>
        <family val="2"/>
      </rPr>
      <t xml:space="preserve">とまれだが、年齢とともに増え、死亡率は</t>
    </r>
    <r>
      <rPr>
        <sz val="10"/>
        <rFont val="Arial"/>
        <family val="0"/>
        <charset val="1"/>
      </rPr>
      <t xml:space="preserve">50%</t>
    </r>
    <r>
      <rPr>
        <sz val="10"/>
        <rFont val="Noto Sans CJK SC"/>
        <family val="2"/>
      </rPr>
      <t xml:space="preserve">を超える。原因は、上腸間膜動脈の塞栓症が約</t>
    </r>
    <r>
      <rPr>
        <sz val="10"/>
        <rFont val="Arial"/>
        <family val="0"/>
        <charset val="1"/>
      </rPr>
      <t xml:space="preserve">50%</t>
    </r>
    <r>
      <rPr>
        <sz val="10"/>
        <rFont val="Noto Sans CJK SC"/>
        <family val="2"/>
      </rPr>
      <t xml:space="preserve">、血栓症が</t>
    </r>
    <r>
      <rPr>
        <sz val="10"/>
        <rFont val="Arial"/>
        <family val="0"/>
        <charset val="1"/>
      </rPr>
      <t xml:space="preserve">15</t>
    </r>
    <r>
      <rPr>
        <sz val="10"/>
        <rFont val="Noto Sans CJK SC"/>
        <family val="2"/>
      </rPr>
      <t xml:space="preserve">〜</t>
    </r>
    <r>
      <rPr>
        <sz val="10"/>
        <rFont val="Arial"/>
        <family val="0"/>
        <charset val="1"/>
      </rPr>
      <t xml:space="preserve">25%</t>
    </r>
    <r>
      <rPr>
        <sz val="10"/>
        <rFont val="Noto Sans CJK SC"/>
        <family val="2"/>
      </rPr>
      <t xml:space="preserve">、静脈血栓症が</t>
    </r>
    <r>
      <rPr>
        <sz val="10"/>
        <rFont val="Arial"/>
        <family val="0"/>
        <charset val="1"/>
      </rPr>
      <t xml:space="preserve">5</t>
    </r>
    <r>
      <rPr>
        <sz val="10"/>
        <rFont val="Noto Sans CJK SC"/>
        <family val="2"/>
      </rPr>
      <t xml:space="preserve">〜</t>
    </r>
    <r>
      <rPr>
        <sz val="10"/>
        <rFont val="Arial"/>
        <family val="0"/>
        <charset val="1"/>
      </rPr>
      <t xml:space="preserve">15%</t>
    </r>
    <r>
      <rPr>
        <sz val="10"/>
        <rFont val="Noto Sans CJK SC"/>
        <family val="2"/>
      </rPr>
      <t xml:space="preserve">で、非閉塞性腸間膜虚血（</t>
    </r>
    <r>
      <rPr>
        <sz val="10"/>
        <rFont val="Arial"/>
        <family val="0"/>
        <charset val="1"/>
      </rPr>
      <t xml:space="preserve">NOMI</t>
    </r>
    <r>
      <rPr>
        <sz val="10"/>
        <rFont val="Noto Sans CJK SC"/>
        <family val="2"/>
      </rPr>
      <t xml:space="preserve">）は約</t>
    </r>
    <r>
      <rPr>
        <sz val="10"/>
        <rFont val="Arial"/>
        <family val="0"/>
        <charset val="1"/>
      </rPr>
      <t xml:space="preserve">20%</t>
    </r>
    <r>
      <rPr>
        <sz val="10"/>
        <rFont val="Noto Sans CJK SC"/>
        <family val="2"/>
      </rPr>
      <t xml:space="preserve">を占める。</t>
    </r>
  </si>
  <si>
    <t xml:space="preserve">SRC-159</t>
  </si>
  <si>
    <t xml:space="preserve">Bala M, Catena F, Kashuk J, et al. Acute mesenteric ischemia: updated guidelines of the World Society of Emergency Surgery. World J Emerg Surg 2022;17:54</t>
  </si>
  <si>
    <t xml:space="preserve">10.1186/s13017-022-00443-x</t>
  </si>
  <si>
    <r>
      <rPr>
        <sz val="10"/>
        <rFont val="Arial"/>
        <family val="0"/>
        <charset val="1"/>
      </rPr>
      <t xml:space="preserve">NOMI </t>
    </r>
    <r>
      <rPr>
        <sz val="10"/>
        <rFont val="Noto Sans CJK SC"/>
        <family val="2"/>
      </rPr>
      <t xml:space="preserve">の割合は本文で約</t>
    </r>
    <r>
      <rPr>
        <sz val="10"/>
        <rFont val="Arial"/>
        <family val="0"/>
        <charset val="1"/>
      </rPr>
      <t xml:space="preserve">20%</t>
    </r>
    <r>
      <rPr>
        <sz val="10"/>
        <rFont val="Noto Sans CJK SC"/>
        <family val="2"/>
      </rPr>
      <t xml:space="preserve">と</t>
    </r>
    <r>
      <rPr>
        <sz val="10"/>
        <rFont val="Arial"/>
        <family val="0"/>
        <charset val="1"/>
      </rPr>
      <t xml:space="preserve">25%</t>
    </r>
    <r>
      <rPr>
        <sz val="10"/>
        <rFont val="Noto Sans CJK SC"/>
        <family val="2"/>
      </rPr>
      <t xml:space="preserve">の</t>
    </r>
    <r>
      <rPr>
        <sz val="10"/>
        <rFont val="Arial"/>
        <family val="0"/>
        <charset val="1"/>
      </rPr>
      <t xml:space="preserve">2</t>
    </r>
    <r>
      <rPr>
        <sz val="10"/>
        <rFont val="Noto Sans CJK SC"/>
        <family val="2"/>
      </rPr>
      <t xml:space="preserve">通りに書かれている。数値はガイドラインが引用した研究による（二次資料経由）</t>
    </r>
  </si>
  <si>
    <t xml:space="preserve">AB-079</t>
  </si>
  <si>
    <r>
      <rPr>
        <sz val="10"/>
        <rFont val="Noto Sans CJK SC"/>
        <family val="2"/>
      </rPr>
      <t xml:space="preserve">身体所見に比べて不釣り合いに強い腹痛は、否定されるまで急性腸間膜虚血として扱うことが強く推奨されている。乳酸値</t>
    </r>
    <r>
      <rPr>
        <sz val="10"/>
        <rFont val="Arial"/>
        <family val="0"/>
        <charset val="1"/>
      </rPr>
      <t xml:space="preserve">2 mmol/L </t>
    </r>
    <r>
      <rPr>
        <sz val="10"/>
        <rFont val="Noto Sans CJK SC"/>
        <family val="2"/>
      </rPr>
      <t xml:space="preserve">超は不可逆的な腸管虚血と関連するが、単独で診断できるほど正確なバイオマーカーはない。</t>
    </r>
  </si>
  <si>
    <t xml:space="preserve">AB-080</t>
  </si>
  <si>
    <r>
      <rPr>
        <sz val="10"/>
        <rFont val="Noto Sans CJK SC"/>
        <family val="2"/>
      </rPr>
      <t xml:space="preserve">急性腸間膜虚血を疑ったら、遅滞なく </t>
    </r>
    <r>
      <rPr>
        <sz val="10"/>
        <rFont val="Arial"/>
        <family val="0"/>
        <charset val="1"/>
      </rPr>
      <t xml:space="preserve">CT </t>
    </r>
    <r>
      <rPr>
        <sz val="10"/>
        <rFont val="Noto Sans CJK SC"/>
        <family val="2"/>
      </rPr>
      <t xml:space="preserve">血管造影を行うことが強く推奨されている。診断（</t>
    </r>
    <r>
      <rPr>
        <sz val="10"/>
        <rFont val="Arial"/>
        <family val="0"/>
        <charset val="1"/>
      </rPr>
      <t xml:space="preserve">CT </t>
    </r>
    <r>
      <rPr>
        <sz val="10"/>
        <rFont val="Noto Sans CJK SC"/>
        <family val="2"/>
      </rPr>
      <t xml:space="preserve">血管造影）が</t>
    </r>
    <r>
      <rPr>
        <sz val="10"/>
        <rFont val="Arial"/>
        <family val="0"/>
        <charset val="1"/>
      </rPr>
      <t xml:space="preserve">6</t>
    </r>
    <r>
      <rPr>
        <sz val="10"/>
        <rFont val="Noto Sans CJK SC"/>
        <family val="2"/>
      </rPr>
      <t xml:space="preserve">時間遅れるごとに死亡率が</t>
    </r>
    <r>
      <rPr>
        <sz val="10"/>
        <rFont val="Arial"/>
        <family val="0"/>
        <charset val="1"/>
      </rPr>
      <t xml:space="preserve">2</t>
    </r>
    <r>
      <rPr>
        <sz val="10"/>
        <rFont val="Noto Sans CJK SC"/>
        <family val="2"/>
      </rPr>
      <t xml:space="preserve">倍になると述べられている。</t>
    </r>
  </si>
  <si>
    <t xml:space="preserve">死亡率の倍増はガイドラインの記述による</t>
  </si>
  <si>
    <t xml:space="preserve">AB-081</t>
  </si>
  <si>
    <r>
      <rPr>
        <sz val="10"/>
        <rFont val="Noto Sans CJK SC"/>
        <family val="2"/>
      </rPr>
      <t xml:space="preserve">急性腸間膜虚血の治療では、動脈閉塞には技術があれば血管内治療による血行再建を第</t>
    </r>
    <r>
      <rPr>
        <sz val="10"/>
        <rFont val="Arial"/>
        <family val="0"/>
        <charset val="1"/>
      </rPr>
      <t xml:space="preserve">1</t>
    </r>
    <r>
      <rPr>
        <sz val="10"/>
        <rFont val="Noto Sans CJK SC"/>
        <family val="2"/>
      </rPr>
      <t xml:space="preserve">選択とし、壊死した腸はすぐに切除する。再開腹（セカンドルック）は多くの場合</t>
    </r>
    <r>
      <rPr>
        <sz val="10"/>
        <rFont val="Arial"/>
        <family val="0"/>
        <charset val="1"/>
      </rPr>
      <t xml:space="preserve">24</t>
    </r>
    <r>
      <rPr>
        <sz val="10"/>
        <rFont val="Noto Sans CJK SC"/>
        <family val="2"/>
      </rPr>
      <t xml:space="preserve">〜</t>
    </r>
    <r>
      <rPr>
        <sz val="10"/>
        <rFont val="Arial"/>
        <family val="0"/>
        <charset val="1"/>
      </rPr>
      <t xml:space="preserve">48</t>
    </r>
    <r>
      <rPr>
        <sz val="10"/>
        <rFont val="Noto Sans CJK SC"/>
        <family val="2"/>
      </rPr>
      <t xml:space="preserve">時間以内に行う。腸間膜静脈血栓症は未分画ヘパリンの持続投与で治療できることが多い。</t>
    </r>
  </si>
  <si>
    <t xml:space="preserve">AB-082</t>
  </si>
  <si>
    <t xml:space="preserve">腹腔内圧上昇と腹部コンパートメント症候群</t>
  </si>
  <si>
    <r>
      <rPr>
        <sz val="10"/>
        <rFont val="Noto Sans CJK SC"/>
        <family val="2"/>
      </rPr>
      <t xml:space="preserve">重症成人の腹腔内圧は通常</t>
    </r>
    <r>
      <rPr>
        <sz val="10"/>
        <rFont val="Arial"/>
        <family val="0"/>
        <charset val="1"/>
      </rPr>
      <t xml:space="preserve">5</t>
    </r>
    <r>
      <rPr>
        <sz val="10"/>
        <rFont val="Noto Sans CJK SC"/>
        <family val="2"/>
      </rPr>
      <t xml:space="preserve">〜</t>
    </r>
    <r>
      <rPr>
        <sz val="10"/>
        <rFont val="Arial"/>
        <family val="0"/>
        <charset val="1"/>
      </rPr>
      <t xml:space="preserve">7 mmHg </t>
    </r>
    <r>
      <rPr>
        <sz val="10"/>
        <rFont val="Noto Sans CJK SC"/>
        <family val="2"/>
      </rPr>
      <t xml:space="preserve">である。腹腔内高血圧は</t>
    </r>
    <r>
      <rPr>
        <sz val="10"/>
        <rFont val="Arial"/>
        <family val="0"/>
        <charset val="1"/>
      </rPr>
      <t xml:space="preserve">12 mmHg </t>
    </r>
    <r>
      <rPr>
        <sz val="10"/>
        <rFont val="Noto Sans CJK SC"/>
        <family val="2"/>
      </rPr>
      <t xml:space="preserve">以上が持続または反復する状態と定義され、</t>
    </r>
    <r>
      <rPr>
        <sz val="10"/>
        <rFont val="Arial"/>
        <family val="0"/>
        <charset val="1"/>
      </rPr>
      <t xml:space="preserve">12</t>
    </r>
    <r>
      <rPr>
        <sz val="10"/>
        <rFont val="Noto Sans CJK SC"/>
        <family val="2"/>
      </rPr>
      <t xml:space="preserve">〜</t>
    </r>
    <r>
      <rPr>
        <sz val="10"/>
        <rFont val="Arial"/>
        <family val="0"/>
        <charset val="1"/>
      </rPr>
      <t xml:space="preserve">15</t>
    </r>
    <r>
      <rPr>
        <sz val="10"/>
        <rFont val="Noto Sans CJK SC"/>
        <family val="2"/>
      </rPr>
      <t xml:space="preserve">（</t>
    </r>
    <r>
      <rPr>
        <sz val="10"/>
        <rFont val="Arial"/>
        <family val="0"/>
        <charset val="1"/>
      </rPr>
      <t xml:space="preserve">I</t>
    </r>
    <r>
      <rPr>
        <sz val="10"/>
        <rFont val="Noto Sans CJK SC"/>
        <family val="2"/>
      </rPr>
      <t xml:space="preserve">度）、</t>
    </r>
    <r>
      <rPr>
        <sz val="10"/>
        <rFont val="Arial"/>
        <family val="0"/>
        <charset val="1"/>
      </rPr>
      <t xml:space="preserve">16</t>
    </r>
    <r>
      <rPr>
        <sz val="10"/>
        <rFont val="Noto Sans CJK SC"/>
        <family val="2"/>
      </rPr>
      <t xml:space="preserve">〜</t>
    </r>
    <r>
      <rPr>
        <sz val="10"/>
        <rFont val="Arial"/>
        <family val="0"/>
        <charset val="1"/>
      </rPr>
      <t xml:space="preserve">20</t>
    </r>
    <r>
      <rPr>
        <sz val="10"/>
        <rFont val="Noto Sans CJK SC"/>
        <family val="2"/>
      </rPr>
      <t xml:space="preserve">（</t>
    </r>
    <r>
      <rPr>
        <sz val="10"/>
        <rFont val="Arial"/>
        <family val="0"/>
        <charset val="1"/>
      </rPr>
      <t xml:space="preserve">II</t>
    </r>
    <r>
      <rPr>
        <sz val="10"/>
        <rFont val="Noto Sans CJK SC"/>
        <family val="2"/>
      </rPr>
      <t xml:space="preserve">度）、</t>
    </r>
    <r>
      <rPr>
        <sz val="10"/>
        <rFont val="Arial"/>
        <family val="0"/>
        <charset val="1"/>
      </rPr>
      <t xml:space="preserve">21</t>
    </r>
    <r>
      <rPr>
        <sz val="10"/>
        <rFont val="Noto Sans CJK SC"/>
        <family val="2"/>
      </rPr>
      <t xml:space="preserve">〜</t>
    </r>
    <r>
      <rPr>
        <sz val="10"/>
        <rFont val="Arial"/>
        <family val="0"/>
        <charset val="1"/>
      </rPr>
      <t xml:space="preserve">25</t>
    </r>
    <r>
      <rPr>
        <sz val="10"/>
        <rFont val="Noto Sans CJK SC"/>
        <family val="2"/>
      </rPr>
      <t xml:space="preserve">（</t>
    </r>
    <r>
      <rPr>
        <sz val="10"/>
        <rFont val="Arial"/>
        <family val="0"/>
        <charset val="1"/>
      </rPr>
      <t xml:space="preserve">III</t>
    </r>
    <r>
      <rPr>
        <sz val="10"/>
        <rFont val="Noto Sans CJK SC"/>
        <family val="2"/>
      </rPr>
      <t xml:space="preserve">度）、</t>
    </r>
    <r>
      <rPr>
        <sz val="10"/>
        <rFont val="Arial"/>
        <family val="0"/>
        <charset val="1"/>
      </rPr>
      <t xml:space="preserve">25</t>
    </r>
    <r>
      <rPr>
        <sz val="10"/>
        <rFont val="Noto Sans CJK SC"/>
        <family val="2"/>
      </rPr>
      <t xml:space="preserve">超（</t>
    </r>
    <r>
      <rPr>
        <sz val="10"/>
        <rFont val="Arial"/>
        <family val="0"/>
        <charset val="1"/>
      </rPr>
      <t xml:space="preserve">IV</t>
    </r>
    <r>
      <rPr>
        <sz val="10"/>
        <rFont val="Noto Sans CJK SC"/>
        <family val="2"/>
      </rPr>
      <t xml:space="preserve">度）に分けられる。腹部コンパートメント症候群は、腹腔内圧が</t>
    </r>
    <r>
      <rPr>
        <sz val="10"/>
        <rFont val="Arial"/>
        <family val="0"/>
        <charset val="1"/>
      </rPr>
      <t xml:space="preserve">20 mmHg </t>
    </r>
    <r>
      <rPr>
        <sz val="10"/>
        <rFont val="Noto Sans CJK SC"/>
        <family val="2"/>
      </rPr>
      <t xml:space="preserve">を超えて持続し、新たな臓器障害を伴う状態をいう。</t>
    </r>
  </si>
  <si>
    <t xml:space="preserve">SRC-160</t>
  </si>
  <si>
    <t xml:space="preserve">Kirkpatrick AW, Roberts DJ, De Waele J, et al. Intra-abdominal hypertension and the abdominal compartment syndrome: updated consensus definitions and clinical practice guidelines from the World Society of the Abdominal Compartment Syndrome. Intensive Care Med 2013;39:1190-1206</t>
  </si>
  <si>
    <t xml:space="preserve">10.1007/s00134-013-2906-z</t>
  </si>
  <si>
    <t xml:space="preserve">AB-083</t>
  </si>
  <si>
    <r>
      <rPr>
        <sz val="10"/>
        <rFont val="Noto Sans CJK SC"/>
        <family val="2"/>
      </rPr>
      <t xml:space="preserve">腹腔内圧は膀胱内圧で測るのが標準で、滅菌生理食塩水を最大</t>
    </r>
    <r>
      <rPr>
        <sz val="10"/>
        <rFont val="Arial"/>
        <family val="0"/>
        <charset val="1"/>
      </rPr>
      <t xml:space="preserve">25 mL </t>
    </r>
    <r>
      <rPr>
        <sz val="10"/>
        <rFont val="Noto Sans CJK SC"/>
        <family val="2"/>
      </rPr>
      <t xml:space="preserve">注入し、仰臥位で腹筋の収縮がないことを確かめ、中腋窩線で零点を合わせ、呼気終末に </t>
    </r>
    <r>
      <rPr>
        <sz val="10"/>
        <rFont val="Arial"/>
        <family val="0"/>
        <charset val="1"/>
      </rPr>
      <t xml:space="preserve">mmHg </t>
    </r>
    <r>
      <rPr>
        <sz val="10"/>
        <rFont val="Noto Sans CJK SC"/>
        <family val="2"/>
      </rPr>
      <t xml:space="preserve">で表す。腹部灌流圧は平均動脈圧から腹腔内圧を引いて求める。明らかな腹部コンパートメント症候群には減圧開腹術が推奨されている。</t>
    </r>
  </si>
  <si>
    <t xml:space="preserve">AB-084</t>
  </si>
  <si>
    <t xml:space="preserve">腹部外傷の基本</t>
  </si>
  <si>
    <r>
      <rPr>
        <sz val="10"/>
        <rFont val="Noto Sans CJK SC"/>
        <family val="2"/>
      </rPr>
      <t xml:space="preserve">腹部外傷では、</t>
    </r>
    <r>
      <rPr>
        <sz val="10"/>
        <rFont val="Arial"/>
        <family val="0"/>
        <charset val="1"/>
      </rPr>
      <t xml:space="preserve">E-FAST</t>
    </r>
    <r>
      <rPr>
        <sz val="10"/>
        <rFont val="Noto Sans CJK SC"/>
        <family val="2"/>
      </rPr>
      <t xml:space="preserve">（拡大した迅速超音波検査）が腹腔内の液体貯留を速やかに見つけるのに有効で、循環が安定しているか安定化した患者では造影 </t>
    </r>
    <r>
      <rPr>
        <sz val="10"/>
        <rFont val="Arial"/>
        <family val="0"/>
        <charset val="1"/>
      </rPr>
      <t xml:space="preserve">CT </t>
    </r>
    <r>
      <rPr>
        <sz val="10"/>
        <rFont val="Noto Sans CJK SC"/>
        <family val="2"/>
      </rPr>
      <t xml:space="preserve">が標準の検査である。循環動態の不安定は、来院時の収縮期血圧</t>
    </r>
    <r>
      <rPr>
        <sz val="10"/>
        <rFont val="Arial"/>
        <family val="0"/>
        <charset val="1"/>
      </rPr>
      <t xml:space="preserve">90 mmHg </t>
    </r>
    <r>
      <rPr>
        <sz val="10"/>
        <rFont val="Noto Sans CJK SC"/>
        <family val="2"/>
      </rPr>
      <t xml:space="preserve">未満で皮膚の血管収縮を伴う状態などで定義される。</t>
    </r>
  </si>
  <si>
    <t xml:space="preserve">SRC-161</t>
  </si>
  <si>
    <t xml:space="preserve">Coccolini F, Montori G, Catena F, et al. Splenic trauma: WSES classification and guidelines for adult and pediatric patients. World J Emerg Surg 2017;12:40</t>
  </si>
  <si>
    <t xml:space="preserve">10.1186/s13017-017-0151-4</t>
  </si>
  <si>
    <t xml:space="preserve">AB-085</t>
  </si>
  <si>
    <r>
      <rPr>
        <sz val="10"/>
        <rFont val="Noto Sans CJK SC"/>
        <family val="2"/>
      </rPr>
      <t xml:space="preserve">循環が安定し、ほかに手術を要する損傷がない脾損傷では、損傷の程度にかかわらず、まず非手術的治療を試みることが勧められている。</t>
    </r>
    <r>
      <rPr>
        <sz val="10"/>
        <rFont val="Arial"/>
        <family val="0"/>
        <charset val="1"/>
      </rPr>
      <t xml:space="preserve">CT </t>
    </r>
    <r>
      <rPr>
        <sz val="10"/>
        <rFont val="Noto Sans CJK SC"/>
        <family val="2"/>
      </rPr>
      <t xml:space="preserve">で造影剤の血管外漏出がある安定した患者では、血管造影・塞栓術を第</t>
    </r>
    <r>
      <rPr>
        <sz val="10"/>
        <rFont val="Arial"/>
        <family val="0"/>
        <charset val="1"/>
      </rPr>
      <t xml:space="preserve">1</t>
    </r>
    <r>
      <rPr>
        <sz val="10"/>
        <rFont val="Noto Sans CJK SC"/>
        <family val="2"/>
      </rPr>
      <t xml:space="preserve">の介入として考えてよい。</t>
    </r>
  </si>
  <si>
    <t xml:space="preserve">AB-086</t>
  </si>
  <si>
    <r>
      <rPr>
        <sz val="10"/>
        <rFont val="Noto Sans CJK SC"/>
        <family val="2"/>
      </rPr>
      <t xml:space="preserve">脾摘出術後のワクチン接種は術後</t>
    </r>
    <r>
      <rPr>
        <sz val="10"/>
        <rFont val="Arial"/>
        <family val="0"/>
        <charset val="1"/>
      </rPr>
      <t xml:space="preserve">14</t>
    </r>
    <r>
      <rPr>
        <sz val="10"/>
        <rFont val="Noto Sans CJK SC"/>
        <family val="2"/>
      </rPr>
      <t xml:space="preserve">日以降に始めることが提案されている。脾摘出術や脾動脈塞栓術のあと</t>
    </r>
    <r>
      <rPr>
        <sz val="10"/>
        <rFont val="Arial"/>
        <family val="0"/>
        <charset val="1"/>
      </rPr>
      <t xml:space="preserve">15</t>
    </r>
    <r>
      <rPr>
        <sz val="10"/>
        <rFont val="Noto Sans CJK SC"/>
        <family val="2"/>
      </rPr>
      <t xml:space="preserve">日より前に退院する場合は、退院前の接種が望ましい。</t>
    </r>
  </si>
  <si>
    <t xml:space="preserve">AB-087</t>
  </si>
  <si>
    <t xml:space="preserve">嵌頓・絞扼ヘルニアの緊急手術</t>
  </si>
  <si>
    <t xml:space="preserve">嵌頓ヘルニアは脱出した内容が還納できなくなった状態で、腸閉塞を伴うことがある。絞扼ヘルニアは、脱出した大網や腸管への血流が障害された状態をいう。腹壁ヘルニアは、鼠径部ヘルニア（鼠径ヘルニア、大腿ヘルニア）と腹壁瘢痕ヘルニア・臍ヘルニアなどの腹側ヘルニアに分けられる。</t>
  </si>
  <si>
    <t xml:space="preserve">SRC-162</t>
  </si>
  <si>
    <r>
      <rPr>
        <sz val="10"/>
        <rFont val="Arial"/>
        <family val="0"/>
        <charset val="1"/>
      </rPr>
      <t xml:space="preserve">De Simone B, Birindelli A, Ansaloni L, et al. Emergency repair of complicated abdominal wall hernias: WSES guidelines. Hernia 2020;24:359-368</t>
    </r>
    <r>
      <rPr>
        <sz val="10"/>
        <rFont val="Noto Sans CJK SC"/>
        <family val="2"/>
      </rPr>
      <t xml:space="preserve">（</t>
    </r>
    <r>
      <rPr>
        <sz val="10"/>
        <rFont val="Arial"/>
        <family val="0"/>
        <charset val="1"/>
      </rPr>
      <t xml:space="preserve">2017</t>
    </r>
    <r>
      <rPr>
        <sz val="10"/>
        <rFont val="Noto Sans CJK SC"/>
        <family val="2"/>
      </rPr>
      <t xml:space="preserve">年改訂版 </t>
    </r>
    <r>
      <rPr>
        <sz val="10"/>
        <rFont val="Arial"/>
        <family val="0"/>
        <charset val="1"/>
      </rPr>
      <t xml:space="preserve">WSES GL </t>
    </r>
    <r>
      <rPr>
        <sz val="10"/>
        <rFont val="Noto Sans CJK SC"/>
        <family val="2"/>
      </rPr>
      <t xml:space="preserve">の要約版）</t>
    </r>
  </si>
  <si>
    <t xml:space="preserve">10.1007/s10029-019-02021-8</t>
  </si>
  <si>
    <t xml:space="preserve">AB-088</t>
  </si>
  <si>
    <r>
      <rPr>
        <sz val="10"/>
        <rFont val="Noto Sans CJK SC"/>
        <family val="2"/>
      </rPr>
      <t xml:space="preserve">腸管の絞扼が疑われるヘルニアは直ちに緊急手術を行うことが推奨されている（推奨度 </t>
    </r>
    <r>
      <rPr>
        <sz val="10"/>
        <rFont val="Arial"/>
        <family val="0"/>
        <charset val="1"/>
      </rPr>
      <t xml:space="preserve">1C</t>
    </r>
    <r>
      <rPr>
        <sz val="10"/>
        <rFont val="Noto Sans CJK SC"/>
        <family val="2"/>
      </rPr>
      <t xml:space="preserve">）。全身性炎症反応症候群（</t>
    </r>
    <r>
      <rPr>
        <sz val="10"/>
        <rFont val="Arial"/>
        <family val="0"/>
        <charset val="1"/>
      </rPr>
      <t xml:space="preserve">SIRS</t>
    </r>
    <r>
      <rPr>
        <sz val="10"/>
        <rFont val="Noto Sans CJK SC"/>
        <family val="2"/>
      </rPr>
      <t xml:space="preserve">）、造影 </t>
    </r>
    <r>
      <rPr>
        <sz val="10"/>
        <rFont val="Arial"/>
        <family val="0"/>
        <charset val="1"/>
      </rPr>
      <t xml:space="preserve">CT </t>
    </r>
    <r>
      <rPr>
        <sz val="10"/>
        <rFont val="Noto Sans CJK SC"/>
        <family val="2"/>
      </rPr>
      <t xml:space="preserve">の所見、乳酸、</t>
    </r>
    <r>
      <rPr>
        <sz val="10"/>
        <rFont val="Arial"/>
        <family val="0"/>
        <charset val="1"/>
      </rPr>
      <t xml:space="preserve">CPK</t>
    </r>
    <r>
      <rPr>
        <sz val="10"/>
        <rFont val="Noto Sans CJK SC"/>
        <family val="2"/>
      </rPr>
      <t xml:space="preserve">、</t>
    </r>
    <r>
      <rPr>
        <sz val="10"/>
        <rFont val="Arial"/>
        <family val="0"/>
        <charset val="1"/>
      </rPr>
      <t xml:space="preserve">D </t>
    </r>
    <r>
      <rPr>
        <sz val="10"/>
        <rFont val="Noto Sans CJK SC"/>
        <family val="2"/>
      </rPr>
      <t xml:space="preserve">ダイマーは腸管の絞扼の予測に役立つ（</t>
    </r>
    <r>
      <rPr>
        <sz val="10"/>
        <rFont val="Arial"/>
        <family val="0"/>
        <charset val="1"/>
      </rPr>
      <t xml:space="preserve">1C</t>
    </r>
    <r>
      <rPr>
        <sz val="10"/>
        <rFont val="Noto Sans CJK SC"/>
        <family val="2"/>
      </rPr>
      <t xml:space="preserve">）。腹壁の硬さや </t>
    </r>
    <r>
      <rPr>
        <sz val="10"/>
        <rFont val="Arial"/>
        <family val="0"/>
        <charset val="1"/>
      </rPr>
      <t xml:space="preserve">SIRS </t>
    </r>
    <r>
      <rPr>
        <sz val="10"/>
        <rFont val="Noto Sans CJK SC"/>
        <family val="2"/>
      </rPr>
      <t xml:space="preserve">などの臨床所見だけでは、嵌頓から絞扼への進行を見つけるには不十分である。</t>
    </r>
  </si>
  <si>
    <t xml:space="preserve">AB-089</t>
  </si>
  <si>
    <r>
      <rPr>
        <sz val="10"/>
        <rFont val="Noto Sans CJK SC"/>
        <family val="2"/>
      </rPr>
      <t xml:space="preserve">自然に還納した絞扼性の鼠径部ヘルニアでは、腸管の生存性を確かめるために診断的腹腔鏡が役立つことがある（推奨度 </t>
    </r>
    <r>
      <rPr>
        <sz val="10"/>
        <rFont val="Arial"/>
        <family val="0"/>
        <charset val="1"/>
      </rPr>
      <t xml:space="preserve">2B</t>
    </r>
    <r>
      <rPr>
        <sz val="10"/>
        <rFont val="Noto Sans CJK SC"/>
        <family val="2"/>
      </rPr>
      <t xml:space="preserve">）。絞扼がなく腸切除の必要も疑われない嵌頓ヘルニアは、腹側・鼠径部とも腹腔鏡で修復してよいが、腸切除が疑われる場合は開腹の腹膜前到達法がよいとされる（</t>
    </r>
    <r>
      <rPr>
        <sz val="10"/>
        <rFont val="Arial"/>
        <family val="0"/>
        <charset val="1"/>
      </rPr>
      <t xml:space="preserve">2C</t>
    </r>
    <r>
      <rPr>
        <sz val="10"/>
        <rFont val="Noto Sans CJK SC"/>
        <family val="2"/>
      </rPr>
      <t xml:space="preserve">）。</t>
    </r>
  </si>
  <si>
    <t xml:space="preserve">AB-090</t>
  </si>
  <si>
    <r>
      <rPr>
        <sz val="10"/>
        <rFont val="Noto Sans CJK SC"/>
        <family val="2"/>
      </rPr>
      <t xml:space="preserve">汚染のない術野（米国 </t>
    </r>
    <r>
      <rPr>
        <sz val="10"/>
        <rFont val="Arial"/>
        <family val="0"/>
        <charset val="1"/>
      </rPr>
      <t xml:space="preserve">CDC </t>
    </r>
    <r>
      <rPr>
        <sz val="10"/>
        <rFont val="Noto Sans CJK SC"/>
        <family val="2"/>
      </rPr>
      <t xml:space="preserve">の創分類 </t>
    </r>
    <r>
      <rPr>
        <sz val="10"/>
        <rFont val="Arial"/>
        <family val="0"/>
        <charset val="1"/>
      </rPr>
      <t xml:space="preserve">I</t>
    </r>
    <r>
      <rPr>
        <sz val="10"/>
        <rFont val="Noto Sans CJK SC"/>
        <family val="2"/>
      </rPr>
      <t xml:space="preserve">）で、絞扼や腸切除を伴わない嵌頓ヘルニアには、合成メッシュによる修復が推奨されている（推奨度 </t>
    </r>
    <r>
      <rPr>
        <sz val="10"/>
        <rFont val="Arial"/>
        <family val="0"/>
        <charset val="1"/>
      </rPr>
      <t xml:space="preserve">1A</t>
    </r>
    <r>
      <rPr>
        <sz val="10"/>
        <rFont val="Noto Sans CJK SC"/>
        <family val="2"/>
      </rPr>
      <t xml:space="preserve">）。腸管の絞扼や腸切除があっても腸内容の大量の漏れがなければ（創分類 </t>
    </r>
    <r>
      <rPr>
        <sz val="10"/>
        <rFont val="Arial"/>
        <family val="0"/>
        <charset val="1"/>
      </rPr>
      <t xml:space="preserve">II</t>
    </r>
    <r>
      <rPr>
        <sz val="10"/>
        <rFont val="Noto Sans CJK SC"/>
        <family val="2"/>
      </rPr>
      <t xml:space="preserve">）、合成メッシュで修復でき、</t>
    </r>
    <r>
      <rPr>
        <sz val="10"/>
        <rFont val="Arial"/>
        <family val="0"/>
        <charset val="1"/>
      </rPr>
      <t xml:space="preserve">30</t>
    </r>
    <r>
      <rPr>
        <sz val="10"/>
        <rFont val="Noto Sans CJK SC"/>
        <family val="2"/>
      </rPr>
      <t xml:space="preserve">日以内の創合併症を増やさずに再発を減らせる（</t>
    </r>
    <r>
      <rPr>
        <sz val="10"/>
        <rFont val="Arial"/>
        <family val="0"/>
        <charset val="1"/>
      </rPr>
      <t xml:space="preserve">1A</t>
    </r>
    <r>
      <rPr>
        <sz val="10"/>
        <rFont val="Noto Sans CJK SC"/>
        <family val="2"/>
      </rPr>
      <t xml:space="preserve">）。</t>
    </r>
  </si>
  <si>
    <t xml:space="preserve">AB-091</t>
  </si>
  <si>
    <r>
      <rPr>
        <sz val="10"/>
        <rFont val="Noto Sans CJK SC"/>
        <family val="2"/>
      </rPr>
      <t xml:space="preserve">腸管壊死や腸内容の大量の漏れ（創分類 </t>
    </r>
    <r>
      <rPr>
        <sz val="10"/>
        <rFont val="Arial"/>
        <family val="0"/>
        <charset val="1"/>
      </rPr>
      <t xml:space="preserve">III</t>
    </r>
    <r>
      <rPr>
        <sz val="10"/>
        <rFont val="Noto Sans CJK SC"/>
        <family val="2"/>
      </rPr>
      <t xml:space="preserve">）、腸穿孔による腹膜炎（創分類 </t>
    </r>
    <r>
      <rPr>
        <sz val="10"/>
        <rFont val="Arial"/>
        <family val="0"/>
        <charset val="1"/>
      </rPr>
      <t xml:space="preserve">IV</t>
    </r>
    <r>
      <rPr>
        <sz val="10"/>
        <rFont val="Noto Sans CJK SC"/>
        <family val="2"/>
      </rPr>
      <t xml:space="preserve">）を伴う絞扼ヘルニアでは、循環が安定していれば、ヘルニア門が</t>
    </r>
    <r>
      <rPr>
        <sz val="10"/>
        <rFont val="Arial"/>
        <family val="0"/>
        <charset val="1"/>
      </rPr>
      <t xml:space="preserve">3 cm </t>
    </r>
    <r>
      <rPr>
        <sz val="10"/>
        <rFont val="Noto Sans CJK SC"/>
        <family val="2"/>
      </rPr>
      <t xml:space="preserve">未満なら直接縫合による修復が推奨される（推奨度 </t>
    </r>
    <r>
      <rPr>
        <sz val="10"/>
        <rFont val="Arial"/>
        <family val="0"/>
        <charset val="1"/>
      </rPr>
      <t xml:space="preserve">2C</t>
    </r>
    <r>
      <rPr>
        <sz val="10"/>
        <rFont val="Noto Sans CJK SC"/>
        <family val="2"/>
      </rPr>
      <t xml:space="preserve">）。直接縫合ができなければ生体由来メッシュを使ってよく、手に入らない場合は吸収性メッシュか、創を開放して後日修復する方法がある（</t>
    </r>
    <r>
      <rPr>
        <sz val="10"/>
        <rFont val="Arial"/>
        <family val="0"/>
        <charset val="1"/>
      </rPr>
      <t xml:space="preserve">2C</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</si>
  <si>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TBL-01-00-309 (id: Jlvnl78)</t>
    </r>
    <r>
      <rPr>
        <sz val="10"/>
        <rFont val="Noto Sans CJK SC"/>
        <family val="2"/>
      </rPr>
      <t xml:space="preserve">；</t>
    </r>
    <r>
      <rPr>
        <sz val="10"/>
        <rFont val="Arial"/>
        <family val="0"/>
        <charset val="1"/>
      </rPr>
      <t xml:space="preserve">TBL-01-00-308 (id: Jlvnl70)</t>
    </r>
  </si>
  <si>
    <t xml:space="preserve">AB-092</t>
  </si>
  <si>
    <r>
      <rPr>
        <sz val="10"/>
        <rFont val="Noto Sans CJK SC"/>
        <family val="2"/>
      </rPr>
      <t xml:space="preserve">重症敗血症や敗血症性ショックで循環が不安定な患者では、腹部コンパートメント症候群を防ぐため開腹管理（</t>
    </r>
    <r>
      <rPr>
        <sz val="10"/>
        <rFont val="Arial"/>
        <family val="0"/>
        <charset val="1"/>
      </rPr>
      <t xml:space="preserve">open abdomen</t>
    </r>
    <r>
      <rPr>
        <sz val="10"/>
        <rFont val="Noto Sans CJK SC"/>
        <family val="2"/>
      </rPr>
      <t xml:space="preserve">）が推奨され、術中に腹腔内圧を測ってもよい（推奨度 </t>
    </r>
    <r>
      <rPr>
        <sz val="10"/>
        <rFont val="Arial"/>
        <family val="0"/>
        <charset val="1"/>
      </rPr>
      <t xml:space="preserve">2C</t>
    </r>
    <r>
      <rPr>
        <sz val="10"/>
        <rFont val="Noto Sans CJK SC"/>
        <family val="2"/>
      </rPr>
      <t xml:space="preserve">）。安定したら早期の閉腹を目指し、筋膜を閉じられなければ皮膚だけを閉じて、後日合成メッシュで修復する方法がある（</t>
    </r>
    <r>
      <rPr>
        <sz val="10"/>
        <rFont val="Arial"/>
        <family val="0"/>
        <charset val="1"/>
      </rPr>
      <t xml:space="preserve">1C</t>
    </r>
    <r>
      <rPr>
        <sz val="10"/>
        <rFont val="Noto Sans CJK SC"/>
        <family val="2"/>
      </rPr>
      <t xml:space="preserve">）。</t>
    </r>
  </si>
  <si>
    <t xml:space="preserve">AB-093</t>
  </si>
  <si>
    <r>
      <rPr>
        <sz val="10"/>
        <rFont val="Noto Sans CJK SC"/>
        <family val="2"/>
      </rPr>
      <t xml:space="preserve">嵌頓ヘルニアの手術の抗菌薬は、虚血も腸切除もない場合（創分類 </t>
    </r>
    <r>
      <rPr>
        <sz val="10"/>
        <rFont val="Arial"/>
        <family val="0"/>
        <charset val="1"/>
      </rPr>
      <t xml:space="preserve">I</t>
    </r>
    <r>
      <rPr>
        <sz val="10"/>
        <rFont val="Noto Sans CJK SC"/>
        <family val="2"/>
      </rPr>
      <t xml:space="preserve">）は短期間の予防投与、絞扼や腸切除を伴う場合（創分類 </t>
    </r>
    <r>
      <rPr>
        <sz val="10"/>
        <rFont val="Arial"/>
        <family val="0"/>
        <charset val="1"/>
      </rPr>
      <t xml:space="preserve">II</t>
    </r>
    <r>
      <rPr>
        <sz val="10"/>
        <rFont val="Noto Sans CJK SC"/>
        <family val="2"/>
      </rPr>
      <t xml:space="preserve">・</t>
    </r>
    <r>
      <rPr>
        <sz val="10"/>
        <rFont val="Arial"/>
        <family val="0"/>
        <charset val="1"/>
      </rPr>
      <t xml:space="preserve">III</t>
    </r>
    <r>
      <rPr>
        <sz val="10"/>
        <rFont val="Noto Sans CJK SC"/>
        <family val="2"/>
      </rPr>
      <t xml:space="preserve">）は</t>
    </r>
    <r>
      <rPr>
        <sz val="10"/>
        <rFont val="Arial"/>
        <family val="0"/>
        <charset val="1"/>
      </rPr>
      <t xml:space="preserve">48</t>
    </r>
    <r>
      <rPr>
        <sz val="10"/>
        <rFont val="Noto Sans CJK SC"/>
        <family val="2"/>
      </rPr>
      <t xml:space="preserve">時間の予防投与、腹膜炎（創分類 </t>
    </r>
    <r>
      <rPr>
        <sz val="10"/>
        <rFont val="Arial"/>
        <family val="0"/>
        <charset val="1"/>
      </rPr>
      <t xml:space="preserve">IV</t>
    </r>
    <r>
      <rPr>
        <sz val="10"/>
        <rFont val="Noto Sans CJK SC"/>
        <family val="2"/>
      </rPr>
      <t xml:space="preserve">）では治療としての投与が推奨されている（推奨度 </t>
    </r>
    <r>
      <rPr>
        <sz val="10"/>
        <rFont val="Arial"/>
        <family val="0"/>
        <charset val="1"/>
      </rPr>
      <t xml:space="preserve">2C</t>
    </r>
    <r>
      <rPr>
        <sz val="10"/>
        <rFont val="Noto Sans CJK SC"/>
        <family val="2"/>
      </rPr>
      <t xml:space="preserve">）。腸の壊死がない鼠径ヘルニアの緊急手術では局所麻酔も使え、術後の合併症が少ない（</t>
    </r>
    <r>
      <rPr>
        <sz val="10"/>
        <rFont val="Arial"/>
        <family val="0"/>
        <charset val="1"/>
      </rPr>
      <t xml:space="preserve">1C</t>
    </r>
    <r>
      <rPr>
        <sz val="10"/>
        <rFont val="Noto Sans CJK SC"/>
        <family val="2"/>
      </rPr>
      <t xml:space="preserve">）。</t>
    </r>
  </si>
  <si>
    <t xml:space="preserve">XS-001</t>
  </si>
  <si>
    <t xml:space="preserve">急性下部消化管出血</t>
  </si>
  <si>
    <r>
      <rPr>
        <sz val="10"/>
        <rFont val="Noto Sans CJK SC"/>
        <family val="2"/>
      </rPr>
      <t xml:space="preserve">急性下部消化管出血の発生率は人口</t>
    </r>
    <r>
      <rPr>
        <sz val="10"/>
        <rFont val="Arial"/>
        <family val="0"/>
        <charset val="1"/>
      </rPr>
      <t xml:space="preserve">10</t>
    </r>
    <r>
      <rPr>
        <sz val="10"/>
        <rFont val="Noto Sans CJK SC"/>
        <family val="2"/>
      </rPr>
      <t xml:space="preserve">万人あたり</t>
    </r>
    <r>
      <rPr>
        <sz val="10"/>
        <rFont val="Arial"/>
        <family val="0"/>
        <charset val="1"/>
      </rPr>
      <t xml:space="preserve">33</t>
    </r>
    <r>
      <rPr>
        <sz val="10"/>
        <rFont val="Noto Sans CJK SC"/>
        <family val="2"/>
      </rPr>
      <t xml:space="preserve">〜</t>
    </r>
    <r>
      <rPr>
        <sz val="10"/>
        <rFont val="Arial"/>
        <family val="0"/>
        <charset val="1"/>
      </rPr>
      <t xml:space="preserve">87</t>
    </r>
    <r>
      <rPr>
        <sz val="10"/>
        <rFont val="Noto Sans CJK SC"/>
        <family val="2"/>
      </rPr>
      <t xml:space="preserve">人と推定され、英国の院内死亡率は</t>
    </r>
    <r>
      <rPr>
        <sz val="10"/>
        <rFont val="Arial"/>
        <family val="0"/>
        <charset val="1"/>
      </rPr>
      <t xml:space="preserve">3.4%</t>
    </r>
    <r>
      <rPr>
        <sz val="10"/>
        <rFont val="Noto Sans CJK SC"/>
        <family val="2"/>
      </rPr>
      <t xml:space="preserve">である。入院中に起きた下部消化管出血では死亡率が</t>
    </r>
    <r>
      <rPr>
        <sz val="10"/>
        <rFont val="Arial"/>
        <family val="0"/>
        <charset val="1"/>
      </rPr>
      <t xml:space="preserve">18%</t>
    </r>
    <r>
      <rPr>
        <sz val="10"/>
        <rFont val="Noto Sans CJK SC"/>
        <family val="2"/>
      </rPr>
      <t xml:space="preserve">と高く、赤血球輸血を</t>
    </r>
    <r>
      <rPr>
        <sz val="10"/>
        <rFont val="Arial"/>
        <family val="0"/>
        <charset val="1"/>
      </rPr>
      <t xml:space="preserve">4</t>
    </r>
    <r>
      <rPr>
        <sz val="10"/>
        <rFont val="Noto Sans CJK SC"/>
        <family val="2"/>
      </rPr>
      <t xml:space="preserve">単位以上要した患者では</t>
    </r>
    <r>
      <rPr>
        <sz val="10"/>
        <rFont val="Arial"/>
        <family val="0"/>
        <charset val="1"/>
      </rPr>
      <t xml:space="preserve">20%</t>
    </r>
    <r>
      <rPr>
        <sz val="10"/>
        <rFont val="Noto Sans CJK SC"/>
        <family val="2"/>
      </rPr>
      <t xml:space="preserve">と報告されている。</t>
    </r>
  </si>
  <si>
    <t xml:space="preserve">英国の診療を前提とした推奨</t>
  </si>
  <si>
    <r>
      <rPr>
        <sz val="10"/>
        <rFont val="Arial"/>
        <family val="0"/>
        <charset val="1"/>
      </rPr>
      <t xml:space="preserve">PS-02-08-02 (id: JkxnuRM)</t>
    </r>
    <r>
      <rPr>
        <sz val="10"/>
        <rFont val="Noto Sans CJK SC"/>
        <family val="2"/>
      </rPr>
      <t xml:space="preserve">；</t>
    </r>
    <r>
      <rPr>
        <sz val="10"/>
        <rFont val="Arial"/>
        <family val="0"/>
        <charset val="1"/>
      </rPr>
      <t xml:space="preserve">TBL-02-07-020 (id: JlAKpkk)</t>
    </r>
  </si>
  <si>
    <t xml:space="preserve">SRC-163</t>
  </si>
  <si>
    <t xml:space="preserve">Oakland K, Chadwick G, East JE, et al. Diagnosis and management of acute lower gastrointestinal bleeding: guidelines from the British Society of Gastroenterology. Gut 2019;68:776-789</t>
  </si>
  <si>
    <t xml:space="preserve">10.1136/gutjnl-2018-317807</t>
  </si>
  <si>
    <t xml:space="preserve">XS-002</t>
  </si>
  <si>
    <r>
      <rPr>
        <sz val="10"/>
        <rFont val="Noto Sans CJK SC"/>
        <family val="2"/>
      </rPr>
      <t xml:space="preserve">急性下部消化管出血の評価では、ショック指数（心拍数</t>
    </r>
    <r>
      <rPr>
        <sz val="10"/>
        <rFont val="Arial"/>
        <family val="0"/>
        <charset val="1"/>
      </rPr>
      <t xml:space="preserve">÷</t>
    </r>
    <r>
      <rPr>
        <sz val="10"/>
        <rFont val="Noto Sans CJK SC"/>
        <family val="2"/>
      </rPr>
      <t xml:space="preserve">収縮期血圧）が</t>
    </r>
    <r>
      <rPr>
        <sz val="10"/>
        <rFont val="Arial"/>
        <family val="0"/>
        <charset val="1"/>
      </rPr>
      <t xml:space="preserve">1</t>
    </r>
    <r>
      <rPr>
        <sz val="10"/>
        <rFont val="Noto Sans CJK SC"/>
        <family val="2"/>
      </rPr>
      <t xml:space="preserve">を超えるものを不安定な出血とする。</t>
    </r>
    <r>
      <rPr>
        <sz val="10"/>
        <rFont val="Arial"/>
        <family val="0"/>
        <charset val="1"/>
      </rPr>
      <t xml:space="preserve">β</t>
    </r>
    <r>
      <rPr>
        <sz val="10"/>
        <rFont val="Noto Sans CJK SC"/>
        <family val="2"/>
      </rPr>
      <t xml:space="preserve">遮断薬を飲んでいる患者では解釈に注意する。出血部位を最も速く低侵襲に特定できる方法は </t>
    </r>
    <r>
      <rPr>
        <sz val="10"/>
        <rFont val="Arial"/>
        <family val="0"/>
        <charset val="1"/>
      </rPr>
      <t xml:space="preserve">CT </t>
    </r>
    <r>
      <rPr>
        <sz val="10"/>
        <rFont val="Noto Sans CJK SC"/>
        <family val="2"/>
      </rPr>
      <t xml:space="preserve">血管造影である。</t>
    </r>
  </si>
  <si>
    <r>
      <rPr>
        <sz val="10"/>
        <rFont val="Arial"/>
        <family val="0"/>
        <charset val="1"/>
      </rPr>
      <t xml:space="preserve">PS-02-08-02 (id: JkxnuRM)</t>
    </r>
    <r>
      <rPr>
        <sz val="10"/>
        <rFont val="Noto Sans CJK SC"/>
        <family val="2"/>
      </rPr>
      <t xml:space="preserve">；</t>
    </r>
    <r>
      <rPr>
        <sz val="10"/>
        <rFont val="Arial"/>
        <family val="0"/>
        <charset val="1"/>
      </rPr>
      <t xml:space="preserve">TBL-02-07-020 (id: JlAKpkk)</t>
    </r>
    <r>
      <rPr>
        <sz val="10"/>
        <rFont val="Noto Sans CJK SC"/>
        <family val="2"/>
      </rPr>
      <t xml:space="preserve">；</t>
    </r>
    <r>
      <rPr>
        <sz val="10"/>
        <rFont val="Arial"/>
        <family val="0"/>
        <charset val="1"/>
      </rPr>
      <t xml:space="preserve">TBL-02-07-029 (id: JlAKplA)</t>
    </r>
  </si>
  <si>
    <t xml:space="preserve">XS-003</t>
  </si>
  <si>
    <r>
      <rPr>
        <sz val="10"/>
        <rFont val="Noto Sans CJK SC"/>
        <family val="2"/>
      </rPr>
      <t xml:space="preserve">下部消化管出血が疑われた患者の</t>
    </r>
    <r>
      <rPr>
        <sz val="10"/>
        <rFont val="Arial"/>
        <family val="0"/>
        <charset val="1"/>
      </rPr>
      <t xml:space="preserve">11</t>
    </r>
    <r>
      <rPr>
        <sz val="10"/>
        <rFont val="Noto Sans CJK SC"/>
        <family val="2"/>
      </rPr>
      <t xml:space="preserve">〜</t>
    </r>
    <r>
      <rPr>
        <sz val="10"/>
        <rFont val="Arial"/>
        <family val="0"/>
        <charset val="1"/>
      </rPr>
      <t xml:space="preserve">15%</t>
    </r>
    <r>
      <rPr>
        <sz val="10"/>
        <rFont val="Noto Sans CJK SC"/>
        <family val="2"/>
      </rPr>
      <t xml:space="preserve">は、最終的に上部消化管からの出血だったと報告されている。</t>
    </r>
  </si>
  <si>
    <r>
      <rPr>
        <sz val="10"/>
        <rFont val="Arial"/>
        <family val="0"/>
        <charset val="1"/>
      </rPr>
      <t xml:space="preserve">PS-02-08-02 (id: JkxnuRM)</t>
    </r>
    <r>
      <rPr>
        <sz val="10"/>
        <rFont val="Noto Sans CJK SC"/>
        <family val="2"/>
      </rPr>
      <t xml:space="preserve">；</t>
    </r>
    <r>
      <rPr>
        <sz val="10"/>
        <rFont val="Arial"/>
        <family val="0"/>
        <charset val="1"/>
      </rPr>
      <t xml:space="preserve">TBL-02-07-020 (id: JlAKpkk)</t>
    </r>
    <r>
      <rPr>
        <sz val="10"/>
        <rFont val="Noto Sans CJK SC"/>
        <family val="2"/>
      </rPr>
      <t xml:space="preserve">；</t>
    </r>
    <r>
      <rPr>
        <sz val="10"/>
        <rFont val="Arial"/>
        <family val="0"/>
        <charset val="1"/>
      </rPr>
      <t xml:space="preserve">TBL-02-07-019 (id: JlAKpkg)</t>
    </r>
  </si>
  <si>
    <t xml:space="preserve">XS-004</t>
  </si>
  <si>
    <r>
      <rPr>
        <sz val="10"/>
        <rFont val="Arial"/>
        <family val="0"/>
        <charset val="1"/>
      </rPr>
      <t xml:space="preserve">Oakland </t>
    </r>
    <r>
      <rPr>
        <sz val="10"/>
        <rFont val="Noto Sans CJK SC"/>
        <family val="2"/>
      </rPr>
      <t xml:space="preserve">スコアは、年齢、性別、下部消化管出血による入院歴、直腸診での血液、心拍数、収縮期血圧、ヘモグロビンから計算し、</t>
    </r>
    <r>
      <rPr>
        <sz val="10"/>
        <rFont val="Arial"/>
        <family val="0"/>
        <charset val="1"/>
      </rPr>
      <t xml:space="preserve">8</t>
    </r>
    <r>
      <rPr>
        <sz val="10"/>
        <rFont val="Noto Sans CJK SC"/>
        <family val="2"/>
      </rPr>
      <t xml:space="preserve">点以下なら</t>
    </r>
    <r>
      <rPr>
        <sz val="10"/>
        <rFont val="Arial"/>
        <family val="0"/>
        <charset val="1"/>
      </rPr>
      <t xml:space="preserve">95%</t>
    </r>
    <r>
      <rPr>
        <sz val="10"/>
        <rFont val="Noto Sans CJK SC"/>
        <family val="2"/>
      </rPr>
      <t xml:space="preserve">の確率で安全に退院できる。</t>
    </r>
  </si>
  <si>
    <t xml:space="preserve">XS-005</t>
  </si>
  <si>
    <r>
      <rPr>
        <sz val="10"/>
        <rFont val="Noto Sans CJK SC"/>
        <family val="2"/>
      </rPr>
      <t xml:space="preserve">急性下部消化管出血の輸血は、ヘモグロビン</t>
    </r>
    <r>
      <rPr>
        <sz val="10"/>
        <rFont val="Arial"/>
        <family val="0"/>
        <charset val="1"/>
      </rPr>
      <t xml:space="preserve">70 g/L </t>
    </r>
    <r>
      <rPr>
        <sz val="10"/>
        <rFont val="Noto Sans CJK SC"/>
        <family val="2"/>
      </rPr>
      <t xml:space="preserve">を下回ったら行い、輸血後の目標を</t>
    </r>
    <r>
      <rPr>
        <sz val="10"/>
        <rFont val="Arial"/>
        <family val="0"/>
        <charset val="1"/>
      </rPr>
      <t xml:space="preserve">70</t>
    </r>
    <r>
      <rPr>
        <sz val="10"/>
        <rFont val="Noto Sans CJK SC"/>
        <family val="2"/>
      </rPr>
      <t xml:space="preserve">〜</t>
    </r>
    <r>
      <rPr>
        <sz val="10"/>
        <rFont val="Arial"/>
        <family val="0"/>
        <charset val="1"/>
      </rPr>
      <t xml:space="preserve">90 g/L </t>
    </r>
    <r>
      <rPr>
        <sz val="10"/>
        <rFont val="Noto Sans CJK SC"/>
        <family val="2"/>
      </rPr>
      <t xml:space="preserve">とする制限的な方針が勧められている。心血管疾患がある患者では</t>
    </r>
    <r>
      <rPr>
        <sz val="10"/>
        <rFont val="Arial"/>
        <family val="0"/>
        <charset val="1"/>
      </rPr>
      <t xml:space="preserve">80 g/L </t>
    </r>
    <r>
      <rPr>
        <sz val="10"/>
        <rFont val="Noto Sans CJK SC"/>
        <family val="2"/>
      </rPr>
      <t xml:space="preserve">で輸血し、目標を</t>
    </r>
    <r>
      <rPr>
        <sz val="10"/>
        <rFont val="Arial"/>
        <family val="0"/>
        <charset val="1"/>
      </rPr>
      <t xml:space="preserve">100 g/L </t>
    </r>
    <r>
      <rPr>
        <sz val="10"/>
        <rFont val="Noto Sans CJK SC"/>
        <family val="2"/>
      </rPr>
      <t xml:space="preserve">とする。</t>
    </r>
  </si>
  <si>
    <r>
      <rPr>
        <sz val="10"/>
        <rFont val="Arial"/>
        <family val="0"/>
        <charset val="1"/>
      </rPr>
      <t xml:space="preserve">PS-02-08-04 (id: JkxnuRU)</t>
    </r>
    <r>
      <rPr>
        <sz val="10"/>
        <rFont val="Noto Sans CJK SC"/>
        <family val="2"/>
      </rPr>
      <t xml:space="preserve">；</t>
    </r>
    <r>
      <rPr>
        <sz val="10"/>
        <rFont val="Arial"/>
        <family val="0"/>
        <charset val="1"/>
      </rPr>
      <t xml:space="preserve">TBL-02-07-020 (id: JlAKpkk)</t>
    </r>
  </si>
  <si>
    <t xml:space="preserve">XS-006</t>
  </si>
  <si>
    <r>
      <rPr>
        <sz val="10"/>
        <rFont val="Noto Sans CJK SC"/>
        <family val="2"/>
      </rPr>
      <t xml:space="preserve">活動性の出血がない入院中の下部消化管出血の患者は、次に空いている検査枠で大腸内視鏡を受ければよい。</t>
    </r>
    <r>
      <rPr>
        <sz val="10"/>
        <rFont val="Arial"/>
        <family val="0"/>
        <charset val="1"/>
      </rPr>
      <t xml:space="preserve">12</t>
    </r>
    <r>
      <rPr>
        <sz val="10"/>
        <rFont val="Noto Sans CJK SC"/>
        <family val="2"/>
      </rPr>
      <t xml:space="preserve">時間や</t>
    </r>
    <r>
      <rPr>
        <sz val="10"/>
        <rFont val="Arial"/>
        <family val="0"/>
        <charset val="1"/>
      </rPr>
      <t xml:space="preserve">24</t>
    </r>
    <r>
      <rPr>
        <sz val="10"/>
        <rFont val="Noto Sans CJK SC"/>
        <family val="2"/>
      </rPr>
      <t xml:space="preserve">時間以内のルーチンの緊急大腸内視鏡を支持する根拠はない。</t>
    </r>
  </si>
  <si>
    <r>
      <rPr>
        <sz val="10"/>
        <rFont val="Arial"/>
        <family val="0"/>
        <charset val="1"/>
      </rPr>
      <t xml:space="preserve">PS-02-08-03 (id: JkxnuRQ)</t>
    </r>
    <r>
      <rPr>
        <sz val="10"/>
        <rFont val="Noto Sans CJK SC"/>
        <family val="2"/>
      </rPr>
      <t xml:space="preserve">；</t>
    </r>
    <r>
      <rPr>
        <sz val="10"/>
        <rFont val="Arial"/>
        <family val="0"/>
        <charset val="1"/>
      </rPr>
      <t xml:space="preserve">TBL-02-07-020 (id: JlAKpkk)</t>
    </r>
    <r>
      <rPr>
        <sz val="10"/>
        <rFont val="Noto Sans CJK SC"/>
        <family val="2"/>
      </rPr>
      <t xml:space="preserve">；</t>
    </r>
    <r>
      <rPr>
        <sz val="10"/>
        <rFont val="Arial"/>
        <family val="0"/>
        <charset val="1"/>
      </rPr>
      <t xml:space="preserve">TBL-02-07-030 (id: JlAKplE)</t>
    </r>
  </si>
  <si>
    <t xml:space="preserve">XS-007</t>
  </si>
  <si>
    <r>
      <rPr>
        <sz val="10"/>
        <rFont val="Noto Sans CJK SC"/>
        <family val="2"/>
      </rPr>
      <t xml:space="preserve">下部消化管出血を起こした患者では、心血管疾患の一次予防のために飲んでいるアスピリンは永久に中止し、二次予防のアスピリンはルーチンには中止しない。直接経口抗凝固薬（</t>
    </r>
    <r>
      <rPr>
        <sz val="10"/>
        <rFont val="Arial"/>
        <family val="0"/>
        <charset val="1"/>
      </rPr>
      <t xml:space="preserve">DOAC</t>
    </r>
    <r>
      <rPr>
        <sz val="10"/>
        <rFont val="Noto Sans CJK SC"/>
        <family val="2"/>
      </rPr>
      <t xml:space="preserve">）とワルファリンは来院時に中断し、血栓リスクが低ければワルファリンは</t>
    </r>
    <r>
      <rPr>
        <sz val="10"/>
        <rFont val="Arial"/>
        <family val="0"/>
        <charset val="1"/>
      </rPr>
      <t xml:space="preserve">7</t>
    </r>
    <r>
      <rPr>
        <sz val="10"/>
        <rFont val="Noto Sans CJK SC"/>
        <family val="2"/>
      </rPr>
      <t xml:space="preserve">日後に再開する。</t>
    </r>
  </si>
  <si>
    <t xml:space="preserve">XS-008</t>
  </si>
  <si>
    <r>
      <rPr>
        <sz val="10"/>
        <rFont val="Noto Sans CJK SC"/>
        <family val="2"/>
      </rPr>
      <t xml:space="preserve">英国で下部消化管出血の原因として最も多いのは憩室出血で、良性の肛門・直腸疾患は</t>
    </r>
    <r>
      <rPr>
        <sz val="10"/>
        <rFont val="Arial"/>
        <family val="0"/>
        <charset val="1"/>
      </rPr>
      <t xml:space="preserve">16.7%</t>
    </r>
    <r>
      <rPr>
        <sz val="10"/>
        <rFont val="Noto Sans CJK SC"/>
        <family val="2"/>
      </rPr>
      <t xml:space="preserve">を占めた。入院した患者の</t>
    </r>
    <r>
      <rPr>
        <sz val="10"/>
        <rFont val="Arial"/>
        <family val="0"/>
        <charset val="1"/>
      </rPr>
      <t xml:space="preserve">23%</t>
    </r>
    <r>
      <rPr>
        <sz val="10"/>
        <rFont val="Noto Sans CJK SC"/>
        <family val="2"/>
      </rPr>
      <t xml:space="preserve">は、診断がつかないまま退院していた。</t>
    </r>
  </si>
  <si>
    <t xml:space="preserve">XS-009</t>
  </si>
  <si>
    <t xml:space="preserve">鉄欠乏性貧血と消化管の精査</t>
  </si>
  <si>
    <r>
      <rPr>
        <sz val="10"/>
        <rFont val="Noto Sans CJK SC"/>
        <family val="2"/>
      </rPr>
      <t xml:space="preserve">貧血はヘモグロビンが基準値の下限を下回る状態と定義され、</t>
    </r>
    <r>
      <rPr>
        <sz val="10"/>
        <rFont val="Arial"/>
        <family val="0"/>
        <charset val="1"/>
      </rPr>
      <t xml:space="preserve">WHO </t>
    </r>
    <r>
      <rPr>
        <sz val="10"/>
        <rFont val="Noto Sans CJK SC"/>
        <family val="2"/>
      </rPr>
      <t xml:space="preserve">の基準では</t>
    </r>
    <r>
      <rPr>
        <sz val="10"/>
        <rFont val="Arial"/>
        <family val="0"/>
        <charset val="1"/>
      </rPr>
      <t xml:space="preserve">15</t>
    </r>
    <r>
      <rPr>
        <sz val="10"/>
        <rFont val="Noto Sans CJK SC"/>
        <family val="2"/>
      </rPr>
      <t xml:space="preserve">歳を超える男性で</t>
    </r>
    <r>
      <rPr>
        <sz val="10"/>
        <rFont val="Arial"/>
        <family val="0"/>
        <charset val="1"/>
      </rPr>
      <t xml:space="preserve">130 g/L </t>
    </r>
    <r>
      <rPr>
        <sz val="10"/>
        <rFont val="Noto Sans CJK SC"/>
        <family val="2"/>
      </rPr>
      <t xml:space="preserve">未満、妊娠していない</t>
    </r>
    <r>
      <rPr>
        <sz val="10"/>
        <rFont val="Arial"/>
        <family val="0"/>
        <charset val="1"/>
      </rPr>
      <t xml:space="preserve">15</t>
    </r>
    <r>
      <rPr>
        <sz val="10"/>
        <rFont val="Noto Sans CJK SC"/>
        <family val="2"/>
      </rPr>
      <t xml:space="preserve">歳を超える女性で</t>
    </r>
    <r>
      <rPr>
        <sz val="10"/>
        <rFont val="Arial"/>
        <family val="0"/>
        <charset val="1"/>
      </rPr>
      <t xml:space="preserve">120 g/L </t>
    </r>
    <r>
      <rPr>
        <sz val="10"/>
        <rFont val="Noto Sans CJK SC"/>
        <family val="2"/>
      </rPr>
      <t xml:space="preserve">未満である。鉄欠乏性貧血は、先進国の成人男性と閉経後女性の</t>
    </r>
    <r>
      <rPr>
        <sz val="10"/>
        <rFont val="Arial"/>
        <family val="0"/>
        <charset val="1"/>
      </rPr>
      <t xml:space="preserve">2</t>
    </r>
    <r>
      <rPr>
        <sz val="10"/>
        <rFont val="Noto Sans CJK SC"/>
        <family val="2"/>
      </rPr>
      <t xml:space="preserve">〜</t>
    </r>
    <r>
      <rPr>
        <sz val="10"/>
        <rFont val="Arial"/>
        <family val="0"/>
        <charset val="1"/>
      </rPr>
      <t xml:space="preserve">5%</t>
    </r>
    <r>
      <rPr>
        <sz val="10"/>
        <rFont val="Noto Sans CJK SC"/>
        <family val="2"/>
      </rPr>
      <t xml:space="preserve">にみられる。</t>
    </r>
  </si>
  <si>
    <t xml:space="preserve">PS-02-08-03 (id: JkxnuRQ)</t>
  </si>
  <si>
    <t xml:space="preserve">SRC-164</t>
  </si>
  <si>
    <t xml:space="preserve">Snook J, Bhala N, Beales ILP, et al. British Society of Gastroenterology guidelines for the management of iron deficiency anaemia in adults. Gut 2021;70:2030-2051</t>
  </si>
  <si>
    <t xml:space="preserve">10.1136/gutjnl-2021-325210</t>
  </si>
  <si>
    <t xml:space="preserve">有病率はガイドラインが引用した研究による（二次資料経由）</t>
  </si>
  <si>
    <t xml:space="preserve">XS-010</t>
  </si>
  <si>
    <r>
      <rPr>
        <sz val="10"/>
        <rFont val="Noto Sans CJK SC"/>
        <family val="2"/>
      </rPr>
      <t xml:space="preserve">血清フェリチン</t>
    </r>
    <r>
      <rPr>
        <sz val="10"/>
        <rFont val="Arial"/>
        <family val="0"/>
        <charset val="1"/>
      </rPr>
      <t xml:space="preserve">15 µg/L </t>
    </r>
    <r>
      <rPr>
        <sz val="10"/>
        <rFont val="Noto Sans CJK SC"/>
        <family val="2"/>
      </rPr>
      <t xml:space="preserve">未満は貯蔵鉄の枯渇を示し、</t>
    </r>
    <r>
      <rPr>
        <sz val="10"/>
        <rFont val="Arial"/>
        <family val="0"/>
        <charset val="1"/>
      </rPr>
      <t xml:space="preserve">30 µg/L </t>
    </r>
    <r>
      <rPr>
        <sz val="10"/>
        <rFont val="Noto Sans CJK SC"/>
        <family val="2"/>
      </rPr>
      <t xml:space="preserve">未満は一般に貯蔵鉄の低下を示す。</t>
    </r>
    <r>
      <rPr>
        <sz val="10"/>
        <rFont val="Arial"/>
        <family val="0"/>
        <charset val="1"/>
      </rPr>
      <t xml:space="preserve">BSG 2021 </t>
    </r>
    <r>
      <rPr>
        <sz val="10"/>
        <rFont val="Noto Sans CJK SC"/>
        <family val="2"/>
      </rPr>
      <t xml:space="preserve">は、感度と特異度の兼ね合いから</t>
    </r>
    <r>
      <rPr>
        <sz val="10"/>
        <rFont val="Arial"/>
        <family val="0"/>
        <charset val="1"/>
      </rPr>
      <t xml:space="preserve">45 µg/L </t>
    </r>
    <r>
      <rPr>
        <sz val="10"/>
        <rFont val="Noto Sans CJK SC"/>
        <family val="2"/>
      </rPr>
      <t xml:space="preserve">を鉄欠乏の目安として提案している。炎症性疾患があると、鉄欠乏があってもフェリチンが見かけ上正常になることがある。</t>
    </r>
  </si>
  <si>
    <t xml:space="preserve">XS-011</t>
  </si>
  <si>
    <r>
      <rPr>
        <sz val="10"/>
        <rFont val="Noto Sans CJK SC"/>
        <family val="2"/>
      </rPr>
      <t xml:space="preserve">鉄欠乏性貧血では、癌が見つかるのは</t>
    </r>
    <r>
      <rPr>
        <sz val="10"/>
        <rFont val="Arial"/>
        <family val="0"/>
        <charset val="1"/>
      </rPr>
      <t xml:space="preserve">8</t>
    </r>
    <r>
      <rPr>
        <sz val="10"/>
        <rFont val="Noto Sans CJK SC"/>
        <family val="2"/>
      </rPr>
      <t xml:space="preserve">〜</t>
    </r>
    <r>
      <rPr>
        <sz val="10"/>
        <rFont val="Arial"/>
        <family val="0"/>
        <charset val="1"/>
      </rPr>
      <t xml:space="preserve">10%</t>
    </r>
    <r>
      <rPr>
        <sz val="10"/>
        <rFont val="Noto Sans CJK SC"/>
        <family val="2"/>
      </rPr>
      <t xml:space="preserve">だが、約</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に意味のある消化管の病変が見つかる。新たに鉄欠乏性貧血と診断された男性と閉経後女性では、上部消化管内視鏡と大腸内視鏡の両方を最初の消化管の検査とする。大腸内視鏡が適さなければ </t>
    </r>
    <r>
      <rPr>
        <sz val="10"/>
        <rFont val="Arial"/>
        <family val="0"/>
        <charset val="1"/>
      </rPr>
      <t xml:space="preserve">CT </t>
    </r>
    <r>
      <rPr>
        <sz val="10"/>
        <rFont val="Noto Sans CJK SC"/>
        <family val="2"/>
      </rPr>
      <t xml:space="preserve">コロノグラフィーで代える。</t>
    </r>
  </si>
  <si>
    <r>
      <rPr>
        <sz val="10"/>
        <rFont val="Arial"/>
        <family val="0"/>
        <charset val="1"/>
      </rPr>
      <t xml:space="preserve">PS-02-08-03 (id: JkxnuRQ)</t>
    </r>
    <r>
      <rPr>
        <sz val="10"/>
        <rFont val="Noto Sans CJK SC"/>
        <family val="2"/>
      </rPr>
      <t xml:space="preserve">；</t>
    </r>
    <r>
      <rPr>
        <sz val="10"/>
        <rFont val="Arial"/>
        <family val="0"/>
        <charset val="1"/>
      </rPr>
      <t xml:space="preserve">TBL-02-07-030 (id: JlAKplE)</t>
    </r>
  </si>
  <si>
    <t xml:space="preserve">癌と病変の頻度はガイドラインが引用した研究による（二次資料経由）</t>
  </si>
  <si>
    <t xml:space="preserve">XS-012</t>
  </si>
  <si>
    <r>
      <rPr>
        <sz val="10"/>
        <rFont val="Noto Sans CJK SC"/>
        <family val="2"/>
      </rPr>
      <t xml:space="preserve">閉経前の若い女性の鉄欠乏性貧血は、それだけでは内視鏡検査の適応にならない。</t>
    </r>
    <r>
      <rPr>
        <sz val="10"/>
        <rFont val="Arial"/>
        <family val="0"/>
        <charset val="1"/>
      </rPr>
      <t xml:space="preserve">50</t>
    </r>
    <r>
      <rPr>
        <sz val="10"/>
        <rFont val="Noto Sans CJK SC"/>
        <family val="2"/>
      </rPr>
      <t xml:space="preserve">歳以上、月経がない、警告症状がある、遺伝的な高リスクがある、月経量に見合わない再発を繰り返す、といった場合は精査する。</t>
    </r>
  </si>
  <si>
    <t xml:space="preserve">XS-013</t>
  </si>
  <si>
    <r>
      <rPr>
        <sz val="10"/>
        <rFont val="Noto Sans CJK SC"/>
        <family val="2"/>
      </rPr>
      <t xml:space="preserve">鉄欠乏性貧血の初期検査では、セリアック病を血清学的検査か小腸生検で全例調べ（鉄欠乏性貧血の</t>
    </r>
    <r>
      <rPr>
        <sz val="10"/>
        <rFont val="Arial"/>
        <family val="0"/>
        <charset val="1"/>
      </rPr>
      <t xml:space="preserve">3</t>
    </r>
    <r>
      <rPr>
        <sz val="10"/>
        <rFont val="Noto Sans CJK SC"/>
        <family val="2"/>
      </rPr>
      <t xml:space="preserve">〜</t>
    </r>
    <r>
      <rPr>
        <sz val="10"/>
        <rFont val="Arial"/>
        <family val="0"/>
        <charset val="1"/>
      </rPr>
      <t xml:space="preserve">5%</t>
    </r>
    <r>
      <rPr>
        <sz val="10"/>
        <rFont val="Noto Sans CJK SC"/>
        <family val="2"/>
      </rPr>
      <t xml:space="preserve">にみられる）、尿検査で顕微鏡的血尿も確認する。便潜血の免疫法（</t>
    </r>
    <r>
      <rPr>
        <sz val="10"/>
        <rFont val="Arial"/>
        <family val="0"/>
        <charset val="1"/>
      </rPr>
      <t xml:space="preserve">FIT</t>
    </r>
    <r>
      <rPr>
        <sz val="10"/>
        <rFont val="Noto Sans CJK SC"/>
        <family val="2"/>
      </rPr>
      <t xml:space="preserve">）は、鉄欠乏性貧血のリスク層別化や大腸癌の除外に使う根拠が現時点では不十分とされている。</t>
    </r>
  </si>
  <si>
    <t xml:space="preserve">セリアック病の頻度はガイドラインが引用した研究による（二次資料経由）</t>
  </si>
  <si>
    <t xml:space="preserve">XS-014</t>
  </si>
  <si>
    <r>
      <rPr>
        <sz val="10"/>
        <rFont val="Noto Sans CJK SC"/>
        <family val="2"/>
      </rPr>
      <t xml:space="preserve">上下部内視鏡で原因が見つからない鉄欠乏性貧血で、鉄剤への反応が不十分か再発を繰り返す場合は、小腸と腎・尿路を追加で調べる。小腸の検査にはカプセル内視鏡が第</t>
    </r>
    <r>
      <rPr>
        <sz val="10"/>
        <rFont val="Arial"/>
        <family val="0"/>
        <charset val="1"/>
      </rPr>
      <t xml:space="preserve">1</t>
    </r>
    <r>
      <rPr>
        <sz val="10"/>
        <rFont val="Noto Sans CJK SC"/>
        <family val="2"/>
      </rPr>
      <t xml:space="preserve">選択とされる。</t>
    </r>
  </si>
  <si>
    <t xml:space="preserve">XS-015</t>
  </si>
  <si>
    <r>
      <rPr>
        <sz val="10"/>
        <rFont val="Noto Sans CJK SC"/>
        <family val="2"/>
      </rPr>
      <t xml:space="preserve">鉄欠乏性貧血の初期治療は、硫酸鉄、フマル酸鉄、グルコン酸鉄の錠剤を</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錠とすることが勧められている。</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回、元素鉄で</t>
    </r>
    <r>
      <rPr>
        <sz val="10"/>
        <rFont val="Arial"/>
        <family val="0"/>
        <charset val="1"/>
      </rPr>
      <t xml:space="preserve">50</t>
    </r>
    <r>
      <rPr>
        <sz val="10"/>
        <rFont val="Noto Sans CJK SC"/>
        <family val="2"/>
      </rPr>
      <t xml:space="preserve">〜</t>
    </r>
    <r>
      <rPr>
        <sz val="10"/>
        <rFont val="Arial"/>
        <family val="0"/>
        <charset val="1"/>
      </rPr>
      <t xml:space="preserve">100 mg </t>
    </r>
    <r>
      <rPr>
        <sz val="10"/>
        <rFont val="Noto Sans CJK SC"/>
        <family val="2"/>
      </rPr>
      <t xml:space="preserve">を空腹時に飲むことが提案され、</t>
    </r>
    <r>
      <rPr>
        <sz val="10"/>
        <rFont val="Arial"/>
        <family val="0"/>
        <charset val="1"/>
      </rPr>
      <t xml:space="preserve">1</t>
    </r>
    <r>
      <rPr>
        <sz val="10"/>
        <rFont val="Noto Sans CJK SC"/>
        <family val="2"/>
      </rPr>
      <t xml:space="preserve">日おきの投与も検討されている。</t>
    </r>
  </si>
  <si>
    <t xml:space="preserve">PS-02-08-04 (id: JkxnuRU)</t>
  </si>
  <si>
    <t xml:space="preserve">英国の製剤を前提とした記述。日本の製剤と用量は添付文書で確認する</t>
  </si>
  <si>
    <t xml:space="preserve">XS-016</t>
  </si>
  <si>
    <t xml:space="preserve">抗血栓薬服用者の内視鏡</t>
  </si>
  <si>
    <r>
      <rPr>
        <sz val="10"/>
        <rFont val="Arial"/>
        <family val="0"/>
        <charset val="1"/>
      </rPr>
      <t xml:space="preserve">BSG/ESGE 2021 </t>
    </r>
    <r>
      <rPr>
        <sz val="10"/>
        <rFont val="Noto Sans CJK SC"/>
        <family val="2"/>
      </rPr>
      <t xml:space="preserve">は内視鏡の処置を出血リスクで分けている。低リスクは生検を含む診断的内視鏡、胆管・膵管ステント、消化管ステントなどで、高リスクはポリープ切除、乳頭括約筋切開を伴う </t>
    </r>
    <r>
      <rPr>
        <sz val="10"/>
        <rFont val="Arial"/>
        <family val="0"/>
        <charset val="1"/>
      </rPr>
      <t xml:space="preserve">ERCP</t>
    </r>
    <r>
      <rPr>
        <sz val="10"/>
        <rFont val="Noto Sans CJK SC"/>
        <family val="2"/>
      </rPr>
      <t xml:space="preserve">、</t>
    </r>
    <r>
      <rPr>
        <sz val="10"/>
        <rFont val="Arial"/>
        <family val="0"/>
        <charset val="1"/>
      </rPr>
      <t xml:space="preserve">EMR</t>
    </r>
    <r>
      <rPr>
        <sz val="10"/>
        <rFont val="Noto Sans CJK SC"/>
        <family val="2"/>
      </rPr>
      <t xml:space="preserve">・</t>
    </r>
    <r>
      <rPr>
        <sz val="10"/>
        <rFont val="Arial"/>
        <family val="0"/>
        <charset val="1"/>
      </rPr>
      <t xml:space="preserve">ESD</t>
    </r>
    <r>
      <rPr>
        <sz val="10"/>
        <rFont val="Noto Sans CJK SC"/>
        <family val="2"/>
      </rPr>
      <t xml:space="preserve">、経皮内視鏡的胃瘻造設術（</t>
    </r>
    <r>
      <rPr>
        <sz val="10"/>
        <rFont val="Arial"/>
        <family val="0"/>
        <charset val="1"/>
      </rPr>
      <t xml:space="preserve">PEG</t>
    </r>
    <r>
      <rPr>
        <sz val="10"/>
        <rFont val="Noto Sans CJK SC"/>
        <family val="2"/>
      </rPr>
      <t xml:space="preserve">）、</t>
    </r>
    <r>
      <rPr>
        <sz val="10"/>
        <rFont val="Arial"/>
        <family val="0"/>
        <charset val="1"/>
      </rPr>
      <t xml:space="preserve">EUS </t>
    </r>
    <r>
      <rPr>
        <sz val="10"/>
        <rFont val="Noto Sans CJK SC"/>
        <family val="2"/>
      </rPr>
      <t xml:space="preserve">下の穿刺や治療などである。</t>
    </r>
    <r>
      <rPr>
        <sz val="10"/>
        <rFont val="Arial"/>
        <family val="0"/>
        <charset val="1"/>
      </rPr>
      <t xml:space="preserve">1 cm </t>
    </r>
    <r>
      <rPr>
        <sz val="10"/>
        <rFont val="Noto Sans CJK SC"/>
        <family val="2"/>
      </rPr>
      <t xml:space="preserve">未満のポリープは、クロピドグレル単剤を続けたままコールドスネアで切除することも考えられる。</t>
    </r>
  </si>
  <si>
    <t xml:space="preserve">英国・欧州</t>
  </si>
  <si>
    <t xml:space="preserve">SRC-165</t>
  </si>
  <si>
    <t xml:space="preserve">Veitch AM, Radaelli F, Alikhan R, et al. Endoscopy in patients on antiplatelet or anticoagulant therapy: British Society of Gastroenterology (BSG) and European Society of Gastrointestinal Endoscopy (ESGE) guideline update. Gut 2021;70:1611-1628</t>
  </si>
  <si>
    <t xml:space="preserve">10.1136/gutjnl-2021-325184</t>
  </si>
  <si>
    <t xml:space="preserve">日本の消化器内視鏡学会の指針とは分類と対応が一部異なる</t>
  </si>
  <si>
    <t xml:space="preserve">XS-017</t>
  </si>
  <si>
    <r>
      <rPr>
        <sz val="10"/>
        <rFont val="Noto Sans CJK SC"/>
        <family val="2"/>
      </rPr>
      <t xml:space="preserve">出血の低リスクの内視鏡では、</t>
    </r>
    <r>
      <rPr>
        <sz val="10"/>
        <rFont val="Arial"/>
        <family val="0"/>
        <charset val="1"/>
      </rPr>
      <t xml:space="preserve">P2Y12 </t>
    </r>
    <r>
      <rPr>
        <sz val="10"/>
        <rFont val="Noto Sans CJK SC"/>
        <family val="2"/>
      </rPr>
      <t xml:space="preserve">受容体拮抗薬は単剤でも</t>
    </r>
    <r>
      <rPr>
        <sz val="10"/>
        <rFont val="Arial"/>
        <family val="0"/>
        <charset val="1"/>
      </rPr>
      <t xml:space="preserve">2</t>
    </r>
    <r>
      <rPr>
        <sz val="10"/>
        <rFont val="Noto Sans CJK SC"/>
        <family val="2"/>
      </rPr>
      <t xml:space="preserve">剤併用でも続け、ワルファリンも続ける（処置前</t>
    </r>
    <r>
      <rPr>
        <sz val="10"/>
        <rFont val="Arial"/>
        <family val="0"/>
        <charset val="1"/>
      </rPr>
      <t xml:space="preserve">1</t>
    </r>
    <r>
      <rPr>
        <sz val="10"/>
        <rFont val="Noto Sans CJK SC"/>
        <family val="2"/>
      </rPr>
      <t xml:space="preserve">週間の </t>
    </r>
    <r>
      <rPr>
        <sz val="10"/>
        <rFont val="Arial"/>
        <family val="0"/>
        <charset val="1"/>
      </rPr>
      <t xml:space="preserve">INR </t>
    </r>
    <r>
      <rPr>
        <sz val="10"/>
        <rFont val="Noto Sans CJK SC"/>
        <family val="2"/>
      </rPr>
      <t xml:space="preserve">が治療域を超えていないことを確認する）。直接経口抗凝固薬（</t>
    </r>
    <r>
      <rPr>
        <sz val="10"/>
        <rFont val="Arial"/>
        <family val="0"/>
        <charset val="1"/>
      </rPr>
      <t xml:space="preserve">DOAC</t>
    </r>
    <r>
      <rPr>
        <sz val="10"/>
        <rFont val="Noto Sans CJK SC"/>
        <family val="2"/>
      </rPr>
      <t xml:space="preserve">）は、検査当日の朝の分を飛ばすことが提案されている。</t>
    </r>
  </si>
  <si>
    <t xml:space="preserve">XS-018</t>
  </si>
  <si>
    <r>
      <rPr>
        <sz val="10"/>
        <rFont val="Noto Sans CJK SC"/>
        <family val="2"/>
      </rPr>
      <t xml:space="preserve">出血の高リスクの内視鏡では、抗血小板薬</t>
    </r>
    <r>
      <rPr>
        <sz val="10"/>
        <rFont val="Arial"/>
        <family val="0"/>
        <charset val="1"/>
      </rPr>
      <t xml:space="preserve">2</t>
    </r>
    <r>
      <rPr>
        <sz val="10"/>
        <rFont val="Noto Sans CJK SC"/>
        <family val="2"/>
      </rPr>
      <t xml:space="preserve">剤併用中もアスピリンは続ける。血栓リスクが低ければ </t>
    </r>
    <r>
      <rPr>
        <sz val="10"/>
        <rFont val="Arial"/>
        <family val="0"/>
        <charset val="1"/>
      </rPr>
      <t xml:space="preserve">P2Y12 </t>
    </r>
    <r>
      <rPr>
        <sz val="10"/>
        <rFont val="Noto Sans CJK SC"/>
        <family val="2"/>
      </rPr>
      <t xml:space="preserve">受容体拮抗薬を処置の</t>
    </r>
    <r>
      <rPr>
        <sz val="10"/>
        <rFont val="Arial"/>
        <family val="0"/>
        <charset val="1"/>
      </rPr>
      <t xml:space="preserve">7</t>
    </r>
    <r>
      <rPr>
        <sz val="10"/>
        <rFont val="Noto Sans CJK SC"/>
        <family val="2"/>
      </rPr>
      <t xml:space="preserve">日前にやめ、血栓リスクが高ければアスピリンを続けつつ循環器内科医と相談する。ワルファリンは、血栓リスクが低ければ</t>
    </r>
    <r>
      <rPr>
        <sz val="10"/>
        <rFont val="Arial"/>
        <family val="0"/>
        <charset val="1"/>
      </rPr>
      <t xml:space="preserve">5</t>
    </r>
    <r>
      <rPr>
        <sz val="10"/>
        <rFont val="Noto Sans CJK SC"/>
        <family val="2"/>
      </rPr>
      <t xml:space="preserve">日前にやめて処置前に </t>
    </r>
    <r>
      <rPr>
        <sz val="10"/>
        <rFont val="Arial"/>
        <family val="0"/>
        <charset val="1"/>
      </rPr>
      <t xml:space="preserve">INR 1.5</t>
    </r>
    <r>
      <rPr>
        <sz val="10"/>
        <rFont val="Noto Sans CJK SC"/>
        <family val="2"/>
      </rPr>
      <t xml:space="preserve">未満を確認し、高ければ低分子ヘパリンに置き換える。</t>
    </r>
  </si>
  <si>
    <r>
      <rPr>
        <sz val="10"/>
        <rFont val="Arial"/>
        <family val="0"/>
        <charset val="1"/>
      </rPr>
      <t xml:space="preserve">PS-02-08-03 (id: JkxnuRQ)</t>
    </r>
    <r>
      <rPr>
        <sz val="10"/>
        <rFont val="Noto Sans CJK SC"/>
        <family val="2"/>
      </rPr>
      <t xml:space="preserve">；</t>
    </r>
    <r>
      <rPr>
        <sz val="10"/>
        <rFont val="Arial"/>
        <family val="0"/>
        <charset val="1"/>
      </rPr>
      <t xml:space="preserve">TBL-02-07-033 (id: JlAKplQ)</t>
    </r>
  </si>
  <si>
    <t xml:space="preserve">XS-019</t>
  </si>
  <si>
    <r>
      <rPr>
        <sz val="10"/>
        <rFont val="Noto Sans CJK SC"/>
        <family val="2"/>
      </rPr>
      <t xml:space="preserve">出血の高リスクの内視鏡では、</t>
    </r>
    <r>
      <rPr>
        <sz val="10"/>
        <rFont val="Arial"/>
        <family val="0"/>
        <charset val="1"/>
      </rPr>
      <t xml:space="preserve">DOAC </t>
    </r>
    <r>
      <rPr>
        <sz val="10"/>
        <rFont val="Noto Sans CJK SC"/>
        <family val="2"/>
      </rPr>
      <t xml:space="preserve">の最終服用を処置の</t>
    </r>
    <r>
      <rPr>
        <sz val="10"/>
        <rFont val="Arial"/>
        <family val="0"/>
        <charset val="1"/>
      </rPr>
      <t xml:space="preserve">3</t>
    </r>
    <r>
      <rPr>
        <sz val="10"/>
        <rFont val="Noto Sans CJK SC"/>
        <family val="2"/>
      </rPr>
      <t xml:space="preserve">日前とすることが推奨されている。ダビガトランでクレアチニン・クリアランス</t>
    </r>
    <r>
      <rPr>
        <sz val="10"/>
        <rFont val="Arial"/>
        <family val="0"/>
        <charset val="1"/>
      </rPr>
      <t xml:space="preserve">30</t>
    </r>
    <r>
      <rPr>
        <sz val="10"/>
        <rFont val="Noto Sans CJK SC"/>
        <family val="2"/>
      </rPr>
      <t xml:space="preserve">〜</t>
    </r>
    <r>
      <rPr>
        <sz val="10"/>
        <rFont val="Arial"/>
        <family val="0"/>
        <charset val="1"/>
      </rPr>
      <t xml:space="preserve">50 mL/min </t>
    </r>
    <r>
      <rPr>
        <sz val="10"/>
        <rFont val="Noto Sans CJK SC"/>
        <family val="2"/>
      </rPr>
      <t xml:space="preserve">の場合は</t>
    </r>
    <r>
      <rPr>
        <sz val="10"/>
        <rFont val="Arial"/>
        <family val="0"/>
        <charset val="1"/>
      </rPr>
      <t xml:space="preserve">5</t>
    </r>
    <r>
      <rPr>
        <sz val="10"/>
        <rFont val="Noto Sans CJK SC"/>
        <family val="2"/>
      </rPr>
      <t xml:space="preserve">日前とする。処置後の抗凝固薬は、出血と血栓のリスクに応じて</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日以内に再開する。</t>
    </r>
  </si>
  <si>
    <r>
      <rPr>
        <sz val="10"/>
        <rFont val="Noto Sans CJK SC"/>
        <family val="2"/>
      </rPr>
      <t xml:space="preserve">「最終服用を</t>
    </r>
    <r>
      <rPr>
        <sz val="10"/>
        <rFont val="Arial"/>
        <family val="0"/>
        <charset val="1"/>
      </rPr>
      <t xml:space="preserve">3</t>
    </r>
    <r>
      <rPr>
        <sz val="10"/>
        <rFont val="Noto Sans CJK SC"/>
        <family val="2"/>
      </rPr>
      <t xml:space="preserve">日前」の表現はガイドラインの記述どおり。日本の指針とは休薬期間が異なる</t>
    </r>
  </si>
  <si>
    <t xml:space="preserve">XS-020</t>
  </si>
  <si>
    <r>
      <rPr>
        <sz val="10"/>
        <rFont val="Noto Sans CJK SC"/>
        <family val="2"/>
      </rPr>
      <t xml:space="preserve">血栓リスクが高い状態として、機械弁（僧帽弁位、施設によっては大動脈弁位）、心房細動を伴う人工弁、僧帽弁狭窄を伴う心房細動、</t>
    </r>
    <r>
      <rPr>
        <sz val="10"/>
        <rFont val="Arial"/>
        <family val="0"/>
        <charset val="1"/>
      </rPr>
      <t xml:space="preserve">3</t>
    </r>
    <r>
      <rPr>
        <sz val="10"/>
        <rFont val="Noto Sans CJK SC"/>
        <family val="2"/>
      </rPr>
      <t xml:space="preserve">か月以内の脳卒中・一過性脳虚血発作を伴う心房細動、</t>
    </r>
    <r>
      <rPr>
        <sz val="10"/>
        <rFont val="Arial"/>
        <family val="0"/>
        <charset val="1"/>
      </rPr>
      <t xml:space="preserve">3</t>
    </r>
    <r>
      <rPr>
        <sz val="10"/>
        <rFont val="Noto Sans CJK SC"/>
        <family val="2"/>
      </rPr>
      <t xml:space="preserve">か月以内の静脈血栓塞栓症などが挙げられている。</t>
    </r>
  </si>
  <si>
    <t xml:space="preserve">XS-021</t>
  </si>
  <si>
    <r>
      <rPr>
        <sz val="10"/>
        <rFont val="Noto Sans CJK SC"/>
        <family val="2"/>
      </rPr>
      <t xml:space="preserve">急性消化管出血では、二次予防のアスピリンはルーチンには中止せず、</t>
    </r>
    <r>
      <rPr>
        <sz val="10"/>
        <rFont val="Arial"/>
        <family val="0"/>
        <charset val="1"/>
      </rPr>
      <t xml:space="preserve">P2Y12 </t>
    </r>
    <r>
      <rPr>
        <sz val="10"/>
        <rFont val="Noto Sans CJK SC"/>
        <family val="2"/>
      </rPr>
      <t xml:space="preserve">受容体拮抗薬は必要なら</t>
    </r>
    <r>
      <rPr>
        <sz val="10"/>
        <rFont val="Arial"/>
        <family val="0"/>
        <charset val="1"/>
      </rPr>
      <t xml:space="preserve">5</t>
    </r>
    <r>
      <rPr>
        <sz val="10"/>
        <rFont val="Noto Sans CJK SC"/>
        <family val="2"/>
      </rPr>
      <t xml:space="preserve">日以内に再開する。ビタミン </t>
    </r>
    <r>
      <rPr>
        <sz val="10"/>
        <rFont val="Arial"/>
        <family val="0"/>
        <charset val="1"/>
      </rPr>
      <t xml:space="preserve">K </t>
    </r>
    <r>
      <rPr>
        <sz val="10"/>
        <rFont val="Noto Sans CJK SC"/>
        <family val="2"/>
      </rPr>
      <t xml:space="preserve">拮抗薬を服用中で循環が不安定なら、ビタミン </t>
    </r>
    <r>
      <rPr>
        <sz val="10"/>
        <rFont val="Arial"/>
        <family val="0"/>
        <charset val="1"/>
      </rPr>
      <t xml:space="preserve">K </t>
    </r>
    <r>
      <rPr>
        <sz val="10"/>
        <rFont val="Noto Sans CJK SC"/>
        <family val="2"/>
      </rPr>
      <t xml:space="preserve">の静注と</t>
    </r>
    <r>
      <rPr>
        <sz val="10"/>
        <rFont val="Arial"/>
        <family val="0"/>
        <charset val="1"/>
      </rPr>
      <t xml:space="preserve">4</t>
    </r>
    <r>
      <rPr>
        <sz val="10"/>
        <rFont val="Noto Sans CJK SC"/>
        <family val="2"/>
      </rPr>
      <t xml:space="preserve">因子含有プロトロンビン複合体製剤を投与する。長期の抗凝固が必要な患者では出血後に再開し、血栓リスクが低ければ</t>
    </r>
    <r>
      <rPr>
        <sz val="10"/>
        <rFont val="Arial"/>
        <family val="0"/>
        <charset val="1"/>
      </rPr>
      <t xml:space="preserve">7</t>
    </r>
    <r>
      <rPr>
        <sz val="10"/>
        <rFont val="Noto Sans CJK SC"/>
        <family val="2"/>
      </rPr>
      <t xml:space="preserve">日以降できるだけ早く、高ければヘパリンでつなぎながら</t>
    </r>
    <r>
      <rPr>
        <sz val="10"/>
        <rFont val="Arial"/>
        <family val="0"/>
        <charset val="1"/>
      </rPr>
      <t xml:space="preserve">3</t>
    </r>
    <r>
      <rPr>
        <sz val="10"/>
        <rFont val="Noto Sans CJK SC"/>
        <family val="2"/>
      </rPr>
      <t xml:space="preserve">日以内を目安に再開する。</t>
    </r>
  </si>
  <si>
    <r>
      <rPr>
        <sz val="10"/>
        <rFont val="Arial"/>
        <family val="0"/>
        <charset val="1"/>
      </rPr>
      <t xml:space="preserve">PS-02-08-04 (id: JkxnuRU)</t>
    </r>
    <r>
      <rPr>
        <sz val="10"/>
        <rFont val="Noto Sans CJK SC"/>
        <family val="2"/>
      </rPr>
      <t xml:space="preserve">；</t>
    </r>
    <r>
      <rPr>
        <sz val="10"/>
        <rFont val="Arial"/>
        <family val="0"/>
        <charset val="1"/>
      </rPr>
      <t xml:space="preserve">TBL-02-07-019 (id: JlAKpkg)</t>
    </r>
    <r>
      <rPr>
        <sz val="10"/>
        <rFont val="Noto Sans CJK SC"/>
        <family val="2"/>
      </rPr>
      <t xml:space="preserve">；</t>
    </r>
    <r>
      <rPr>
        <sz val="10"/>
        <rFont val="Arial"/>
        <family val="0"/>
        <charset val="1"/>
      </rPr>
      <t xml:space="preserve">TBL-02-07-020 (id: JlAKpkk)</t>
    </r>
  </si>
  <si>
    <t xml:space="preserve">XS-022</t>
  </si>
  <si>
    <t xml:space="preserve">大腸内視鏡の質の指標</t>
  </si>
  <si>
    <r>
      <rPr>
        <sz val="10"/>
        <rFont val="Arial"/>
        <family val="0"/>
        <charset val="1"/>
      </rPr>
      <t xml:space="preserve">ESGE </t>
    </r>
    <r>
      <rPr>
        <sz val="10"/>
        <rFont val="Noto Sans CJK SC"/>
        <family val="2"/>
      </rPr>
      <t xml:space="preserve">は大腸内視鏡の主要な質の指標と最低基準を、腸管前処置が適切な割合</t>
    </r>
    <r>
      <rPr>
        <sz val="10"/>
        <rFont val="Arial"/>
        <family val="0"/>
        <charset val="1"/>
      </rPr>
      <t xml:space="preserve">90%</t>
    </r>
    <r>
      <rPr>
        <sz val="10"/>
        <rFont val="Noto Sans CJK SC"/>
        <family val="2"/>
      </rPr>
      <t xml:space="preserve">以上、盲腸到達率</t>
    </r>
    <r>
      <rPr>
        <sz val="10"/>
        <rFont val="Arial"/>
        <family val="0"/>
        <charset val="1"/>
      </rPr>
      <t xml:space="preserve">90%</t>
    </r>
    <r>
      <rPr>
        <sz val="10"/>
        <rFont val="Noto Sans CJK SC"/>
        <family val="2"/>
      </rPr>
      <t xml:space="preserve">以上、腺腫発見率（</t>
    </r>
    <r>
      <rPr>
        <sz val="10"/>
        <rFont val="Arial"/>
        <family val="0"/>
        <charset val="1"/>
      </rPr>
      <t xml:space="preserve">ADR</t>
    </r>
    <r>
      <rPr>
        <sz val="10"/>
        <rFont val="Noto Sans CJK SC"/>
        <family val="2"/>
      </rPr>
      <t xml:space="preserve">）</t>
    </r>
    <r>
      <rPr>
        <sz val="10"/>
        <rFont val="Arial"/>
        <family val="0"/>
        <charset val="1"/>
      </rPr>
      <t xml:space="preserve">25%</t>
    </r>
    <r>
      <rPr>
        <sz val="10"/>
        <rFont val="Noto Sans CJK SC"/>
        <family val="2"/>
      </rPr>
      <t xml:space="preserve">以上と定めている。前処置と盲腸到達率の目標値はいずれも</t>
    </r>
    <r>
      <rPr>
        <sz val="10"/>
        <rFont val="Arial"/>
        <family val="0"/>
        <charset val="1"/>
      </rPr>
      <t xml:space="preserve">95%</t>
    </r>
    <r>
      <rPr>
        <sz val="10"/>
        <rFont val="Noto Sans CJK SC"/>
        <family val="2"/>
      </rPr>
      <t xml:space="preserve">である。</t>
    </r>
  </si>
  <si>
    <t xml:space="preserve">SRC-167</t>
  </si>
  <si>
    <r>
      <rPr>
        <sz val="10"/>
        <rFont val="Arial"/>
        <family val="0"/>
        <charset val="1"/>
      </rPr>
      <t xml:space="preserve">Kaminski MF, Thomas-Gibson S, Bugajski M, et al. Performance measures for lower gastrointestinal endoscopy: a European Society of Gastrointestinal Endoscopy (ESGE) quality improvement initiative. United European Gastroenterol J 2017;5:309-334</t>
    </r>
    <r>
      <rPr>
        <sz val="10"/>
        <rFont val="Noto Sans CJK SC"/>
        <family val="2"/>
      </rPr>
      <t xml:space="preserve">（</t>
    </r>
    <r>
      <rPr>
        <sz val="10"/>
        <rFont val="Arial"/>
        <family val="0"/>
        <charset val="1"/>
      </rPr>
      <t xml:space="preserve">Endoscopy </t>
    </r>
    <r>
      <rPr>
        <sz val="10"/>
        <rFont val="Noto Sans CJK SC"/>
        <family val="2"/>
      </rPr>
      <t xml:space="preserve">誌と同時掲載）</t>
    </r>
  </si>
  <si>
    <t xml:space="preserve">10.1177/2050640617700014</t>
  </si>
  <si>
    <t xml:space="preserve">XS-023</t>
  </si>
  <si>
    <r>
      <rPr>
        <sz val="10"/>
        <rFont val="Arial"/>
        <family val="0"/>
        <charset val="1"/>
      </rPr>
      <t xml:space="preserve">ESGE </t>
    </r>
    <r>
      <rPr>
        <sz val="10"/>
        <rFont val="Noto Sans CJK SC"/>
        <family val="2"/>
      </rPr>
      <t xml:space="preserve">は大腸内視鏡の抜去時間の最低基準を平均</t>
    </r>
    <r>
      <rPr>
        <sz val="10"/>
        <rFont val="Arial"/>
        <family val="0"/>
        <charset val="1"/>
      </rPr>
      <t xml:space="preserve">6</t>
    </r>
    <r>
      <rPr>
        <sz val="10"/>
        <rFont val="Noto Sans CJK SC"/>
        <family val="2"/>
      </rPr>
      <t xml:space="preserve">分、目標を平均</t>
    </r>
    <r>
      <rPr>
        <sz val="10"/>
        <rFont val="Arial"/>
        <family val="0"/>
        <charset val="1"/>
      </rPr>
      <t xml:space="preserve">10</t>
    </r>
    <r>
      <rPr>
        <sz val="10"/>
        <rFont val="Noto Sans CJK SC"/>
        <family val="2"/>
      </rPr>
      <t xml:space="preserve">分としている。適切なポリープ切除の手技は最低</t>
    </r>
    <r>
      <rPr>
        <sz val="10"/>
        <rFont val="Arial"/>
        <family val="0"/>
        <charset val="1"/>
      </rPr>
      <t xml:space="preserve">80%</t>
    </r>
    <r>
      <rPr>
        <sz val="10"/>
        <rFont val="Noto Sans CJK SC"/>
        <family val="2"/>
      </rPr>
      <t xml:space="preserve">・目標</t>
    </r>
    <r>
      <rPr>
        <sz val="10"/>
        <rFont val="Arial"/>
        <family val="0"/>
        <charset val="1"/>
      </rPr>
      <t xml:space="preserve">90%</t>
    </r>
    <r>
      <rPr>
        <sz val="10"/>
        <rFont val="Noto Sans CJK SC"/>
        <family val="2"/>
      </rPr>
      <t xml:space="preserve">、合併症の指標として</t>
    </r>
    <r>
      <rPr>
        <sz val="10"/>
        <rFont val="Arial"/>
        <family val="0"/>
        <charset val="1"/>
      </rPr>
      <t xml:space="preserve">7</t>
    </r>
    <r>
      <rPr>
        <sz val="10"/>
        <rFont val="Noto Sans CJK SC"/>
        <family val="2"/>
      </rPr>
      <t xml:space="preserve">日以内の再入院率</t>
    </r>
    <r>
      <rPr>
        <sz val="10"/>
        <rFont val="Arial"/>
        <family val="0"/>
        <charset val="1"/>
      </rPr>
      <t xml:space="preserve">0.5%</t>
    </r>
    <r>
      <rPr>
        <sz val="10"/>
        <rFont val="Noto Sans CJK SC"/>
        <family val="2"/>
      </rPr>
      <t xml:space="preserve">以下を最低基準としている。</t>
    </r>
  </si>
  <si>
    <t xml:space="preserve">XS-024</t>
  </si>
  <si>
    <t xml:space="preserve">肝機能検査値の異常と黄疸</t>
  </si>
  <si>
    <r>
      <rPr>
        <sz val="10"/>
        <rFont val="Arial"/>
        <family val="0"/>
        <charset val="1"/>
      </rPr>
      <t xml:space="preserve">BSG 2018 </t>
    </r>
    <r>
      <rPr>
        <sz val="10"/>
        <rFont val="Noto Sans CJK SC"/>
        <family val="2"/>
      </rPr>
      <t xml:space="preserve">は、標準の肝機能検査として、ビリルビン、アルブミン、</t>
    </r>
    <r>
      <rPr>
        <sz val="10"/>
        <rFont val="Arial"/>
        <family val="0"/>
        <charset val="1"/>
      </rPr>
      <t xml:space="preserve">ALT</t>
    </r>
    <r>
      <rPr>
        <sz val="10"/>
        <rFont val="Noto Sans CJK SC"/>
        <family val="2"/>
      </rPr>
      <t xml:space="preserve">、</t>
    </r>
    <r>
      <rPr>
        <sz val="10"/>
        <rFont val="Arial"/>
        <family val="0"/>
        <charset val="1"/>
      </rPr>
      <t xml:space="preserve">ALP</t>
    </r>
    <r>
      <rPr>
        <sz val="10"/>
        <rFont val="Noto Sans CJK SC"/>
        <family val="2"/>
      </rPr>
      <t xml:space="preserve">、</t>
    </r>
    <r>
      <rPr>
        <sz val="10"/>
        <rFont val="Arial"/>
        <family val="0"/>
        <charset val="1"/>
      </rPr>
      <t xml:space="preserve">γ-GT </t>
    </r>
    <r>
      <rPr>
        <sz val="10"/>
        <rFont val="Noto Sans CJK SC"/>
        <family val="2"/>
      </rPr>
      <t xml:space="preserve">を勧めている（</t>
    </r>
    <r>
      <rPr>
        <sz val="10"/>
        <rFont val="Arial"/>
        <family val="0"/>
        <charset val="1"/>
      </rPr>
      <t xml:space="preserve">12</t>
    </r>
    <r>
      <rPr>
        <sz val="10"/>
        <rFont val="Noto Sans CJK SC"/>
        <family val="2"/>
      </rPr>
      <t xml:space="preserve">か月以内になければ血算も加える）。肝機能検査の異常はよくみられ、英国の研究では検査依頼の</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割程度に</t>
    </r>
    <r>
      <rPr>
        <sz val="10"/>
        <rFont val="Arial"/>
        <family val="0"/>
        <charset val="1"/>
      </rPr>
      <t xml:space="preserve">1</t>
    </r>
    <r>
      <rPr>
        <sz val="10"/>
        <rFont val="Noto Sans CJK SC"/>
        <family val="2"/>
      </rPr>
      <t xml:space="preserve">項目以上の異常があった。</t>
    </r>
  </si>
  <si>
    <r>
      <rPr>
        <sz val="10"/>
        <rFont val="Arial"/>
        <family val="0"/>
        <charset val="1"/>
      </rPr>
      <t xml:space="preserve">PS-02-08-03 (id: JkxnuRQ)</t>
    </r>
    <r>
      <rPr>
        <sz val="10"/>
        <rFont val="Noto Sans CJK SC"/>
        <family val="2"/>
      </rPr>
      <t xml:space="preserve">；</t>
    </r>
    <r>
      <rPr>
        <sz val="10"/>
        <rFont val="Arial"/>
        <family val="0"/>
        <charset val="1"/>
      </rPr>
      <t xml:space="preserve">TBL-02-07-023 (id: JlAKpks)</t>
    </r>
  </si>
  <si>
    <t xml:space="preserve">SRC-166</t>
  </si>
  <si>
    <t xml:space="preserve">Newsome PN, Cramb R, Davison SM, et al. Guidelines on the management of abnormal liver blood tests. Gut 2018;67:6-19</t>
  </si>
  <si>
    <t xml:space="preserve">10.1136/gutjnl-2017-314924</t>
  </si>
  <si>
    <t xml:space="preserve">異常の頻度はガイドラインが引用した研究による（二次資料経由）</t>
  </si>
  <si>
    <t xml:space="preserve">XS-025</t>
  </si>
  <si>
    <r>
      <rPr>
        <sz val="10"/>
        <rFont val="Noto Sans CJK SC"/>
        <family val="2"/>
      </rPr>
      <t xml:space="preserve">肝機能検査値の異常の臨床的な重要性は、異常の程度ではなく、どの項目が異常かと臨床的な状況で決まる。</t>
    </r>
    <r>
      <rPr>
        <sz val="10"/>
        <rFont val="Arial"/>
        <family val="0"/>
        <charset val="1"/>
      </rPr>
      <t xml:space="preserve">BSG 2018 </t>
    </r>
    <r>
      <rPr>
        <sz val="10"/>
        <rFont val="Noto Sans CJK SC"/>
        <family val="2"/>
      </rPr>
      <t xml:space="preserve">は、肝機能検査値に異常がある患者では、異常の程度や持続期間にかかわらず、標準の原因検索を考慮するよう勧めている。</t>
    </r>
  </si>
  <si>
    <t xml:space="preserve">XS-026</t>
  </si>
  <si>
    <r>
      <rPr>
        <sz val="10"/>
        <rFont val="Noto Sans CJK SC"/>
        <family val="2"/>
      </rPr>
      <t xml:space="preserve">成人の肝機能異常の標準の原因検索として、腹部超音波検査、</t>
    </r>
    <r>
      <rPr>
        <sz val="10"/>
        <rFont val="Arial"/>
        <family val="0"/>
        <charset val="1"/>
      </rPr>
      <t xml:space="preserve">HBs </t>
    </r>
    <r>
      <rPr>
        <sz val="10"/>
        <rFont val="Noto Sans CJK SC"/>
        <family val="2"/>
      </rPr>
      <t xml:space="preserve">抗原、</t>
    </r>
    <r>
      <rPr>
        <sz val="10"/>
        <rFont val="Arial"/>
        <family val="0"/>
        <charset val="1"/>
      </rPr>
      <t xml:space="preserve">HCV </t>
    </r>
    <r>
      <rPr>
        <sz val="10"/>
        <rFont val="Noto Sans CJK SC"/>
        <family val="2"/>
      </rPr>
      <t xml:space="preserve">抗体（陽性なら </t>
    </r>
    <r>
      <rPr>
        <sz val="10"/>
        <rFont val="Arial"/>
        <family val="0"/>
        <charset val="1"/>
      </rPr>
      <t xml:space="preserve">PCR</t>
    </r>
    <r>
      <rPr>
        <sz val="10"/>
        <rFont val="Noto Sans CJK SC"/>
        <family val="2"/>
      </rPr>
      <t xml:space="preserve">）、抗ミトコンドリア抗体、抗平滑筋抗体、抗核抗体、血清免疫グロブリン、血清フェリチンとトランスフェリン飽和度の同時測定が挙げられている。</t>
    </r>
  </si>
  <si>
    <r>
      <rPr>
        <sz val="10"/>
        <rFont val="Arial"/>
        <family val="0"/>
        <charset val="1"/>
      </rPr>
      <t xml:space="preserve">PS-02-08-03 (id: JkxnuRQ)</t>
    </r>
    <r>
      <rPr>
        <sz val="10"/>
        <rFont val="Noto Sans CJK SC"/>
        <family val="2"/>
      </rPr>
      <t xml:space="preserve">；</t>
    </r>
    <r>
      <rPr>
        <sz val="10"/>
        <rFont val="Arial"/>
        <family val="0"/>
        <charset val="1"/>
      </rPr>
      <t xml:space="preserve">TBL-02-07-023 (id: JlAKpks)</t>
    </r>
    <r>
      <rPr>
        <sz val="10"/>
        <rFont val="Noto Sans CJK SC"/>
        <family val="2"/>
      </rPr>
      <t xml:space="preserve">；</t>
    </r>
    <r>
      <rPr>
        <sz val="10"/>
        <rFont val="Arial"/>
        <family val="0"/>
        <charset val="1"/>
      </rPr>
      <t xml:space="preserve">TBL-02-07-029 (id: JlAKplA)</t>
    </r>
  </si>
  <si>
    <t xml:space="preserve">XS-027</t>
  </si>
  <si>
    <r>
      <rPr>
        <sz val="10"/>
        <rFont val="Noto Sans CJK SC"/>
        <family val="2"/>
      </rPr>
      <t xml:space="preserve">ビリルビンだけが高い場合に最も多い原因は </t>
    </r>
    <r>
      <rPr>
        <sz val="10"/>
        <rFont val="Arial"/>
        <family val="0"/>
        <charset val="1"/>
      </rPr>
      <t xml:space="preserve">Gilbert </t>
    </r>
    <r>
      <rPr>
        <sz val="10"/>
        <rFont val="Noto Sans CJK SC"/>
        <family val="2"/>
      </rPr>
      <t xml:space="preserve">症候群で、溶血がなく主に非抱合型であればほぼ </t>
    </r>
    <r>
      <rPr>
        <sz val="10"/>
        <rFont val="Arial"/>
        <family val="0"/>
        <charset val="1"/>
      </rPr>
      <t xml:space="preserve">Gilbert </t>
    </r>
    <r>
      <rPr>
        <sz val="10"/>
        <rFont val="Noto Sans CJK SC"/>
        <family val="2"/>
      </rPr>
      <t xml:space="preserve">症候群である。</t>
    </r>
    <r>
      <rPr>
        <sz val="10"/>
        <rFont val="Arial"/>
        <family val="0"/>
        <charset val="1"/>
      </rPr>
      <t xml:space="preserve">Gilbert </t>
    </r>
    <r>
      <rPr>
        <sz val="10"/>
        <rFont val="Noto Sans CJK SC"/>
        <family val="2"/>
      </rPr>
      <t xml:space="preserve">症候群は人口の</t>
    </r>
    <r>
      <rPr>
        <sz val="10"/>
        <rFont val="Arial"/>
        <family val="0"/>
        <charset val="1"/>
      </rPr>
      <t xml:space="preserve">5</t>
    </r>
    <r>
      <rPr>
        <sz val="10"/>
        <rFont val="Noto Sans CJK SC"/>
        <family val="2"/>
      </rPr>
      <t xml:space="preserve">〜</t>
    </r>
    <r>
      <rPr>
        <sz val="10"/>
        <rFont val="Arial"/>
        <family val="0"/>
        <charset val="1"/>
      </rPr>
      <t xml:space="preserve">8%</t>
    </r>
    <r>
      <rPr>
        <sz val="10"/>
        <rFont val="Noto Sans CJK SC"/>
        <family val="2"/>
      </rPr>
      <t xml:space="preserve">にみられる。</t>
    </r>
  </si>
  <si>
    <t xml:space="preserve">XS-028</t>
  </si>
  <si>
    <r>
      <rPr>
        <sz val="10"/>
        <rFont val="Arial"/>
        <family val="0"/>
        <charset val="1"/>
      </rPr>
      <t xml:space="preserve">ALP </t>
    </r>
    <r>
      <rPr>
        <sz val="10"/>
        <rFont val="Noto Sans CJK SC"/>
        <family val="2"/>
      </rPr>
      <t xml:space="preserve">が高いときは、</t>
    </r>
    <r>
      <rPr>
        <sz val="10"/>
        <rFont val="Arial"/>
        <family val="0"/>
        <charset val="1"/>
      </rPr>
      <t xml:space="preserve">γ-GT </t>
    </r>
    <r>
      <rPr>
        <sz val="10"/>
        <rFont val="Noto Sans CJK SC"/>
        <family val="2"/>
      </rPr>
      <t xml:space="preserve">を測ると肝由来か肝以外（骨など）由来かの見当がつく。</t>
    </r>
    <r>
      <rPr>
        <sz val="10"/>
        <rFont val="Arial"/>
        <family val="0"/>
        <charset val="1"/>
      </rPr>
      <t xml:space="preserve">γ-GT </t>
    </r>
    <r>
      <rPr>
        <sz val="10"/>
        <rFont val="Noto Sans CJK SC"/>
        <family val="2"/>
      </rPr>
      <t xml:space="preserve">は腎臓、腸、前立腺、膵臓にもあるが骨にはない。</t>
    </r>
  </si>
  <si>
    <t xml:space="preserve">XS-029</t>
  </si>
  <si>
    <r>
      <rPr>
        <sz val="10"/>
        <rFont val="Arial"/>
        <family val="0"/>
        <charset val="1"/>
      </rPr>
      <t xml:space="preserve">BSG 2018 </t>
    </r>
    <r>
      <rPr>
        <sz val="10"/>
        <rFont val="Noto Sans CJK SC"/>
        <family val="2"/>
      </rPr>
      <t xml:space="preserve">は、</t>
    </r>
    <r>
      <rPr>
        <sz val="10"/>
        <rFont val="Arial"/>
        <family val="0"/>
        <charset val="1"/>
      </rPr>
      <t xml:space="preserve">NAFLD </t>
    </r>
    <r>
      <rPr>
        <sz val="10"/>
        <rFont val="Noto Sans CJK SC"/>
        <family val="2"/>
      </rPr>
      <t xml:space="preserve">の線維化の評価に </t>
    </r>
    <r>
      <rPr>
        <sz val="10"/>
        <rFont val="Arial"/>
        <family val="0"/>
        <charset val="1"/>
      </rPr>
      <t xml:space="preserve">FIB-4 </t>
    </r>
    <r>
      <rPr>
        <sz val="10"/>
        <rFont val="Noto Sans CJK SC"/>
        <family val="2"/>
      </rPr>
      <t xml:space="preserve">などを使うことを勧め、</t>
    </r>
    <r>
      <rPr>
        <sz val="10"/>
        <rFont val="Arial"/>
        <family val="0"/>
        <charset val="1"/>
      </rPr>
      <t xml:space="preserve">FIB-4 1.3</t>
    </r>
    <r>
      <rPr>
        <sz val="10"/>
        <rFont val="Noto Sans CJK SC"/>
        <family val="2"/>
      </rPr>
      <t xml:space="preserve">未満（</t>
    </r>
    <r>
      <rPr>
        <sz val="10"/>
        <rFont val="Arial"/>
        <family val="0"/>
        <charset val="1"/>
      </rPr>
      <t xml:space="preserve">65</t>
    </r>
    <r>
      <rPr>
        <sz val="10"/>
        <rFont val="Noto Sans CJK SC"/>
        <family val="2"/>
      </rPr>
      <t xml:space="preserve">歳以上は</t>
    </r>
    <r>
      <rPr>
        <sz val="10"/>
        <rFont val="Arial"/>
        <family val="0"/>
        <charset val="1"/>
      </rPr>
      <t xml:space="preserve">2.0</t>
    </r>
    <r>
      <rPr>
        <sz val="10"/>
        <rFont val="Noto Sans CJK SC"/>
        <family val="2"/>
      </rPr>
      <t xml:space="preserve">未満）を低リスク、</t>
    </r>
    <r>
      <rPr>
        <sz val="10"/>
        <rFont val="Arial"/>
        <family val="0"/>
        <charset val="1"/>
      </rPr>
      <t xml:space="preserve">1.3</t>
    </r>
    <r>
      <rPr>
        <sz val="10"/>
        <rFont val="Noto Sans CJK SC"/>
        <family val="2"/>
      </rPr>
      <t xml:space="preserve">〜</t>
    </r>
    <r>
      <rPr>
        <sz val="10"/>
        <rFont val="Arial"/>
        <family val="0"/>
        <charset val="1"/>
      </rPr>
      <t xml:space="preserve">3.25</t>
    </r>
    <r>
      <rPr>
        <sz val="10"/>
        <rFont val="Noto Sans CJK SC"/>
        <family val="2"/>
      </rPr>
      <t xml:space="preserve">を判定保留、</t>
    </r>
    <r>
      <rPr>
        <sz val="10"/>
        <rFont val="Arial"/>
        <family val="0"/>
        <charset val="1"/>
      </rPr>
      <t xml:space="preserve">3.25</t>
    </r>
    <r>
      <rPr>
        <sz val="10"/>
        <rFont val="Noto Sans CJK SC"/>
        <family val="2"/>
      </rPr>
      <t xml:space="preserve">超を専門医紹介としている。判定保留では </t>
    </r>
    <r>
      <rPr>
        <sz val="10"/>
        <rFont val="Arial"/>
        <family val="0"/>
        <charset val="1"/>
      </rPr>
      <t xml:space="preserve">ELF </t>
    </r>
    <r>
      <rPr>
        <sz val="10"/>
        <rFont val="Noto Sans CJK SC"/>
        <family val="2"/>
      </rPr>
      <t xml:space="preserve">検査（</t>
    </r>
    <r>
      <rPr>
        <sz val="10"/>
        <rFont val="Arial"/>
        <family val="0"/>
        <charset val="1"/>
      </rPr>
      <t xml:space="preserve">9.5</t>
    </r>
    <r>
      <rPr>
        <sz val="10"/>
        <rFont val="Noto Sans CJK SC"/>
        <family val="2"/>
      </rPr>
      <t xml:space="preserve">超）や </t>
    </r>
    <r>
      <rPr>
        <sz val="10"/>
        <rFont val="Arial"/>
        <family val="0"/>
        <charset val="1"/>
      </rPr>
      <t xml:space="preserve">Fibroscan</t>
    </r>
    <r>
      <rPr>
        <sz val="10"/>
        <rFont val="Noto Sans CJK SC"/>
        <family val="2"/>
      </rPr>
      <t xml:space="preserve">（</t>
    </r>
    <r>
      <rPr>
        <sz val="10"/>
        <rFont val="Arial"/>
        <family val="0"/>
        <charset val="1"/>
      </rPr>
      <t xml:space="preserve">7.8 kPa </t>
    </r>
    <r>
      <rPr>
        <sz val="10"/>
        <rFont val="Noto Sans CJK SC"/>
        <family val="2"/>
      </rPr>
      <t xml:space="preserve">超）で紹介を考える。</t>
    </r>
  </si>
  <si>
    <t xml:space="preserve">XS-030</t>
  </si>
  <si>
    <r>
      <rPr>
        <sz val="10"/>
        <rFont val="Arial"/>
        <family val="0"/>
        <charset val="1"/>
      </rPr>
      <t xml:space="preserve">BSG 2018 </t>
    </r>
    <r>
      <rPr>
        <sz val="10"/>
        <rFont val="Noto Sans CJK SC"/>
        <family val="2"/>
      </rPr>
      <t xml:space="preserve">は、</t>
    </r>
    <r>
      <rPr>
        <sz val="10"/>
        <rFont val="Arial"/>
        <family val="0"/>
        <charset val="1"/>
      </rPr>
      <t xml:space="preserve">AUDIT </t>
    </r>
    <r>
      <rPr>
        <sz val="10"/>
        <rFont val="Noto Sans CJK SC"/>
        <family val="2"/>
      </rPr>
      <t xml:space="preserve">スコア</t>
    </r>
    <r>
      <rPr>
        <sz val="10"/>
        <rFont val="Arial"/>
        <family val="0"/>
        <charset val="1"/>
      </rPr>
      <t xml:space="preserve">19</t>
    </r>
    <r>
      <rPr>
        <sz val="10"/>
        <rFont val="Noto Sans CJK SC"/>
        <family val="2"/>
      </rPr>
      <t xml:space="preserve">超のアルコール依存はアルコール診療に紹介し、有害な飲酒（男性週</t>
    </r>
    <r>
      <rPr>
        <sz val="10"/>
        <rFont val="Arial"/>
        <family val="0"/>
        <charset val="1"/>
      </rPr>
      <t xml:space="preserve">50</t>
    </r>
    <r>
      <rPr>
        <sz val="10"/>
        <rFont val="Noto Sans CJK SC"/>
        <family val="2"/>
      </rPr>
      <t xml:space="preserve">単位、女性週</t>
    </r>
    <r>
      <rPr>
        <sz val="10"/>
        <rFont val="Arial"/>
        <family val="0"/>
        <charset val="1"/>
      </rPr>
      <t xml:space="preserve">35</t>
    </r>
    <r>
      <rPr>
        <sz val="10"/>
        <rFont val="Noto Sans CJK SC"/>
        <family val="2"/>
      </rPr>
      <t xml:space="preserve">単位）があって進行した肝疾患の所見か </t>
    </r>
    <r>
      <rPr>
        <sz val="10"/>
        <rFont val="Arial"/>
        <family val="0"/>
        <charset val="1"/>
      </rPr>
      <t xml:space="preserve">Fibroscan 16 kPa </t>
    </r>
    <r>
      <rPr>
        <sz val="10"/>
        <rFont val="Noto Sans CJK SC"/>
        <family val="2"/>
      </rPr>
      <t xml:space="preserve">超があれば肝臓専門医に紹介することを勧めている。原因不明の黄疸や肝胆道の悪性腫瘍の疑いは、ただちに紹介する。</t>
    </r>
  </si>
  <si>
    <r>
      <rPr>
        <sz val="10"/>
        <rFont val="Noto Sans CJK SC"/>
        <family val="2"/>
      </rPr>
      <t xml:space="preserve">英国の単位（</t>
    </r>
    <r>
      <rPr>
        <sz val="10"/>
        <rFont val="Arial"/>
        <family val="0"/>
        <charset val="1"/>
      </rPr>
      <t xml:space="preserve">1</t>
    </r>
    <r>
      <rPr>
        <sz val="10"/>
        <rFont val="Noto Sans CJK SC"/>
        <family val="2"/>
      </rPr>
      <t xml:space="preserve">単位＝純アルコール</t>
    </r>
    <r>
      <rPr>
        <sz val="10"/>
        <rFont val="Arial"/>
        <family val="0"/>
        <charset val="1"/>
      </rPr>
      <t xml:space="preserve">8 g</t>
    </r>
    <r>
      <rPr>
        <sz val="10"/>
        <rFont val="Noto Sans CJK SC"/>
        <family val="2"/>
      </rPr>
      <t xml:space="preserve">）を前提とする</t>
    </r>
  </si>
  <si>
    <t xml:space="preserve">XS-031</t>
  </si>
  <si>
    <r>
      <rPr>
        <sz val="10"/>
        <rFont val="Noto Sans CJK SC"/>
        <family val="2"/>
      </rPr>
      <t xml:space="preserve">低栄養の診断（</t>
    </r>
    <r>
      <rPr>
        <sz val="10"/>
        <rFont val="Arial"/>
        <family val="0"/>
        <charset val="1"/>
      </rPr>
      <t xml:space="preserve">GLIM</t>
    </r>
    <r>
      <rPr>
        <sz val="10"/>
        <rFont val="Noto Sans CJK SC"/>
        <family val="2"/>
      </rPr>
      <t xml:space="preserve">）</t>
    </r>
  </si>
  <si>
    <r>
      <rPr>
        <sz val="10"/>
        <rFont val="Arial"/>
        <family val="0"/>
        <charset val="1"/>
      </rPr>
      <t xml:space="preserve">GLIM </t>
    </r>
    <r>
      <rPr>
        <sz val="10"/>
        <rFont val="Noto Sans CJK SC"/>
        <family val="2"/>
      </rPr>
      <t xml:space="preserve">基準による低栄養の診断は</t>
    </r>
    <r>
      <rPr>
        <sz val="10"/>
        <rFont val="Arial"/>
        <family val="0"/>
        <charset val="1"/>
      </rPr>
      <t xml:space="preserve">2</t>
    </r>
    <r>
      <rPr>
        <sz val="10"/>
        <rFont val="Noto Sans CJK SC"/>
        <family val="2"/>
      </rPr>
      <t xml:space="preserve">段階で、まず妥当性が確かめられたスクリーニング法で低栄養のリスクがある人を見つけ、次に診断と重症度の判定を行う。診断には、表現型の基準（体重減少、低い </t>
    </r>
    <r>
      <rPr>
        <sz val="10"/>
        <rFont val="Arial"/>
        <family val="0"/>
        <charset val="1"/>
      </rPr>
      <t xml:space="preserve">BMI</t>
    </r>
    <r>
      <rPr>
        <sz val="10"/>
        <rFont val="Noto Sans CJK SC"/>
        <family val="2"/>
      </rPr>
      <t xml:space="preserve">、筋肉量の減少）と病因の基準（食事摂取量・吸収の低下、炎症・疾患の負担）を少なくとも</t>
    </r>
    <r>
      <rPr>
        <sz val="10"/>
        <rFont val="Arial"/>
        <family val="0"/>
        <charset val="1"/>
      </rPr>
      <t xml:space="preserve">1</t>
    </r>
    <r>
      <rPr>
        <sz val="10"/>
        <rFont val="Noto Sans CJK SC"/>
        <family val="2"/>
      </rPr>
      <t xml:space="preserve">つずつ満たす必要がある。</t>
    </r>
  </si>
  <si>
    <r>
      <rPr>
        <sz val="10"/>
        <rFont val="Arial"/>
        <family val="0"/>
        <charset val="1"/>
      </rPr>
      <t xml:space="preserve">PS-02-08-02 (id: JkxnuRM)</t>
    </r>
    <r>
      <rPr>
        <sz val="10"/>
        <rFont val="Noto Sans CJK SC"/>
        <family val="2"/>
      </rPr>
      <t xml:space="preserve">；</t>
    </r>
    <r>
      <rPr>
        <sz val="10"/>
        <rFont val="Arial"/>
        <family val="0"/>
        <charset val="1"/>
      </rPr>
      <t xml:space="preserve">TBL-02-07-032 (id: JlAKplM)</t>
    </r>
  </si>
  <si>
    <t xml:space="preserve">SRC-168</t>
  </si>
  <si>
    <t xml:space="preserve">Cederholm T, Jensen GL, Correia MITD, et al. GLIM criteria for the diagnosis of malnutrition - A consensus report from the global clinical nutrition community. Clin Nutr 2019;38:1-9</t>
  </si>
  <si>
    <t xml:space="preserve">10.1016/j.clnu.2018.08.002</t>
  </si>
  <si>
    <t xml:space="preserve">XS-032</t>
  </si>
  <si>
    <r>
      <rPr>
        <sz val="10"/>
        <rFont val="Arial"/>
        <family val="0"/>
        <charset val="1"/>
      </rPr>
      <t xml:space="preserve">GLIM </t>
    </r>
    <r>
      <rPr>
        <sz val="10"/>
        <rFont val="Noto Sans CJK SC"/>
        <family val="2"/>
      </rPr>
      <t xml:space="preserve">基準の表現型の基準は、体重減少が</t>
    </r>
    <r>
      <rPr>
        <sz val="10"/>
        <rFont val="Arial"/>
        <family val="0"/>
        <charset val="1"/>
      </rPr>
      <t xml:space="preserve">6</t>
    </r>
    <r>
      <rPr>
        <sz val="10"/>
        <rFont val="Noto Sans CJK SC"/>
        <family val="2"/>
      </rPr>
      <t xml:space="preserve">か月以内で</t>
    </r>
    <r>
      <rPr>
        <sz val="10"/>
        <rFont val="Arial"/>
        <family val="0"/>
        <charset val="1"/>
      </rPr>
      <t xml:space="preserve">5%</t>
    </r>
    <r>
      <rPr>
        <sz val="10"/>
        <rFont val="Noto Sans CJK SC"/>
        <family val="2"/>
      </rPr>
      <t xml:space="preserve">超か</t>
    </r>
    <r>
      <rPr>
        <sz val="10"/>
        <rFont val="Arial"/>
        <family val="0"/>
        <charset val="1"/>
      </rPr>
      <t xml:space="preserve">6</t>
    </r>
    <r>
      <rPr>
        <sz val="10"/>
        <rFont val="Noto Sans CJK SC"/>
        <family val="2"/>
      </rPr>
      <t xml:space="preserve">か月を超えて</t>
    </r>
    <r>
      <rPr>
        <sz val="10"/>
        <rFont val="Arial"/>
        <family val="0"/>
        <charset val="1"/>
      </rPr>
      <t xml:space="preserve">10%</t>
    </r>
    <r>
      <rPr>
        <sz val="10"/>
        <rFont val="Noto Sans CJK SC"/>
        <family val="2"/>
      </rPr>
      <t xml:space="preserve">超、</t>
    </r>
    <r>
      <rPr>
        <sz val="10"/>
        <rFont val="Arial"/>
        <family val="0"/>
        <charset val="1"/>
      </rPr>
      <t xml:space="preserve">BMI </t>
    </r>
    <r>
      <rPr>
        <sz val="10"/>
        <rFont val="Noto Sans CJK SC"/>
        <family val="2"/>
      </rPr>
      <t xml:space="preserve">が</t>
    </r>
    <r>
      <rPr>
        <sz val="10"/>
        <rFont val="Arial"/>
        <family val="0"/>
        <charset val="1"/>
      </rPr>
      <t xml:space="preserve">70</t>
    </r>
    <r>
      <rPr>
        <sz val="10"/>
        <rFont val="Noto Sans CJK SC"/>
        <family val="2"/>
      </rPr>
      <t xml:space="preserve">歳未満で</t>
    </r>
    <r>
      <rPr>
        <sz val="10"/>
        <rFont val="Arial"/>
        <family val="0"/>
        <charset val="1"/>
      </rPr>
      <t xml:space="preserve">20</t>
    </r>
    <r>
      <rPr>
        <sz val="10"/>
        <rFont val="Noto Sans CJK SC"/>
        <family val="2"/>
      </rPr>
      <t xml:space="preserve">未満・</t>
    </r>
    <r>
      <rPr>
        <sz val="10"/>
        <rFont val="Arial"/>
        <family val="0"/>
        <charset val="1"/>
      </rPr>
      <t xml:space="preserve">70</t>
    </r>
    <r>
      <rPr>
        <sz val="10"/>
        <rFont val="Noto Sans CJK SC"/>
        <family val="2"/>
      </rPr>
      <t xml:space="preserve">歳以上で</t>
    </r>
    <r>
      <rPr>
        <sz val="10"/>
        <rFont val="Arial"/>
        <family val="0"/>
        <charset val="1"/>
      </rPr>
      <t xml:space="preserve">22</t>
    </r>
    <r>
      <rPr>
        <sz val="10"/>
        <rFont val="Noto Sans CJK SC"/>
        <family val="2"/>
      </rPr>
      <t xml:space="preserve">未満（アジアでは</t>
    </r>
    <r>
      <rPr>
        <sz val="10"/>
        <rFont val="Arial"/>
        <family val="0"/>
        <charset val="1"/>
      </rPr>
      <t xml:space="preserve">70</t>
    </r>
    <r>
      <rPr>
        <sz val="10"/>
        <rFont val="Noto Sans CJK SC"/>
        <family val="2"/>
      </rPr>
      <t xml:space="preserve">歳未満で</t>
    </r>
    <r>
      <rPr>
        <sz val="10"/>
        <rFont val="Arial"/>
        <family val="0"/>
        <charset val="1"/>
      </rPr>
      <t xml:space="preserve">18.5</t>
    </r>
    <r>
      <rPr>
        <sz val="10"/>
        <rFont val="Noto Sans CJK SC"/>
        <family val="2"/>
      </rPr>
      <t xml:space="preserve">未満・</t>
    </r>
    <r>
      <rPr>
        <sz val="10"/>
        <rFont val="Arial"/>
        <family val="0"/>
        <charset val="1"/>
      </rPr>
      <t xml:space="preserve">70</t>
    </r>
    <r>
      <rPr>
        <sz val="10"/>
        <rFont val="Noto Sans CJK SC"/>
        <family val="2"/>
      </rPr>
      <t xml:space="preserve">歳以上で</t>
    </r>
    <r>
      <rPr>
        <sz val="10"/>
        <rFont val="Arial"/>
        <family val="0"/>
        <charset val="1"/>
      </rPr>
      <t xml:space="preserve">20</t>
    </r>
    <r>
      <rPr>
        <sz val="10"/>
        <rFont val="Noto Sans CJK SC"/>
        <family val="2"/>
      </rPr>
      <t xml:space="preserve">未満）、体組成の測定などでの筋肉量の減少である。</t>
    </r>
  </si>
  <si>
    <t xml:space="preserve">不等号（以上・以下）は著者最終稿の抽出で一部欠けており、刊行版で確認する</t>
  </si>
  <si>
    <t xml:space="preserve">XS-033</t>
  </si>
  <si>
    <r>
      <rPr>
        <sz val="10"/>
        <rFont val="Arial"/>
        <family val="0"/>
        <charset val="1"/>
      </rPr>
      <t xml:space="preserve">GLIM </t>
    </r>
    <r>
      <rPr>
        <sz val="10"/>
        <rFont val="Noto Sans CJK SC"/>
        <family val="2"/>
      </rPr>
      <t xml:space="preserve">基準の病因の基準のうち摂取量の低下は、必要エネルギーの</t>
    </r>
    <r>
      <rPr>
        <sz val="10"/>
        <rFont val="Arial"/>
        <family val="0"/>
        <charset val="1"/>
      </rPr>
      <t xml:space="preserve">50%</t>
    </r>
    <r>
      <rPr>
        <sz val="10"/>
        <rFont val="Noto Sans CJK SC"/>
        <family val="2"/>
      </rPr>
      <t xml:space="preserve">以下が</t>
    </r>
    <r>
      <rPr>
        <sz val="10"/>
        <rFont val="Arial"/>
        <family val="0"/>
        <charset val="1"/>
      </rPr>
      <t xml:space="preserve">1</t>
    </r>
    <r>
      <rPr>
        <sz val="10"/>
        <rFont val="Noto Sans CJK SC"/>
        <family val="2"/>
      </rPr>
      <t xml:space="preserve">週間を超えて続く、何らかの低下が</t>
    </r>
    <r>
      <rPr>
        <sz val="10"/>
        <rFont val="Arial"/>
        <family val="0"/>
        <charset val="1"/>
      </rPr>
      <t xml:space="preserve">2</t>
    </r>
    <r>
      <rPr>
        <sz val="10"/>
        <rFont val="Noto Sans CJK SC"/>
        <family val="2"/>
      </rPr>
      <t xml:space="preserve">週間を超えて続く、または吸収を妨げる慢性の消化管の病態がある場合をいう。重症度は表現型の基準で分け、重度（ステージ</t>
    </r>
    <r>
      <rPr>
        <sz val="10"/>
        <rFont val="Arial"/>
        <family val="0"/>
        <charset val="1"/>
      </rPr>
      <t xml:space="preserve">2</t>
    </r>
    <r>
      <rPr>
        <sz val="10"/>
        <rFont val="Noto Sans CJK SC"/>
        <family val="2"/>
      </rPr>
      <t xml:space="preserve">）は</t>
    </r>
    <r>
      <rPr>
        <sz val="10"/>
        <rFont val="Arial"/>
        <family val="0"/>
        <charset val="1"/>
      </rPr>
      <t xml:space="preserve">6</t>
    </r>
    <r>
      <rPr>
        <sz val="10"/>
        <rFont val="Noto Sans CJK SC"/>
        <family val="2"/>
      </rPr>
      <t xml:space="preserve">か月以内の体重減少</t>
    </r>
    <r>
      <rPr>
        <sz val="10"/>
        <rFont val="Arial"/>
        <family val="0"/>
        <charset val="1"/>
      </rPr>
      <t xml:space="preserve">10%</t>
    </r>
    <r>
      <rPr>
        <sz val="10"/>
        <rFont val="Noto Sans CJK SC"/>
        <family val="2"/>
      </rPr>
      <t xml:space="preserve">超か</t>
    </r>
    <r>
      <rPr>
        <sz val="10"/>
        <rFont val="Arial"/>
        <family val="0"/>
        <charset val="1"/>
      </rPr>
      <t xml:space="preserve">6</t>
    </r>
    <r>
      <rPr>
        <sz val="10"/>
        <rFont val="Noto Sans CJK SC"/>
        <family val="2"/>
      </rPr>
      <t xml:space="preserve">か月超で</t>
    </r>
    <r>
      <rPr>
        <sz val="10"/>
        <rFont val="Arial"/>
        <family val="0"/>
        <charset val="1"/>
      </rPr>
      <t xml:space="preserve">20%</t>
    </r>
    <r>
      <rPr>
        <sz val="10"/>
        <rFont val="Noto Sans CJK SC"/>
        <family val="2"/>
      </rPr>
      <t xml:space="preserve">超、</t>
    </r>
    <r>
      <rPr>
        <sz val="10"/>
        <rFont val="Arial"/>
        <family val="0"/>
        <charset val="1"/>
      </rPr>
      <t xml:space="preserve">BMI 70</t>
    </r>
    <r>
      <rPr>
        <sz val="10"/>
        <rFont val="Noto Sans CJK SC"/>
        <family val="2"/>
      </rPr>
      <t xml:space="preserve">歳未満</t>
    </r>
    <r>
      <rPr>
        <sz val="10"/>
        <rFont val="Arial"/>
        <family val="0"/>
        <charset val="1"/>
      </rPr>
      <t xml:space="preserve">18.5</t>
    </r>
    <r>
      <rPr>
        <sz val="10"/>
        <rFont val="Noto Sans CJK SC"/>
        <family val="2"/>
      </rPr>
      <t xml:space="preserve">未満・</t>
    </r>
    <r>
      <rPr>
        <sz val="10"/>
        <rFont val="Arial"/>
        <family val="0"/>
        <charset val="1"/>
      </rPr>
      <t xml:space="preserve">70</t>
    </r>
    <r>
      <rPr>
        <sz val="10"/>
        <rFont val="Noto Sans CJK SC"/>
        <family val="2"/>
      </rPr>
      <t xml:space="preserve">歳以上</t>
    </r>
    <r>
      <rPr>
        <sz val="10"/>
        <rFont val="Arial"/>
        <family val="0"/>
        <charset val="1"/>
      </rPr>
      <t xml:space="preserve">20</t>
    </r>
    <r>
      <rPr>
        <sz val="10"/>
        <rFont val="Noto Sans CJK SC"/>
        <family val="2"/>
      </rPr>
      <t xml:space="preserve">未満などとする。</t>
    </r>
  </si>
  <si>
    <t xml:space="preserve">不等号は著者最終稿の抽出で一部欠けており、刊行版で確認する</t>
  </si>
  <si>
    <t xml:space="preserve">XS-034</t>
  </si>
  <si>
    <t xml:space="preserve">周術期の栄養管理</t>
  </si>
  <si>
    <r>
      <rPr>
        <sz val="10"/>
        <rFont val="Arial"/>
        <family val="0"/>
        <charset val="1"/>
      </rPr>
      <t xml:space="preserve">ESPEN </t>
    </r>
    <r>
      <rPr>
        <sz val="10"/>
        <rFont val="Noto Sans CJK SC"/>
        <family val="2"/>
      </rPr>
      <t xml:space="preserve">は、</t>
    </r>
    <r>
      <rPr>
        <sz val="10"/>
        <rFont val="Arial"/>
        <family val="0"/>
        <charset val="1"/>
      </rPr>
      <t xml:space="preserve">6</t>
    </r>
    <r>
      <rPr>
        <sz val="10"/>
        <rFont val="Noto Sans CJK SC"/>
        <family val="2"/>
      </rPr>
      <t xml:space="preserve">か月以内の体重減少</t>
    </r>
    <r>
      <rPr>
        <sz val="10"/>
        <rFont val="Arial"/>
        <family val="0"/>
        <charset val="1"/>
      </rPr>
      <t xml:space="preserve">10</t>
    </r>
    <r>
      <rPr>
        <sz val="10"/>
        <rFont val="Noto Sans CJK SC"/>
        <family val="2"/>
      </rPr>
      <t xml:space="preserve">〜</t>
    </r>
    <r>
      <rPr>
        <sz val="10"/>
        <rFont val="Arial"/>
        <family val="0"/>
        <charset val="1"/>
      </rPr>
      <t xml:space="preserve">15%</t>
    </r>
    <r>
      <rPr>
        <sz val="10"/>
        <rFont val="Noto Sans CJK SC"/>
        <family val="2"/>
      </rPr>
      <t xml:space="preserve">超、</t>
    </r>
    <r>
      <rPr>
        <sz val="10"/>
        <rFont val="Arial"/>
        <family val="0"/>
        <charset val="1"/>
      </rPr>
      <t xml:space="preserve">BMI 18.5</t>
    </r>
    <r>
      <rPr>
        <sz val="10"/>
        <rFont val="Noto Sans CJK SC"/>
        <family val="2"/>
      </rPr>
      <t xml:space="preserve">未満、</t>
    </r>
    <r>
      <rPr>
        <sz val="10"/>
        <rFont val="Arial"/>
        <family val="0"/>
        <charset val="1"/>
      </rPr>
      <t xml:space="preserve">SGA </t>
    </r>
    <r>
      <rPr>
        <sz val="10"/>
        <rFont val="Noto Sans CJK SC"/>
        <family val="2"/>
      </rPr>
      <t xml:space="preserve">で </t>
    </r>
    <r>
      <rPr>
        <sz val="10"/>
        <rFont val="Arial"/>
        <family val="0"/>
        <charset val="1"/>
      </rPr>
      <t xml:space="preserve">C </t>
    </r>
    <r>
      <rPr>
        <sz val="10"/>
        <rFont val="Noto Sans CJK SC"/>
        <family val="2"/>
      </rPr>
      <t xml:space="preserve">判定か </t>
    </r>
    <r>
      <rPr>
        <sz val="10"/>
        <rFont val="Arial"/>
        <family val="0"/>
        <charset val="1"/>
      </rPr>
      <t xml:space="preserve">NRS 5</t>
    </r>
    <r>
      <rPr>
        <sz val="10"/>
        <rFont val="Noto Sans CJK SC"/>
        <family val="2"/>
      </rPr>
      <t xml:space="preserve">超、肝・腎機能障害のない血清アルブミン</t>
    </r>
    <r>
      <rPr>
        <sz val="10"/>
        <rFont val="Arial"/>
        <family val="0"/>
        <charset val="1"/>
      </rPr>
      <t xml:space="preserve">30 g/L </t>
    </r>
    <r>
      <rPr>
        <sz val="10"/>
        <rFont val="Noto Sans CJK SC"/>
        <family val="2"/>
      </rPr>
      <t xml:space="preserve">未満のいずれかがあれば、重度の栄養リスクとしている。重度の栄養リスクのある患者では、</t>
    </r>
    <r>
      <rPr>
        <sz val="10"/>
        <rFont val="Arial"/>
        <family val="0"/>
        <charset val="1"/>
      </rPr>
      <t xml:space="preserve">7</t>
    </r>
    <r>
      <rPr>
        <sz val="10"/>
        <rFont val="Noto Sans CJK SC"/>
        <family val="2"/>
      </rPr>
      <t xml:space="preserve">〜</t>
    </r>
    <r>
      <rPr>
        <sz val="10"/>
        <rFont val="Arial"/>
        <family val="0"/>
        <charset val="1"/>
      </rPr>
      <t xml:space="preserve">14</t>
    </r>
    <r>
      <rPr>
        <sz val="10"/>
        <rFont val="Noto Sans CJK SC"/>
        <family val="2"/>
      </rPr>
      <t xml:space="preserve">日の術前栄養療法を行うことが考えられる。</t>
    </r>
  </si>
  <si>
    <r>
      <rPr>
        <sz val="10"/>
        <rFont val="Arial"/>
        <family val="0"/>
        <charset val="1"/>
      </rPr>
      <t xml:space="preserve">PS-02-08-04 (id: JkxnuRU)</t>
    </r>
    <r>
      <rPr>
        <sz val="10"/>
        <rFont val="Noto Sans CJK SC"/>
        <family val="2"/>
      </rPr>
      <t xml:space="preserve">；</t>
    </r>
    <r>
      <rPr>
        <sz val="10"/>
        <rFont val="Arial"/>
        <family val="0"/>
        <charset val="1"/>
      </rPr>
      <t xml:space="preserve">TBL-02-07-032 (id: JlAKplM)</t>
    </r>
  </si>
  <si>
    <t xml:space="preserve">SRC-169</t>
  </si>
  <si>
    <t xml:space="preserve">Weimann A, Braga M, Carli F, et al. ESPEN practical guideline: Clinical nutrition in surgery. Clin Nutr 2021</t>
  </si>
  <si>
    <t xml:space="preserve">XS-035</t>
  </si>
  <si>
    <r>
      <rPr>
        <sz val="10"/>
        <rFont val="Arial"/>
        <family val="0"/>
        <charset val="1"/>
      </rPr>
      <t xml:space="preserve">ESPEN </t>
    </r>
    <r>
      <rPr>
        <sz val="10"/>
        <rFont val="Noto Sans CJK SC"/>
        <family val="2"/>
      </rPr>
      <t xml:space="preserve">は、多くの患者で前夜からの絶食は不要とし、誤嚥のリスクが特にない患者では麻酔の</t>
    </r>
    <r>
      <rPr>
        <sz val="10"/>
        <rFont val="Arial"/>
        <family val="0"/>
        <charset val="1"/>
      </rPr>
      <t xml:space="preserve">2</t>
    </r>
    <r>
      <rPr>
        <sz val="10"/>
        <rFont val="Noto Sans CJK SC"/>
        <family val="2"/>
      </rPr>
      <t xml:space="preserve">時間前まで清澄水、</t>
    </r>
    <r>
      <rPr>
        <sz val="10"/>
        <rFont val="Arial"/>
        <family val="0"/>
        <charset val="1"/>
      </rPr>
      <t xml:space="preserve">6</t>
    </r>
    <r>
      <rPr>
        <sz val="10"/>
        <rFont val="Noto Sans CJK SC"/>
        <family val="2"/>
      </rPr>
      <t xml:space="preserve">時間前まで固形食をとってよいとしている。術後は多くの患者で数時間以内に清澄水を含む経口摂取を始める。</t>
    </r>
  </si>
  <si>
    <t xml:space="preserve">XS-036</t>
  </si>
  <si>
    <r>
      <rPr>
        <sz val="10"/>
        <rFont val="Arial"/>
        <family val="0"/>
        <charset val="1"/>
      </rPr>
      <t xml:space="preserve">ESPEN </t>
    </r>
    <r>
      <rPr>
        <sz val="10"/>
        <rFont val="Noto Sans CJK SC"/>
        <family val="2"/>
      </rPr>
      <t xml:space="preserve">は、経腸栄養が必要な手術患者では術後</t>
    </r>
    <r>
      <rPr>
        <sz val="10"/>
        <rFont val="Arial"/>
        <family val="0"/>
        <charset val="1"/>
      </rPr>
      <t xml:space="preserve">24</t>
    </r>
    <r>
      <rPr>
        <sz val="10"/>
        <rFont val="Noto Sans CJK SC"/>
        <family val="2"/>
      </rPr>
      <t xml:space="preserve">時間以内に開始し、少量から</t>
    </r>
    <r>
      <rPr>
        <sz val="10"/>
        <rFont val="Arial"/>
        <family val="0"/>
        <charset val="1"/>
      </rPr>
      <t xml:space="preserve">5</t>
    </r>
    <r>
      <rPr>
        <sz val="10"/>
        <rFont val="Noto Sans CJK SC"/>
        <family val="2"/>
      </rPr>
      <t xml:space="preserve">〜</t>
    </r>
    <r>
      <rPr>
        <sz val="10"/>
        <rFont val="Arial"/>
        <family val="0"/>
        <charset val="1"/>
      </rPr>
      <t xml:space="preserve">7</t>
    </r>
    <r>
      <rPr>
        <sz val="10"/>
        <rFont val="Noto Sans CJK SC"/>
        <family val="2"/>
      </rPr>
      <t xml:space="preserve">日かけて慎重に増やすことを勧めている。経口と経腸で必要量の</t>
    </r>
    <r>
      <rPr>
        <sz val="10"/>
        <rFont val="Arial"/>
        <family val="0"/>
        <charset val="1"/>
      </rPr>
      <t xml:space="preserve">50%</t>
    </r>
    <r>
      <rPr>
        <sz val="10"/>
        <rFont val="Noto Sans CJK SC"/>
        <family val="2"/>
      </rPr>
      <t xml:space="preserve">未満が</t>
    </r>
    <r>
      <rPr>
        <sz val="10"/>
        <rFont val="Arial"/>
        <family val="0"/>
        <charset val="1"/>
      </rPr>
      <t xml:space="preserve">7</t>
    </r>
    <r>
      <rPr>
        <sz val="10"/>
        <rFont val="Noto Sans CJK SC"/>
        <family val="2"/>
      </rPr>
      <t xml:space="preserve">日を超えて続く場合は、静脈栄養を併用する。腸閉塞などで経腸栄養ができない場合は、できるだけ早く静脈栄養を始める。</t>
    </r>
  </si>
  <si>
    <t xml:space="preserve">XS-037</t>
  </si>
  <si>
    <t xml:space="preserve">高度の低栄養の患者に栄養を急に増やすとリフィーディング症候群を起こすおそれがあるため、段階的に増量し、検査値と心電図を監視しながら、カリウム、マグネシウム、リン、チアミンを補う。</t>
  </si>
  <si>
    <t xml:space="preserve">NG-001</t>
  </si>
  <si>
    <r>
      <rPr>
        <sz val="10"/>
        <rFont val="Noto Sans CJK SC"/>
        <family val="2"/>
      </rPr>
      <t xml:space="preserve">腸脳相関病（</t>
    </r>
    <r>
      <rPr>
        <sz val="10"/>
        <rFont val="Arial"/>
        <family val="0"/>
        <charset val="1"/>
      </rPr>
      <t xml:space="preserve">DGBI</t>
    </r>
    <r>
      <rPr>
        <sz val="10"/>
        <rFont val="Noto Sans CJK SC"/>
        <family val="2"/>
      </rPr>
      <t xml:space="preserve">）の概念と分類</t>
    </r>
  </si>
  <si>
    <r>
      <rPr>
        <sz val="10"/>
        <rFont val="Arial"/>
        <family val="0"/>
        <charset val="1"/>
      </rPr>
      <t xml:space="preserve">Rome IV</t>
    </r>
    <r>
      <rPr>
        <sz val="10"/>
        <rFont val="Noto Sans CJK SC"/>
        <family val="2"/>
      </rPr>
      <t xml:space="preserve">は、従来の機能性消化管疾患（</t>
    </r>
    <r>
      <rPr>
        <sz val="10"/>
        <rFont val="Arial"/>
        <family val="0"/>
        <charset val="1"/>
      </rPr>
      <t xml:space="preserve">FGID</t>
    </r>
    <r>
      <rPr>
        <sz val="10"/>
        <rFont val="Noto Sans CJK SC"/>
        <family val="2"/>
      </rPr>
      <t xml:space="preserve">）を「腸脳相関の障害（</t>
    </r>
    <r>
      <rPr>
        <sz val="10"/>
        <rFont val="Arial"/>
        <family val="0"/>
        <charset val="1"/>
      </rPr>
      <t xml:space="preserve">disorders of gut-brain interaction</t>
    </r>
    <r>
      <rPr>
        <sz val="10"/>
        <rFont val="Noto Sans CJK SC"/>
        <family val="2"/>
      </rPr>
      <t xml:space="preserve">：</t>
    </r>
    <r>
      <rPr>
        <sz val="10"/>
        <rFont val="Arial"/>
        <family val="0"/>
        <charset val="1"/>
      </rPr>
      <t xml:space="preserve">DGBI</t>
    </r>
    <r>
      <rPr>
        <sz val="10"/>
        <rFont val="Noto Sans CJK SC"/>
        <family val="2"/>
      </rPr>
      <t xml:space="preserve">）」と言い換えるのが適切だとした。症状は、腸内細菌叢の乱れ、粘膜免疫の変化、内臓知覚過敏などの腸のシグナル伝達の変化、中枢神経系による腸のシグナルと運動の調節の異常などが組み合わさって生じると説明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</si>
  <si>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TBL-01-00-257 (id: Jlvnl3Q)</t>
    </r>
    <r>
      <rPr>
        <sz val="10"/>
        <rFont val="Noto Sans CJK SC"/>
        <family val="2"/>
      </rPr>
      <t xml:space="preserve">；</t>
    </r>
    <r>
      <rPr>
        <sz val="10"/>
        <rFont val="Arial"/>
        <family val="0"/>
        <charset val="1"/>
      </rPr>
      <t xml:space="preserve">TBL-02-07-005 (id: JlAKpjg)</t>
    </r>
    <r>
      <rPr>
        <sz val="10"/>
        <rFont val="Noto Sans CJK SC"/>
        <family val="2"/>
      </rPr>
      <t xml:space="preserve">；</t>
    </r>
    <r>
      <rPr>
        <sz val="10"/>
        <rFont val="Arial"/>
        <family val="0"/>
        <charset val="1"/>
      </rPr>
      <t xml:space="preserve">TBL-02-07-015 (id: JlAKpkI)</t>
    </r>
  </si>
  <si>
    <t xml:space="preserve">SRC-100</t>
  </si>
  <si>
    <t xml:space="preserve">Drossman DA, Hasler WL. Rome IV—Functional GI Disorders: Disorders of Gut-Brain Interaction. Gastroenterology 2016;150:1257-1261</t>
  </si>
  <si>
    <t xml:space="preserve">10.1053/j.gastro.2016.03.035</t>
  </si>
  <si>
    <t xml:space="preserve">2026-10-17</t>
  </si>
  <si>
    <t xml:space="preserve">NG-002</t>
  </si>
  <si>
    <r>
      <rPr>
        <sz val="10"/>
        <rFont val="Arial"/>
        <family val="0"/>
        <charset val="1"/>
      </rPr>
      <t xml:space="preserve">Rome IV</t>
    </r>
    <r>
      <rPr>
        <sz val="10"/>
        <rFont val="Noto Sans CJK SC"/>
        <family val="2"/>
      </rPr>
      <t xml:space="preserve">は機能性消化管疾患を、</t>
    </r>
    <r>
      <rPr>
        <sz val="10"/>
        <rFont val="Arial"/>
        <family val="0"/>
        <charset val="1"/>
      </rPr>
      <t xml:space="preserve">A </t>
    </r>
    <r>
      <rPr>
        <sz val="10"/>
        <rFont val="Noto Sans CJK SC"/>
        <family val="2"/>
      </rPr>
      <t xml:space="preserve">食道疾患、</t>
    </r>
    <r>
      <rPr>
        <sz val="10"/>
        <rFont val="Arial"/>
        <family val="0"/>
        <charset val="1"/>
      </rPr>
      <t xml:space="preserve">B </t>
    </r>
    <r>
      <rPr>
        <sz val="10"/>
        <rFont val="Noto Sans CJK SC"/>
        <family val="2"/>
      </rPr>
      <t xml:space="preserve">胃十二指腸疾患、</t>
    </r>
    <r>
      <rPr>
        <sz val="10"/>
        <rFont val="Arial"/>
        <family val="0"/>
        <charset val="1"/>
      </rPr>
      <t xml:space="preserve">C </t>
    </r>
    <r>
      <rPr>
        <sz val="10"/>
        <rFont val="Noto Sans CJK SC"/>
        <family val="2"/>
      </rPr>
      <t xml:space="preserve">腸疾患、</t>
    </r>
    <r>
      <rPr>
        <sz val="10"/>
        <rFont val="Arial"/>
        <family val="0"/>
        <charset val="1"/>
      </rPr>
      <t xml:space="preserve">D </t>
    </r>
    <r>
      <rPr>
        <sz val="10"/>
        <rFont val="Noto Sans CJK SC"/>
        <family val="2"/>
      </rPr>
      <t xml:space="preserve">中枢性に介在される消化管の痛み、</t>
    </r>
    <r>
      <rPr>
        <sz val="10"/>
        <rFont val="Arial"/>
        <family val="0"/>
        <charset val="1"/>
      </rPr>
      <t xml:space="preserve">E </t>
    </r>
    <r>
      <rPr>
        <sz val="10"/>
        <rFont val="Noto Sans CJK SC"/>
        <family val="2"/>
      </rPr>
      <t xml:space="preserve">胆嚢および</t>
    </r>
    <r>
      <rPr>
        <sz val="10"/>
        <rFont val="Arial"/>
        <family val="0"/>
        <charset val="1"/>
      </rPr>
      <t xml:space="preserve">Oddi</t>
    </r>
    <r>
      <rPr>
        <sz val="10"/>
        <rFont val="Noto Sans CJK SC"/>
        <family val="2"/>
      </rPr>
      <t xml:space="preserve">括約筋の疾患、</t>
    </r>
    <r>
      <rPr>
        <sz val="10"/>
        <rFont val="Arial"/>
        <family val="0"/>
        <charset val="1"/>
      </rPr>
      <t xml:space="preserve">F </t>
    </r>
    <r>
      <rPr>
        <sz val="10"/>
        <rFont val="Noto Sans CJK SC"/>
        <family val="2"/>
      </rPr>
      <t xml:space="preserve">肛門直腸疾患、</t>
    </r>
    <r>
      <rPr>
        <sz val="10"/>
        <rFont val="Arial"/>
        <family val="0"/>
        <charset val="1"/>
      </rPr>
      <t xml:space="preserve">G </t>
    </r>
    <r>
      <rPr>
        <sz val="10"/>
        <rFont val="Noto Sans CJK SC"/>
        <family val="2"/>
      </rPr>
      <t xml:space="preserve">新生児・乳幼児の機能性消化管疾患、</t>
    </r>
    <r>
      <rPr>
        <sz val="10"/>
        <rFont val="Arial"/>
        <family val="0"/>
        <charset val="1"/>
      </rPr>
      <t xml:space="preserve">H </t>
    </r>
    <r>
      <rPr>
        <sz val="10"/>
        <rFont val="Noto Sans CJK SC"/>
        <family val="2"/>
      </rPr>
      <t xml:space="preserve">小児・思春期の機能性消化管疾患、の</t>
    </r>
    <r>
      <rPr>
        <sz val="10"/>
        <rFont val="Arial"/>
        <family val="0"/>
        <charset val="1"/>
      </rPr>
      <t xml:space="preserve">8</t>
    </r>
    <r>
      <rPr>
        <sz val="10"/>
        <rFont val="Noto Sans CJK SC"/>
        <family val="2"/>
      </rPr>
      <t xml:space="preserve">群に分け、成人</t>
    </r>
    <r>
      <rPr>
        <sz val="10"/>
        <rFont val="Arial"/>
        <family val="0"/>
        <charset val="1"/>
      </rPr>
      <t xml:space="preserve">33</t>
    </r>
    <r>
      <rPr>
        <sz val="10"/>
        <rFont val="Noto Sans CJK SC"/>
        <family val="2"/>
      </rPr>
      <t xml:space="preserve">、小児</t>
    </r>
    <r>
      <rPr>
        <sz val="10"/>
        <rFont val="Arial"/>
        <family val="0"/>
        <charset val="1"/>
      </rPr>
      <t xml:space="preserve">17</t>
    </r>
    <r>
      <rPr>
        <sz val="10"/>
        <rFont val="Noto Sans CJK SC"/>
        <family val="2"/>
      </rPr>
      <t xml:space="preserve">の疾患を定義している。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</si>
  <si>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TBL-01-00-257 (id: Jlvnl3Q)</t>
    </r>
  </si>
  <si>
    <t xml:space="preserve">NG-003</t>
  </si>
  <si>
    <r>
      <rPr>
        <sz val="10"/>
        <rFont val="Arial"/>
        <family val="0"/>
        <charset val="1"/>
      </rPr>
      <t xml:space="preserve">Rome IV</t>
    </r>
    <r>
      <rPr>
        <sz val="10"/>
        <rFont val="Noto Sans CJK SC"/>
        <family val="2"/>
      </rPr>
      <t xml:space="preserve">は</t>
    </r>
    <r>
      <rPr>
        <sz val="10"/>
        <rFont val="Arial"/>
        <family val="0"/>
        <charset val="1"/>
      </rPr>
      <t xml:space="preserve">Rome III</t>
    </r>
    <r>
      <rPr>
        <sz val="10"/>
        <rFont val="Noto Sans CJK SC"/>
        <family val="2"/>
      </rPr>
      <t xml:space="preserve">の</t>
    </r>
    <r>
      <rPr>
        <sz val="10"/>
        <rFont val="Arial"/>
        <family val="0"/>
        <charset val="1"/>
      </rPr>
      <t xml:space="preserve">10</t>
    </r>
    <r>
      <rPr>
        <sz val="10"/>
        <rFont val="Noto Sans CJK SC"/>
        <family val="2"/>
      </rPr>
      <t xml:space="preserve">年後に公表され、オピオイド誘発性便秘、麻薬性腸症候群（</t>
    </r>
    <r>
      <rPr>
        <sz val="10"/>
        <rFont val="Arial"/>
        <family val="0"/>
        <charset val="1"/>
      </rPr>
      <t xml:space="preserve">narcotic bowel syndrome</t>
    </r>
    <r>
      <rPr>
        <sz val="10"/>
        <rFont val="Noto Sans CJK SC"/>
        <family val="2"/>
      </rPr>
      <t xml:space="preserve">）、カンナビノイド悪阻症候群、逆流過敏症（</t>
    </r>
    <r>
      <rPr>
        <sz val="10"/>
        <rFont val="Arial"/>
        <family val="0"/>
        <charset val="1"/>
      </rPr>
      <t xml:space="preserve">reflux hypersensitivity</t>
    </r>
    <r>
      <rPr>
        <sz val="10"/>
        <rFont val="Noto Sans CJK SC"/>
        <family val="2"/>
      </rPr>
      <t xml:space="preserve">）を新たに取り上げた。機能性腹痛症候群は中枢介在性腹痛症候群に名称が変わり、</t>
    </r>
    <r>
      <rPr>
        <sz val="10"/>
        <rFont val="Arial"/>
        <family val="0"/>
        <charset val="1"/>
      </rPr>
      <t xml:space="preserve">Oddi</t>
    </r>
    <r>
      <rPr>
        <sz val="10"/>
        <rFont val="Noto Sans CJK SC"/>
        <family val="2"/>
      </rPr>
      <t xml:space="preserve">括約筋機能不全のⅠ型とⅢ型は機能性消化管疾患から外された。</t>
    </r>
    <r>
      <rPr>
        <sz val="10"/>
        <rFont val="Arial"/>
        <family val="0"/>
        <charset val="1"/>
      </rPr>
      <t xml:space="preserve">IBS</t>
    </r>
    <r>
      <rPr>
        <sz val="10"/>
        <rFont val="Noto Sans CJK SC"/>
        <family val="2"/>
      </rPr>
      <t xml:space="preserve">の病型分類は一般人口の基準データにもとづいて改められた。</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</si>
  <si>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TBL-01-00-268 (id: Jlvnl4o)</t>
    </r>
  </si>
  <si>
    <t xml:space="preserve">NG-004</t>
  </si>
  <si>
    <t xml:space="preserve">日本神経消化器病学会</t>
  </si>
  <si>
    <r>
      <rPr>
        <sz val="10"/>
        <rFont val="Noto Sans CJK SC"/>
        <family val="2"/>
      </rPr>
      <t xml:space="preserve">日本神経消化器病学会は、</t>
    </r>
    <r>
      <rPr>
        <sz val="10"/>
        <rFont val="Arial"/>
        <family val="0"/>
        <charset val="1"/>
      </rPr>
      <t xml:space="preserve">1998</t>
    </r>
    <r>
      <rPr>
        <sz val="10"/>
        <rFont val="Noto Sans CJK SC"/>
        <family val="2"/>
      </rPr>
      <t xml:space="preserve">年に設立された日本国際消化管運動研究会（日本消化器病学会の関連研究会）と、</t>
    </r>
    <r>
      <rPr>
        <sz val="10"/>
        <rFont val="Arial"/>
        <family val="0"/>
        <charset val="1"/>
      </rPr>
      <t xml:space="preserve">2002</t>
    </r>
    <r>
      <rPr>
        <sz val="10"/>
        <rFont val="Noto Sans CJK SC"/>
        <family val="2"/>
      </rPr>
      <t xml:space="preserve">年に設立された日本</t>
    </r>
    <r>
      <rPr>
        <sz val="10"/>
        <rFont val="Arial"/>
        <family val="0"/>
        <charset val="1"/>
      </rPr>
      <t xml:space="preserve">Neurogastroenterology</t>
    </r>
    <r>
      <rPr>
        <sz val="10"/>
        <rFont val="Noto Sans CJK SC"/>
        <family val="2"/>
      </rPr>
      <t xml:space="preserve">（神経消化器病）学会が、</t>
    </r>
    <r>
      <rPr>
        <sz val="10"/>
        <rFont val="Arial"/>
        <family val="0"/>
        <charset val="1"/>
      </rPr>
      <t xml:space="preserve">2009</t>
    </r>
    <r>
      <rPr>
        <sz val="10"/>
        <rFont val="Noto Sans CJK SC"/>
        <family val="2"/>
      </rPr>
      <t xml:space="preserve">年</t>
    </r>
    <r>
      <rPr>
        <sz val="10"/>
        <rFont val="Arial"/>
        <family val="0"/>
        <charset val="1"/>
      </rPr>
      <t xml:space="preserve">4</t>
    </r>
    <r>
      <rPr>
        <sz val="10"/>
        <rFont val="Noto Sans CJK SC"/>
        <family val="2"/>
      </rPr>
      <t xml:space="preserve">月</t>
    </r>
    <r>
      <rPr>
        <sz val="10"/>
        <rFont val="Arial"/>
        <family val="0"/>
        <charset val="1"/>
      </rPr>
      <t xml:space="preserve">1</t>
    </r>
    <r>
      <rPr>
        <sz val="10"/>
        <rFont val="Noto Sans CJK SC"/>
        <family val="2"/>
      </rPr>
      <t xml:space="preserve">日に統合して発足した。前者の前身は、日本消化器病学会の付置研究会「消化管運動研究会」である。</t>
    </r>
  </si>
  <si>
    <t xml:space="preserve">SRC-101</t>
  </si>
  <si>
    <t xml:space="preserve">日本神経消化器病学会ウェブサイト『沿革』</t>
  </si>
  <si>
    <t xml:space="preserve">学会サイトの記載。利用規約は人間が確認する。広報で使う場合は学会事務局の確認を受ける</t>
  </si>
  <si>
    <t xml:space="preserve">NG-005</t>
  </si>
  <si>
    <t xml:space="preserve">日本神経消化器病学会は、「神経消化器病（機能性消化管疾患）」の認定医制度を設けている。</t>
  </si>
  <si>
    <t xml:space="preserve">学会サイトのメニュー表記にもとづく。制度の要件は認定医制度のページで確認する</t>
  </si>
  <si>
    <t xml:space="preserve">NG-006</t>
  </si>
  <si>
    <r>
      <rPr>
        <sz val="10"/>
        <rFont val="Arial"/>
        <family val="0"/>
        <charset val="1"/>
      </rPr>
      <t xml:space="preserve">DGBI</t>
    </r>
    <r>
      <rPr>
        <sz val="10"/>
        <rFont val="Noto Sans CJK SC"/>
        <family val="2"/>
      </rPr>
      <t xml:space="preserve">の疫学</t>
    </r>
  </si>
  <si>
    <r>
      <rPr>
        <sz val="10"/>
        <rFont val="Arial"/>
        <family val="0"/>
        <charset val="1"/>
      </rPr>
      <t xml:space="preserve">Rome Foundation Global Study</t>
    </r>
    <r>
      <rPr>
        <sz val="10"/>
        <rFont val="Noto Sans CJK SC"/>
        <family val="2"/>
      </rPr>
      <t xml:space="preserve">は、</t>
    </r>
    <r>
      <rPr>
        <sz val="10"/>
        <rFont val="Arial"/>
        <family val="0"/>
        <charset val="1"/>
      </rPr>
      <t xml:space="preserve">6</t>
    </r>
    <r>
      <rPr>
        <sz val="10"/>
        <rFont val="Noto Sans CJK SC"/>
        <family val="2"/>
      </rPr>
      <t xml:space="preserve">大陸</t>
    </r>
    <r>
      <rPr>
        <sz val="10"/>
        <rFont val="Arial"/>
        <family val="0"/>
        <charset val="1"/>
      </rPr>
      <t xml:space="preserve">33</t>
    </r>
    <r>
      <rPr>
        <sz val="10"/>
        <rFont val="Noto Sans CJK SC"/>
        <family val="2"/>
      </rPr>
      <t xml:space="preserve">か国の成人</t>
    </r>
    <r>
      <rPr>
        <sz val="10"/>
        <rFont val="Arial"/>
        <family val="0"/>
        <charset val="1"/>
      </rPr>
      <t xml:space="preserve">73,076</t>
    </r>
    <r>
      <rPr>
        <sz val="10"/>
        <rFont val="Noto Sans CJK SC"/>
        <family val="2"/>
      </rPr>
      <t xml:space="preserve">人を、インターネット調査（</t>
    </r>
    <r>
      <rPr>
        <sz val="10"/>
        <rFont val="Arial"/>
        <family val="0"/>
        <charset val="1"/>
      </rPr>
      <t xml:space="preserve">26</t>
    </r>
    <r>
      <rPr>
        <sz val="10"/>
        <rFont val="Noto Sans CJK SC"/>
        <family val="2"/>
      </rPr>
      <t xml:space="preserve">か国、</t>
    </r>
    <r>
      <rPr>
        <sz val="10"/>
        <rFont val="Arial"/>
        <family val="0"/>
        <charset val="1"/>
      </rPr>
      <t xml:space="preserve">54,127</t>
    </r>
    <r>
      <rPr>
        <sz val="10"/>
        <rFont val="Noto Sans CJK SC"/>
        <family val="2"/>
      </rPr>
      <t xml:space="preserve">人）と対面の世帯調査（</t>
    </r>
    <r>
      <rPr>
        <sz val="10"/>
        <rFont val="Arial"/>
        <family val="0"/>
        <charset val="1"/>
      </rPr>
      <t xml:space="preserve">9</t>
    </r>
    <r>
      <rPr>
        <sz val="10"/>
        <rFont val="Noto Sans CJK SC"/>
        <family val="2"/>
      </rPr>
      <t xml:space="preserve">か国、</t>
    </r>
    <r>
      <rPr>
        <sz val="10"/>
        <rFont val="Arial"/>
        <family val="0"/>
        <charset val="1"/>
      </rPr>
      <t xml:space="preserve">18,949</t>
    </r>
    <r>
      <rPr>
        <sz val="10"/>
        <rFont val="Noto Sans CJK SC"/>
        <family val="2"/>
      </rPr>
      <t xml:space="preserve">人）で調べた。</t>
    </r>
    <r>
      <rPr>
        <sz val="10"/>
        <rFont val="Arial"/>
        <family val="0"/>
        <charset val="1"/>
      </rPr>
      <t xml:space="preserve">Rome IV</t>
    </r>
    <r>
      <rPr>
        <sz val="10"/>
        <rFont val="Noto Sans CJK SC"/>
        <family val="2"/>
      </rPr>
      <t xml:space="preserve">基準で何らかの機能性消化管疾患をもつ人の割合は、インターネット調査で</t>
    </r>
    <r>
      <rPr>
        <sz val="10"/>
        <rFont val="Arial"/>
        <family val="0"/>
        <charset val="1"/>
      </rPr>
      <t xml:space="preserve">40.3%</t>
    </r>
    <r>
      <rPr>
        <sz val="10"/>
        <rFont val="Noto Sans CJK SC"/>
        <family val="2"/>
      </rPr>
      <t xml:space="preserve">、世帯調査で</t>
    </r>
    <r>
      <rPr>
        <sz val="10"/>
        <rFont val="Arial"/>
        <family val="0"/>
        <charset val="1"/>
      </rPr>
      <t xml:space="preserve">20.7%</t>
    </r>
    <r>
      <rPr>
        <sz val="10"/>
        <rFont val="Noto Sans CJK SC"/>
        <family val="2"/>
      </rPr>
      <t xml:space="preserve">だった。</t>
    </r>
  </si>
  <si>
    <t xml:space="preserve">SRC-102</t>
  </si>
  <si>
    <t xml:space="preserve">Sperber AD, et al. Worldwide Prevalence and Burden of Functional Gastrointestinal Disorders, Results of Rome Foundation Global Study. Gastroenterology 2021;160:99-114</t>
  </si>
  <si>
    <t xml:space="preserve">10.1053/j.gastro.2020.04.014</t>
  </si>
  <si>
    <t xml:space="preserve">NG-007</t>
  </si>
  <si>
    <r>
      <rPr>
        <sz val="10"/>
        <rFont val="Noto Sans CJK SC"/>
        <family val="2"/>
      </rPr>
      <t xml:space="preserve">同じ調査で、疾患別の有病率（インターネット調査対世帯調査）は、機能性便秘</t>
    </r>
    <r>
      <rPr>
        <sz val="10"/>
        <rFont val="Arial"/>
        <family val="0"/>
        <charset val="1"/>
      </rPr>
      <t xml:space="preserve">11.7%</t>
    </r>
    <r>
      <rPr>
        <sz val="10"/>
        <rFont val="Noto Sans CJK SC"/>
        <family val="2"/>
      </rPr>
      <t xml:space="preserve">対</t>
    </r>
    <r>
      <rPr>
        <sz val="10"/>
        <rFont val="Arial"/>
        <family val="0"/>
        <charset val="1"/>
      </rPr>
      <t xml:space="preserve">6.6%</t>
    </r>
    <r>
      <rPr>
        <sz val="10"/>
        <rFont val="Noto Sans CJK SC"/>
        <family val="2"/>
      </rPr>
      <t xml:space="preserve">、機能性ディスペプシア</t>
    </r>
    <r>
      <rPr>
        <sz val="10"/>
        <rFont val="Arial"/>
        <family val="0"/>
        <charset val="1"/>
      </rPr>
      <t xml:space="preserve">7.2%</t>
    </r>
    <r>
      <rPr>
        <sz val="10"/>
        <rFont val="Noto Sans CJK SC"/>
        <family val="2"/>
      </rPr>
      <t xml:space="preserve">対</t>
    </r>
    <r>
      <rPr>
        <sz val="10"/>
        <rFont val="Arial"/>
        <family val="0"/>
        <charset val="1"/>
      </rPr>
      <t xml:space="preserve">4.8%</t>
    </r>
    <r>
      <rPr>
        <sz val="10"/>
        <rFont val="Noto Sans CJK SC"/>
        <family val="2"/>
      </rPr>
      <t xml:space="preserve">、機能性下痢</t>
    </r>
    <r>
      <rPr>
        <sz val="10"/>
        <rFont val="Arial"/>
        <family val="0"/>
        <charset val="1"/>
      </rPr>
      <t xml:space="preserve">4.7%</t>
    </r>
    <r>
      <rPr>
        <sz val="10"/>
        <rFont val="Noto Sans CJK SC"/>
        <family val="2"/>
      </rPr>
      <t xml:space="preserve">対</t>
    </r>
    <r>
      <rPr>
        <sz val="10"/>
        <rFont val="Arial"/>
        <family val="0"/>
        <charset val="1"/>
      </rPr>
      <t xml:space="preserve">1.2%</t>
    </r>
    <r>
      <rPr>
        <sz val="10"/>
        <rFont val="Noto Sans CJK SC"/>
        <family val="2"/>
      </rPr>
      <t xml:space="preserve">、</t>
    </r>
    <r>
      <rPr>
        <sz val="10"/>
        <rFont val="Arial"/>
        <family val="0"/>
        <charset val="1"/>
      </rPr>
      <t xml:space="preserve">IBS</t>
    </r>
    <r>
      <rPr>
        <sz val="10"/>
        <rFont val="Noto Sans CJK SC"/>
        <family val="2"/>
      </rPr>
      <t xml:space="preserve">（</t>
    </r>
    <r>
      <rPr>
        <sz val="10"/>
        <rFont val="Arial"/>
        <family val="0"/>
        <charset val="1"/>
      </rPr>
      <t xml:space="preserve">Rome IV</t>
    </r>
    <r>
      <rPr>
        <sz val="10"/>
        <rFont val="Noto Sans CJK SC"/>
        <family val="2"/>
      </rPr>
      <t xml:space="preserve">）</t>
    </r>
    <r>
      <rPr>
        <sz val="10"/>
        <rFont val="Arial"/>
        <family val="0"/>
        <charset val="1"/>
      </rPr>
      <t xml:space="preserve">4.1%</t>
    </r>
    <r>
      <rPr>
        <sz val="10"/>
        <rFont val="Noto Sans CJK SC"/>
        <family val="2"/>
      </rPr>
      <t xml:space="preserve">対</t>
    </r>
    <r>
      <rPr>
        <sz val="10"/>
        <rFont val="Arial"/>
        <family val="0"/>
        <charset val="1"/>
      </rPr>
      <t xml:space="preserve">1.5%</t>
    </r>
    <r>
      <rPr>
        <sz val="10"/>
        <rFont val="Noto Sans CJK SC"/>
        <family val="2"/>
      </rPr>
      <t xml:space="preserve">、機能性腹部膨満</t>
    </r>
    <r>
      <rPr>
        <sz val="10"/>
        <rFont val="Arial"/>
        <family val="0"/>
        <charset val="1"/>
      </rPr>
      <t xml:space="preserve">3.5%</t>
    </r>
    <r>
      <rPr>
        <sz val="10"/>
        <rFont val="Noto Sans CJK SC"/>
        <family val="2"/>
      </rPr>
      <t xml:space="preserve">対</t>
    </r>
    <r>
      <rPr>
        <sz val="10"/>
        <rFont val="Arial"/>
        <family val="0"/>
        <charset val="1"/>
      </rPr>
      <t xml:space="preserve">1.2%</t>
    </r>
    <r>
      <rPr>
        <sz val="10"/>
        <rFont val="Noto Sans CJK SC"/>
        <family val="2"/>
      </rPr>
      <t xml:space="preserve">だった。</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</si>
  <si>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TBL-01-00-257 (id: Jlvnl3Q)</t>
    </r>
    <r>
      <rPr>
        <sz val="10"/>
        <rFont val="Noto Sans CJK SC"/>
        <family val="2"/>
      </rPr>
      <t xml:space="preserve">；</t>
    </r>
    <r>
      <rPr>
        <sz val="10"/>
        <rFont val="Arial"/>
        <family val="0"/>
        <charset val="1"/>
      </rPr>
      <t xml:space="preserve">TBL-01-00-268 (id: Jlvnl4o)</t>
    </r>
  </si>
  <si>
    <t xml:space="preserve">NG-008</t>
  </si>
  <si>
    <r>
      <rPr>
        <sz val="10"/>
        <rFont val="Noto Sans CJK SC"/>
        <family val="2"/>
      </rPr>
      <t xml:space="preserve">機能性消化管疾患は女性に多く、何らかの疾患をもつ割合はインターネット調査で女性</t>
    </r>
    <r>
      <rPr>
        <sz val="10"/>
        <rFont val="Arial"/>
        <family val="0"/>
        <charset val="1"/>
      </rPr>
      <t xml:space="preserve">46.5%</t>
    </r>
    <r>
      <rPr>
        <sz val="10"/>
        <rFont val="Noto Sans CJK SC"/>
        <family val="2"/>
      </rPr>
      <t xml:space="preserve">、男性</t>
    </r>
    <r>
      <rPr>
        <sz val="10"/>
        <rFont val="Arial"/>
        <family val="0"/>
        <charset val="1"/>
      </rPr>
      <t xml:space="preserve">34.2%</t>
    </r>
    <r>
      <rPr>
        <sz val="10"/>
        <rFont val="Noto Sans CJK SC"/>
        <family val="2"/>
      </rPr>
      <t xml:space="preserve">（オッズ比</t>
    </r>
    <r>
      <rPr>
        <sz val="10"/>
        <rFont val="Arial"/>
        <family val="0"/>
        <charset val="1"/>
      </rPr>
      <t xml:space="preserve">1.7</t>
    </r>
    <r>
      <rPr>
        <sz val="10"/>
        <rFont val="Noto Sans CJK SC"/>
        <family val="2"/>
      </rPr>
      <t xml:space="preserve">）だった。</t>
    </r>
    <r>
      <rPr>
        <sz val="10"/>
        <rFont val="Arial"/>
        <family val="0"/>
        <charset val="1"/>
      </rPr>
      <t xml:space="preserve">IBS</t>
    </r>
    <r>
      <rPr>
        <sz val="10"/>
        <rFont val="Noto Sans CJK SC"/>
        <family val="2"/>
      </rPr>
      <t xml:space="preserve">（</t>
    </r>
    <r>
      <rPr>
        <sz val="10"/>
        <rFont val="Arial"/>
        <family val="0"/>
        <charset val="1"/>
      </rPr>
      <t xml:space="preserve">Rome IV</t>
    </r>
    <r>
      <rPr>
        <sz val="10"/>
        <rFont val="Noto Sans CJK SC"/>
        <family val="2"/>
      </rPr>
      <t xml:space="preserve">）の女性対男性のオッズ比は</t>
    </r>
    <r>
      <rPr>
        <sz val="10"/>
        <rFont val="Arial"/>
        <family val="0"/>
        <charset val="1"/>
      </rPr>
      <t xml:space="preserve">1.8</t>
    </r>
    <r>
      <rPr>
        <sz val="10"/>
        <rFont val="Noto Sans CJK SC"/>
        <family val="2"/>
      </rPr>
      <t xml:space="preserve">（インターネット）と</t>
    </r>
    <r>
      <rPr>
        <sz val="10"/>
        <rFont val="Arial"/>
        <family val="0"/>
        <charset val="1"/>
      </rPr>
      <t xml:space="preserve">2.0</t>
    </r>
    <r>
      <rPr>
        <sz val="10"/>
        <rFont val="Noto Sans CJK SC"/>
        <family val="2"/>
      </rPr>
      <t xml:space="preserve">（世帯）だった。</t>
    </r>
  </si>
  <si>
    <t xml:space="preserve">NG-009</t>
  </si>
  <si>
    <r>
      <rPr>
        <sz val="10"/>
        <rFont val="Noto Sans CJK SC"/>
        <family val="2"/>
      </rPr>
      <t xml:space="preserve">機能性消化管疾患をもつ人は、身体面・精神面の生活の質（</t>
    </r>
    <r>
      <rPr>
        <sz val="10"/>
        <rFont val="Arial"/>
        <family val="0"/>
        <charset val="1"/>
      </rPr>
      <t xml:space="preserve">PROMIS-10</t>
    </r>
    <r>
      <rPr>
        <sz val="10"/>
        <rFont val="Noto Sans CJK SC"/>
        <family val="2"/>
      </rPr>
      <t xml:space="preserve">）が低く、腸の症状で医師を受診した割合も高かった（インターネット調査で</t>
    </r>
    <r>
      <rPr>
        <sz val="10"/>
        <rFont val="Arial"/>
        <family val="0"/>
        <charset val="1"/>
      </rPr>
      <t xml:space="preserve">46.5%</t>
    </r>
    <r>
      <rPr>
        <sz val="10"/>
        <rFont val="Noto Sans CJK SC"/>
        <family val="2"/>
      </rPr>
      <t xml:space="preserve">対</t>
    </r>
    <r>
      <rPr>
        <sz val="10"/>
        <rFont val="Arial"/>
        <family val="0"/>
        <charset val="1"/>
      </rPr>
      <t xml:space="preserve">27.1%</t>
    </r>
    <r>
      <rPr>
        <sz val="10"/>
        <rFont val="Noto Sans CJK SC"/>
        <family val="2"/>
      </rPr>
      <t xml:space="preserve">）。</t>
    </r>
  </si>
  <si>
    <t xml:space="preserve">NG-010</t>
  </si>
  <si>
    <r>
      <rPr>
        <sz val="10"/>
        <rFont val="Noto Sans CJK SC"/>
        <family val="2"/>
      </rPr>
      <t xml:space="preserve">日本のインターネット調査（</t>
    </r>
    <r>
      <rPr>
        <sz val="10"/>
        <rFont val="Arial"/>
        <family val="0"/>
        <charset val="1"/>
      </rPr>
      <t xml:space="preserve">2,504</t>
    </r>
    <r>
      <rPr>
        <sz val="10"/>
        <rFont val="Noto Sans CJK SC"/>
        <family val="2"/>
      </rPr>
      <t xml:space="preserve">人）では、何らかの機能性消化管疾患が</t>
    </r>
    <r>
      <rPr>
        <sz val="10"/>
        <rFont val="Arial"/>
        <family val="0"/>
        <charset val="1"/>
      </rPr>
      <t xml:space="preserve">39.4%</t>
    </r>
    <r>
      <rPr>
        <sz val="10"/>
        <rFont val="Noto Sans CJK SC"/>
        <family val="2"/>
      </rPr>
      <t xml:space="preserve">、機能性便秘</t>
    </r>
    <r>
      <rPr>
        <sz val="10"/>
        <rFont val="Arial"/>
        <family val="0"/>
        <charset val="1"/>
      </rPr>
      <t xml:space="preserve">16.6%</t>
    </r>
    <r>
      <rPr>
        <sz val="10"/>
        <rFont val="Noto Sans CJK SC"/>
        <family val="2"/>
      </rPr>
      <t xml:space="preserve">、機能性下痢</t>
    </r>
    <r>
      <rPr>
        <sz val="10"/>
        <rFont val="Arial"/>
        <family val="0"/>
        <charset val="1"/>
      </rPr>
      <t xml:space="preserve">5.2%</t>
    </r>
    <r>
      <rPr>
        <sz val="10"/>
        <rFont val="Noto Sans CJK SC"/>
        <family val="2"/>
      </rPr>
      <t xml:space="preserve">、機能性ディスペプシア</t>
    </r>
    <r>
      <rPr>
        <sz val="10"/>
        <rFont val="Arial"/>
        <family val="0"/>
        <charset val="1"/>
      </rPr>
      <t xml:space="preserve">2.4%</t>
    </r>
    <r>
      <rPr>
        <sz val="10"/>
        <rFont val="Noto Sans CJK SC"/>
        <family val="2"/>
      </rPr>
      <t xml:space="preserve">、</t>
    </r>
    <r>
      <rPr>
        <sz val="10"/>
        <rFont val="Arial"/>
        <family val="0"/>
        <charset val="1"/>
      </rPr>
      <t xml:space="preserve">IBS 2.2%</t>
    </r>
    <r>
      <rPr>
        <sz val="10"/>
        <rFont val="Noto Sans CJK SC"/>
        <family val="2"/>
      </rPr>
      <t xml:space="preserve">（</t>
    </r>
    <r>
      <rPr>
        <sz val="10"/>
        <rFont val="Arial"/>
        <family val="0"/>
        <charset val="1"/>
      </rPr>
      <t xml:space="preserve">Rome III</t>
    </r>
    <r>
      <rPr>
        <sz val="10"/>
        <rFont val="Noto Sans CJK SC"/>
        <family val="2"/>
      </rPr>
      <t xml:space="preserve">基準では</t>
    </r>
    <r>
      <rPr>
        <sz val="10"/>
        <rFont val="Arial"/>
        <family val="0"/>
        <charset val="1"/>
      </rPr>
      <t xml:space="preserve">9.3%</t>
    </r>
    <r>
      <rPr>
        <sz val="10"/>
        <rFont val="Noto Sans CJK SC"/>
        <family val="2"/>
      </rPr>
      <t xml:space="preserve">）、機能性腹部膨満</t>
    </r>
    <r>
      <rPr>
        <sz val="10"/>
        <rFont val="Arial"/>
        <family val="0"/>
        <charset val="1"/>
      </rPr>
      <t xml:space="preserve">1.2%</t>
    </r>
    <r>
      <rPr>
        <sz val="10"/>
        <rFont val="Noto Sans CJK SC"/>
        <family val="2"/>
      </rPr>
      <t xml:space="preserve">だった。</t>
    </r>
  </si>
  <si>
    <r>
      <rPr>
        <sz val="10"/>
        <rFont val="Noto Sans CJK SC"/>
        <family val="2"/>
      </rPr>
      <t xml:space="preserve">機能性ディスペプシアは本文で</t>
    </r>
    <r>
      <rPr>
        <sz val="10"/>
        <rFont val="Arial"/>
        <family val="0"/>
        <charset val="1"/>
      </rPr>
      <t xml:space="preserve">2.2%</t>
    </r>
    <r>
      <rPr>
        <sz val="10"/>
        <rFont val="Noto Sans CJK SC"/>
        <family val="2"/>
      </rPr>
      <t xml:space="preserve">、表で</t>
    </r>
    <r>
      <rPr>
        <sz val="10"/>
        <rFont val="Arial"/>
        <family val="0"/>
        <charset val="1"/>
      </rPr>
      <t xml:space="preserve">2.4%</t>
    </r>
    <r>
      <rPr>
        <sz val="10"/>
        <rFont val="Noto Sans CJK SC"/>
        <family val="2"/>
      </rPr>
      <t xml:space="preserve">と不整合があり、表の値を採った</t>
    </r>
  </si>
  <si>
    <t xml:space="preserve">NG-011</t>
  </si>
  <si>
    <t xml:space="preserve">胃不全麻痺</t>
  </si>
  <si>
    <r>
      <rPr>
        <sz val="10"/>
        <rFont val="Noto Sans CJK SC"/>
        <family val="2"/>
      </rPr>
      <t xml:space="preserve">胃不全麻痺（</t>
    </r>
    <r>
      <rPr>
        <sz val="10"/>
        <rFont val="Arial"/>
        <family val="0"/>
        <charset val="1"/>
      </rPr>
      <t xml:space="preserve">gastroparesis</t>
    </r>
    <r>
      <rPr>
        <sz val="10"/>
        <rFont val="Noto Sans CJK SC"/>
        <family val="2"/>
      </rPr>
      <t xml:space="preserve">）は、胃から小腸への食物の移動が遅れたり止まったりする疾患で、胃排出遅延とも呼ばれる。米国では</t>
    </r>
    <r>
      <rPr>
        <sz val="10"/>
        <rFont val="Arial"/>
        <family val="0"/>
        <charset val="1"/>
      </rPr>
      <t xml:space="preserve">10</t>
    </r>
    <r>
      <rPr>
        <sz val="10"/>
        <rFont val="Noto Sans CJK SC"/>
        <family val="2"/>
      </rPr>
      <t xml:space="preserve">万人あたり男性約</t>
    </r>
    <r>
      <rPr>
        <sz val="10"/>
        <rFont val="Arial"/>
        <family val="0"/>
        <charset val="1"/>
      </rPr>
      <t xml:space="preserve">10</t>
    </r>
    <r>
      <rPr>
        <sz val="10"/>
        <rFont val="Noto Sans CJK SC"/>
        <family val="2"/>
      </rPr>
      <t xml:space="preserve">人、女性約</t>
    </r>
    <r>
      <rPr>
        <sz val="10"/>
        <rFont val="Arial"/>
        <family val="0"/>
        <charset val="1"/>
      </rPr>
      <t xml:space="preserve">40</t>
    </r>
    <r>
      <rPr>
        <sz val="10"/>
        <rFont val="Noto Sans CJK SC"/>
        <family val="2"/>
      </rPr>
      <t xml:space="preserve">人にみられ、同様の症状は成人の約</t>
    </r>
    <r>
      <rPr>
        <sz val="10"/>
        <rFont val="Arial"/>
        <family val="0"/>
        <charset val="1"/>
      </rPr>
      <t xml:space="preserve">4</t>
    </r>
    <r>
      <rPr>
        <sz val="10"/>
        <rFont val="Noto Sans CJK SC"/>
        <family val="2"/>
      </rPr>
      <t xml:space="preserve">人に</t>
    </r>
    <r>
      <rPr>
        <sz val="10"/>
        <rFont val="Arial"/>
        <family val="0"/>
        <charset val="1"/>
      </rPr>
      <t xml:space="preserve">1</t>
    </r>
    <r>
      <rPr>
        <sz val="10"/>
        <rFont val="Noto Sans CJK SC"/>
        <family val="2"/>
      </rPr>
      <t xml:space="preserve">人にみられるとされる。</t>
    </r>
  </si>
  <si>
    <r>
      <rPr>
        <sz val="10"/>
        <rFont val="Arial"/>
        <family val="0"/>
        <charset val="1"/>
      </rPr>
      <t xml:space="preserve">PS-02-08-05 (id: JkxnuRY)</t>
    </r>
    <r>
      <rPr>
        <sz val="10"/>
        <rFont val="Noto Sans CJK SC"/>
        <family val="2"/>
      </rPr>
      <t xml:space="preserve">；</t>
    </r>
    <r>
      <rPr>
        <sz val="10"/>
        <rFont val="Arial"/>
        <family val="0"/>
        <charset val="1"/>
      </rPr>
      <t xml:space="preserve">TBL-02-07-018 (id: JlAKpkQ)</t>
    </r>
    <r>
      <rPr>
        <sz val="10"/>
        <rFont val="Noto Sans CJK SC"/>
        <family val="2"/>
      </rPr>
      <t xml:space="preserve">；</t>
    </r>
    <r>
      <rPr>
        <sz val="10"/>
        <rFont val="Arial"/>
        <family val="0"/>
        <charset val="1"/>
      </rPr>
      <t xml:space="preserve">TBL-02-07-004 (id: JlAKpjc)</t>
    </r>
  </si>
  <si>
    <t xml:space="preserve">SRC-103</t>
  </si>
  <si>
    <r>
      <rPr>
        <sz val="10"/>
        <rFont val="Arial"/>
        <family val="0"/>
        <charset val="1"/>
      </rPr>
      <t xml:space="preserve">NIDDK. Definition &amp; Facts for Gastroparesis</t>
    </r>
    <r>
      <rPr>
        <sz val="10"/>
        <rFont val="Noto Sans CJK SC"/>
        <family val="2"/>
      </rPr>
      <t xml:space="preserve">（最終レビュー </t>
    </r>
    <r>
      <rPr>
        <sz val="10"/>
        <rFont val="Arial"/>
        <family val="0"/>
        <charset val="1"/>
      </rPr>
      <t xml:space="preserve">2018</t>
    </r>
    <r>
      <rPr>
        <sz val="10"/>
        <rFont val="Noto Sans CJK SC"/>
        <family val="2"/>
      </rPr>
      <t xml:space="preserve">年</t>
    </r>
    <r>
      <rPr>
        <sz val="10"/>
        <rFont val="Arial"/>
        <family val="0"/>
        <charset val="1"/>
      </rPr>
      <t xml:space="preserve">1</t>
    </r>
    <r>
      <rPr>
        <sz val="10"/>
        <rFont val="Noto Sans CJK SC"/>
        <family val="2"/>
      </rPr>
      <t xml:space="preserve">月）</t>
    </r>
  </si>
  <si>
    <r>
      <rPr>
        <sz val="10"/>
        <rFont val="Noto Sans CJK SC"/>
        <family val="2"/>
      </rPr>
      <t xml:space="preserve">出典の最終レビューは</t>
    </r>
    <r>
      <rPr>
        <sz val="10"/>
        <rFont val="Arial"/>
        <family val="0"/>
        <charset val="1"/>
      </rPr>
      <t xml:space="preserve">2018</t>
    </r>
    <r>
      <rPr>
        <sz val="10"/>
        <rFont val="Noto Sans CJK SC"/>
        <family val="2"/>
      </rPr>
      <t xml:space="preserve">年。日本の有病率は未確認</t>
    </r>
  </si>
  <si>
    <t xml:space="preserve">NG-012</t>
  </si>
  <si>
    <t xml:space="preserve">胃不全麻痺の危険因子には、糖尿病、迷走神経を傷つけうる食道・胃・小腸の手術、胸部や胃のあたりへの放射線治療などのがん治療がある。</t>
  </si>
  <si>
    <r>
      <rPr>
        <sz val="10"/>
        <rFont val="Arial"/>
        <family val="0"/>
        <charset val="1"/>
      </rPr>
      <t xml:space="preserve">PS-02-08-05 (id: JkxnuRY)</t>
    </r>
    <r>
      <rPr>
        <sz val="10"/>
        <rFont val="Noto Sans CJK SC"/>
        <family val="2"/>
      </rPr>
      <t xml:space="preserve">；</t>
    </r>
    <r>
      <rPr>
        <sz val="10"/>
        <rFont val="Arial"/>
        <family val="0"/>
        <charset val="1"/>
      </rPr>
      <t xml:space="preserve">TBL-02-07-018 (id: JlAKpkQ)</t>
    </r>
    <r>
      <rPr>
        <sz val="10"/>
        <rFont val="Noto Sans CJK SC"/>
        <family val="2"/>
      </rPr>
      <t xml:space="preserve">；</t>
    </r>
    <r>
      <rPr>
        <sz val="10"/>
        <rFont val="Arial"/>
        <family val="0"/>
        <charset val="1"/>
      </rPr>
      <t xml:space="preserve">TBL-02-07-005 (id: JlAKpjg)</t>
    </r>
  </si>
  <si>
    <t xml:space="preserve">NG-013</t>
  </si>
  <si>
    <r>
      <rPr>
        <sz val="10"/>
        <rFont val="Noto Sans CJK SC"/>
        <family val="2"/>
      </rPr>
      <t xml:space="preserve">胃不全麻痺の診断では、放射性物質を含む食事を食べて約</t>
    </r>
    <r>
      <rPr>
        <sz val="10"/>
        <rFont val="Arial"/>
        <family val="0"/>
        <charset val="1"/>
      </rPr>
      <t xml:space="preserve">4</t>
    </r>
    <r>
      <rPr>
        <sz val="10"/>
        <rFont val="Noto Sans CJK SC"/>
        <family val="2"/>
      </rPr>
      <t xml:space="preserve">時間撮影する胃排出シンチグラフィ、呼気試験（約</t>
    </r>
    <r>
      <rPr>
        <sz val="10"/>
        <rFont val="Arial"/>
        <family val="0"/>
        <charset val="1"/>
      </rPr>
      <t xml:space="preserve">4</t>
    </r>
    <r>
      <rPr>
        <sz val="10"/>
        <rFont val="Noto Sans CJK SC"/>
        <family val="2"/>
      </rPr>
      <t xml:space="preserve">時間）、ワイヤレス運動カプセルで胃排出を評価する。上部消化管内視鏡や画像検査で、症状の原因となる閉塞などを調べる。</t>
    </r>
  </si>
  <si>
    <t xml:space="preserve">SRC-104</t>
  </si>
  <si>
    <r>
      <rPr>
        <sz val="10"/>
        <rFont val="Arial"/>
        <family val="0"/>
        <charset val="1"/>
      </rPr>
      <t xml:space="preserve">NIDDK. Diagnosis of Gastroparesis</t>
    </r>
    <r>
      <rPr>
        <sz val="10"/>
        <rFont val="Noto Sans CJK SC"/>
        <family val="2"/>
      </rPr>
      <t xml:space="preserve">（最終レビュー </t>
    </r>
    <r>
      <rPr>
        <sz val="10"/>
        <rFont val="Arial"/>
        <family val="0"/>
        <charset val="1"/>
      </rPr>
      <t xml:space="preserve">2018</t>
    </r>
    <r>
      <rPr>
        <sz val="10"/>
        <rFont val="Noto Sans CJK SC"/>
        <family val="2"/>
      </rPr>
      <t xml:space="preserve">年</t>
    </r>
    <r>
      <rPr>
        <sz val="10"/>
        <rFont val="Arial"/>
        <family val="0"/>
        <charset val="1"/>
      </rPr>
      <t xml:space="preserve">1</t>
    </r>
    <r>
      <rPr>
        <sz val="10"/>
        <rFont val="Noto Sans CJK SC"/>
        <family val="2"/>
      </rPr>
      <t xml:space="preserve">月）</t>
    </r>
  </si>
  <si>
    <t xml:space="preserve">シンチグラフィの判定基準（残留率の閾値）は出典に記載がない</t>
  </si>
  <si>
    <t xml:space="preserve">NG-014</t>
  </si>
  <si>
    <r>
      <rPr>
        <sz val="10"/>
        <rFont val="Noto Sans CJK SC"/>
        <family val="2"/>
      </rPr>
      <t xml:space="preserve">胃不全麻痺の食事療法では、</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回の多い食事より</t>
    </r>
    <r>
      <rPr>
        <sz val="10"/>
        <rFont val="Arial"/>
        <family val="0"/>
        <charset val="1"/>
      </rPr>
      <t xml:space="preserve">5</t>
    </r>
    <r>
      <rPr>
        <sz val="10"/>
        <rFont val="Noto Sans CJK SC"/>
        <family val="2"/>
      </rPr>
      <t xml:space="preserve">〜</t>
    </r>
    <r>
      <rPr>
        <sz val="10"/>
        <rFont val="Arial"/>
        <family val="0"/>
        <charset val="1"/>
      </rPr>
      <t xml:space="preserve">6</t>
    </r>
    <r>
      <rPr>
        <sz val="10"/>
        <rFont val="Noto Sans CJK SC"/>
        <family val="2"/>
      </rPr>
      <t xml:space="preserve">回の少量の食事を勧め、低脂肪・低繊維で柔らかく調理した食品を選び、炭酸飲料と飲酒を避ける。糖尿病がある場合は、高血糖が胃排出をさらに遅らせるため血糖管理が重要である。</t>
    </r>
  </si>
  <si>
    <r>
      <rPr>
        <sz val="10"/>
        <rFont val="Arial"/>
        <family val="0"/>
        <charset val="1"/>
      </rPr>
      <t xml:space="preserve">PS-02-08-05 (id: JkxnuRY)</t>
    </r>
    <r>
      <rPr>
        <sz val="10"/>
        <rFont val="Noto Sans CJK SC"/>
        <family val="2"/>
      </rPr>
      <t xml:space="preserve">；</t>
    </r>
    <r>
      <rPr>
        <sz val="10"/>
        <rFont val="Arial"/>
        <family val="0"/>
        <charset val="1"/>
      </rPr>
      <t xml:space="preserve">TBL-02-07-018 (id: JlAKpkQ)</t>
    </r>
  </si>
  <si>
    <t xml:space="preserve">SRC-105</t>
  </si>
  <si>
    <r>
      <rPr>
        <sz val="10"/>
        <rFont val="Arial"/>
        <family val="0"/>
        <charset val="1"/>
      </rPr>
      <t xml:space="preserve">NIDDK. Treatment for Gastroparesis</t>
    </r>
    <r>
      <rPr>
        <sz val="10"/>
        <rFont val="Noto Sans CJK SC"/>
        <family val="2"/>
      </rPr>
      <t xml:space="preserve">（最終レビュー </t>
    </r>
    <r>
      <rPr>
        <sz val="10"/>
        <rFont val="Arial"/>
        <family val="0"/>
        <charset val="1"/>
      </rPr>
      <t xml:space="preserve">2018</t>
    </r>
    <r>
      <rPr>
        <sz val="10"/>
        <rFont val="Noto Sans CJK SC"/>
        <family val="2"/>
      </rPr>
      <t xml:space="preserve">年</t>
    </r>
    <r>
      <rPr>
        <sz val="10"/>
        <rFont val="Arial"/>
        <family val="0"/>
        <charset val="1"/>
      </rPr>
      <t xml:space="preserve">1</t>
    </r>
    <r>
      <rPr>
        <sz val="10"/>
        <rFont val="Noto Sans CJK SC"/>
        <family val="2"/>
      </rPr>
      <t xml:space="preserve">月）</t>
    </r>
  </si>
  <si>
    <t xml:space="preserve">NG-015</t>
  </si>
  <si>
    <t xml:space="preserve">胃不全麻痺の薬物療法には、胃の収縮を強めるメトクロプラミドやエリスロマイシンがある。制吐薬は悪心・嘔吐を和らげるが、胃排出は改善しない。薬で症状が抑えられない糖尿病性または特発性の胃不全麻痺には、胃電気刺激療法が使われることがある。</t>
  </si>
  <si>
    <t xml:space="preserve">米国の情報。日本の承認・保険適用は添付文書で確認する</t>
  </si>
  <si>
    <t xml:space="preserve">NG-016</t>
  </si>
  <si>
    <t xml:space="preserve">周期性嘔吐症候群</t>
  </si>
  <si>
    <r>
      <rPr>
        <sz val="10"/>
        <rFont val="Noto Sans CJK SC"/>
        <family val="2"/>
      </rPr>
      <t xml:space="preserve">周期性嘔吐症候群は、激しい悪心・嘔吐の発作（エピソード）を突然繰り返す機能性消化管疾患である。発作は数時間から数日続き、発作の間隔は数週間から数か月で、その間は症状がない。米国では毎年小児</t>
    </r>
    <r>
      <rPr>
        <sz val="10"/>
        <rFont val="Arial"/>
        <family val="0"/>
        <charset val="1"/>
      </rPr>
      <t xml:space="preserve">10</t>
    </r>
    <r>
      <rPr>
        <sz val="10"/>
        <rFont val="Noto Sans CJK SC"/>
        <family val="2"/>
      </rPr>
      <t xml:space="preserve">万人あたり約</t>
    </r>
    <r>
      <rPr>
        <sz val="10"/>
        <rFont val="Arial"/>
        <family val="0"/>
        <charset val="1"/>
      </rPr>
      <t xml:space="preserve">3</t>
    </r>
    <r>
      <rPr>
        <sz val="10"/>
        <rFont val="Noto Sans CJK SC"/>
        <family val="2"/>
      </rPr>
      <t xml:space="preserve">人が診断される。</t>
    </r>
  </si>
  <si>
    <t xml:space="preserve">SRC-106</t>
  </si>
  <si>
    <r>
      <rPr>
        <sz val="10"/>
        <rFont val="Arial"/>
        <family val="0"/>
        <charset val="1"/>
      </rPr>
      <t xml:space="preserve">NIDDK. Definition &amp; Facts for Cyclic Vomiting Syndrome</t>
    </r>
    <r>
      <rPr>
        <sz val="10"/>
        <rFont val="Noto Sans CJK SC"/>
        <family val="2"/>
      </rPr>
      <t xml:space="preserve">（最終レビュー </t>
    </r>
    <r>
      <rPr>
        <sz val="10"/>
        <rFont val="Arial"/>
        <family val="0"/>
        <charset val="1"/>
      </rPr>
      <t xml:space="preserve">2017</t>
    </r>
    <r>
      <rPr>
        <sz val="10"/>
        <rFont val="Noto Sans CJK SC"/>
        <family val="2"/>
      </rPr>
      <t xml:space="preserve">年</t>
    </r>
    <r>
      <rPr>
        <sz val="10"/>
        <rFont val="Arial"/>
        <family val="0"/>
        <charset val="1"/>
      </rPr>
      <t xml:space="preserve">12</t>
    </r>
    <r>
      <rPr>
        <sz val="10"/>
        <rFont val="Noto Sans CJK SC"/>
        <family val="2"/>
      </rPr>
      <t xml:space="preserve">月）</t>
    </r>
  </si>
  <si>
    <r>
      <rPr>
        <sz val="10"/>
        <rFont val="Noto Sans CJK SC"/>
        <family val="2"/>
      </rPr>
      <t xml:space="preserve">成人の頻度は不明とされる。出典の最終レビューは</t>
    </r>
    <r>
      <rPr>
        <sz val="10"/>
        <rFont val="Arial"/>
        <family val="0"/>
        <charset val="1"/>
      </rPr>
      <t xml:space="preserve">2017</t>
    </r>
    <r>
      <rPr>
        <sz val="10"/>
        <rFont val="Noto Sans CJK SC"/>
        <family val="2"/>
      </rPr>
      <t xml:space="preserve">年</t>
    </r>
  </si>
  <si>
    <t xml:space="preserve">NG-017</t>
  </si>
  <si>
    <t xml:space="preserve">周期性嘔吐症候群は、片頭痛やその家族歴がある人、長期の大麻使用歴がある人に起こりやすい。</t>
  </si>
  <si>
    <t xml:space="preserve">NG-018</t>
  </si>
  <si>
    <t xml:space="preserve">周期性嘔吐症候群の発作中は暗く静かな部屋で休み、制吐薬を使い、脱水には点滴を行う。発作のない時期の予防には、アミトリプチリン、シプロヘプタジン、プロプラノロール、トピラマート、ゾニサミドなどが使われ、誘因を知って避けることも予防になる。</t>
  </si>
  <si>
    <t xml:space="preserve">SRC-107</t>
  </si>
  <si>
    <r>
      <rPr>
        <sz val="10"/>
        <rFont val="Arial"/>
        <family val="0"/>
        <charset val="1"/>
      </rPr>
      <t xml:space="preserve">NIDDK. Treatment for Cyclic Vomiting Syndrome</t>
    </r>
    <r>
      <rPr>
        <sz val="10"/>
        <rFont val="Noto Sans CJK SC"/>
        <family val="2"/>
      </rPr>
      <t xml:space="preserve">（最終レビュー </t>
    </r>
    <r>
      <rPr>
        <sz val="10"/>
        <rFont val="Arial"/>
        <family val="0"/>
        <charset val="1"/>
      </rPr>
      <t xml:space="preserve">2017</t>
    </r>
    <r>
      <rPr>
        <sz val="10"/>
        <rFont val="Noto Sans CJK SC"/>
        <family val="2"/>
      </rPr>
      <t xml:space="preserve">年</t>
    </r>
    <r>
      <rPr>
        <sz val="10"/>
        <rFont val="Arial"/>
        <family val="0"/>
        <charset val="1"/>
      </rPr>
      <t xml:space="preserve">12</t>
    </r>
    <r>
      <rPr>
        <sz val="10"/>
        <rFont val="Noto Sans CJK SC"/>
        <family val="2"/>
      </rPr>
      <t xml:space="preserve">月）</t>
    </r>
  </si>
  <si>
    <t xml:space="preserve">日本での保険適用は添付文書で確認する</t>
  </si>
  <si>
    <t xml:space="preserve">NG-019</t>
  </si>
  <si>
    <t xml:space="preserve">便失禁</t>
  </si>
  <si>
    <t xml:space="preserve">便失禁は、固形便・液状便・粘液を意図せず肛門から漏らすことで、最も多いのは便意を我慢できない切迫性便失禁であり、気づかないうちに漏れる漏出性便失禁もある。</t>
  </si>
  <si>
    <r>
      <rPr>
        <sz val="10"/>
        <rFont val="Arial"/>
        <family val="0"/>
        <charset val="1"/>
      </rPr>
      <t xml:space="preserve">PS-02-08-05 (id: JkxnuRY)</t>
    </r>
    <r>
      <rPr>
        <sz val="10"/>
        <rFont val="Noto Sans CJK SC"/>
        <family val="2"/>
      </rPr>
      <t xml:space="preserve">；</t>
    </r>
    <r>
      <rPr>
        <sz val="10"/>
        <rFont val="Arial"/>
        <family val="0"/>
        <charset val="1"/>
      </rPr>
      <t xml:space="preserve">TBL-02-07-011 (id: JlAKpj4)</t>
    </r>
  </si>
  <si>
    <t xml:space="preserve">SRC-108</t>
  </si>
  <si>
    <r>
      <rPr>
        <sz val="10"/>
        <rFont val="Arial"/>
        <family val="0"/>
        <charset val="1"/>
      </rPr>
      <t xml:space="preserve">NIDDK. Definition &amp; Facts for Bowel Control Problems (Fecal Incontinence)</t>
    </r>
    <r>
      <rPr>
        <sz val="10"/>
        <rFont val="Noto Sans CJK SC"/>
        <family val="2"/>
      </rPr>
      <t xml:space="preserve">（最終レビュー </t>
    </r>
    <r>
      <rPr>
        <sz val="10"/>
        <rFont val="Arial"/>
        <family val="0"/>
        <charset val="1"/>
      </rPr>
      <t xml:space="preserve">2017</t>
    </r>
    <r>
      <rPr>
        <sz val="10"/>
        <rFont val="Noto Sans CJK SC"/>
        <family val="2"/>
      </rPr>
      <t xml:space="preserve">年</t>
    </r>
    <r>
      <rPr>
        <sz val="10"/>
        <rFont val="Arial"/>
        <family val="0"/>
        <charset val="1"/>
      </rPr>
      <t xml:space="preserve">7</t>
    </r>
    <r>
      <rPr>
        <sz val="10"/>
        <rFont val="Noto Sans CJK SC"/>
        <family val="2"/>
      </rPr>
      <t xml:space="preserve">月）</t>
    </r>
  </si>
  <si>
    <t xml:space="preserve">NG-020</t>
  </si>
  <si>
    <r>
      <rPr>
        <sz val="10"/>
        <rFont val="Noto Sans CJK SC"/>
        <family val="2"/>
      </rPr>
      <t xml:space="preserve">米国では、地域で暮らす成人の</t>
    </r>
    <r>
      <rPr>
        <sz val="10"/>
        <rFont val="Arial"/>
        <family val="0"/>
        <charset val="1"/>
      </rPr>
      <t xml:space="preserve">7</t>
    </r>
    <r>
      <rPr>
        <sz val="10"/>
        <rFont val="Noto Sans CJK SC"/>
        <family val="2"/>
      </rPr>
      <t xml:space="preserve">〜</t>
    </r>
    <r>
      <rPr>
        <sz val="10"/>
        <rFont val="Arial"/>
        <family val="0"/>
        <charset val="1"/>
      </rPr>
      <t xml:space="preserve">15%</t>
    </r>
    <r>
      <rPr>
        <sz val="10"/>
        <rFont val="Noto Sans CJK SC"/>
        <family val="2"/>
      </rPr>
      <t xml:space="preserve">、入院中の成人の</t>
    </r>
    <r>
      <rPr>
        <sz val="10"/>
        <rFont val="Arial"/>
        <family val="0"/>
        <charset val="1"/>
      </rPr>
      <t xml:space="preserve">18</t>
    </r>
    <r>
      <rPr>
        <sz val="10"/>
        <rFont val="Noto Sans CJK SC"/>
        <family val="2"/>
      </rPr>
      <t xml:space="preserve">〜</t>
    </r>
    <r>
      <rPr>
        <sz val="10"/>
        <rFont val="Arial"/>
        <family val="0"/>
        <charset val="1"/>
      </rPr>
      <t xml:space="preserve">33%</t>
    </r>
    <r>
      <rPr>
        <sz val="10"/>
        <rFont val="Noto Sans CJK SC"/>
        <family val="2"/>
      </rPr>
      <t xml:space="preserve">、介護施設の成人の</t>
    </r>
    <r>
      <rPr>
        <sz val="10"/>
        <rFont val="Arial"/>
        <family val="0"/>
        <charset val="1"/>
      </rPr>
      <t xml:space="preserve">50</t>
    </r>
    <r>
      <rPr>
        <sz val="10"/>
        <rFont val="Noto Sans CJK SC"/>
        <family val="2"/>
      </rPr>
      <t xml:space="preserve">〜</t>
    </r>
    <r>
      <rPr>
        <sz val="10"/>
        <rFont val="Arial"/>
        <family val="0"/>
        <charset val="1"/>
      </rPr>
      <t xml:space="preserve">70%</t>
    </r>
    <r>
      <rPr>
        <sz val="10"/>
        <rFont val="Noto Sans CJK SC"/>
        <family val="2"/>
      </rPr>
      <t xml:space="preserve">、小児の約</t>
    </r>
    <r>
      <rPr>
        <sz val="10"/>
        <rFont val="Arial"/>
        <family val="0"/>
        <charset val="1"/>
      </rPr>
      <t xml:space="preserve">2%</t>
    </r>
    <r>
      <rPr>
        <sz val="10"/>
        <rFont val="Noto Sans CJK SC"/>
        <family val="2"/>
      </rPr>
      <t xml:space="preserve">に便失禁がみられ、</t>
    </r>
    <r>
      <rPr>
        <sz val="10"/>
        <rFont val="Arial"/>
        <family val="0"/>
        <charset val="1"/>
      </rPr>
      <t xml:space="preserve">65</t>
    </r>
    <r>
      <rPr>
        <sz val="10"/>
        <rFont val="Noto Sans CJK SC"/>
        <family val="2"/>
      </rPr>
      <t xml:space="preserve">歳を超えると起こりやすくなる。</t>
    </r>
  </si>
  <si>
    <r>
      <rPr>
        <sz val="10"/>
        <rFont val="Noto Sans CJK SC"/>
        <family val="2"/>
      </rPr>
      <t xml:space="preserve">出典の最終レビューは</t>
    </r>
    <r>
      <rPr>
        <sz val="10"/>
        <rFont val="Arial"/>
        <family val="0"/>
        <charset val="1"/>
      </rPr>
      <t xml:space="preserve">2017</t>
    </r>
    <r>
      <rPr>
        <sz val="10"/>
        <rFont val="Noto Sans CJK SC"/>
        <family val="2"/>
      </rPr>
      <t xml:space="preserve">年。日本の有病率は未確認</t>
    </r>
  </si>
  <si>
    <t xml:space="preserve">NG-021</t>
  </si>
  <si>
    <t xml:space="preserve">便失禁の治療には、食事と食物繊維の調整、下痢に対する止痢薬（ロペラミドなど）、決まった時間に排便する習慣づけ、骨盤底筋訓練、バイオフィードバック療法があり、バイオフィードバックは独習の骨盤底筋訓練より効果的とされる。これで改善しない場合に、仙骨神経刺激療法や、最も多い手術である肛門括約筋形成術などが検討される。</t>
  </si>
  <si>
    <t xml:space="preserve">SRC-109</t>
  </si>
  <si>
    <r>
      <rPr>
        <sz val="10"/>
        <rFont val="Arial"/>
        <family val="0"/>
        <charset val="1"/>
      </rPr>
      <t xml:space="preserve">NIDDK. Treatment for Bowel Control Problems (Fecal Incontinence)</t>
    </r>
    <r>
      <rPr>
        <sz val="10"/>
        <rFont val="Noto Sans CJK SC"/>
        <family val="2"/>
      </rPr>
      <t xml:space="preserve">（最終レビュー </t>
    </r>
    <r>
      <rPr>
        <sz val="10"/>
        <rFont val="Arial"/>
        <family val="0"/>
        <charset val="1"/>
      </rPr>
      <t xml:space="preserve">2017</t>
    </r>
    <r>
      <rPr>
        <sz val="10"/>
        <rFont val="Noto Sans CJK SC"/>
        <family val="2"/>
      </rPr>
      <t xml:space="preserve">年</t>
    </r>
    <r>
      <rPr>
        <sz val="10"/>
        <rFont val="Arial"/>
        <family val="0"/>
        <charset val="1"/>
      </rPr>
      <t xml:space="preserve">7</t>
    </r>
    <r>
      <rPr>
        <sz val="10"/>
        <rFont val="Noto Sans CJK SC"/>
        <family val="2"/>
      </rPr>
      <t xml:space="preserve">月）</t>
    </r>
  </si>
  <si>
    <t xml:space="preserve">NG-022</t>
  </si>
  <si>
    <t xml:space="preserve">慢性偽性腸閉塞症</t>
  </si>
  <si>
    <r>
      <rPr>
        <sz val="10"/>
        <rFont val="Noto Sans CJK SC"/>
        <family val="2"/>
      </rPr>
      <t xml:space="preserve">慢性特発性偽性腸閉塞症（</t>
    </r>
    <r>
      <rPr>
        <sz val="10"/>
        <rFont val="Arial"/>
        <family val="0"/>
        <charset val="1"/>
      </rPr>
      <t xml:space="preserve">CIPO</t>
    </r>
    <r>
      <rPr>
        <sz val="10"/>
        <rFont val="Noto Sans CJK SC"/>
        <family val="2"/>
      </rPr>
      <t xml:space="preserve">）は、腸管を閉塞させる器質的な病変がないのに、腹部膨満、悪心・嘔吐、腹痛などの腸閉塞症状が長く続き、画像で腸管の拡張と鏡面像を示す原因不明の難病である（指定難病</t>
    </r>
    <r>
      <rPr>
        <sz val="10"/>
        <rFont val="Arial"/>
        <family val="0"/>
        <charset val="1"/>
      </rPr>
      <t xml:space="preserve">99</t>
    </r>
    <r>
      <rPr>
        <sz val="10"/>
        <rFont val="Noto Sans CJK SC"/>
        <family val="2"/>
      </rPr>
      <t xml:space="preserve">）。慢性偽性腸閉塞症は、腸管自体の疾患による一次性、全身疾患や薬剤による二次性、特発性に分けられる。</t>
    </r>
  </si>
  <si>
    <r>
      <rPr>
        <sz val="10"/>
        <rFont val="Arial"/>
        <family val="0"/>
        <charset val="1"/>
      </rPr>
      <t xml:space="preserve">PS-02-08-05 (id: JkxnuRY)</t>
    </r>
    <r>
      <rPr>
        <sz val="10"/>
        <rFont val="Noto Sans CJK SC"/>
        <family val="2"/>
      </rPr>
      <t xml:space="preserve">；</t>
    </r>
    <r>
      <rPr>
        <sz val="10"/>
        <rFont val="Arial"/>
        <family val="0"/>
        <charset val="1"/>
      </rPr>
      <t xml:space="preserve">TBL-02-07-024 (id: JlAKpko)</t>
    </r>
    <r>
      <rPr>
        <sz val="10"/>
        <rFont val="Noto Sans CJK SC"/>
        <family val="2"/>
      </rPr>
      <t xml:space="preserve">；</t>
    </r>
    <r>
      <rPr>
        <sz val="10"/>
        <rFont val="Arial"/>
        <family val="0"/>
        <charset val="1"/>
      </rPr>
      <t xml:space="preserve">TBL-02-07-018 (id: JlAKpkQ)</t>
    </r>
    <r>
      <rPr>
        <sz val="10"/>
        <rFont val="Noto Sans CJK SC"/>
        <family val="2"/>
      </rPr>
      <t xml:space="preserve">；</t>
    </r>
    <r>
      <rPr>
        <sz val="10"/>
        <rFont val="Arial"/>
        <family val="0"/>
        <charset val="1"/>
      </rPr>
      <t xml:space="preserve">TBL-02-07-004 (id: JlAKpjc)</t>
    </r>
  </si>
  <si>
    <t xml:space="preserve">SRC-110</t>
  </si>
  <si>
    <r>
      <rPr>
        <sz val="10"/>
        <rFont val="Noto Sans CJK SC"/>
        <family val="2"/>
      </rPr>
      <t xml:space="preserve">厚生労働省 指定難病</t>
    </r>
    <r>
      <rPr>
        <sz val="10"/>
        <rFont val="Arial"/>
        <family val="0"/>
        <charset val="1"/>
      </rPr>
      <t xml:space="preserve">99</t>
    </r>
    <r>
      <rPr>
        <sz val="10"/>
        <rFont val="Noto Sans CJK SC"/>
        <family val="2"/>
      </rPr>
      <t xml:space="preserve">『慢性特発性偽性腸閉塞症』概要・診断基準等</t>
    </r>
  </si>
  <si>
    <t xml:space="preserve">NG-023</t>
  </si>
  <si>
    <r>
      <rPr>
        <sz val="10"/>
        <rFont val="Noto Sans CJK SC"/>
        <family val="2"/>
      </rPr>
      <t xml:space="preserve">日本の</t>
    </r>
    <r>
      <rPr>
        <sz val="10"/>
        <rFont val="Arial"/>
        <family val="0"/>
        <charset val="1"/>
      </rPr>
      <t xml:space="preserve">CIPO</t>
    </r>
    <r>
      <rPr>
        <sz val="10"/>
        <rFont val="Noto Sans CJK SC"/>
        <family val="2"/>
      </rPr>
      <t xml:space="preserve">の患者数は小児約</t>
    </r>
    <r>
      <rPr>
        <sz val="10"/>
        <rFont val="Arial"/>
        <family val="0"/>
        <charset val="1"/>
      </rPr>
      <t xml:space="preserve">100</t>
    </r>
    <r>
      <rPr>
        <sz val="10"/>
        <rFont val="Noto Sans CJK SC"/>
        <family val="2"/>
      </rPr>
      <t xml:space="preserve">人、成人約</t>
    </r>
    <r>
      <rPr>
        <sz val="10"/>
        <rFont val="Arial"/>
        <family val="0"/>
        <charset val="1"/>
      </rPr>
      <t xml:space="preserve">1,300</t>
    </r>
    <r>
      <rPr>
        <sz val="10"/>
        <rFont val="Noto Sans CJK SC"/>
        <family val="2"/>
      </rPr>
      <t xml:space="preserve">人とされる。病理学的に確認された例の</t>
    </r>
    <r>
      <rPr>
        <sz val="10"/>
        <rFont val="Arial"/>
        <family val="0"/>
        <charset val="1"/>
      </rPr>
      <t xml:space="preserve">82%</t>
    </r>
    <r>
      <rPr>
        <sz val="10"/>
        <rFont val="Noto Sans CJK SC"/>
        <family val="2"/>
      </rPr>
      <t xml:space="preserve">は神経節細胞に異常がなかった。病変は胃</t>
    </r>
    <r>
      <rPr>
        <sz val="10"/>
        <rFont val="Arial"/>
        <family val="0"/>
        <charset val="1"/>
      </rPr>
      <t xml:space="preserve">20%</t>
    </r>
    <r>
      <rPr>
        <sz val="10"/>
        <rFont val="Noto Sans CJK SC"/>
        <family val="2"/>
      </rPr>
      <t xml:space="preserve">、小腸</t>
    </r>
    <r>
      <rPr>
        <sz val="10"/>
        <rFont val="Arial"/>
        <family val="0"/>
        <charset val="1"/>
      </rPr>
      <t xml:space="preserve">54%</t>
    </r>
    <r>
      <rPr>
        <sz val="10"/>
        <rFont val="Noto Sans CJK SC"/>
        <family val="2"/>
      </rPr>
      <t xml:space="preserve">、大腸</t>
    </r>
    <r>
      <rPr>
        <sz val="10"/>
        <rFont val="Arial"/>
        <family val="0"/>
        <charset val="1"/>
      </rPr>
      <t xml:space="preserve">49%</t>
    </r>
    <r>
      <rPr>
        <sz val="10"/>
        <rFont val="Noto Sans CJK SC"/>
        <family val="2"/>
      </rPr>
      <t xml:space="preserve">、直腸</t>
    </r>
    <r>
      <rPr>
        <sz val="10"/>
        <rFont val="Arial"/>
        <family val="0"/>
        <charset val="1"/>
      </rPr>
      <t xml:space="preserve">22%</t>
    </r>
    <r>
      <rPr>
        <sz val="10"/>
        <rFont val="Noto Sans CJK SC"/>
        <family val="2"/>
      </rPr>
      <t xml:space="preserve">と広い範囲に及ぶことが多い。</t>
    </r>
  </si>
  <si>
    <t xml:space="preserve">罹患部位の割合は出典が引用した全国調査の値（二次資料経由）</t>
  </si>
  <si>
    <t xml:space="preserve">NG-024</t>
  </si>
  <si>
    <r>
      <rPr>
        <sz val="10"/>
        <rFont val="Arial"/>
        <family val="0"/>
        <charset val="1"/>
      </rPr>
      <t xml:space="preserve">CIPO</t>
    </r>
    <r>
      <rPr>
        <sz val="10"/>
        <rFont val="Noto Sans CJK SC"/>
        <family val="2"/>
      </rPr>
      <t xml:space="preserve">の診断には、①入院を要する高度の腸閉塞症状が繰り返すか持続する、②症状が新生児期発症では</t>
    </r>
    <r>
      <rPr>
        <sz val="10"/>
        <rFont val="Arial"/>
        <family val="0"/>
        <charset val="1"/>
      </rPr>
      <t xml:space="preserve">2</t>
    </r>
    <r>
      <rPr>
        <sz val="10"/>
        <rFont val="Noto Sans CJK SC"/>
        <family val="2"/>
      </rPr>
      <t xml:space="preserve">か月以上、乳児期以降の発症では</t>
    </r>
    <r>
      <rPr>
        <sz val="10"/>
        <rFont val="Arial"/>
        <family val="0"/>
        <charset val="1"/>
      </rPr>
      <t xml:space="preserve">6</t>
    </r>
    <r>
      <rPr>
        <sz val="10"/>
        <rFont val="Noto Sans CJK SC"/>
        <family val="2"/>
      </rPr>
      <t xml:space="preserve">か月以上続く、③画像で腸管拡張と鏡面像がある、④腸管を閉塞させる器質的病変がない、⑤全層生検で神経叢に異常がない（生検できない場合はシネ</t>
    </r>
    <r>
      <rPr>
        <sz val="10"/>
        <rFont val="Arial"/>
        <family val="0"/>
        <charset val="1"/>
      </rPr>
      <t xml:space="preserve">MRI</t>
    </r>
    <r>
      <rPr>
        <sz val="10"/>
        <rFont val="Noto Sans CJK SC"/>
        <family val="2"/>
      </rPr>
      <t xml:space="preserve">や内圧検査で小腸主体の運動障害を示す）、⑥小児では</t>
    </r>
    <r>
      <rPr>
        <sz val="10"/>
        <rFont val="Arial"/>
        <family val="0"/>
        <charset val="1"/>
      </rPr>
      <t xml:space="preserve">MMIHS</t>
    </r>
    <r>
      <rPr>
        <sz val="10"/>
        <rFont val="Noto Sans CJK SC"/>
        <family val="2"/>
      </rPr>
      <t xml:space="preserve">と分節性腸管拡張症を除外する、⑦二次性の偽性腸閉塞を除外する、の</t>
    </r>
    <r>
      <rPr>
        <sz val="10"/>
        <rFont val="Arial"/>
        <family val="0"/>
        <charset val="1"/>
      </rPr>
      <t xml:space="preserve">7</t>
    </r>
    <r>
      <rPr>
        <sz val="10"/>
        <rFont val="Noto Sans CJK SC"/>
        <family val="2"/>
      </rPr>
      <t xml:space="preserve">項目をすべて満たす必要がある。</t>
    </r>
  </si>
  <si>
    <r>
      <rPr>
        <sz val="10"/>
        <rFont val="Arial"/>
        <family val="0"/>
        <charset val="1"/>
      </rPr>
      <t xml:space="preserve">PS-02-08-05 (id: JkxnuRY)</t>
    </r>
    <r>
      <rPr>
        <sz val="10"/>
        <rFont val="Noto Sans CJK SC"/>
        <family val="2"/>
      </rPr>
      <t xml:space="preserve">；</t>
    </r>
    <r>
      <rPr>
        <sz val="10"/>
        <rFont val="Arial"/>
        <family val="0"/>
        <charset val="1"/>
      </rPr>
      <t xml:space="preserve">TBL-02-07-024 (id: JlAKpko)</t>
    </r>
    <r>
      <rPr>
        <sz val="10"/>
        <rFont val="Noto Sans CJK SC"/>
        <family val="2"/>
      </rPr>
      <t xml:space="preserve">；</t>
    </r>
    <r>
      <rPr>
        <sz val="10"/>
        <rFont val="Arial"/>
        <family val="0"/>
        <charset val="1"/>
      </rPr>
      <t xml:space="preserve">TBL-02-07-031 (id: JlAKplI)</t>
    </r>
  </si>
  <si>
    <t xml:space="preserve">NG-025</t>
  </si>
  <si>
    <r>
      <rPr>
        <sz val="10"/>
        <rFont val="Arial"/>
        <family val="0"/>
        <charset val="1"/>
      </rPr>
      <t xml:space="preserve">CIPO</t>
    </r>
    <r>
      <rPr>
        <sz val="10"/>
        <rFont val="Noto Sans CJK SC"/>
        <family val="2"/>
      </rPr>
      <t xml:space="preserve">に根本的な治療はなく、重症例では減圧チューブ、腸瘻、中心静脈栄養が必要になる。</t>
    </r>
    <r>
      <rPr>
        <sz val="10"/>
        <rFont val="Arial"/>
        <family val="0"/>
        <charset val="1"/>
      </rPr>
      <t xml:space="preserve">2001</t>
    </r>
    <r>
      <rPr>
        <sz val="10"/>
        <rFont val="Noto Sans CJK SC"/>
        <family val="2"/>
      </rPr>
      <t xml:space="preserve">〜</t>
    </r>
    <r>
      <rPr>
        <sz val="10"/>
        <rFont val="Arial"/>
        <family val="0"/>
        <charset val="1"/>
      </rPr>
      <t xml:space="preserve">2010</t>
    </r>
    <r>
      <rPr>
        <sz val="10"/>
        <rFont val="Noto Sans CJK SC"/>
        <family val="2"/>
      </rPr>
      <t xml:space="preserve">年の全国調査では</t>
    </r>
    <r>
      <rPr>
        <sz val="10"/>
        <rFont val="Arial"/>
        <family val="0"/>
        <charset val="1"/>
      </rPr>
      <t xml:space="preserve">52%</t>
    </r>
    <r>
      <rPr>
        <sz val="10"/>
        <rFont val="Noto Sans CJK SC"/>
        <family val="2"/>
      </rPr>
      <t xml:space="preserve">が腸瘻を造設し、</t>
    </r>
    <r>
      <rPr>
        <sz val="10"/>
        <rFont val="Arial"/>
        <family val="0"/>
        <charset val="1"/>
      </rPr>
      <t xml:space="preserve">4%</t>
    </r>
    <r>
      <rPr>
        <sz val="10"/>
        <rFont val="Noto Sans CJK SC"/>
        <family val="2"/>
      </rPr>
      <t xml:space="preserve">が小腸移植を受けた。</t>
    </r>
    <r>
      <rPr>
        <sz val="10"/>
        <rFont val="Arial"/>
        <family val="0"/>
        <charset val="1"/>
      </rPr>
      <t xml:space="preserve">90%</t>
    </r>
    <r>
      <rPr>
        <sz val="10"/>
        <rFont val="Noto Sans CJK SC"/>
        <family val="2"/>
      </rPr>
      <t xml:space="preserve">以上が長期生存していたが、改善が得られた例は少なく、平均罹病期間は</t>
    </r>
    <r>
      <rPr>
        <sz val="10"/>
        <rFont val="Arial"/>
        <family val="0"/>
        <charset val="1"/>
      </rPr>
      <t xml:space="preserve">14.6</t>
    </r>
    <r>
      <rPr>
        <sz val="10"/>
        <rFont val="Noto Sans CJK SC"/>
        <family val="2"/>
      </rPr>
      <t xml:space="preserve">年だった。</t>
    </r>
  </si>
  <si>
    <r>
      <rPr>
        <sz val="10"/>
        <rFont val="Arial"/>
        <family val="0"/>
        <charset val="1"/>
      </rPr>
      <t xml:space="preserve">PS-02-08-05 (id: JkxnuRY)</t>
    </r>
    <r>
      <rPr>
        <sz val="10"/>
        <rFont val="Noto Sans CJK SC"/>
        <family val="2"/>
      </rPr>
      <t xml:space="preserve">；</t>
    </r>
    <r>
      <rPr>
        <sz val="10"/>
        <rFont val="Arial"/>
        <family val="0"/>
        <charset val="1"/>
      </rPr>
      <t xml:space="preserve">TBL-02-07-032 (id: JlAKplM)</t>
    </r>
  </si>
  <si>
    <t xml:space="preserve">出典が引用した全国調査の値（二次資料経由）</t>
  </si>
  <si>
    <t xml:space="preserve">NG-026</t>
  </si>
  <si>
    <r>
      <rPr>
        <sz val="10"/>
        <rFont val="Arial"/>
        <family val="0"/>
        <charset val="1"/>
      </rPr>
      <t xml:space="preserve">CIPO</t>
    </r>
    <r>
      <rPr>
        <sz val="10"/>
        <rFont val="Noto Sans CJK SC"/>
        <family val="2"/>
      </rPr>
      <t xml:space="preserve">の重症度分類では、日常生活が著しく障害され、中心静脈栄養、経管栄養、持続的な腸管減圧のいずれかを要するものを重症とする。死因には、腸内細菌の異常増殖に伴う細菌の移行による敗血症性ショックや、長期の中心静脈栄養に伴う敗血症・肝不全がある。</t>
    </r>
  </si>
  <si>
    <t xml:space="preserve">NG-027</t>
  </si>
  <si>
    <t xml:space="preserve">ヒルシュスプルング病</t>
  </si>
  <si>
    <r>
      <rPr>
        <sz val="10"/>
        <rFont val="Noto Sans CJK SC"/>
        <family val="2"/>
      </rPr>
      <t xml:space="preserve">ヒルシュスプルング病は、肛門から連続して腸管壁内の神経節細胞が欠如した腸管（無神経節腸管）があるために、生後数日のうちに機能的な腸閉塞症状で見つかる疾患である。病型は直腸下部型、</t>
    </r>
    <r>
      <rPr>
        <sz val="10"/>
        <rFont val="Arial"/>
        <family val="0"/>
        <charset val="1"/>
      </rPr>
      <t xml:space="preserve">S</t>
    </r>
    <r>
      <rPr>
        <sz val="10"/>
        <rFont val="Noto Sans CJK SC"/>
        <family val="2"/>
      </rPr>
      <t xml:space="preserve">状結腸型、左右結腸型、全結腸型、小腸型に分けられ、全結腸以上に及ぶものは全体の約</t>
    </r>
    <r>
      <rPr>
        <sz val="10"/>
        <rFont val="Arial"/>
        <family val="0"/>
        <charset val="1"/>
      </rPr>
      <t xml:space="preserve">10%</t>
    </r>
    <r>
      <rPr>
        <sz val="10"/>
        <rFont val="Noto Sans CJK SC"/>
        <family val="2"/>
      </rPr>
      <t xml:space="preserve">である。</t>
    </r>
  </si>
  <si>
    <r>
      <rPr>
        <sz val="10"/>
        <rFont val="Arial"/>
        <family val="0"/>
        <charset val="1"/>
      </rPr>
      <t xml:space="preserve">PS-02-08-05 (id: JkxnuRY)</t>
    </r>
    <r>
      <rPr>
        <sz val="10"/>
        <rFont val="Noto Sans CJK SC"/>
        <family val="2"/>
      </rPr>
      <t xml:space="preserve">；</t>
    </r>
    <r>
      <rPr>
        <sz val="10"/>
        <rFont val="Arial"/>
        <family val="0"/>
        <charset val="1"/>
      </rPr>
      <t xml:space="preserve">TBL-01-00-276 (id: Jlvnl4c)</t>
    </r>
    <r>
      <rPr>
        <sz val="10"/>
        <rFont val="Noto Sans CJK SC"/>
        <family val="2"/>
      </rPr>
      <t xml:space="preserve">；</t>
    </r>
    <r>
      <rPr>
        <sz val="10"/>
        <rFont val="Arial"/>
        <family val="0"/>
        <charset val="1"/>
      </rPr>
      <t xml:space="preserve">TBL-02-07-021 (id: JlAKpkY)</t>
    </r>
  </si>
  <si>
    <t xml:space="preserve">SRC-111</t>
  </si>
  <si>
    <r>
      <rPr>
        <sz val="10"/>
        <rFont val="Noto Sans CJK SC"/>
        <family val="2"/>
      </rPr>
      <t xml:space="preserve">厚生労働省 指定難病</t>
    </r>
    <r>
      <rPr>
        <sz val="10"/>
        <rFont val="Arial"/>
        <family val="0"/>
        <charset val="1"/>
      </rPr>
      <t xml:space="preserve">291</t>
    </r>
    <r>
      <rPr>
        <sz val="10"/>
        <rFont val="Noto Sans CJK SC"/>
        <family val="2"/>
      </rPr>
      <t xml:space="preserve">『ヒルシュスプルング病（全結腸型又は小腸型）』概要・診断基準等</t>
    </r>
  </si>
  <si>
    <t xml:space="preserve">NG-028</t>
  </si>
  <si>
    <r>
      <rPr>
        <sz val="10"/>
        <rFont val="Noto Sans CJK SC"/>
        <family val="2"/>
      </rPr>
      <t xml:space="preserve">ヒルシュスプルング病は胎便排泄の遅れと腹部膨満で発症し、短域型では慢性便秘として経過することもある。無神経節腸管が長い例を放置すると、腸炎から敗血症に至り死亡することがある。日本の患者数は約</t>
    </r>
    <r>
      <rPr>
        <sz val="10"/>
        <rFont val="Arial"/>
        <family val="0"/>
        <charset val="1"/>
      </rPr>
      <t xml:space="preserve">10,000</t>
    </r>
    <r>
      <rPr>
        <sz val="10"/>
        <rFont val="Noto Sans CJK SC"/>
        <family val="2"/>
      </rPr>
      <t xml:space="preserve">人で、うち全結腸型・小腸型は約</t>
    </r>
    <r>
      <rPr>
        <sz val="10"/>
        <rFont val="Arial"/>
        <family val="0"/>
        <charset val="1"/>
      </rPr>
      <t xml:space="preserve">1,000</t>
    </r>
    <r>
      <rPr>
        <sz val="10"/>
        <rFont val="Noto Sans CJK SC"/>
        <family val="2"/>
      </rPr>
      <t xml:space="preserve">人とされる。</t>
    </r>
  </si>
  <si>
    <r>
      <rPr>
        <sz val="10"/>
        <rFont val="Arial"/>
        <family val="0"/>
        <charset val="1"/>
      </rPr>
      <t xml:space="preserve">PS-02-08-05 (id: JkxnuRY)</t>
    </r>
    <r>
      <rPr>
        <sz val="10"/>
        <rFont val="Noto Sans CJK SC"/>
        <family val="2"/>
      </rPr>
      <t xml:space="preserve">；</t>
    </r>
    <r>
      <rPr>
        <sz val="10"/>
        <rFont val="Arial"/>
        <family val="0"/>
        <charset val="1"/>
      </rPr>
      <t xml:space="preserve">TBL-01-00-276 (id: Jlvnl4c)</t>
    </r>
    <r>
      <rPr>
        <sz val="10"/>
        <rFont val="Noto Sans CJK SC"/>
        <family val="2"/>
      </rPr>
      <t xml:space="preserve">；</t>
    </r>
    <r>
      <rPr>
        <sz val="10"/>
        <rFont val="Arial"/>
        <family val="0"/>
        <charset val="1"/>
      </rPr>
      <t xml:space="preserve">TBL-02-07-021 (id: JlAKpkY)</t>
    </r>
    <r>
      <rPr>
        <sz val="10"/>
        <rFont val="Noto Sans CJK SC"/>
        <family val="2"/>
      </rPr>
      <t xml:space="preserve">；</t>
    </r>
    <r>
      <rPr>
        <sz val="10"/>
        <rFont val="Arial"/>
        <family val="0"/>
        <charset val="1"/>
      </rPr>
      <t xml:space="preserve">TBL-02-07-024 (id: JlAKpko)</t>
    </r>
  </si>
  <si>
    <t xml:space="preserve">NG-029</t>
  </si>
  <si>
    <t xml:space="preserve">ヒルシュスプルング病の確定診断には、直腸粘膜生検のアセチルコリンエステラーゼ染色で神経線維の増生と神経節細胞の欠如を示すか、手術標本の全層で神経節細胞の欠如を示す必要がある。根治術は無神経節腸管を切除して肛門に吻合する手術である。</t>
  </si>
  <si>
    <r>
      <rPr>
        <sz val="10"/>
        <rFont val="Arial"/>
        <family val="0"/>
        <charset val="1"/>
      </rPr>
      <t xml:space="preserve">PS-02-08-05 (id: JkxnuRY)</t>
    </r>
    <r>
      <rPr>
        <sz val="10"/>
        <rFont val="Noto Sans CJK SC"/>
        <family val="2"/>
      </rPr>
      <t xml:space="preserve">；</t>
    </r>
    <r>
      <rPr>
        <sz val="10"/>
        <rFont val="Arial"/>
        <family val="0"/>
        <charset val="1"/>
      </rPr>
      <t xml:space="preserve">TBL-01-00-276 (id: Jlvnl4c)</t>
    </r>
    <r>
      <rPr>
        <sz val="10"/>
        <rFont val="Noto Sans CJK SC"/>
        <family val="2"/>
      </rPr>
      <t xml:space="preserve">；</t>
    </r>
    <r>
      <rPr>
        <sz val="10"/>
        <rFont val="Arial"/>
        <family val="0"/>
        <charset val="1"/>
      </rPr>
      <t xml:space="preserve">TBL-02-07-031 (id: JlAKplI)</t>
    </r>
  </si>
  <si>
    <t xml:space="preserve">NG-030</t>
  </si>
  <si>
    <r>
      <rPr>
        <sz val="10"/>
        <rFont val="Arial"/>
        <family val="0"/>
        <charset val="1"/>
      </rPr>
      <t xml:space="preserve">1998</t>
    </r>
    <r>
      <rPr>
        <sz val="10"/>
        <rFont val="Noto Sans CJK SC"/>
        <family val="2"/>
      </rPr>
      <t xml:space="preserve">〜</t>
    </r>
    <r>
      <rPr>
        <sz val="10"/>
        <rFont val="Arial"/>
        <family val="0"/>
        <charset val="1"/>
      </rPr>
      <t xml:space="preserve">2002</t>
    </r>
    <r>
      <rPr>
        <sz val="10"/>
        <rFont val="Noto Sans CJK SC"/>
        <family val="2"/>
      </rPr>
      <t xml:space="preserve">年の日本の全国調査（</t>
    </r>
    <r>
      <rPr>
        <sz val="10"/>
        <rFont val="Arial"/>
        <family val="0"/>
        <charset val="1"/>
      </rPr>
      <t xml:space="preserve">1,103</t>
    </r>
    <r>
      <rPr>
        <sz val="10"/>
        <rFont val="Noto Sans CJK SC"/>
        <family val="2"/>
      </rPr>
      <t xml:space="preserve">例）では、ヒルシュスプルング病の死亡率は全体で</t>
    </r>
    <r>
      <rPr>
        <sz val="10"/>
        <rFont val="Arial"/>
        <family val="0"/>
        <charset val="1"/>
      </rPr>
      <t xml:space="preserve">3.0%</t>
    </r>
    <r>
      <rPr>
        <sz val="10"/>
        <rFont val="Noto Sans CJK SC"/>
        <family val="2"/>
      </rPr>
      <t xml:space="preserve">だったが、全結腸以上の型で</t>
    </r>
    <r>
      <rPr>
        <sz val="10"/>
        <rFont val="Arial"/>
        <family val="0"/>
        <charset val="1"/>
      </rPr>
      <t xml:space="preserve">15.8%</t>
    </r>
    <r>
      <rPr>
        <sz val="10"/>
        <rFont val="Noto Sans CJK SC"/>
        <family val="2"/>
      </rPr>
      <t xml:space="preserve">、小腸型で</t>
    </r>
    <r>
      <rPr>
        <sz val="10"/>
        <rFont val="Arial"/>
        <family val="0"/>
        <charset val="1"/>
      </rPr>
      <t xml:space="preserve">35.5%</t>
    </r>
    <r>
      <rPr>
        <sz val="10"/>
        <rFont val="Noto Sans CJK SC"/>
        <family val="2"/>
      </rPr>
      <t xml:space="preserve">と高く、無神経節腸管が</t>
    </r>
    <r>
      <rPr>
        <sz val="10"/>
        <rFont val="Arial"/>
        <family val="0"/>
        <charset val="1"/>
      </rPr>
      <t xml:space="preserve">Treitz</t>
    </r>
    <r>
      <rPr>
        <sz val="10"/>
        <rFont val="Noto Sans CJK SC"/>
        <family val="2"/>
      </rPr>
      <t xml:space="preserve">靱帯から</t>
    </r>
    <r>
      <rPr>
        <sz val="10"/>
        <rFont val="Arial"/>
        <family val="0"/>
        <charset val="1"/>
      </rPr>
      <t xml:space="preserve">75 cm</t>
    </r>
    <r>
      <rPr>
        <sz val="10"/>
        <rFont val="Noto Sans CJK SC"/>
        <family val="2"/>
      </rPr>
      <t xml:space="preserve">以内に及ぶ例では</t>
    </r>
    <r>
      <rPr>
        <sz val="10"/>
        <rFont val="Arial"/>
        <family val="0"/>
        <charset val="1"/>
      </rPr>
      <t xml:space="preserve">83.3%</t>
    </r>
    <r>
      <rPr>
        <sz val="10"/>
        <rFont val="Noto Sans CJK SC"/>
        <family val="2"/>
      </rPr>
      <t xml:space="preserve">に達した。</t>
    </r>
  </si>
  <si>
    <r>
      <rPr>
        <sz val="10"/>
        <rFont val="Arial"/>
        <family val="0"/>
        <charset val="1"/>
      </rPr>
      <t xml:space="preserve">PS-02-08-05 (id: JkxnuRY)</t>
    </r>
    <r>
      <rPr>
        <sz val="10"/>
        <rFont val="Noto Sans CJK SC"/>
        <family val="2"/>
      </rPr>
      <t xml:space="preserve">；</t>
    </r>
    <r>
      <rPr>
        <sz val="10"/>
        <rFont val="Arial"/>
        <family val="0"/>
        <charset val="1"/>
      </rPr>
      <t xml:space="preserve">TBL-01-00-276 (id: Jlvnl4c)</t>
    </r>
  </si>
  <si>
    <t xml:space="preserve">NG-031</t>
  </si>
  <si>
    <r>
      <rPr>
        <sz val="10"/>
        <rFont val="Arial"/>
        <family val="0"/>
        <charset val="1"/>
      </rPr>
      <t xml:space="preserve">IBS</t>
    </r>
    <r>
      <rPr>
        <sz val="10"/>
        <rFont val="Noto Sans CJK SC"/>
        <family val="2"/>
      </rPr>
      <t xml:space="preserve">と腸脳相関</t>
    </r>
  </si>
  <si>
    <r>
      <rPr>
        <sz val="10"/>
        <rFont val="Arial"/>
        <family val="0"/>
        <charset val="1"/>
      </rPr>
      <t xml:space="preserve">IBS</t>
    </r>
    <r>
      <rPr>
        <sz val="10"/>
        <rFont val="Noto Sans CJK SC"/>
        <family val="2"/>
      </rPr>
      <t xml:space="preserve">は腸脳相関の問題を伴い、食物が消化管を速すぎたり遅すぎたり移動したり、通常量のガスや便で痛みを感じたりする。幼少期のつらい出来事（虐待など）、うつ病・不安症・身体症状症、消化管の細菌感染、小腸内細菌異常増殖（</t>
    </r>
    <r>
      <rPr>
        <sz val="10"/>
        <rFont val="Arial"/>
        <family val="0"/>
        <charset val="1"/>
      </rPr>
      <t xml:space="preserve">SIBO</t>
    </r>
    <r>
      <rPr>
        <sz val="10"/>
        <rFont val="Noto Sans CJK SC"/>
        <family val="2"/>
      </rPr>
      <t xml:space="preserve">）、食物不耐症、遺伝的要因が</t>
    </r>
    <r>
      <rPr>
        <sz val="10"/>
        <rFont val="Arial"/>
        <family val="0"/>
        <charset val="1"/>
      </rPr>
      <t xml:space="preserve">IBS</t>
    </r>
    <r>
      <rPr>
        <sz val="10"/>
        <rFont val="Noto Sans CJK SC"/>
        <family val="2"/>
      </rPr>
      <t xml:space="preserve">に関わると考えられている。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</si>
  <si>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TBL-02-07-005 (id: JlAKpjg)</t>
    </r>
    <r>
      <rPr>
        <sz val="10"/>
        <rFont val="Noto Sans CJK SC"/>
        <family val="2"/>
      </rPr>
      <t xml:space="preserve">；</t>
    </r>
    <r>
      <rPr>
        <sz val="10"/>
        <rFont val="Arial"/>
        <family val="0"/>
        <charset val="1"/>
      </rPr>
      <t xml:space="preserve">TBL-02-07-015 (id: JlAKpkI)</t>
    </r>
  </si>
  <si>
    <t xml:space="preserve">SRC-112</t>
  </si>
  <si>
    <r>
      <rPr>
        <sz val="10"/>
        <rFont val="Arial"/>
        <family val="0"/>
        <charset val="1"/>
      </rPr>
      <t xml:space="preserve">NIDDK. Symptoms &amp; Causes of Irritable Bowel Syndrome</t>
    </r>
    <r>
      <rPr>
        <sz val="10"/>
        <rFont val="Noto Sans CJK SC"/>
        <family val="2"/>
      </rPr>
      <t xml:space="preserve">（最終レビュー </t>
    </r>
    <r>
      <rPr>
        <sz val="10"/>
        <rFont val="Arial"/>
        <family val="0"/>
        <charset val="1"/>
      </rPr>
      <t xml:space="preserve">2017</t>
    </r>
    <r>
      <rPr>
        <sz val="10"/>
        <rFont val="Noto Sans CJK SC"/>
        <family val="2"/>
      </rPr>
      <t xml:space="preserve">年</t>
    </r>
    <r>
      <rPr>
        <sz val="10"/>
        <rFont val="Arial"/>
        <family val="0"/>
        <charset val="1"/>
      </rPr>
      <t xml:space="preserve">11</t>
    </r>
    <r>
      <rPr>
        <sz val="10"/>
        <rFont val="Noto Sans CJK SC"/>
        <family val="2"/>
      </rPr>
      <t xml:space="preserve">月）</t>
    </r>
  </si>
  <si>
    <r>
      <rPr>
        <sz val="10"/>
        <rFont val="Noto Sans CJK SC"/>
        <family val="2"/>
      </rPr>
      <t xml:space="preserve">出典の最終レビューは</t>
    </r>
    <r>
      <rPr>
        <sz val="10"/>
        <rFont val="Arial"/>
        <family val="0"/>
        <charset val="1"/>
      </rPr>
      <t xml:space="preserve">2017</t>
    </r>
    <r>
      <rPr>
        <sz val="10"/>
        <rFont val="Noto Sans CJK SC"/>
        <family val="2"/>
      </rPr>
      <t xml:space="preserve">年</t>
    </r>
  </si>
  <si>
    <t xml:space="preserve">NG-032</t>
  </si>
  <si>
    <r>
      <rPr>
        <sz val="10"/>
        <rFont val="Noto Sans CJK SC"/>
        <family val="2"/>
      </rPr>
      <t xml:space="preserve">米国の</t>
    </r>
    <r>
      <rPr>
        <sz val="10"/>
        <rFont val="Arial"/>
        <family val="0"/>
        <charset val="1"/>
      </rPr>
      <t xml:space="preserve">IBS</t>
    </r>
    <r>
      <rPr>
        <sz val="10"/>
        <rFont val="Noto Sans CJK SC"/>
        <family val="2"/>
      </rPr>
      <t xml:space="preserve">治療には、食物繊維の増量、グルテン除去、低</t>
    </r>
    <r>
      <rPr>
        <sz val="10"/>
        <rFont val="Arial"/>
        <family val="0"/>
        <charset val="1"/>
      </rPr>
      <t xml:space="preserve">FODMAP</t>
    </r>
    <r>
      <rPr>
        <sz val="10"/>
        <rFont val="Noto Sans CJK SC"/>
        <family val="2"/>
      </rPr>
      <t xml:space="preserve">食などの食事療法に加え、認知行動療法、腸指向性催眠療法（</t>
    </r>
    <r>
      <rPr>
        <sz val="10"/>
        <rFont val="Arial"/>
        <family val="0"/>
        <charset val="1"/>
      </rPr>
      <t xml:space="preserve">gut-directed hypnotherapy</t>
    </r>
    <r>
      <rPr>
        <sz val="10"/>
        <rFont val="Noto Sans CJK SC"/>
        <family val="2"/>
      </rPr>
      <t xml:space="preserve">）、リラクセーション訓練といった心理療法がある。</t>
    </r>
  </si>
  <si>
    <t xml:space="preserve">SRC-113</t>
  </si>
  <si>
    <r>
      <rPr>
        <sz val="10"/>
        <rFont val="Arial"/>
        <family val="0"/>
        <charset val="1"/>
      </rPr>
      <t xml:space="preserve">NIDDK. Treatment for Irritable Bowel Syndrome</t>
    </r>
    <r>
      <rPr>
        <sz val="10"/>
        <rFont val="Noto Sans CJK SC"/>
        <family val="2"/>
      </rPr>
      <t xml:space="preserve">（最終レビュー </t>
    </r>
    <r>
      <rPr>
        <sz val="10"/>
        <rFont val="Arial"/>
        <family val="0"/>
        <charset val="1"/>
      </rPr>
      <t xml:space="preserve">2017</t>
    </r>
    <r>
      <rPr>
        <sz val="10"/>
        <rFont val="Noto Sans CJK SC"/>
        <family val="2"/>
      </rPr>
      <t xml:space="preserve">年</t>
    </r>
    <r>
      <rPr>
        <sz val="10"/>
        <rFont val="Arial"/>
        <family val="0"/>
        <charset val="1"/>
      </rPr>
      <t xml:space="preserve">11</t>
    </r>
    <r>
      <rPr>
        <sz val="10"/>
        <rFont val="Noto Sans CJK SC"/>
        <family val="2"/>
      </rPr>
      <t xml:space="preserve">月）</t>
    </r>
  </si>
  <si>
    <t xml:space="preserve">NG-033</t>
  </si>
  <si>
    <r>
      <rPr>
        <sz val="10"/>
        <rFont val="Noto Sans CJK SC"/>
        <family val="2"/>
      </rPr>
      <t xml:space="preserve">米国では、下痢型</t>
    </r>
    <r>
      <rPr>
        <sz val="10"/>
        <rFont val="Arial"/>
        <family val="0"/>
        <charset val="1"/>
      </rPr>
      <t xml:space="preserve">IBS</t>
    </r>
    <r>
      <rPr>
        <sz val="10"/>
        <rFont val="Noto Sans CJK SC"/>
        <family val="2"/>
      </rPr>
      <t xml:space="preserve">にロペラミド、リファキシミン、エルクサドリン、アロセトロン（女性に限って処方）、便秘型</t>
    </r>
    <r>
      <rPr>
        <sz val="10"/>
        <rFont val="Arial"/>
        <family val="0"/>
        <charset val="1"/>
      </rPr>
      <t xml:space="preserve">IBS</t>
    </r>
    <r>
      <rPr>
        <sz val="10"/>
        <rFont val="Noto Sans CJK SC"/>
        <family val="2"/>
      </rPr>
      <t xml:space="preserve">に食物繊維補助食品、下剤、ルビプロストン、リナクロチド、プレカナチド、腹痛に鎮痙薬、低用量の三環系抗うつ薬や</t>
    </r>
    <r>
      <rPr>
        <sz val="10"/>
        <rFont val="Arial"/>
        <family val="0"/>
        <charset val="1"/>
      </rPr>
      <t xml:space="preserve">SSRI</t>
    </r>
    <r>
      <rPr>
        <sz val="10"/>
        <rFont val="Noto Sans CJK SC"/>
        <family val="2"/>
      </rPr>
      <t xml:space="preserve">、腸溶性ペパーミントオイルが用いられる。</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</si>
  <si>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TBL-02-07-022 (id: JlAKpkc)</t>
    </r>
    <r>
      <rPr>
        <sz val="10"/>
        <rFont val="Noto Sans CJK SC"/>
        <family val="2"/>
      </rPr>
      <t xml:space="preserve">；</t>
    </r>
    <r>
      <rPr>
        <sz val="10"/>
        <rFont val="Arial"/>
        <family val="0"/>
        <charset val="1"/>
      </rPr>
      <t xml:space="preserve">TBL-02-07-021 (id: JlAKpkY)</t>
    </r>
  </si>
  <si>
    <r>
      <rPr>
        <sz val="10"/>
        <rFont val="Noto Sans CJK SC"/>
        <family val="2"/>
      </rPr>
      <t xml:space="preserve">米国の情報（</t>
    </r>
    <r>
      <rPr>
        <sz val="10"/>
        <rFont val="Arial"/>
        <family val="0"/>
        <charset val="1"/>
      </rPr>
      <t xml:space="preserve">2017</t>
    </r>
    <r>
      <rPr>
        <sz val="10"/>
        <rFont val="Noto Sans CJK SC"/>
        <family val="2"/>
      </rPr>
      <t xml:space="preserve">年時点）。日本の承認・保険適用は添付文書で確認する</t>
    </r>
  </si>
  <si>
    <t xml:space="preserve">NG-034</t>
  </si>
  <si>
    <t xml:space="preserve">腸内細菌叢とプロバイオティクス</t>
  </si>
  <si>
    <t xml:space="preserve">プロバイオティクスは健康効果を意図して摂取する生きた微生物で、プレバイオティクスは有用な微生物の栄養となる難消化性の食品成分、シンバイオティクスは両者を組み合わせたものである。</t>
  </si>
  <si>
    <r>
      <rPr>
        <sz val="10"/>
        <rFont val="Arial"/>
        <family val="0"/>
        <charset val="1"/>
      </rPr>
      <t xml:space="preserve">PS-02-08-05 (id: JkxnuRY)</t>
    </r>
    <r>
      <rPr>
        <sz val="10"/>
        <rFont val="Noto Sans CJK SC"/>
        <family val="2"/>
      </rPr>
      <t xml:space="preserve">；</t>
    </r>
    <r>
      <rPr>
        <sz val="10"/>
        <rFont val="Arial"/>
        <family val="0"/>
        <charset val="1"/>
      </rPr>
      <t xml:space="preserve">TBL-02-07-015 (id: JlAKpkI)</t>
    </r>
  </si>
  <si>
    <t xml:space="preserve">SRC-114</t>
  </si>
  <si>
    <r>
      <rPr>
        <sz val="10"/>
        <rFont val="Arial"/>
        <family val="0"/>
        <charset val="1"/>
      </rPr>
      <t xml:space="preserve">NCCIH. Probiotics: Usefulness and Safety</t>
    </r>
    <r>
      <rPr>
        <sz val="10"/>
        <rFont val="Noto Sans CJK SC"/>
        <family val="2"/>
      </rPr>
      <t xml:space="preserve">（最終更新 </t>
    </r>
    <r>
      <rPr>
        <sz val="10"/>
        <rFont val="Arial"/>
        <family val="0"/>
        <charset val="1"/>
      </rPr>
      <t xml:space="preserve">2019</t>
    </r>
    <r>
      <rPr>
        <sz val="10"/>
        <rFont val="Noto Sans CJK SC"/>
        <family val="2"/>
      </rPr>
      <t xml:space="preserve">年</t>
    </r>
    <r>
      <rPr>
        <sz val="10"/>
        <rFont val="Arial"/>
        <family val="0"/>
        <charset val="1"/>
      </rPr>
      <t xml:space="preserve">8</t>
    </r>
    <r>
      <rPr>
        <sz val="10"/>
        <rFont val="Noto Sans CJK SC"/>
        <family val="2"/>
      </rPr>
      <t xml:space="preserve">月）</t>
    </r>
  </si>
  <si>
    <t xml:space="preserve">NG-035</t>
  </si>
  <si>
    <r>
      <rPr>
        <sz val="10"/>
        <rFont val="Noto Sans CJK SC"/>
        <family val="2"/>
      </rPr>
      <t xml:space="preserve">抗菌薬とプロバイオティクスの併用は、抗菌薬関連下痢症の起こりやすさを約半分に減らすと報告され（</t>
    </r>
    <r>
      <rPr>
        <sz val="10"/>
        <rFont val="Arial"/>
        <family val="0"/>
        <charset val="1"/>
      </rPr>
      <t xml:space="preserve">2017</t>
    </r>
    <r>
      <rPr>
        <sz val="10"/>
        <rFont val="Noto Sans CJK SC"/>
        <family val="2"/>
      </rPr>
      <t xml:space="preserve">年のレビュー）、抗菌薬投与中の小児と成人で</t>
    </r>
    <r>
      <rPr>
        <sz val="10"/>
        <rFont val="Arial"/>
        <family val="0"/>
        <charset val="1"/>
      </rPr>
      <t xml:space="preserve">C. difficile</t>
    </r>
    <r>
      <rPr>
        <sz val="10"/>
        <rFont val="Noto Sans CJK SC"/>
        <family val="2"/>
      </rPr>
      <t xml:space="preserve">下痢症のリスクを下げることは中等度の確実性があるとされる。一方、</t>
    </r>
    <r>
      <rPr>
        <sz val="10"/>
        <rFont val="Arial"/>
        <family val="0"/>
        <charset val="1"/>
      </rPr>
      <t xml:space="preserve">IBS</t>
    </r>
    <r>
      <rPr>
        <sz val="10"/>
        <rFont val="Noto Sans CJK SC"/>
        <family val="2"/>
      </rPr>
      <t xml:space="preserve">に対しては全般症状や腹痛を改善する可能性はあるものの、効果について明確な結論は出ていない。</t>
    </r>
  </si>
  <si>
    <r>
      <rPr>
        <sz val="10"/>
        <rFont val="Arial"/>
        <family val="0"/>
        <charset val="1"/>
      </rPr>
      <t xml:space="preserve">PS-02-08-05 (id: JkxnuRY)</t>
    </r>
    <r>
      <rPr>
        <sz val="10"/>
        <rFont val="Noto Sans CJK SC"/>
        <family val="2"/>
      </rPr>
      <t xml:space="preserve">；</t>
    </r>
    <r>
      <rPr>
        <sz val="10"/>
        <rFont val="Arial"/>
        <family val="0"/>
        <charset val="1"/>
      </rPr>
      <t xml:space="preserve">TBL-02-07-015 (id: JlAKpkI)</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TBL-02-07-022 (id: JlAKpkc)</t>
    </r>
  </si>
  <si>
    <r>
      <rPr>
        <sz val="10"/>
        <rFont val="Noto Sans CJK SC"/>
        <family val="2"/>
      </rPr>
      <t xml:space="preserve">出典の最終更新は</t>
    </r>
    <r>
      <rPr>
        <sz val="10"/>
        <rFont val="Arial"/>
        <family val="0"/>
        <charset val="1"/>
      </rPr>
      <t xml:space="preserve">2019</t>
    </r>
    <r>
      <rPr>
        <sz val="10"/>
        <rFont val="Noto Sans CJK SC"/>
        <family val="2"/>
      </rPr>
      <t xml:space="preserve">年。有効な菌株・用量・期間は不明とされる</t>
    </r>
  </si>
  <si>
    <t xml:space="preserve">NG-036</t>
  </si>
  <si>
    <r>
      <rPr>
        <sz val="10"/>
        <rFont val="Noto Sans CJK SC"/>
        <family val="2"/>
      </rPr>
      <t xml:space="preserve">重い病気や免疫不全のある人ではプロバイオティクスによる有害事象のリスクが高く、米国</t>
    </r>
    <r>
      <rPr>
        <sz val="10"/>
        <rFont val="Arial"/>
        <family val="0"/>
        <charset val="1"/>
      </rPr>
      <t xml:space="preserve">FDA</t>
    </r>
    <r>
      <rPr>
        <sz val="10"/>
        <rFont val="Noto Sans CJK SC"/>
        <family val="2"/>
      </rPr>
      <t xml:space="preserve">は</t>
    </r>
    <r>
      <rPr>
        <sz val="10"/>
        <rFont val="Arial"/>
        <family val="0"/>
        <charset val="1"/>
      </rPr>
      <t xml:space="preserve">2023</t>
    </r>
    <r>
      <rPr>
        <sz val="10"/>
        <rFont val="Noto Sans CJK SC"/>
        <family val="2"/>
      </rPr>
      <t xml:space="preserve">年に、早産児がこれらの製品の微生物による重い感染症を起こす危険を警告した。米国では多くのプロバイオティクスが栄養補助食品として販売され、販売前の</t>
    </r>
    <r>
      <rPr>
        <sz val="10"/>
        <rFont val="Arial"/>
        <family val="0"/>
        <charset val="1"/>
      </rPr>
      <t xml:space="preserve">FDA</t>
    </r>
    <r>
      <rPr>
        <sz val="10"/>
        <rFont val="Noto Sans CJK SC"/>
        <family val="2"/>
      </rPr>
      <t xml:space="preserve">承認を必要としない。</t>
    </r>
  </si>
  <si>
    <t xml:space="preserve">NG-037</t>
  </si>
  <si>
    <r>
      <rPr>
        <sz val="10"/>
        <rFont val="Arial"/>
        <family val="0"/>
        <charset val="1"/>
      </rPr>
      <t xml:space="preserve">Rome IV</t>
    </r>
    <r>
      <rPr>
        <sz val="10"/>
        <rFont val="Noto Sans CJK SC"/>
        <family val="2"/>
      </rPr>
      <t xml:space="preserve">は</t>
    </r>
    <r>
      <rPr>
        <sz val="10"/>
        <rFont val="Arial"/>
        <family val="0"/>
        <charset val="1"/>
      </rPr>
      <t xml:space="preserve">2016</t>
    </r>
    <r>
      <rPr>
        <sz val="10"/>
        <rFont val="Noto Sans CJK SC"/>
        <family val="2"/>
      </rPr>
      <t xml:space="preserve">年</t>
    </r>
    <r>
      <rPr>
        <sz val="10"/>
        <rFont val="Arial"/>
        <family val="0"/>
        <charset val="1"/>
      </rPr>
      <t xml:space="preserve">5</t>
    </r>
    <r>
      <rPr>
        <sz val="10"/>
        <rFont val="Noto Sans CJK SC"/>
        <family val="2"/>
      </rPr>
      <t xml:space="preserve">月の</t>
    </r>
    <r>
      <rPr>
        <sz val="10"/>
        <rFont val="Arial"/>
        <family val="0"/>
        <charset val="1"/>
      </rPr>
      <t xml:space="preserve">Gastroenterology</t>
    </r>
    <r>
      <rPr>
        <sz val="10"/>
        <rFont val="Noto Sans CJK SC"/>
        <family val="2"/>
      </rPr>
      <t xml:space="preserve">特集号として</t>
    </r>
    <r>
      <rPr>
        <sz val="10"/>
        <rFont val="Arial"/>
        <family val="0"/>
        <charset val="1"/>
      </rPr>
      <t xml:space="preserve">19</t>
    </r>
    <r>
      <rPr>
        <sz val="10"/>
        <rFont val="Noto Sans CJK SC"/>
        <family val="2"/>
      </rPr>
      <t xml:space="preserve">章で公表され、各疾患群の章に加えて、神経消化器病学の基礎科学、生理・運動と知覚、腸内微小環境、薬理学、年齢・性差、多文化的側面、生物心理社会的側面、臨床試験のデザイン、成人用診断質問票の章を含む。</t>
    </r>
  </si>
  <si>
    <t xml:space="preserve">SRC-126</t>
  </si>
  <si>
    <r>
      <rPr>
        <sz val="10"/>
        <rFont val="Arial"/>
        <family val="0"/>
        <charset val="1"/>
      </rPr>
      <t xml:space="preserve">Rome Foundation</t>
    </r>
    <r>
      <rPr>
        <sz val="10"/>
        <rFont val="Noto Sans CJK SC"/>
        <family val="2"/>
      </rPr>
      <t xml:space="preserve">『</t>
    </r>
    <r>
      <rPr>
        <sz val="10"/>
        <rFont val="Arial"/>
        <family val="0"/>
        <charset val="1"/>
      </rPr>
      <t xml:space="preserve">Special issue of Gastroenterology, May 2016</t>
    </r>
    <r>
      <rPr>
        <sz val="10"/>
        <rFont val="Noto Sans CJK SC"/>
        <family val="2"/>
      </rPr>
      <t xml:space="preserve">』（</t>
    </r>
    <r>
      <rPr>
        <sz val="10"/>
        <rFont val="Arial"/>
        <family val="0"/>
        <charset val="1"/>
      </rPr>
      <t xml:space="preserve">Rome IV </t>
    </r>
    <r>
      <rPr>
        <sz val="10"/>
        <rFont val="Noto Sans CJK SC"/>
        <family val="2"/>
      </rPr>
      <t xml:space="preserve">特集号の章構成）</t>
    </r>
  </si>
  <si>
    <t xml:space="preserve">NG-038</t>
  </si>
  <si>
    <r>
      <rPr>
        <sz val="10"/>
        <rFont val="Noto Sans CJK SC"/>
        <family val="2"/>
      </rPr>
      <t xml:space="preserve">多次元臨床プロファイル（</t>
    </r>
    <r>
      <rPr>
        <sz val="10"/>
        <rFont val="Arial"/>
        <family val="0"/>
        <charset val="1"/>
      </rPr>
      <t xml:space="preserve">MDCP</t>
    </r>
    <r>
      <rPr>
        <sz val="10"/>
        <rFont val="Noto Sans CJK SC"/>
        <family val="2"/>
      </rPr>
      <t xml:space="preserve">）は、</t>
    </r>
    <r>
      <rPr>
        <sz val="10"/>
        <rFont val="Arial"/>
        <family val="0"/>
        <charset val="1"/>
      </rPr>
      <t xml:space="preserve">DGBI</t>
    </r>
    <r>
      <rPr>
        <sz val="10"/>
        <rFont val="Noto Sans CJK SC"/>
        <family val="2"/>
      </rPr>
      <t xml:space="preserve">を、カテゴリー診断、臨床的修飾因子、生活への影響、心理社会的修飾因子、生理学的修飾因子の</t>
    </r>
    <r>
      <rPr>
        <sz val="10"/>
        <rFont val="Arial"/>
        <family val="0"/>
        <charset val="1"/>
      </rPr>
      <t xml:space="preserve">5</t>
    </r>
    <r>
      <rPr>
        <sz val="10"/>
        <rFont val="Noto Sans CJK SC"/>
        <family val="2"/>
      </rPr>
      <t xml:space="preserve">つの次元で捉え、患者ごとの病態を多面的に記述するための枠組みである。</t>
    </r>
  </si>
  <si>
    <t xml:space="preserve">SRC-125</t>
  </si>
  <si>
    <r>
      <rPr>
        <sz val="10"/>
        <rFont val="Arial"/>
        <family val="0"/>
        <charset val="1"/>
      </rPr>
      <t xml:space="preserve">Iyengar P, Chang L. The multidimensional clinical profile for disorders of gut-brain interaction. 2024</t>
    </r>
    <r>
      <rPr>
        <sz val="10"/>
        <rFont val="Noto Sans CJK SC"/>
        <family val="2"/>
      </rPr>
      <t xml:space="preserve">（</t>
    </r>
    <r>
      <rPr>
        <sz val="10"/>
        <rFont val="Arial"/>
        <family val="0"/>
        <charset val="1"/>
      </rPr>
      <t xml:space="preserve">Permanyer</t>
    </r>
    <r>
      <rPr>
        <sz val="10"/>
        <rFont val="Noto Sans CJK SC"/>
        <family val="2"/>
      </rPr>
      <t xml:space="preserve">、</t>
    </r>
    <r>
      <rPr>
        <sz val="10"/>
        <rFont val="Arial"/>
        <family val="0"/>
        <charset val="1"/>
      </rPr>
      <t xml:space="preserve">ISSN 2462-7011</t>
    </r>
    <r>
      <rPr>
        <sz val="10"/>
        <rFont val="Noto Sans CJK SC"/>
        <family val="2"/>
      </rPr>
      <t xml:space="preserve">）</t>
    </r>
  </si>
  <si>
    <t xml:space="preserve">10.24875/NGL.23000008</t>
  </si>
  <si>
    <t xml:space="preserve">抄録のみ参照。各次元の評価項目は原典で確認する</t>
  </si>
  <si>
    <t xml:space="preserve">NG-039</t>
  </si>
  <si>
    <r>
      <rPr>
        <sz val="10"/>
        <rFont val="Arial"/>
        <family val="0"/>
        <charset val="1"/>
      </rPr>
      <t xml:space="preserve">DGBI</t>
    </r>
    <r>
      <rPr>
        <sz val="10"/>
        <rFont val="Noto Sans CJK SC"/>
        <family val="2"/>
      </rPr>
      <t xml:space="preserve">の国内承認薬</t>
    </r>
  </si>
  <si>
    <r>
      <rPr>
        <sz val="10"/>
        <rFont val="Noto Sans CJK SC"/>
        <family val="2"/>
      </rPr>
      <t xml:space="preserve">アコチアミドは、機能性ディスペプシアの食後膨満感、上腹部膨満感、早期満腹感に適応をもつアセチルコリンエステラーゼ阻害薬で、成人に</t>
    </r>
    <r>
      <rPr>
        <sz val="10"/>
        <rFont val="Arial"/>
        <family val="0"/>
        <charset val="1"/>
      </rPr>
      <t xml:space="preserve">1</t>
    </r>
    <r>
      <rPr>
        <sz val="10"/>
        <rFont val="Noto Sans CJK SC"/>
        <family val="2"/>
      </rPr>
      <t xml:space="preserve">回</t>
    </r>
    <r>
      <rPr>
        <sz val="10"/>
        <rFont val="Arial"/>
        <family val="0"/>
        <charset val="1"/>
      </rPr>
      <t xml:space="preserve">100 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3</t>
    </r>
    <r>
      <rPr>
        <sz val="10"/>
        <rFont val="Noto Sans CJK SC"/>
        <family val="2"/>
      </rPr>
      <t xml:space="preserve">回食前に投与する。心窩部痛や心窩部灼熱感に対する有効性は確認されていない。</t>
    </r>
  </si>
  <si>
    <r>
      <rPr>
        <sz val="10"/>
        <rFont val="Arial"/>
        <family val="0"/>
        <charset val="1"/>
      </rPr>
      <t xml:space="preserve">PS-02-08-05 (id: JkxnuRY)</t>
    </r>
    <r>
      <rPr>
        <sz val="10"/>
        <rFont val="Noto Sans CJK SC"/>
        <family val="2"/>
      </rPr>
      <t xml:space="preserve">；</t>
    </r>
    <r>
      <rPr>
        <sz val="10"/>
        <rFont val="Arial"/>
        <family val="0"/>
        <charset val="1"/>
      </rPr>
      <t xml:space="preserve">TBL-01-00-257 (id: Jlvnl3Q)</t>
    </r>
    <r>
      <rPr>
        <sz val="10"/>
        <rFont val="Noto Sans CJK SC"/>
        <family val="2"/>
      </rPr>
      <t xml:space="preserve">；</t>
    </r>
    <r>
      <rPr>
        <sz val="10"/>
        <rFont val="Arial"/>
        <family val="0"/>
        <charset val="1"/>
      </rPr>
      <t xml:space="preserve">TBL-02-07-004 (id: JlAKpjc)</t>
    </r>
  </si>
  <si>
    <t xml:space="preserve">SRC-115</t>
  </si>
  <si>
    <r>
      <rPr>
        <sz val="10"/>
        <rFont val="Noto Sans CJK SC"/>
        <family val="2"/>
      </rPr>
      <t xml:space="preserve">アコファイド錠</t>
    </r>
    <r>
      <rPr>
        <sz val="10"/>
        <rFont val="Arial"/>
        <family val="0"/>
        <charset val="1"/>
      </rPr>
      <t xml:space="preserve">100mg</t>
    </r>
    <r>
      <rPr>
        <sz val="10"/>
        <rFont val="Noto Sans CJK SC"/>
        <family val="2"/>
      </rPr>
      <t xml:space="preserve">（アコチアミド塩酸塩水和物）添付文書 </t>
    </r>
    <r>
      <rPr>
        <sz val="10"/>
        <rFont val="Arial"/>
        <family val="0"/>
        <charset val="1"/>
      </rPr>
      <t xml:space="preserve">2023</t>
    </r>
    <r>
      <rPr>
        <sz val="10"/>
        <rFont val="Noto Sans CJK SC"/>
        <family val="2"/>
      </rPr>
      <t xml:space="preserve">年</t>
    </r>
    <r>
      <rPr>
        <sz val="10"/>
        <rFont val="Arial"/>
        <family val="0"/>
        <charset val="1"/>
      </rPr>
      <t xml:space="preserve">8</t>
    </r>
    <r>
      <rPr>
        <sz val="10"/>
        <rFont val="Noto Sans CJK SC"/>
        <family val="2"/>
      </rPr>
      <t xml:space="preserve">月改訂（第</t>
    </r>
    <r>
      <rPr>
        <sz val="10"/>
        <rFont val="Arial"/>
        <family val="0"/>
        <charset val="1"/>
      </rPr>
      <t xml:space="preserve">3</t>
    </r>
    <r>
      <rPr>
        <sz val="10"/>
        <rFont val="Noto Sans CJK SC"/>
        <family val="2"/>
      </rPr>
      <t xml:space="preserve">版）、ゼリア新薬工業</t>
    </r>
  </si>
  <si>
    <t xml:space="preserve">NG-040</t>
  </si>
  <si>
    <r>
      <rPr>
        <sz val="10"/>
        <rFont val="Noto Sans CJK SC"/>
        <family val="2"/>
      </rPr>
      <t xml:space="preserve">アコチアミドの投与前には、上部消化管内視鏡検査などで胃癌などの器質的疾患を除外する。</t>
    </r>
    <r>
      <rPr>
        <sz val="10"/>
        <rFont val="Arial"/>
        <family val="0"/>
        <charset val="1"/>
      </rPr>
      <t xml:space="preserve">1</t>
    </r>
    <r>
      <rPr>
        <sz val="10"/>
        <rFont val="Noto Sans CJK SC"/>
        <family val="2"/>
      </rPr>
      <t xml:space="preserve">か月投与しても改善しなければ中止を考え、症状が続く場合は器質的疾患の可能性を再検討する。</t>
    </r>
  </si>
  <si>
    <r>
      <rPr>
        <sz val="10"/>
        <rFont val="Arial"/>
        <family val="0"/>
        <charset val="1"/>
      </rPr>
      <t xml:space="preserve">PS-02-08-05 (id: JkxnuRY)</t>
    </r>
    <r>
      <rPr>
        <sz val="10"/>
        <rFont val="Noto Sans CJK SC"/>
        <family val="2"/>
      </rPr>
      <t xml:space="preserve">；</t>
    </r>
    <r>
      <rPr>
        <sz val="10"/>
        <rFont val="Arial"/>
        <family val="0"/>
        <charset val="1"/>
      </rPr>
      <t xml:space="preserve">TBL-01-00-257 (id: Jlvnl3Q)</t>
    </r>
  </si>
  <si>
    <t xml:space="preserve">NG-041</t>
  </si>
  <si>
    <r>
      <rPr>
        <sz val="10"/>
        <rFont val="Noto Sans CJK SC"/>
        <family val="2"/>
      </rPr>
      <t xml:space="preserve">アコチアミド</t>
    </r>
    <r>
      <rPr>
        <sz val="10"/>
        <rFont val="Arial"/>
        <family val="0"/>
        <charset val="1"/>
      </rPr>
      <t xml:space="preserve">300 mg/</t>
    </r>
    <r>
      <rPr>
        <sz val="10"/>
        <rFont val="Noto Sans CJK SC"/>
        <family val="2"/>
      </rPr>
      <t xml:space="preserve">日を</t>
    </r>
    <r>
      <rPr>
        <sz val="10"/>
        <rFont val="Arial"/>
        <family val="0"/>
        <charset val="1"/>
      </rPr>
      <t xml:space="preserve">4</t>
    </r>
    <r>
      <rPr>
        <sz val="10"/>
        <rFont val="Noto Sans CJK SC"/>
        <family val="2"/>
      </rPr>
      <t xml:space="preserve">週間投与した国内第Ⅲ相試験では、患者が改善と評価した割合が</t>
    </r>
    <r>
      <rPr>
        <sz val="10"/>
        <rFont val="Arial"/>
        <family val="0"/>
        <charset val="1"/>
      </rPr>
      <t xml:space="preserve">52.2%</t>
    </r>
    <r>
      <rPr>
        <sz val="10"/>
        <rFont val="Noto Sans CJK SC"/>
        <family val="2"/>
      </rPr>
      <t xml:space="preserve">（プラセボ</t>
    </r>
    <r>
      <rPr>
        <sz val="10"/>
        <rFont val="Arial"/>
        <family val="0"/>
        <charset val="1"/>
      </rPr>
      <t xml:space="preserve">34.8%</t>
    </r>
    <r>
      <rPr>
        <sz val="10"/>
        <rFont val="Noto Sans CJK SC"/>
        <family val="2"/>
      </rPr>
      <t xml:space="preserve">）、</t>
    </r>
    <r>
      <rPr>
        <sz val="10"/>
        <rFont val="Arial"/>
        <family val="0"/>
        <charset val="1"/>
      </rPr>
      <t xml:space="preserve">3</t>
    </r>
    <r>
      <rPr>
        <sz val="10"/>
        <rFont val="Noto Sans CJK SC"/>
        <family val="2"/>
      </rPr>
      <t xml:space="preserve">症状すべてが消失した割合が</t>
    </r>
    <r>
      <rPr>
        <sz val="10"/>
        <rFont val="Arial"/>
        <family val="0"/>
        <charset val="1"/>
      </rPr>
      <t xml:space="preserve">15.3%</t>
    </r>
    <r>
      <rPr>
        <sz val="10"/>
        <rFont val="Noto Sans CJK SC"/>
        <family val="2"/>
      </rPr>
      <t xml:space="preserve">（同</t>
    </r>
    <r>
      <rPr>
        <sz val="10"/>
        <rFont val="Arial"/>
        <family val="0"/>
        <charset val="1"/>
      </rPr>
      <t xml:space="preserve">9.0%</t>
    </r>
    <r>
      <rPr>
        <sz val="10"/>
        <rFont val="Noto Sans CJK SC"/>
        <family val="2"/>
      </rPr>
      <t xml:space="preserve">）だった。</t>
    </r>
  </si>
  <si>
    <t xml:space="preserve">添付文書の臨床成績の記載。原著論文と照合する</t>
  </si>
  <si>
    <t xml:space="preserve">NG-042</t>
  </si>
  <si>
    <r>
      <rPr>
        <sz val="10"/>
        <rFont val="Noto Sans CJK SC"/>
        <family val="2"/>
      </rPr>
      <t xml:space="preserve">ラモセトロンは下痢型</t>
    </r>
    <r>
      <rPr>
        <sz val="10"/>
        <rFont val="Arial"/>
        <family val="0"/>
        <charset val="1"/>
      </rPr>
      <t xml:space="preserve">IBS</t>
    </r>
    <r>
      <rPr>
        <sz val="10"/>
        <rFont val="Noto Sans CJK SC"/>
        <family val="2"/>
      </rPr>
      <t xml:space="preserve">に適応をもつ</t>
    </r>
    <r>
      <rPr>
        <sz val="10"/>
        <rFont val="Arial"/>
        <family val="0"/>
        <charset val="1"/>
      </rPr>
      <t xml:space="preserve">5-HT3</t>
    </r>
    <r>
      <rPr>
        <sz val="10"/>
        <rFont val="Noto Sans CJK SC"/>
        <family val="2"/>
      </rPr>
      <t xml:space="preserve">受容体拮抗薬で、排便亢進と下痢を抑え、大腸の痛覚過敏を抑制するとされる。用量は男女で異なり、男性は</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t>
    </r>
    <r>
      <rPr>
        <sz val="10"/>
        <rFont val="Arial"/>
        <family val="0"/>
        <charset val="1"/>
      </rPr>
      <t xml:space="preserve">5 μg</t>
    </r>
    <r>
      <rPr>
        <sz val="10"/>
        <rFont val="Noto Sans CJK SC"/>
        <family val="2"/>
      </rPr>
      <t xml:space="preserve">（最高</t>
    </r>
    <r>
      <rPr>
        <sz val="10"/>
        <rFont val="Arial"/>
        <family val="0"/>
        <charset val="1"/>
      </rPr>
      <t xml:space="preserve">10 μg</t>
    </r>
    <r>
      <rPr>
        <sz val="10"/>
        <rFont val="Noto Sans CJK SC"/>
        <family val="2"/>
      </rPr>
      <t xml:space="preserve">）、女性は</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t>
    </r>
    <r>
      <rPr>
        <sz val="10"/>
        <rFont val="Arial"/>
        <family val="0"/>
        <charset val="1"/>
      </rPr>
      <t xml:space="preserve">2.5 μg</t>
    </r>
    <r>
      <rPr>
        <sz val="10"/>
        <rFont val="Noto Sans CJK SC"/>
        <family val="2"/>
      </rPr>
      <t xml:space="preserve">（最高</t>
    </r>
    <r>
      <rPr>
        <sz val="10"/>
        <rFont val="Arial"/>
        <family val="0"/>
        <charset val="1"/>
      </rPr>
      <t xml:space="preserve">5 μg</t>
    </r>
    <r>
      <rPr>
        <sz val="10"/>
        <rFont val="Noto Sans CJK SC"/>
        <family val="2"/>
      </rPr>
      <t xml:space="preserve">）である。</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</si>
  <si>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TBL-02-07-022 (id: JlAKpkc)</t>
    </r>
  </si>
  <si>
    <t xml:space="preserve">SRC-116</t>
  </si>
  <si>
    <r>
      <rPr>
        <sz val="10"/>
        <rFont val="Noto Sans CJK SC"/>
        <family val="2"/>
      </rPr>
      <t xml:space="preserve">イリボー錠</t>
    </r>
    <r>
      <rPr>
        <sz val="10"/>
        <rFont val="Arial"/>
        <family val="0"/>
        <charset val="1"/>
      </rPr>
      <t xml:space="preserve">2.5μg</t>
    </r>
    <r>
      <rPr>
        <sz val="10"/>
        <rFont val="Noto Sans CJK SC"/>
        <family val="2"/>
      </rPr>
      <t xml:space="preserve">・</t>
    </r>
    <r>
      <rPr>
        <sz val="10"/>
        <rFont val="Arial"/>
        <family val="0"/>
        <charset val="1"/>
      </rPr>
      <t xml:space="preserve">5μg</t>
    </r>
    <r>
      <rPr>
        <sz val="10"/>
        <rFont val="Noto Sans CJK SC"/>
        <family val="2"/>
      </rPr>
      <t xml:space="preserve">（ラモセトロン塩酸塩）添付文書 </t>
    </r>
    <r>
      <rPr>
        <sz val="10"/>
        <rFont val="Arial"/>
        <family val="0"/>
        <charset val="1"/>
      </rPr>
      <t xml:space="preserve">2021</t>
    </r>
    <r>
      <rPr>
        <sz val="10"/>
        <rFont val="Noto Sans CJK SC"/>
        <family val="2"/>
      </rPr>
      <t xml:space="preserve">年</t>
    </r>
    <r>
      <rPr>
        <sz val="10"/>
        <rFont val="Arial"/>
        <family val="0"/>
        <charset val="1"/>
      </rPr>
      <t xml:space="preserve">3</t>
    </r>
    <r>
      <rPr>
        <sz val="10"/>
        <rFont val="Noto Sans CJK SC"/>
        <family val="2"/>
      </rPr>
      <t xml:space="preserve">月改訂（第</t>
    </r>
    <r>
      <rPr>
        <sz val="10"/>
        <rFont val="Arial"/>
        <family val="0"/>
        <charset val="1"/>
      </rPr>
      <t xml:space="preserve">2</t>
    </r>
    <r>
      <rPr>
        <sz val="10"/>
        <rFont val="Noto Sans CJK SC"/>
        <family val="2"/>
      </rPr>
      <t xml:space="preserve">版）、アステラス製薬</t>
    </r>
  </si>
  <si>
    <t xml:space="preserve">NG-043</t>
  </si>
  <si>
    <t xml:space="preserve">ラモセトロンの重大な副作用には、虚血性大腸炎と、腸閉塞などを伴いうる重篤な便秘がある。腹痛や血便が出た場合は投与を中止し、便秘や硬便が出た場合は休薬や中止を検討する。</t>
  </si>
  <si>
    <t xml:space="preserve">NG-044</t>
  </si>
  <si>
    <r>
      <rPr>
        <sz val="10"/>
        <rFont val="Noto Sans CJK SC"/>
        <family val="2"/>
      </rPr>
      <t xml:space="preserve">リナクロチドは、便秘型</t>
    </r>
    <r>
      <rPr>
        <sz val="10"/>
        <rFont val="Arial"/>
        <family val="0"/>
        <charset val="1"/>
      </rPr>
      <t xml:space="preserve">IBS</t>
    </r>
    <r>
      <rPr>
        <sz val="10"/>
        <rFont val="Noto Sans CJK SC"/>
        <family val="2"/>
      </rPr>
      <t xml:space="preserve">と慢性便秘症（器質的疾患による便秘を除く）に適応をもつグアニル酸シクラーゼ</t>
    </r>
    <r>
      <rPr>
        <sz val="10"/>
        <rFont val="Arial"/>
        <family val="0"/>
        <charset val="1"/>
      </rPr>
      <t xml:space="preserve">C</t>
    </r>
    <r>
      <rPr>
        <sz val="10"/>
        <rFont val="Noto Sans CJK SC"/>
        <family val="2"/>
      </rPr>
      <t xml:space="preserve">受容体作動薬で、腸管分泌と腸管輸送を促すとともに大腸の痛覚過敏を改善するとされる。成人に</t>
    </r>
    <r>
      <rPr>
        <sz val="10"/>
        <rFont val="Arial"/>
        <family val="0"/>
        <charset val="1"/>
      </rPr>
      <t xml:space="preserve">0.5 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回食前に投与し、症状により</t>
    </r>
    <r>
      <rPr>
        <sz val="10"/>
        <rFont val="Arial"/>
        <family val="0"/>
        <charset val="1"/>
      </rPr>
      <t xml:space="preserve">0.25 mg</t>
    </r>
    <r>
      <rPr>
        <sz val="10"/>
        <rFont val="Noto Sans CJK SC"/>
        <family val="2"/>
      </rPr>
      <t xml:space="preserve">に減量する。主な副作用は下痢（</t>
    </r>
    <r>
      <rPr>
        <sz val="10"/>
        <rFont val="Arial"/>
        <family val="0"/>
        <charset val="1"/>
      </rPr>
      <t xml:space="preserve">11.6%</t>
    </r>
    <r>
      <rPr>
        <sz val="10"/>
        <rFont val="Noto Sans CJK SC"/>
        <family val="2"/>
      </rPr>
      <t xml:space="preserve">）である。</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</si>
  <si>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TBL-01-00-268 (id: Jlvnl4o)</t>
    </r>
    <r>
      <rPr>
        <sz val="10"/>
        <rFont val="Noto Sans CJK SC"/>
        <family val="2"/>
      </rPr>
      <t xml:space="preserve">；</t>
    </r>
    <r>
      <rPr>
        <sz val="10"/>
        <rFont val="Arial"/>
        <family val="0"/>
        <charset val="1"/>
      </rPr>
      <t xml:space="preserve">TBL-02-07-021 (id: JlAKpkY)</t>
    </r>
  </si>
  <si>
    <t xml:space="preserve">SRC-117</t>
  </si>
  <si>
    <r>
      <rPr>
        <sz val="10"/>
        <rFont val="Noto Sans CJK SC"/>
        <family val="2"/>
      </rPr>
      <t xml:space="preserve">リンゼス錠</t>
    </r>
    <r>
      <rPr>
        <sz val="10"/>
        <rFont val="Arial"/>
        <family val="0"/>
        <charset val="1"/>
      </rPr>
      <t xml:space="preserve">0.25mg</t>
    </r>
    <r>
      <rPr>
        <sz val="10"/>
        <rFont val="Noto Sans CJK SC"/>
        <family val="2"/>
      </rPr>
      <t xml:space="preserve">（リナクロチド）添付文書 </t>
    </r>
    <r>
      <rPr>
        <sz val="10"/>
        <rFont val="Arial"/>
        <family val="0"/>
        <charset val="1"/>
      </rPr>
      <t xml:space="preserve">2026</t>
    </r>
    <r>
      <rPr>
        <sz val="10"/>
        <rFont val="Noto Sans CJK SC"/>
        <family val="2"/>
      </rPr>
      <t xml:space="preserve">年</t>
    </r>
    <r>
      <rPr>
        <sz val="10"/>
        <rFont val="Arial"/>
        <family val="0"/>
        <charset val="1"/>
      </rPr>
      <t xml:space="preserve">8</t>
    </r>
    <r>
      <rPr>
        <sz val="10"/>
        <rFont val="Noto Sans CJK SC"/>
        <family val="2"/>
      </rPr>
      <t xml:space="preserve">月改訂（第</t>
    </r>
    <r>
      <rPr>
        <sz val="10"/>
        <rFont val="Arial"/>
        <family val="0"/>
        <charset val="1"/>
      </rPr>
      <t xml:space="preserve">3</t>
    </r>
    <r>
      <rPr>
        <sz val="10"/>
        <rFont val="Noto Sans CJK SC"/>
        <family val="2"/>
      </rPr>
      <t xml:space="preserve">版）、アステラス製薬</t>
    </r>
  </si>
  <si>
    <t xml:space="preserve">NG-045</t>
  </si>
  <si>
    <r>
      <rPr>
        <sz val="10"/>
        <rFont val="Noto Sans CJK SC"/>
        <family val="2"/>
      </rPr>
      <t xml:space="preserve">エロビキシバットは、回腸末端の胆汁酸トランスポーター（</t>
    </r>
    <r>
      <rPr>
        <sz val="10"/>
        <rFont val="Arial"/>
        <family val="0"/>
        <charset val="1"/>
      </rPr>
      <t xml:space="preserve">IBAT</t>
    </r>
    <r>
      <rPr>
        <sz val="10"/>
        <rFont val="Noto Sans CJK SC"/>
        <family val="2"/>
      </rPr>
      <t xml:space="preserve">）を阻害して大腸内の胆汁酸を増やし、水分分泌と消化管運動を高める慢性便秘症の治療薬である。成人に</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t>
    </r>
    <r>
      <rPr>
        <sz val="10"/>
        <rFont val="Arial"/>
        <family val="0"/>
        <charset val="1"/>
      </rPr>
      <t xml:space="preserve">10 mg</t>
    </r>
    <r>
      <rPr>
        <sz val="10"/>
        <rFont val="Noto Sans CJK SC"/>
        <family val="2"/>
      </rPr>
      <t xml:space="preserve">（最高</t>
    </r>
    <r>
      <rPr>
        <sz val="10"/>
        <rFont val="Arial"/>
        <family val="0"/>
        <charset val="1"/>
      </rPr>
      <t xml:space="preserve">15 mg</t>
    </r>
    <r>
      <rPr>
        <sz val="10"/>
        <rFont val="Noto Sans CJK SC"/>
        <family val="2"/>
      </rPr>
      <t xml:space="preserve">）を食前に投与し、主な副作用は腹痛（</t>
    </r>
    <r>
      <rPr>
        <sz val="10"/>
        <rFont val="Arial"/>
        <family val="0"/>
        <charset val="1"/>
      </rPr>
      <t xml:space="preserve">23.2%</t>
    </r>
    <r>
      <rPr>
        <sz val="10"/>
        <rFont val="Noto Sans CJK SC"/>
        <family val="2"/>
      </rPr>
      <t xml:space="preserve">）と下痢（</t>
    </r>
    <r>
      <rPr>
        <sz val="10"/>
        <rFont val="Arial"/>
        <family val="0"/>
        <charset val="1"/>
      </rPr>
      <t xml:space="preserve">14.4%</t>
    </r>
    <r>
      <rPr>
        <sz val="10"/>
        <rFont val="Noto Sans CJK SC"/>
        <family val="2"/>
      </rPr>
      <t xml:space="preserve">）である。</t>
    </r>
  </si>
  <si>
    <r>
      <rPr>
        <sz val="10"/>
        <rFont val="Arial"/>
        <family val="0"/>
        <charset val="1"/>
      </rPr>
      <t xml:space="preserve">PS-02-08-05 (id: JkxnuRY)</t>
    </r>
    <r>
      <rPr>
        <sz val="10"/>
        <rFont val="Noto Sans CJK SC"/>
        <family val="2"/>
      </rPr>
      <t xml:space="preserve">；</t>
    </r>
    <r>
      <rPr>
        <sz val="10"/>
        <rFont val="Arial"/>
        <family val="0"/>
        <charset val="1"/>
      </rPr>
      <t xml:space="preserve">TBL-01-00-268 (id: Jlvnl4o)</t>
    </r>
    <r>
      <rPr>
        <sz val="10"/>
        <rFont val="Noto Sans CJK SC"/>
        <family val="2"/>
      </rPr>
      <t xml:space="preserve">；</t>
    </r>
    <r>
      <rPr>
        <sz val="10"/>
        <rFont val="Arial"/>
        <family val="0"/>
        <charset val="1"/>
      </rPr>
      <t xml:space="preserve">TBL-02-07-021 (id: JlAKpkY)</t>
    </r>
  </si>
  <si>
    <t xml:space="preserve">SRC-118</t>
  </si>
  <si>
    <r>
      <rPr>
        <sz val="10"/>
        <rFont val="Noto Sans CJK SC"/>
        <family val="2"/>
      </rPr>
      <t xml:space="preserve">グーフィス錠</t>
    </r>
    <r>
      <rPr>
        <sz val="10"/>
        <rFont val="Arial"/>
        <family val="0"/>
        <charset val="1"/>
      </rPr>
      <t xml:space="preserve">5mg</t>
    </r>
    <r>
      <rPr>
        <sz val="10"/>
        <rFont val="Noto Sans CJK SC"/>
        <family val="2"/>
      </rPr>
      <t xml:space="preserve">（エロビキシバット水和物）添付文書 </t>
    </r>
    <r>
      <rPr>
        <sz val="10"/>
        <rFont val="Arial"/>
        <family val="0"/>
        <charset val="1"/>
      </rPr>
      <t xml:space="preserve">2022</t>
    </r>
    <r>
      <rPr>
        <sz val="10"/>
        <rFont val="Noto Sans CJK SC"/>
        <family val="2"/>
      </rPr>
      <t xml:space="preserve">年</t>
    </r>
    <r>
      <rPr>
        <sz val="10"/>
        <rFont val="Arial"/>
        <family val="0"/>
        <charset val="1"/>
      </rPr>
      <t xml:space="preserve">4</t>
    </r>
    <r>
      <rPr>
        <sz val="10"/>
        <rFont val="Noto Sans CJK SC"/>
        <family val="2"/>
      </rPr>
      <t xml:space="preserve">月改訂（第</t>
    </r>
    <r>
      <rPr>
        <sz val="10"/>
        <rFont val="Arial"/>
        <family val="0"/>
        <charset val="1"/>
      </rPr>
      <t xml:space="preserve">2</t>
    </r>
    <r>
      <rPr>
        <sz val="10"/>
        <rFont val="Noto Sans CJK SC"/>
        <family val="2"/>
      </rPr>
      <t xml:space="preserve">版）、</t>
    </r>
    <r>
      <rPr>
        <sz val="10"/>
        <rFont val="Arial"/>
        <family val="0"/>
        <charset val="1"/>
      </rPr>
      <t xml:space="preserve">EA</t>
    </r>
    <r>
      <rPr>
        <sz val="10"/>
        <rFont val="Noto Sans CJK SC"/>
        <family val="2"/>
      </rPr>
      <t xml:space="preserve">ファーマ</t>
    </r>
  </si>
  <si>
    <t xml:space="preserve">NG-046</t>
  </si>
  <si>
    <r>
      <rPr>
        <sz val="10"/>
        <rFont val="Noto Sans CJK SC"/>
        <family val="2"/>
      </rPr>
      <t xml:space="preserve">ナルデメジンはオピオイド誘発性便秘症に適応をもつ末梢性</t>
    </r>
    <r>
      <rPr>
        <sz val="10"/>
        <rFont val="Arial"/>
        <family val="0"/>
        <charset val="1"/>
      </rPr>
      <t xml:space="preserve">μ</t>
    </r>
    <r>
      <rPr>
        <sz val="10"/>
        <rFont val="Noto Sans CJK SC"/>
        <family val="2"/>
      </rPr>
      <t xml:space="preserve">オピオイド受容体拮抗薬で、成人に</t>
    </r>
    <r>
      <rPr>
        <sz val="10"/>
        <rFont val="Arial"/>
        <family val="0"/>
        <charset val="1"/>
      </rPr>
      <t xml:space="preserve">0.2 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回投与する。消化管閉塞またはその既往で再発のおそれが高い患者には禁忌で、オピオイドを中止したときは本剤も中止する。主な副作用は下痢（約</t>
    </r>
    <r>
      <rPr>
        <sz val="10"/>
        <rFont val="Arial"/>
        <family val="0"/>
        <charset val="1"/>
      </rPr>
      <t xml:space="preserve">21%</t>
    </r>
    <r>
      <rPr>
        <sz val="10"/>
        <rFont val="Noto Sans CJK SC"/>
        <family val="2"/>
      </rPr>
      <t xml:space="preserve">）である。</t>
    </r>
  </si>
  <si>
    <t xml:space="preserve">SRC-119</t>
  </si>
  <si>
    <r>
      <rPr>
        <sz val="10"/>
        <rFont val="Noto Sans CJK SC"/>
        <family val="2"/>
      </rPr>
      <t xml:space="preserve">スインプロイク錠</t>
    </r>
    <r>
      <rPr>
        <sz val="10"/>
        <rFont val="Arial"/>
        <family val="0"/>
        <charset val="1"/>
      </rPr>
      <t xml:space="preserve">0.2mg</t>
    </r>
    <r>
      <rPr>
        <sz val="10"/>
        <rFont val="Noto Sans CJK SC"/>
        <family val="2"/>
      </rPr>
      <t xml:space="preserve">（ナルデメジントシル酸塩）添付文書 </t>
    </r>
    <r>
      <rPr>
        <sz val="10"/>
        <rFont val="Arial"/>
        <family val="0"/>
        <charset val="1"/>
      </rPr>
      <t xml:space="preserve">2026</t>
    </r>
    <r>
      <rPr>
        <sz val="10"/>
        <rFont val="Noto Sans CJK SC"/>
        <family val="2"/>
      </rPr>
      <t xml:space="preserve">年</t>
    </r>
    <r>
      <rPr>
        <sz val="10"/>
        <rFont val="Arial"/>
        <family val="0"/>
        <charset val="1"/>
      </rPr>
      <t xml:space="preserve">9</t>
    </r>
    <r>
      <rPr>
        <sz val="10"/>
        <rFont val="Noto Sans CJK SC"/>
        <family val="2"/>
      </rPr>
      <t xml:space="preserve">月改訂（第</t>
    </r>
    <r>
      <rPr>
        <sz val="10"/>
        <rFont val="Arial"/>
        <family val="0"/>
        <charset val="1"/>
      </rPr>
      <t xml:space="preserve">3</t>
    </r>
    <r>
      <rPr>
        <sz val="10"/>
        <rFont val="Noto Sans CJK SC"/>
        <family val="2"/>
      </rPr>
      <t xml:space="preserve">版）、塩野義製薬</t>
    </r>
  </si>
  <si>
    <t xml:space="preserve">NG-047</t>
  </si>
  <si>
    <r>
      <rPr>
        <sz val="10"/>
        <rFont val="Noto Sans CJK SC"/>
        <family val="2"/>
      </rPr>
      <t xml:space="preserve">日本でのリファキシミン（リフキシマ）の効能・効果は「肝性脳症における高アンモニア血症の改善」だけで、</t>
    </r>
    <r>
      <rPr>
        <sz val="10"/>
        <rFont val="Arial"/>
        <family val="0"/>
        <charset val="1"/>
      </rPr>
      <t xml:space="preserve">IBS</t>
    </r>
    <r>
      <rPr>
        <sz val="10"/>
        <rFont val="Noto Sans CJK SC"/>
        <family val="2"/>
      </rPr>
      <t xml:space="preserve">や小腸内細菌異常増殖（</t>
    </r>
    <r>
      <rPr>
        <sz val="10"/>
        <rFont val="Arial"/>
        <family val="0"/>
        <charset val="1"/>
      </rPr>
      <t xml:space="preserve">SIBO</t>
    </r>
    <r>
      <rPr>
        <sz val="10"/>
        <rFont val="Noto Sans CJK SC"/>
        <family val="2"/>
      </rPr>
      <t xml:space="preserve">）には承認されていない。</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</si>
  <si>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TBL-02-07-015 (id: JlAKpkI)</t>
    </r>
  </si>
  <si>
    <t xml:space="preserve">SRC-120</t>
  </si>
  <si>
    <r>
      <rPr>
        <sz val="10"/>
        <rFont val="Noto Sans CJK SC"/>
        <family val="2"/>
      </rPr>
      <t xml:space="preserve">リフキシマ錠</t>
    </r>
    <r>
      <rPr>
        <sz val="10"/>
        <rFont val="Arial"/>
        <family val="0"/>
        <charset val="1"/>
      </rPr>
      <t xml:space="preserve">200mg</t>
    </r>
    <r>
      <rPr>
        <sz val="10"/>
        <rFont val="Noto Sans CJK SC"/>
        <family val="2"/>
      </rPr>
      <t xml:space="preserve">（リファキシミン）添付文書 </t>
    </r>
    <r>
      <rPr>
        <sz val="10"/>
        <rFont val="Arial"/>
        <family val="0"/>
        <charset val="1"/>
      </rPr>
      <t xml:space="preserve">2024</t>
    </r>
    <r>
      <rPr>
        <sz val="10"/>
        <rFont val="Noto Sans CJK SC"/>
        <family val="2"/>
      </rPr>
      <t xml:space="preserve">年</t>
    </r>
    <r>
      <rPr>
        <sz val="10"/>
        <rFont val="Arial"/>
        <family val="0"/>
        <charset val="1"/>
      </rPr>
      <t xml:space="preserve">3</t>
    </r>
    <r>
      <rPr>
        <sz val="10"/>
        <rFont val="Noto Sans CJK SC"/>
        <family val="2"/>
      </rPr>
      <t xml:space="preserve">月改訂（第</t>
    </r>
    <r>
      <rPr>
        <sz val="10"/>
        <rFont val="Arial"/>
        <family val="0"/>
        <charset val="1"/>
      </rPr>
      <t xml:space="preserve">3</t>
    </r>
    <r>
      <rPr>
        <sz val="10"/>
        <rFont val="Noto Sans CJK SC"/>
        <family val="2"/>
      </rPr>
      <t xml:space="preserve">版）、あすか製薬</t>
    </r>
  </si>
  <si>
    <t xml:space="preserve">NG-048</t>
  </si>
  <si>
    <t xml:space="preserve">げっぷ障害・反芻症候群</t>
  </si>
  <si>
    <r>
      <rPr>
        <sz val="10"/>
        <rFont val="Noto Sans CJK SC"/>
        <family val="2"/>
      </rPr>
      <t xml:space="preserve">げっぷ障害は、胃内の空気が上がってくる過剰な胃げっぷと、食道に吸い込んだ空気がすぐに吐き出される胃上部げっぷ（</t>
    </r>
    <r>
      <rPr>
        <sz val="10"/>
        <rFont val="Arial"/>
        <family val="0"/>
        <charset val="1"/>
      </rPr>
      <t xml:space="preserve">supragastric belching</t>
    </r>
    <r>
      <rPr>
        <sz val="10"/>
        <rFont val="Noto Sans CJK SC"/>
        <family val="2"/>
      </rPr>
      <t xml:space="preserve">）に分けられる。診断には</t>
    </r>
    <r>
      <rPr>
        <sz val="10"/>
        <rFont val="Arial"/>
        <family val="0"/>
        <charset val="1"/>
      </rPr>
      <t xml:space="preserve">24</t>
    </r>
    <r>
      <rPr>
        <sz val="10"/>
        <rFont val="Noto Sans CJK SC"/>
        <family val="2"/>
      </rPr>
      <t xml:space="preserve">時間食道インピーダンス・</t>
    </r>
    <r>
      <rPr>
        <sz val="10"/>
        <rFont val="Arial"/>
        <family val="0"/>
        <charset val="1"/>
      </rPr>
      <t xml:space="preserve">pH</t>
    </r>
    <r>
      <rPr>
        <sz val="10"/>
        <rFont val="Noto Sans CJK SC"/>
        <family val="2"/>
      </rPr>
      <t xml:space="preserve">モニタリング（</t>
    </r>
    <r>
      <rPr>
        <sz val="10"/>
        <rFont val="Arial"/>
        <family val="0"/>
        <charset val="1"/>
      </rPr>
      <t xml:space="preserve">MII-pH</t>
    </r>
    <r>
      <rPr>
        <sz val="10"/>
        <rFont val="Noto Sans CJK SC"/>
        <family val="2"/>
      </rPr>
      <t xml:space="preserve">）が最も信頼できる方法とされ、胃上部げっぷが</t>
    </r>
    <r>
      <rPr>
        <sz val="10"/>
        <rFont val="Arial"/>
        <family val="0"/>
        <charset val="1"/>
      </rPr>
      <t xml:space="preserve">24</t>
    </r>
    <r>
      <rPr>
        <sz val="10"/>
        <rFont val="Noto Sans CJK SC"/>
        <family val="2"/>
      </rPr>
      <t xml:space="preserve">時間に</t>
    </r>
    <r>
      <rPr>
        <sz val="10"/>
        <rFont val="Arial"/>
        <family val="0"/>
        <charset val="1"/>
      </rPr>
      <t xml:space="preserve">13</t>
    </r>
    <r>
      <rPr>
        <sz val="10"/>
        <rFont val="Noto Sans CJK SC"/>
        <family val="2"/>
      </rPr>
      <t xml:space="preserve">回を超えると病的とする研究がある。</t>
    </r>
  </si>
  <si>
    <t xml:space="preserve">SRC-122</t>
  </si>
  <si>
    <t xml:space="preserve">Sawada A, Fujiwara Y. Belching Disorders and Rumination Syndrome: A Literature Review. Digestion 2024;105:18-25</t>
  </si>
  <si>
    <t xml:space="preserve">10.1159/000534092</t>
  </si>
  <si>
    <t xml:space="preserve">閾値は総説が引用した研究の値（二次資料経由）</t>
  </si>
  <si>
    <t xml:space="preserve">NG-049</t>
  </si>
  <si>
    <r>
      <rPr>
        <sz val="10"/>
        <rFont val="Noto Sans CJK SC"/>
        <family val="2"/>
      </rPr>
      <t xml:space="preserve">胃上部げっぷには、認知行動療法や言語療法が有効で、</t>
    </r>
    <r>
      <rPr>
        <sz val="10"/>
        <rFont val="Arial"/>
        <family val="0"/>
        <charset val="1"/>
      </rPr>
      <t xml:space="preserve">50</t>
    </r>
    <r>
      <rPr>
        <sz val="10"/>
        <rFont val="Noto Sans CJK SC"/>
        <family val="2"/>
      </rPr>
      <t xml:space="preserve">〜</t>
    </r>
    <r>
      <rPr>
        <sz val="10"/>
        <rFont val="Arial"/>
        <family val="0"/>
        <charset val="1"/>
      </rPr>
      <t xml:space="preserve">80%</t>
    </r>
    <r>
      <rPr>
        <sz val="10"/>
        <rFont val="Noto Sans CJK SC"/>
        <family val="2"/>
      </rPr>
      <t xml:space="preserve">の患者で症状とげっぷの回数が改善すると報告されている。</t>
    </r>
  </si>
  <si>
    <t xml:space="preserve">総説が引用した研究の値（二次資料経由）</t>
  </si>
  <si>
    <t xml:space="preserve">NG-050</t>
  </si>
  <si>
    <r>
      <rPr>
        <sz val="10"/>
        <rFont val="Noto Sans CJK SC"/>
        <family val="2"/>
      </rPr>
      <t xml:space="preserve">反芻症候群は、食べたばかりの食物が力まずに繰り返し口まで逆流する病態である。食後の高解像度インピーダンス内圧検査（</t>
    </r>
    <r>
      <rPr>
        <sz val="10"/>
        <rFont val="Arial"/>
        <family val="0"/>
        <charset val="1"/>
      </rPr>
      <t xml:space="preserve">HRIM</t>
    </r>
    <r>
      <rPr>
        <sz val="10"/>
        <rFont val="Noto Sans CJK SC"/>
        <family val="2"/>
      </rPr>
      <t xml:space="preserve">）が診断の標準とされ、逆流に先立つ胃内圧の上昇（</t>
    </r>
    <r>
      <rPr>
        <sz val="10"/>
        <rFont val="Arial"/>
        <family val="0"/>
        <charset val="1"/>
      </rPr>
      <t xml:space="preserve">30 mmHg</t>
    </r>
    <r>
      <rPr>
        <sz val="10"/>
        <rFont val="Noto Sans CJK SC"/>
        <family val="2"/>
      </rPr>
      <t xml:space="preserve">超）が目安として提案されている。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</si>
  <si>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TBL-02-07-004 (id: JlAKpjc)</t>
    </r>
    <r>
      <rPr>
        <sz val="10"/>
        <rFont val="Noto Sans CJK SC"/>
        <family val="2"/>
      </rPr>
      <t xml:space="preserve">；</t>
    </r>
    <r>
      <rPr>
        <sz val="10"/>
        <rFont val="Arial"/>
        <family val="0"/>
        <charset val="1"/>
      </rPr>
      <t xml:space="preserve">TBL-02-07-018 (id: JlAKpkQ)</t>
    </r>
  </si>
  <si>
    <t xml:space="preserve">NG-051</t>
  </si>
  <si>
    <r>
      <rPr>
        <sz val="10"/>
        <rFont val="Noto Sans CJK SC"/>
        <family val="2"/>
      </rPr>
      <t xml:space="preserve">反芻症候群の第一選択は、横隔膜呼吸を用いた認知行動療法であり、バイオフィードバックと組み合わせた認知行動療法で反芻の回数が約</t>
    </r>
    <r>
      <rPr>
        <sz val="10"/>
        <rFont val="Arial"/>
        <family val="0"/>
        <charset val="1"/>
      </rPr>
      <t xml:space="preserve">70%</t>
    </r>
    <r>
      <rPr>
        <sz val="10"/>
        <rFont val="Noto Sans CJK SC"/>
        <family val="2"/>
      </rPr>
      <t xml:space="preserve">減ったとの報告がある。バクロフェン（</t>
    </r>
    <r>
      <rPr>
        <sz val="10"/>
        <rFont val="Arial"/>
        <family val="0"/>
        <charset val="1"/>
      </rPr>
      <t xml:space="preserve">10 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3</t>
    </r>
    <r>
      <rPr>
        <sz val="10"/>
        <rFont val="Noto Sans CJK SC"/>
        <family val="2"/>
      </rPr>
      <t xml:space="preserve">回、</t>
    </r>
    <r>
      <rPr>
        <sz val="10"/>
        <rFont val="Arial"/>
        <family val="0"/>
        <charset val="1"/>
      </rPr>
      <t xml:space="preserve">2</t>
    </r>
    <r>
      <rPr>
        <sz val="10"/>
        <rFont val="Noto Sans CJK SC"/>
        <family val="2"/>
      </rPr>
      <t xml:space="preserve">週間）で回数が減ったとする比較試験もある。インターネット調査による世界の有病率は、げっぷ障害</t>
    </r>
    <r>
      <rPr>
        <sz val="10"/>
        <rFont val="Arial"/>
        <family val="0"/>
        <charset val="1"/>
      </rPr>
      <t xml:space="preserve">1%</t>
    </r>
    <r>
      <rPr>
        <sz val="10"/>
        <rFont val="Noto Sans CJK SC"/>
        <family val="2"/>
      </rPr>
      <t xml:space="preserve">、反芻症候群</t>
    </r>
    <r>
      <rPr>
        <sz val="10"/>
        <rFont val="Arial"/>
        <family val="0"/>
        <charset val="1"/>
      </rPr>
      <t xml:space="preserve">2.8%</t>
    </r>
    <r>
      <rPr>
        <sz val="10"/>
        <rFont val="Noto Sans CJK SC"/>
        <family val="2"/>
      </rPr>
      <t xml:space="preserve">とされる。</t>
    </r>
  </si>
  <si>
    <t xml:space="preserve">数値は総説が引用した研究の値（二次資料経由）</t>
  </si>
  <si>
    <t xml:space="preserve">NG-052</t>
  </si>
  <si>
    <t xml:space="preserve">直腸肛門機能検査</t>
  </si>
  <si>
    <r>
      <rPr>
        <sz val="10"/>
        <rFont val="Noto Sans CJK SC"/>
        <family val="2"/>
      </rPr>
      <t xml:space="preserve">国際肛門直腸生理ワーキンググループ（</t>
    </r>
    <r>
      <rPr>
        <sz val="10"/>
        <rFont val="Arial"/>
        <family val="0"/>
        <charset val="1"/>
      </rPr>
      <t xml:space="preserve">IAPWG</t>
    </r>
    <r>
      <rPr>
        <sz val="10"/>
        <rFont val="Noto Sans CJK SC"/>
        <family val="2"/>
      </rPr>
      <t xml:space="preserve">）の標準検査プロトコルは、高解像度直腸肛門内圧検査（安静時圧、随意収縮、持続収縮、咳嗽、怒責、直腸肛門抑制反射）、直腸感覚検査（初発感覚、便意、最大耐容量の各容量）、</t>
    </r>
    <r>
      <rPr>
        <sz val="10"/>
        <rFont val="Arial"/>
        <family val="0"/>
        <charset val="1"/>
      </rPr>
      <t xml:space="preserve">50 mL</t>
    </r>
    <r>
      <rPr>
        <sz val="10"/>
        <rFont val="Noto Sans CJK SC"/>
        <family val="2"/>
      </rPr>
      <t xml:space="preserve">の温水を入れたバルーンの排出検査（排出までの時間）の</t>
    </r>
    <r>
      <rPr>
        <sz val="10"/>
        <rFont val="Arial"/>
        <family val="0"/>
        <charset val="1"/>
      </rPr>
      <t xml:space="preserve">3</t>
    </r>
    <r>
      <rPr>
        <sz val="10"/>
        <rFont val="Noto Sans CJK SC"/>
        <family val="2"/>
      </rPr>
      <t xml:space="preserve">つで構成される。</t>
    </r>
  </si>
  <si>
    <r>
      <rPr>
        <sz val="10"/>
        <rFont val="Arial"/>
        <family val="0"/>
        <charset val="1"/>
      </rPr>
      <t xml:space="preserve">PS-02-08-05 (id: JkxnuRY)</t>
    </r>
    <r>
      <rPr>
        <sz val="10"/>
        <rFont val="Noto Sans CJK SC"/>
        <family val="2"/>
      </rPr>
      <t xml:space="preserve">；</t>
    </r>
    <r>
      <rPr>
        <sz val="10"/>
        <rFont val="Arial"/>
        <family val="0"/>
        <charset val="1"/>
      </rPr>
      <t xml:space="preserve">TBL-02-07-011 (id: JlAKpj4)</t>
    </r>
    <r>
      <rPr>
        <sz val="10"/>
        <rFont val="Noto Sans CJK SC"/>
        <family val="2"/>
      </rPr>
      <t xml:space="preserve">；</t>
    </r>
    <r>
      <rPr>
        <sz val="10"/>
        <rFont val="Arial"/>
        <family val="0"/>
        <charset val="1"/>
      </rPr>
      <t xml:space="preserve">TBL-02-07-021 (id: JlAKpkY)</t>
    </r>
  </si>
  <si>
    <t xml:space="preserve">SRC-121</t>
  </si>
  <si>
    <t xml:space="preserve">Carrington EV, et al. The international anorectal physiology working group (IAPWG) recommendations: Standardized testing protocol and the London classification for disorders of anorectal function. Neurogastroenterol Motil 2020;32:e13679</t>
  </si>
  <si>
    <t xml:space="preserve">10.1111/nmo.13679</t>
  </si>
  <si>
    <t xml:space="preserve">NG-053</t>
  </si>
  <si>
    <r>
      <rPr>
        <sz val="10"/>
        <rFont val="Noto Sans CJK SC"/>
        <family val="2"/>
      </rPr>
      <t xml:space="preserve">ロンドン分類は、直腸肛門の機能障害を、</t>
    </r>
    <r>
      <rPr>
        <sz val="10"/>
        <rFont val="Arial"/>
        <family val="0"/>
        <charset val="1"/>
      </rPr>
      <t xml:space="preserve">Part 1 </t>
    </r>
    <r>
      <rPr>
        <sz val="10"/>
        <rFont val="Noto Sans CJK SC"/>
        <family val="2"/>
      </rPr>
      <t xml:space="preserve">直腸肛門抑制反射の障害、</t>
    </r>
    <r>
      <rPr>
        <sz val="10"/>
        <rFont val="Arial"/>
        <family val="0"/>
        <charset val="1"/>
      </rPr>
      <t xml:space="preserve">Part 2 </t>
    </r>
    <r>
      <rPr>
        <sz val="10"/>
        <rFont val="Noto Sans CJK SC"/>
        <family val="2"/>
      </rPr>
      <t xml:space="preserve">肛門の緊張と収縮力の障害、</t>
    </r>
    <r>
      <rPr>
        <sz val="10"/>
        <rFont val="Arial"/>
        <family val="0"/>
        <charset val="1"/>
      </rPr>
      <t xml:space="preserve">Part 3 </t>
    </r>
    <r>
      <rPr>
        <sz val="10"/>
        <rFont val="Noto Sans CJK SC"/>
        <family val="2"/>
      </rPr>
      <t xml:space="preserve">直腸肛門の協調の障害、</t>
    </r>
    <r>
      <rPr>
        <sz val="10"/>
        <rFont val="Arial"/>
        <family val="0"/>
        <charset val="1"/>
      </rPr>
      <t xml:space="preserve">Part 4 </t>
    </r>
    <r>
      <rPr>
        <sz val="10"/>
        <rFont val="Noto Sans CJK SC"/>
        <family val="2"/>
      </rPr>
      <t xml:space="preserve">直腸感覚の障害、の</t>
    </r>
    <r>
      <rPr>
        <sz val="10"/>
        <rFont val="Arial"/>
        <family val="0"/>
        <charset val="1"/>
      </rPr>
      <t xml:space="preserve">4</t>
    </r>
    <r>
      <rPr>
        <sz val="10"/>
        <rFont val="Noto Sans CJK SC"/>
        <family val="2"/>
      </rPr>
      <t xml:space="preserve">部に分けて記述する。</t>
    </r>
  </si>
  <si>
    <t xml:space="preserve">NG-054</t>
  </si>
  <si>
    <r>
      <rPr>
        <sz val="10"/>
        <rFont val="Arial"/>
        <family val="0"/>
        <charset val="1"/>
      </rPr>
      <t xml:space="preserve">2019</t>
    </r>
    <r>
      <rPr>
        <sz val="10"/>
        <rFont val="Noto Sans CJK SC"/>
        <family val="2"/>
      </rPr>
      <t xml:space="preserve">年、米国で同じドナーの便による糞便微生物移植（</t>
    </r>
    <r>
      <rPr>
        <sz val="10"/>
        <rFont val="Arial"/>
        <family val="0"/>
        <charset val="1"/>
      </rPr>
      <t xml:space="preserve">FMT</t>
    </r>
    <r>
      <rPr>
        <sz val="10"/>
        <rFont val="Noto Sans CJK SC"/>
        <family val="2"/>
      </rPr>
      <t xml:space="preserve">）を受けた免疫不全の成人</t>
    </r>
    <r>
      <rPr>
        <sz val="10"/>
        <rFont val="Arial"/>
        <family val="0"/>
        <charset val="1"/>
      </rPr>
      <t xml:space="preserve">2</t>
    </r>
    <r>
      <rPr>
        <sz val="10"/>
        <rFont val="Noto Sans CJK SC"/>
        <family val="2"/>
      </rPr>
      <t xml:space="preserve">人が</t>
    </r>
    <r>
      <rPr>
        <sz val="10"/>
        <rFont val="Arial"/>
        <family val="0"/>
        <charset val="1"/>
      </rPr>
      <t xml:space="preserve">ESBL</t>
    </r>
    <r>
      <rPr>
        <sz val="10"/>
        <rFont val="Noto Sans CJK SC"/>
        <family val="2"/>
      </rPr>
      <t xml:space="preserve">産生大腸菌の侵襲性感染症を起こし、</t>
    </r>
    <r>
      <rPr>
        <sz val="10"/>
        <rFont val="Arial"/>
        <family val="0"/>
        <charset val="1"/>
      </rPr>
      <t xml:space="preserve">1</t>
    </r>
    <r>
      <rPr>
        <sz val="10"/>
        <rFont val="Noto Sans CJK SC"/>
        <family val="2"/>
      </rPr>
      <t xml:space="preserve">人が死亡した。ドナー便は事前に</t>
    </r>
    <r>
      <rPr>
        <sz val="10"/>
        <rFont val="Arial"/>
        <family val="0"/>
        <charset val="1"/>
      </rPr>
      <t xml:space="preserve">ESBL</t>
    </r>
    <r>
      <rPr>
        <sz val="10"/>
        <rFont val="Noto Sans CJK SC"/>
        <family val="2"/>
      </rPr>
      <t xml:space="preserve">産生菌の検査を受けていなかった。</t>
    </r>
  </si>
  <si>
    <t xml:space="preserve">SRC-123</t>
  </si>
  <si>
    <r>
      <rPr>
        <sz val="10"/>
        <rFont val="Arial"/>
        <family val="0"/>
        <charset val="1"/>
      </rPr>
      <t xml:space="preserve">FDA. Fecal Microbiota for Transplantation: Safety Communication – Risk of Serious Adverse Reactions Due to Transmission of Multi-Drug Resistant Organisms</t>
    </r>
    <r>
      <rPr>
        <sz val="10"/>
        <rFont val="Noto Sans CJK SC"/>
        <family val="2"/>
      </rPr>
      <t xml:space="preserve">（</t>
    </r>
    <r>
      <rPr>
        <sz val="10"/>
        <rFont val="Arial"/>
        <family val="0"/>
        <charset val="1"/>
      </rPr>
      <t xml:space="preserve">2019-06-13</t>
    </r>
    <r>
      <rPr>
        <sz val="10"/>
        <rFont val="Noto Sans CJK SC"/>
        <family val="2"/>
      </rPr>
      <t xml:space="preserve">、</t>
    </r>
    <r>
      <rPr>
        <sz val="10"/>
        <rFont val="Arial"/>
        <family val="0"/>
        <charset val="1"/>
      </rPr>
      <t xml:space="preserve">06-18</t>
    </r>
    <r>
      <rPr>
        <sz val="10"/>
        <rFont val="Noto Sans CJK SC"/>
        <family val="2"/>
      </rPr>
      <t xml:space="preserve">更新）</t>
    </r>
  </si>
  <si>
    <t xml:space="preserve">NG-055</t>
  </si>
  <si>
    <r>
      <rPr>
        <sz val="10"/>
        <rFont val="Noto Sans CJK SC"/>
        <family val="2"/>
      </rPr>
      <t xml:space="preserve">これを受けて米国</t>
    </r>
    <r>
      <rPr>
        <sz val="10"/>
        <rFont val="Arial"/>
        <family val="0"/>
        <charset val="1"/>
      </rPr>
      <t xml:space="preserve">FDA</t>
    </r>
    <r>
      <rPr>
        <sz val="10"/>
        <rFont val="Noto Sans CJK SC"/>
        <family val="2"/>
      </rPr>
      <t xml:space="preserve">は、</t>
    </r>
    <r>
      <rPr>
        <sz val="10"/>
        <rFont val="Arial"/>
        <family val="0"/>
        <charset val="1"/>
      </rPr>
      <t xml:space="preserve">FMT</t>
    </r>
    <r>
      <rPr>
        <sz val="10"/>
        <rFont val="Noto Sans CJK SC"/>
        <family val="2"/>
      </rPr>
      <t xml:space="preserve">を研究用（治験）として扱い、ドナーへの多剤耐性菌保菌の危険因子の問診と高リスク者の除外、</t>
    </r>
    <r>
      <rPr>
        <sz val="10"/>
        <rFont val="Arial"/>
        <family val="0"/>
        <charset val="1"/>
      </rPr>
      <t xml:space="preserve">ESBL</t>
    </r>
    <r>
      <rPr>
        <sz val="10"/>
        <rFont val="Noto Sans CJK SC"/>
        <family val="2"/>
      </rPr>
      <t xml:space="preserve">産生腸内細菌、</t>
    </r>
    <r>
      <rPr>
        <sz val="10"/>
        <rFont val="Arial"/>
        <family val="0"/>
        <charset val="1"/>
      </rPr>
      <t xml:space="preserve">VRE</t>
    </r>
    <r>
      <rPr>
        <sz val="10"/>
        <rFont val="Noto Sans CJK SC"/>
        <family val="2"/>
      </rPr>
      <t xml:space="preserve">、</t>
    </r>
    <r>
      <rPr>
        <sz val="10"/>
        <rFont val="Arial"/>
        <family val="0"/>
        <charset val="1"/>
      </rPr>
      <t xml:space="preserve">CRE</t>
    </r>
    <r>
      <rPr>
        <sz val="10"/>
        <rFont val="Noto Sans CJK SC"/>
        <family val="2"/>
      </rPr>
      <t xml:space="preserve">、</t>
    </r>
    <r>
      <rPr>
        <sz val="10"/>
        <rFont val="Arial"/>
        <family val="0"/>
        <charset val="1"/>
      </rPr>
      <t xml:space="preserve">MRSA</t>
    </r>
    <r>
      <rPr>
        <sz val="10"/>
        <rFont val="Noto Sans CJK SC"/>
        <family val="2"/>
      </rPr>
      <t xml:space="preserve">などの多剤耐性菌のドナー便検査を求めた。</t>
    </r>
  </si>
  <si>
    <t xml:space="preserve">NG-056</t>
  </si>
  <si>
    <t xml:space="preserve">神経疾患と消化管機能</t>
  </si>
  <si>
    <r>
      <rPr>
        <sz val="10"/>
        <rFont val="Noto Sans CJK SC"/>
        <family val="2"/>
      </rPr>
      <t xml:space="preserve">パーキンソン病とパーキンソン症候群の患者を調べた研究では、何らかの便秘がパーキンソン病の約</t>
    </r>
    <r>
      <rPr>
        <sz val="10"/>
        <rFont val="Arial"/>
        <family val="0"/>
        <charset val="1"/>
      </rPr>
      <t xml:space="preserve">80%</t>
    </r>
    <r>
      <rPr>
        <sz val="10"/>
        <rFont val="Noto Sans CJK SC"/>
        <family val="2"/>
      </rPr>
      <t xml:space="preserve">、パーキンソン症候群の約</t>
    </r>
    <r>
      <rPr>
        <sz val="10"/>
        <rFont val="Arial"/>
        <family val="0"/>
        <charset val="1"/>
      </rPr>
      <t xml:space="preserve">92%</t>
    </r>
    <r>
      <rPr>
        <sz val="10"/>
        <rFont val="Noto Sans CJK SC"/>
        <family val="2"/>
      </rPr>
      <t xml:space="preserve">、健常対照の約</t>
    </r>
    <r>
      <rPr>
        <sz val="10"/>
        <rFont val="Arial"/>
        <family val="0"/>
        <charset val="1"/>
      </rPr>
      <t xml:space="preserve">55%</t>
    </r>
    <r>
      <rPr>
        <sz val="10"/>
        <rFont val="Noto Sans CJK SC"/>
        <family val="2"/>
      </rPr>
      <t xml:space="preserve">にみられ、重い便秘はパーキンソン症候群（</t>
    </r>
    <r>
      <rPr>
        <sz val="10"/>
        <rFont val="Arial"/>
        <family val="0"/>
        <charset val="1"/>
      </rPr>
      <t xml:space="preserve">20.5%</t>
    </r>
    <r>
      <rPr>
        <sz val="10"/>
        <rFont val="Noto Sans CJK SC"/>
        <family val="2"/>
      </rPr>
      <t xml:space="preserve">）でパーキンソン病（</t>
    </r>
    <r>
      <rPr>
        <sz val="10"/>
        <rFont val="Arial"/>
        <family val="0"/>
        <charset val="1"/>
      </rPr>
      <t xml:space="preserve">6.8%</t>
    </r>
    <r>
      <rPr>
        <sz val="10"/>
        <rFont val="Noto Sans CJK SC"/>
        <family val="2"/>
      </rPr>
      <t xml:space="preserve">）より多かった。</t>
    </r>
  </si>
  <si>
    <r>
      <rPr>
        <sz val="10"/>
        <rFont val="Arial"/>
        <family val="0"/>
        <charset val="1"/>
      </rPr>
      <t xml:space="preserve">PS-02-08-05 (id: JkxnuRY)</t>
    </r>
    <r>
      <rPr>
        <sz val="10"/>
        <rFont val="Noto Sans CJK SC"/>
        <family val="2"/>
      </rPr>
      <t xml:space="preserve">；</t>
    </r>
    <r>
      <rPr>
        <sz val="10"/>
        <rFont val="Arial"/>
        <family val="0"/>
        <charset val="1"/>
      </rPr>
      <t xml:space="preserve">TBL-02-07-021 (id: JlAKpkY)</t>
    </r>
    <r>
      <rPr>
        <sz val="10"/>
        <rFont val="Noto Sans CJK SC"/>
        <family val="2"/>
      </rPr>
      <t xml:space="preserve">；</t>
    </r>
    <r>
      <rPr>
        <sz val="10"/>
        <rFont val="Arial"/>
        <family val="0"/>
        <charset val="1"/>
      </rPr>
      <t xml:space="preserve">TBL-02-07-005 (id: JlAKpjg)</t>
    </r>
  </si>
  <si>
    <t xml:space="preserve">SRC-124</t>
  </si>
  <si>
    <t xml:space="preserve">Frazzitta G, et al. Severe Constipation in Parkinson's Disease and in Parkinsonisms: Prevalence and Affecting Factors. Front Neurol 2019;10:621</t>
  </si>
  <si>
    <t xml:space="preserve">10.3389/fneur.2019.00621</t>
  </si>
  <si>
    <t xml:space="preserve">単施設の研究。便秘は運動症状に先行しうるとする記載は他研究の引用</t>
  </si>
  <si>
    <t xml:space="preserve">NG-057</t>
  </si>
  <si>
    <r>
      <rPr>
        <sz val="10"/>
        <rFont val="Noto Sans CJK SC"/>
        <family val="2"/>
      </rPr>
      <t xml:space="preserve">同じ研究で、パーキンソン病の便秘の重さと独立して関連したのは年齢と運動障害の重症度（</t>
    </r>
    <r>
      <rPr>
        <sz val="10"/>
        <rFont val="Arial"/>
        <family val="0"/>
        <charset val="1"/>
      </rPr>
      <t xml:space="preserve">UPDRS</t>
    </r>
    <r>
      <rPr>
        <sz val="10"/>
        <rFont val="Noto Sans CJK SC"/>
        <family val="2"/>
      </rPr>
      <t xml:space="preserve">）で、歩行距離が短い患者ほど便秘が重かった。</t>
    </r>
  </si>
  <si>
    <r>
      <rPr>
        <sz val="10"/>
        <rFont val="Arial"/>
        <family val="0"/>
        <charset val="1"/>
      </rPr>
      <t xml:space="preserve">PS-02-08-05 (id: JkxnuRY)</t>
    </r>
    <r>
      <rPr>
        <sz val="10"/>
        <rFont val="Noto Sans CJK SC"/>
        <family val="2"/>
      </rPr>
      <t xml:space="preserve">；</t>
    </r>
    <r>
      <rPr>
        <sz val="10"/>
        <rFont val="Arial"/>
        <family val="0"/>
        <charset val="1"/>
      </rPr>
      <t xml:space="preserve">TBL-02-07-021 (id: JlAKpkY)</t>
    </r>
  </si>
  <si>
    <t xml:space="preserve">NG-058</t>
  </si>
  <si>
    <t xml:space="preserve">機能性食道疾患</t>
  </si>
  <si>
    <r>
      <rPr>
        <sz val="10"/>
        <rFont val="Arial"/>
        <family val="0"/>
        <charset val="1"/>
      </rPr>
      <t xml:space="preserve">Rome IV</t>
    </r>
    <r>
      <rPr>
        <sz val="10"/>
        <rFont val="Noto Sans CJK SC"/>
        <family val="2"/>
      </rPr>
      <t xml:space="preserve">の機能性食道疾患は、構造的・炎症性の異常、主要な食道運動障害、病的な酸逆流がないのに食道症状が出る疾患群で、内臓知覚過敏と過覚醒（</t>
    </r>
    <r>
      <rPr>
        <sz val="10"/>
        <rFont val="Arial"/>
        <family val="0"/>
        <charset val="1"/>
      </rPr>
      <t xml:space="preserve">hypervigilance</t>
    </r>
    <r>
      <rPr>
        <sz val="10"/>
        <rFont val="Noto Sans CJK SC"/>
        <family val="2"/>
      </rPr>
      <t xml:space="preserve">）が症状に関わると考えられている。いずれも症状が最近</t>
    </r>
    <r>
      <rPr>
        <sz val="10"/>
        <rFont val="Arial"/>
        <family val="0"/>
        <charset val="1"/>
      </rPr>
      <t xml:space="preserve">3</t>
    </r>
    <r>
      <rPr>
        <sz val="10"/>
        <rFont val="Noto Sans CJK SC"/>
        <family val="2"/>
      </rPr>
      <t xml:space="preserve">か月続き、診断の</t>
    </r>
    <r>
      <rPr>
        <sz val="10"/>
        <rFont val="Arial"/>
        <family val="0"/>
        <charset val="1"/>
      </rPr>
      <t xml:space="preserve">6</t>
    </r>
    <r>
      <rPr>
        <sz val="10"/>
        <rFont val="Noto Sans CJK SC"/>
        <family val="2"/>
      </rPr>
      <t xml:space="preserve">か月以上前に始まっていることを求め、アカラシア、</t>
    </r>
    <r>
      <rPr>
        <sz val="10"/>
        <rFont val="Arial"/>
        <family val="0"/>
        <charset val="1"/>
      </rPr>
      <t xml:space="preserve">EGJ</t>
    </r>
    <r>
      <rPr>
        <sz val="10"/>
        <rFont val="Noto Sans CJK SC"/>
        <family val="2"/>
      </rPr>
      <t xml:space="preserve">通過障害、収縮消失、遠位食道痙攣、ジャックハンマー食道は除外するが、無効食道運動などの境界的な所見は除外しない。</t>
    </r>
  </si>
  <si>
    <r>
      <rPr>
        <sz val="10"/>
        <rFont val="Arial"/>
        <family val="0"/>
        <charset val="1"/>
      </rPr>
      <t xml:space="preserve">PS-02-08-05 (id: JkxnuRY)</t>
    </r>
    <r>
      <rPr>
        <sz val="10"/>
        <rFont val="Noto Sans CJK SC"/>
        <family val="2"/>
      </rPr>
      <t xml:space="preserve">；</t>
    </r>
    <r>
      <rPr>
        <sz val="10"/>
        <rFont val="Arial"/>
        <family val="0"/>
        <charset val="1"/>
      </rPr>
      <t xml:space="preserve">TBL-02-07-025 (id: JlAKpkw)</t>
    </r>
    <r>
      <rPr>
        <sz val="10"/>
        <rFont val="Noto Sans CJK SC"/>
        <family val="2"/>
      </rPr>
      <t xml:space="preserve">；</t>
    </r>
    <r>
      <rPr>
        <sz val="10"/>
        <rFont val="Arial"/>
        <family val="0"/>
        <charset val="1"/>
      </rPr>
      <t xml:space="preserve">TBL-02-07-004 (id: JlAKpjc)</t>
    </r>
  </si>
  <si>
    <t xml:space="preserve">SRC-127</t>
  </si>
  <si>
    <t xml:space="preserve">Aziz Q, et al. Functional Esophageal Disorders. Gastroenterology 2016;150:1368-1379</t>
  </si>
  <si>
    <t xml:space="preserve">10.1053/j.gastro.2016.02.012</t>
  </si>
  <si>
    <t xml:space="preserve">NG-059</t>
  </si>
  <si>
    <r>
      <rPr>
        <sz val="10"/>
        <rFont val="Noto Sans CJK SC"/>
        <family val="2"/>
      </rPr>
      <t xml:space="preserve">機能性胸痛は、食道由来と考えられる説明のつかない胸骨後部痛が週</t>
    </r>
    <r>
      <rPr>
        <sz val="10"/>
        <rFont val="Arial"/>
        <family val="0"/>
        <charset val="1"/>
      </rPr>
      <t xml:space="preserve">1</t>
    </r>
    <r>
      <rPr>
        <sz val="10"/>
        <rFont val="Noto Sans CJK SC"/>
        <family val="2"/>
      </rPr>
      <t xml:space="preserve">回以上繰り返すもので、心臓の原因を先に除外する。非心臓性胸痛は一般人口の</t>
    </r>
    <r>
      <rPr>
        <sz val="10"/>
        <rFont val="Arial"/>
        <family val="0"/>
        <charset val="1"/>
      </rPr>
      <t xml:space="preserve">19</t>
    </r>
    <r>
      <rPr>
        <sz val="10"/>
        <rFont val="Noto Sans CJK SC"/>
        <family val="2"/>
      </rPr>
      <t xml:space="preserve">〜</t>
    </r>
    <r>
      <rPr>
        <sz val="10"/>
        <rFont val="Arial"/>
        <family val="0"/>
        <charset val="1"/>
      </rPr>
      <t xml:space="preserve">33%</t>
    </r>
    <r>
      <rPr>
        <sz val="10"/>
        <rFont val="Noto Sans CJK SC"/>
        <family val="2"/>
      </rPr>
      <t xml:space="preserve">にみられ、そのうち機能性胸痛は</t>
    </r>
    <r>
      <rPr>
        <sz val="10"/>
        <rFont val="Arial"/>
        <family val="0"/>
        <charset val="1"/>
      </rPr>
      <t xml:space="preserve">32</t>
    </r>
    <r>
      <rPr>
        <sz val="10"/>
        <rFont val="Noto Sans CJK SC"/>
        <family val="2"/>
      </rPr>
      <t xml:space="preserve">〜</t>
    </r>
    <r>
      <rPr>
        <sz val="10"/>
        <rFont val="Arial"/>
        <family val="0"/>
        <charset val="1"/>
      </rPr>
      <t xml:space="preserve">35%</t>
    </r>
    <r>
      <rPr>
        <sz val="10"/>
        <rFont val="Noto Sans CJK SC"/>
        <family val="2"/>
      </rPr>
      <t xml:space="preserve">とされる。精神科的併存症は最大</t>
    </r>
    <r>
      <rPr>
        <sz val="10"/>
        <rFont val="Arial"/>
        <family val="0"/>
        <charset val="1"/>
      </rPr>
      <t xml:space="preserve">75%</t>
    </r>
    <r>
      <rPr>
        <sz val="10"/>
        <rFont val="Noto Sans CJK SC"/>
        <family val="2"/>
      </rPr>
      <t xml:space="preserve">にみられ、治療は抗うつ薬（三環系、</t>
    </r>
    <r>
      <rPr>
        <sz val="10"/>
        <rFont val="Arial"/>
        <family val="0"/>
        <charset val="1"/>
      </rPr>
      <t xml:space="preserve">SSRI</t>
    </r>
    <r>
      <rPr>
        <sz val="10"/>
        <rFont val="Noto Sans CJK SC"/>
        <family val="2"/>
      </rPr>
      <t xml:space="preserve">、</t>
    </r>
    <r>
      <rPr>
        <sz val="10"/>
        <rFont val="Arial"/>
        <family val="0"/>
        <charset val="1"/>
      </rPr>
      <t xml:space="preserve">SNRI</t>
    </r>
    <r>
      <rPr>
        <sz val="10"/>
        <rFont val="Noto Sans CJK SC"/>
        <family val="2"/>
      </rPr>
      <t xml:space="preserve">、トラゾドン）が第一選択で、認知行動療法や催眠療法を併用する。</t>
    </r>
  </si>
  <si>
    <r>
      <rPr>
        <sz val="10"/>
        <rFont val="Noto Sans CJK SC"/>
        <family val="2"/>
      </rPr>
      <t xml:space="preserve">数値は</t>
    </r>
    <r>
      <rPr>
        <sz val="10"/>
        <rFont val="Arial"/>
        <family val="0"/>
        <charset val="1"/>
      </rPr>
      <t xml:space="preserve">Rome IV</t>
    </r>
    <r>
      <rPr>
        <sz val="10"/>
        <rFont val="Noto Sans CJK SC"/>
        <family val="2"/>
      </rPr>
      <t xml:space="preserve">の章が引用した研究の値（二次資料経由）</t>
    </r>
  </si>
  <si>
    <t xml:space="preserve">NG-060</t>
  </si>
  <si>
    <r>
      <rPr>
        <sz val="10"/>
        <rFont val="Noto Sans CJK SC"/>
        <family val="2"/>
      </rPr>
      <t xml:space="preserve">機能性胸やけは、十分な酸分泌抑制治療で改善しない胸骨後部の灼熱感が週</t>
    </r>
    <r>
      <rPr>
        <sz val="10"/>
        <rFont val="Arial"/>
        <family val="0"/>
        <charset val="1"/>
      </rPr>
      <t xml:space="preserve">2</t>
    </r>
    <r>
      <rPr>
        <sz val="10"/>
        <rFont val="Noto Sans CJK SC"/>
        <family val="2"/>
      </rPr>
      <t xml:space="preserve">回以上あり、</t>
    </r>
    <r>
      <rPr>
        <sz val="10"/>
        <rFont val="Arial"/>
        <family val="0"/>
        <charset val="1"/>
      </rPr>
      <t xml:space="preserve">GERD</t>
    </r>
    <r>
      <rPr>
        <sz val="10"/>
        <rFont val="Noto Sans CJK SC"/>
        <family val="2"/>
      </rPr>
      <t xml:space="preserve">、好酸球性食道炎、組織学的異常、主要な運動障害がないものである。</t>
    </r>
    <r>
      <rPr>
        <sz val="10"/>
        <rFont val="Arial"/>
        <family val="0"/>
        <charset val="1"/>
      </rPr>
      <t xml:space="preserve">PPI</t>
    </r>
    <r>
      <rPr>
        <sz val="10"/>
        <rFont val="Noto Sans CJK SC"/>
        <family val="2"/>
      </rPr>
      <t xml:space="preserve">無効例の約</t>
    </r>
    <r>
      <rPr>
        <sz val="10"/>
        <rFont val="Arial"/>
        <family val="0"/>
        <charset val="1"/>
      </rPr>
      <t xml:space="preserve">50%</t>
    </r>
    <r>
      <rPr>
        <sz val="10"/>
        <rFont val="Noto Sans CJK SC"/>
        <family val="2"/>
      </rPr>
      <t xml:space="preserve">、有効例の約</t>
    </r>
    <r>
      <rPr>
        <sz val="10"/>
        <rFont val="Arial"/>
        <family val="0"/>
        <charset val="1"/>
      </rPr>
      <t xml:space="preserve">25%</t>
    </r>
    <r>
      <rPr>
        <sz val="10"/>
        <rFont val="Noto Sans CJK SC"/>
        <family val="2"/>
      </rPr>
      <t xml:space="preserve">に機能性胸やけが見つかると報告されている。逆流防止手術への移行は避け、低用量の三環系抗うつ薬や</t>
    </r>
    <r>
      <rPr>
        <sz val="10"/>
        <rFont val="Arial"/>
        <family val="0"/>
        <charset val="1"/>
      </rPr>
      <t xml:space="preserve">SSRI</t>
    </r>
    <r>
      <rPr>
        <sz val="10"/>
        <rFont val="Noto Sans CJK SC"/>
        <family val="2"/>
      </rPr>
      <t xml:space="preserve">が選択肢となる。</t>
    </r>
  </si>
  <si>
    <r>
      <rPr>
        <sz val="10"/>
        <rFont val="Noto Sans CJK SC"/>
        <family val="2"/>
      </rPr>
      <t xml:space="preserve">割合は</t>
    </r>
    <r>
      <rPr>
        <sz val="10"/>
        <rFont val="Arial"/>
        <family val="0"/>
        <charset val="1"/>
      </rPr>
      <t xml:space="preserve">Rome IV</t>
    </r>
    <r>
      <rPr>
        <sz val="10"/>
        <rFont val="Noto Sans CJK SC"/>
        <family val="2"/>
      </rPr>
      <t xml:space="preserve">の章が引用した研究の値（二次資料経由）</t>
    </r>
  </si>
  <si>
    <t xml:space="preserve">NG-061</t>
  </si>
  <si>
    <r>
      <rPr>
        <sz val="10"/>
        <rFont val="Noto Sans CJK SC"/>
        <family val="2"/>
      </rPr>
      <t xml:space="preserve">逆流過敏症は、内視鏡所見と酸曝露時間が正常なのに、逆流によって胸やけや胸痛が誘発されるもので、症状は週</t>
    </r>
    <r>
      <rPr>
        <sz val="10"/>
        <rFont val="Arial"/>
        <family val="0"/>
        <charset val="1"/>
      </rPr>
      <t xml:space="preserve">2</t>
    </r>
    <r>
      <rPr>
        <sz val="10"/>
        <rFont val="Noto Sans CJK SC"/>
        <family val="2"/>
      </rPr>
      <t xml:space="preserve">回以上ある。酸分泌抑制治療が効いても診断は否定されない。</t>
    </r>
    <r>
      <rPr>
        <sz val="10"/>
        <rFont val="Arial"/>
        <family val="0"/>
        <charset val="1"/>
      </rPr>
      <t xml:space="preserve">NERD</t>
    </r>
    <r>
      <rPr>
        <sz val="10"/>
        <rFont val="Noto Sans CJK SC"/>
        <family val="2"/>
      </rPr>
      <t xml:space="preserve">患者</t>
    </r>
    <r>
      <rPr>
        <sz val="10"/>
        <rFont val="Arial"/>
        <family val="0"/>
        <charset val="1"/>
      </rPr>
      <t xml:space="preserve">329</t>
    </r>
    <r>
      <rPr>
        <sz val="10"/>
        <rFont val="Noto Sans CJK SC"/>
        <family val="2"/>
      </rPr>
      <t xml:space="preserve">例の研究では、逆流過敏症</t>
    </r>
    <r>
      <rPr>
        <sz val="10"/>
        <rFont val="Arial"/>
        <family val="0"/>
        <charset val="1"/>
      </rPr>
      <t xml:space="preserve">36%</t>
    </r>
    <r>
      <rPr>
        <sz val="10"/>
        <rFont val="Noto Sans CJK SC"/>
        <family val="2"/>
      </rPr>
      <t xml:space="preserve">、真の</t>
    </r>
    <r>
      <rPr>
        <sz val="10"/>
        <rFont val="Arial"/>
        <family val="0"/>
        <charset val="1"/>
      </rPr>
      <t xml:space="preserve">NERD 40%</t>
    </r>
    <r>
      <rPr>
        <sz val="10"/>
        <rFont val="Noto Sans CJK SC"/>
        <family val="2"/>
      </rPr>
      <t xml:space="preserve">、機能性胸やけ</t>
    </r>
    <r>
      <rPr>
        <sz val="10"/>
        <rFont val="Arial"/>
        <family val="0"/>
        <charset val="1"/>
      </rPr>
      <t xml:space="preserve">24%</t>
    </r>
    <r>
      <rPr>
        <sz val="10"/>
        <rFont val="Noto Sans CJK SC"/>
        <family val="2"/>
      </rPr>
      <t xml:space="preserve">だった。治療は説明と保証、</t>
    </r>
    <r>
      <rPr>
        <sz val="10"/>
        <rFont val="Arial"/>
        <family val="0"/>
        <charset val="1"/>
      </rPr>
      <t xml:space="preserve">PPI</t>
    </r>
    <r>
      <rPr>
        <sz val="10"/>
        <rFont val="Noto Sans CJK SC"/>
        <family val="2"/>
      </rPr>
      <t xml:space="preserve">、疼痛調節薬（三環系、</t>
    </r>
    <r>
      <rPr>
        <sz val="10"/>
        <rFont val="Arial"/>
        <family val="0"/>
        <charset val="1"/>
      </rPr>
      <t xml:space="preserve">SSRI</t>
    </r>
    <r>
      <rPr>
        <sz val="10"/>
        <rFont val="Noto Sans CJK SC"/>
        <family val="2"/>
      </rPr>
      <t xml:space="preserve">、</t>
    </r>
    <r>
      <rPr>
        <sz val="10"/>
        <rFont val="Arial"/>
        <family val="0"/>
        <charset val="1"/>
      </rPr>
      <t xml:space="preserve">SNRI</t>
    </r>
    <r>
      <rPr>
        <sz val="10"/>
        <rFont val="Noto Sans CJK SC"/>
        <family val="2"/>
      </rPr>
      <t xml:space="preserve">、ガバペンチノイド）が中心である。</t>
    </r>
  </si>
  <si>
    <r>
      <rPr>
        <sz val="10"/>
        <rFont val="Noto Sans CJK SC"/>
        <family val="2"/>
      </rPr>
      <t xml:space="preserve">内訳は</t>
    </r>
    <r>
      <rPr>
        <sz val="10"/>
        <rFont val="Arial"/>
        <family val="0"/>
        <charset val="1"/>
      </rPr>
      <t xml:space="preserve">Rome IV</t>
    </r>
    <r>
      <rPr>
        <sz val="10"/>
        <rFont val="Noto Sans CJK SC"/>
        <family val="2"/>
      </rPr>
      <t xml:space="preserve">の章が引用した研究の値（二次資料経由）。逆流過敏症を</t>
    </r>
    <r>
      <rPr>
        <sz val="10"/>
        <rFont val="Arial"/>
        <family val="0"/>
        <charset val="1"/>
      </rPr>
      <t xml:space="preserve">GERD</t>
    </r>
    <r>
      <rPr>
        <sz val="10"/>
        <rFont val="Noto Sans CJK SC"/>
        <family val="2"/>
      </rPr>
      <t xml:space="preserve">の一部とみなす意見もある</t>
    </r>
  </si>
  <si>
    <t xml:space="preserve">NG-062</t>
  </si>
  <si>
    <r>
      <rPr>
        <sz val="10"/>
        <rFont val="Noto Sans CJK SC"/>
        <family val="2"/>
      </rPr>
      <t xml:space="preserve">食道球（</t>
    </r>
    <r>
      <rPr>
        <sz val="10"/>
        <rFont val="Arial"/>
        <family val="0"/>
        <charset val="1"/>
      </rPr>
      <t xml:space="preserve">globus</t>
    </r>
    <r>
      <rPr>
        <sz val="10"/>
        <rFont val="Noto Sans CJK SC"/>
        <family val="2"/>
      </rPr>
      <t xml:space="preserve">）は、甲状軟骨と胸骨切痕の間の正中に、痛みのない塊や異物の感覚が持続的または間欠的に生じ、嚥下障害や嚥下痛を伴わず、食事の合間に感じるものである。健康な人の最大</t>
    </r>
    <r>
      <rPr>
        <sz val="10"/>
        <rFont val="Arial"/>
        <family val="0"/>
        <charset val="1"/>
      </rPr>
      <t xml:space="preserve">46%</t>
    </r>
    <r>
      <rPr>
        <sz val="10"/>
        <rFont val="Noto Sans CJK SC"/>
        <family val="2"/>
      </rPr>
      <t xml:space="preserve">が経験し、</t>
    </r>
    <r>
      <rPr>
        <sz val="10"/>
        <rFont val="Arial"/>
        <family val="0"/>
        <charset val="1"/>
      </rPr>
      <t xml:space="preserve">75%</t>
    </r>
    <r>
      <rPr>
        <sz val="10"/>
        <rFont val="Noto Sans CJK SC"/>
        <family val="2"/>
      </rPr>
      <t xml:space="preserve">で</t>
    </r>
    <r>
      <rPr>
        <sz val="10"/>
        <rFont val="Arial"/>
        <family val="0"/>
        <charset val="1"/>
      </rPr>
      <t xml:space="preserve">3</t>
    </r>
    <r>
      <rPr>
        <sz val="10"/>
        <rFont val="Noto Sans CJK SC"/>
        <family val="2"/>
      </rPr>
      <t xml:space="preserve">年以上続く。治療の中心は説明と保証で、まず</t>
    </r>
    <r>
      <rPr>
        <sz val="10"/>
        <rFont val="Arial"/>
        <family val="0"/>
        <charset val="1"/>
      </rPr>
      <t xml:space="preserve">4</t>
    </r>
    <r>
      <rPr>
        <sz val="10"/>
        <rFont val="Noto Sans CJK SC"/>
        <family val="2"/>
      </rPr>
      <t xml:space="preserve">〜</t>
    </r>
    <r>
      <rPr>
        <sz val="10"/>
        <rFont val="Arial"/>
        <family val="0"/>
        <charset val="1"/>
      </rPr>
      <t xml:space="preserve">8</t>
    </r>
    <r>
      <rPr>
        <sz val="10"/>
        <rFont val="Noto Sans CJK SC"/>
        <family val="2"/>
      </rPr>
      <t xml:space="preserve">週間の</t>
    </r>
    <r>
      <rPr>
        <sz val="10"/>
        <rFont val="Arial"/>
        <family val="0"/>
        <charset val="1"/>
      </rPr>
      <t xml:space="preserve">PPI</t>
    </r>
    <r>
      <rPr>
        <sz val="10"/>
        <rFont val="Noto Sans CJK SC"/>
        <family val="2"/>
      </rPr>
      <t xml:space="preserve">投与を試みる。</t>
    </r>
  </si>
  <si>
    <t xml:space="preserve">NG-063</t>
  </si>
  <si>
    <r>
      <rPr>
        <sz val="10"/>
        <rFont val="Noto Sans CJK SC"/>
        <family val="2"/>
      </rPr>
      <t xml:space="preserve">機能性嚥下障害は、器質的・粘膜・運動の異常がないのに、食塊が食道を通る感覚の異常を週</t>
    </r>
    <r>
      <rPr>
        <sz val="10"/>
        <rFont val="Arial"/>
        <family val="0"/>
        <charset val="1"/>
      </rPr>
      <t xml:space="preserve">1</t>
    </r>
    <r>
      <rPr>
        <sz val="10"/>
        <rFont val="Noto Sans CJK SC"/>
        <family val="2"/>
      </rPr>
      <t xml:space="preserve">回以上感じるもので、機能性食道疾患の中で最も少ない。間欠的な固形物のつかえに</t>
    </r>
    <r>
      <rPr>
        <sz val="10"/>
        <rFont val="Arial"/>
        <family val="0"/>
        <charset val="1"/>
      </rPr>
      <t xml:space="preserve">50</t>
    </r>
    <r>
      <rPr>
        <sz val="10"/>
        <rFont val="Noto Sans CJK SC"/>
        <family val="2"/>
      </rPr>
      <t xml:space="preserve">〜</t>
    </r>
    <r>
      <rPr>
        <sz val="10"/>
        <rFont val="Arial"/>
        <family val="0"/>
        <charset val="1"/>
      </rPr>
      <t xml:space="preserve">54F</t>
    </r>
    <r>
      <rPr>
        <sz val="10"/>
        <rFont val="Noto Sans CJK SC"/>
        <family val="2"/>
      </rPr>
      <t xml:space="preserve">のブジーで経験的に拡張すると</t>
    </r>
    <r>
      <rPr>
        <sz val="10"/>
        <rFont val="Arial"/>
        <family val="0"/>
        <charset val="1"/>
      </rPr>
      <t xml:space="preserve">68</t>
    </r>
    <r>
      <rPr>
        <sz val="10"/>
        <rFont val="Noto Sans CJK SC"/>
        <family val="2"/>
      </rPr>
      <t xml:space="preserve">〜</t>
    </r>
    <r>
      <rPr>
        <sz val="10"/>
        <rFont val="Arial"/>
        <family val="0"/>
        <charset val="1"/>
      </rPr>
      <t xml:space="preserve">85%</t>
    </r>
    <r>
      <rPr>
        <sz val="10"/>
        <rFont val="Noto Sans CJK SC"/>
        <family val="2"/>
      </rPr>
      <t xml:space="preserve">が改善したとの報告がある。</t>
    </r>
  </si>
  <si>
    <r>
      <rPr>
        <sz val="10"/>
        <rFont val="Arial"/>
        <family val="0"/>
        <charset val="1"/>
      </rPr>
      <t xml:space="preserve">Rome IV</t>
    </r>
    <r>
      <rPr>
        <sz val="10"/>
        <rFont val="Noto Sans CJK SC"/>
        <family val="2"/>
      </rPr>
      <t xml:space="preserve">の章が引用した研究の値（二次資料経由）</t>
    </r>
  </si>
  <si>
    <t xml:space="preserve">NG-064</t>
  </si>
  <si>
    <r>
      <rPr>
        <sz val="10"/>
        <rFont val="Noto Sans CJK SC"/>
        <family val="2"/>
      </rPr>
      <t xml:space="preserve">機能性ディスペプシアの</t>
    </r>
    <r>
      <rPr>
        <sz val="10"/>
        <rFont val="Arial"/>
        <family val="0"/>
        <charset val="1"/>
      </rPr>
      <t xml:space="preserve">Rome IV</t>
    </r>
    <r>
      <rPr>
        <sz val="10"/>
        <rFont val="Noto Sans CJK SC"/>
        <family val="2"/>
      </rPr>
      <t xml:space="preserve">分類</t>
    </r>
  </si>
  <si>
    <r>
      <rPr>
        <sz val="10"/>
        <rFont val="Arial"/>
        <family val="0"/>
        <charset val="1"/>
      </rPr>
      <t xml:space="preserve">Rome IV</t>
    </r>
    <r>
      <rPr>
        <sz val="10"/>
        <rFont val="Noto Sans CJK SC"/>
        <family val="2"/>
      </rPr>
      <t xml:space="preserve">の機能性ディスペプシアは、食後のもたれ感や早期飽満感が週</t>
    </r>
    <r>
      <rPr>
        <sz val="10"/>
        <rFont val="Arial"/>
        <family val="0"/>
        <charset val="1"/>
      </rPr>
      <t xml:space="preserve">3</t>
    </r>
    <r>
      <rPr>
        <sz val="10"/>
        <rFont val="Noto Sans CJK SC"/>
        <family val="2"/>
      </rPr>
      <t xml:space="preserve">日以上ある食後愁訴症候群（</t>
    </r>
    <r>
      <rPr>
        <sz val="10"/>
        <rFont val="Arial"/>
        <family val="0"/>
        <charset val="1"/>
      </rPr>
      <t xml:space="preserve">PDS</t>
    </r>
    <r>
      <rPr>
        <sz val="10"/>
        <rFont val="Noto Sans CJK SC"/>
        <family val="2"/>
      </rPr>
      <t xml:space="preserve">）と、心窩部痛や心窩部灼熱感が週</t>
    </r>
    <r>
      <rPr>
        <sz val="10"/>
        <rFont val="Arial"/>
        <family val="0"/>
        <charset val="1"/>
      </rPr>
      <t xml:space="preserve">1</t>
    </r>
    <r>
      <rPr>
        <sz val="10"/>
        <rFont val="Noto Sans CJK SC"/>
        <family val="2"/>
      </rPr>
      <t xml:space="preserve">日以上ある心窩部痛症候群（</t>
    </r>
    <r>
      <rPr>
        <sz val="10"/>
        <rFont val="Arial"/>
        <family val="0"/>
        <charset val="1"/>
      </rPr>
      <t xml:space="preserve">EPS</t>
    </r>
    <r>
      <rPr>
        <sz val="10"/>
        <rFont val="Noto Sans CJK SC"/>
        <family val="2"/>
      </rPr>
      <t xml:space="preserve">）に分けられ、両者は重なりうる。機能性ディスペプシア患者の</t>
    </r>
    <r>
      <rPr>
        <sz val="10"/>
        <rFont val="Arial"/>
        <family val="0"/>
        <charset val="1"/>
      </rPr>
      <t xml:space="preserve">25</t>
    </r>
    <r>
      <rPr>
        <sz val="10"/>
        <rFont val="Noto Sans CJK SC"/>
        <family val="2"/>
      </rPr>
      <t xml:space="preserve">〜</t>
    </r>
    <r>
      <rPr>
        <sz val="10"/>
        <rFont val="Arial"/>
        <family val="0"/>
        <charset val="1"/>
      </rPr>
      <t xml:space="preserve">35%</t>
    </r>
    <r>
      <rPr>
        <sz val="10"/>
        <rFont val="Noto Sans CJK SC"/>
        <family val="2"/>
      </rPr>
      <t xml:space="preserve">に胃排出遅延がある。</t>
    </r>
    <r>
      <rPr>
        <sz val="10"/>
        <rFont val="Arial"/>
        <family val="0"/>
        <charset val="1"/>
      </rPr>
      <t xml:space="preserve">PPI</t>
    </r>
    <r>
      <rPr>
        <sz val="10"/>
        <rFont val="Noto Sans CJK SC"/>
        <family val="2"/>
      </rPr>
      <t xml:space="preserve">は</t>
    </r>
    <r>
      <rPr>
        <sz val="10"/>
        <rFont val="Arial"/>
        <family val="0"/>
        <charset val="1"/>
      </rPr>
      <t xml:space="preserve">PDS</t>
    </r>
    <r>
      <rPr>
        <sz val="10"/>
        <rFont val="Noto Sans CJK SC"/>
        <family val="2"/>
      </rPr>
      <t xml:space="preserve">の症状には効かず、アコチアミドは</t>
    </r>
    <r>
      <rPr>
        <sz val="10"/>
        <rFont val="Arial"/>
        <family val="0"/>
        <charset val="1"/>
      </rPr>
      <t xml:space="preserve">PDS</t>
    </r>
    <r>
      <rPr>
        <sz val="10"/>
        <rFont val="Noto Sans CJK SC"/>
        <family val="2"/>
      </rPr>
      <t xml:space="preserve">に有効で</t>
    </r>
    <r>
      <rPr>
        <sz val="10"/>
        <rFont val="Arial"/>
        <family val="0"/>
        <charset val="1"/>
      </rPr>
      <t xml:space="preserve">EPS</t>
    </r>
    <r>
      <rPr>
        <sz val="10"/>
        <rFont val="Noto Sans CJK SC"/>
        <family val="2"/>
      </rPr>
      <t xml:space="preserve">には効かない（</t>
    </r>
    <r>
      <rPr>
        <sz val="10"/>
        <rFont val="Arial"/>
        <family val="0"/>
        <charset val="1"/>
      </rPr>
      <t xml:space="preserve">NNT 6</t>
    </r>
    <r>
      <rPr>
        <sz val="10"/>
        <rFont val="Noto Sans CJK SC"/>
        <family val="2"/>
      </rPr>
      <t xml:space="preserve">）とされる。</t>
    </r>
  </si>
  <si>
    <t xml:space="preserve">SRC-128</t>
  </si>
  <si>
    <t xml:space="preserve">Stanghellini V, et al. Gastroduodenal Disorders. Gastroenterology 2016;150:1380-1392</t>
  </si>
  <si>
    <t xml:space="preserve">10.1053/j.gastro.2016.02.011</t>
  </si>
  <si>
    <t xml:space="preserve">NG-065</t>
  </si>
  <si>
    <t xml:space="preserve">悪心・嘔吐症</t>
  </si>
  <si>
    <r>
      <rPr>
        <sz val="10"/>
        <rFont val="Noto Sans CJK SC"/>
        <family val="2"/>
      </rPr>
      <t xml:space="preserve">慢性悪心嘔吐症候群（</t>
    </r>
    <r>
      <rPr>
        <sz val="10"/>
        <rFont val="Arial"/>
        <family val="0"/>
        <charset val="1"/>
      </rPr>
      <t xml:space="preserve">CNVS</t>
    </r>
    <r>
      <rPr>
        <sz val="10"/>
        <rFont val="Noto Sans CJK SC"/>
        <family val="2"/>
      </rPr>
      <t xml:space="preserve">）は、悪心が週</t>
    </r>
    <r>
      <rPr>
        <sz val="10"/>
        <rFont val="Arial"/>
        <family val="0"/>
        <charset val="1"/>
      </rPr>
      <t xml:space="preserve">1</t>
    </r>
    <r>
      <rPr>
        <sz val="10"/>
        <rFont val="Noto Sans CJK SC"/>
        <family val="2"/>
      </rPr>
      <t xml:space="preserve">日以上、または嘔吐が週</t>
    </r>
    <r>
      <rPr>
        <sz val="10"/>
        <rFont val="Arial"/>
        <family val="0"/>
        <charset val="1"/>
      </rPr>
      <t xml:space="preserve">1</t>
    </r>
    <r>
      <rPr>
        <sz val="10"/>
        <rFont val="Noto Sans CJK SC"/>
        <family val="2"/>
      </rPr>
      <t xml:space="preserve">回以上あり、自己誘発性嘔吐、摂食障害、吐出、反芻を除外したものである。原因不明の嘔吐が月</t>
    </r>
    <r>
      <rPr>
        <sz val="10"/>
        <rFont val="Arial"/>
        <family val="0"/>
        <charset val="1"/>
      </rPr>
      <t xml:space="preserve">1</t>
    </r>
    <r>
      <rPr>
        <sz val="10"/>
        <rFont val="Noto Sans CJK SC"/>
        <family val="2"/>
      </rPr>
      <t xml:space="preserve">回以上ある人は女性の約</t>
    </r>
    <r>
      <rPr>
        <sz val="10"/>
        <rFont val="Arial"/>
        <family val="0"/>
        <charset val="1"/>
      </rPr>
      <t xml:space="preserve">2%</t>
    </r>
    <r>
      <rPr>
        <sz val="10"/>
        <rFont val="Noto Sans CJK SC"/>
        <family val="2"/>
      </rPr>
      <t xml:space="preserve">、男性の約</t>
    </r>
    <r>
      <rPr>
        <sz val="10"/>
        <rFont val="Arial"/>
        <family val="0"/>
        <charset val="1"/>
      </rPr>
      <t xml:space="preserve">3%</t>
    </r>
    <r>
      <rPr>
        <sz val="10"/>
        <rFont val="Noto Sans CJK SC"/>
        <family val="2"/>
      </rPr>
      <t xml:space="preserve">とされる。</t>
    </r>
  </si>
  <si>
    <r>
      <rPr>
        <sz val="10"/>
        <rFont val="Noto Sans CJK SC"/>
        <family val="2"/>
      </rPr>
      <t xml:space="preserve">頻度は</t>
    </r>
    <r>
      <rPr>
        <sz val="10"/>
        <rFont val="Arial"/>
        <family val="0"/>
        <charset val="1"/>
      </rPr>
      <t xml:space="preserve">Rome IV</t>
    </r>
    <r>
      <rPr>
        <sz val="10"/>
        <rFont val="Noto Sans CJK SC"/>
        <family val="2"/>
      </rPr>
      <t xml:space="preserve">の章が引用した研究の値（二次資料経由）</t>
    </r>
  </si>
  <si>
    <t xml:space="preserve">NG-066</t>
  </si>
  <si>
    <r>
      <rPr>
        <sz val="10"/>
        <rFont val="Arial"/>
        <family val="0"/>
        <charset val="1"/>
      </rPr>
      <t xml:space="preserve">Rome IV</t>
    </r>
    <r>
      <rPr>
        <sz val="10"/>
        <rFont val="Noto Sans CJK SC"/>
        <family val="2"/>
      </rPr>
      <t xml:space="preserve">の周期性嘔吐症候群は、急に始まり</t>
    </r>
    <r>
      <rPr>
        <sz val="10"/>
        <rFont val="Arial"/>
        <family val="0"/>
        <charset val="1"/>
      </rPr>
      <t xml:space="preserve">1</t>
    </r>
    <r>
      <rPr>
        <sz val="10"/>
        <rFont val="Noto Sans CJK SC"/>
        <family val="2"/>
      </rPr>
      <t xml:space="preserve">週間未満で治まる型どおりの嘔吐発作が、</t>
    </r>
    <r>
      <rPr>
        <sz val="10"/>
        <rFont val="Arial"/>
        <family val="0"/>
        <charset val="1"/>
      </rPr>
      <t xml:space="preserve">1</t>
    </r>
    <r>
      <rPr>
        <sz val="10"/>
        <rFont val="Noto Sans CJK SC"/>
        <family val="2"/>
      </rPr>
      <t xml:space="preserve">週間以上の無症状期をはさんで繰り返すものである。原因不明の悪心・嘔吐で紹介された成人の</t>
    </r>
    <r>
      <rPr>
        <sz val="10"/>
        <rFont val="Arial"/>
        <family val="0"/>
        <charset val="1"/>
      </rPr>
      <t xml:space="preserve">3</t>
    </r>
    <r>
      <rPr>
        <sz val="10"/>
        <rFont val="Noto Sans CJK SC"/>
        <family val="2"/>
      </rPr>
      <t xml:space="preserve">〜</t>
    </r>
    <r>
      <rPr>
        <sz val="10"/>
        <rFont val="Arial"/>
        <family val="0"/>
        <charset val="1"/>
      </rPr>
      <t xml:space="preserve">14%</t>
    </r>
    <r>
      <rPr>
        <sz val="10"/>
        <rFont val="Noto Sans CJK SC"/>
        <family val="2"/>
      </rPr>
      <t xml:space="preserve">を占め、成人では診断までに救急外来を中央値</t>
    </r>
    <r>
      <rPr>
        <sz val="10"/>
        <rFont val="Arial"/>
        <family val="0"/>
        <charset val="1"/>
      </rPr>
      <t xml:space="preserve">15</t>
    </r>
    <r>
      <rPr>
        <sz val="10"/>
        <rFont val="Noto Sans CJK SC"/>
        <family val="2"/>
      </rPr>
      <t xml:space="preserve">回受診し、発症から</t>
    </r>
    <r>
      <rPr>
        <sz val="10"/>
        <rFont val="Arial"/>
        <family val="0"/>
        <charset val="1"/>
      </rPr>
      <t xml:space="preserve">5</t>
    </r>
    <r>
      <rPr>
        <sz val="10"/>
        <rFont val="Noto Sans CJK SC"/>
        <family val="2"/>
      </rPr>
      <t xml:space="preserve">〜</t>
    </r>
    <r>
      <rPr>
        <sz val="10"/>
        <rFont val="Arial"/>
        <family val="0"/>
        <charset val="1"/>
      </rPr>
      <t xml:space="preserve">6</t>
    </r>
    <r>
      <rPr>
        <sz val="10"/>
        <rFont val="Noto Sans CJK SC"/>
        <family val="2"/>
      </rPr>
      <t xml:space="preserve">年かかるとの報告がある。</t>
    </r>
  </si>
  <si>
    <t xml:space="preserve">NG-067</t>
  </si>
  <si>
    <r>
      <rPr>
        <sz val="10"/>
        <rFont val="Noto Sans CJK SC"/>
        <family val="2"/>
      </rPr>
      <t xml:space="preserve">カンナビノイド悪阻症候群は、長期間の過剰な大麻使用の後に周期性嘔吐症候群に似た発作を起こすもので、典型例は</t>
    </r>
    <r>
      <rPr>
        <sz val="10"/>
        <rFont val="Arial"/>
        <family val="0"/>
        <charset val="1"/>
      </rPr>
      <t xml:space="preserve">1</t>
    </r>
    <r>
      <rPr>
        <sz val="10"/>
        <rFont val="Noto Sans CJK SC"/>
        <family val="2"/>
      </rPr>
      <t xml:space="preserve">日</t>
    </r>
    <r>
      <rPr>
        <sz val="10"/>
        <rFont val="Arial"/>
        <family val="0"/>
        <charset val="1"/>
      </rPr>
      <t xml:space="preserve">3</t>
    </r>
    <r>
      <rPr>
        <sz val="10"/>
        <rFont val="Noto Sans CJK SC"/>
        <family val="2"/>
      </rPr>
      <t xml:space="preserve">〜</t>
    </r>
    <r>
      <rPr>
        <sz val="10"/>
        <rFont val="Arial"/>
        <family val="0"/>
        <charset val="1"/>
      </rPr>
      <t xml:space="preserve">5</t>
    </r>
    <r>
      <rPr>
        <sz val="10"/>
        <rFont val="Noto Sans CJK SC"/>
        <family val="2"/>
      </rPr>
      <t xml:space="preserve">回の使用を</t>
    </r>
    <r>
      <rPr>
        <sz val="10"/>
        <rFont val="Arial"/>
        <family val="0"/>
        <charset val="1"/>
      </rPr>
      <t xml:space="preserve">2</t>
    </r>
    <r>
      <rPr>
        <sz val="10"/>
        <rFont val="Noto Sans CJK SC"/>
        <family val="2"/>
      </rPr>
      <t xml:space="preserve">年以上続けた男性である。嘔吐期に熱いシャワーや入浴で症状が和らぎ、大麻を継続的に中止すると治まる。周期性嘔吐症候群と考えられた患者の約</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が大麻使用を報告している。</t>
    </r>
  </si>
  <si>
    <t xml:space="preserve">NG-068</t>
  </si>
  <si>
    <r>
      <rPr>
        <sz val="10"/>
        <rFont val="Arial"/>
        <family val="0"/>
        <charset val="1"/>
      </rPr>
      <t xml:space="preserve">Rome IV</t>
    </r>
    <r>
      <rPr>
        <sz val="10"/>
        <rFont val="Noto Sans CJK SC"/>
        <family val="2"/>
      </rPr>
      <t xml:space="preserve">では、過剰で厄介なげっぷが週</t>
    </r>
    <r>
      <rPr>
        <sz val="10"/>
        <rFont val="Arial"/>
        <family val="0"/>
        <charset val="1"/>
      </rPr>
      <t xml:space="preserve">3</t>
    </r>
    <r>
      <rPr>
        <sz val="10"/>
        <rFont val="Noto Sans CJK SC"/>
        <family val="2"/>
      </rPr>
      <t xml:space="preserve">日を超える場合をげっぷ障害とし、食道からの胃上部げっぷと胃からの過剰な胃げっぷに分ける。胃上部げっぷは</t>
    </r>
    <r>
      <rPr>
        <sz val="10"/>
        <rFont val="Arial"/>
        <family val="0"/>
        <charset val="1"/>
      </rPr>
      <t xml:space="preserve">1</t>
    </r>
    <r>
      <rPr>
        <sz val="10"/>
        <rFont val="Noto Sans CJK SC"/>
        <family val="2"/>
      </rPr>
      <t xml:space="preserve">分間に最大</t>
    </r>
    <r>
      <rPr>
        <sz val="10"/>
        <rFont val="Arial"/>
        <family val="0"/>
        <charset val="1"/>
      </rPr>
      <t xml:space="preserve">20</t>
    </r>
    <r>
      <rPr>
        <sz val="10"/>
        <rFont val="Noto Sans CJK SC"/>
        <family val="2"/>
      </rPr>
      <t xml:space="preserve">回に達することがある。反芻症候群は、えずきを伴わずに直前に食べた食物が口まで逆流し、毎食後に起こることが多く、横隔膜呼吸による習慣逆転法が主な治療で、</t>
    </r>
    <r>
      <rPr>
        <sz val="10"/>
        <rFont val="Arial"/>
        <family val="0"/>
        <charset val="1"/>
      </rPr>
      <t xml:space="preserve">PPI</t>
    </r>
    <r>
      <rPr>
        <sz val="10"/>
        <rFont val="Noto Sans CJK SC"/>
        <family val="2"/>
      </rPr>
      <t xml:space="preserve">は反芻を長引かせることがある。</t>
    </r>
  </si>
  <si>
    <t xml:space="preserve">NG-069</t>
  </si>
  <si>
    <r>
      <rPr>
        <sz val="10"/>
        <rFont val="Noto Sans CJK SC"/>
        <family val="2"/>
      </rPr>
      <t xml:space="preserve">機能性腸疾患（</t>
    </r>
    <r>
      <rPr>
        <sz val="10"/>
        <rFont val="Arial"/>
        <family val="0"/>
        <charset val="1"/>
      </rPr>
      <t xml:space="preserve">Rome IV</t>
    </r>
    <r>
      <rPr>
        <sz val="10"/>
        <rFont val="Noto Sans CJK SC"/>
        <family val="2"/>
      </rPr>
      <t xml:space="preserve">）</t>
    </r>
  </si>
  <si>
    <r>
      <rPr>
        <sz val="10"/>
        <rFont val="Arial"/>
        <family val="0"/>
        <charset val="1"/>
      </rPr>
      <t xml:space="preserve">Rome IV</t>
    </r>
    <r>
      <rPr>
        <sz val="10"/>
        <rFont val="Noto Sans CJK SC"/>
        <family val="2"/>
      </rPr>
      <t xml:space="preserve">は、</t>
    </r>
    <r>
      <rPr>
        <sz val="10"/>
        <rFont val="Arial"/>
        <family val="0"/>
        <charset val="1"/>
      </rPr>
      <t xml:space="preserve">IBS</t>
    </r>
    <r>
      <rPr>
        <sz val="10"/>
        <rFont val="Noto Sans CJK SC"/>
        <family val="2"/>
      </rPr>
      <t xml:space="preserve">、機能性便秘、機能性下痢、機能性腹部膨満などの機能性腸疾患を、はっきり分かれた病気ではなく連続したスペクトラムととらえ、互いに大きく重なりうるとしている。</t>
    </r>
  </si>
  <si>
    <t xml:space="preserve">SRC-129</t>
  </si>
  <si>
    <t xml:space="preserve">Lacy BE, et al. Bowel Disorders. Gastroenterology 2016;150:1393-1407</t>
  </si>
  <si>
    <t xml:space="preserve">10.1053/j.gastro.2016.02.031</t>
  </si>
  <si>
    <t xml:space="preserve">NG-070</t>
  </si>
  <si>
    <r>
      <rPr>
        <sz val="10"/>
        <rFont val="Arial"/>
        <family val="0"/>
        <charset val="1"/>
      </rPr>
      <t xml:space="preserve">Rome IV</t>
    </r>
    <r>
      <rPr>
        <sz val="10"/>
        <rFont val="Noto Sans CJK SC"/>
        <family val="2"/>
      </rPr>
      <t xml:space="preserve">の</t>
    </r>
    <r>
      <rPr>
        <sz val="10"/>
        <rFont val="Arial"/>
        <family val="0"/>
        <charset val="1"/>
      </rPr>
      <t xml:space="preserve">IBS</t>
    </r>
    <r>
      <rPr>
        <sz val="10"/>
        <rFont val="Noto Sans CJK SC"/>
        <family val="2"/>
      </rPr>
      <t xml:space="preserve">は、最近</t>
    </r>
    <r>
      <rPr>
        <sz val="10"/>
        <rFont val="Arial"/>
        <family val="0"/>
        <charset val="1"/>
      </rPr>
      <t xml:space="preserve">3</t>
    </r>
    <r>
      <rPr>
        <sz val="10"/>
        <rFont val="Noto Sans CJK SC"/>
        <family val="2"/>
      </rPr>
      <t xml:space="preserve">か月間に平均して週</t>
    </r>
    <r>
      <rPr>
        <sz val="10"/>
        <rFont val="Arial"/>
        <family val="0"/>
        <charset val="1"/>
      </rPr>
      <t xml:space="preserve">1</t>
    </r>
    <r>
      <rPr>
        <sz val="10"/>
        <rFont val="Noto Sans CJK SC"/>
        <family val="2"/>
      </rPr>
      <t xml:space="preserve">日以上の腹痛があり、排便との関連、排便頻度の変化、便形状の変化のうち</t>
    </r>
    <r>
      <rPr>
        <sz val="10"/>
        <rFont val="Arial"/>
        <family val="0"/>
        <charset val="1"/>
      </rPr>
      <t xml:space="preserve">2</t>
    </r>
    <r>
      <rPr>
        <sz val="10"/>
        <rFont val="Noto Sans CJK SC"/>
        <family val="2"/>
      </rPr>
      <t xml:space="preserve">つ以上を伴うものである。病型はブリストル便形状尺度で決め、硬便（タイプ</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）が排便の</t>
    </r>
    <r>
      <rPr>
        <sz val="10"/>
        <rFont val="Arial"/>
        <family val="0"/>
        <charset val="1"/>
      </rPr>
      <t xml:space="preserve">25%</t>
    </r>
    <r>
      <rPr>
        <sz val="10"/>
        <rFont val="Noto Sans CJK SC"/>
        <family val="2"/>
      </rPr>
      <t xml:space="preserve">を超え軟便（タイプ</t>
    </r>
    <r>
      <rPr>
        <sz val="10"/>
        <rFont val="Arial"/>
        <family val="0"/>
        <charset val="1"/>
      </rPr>
      <t xml:space="preserve">6</t>
    </r>
    <r>
      <rPr>
        <sz val="10"/>
        <rFont val="Noto Sans CJK SC"/>
        <family val="2"/>
      </rPr>
      <t xml:space="preserve">〜</t>
    </r>
    <r>
      <rPr>
        <sz val="10"/>
        <rFont val="Arial"/>
        <family val="0"/>
        <charset val="1"/>
      </rPr>
      <t xml:space="preserve">7</t>
    </r>
    <r>
      <rPr>
        <sz val="10"/>
        <rFont val="Noto Sans CJK SC"/>
        <family val="2"/>
      </rPr>
      <t xml:space="preserve">）が</t>
    </r>
    <r>
      <rPr>
        <sz val="10"/>
        <rFont val="Arial"/>
        <family val="0"/>
        <charset val="1"/>
      </rPr>
      <t xml:space="preserve">25%</t>
    </r>
    <r>
      <rPr>
        <sz val="10"/>
        <rFont val="Noto Sans CJK SC"/>
        <family val="2"/>
      </rPr>
      <t xml:space="preserve">未満なら</t>
    </r>
    <r>
      <rPr>
        <sz val="10"/>
        <rFont val="Arial"/>
        <family val="0"/>
        <charset val="1"/>
      </rPr>
      <t xml:space="preserve">IBS-C</t>
    </r>
    <r>
      <rPr>
        <sz val="10"/>
        <rFont val="Noto Sans CJK SC"/>
        <family val="2"/>
      </rPr>
      <t xml:space="preserve">、その逆なら</t>
    </r>
    <r>
      <rPr>
        <sz val="10"/>
        <rFont val="Arial"/>
        <family val="0"/>
        <charset val="1"/>
      </rPr>
      <t xml:space="preserve">IBS-D</t>
    </r>
    <r>
      <rPr>
        <sz val="10"/>
        <rFont val="Noto Sans CJK SC"/>
        <family val="2"/>
      </rPr>
      <t xml:space="preserve">、どちらも</t>
    </r>
    <r>
      <rPr>
        <sz val="10"/>
        <rFont val="Arial"/>
        <family val="0"/>
        <charset val="1"/>
      </rPr>
      <t xml:space="preserve">25%</t>
    </r>
    <r>
      <rPr>
        <sz val="10"/>
        <rFont val="Noto Sans CJK SC"/>
        <family val="2"/>
      </rPr>
      <t xml:space="preserve">を超えれば</t>
    </r>
    <r>
      <rPr>
        <sz val="10"/>
        <rFont val="Arial"/>
        <family val="0"/>
        <charset val="1"/>
      </rPr>
      <t xml:space="preserve">IBS-M</t>
    </r>
    <r>
      <rPr>
        <sz val="10"/>
        <rFont val="Noto Sans CJK SC"/>
        <family val="2"/>
      </rPr>
      <t xml:space="preserve">とする。</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</si>
  <si>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TBL-02-07-017 (id: JlAKpkM)</t>
    </r>
  </si>
  <si>
    <t xml:space="preserve">NG-071</t>
  </si>
  <si>
    <r>
      <rPr>
        <sz val="10"/>
        <rFont val="Noto Sans CJK SC"/>
        <family val="2"/>
      </rPr>
      <t xml:space="preserve">機能性下痢は、腹痛や厄介な膨満が主でないまま、軟便・水様便が排便の</t>
    </r>
    <r>
      <rPr>
        <sz val="10"/>
        <rFont val="Arial"/>
        <family val="0"/>
        <charset val="1"/>
      </rPr>
      <t xml:space="preserve">25%</t>
    </r>
    <r>
      <rPr>
        <sz val="10"/>
        <rFont val="Noto Sans CJK SC"/>
        <family val="2"/>
      </rPr>
      <t xml:space="preserve">を超えるもので、</t>
    </r>
    <r>
      <rPr>
        <sz val="10"/>
        <rFont val="Arial"/>
        <family val="0"/>
        <charset val="1"/>
      </rPr>
      <t xml:space="preserve">IBS-D</t>
    </r>
    <r>
      <rPr>
        <sz val="10"/>
        <rFont val="Noto Sans CJK SC"/>
        <family val="2"/>
      </rPr>
      <t xml:space="preserve">の基準を満たすものは除く。有病率は報告により</t>
    </r>
    <r>
      <rPr>
        <sz val="10"/>
        <rFont val="Arial"/>
        <family val="0"/>
        <charset val="1"/>
      </rPr>
      <t xml:space="preserve">1.5</t>
    </r>
    <r>
      <rPr>
        <sz val="10"/>
        <rFont val="Noto Sans CJK SC"/>
        <family val="2"/>
      </rPr>
      <t xml:space="preserve">〜</t>
    </r>
    <r>
      <rPr>
        <sz val="10"/>
        <rFont val="Arial"/>
        <family val="0"/>
        <charset val="1"/>
      </rPr>
      <t xml:space="preserve">17%</t>
    </r>
    <r>
      <rPr>
        <sz val="10"/>
        <rFont val="Noto Sans CJK SC"/>
        <family val="2"/>
      </rPr>
      <t xml:space="preserve">と幅がある。</t>
    </r>
  </si>
  <si>
    <r>
      <rPr>
        <sz val="10"/>
        <rFont val="Noto Sans CJK SC"/>
        <family val="2"/>
      </rPr>
      <t xml:space="preserve">有病率は</t>
    </r>
    <r>
      <rPr>
        <sz val="10"/>
        <rFont val="Arial"/>
        <family val="0"/>
        <charset val="1"/>
      </rPr>
      <t xml:space="preserve">Rome IV</t>
    </r>
    <r>
      <rPr>
        <sz val="10"/>
        <rFont val="Noto Sans CJK SC"/>
        <family val="2"/>
      </rPr>
      <t xml:space="preserve">の章が引用した値（二次資料経由）</t>
    </r>
  </si>
  <si>
    <t xml:space="preserve">NG-072</t>
  </si>
  <si>
    <r>
      <rPr>
        <sz val="10"/>
        <rFont val="Noto Sans CJK SC"/>
        <family val="2"/>
      </rPr>
      <t xml:space="preserve">機能性腹部膨満（膨満感・腹部膨隆）は、週</t>
    </r>
    <r>
      <rPr>
        <sz val="10"/>
        <rFont val="Arial"/>
        <family val="0"/>
        <charset val="1"/>
      </rPr>
      <t xml:space="preserve">1</t>
    </r>
    <r>
      <rPr>
        <sz val="10"/>
        <rFont val="Noto Sans CJK SC"/>
        <family val="2"/>
      </rPr>
      <t xml:space="preserve">日以上の膨満感や腹部膨隆が他の症状より目立ち、</t>
    </r>
    <r>
      <rPr>
        <sz val="10"/>
        <rFont val="Arial"/>
        <family val="0"/>
        <charset val="1"/>
      </rPr>
      <t xml:space="preserve">IBS</t>
    </r>
    <r>
      <rPr>
        <sz val="10"/>
        <rFont val="Noto Sans CJK SC"/>
        <family val="2"/>
      </rPr>
      <t xml:space="preserve">、機能性便秘、機能性下痢、食後愁訴症候群の基準を満たさないものである。膨満感を訴える人のうち実際に腹囲の膨隆が測定されるのは約</t>
    </r>
    <r>
      <rPr>
        <sz val="10"/>
        <rFont val="Arial"/>
        <family val="0"/>
        <charset val="1"/>
      </rPr>
      <t xml:space="preserve">50</t>
    </r>
    <r>
      <rPr>
        <sz val="10"/>
        <rFont val="Noto Sans CJK SC"/>
        <family val="2"/>
      </rPr>
      <t xml:space="preserve">〜</t>
    </r>
    <r>
      <rPr>
        <sz val="10"/>
        <rFont val="Arial"/>
        <family val="0"/>
        <charset val="1"/>
      </rPr>
      <t xml:space="preserve">60%</t>
    </r>
    <r>
      <rPr>
        <sz val="10"/>
        <rFont val="Noto Sans CJK SC"/>
        <family val="2"/>
      </rPr>
      <t xml:space="preserve">で、米国の電話調査では成人の</t>
    </r>
    <r>
      <rPr>
        <sz val="10"/>
        <rFont val="Arial"/>
        <family val="0"/>
        <charset val="1"/>
      </rPr>
      <t xml:space="preserve">15.9%</t>
    </r>
    <r>
      <rPr>
        <sz val="10"/>
        <rFont val="Noto Sans CJK SC"/>
        <family val="2"/>
      </rPr>
      <t xml:space="preserve">（女性</t>
    </r>
    <r>
      <rPr>
        <sz val="10"/>
        <rFont val="Arial"/>
        <family val="0"/>
        <charset val="1"/>
      </rPr>
      <t xml:space="preserve">19.2%</t>
    </r>
    <r>
      <rPr>
        <sz val="10"/>
        <rFont val="Noto Sans CJK SC"/>
        <family val="2"/>
      </rPr>
      <t xml:space="preserve">、男性</t>
    </r>
    <r>
      <rPr>
        <sz val="10"/>
        <rFont val="Arial"/>
        <family val="0"/>
        <charset val="1"/>
      </rPr>
      <t xml:space="preserve">10.5%</t>
    </r>
    <r>
      <rPr>
        <sz val="10"/>
        <rFont val="Noto Sans CJK SC"/>
        <family val="2"/>
      </rPr>
      <t xml:space="preserve">）が過去</t>
    </r>
    <r>
      <rPr>
        <sz val="10"/>
        <rFont val="Arial"/>
        <family val="0"/>
        <charset val="1"/>
      </rPr>
      <t xml:space="preserve">1</t>
    </r>
    <r>
      <rPr>
        <sz val="10"/>
        <rFont val="Noto Sans CJK SC"/>
        <family val="2"/>
      </rPr>
      <t xml:space="preserve">か月に膨満を報告した。</t>
    </r>
  </si>
  <si>
    <r>
      <rPr>
        <sz val="10"/>
        <rFont val="Arial"/>
        <family val="0"/>
        <charset val="1"/>
      </rPr>
      <t xml:space="preserve">PS-02-08-05 (id: JkxnuRY)</t>
    </r>
    <r>
      <rPr>
        <sz val="10"/>
        <rFont val="Noto Sans CJK SC"/>
        <family val="2"/>
      </rPr>
      <t xml:space="preserve">；</t>
    </r>
    <r>
      <rPr>
        <sz val="10"/>
        <rFont val="Arial"/>
        <family val="0"/>
        <charset val="1"/>
      </rPr>
      <t xml:space="preserve">TBL-02-07-024 (id: JlAKpko)</t>
    </r>
  </si>
  <si>
    <t xml:space="preserve">NG-073</t>
  </si>
  <si>
    <r>
      <rPr>
        <sz val="10"/>
        <rFont val="Noto Sans CJK SC"/>
        <family val="2"/>
      </rPr>
      <t xml:space="preserve">オピオイド誘発性便秘は、オピオイドの開始や増量の後に新たに生じるか悪化した便秘で、</t>
    </r>
    <r>
      <rPr>
        <sz val="10"/>
        <rFont val="Arial"/>
        <family val="0"/>
        <charset val="1"/>
      </rPr>
      <t xml:space="preserve">Rome IV</t>
    </r>
    <r>
      <rPr>
        <sz val="10"/>
        <rFont val="Noto Sans CJK SC"/>
        <family val="2"/>
      </rPr>
      <t xml:space="preserve">は独立した機能性腸疾患ではなくオピオイドの有害作用として扱うが、機能性便秘と重なることが多いとしている。がん以外の慢性疼痛でオピオイドを使う患者の約</t>
    </r>
    <r>
      <rPr>
        <sz val="10"/>
        <rFont val="Arial"/>
        <family val="0"/>
        <charset val="1"/>
      </rPr>
      <t xml:space="preserve">41%</t>
    </r>
    <r>
      <rPr>
        <sz val="10"/>
        <rFont val="Noto Sans CJK SC"/>
        <family val="2"/>
      </rPr>
      <t xml:space="preserve">に起こると報告されている。</t>
    </r>
  </si>
  <si>
    <r>
      <rPr>
        <sz val="10"/>
        <rFont val="Noto Sans CJK SC"/>
        <family val="2"/>
      </rPr>
      <t xml:space="preserve">頻度は</t>
    </r>
    <r>
      <rPr>
        <sz val="10"/>
        <rFont val="Arial"/>
        <family val="0"/>
        <charset val="1"/>
      </rPr>
      <t xml:space="preserve">Rome IV</t>
    </r>
    <r>
      <rPr>
        <sz val="10"/>
        <rFont val="Noto Sans CJK SC"/>
        <family val="2"/>
      </rPr>
      <t xml:space="preserve">の章が引用したシステマティックレビューの値（二次資料経由）</t>
    </r>
  </si>
  <si>
    <t xml:space="preserve">NG-074</t>
  </si>
  <si>
    <t xml:space="preserve">中枢介在性の消化管の痛み</t>
  </si>
  <si>
    <r>
      <rPr>
        <sz val="10"/>
        <rFont val="Noto Sans CJK SC"/>
        <family val="2"/>
      </rPr>
      <t xml:space="preserve">中枢介在性腹痛症候群（</t>
    </r>
    <r>
      <rPr>
        <sz val="10"/>
        <rFont val="Arial"/>
        <family val="0"/>
        <charset val="1"/>
      </rPr>
      <t xml:space="preserve">CAPS</t>
    </r>
    <r>
      <rPr>
        <sz val="10"/>
        <rFont val="Noto Sans CJK SC"/>
        <family val="2"/>
      </rPr>
      <t xml:space="preserve">）は、ほぼ持続的または頻繁に繰り返す腹痛で、食事、排便、月経などの生理的な出来事とはほとんど関係せず、仕事や家庭生活などの日常機能を一部損なうものである。症状は診断の</t>
    </r>
    <r>
      <rPr>
        <sz val="10"/>
        <rFont val="Arial"/>
        <family val="0"/>
        <charset val="1"/>
      </rPr>
      <t xml:space="preserve">6</t>
    </r>
    <r>
      <rPr>
        <sz val="10"/>
        <rFont val="Noto Sans CJK SC"/>
        <family val="2"/>
      </rPr>
      <t xml:space="preserve">か月以上前に始まり、最近</t>
    </r>
    <r>
      <rPr>
        <sz val="10"/>
        <rFont val="Arial"/>
        <family val="0"/>
        <charset val="1"/>
      </rPr>
      <t xml:space="preserve">3</t>
    </r>
    <r>
      <rPr>
        <sz val="10"/>
        <rFont val="Noto Sans CJK SC"/>
        <family val="2"/>
      </rPr>
      <t xml:space="preserve">か月基準を満たす必要がある。有病率は</t>
    </r>
    <r>
      <rPr>
        <sz val="10"/>
        <rFont val="Arial"/>
        <family val="0"/>
        <charset val="1"/>
      </rPr>
      <t xml:space="preserve">0.5</t>
    </r>
    <r>
      <rPr>
        <sz val="10"/>
        <rFont val="Noto Sans CJK SC"/>
        <family val="2"/>
      </rPr>
      <t xml:space="preserve">〜</t>
    </r>
    <r>
      <rPr>
        <sz val="10"/>
        <rFont val="Arial"/>
        <family val="0"/>
        <charset val="1"/>
      </rPr>
      <t xml:space="preserve">2.1%</t>
    </r>
    <r>
      <rPr>
        <sz val="10"/>
        <rFont val="Noto Sans CJK SC"/>
        <family val="2"/>
      </rPr>
      <t xml:space="preserve">で、女性に</t>
    </r>
    <r>
      <rPr>
        <sz val="10"/>
        <rFont val="Arial"/>
        <family val="0"/>
        <charset val="1"/>
      </rPr>
      <t xml:space="preserve">1.5</t>
    </r>
    <r>
      <rPr>
        <sz val="10"/>
        <rFont val="Noto Sans CJK SC"/>
        <family val="2"/>
      </rPr>
      <t xml:space="preserve">〜</t>
    </r>
    <r>
      <rPr>
        <sz val="10"/>
        <rFont val="Arial"/>
        <family val="0"/>
        <charset val="1"/>
      </rPr>
      <t xml:space="preserve">2</t>
    </r>
    <r>
      <rPr>
        <sz val="10"/>
        <rFont val="Noto Sans CJK SC"/>
        <family val="2"/>
      </rPr>
      <t xml:space="preserve">倍多く、</t>
    </r>
    <r>
      <rPr>
        <sz val="10"/>
        <rFont val="Arial"/>
        <family val="0"/>
        <charset val="1"/>
      </rPr>
      <t xml:space="preserve">40</t>
    </r>
    <r>
      <rPr>
        <sz val="10"/>
        <rFont val="Noto Sans CJK SC"/>
        <family val="2"/>
      </rPr>
      <t xml:space="preserve">歳代に多い。</t>
    </r>
  </si>
  <si>
    <t xml:space="preserve">SRC-130</t>
  </si>
  <si>
    <t xml:space="preserve">Keefer L, et al. Centrally Mediated Disorders of Gastrointestinal Pain. Gastroenterology 2016;150:1408-1419</t>
  </si>
  <si>
    <t xml:space="preserve">10.1053/j.gastro.2016.02.034</t>
  </si>
  <si>
    <t xml:space="preserve">NG-075</t>
  </si>
  <si>
    <r>
      <rPr>
        <sz val="10"/>
        <rFont val="Noto Sans CJK SC"/>
        <family val="2"/>
      </rPr>
      <t xml:space="preserve">麻薬性腸症候群（</t>
    </r>
    <r>
      <rPr>
        <sz val="10"/>
        <rFont val="Arial"/>
        <family val="0"/>
        <charset val="1"/>
      </rPr>
      <t xml:space="preserve">narcotic bowel syndrome</t>
    </r>
    <r>
      <rPr>
        <sz val="10"/>
        <rFont val="Noto Sans CJK SC"/>
        <family val="2"/>
      </rPr>
      <t xml:space="preserve">、オピオイド誘発性消化管痛覚過敏）は、高用量または長期のオピオイドで治療中の腹痛が、オピオイドの継続や増量で悪化または十分に改善せず、効果が切れると悪化し再投与で和らぐなどの特徴をもつものである。多くは経口モルヒネ換算で</t>
    </r>
    <r>
      <rPr>
        <sz val="10"/>
        <rFont val="Arial"/>
        <family val="0"/>
        <charset val="1"/>
      </rPr>
      <t xml:space="preserve">1</t>
    </r>
    <r>
      <rPr>
        <sz val="10"/>
        <rFont val="Noto Sans CJK SC"/>
        <family val="2"/>
      </rPr>
      <t xml:space="preserve">日</t>
    </r>
    <r>
      <rPr>
        <sz val="10"/>
        <rFont val="Arial"/>
        <family val="0"/>
        <charset val="1"/>
      </rPr>
      <t xml:space="preserve">75 mg</t>
    </r>
    <r>
      <rPr>
        <sz val="10"/>
        <rFont val="Noto Sans CJK SC"/>
        <family val="2"/>
      </rPr>
      <t xml:space="preserve">以上を使っている。</t>
    </r>
  </si>
  <si>
    <t xml:space="preserve">NG-076</t>
  </si>
  <si>
    <r>
      <rPr>
        <sz val="10"/>
        <rFont val="Noto Sans CJK SC"/>
        <family val="2"/>
      </rPr>
      <t xml:space="preserve">中枢介在性の消化管の痛みの治療では、神経調節薬として三環系抗うつ薬が最も研究され（</t>
    </r>
    <r>
      <rPr>
        <sz val="10"/>
        <rFont val="Arial"/>
        <family val="0"/>
        <charset val="1"/>
      </rPr>
      <t xml:space="preserve">IBS</t>
    </r>
    <r>
      <rPr>
        <sz val="10"/>
        <rFont val="Noto Sans CJK SC"/>
        <family val="2"/>
      </rPr>
      <t xml:space="preserve">での改善の相対リスク</t>
    </r>
    <r>
      <rPr>
        <sz val="10"/>
        <rFont val="Arial"/>
        <family val="0"/>
        <charset val="1"/>
      </rPr>
      <t xml:space="preserve">1.93</t>
    </r>
    <r>
      <rPr>
        <sz val="10"/>
        <rFont val="Noto Sans CJK SC"/>
        <family val="2"/>
      </rPr>
      <t xml:space="preserve">）、認知行動療法、精神力動的対人関係療法、マインドフルネス、催眠療法などの心理療法が有望とされる。麻薬性腸症候群にはオピオイドの完全な離脱が勧められ、</t>
    </r>
    <r>
      <rPr>
        <sz val="10"/>
        <rFont val="Arial"/>
        <family val="0"/>
        <charset val="1"/>
      </rPr>
      <t xml:space="preserve">39</t>
    </r>
    <r>
      <rPr>
        <sz val="10"/>
        <rFont val="Noto Sans CJK SC"/>
        <family val="2"/>
      </rPr>
      <t xml:space="preserve">例の</t>
    </r>
    <r>
      <rPr>
        <sz val="10"/>
        <rFont val="Arial"/>
        <family val="0"/>
        <charset val="1"/>
      </rPr>
      <t xml:space="preserve">7</t>
    </r>
    <r>
      <rPr>
        <sz val="10"/>
        <rFont val="Noto Sans CJK SC"/>
        <family val="2"/>
      </rPr>
      <t xml:space="preserve">日間入院離脱プログラムでは</t>
    </r>
    <r>
      <rPr>
        <sz val="10"/>
        <rFont val="Arial"/>
        <family val="0"/>
        <charset val="1"/>
      </rPr>
      <t xml:space="preserve">89.7%</t>
    </r>
    <r>
      <rPr>
        <sz val="10"/>
        <rFont val="Noto Sans CJK SC"/>
        <family val="2"/>
      </rPr>
      <t xml:space="preserve">が完了し、</t>
    </r>
    <r>
      <rPr>
        <sz val="10"/>
        <rFont val="Arial"/>
        <family val="0"/>
        <charset val="1"/>
      </rPr>
      <t xml:space="preserve">60%</t>
    </r>
    <r>
      <rPr>
        <sz val="10"/>
        <rFont val="Noto Sans CJK SC"/>
        <family val="2"/>
      </rPr>
      <t xml:space="preserve">が改善した。</t>
    </r>
  </si>
  <si>
    <t xml:space="preserve">NG-077</t>
  </si>
  <si>
    <t xml:space="preserve">機能性肛門直腸疾患</t>
  </si>
  <si>
    <r>
      <rPr>
        <sz val="10"/>
        <rFont val="Noto Sans CJK SC"/>
        <family val="2"/>
      </rPr>
      <t xml:space="preserve">機能性肛門直腸痛には、恥骨直腸筋の牽引で圧痛があり</t>
    </r>
    <r>
      <rPr>
        <sz val="10"/>
        <rFont val="Arial"/>
        <family val="0"/>
        <charset val="1"/>
      </rPr>
      <t xml:space="preserve">30</t>
    </r>
    <r>
      <rPr>
        <sz val="10"/>
        <rFont val="Noto Sans CJK SC"/>
        <family val="2"/>
      </rPr>
      <t xml:space="preserve">分以上続く慢性・反復性の直腸痛（肛門挙筋症候群）、同じ症状で圧痛のない非特異的機能性肛門直腸痛、数秒から最長</t>
    </r>
    <r>
      <rPr>
        <sz val="10"/>
        <rFont val="Arial"/>
        <family val="0"/>
        <charset val="1"/>
      </rPr>
      <t xml:space="preserve">30</t>
    </r>
    <r>
      <rPr>
        <sz val="10"/>
        <rFont val="Noto Sans CJK SC"/>
        <family val="2"/>
      </rPr>
      <t xml:space="preserve">分の突然の激しい直腸痛で間欠期に痛みのない一過性直腸痛（</t>
    </r>
    <r>
      <rPr>
        <sz val="10"/>
        <rFont val="Arial"/>
        <family val="0"/>
        <charset val="1"/>
      </rPr>
      <t xml:space="preserve">proctalgia fugax</t>
    </r>
    <r>
      <rPr>
        <sz val="10"/>
        <rFont val="Noto Sans CJK SC"/>
        <family val="2"/>
      </rPr>
      <t xml:space="preserve">）がある。一過性直腸痛の有病率は</t>
    </r>
    <r>
      <rPr>
        <sz val="10"/>
        <rFont val="Arial"/>
        <family val="0"/>
        <charset val="1"/>
      </rPr>
      <t xml:space="preserve">8</t>
    </r>
    <r>
      <rPr>
        <sz val="10"/>
        <rFont val="Noto Sans CJK SC"/>
        <family val="2"/>
      </rPr>
      <t xml:space="preserve">〜</t>
    </r>
    <r>
      <rPr>
        <sz val="10"/>
        <rFont val="Arial"/>
        <family val="0"/>
        <charset val="1"/>
      </rPr>
      <t xml:space="preserve">18%</t>
    </r>
    <r>
      <rPr>
        <sz val="10"/>
        <rFont val="Noto Sans CJK SC"/>
        <family val="2"/>
      </rPr>
      <t xml:space="preserve">とされる。</t>
    </r>
  </si>
  <si>
    <t xml:space="preserve">SRC-131</t>
  </si>
  <si>
    <t xml:space="preserve">Rao SSC, et al. Anorectal Disorders. Gastroenterology 2016;150:1430-1442</t>
  </si>
  <si>
    <t xml:space="preserve">10.1053/j.gastro.2016.02.009</t>
  </si>
  <si>
    <r>
      <rPr>
        <sz val="10"/>
        <rFont val="Noto Sans CJK SC"/>
        <family val="2"/>
      </rPr>
      <t xml:space="preserve">有病率は</t>
    </r>
    <r>
      <rPr>
        <sz val="10"/>
        <rFont val="Arial"/>
        <family val="0"/>
        <charset val="1"/>
      </rPr>
      <t xml:space="preserve">Rome IV</t>
    </r>
    <r>
      <rPr>
        <sz val="10"/>
        <rFont val="Noto Sans CJK SC"/>
        <family val="2"/>
      </rPr>
      <t xml:space="preserve">の章が引用した研究の値（二次資料経由）</t>
    </r>
  </si>
  <si>
    <t xml:space="preserve">NG-078</t>
  </si>
  <si>
    <r>
      <rPr>
        <sz val="10"/>
        <rFont val="Noto Sans CJK SC"/>
        <family val="2"/>
      </rPr>
      <t xml:space="preserve">機能性排便障害は、機能性便秘または</t>
    </r>
    <r>
      <rPr>
        <sz val="10"/>
        <rFont val="Arial"/>
        <family val="0"/>
        <charset val="1"/>
      </rPr>
      <t xml:space="preserve">IBS-C</t>
    </r>
    <r>
      <rPr>
        <sz val="10"/>
        <rFont val="Noto Sans CJK SC"/>
        <family val="2"/>
      </rPr>
      <t xml:space="preserve">の基準を満たし、バルーン排出検査、直腸肛門内圧検査または肛門筋電図、画像による排出評価の</t>
    </r>
    <r>
      <rPr>
        <sz val="10"/>
        <rFont val="Arial"/>
        <family val="0"/>
        <charset val="1"/>
      </rPr>
      <t xml:space="preserve">3</t>
    </r>
    <r>
      <rPr>
        <sz val="10"/>
        <rFont val="Noto Sans CJK SC"/>
        <family val="2"/>
      </rPr>
      <t xml:space="preserve">つのうち</t>
    </r>
    <r>
      <rPr>
        <sz val="10"/>
        <rFont val="Arial"/>
        <family val="0"/>
        <charset val="1"/>
      </rPr>
      <t xml:space="preserve">2</t>
    </r>
    <r>
      <rPr>
        <sz val="10"/>
        <rFont val="Noto Sans CJK SC"/>
        <family val="2"/>
      </rPr>
      <t xml:space="preserve">つ以上で異常を示すもので、内圧検査で推進力が不十分な排便推進力不全と、推進力は十分だが排便時に骨盤底筋が不適切に収縮する排便協調障害に分けられる。</t>
    </r>
  </si>
  <si>
    <t xml:space="preserve">NG-079</t>
  </si>
  <si>
    <r>
      <rPr>
        <sz val="10"/>
        <rFont val="Noto Sans CJK SC"/>
        <family val="2"/>
      </rPr>
      <t xml:space="preserve">排便協調障害にはバイオフィードバック療法が第一選択とされ、無作為化試験では</t>
    </r>
    <r>
      <rPr>
        <sz val="10"/>
        <rFont val="Arial"/>
        <family val="0"/>
        <charset val="1"/>
      </rPr>
      <t xml:space="preserve">3</t>
    </r>
    <r>
      <rPr>
        <sz val="10"/>
        <rFont val="Noto Sans CJK SC"/>
        <family val="2"/>
      </rPr>
      <t xml:space="preserve">か月後に協調障害が改善したのはバイオフィードバック群</t>
    </r>
    <r>
      <rPr>
        <sz val="10"/>
        <rFont val="Arial"/>
        <family val="0"/>
        <charset val="1"/>
      </rPr>
      <t xml:space="preserve">79%</t>
    </r>
    <r>
      <rPr>
        <sz val="10"/>
        <rFont val="Noto Sans CJK SC"/>
        <family val="2"/>
      </rPr>
      <t xml:space="preserve">、偽フィードバック群</t>
    </r>
    <r>
      <rPr>
        <sz val="10"/>
        <rFont val="Arial"/>
        <family val="0"/>
        <charset val="1"/>
      </rPr>
      <t xml:space="preserve">4%</t>
    </r>
    <r>
      <rPr>
        <sz val="10"/>
        <rFont val="Noto Sans CJK SC"/>
        <family val="2"/>
      </rPr>
      <t xml:space="preserve">、標準治療群</t>
    </r>
    <r>
      <rPr>
        <sz val="10"/>
        <rFont val="Arial"/>
        <family val="0"/>
        <charset val="1"/>
      </rPr>
      <t xml:space="preserve">6%</t>
    </r>
    <r>
      <rPr>
        <sz val="10"/>
        <rFont val="Noto Sans CJK SC"/>
        <family val="2"/>
      </rPr>
      <t xml:space="preserve">だった。肛門挙筋症候群でも、バイオフィードバックで</t>
    </r>
    <r>
      <rPr>
        <sz val="10"/>
        <rFont val="Arial"/>
        <family val="0"/>
        <charset val="1"/>
      </rPr>
      <t xml:space="preserve">87%</t>
    </r>
    <r>
      <rPr>
        <sz val="10"/>
        <rFont val="Noto Sans CJK SC"/>
        <family val="2"/>
      </rPr>
      <t xml:space="preserve">が十分な疼痛緩和を得たとの報告がある（電気刺激</t>
    </r>
    <r>
      <rPr>
        <sz val="10"/>
        <rFont val="Arial"/>
        <family val="0"/>
        <charset val="1"/>
      </rPr>
      <t xml:space="preserve">45%</t>
    </r>
    <r>
      <rPr>
        <sz val="10"/>
        <rFont val="Noto Sans CJK SC"/>
        <family val="2"/>
      </rPr>
      <t xml:space="preserve">、マッサージ</t>
    </r>
    <r>
      <rPr>
        <sz val="10"/>
        <rFont val="Arial"/>
        <family val="0"/>
        <charset val="1"/>
      </rPr>
      <t xml:space="preserve">22%</t>
    </r>
    <r>
      <rPr>
        <sz val="10"/>
        <rFont val="Noto Sans CJK SC"/>
        <family val="2"/>
      </rPr>
      <t xml:space="preserve">）。</t>
    </r>
  </si>
  <si>
    <r>
      <rPr>
        <sz val="10"/>
        <rFont val="Arial"/>
        <family val="0"/>
        <charset val="1"/>
      </rPr>
      <t xml:space="preserve">Rome IV</t>
    </r>
    <r>
      <rPr>
        <sz val="10"/>
        <rFont val="Noto Sans CJK SC"/>
        <family val="2"/>
      </rPr>
      <t xml:space="preserve">の章が引用した</t>
    </r>
    <r>
      <rPr>
        <sz val="10"/>
        <rFont val="Arial"/>
        <family val="0"/>
        <charset val="1"/>
      </rPr>
      <t xml:space="preserve">RCT</t>
    </r>
    <r>
      <rPr>
        <sz val="10"/>
        <rFont val="Noto Sans CJK SC"/>
        <family val="2"/>
      </rPr>
      <t xml:space="preserve">の値（二次資料経由）</t>
    </r>
  </si>
  <si>
    <t xml:space="preserve">NG-080</t>
  </si>
  <si>
    <t xml:space="preserve">小児の機能性消化管疾患</t>
  </si>
  <si>
    <r>
      <rPr>
        <sz val="10"/>
        <rFont val="Noto Sans CJK SC"/>
        <family val="2"/>
      </rPr>
      <t xml:space="preserve">乳児の吐き戻し（乳児逆流症）は、生後</t>
    </r>
    <r>
      <rPr>
        <sz val="10"/>
        <rFont val="Arial"/>
        <family val="0"/>
        <charset val="1"/>
      </rPr>
      <t xml:space="preserve">3</t>
    </r>
    <r>
      <rPr>
        <sz val="10"/>
        <rFont val="Noto Sans CJK SC"/>
        <family val="2"/>
      </rPr>
      <t xml:space="preserve">週から</t>
    </r>
    <r>
      <rPr>
        <sz val="10"/>
        <rFont val="Arial"/>
        <family val="0"/>
        <charset val="1"/>
      </rPr>
      <t xml:space="preserve">12</t>
    </r>
    <r>
      <rPr>
        <sz val="10"/>
        <rFont val="Noto Sans CJK SC"/>
        <family val="2"/>
      </rPr>
      <t xml:space="preserve">か月の健康な乳児で</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回以上の吐き戻しが</t>
    </r>
    <r>
      <rPr>
        <sz val="10"/>
        <rFont val="Arial"/>
        <family val="0"/>
        <charset val="1"/>
      </rPr>
      <t xml:space="preserve">3</t>
    </r>
    <r>
      <rPr>
        <sz val="10"/>
        <rFont val="Noto Sans CJK SC"/>
        <family val="2"/>
      </rPr>
      <t xml:space="preserve">週間以上続き、えずき、吐血、誤嚥、無呼吸、体重増加不良などがないものである。生後</t>
    </r>
    <r>
      <rPr>
        <sz val="10"/>
        <rFont val="Arial"/>
        <family val="0"/>
        <charset val="1"/>
      </rPr>
      <t xml:space="preserve">4</t>
    </r>
    <r>
      <rPr>
        <sz val="10"/>
        <rFont val="Noto Sans CJK SC"/>
        <family val="2"/>
      </rPr>
      <t xml:space="preserve">か月の健康な乳児の</t>
    </r>
    <r>
      <rPr>
        <sz val="10"/>
        <rFont val="Arial"/>
        <family val="0"/>
        <charset val="1"/>
      </rPr>
      <t xml:space="preserve">41</t>
    </r>
    <r>
      <rPr>
        <sz val="10"/>
        <rFont val="Noto Sans CJK SC"/>
        <family val="2"/>
      </rPr>
      <t xml:space="preserve">〜</t>
    </r>
    <r>
      <rPr>
        <sz val="10"/>
        <rFont val="Arial"/>
        <family val="0"/>
        <charset val="1"/>
      </rPr>
      <t xml:space="preserve">67%</t>
    </r>
    <r>
      <rPr>
        <sz val="10"/>
        <rFont val="Noto Sans CJK SC"/>
        <family val="2"/>
      </rPr>
      <t xml:space="preserve">で</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回を超える吐き戻しがあり、約</t>
    </r>
    <r>
      <rPr>
        <sz val="10"/>
        <rFont val="Arial"/>
        <family val="0"/>
        <charset val="1"/>
      </rPr>
      <t xml:space="preserve">90%</t>
    </r>
    <r>
      <rPr>
        <sz val="10"/>
        <rFont val="Noto Sans CJK SC"/>
        <family val="2"/>
      </rPr>
      <t xml:space="preserve">は</t>
    </r>
    <r>
      <rPr>
        <sz val="10"/>
        <rFont val="Arial"/>
        <family val="0"/>
        <charset val="1"/>
      </rPr>
      <t xml:space="preserve">12</t>
    </r>
    <r>
      <rPr>
        <sz val="10"/>
        <rFont val="Noto Sans CJK SC"/>
        <family val="2"/>
      </rPr>
      <t xml:space="preserve">か月までに自然に治まる。</t>
    </r>
    <r>
      <rPr>
        <sz val="10"/>
        <rFont val="Arial"/>
        <family val="0"/>
        <charset val="1"/>
      </rPr>
      <t xml:space="preserve">PPI</t>
    </r>
    <r>
      <rPr>
        <sz val="10"/>
        <rFont val="Noto Sans CJK SC"/>
        <family val="2"/>
      </rPr>
      <t xml:space="preserve">は乳児の吐き戻しに有効でなく、感染症などの危険があるため、不要な酸分泌抑制は避ける。</t>
    </r>
  </si>
  <si>
    <t xml:space="preserve">SRC-132</t>
  </si>
  <si>
    <t xml:space="preserve">Benninga MA, et al. Childhood Functional Gastrointestinal Disorders: Neonate/Toddler. Gastroenterology 2016;150:1443-1455</t>
  </si>
  <si>
    <t xml:space="preserve">10.1053/j.gastro.2016.02.016</t>
  </si>
  <si>
    <t xml:space="preserve">NG-081</t>
  </si>
  <si>
    <r>
      <rPr>
        <sz val="10"/>
        <rFont val="Noto Sans CJK SC"/>
        <family val="2"/>
      </rPr>
      <t xml:space="preserve">乳児疝痛（コリック）は、生後</t>
    </r>
    <r>
      <rPr>
        <sz val="10"/>
        <rFont val="Arial"/>
        <family val="0"/>
        <charset val="1"/>
      </rPr>
      <t xml:space="preserve">5</t>
    </r>
    <r>
      <rPr>
        <sz val="10"/>
        <rFont val="Noto Sans CJK SC"/>
        <family val="2"/>
      </rPr>
      <t xml:space="preserve">か月未満の乳児が明らかな原因なく長く泣き続け、養育者がなだめられない状態で、</t>
    </r>
    <r>
      <rPr>
        <sz val="10"/>
        <rFont val="Arial"/>
        <family val="0"/>
        <charset val="1"/>
      </rPr>
      <t xml:space="preserve">5</t>
    </r>
    <r>
      <rPr>
        <sz val="10"/>
        <rFont val="Noto Sans CJK SC"/>
        <family val="2"/>
      </rPr>
      <t xml:space="preserve">〜</t>
    </r>
    <r>
      <rPr>
        <sz val="10"/>
        <rFont val="Arial"/>
        <family val="0"/>
        <charset val="1"/>
      </rPr>
      <t xml:space="preserve">19%</t>
    </r>
    <r>
      <rPr>
        <sz val="10"/>
        <rFont val="Noto Sans CJK SC"/>
        <family val="2"/>
      </rPr>
      <t xml:space="preserve">にみられ、多くは生後</t>
    </r>
    <r>
      <rPr>
        <sz val="10"/>
        <rFont val="Arial"/>
        <family val="0"/>
        <charset val="1"/>
      </rPr>
      <t xml:space="preserve">3</t>
    </r>
    <r>
      <rPr>
        <sz val="10"/>
        <rFont val="Noto Sans CJK SC"/>
        <family val="2"/>
      </rPr>
      <t xml:space="preserve">〜</t>
    </r>
    <r>
      <rPr>
        <sz val="10"/>
        <rFont val="Arial"/>
        <family val="0"/>
        <charset val="1"/>
      </rPr>
      <t xml:space="preserve">5</t>
    </r>
    <r>
      <rPr>
        <sz val="10"/>
        <rFont val="Noto Sans CJK SC"/>
        <family val="2"/>
      </rPr>
      <t xml:space="preserve">か月で治まる。薬物療法の有効性は示されておらず、養育者の支援が治療の中心である。</t>
    </r>
  </si>
  <si>
    <r>
      <rPr>
        <sz val="10"/>
        <rFont val="Noto Sans CJK SC"/>
        <family val="2"/>
      </rPr>
      <t xml:space="preserve">頻度は</t>
    </r>
    <r>
      <rPr>
        <sz val="10"/>
        <rFont val="Arial"/>
        <family val="0"/>
        <charset val="1"/>
      </rPr>
      <t xml:space="preserve">Rome IV</t>
    </r>
    <r>
      <rPr>
        <sz val="10"/>
        <rFont val="Noto Sans CJK SC"/>
        <family val="2"/>
      </rPr>
      <t xml:space="preserve">の章が引用した値（二次資料経由）</t>
    </r>
  </si>
  <si>
    <t xml:space="preserve">NG-082</t>
  </si>
  <si>
    <r>
      <rPr>
        <sz val="10"/>
        <rFont val="Noto Sans CJK SC"/>
        <family val="2"/>
      </rPr>
      <t xml:space="preserve">乳幼児の機能性便秘は、週</t>
    </r>
    <r>
      <rPr>
        <sz val="10"/>
        <rFont val="Arial"/>
        <family val="0"/>
        <charset val="1"/>
      </rPr>
      <t xml:space="preserve">2</t>
    </r>
    <r>
      <rPr>
        <sz val="10"/>
        <rFont val="Noto Sans CJK SC"/>
        <family val="2"/>
      </rPr>
      <t xml:space="preserve">回以下の排便、痛みを伴う硬い便、直腸の大きな便塊などのうち</t>
    </r>
    <r>
      <rPr>
        <sz val="10"/>
        <rFont val="Arial"/>
        <family val="0"/>
        <charset val="1"/>
      </rPr>
      <t xml:space="preserve">2</t>
    </r>
    <r>
      <rPr>
        <sz val="10"/>
        <rFont val="Noto Sans CJK SC"/>
        <family val="2"/>
      </rPr>
      <t xml:space="preserve">つ以上が</t>
    </r>
    <r>
      <rPr>
        <sz val="10"/>
        <rFont val="Arial"/>
        <family val="0"/>
        <charset val="1"/>
      </rPr>
      <t xml:space="preserve">1</t>
    </r>
    <r>
      <rPr>
        <sz val="10"/>
        <rFont val="Noto Sans CJK SC"/>
        <family val="2"/>
      </rPr>
      <t xml:space="preserve">か月続くもので、有病率は生後</t>
    </r>
    <r>
      <rPr>
        <sz val="10"/>
        <rFont val="Arial"/>
        <family val="0"/>
        <charset val="1"/>
      </rPr>
      <t xml:space="preserve">1</t>
    </r>
    <r>
      <rPr>
        <sz val="10"/>
        <rFont val="Noto Sans CJK SC"/>
        <family val="2"/>
      </rPr>
      <t xml:space="preserve">年目で約</t>
    </r>
    <r>
      <rPr>
        <sz val="10"/>
        <rFont val="Arial"/>
        <family val="0"/>
        <charset val="1"/>
      </rPr>
      <t xml:space="preserve">2.9%</t>
    </r>
    <r>
      <rPr>
        <sz val="10"/>
        <rFont val="Noto Sans CJK SC"/>
        <family val="2"/>
      </rPr>
      <t xml:space="preserve">、</t>
    </r>
    <r>
      <rPr>
        <sz val="10"/>
        <rFont val="Arial"/>
        <family val="0"/>
        <charset val="1"/>
      </rPr>
      <t xml:space="preserve">2</t>
    </r>
    <r>
      <rPr>
        <sz val="10"/>
        <rFont val="Noto Sans CJK SC"/>
        <family val="2"/>
      </rPr>
      <t xml:space="preserve">年目で約</t>
    </r>
    <r>
      <rPr>
        <sz val="10"/>
        <rFont val="Arial"/>
        <family val="0"/>
        <charset val="1"/>
      </rPr>
      <t xml:space="preserve">10.1%</t>
    </r>
    <r>
      <rPr>
        <sz val="10"/>
        <rFont val="Noto Sans CJK SC"/>
        <family val="2"/>
      </rPr>
      <t xml:space="preserve">とされる。治療は養育者への説明から始め、非刺激性下剤の毎日投与とトイレトレーニングの行動的な工夫を組み合わせる。</t>
    </r>
  </si>
  <si>
    <r>
      <rPr>
        <sz val="10"/>
        <rFont val="Noto Sans CJK SC"/>
        <family val="2"/>
      </rPr>
      <t xml:space="preserve">有病率は</t>
    </r>
    <r>
      <rPr>
        <sz val="10"/>
        <rFont val="Arial"/>
        <family val="0"/>
        <charset val="1"/>
      </rPr>
      <t xml:space="preserve">Rome IV</t>
    </r>
    <r>
      <rPr>
        <sz val="10"/>
        <rFont val="Noto Sans CJK SC"/>
        <family val="2"/>
      </rPr>
      <t xml:space="preserve">の章が引用した値（二次資料経由）。日本の小児慢性機能性便秘症診療</t>
    </r>
    <r>
      <rPr>
        <sz val="10"/>
        <rFont val="Arial"/>
        <family val="0"/>
        <charset val="1"/>
      </rPr>
      <t xml:space="preserve">GL</t>
    </r>
    <r>
      <rPr>
        <sz val="10"/>
        <rFont val="Noto Sans CJK SC"/>
        <family val="2"/>
      </rPr>
      <t xml:space="preserve">は今回未参照</t>
    </r>
  </si>
  <si>
    <t xml:space="preserve">NG-083</t>
  </si>
  <si>
    <r>
      <rPr>
        <sz val="10"/>
        <rFont val="Noto Sans CJK SC"/>
        <family val="2"/>
      </rPr>
      <t xml:space="preserve">腹部片頭痛は、臍周囲・正中・びまん性の</t>
    </r>
    <r>
      <rPr>
        <sz val="10"/>
        <rFont val="Arial"/>
        <family val="0"/>
        <charset val="1"/>
      </rPr>
      <t xml:space="preserve">1</t>
    </r>
    <r>
      <rPr>
        <sz val="10"/>
        <rFont val="Noto Sans CJK SC"/>
        <family val="2"/>
      </rPr>
      <t xml:space="preserve">時間以上続く激しい腹痛発作が</t>
    </r>
    <r>
      <rPr>
        <sz val="10"/>
        <rFont val="Arial"/>
        <family val="0"/>
        <charset val="1"/>
      </rPr>
      <t xml:space="preserve">2</t>
    </r>
    <r>
      <rPr>
        <sz val="10"/>
        <rFont val="Noto Sans CJK SC"/>
        <family val="2"/>
      </rPr>
      <t xml:space="preserve">回以上あり、発作は型どおりで日常生活ができないほど強く、食欲不振、悪心、嘔吐、頭痛、光過敏、顔面蒼白のうち</t>
    </r>
    <r>
      <rPr>
        <sz val="10"/>
        <rFont val="Arial"/>
        <family val="0"/>
        <charset val="1"/>
      </rPr>
      <t xml:space="preserve">2</t>
    </r>
    <r>
      <rPr>
        <sz val="10"/>
        <rFont val="Noto Sans CJK SC"/>
        <family val="2"/>
      </rPr>
      <t xml:space="preserve">つ以上を伴い、数週から数か月の無症状期をはさむものである。有病率は基準により</t>
    </r>
    <r>
      <rPr>
        <sz val="10"/>
        <rFont val="Arial"/>
        <family val="0"/>
        <charset val="1"/>
      </rPr>
      <t xml:space="preserve">1</t>
    </r>
    <r>
      <rPr>
        <sz val="10"/>
        <rFont val="Noto Sans CJK SC"/>
        <family val="2"/>
      </rPr>
      <t xml:space="preserve">〜</t>
    </r>
    <r>
      <rPr>
        <sz val="10"/>
        <rFont val="Arial"/>
        <family val="0"/>
        <charset val="1"/>
      </rPr>
      <t xml:space="preserve">23%</t>
    </r>
    <r>
      <rPr>
        <sz val="10"/>
        <rFont val="Noto Sans CJK SC"/>
        <family val="2"/>
      </rPr>
      <t xml:space="preserve">と幅がある。予防にはピゾチフェン、アミトリプチリン、プロプラノロール、シプロヘプタジンが使われている。</t>
    </r>
  </si>
  <si>
    <t xml:space="preserve">SRC-133</t>
  </si>
  <si>
    <t xml:space="preserve">Hyams JS, et al. Childhood Functional Gastrointestinal Disorders: Child/Adolescent. Gastroenterology 2016;150:1456-1468</t>
  </si>
  <si>
    <t xml:space="preserve">10.1053/j.gastro.2016.02.015</t>
  </si>
  <si>
    <t xml:space="preserve">NG-084</t>
  </si>
  <si>
    <r>
      <rPr>
        <sz val="10"/>
        <rFont val="Noto Sans CJK SC"/>
        <family val="2"/>
      </rPr>
      <t xml:space="preserve">小児・思春期の機能性便秘の有病率はシステマティックレビューで平均</t>
    </r>
    <r>
      <rPr>
        <sz val="10"/>
        <rFont val="Arial"/>
        <family val="0"/>
        <charset val="1"/>
      </rPr>
      <t xml:space="preserve">14%</t>
    </r>
    <r>
      <rPr>
        <sz val="10"/>
        <rFont val="Noto Sans CJK SC"/>
        <family val="2"/>
      </rPr>
      <t xml:space="preserve">とされ、トイレトレーニングの時期に多い。</t>
    </r>
    <r>
      <rPr>
        <sz val="10"/>
        <rFont val="Arial"/>
        <family val="0"/>
        <charset val="1"/>
      </rPr>
      <t xml:space="preserve">Rome IV</t>
    </r>
    <r>
      <rPr>
        <sz val="10"/>
        <rFont val="Noto Sans CJK SC"/>
        <family val="2"/>
      </rPr>
      <t xml:space="preserve">は症状の持続期間を</t>
    </r>
    <r>
      <rPr>
        <sz val="10"/>
        <rFont val="Arial"/>
        <family val="0"/>
        <charset val="1"/>
      </rPr>
      <t xml:space="preserve">2</t>
    </r>
    <r>
      <rPr>
        <sz val="10"/>
        <rFont val="Noto Sans CJK SC"/>
        <family val="2"/>
      </rPr>
      <t xml:space="preserve">か月から</t>
    </r>
    <r>
      <rPr>
        <sz val="10"/>
        <rFont val="Arial"/>
        <family val="0"/>
        <charset val="1"/>
      </rPr>
      <t xml:space="preserve">1</t>
    </r>
    <r>
      <rPr>
        <sz val="10"/>
        <rFont val="Noto Sans CJK SC"/>
        <family val="2"/>
      </rPr>
      <t xml:space="preserve">か月に短縮した。治療は便塞栓の除去と維持療法の</t>
    </r>
    <r>
      <rPr>
        <sz val="10"/>
        <rFont val="Arial"/>
        <family val="0"/>
        <charset val="1"/>
      </rPr>
      <t xml:space="preserve">2</t>
    </r>
    <r>
      <rPr>
        <sz val="10"/>
        <rFont val="Noto Sans CJK SC"/>
        <family val="2"/>
      </rPr>
      <t xml:space="preserve">段階で、ポリエチレングリコールが第一選択であり、定時の排便、排便日誌、報酬などの教育も薬と同じく重要である。</t>
    </r>
  </si>
  <si>
    <t xml:space="preserve">NG-085</t>
  </si>
  <si>
    <r>
      <rPr>
        <sz val="10"/>
        <rFont val="Noto Sans CJK SC"/>
        <family val="2"/>
      </rPr>
      <t xml:space="preserve">小学生の</t>
    </r>
    <r>
      <rPr>
        <sz val="10"/>
        <rFont val="Arial"/>
        <family val="0"/>
        <charset val="1"/>
      </rPr>
      <t xml:space="preserve">35</t>
    </r>
    <r>
      <rPr>
        <sz val="10"/>
        <rFont val="Noto Sans CJK SC"/>
        <family val="2"/>
      </rPr>
      <t xml:space="preserve">〜</t>
    </r>
    <r>
      <rPr>
        <sz val="10"/>
        <rFont val="Arial"/>
        <family val="0"/>
        <charset val="1"/>
      </rPr>
      <t xml:space="preserve">38%</t>
    </r>
    <r>
      <rPr>
        <sz val="10"/>
        <rFont val="Noto Sans CJK SC"/>
        <family val="2"/>
      </rPr>
      <t xml:space="preserve">が毎週腹痛を訴えるが、機能性腹痛症の基準を満たすのはその約</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である。小児の機能性腹痛症の治療は行動療法・心理療法が中心で、催眠療法と認知行動療法で短期・長期の効果が示されている。思春期の抗うつ薬には、米国</t>
    </r>
    <r>
      <rPr>
        <sz val="10"/>
        <rFont val="Arial"/>
        <family val="0"/>
        <charset val="1"/>
      </rPr>
      <t xml:space="preserve">FDA</t>
    </r>
    <r>
      <rPr>
        <sz val="10"/>
        <rFont val="Noto Sans CJK SC"/>
        <family val="2"/>
      </rPr>
      <t xml:space="preserve">による自殺念慮の枠付き警告がある。</t>
    </r>
  </si>
  <si>
    <t xml:space="preserve">NG-086</t>
  </si>
  <si>
    <r>
      <rPr>
        <sz val="10"/>
        <rFont val="Arial"/>
        <family val="0"/>
        <charset val="1"/>
      </rPr>
      <t xml:space="preserve">IBS</t>
    </r>
    <r>
      <rPr>
        <sz val="10"/>
        <rFont val="Noto Sans CJK SC"/>
        <family val="2"/>
      </rPr>
      <t xml:space="preserve">の病態（日本の</t>
    </r>
    <r>
      <rPr>
        <sz val="10"/>
        <rFont val="Arial"/>
        <family val="0"/>
        <charset val="1"/>
      </rPr>
      <t xml:space="preserve">GL</t>
    </r>
    <r>
      <rPr>
        <sz val="10"/>
        <rFont val="Noto Sans CJK SC"/>
        <family val="2"/>
      </rPr>
      <t xml:space="preserve">）</t>
    </r>
  </si>
  <si>
    <r>
      <rPr>
        <sz val="10"/>
        <rFont val="Arial"/>
        <family val="0"/>
        <charset val="1"/>
      </rPr>
      <t xml:space="preserve">IBS</t>
    </r>
    <r>
      <rPr>
        <sz val="10"/>
        <rFont val="Noto Sans CJK SC"/>
        <family val="2"/>
      </rPr>
      <t xml:space="preserve">の病態にはストレスが関わる。</t>
    </r>
    <r>
      <rPr>
        <sz val="10"/>
        <rFont val="Arial"/>
        <family val="0"/>
        <charset val="1"/>
      </rPr>
      <t xml:space="preserve">IBS</t>
    </r>
    <r>
      <rPr>
        <sz val="10"/>
        <rFont val="Noto Sans CJK SC"/>
        <family val="2"/>
      </rPr>
      <t xml:space="preserve">患者ではストレス負荷と消化器症状悪化の相関が健常者より強く、心理社会的ストレスで大腸運動が亢進する。ストレス反応の中心物質である副腎皮質刺激ホルモン放出ホルモン（</t>
    </r>
    <r>
      <rPr>
        <sz val="10"/>
        <rFont val="Arial"/>
        <family val="0"/>
        <charset val="1"/>
      </rPr>
      <t xml:space="preserve">CRH</t>
    </r>
    <r>
      <rPr>
        <sz val="10"/>
        <rFont val="Noto Sans CJK SC"/>
        <family val="2"/>
      </rPr>
      <t xml:space="preserve">）の負荷で、</t>
    </r>
    <r>
      <rPr>
        <sz val="10"/>
        <rFont val="Arial"/>
        <family val="0"/>
        <charset val="1"/>
      </rPr>
      <t xml:space="preserve">IBS</t>
    </r>
    <r>
      <rPr>
        <sz val="10"/>
        <rFont val="Noto Sans CJK SC"/>
        <family val="2"/>
      </rPr>
      <t xml:space="preserve">患者は大腸運動の亢進や扁桃体の活性化が健常者より強く、</t>
    </r>
    <r>
      <rPr>
        <sz val="10"/>
        <rFont val="Arial"/>
        <family val="0"/>
        <charset val="1"/>
      </rPr>
      <t xml:space="preserve">CRH</t>
    </r>
    <r>
      <rPr>
        <sz val="10"/>
        <rFont val="Noto Sans CJK SC"/>
        <family val="2"/>
      </rPr>
      <t xml:space="preserve">と逆に働くオキシトシンは内臓知覚過敏を和らげる。</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</si>
  <si>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TBL-02-07-005 (id: JlAKpjg)</t>
    </r>
  </si>
  <si>
    <t xml:space="preserve">SRC-134</t>
  </si>
  <si>
    <r>
      <rPr>
        <sz val="10"/>
        <rFont val="Noto Sans CJK SC"/>
        <family val="2"/>
      </rPr>
      <t xml:space="preserve">日本消化器病学会編『機能性消化管疾患診療ガイドライン</t>
    </r>
    <r>
      <rPr>
        <sz val="10"/>
        <rFont val="Arial"/>
        <family val="0"/>
        <charset val="1"/>
      </rPr>
      <t xml:space="preserve">2020—</t>
    </r>
    <r>
      <rPr>
        <sz val="10"/>
        <rFont val="Noto Sans CJK SC"/>
        <family val="2"/>
      </rPr>
      <t xml:space="preserve">過敏性腸症候群（</t>
    </r>
    <r>
      <rPr>
        <sz val="10"/>
        <rFont val="Arial"/>
        <family val="0"/>
        <charset val="1"/>
      </rPr>
      <t xml:space="preserve">IBS</t>
    </r>
    <r>
      <rPr>
        <sz val="10"/>
        <rFont val="Noto Sans CJK SC"/>
        <family val="2"/>
      </rPr>
      <t xml:space="preserve">）（改訂第</t>
    </r>
    <r>
      <rPr>
        <sz val="10"/>
        <rFont val="Arial"/>
        <family val="0"/>
        <charset val="1"/>
      </rPr>
      <t xml:space="preserve">2</t>
    </r>
    <r>
      <rPr>
        <sz val="10"/>
        <rFont val="Noto Sans CJK SC"/>
        <family val="2"/>
      </rPr>
      <t xml:space="preserve">版）』南江堂、</t>
    </r>
    <r>
      <rPr>
        <sz val="10"/>
        <rFont val="Arial"/>
        <family val="0"/>
        <charset val="1"/>
      </rPr>
      <t xml:space="preserve">2020</t>
    </r>
  </si>
  <si>
    <t xml:space="preserve">NG-087</t>
  </si>
  <si>
    <r>
      <rPr>
        <sz val="10"/>
        <rFont val="Arial"/>
        <family val="0"/>
        <charset val="1"/>
      </rPr>
      <t xml:space="preserve">IBS</t>
    </r>
    <r>
      <rPr>
        <sz val="10"/>
        <rFont val="Noto Sans CJK SC"/>
        <family val="2"/>
      </rPr>
      <t xml:space="preserve">の病態には、腸内細菌、粘膜透過性の亢進、粘膜の微小炎症が関わり、これらが神経の感作を介して中枢機能にも影響すると考えられている。</t>
    </r>
  </si>
  <si>
    <t xml:space="preserve">NG-088</t>
  </si>
  <si>
    <r>
      <rPr>
        <sz val="10"/>
        <rFont val="Noto Sans CJK SC"/>
        <family val="2"/>
      </rPr>
      <t xml:space="preserve">脳機能画像のメタ解析では、大腸伸展刺激に対して</t>
    </r>
    <r>
      <rPr>
        <sz val="10"/>
        <rFont val="Arial"/>
        <family val="0"/>
        <charset val="1"/>
      </rPr>
      <t xml:space="preserve">IBS</t>
    </r>
    <r>
      <rPr>
        <sz val="10"/>
        <rFont val="Noto Sans CJK SC"/>
        <family val="2"/>
      </rPr>
      <t xml:space="preserve">患者は前帯状回、扁桃体、中脳の信号が強まり、内側・外側前頭前野の信号が弱まると報告されている。</t>
    </r>
  </si>
  <si>
    <r>
      <rPr>
        <sz val="10"/>
        <rFont val="Arial"/>
        <family val="0"/>
        <charset val="1"/>
      </rPr>
      <t xml:space="preserve">GL</t>
    </r>
    <r>
      <rPr>
        <sz val="10"/>
        <rFont val="Noto Sans CJK SC"/>
        <family val="2"/>
      </rPr>
      <t xml:space="preserve">が引用したメタ解析の所見（二次資料経由）</t>
    </r>
  </si>
  <si>
    <t xml:space="preserve">NG-089</t>
  </si>
  <si>
    <r>
      <rPr>
        <sz val="10"/>
        <rFont val="Arial"/>
        <family val="0"/>
        <charset val="1"/>
      </rPr>
      <t xml:space="preserve">IBS</t>
    </r>
    <r>
      <rPr>
        <sz val="10"/>
        <rFont val="Noto Sans CJK SC"/>
        <family val="2"/>
      </rPr>
      <t xml:space="preserve">は単一遺伝子の病気ではないが、遺伝が関わる。双生児</t>
    </r>
    <r>
      <rPr>
        <sz val="10"/>
        <rFont val="Arial"/>
        <family val="0"/>
        <charset val="1"/>
      </rPr>
      <t xml:space="preserve">6,060</t>
    </r>
    <r>
      <rPr>
        <sz val="10"/>
        <rFont val="Noto Sans CJK SC"/>
        <family val="2"/>
      </rPr>
      <t xml:space="preserve">組の研究では、</t>
    </r>
    <r>
      <rPr>
        <sz val="10"/>
        <rFont val="Arial"/>
        <family val="0"/>
        <charset val="1"/>
      </rPr>
      <t xml:space="preserve">IBS</t>
    </r>
    <r>
      <rPr>
        <sz val="10"/>
        <rFont val="Noto Sans CJK SC"/>
        <family val="2"/>
      </rPr>
      <t xml:space="preserve">の一致率は一卵性</t>
    </r>
    <r>
      <rPr>
        <sz val="10"/>
        <rFont val="Arial"/>
        <family val="0"/>
        <charset val="1"/>
      </rPr>
      <t xml:space="preserve">17.2%</t>
    </r>
    <r>
      <rPr>
        <sz val="10"/>
        <rFont val="Noto Sans CJK SC"/>
        <family val="2"/>
      </rPr>
      <t xml:space="preserve">、二卵性</t>
    </r>
    <r>
      <rPr>
        <sz val="10"/>
        <rFont val="Arial"/>
        <family val="0"/>
        <charset val="1"/>
      </rPr>
      <t xml:space="preserve">8.4%</t>
    </r>
    <r>
      <rPr>
        <sz val="10"/>
        <rFont val="Noto Sans CJK SC"/>
        <family val="2"/>
      </rPr>
      <t xml:space="preserve">だった。</t>
    </r>
  </si>
  <si>
    <t xml:space="preserve">NG-090</t>
  </si>
  <si>
    <r>
      <rPr>
        <sz val="10"/>
        <rFont val="Arial"/>
        <family val="0"/>
        <charset val="1"/>
      </rPr>
      <t xml:space="preserve">IBS</t>
    </r>
    <r>
      <rPr>
        <sz val="10"/>
        <rFont val="Noto Sans CJK SC"/>
        <family val="2"/>
      </rPr>
      <t xml:space="preserve">の治療（日本の</t>
    </r>
    <r>
      <rPr>
        <sz val="10"/>
        <rFont val="Arial"/>
        <family val="0"/>
        <charset val="1"/>
      </rPr>
      <t xml:space="preserve">GL</t>
    </r>
    <r>
      <rPr>
        <sz val="10"/>
        <rFont val="Noto Sans CJK SC"/>
        <family val="2"/>
      </rPr>
      <t xml:space="preserve">）</t>
    </r>
  </si>
  <si>
    <r>
      <rPr>
        <sz val="10"/>
        <rFont val="Noto Sans CJK SC"/>
        <family val="2"/>
      </rPr>
      <t xml:space="preserve">日本の</t>
    </r>
    <r>
      <rPr>
        <sz val="10"/>
        <rFont val="Arial"/>
        <family val="0"/>
        <charset val="1"/>
      </rPr>
      <t xml:space="preserve">IBS</t>
    </r>
    <r>
      <rPr>
        <sz val="10"/>
        <rFont val="Noto Sans CJK SC"/>
        <family val="2"/>
      </rPr>
      <t xml:space="preserve">診療ガイドライン</t>
    </r>
    <r>
      <rPr>
        <sz val="10"/>
        <rFont val="Arial"/>
        <family val="0"/>
        <charset val="1"/>
      </rPr>
      <t xml:space="preserve">2020</t>
    </r>
    <r>
      <rPr>
        <sz val="10"/>
        <rFont val="Noto Sans CJK SC"/>
        <family val="2"/>
      </rPr>
      <t xml:space="preserve">は、プロバイオティクスを</t>
    </r>
    <r>
      <rPr>
        <sz val="10"/>
        <rFont val="Arial"/>
        <family val="0"/>
        <charset val="1"/>
      </rPr>
      <t xml:space="preserve">IBS</t>
    </r>
    <r>
      <rPr>
        <sz val="10"/>
        <rFont val="Noto Sans CJK SC"/>
        <family val="2"/>
      </rPr>
      <t xml:space="preserve">の治療に用いることを推奨している（強い推奨、エビデンスレベル</t>
    </r>
    <r>
      <rPr>
        <sz val="10"/>
        <rFont val="Arial"/>
        <family val="0"/>
        <charset val="1"/>
      </rPr>
      <t xml:space="preserve">A</t>
    </r>
    <r>
      <rPr>
        <sz val="10"/>
        <rFont val="Noto Sans CJK SC"/>
        <family val="2"/>
      </rPr>
      <t xml:space="preserve">）。抗コリン薬は腹痛などに投与することを提案している（弱い推奨、</t>
    </r>
    <r>
      <rPr>
        <sz val="10"/>
        <rFont val="Arial"/>
        <family val="0"/>
        <charset val="1"/>
      </rPr>
      <t xml:space="preserve">B</t>
    </r>
    <r>
      <rPr>
        <sz val="10"/>
        <rFont val="Noto Sans CJK SC"/>
        <family val="2"/>
      </rPr>
      <t xml:space="preserve">）。</t>
    </r>
  </si>
  <si>
    <t xml:space="preserve">NG-091</t>
  </si>
  <si>
    <r>
      <rPr>
        <sz val="10"/>
        <rFont val="Noto Sans CJK SC"/>
        <family val="2"/>
      </rPr>
      <t xml:space="preserve">日本の</t>
    </r>
    <r>
      <rPr>
        <sz val="10"/>
        <rFont val="Arial"/>
        <family val="0"/>
        <charset val="1"/>
      </rPr>
      <t xml:space="preserve">IBS</t>
    </r>
    <r>
      <rPr>
        <sz val="10"/>
        <rFont val="Noto Sans CJK SC"/>
        <family val="2"/>
      </rPr>
      <t xml:space="preserve">診療ガイドライン</t>
    </r>
    <r>
      <rPr>
        <sz val="10"/>
        <rFont val="Arial"/>
        <family val="0"/>
        <charset val="1"/>
      </rPr>
      <t xml:space="preserve">2020</t>
    </r>
    <r>
      <rPr>
        <sz val="10"/>
        <rFont val="Noto Sans CJK SC"/>
        <family val="2"/>
      </rPr>
      <t xml:space="preserve">は、下痢型</t>
    </r>
    <r>
      <rPr>
        <sz val="10"/>
        <rFont val="Arial"/>
        <family val="0"/>
        <charset val="1"/>
      </rPr>
      <t xml:space="preserve">IBS</t>
    </r>
    <r>
      <rPr>
        <sz val="10"/>
        <rFont val="Noto Sans CJK SC"/>
        <family val="2"/>
      </rPr>
      <t xml:space="preserve">に</t>
    </r>
    <r>
      <rPr>
        <sz val="10"/>
        <rFont val="Arial"/>
        <family val="0"/>
        <charset val="1"/>
      </rPr>
      <t xml:space="preserve">5-HT3</t>
    </r>
    <r>
      <rPr>
        <sz val="10"/>
        <rFont val="Noto Sans CJK SC"/>
        <family val="2"/>
      </rPr>
      <t xml:space="preserve">拮抗薬を投与することを推奨している（強い推奨、エビデンスレベル</t>
    </r>
    <r>
      <rPr>
        <sz val="10"/>
        <rFont val="Arial"/>
        <family val="0"/>
        <charset val="1"/>
      </rPr>
      <t xml:space="preserve">A</t>
    </r>
    <r>
      <rPr>
        <sz val="10"/>
        <rFont val="Noto Sans CJK SC"/>
        <family val="2"/>
      </rPr>
      <t xml:space="preserve">）。海外のアロセトロンは、虚血性腸炎や重い便秘の副作用のため、重症の下痢型</t>
    </r>
    <r>
      <rPr>
        <sz val="10"/>
        <rFont val="Arial"/>
        <family val="0"/>
        <charset val="1"/>
      </rPr>
      <t xml:space="preserve">IBS</t>
    </r>
    <r>
      <rPr>
        <sz val="10"/>
        <rFont val="Noto Sans CJK SC"/>
        <family val="2"/>
      </rPr>
      <t xml:space="preserve">の女性に限って使われている。止痢薬は一部の下痢型</t>
    </r>
    <r>
      <rPr>
        <sz val="10"/>
        <rFont val="Arial"/>
        <family val="0"/>
        <charset val="1"/>
      </rPr>
      <t xml:space="preserve">IBS</t>
    </r>
    <r>
      <rPr>
        <sz val="10"/>
        <rFont val="Noto Sans CJK SC"/>
        <family val="2"/>
      </rPr>
      <t xml:space="preserve">に提案される（弱い推奨、</t>
    </r>
    <r>
      <rPr>
        <sz val="10"/>
        <rFont val="Arial"/>
        <family val="0"/>
        <charset val="1"/>
      </rPr>
      <t xml:space="preserve">C</t>
    </r>
    <r>
      <rPr>
        <sz val="10"/>
        <rFont val="Noto Sans CJK SC"/>
        <family val="2"/>
      </rPr>
      <t xml:space="preserve">）。</t>
    </r>
  </si>
  <si>
    <t xml:space="preserve">NG-092</t>
  </si>
  <si>
    <r>
      <rPr>
        <sz val="10"/>
        <rFont val="Noto Sans CJK SC"/>
        <family val="2"/>
      </rPr>
      <t xml:space="preserve">日本の</t>
    </r>
    <r>
      <rPr>
        <sz val="10"/>
        <rFont val="Arial"/>
        <family val="0"/>
        <charset val="1"/>
      </rPr>
      <t xml:space="preserve">IBS</t>
    </r>
    <r>
      <rPr>
        <sz val="10"/>
        <rFont val="Noto Sans CJK SC"/>
        <family val="2"/>
      </rPr>
      <t xml:space="preserve">診療ガイドライン</t>
    </r>
    <r>
      <rPr>
        <sz val="10"/>
        <rFont val="Arial"/>
        <family val="0"/>
        <charset val="1"/>
      </rPr>
      <t xml:space="preserve">2020</t>
    </r>
    <r>
      <rPr>
        <sz val="10"/>
        <rFont val="Noto Sans CJK SC"/>
        <family val="2"/>
      </rPr>
      <t xml:space="preserve">は、便秘型</t>
    </r>
    <r>
      <rPr>
        <sz val="10"/>
        <rFont val="Arial"/>
        <family val="0"/>
        <charset val="1"/>
      </rPr>
      <t xml:space="preserve">IBS</t>
    </r>
    <r>
      <rPr>
        <sz val="10"/>
        <rFont val="Noto Sans CJK SC"/>
        <family val="2"/>
      </rPr>
      <t xml:space="preserve">に粘膜上皮機能変容薬（ルビプロストン、リナクロチド）を推奨し（強い推奨、エビデンスレベル</t>
    </r>
    <r>
      <rPr>
        <sz val="10"/>
        <rFont val="Arial"/>
        <family val="0"/>
        <charset val="1"/>
      </rPr>
      <t xml:space="preserve">A</t>
    </r>
    <r>
      <rPr>
        <sz val="10"/>
        <rFont val="Noto Sans CJK SC"/>
        <family val="2"/>
      </rPr>
      <t xml:space="preserve">）、胆汁酸・胆汁酸トランスポーター阻害薬、</t>
    </r>
    <r>
      <rPr>
        <sz val="10"/>
        <rFont val="Arial"/>
        <family val="0"/>
        <charset val="1"/>
      </rPr>
      <t xml:space="preserve">5-HT4</t>
    </r>
    <r>
      <rPr>
        <sz val="10"/>
        <rFont val="Noto Sans CJK SC"/>
        <family val="2"/>
      </rPr>
      <t xml:space="preserve">刺激薬、非刺激性下剤の投与を提案している（いずれも弱い推奨）。刺激性下剤を使う場合は原則として頓用とする（弱い推奨、</t>
    </r>
    <r>
      <rPr>
        <sz val="10"/>
        <rFont val="Arial"/>
        <family val="0"/>
        <charset val="1"/>
      </rPr>
      <t xml:space="preserve">D</t>
    </r>
    <r>
      <rPr>
        <sz val="10"/>
        <rFont val="Noto Sans CJK SC"/>
        <family val="2"/>
      </rPr>
      <t xml:space="preserve">）。</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</si>
  <si>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TBL-02-07-021 (id: JlAKpkY)</t>
    </r>
  </si>
  <si>
    <t xml:space="preserve">NG-093</t>
  </si>
  <si>
    <r>
      <rPr>
        <sz val="10"/>
        <rFont val="Noto Sans CJK SC"/>
        <family val="2"/>
      </rPr>
      <t xml:space="preserve">日本の</t>
    </r>
    <r>
      <rPr>
        <sz val="10"/>
        <rFont val="Arial"/>
        <family val="0"/>
        <charset val="1"/>
      </rPr>
      <t xml:space="preserve">IBS</t>
    </r>
    <r>
      <rPr>
        <sz val="10"/>
        <rFont val="Noto Sans CJK SC"/>
        <family val="2"/>
      </rPr>
      <t xml:space="preserve">診療ガイドライン</t>
    </r>
    <r>
      <rPr>
        <sz val="10"/>
        <rFont val="Arial"/>
        <family val="0"/>
        <charset val="1"/>
      </rPr>
      <t xml:space="preserve">2020</t>
    </r>
    <r>
      <rPr>
        <sz val="10"/>
        <rFont val="Noto Sans CJK SC"/>
        <family val="2"/>
      </rPr>
      <t xml:space="preserve">は、三環系抗うつ薬や</t>
    </r>
    <r>
      <rPr>
        <sz val="10"/>
        <rFont val="Arial"/>
        <family val="0"/>
        <charset val="1"/>
      </rPr>
      <t xml:space="preserve">SSRI</t>
    </r>
    <r>
      <rPr>
        <sz val="10"/>
        <rFont val="Noto Sans CJK SC"/>
        <family val="2"/>
      </rPr>
      <t xml:space="preserve">を病態に応じて症例を選んで投与することを提案している（弱い推奨、エビデンスレベル</t>
    </r>
    <r>
      <rPr>
        <sz val="10"/>
        <rFont val="Arial"/>
        <family val="0"/>
        <charset val="1"/>
      </rPr>
      <t xml:space="preserve">A</t>
    </r>
    <r>
      <rPr>
        <sz val="10"/>
        <rFont val="Noto Sans CJK SC"/>
        <family val="2"/>
      </rPr>
      <t xml:space="preserve">）。不安が強い症例には抗不安薬を提案するが、依存性を考えて漫然とした使用は避ける。</t>
    </r>
  </si>
  <si>
    <t xml:space="preserve">NG-094</t>
  </si>
  <si>
    <r>
      <rPr>
        <sz val="10"/>
        <rFont val="Noto Sans CJK SC"/>
        <family val="2"/>
      </rPr>
      <t xml:space="preserve">日本の</t>
    </r>
    <r>
      <rPr>
        <sz val="10"/>
        <rFont val="Arial"/>
        <family val="0"/>
        <charset val="1"/>
      </rPr>
      <t xml:space="preserve">IBS</t>
    </r>
    <r>
      <rPr>
        <sz val="10"/>
        <rFont val="Noto Sans CJK SC"/>
        <family val="2"/>
      </rPr>
      <t xml:space="preserve">診療ガイドライン</t>
    </r>
    <r>
      <rPr>
        <sz val="10"/>
        <rFont val="Arial"/>
        <family val="0"/>
        <charset val="1"/>
      </rPr>
      <t xml:space="preserve">2020</t>
    </r>
    <r>
      <rPr>
        <sz val="10"/>
        <rFont val="Noto Sans CJK SC"/>
        <family val="2"/>
      </rPr>
      <t xml:space="preserve">は、</t>
    </r>
    <r>
      <rPr>
        <sz val="10"/>
        <rFont val="Arial"/>
        <family val="0"/>
        <charset val="1"/>
      </rPr>
      <t xml:space="preserve">IBS</t>
    </r>
    <r>
      <rPr>
        <sz val="10"/>
        <rFont val="Noto Sans CJK SC"/>
        <family val="2"/>
      </rPr>
      <t xml:space="preserve">に心理療法を行うことを推奨している（強い推奨、エビデンスレベル</t>
    </r>
    <r>
      <rPr>
        <sz val="10"/>
        <rFont val="Arial"/>
        <family val="0"/>
        <charset val="1"/>
      </rPr>
      <t xml:space="preserve">B</t>
    </r>
    <r>
      <rPr>
        <sz val="10"/>
        <rFont val="Noto Sans CJK SC"/>
        <family val="2"/>
      </rPr>
      <t xml:space="preserve">）。体系的な心理療法には、認知行動療法、リラクセーション、催眠療法、マインドフルネス、ストレスマネジメント、力動的精神療法があり、日常診療での傾聴・受容・支持・保証などの簡易精神療法も心理療法に含まれる。</t>
    </r>
    <r>
      <rPr>
        <sz val="10"/>
        <rFont val="Arial"/>
        <family val="0"/>
        <charset val="1"/>
      </rPr>
      <t xml:space="preserve">35</t>
    </r>
    <r>
      <rPr>
        <sz val="10"/>
        <rFont val="Noto Sans CJK SC"/>
        <family val="2"/>
      </rPr>
      <t xml:space="preserve">の</t>
    </r>
    <r>
      <rPr>
        <sz val="10"/>
        <rFont val="Arial"/>
        <family val="0"/>
        <charset val="1"/>
      </rPr>
      <t xml:space="preserve">RCT</t>
    </r>
    <r>
      <rPr>
        <sz val="10"/>
        <rFont val="Noto Sans CJK SC"/>
        <family val="2"/>
      </rPr>
      <t xml:space="preserve">を統合したメタ解析では、心理療法の</t>
    </r>
    <r>
      <rPr>
        <sz val="10"/>
        <rFont val="Arial"/>
        <family val="0"/>
        <charset val="1"/>
      </rPr>
      <t xml:space="preserve">NNT</t>
    </r>
    <r>
      <rPr>
        <sz val="10"/>
        <rFont val="Noto Sans CJK SC"/>
        <family val="2"/>
      </rPr>
      <t xml:space="preserve">は</t>
    </r>
    <r>
      <rPr>
        <sz val="10"/>
        <rFont val="Arial"/>
        <family val="0"/>
        <charset val="1"/>
      </rPr>
      <t xml:space="preserve">4</t>
    </r>
    <r>
      <rPr>
        <sz val="10"/>
        <rFont val="Noto Sans CJK SC"/>
        <family val="2"/>
      </rPr>
      <t xml:space="preserve">だった。</t>
    </r>
  </si>
  <si>
    <r>
      <rPr>
        <sz val="10"/>
        <rFont val="Arial"/>
        <family val="0"/>
        <charset val="1"/>
      </rPr>
      <t xml:space="preserve">NNT</t>
    </r>
    <r>
      <rPr>
        <sz val="10"/>
        <rFont val="Noto Sans CJK SC"/>
        <family val="2"/>
      </rPr>
      <t xml:space="preserve">は</t>
    </r>
    <r>
      <rPr>
        <sz val="10"/>
        <rFont val="Arial"/>
        <family val="0"/>
        <charset val="1"/>
      </rPr>
      <t xml:space="preserve">GL</t>
    </r>
    <r>
      <rPr>
        <sz val="10"/>
        <rFont val="Noto Sans CJK SC"/>
        <family val="2"/>
      </rPr>
      <t xml:space="preserve">が引用したメタ解析の値（二次資料経由）</t>
    </r>
  </si>
  <si>
    <t xml:space="preserve">NG-095</t>
  </si>
  <si>
    <r>
      <rPr>
        <sz val="10"/>
        <rFont val="Noto Sans CJK SC"/>
        <family val="2"/>
      </rPr>
      <t xml:space="preserve">日本の</t>
    </r>
    <r>
      <rPr>
        <sz val="10"/>
        <rFont val="Arial"/>
        <family val="0"/>
        <charset val="1"/>
      </rPr>
      <t xml:space="preserve">IBS</t>
    </r>
    <r>
      <rPr>
        <sz val="10"/>
        <rFont val="Noto Sans CJK SC"/>
        <family val="2"/>
      </rPr>
      <t xml:space="preserve">診療ガイドライン</t>
    </r>
    <r>
      <rPr>
        <sz val="10"/>
        <rFont val="Arial"/>
        <family val="0"/>
        <charset val="1"/>
      </rPr>
      <t xml:space="preserve">2020</t>
    </r>
    <r>
      <rPr>
        <sz val="10"/>
        <rFont val="Noto Sans CJK SC"/>
        <family val="2"/>
      </rPr>
      <t xml:space="preserve">は、一部の漢方薬を</t>
    </r>
    <r>
      <rPr>
        <sz val="10"/>
        <rFont val="Arial"/>
        <family val="0"/>
        <charset val="1"/>
      </rPr>
      <t xml:space="preserve">IBS</t>
    </r>
    <r>
      <rPr>
        <sz val="10"/>
        <rFont val="Noto Sans CJK SC"/>
        <family val="2"/>
      </rPr>
      <t xml:space="preserve">に提案している（弱い推奨、エビデンスレベル</t>
    </r>
    <r>
      <rPr>
        <sz val="10"/>
        <rFont val="Arial"/>
        <family val="0"/>
        <charset val="1"/>
      </rPr>
      <t xml:space="preserve">C</t>
    </r>
    <r>
      <rPr>
        <sz val="10"/>
        <rFont val="Noto Sans CJK SC"/>
        <family val="2"/>
      </rPr>
      <t xml:space="preserve">）。桂枝加芍薬湯の</t>
    </r>
    <r>
      <rPr>
        <sz val="10"/>
        <rFont val="Arial"/>
        <family val="0"/>
        <charset val="1"/>
      </rPr>
      <t xml:space="preserve">4</t>
    </r>
    <r>
      <rPr>
        <sz val="10"/>
        <rFont val="Noto Sans CJK SC"/>
        <family val="2"/>
      </rPr>
      <t xml:space="preserve">週間の多施設</t>
    </r>
    <r>
      <rPr>
        <sz val="10"/>
        <rFont val="Arial"/>
        <family val="0"/>
        <charset val="1"/>
      </rPr>
      <t xml:space="preserve">RCT</t>
    </r>
    <r>
      <rPr>
        <sz val="10"/>
        <rFont val="Noto Sans CJK SC"/>
        <family val="2"/>
      </rPr>
      <t xml:space="preserve">（</t>
    </r>
    <r>
      <rPr>
        <sz val="10"/>
        <rFont val="Arial"/>
        <family val="0"/>
        <charset val="1"/>
      </rPr>
      <t xml:space="preserve">232</t>
    </r>
    <r>
      <rPr>
        <sz val="10"/>
        <rFont val="Noto Sans CJK SC"/>
        <family val="2"/>
      </rPr>
      <t xml:space="preserve">例）では、全般改善度（中等度以上の改善</t>
    </r>
    <r>
      <rPr>
        <sz val="10"/>
        <rFont val="Arial"/>
        <family val="0"/>
        <charset val="1"/>
      </rPr>
      <t xml:space="preserve">50.9%</t>
    </r>
    <r>
      <rPr>
        <sz val="10"/>
        <rFont val="Noto Sans CJK SC"/>
        <family val="2"/>
      </rPr>
      <t xml:space="preserve">対プラセボ</t>
    </r>
    <r>
      <rPr>
        <sz val="10"/>
        <rFont val="Arial"/>
        <family val="0"/>
        <charset val="1"/>
      </rPr>
      <t xml:space="preserve">47.9%</t>
    </r>
    <r>
      <rPr>
        <sz val="10"/>
        <rFont val="Noto Sans CJK SC"/>
        <family val="2"/>
      </rPr>
      <t xml:space="preserve">）に有意差はなかった。</t>
    </r>
  </si>
  <si>
    <r>
      <rPr>
        <sz val="10"/>
        <rFont val="Arial"/>
        <family val="0"/>
        <charset val="1"/>
      </rPr>
      <t xml:space="preserve">RCT</t>
    </r>
    <r>
      <rPr>
        <sz val="10"/>
        <rFont val="Noto Sans CJK SC"/>
        <family val="2"/>
      </rPr>
      <t xml:space="preserve">の数値は</t>
    </r>
    <r>
      <rPr>
        <sz val="10"/>
        <rFont val="Arial"/>
        <family val="0"/>
        <charset val="1"/>
      </rPr>
      <t xml:space="preserve">GL</t>
    </r>
    <r>
      <rPr>
        <sz val="10"/>
        <rFont val="Noto Sans CJK SC"/>
        <family val="2"/>
      </rPr>
      <t xml:space="preserve">が引用した値（二次資料経由）</t>
    </r>
  </si>
  <si>
    <t xml:space="preserve">NG-096</t>
  </si>
  <si>
    <r>
      <rPr>
        <sz val="10"/>
        <rFont val="Noto Sans CJK SC"/>
        <family val="2"/>
      </rPr>
      <t xml:space="preserve">日本の</t>
    </r>
    <r>
      <rPr>
        <sz val="10"/>
        <rFont val="Arial"/>
        <family val="0"/>
        <charset val="1"/>
      </rPr>
      <t xml:space="preserve">IBS</t>
    </r>
    <r>
      <rPr>
        <sz val="10"/>
        <rFont val="Noto Sans CJK SC"/>
        <family val="2"/>
      </rPr>
      <t xml:space="preserve">診療ガイドライン</t>
    </r>
    <r>
      <rPr>
        <sz val="10"/>
        <rFont val="Arial"/>
        <family val="0"/>
        <charset val="1"/>
      </rPr>
      <t xml:space="preserve">2020</t>
    </r>
    <r>
      <rPr>
        <sz val="10"/>
        <rFont val="Noto Sans CJK SC"/>
        <family val="2"/>
      </rPr>
      <t xml:space="preserve">は、一部の非吸収性抗菌薬（主にリファキシミン）が</t>
    </r>
    <r>
      <rPr>
        <sz val="10"/>
        <rFont val="Arial"/>
        <family val="0"/>
        <charset val="1"/>
      </rPr>
      <t xml:space="preserve">IBS</t>
    </r>
    <r>
      <rPr>
        <sz val="10"/>
        <rFont val="Noto Sans CJK SC"/>
        <family val="2"/>
      </rPr>
      <t xml:space="preserve">に有効として用いることを提案している（弱い推奨、エビデンスレベル</t>
    </r>
    <r>
      <rPr>
        <sz val="10"/>
        <rFont val="Arial"/>
        <family val="0"/>
        <charset val="1"/>
      </rPr>
      <t xml:space="preserve">A</t>
    </r>
    <r>
      <rPr>
        <sz val="10"/>
        <rFont val="Noto Sans CJK SC"/>
        <family val="2"/>
      </rPr>
      <t xml:space="preserve">）が、日本ではリファキシミンに</t>
    </r>
    <r>
      <rPr>
        <sz val="10"/>
        <rFont val="Arial"/>
        <family val="0"/>
        <charset val="1"/>
      </rPr>
      <t xml:space="preserve">IBS</t>
    </r>
    <r>
      <rPr>
        <sz val="10"/>
        <rFont val="Noto Sans CJK SC"/>
        <family val="2"/>
      </rPr>
      <t xml:space="preserve">の保険適用はない。ペパーミントオイルの使用も提案されている（弱い推奨、</t>
    </r>
    <r>
      <rPr>
        <sz val="10"/>
        <rFont val="Arial"/>
        <family val="0"/>
        <charset val="1"/>
      </rPr>
      <t xml:space="preserve">A</t>
    </r>
    <r>
      <rPr>
        <sz val="10"/>
        <rFont val="Noto Sans CJK SC"/>
        <family val="2"/>
      </rPr>
      <t xml:space="preserve">）。</t>
    </r>
  </si>
  <si>
    <t xml:space="preserve">NG-097</t>
  </si>
  <si>
    <r>
      <rPr>
        <sz val="10"/>
        <rFont val="Noto Sans CJK SC"/>
        <family val="2"/>
      </rPr>
      <t xml:space="preserve">日本の</t>
    </r>
    <r>
      <rPr>
        <sz val="10"/>
        <rFont val="Arial"/>
        <family val="0"/>
        <charset val="1"/>
      </rPr>
      <t xml:space="preserve">IBS</t>
    </r>
    <r>
      <rPr>
        <sz val="10"/>
        <rFont val="Noto Sans CJK SC"/>
        <family val="2"/>
      </rPr>
      <t xml:space="preserve">診療ガイドライン</t>
    </r>
    <r>
      <rPr>
        <sz val="10"/>
        <rFont val="Arial"/>
        <family val="0"/>
        <charset val="1"/>
      </rPr>
      <t xml:space="preserve">2020</t>
    </r>
    <r>
      <rPr>
        <sz val="10"/>
        <rFont val="Noto Sans CJK SC"/>
        <family val="2"/>
      </rPr>
      <t xml:space="preserve">は、抗アレルギー薬を</t>
    </r>
    <r>
      <rPr>
        <sz val="10"/>
        <rFont val="Arial"/>
        <family val="0"/>
        <charset val="1"/>
      </rPr>
      <t xml:space="preserve">IBS</t>
    </r>
    <r>
      <rPr>
        <sz val="10"/>
        <rFont val="Noto Sans CJK SC"/>
        <family val="2"/>
      </rPr>
      <t xml:space="preserve">に推奨している（強い推奨、エビデンスレベル</t>
    </r>
    <r>
      <rPr>
        <sz val="10"/>
        <rFont val="Arial"/>
        <family val="0"/>
        <charset val="1"/>
      </rPr>
      <t xml:space="preserve">A</t>
    </r>
    <r>
      <rPr>
        <sz val="10"/>
        <rFont val="Noto Sans CJK SC"/>
        <family val="2"/>
      </rPr>
      <t xml:space="preserve">、合意率</t>
    </r>
    <r>
      <rPr>
        <sz val="10"/>
        <rFont val="Arial"/>
        <family val="0"/>
        <charset val="1"/>
      </rPr>
      <t xml:space="preserve">83%</t>
    </r>
    <r>
      <rPr>
        <sz val="10"/>
        <rFont val="Noto Sans CJK SC"/>
        <family val="2"/>
      </rPr>
      <t xml:space="preserve">）。一方、</t>
    </r>
    <r>
      <rPr>
        <sz val="10"/>
        <rFont val="Arial"/>
        <family val="0"/>
        <charset val="1"/>
      </rPr>
      <t xml:space="preserve">IBS</t>
    </r>
    <r>
      <rPr>
        <sz val="10"/>
        <rFont val="Noto Sans CJK SC"/>
        <family val="2"/>
      </rPr>
      <t xml:space="preserve">の腹痛に麻薬を使わないよう提案している（弱い推奨、</t>
    </r>
    <r>
      <rPr>
        <sz val="10"/>
        <rFont val="Arial"/>
        <family val="0"/>
        <charset val="1"/>
      </rPr>
      <t xml:space="preserve">C</t>
    </r>
    <r>
      <rPr>
        <sz val="10"/>
        <rFont val="Noto Sans CJK SC"/>
        <family val="2"/>
      </rPr>
      <t xml:space="preserve">）。</t>
    </r>
  </si>
  <si>
    <t xml:space="preserve">抗アレルギー薬の具体的な薬剤名と保険適用は本文で確認する</t>
  </si>
  <si>
    <t xml:space="preserve">NG-098</t>
  </si>
  <si>
    <r>
      <rPr>
        <sz val="10"/>
        <rFont val="Noto Sans CJK SC"/>
        <family val="2"/>
      </rPr>
      <t xml:space="preserve">日本の</t>
    </r>
    <r>
      <rPr>
        <sz val="10"/>
        <rFont val="Arial"/>
        <family val="0"/>
        <charset val="1"/>
      </rPr>
      <t xml:space="preserve">IBS</t>
    </r>
    <r>
      <rPr>
        <sz val="10"/>
        <rFont val="Noto Sans CJK SC"/>
        <family val="2"/>
      </rPr>
      <t xml:space="preserve">診療ガイドライン</t>
    </r>
    <r>
      <rPr>
        <sz val="10"/>
        <rFont val="Arial"/>
        <family val="0"/>
        <charset val="1"/>
      </rPr>
      <t xml:space="preserve">2020</t>
    </r>
    <r>
      <rPr>
        <sz val="10"/>
        <rFont val="Noto Sans CJK SC"/>
        <family val="2"/>
      </rPr>
      <t xml:space="preserve">は、</t>
    </r>
    <r>
      <rPr>
        <sz val="10"/>
        <rFont val="Arial"/>
        <family val="0"/>
        <charset val="1"/>
      </rPr>
      <t xml:space="preserve">IBS</t>
    </r>
    <r>
      <rPr>
        <sz val="10"/>
        <rFont val="Noto Sans CJK SC"/>
        <family val="2"/>
      </rPr>
      <t xml:space="preserve">の症状をもつ人には自殺行為、炎症性腸疾患、認知症、パーキンソン病の発症リスクがあるとして、放置しないことを提案している（弱い推奨、エビデンスレベル</t>
    </r>
    <r>
      <rPr>
        <sz val="10"/>
        <rFont val="Arial"/>
        <family val="0"/>
        <charset val="1"/>
      </rPr>
      <t xml:space="preserve">C</t>
    </r>
    <r>
      <rPr>
        <sz val="10"/>
        <rFont val="Noto Sans CJK SC"/>
        <family val="2"/>
      </rPr>
      <t xml:space="preserve">）。便移植は研究の途上にあり、今後の結果を待って判断するとしている。</t>
    </r>
  </si>
  <si>
    <t xml:space="preserve">NG-099</t>
  </si>
  <si>
    <r>
      <rPr>
        <sz val="10"/>
        <rFont val="Noto Sans CJK SC"/>
        <family val="2"/>
      </rPr>
      <t xml:space="preserve">慢性便秘症（日本の便通異常症</t>
    </r>
    <r>
      <rPr>
        <sz val="10"/>
        <rFont val="Arial"/>
        <family val="0"/>
        <charset val="1"/>
      </rPr>
      <t xml:space="preserve">GL</t>
    </r>
    <r>
      <rPr>
        <sz val="10"/>
        <rFont val="Noto Sans CJK SC"/>
        <family val="2"/>
      </rPr>
      <t xml:space="preserve">）</t>
    </r>
  </si>
  <si>
    <t xml:space="preserve">慢性便秘症の背景因子・発症リスクには、女性、身体活動の低下、精神疾患や神経疾患などの基礎疾患、腹部手術歴、一部の薬剤がある。加齢とともに有病率は増え、腸管平滑筋の収縮性や神経活動の低下、直腸知覚や便排出機能の低下、生活環境の変化が関わると考えられている。</t>
  </si>
  <si>
    <t xml:space="preserve">SRC-135</t>
  </si>
  <si>
    <r>
      <rPr>
        <sz val="10"/>
        <rFont val="Noto Sans CJK SC"/>
        <family val="2"/>
      </rPr>
      <t xml:space="preserve">日本消化管学会編『便通異常症診療ガイドライン</t>
    </r>
    <r>
      <rPr>
        <sz val="10"/>
        <rFont val="Arial"/>
        <family val="0"/>
        <charset val="1"/>
      </rPr>
      <t xml:space="preserve">2023—</t>
    </r>
    <r>
      <rPr>
        <sz val="10"/>
        <rFont val="Noto Sans CJK SC"/>
        <family val="2"/>
      </rPr>
      <t xml:space="preserve">慢性便秘症』南江堂、</t>
    </r>
    <r>
      <rPr>
        <sz val="10"/>
        <rFont val="Arial"/>
        <family val="0"/>
        <charset val="1"/>
      </rPr>
      <t xml:space="preserve">2023</t>
    </r>
    <r>
      <rPr>
        <sz val="10"/>
        <rFont val="Noto Sans CJK SC"/>
        <family val="2"/>
      </rPr>
      <t xml:space="preserve">（第</t>
    </r>
    <r>
      <rPr>
        <sz val="10"/>
        <rFont val="Arial"/>
        <family val="0"/>
        <charset val="1"/>
      </rPr>
      <t xml:space="preserve">1</t>
    </r>
    <r>
      <rPr>
        <sz val="10"/>
        <rFont val="Noto Sans CJK SC"/>
        <family val="2"/>
      </rPr>
      <t xml:space="preserve">刷 </t>
    </r>
    <r>
      <rPr>
        <sz val="10"/>
        <rFont val="Arial"/>
        <family val="0"/>
        <charset val="1"/>
      </rPr>
      <t xml:space="preserve">2023</t>
    </r>
    <r>
      <rPr>
        <sz val="10"/>
        <rFont val="Noto Sans CJK SC"/>
        <family val="2"/>
      </rPr>
      <t xml:space="preserve">年</t>
    </r>
    <r>
      <rPr>
        <sz val="10"/>
        <rFont val="Arial"/>
        <family val="0"/>
        <charset val="1"/>
      </rPr>
      <t xml:space="preserve">7</t>
    </r>
    <r>
      <rPr>
        <sz val="10"/>
        <rFont val="Noto Sans CJK SC"/>
        <family val="2"/>
      </rPr>
      <t xml:space="preserve">月</t>
    </r>
    <r>
      <rPr>
        <sz val="10"/>
        <rFont val="Arial"/>
        <family val="0"/>
        <charset val="1"/>
      </rPr>
      <t xml:space="preserve">13</t>
    </r>
    <r>
      <rPr>
        <sz val="10"/>
        <rFont val="Noto Sans CJK SC"/>
        <family val="2"/>
      </rPr>
      <t xml:space="preserve">日、第</t>
    </r>
    <r>
      <rPr>
        <sz val="10"/>
        <rFont val="Arial"/>
        <family val="0"/>
        <charset val="1"/>
      </rPr>
      <t xml:space="preserve">4</t>
    </r>
    <r>
      <rPr>
        <sz val="10"/>
        <rFont val="Noto Sans CJK SC"/>
        <family val="2"/>
      </rPr>
      <t xml:space="preserve">刷 </t>
    </r>
    <r>
      <rPr>
        <sz val="10"/>
        <rFont val="Arial"/>
        <family val="0"/>
        <charset val="1"/>
      </rPr>
      <t xml:space="preserve">2024</t>
    </r>
    <r>
      <rPr>
        <sz val="10"/>
        <rFont val="Noto Sans CJK SC"/>
        <family val="2"/>
      </rPr>
      <t xml:space="preserve">年</t>
    </r>
    <r>
      <rPr>
        <sz val="10"/>
        <rFont val="Arial"/>
        <family val="0"/>
        <charset val="1"/>
      </rPr>
      <t xml:space="preserve">8</t>
    </r>
    <r>
      <rPr>
        <sz val="10"/>
        <rFont val="Noto Sans CJK SC"/>
        <family val="2"/>
      </rPr>
      <t xml:space="preserve">月</t>
    </r>
    <r>
      <rPr>
        <sz val="10"/>
        <rFont val="Arial"/>
        <family val="0"/>
        <charset val="1"/>
      </rPr>
      <t xml:space="preserve">25</t>
    </r>
    <r>
      <rPr>
        <sz val="10"/>
        <rFont val="Noto Sans CJK SC"/>
        <family val="2"/>
      </rPr>
      <t xml:space="preserve">日）</t>
    </r>
  </si>
  <si>
    <r>
      <rPr>
        <sz val="10"/>
        <rFont val="Noto Sans CJK SC"/>
        <family val="2"/>
      </rPr>
      <t xml:space="preserve">刊行版（第</t>
    </r>
    <r>
      <rPr>
        <sz val="10"/>
        <rFont val="Arial"/>
        <family val="0"/>
        <charset val="1"/>
      </rPr>
      <t xml:space="preserve">4</t>
    </r>
    <r>
      <rPr>
        <sz val="10"/>
        <rFont val="Noto Sans CJK SC"/>
        <family val="2"/>
      </rPr>
      <t xml:space="preserve">刷）の</t>
    </r>
    <r>
      <rPr>
        <sz val="10"/>
        <rFont val="Arial"/>
        <family val="0"/>
        <charset val="1"/>
      </rPr>
      <t xml:space="preserve">BQ2-2</t>
    </r>
    <r>
      <rPr>
        <sz val="10"/>
        <rFont val="Noto Sans CJK SC"/>
        <family val="2"/>
      </rPr>
      <t xml:space="preserve">（</t>
    </r>
    <r>
      <rPr>
        <sz val="10"/>
        <rFont val="Arial"/>
        <family val="0"/>
        <charset val="1"/>
      </rPr>
      <t xml:space="preserve">16</t>
    </r>
    <r>
      <rPr>
        <sz val="10"/>
        <rFont val="Noto Sans CJK SC"/>
        <family val="2"/>
      </rPr>
      <t xml:space="preserve">頁）、</t>
    </r>
    <r>
      <rPr>
        <sz val="10"/>
        <rFont val="Arial"/>
        <family val="0"/>
        <charset val="1"/>
      </rPr>
      <t xml:space="preserve">BQ3-4</t>
    </r>
    <r>
      <rPr>
        <sz val="10"/>
        <rFont val="Noto Sans CJK SC"/>
        <family val="2"/>
      </rPr>
      <t xml:space="preserve">（</t>
    </r>
    <r>
      <rPr>
        <sz val="10"/>
        <rFont val="Arial"/>
        <family val="0"/>
        <charset val="1"/>
      </rPr>
      <t xml:space="preserve">34</t>
    </r>
    <r>
      <rPr>
        <sz val="10"/>
        <rFont val="Noto Sans CJK SC"/>
        <family val="2"/>
      </rPr>
      <t xml:space="preserve">頁）で文言・推奨度を照合済み（</t>
    </r>
    <r>
      <rPr>
        <sz val="10"/>
        <rFont val="Arial"/>
        <family val="0"/>
        <charset val="1"/>
      </rPr>
      <t xml:space="preserve">2026-10-18</t>
    </r>
    <r>
      <rPr>
        <sz val="10"/>
        <rFont val="Noto Sans CJK SC"/>
        <family val="2"/>
      </rPr>
      <t xml:space="preserve">）</t>
    </r>
  </si>
  <si>
    <t xml:space="preserve">NG-100</t>
  </si>
  <si>
    <t xml:space="preserve">慢性便秘症は生活の質を下げ、心血管疾患の発症・死亡リスクや、パーキンソン病・腎疾患の発症リスクの上昇に関わるため、長期予後に影響する可能性がある。一方、大腸癌の発生への関与は明らかでない。</t>
  </si>
  <si>
    <r>
      <rPr>
        <sz val="10"/>
        <rFont val="Noto Sans CJK SC"/>
        <family val="2"/>
      </rPr>
      <t xml:space="preserve">刊行版（第</t>
    </r>
    <r>
      <rPr>
        <sz val="10"/>
        <rFont val="Arial"/>
        <family val="0"/>
        <charset val="1"/>
      </rPr>
      <t xml:space="preserve">4</t>
    </r>
    <r>
      <rPr>
        <sz val="10"/>
        <rFont val="Noto Sans CJK SC"/>
        <family val="2"/>
      </rPr>
      <t xml:space="preserve">刷）の</t>
    </r>
    <r>
      <rPr>
        <sz val="10"/>
        <rFont val="Arial"/>
        <family val="0"/>
        <charset val="1"/>
      </rPr>
      <t xml:space="preserve">BQ2-3</t>
    </r>
    <r>
      <rPr>
        <sz val="10"/>
        <rFont val="Noto Sans CJK SC"/>
        <family val="2"/>
      </rPr>
      <t xml:space="preserve">（</t>
    </r>
    <r>
      <rPr>
        <sz val="10"/>
        <rFont val="Arial"/>
        <family val="0"/>
        <charset val="1"/>
      </rPr>
      <t xml:space="preserve">18</t>
    </r>
    <r>
      <rPr>
        <sz val="10"/>
        <rFont val="Noto Sans CJK SC"/>
        <family val="2"/>
      </rPr>
      <t xml:space="preserve">頁）、</t>
    </r>
    <r>
      <rPr>
        <sz val="10"/>
        <rFont val="Arial"/>
        <family val="0"/>
        <charset val="1"/>
      </rPr>
      <t xml:space="preserve">BQ2-4</t>
    </r>
    <r>
      <rPr>
        <sz val="10"/>
        <rFont val="Noto Sans CJK SC"/>
        <family val="2"/>
      </rPr>
      <t xml:space="preserve">（</t>
    </r>
    <r>
      <rPr>
        <sz val="10"/>
        <rFont val="Arial"/>
        <family val="0"/>
        <charset val="1"/>
      </rPr>
      <t xml:space="preserve">20</t>
    </r>
    <r>
      <rPr>
        <sz val="10"/>
        <rFont val="Noto Sans CJK SC"/>
        <family val="2"/>
      </rPr>
      <t xml:space="preserve">頁）で文言・推奨度を照合済み（</t>
    </r>
    <r>
      <rPr>
        <sz val="10"/>
        <rFont val="Arial"/>
        <family val="0"/>
        <charset val="1"/>
      </rPr>
      <t xml:space="preserve">2026-10-18</t>
    </r>
    <r>
      <rPr>
        <sz val="10"/>
        <rFont val="Noto Sans CJK SC"/>
        <family val="2"/>
      </rPr>
      <t xml:space="preserve">）</t>
    </r>
  </si>
  <si>
    <t xml:space="preserve">NG-101</t>
  </si>
  <si>
    <r>
      <rPr>
        <sz val="10"/>
        <rFont val="Noto Sans CJK SC"/>
        <family val="2"/>
      </rPr>
      <t xml:space="preserve">慢性便秘症の警告症状・徴候には、排便習慣の急な変化、血便、</t>
    </r>
    <r>
      <rPr>
        <sz val="10"/>
        <rFont val="Arial"/>
        <family val="0"/>
        <charset val="1"/>
      </rPr>
      <t xml:space="preserve">6</t>
    </r>
    <r>
      <rPr>
        <sz val="10"/>
        <rFont val="Noto Sans CJK SC"/>
        <family val="2"/>
      </rPr>
      <t xml:space="preserve">か月以内の予期しない</t>
    </r>
    <r>
      <rPr>
        <sz val="10"/>
        <rFont val="Arial"/>
        <family val="0"/>
        <charset val="1"/>
      </rPr>
      <t xml:space="preserve">3 kg</t>
    </r>
    <r>
      <rPr>
        <sz val="10"/>
        <rFont val="Noto Sans CJK SC"/>
        <family val="2"/>
      </rPr>
      <t xml:space="preserve">以上の体重減少、発熱、関節痛、腹部腫瘤や直腸指診での腫瘤・血液付着などの異常な身体所見がある。二次性便秘の鑑別には、血液検査、大腸内視鏡、腹部</t>
    </r>
    <r>
      <rPr>
        <sz val="10"/>
        <rFont val="Arial"/>
        <family val="0"/>
        <charset val="1"/>
      </rPr>
      <t xml:space="preserve">X</t>
    </r>
    <r>
      <rPr>
        <sz val="10"/>
        <rFont val="Noto Sans CJK SC"/>
        <family val="2"/>
      </rPr>
      <t xml:space="preserve">線・注腸</t>
    </r>
    <r>
      <rPr>
        <sz val="10"/>
        <rFont val="Arial"/>
        <family val="0"/>
        <charset val="1"/>
      </rPr>
      <t xml:space="preserve">X</t>
    </r>
    <r>
      <rPr>
        <sz val="10"/>
        <rFont val="Noto Sans CJK SC"/>
        <family val="2"/>
      </rPr>
      <t xml:space="preserve">線の必要性を個別に判断する。</t>
    </r>
  </si>
  <si>
    <r>
      <rPr>
        <sz val="10"/>
        <rFont val="Arial"/>
        <family val="0"/>
        <charset val="1"/>
      </rPr>
      <t xml:space="preserve">PS-02-08-05 (id: JkxnuRY)</t>
    </r>
    <r>
      <rPr>
        <sz val="10"/>
        <rFont val="Noto Sans CJK SC"/>
        <family val="2"/>
      </rPr>
      <t xml:space="preserve">；</t>
    </r>
    <r>
      <rPr>
        <sz val="10"/>
        <rFont val="Arial"/>
        <family val="0"/>
        <charset val="1"/>
      </rPr>
      <t xml:space="preserve">TBL-01-00-268 (id: Jlvnl4o)</t>
    </r>
    <r>
      <rPr>
        <sz val="10"/>
        <rFont val="Noto Sans CJK SC"/>
        <family val="2"/>
      </rPr>
      <t xml:space="preserve">；</t>
    </r>
    <r>
      <rPr>
        <sz val="10"/>
        <rFont val="Arial"/>
        <family val="0"/>
        <charset val="1"/>
      </rPr>
      <t xml:space="preserve">TBL-02-07-030 (id: JlAKplE)</t>
    </r>
  </si>
  <si>
    <r>
      <rPr>
        <sz val="10"/>
        <rFont val="Noto Sans CJK SC"/>
        <family val="2"/>
      </rPr>
      <t xml:space="preserve">刊行版（第</t>
    </r>
    <r>
      <rPr>
        <sz val="10"/>
        <rFont val="Arial"/>
        <family val="0"/>
        <charset val="1"/>
      </rPr>
      <t xml:space="preserve">4</t>
    </r>
    <r>
      <rPr>
        <sz val="10"/>
        <rFont val="Noto Sans CJK SC"/>
        <family val="2"/>
      </rPr>
      <t xml:space="preserve">刷）の</t>
    </r>
    <r>
      <rPr>
        <sz val="10"/>
        <rFont val="Arial"/>
        <family val="0"/>
        <charset val="1"/>
      </rPr>
      <t xml:space="preserve">CQ4-1</t>
    </r>
    <r>
      <rPr>
        <sz val="10"/>
        <rFont val="Noto Sans CJK SC"/>
        <family val="2"/>
      </rPr>
      <t xml:space="preserve">（</t>
    </r>
    <r>
      <rPr>
        <sz val="10"/>
        <rFont val="Arial"/>
        <family val="0"/>
        <charset val="1"/>
      </rPr>
      <t xml:space="preserve">55</t>
    </r>
    <r>
      <rPr>
        <sz val="10"/>
        <rFont val="Noto Sans CJK SC"/>
        <family val="2"/>
      </rPr>
      <t xml:space="preserve">頁）、</t>
    </r>
    <r>
      <rPr>
        <sz val="10"/>
        <rFont val="Arial"/>
        <family val="0"/>
        <charset val="1"/>
      </rPr>
      <t xml:space="preserve">BQ4-3</t>
    </r>
    <r>
      <rPr>
        <sz val="10"/>
        <rFont val="Noto Sans CJK SC"/>
        <family val="2"/>
      </rPr>
      <t xml:space="preserve">（</t>
    </r>
    <r>
      <rPr>
        <sz val="10"/>
        <rFont val="Arial"/>
        <family val="0"/>
        <charset val="1"/>
      </rPr>
      <t xml:space="preserve">53</t>
    </r>
    <r>
      <rPr>
        <sz val="10"/>
        <rFont val="Noto Sans CJK SC"/>
        <family val="2"/>
      </rPr>
      <t xml:space="preserve">頁）で文言・推奨度を照合済み（</t>
    </r>
    <r>
      <rPr>
        <sz val="10"/>
        <rFont val="Arial"/>
        <family val="0"/>
        <charset val="1"/>
      </rPr>
      <t xml:space="preserve">2026-10-18</t>
    </r>
    <r>
      <rPr>
        <sz val="10"/>
        <rFont val="Noto Sans CJK SC"/>
        <family val="2"/>
      </rPr>
      <t xml:space="preserve">）</t>
    </r>
  </si>
  <si>
    <t xml:space="preserve">NG-102</t>
  </si>
  <si>
    <r>
      <rPr>
        <sz val="10"/>
        <rFont val="Noto Sans CJK SC"/>
        <family val="2"/>
      </rPr>
      <t xml:space="preserve">慢性便秘症の病態評価には、放射線不透過マーカー法による大腸通過時間の測定が推奨される（強い推奨、エビデンスレベル</t>
    </r>
    <r>
      <rPr>
        <sz val="10"/>
        <rFont val="Arial"/>
        <family val="0"/>
        <charset val="1"/>
      </rPr>
      <t xml:space="preserve">B</t>
    </r>
    <r>
      <rPr>
        <sz val="10"/>
        <rFont val="Noto Sans CJK SC"/>
        <family val="2"/>
      </rPr>
      <t xml:space="preserve">）。体外式超音波検査や</t>
    </r>
    <r>
      <rPr>
        <sz val="10"/>
        <rFont val="Arial"/>
        <family val="0"/>
        <charset val="1"/>
      </rPr>
      <t xml:space="preserve">MRI/CT</t>
    </r>
    <r>
      <rPr>
        <sz val="10"/>
        <rFont val="Noto Sans CJK SC"/>
        <family val="2"/>
      </rPr>
      <t xml:space="preserve">も提案されており（弱い推奨）、排便造影は他の機能検査と組み合わせて、直腸肛門内圧検査（バルーン排出検査を含む）とともに有用とされる。</t>
    </r>
  </si>
  <si>
    <r>
      <rPr>
        <sz val="10"/>
        <rFont val="Arial"/>
        <family val="0"/>
        <charset val="1"/>
      </rPr>
      <t xml:space="preserve">PS-02-08-05 (id: JkxnuRY)</t>
    </r>
    <r>
      <rPr>
        <sz val="10"/>
        <rFont val="Noto Sans CJK SC"/>
        <family val="2"/>
      </rPr>
      <t xml:space="preserve">；</t>
    </r>
    <r>
      <rPr>
        <sz val="10"/>
        <rFont val="Arial"/>
        <family val="0"/>
        <charset val="1"/>
      </rPr>
      <t xml:space="preserve">TBL-01-00-268 (id: Jlvnl4o)</t>
    </r>
    <r>
      <rPr>
        <sz val="10"/>
        <rFont val="Noto Sans CJK SC"/>
        <family val="2"/>
      </rPr>
      <t xml:space="preserve">；</t>
    </r>
    <r>
      <rPr>
        <sz val="10"/>
        <rFont val="Arial"/>
        <family val="0"/>
        <charset val="1"/>
      </rPr>
      <t xml:space="preserve">TBL-02-07-029 (id: JlAKplA)</t>
    </r>
  </si>
  <si>
    <r>
      <rPr>
        <sz val="10"/>
        <rFont val="Noto Sans CJK SC"/>
        <family val="2"/>
      </rPr>
      <t xml:space="preserve">刊行版（第</t>
    </r>
    <r>
      <rPr>
        <sz val="10"/>
        <rFont val="Arial"/>
        <family val="0"/>
        <charset val="1"/>
      </rPr>
      <t xml:space="preserve">4</t>
    </r>
    <r>
      <rPr>
        <sz val="10"/>
        <rFont val="Noto Sans CJK SC"/>
        <family val="2"/>
      </rPr>
      <t xml:space="preserve">刷）の</t>
    </r>
    <r>
      <rPr>
        <sz val="10"/>
        <rFont val="Arial"/>
        <family val="0"/>
        <charset val="1"/>
      </rPr>
      <t xml:space="preserve">CQ4-2</t>
    </r>
    <r>
      <rPr>
        <sz val="10"/>
        <rFont val="Noto Sans CJK SC"/>
        <family val="2"/>
      </rPr>
      <t xml:space="preserve">（</t>
    </r>
    <r>
      <rPr>
        <sz val="10"/>
        <rFont val="Arial"/>
        <family val="0"/>
        <charset val="1"/>
      </rPr>
      <t xml:space="preserve">56</t>
    </r>
    <r>
      <rPr>
        <sz val="10"/>
        <rFont val="Noto Sans CJK SC"/>
        <family val="2"/>
      </rPr>
      <t xml:space="preserve">頁）、</t>
    </r>
    <r>
      <rPr>
        <sz val="10"/>
        <rFont val="Arial"/>
        <family val="0"/>
        <charset val="1"/>
      </rPr>
      <t xml:space="preserve">CQ4-3</t>
    </r>
    <r>
      <rPr>
        <sz val="10"/>
        <rFont val="Noto Sans CJK SC"/>
        <family val="2"/>
      </rPr>
      <t xml:space="preserve">（</t>
    </r>
    <r>
      <rPr>
        <sz val="10"/>
        <rFont val="Arial"/>
        <family val="0"/>
        <charset val="1"/>
      </rPr>
      <t xml:space="preserve">58</t>
    </r>
    <r>
      <rPr>
        <sz val="10"/>
        <rFont val="Noto Sans CJK SC"/>
        <family val="2"/>
      </rPr>
      <t xml:space="preserve">頁、強い推奨・合意率</t>
    </r>
    <r>
      <rPr>
        <sz val="10"/>
        <rFont val="Arial"/>
        <family val="0"/>
        <charset val="1"/>
      </rPr>
      <t xml:space="preserve">74%</t>
    </r>
    <r>
      <rPr>
        <sz val="10"/>
        <rFont val="Noto Sans CJK SC"/>
        <family val="2"/>
      </rPr>
      <t xml:space="preserve">・</t>
    </r>
    <r>
      <rPr>
        <sz val="10"/>
        <rFont val="Arial"/>
        <family val="0"/>
        <charset val="1"/>
      </rPr>
      <t xml:space="preserve">B</t>
    </r>
    <r>
      <rPr>
        <sz val="10"/>
        <rFont val="Noto Sans CJK SC"/>
        <family val="2"/>
      </rPr>
      <t xml:space="preserve">）、</t>
    </r>
    <r>
      <rPr>
        <sz val="10"/>
        <rFont val="Arial"/>
        <family val="0"/>
        <charset val="1"/>
      </rPr>
      <t xml:space="preserve">CQ4-4</t>
    </r>
    <r>
      <rPr>
        <sz val="10"/>
        <rFont val="Noto Sans CJK SC"/>
        <family val="2"/>
      </rPr>
      <t xml:space="preserve">（</t>
    </r>
    <r>
      <rPr>
        <sz val="10"/>
        <rFont val="Arial"/>
        <family val="0"/>
        <charset val="1"/>
      </rPr>
      <t xml:space="preserve">60</t>
    </r>
    <r>
      <rPr>
        <sz val="10"/>
        <rFont val="Noto Sans CJK SC"/>
        <family val="2"/>
      </rPr>
      <t xml:space="preserve">頁）、</t>
    </r>
    <r>
      <rPr>
        <sz val="10"/>
        <rFont val="Arial"/>
        <family val="0"/>
        <charset val="1"/>
      </rPr>
      <t xml:space="preserve">BQ4-4</t>
    </r>
    <r>
      <rPr>
        <sz val="10"/>
        <rFont val="Noto Sans CJK SC"/>
        <family val="2"/>
      </rPr>
      <t xml:space="preserve">（</t>
    </r>
    <r>
      <rPr>
        <sz val="10"/>
        <rFont val="Arial"/>
        <family val="0"/>
        <charset val="1"/>
      </rPr>
      <t xml:space="preserve">62</t>
    </r>
    <r>
      <rPr>
        <sz val="10"/>
        <rFont val="Noto Sans CJK SC"/>
        <family val="2"/>
      </rPr>
      <t xml:space="preserve">頁）、</t>
    </r>
    <r>
      <rPr>
        <sz val="10"/>
        <rFont val="Arial"/>
        <family val="0"/>
        <charset val="1"/>
      </rPr>
      <t xml:space="preserve">BQ4-5</t>
    </r>
    <r>
      <rPr>
        <sz val="10"/>
        <rFont val="Noto Sans CJK SC"/>
        <family val="2"/>
      </rPr>
      <t xml:space="preserve">（</t>
    </r>
    <r>
      <rPr>
        <sz val="10"/>
        <rFont val="Arial"/>
        <family val="0"/>
        <charset val="1"/>
      </rPr>
      <t xml:space="preserve">65</t>
    </r>
    <r>
      <rPr>
        <sz val="10"/>
        <rFont val="Noto Sans CJK SC"/>
        <family val="2"/>
      </rPr>
      <t xml:space="preserve">頁）で文言・推奨度を照合済み（</t>
    </r>
    <r>
      <rPr>
        <sz val="10"/>
        <rFont val="Arial"/>
        <family val="0"/>
        <charset val="1"/>
      </rPr>
      <t xml:space="preserve">2026-10-18</t>
    </r>
    <r>
      <rPr>
        <sz val="10"/>
        <rFont val="Noto Sans CJK SC"/>
        <family val="2"/>
      </rPr>
      <t xml:space="preserve">）。</t>
    </r>
    <r>
      <rPr>
        <sz val="10"/>
        <rFont val="Arial"/>
        <family val="0"/>
        <charset val="1"/>
      </rPr>
      <t xml:space="preserve">Rome V </t>
    </r>
    <r>
      <rPr>
        <sz val="10"/>
        <rFont val="Noto Sans CJK SC"/>
        <family val="2"/>
      </rPr>
      <t xml:space="preserve">の腸疾患の章は、大腸通過時間検査を排便障害を除外した後の治療抵抗例で考慮するとしている（</t>
    </r>
    <r>
      <rPr>
        <sz val="10"/>
        <rFont val="Arial"/>
        <family val="0"/>
        <charset val="1"/>
      </rPr>
      <t xml:space="preserve">NG-141</t>
    </r>
    <r>
      <rPr>
        <sz val="10"/>
        <rFont val="Noto Sans CJK SC"/>
        <family val="2"/>
      </rPr>
      <t xml:space="preserve">）</t>
    </r>
  </si>
  <si>
    <t xml:space="preserve">NG-103</t>
  </si>
  <si>
    <r>
      <rPr>
        <sz val="10"/>
        <rFont val="Noto Sans CJK SC"/>
        <family val="2"/>
      </rPr>
      <t xml:space="preserve">慢性便秘症に浸透圧性下剤の投与が推奨されるが（強い推奨、エビデンスレベル</t>
    </r>
    <r>
      <rPr>
        <sz val="10"/>
        <rFont val="Arial"/>
        <family val="0"/>
        <charset val="1"/>
      </rPr>
      <t xml:space="preserve">A</t>
    </r>
    <r>
      <rPr>
        <sz val="10"/>
        <rFont val="Noto Sans CJK SC"/>
        <family val="2"/>
      </rPr>
      <t xml:space="preserve">）、マグネシウムを含む塩類下剤を使うときは定期的に血清マグネシウムを測る。刺激性下剤は有効だが、耐性や習慣性を避けるため必要最小限とし、できるだけ頓用か短期間にとどめる。</t>
    </r>
  </si>
  <si>
    <r>
      <rPr>
        <sz val="10"/>
        <rFont val="Noto Sans CJK SC"/>
        <family val="2"/>
      </rPr>
      <t xml:space="preserve">刊行版（第</t>
    </r>
    <r>
      <rPr>
        <sz val="10"/>
        <rFont val="Arial"/>
        <family val="0"/>
        <charset val="1"/>
      </rPr>
      <t xml:space="preserve">4</t>
    </r>
    <r>
      <rPr>
        <sz val="10"/>
        <rFont val="Noto Sans CJK SC"/>
        <family val="2"/>
      </rPr>
      <t xml:space="preserve">刷）の</t>
    </r>
    <r>
      <rPr>
        <sz val="10"/>
        <rFont val="Arial"/>
        <family val="0"/>
        <charset val="1"/>
      </rPr>
      <t xml:space="preserve">CQ5-1</t>
    </r>
    <r>
      <rPr>
        <sz val="10"/>
        <rFont val="Noto Sans CJK SC"/>
        <family val="2"/>
      </rPr>
      <t xml:space="preserve">（</t>
    </r>
    <r>
      <rPr>
        <sz val="10"/>
        <rFont val="Arial"/>
        <family val="0"/>
        <charset val="1"/>
      </rPr>
      <t xml:space="preserve">77</t>
    </r>
    <r>
      <rPr>
        <sz val="10"/>
        <rFont val="Noto Sans CJK SC"/>
        <family val="2"/>
      </rPr>
      <t xml:space="preserve">頁、強い推奨・合意率</t>
    </r>
    <r>
      <rPr>
        <sz val="10"/>
        <rFont val="Arial"/>
        <family val="0"/>
        <charset val="1"/>
      </rPr>
      <t xml:space="preserve">100%</t>
    </r>
    <r>
      <rPr>
        <sz val="10"/>
        <rFont val="Noto Sans CJK SC"/>
        <family val="2"/>
      </rPr>
      <t xml:space="preserve">・</t>
    </r>
    <r>
      <rPr>
        <sz val="10"/>
        <rFont val="Arial"/>
        <family val="0"/>
        <charset val="1"/>
      </rPr>
      <t xml:space="preserve">A</t>
    </r>
    <r>
      <rPr>
        <sz val="10"/>
        <rFont val="Noto Sans CJK SC"/>
        <family val="2"/>
      </rPr>
      <t xml:space="preserve">）、</t>
    </r>
    <r>
      <rPr>
        <sz val="10"/>
        <rFont val="Arial"/>
        <family val="0"/>
        <charset val="1"/>
      </rPr>
      <t xml:space="preserve">BQ5-5</t>
    </r>
    <r>
      <rPr>
        <sz val="10"/>
        <rFont val="Noto Sans CJK SC"/>
        <family val="2"/>
      </rPr>
      <t xml:space="preserve">（</t>
    </r>
    <r>
      <rPr>
        <sz val="10"/>
        <rFont val="Arial"/>
        <family val="0"/>
        <charset val="1"/>
      </rPr>
      <t xml:space="preserve">81</t>
    </r>
    <r>
      <rPr>
        <sz val="10"/>
        <rFont val="Noto Sans CJK SC"/>
        <family val="2"/>
      </rPr>
      <t xml:space="preserve">頁）で文言・推奨度を照合済み（</t>
    </r>
    <r>
      <rPr>
        <sz val="10"/>
        <rFont val="Arial"/>
        <family val="0"/>
        <charset val="1"/>
      </rPr>
      <t xml:space="preserve">2026-10-18</t>
    </r>
    <r>
      <rPr>
        <sz val="10"/>
        <rFont val="Noto Sans CJK SC"/>
        <family val="2"/>
      </rPr>
      <t xml:space="preserve">）</t>
    </r>
  </si>
  <si>
    <t xml:space="preserve">NG-104</t>
  </si>
  <si>
    <t xml:space="preserve">慢性便秘症に適応をもつ漢方薬は多いが、有効性を示す質の高い試験は少ない。大黄の成分はセンノシドが中心で、刺激性下剤に準じた副作用に注意する。大建中湯は腹部膨満などに適応があり経験的に使われるが、慢性便秘症そのものへの適応はない。</t>
  </si>
  <si>
    <r>
      <rPr>
        <sz val="10"/>
        <rFont val="Noto Sans CJK SC"/>
        <family val="2"/>
      </rPr>
      <t xml:space="preserve">刊行版（第</t>
    </r>
    <r>
      <rPr>
        <sz val="10"/>
        <rFont val="Arial"/>
        <family val="0"/>
        <charset val="1"/>
      </rPr>
      <t xml:space="preserve">4</t>
    </r>
    <r>
      <rPr>
        <sz val="10"/>
        <rFont val="Noto Sans CJK SC"/>
        <family val="2"/>
      </rPr>
      <t xml:space="preserve">刷）の</t>
    </r>
    <r>
      <rPr>
        <sz val="10"/>
        <rFont val="Arial"/>
        <family val="0"/>
        <charset val="1"/>
      </rPr>
      <t xml:space="preserve">BQ5-7</t>
    </r>
    <r>
      <rPr>
        <sz val="10"/>
        <rFont val="Noto Sans CJK SC"/>
        <family val="2"/>
      </rPr>
      <t xml:space="preserve">（</t>
    </r>
    <r>
      <rPr>
        <sz val="10"/>
        <rFont val="Arial"/>
        <family val="0"/>
        <charset val="1"/>
      </rPr>
      <t xml:space="preserve">95</t>
    </r>
    <r>
      <rPr>
        <sz val="10"/>
        <rFont val="Noto Sans CJK SC"/>
        <family val="2"/>
      </rPr>
      <t xml:space="preserve">頁）で文言・推奨度を照合済み（</t>
    </r>
    <r>
      <rPr>
        <sz val="10"/>
        <rFont val="Arial"/>
        <family val="0"/>
        <charset val="1"/>
      </rPr>
      <t xml:space="preserve">2026-10-18</t>
    </r>
    <r>
      <rPr>
        <sz val="10"/>
        <rFont val="Noto Sans CJK SC"/>
        <family val="2"/>
      </rPr>
      <t xml:space="preserve">）</t>
    </r>
  </si>
  <si>
    <t xml:space="preserve">NG-105</t>
  </si>
  <si>
    <t xml:space="preserve">オピオイド誘発性便秘症には、浸透圧性下剤、刺激性下剤、ナルデメジン、ルビプロストンが有効とされ、安全性、費用、使っているオピオイドの種類も考えて選ぶ。</t>
  </si>
  <si>
    <r>
      <rPr>
        <sz val="10"/>
        <rFont val="Noto Sans CJK SC"/>
        <family val="2"/>
      </rPr>
      <t xml:space="preserve">刊行版（第</t>
    </r>
    <r>
      <rPr>
        <sz val="10"/>
        <rFont val="Arial"/>
        <family val="0"/>
        <charset val="1"/>
      </rPr>
      <t xml:space="preserve">4</t>
    </r>
    <r>
      <rPr>
        <sz val="10"/>
        <rFont val="Noto Sans CJK SC"/>
        <family val="2"/>
      </rPr>
      <t xml:space="preserve">刷）の</t>
    </r>
    <r>
      <rPr>
        <sz val="10"/>
        <rFont val="Arial"/>
        <family val="0"/>
        <charset val="1"/>
      </rPr>
      <t xml:space="preserve">CQ5-4</t>
    </r>
    <r>
      <rPr>
        <sz val="10"/>
        <rFont val="Noto Sans CJK SC"/>
        <family val="2"/>
      </rPr>
      <t xml:space="preserve">（</t>
    </r>
    <r>
      <rPr>
        <sz val="10"/>
        <rFont val="Arial"/>
        <family val="0"/>
        <charset val="1"/>
      </rPr>
      <t xml:space="preserve">101</t>
    </r>
    <r>
      <rPr>
        <sz val="10"/>
        <rFont val="Noto Sans CJK SC"/>
        <family val="2"/>
      </rPr>
      <t xml:space="preserve">頁、推奨なし・</t>
    </r>
    <r>
      <rPr>
        <sz val="10"/>
        <rFont val="Arial"/>
        <family val="0"/>
        <charset val="1"/>
      </rPr>
      <t xml:space="preserve">C</t>
    </r>
    <r>
      <rPr>
        <sz val="10"/>
        <rFont val="Noto Sans CJK SC"/>
        <family val="2"/>
      </rPr>
      <t xml:space="preserve">）で文言・推奨度を照合済み（</t>
    </r>
    <r>
      <rPr>
        <sz val="10"/>
        <rFont val="Arial"/>
        <family val="0"/>
        <charset val="1"/>
      </rPr>
      <t xml:space="preserve">2026-10-18</t>
    </r>
    <r>
      <rPr>
        <sz val="10"/>
        <rFont val="Noto Sans CJK SC"/>
        <family val="2"/>
      </rPr>
      <t xml:space="preserve">）</t>
    </r>
  </si>
  <si>
    <t xml:space="preserve">NG-106</t>
  </si>
  <si>
    <t xml:space="preserve">骨盤底筋の協調運動障害による慢性便秘症にはバイオフィードバック療法が有効だが、専門性が高いため専門施設での治療が勧められる。保存的治療で改善しない大腸通過遅延型便秘には、基準を満たせば結腸切除術が有効であり、術前に胃排出障害と直腸の排便機能障害を評価することが重要とされる。</t>
  </si>
  <si>
    <r>
      <rPr>
        <sz val="10"/>
        <rFont val="Arial"/>
        <family val="0"/>
        <charset val="1"/>
      </rPr>
      <t xml:space="preserve">PS-02-08-05 (id: JkxnuRY)</t>
    </r>
    <r>
      <rPr>
        <sz val="10"/>
        <rFont val="Noto Sans CJK SC"/>
        <family val="2"/>
      </rPr>
      <t xml:space="preserve">；</t>
    </r>
    <r>
      <rPr>
        <sz val="10"/>
        <rFont val="Arial"/>
        <family val="0"/>
        <charset val="1"/>
      </rPr>
      <t xml:space="preserve">TBL-01-00-268 (id: Jlvnl4o)</t>
    </r>
    <r>
      <rPr>
        <sz val="10"/>
        <rFont val="Noto Sans CJK SC"/>
        <family val="2"/>
      </rPr>
      <t xml:space="preserve">；</t>
    </r>
    <r>
      <rPr>
        <sz val="10"/>
        <rFont val="Arial"/>
        <family val="0"/>
        <charset val="1"/>
      </rPr>
      <t xml:space="preserve">TBL-02-07-011 (id: JlAKpj4)</t>
    </r>
  </si>
  <si>
    <r>
      <rPr>
        <sz val="10"/>
        <rFont val="Noto Sans CJK SC"/>
        <family val="2"/>
      </rPr>
      <t xml:space="preserve">刊行版（第</t>
    </r>
    <r>
      <rPr>
        <sz val="10"/>
        <rFont val="Arial"/>
        <family val="0"/>
        <charset val="1"/>
      </rPr>
      <t xml:space="preserve">4</t>
    </r>
    <r>
      <rPr>
        <sz val="10"/>
        <rFont val="Noto Sans CJK SC"/>
        <family val="2"/>
      </rPr>
      <t xml:space="preserve">刷）の</t>
    </r>
    <r>
      <rPr>
        <sz val="10"/>
        <rFont val="Arial"/>
        <family val="0"/>
        <charset val="1"/>
      </rPr>
      <t xml:space="preserve">BQ5-10</t>
    </r>
    <r>
      <rPr>
        <sz val="10"/>
        <rFont val="Noto Sans CJK SC"/>
        <family val="2"/>
      </rPr>
      <t xml:space="preserve">（</t>
    </r>
    <r>
      <rPr>
        <sz val="10"/>
        <rFont val="Arial"/>
        <family val="0"/>
        <charset val="1"/>
      </rPr>
      <t xml:space="preserve">105</t>
    </r>
    <r>
      <rPr>
        <sz val="10"/>
        <rFont val="Noto Sans CJK SC"/>
        <family val="2"/>
      </rPr>
      <t xml:space="preserve">頁）、</t>
    </r>
    <r>
      <rPr>
        <sz val="10"/>
        <rFont val="Arial"/>
        <family val="0"/>
        <charset val="1"/>
      </rPr>
      <t xml:space="preserve">BQ5-12</t>
    </r>
    <r>
      <rPr>
        <sz val="10"/>
        <rFont val="Noto Sans CJK SC"/>
        <family val="2"/>
      </rPr>
      <t xml:space="preserve">（</t>
    </r>
    <r>
      <rPr>
        <sz val="10"/>
        <rFont val="Arial"/>
        <family val="0"/>
        <charset val="1"/>
      </rPr>
      <t xml:space="preserve">108</t>
    </r>
    <r>
      <rPr>
        <sz val="10"/>
        <rFont val="Noto Sans CJK SC"/>
        <family val="2"/>
      </rPr>
      <t xml:space="preserve">頁）、</t>
    </r>
    <r>
      <rPr>
        <sz val="10"/>
        <rFont val="Arial"/>
        <family val="0"/>
        <charset val="1"/>
      </rPr>
      <t xml:space="preserve">CQ5-5</t>
    </r>
    <r>
      <rPr>
        <sz val="10"/>
        <rFont val="Noto Sans CJK SC"/>
        <family val="2"/>
      </rPr>
      <t xml:space="preserve">（</t>
    </r>
    <r>
      <rPr>
        <sz val="10"/>
        <rFont val="Arial"/>
        <family val="0"/>
        <charset val="1"/>
      </rPr>
      <t xml:space="preserve">112</t>
    </r>
    <r>
      <rPr>
        <sz val="10"/>
        <rFont val="Noto Sans CJK SC"/>
        <family val="2"/>
      </rPr>
      <t xml:space="preserve">頁、強い推奨・合意率</t>
    </r>
    <r>
      <rPr>
        <sz val="10"/>
        <rFont val="Arial"/>
        <family val="0"/>
        <charset val="1"/>
      </rPr>
      <t xml:space="preserve">73%</t>
    </r>
    <r>
      <rPr>
        <sz val="10"/>
        <rFont val="Noto Sans CJK SC"/>
        <family val="2"/>
      </rPr>
      <t xml:space="preserve">・</t>
    </r>
    <r>
      <rPr>
        <sz val="10"/>
        <rFont val="Arial"/>
        <family val="0"/>
        <charset val="1"/>
      </rPr>
      <t xml:space="preserve">B</t>
    </r>
    <r>
      <rPr>
        <sz val="10"/>
        <rFont val="Noto Sans CJK SC"/>
        <family val="2"/>
      </rPr>
      <t xml:space="preserve">）で文言・推奨度を照合済み（</t>
    </r>
    <r>
      <rPr>
        <sz val="10"/>
        <rFont val="Arial"/>
        <family val="0"/>
        <charset val="1"/>
      </rPr>
      <t xml:space="preserve">2026-10-18</t>
    </r>
    <r>
      <rPr>
        <sz val="10"/>
        <rFont val="Noto Sans CJK SC"/>
        <family val="2"/>
      </rPr>
      <t xml:space="preserve">）</t>
    </r>
  </si>
  <si>
    <t xml:space="preserve">NG-107</t>
  </si>
  <si>
    <t xml:space="preserve">難治性慢性便秘症に正式な定義はないが、病態生理にもとづく適切な治療を行っても十分に改善しない慢性便秘症とするのが現時点の標準的な考え方である。病態に応じた治療を行うことが推奨される（強い推奨）。</t>
  </si>
  <si>
    <r>
      <rPr>
        <sz val="10"/>
        <rFont val="Noto Sans CJK SC"/>
        <family val="2"/>
      </rPr>
      <t xml:space="preserve">刊行版（第</t>
    </r>
    <r>
      <rPr>
        <sz val="10"/>
        <rFont val="Arial"/>
        <family val="0"/>
        <charset val="1"/>
      </rPr>
      <t xml:space="preserve">4</t>
    </r>
    <r>
      <rPr>
        <sz val="10"/>
        <rFont val="Noto Sans CJK SC"/>
        <family val="2"/>
      </rPr>
      <t xml:space="preserve">刷）の</t>
    </r>
    <r>
      <rPr>
        <sz val="10"/>
        <rFont val="Arial"/>
        <family val="0"/>
        <charset val="1"/>
      </rPr>
      <t xml:space="preserve">FRQ1-1</t>
    </r>
    <r>
      <rPr>
        <sz val="10"/>
        <rFont val="Noto Sans CJK SC"/>
        <family val="2"/>
      </rPr>
      <t xml:space="preserve">（</t>
    </r>
    <r>
      <rPr>
        <sz val="10"/>
        <rFont val="Arial"/>
        <family val="0"/>
        <charset val="1"/>
      </rPr>
      <t xml:space="preserve">10</t>
    </r>
    <r>
      <rPr>
        <sz val="10"/>
        <rFont val="Noto Sans CJK SC"/>
        <family val="2"/>
      </rPr>
      <t xml:space="preserve">頁）、</t>
    </r>
    <r>
      <rPr>
        <sz val="10"/>
        <rFont val="Arial"/>
        <family val="0"/>
        <charset val="1"/>
      </rPr>
      <t xml:space="preserve">CQ5-6</t>
    </r>
    <r>
      <rPr>
        <sz val="10"/>
        <rFont val="Noto Sans CJK SC"/>
        <family val="2"/>
      </rPr>
      <t xml:space="preserve">（</t>
    </r>
    <r>
      <rPr>
        <sz val="10"/>
        <rFont val="Arial"/>
        <family val="0"/>
        <charset val="1"/>
      </rPr>
      <t xml:space="preserve">114</t>
    </r>
    <r>
      <rPr>
        <sz val="10"/>
        <rFont val="Noto Sans CJK SC"/>
        <family val="2"/>
      </rPr>
      <t xml:space="preserve">頁、強い推奨・合意率</t>
    </r>
    <r>
      <rPr>
        <sz val="10"/>
        <rFont val="Arial"/>
        <family val="0"/>
        <charset val="1"/>
      </rPr>
      <t xml:space="preserve">73%</t>
    </r>
    <r>
      <rPr>
        <sz val="10"/>
        <rFont val="Noto Sans CJK SC"/>
        <family val="2"/>
      </rPr>
      <t xml:space="preserve">・</t>
    </r>
    <r>
      <rPr>
        <sz val="10"/>
        <rFont val="Arial"/>
        <family val="0"/>
        <charset val="1"/>
      </rPr>
      <t xml:space="preserve">B</t>
    </r>
    <r>
      <rPr>
        <sz val="10"/>
        <rFont val="Noto Sans CJK SC"/>
        <family val="2"/>
      </rPr>
      <t xml:space="preserve">）で文言・推奨度を照合済み（</t>
    </r>
    <r>
      <rPr>
        <sz val="10"/>
        <rFont val="Arial"/>
        <family val="0"/>
        <charset val="1"/>
      </rPr>
      <t xml:space="preserve">2026-10-18</t>
    </r>
    <r>
      <rPr>
        <sz val="10"/>
        <rFont val="Noto Sans CJK SC"/>
        <family val="2"/>
      </rPr>
      <t xml:space="preserve">）</t>
    </r>
  </si>
  <si>
    <t xml:space="preserve">NG-108</t>
  </si>
  <si>
    <r>
      <rPr>
        <sz val="10"/>
        <rFont val="Noto Sans CJK SC"/>
        <family val="2"/>
      </rPr>
      <t xml:space="preserve">慢性便秘症の患者の多くはうつや不安のスコアが健康な人より高く、心理的異常が病態に関わると考えられている。慢性便秘症には機能性ディスペプシアや</t>
    </r>
    <r>
      <rPr>
        <sz val="10"/>
        <rFont val="Arial"/>
        <family val="0"/>
        <charset val="1"/>
      </rPr>
      <t xml:space="preserve">GERD</t>
    </r>
    <r>
      <rPr>
        <sz val="10"/>
        <rFont val="Noto Sans CJK SC"/>
        <family val="2"/>
      </rPr>
      <t xml:space="preserve">が合併することがあり、腸内細菌も病態に関わる。</t>
    </r>
  </si>
  <si>
    <r>
      <rPr>
        <sz val="10"/>
        <rFont val="Arial"/>
        <family val="0"/>
        <charset val="1"/>
      </rPr>
      <t xml:space="preserve">PS-02-08-05 (id: JkxnuRY)</t>
    </r>
    <r>
      <rPr>
        <sz val="10"/>
        <rFont val="Noto Sans CJK SC"/>
        <family val="2"/>
      </rPr>
      <t xml:space="preserve">；</t>
    </r>
    <r>
      <rPr>
        <sz val="10"/>
        <rFont val="Arial"/>
        <family val="0"/>
        <charset val="1"/>
      </rPr>
      <t xml:space="preserve">TBL-01-00-268 (id: Jlvnl4o)</t>
    </r>
    <r>
      <rPr>
        <sz val="10"/>
        <rFont val="Noto Sans CJK SC"/>
        <family val="2"/>
      </rPr>
      <t xml:space="preserve">；</t>
    </r>
    <r>
      <rPr>
        <sz val="10"/>
        <rFont val="Arial"/>
        <family val="0"/>
        <charset val="1"/>
      </rPr>
      <t xml:space="preserve">TBL-02-07-015 (id: JlAKpkI)</t>
    </r>
  </si>
  <si>
    <r>
      <rPr>
        <sz val="10"/>
        <rFont val="Noto Sans CJK SC"/>
        <family val="2"/>
      </rPr>
      <t xml:space="preserve">刊行版（第</t>
    </r>
    <r>
      <rPr>
        <sz val="10"/>
        <rFont val="Arial"/>
        <family val="0"/>
        <charset val="1"/>
      </rPr>
      <t xml:space="preserve">4</t>
    </r>
    <r>
      <rPr>
        <sz val="10"/>
        <rFont val="Noto Sans CJK SC"/>
        <family val="2"/>
      </rPr>
      <t xml:space="preserve">刷）の</t>
    </r>
    <r>
      <rPr>
        <sz val="10"/>
        <rFont val="Arial"/>
        <family val="0"/>
        <charset val="1"/>
      </rPr>
      <t xml:space="preserve">BQ3-6</t>
    </r>
    <r>
      <rPr>
        <sz val="10"/>
        <rFont val="Noto Sans CJK SC"/>
        <family val="2"/>
      </rPr>
      <t xml:space="preserve">（</t>
    </r>
    <r>
      <rPr>
        <sz val="10"/>
        <rFont val="Arial"/>
        <family val="0"/>
        <charset val="1"/>
      </rPr>
      <t xml:space="preserve">39</t>
    </r>
    <r>
      <rPr>
        <sz val="10"/>
        <rFont val="Noto Sans CJK SC"/>
        <family val="2"/>
      </rPr>
      <t xml:space="preserve">頁）、</t>
    </r>
    <r>
      <rPr>
        <sz val="10"/>
        <rFont val="Arial"/>
        <family val="0"/>
        <charset val="1"/>
      </rPr>
      <t xml:space="preserve">CQ3-3</t>
    </r>
    <r>
      <rPr>
        <sz val="10"/>
        <rFont val="Noto Sans CJK SC"/>
        <family val="2"/>
      </rPr>
      <t xml:space="preserve">（</t>
    </r>
    <r>
      <rPr>
        <sz val="10"/>
        <rFont val="Arial"/>
        <family val="0"/>
        <charset val="1"/>
      </rPr>
      <t xml:space="preserve">41</t>
    </r>
    <r>
      <rPr>
        <sz val="10"/>
        <rFont val="Noto Sans CJK SC"/>
        <family val="2"/>
      </rPr>
      <t xml:space="preserve">頁）、</t>
    </r>
    <r>
      <rPr>
        <sz val="10"/>
        <rFont val="Arial"/>
        <family val="0"/>
        <charset val="1"/>
      </rPr>
      <t xml:space="preserve">CQ3-4</t>
    </r>
    <r>
      <rPr>
        <sz val="10"/>
        <rFont val="Noto Sans CJK SC"/>
        <family val="2"/>
      </rPr>
      <t xml:space="preserve">（</t>
    </r>
    <r>
      <rPr>
        <sz val="10"/>
        <rFont val="Arial"/>
        <family val="0"/>
        <charset val="1"/>
      </rPr>
      <t xml:space="preserve">46</t>
    </r>
    <r>
      <rPr>
        <sz val="10"/>
        <rFont val="Noto Sans CJK SC"/>
        <family val="2"/>
      </rPr>
      <t xml:space="preserve">頁）で文言・推奨度を照合済み（</t>
    </r>
    <r>
      <rPr>
        <sz val="10"/>
        <rFont val="Arial"/>
        <family val="0"/>
        <charset val="1"/>
      </rPr>
      <t xml:space="preserve">2026-10-18</t>
    </r>
    <r>
      <rPr>
        <sz val="10"/>
        <rFont val="Noto Sans CJK SC"/>
        <family val="2"/>
      </rPr>
      <t xml:space="preserve">）</t>
    </r>
  </si>
  <si>
    <t xml:space="preserve">NG-109</t>
  </si>
  <si>
    <t xml:space="preserve">消化管機能検査</t>
  </si>
  <si>
    <r>
      <rPr>
        <sz val="10"/>
        <rFont val="Arial"/>
        <family val="0"/>
        <charset val="1"/>
      </rPr>
      <t xml:space="preserve">EndoFLIP</t>
    </r>
    <r>
      <rPr>
        <sz val="10"/>
        <rFont val="Noto Sans CJK SC"/>
        <family val="2"/>
      </rPr>
      <t xml:space="preserve">（</t>
    </r>
    <r>
      <rPr>
        <sz val="10"/>
        <rFont val="Arial"/>
        <family val="0"/>
        <charset val="1"/>
      </rPr>
      <t xml:space="preserve">functional lumen imaging probe</t>
    </r>
    <r>
      <rPr>
        <sz val="10"/>
        <rFont val="Noto Sans CJK SC"/>
        <family val="2"/>
      </rPr>
      <t xml:space="preserve">）は、カテーテルのバルーン内でインピーダンス平面計測法により断面積を、センサーで内圧を測り、食道胃接合部の伸展性（</t>
    </r>
    <r>
      <rPr>
        <sz val="10"/>
        <rFont val="Arial"/>
        <family val="0"/>
        <charset val="1"/>
      </rPr>
      <t xml:space="preserve">mm²/mmHg</t>
    </r>
    <r>
      <rPr>
        <sz val="10"/>
        <rFont val="Noto Sans CJK SC"/>
        <family val="2"/>
      </rPr>
      <t xml:space="preserve">）を求める検査で、アカラシアの治療前後の評価や筋層切開術・噴門形成術の術中評価に使われる。</t>
    </r>
    <r>
      <rPr>
        <sz val="10"/>
        <rFont val="Arial"/>
        <family val="0"/>
        <charset val="1"/>
      </rPr>
      <t xml:space="preserve">40 mL</t>
    </r>
    <r>
      <rPr>
        <sz val="10"/>
        <rFont val="Noto Sans CJK SC"/>
        <family val="2"/>
      </rPr>
      <t xml:space="preserve">充満時の伸展性は、未治療のアカラシアで</t>
    </r>
    <r>
      <rPr>
        <sz val="10"/>
        <rFont val="Arial"/>
        <family val="0"/>
        <charset val="1"/>
      </rPr>
      <t xml:space="preserve">1.6 mm²/mmHg</t>
    </r>
    <r>
      <rPr>
        <sz val="10"/>
        <rFont val="Noto Sans CJK SC"/>
        <family val="2"/>
      </rPr>
      <t xml:space="preserve">以下、治療後で</t>
    </r>
    <r>
      <rPr>
        <sz val="10"/>
        <rFont val="Arial"/>
        <family val="0"/>
        <charset val="1"/>
      </rPr>
      <t xml:space="preserve">3.4 mm²/mmHg</t>
    </r>
    <r>
      <rPr>
        <sz val="10"/>
        <rFont val="Noto Sans CJK SC"/>
        <family val="2"/>
      </rPr>
      <t xml:space="preserve">以上と報告されている。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</si>
  <si>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TBL-02-07-004 (id: JlAKpjc)</t>
    </r>
    <r>
      <rPr>
        <sz val="10"/>
        <rFont val="Noto Sans CJK SC"/>
        <family val="2"/>
      </rPr>
      <t xml:space="preserve">；</t>
    </r>
    <r>
      <rPr>
        <sz val="10"/>
        <rFont val="Arial"/>
        <family val="0"/>
        <charset val="1"/>
      </rPr>
      <t xml:space="preserve">TBL-02-07-030 (id: JlAKplE)</t>
    </r>
  </si>
  <si>
    <t xml:space="preserve">SRC-136</t>
  </si>
  <si>
    <t xml:space="preserve">Chen JW, Rubenstein JH. Esophagogastric junction distensibility assessed using the functional lumen imaging probe. World J Gastroenterol 2017;23:1289-1297</t>
  </si>
  <si>
    <t xml:space="preserve">10.3748/wjg.v23.i7.1289</t>
  </si>
  <si>
    <t xml:space="preserve">28275309</t>
  </si>
  <si>
    <t xml:space="preserve">総説が引用した値（二次資料経由）。総説自身が、検証された診断閾値ではないとしている</t>
  </si>
  <si>
    <t xml:space="preserve">NG-110</t>
  </si>
  <si>
    <r>
      <rPr>
        <sz val="10"/>
        <rFont val="Arial"/>
        <family val="0"/>
        <charset val="1"/>
      </rPr>
      <t xml:space="preserve">Rome V</t>
    </r>
    <r>
      <rPr>
        <sz val="10"/>
        <rFont val="Noto Sans CJK SC"/>
        <family val="2"/>
      </rPr>
      <t xml:space="preserve">（</t>
    </r>
    <r>
      <rPr>
        <sz val="10"/>
        <rFont val="Arial"/>
        <family val="0"/>
        <charset val="1"/>
      </rPr>
      <t xml:space="preserve">2026</t>
    </r>
    <r>
      <rPr>
        <sz val="10"/>
        <rFont val="Noto Sans CJK SC"/>
        <family val="2"/>
      </rPr>
      <t xml:space="preserve">）</t>
    </r>
  </si>
  <si>
    <r>
      <rPr>
        <sz val="10"/>
        <rFont val="Arial"/>
        <family val="0"/>
        <charset val="1"/>
      </rPr>
      <t xml:space="preserve">Rome V</t>
    </r>
    <r>
      <rPr>
        <sz val="10"/>
        <rFont val="Noto Sans CJK SC"/>
        <family val="2"/>
      </rPr>
      <t xml:space="preserve">（腸脳相関障害の第</t>
    </r>
    <r>
      <rPr>
        <sz val="10"/>
        <rFont val="Arial"/>
        <family val="0"/>
        <charset val="1"/>
      </rPr>
      <t xml:space="preserve">5</t>
    </r>
    <r>
      <rPr>
        <sz val="10"/>
        <rFont val="Noto Sans CJK SC"/>
        <family val="2"/>
      </rPr>
      <t xml:space="preserve">版）は</t>
    </r>
    <r>
      <rPr>
        <sz val="10"/>
        <rFont val="Arial"/>
        <family val="0"/>
        <charset val="1"/>
      </rPr>
      <t xml:space="preserve">2026</t>
    </r>
    <r>
      <rPr>
        <sz val="10"/>
        <rFont val="Noto Sans CJK SC"/>
        <family val="2"/>
      </rPr>
      <t xml:space="preserve">年に公表され、</t>
    </r>
    <r>
      <rPr>
        <sz val="10"/>
        <rFont val="Arial"/>
        <family val="0"/>
        <charset val="1"/>
      </rPr>
      <t xml:space="preserve">27</t>
    </r>
    <r>
      <rPr>
        <sz val="10"/>
        <rFont val="Noto Sans CJK SC"/>
        <family val="2"/>
      </rPr>
      <t xml:space="preserve">か国の</t>
    </r>
    <r>
      <rPr>
        <sz val="10"/>
        <rFont val="Arial"/>
        <family val="0"/>
        <charset val="1"/>
      </rPr>
      <t xml:space="preserve">140</t>
    </r>
    <r>
      <rPr>
        <sz val="10"/>
        <rFont val="Noto Sans CJK SC"/>
        <family val="2"/>
      </rPr>
      <t xml:space="preserve">人を超える専門家が作成に加わった。基準の要約は</t>
    </r>
    <r>
      <rPr>
        <sz val="10"/>
        <rFont val="Arial"/>
        <family val="0"/>
        <charset val="1"/>
      </rPr>
      <t xml:space="preserve">Gastroenterology 2026</t>
    </r>
    <r>
      <rPr>
        <sz val="10"/>
        <rFont val="Noto Sans CJK SC"/>
        <family val="2"/>
      </rPr>
      <t xml:space="preserve">年第</t>
    </r>
    <r>
      <rPr>
        <sz val="10"/>
        <rFont val="Arial"/>
        <family val="0"/>
        <charset val="1"/>
      </rPr>
      <t xml:space="preserve">170</t>
    </r>
    <r>
      <rPr>
        <sz val="10"/>
        <rFont val="Noto Sans CJK SC"/>
        <family val="2"/>
      </rPr>
      <t xml:space="preserve">巻に</t>
    </r>
    <r>
      <rPr>
        <sz val="10"/>
        <rFont val="Arial"/>
        <family val="0"/>
        <charset val="1"/>
      </rPr>
      <t xml:space="preserve">18</t>
    </r>
    <r>
      <rPr>
        <sz val="10"/>
        <rFont val="Noto Sans CJK SC"/>
        <family val="2"/>
      </rPr>
      <t xml:space="preserve">本の論文として掲載された。</t>
    </r>
  </si>
  <si>
    <t xml:space="preserve">SRC-137</t>
  </si>
  <si>
    <r>
      <rPr>
        <sz val="10"/>
        <rFont val="Arial"/>
        <family val="0"/>
        <charset val="1"/>
      </rPr>
      <t xml:space="preserve">Rome Foundation</t>
    </r>
    <r>
      <rPr>
        <sz val="10"/>
        <rFont val="Noto Sans CJK SC"/>
        <family val="2"/>
      </rPr>
      <t xml:space="preserve">『</t>
    </r>
    <r>
      <rPr>
        <sz val="10"/>
        <rFont val="Arial"/>
        <family val="0"/>
        <charset val="1"/>
      </rPr>
      <t xml:space="preserve">Rome V: A Global Framework for Disorders of Gut–Brain Interaction</t>
    </r>
    <r>
      <rPr>
        <sz val="10"/>
        <rFont val="Noto Sans CJK SC"/>
        <family val="2"/>
      </rPr>
      <t xml:space="preserve">』（製品・概要ページ）</t>
    </r>
  </si>
  <si>
    <r>
      <rPr>
        <sz val="10"/>
        <rFont val="Noto Sans CJK SC"/>
        <family val="2"/>
      </rPr>
      <t xml:space="preserve">出版日（</t>
    </r>
    <r>
      <rPr>
        <sz val="10"/>
        <rFont val="Arial"/>
        <family val="0"/>
        <charset val="1"/>
      </rPr>
      <t xml:space="preserve">2026</t>
    </r>
    <r>
      <rPr>
        <sz val="10"/>
        <rFont val="Noto Sans CJK SC"/>
        <family val="2"/>
      </rPr>
      <t xml:space="preserve">年</t>
    </r>
    <r>
      <rPr>
        <sz val="10"/>
        <rFont val="Arial"/>
        <family val="0"/>
        <charset val="1"/>
      </rPr>
      <t xml:space="preserve">6</t>
    </r>
    <r>
      <rPr>
        <sz val="10"/>
        <rFont val="Noto Sans CJK SC"/>
        <family val="2"/>
      </rPr>
      <t xml:space="preserve">月</t>
    </r>
    <r>
      <rPr>
        <sz val="10"/>
        <rFont val="Arial"/>
        <family val="0"/>
        <charset val="1"/>
      </rPr>
      <t xml:space="preserve">1</t>
    </r>
    <r>
      <rPr>
        <sz val="10"/>
        <rFont val="Noto Sans CJK SC"/>
        <family val="2"/>
      </rPr>
      <t xml:space="preserve">日の出荷）は </t>
    </r>
    <r>
      <rPr>
        <sz val="10"/>
        <rFont val="Arial"/>
        <family val="0"/>
        <charset val="1"/>
      </rPr>
      <t xml:space="preserve">Rome Foundation </t>
    </r>
    <r>
      <rPr>
        <sz val="10"/>
        <rFont val="Noto Sans CJK SC"/>
        <family val="2"/>
      </rPr>
      <t xml:space="preserve">の製品ページの記載</t>
    </r>
  </si>
  <si>
    <t xml:space="preserve">NG-111</t>
  </si>
  <si>
    <r>
      <rPr>
        <sz val="10"/>
        <rFont val="Arial"/>
        <family val="0"/>
        <charset val="1"/>
      </rPr>
      <t xml:space="preserve">Rome V</t>
    </r>
    <r>
      <rPr>
        <sz val="10"/>
        <rFont val="Noto Sans CJK SC"/>
        <family val="2"/>
      </rPr>
      <t xml:space="preserve">の編集は、共同上級編集者の</t>
    </r>
    <r>
      <rPr>
        <sz val="10"/>
        <rFont val="Arial"/>
        <family val="0"/>
        <charset val="1"/>
      </rPr>
      <t xml:space="preserve">Douglas A. Drossman</t>
    </r>
    <r>
      <rPr>
        <sz val="10"/>
        <rFont val="Noto Sans CJK SC"/>
        <family val="2"/>
      </rPr>
      <t xml:space="preserve">と</t>
    </r>
    <r>
      <rPr>
        <sz val="10"/>
        <rFont val="Arial"/>
        <family val="0"/>
        <charset val="1"/>
      </rPr>
      <t xml:space="preserve">Jan Tack</t>
    </r>
    <r>
      <rPr>
        <sz val="10"/>
        <rFont val="Noto Sans CJK SC"/>
        <family val="2"/>
      </rPr>
      <t xml:space="preserve">が務め、第</t>
    </r>
    <r>
      <rPr>
        <sz val="10"/>
        <rFont val="Arial"/>
        <family val="0"/>
        <charset val="1"/>
      </rPr>
      <t xml:space="preserve">1</t>
    </r>
    <r>
      <rPr>
        <sz val="10"/>
        <rFont val="Noto Sans CJK SC"/>
        <family val="2"/>
      </rPr>
      <t xml:space="preserve">巻に</t>
    </r>
    <r>
      <rPr>
        <sz val="10"/>
        <rFont val="Arial"/>
        <family val="0"/>
        <charset val="1"/>
      </rPr>
      <t xml:space="preserve">8</t>
    </r>
    <r>
      <rPr>
        <sz val="10"/>
        <rFont val="Noto Sans CJK SC"/>
        <family val="2"/>
      </rPr>
      <t xml:space="preserve">、第</t>
    </r>
    <r>
      <rPr>
        <sz val="10"/>
        <rFont val="Arial"/>
        <family val="0"/>
        <charset val="1"/>
      </rPr>
      <t xml:space="preserve">2</t>
    </r>
    <r>
      <rPr>
        <sz val="10"/>
        <rFont val="Noto Sans CJK SC"/>
        <family val="2"/>
      </rPr>
      <t xml:space="preserve">巻に</t>
    </r>
    <r>
      <rPr>
        <sz val="10"/>
        <rFont val="Arial"/>
        <family val="0"/>
        <charset val="1"/>
      </rPr>
      <t xml:space="preserve">11</t>
    </r>
    <r>
      <rPr>
        <sz val="10"/>
        <rFont val="Noto Sans CJK SC"/>
        <family val="2"/>
      </rPr>
      <t xml:space="preserve">の章委員会が置かれた。成人用教科書</t>
    </r>
    <r>
      <rPr>
        <sz val="10"/>
        <rFont val="Arial"/>
        <family val="0"/>
        <charset val="1"/>
      </rPr>
      <t xml:space="preserve">2</t>
    </r>
    <r>
      <rPr>
        <sz val="10"/>
        <rFont val="Noto Sans CJK SC"/>
        <family val="2"/>
      </rPr>
      <t xml:space="preserve">巻のほか、小児版、プライマリケア版、質問票・表の巻、診断アルゴリズム、多次元臨床プロファイル（</t>
    </r>
    <r>
      <rPr>
        <sz val="10"/>
        <rFont val="Arial"/>
        <family val="0"/>
        <charset val="1"/>
      </rPr>
      <t xml:space="preserve">MDCP</t>
    </r>
    <r>
      <rPr>
        <sz val="10"/>
        <rFont val="Noto Sans CJK SC"/>
        <family val="2"/>
      </rPr>
      <t xml:space="preserve">）が刊行物として用意されている。</t>
    </r>
  </si>
  <si>
    <t xml:space="preserve">SRC-138</t>
  </si>
  <si>
    <r>
      <rPr>
        <sz val="10"/>
        <rFont val="Arial"/>
        <family val="0"/>
        <charset val="1"/>
      </rPr>
      <t xml:space="preserve">Rome Foundation</t>
    </r>
    <r>
      <rPr>
        <sz val="10"/>
        <rFont val="Noto Sans CJK SC"/>
        <family val="2"/>
      </rPr>
      <t xml:space="preserve">『</t>
    </r>
    <r>
      <rPr>
        <sz val="10"/>
        <rFont val="Arial"/>
        <family val="0"/>
        <charset val="1"/>
      </rPr>
      <t xml:space="preserve">Rome V, Disorders of Gut-Brain Interaction 5th Edition</t>
    </r>
    <r>
      <rPr>
        <sz val="10"/>
        <rFont val="Noto Sans CJK SC"/>
        <family val="2"/>
      </rPr>
      <t xml:space="preserve">』（編集体制のページ）</t>
    </r>
  </si>
  <si>
    <t xml:space="preserve">NG-112</t>
  </si>
  <si>
    <r>
      <rPr>
        <sz val="10"/>
        <rFont val="Arial"/>
        <family val="0"/>
        <charset val="1"/>
      </rPr>
      <t xml:space="preserve">Gastroenterology</t>
    </r>
    <r>
      <rPr>
        <sz val="10"/>
        <rFont val="Noto Sans CJK SC"/>
        <family val="2"/>
      </rPr>
      <t xml:space="preserve">誌に掲載された</t>
    </r>
    <r>
      <rPr>
        <sz val="10"/>
        <rFont val="Arial"/>
        <family val="0"/>
        <charset val="1"/>
      </rPr>
      <t xml:space="preserve">Rome V</t>
    </r>
    <r>
      <rPr>
        <sz val="10"/>
        <rFont val="Noto Sans CJK SC"/>
        <family val="2"/>
      </rPr>
      <t xml:space="preserve">の</t>
    </r>
    <r>
      <rPr>
        <sz val="10"/>
        <rFont val="Arial"/>
        <family val="0"/>
        <charset val="1"/>
      </rPr>
      <t xml:space="preserve">18</t>
    </r>
    <r>
      <rPr>
        <sz val="10"/>
        <rFont val="Noto Sans CJK SC"/>
        <family val="2"/>
      </rPr>
      <t xml:space="preserve">本の論文には、各疾患群の章に加えて、基礎科学、生理学と臨床、腸内微小環境、薬理学、患者体験・性・年齢・人種と健康の社会的決定要因、社会文化的側面、成人と小児の生物心理社会的側面、治療試験のデザイン、診断質問票の開発が含まれる。</t>
    </r>
  </si>
  <si>
    <t xml:space="preserve">SRC-139</t>
  </si>
  <si>
    <r>
      <rPr>
        <sz val="10"/>
        <rFont val="Arial"/>
        <family val="0"/>
        <charset val="1"/>
      </rPr>
      <t xml:space="preserve">Rome Foundation</t>
    </r>
    <r>
      <rPr>
        <sz val="10"/>
        <rFont val="Noto Sans CJK SC"/>
        <family val="2"/>
      </rPr>
      <t xml:space="preserve">『</t>
    </r>
    <r>
      <rPr>
        <sz val="10"/>
        <rFont val="Arial"/>
        <family val="0"/>
        <charset val="1"/>
      </rPr>
      <t xml:space="preserve">Rome V Journal Articles</t>
    </r>
    <r>
      <rPr>
        <sz val="10"/>
        <rFont val="Noto Sans CJK SC"/>
        <family val="2"/>
      </rPr>
      <t xml:space="preserve">』（</t>
    </r>
    <r>
      <rPr>
        <sz val="10"/>
        <rFont val="Arial"/>
        <family val="0"/>
        <charset val="1"/>
      </rPr>
      <t xml:space="preserve">Gastroenterology 2026;170 </t>
    </r>
    <r>
      <rPr>
        <sz val="10"/>
        <rFont val="Noto Sans CJK SC"/>
        <family val="2"/>
      </rPr>
      <t xml:space="preserve">掲載論文の一覧）</t>
    </r>
  </si>
  <si>
    <t xml:space="preserve">NG-113</t>
  </si>
  <si>
    <r>
      <rPr>
        <sz val="10"/>
        <rFont val="Arial"/>
        <family val="0"/>
        <charset val="1"/>
      </rPr>
      <t xml:space="preserve">Rome V</t>
    </r>
    <r>
      <rPr>
        <sz val="10"/>
        <rFont val="Noto Sans CJK SC"/>
        <family val="2"/>
      </rPr>
      <t xml:space="preserve">は「機能性（</t>
    </r>
    <r>
      <rPr>
        <sz val="10"/>
        <rFont val="Arial"/>
        <family val="0"/>
        <charset val="1"/>
      </rPr>
      <t xml:space="preserve">functional</t>
    </r>
    <r>
      <rPr>
        <sz val="10"/>
        <rFont val="Noto Sans CJK SC"/>
        <family val="2"/>
      </rPr>
      <t xml:space="preserve">）」という用語をできるだけ使わず、病態生理に即した表現に改めたが、機能性下痢、機能性胸痛、機能性胸やけでは用語が残された。</t>
    </r>
  </si>
  <si>
    <r>
      <rPr>
        <sz val="10"/>
        <rFont val="Noto Sans CJK SC"/>
        <family val="2"/>
      </rPr>
      <t xml:space="preserve">腸疾患の章では機能性腹部膨満の名称も残っている（</t>
    </r>
    <r>
      <rPr>
        <sz val="10"/>
        <rFont val="Arial"/>
        <family val="0"/>
        <charset val="1"/>
      </rPr>
      <t xml:space="preserve">NG-126</t>
    </r>
    <r>
      <rPr>
        <sz val="10"/>
        <rFont val="Noto Sans CJK SC"/>
        <family val="2"/>
      </rPr>
      <t xml:space="preserve">）。</t>
    </r>
  </si>
  <si>
    <t xml:space="preserve">NG-114</t>
  </si>
  <si>
    <r>
      <rPr>
        <sz val="10"/>
        <rFont val="Arial"/>
        <family val="0"/>
        <charset val="1"/>
      </rPr>
      <t xml:space="preserve">Rome V</t>
    </r>
    <r>
      <rPr>
        <sz val="10"/>
        <rFont val="Noto Sans CJK SC"/>
        <family val="2"/>
      </rPr>
      <t xml:space="preserve">は、定められた閾値と標準化された評価項目を用いる研究用の基準と、症状の煩わしさ（</t>
    </r>
    <r>
      <rPr>
        <sz val="10"/>
        <rFont val="Arial"/>
        <family val="0"/>
        <charset val="1"/>
      </rPr>
      <t xml:space="preserve">bothersomeness</t>
    </r>
    <r>
      <rPr>
        <sz val="10"/>
        <rFont val="Noto Sans CJK SC"/>
        <family val="2"/>
      </rPr>
      <t xml:space="preserve">）や生活機能への影響を取り入れ、臨床判断に応じて柔軟に使える臨床用の基準を、正式に分けた。</t>
    </r>
  </si>
  <si>
    <r>
      <rPr>
        <sz val="10"/>
        <rFont val="Noto Sans CJK SC"/>
        <family val="2"/>
      </rPr>
      <t xml:space="preserve">臨床用基準の具体的な要件（</t>
    </r>
    <r>
      <rPr>
        <sz val="10"/>
        <rFont val="Arial"/>
        <family val="0"/>
        <charset val="1"/>
      </rPr>
      <t xml:space="preserve">6</t>
    </r>
    <r>
      <rPr>
        <sz val="10"/>
        <rFont val="Noto Sans CJK SC"/>
        <family val="2"/>
      </rPr>
      <t xml:space="preserve">か月は不要、他疾患の除外のため</t>
    </r>
    <r>
      <rPr>
        <sz val="10"/>
        <rFont val="Arial"/>
        <family val="0"/>
        <charset val="1"/>
      </rPr>
      <t xml:space="preserve">8</t>
    </r>
    <r>
      <rPr>
        <sz val="10"/>
        <rFont val="Noto Sans CJK SC"/>
        <family val="2"/>
      </rPr>
      <t xml:space="preserve">週間の経過を推奨、頻度は低くてよい）は序論（</t>
    </r>
    <r>
      <rPr>
        <sz val="10"/>
        <rFont val="Arial"/>
        <family val="0"/>
        <charset val="1"/>
      </rPr>
      <t xml:space="preserve">NG-234</t>
    </r>
    <r>
      <rPr>
        <sz val="10"/>
        <rFont val="Noto Sans CJK SC"/>
        <family val="2"/>
      </rPr>
      <t xml:space="preserve">）で確認</t>
    </r>
  </si>
  <si>
    <t xml:space="preserve">NG-115</t>
  </si>
  <si>
    <r>
      <rPr>
        <sz val="10"/>
        <rFont val="Arial"/>
        <family val="0"/>
        <charset val="1"/>
      </rPr>
      <t xml:space="preserve">Rome V</t>
    </r>
    <r>
      <rPr>
        <sz val="10"/>
        <rFont val="Noto Sans CJK SC"/>
        <family val="2"/>
      </rPr>
      <t xml:space="preserve">では、</t>
    </r>
    <r>
      <rPr>
        <sz val="10"/>
        <rFont val="Arial"/>
        <family val="0"/>
        <charset val="1"/>
      </rPr>
      <t xml:space="preserve">IBS</t>
    </r>
    <r>
      <rPr>
        <sz val="10"/>
        <rFont val="Noto Sans CJK SC"/>
        <family val="2"/>
      </rPr>
      <t xml:space="preserve">の診断要件に腹痛に加えて「腹部不快感」が再び含められ、症状の頻度の閾値が</t>
    </r>
    <r>
      <rPr>
        <sz val="10"/>
        <rFont val="Arial"/>
        <family val="0"/>
        <charset val="1"/>
      </rPr>
      <t xml:space="preserve">Rome IV</t>
    </r>
    <r>
      <rPr>
        <sz val="10"/>
        <rFont val="Noto Sans CJK SC"/>
        <family val="2"/>
      </rPr>
      <t xml:space="preserve">の週</t>
    </r>
    <r>
      <rPr>
        <sz val="10"/>
        <rFont val="Arial"/>
        <family val="0"/>
        <charset val="1"/>
      </rPr>
      <t xml:space="preserve">1</t>
    </r>
    <r>
      <rPr>
        <sz val="10"/>
        <rFont val="Noto Sans CJK SC"/>
        <family val="2"/>
      </rPr>
      <t xml:space="preserve">日以上から月</t>
    </r>
    <r>
      <rPr>
        <sz val="10"/>
        <rFont val="Arial"/>
        <family val="0"/>
        <charset val="1"/>
      </rPr>
      <t xml:space="preserve">3</t>
    </r>
    <r>
      <rPr>
        <sz val="10"/>
        <rFont val="Noto Sans CJK SC"/>
        <family val="2"/>
      </rPr>
      <t xml:space="preserve">日以上に下げられた。</t>
    </r>
  </si>
  <si>
    <r>
      <rPr>
        <sz val="10"/>
        <rFont val="Noto Sans CJK SC"/>
        <family val="2"/>
      </rPr>
      <t xml:space="preserve">腸疾患の章（</t>
    </r>
    <r>
      <rPr>
        <sz val="10"/>
        <rFont val="Arial"/>
        <family val="0"/>
        <charset val="1"/>
      </rPr>
      <t xml:space="preserve">NG-127</t>
    </r>
    <r>
      <rPr>
        <sz val="10"/>
        <rFont val="Noto Sans CJK SC"/>
        <family val="2"/>
      </rPr>
      <t xml:space="preserve">）で、持続痛の除外と、月経だけに限らないという補助基準を確認した</t>
    </r>
  </si>
  <si>
    <t xml:space="preserve">NG-116</t>
  </si>
  <si>
    <r>
      <rPr>
        <sz val="10"/>
        <rFont val="Arial"/>
        <family val="0"/>
        <charset val="1"/>
      </rPr>
      <t xml:space="preserve">Rome V</t>
    </r>
    <r>
      <rPr>
        <sz val="10"/>
        <rFont val="Noto Sans CJK SC"/>
        <family val="2"/>
      </rPr>
      <t xml:space="preserve">で新たに取り上げられた疾患には、げっぷができない症候群（逆行性輪状咽頭筋機能不全、</t>
    </r>
    <r>
      <rPr>
        <sz val="10"/>
        <rFont val="Arial"/>
        <family val="0"/>
        <charset val="1"/>
      </rPr>
      <t xml:space="preserve">R-CPD</t>
    </r>
    <r>
      <rPr>
        <sz val="10"/>
        <rFont val="Noto Sans CJK SC"/>
        <family val="2"/>
      </rPr>
      <t xml:space="preserve">）、成人の腹部片頭痛、直腸肛門の感覚機能障害がある。</t>
    </r>
  </si>
  <si>
    <r>
      <rPr>
        <sz val="10"/>
        <rFont val="Noto Sans CJK SC"/>
        <family val="2"/>
      </rPr>
      <t xml:space="preserve">麻薬性腸症候群は</t>
    </r>
    <r>
      <rPr>
        <sz val="10"/>
        <rFont val="Arial"/>
        <family val="0"/>
        <charset val="1"/>
      </rPr>
      <t xml:space="preserve">Rome IV</t>
    </r>
    <r>
      <rPr>
        <sz val="10"/>
        <rFont val="Noto Sans CJK SC"/>
        <family val="2"/>
      </rPr>
      <t xml:space="preserve">ですでに取り上げられており（</t>
    </r>
    <r>
      <rPr>
        <sz val="10"/>
        <rFont val="Arial"/>
        <family val="0"/>
        <charset val="1"/>
      </rPr>
      <t xml:space="preserve">NG-003</t>
    </r>
    <r>
      <rPr>
        <sz val="10"/>
        <rFont val="Noto Sans CJK SC"/>
        <family val="2"/>
      </rPr>
      <t xml:space="preserve">、</t>
    </r>
    <r>
      <rPr>
        <sz val="10"/>
        <rFont val="Arial"/>
        <family val="0"/>
        <charset val="1"/>
      </rPr>
      <t xml:space="preserve">NG-075</t>
    </r>
    <r>
      <rPr>
        <sz val="10"/>
        <rFont val="Noto Sans CJK SC"/>
        <family val="2"/>
      </rPr>
      <t xml:space="preserve">）、</t>
    </r>
    <r>
      <rPr>
        <sz val="10"/>
        <rFont val="Arial"/>
        <family val="0"/>
        <charset val="1"/>
      </rPr>
      <t xml:space="preserve">Rome V</t>
    </r>
    <r>
      <rPr>
        <sz val="10"/>
        <rFont val="Noto Sans CJK SC"/>
        <family val="2"/>
      </rPr>
      <t xml:space="preserve">の新規疾患ではない。腹部片頭痛（</t>
    </r>
    <r>
      <rPr>
        <sz val="10"/>
        <rFont val="Arial"/>
        <family val="0"/>
        <charset val="1"/>
      </rPr>
      <t xml:space="preserve">NG-154</t>
    </r>
    <r>
      <rPr>
        <sz val="10"/>
        <rFont val="Noto Sans CJK SC"/>
        <family val="2"/>
      </rPr>
      <t xml:space="preserve">）と直腸肛門の感覚機能障害（</t>
    </r>
    <r>
      <rPr>
        <sz val="10"/>
        <rFont val="Arial"/>
        <family val="0"/>
        <charset val="1"/>
      </rPr>
      <t xml:space="preserve">NG-164</t>
    </r>
    <r>
      <rPr>
        <sz val="10"/>
        <rFont val="Noto Sans CJK SC"/>
        <family val="2"/>
      </rPr>
      <t xml:space="preserve">）は原典で確認。げっぷができない症候群は胃十二指腸の章（</t>
    </r>
    <r>
      <rPr>
        <sz val="10"/>
        <rFont val="Arial"/>
        <family val="0"/>
        <charset val="1"/>
      </rPr>
      <t xml:space="preserve">NG-209</t>
    </r>
    <r>
      <rPr>
        <sz val="10"/>
        <rFont val="Noto Sans CJK SC"/>
        <family val="2"/>
      </rPr>
      <t xml:space="preserve">）で新設の疾患として確認</t>
    </r>
  </si>
  <si>
    <t xml:space="preserve">NG-117</t>
  </si>
  <si>
    <r>
      <rPr>
        <sz val="10"/>
        <rFont val="Arial"/>
        <family val="0"/>
        <charset val="1"/>
      </rPr>
      <t xml:space="preserve">Rome V</t>
    </r>
    <r>
      <rPr>
        <sz val="10"/>
        <rFont val="Noto Sans CJK SC"/>
        <family val="2"/>
      </rPr>
      <t xml:space="preserve">の小児の基準は、年齢区分（新生児・乳幼児、小児・思春期）ではなく、解剖学的領域（上部消化管と、下部消化管・胆道）によって再編された。各章には、食事療法や行動療法を含む多職種のケアが組み込ま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</si>
  <si>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TBL-02-07-017 (id: JlAKpkM)</t>
    </r>
    <r>
      <rPr>
        <sz val="10"/>
        <rFont val="Noto Sans CJK SC"/>
        <family val="2"/>
      </rPr>
      <t xml:space="preserve">；</t>
    </r>
    <r>
      <rPr>
        <sz val="10"/>
        <rFont val="Arial"/>
        <family val="0"/>
        <charset val="1"/>
      </rPr>
      <t xml:space="preserve">TBL-02-07-021 (id: JlAKpkY)</t>
    </r>
  </si>
  <si>
    <t xml:space="preserve">NG-118</t>
  </si>
  <si>
    <r>
      <rPr>
        <sz val="10"/>
        <rFont val="Arial"/>
        <family val="0"/>
        <charset val="1"/>
      </rPr>
      <t xml:space="preserve">Rome V </t>
    </r>
    <r>
      <rPr>
        <sz val="10"/>
        <rFont val="Noto Sans CJK SC"/>
        <family val="2"/>
      </rPr>
      <t xml:space="preserve">小児上部消化管</t>
    </r>
  </si>
  <si>
    <r>
      <rPr>
        <sz val="10"/>
        <rFont val="Arial"/>
        <family val="0"/>
        <charset val="1"/>
      </rPr>
      <t xml:space="preserve">Rome V</t>
    </r>
    <r>
      <rPr>
        <sz val="10"/>
        <rFont val="Noto Sans CJK SC"/>
        <family val="2"/>
      </rPr>
      <t xml:space="preserve">の小児上部消化管の腸脳相関障害は、</t>
    </r>
    <r>
      <rPr>
        <sz val="10"/>
        <rFont val="Arial"/>
        <family val="0"/>
        <charset val="1"/>
      </rPr>
      <t xml:space="preserve">G1 </t>
    </r>
    <r>
      <rPr>
        <sz val="10"/>
        <rFont val="Noto Sans CJK SC"/>
        <family val="2"/>
      </rPr>
      <t xml:space="preserve">食道疾患（逆流過敏症、逆流陰性食道痛障害、食道の空気通過障害［空気嚥下症候群、胃上部げっぷ症候群］）、</t>
    </r>
    <r>
      <rPr>
        <sz val="10"/>
        <rFont val="Arial"/>
        <family val="0"/>
        <charset val="1"/>
      </rPr>
      <t xml:space="preserve">G2 </t>
    </r>
    <r>
      <rPr>
        <sz val="10"/>
        <rFont val="Noto Sans CJK SC"/>
        <family val="2"/>
      </rPr>
      <t xml:space="preserve">機能性小児摂食障害（過敏性嚥下障害、予期性制限摂食、空腹調節障害［空腹感の低下・過剰］、医療に誘発された機能性摂食障害）、</t>
    </r>
    <r>
      <rPr>
        <sz val="10"/>
        <rFont val="Arial"/>
        <family val="0"/>
        <charset val="1"/>
      </rPr>
      <t xml:space="preserve">G3 </t>
    </r>
    <r>
      <rPr>
        <sz val="10"/>
        <rFont val="Noto Sans CJK SC"/>
        <family val="2"/>
      </rPr>
      <t xml:space="preserve">胃十二指腸疾患（反芻症候群、周期性嘔吐症候群［カンナビノイド悪阻の亜群を含む］、慢性悪心症候群、機能性ディスペプシア［</t>
    </r>
    <r>
      <rPr>
        <sz val="10"/>
        <rFont val="Arial"/>
        <family val="0"/>
        <charset val="1"/>
      </rPr>
      <t xml:space="preserve">PDS</t>
    </r>
    <r>
      <rPr>
        <sz val="10"/>
        <rFont val="Noto Sans CJK SC"/>
        <family val="2"/>
      </rPr>
      <t xml:space="preserve">、</t>
    </r>
    <r>
      <rPr>
        <sz val="10"/>
        <rFont val="Arial"/>
        <family val="0"/>
        <charset val="1"/>
      </rPr>
      <t xml:space="preserve">EPS</t>
    </r>
    <r>
      <rPr>
        <sz val="10"/>
        <rFont val="Noto Sans CJK SC"/>
        <family val="2"/>
      </rPr>
      <t xml:space="preserve">］）に分けられる。</t>
    </r>
  </si>
  <si>
    <r>
      <rPr>
        <sz val="10"/>
        <rFont val="Arial"/>
        <family val="0"/>
        <charset val="1"/>
      </rPr>
      <t xml:space="preserve">PS-02-08-05 (id: JkxnuRY)</t>
    </r>
    <r>
      <rPr>
        <sz val="10"/>
        <rFont val="Noto Sans CJK SC"/>
        <family val="2"/>
      </rPr>
      <t xml:space="preserve">；</t>
    </r>
    <r>
      <rPr>
        <sz val="10"/>
        <rFont val="Arial"/>
        <family val="0"/>
        <charset val="1"/>
      </rPr>
      <t xml:space="preserve">TBL-02-07-018 (id: JlAKpkQ)</t>
    </r>
    <r>
      <rPr>
        <sz val="10"/>
        <rFont val="Noto Sans CJK SC"/>
        <family val="2"/>
      </rPr>
      <t xml:space="preserve">；</t>
    </r>
    <r>
      <rPr>
        <sz val="10"/>
        <rFont val="Arial"/>
        <family val="0"/>
        <charset val="1"/>
      </rPr>
      <t xml:space="preserve">TBL-02-07-025 (id: JlAKpkw)</t>
    </r>
  </si>
  <si>
    <t xml:space="preserve">SRC-140</t>
  </si>
  <si>
    <t xml:space="preserve">Rosen R, et al. Rome V Pediatric Upper Gastrointestinal Disorders of Gut–Brain Interaction. Gastroenterology 2026;170:1347-1366</t>
  </si>
  <si>
    <t xml:space="preserve">10.1053/j.gastro.2026.01.039</t>
  </si>
  <si>
    <t xml:space="preserve">NG-119</t>
  </si>
  <si>
    <r>
      <rPr>
        <sz val="10"/>
        <rFont val="Arial"/>
        <family val="0"/>
        <charset val="1"/>
      </rPr>
      <t xml:space="preserve">Rome V</t>
    </r>
    <r>
      <rPr>
        <sz val="10"/>
        <rFont val="Noto Sans CJK SC"/>
        <family val="2"/>
      </rPr>
      <t xml:space="preserve">の小児の基準では、嘔吐を定義から外した「慢性悪心症候群」という用語が使われる。逆流陰性食道痛障害は、成人の機能性胸やけに相当するものとされる。</t>
    </r>
  </si>
  <si>
    <t xml:space="preserve">NG-120</t>
  </si>
  <si>
    <r>
      <rPr>
        <sz val="10"/>
        <rFont val="Arial"/>
        <family val="0"/>
        <charset val="1"/>
      </rPr>
      <t xml:space="preserve">Rome V</t>
    </r>
    <r>
      <rPr>
        <sz val="10"/>
        <rFont val="Noto Sans CJK SC"/>
        <family val="2"/>
      </rPr>
      <t xml:space="preserve">の小児上部消化管の章は、回避・制限性食物摂取症（</t>
    </r>
    <r>
      <rPr>
        <sz val="10"/>
        <rFont val="Arial"/>
        <family val="0"/>
        <charset val="1"/>
      </rPr>
      <t xml:space="preserve">ARFID</t>
    </r>
    <r>
      <rPr>
        <sz val="10"/>
        <rFont val="Noto Sans CJK SC"/>
        <family val="2"/>
      </rPr>
      <t xml:space="preserve">）という用語を廃止し、より正確な用語（機能性小児摂食障害の各亜型）に置き換えることを提案している。摂食障害の基準は週</t>
    </r>
    <r>
      <rPr>
        <sz val="10"/>
        <rFont val="Arial"/>
        <family val="0"/>
        <charset val="1"/>
      </rPr>
      <t xml:space="preserve">3</t>
    </r>
    <r>
      <rPr>
        <sz val="10"/>
        <rFont val="Noto Sans CJK SC"/>
        <family val="2"/>
      </rPr>
      <t xml:space="preserve">回以上、</t>
    </r>
    <r>
      <rPr>
        <sz val="10"/>
        <rFont val="Arial"/>
        <family val="0"/>
        <charset val="1"/>
      </rPr>
      <t xml:space="preserve">1</t>
    </r>
    <r>
      <rPr>
        <sz val="10"/>
        <rFont val="Noto Sans CJK SC"/>
        <family val="2"/>
      </rPr>
      <t xml:space="preserve">か月以上の持続を求める。</t>
    </r>
  </si>
  <si>
    <r>
      <rPr>
        <sz val="10"/>
        <rFont val="Arial"/>
        <family val="0"/>
        <charset val="1"/>
      </rPr>
      <t xml:space="preserve">ARFID</t>
    </r>
    <r>
      <rPr>
        <sz val="10"/>
        <rFont val="Noto Sans CJK SC"/>
        <family val="2"/>
      </rPr>
      <t xml:space="preserve">の廃止は小児消化器の立場からの提案であり、精神医学の診断分類（</t>
    </r>
    <r>
      <rPr>
        <sz val="10"/>
        <rFont val="Arial"/>
        <family val="0"/>
        <charset val="1"/>
      </rPr>
      <t xml:space="preserve">DSM-5</t>
    </r>
    <r>
      <rPr>
        <sz val="10"/>
        <rFont val="Noto Sans CJK SC"/>
        <family val="2"/>
      </rPr>
      <t xml:space="preserve">）との関係は原典で確認する</t>
    </r>
  </si>
  <si>
    <t xml:space="preserve">NG-121</t>
  </si>
  <si>
    <r>
      <rPr>
        <sz val="10"/>
        <rFont val="Arial"/>
        <family val="0"/>
        <charset val="1"/>
      </rPr>
      <t xml:space="preserve">Rome V</t>
    </r>
    <r>
      <rPr>
        <sz val="10"/>
        <rFont val="Noto Sans CJK SC"/>
        <family val="2"/>
      </rPr>
      <t xml:space="preserve">の小児の食後愁訴症候群は、症状の頻度が週</t>
    </r>
    <r>
      <rPr>
        <sz val="10"/>
        <rFont val="Arial"/>
        <family val="0"/>
        <charset val="1"/>
      </rPr>
      <t xml:space="preserve">1</t>
    </r>
    <r>
      <rPr>
        <sz val="10"/>
        <rFont val="Noto Sans CJK SC"/>
        <family val="2"/>
      </rPr>
      <t xml:space="preserve">回から週</t>
    </r>
    <r>
      <rPr>
        <sz val="10"/>
        <rFont val="Arial"/>
        <family val="0"/>
        <charset val="1"/>
      </rPr>
      <t xml:space="preserve">3</t>
    </r>
    <r>
      <rPr>
        <sz val="10"/>
        <rFont val="Noto Sans CJK SC"/>
        <family val="2"/>
      </rPr>
      <t xml:space="preserve">回以上に引き上げられ、食後の症状を食事から</t>
    </r>
    <r>
      <rPr>
        <sz val="10"/>
        <rFont val="Arial"/>
        <family val="0"/>
        <charset val="1"/>
      </rPr>
      <t xml:space="preserve">2</t>
    </r>
    <r>
      <rPr>
        <sz val="10"/>
        <rFont val="Noto Sans CJK SC"/>
        <family val="2"/>
      </rPr>
      <t xml:space="preserve">時間以内に起こるものと定義した。心窩部痛症候群は週</t>
    </r>
    <r>
      <rPr>
        <sz val="10"/>
        <rFont val="Arial"/>
        <family val="0"/>
        <charset val="1"/>
      </rPr>
      <t xml:space="preserve">1</t>
    </r>
    <r>
      <rPr>
        <sz val="10"/>
        <rFont val="Noto Sans CJK SC"/>
        <family val="2"/>
      </rPr>
      <t xml:space="preserve">日以上を求める。逆流過敏症、逆流陰性食道痛障害、反芻症候群、周期性嘔吐症候群は、症状が</t>
    </r>
    <r>
      <rPr>
        <sz val="10"/>
        <rFont val="Arial"/>
        <family val="0"/>
        <charset val="1"/>
      </rPr>
      <t xml:space="preserve">2</t>
    </r>
    <r>
      <rPr>
        <sz val="10"/>
        <rFont val="Noto Sans CJK SC"/>
        <family val="2"/>
      </rPr>
      <t xml:space="preserve">か月以上続くことを求める。</t>
    </r>
  </si>
  <si>
    <r>
      <rPr>
        <sz val="10"/>
        <rFont val="Noto Sans CJK SC"/>
        <family val="2"/>
      </rPr>
      <t xml:space="preserve">成人の機能性ディスペプシアの変更（</t>
    </r>
    <r>
      <rPr>
        <sz val="10"/>
        <rFont val="Arial"/>
        <family val="0"/>
        <charset val="1"/>
      </rPr>
      <t xml:space="preserve">PDS</t>
    </r>
    <r>
      <rPr>
        <sz val="10"/>
        <rFont val="Noto Sans CJK SC"/>
        <family val="2"/>
      </rPr>
      <t xml:space="preserve">は週</t>
    </r>
    <r>
      <rPr>
        <sz val="10"/>
        <rFont val="Arial"/>
        <family val="0"/>
        <charset val="1"/>
      </rPr>
      <t xml:space="preserve">2</t>
    </r>
    <r>
      <rPr>
        <sz val="10"/>
        <rFont val="Noto Sans CJK SC"/>
        <family val="2"/>
      </rPr>
      <t xml:space="preserve">日以上、食後は</t>
    </r>
    <r>
      <rPr>
        <sz val="10"/>
        <rFont val="Arial"/>
        <family val="0"/>
        <charset val="1"/>
      </rPr>
      <t xml:space="preserve">2</t>
    </r>
    <r>
      <rPr>
        <sz val="10"/>
        <rFont val="Noto Sans CJK SC"/>
        <family val="2"/>
      </rPr>
      <t xml:space="preserve">時間以内、食事関連の心窩部痛は</t>
    </r>
    <r>
      <rPr>
        <sz val="10"/>
        <rFont val="Arial"/>
        <family val="0"/>
        <charset val="1"/>
      </rPr>
      <t xml:space="preserve">PDS</t>
    </r>
    <r>
      <rPr>
        <sz val="10"/>
        <rFont val="Noto Sans CJK SC"/>
        <family val="2"/>
      </rPr>
      <t xml:space="preserve">に含める）は胃十二指腸の章（</t>
    </r>
    <r>
      <rPr>
        <sz val="10"/>
        <rFont val="Arial"/>
        <family val="0"/>
        <charset val="1"/>
      </rPr>
      <t xml:space="preserve">NG-199</t>
    </r>
    <r>
      <rPr>
        <sz val="10"/>
        <rFont val="Noto Sans CJK SC"/>
        <family val="2"/>
      </rPr>
      <t xml:space="preserve">）で確認</t>
    </r>
  </si>
  <si>
    <t xml:space="preserve">NG-122</t>
  </si>
  <si>
    <r>
      <rPr>
        <sz val="10"/>
        <rFont val="Arial"/>
        <family val="0"/>
        <charset val="1"/>
      </rPr>
      <t xml:space="preserve">Rome V</t>
    </r>
    <r>
      <rPr>
        <sz val="10"/>
        <rFont val="Noto Sans CJK SC"/>
        <family val="2"/>
      </rPr>
      <t xml:space="preserve">の小児の反芻症候群の基準は年齢を問わず統一され、生後</t>
    </r>
    <r>
      <rPr>
        <sz val="10"/>
        <rFont val="Arial"/>
        <family val="0"/>
        <charset val="1"/>
      </rPr>
      <t xml:space="preserve">3</t>
    </r>
    <r>
      <rPr>
        <sz val="10"/>
        <rFont val="Noto Sans CJK SC"/>
        <family val="2"/>
      </rPr>
      <t xml:space="preserve">か月以降の発症を求める。カンナビノイド悪阻の亜群では、大麻を</t>
    </r>
    <r>
      <rPr>
        <sz val="10"/>
        <rFont val="Arial"/>
        <family val="0"/>
        <charset val="1"/>
      </rPr>
      <t xml:space="preserve">6</t>
    </r>
    <r>
      <rPr>
        <sz val="10"/>
        <rFont val="Noto Sans CJK SC"/>
        <family val="2"/>
      </rPr>
      <t xml:space="preserve">か月以上継続して中止した後に嘔吐が消えることを求める。空気嚥下症候群では、放屁の増加が主要基準から補助的な所見に変わった。</t>
    </r>
  </si>
  <si>
    <t xml:space="preserve">NG-123</t>
  </si>
  <si>
    <r>
      <rPr>
        <sz val="10"/>
        <rFont val="Noto Sans CJK SC"/>
        <family val="2"/>
      </rPr>
      <t xml:space="preserve">英国の</t>
    </r>
    <r>
      <rPr>
        <sz val="10"/>
        <rFont val="Arial"/>
        <family val="0"/>
        <charset val="1"/>
      </rPr>
      <t xml:space="preserve">IBS</t>
    </r>
    <r>
      <rPr>
        <sz val="10"/>
        <rFont val="Noto Sans CJK SC"/>
        <family val="2"/>
      </rPr>
      <t xml:space="preserve">登録（</t>
    </r>
    <r>
      <rPr>
        <sz val="10"/>
        <rFont val="Arial"/>
        <family val="0"/>
        <charset val="1"/>
      </rPr>
      <t xml:space="preserve">ContactME-IBS</t>
    </r>
    <r>
      <rPr>
        <sz val="10"/>
        <rFont val="Noto Sans CJK SC"/>
        <family val="2"/>
      </rPr>
      <t xml:space="preserve">）の</t>
    </r>
    <r>
      <rPr>
        <sz val="10"/>
        <rFont val="Arial"/>
        <family val="0"/>
        <charset val="1"/>
      </rPr>
      <t xml:space="preserve">1,275</t>
    </r>
    <r>
      <rPr>
        <sz val="10"/>
        <rFont val="Noto Sans CJK SC"/>
        <family val="2"/>
      </rPr>
      <t xml:space="preserve">人に</t>
    </r>
    <r>
      <rPr>
        <sz val="10"/>
        <rFont val="Arial"/>
        <family val="0"/>
        <charset val="1"/>
      </rPr>
      <t xml:space="preserve">Rome III</t>
    </r>
    <r>
      <rPr>
        <sz val="10"/>
        <rFont val="Noto Sans CJK SC"/>
        <family val="2"/>
      </rPr>
      <t xml:space="preserve">・</t>
    </r>
    <r>
      <rPr>
        <sz val="10"/>
        <rFont val="Arial"/>
        <family val="0"/>
        <charset val="1"/>
      </rPr>
      <t xml:space="preserve">IV</t>
    </r>
    <r>
      <rPr>
        <sz val="10"/>
        <rFont val="Noto Sans CJK SC"/>
        <family val="2"/>
      </rPr>
      <t xml:space="preserve">・</t>
    </r>
    <r>
      <rPr>
        <sz val="10"/>
        <rFont val="Arial"/>
        <family val="0"/>
        <charset val="1"/>
      </rPr>
      <t xml:space="preserve">V</t>
    </r>
    <r>
      <rPr>
        <sz val="10"/>
        <rFont val="Noto Sans CJK SC"/>
        <family val="2"/>
      </rPr>
      <t xml:space="preserve">の基準を後から当てはめた研究では、基準を満たした割合は</t>
    </r>
    <r>
      <rPr>
        <sz val="10"/>
        <rFont val="Arial"/>
        <family val="0"/>
        <charset val="1"/>
      </rPr>
      <t xml:space="preserve">Rome V 70%</t>
    </r>
    <r>
      <rPr>
        <sz val="10"/>
        <rFont val="Noto Sans CJK SC"/>
        <family val="2"/>
      </rPr>
      <t xml:space="preserve">、</t>
    </r>
    <r>
      <rPr>
        <sz val="10"/>
        <rFont val="Arial"/>
        <family val="0"/>
        <charset val="1"/>
      </rPr>
      <t xml:space="preserve">Rome IV 59%</t>
    </r>
    <r>
      <rPr>
        <sz val="10"/>
        <rFont val="Noto Sans CJK SC"/>
        <family val="2"/>
      </rPr>
      <t xml:space="preserve">、</t>
    </r>
    <r>
      <rPr>
        <sz val="10"/>
        <rFont val="Arial"/>
        <family val="0"/>
        <charset val="1"/>
      </rPr>
      <t xml:space="preserve">Rome III 78%</t>
    </r>
    <r>
      <rPr>
        <sz val="10"/>
        <rFont val="Noto Sans CJK SC"/>
        <family val="2"/>
      </rPr>
      <t xml:space="preserve">だった。</t>
    </r>
    <r>
      <rPr>
        <sz val="10"/>
        <rFont val="Arial"/>
        <family val="0"/>
        <charset val="1"/>
      </rPr>
      <t xml:space="preserve">Rome V</t>
    </r>
    <r>
      <rPr>
        <sz val="10"/>
        <rFont val="Noto Sans CJK SC"/>
        <family val="2"/>
      </rPr>
      <t xml:space="preserve">を満たす人は、</t>
    </r>
    <r>
      <rPr>
        <sz val="10"/>
        <rFont val="Arial"/>
        <family val="0"/>
        <charset val="1"/>
      </rPr>
      <t xml:space="preserve">Rome IV</t>
    </r>
    <r>
      <rPr>
        <sz val="10"/>
        <rFont val="Noto Sans CJK SC"/>
        <family val="2"/>
      </rPr>
      <t xml:space="preserve">だけを満たす人より軽症で（</t>
    </r>
    <r>
      <rPr>
        <sz val="10"/>
        <rFont val="Arial"/>
        <family val="0"/>
        <charset val="1"/>
      </rPr>
      <t xml:space="preserve">IBS-SSS</t>
    </r>
    <r>
      <rPr>
        <sz val="10"/>
        <rFont val="Noto Sans CJK SC"/>
        <family val="2"/>
      </rPr>
      <t xml:space="preserve">平均</t>
    </r>
    <r>
      <rPr>
        <sz val="10"/>
        <rFont val="Arial"/>
        <family val="0"/>
        <charset val="1"/>
      </rPr>
      <t xml:space="preserve">252.6</t>
    </r>
    <r>
      <rPr>
        <sz val="10"/>
        <rFont val="Noto Sans CJK SC"/>
        <family val="2"/>
      </rPr>
      <t xml:space="preserve">対</t>
    </r>
    <r>
      <rPr>
        <sz val="10"/>
        <rFont val="Arial"/>
        <family val="0"/>
        <charset val="1"/>
      </rPr>
      <t xml:space="preserve">385.0</t>
    </r>
    <r>
      <rPr>
        <sz val="10"/>
        <rFont val="Noto Sans CJK SC"/>
        <family val="2"/>
      </rPr>
      <t xml:space="preserve">）、生活の質も高かった。</t>
    </r>
  </si>
  <si>
    <t xml:space="preserve">SRC-141</t>
  </si>
  <si>
    <r>
      <rPr>
        <sz val="10"/>
        <rFont val="Arial"/>
        <family val="0"/>
        <charset val="1"/>
      </rPr>
      <t xml:space="preserve">Staller K, et al. Clin Gastroenterol Hepatol 2026</t>
    </r>
    <r>
      <rPr>
        <sz val="10"/>
        <rFont val="Noto Sans CJK SC"/>
        <family val="2"/>
      </rPr>
      <t xml:space="preserve">（</t>
    </r>
    <r>
      <rPr>
        <sz val="10"/>
        <rFont val="Arial"/>
        <family val="0"/>
        <charset val="1"/>
      </rPr>
      <t xml:space="preserve">ContactME-IBS </t>
    </r>
    <r>
      <rPr>
        <sz val="10"/>
        <rFont val="Noto Sans CJK SC"/>
        <family val="2"/>
      </rPr>
      <t xml:space="preserve">登録データによる </t>
    </r>
    <r>
      <rPr>
        <sz val="10"/>
        <rFont val="Arial"/>
        <family val="0"/>
        <charset val="1"/>
      </rPr>
      <t xml:space="preserve">Rome III</t>
    </r>
    <r>
      <rPr>
        <sz val="10"/>
        <rFont val="Noto Sans CJK SC"/>
        <family val="2"/>
      </rPr>
      <t xml:space="preserve">・</t>
    </r>
    <r>
      <rPr>
        <sz val="10"/>
        <rFont val="Arial"/>
        <family val="0"/>
        <charset val="1"/>
      </rPr>
      <t xml:space="preserve">IV</t>
    </r>
    <r>
      <rPr>
        <sz val="10"/>
        <rFont val="Noto Sans CJK SC"/>
        <family val="2"/>
      </rPr>
      <t xml:space="preserve">・</t>
    </r>
    <r>
      <rPr>
        <sz val="10"/>
        <rFont val="Arial"/>
        <family val="0"/>
        <charset val="1"/>
      </rPr>
      <t xml:space="preserve">V </t>
    </r>
    <r>
      <rPr>
        <sz val="10"/>
        <rFont val="Noto Sans CJK SC"/>
        <family val="2"/>
      </rPr>
      <t xml:space="preserve">の比較）</t>
    </r>
  </si>
  <si>
    <t xml:space="preserve">10.1016/j.cgh.2026.07.022</t>
  </si>
  <si>
    <r>
      <rPr>
        <sz val="10"/>
        <rFont val="Noto Sans CJK SC"/>
        <family val="2"/>
      </rPr>
      <t xml:space="preserve">原著は未取得で、</t>
    </r>
    <r>
      <rPr>
        <sz val="10"/>
        <rFont val="Arial"/>
        <family val="0"/>
        <charset val="1"/>
      </rPr>
      <t xml:space="preserve">AGA</t>
    </r>
    <r>
      <rPr>
        <sz val="10"/>
        <rFont val="Noto Sans CJK SC"/>
        <family val="2"/>
      </rPr>
      <t xml:space="preserve">のニュース記事（二次資料経由）で確認。</t>
    </r>
    <r>
      <rPr>
        <sz val="10"/>
        <rFont val="Arial"/>
        <family val="0"/>
        <charset val="1"/>
      </rPr>
      <t xml:space="preserve">Rome V</t>
    </r>
    <r>
      <rPr>
        <sz val="10"/>
        <rFont val="Noto Sans CJK SC"/>
        <family val="2"/>
      </rPr>
      <t xml:space="preserve">は持続痛の除外を明記したとされる。</t>
    </r>
    <r>
      <rPr>
        <sz val="10"/>
        <rFont val="Arial"/>
        <family val="0"/>
        <charset val="1"/>
      </rPr>
      <t xml:space="preserve">Rome V </t>
    </r>
    <r>
      <rPr>
        <sz val="10"/>
        <rFont val="Noto Sans CJK SC"/>
        <family val="2"/>
      </rPr>
      <t xml:space="preserve">の基準そのものは腸疾患の章（</t>
    </r>
    <r>
      <rPr>
        <sz val="10"/>
        <rFont val="Arial"/>
        <family val="0"/>
        <charset val="1"/>
      </rPr>
      <t xml:space="preserve">NG-127</t>
    </r>
    <r>
      <rPr>
        <sz val="10"/>
        <rFont val="Noto Sans CJK SC"/>
        <family val="2"/>
      </rPr>
      <t xml:space="preserve">）で確認済み</t>
    </r>
  </si>
  <si>
    <t xml:space="preserve">NG-124</t>
  </si>
  <si>
    <r>
      <rPr>
        <sz val="10"/>
        <rFont val="Arial"/>
        <family val="0"/>
        <charset val="1"/>
      </rPr>
      <t xml:space="preserve">Rome V </t>
    </r>
    <r>
      <rPr>
        <sz val="10"/>
        <rFont val="Noto Sans CJK SC"/>
        <family val="2"/>
      </rPr>
      <t xml:space="preserve">の改訂を概説した総説によれば、機能性食道疾患の診断には</t>
    </r>
    <r>
      <rPr>
        <sz val="10"/>
        <rFont val="Arial"/>
        <family val="0"/>
        <charset val="1"/>
      </rPr>
      <t xml:space="preserve">Lyon Consensus 2.0</t>
    </r>
    <r>
      <rPr>
        <sz val="10"/>
        <rFont val="Noto Sans CJK SC"/>
        <family val="2"/>
      </rPr>
      <t xml:space="preserve">と</t>
    </r>
    <r>
      <rPr>
        <sz val="10"/>
        <rFont val="Arial"/>
        <family val="0"/>
        <charset val="1"/>
      </rPr>
      <t xml:space="preserve">Chicago Classification v4.0</t>
    </r>
    <r>
      <rPr>
        <sz val="10"/>
        <rFont val="Noto Sans CJK SC"/>
        <family val="2"/>
      </rPr>
      <t xml:space="preserve">が不可欠とされ、機能性嚥下障害では機能的内腔画像（インピーダンス平面計測）が診断の特異度を高めるとされた。逆行性輪状咽頭筋機能不全（</t>
    </r>
    <r>
      <rPr>
        <sz val="10"/>
        <rFont val="Arial"/>
        <family val="0"/>
        <charset val="1"/>
      </rPr>
      <t xml:space="preserve">R-CPD</t>
    </r>
    <r>
      <rPr>
        <sz val="10"/>
        <rFont val="Noto Sans CJK SC"/>
        <family val="2"/>
      </rPr>
      <t xml:space="preserve">）は、独自の診断・治療基準をもつ独立した疾患として認められた。</t>
    </r>
  </si>
  <si>
    <t xml:space="preserve">SRC-142</t>
  </si>
  <si>
    <t xml:space="preserve">Maev IV, et al. Rome V Criteria (2026): Continuity, innovations and major updates. Meditsinskiy sovet 2026;(8):8-21</t>
  </si>
  <si>
    <t xml:space="preserve">10.21518/ms2026-232</t>
  </si>
  <si>
    <r>
      <rPr>
        <sz val="10"/>
        <rFont val="Noto Sans CJK SC"/>
        <family val="2"/>
      </rPr>
      <t xml:space="preserve">総説の抄録による（二次資料経由）。内容は食道の章（</t>
    </r>
    <r>
      <rPr>
        <sz val="10"/>
        <rFont val="Arial"/>
        <family val="0"/>
        <charset val="1"/>
      </rPr>
      <t xml:space="preserve">NG-186</t>
    </r>
    <r>
      <rPr>
        <sz val="10"/>
        <rFont val="Noto Sans CJK SC"/>
        <family val="2"/>
      </rPr>
      <t xml:space="preserve">）で確認済み。本カードは </t>
    </r>
    <r>
      <rPr>
        <sz val="10"/>
        <rFont val="Arial"/>
        <family val="0"/>
        <charset val="1"/>
      </rPr>
      <t xml:space="preserve">corroboration </t>
    </r>
    <r>
      <rPr>
        <sz val="10"/>
        <rFont val="Noto Sans CJK SC"/>
        <family val="2"/>
      </rPr>
      <t xml:space="preserve">として扱う</t>
    </r>
  </si>
  <si>
    <t xml:space="preserve">NG-125</t>
  </si>
  <si>
    <r>
      <rPr>
        <sz val="10"/>
        <rFont val="Arial"/>
        <family val="0"/>
        <charset val="1"/>
      </rPr>
      <t xml:space="preserve">Rome V </t>
    </r>
    <r>
      <rPr>
        <sz val="10"/>
        <rFont val="Noto Sans CJK SC"/>
        <family val="2"/>
      </rPr>
      <t xml:space="preserve">の改訂を概説した総説によれば、</t>
    </r>
    <r>
      <rPr>
        <sz val="10"/>
        <rFont val="Arial"/>
        <family val="0"/>
        <charset val="1"/>
      </rPr>
      <t xml:space="preserve">IBS</t>
    </r>
    <r>
      <rPr>
        <sz val="10"/>
        <rFont val="Noto Sans CJK SC"/>
        <family val="2"/>
      </rPr>
      <t xml:space="preserve">では腹部不快感が再び導入され、症状の間欠性（持続痛でないこと）が求められるようになった。診断の感度を回復させつつ、機序の特異性を高めることが狙いとされる。</t>
    </r>
  </si>
  <si>
    <r>
      <rPr>
        <sz val="10"/>
        <rFont val="Noto Sans CJK SC"/>
        <family val="2"/>
      </rPr>
      <t xml:space="preserve">総説の抄録による（二次資料経由）。内容は腸疾患の章（</t>
    </r>
    <r>
      <rPr>
        <sz val="10"/>
        <rFont val="Arial"/>
        <family val="0"/>
        <charset val="1"/>
      </rPr>
      <t xml:space="preserve">NG-127</t>
    </r>
    <r>
      <rPr>
        <sz val="10"/>
        <rFont val="Noto Sans CJK SC"/>
        <family val="2"/>
      </rPr>
      <t xml:space="preserve">）で確認済み。本カードは </t>
    </r>
    <r>
      <rPr>
        <sz val="10"/>
        <rFont val="Arial"/>
        <family val="0"/>
        <charset val="1"/>
      </rPr>
      <t xml:space="preserve">corroboration </t>
    </r>
    <r>
      <rPr>
        <sz val="10"/>
        <rFont val="Noto Sans CJK SC"/>
        <family val="2"/>
      </rPr>
      <t xml:space="preserve">として扱う</t>
    </r>
  </si>
  <si>
    <t xml:space="preserve">NG-126</t>
  </si>
  <si>
    <r>
      <rPr>
        <sz val="10"/>
        <rFont val="Arial"/>
        <family val="0"/>
        <charset val="1"/>
      </rPr>
      <t xml:space="preserve">Rome V </t>
    </r>
    <r>
      <rPr>
        <sz val="10"/>
        <rFont val="Noto Sans CJK SC"/>
        <family val="2"/>
      </rPr>
      <t xml:space="preserve">腸疾患</t>
    </r>
  </si>
  <si>
    <r>
      <rPr>
        <sz val="10"/>
        <rFont val="Arial"/>
        <family val="0"/>
        <charset val="1"/>
      </rPr>
      <t xml:space="preserve">Rome V</t>
    </r>
    <r>
      <rPr>
        <sz val="10"/>
        <rFont val="Noto Sans CJK SC"/>
        <family val="2"/>
      </rPr>
      <t xml:space="preserve">は腸疾患を、</t>
    </r>
    <r>
      <rPr>
        <sz val="10"/>
        <rFont val="Arial"/>
        <family val="0"/>
        <charset val="1"/>
      </rPr>
      <t xml:space="preserve">IBS</t>
    </r>
    <r>
      <rPr>
        <sz val="10"/>
        <rFont val="Noto Sans CJK SC"/>
        <family val="2"/>
      </rPr>
      <t xml:space="preserve">、慢性便秘症、機能性下痢、機能性腹部膨満、分類不能の腸疾患、オピオイド誘発性便秘症の</t>
    </r>
    <r>
      <rPr>
        <sz val="10"/>
        <rFont val="Arial"/>
        <family val="0"/>
        <charset val="1"/>
      </rPr>
      <t xml:space="preserve">6</t>
    </r>
    <r>
      <rPr>
        <sz val="10"/>
        <rFont val="Noto Sans CJK SC"/>
        <family val="2"/>
      </rPr>
      <t xml:space="preserve">つに分ける。</t>
    </r>
    <r>
      <rPr>
        <sz val="10"/>
        <rFont val="Arial"/>
        <family val="0"/>
        <charset val="1"/>
      </rPr>
      <t xml:space="preserve">Rome IV</t>
    </r>
    <r>
      <rPr>
        <sz val="10"/>
        <rFont val="Noto Sans CJK SC"/>
        <family val="2"/>
      </rPr>
      <t xml:space="preserve">の機能性便秘は「慢性便秘症」に、特定不能の機能性腸疾患は「分類不能の腸疾患」に改められ、「機能性」という語を外す流れを反映している。</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</si>
  <si>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TBL-01-00-268 (id: Jlvnl4o)</t>
    </r>
    <r>
      <rPr>
        <sz val="10"/>
        <rFont val="Noto Sans CJK SC"/>
        <family val="2"/>
      </rPr>
      <t xml:space="preserve">；</t>
    </r>
    <r>
      <rPr>
        <sz val="10"/>
        <rFont val="Arial"/>
        <family val="0"/>
        <charset val="1"/>
      </rPr>
      <t xml:space="preserve">TBL-02-07-022 (id: JlAKpkc)</t>
    </r>
  </si>
  <si>
    <t xml:space="preserve">SRC-143</t>
  </si>
  <si>
    <r>
      <rPr>
        <sz val="10"/>
        <rFont val="Arial"/>
        <family val="0"/>
        <charset val="1"/>
      </rPr>
      <t xml:space="preserve">Corsetti M, Shin A, Lacy BE, et al. Bowel Disorders. Gastroenterology 2026;170:1261-1282</t>
    </r>
    <r>
      <rPr>
        <sz val="10"/>
        <rFont val="Noto Sans CJK SC"/>
        <family val="2"/>
      </rPr>
      <t xml:space="preserve">（</t>
    </r>
    <r>
      <rPr>
        <sz val="10"/>
        <rFont val="Arial"/>
        <family val="0"/>
        <charset val="1"/>
      </rPr>
      <t xml:space="preserve">Rome V</t>
    </r>
    <r>
      <rPr>
        <sz val="10"/>
        <rFont val="Noto Sans CJK SC"/>
        <family val="2"/>
      </rPr>
      <t xml:space="preserve">）</t>
    </r>
  </si>
  <si>
    <t xml:space="preserve">10.1053/j.gastro.2026.02.003</t>
  </si>
  <si>
    <t xml:space="preserve">NG-127</t>
  </si>
  <si>
    <r>
      <rPr>
        <sz val="10"/>
        <rFont val="Arial"/>
        <family val="0"/>
        <charset val="1"/>
      </rPr>
      <t xml:space="preserve">Rome V</t>
    </r>
    <r>
      <rPr>
        <sz val="10"/>
        <rFont val="Noto Sans CJK SC"/>
        <family val="2"/>
      </rPr>
      <t xml:space="preserve">の</t>
    </r>
    <r>
      <rPr>
        <sz val="10"/>
        <rFont val="Arial"/>
        <family val="0"/>
        <charset val="1"/>
      </rPr>
      <t xml:space="preserve">IBS</t>
    </r>
    <r>
      <rPr>
        <sz val="10"/>
        <rFont val="Noto Sans CJK SC"/>
        <family val="2"/>
      </rPr>
      <t xml:space="preserve">は、持続性ではない腹痛または腹部不快感が最近</t>
    </r>
    <r>
      <rPr>
        <sz val="10"/>
        <rFont val="Arial"/>
        <family val="0"/>
        <charset val="1"/>
      </rPr>
      <t xml:space="preserve">3</t>
    </r>
    <r>
      <rPr>
        <sz val="10"/>
        <rFont val="Noto Sans CJK SC"/>
        <family val="2"/>
      </rPr>
      <t xml:space="preserve">か月に平均月</t>
    </r>
    <r>
      <rPr>
        <sz val="10"/>
        <rFont val="Arial"/>
        <family val="0"/>
        <charset val="1"/>
      </rPr>
      <t xml:space="preserve">3</t>
    </r>
    <r>
      <rPr>
        <sz val="10"/>
        <rFont val="Noto Sans CJK SC"/>
        <family val="2"/>
      </rPr>
      <t xml:space="preserve">日以上繰り返し、排便との関連、排便頻度の変化、便形状の変化のうち</t>
    </r>
    <r>
      <rPr>
        <sz val="10"/>
        <rFont val="Arial"/>
        <family val="0"/>
        <charset val="1"/>
      </rPr>
      <t xml:space="preserve">2</t>
    </r>
    <r>
      <rPr>
        <sz val="10"/>
        <rFont val="Noto Sans CJK SC"/>
        <family val="2"/>
      </rPr>
      <t xml:space="preserve">つ以上を伴うものと定義される。症状は診断の</t>
    </r>
    <r>
      <rPr>
        <sz val="10"/>
        <rFont val="Arial"/>
        <family val="0"/>
        <charset val="1"/>
      </rPr>
      <t xml:space="preserve">6</t>
    </r>
    <r>
      <rPr>
        <sz val="10"/>
        <rFont val="Noto Sans CJK SC"/>
        <family val="2"/>
      </rPr>
      <t xml:space="preserve">か月以上前に始まっている必要がある。補助基準として、症状が月経の時期だけに限られないことが求められる。</t>
    </r>
  </si>
  <si>
    <t xml:space="preserve">NG-128</t>
  </si>
  <si>
    <r>
      <rPr>
        <sz val="10"/>
        <rFont val="Arial"/>
        <family val="0"/>
        <charset val="1"/>
      </rPr>
      <t xml:space="preserve">Rome IV</t>
    </r>
    <r>
      <rPr>
        <sz val="10"/>
        <rFont val="Noto Sans CJK SC"/>
        <family val="2"/>
      </rPr>
      <t xml:space="preserve">で</t>
    </r>
    <r>
      <rPr>
        <sz val="10"/>
        <rFont val="Arial"/>
        <family val="0"/>
        <charset val="1"/>
      </rPr>
      <t xml:space="preserve">IBS</t>
    </r>
    <r>
      <rPr>
        <sz val="10"/>
        <rFont val="Noto Sans CJK SC"/>
        <family val="2"/>
      </rPr>
      <t xml:space="preserve">の有病率が下がった主な理由は、腹痛の頻度の閾値を</t>
    </r>
    <r>
      <rPr>
        <sz val="10"/>
        <rFont val="Arial"/>
        <family val="0"/>
        <charset val="1"/>
      </rPr>
      <t xml:space="preserve">Rome III</t>
    </r>
    <r>
      <rPr>
        <sz val="10"/>
        <rFont val="Noto Sans CJK SC"/>
        <family val="2"/>
      </rPr>
      <t xml:space="preserve">の月</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日から週</t>
    </r>
    <r>
      <rPr>
        <sz val="10"/>
        <rFont val="Arial"/>
        <family val="0"/>
        <charset val="1"/>
      </rPr>
      <t xml:space="preserve">1</t>
    </r>
    <r>
      <rPr>
        <sz val="10"/>
        <rFont val="Noto Sans CJK SC"/>
        <family val="2"/>
      </rPr>
      <t xml:space="preserve">日以上に引き上げたことで、「不快感」を外したことの影響はそれより小さかった。痛みがなく不快感だけの</t>
    </r>
    <r>
      <rPr>
        <sz val="10"/>
        <rFont val="Arial"/>
        <family val="0"/>
        <charset val="1"/>
      </rPr>
      <t xml:space="preserve">IBS</t>
    </r>
    <r>
      <rPr>
        <sz val="10"/>
        <rFont val="Noto Sans CJK SC"/>
        <family val="2"/>
      </rPr>
      <t xml:space="preserve">患者が一部の国で報告されていたため、</t>
    </r>
    <r>
      <rPr>
        <sz val="10"/>
        <rFont val="Arial"/>
        <family val="0"/>
        <charset val="1"/>
      </rPr>
      <t xml:space="preserve">Rome V</t>
    </r>
    <r>
      <rPr>
        <sz val="10"/>
        <rFont val="Noto Sans CJK SC"/>
        <family val="2"/>
      </rPr>
      <t xml:space="preserve">は不快感を戻し、閾値を月</t>
    </r>
    <r>
      <rPr>
        <sz val="10"/>
        <rFont val="Arial"/>
        <family val="0"/>
        <charset val="1"/>
      </rPr>
      <t xml:space="preserve">3</t>
    </r>
    <r>
      <rPr>
        <sz val="10"/>
        <rFont val="Noto Sans CJK SC"/>
        <family val="2"/>
      </rPr>
      <t xml:space="preserve">日以上に下げた。持続しない痛みという条件は中枢介在性腹痛症候群と、月経だけに限らないという条件は月経関連症状と区別するために加えられた。</t>
    </r>
  </si>
  <si>
    <r>
      <rPr>
        <sz val="10"/>
        <rFont val="Noto Sans CJK SC"/>
        <family val="2"/>
      </rPr>
      <t xml:space="preserve">有病率低下の理由は</t>
    </r>
    <r>
      <rPr>
        <sz val="10"/>
        <rFont val="Arial"/>
        <family val="0"/>
        <charset val="1"/>
      </rPr>
      <t xml:space="preserve">Rome Foundation Global Study</t>
    </r>
    <r>
      <rPr>
        <sz val="10"/>
        <rFont val="Noto Sans CJK SC"/>
        <family val="2"/>
      </rPr>
      <t xml:space="preserve">の解析による（二次資料経由）</t>
    </r>
  </si>
  <si>
    <t xml:space="preserve">NG-129</t>
  </si>
  <si>
    <r>
      <rPr>
        <sz val="10"/>
        <rFont val="Arial"/>
        <family val="0"/>
        <charset val="1"/>
      </rPr>
      <t xml:space="preserve">Rome V</t>
    </r>
    <r>
      <rPr>
        <sz val="10"/>
        <rFont val="Noto Sans CJK SC"/>
        <family val="2"/>
      </rPr>
      <t xml:space="preserve">の</t>
    </r>
    <r>
      <rPr>
        <sz val="10"/>
        <rFont val="Arial"/>
        <family val="0"/>
        <charset val="1"/>
      </rPr>
      <t xml:space="preserve">IBS</t>
    </r>
    <r>
      <rPr>
        <sz val="10"/>
        <rFont val="Noto Sans CJK SC"/>
        <family val="2"/>
      </rPr>
      <t xml:space="preserve">の病型（便秘型、下痢型、混合型、分類不能型）は、少なくとも</t>
    </r>
    <r>
      <rPr>
        <sz val="10"/>
        <rFont val="Arial"/>
        <family val="0"/>
        <charset val="1"/>
      </rPr>
      <t xml:space="preserve">1</t>
    </r>
    <r>
      <rPr>
        <sz val="10"/>
        <rFont val="Noto Sans CJK SC"/>
        <family val="2"/>
      </rPr>
      <t xml:space="preserve">回の異常な排便があった日のブリストル便形状スケールで、</t>
    </r>
    <r>
      <rPr>
        <sz val="10"/>
        <rFont val="Arial"/>
        <family val="0"/>
        <charset val="1"/>
      </rPr>
      <t xml:space="preserve">25%</t>
    </r>
    <r>
      <rPr>
        <sz val="10"/>
        <rFont val="Noto Sans CJK SC"/>
        <family val="2"/>
      </rPr>
      <t xml:space="preserve">の基準によって決める。病型を確信をもって決めるには、異常な排便の日が月</t>
    </r>
    <r>
      <rPr>
        <sz val="10"/>
        <rFont val="Arial"/>
        <family val="0"/>
        <charset val="1"/>
      </rPr>
      <t xml:space="preserve">4</t>
    </r>
    <r>
      <rPr>
        <sz val="10"/>
        <rFont val="Noto Sans CJK SC"/>
        <family val="2"/>
      </rPr>
      <t xml:space="preserve">日以上あることが望ましく、便通異常の治療薬を使っていない状態で評価する。臨床試験では</t>
    </r>
    <r>
      <rPr>
        <sz val="10"/>
        <rFont val="Arial"/>
        <family val="0"/>
        <charset val="1"/>
      </rPr>
      <t xml:space="preserve">2</t>
    </r>
    <r>
      <rPr>
        <sz val="10"/>
        <rFont val="Noto Sans CJK SC"/>
        <family val="2"/>
      </rPr>
      <t xml:space="preserve">週間以上の毎日の排便日誌が推奨される。</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</si>
  <si>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TBL-02-07-011 (id: JlAKpj4)</t>
    </r>
  </si>
  <si>
    <t xml:space="preserve">NG-130</t>
  </si>
  <si>
    <r>
      <rPr>
        <sz val="10"/>
        <rFont val="Arial"/>
        <family val="0"/>
        <charset val="1"/>
      </rPr>
      <t xml:space="preserve">Rome V</t>
    </r>
    <r>
      <rPr>
        <sz val="10"/>
        <rFont val="Noto Sans CJK SC"/>
        <family val="2"/>
      </rPr>
      <t xml:space="preserve">は、</t>
    </r>
    <r>
      <rPr>
        <sz val="10"/>
        <rFont val="Arial"/>
        <family val="0"/>
        <charset val="1"/>
      </rPr>
      <t xml:space="preserve">IBS</t>
    </r>
    <r>
      <rPr>
        <sz val="10"/>
        <rFont val="Noto Sans CJK SC"/>
        <family val="2"/>
      </rPr>
      <t xml:space="preserve">を除外診断ではなく症状にもとづく積極的な診断として行うよう求めている。基準を満たし警告症状がなければ検査は選択的・限定的にとどめる。診断は簡潔な言葉で確信をもって伝え、腸脳相関の障害として説明することで、患者の理解と受容が深まるとしている。</t>
    </r>
  </si>
  <si>
    <t xml:space="preserve">NG-131</t>
  </si>
  <si>
    <r>
      <rPr>
        <sz val="10"/>
        <rFont val="Arial"/>
        <family val="0"/>
        <charset val="1"/>
      </rPr>
      <t xml:space="preserve">Rome V</t>
    </r>
    <r>
      <rPr>
        <sz val="10"/>
        <rFont val="Noto Sans CJK SC"/>
        <family val="2"/>
      </rPr>
      <t xml:space="preserve">の腸疾患の章が引用したメタ解析では、</t>
    </r>
    <r>
      <rPr>
        <sz val="10"/>
        <rFont val="Arial"/>
        <family val="0"/>
        <charset val="1"/>
      </rPr>
      <t xml:space="preserve">CRP 0.5 mg/dL</t>
    </r>
    <r>
      <rPr>
        <sz val="10"/>
        <rFont val="Noto Sans CJK SC"/>
        <family val="2"/>
      </rPr>
      <t xml:space="preserve">未満なら炎症性腸疾患の確率は</t>
    </r>
    <r>
      <rPr>
        <sz val="10"/>
        <rFont val="Arial"/>
        <family val="0"/>
        <charset val="1"/>
      </rPr>
      <t xml:space="preserve">1%</t>
    </r>
    <r>
      <rPr>
        <sz val="10"/>
        <rFont val="Noto Sans CJK SC"/>
        <family val="2"/>
      </rPr>
      <t xml:space="preserve">未満で、便中カルプロテクチン</t>
    </r>
    <r>
      <rPr>
        <sz val="10"/>
        <rFont val="Arial"/>
        <family val="0"/>
        <charset val="1"/>
      </rPr>
      <t xml:space="preserve">50 μg/g</t>
    </r>
    <r>
      <rPr>
        <sz val="10"/>
        <rFont val="Noto Sans CJK SC"/>
        <family val="2"/>
      </rPr>
      <t xml:space="preserve">以下は</t>
    </r>
    <r>
      <rPr>
        <sz val="10"/>
        <rFont val="Arial"/>
        <family val="0"/>
        <charset val="1"/>
      </rPr>
      <t xml:space="preserve">IBS</t>
    </r>
    <r>
      <rPr>
        <sz val="10"/>
        <rFont val="Noto Sans CJK SC"/>
        <family val="2"/>
      </rPr>
      <t xml:space="preserve">と炎症性腸疾患の区別で陰性的中率</t>
    </r>
    <r>
      <rPr>
        <sz val="10"/>
        <rFont val="Arial"/>
        <family val="0"/>
        <charset val="1"/>
      </rPr>
      <t xml:space="preserve">99.8%</t>
    </r>
    <r>
      <rPr>
        <sz val="10"/>
        <rFont val="Noto Sans CJK SC"/>
        <family val="2"/>
      </rPr>
      <t xml:space="preserve">、陽性的中率</t>
    </r>
    <r>
      <rPr>
        <sz val="10"/>
        <rFont val="Arial"/>
        <family val="0"/>
        <charset val="1"/>
      </rPr>
      <t xml:space="preserve">9%</t>
    </r>
    <r>
      <rPr>
        <sz val="10"/>
        <rFont val="Noto Sans CJK SC"/>
        <family val="2"/>
      </rPr>
      <t xml:space="preserve">だった。便中カルプロテクチンは高齢、肥満、感染、</t>
    </r>
    <r>
      <rPr>
        <sz val="10"/>
        <rFont val="Arial"/>
        <family val="0"/>
        <charset val="1"/>
      </rPr>
      <t xml:space="preserve">PPI</t>
    </r>
    <r>
      <rPr>
        <sz val="10"/>
        <rFont val="Noto Sans CJK SC"/>
        <family val="2"/>
      </rPr>
      <t xml:space="preserve">や</t>
    </r>
    <r>
      <rPr>
        <sz val="10"/>
        <rFont val="Arial"/>
        <family val="0"/>
        <charset val="1"/>
      </rPr>
      <t xml:space="preserve">NSAIDs</t>
    </r>
    <r>
      <rPr>
        <sz val="10"/>
        <rFont val="Noto Sans CJK SC"/>
        <family val="2"/>
      </rPr>
      <t xml:space="preserve">の使用でも上がることがある。</t>
    </r>
  </si>
  <si>
    <r>
      <rPr>
        <sz val="10"/>
        <rFont val="Noto Sans CJK SC"/>
        <family val="2"/>
      </rPr>
      <t xml:space="preserve">数値は章が引用したメタ解析による（二次資料経由）。添付のまとめにあった「</t>
    </r>
    <r>
      <rPr>
        <sz val="10"/>
        <rFont val="Arial"/>
        <family val="0"/>
        <charset val="1"/>
      </rPr>
      <t xml:space="preserve">&lt;100</t>
    </r>
    <r>
      <rPr>
        <sz val="10"/>
        <rFont val="Noto Sans CJK SC"/>
        <family val="2"/>
      </rPr>
      <t xml:space="preserve">・</t>
    </r>
    <r>
      <rPr>
        <sz val="10"/>
        <rFont val="Arial"/>
        <family val="0"/>
        <charset val="1"/>
      </rPr>
      <t xml:space="preserve">100</t>
    </r>
    <r>
      <rPr>
        <sz val="10"/>
        <rFont val="Noto Sans CJK SC"/>
        <family val="2"/>
      </rPr>
      <t xml:space="preserve">〜</t>
    </r>
    <r>
      <rPr>
        <sz val="10"/>
        <rFont val="Arial"/>
        <family val="0"/>
        <charset val="1"/>
      </rPr>
      <t xml:space="preserve">250</t>
    </r>
    <r>
      <rPr>
        <sz val="10"/>
        <rFont val="Noto Sans CJK SC"/>
        <family val="2"/>
      </rPr>
      <t xml:space="preserve">・≥</t>
    </r>
    <r>
      <rPr>
        <sz val="10"/>
        <rFont val="Arial"/>
        <family val="0"/>
        <charset val="1"/>
      </rPr>
      <t xml:space="preserve">250</t>
    </r>
    <r>
      <rPr>
        <sz val="10"/>
        <rFont val="Noto Sans CJK SC"/>
        <family val="2"/>
      </rPr>
      <t xml:space="preserve">」の区分は、腸疾患の章には記載がない</t>
    </r>
  </si>
  <si>
    <t xml:space="preserve">NG-132</t>
  </si>
  <si>
    <r>
      <rPr>
        <sz val="10"/>
        <rFont val="Arial"/>
        <family val="0"/>
        <charset val="1"/>
      </rPr>
      <t xml:space="preserve">Rome V</t>
    </r>
    <r>
      <rPr>
        <sz val="10"/>
        <rFont val="Noto Sans CJK SC"/>
        <family val="2"/>
      </rPr>
      <t xml:space="preserve">の腸疾患委員会は、</t>
    </r>
    <r>
      <rPr>
        <sz val="10"/>
        <rFont val="Arial"/>
        <family val="0"/>
        <charset val="1"/>
      </rPr>
      <t xml:space="preserve">IBS</t>
    </r>
    <r>
      <rPr>
        <sz val="10"/>
        <rFont val="Noto Sans CJK SC"/>
        <family val="2"/>
      </rPr>
      <t xml:space="preserve">の初期評価として、小腸細菌異常増殖の呼気試験、便中エラスターゼ、スクラーゼ・イソマルターゼ欠損の検査を日常的には勧めていない。セリアック病は、</t>
    </r>
    <r>
      <rPr>
        <sz val="10"/>
        <rFont val="Arial"/>
        <family val="0"/>
        <charset val="1"/>
      </rPr>
      <t xml:space="preserve">IBS</t>
    </r>
    <r>
      <rPr>
        <sz val="10"/>
        <rFont val="Noto Sans CJK SC"/>
        <family val="2"/>
      </rPr>
      <t xml:space="preserve">の</t>
    </r>
    <r>
      <rPr>
        <sz val="10"/>
        <rFont val="Arial"/>
        <family val="0"/>
        <charset val="1"/>
      </rPr>
      <t xml:space="preserve">3.3%</t>
    </r>
    <r>
      <rPr>
        <sz val="10"/>
        <rFont val="Noto Sans CJK SC"/>
        <family val="2"/>
      </rPr>
      <t xml:space="preserve">で生検により確認されたとするメタ解析があり、多くのガイドラインが</t>
    </r>
    <r>
      <rPr>
        <sz val="10"/>
        <rFont val="Arial"/>
        <family val="0"/>
        <charset val="1"/>
      </rPr>
      <t xml:space="preserve">IgA</t>
    </r>
    <r>
      <rPr>
        <sz val="10"/>
        <rFont val="Noto Sans CJK SC"/>
        <family val="2"/>
      </rPr>
      <t xml:space="preserve">抗組織トランスグルタミナーゼ抗体と血清</t>
    </r>
    <r>
      <rPr>
        <sz val="10"/>
        <rFont val="Arial"/>
        <family val="0"/>
        <charset val="1"/>
      </rPr>
      <t xml:space="preserve">IgA</t>
    </r>
    <r>
      <rPr>
        <sz val="10"/>
        <rFont val="Noto Sans CJK SC"/>
        <family val="2"/>
      </rPr>
      <t xml:space="preserve">の測定を勧めている。</t>
    </r>
  </si>
  <si>
    <t xml:space="preserve">セリアック病の頻度は章が引用したメタ解析による（二次資料経由）。日本での頻度は別に確認する</t>
  </si>
  <si>
    <t xml:space="preserve">NG-133</t>
  </si>
  <si>
    <r>
      <rPr>
        <sz val="10"/>
        <rFont val="Noto Sans CJK SC"/>
        <family val="2"/>
      </rPr>
      <t xml:space="preserve">警告症状のない便秘型以外の</t>
    </r>
    <r>
      <rPr>
        <sz val="10"/>
        <rFont val="Arial"/>
        <family val="0"/>
        <charset val="1"/>
      </rPr>
      <t xml:space="preserve">IBS</t>
    </r>
    <r>
      <rPr>
        <sz val="10"/>
        <rFont val="Noto Sans CJK SC"/>
        <family val="2"/>
      </rPr>
      <t xml:space="preserve">では、大腸内視鏡の診断的な収穫は約</t>
    </r>
    <r>
      <rPr>
        <sz val="10"/>
        <rFont val="Arial"/>
        <family val="0"/>
        <charset val="1"/>
      </rPr>
      <t xml:space="preserve">2%</t>
    </r>
    <r>
      <rPr>
        <sz val="10"/>
        <rFont val="Noto Sans CJK SC"/>
        <family val="2"/>
      </rPr>
      <t xml:space="preserve">で、多くは</t>
    </r>
    <r>
      <rPr>
        <sz val="10"/>
        <rFont val="Arial"/>
        <family val="0"/>
        <charset val="1"/>
      </rPr>
      <t xml:space="preserve">45</t>
    </r>
    <r>
      <rPr>
        <sz val="10"/>
        <rFont val="Noto Sans CJK SC"/>
        <family val="2"/>
      </rPr>
      <t xml:space="preserve">歳を超える女性の顕微鏡的大腸炎だった。下痢型</t>
    </r>
    <r>
      <rPr>
        <sz val="10"/>
        <rFont val="Arial"/>
        <family val="0"/>
        <charset val="1"/>
      </rPr>
      <t xml:space="preserve">IBS</t>
    </r>
    <r>
      <rPr>
        <sz val="10"/>
        <rFont val="Noto Sans CJK SC"/>
        <family val="2"/>
      </rPr>
      <t xml:space="preserve">が疑われて大腸内視鏡を行うときは、顕微鏡的大腸炎を除外するための生検を考える。</t>
    </r>
  </si>
  <si>
    <r>
      <rPr>
        <sz val="10"/>
        <rFont val="Arial"/>
        <family val="0"/>
        <charset val="1"/>
      </rPr>
      <t xml:space="preserve">PS-02-08-05 (id: JkxnuRY)</t>
    </r>
    <r>
      <rPr>
        <sz val="10"/>
        <rFont val="Noto Sans CJK SC"/>
        <family val="2"/>
      </rPr>
      <t xml:space="preserve">；</t>
    </r>
    <r>
      <rPr>
        <sz val="10"/>
        <rFont val="Arial"/>
        <family val="0"/>
        <charset val="1"/>
      </rPr>
      <t xml:space="preserve">TBL-01-00-269 (id: Jlvnl34)</t>
    </r>
    <r>
      <rPr>
        <sz val="10"/>
        <rFont val="Noto Sans CJK SC"/>
        <family val="2"/>
      </rPr>
      <t xml:space="preserve">；</t>
    </r>
    <r>
      <rPr>
        <sz val="10"/>
        <rFont val="Arial"/>
        <family val="0"/>
        <charset val="1"/>
      </rPr>
      <t xml:space="preserve">TBL-02-07-022 (id: JlAKpkc)</t>
    </r>
    <r>
      <rPr>
        <sz val="10"/>
        <rFont val="Noto Sans CJK SC"/>
        <family val="2"/>
      </rPr>
      <t xml:space="preserve">；</t>
    </r>
    <r>
      <rPr>
        <sz val="10"/>
        <rFont val="Arial"/>
        <family val="0"/>
        <charset val="1"/>
      </rPr>
      <t xml:space="preserve">TBL-02-07-031 (id: JlAKplI)</t>
    </r>
  </si>
  <si>
    <t xml:space="preserve">章が引用した単一研究の値（二次資料経由）</t>
  </si>
  <si>
    <t xml:space="preserve">NG-134</t>
  </si>
  <si>
    <r>
      <rPr>
        <sz val="10"/>
        <rFont val="Arial"/>
        <family val="0"/>
        <charset val="1"/>
      </rPr>
      <t xml:space="preserve">IBS</t>
    </r>
    <r>
      <rPr>
        <sz val="10"/>
        <rFont val="Noto Sans CJK SC"/>
        <family val="2"/>
      </rPr>
      <t xml:space="preserve">の発症や増悪の引き金には、感染性胃腸炎、食事、心理的要因、慢性ストレス、手術がある。急性胃腸炎の後に</t>
    </r>
    <r>
      <rPr>
        <sz val="10"/>
        <rFont val="Arial"/>
        <family val="0"/>
        <charset val="1"/>
      </rPr>
      <t xml:space="preserve">10%</t>
    </r>
    <r>
      <rPr>
        <sz val="10"/>
        <rFont val="Noto Sans CJK SC"/>
        <family val="2"/>
      </rPr>
      <t xml:space="preserve">を超える人が感染後</t>
    </r>
    <r>
      <rPr>
        <sz val="10"/>
        <rFont val="Arial"/>
        <family val="0"/>
        <charset val="1"/>
      </rPr>
      <t xml:space="preserve">IBS</t>
    </r>
    <r>
      <rPr>
        <sz val="10"/>
        <rFont val="Noto Sans CJK SC"/>
        <family val="2"/>
      </rPr>
      <t xml:space="preserve">を発症し、小児期または成人期の虐待歴は</t>
    </r>
    <r>
      <rPr>
        <sz val="10"/>
        <rFont val="Arial"/>
        <family val="0"/>
        <charset val="1"/>
      </rPr>
      <t xml:space="preserve">IBS</t>
    </r>
    <r>
      <rPr>
        <sz val="10"/>
        <rFont val="Noto Sans CJK SC"/>
        <family val="2"/>
      </rPr>
      <t xml:space="preserve">の危険を約</t>
    </r>
    <r>
      <rPr>
        <sz val="10"/>
        <rFont val="Arial"/>
        <family val="0"/>
        <charset val="1"/>
      </rPr>
      <t xml:space="preserve">3</t>
    </r>
    <r>
      <rPr>
        <sz val="10"/>
        <rFont val="Noto Sans CJK SC"/>
        <family val="2"/>
      </rPr>
      <t xml:space="preserve">倍に高める。下痢型</t>
    </r>
    <r>
      <rPr>
        <sz val="10"/>
        <rFont val="Arial"/>
        <family val="0"/>
        <charset val="1"/>
      </rPr>
      <t xml:space="preserve">IBS</t>
    </r>
    <r>
      <rPr>
        <sz val="10"/>
        <rFont val="Noto Sans CJK SC"/>
        <family val="2"/>
      </rPr>
      <t xml:space="preserve">の約</t>
    </r>
    <r>
      <rPr>
        <sz val="10"/>
        <rFont val="Arial"/>
        <family val="0"/>
        <charset val="1"/>
      </rPr>
      <t xml:space="preserve">25%</t>
    </r>
    <r>
      <rPr>
        <sz val="10"/>
        <rFont val="Noto Sans CJK SC"/>
        <family val="2"/>
      </rPr>
      <t xml:space="preserve">に胆汁酸吸収不良があると推定されている。</t>
    </r>
  </si>
  <si>
    <t xml:space="preserve">数値は章が引用した研究による（二次資料経由）</t>
  </si>
  <si>
    <t xml:space="preserve">NG-135</t>
  </si>
  <si>
    <r>
      <rPr>
        <sz val="10"/>
        <rFont val="Arial"/>
        <family val="0"/>
        <charset val="1"/>
      </rPr>
      <t xml:space="preserve">IBS</t>
    </r>
    <r>
      <rPr>
        <sz val="10"/>
        <rFont val="Noto Sans CJK SC"/>
        <family val="2"/>
      </rPr>
      <t xml:space="preserve">の食事療法では、可溶性食物繊維（サイリウム）に有益性が示され（相対リスク</t>
    </r>
    <r>
      <rPr>
        <sz val="10"/>
        <rFont val="Arial"/>
        <family val="0"/>
        <charset val="1"/>
      </rPr>
      <t xml:space="preserve">0.83</t>
    </r>
    <r>
      <rPr>
        <sz val="10"/>
        <rFont val="Noto Sans CJK SC"/>
        <family val="2"/>
      </rPr>
      <t xml:space="preserve">、治療必要数</t>
    </r>
    <r>
      <rPr>
        <sz val="10"/>
        <rFont val="Arial"/>
        <family val="0"/>
        <charset val="1"/>
      </rPr>
      <t xml:space="preserve">7</t>
    </r>
    <r>
      <rPr>
        <sz val="10"/>
        <rFont val="Noto Sans CJK SC"/>
        <family val="2"/>
      </rPr>
      <t xml:space="preserve">）、不溶性の小麦ふすまには示されなかった。ネットワークメタ解析では低</t>
    </r>
    <r>
      <rPr>
        <sz val="10"/>
        <rFont val="Arial"/>
        <family val="0"/>
        <charset val="1"/>
      </rPr>
      <t xml:space="preserve">FODMAP</t>
    </r>
    <r>
      <rPr>
        <sz val="10"/>
        <rFont val="Noto Sans CJK SC"/>
        <family val="2"/>
      </rPr>
      <t xml:space="preserve">食の根拠が最も強かった。</t>
    </r>
  </si>
  <si>
    <r>
      <rPr>
        <sz val="10"/>
        <rFont val="Noto Sans CJK SC"/>
        <family val="2"/>
      </rPr>
      <t xml:space="preserve">章が引用したメタ解析の値（二次資料経由）。低</t>
    </r>
    <r>
      <rPr>
        <sz val="10"/>
        <rFont val="Arial"/>
        <family val="0"/>
        <charset val="1"/>
      </rPr>
      <t xml:space="preserve">FODMAP</t>
    </r>
    <r>
      <rPr>
        <sz val="10"/>
        <rFont val="Noto Sans CJK SC"/>
        <family val="2"/>
      </rPr>
      <t xml:space="preserve">食の</t>
    </r>
    <r>
      <rPr>
        <sz val="10"/>
        <rFont val="Arial"/>
        <family val="0"/>
        <charset val="1"/>
      </rPr>
      <t xml:space="preserve">3</t>
    </r>
    <r>
      <rPr>
        <sz val="10"/>
        <rFont val="Noto Sans CJK SC"/>
        <family val="2"/>
      </rPr>
      <t xml:space="preserve">段階は小児の章に記載がある（</t>
    </r>
    <r>
      <rPr>
        <sz val="10"/>
        <rFont val="Arial"/>
        <family val="0"/>
        <charset val="1"/>
      </rPr>
      <t xml:space="preserve">NG-219</t>
    </r>
    <r>
      <rPr>
        <sz val="10"/>
        <rFont val="Noto Sans CJK SC"/>
        <family val="2"/>
      </rPr>
      <t xml:space="preserve">）</t>
    </r>
  </si>
  <si>
    <t xml:space="preserve">NG-136</t>
  </si>
  <si>
    <r>
      <rPr>
        <sz val="10"/>
        <rFont val="Arial"/>
        <family val="0"/>
        <charset val="1"/>
      </rPr>
      <t xml:space="preserve">IBS</t>
    </r>
    <r>
      <rPr>
        <sz val="10"/>
        <rFont val="Noto Sans CJK SC"/>
        <family val="2"/>
      </rPr>
      <t xml:space="preserve">に使う中枢性神経調節薬では三環系抗うつ薬が最も研究されており、</t>
    </r>
    <r>
      <rPr>
        <sz val="10"/>
        <rFont val="Arial"/>
        <family val="0"/>
        <charset val="1"/>
      </rPr>
      <t xml:space="preserve">ATLANTIS</t>
    </r>
    <r>
      <rPr>
        <sz val="10"/>
        <rFont val="Noto Sans CJK SC"/>
        <family val="2"/>
      </rPr>
      <t xml:space="preserve">試験では低用量アミトリプチリン（就寝前</t>
    </r>
    <r>
      <rPr>
        <sz val="10"/>
        <rFont val="Arial"/>
        <family val="0"/>
        <charset val="1"/>
      </rPr>
      <t xml:space="preserve">10</t>
    </r>
    <r>
      <rPr>
        <sz val="10"/>
        <rFont val="Noto Sans CJK SC"/>
        <family val="2"/>
      </rPr>
      <t xml:space="preserve">〜</t>
    </r>
    <r>
      <rPr>
        <sz val="10"/>
        <rFont val="Arial"/>
        <family val="0"/>
        <charset val="1"/>
      </rPr>
      <t xml:space="preserve">30 mg</t>
    </r>
    <r>
      <rPr>
        <sz val="10"/>
        <rFont val="Noto Sans CJK SC"/>
        <family val="2"/>
      </rPr>
      <t xml:space="preserve">）が</t>
    </r>
    <r>
      <rPr>
        <sz val="10"/>
        <rFont val="Arial"/>
        <family val="0"/>
        <charset val="1"/>
      </rPr>
      <t xml:space="preserve">6</t>
    </r>
    <r>
      <rPr>
        <sz val="10"/>
        <rFont val="Noto Sans CJK SC"/>
        <family val="2"/>
      </rPr>
      <t xml:space="preserve">か月にわたり全般症状を改善した。</t>
    </r>
    <r>
      <rPr>
        <sz val="10"/>
        <rFont val="Arial"/>
        <family val="0"/>
        <charset val="1"/>
      </rPr>
      <t xml:space="preserve">SSRI</t>
    </r>
    <r>
      <rPr>
        <sz val="10"/>
        <rFont val="Noto Sans CJK SC"/>
        <family val="2"/>
      </rPr>
      <t xml:space="preserve">は腹痛への効果が示されていないが、不安や抑うつを合併する患者には有用なことがある。</t>
    </r>
  </si>
  <si>
    <t xml:space="preserve">NG-137</t>
  </si>
  <si>
    <r>
      <rPr>
        <sz val="10"/>
        <rFont val="Arial"/>
        <family val="0"/>
        <charset val="1"/>
      </rPr>
      <t xml:space="preserve">8</t>
    </r>
    <r>
      <rPr>
        <sz val="10"/>
        <rFont val="Noto Sans CJK SC"/>
        <family val="2"/>
      </rPr>
      <t xml:space="preserve">件の臨床試験のメタ解析では、糞便微生物移植（</t>
    </r>
    <r>
      <rPr>
        <sz val="10"/>
        <rFont val="Arial"/>
        <family val="0"/>
        <charset val="1"/>
      </rPr>
      <t xml:space="preserve">FMT</t>
    </r>
    <r>
      <rPr>
        <sz val="10"/>
        <rFont val="Noto Sans CJK SC"/>
        <family val="2"/>
      </rPr>
      <t xml:space="preserve">）は</t>
    </r>
    <r>
      <rPr>
        <sz val="10"/>
        <rFont val="Arial"/>
        <family val="0"/>
        <charset val="1"/>
      </rPr>
      <t xml:space="preserve">12</t>
    </r>
    <r>
      <rPr>
        <sz val="10"/>
        <rFont val="Noto Sans CJK SC"/>
        <family val="2"/>
      </rPr>
      <t xml:space="preserve">週の時点で</t>
    </r>
    <r>
      <rPr>
        <sz val="10"/>
        <rFont val="Arial"/>
        <family val="0"/>
        <charset val="1"/>
      </rPr>
      <t xml:space="preserve">IBS</t>
    </r>
    <r>
      <rPr>
        <sz val="10"/>
        <rFont val="Noto Sans CJK SC"/>
        <family val="2"/>
      </rPr>
      <t xml:space="preserve">の全般症状を有意に改善せず、根拠の質は非常に低かった。現在のガイドラインは、臨床試験以外で</t>
    </r>
    <r>
      <rPr>
        <sz val="10"/>
        <rFont val="Arial"/>
        <family val="0"/>
        <charset val="1"/>
      </rPr>
      <t xml:space="preserve">IBS</t>
    </r>
    <r>
      <rPr>
        <sz val="10"/>
        <rFont val="Noto Sans CJK SC"/>
        <family val="2"/>
      </rPr>
      <t xml:space="preserve">に</t>
    </r>
    <r>
      <rPr>
        <sz val="10"/>
        <rFont val="Arial"/>
        <family val="0"/>
        <charset val="1"/>
      </rPr>
      <t xml:space="preserve">FMT</t>
    </r>
    <r>
      <rPr>
        <sz val="10"/>
        <rFont val="Noto Sans CJK SC"/>
        <family val="2"/>
      </rPr>
      <t xml:space="preserve">を使わないよう勧めている。</t>
    </r>
  </si>
  <si>
    <t xml:space="preserve">NG-138</t>
  </si>
  <si>
    <r>
      <rPr>
        <sz val="10"/>
        <rFont val="Noto Sans CJK SC"/>
        <family val="2"/>
      </rPr>
      <t xml:space="preserve">脳腸行動療法（認知行動療法、腸指向性催眠療法、マインドフルネス、曝露療法など）のうち、</t>
    </r>
    <r>
      <rPr>
        <sz val="10"/>
        <rFont val="Arial"/>
        <family val="0"/>
        <charset val="1"/>
      </rPr>
      <t xml:space="preserve">IBS</t>
    </r>
    <r>
      <rPr>
        <sz val="10"/>
        <rFont val="Noto Sans CJK SC"/>
        <family val="2"/>
      </rPr>
      <t xml:space="preserve">で有効性の根拠が最も多いのは、自己実施型や接触の少ない認知行動療法、対面の認知行動療法、腸指向性催眠療法である。ただし試験はいずれも偏りの危険が高い。</t>
    </r>
  </si>
  <si>
    <t xml:space="preserve">NG-139</t>
  </si>
  <si>
    <r>
      <rPr>
        <sz val="10"/>
        <rFont val="Arial"/>
        <family val="0"/>
        <charset val="1"/>
      </rPr>
      <t xml:space="preserve">Rome V</t>
    </r>
    <r>
      <rPr>
        <sz val="10"/>
        <rFont val="Noto Sans CJK SC"/>
        <family val="2"/>
      </rPr>
      <t xml:space="preserve">の慢性便秘症は、いきみ、硬便・兎糞状便（ブリストル</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）、残便感、直腸肛門の閉塞感、用手的な排便補助のそれぞれが排便の</t>
    </r>
    <r>
      <rPr>
        <sz val="10"/>
        <rFont val="Arial"/>
        <family val="0"/>
        <charset val="1"/>
      </rPr>
      <t xml:space="preserve">25%</t>
    </r>
    <r>
      <rPr>
        <sz val="10"/>
        <rFont val="Noto Sans CJK SC"/>
        <family val="2"/>
      </rPr>
      <t xml:space="preserve">を超えること、または自発排便が週</t>
    </r>
    <r>
      <rPr>
        <sz val="10"/>
        <rFont val="Arial"/>
        <family val="0"/>
        <charset val="1"/>
      </rPr>
      <t xml:space="preserve">3</t>
    </r>
    <r>
      <rPr>
        <sz val="10"/>
        <rFont val="Noto Sans CJK SC"/>
        <family val="2"/>
      </rPr>
      <t xml:space="preserve">回未満であることのうち</t>
    </r>
    <r>
      <rPr>
        <sz val="10"/>
        <rFont val="Arial"/>
        <family val="0"/>
        <charset val="1"/>
      </rPr>
      <t xml:space="preserve">2</t>
    </r>
    <r>
      <rPr>
        <sz val="10"/>
        <rFont val="Noto Sans CJK SC"/>
        <family val="2"/>
      </rPr>
      <t xml:space="preserve">つ以上を満たし、下剤なしでは軟便がまれで、</t>
    </r>
    <r>
      <rPr>
        <sz val="10"/>
        <rFont val="Arial"/>
        <family val="0"/>
        <charset val="1"/>
      </rPr>
      <t xml:space="preserve">IBS</t>
    </r>
    <r>
      <rPr>
        <sz val="10"/>
        <rFont val="Noto Sans CJK SC"/>
        <family val="2"/>
      </rPr>
      <t xml:space="preserve">の基準を満たさないものと定義される。</t>
    </r>
    <r>
      <rPr>
        <sz val="10"/>
        <rFont val="Arial"/>
        <family val="0"/>
        <charset val="1"/>
      </rPr>
      <t xml:space="preserve">IBS-C</t>
    </r>
    <r>
      <rPr>
        <sz val="10"/>
        <rFont val="Noto Sans CJK SC"/>
        <family val="2"/>
      </rPr>
      <t xml:space="preserve">との違いは、腹痛や不快感が主症状かどうかにある。</t>
    </r>
  </si>
  <si>
    <t xml:space="preserve">NG-140</t>
  </si>
  <si>
    <r>
      <rPr>
        <sz val="10"/>
        <rFont val="Arial"/>
        <family val="0"/>
        <charset val="1"/>
      </rPr>
      <t xml:space="preserve">Rome Foundation Global Study</t>
    </r>
    <r>
      <rPr>
        <sz val="10"/>
        <rFont val="Noto Sans CJK SC"/>
        <family val="2"/>
      </rPr>
      <t xml:space="preserve">のインターネット調査では、機能性便秘の有病率は全体で</t>
    </r>
    <r>
      <rPr>
        <sz val="10"/>
        <rFont val="Arial"/>
        <family val="0"/>
        <charset val="1"/>
      </rPr>
      <t xml:space="preserve">11.7%</t>
    </r>
    <r>
      <rPr>
        <sz val="10"/>
        <rFont val="Noto Sans CJK SC"/>
        <family val="2"/>
      </rPr>
      <t xml:space="preserve">、オーストラリアの</t>
    </r>
    <r>
      <rPr>
        <sz val="10"/>
        <rFont val="Arial"/>
        <family val="0"/>
        <charset val="1"/>
      </rPr>
      <t xml:space="preserve">7.7%</t>
    </r>
    <r>
      <rPr>
        <sz val="10"/>
        <rFont val="Noto Sans CJK SC"/>
        <family val="2"/>
      </rPr>
      <t xml:space="preserve">から日本の</t>
    </r>
    <r>
      <rPr>
        <sz val="10"/>
        <rFont val="Arial"/>
        <family val="0"/>
        <charset val="1"/>
      </rPr>
      <t xml:space="preserve">16.6%</t>
    </r>
    <r>
      <rPr>
        <sz val="10"/>
        <rFont val="Noto Sans CJK SC"/>
        <family val="2"/>
      </rPr>
      <t xml:space="preserve">までの幅があり、</t>
    </r>
    <r>
      <rPr>
        <sz val="10"/>
        <rFont val="Arial"/>
        <family val="0"/>
        <charset val="1"/>
      </rPr>
      <t xml:space="preserve">IBS</t>
    </r>
    <r>
      <rPr>
        <sz val="10"/>
        <rFont val="Noto Sans CJK SC"/>
        <family val="2"/>
      </rPr>
      <t xml:space="preserve">より多かった。便秘の多くは時間とともに軽快し、</t>
    </r>
    <r>
      <rPr>
        <sz val="10"/>
        <rFont val="Arial"/>
        <family val="0"/>
        <charset val="1"/>
      </rPr>
      <t xml:space="preserve">12</t>
    </r>
    <r>
      <rPr>
        <sz val="10"/>
        <rFont val="Noto Sans CJK SC"/>
        <family val="2"/>
      </rPr>
      <t xml:space="preserve">か月後も同じ状態にとどまるのは約</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とする研究がある。</t>
    </r>
  </si>
  <si>
    <t xml:space="preserve">章が引用した調査の値（二次資料経由）</t>
  </si>
  <si>
    <t xml:space="preserve">NG-141</t>
  </si>
  <si>
    <r>
      <rPr>
        <sz val="10"/>
        <rFont val="Arial"/>
        <family val="0"/>
        <charset val="1"/>
      </rPr>
      <t xml:space="preserve">Rome V</t>
    </r>
    <r>
      <rPr>
        <sz val="10"/>
        <rFont val="Noto Sans CJK SC"/>
        <family val="2"/>
      </rPr>
      <t xml:space="preserve">の腸疾患委員会は、直腸肛門機能検査を初期評価ではなく治療に反応しない患者に行うよう勧めている（直腸指診で排便障害が強く疑われるときは早めに行う）。大腸通過時間検査は、排便障害を除外した後、治療を続けても症状が残る患者で考慮する。警告症状がなければ画像検査は一般に勧めない。</t>
    </r>
  </si>
  <si>
    <t xml:space="preserve">NG-142</t>
  </si>
  <si>
    <r>
      <rPr>
        <sz val="10"/>
        <rFont val="Arial"/>
        <family val="0"/>
        <charset val="1"/>
      </rPr>
      <t xml:space="preserve">Rome V</t>
    </r>
    <r>
      <rPr>
        <sz val="10"/>
        <rFont val="Noto Sans CJK SC"/>
        <family val="2"/>
      </rPr>
      <t xml:space="preserve">の腸疾患の章は、慢性便秘症に</t>
    </r>
    <r>
      <rPr>
        <sz val="10"/>
        <rFont val="Arial"/>
        <family val="0"/>
        <charset val="1"/>
      </rPr>
      <t xml:space="preserve">1</t>
    </r>
    <r>
      <rPr>
        <sz val="10"/>
        <rFont val="Noto Sans CJK SC"/>
        <family val="2"/>
      </rPr>
      <t xml:space="preserve">日</t>
    </r>
    <r>
      <rPr>
        <sz val="10"/>
        <rFont val="Arial"/>
        <family val="0"/>
        <charset val="1"/>
      </rPr>
      <t xml:space="preserve">20</t>
    </r>
    <r>
      <rPr>
        <sz val="10"/>
        <rFont val="Noto Sans CJK SC"/>
        <family val="2"/>
      </rPr>
      <t xml:space="preserve">〜</t>
    </r>
    <r>
      <rPr>
        <sz val="10"/>
        <rFont val="Arial"/>
        <family val="0"/>
        <charset val="1"/>
      </rPr>
      <t xml:space="preserve">30 g</t>
    </r>
    <r>
      <rPr>
        <sz val="10"/>
        <rFont val="Noto Sans CJK SC"/>
        <family val="2"/>
      </rPr>
      <t xml:space="preserve">の食物繊維を勧め、浸透圧性下剤ではポリエチレングリコールが最もよく研究されているとする。刺激性下剤については、習慣性や大腸の構造的・機能的障害を起こすという根拠はないとしている。エロビキシバットは日本で慢性便秘症に承認されていると記載している。</t>
    </r>
  </si>
  <si>
    <t xml:space="preserve">NG-143</t>
  </si>
  <si>
    <r>
      <rPr>
        <sz val="10"/>
        <rFont val="Arial"/>
        <family val="0"/>
        <charset val="1"/>
      </rPr>
      <t xml:space="preserve">Rome V</t>
    </r>
    <r>
      <rPr>
        <sz val="10"/>
        <rFont val="Noto Sans CJK SC"/>
        <family val="2"/>
      </rPr>
      <t xml:space="preserve">の機能性下痢は、排便の</t>
    </r>
    <r>
      <rPr>
        <sz val="10"/>
        <rFont val="Arial"/>
        <family val="0"/>
        <charset val="1"/>
      </rPr>
      <t xml:space="preserve">25%</t>
    </r>
    <r>
      <rPr>
        <sz val="10"/>
        <rFont val="Noto Sans CJK SC"/>
        <family val="2"/>
      </rPr>
      <t xml:space="preserve">を超える軟便・水様便があり、便秘を起こす薬を使わなければ硬便がまれで、下痢型</t>
    </r>
    <r>
      <rPr>
        <sz val="10"/>
        <rFont val="Arial"/>
        <family val="0"/>
        <charset val="1"/>
      </rPr>
      <t xml:space="preserve">IBS</t>
    </r>
    <r>
      <rPr>
        <sz val="10"/>
        <rFont val="Noto Sans CJK SC"/>
        <family val="2"/>
      </rPr>
      <t xml:space="preserve">の基準を満たさないものと定義される。硬便に関する条件は、慢性便秘症の基準と揃えるために新たに加えられた。有病率は</t>
    </r>
    <r>
      <rPr>
        <sz val="10"/>
        <rFont val="Arial"/>
        <family val="0"/>
        <charset val="1"/>
      </rPr>
      <t xml:space="preserve">Rome IV</t>
    </r>
    <r>
      <rPr>
        <sz val="10"/>
        <rFont val="Noto Sans CJK SC"/>
        <family val="2"/>
      </rPr>
      <t xml:space="preserve">基準で</t>
    </r>
    <r>
      <rPr>
        <sz val="10"/>
        <rFont val="Arial"/>
        <family val="0"/>
        <charset val="1"/>
      </rPr>
      <t xml:space="preserve">4.7%</t>
    </r>
    <r>
      <rPr>
        <sz val="10"/>
        <rFont val="Noto Sans CJK SC"/>
        <family val="2"/>
      </rPr>
      <t xml:space="preserve">とされる。</t>
    </r>
  </si>
  <si>
    <t xml:space="preserve">NG-144</t>
  </si>
  <si>
    <r>
      <rPr>
        <sz val="10"/>
        <rFont val="Noto Sans CJK SC"/>
        <family val="2"/>
      </rPr>
      <t xml:space="preserve">機能性下痢では、腹痛が主でないため神経調節薬は初期治療にしない。マグネシウムや</t>
    </r>
    <r>
      <rPr>
        <sz val="10"/>
        <rFont val="Arial"/>
        <family val="0"/>
        <charset val="1"/>
      </rPr>
      <t xml:space="preserve">PPI</t>
    </r>
    <r>
      <rPr>
        <sz val="10"/>
        <rFont val="Noto Sans CJK SC"/>
        <family val="2"/>
      </rPr>
      <t xml:space="preserve">など下痢の原因になる薬を見直す。ロペラミドは</t>
    </r>
    <r>
      <rPr>
        <sz val="10"/>
        <rFont val="Arial"/>
        <family val="0"/>
        <charset val="1"/>
      </rPr>
      <t xml:space="preserve">1</t>
    </r>
    <r>
      <rPr>
        <sz val="10"/>
        <rFont val="Noto Sans CJK SC"/>
        <family val="2"/>
      </rPr>
      <t xml:space="preserve">回</t>
    </r>
    <r>
      <rPr>
        <sz val="10"/>
        <rFont val="Arial"/>
        <family val="0"/>
        <charset val="1"/>
      </rPr>
      <t xml:space="preserve">2</t>
    </r>
    <r>
      <rPr>
        <sz val="10"/>
        <rFont val="Noto Sans CJK SC"/>
        <family val="2"/>
      </rPr>
      <t xml:space="preserve">〜</t>
    </r>
    <r>
      <rPr>
        <sz val="10"/>
        <rFont val="Arial"/>
        <family val="0"/>
        <charset val="1"/>
      </rPr>
      <t xml:space="preserve">4 mg</t>
    </r>
    <r>
      <rPr>
        <sz val="10"/>
        <rFont val="Noto Sans CJK SC"/>
        <family val="2"/>
      </rPr>
      <t xml:space="preserve">、</t>
    </r>
    <r>
      <rPr>
        <sz val="10"/>
        <rFont val="Arial"/>
        <family val="0"/>
        <charset val="1"/>
      </rPr>
      <t xml:space="preserve">1</t>
    </r>
    <r>
      <rPr>
        <sz val="10"/>
        <rFont val="Noto Sans CJK SC"/>
        <family val="2"/>
      </rPr>
      <t xml:space="preserve">日</t>
    </r>
    <r>
      <rPr>
        <sz val="10"/>
        <rFont val="Arial"/>
        <family val="0"/>
        <charset val="1"/>
      </rPr>
      <t xml:space="preserve">4</t>
    </r>
    <r>
      <rPr>
        <sz val="10"/>
        <rFont val="Noto Sans CJK SC"/>
        <family val="2"/>
      </rPr>
      <t xml:space="preserve">回まで検査なしで日常的に使える。胆汁酸吸収不良の検査ができなければ、胆汁酸吸着薬を</t>
    </r>
    <r>
      <rPr>
        <sz val="10"/>
        <rFont val="Arial"/>
        <family val="0"/>
        <charset val="1"/>
      </rPr>
      <t xml:space="preserve">4</t>
    </r>
    <r>
      <rPr>
        <sz val="10"/>
        <rFont val="Noto Sans CJK SC"/>
        <family val="2"/>
      </rPr>
      <t xml:space="preserve">週間以上試すのは妥当とされる。</t>
    </r>
  </si>
  <si>
    <t xml:space="preserve">NG-145</t>
  </si>
  <si>
    <r>
      <rPr>
        <sz val="10"/>
        <rFont val="Arial"/>
        <family val="0"/>
        <charset val="1"/>
      </rPr>
      <t xml:space="preserve">Rome V</t>
    </r>
    <r>
      <rPr>
        <sz val="10"/>
        <rFont val="Noto Sans CJK SC"/>
        <family val="2"/>
      </rPr>
      <t xml:space="preserve">の機能性腹部膨満は、腹部膨満感や目に見える腹部膨隆が平均週</t>
    </r>
    <r>
      <rPr>
        <sz val="10"/>
        <rFont val="Arial"/>
        <family val="0"/>
        <charset val="1"/>
      </rPr>
      <t xml:space="preserve">1</t>
    </r>
    <r>
      <rPr>
        <sz val="10"/>
        <rFont val="Noto Sans CJK SC"/>
        <family val="2"/>
      </rPr>
      <t xml:space="preserve">日以上あって他の症状より目立ち、</t>
    </r>
    <r>
      <rPr>
        <sz val="10"/>
        <rFont val="Arial"/>
        <family val="0"/>
        <charset val="1"/>
      </rPr>
      <t xml:space="preserve">IBS</t>
    </r>
    <r>
      <rPr>
        <sz val="10"/>
        <rFont val="Noto Sans CJK SC"/>
        <family val="2"/>
      </rPr>
      <t xml:space="preserve">、慢性便秘症、機能性下痢、食後愁訴症候群の基準を満たさないものである。軽い痛みや軽い便通異常があってもよい。有病率は</t>
    </r>
    <r>
      <rPr>
        <sz val="10"/>
        <rFont val="Arial"/>
        <family val="0"/>
        <charset val="1"/>
      </rPr>
      <t xml:space="preserve">3.5%</t>
    </r>
    <r>
      <rPr>
        <sz val="10"/>
        <rFont val="Noto Sans CJK SC"/>
        <family val="2"/>
      </rPr>
      <t xml:space="preserve">とされる。</t>
    </r>
  </si>
  <si>
    <t xml:space="preserve">NG-146</t>
  </si>
  <si>
    <r>
      <rPr>
        <sz val="10"/>
        <rFont val="Noto Sans CJK SC"/>
        <family val="2"/>
      </rPr>
      <t xml:space="preserve">多くの腸脳相関障害の患者は、健康な人より腸内のガスが多いわけではない。目に見える腹部膨隆の機序の一つは腹壁横隔膜協調障害で、腸管が張ると横隔膜が異常に収縮し腹壁筋が緩む。食事で誘発される腹部膨隆の患者</t>
    </r>
    <r>
      <rPr>
        <sz val="10"/>
        <rFont val="Arial"/>
        <family val="0"/>
        <charset val="1"/>
      </rPr>
      <t xml:space="preserve">42</t>
    </r>
    <r>
      <rPr>
        <sz val="10"/>
        <rFont val="Noto Sans CJK SC"/>
        <family val="2"/>
      </rPr>
      <t xml:space="preserve">人の無作為化試験では、胸腹壁運動を指標にしたバイオフィードバックで膨隆が改善した。</t>
    </r>
  </si>
  <si>
    <t xml:space="preserve">無作為化試験の値は章が引用した研究による（二次資料経由）</t>
  </si>
  <si>
    <t xml:space="preserve">NG-147</t>
  </si>
  <si>
    <r>
      <rPr>
        <sz val="10"/>
        <rFont val="Arial"/>
        <family val="0"/>
        <charset val="1"/>
      </rPr>
      <t xml:space="preserve">Rome V</t>
    </r>
    <r>
      <rPr>
        <sz val="10"/>
        <rFont val="Noto Sans CJK SC"/>
        <family val="2"/>
      </rPr>
      <t xml:space="preserve">の分類不能の腸疾患は、構造異常では説明できない煩わしい腸症状があるが、</t>
    </r>
    <r>
      <rPr>
        <sz val="10"/>
        <rFont val="Arial"/>
        <family val="0"/>
        <charset val="1"/>
      </rPr>
      <t xml:space="preserve">IBS</t>
    </r>
    <r>
      <rPr>
        <sz val="10"/>
        <rFont val="Noto Sans CJK SC"/>
        <family val="2"/>
      </rPr>
      <t xml:space="preserve">、慢性便秘症、機能性下痢、機能性腹部膨満の基準を完全には満たさないものである。三次施設の研究では腸疾患の</t>
    </r>
    <r>
      <rPr>
        <sz val="10"/>
        <rFont val="Arial"/>
        <family val="0"/>
        <charset val="1"/>
      </rPr>
      <t xml:space="preserve">13.1%</t>
    </r>
    <r>
      <rPr>
        <sz val="10"/>
        <rFont val="Noto Sans CJK SC"/>
        <family val="2"/>
      </rPr>
      <t xml:space="preserve">がこれに当たり、</t>
    </r>
    <r>
      <rPr>
        <sz val="10"/>
        <rFont val="Arial"/>
        <family val="0"/>
        <charset val="1"/>
      </rPr>
      <t xml:space="preserve">1</t>
    </r>
    <r>
      <rPr>
        <sz val="10"/>
        <rFont val="Noto Sans CJK SC"/>
        <family val="2"/>
      </rPr>
      <t xml:space="preserve">年後も同じ診断だったのは</t>
    </r>
    <r>
      <rPr>
        <sz val="10"/>
        <rFont val="Arial"/>
        <family val="0"/>
        <charset val="1"/>
      </rPr>
      <t xml:space="preserve">40%</t>
    </r>
    <r>
      <rPr>
        <sz val="10"/>
        <rFont val="Noto Sans CJK SC"/>
        <family val="2"/>
      </rPr>
      <t xml:space="preserve">で、残りは主に</t>
    </r>
    <r>
      <rPr>
        <sz val="10"/>
        <rFont val="Arial"/>
        <family val="0"/>
        <charset val="1"/>
      </rPr>
      <t xml:space="preserve">IBS</t>
    </r>
    <r>
      <rPr>
        <sz val="10"/>
        <rFont val="Noto Sans CJK SC"/>
        <family val="2"/>
      </rPr>
      <t xml:space="preserve">に移行した。</t>
    </r>
  </si>
  <si>
    <t xml:space="preserve">頻度は章が引用した単一施設の研究による（二次資料経由）</t>
  </si>
  <si>
    <t xml:space="preserve">NG-148</t>
  </si>
  <si>
    <r>
      <rPr>
        <sz val="10"/>
        <rFont val="Arial"/>
        <family val="0"/>
        <charset val="1"/>
      </rPr>
      <t xml:space="preserve">Rome V</t>
    </r>
    <r>
      <rPr>
        <sz val="10"/>
        <rFont val="Noto Sans CJK SC"/>
        <family val="2"/>
      </rPr>
      <t xml:space="preserve">のオピオイド誘発性便秘症は、オピオイドの開始・変更・増量時に新たに生じるか悪化した便秘症状で、慢性便秘症と同じ</t>
    </r>
    <r>
      <rPr>
        <sz val="10"/>
        <rFont val="Arial"/>
        <family val="0"/>
        <charset val="1"/>
      </rPr>
      <t xml:space="preserve">6</t>
    </r>
    <r>
      <rPr>
        <sz val="10"/>
        <rFont val="Noto Sans CJK SC"/>
        <family val="2"/>
      </rPr>
      <t xml:space="preserve">項目のうち</t>
    </r>
    <r>
      <rPr>
        <sz val="10"/>
        <rFont val="Arial"/>
        <family val="0"/>
        <charset val="1"/>
      </rPr>
      <t xml:space="preserve">2</t>
    </r>
    <r>
      <rPr>
        <sz val="10"/>
        <rFont val="Noto Sans CJK SC"/>
        <family val="2"/>
      </rPr>
      <t xml:space="preserve">つ以上を満たし、下剤なしでは軟便がまれなものである。</t>
    </r>
    <r>
      <rPr>
        <sz val="10"/>
        <rFont val="Arial"/>
        <family val="0"/>
        <charset val="1"/>
      </rPr>
      <t xml:space="preserve">Rome Foundation Global Study</t>
    </r>
    <r>
      <rPr>
        <sz val="10"/>
        <rFont val="Noto Sans CJK SC"/>
        <family val="2"/>
      </rPr>
      <t xml:space="preserve">の有病率はインターネット調査で</t>
    </r>
    <r>
      <rPr>
        <sz val="10"/>
        <rFont val="Arial"/>
        <family val="0"/>
        <charset val="1"/>
      </rPr>
      <t xml:space="preserve">1.6%</t>
    </r>
    <r>
      <rPr>
        <sz val="10"/>
        <rFont val="Noto Sans CJK SC"/>
        <family val="2"/>
      </rPr>
      <t xml:space="preserve">、世帯調査で</t>
    </r>
    <r>
      <rPr>
        <sz val="10"/>
        <rFont val="Arial"/>
        <family val="0"/>
        <charset val="1"/>
      </rPr>
      <t xml:space="preserve">0.9%</t>
    </r>
    <r>
      <rPr>
        <sz val="10"/>
        <rFont val="Noto Sans CJK SC"/>
        <family val="2"/>
      </rPr>
      <t xml:space="preserve">だった。治療は慢性便秘症に準じ、末梢性</t>
    </r>
    <r>
      <rPr>
        <sz val="10"/>
        <rFont val="Arial"/>
        <family val="0"/>
        <charset val="1"/>
      </rPr>
      <t xml:space="preserve">μ</t>
    </r>
    <r>
      <rPr>
        <sz val="10"/>
        <rFont val="Noto Sans CJK SC"/>
        <family val="2"/>
      </rPr>
      <t xml:space="preserve">オピオイド受容体拮抗薬が加わる。</t>
    </r>
  </si>
  <si>
    <t xml:space="preserve">NG-149</t>
  </si>
  <si>
    <r>
      <rPr>
        <sz val="10"/>
        <rFont val="Arial"/>
        <family val="0"/>
        <charset val="1"/>
      </rPr>
      <t xml:space="preserve">Rome V </t>
    </r>
    <r>
      <rPr>
        <sz val="10"/>
        <rFont val="Noto Sans CJK SC"/>
        <family val="2"/>
      </rPr>
      <t xml:space="preserve">中枢介在性の消化管の痛み</t>
    </r>
  </si>
  <si>
    <r>
      <rPr>
        <sz val="10"/>
        <rFont val="Arial"/>
        <family val="0"/>
        <charset val="1"/>
      </rPr>
      <t xml:space="preserve">Rome V</t>
    </r>
    <r>
      <rPr>
        <sz val="10"/>
        <rFont val="Noto Sans CJK SC"/>
        <family val="2"/>
      </rPr>
      <t xml:space="preserve">は中枢介在性の消化管の痛みとして、中枢介在性腹痛症候群（</t>
    </r>
    <r>
      <rPr>
        <sz val="10"/>
        <rFont val="Arial"/>
        <family val="0"/>
        <charset val="1"/>
      </rPr>
      <t xml:space="preserve">CAPS</t>
    </r>
    <r>
      <rPr>
        <sz val="10"/>
        <rFont val="Noto Sans CJK SC"/>
        <family val="2"/>
      </rPr>
      <t xml:space="preserve">）、成人の腹部片頭痛、麻薬性腸症候群（オピオイド誘発性消化管痛覚過敏）の</t>
    </r>
    <r>
      <rPr>
        <sz val="10"/>
        <rFont val="Arial"/>
        <family val="0"/>
        <charset val="1"/>
      </rPr>
      <t xml:space="preserve">3</t>
    </r>
    <r>
      <rPr>
        <sz val="10"/>
        <rFont val="Noto Sans CJK SC"/>
        <family val="2"/>
      </rPr>
      <t xml:space="preserve">つを定めている。成人の腹部片頭痛は</t>
    </r>
    <r>
      <rPr>
        <sz val="10"/>
        <rFont val="Arial"/>
        <family val="0"/>
        <charset val="1"/>
      </rPr>
      <t xml:space="preserve">Rome V</t>
    </r>
    <r>
      <rPr>
        <sz val="10"/>
        <rFont val="Noto Sans CJK SC"/>
        <family val="2"/>
      </rPr>
      <t xml:space="preserve">で新たに加えられた。</t>
    </r>
  </si>
  <si>
    <t xml:space="preserve">SRC-144</t>
  </si>
  <si>
    <r>
      <rPr>
        <sz val="10"/>
        <rFont val="Arial"/>
        <family val="0"/>
        <charset val="1"/>
      </rPr>
      <t xml:space="preserve">Fukudo S, Aziz Q, Drossman DA, et al. Centrally Mediated Disorders of Gastrointestinal Pain. Gastroenterology 2026;170:1283-1302</t>
    </r>
    <r>
      <rPr>
        <sz val="10"/>
        <rFont val="Noto Sans CJK SC"/>
        <family val="2"/>
      </rPr>
      <t xml:space="preserve">（</t>
    </r>
    <r>
      <rPr>
        <sz val="10"/>
        <rFont val="Arial"/>
        <family val="0"/>
        <charset val="1"/>
      </rPr>
      <t xml:space="preserve">Rome V</t>
    </r>
    <r>
      <rPr>
        <sz val="10"/>
        <rFont val="Noto Sans CJK SC"/>
        <family val="2"/>
      </rPr>
      <t xml:space="preserve">）</t>
    </r>
  </si>
  <si>
    <t xml:space="preserve">10.1053/j.gastro.2025.12.038</t>
  </si>
  <si>
    <t xml:space="preserve">NG-150</t>
  </si>
  <si>
    <r>
      <rPr>
        <sz val="10"/>
        <rFont val="Arial"/>
        <family val="0"/>
        <charset val="1"/>
      </rPr>
      <t xml:space="preserve">Rome V</t>
    </r>
    <r>
      <rPr>
        <sz val="10"/>
        <rFont val="Noto Sans CJK SC"/>
        <family val="2"/>
      </rPr>
      <t xml:space="preserve">の</t>
    </r>
    <r>
      <rPr>
        <sz val="10"/>
        <rFont val="Arial"/>
        <family val="0"/>
        <charset val="1"/>
      </rPr>
      <t xml:space="preserve">CAPS</t>
    </r>
    <r>
      <rPr>
        <sz val="10"/>
        <rFont val="Noto Sans CJK SC"/>
        <family val="2"/>
      </rPr>
      <t xml:space="preserve">は、持続する腹痛、生理的な出来事との関係（カテゴリー</t>
    </r>
    <r>
      <rPr>
        <sz val="10"/>
        <rFont val="Arial"/>
        <family val="0"/>
        <charset val="1"/>
      </rPr>
      <t xml:space="preserve">A</t>
    </r>
    <r>
      <rPr>
        <sz val="10"/>
        <rFont val="Noto Sans CJK SC"/>
        <family val="2"/>
      </rPr>
      <t xml:space="preserve">：関係なし、カテゴリー</t>
    </r>
    <r>
      <rPr>
        <sz val="10"/>
        <rFont val="Arial"/>
        <family val="0"/>
        <charset val="1"/>
      </rPr>
      <t xml:space="preserve">B</t>
    </r>
    <r>
      <rPr>
        <sz val="10"/>
        <rFont val="Noto Sans CJK SC"/>
        <family val="2"/>
      </rPr>
      <t xml:space="preserve">：食事・排便・月経・体位などと様々な程度に関係する）、日常生活の一部が痛みで制限されること、作為的でないこと、他の疾患で説明できないことのすべてを満たす。</t>
    </r>
    <r>
      <rPr>
        <sz val="10"/>
        <rFont val="Arial"/>
        <family val="0"/>
        <charset val="1"/>
      </rPr>
      <t xml:space="preserve">Rome IV</t>
    </r>
    <r>
      <rPr>
        <sz val="10"/>
        <rFont val="Noto Sans CJK SC"/>
        <family val="2"/>
      </rPr>
      <t xml:space="preserve">の「ほぼ持続的」から「ほぼ」が削られ、持続痛は覚醒時の痛みを指す。</t>
    </r>
  </si>
  <si>
    <t xml:space="preserve">NG-151</t>
  </si>
  <si>
    <r>
      <rPr>
        <sz val="10"/>
        <rFont val="Arial"/>
        <family val="0"/>
        <charset val="1"/>
      </rPr>
      <t xml:space="preserve">Rome IV</t>
    </r>
    <r>
      <rPr>
        <sz val="10"/>
        <rFont val="Noto Sans CJK SC"/>
        <family val="2"/>
      </rPr>
      <t xml:space="preserve">基準の</t>
    </r>
    <r>
      <rPr>
        <sz val="10"/>
        <rFont val="Arial"/>
        <family val="0"/>
        <charset val="1"/>
      </rPr>
      <t xml:space="preserve">CAPS</t>
    </r>
    <r>
      <rPr>
        <sz val="10"/>
        <rFont val="Noto Sans CJK SC"/>
        <family val="2"/>
      </rPr>
      <t xml:space="preserve">は、</t>
    </r>
    <r>
      <rPr>
        <sz val="10"/>
        <rFont val="Arial"/>
        <family val="0"/>
        <charset val="1"/>
      </rPr>
      <t xml:space="preserve">Rome Foundation Global Study</t>
    </r>
    <r>
      <rPr>
        <sz val="10"/>
        <rFont val="Noto Sans CJK SC"/>
        <family val="2"/>
      </rPr>
      <t xml:space="preserve">のインターネット調査で</t>
    </r>
    <r>
      <rPr>
        <sz val="10"/>
        <rFont val="Arial"/>
        <family val="0"/>
        <charset val="1"/>
      </rPr>
      <t xml:space="preserve">0.02%</t>
    </r>
    <r>
      <rPr>
        <sz val="10"/>
        <rFont val="Noto Sans CJK SC"/>
        <family val="2"/>
      </rPr>
      <t xml:space="preserve">しか見つからず、基準が厳しすぎると判断された。生理的な出来事と関係する持続痛を含めたカテゴリー</t>
    </r>
    <r>
      <rPr>
        <sz val="10"/>
        <rFont val="Arial"/>
        <family val="0"/>
        <charset val="1"/>
      </rPr>
      <t xml:space="preserve">B</t>
    </r>
    <r>
      <rPr>
        <sz val="10"/>
        <rFont val="Noto Sans CJK SC"/>
        <family val="2"/>
      </rPr>
      <t xml:space="preserve">の頻度は</t>
    </r>
    <r>
      <rPr>
        <sz val="10"/>
        <rFont val="Arial"/>
        <family val="0"/>
        <charset val="1"/>
      </rPr>
      <t xml:space="preserve">0.11%</t>
    </r>
    <r>
      <rPr>
        <sz val="10"/>
        <rFont val="Noto Sans CJK SC"/>
        <family val="2"/>
      </rPr>
      <t xml:space="preserve">で、カテゴリー</t>
    </r>
    <r>
      <rPr>
        <sz val="10"/>
        <rFont val="Arial"/>
        <family val="0"/>
        <charset val="1"/>
      </rPr>
      <t xml:space="preserve">A</t>
    </r>
    <r>
      <rPr>
        <sz val="10"/>
        <rFont val="Noto Sans CJK SC"/>
        <family val="2"/>
      </rPr>
      <t xml:space="preserve">の約</t>
    </r>
    <r>
      <rPr>
        <sz val="10"/>
        <rFont val="Arial"/>
        <family val="0"/>
        <charset val="1"/>
      </rPr>
      <t xml:space="preserve">5</t>
    </r>
    <r>
      <rPr>
        <sz val="10"/>
        <rFont val="Noto Sans CJK SC"/>
        <family val="2"/>
      </rPr>
      <t xml:space="preserve">倍だった。両者はほぼすべての変数で似ており、専門外来に紹介される腸脳相関障害の患者では、慢性腹痛が最大約</t>
    </r>
    <r>
      <rPr>
        <sz val="10"/>
        <rFont val="Arial"/>
        <family val="0"/>
        <charset val="1"/>
      </rPr>
      <t xml:space="preserve">20%</t>
    </r>
    <r>
      <rPr>
        <sz val="10"/>
        <rFont val="Noto Sans CJK SC"/>
        <family val="2"/>
      </rPr>
      <t xml:space="preserve">を占める。</t>
    </r>
  </si>
  <si>
    <t xml:space="preserve">専門外来の割合は章が引用した報告による（二次資料経由）</t>
  </si>
  <si>
    <t xml:space="preserve">NG-152</t>
  </si>
  <si>
    <r>
      <rPr>
        <sz val="10"/>
        <rFont val="Arial"/>
        <family val="0"/>
        <charset val="1"/>
      </rPr>
      <t xml:space="preserve">CAPS</t>
    </r>
    <r>
      <rPr>
        <sz val="10"/>
        <rFont val="Noto Sans CJK SC"/>
        <family val="2"/>
      </rPr>
      <t xml:space="preserve">の患者には、痛みの訴えがあっても頻脈・血圧上昇・発汗などの自律神経反応が目立たない、適応がはっきりしない複数の手術痕がある、触診時に目を閉じて顔をしかめる（閉眼徴候）、聴診器で腹部を押すと手で押したときより痛みの反応が弱まる（聴診器徴候）といった特徴がみられる。腹壁痛との区別には</t>
    </r>
    <r>
      <rPr>
        <sz val="10"/>
        <rFont val="Arial"/>
        <family val="0"/>
        <charset val="1"/>
      </rPr>
      <t xml:space="preserve">Carnett</t>
    </r>
    <r>
      <rPr>
        <sz val="10"/>
        <rFont val="Noto Sans CJK SC"/>
        <family val="2"/>
      </rPr>
      <t xml:space="preserve">試験が役立ち、診察には直腸指診と会陰の視診を含める。</t>
    </r>
  </si>
  <si>
    <t xml:space="preserve">これらの所見は診断基準には含まれない</t>
  </si>
  <si>
    <t xml:space="preserve">NG-153</t>
  </si>
  <si>
    <r>
      <rPr>
        <sz val="10"/>
        <rFont val="Arial"/>
        <family val="0"/>
        <charset val="1"/>
      </rPr>
      <t xml:space="preserve">CAPS</t>
    </r>
    <r>
      <rPr>
        <sz val="10"/>
        <rFont val="Noto Sans CJK SC"/>
        <family val="2"/>
      </rPr>
      <t xml:space="preserve">では麻薬性鎮痛薬を避ける。第一選択は三環系抗うつ薬で、抗コリン作用の少ない二級アミン（デシプラミン、ノルトリプチリン）が好まれる。</t>
    </r>
    <r>
      <rPr>
        <sz val="10"/>
        <rFont val="Arial"/>
        <family val="0"/>
        <charset val="1"/>
      </rPr>
      <t xml:space="preserve">SNRI</t>
    </r>
    <r>
      <rPr>
        <sz val="10"/>
        <rFont val="Noto Sans CJK SC"/>
        <family val="2"/>
      </rPr>
      <t xml:space="preserve">（デュロキセチン</t>
    </r>
    <r>
      <rPr>
        <sz val="10"/>
        <rFont val="Arial"/>
        <family val="0"/>
        <charset val="1"/>
      </rPr>
      <t xml:space="preserve">30</t>
    </r>
    <r>
      <rPr>
        <sz val="10"/>
        <rFont val="Noto Sans CJK SC"/>
        <family val="2"/>
      </rPr>
      <t xml:space="preserve">〜</t>
    </r>
    <r>
      <rPr>
        <sz val="10"/>
        <rFont val="Arial"/>
        <family val="0"/>
        <charset val="1"/>
      </rPr>
      <t xml:space="preserve">60 mg/</t>
    </r>
    <r>
      <rPr>
        <sz val="10"/>
        <rFont val="Noto Sans CJK SC"/>
        <family val="2"/>
      </rPr>
      <t xml:space="preserve">日など）も第一選択になりうる。</t>
    </r>
    <r>
      <rPr>
        <sz val="10"/>
        <rFont val="Arial"/>
        <family val="0"/>
        <charset val="1"/>
      </rPr>
      <t xml:space="preserve">SSRI</t>
    </r>
    <r>
      <rPr>
        <sz val="10"/>
        <rFont val="Noto Sans CJK SC"/>
        <family val="2"/>
      </rPr>
      <t xml:space="preserve">単独は痛みには役立たないことが多い。低用量クエチアピン（</t>
    </r>
    <r>
      <rPr>
        <sz val="10"/>
        <rFont val="Arial"/>
        <family val="0"/>
        <charset val="1"/>
      </rPr>
      <t xml:space="preserve">25</t>
    </r>
    <r>
      <rPr>
        <sz val="10"/>
        <rFont val="Noto Sans CJK SC"/>
        <family val="2"/>
      </rPr>
      <t xml:space="preserve">〜</t>
    </r>
    <r>
      <rPr>
        <sz val="10"/>
        <rFont val="Arial"/>
        <family val="0"/>
        <charset val="1"/>
      </rPr>
      <t xml:space="preserve">100 mg</t>
    </r>
    <r>
      <rPr>
        <sz val="10"/>
        <rFont val="Noto Sans CJK SC"/>
        <family val="2"/>
      </rPr>
      <t xml:space="preserve">）は増強薬として使われる。カテゴリー</t>
    </r>
    <r>
      <rPr>
        <sz val="10"/>
        <rFont val="Arial"/>
        <family val="0"/>
        <charset val="1"/>
      </rPr>
      <t xml:space="preserve">A</t>
    </r>
    <r>
      <rPr>
        <sz val="10"/>
        <rFont val="Noto Sans CJK SC"/>
        <family val="2"/>
      </rPr>
      <t xml:space="preserve">は中枢性の神経調節薬、カテゴリー</t>
    </r>
    <r>
      <rPr>
        <sz val="10"/>
        <rFont val="Arial"/>
        <family val="0"/>
        <charset val="1"/>
      </rPr>
      <t xml:space="preserve">B</t>
    </r>
    <r>
      <rPr>
        <sz val="10"/>
        <rFont val="Noto Sans CJK SC"/>
        <family val="2"/>
      </rPr>
      <t xml:space="preserve">は末梢に作用する薬にも反応しうると考えられている。</t>
    </r>
  </si>
  <si>
    <t xml:space="preserve">NG-154</t>
  </si>
  <si>
    <r>
      <rPr>
        <sz val="10"/>
        <rFont val="Arial"/>
        <family val="0"/>
        <charset val="1"/>
      </rPr>
      <t xml:space="preserve">Rome V</t>
    </r>
    <r>
      <rPr>
        <sz val="10"/>
        <rFont val="Noto Sans CJK SC"/>
        <family val="2"/>
      </rPr>
      <t xml:space="preserve">の成人の腹部片頭痛は、</t>
    </r>
    <r>
      <rPr>
        <sz val="10"/>
        <rFont val="Arial"/>
        <family val="0"/>
        <charset val="1"/>
      </rPr>
      <t xml:space="preserve">1</t>
    </r>
    <r>
      <rPr>
        <sz val="10"/>
        <rFont val="Noto Sans CJK SC"/>
        <family val="2"/>
      </rPr>
      <t xml:space="preserve">時間以上数日まで続く型どおりの激しい腹痛発作が数週から数か月の間隔で年</t>
    </r>
    <r>
      <rPr>
        <sz val="10"/>
        <rFont val="Arial"/>
        <family val="0"/>
        <charset val="1"/>
      </rPr>
      <t xml:space="preserve">3</t>
    </r>
    <r>
      <rPr>
        <sz val="10"/>
        <rFont val="Noto Sans CJK SC"/>
        <family val="2"/>
      </rPr>
      <t xml:space="preserve">回以上（最近</t>
    </r>
    <r>
      <rPr>
        <sz val="10"/>
        <rFont val="Arial"/>
        <family val="0"/>
        <charset val="1"/>
      </rPr>
      <t xml:space="preserve">6</t>
    </r>
    <r>
      <rPr>
        <sz val="10"/>
        <rFont val="Noto Sans CJK SC"/>
        <family val="2"/>
      </rPr>
      <t xml:space="preserve">か月で</t>
    </r>
    <r>
      <rPr>
        <sz val="10"/>
        <rFont val="Arial"/>
        <family val="0"/>
        <charset val="1"/>
      </rPr>
      <t xml:space="preserve">2</t>
    </r>
    <r>
      <rPr>
        <sz val="10"/>
        <rFont val="Noto Sans CJK SC"/>
        <family val="2"/>
      </rPr>
      <t xml:space="preserve">回以上）起こり、日常生活ができなくなり、片頭痛の既往、片頭痛の家族歴、食欲不振・悪心・嘔吐、光過敏、顔面蒼白、前兆のうち</t>
    </r>
    <r>
      <rPr>
        <sz val="10"/>
        <rFont val="Arial"/>
        <family val="0"/>
        <charset val="1"/>
      </rPr>
      <t xml:space="preserve">2</t>
    </r>
    <r>
      <rPr>
        <sz val="10"/>
        <rFont val="Noto Sans CJK SC"/>
        <family val="2"/>
      </rPr>
      <t xml:space="preserve">つ以上を伴うものである。痛みが主で嘔吐が繰り返さない点で周期性嘔吐症候群と区別する。</t>
    </r>
  </si>
  <si>
    <t xml:space="preserve">NG-155</t>
  </si>
  <si>
    <r>
      <rPr>
        <sz val="10"/>
        <rFont val="Noto Sans CJK SC"/>
        <family val="2"/>
      </rPr>
      <t xml:space="preserve">成人の腹部片頭痛の発作は</t>
    </r>
    <r>
      <rPr>
        <sz val="10"/>
        <rFont val="Arial"/>
        <family val="0"/>
        <charset val="1"/>
      </rPr>
      <t xml:space="preserve">2</t>
    </r>
    <r>
      <rPr>
        <sz val="10"/>
        <rFont val="Noto Sans CJK SC"/>
        <family val="2"/>
      </rPr>
      <t xml:space="preserve">〜</t>
    </r>
    <r>
      <rPr>
        <sz val="10"/>
        <rFont val="Arial"/>
        <family val="0"/>
        <charset val="1"/>
      </rPr>
      <t xml:space="preserve">72</t>
    </r>
    <r>
      <rPr>
        <sz val="10"/>
        <rFont val="Noto Sans CJK SC"/>
        <family val="2"/>
      </rPr>
      <t xml:space="preserve">時間、平均約</t>
    </r>
    <r>
      <rPr>
        <sz val="10"/>
        <rFont val="Arial"/>
        <family val="0"/>
        <charset val="1"/>
      </rPr>
      <t xml:space="preserve">17</t>
    </r>
    <r>
      <rPr>
        <sz val="10"/>
        <rFont val="Noto Sans CJK SC"/>
        <family val="2"/>
      </rPr>
      <t xml:space="preserve">時間続き、痛みは食事や排便と関係しない。患者の</t>
    </r>
    <r>
      <rPr>
        <sz val="10"/>
        <rFont val="Arial"/>
        <family val="0"/>
        <charset val="1"/>
      </rPr>
      <t xml:space="preserve">70%</t>
    </r>
    <r>
      <rPr>
        <sz val="10"/>
        <rFont val="Noto Sans CJK SC"/>
        <family val="2"/>
      </rPr>
      <t xml:space="preserve">に片頭痛の既往がある。急性発作にはトリプタン、予防にはプロプラノロール、フルナリジン、シプロヘプタジン、ピゾチフェン、バルプロ酸など片頭痛の予防薬が使われ、三環系抗うつ薬や</t>
    </r>
    <r>
      <rPr>
        <sz val="10"/>
        <rFont val="Arial"/>
        <family val="0"/>
        <charset val="1"/>
      </rPr>
      <t xml:space="preserve">SNRI</t>
    </r>
    <r>
      <rPr>
        <sz val="10"/>
        <rFont val="Noto Sans CJK SC"/>
        <family val="2"/>
      </rPr>
      <t xml:space="preserve">、認知行動療法も勧められる。</t>
    </r>
  </si>
  <si>
    <t xml:space="preserve">成人での治療の根拠は主に片頭痛や小児の知見からの外挿</t>
  </si>
  <si>
    <t xml:space="preserve">NG-156</t>
  </si>
  <si>
    <r>
      <rPr>
        <sz val="10"/>
        <rFont val="Arial"/>
        <family val="0"/>
        <charset val="1"/>
      </rPr>
      <t xml:space="preserve">Rome V</t>
    </r>
    <r>
      <rPr>
        <sz val="10"/>
        <rFont val="Noto Sans CJK SC"/>
        <family val="2"/>
      </rPr>
      <t xml:space="preserve">の麻薬性腸症候群（オピオイド誘発性消化管痛覚過敏）は、麻薬で治療されている慢性または頻回の腹痛（ほぼ毎日）が現在または過去の消化管疾患で説明できず、麻薬の継続や増量で悪化または残る、効果が切れると著しく悪化し再開で改善する、発作の頻度・持続・強さが増す、のうち</t>
    </r>
    <r>
      <rPr>
        <sz val="10"/>
        <rFont val="Arial"/>
        <family val="0"/>
        <charset val="1"/>
      </rPr>
      <t xml:space="preserve">2</t>
    </r>
    <r>
      <rPr>
        <sz val="10"/>
        <rFont val="Noto Sans CJK SC"/>
        <family val="2"/>
      </rPr>
      <t xml:space="preserve">つ以上を満たすものである。地域の有病率は</t>
    </r>
    <r>
      <rPr>
        <sz val="10"/>
        <rFont val="Arial"/>
        <family val="0"/>
        <charset val="1"/>
      </rPr>
      <t xml:space="preserve">0.17%</t>
    </r>
    <r>
      <rPr>
        <sz val="10"/>
        <rFont val="Noto Sans CJK SC"/>
        <family val="2"/>
      </rPr>
      <t xml:space="preserve">、定期的にオピオイドを処方されている人では</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と報告されている。</t>
    </r>
  </si>
  <si>
    <t xml:space="preserve">有病率は章が引用した研究による（二次資料経由）</t>
  </si>
  <si>
    <t xml:space="preserve">NG-157</t>
  </si>
  <si>
    <r>
      <rPr>
        <sz val="10"/>
        <rFont val="Noto Sans CJK SC"/>
        <family val="2"/>
      </rPr>
      <t xml:space="preserve">麻薬性腸症候群の患者</t>
    </r>
    <r>
      <rPr>
        <sz val="10"/>
        <rFont val="Arial"/>
        <family val="0"/>
        <charset val="1"/>
      </rPr>
      <t xml:space="preserve">39</t>
    </r>
    <r>
      <rPr>
        <sz val="10"/>
        <rFont val="Noto Sans CJK SC"/>
        <family val="2"/>
      </rPr>
      <t xml:space="preserve">人に入院で約</t>
    </r>
    <r>
      <rPr>
        <sz val="10"/>
        <rFont val="Arial"/>
        <family val="0"/>
        <charset val="1"/>
      </rPr>
      <t xml:space="preserve">7</t>
    </r>
    <r>
      <rPr>
        <sz val="10"/>
        <rFont val="Noto Sans CJK SC"/>
        <family val="2"/>
      </rPr>
      <t xml:space="preserve">日間の解毒を行った研究では、解毒は</t>
    </r>
    <r>
      <rPr>
        <sz val="10"/>
        <rFont val="Arial"/>
        <family val="0"/>
        <charset val="1"/>
      </rPr>
      <t xml:space="preserve">89.7%</t>
    </r>
    <r>
      <rPr>
        <sz val="10"/>
        <rFont val="Noto Sans CJK SC"/>
        <family val="2"/>
      </rPr>
      <t xml:space="preserve">で成功し、</t>
    </r>
    <r>
      <rPr>
        <sz val="10"/>
        <rFont val="Arial"/>
        <family val="0"/>
        <charset val="1"/>
      </rPr>
      <t xml:space="preserve">60%</t>
    </r>
    <r>
      <rPr>
        <sz val="10"/>
        <rFont val="Noto Sans CJK SC"/>
        <family val="2"/>
      </rPr>
      <t xml:space="preserve">が反応者だったが、</t>
    </r>
    <r>
      <rPr>
        <sz val="10"/>
        <rFont val="Arial"/>
        <family val="0"/>
        <charset val="1"/>
      </rPr>
      <t xml:space="preserve">3</t>
    </r>
    <r>
      <rPr>
        <sz val="10"/>
        <rFont val="Noto Sans CJK SC"/>
        <family val="2"/>
      </rPr>
      <t xml:space="preserve">か月後には</t>
    </r>
    <r>
      <rPr>
        <sz val="10"/>
        <rFont val="Arial"/>
        <family val="0"/>
        <charset val="1"/>
      </rPr>
      <t xml:space="preserve">43.2%</t>
    </r>
    <r>
      <rPr>
        <sz val="10"/>
        <rFont val="Noto Sans CJK SC"/>
        <family val="2"/>
      </rPr>
      <t xml:space="preserve">がオピオイドを再開していた。オピオイドをやめ続けた人は腹痛が軽かった。治療には神経調節薬、精神疾患の併存への対応、脳腸行動療法を含む統合的なケアが必要とされる。</t>
    </r>
  </si>
  <si>
    <t xml:space="preserve">単一研究の値（二次資料経由）</t>
  </si>
  <si>
    <t xml:space="preserve">NG-158</t>
  </si>
  <si>
    <r>
      <rPr>
        <sz val="10"/>
        <rFont val="Arial"/>
        <family val="0"/>
        <charset val="1"/>
      </rPr>
      <t xml:space="preserve">Rome V </t>
    </r>
    <r>
      <rPr>
        <sz val="10"/>
        <rFont val="Noto Sans CJK SC"/>
        <family val="2"/>
      </rPr>
      <t xml:space="preserve">肛門直腸疾患</t>
    </r>
  </si>
  <si>
    <r>
      <rPr>
        <sz val="10"/>
        <rFont val="Arial"/>
        <family val="0"/>
        <charset val="1"/>
      </rPr>
      <t xml:space="preserve">Rome V</t>
    </r>
    <r>
      <rPr>
        <sz val="10"/>
        <rFont val="Noto Sans CJK SC"/>
        <family val="2"/>
      </rPr>
      <t xml:space="preserve">の肛門直腸疾患は、便失禁、肛門直腸痛（肛門挙筋症候群、原因不明の肛門直腸痛、消散性直腸痛）、排便協調障害、肛門直腸感覚機能障害（直腸感覚低下、直腸感覚過敏）に分けられる。排便協調障害と感覚機能障害の診断には症状と生理学的検査の両方が要るが、便失禁と肛門直腸痛は症状だけで診断する。</t>
    </r>
  </si>
  <si>
    <t xml:space="preserve">SRC-145</t>
  </si>
  <si>
    <r>
      <rPr>
        <sz val="10"/>
        <rFont val="Arial"/>
        <family val="0"/>
        <charset val="1"/>
      </rPr>
      <t xml:space="preserve">Rao SSC, Bharucha AE, Carrington EV, et al. Anorectal Disorders. Gastroenterology 2026;170:1318-1346</t>
    </r>
    <r>
      <rPr>
        <sz val="10"/>
        <rFont val="Noto Sans CJK SC"/>
        <family val="2"/>
      </rPr>
      <t xml:space="preserve">（</t>
    </r>
    <r>
      <rPr>
        <sz val="10"/>
        <rFont val="Arial"/>
        <family val="0"/>
        <charset val="1"/>
      </rPr>
      <t xml:space="preserve">Rome V</t>
    </r>
    <r>
      <rPr>
        <sz val="10"/>
        <rFont val="Noto Sans CJK SC"/>
        <family val="2"/>
      </rPr>
      <t xml:space="preserve">）</t>
    </r>
  </si>
  <si>
    <t xml:space="preserve">10.1053/j.gastro.2026.01.037</t>
  </si>
  <si>
    <t xml:space="preserve">NG-159</t>
  </si>
  <si>
    <r>
      <rPr>
        <sz val="10"/>
        <rFont val="Arial"/>
        <family val="0"/>
        <charset val="1"/>
      </rPr>
      <t xml:space="preserve">Rome V</t>
    </r>
    <r>
      <rPr>
        <sz val="10"/>
        <rFont val="Noto Sans CJK SC"/>
        <family val="2"/>
      </rPr>
      <t xml:space="preserve">の便失禁は、制御できない便の漏れが</t>
    </r>
    <r>
      <rPr>
        <sz val="10"/>
        <rFont val="Arial"/>
        <family val="0"/>
        <charset val="1"/>
      </rPr>
      <t xml:space="preserve">2</t>
    </r>
    <r>
      <rPr>
        <sz val="10"/>
        <rFont val="Noto Sans CJK SC"/>
        <family val="2"/>
      </rPr>
      <t xml:space="preserve">回以上あり、</t>
    </r>
    <r>
      <rPr>
        <sz val="10"/>
        <rFont val="Arial"/>
        <family val="0"/>
        <charset val="1"/>
      </rPr>
      <t xml:space="preserve">4</t>
    </r>
    <r>
      <rPr>
        <sz val="10"/>
        <rFont val="Noto Sans CJK SC"/>
        <family val="2"/>
      </rPr>
      <t xml:space="preserve">週間の排便日誌で月</t>
    </r>
    <r>
      <rPr>
        <sz val="10"/>
        <rFont val="Arial"/>
        <family val="0"/>
        <charset val="1"/>
      </rPr>
      <t xml:space="preserve">1</t>
    </r>
    <r>
      <rPr>
        <sz val="10"/>
        <rFont val="Noto Sans CJK SC"/>
        <family val="2"/>
      </rPr>
      <t xml:space="preserve">回以上確認されるものと定義される。臨床では、最近</t>
    </r>
    <r>
      <rPr>
        <sz val="10"/>
        <rFont val="Arial"/>
        <family val="0"/>
        <charset val="1"/>
      </rPr>
      <t xml:space="preserve">12</t>
    </r>
    <r>
      <rPr>
        <sz val="10"/>
        <rFont val="Noto Sans CJK SC"/>
        <family val="2"/>
      </rPr>
      <t xml:space="preserve">か月に</t>
    </r>
    <r>
      <rPr>
        <sz val="10"/>
        <rFont val="Arial"/>
        <family val="0"/>
        <charset val="1"/>
      </rPr>
      <t xml:space="preserve">2</t>
    </r>
    <r>
      <rPr>
        <sz val="10"/>
        <rFont val="Noto Sans CJK SC"/>
        <family val="2"/>
      </rPr>
      <t xml:space="preserve">回以上の便失禁があればよい。月</t>
    </r>
    <r>
      <rPr>
        <sz val="10"/>
        <rFont val="Arial"/>
        <family val="0"/>
        <charset val="1"/>
      </rPr>
      <t xml:space="preserve">1</t>
    </r>
    <r>
      <rPr>
        <sz val="10"/>
        <rFont val="Noto Sans CJK SC"/>
        <family val="2"/>
      </rPr>
      <t xml:space="preserve">回未満の患者が</t>
    </r>
    <r>
      <rPr>
        <sz val="10"/>
        <rFont val="Arial"/>
        <family val="0"/>
        <charset val="1"/>
      </rPr>
      <t xml:space="preserve">55%</t>
    </r>
    <r>
      <rPr>
        <sz val="10"/>
        <rFont val="Noto Sans CJK SC"/>
        <family val="2"/>
      </rPr>
      <t xml:space="preserve">いるという研究があり、まれな便失禁でも生活の質を下げ、バイオフィードバック療法に同様に反応するため、「反復する」という曖昧な表現が改められた。</t>
    </r>
  </si>
  <si>
    <t xml:space="preserve">NG-160</t>
  </si>
  <si>
    <r>
      <rPr>
        <sz val="10"/>
        <rFont val="Noto Sans CJK SC"/>
        <family val="2"/>
      </rPr>
      <t xml:space="preserve">便失禁の世界の有病率は、</t>
    </r>
    <r>
      <rPr>
        <sz val="10"/>
        <rFont val="Arial"/>
        <family val="0"/>
        <charset val="1"/>
      </rPr>
      <t xml:space="preserve">80</t>
    </r>
    <r>
      <rPr>
        <sz val="10"/>
        <rFont val="Noto Sans CJK SC"/>
        <family val="2"/>
      </rPr>
      <t xml:space="preserve">研究のシステマティックレビューで</t>
    </r>
    <r>
      <rPr>
        <sz val="10"/>
        <rFont val="Arial"/>
        <family val="0"/>
        <charset val="1"/>
      </rPr>
      <t xml:space="preserve">8.0%</t>
    </r>
    <r>
      <rPr>
        <sz val="10"/>
        <rFont val="Noto Sans CJK SC"/>
        <family val="2"/>
      </rPr>
      <t xml:space="preserve">（</t>
    </r>
    <r>
      <rPr>
        <sz val="10"/>
        <rFont val="Arial"/>
        <family val="0"/>
        <charset val="1"/>
      </rPr>
      <t xml:space="preserve">Rome</t>
    </r>
    <r>
      <rPr>
        <sz val="10"/>
        <rFont val="Noto Sans CJK SC"/>
        <family val="2"/>
      </rPr>
      <t xml:space="preserve">基準では</t>
    </r>
    <r>
      <rPr>
        <sz val="10"/>
        <rFont val="Arial"/>
        <family val="0"/>
        <charset val="1"/>
      </rPr>
      <t xml:space="preserve">5.4%</t>
    </r>
    <r>
      <rPr>
        <sz val="10"/>
        <rFont val="Noto Sans CJK SC"/>
        <family val="2"/>
      </rPr>
      <t xml:space="preserve">）で、高齢者（</t>
    </r>
    <r>
      <rPr>
        <sz val="10"/>
        <rFont val="Arial"/>
        <family val="0"/>
        <charset val="1"/>
      </rPr>
      <t xml:space="preserve">9.3%</t>
    </r>
    <r>
      <rPr>
        <sz val="10"/>
        <rFont val="Noto Sans CJK SC"/>
        <family val="2"/>
      </rPr>
      <t xml:space="preserve">対</t>
    </r>
    <r>
      <rPr>
        <sz val="10"/>
        <rFont val="Arial"/>
        <family val="0"/>
        <charset val="1"/>
      </rPr>
      <t xml:space="preserve">4.9%</t>
    </r>
    <r>
      <rPr>
        <sz val="10"/>
        <rFont val="Noto Sans CJK SC"/>
        <family val="2"/>
      </rPr>
      <t xml:space="preserve">）と女性（</t>
    </r>
    <r>
      <rPr>
        <sz val="10"/>
        <rFont val="Arial"/>
        <family val="0"/>
        <charset val="1"/>
      </rPr>
      <t xml:space="preserve">9.1%</t>
    </r>
    <r>
      <rPr>
        <sz val="10"/>
        <rFont val="Noto Sans CJK SC"/>
        <family val="2"/>
      </rPr>
      <t xml:space="preserve">対</t>
    </r>
    <r>
      <rPr>
        <sz val="10"/>
        <rFont val="Arial"/>
        <family val="0"/>
        <charset val="1"/>
      </rPr>
      <t xml:space="preserve">7.4%</t>
    </r>
    <r>
      <rPr>
        <sz val="10"/>
        <rFont val="Noto Sans CJK SC"/>
        <family val="2"/>
      </rPr>
      <t xml:space="preserve">）に多い。危険因子には加齢、女性、分娩時の損傷、下痢、胆嚢摘出術、糖尿病、神経疾患・炎症性疾患がある。患者は自分から言わないことがあるため、直接尋ねる必要がある。</t>
    </r>
  </si>
  <si>
    <t xml:space="preserve">有病率は章が引用したレビューの値（二次資料経由）</t>
  </si>
  <si>
    <t xml:space="preserve">NG-161</t>
  </si>
  <si>
    <r>
      <rPr>
        <sz val="10"/>
        <rFont val="Arial"/>
        <family val="0"/>
        <charset val="1"/>
      </rPr>
      <t xml:space="preserve">Rome V</t>
    </r>
    <r>
      <rPr>
        <sz val="10"/>
        <rFont val="Noto Sans CJK SC"/>
        <family val="2"/>
      </rPr>
      <t xml:space="preserve">の排便協調障害は、過度のいきみ、用手的な排便、肛門直腸の閉塞感、残便感のうち</t>
    </r>
    <r>
      <rPr>
        <sz val="10"/>
        <rFont val="Arial"/>
        <family val="0"/>
        <charset val="1"/>
      </rPr>
      <t xml:space="preserve">1</t>
    </r>
    <r>
      <rPr>
        <sz val="10"/>
        <rFont val="Noto Sans CJK SC"/>
        <family val="2"/>
      </rPr>
      <t xml:space="preserve">つ以上が排便の</t>
    </r>
    <r>
      <rPr>
        <sz val="10"/>
        <rFont val="Arial"/>
        <family val="0"/>
        <charset val="1"/>
      </rPr>
      <t xml:space="preserve">25%</t>
    </r>
    <r>
      <rPr>
        <sz val="10"/>
        <rFont val="Noto Sans CJK SC"/>
        <family val="2"/>
      </rPr>
      <t xml:space="preserve">以上にあり、直腸肛門内圧検査（直腸肛門圧較差の低下または異常な排出パターン）、バルーン排出検査、排便造影のいずれか</t>
    </r>
    <r>
      <rPr>
        <sz val="10"/>
        <rFont val="Arial"/>
        <family val="0"/>
        <charset val="1"/>
      </rPr>
      <t xml:space="preserve">1</t>
    </r>
    <r>
      <rPr>
        <sz val="10"/>
        <rFont val="Noto Sans CJK SC"/>
        <family val="2"/>
      </rPr>
      <t xml:space="preserve">つで排出障害が示されるものである。異常な検査が</t>
    </r>
    <r>
      <rPr>
        <sz val="10"/>
        <rFont val="Arial"/>
        <family val="0"/>
        <charset val="1"/>
      </rPr>
      <t xml:space="preserve">1</t>
    </r>
    <r>
      <rPr>
        <sz val="10"/>
        <rFont val="Noto Sans CJK SC"/>
        <family val="2"/>
      </rPr>
      <t xml:space="preserve">つなら</t>
    </r>
    <r>
      <rPr>
        <sz val="10"/>
        <rFont val="Arial"/>
        <family val="0"/>
        <charset val="1"/>
      </rPr>
      <t xml:space="preserve">probable</t>
    </r>
    <r>
      <rPr>
        <sz val="10"/>
        <rFont val="Noto Sans CJK SC"/>
        <family val="2"/>
      </rPr>
      <t xml:space="preserve">、</t>
    </r>
    <r>
      <rPr>
        <sz val="10"/>
        <rFont val="Arial"/>
        <family val="0"/>
        <charset val="1"/>
      </rPr>
      <t xml:space="preserve">2</t>
    </r>
    <r>
      <rPr>
        <sz val="10"/>
        <rFont val="Noto Sans CJK SC"/>
        <family val="2"/>
      </rPr>
      <t xml:space="preserve">つ以上なら</t>
    </r>
    <r>
      <rPr>
        <sz val="10"/>
        <rFont val="Arial"/>
        <family val="0"/>
        <charset val="1"/>
      </rPr>
      <t xml:space="preserve">definite</t>
    </r>
    <r>
      <rPr>
        <sz val="10"/>
        <rFont val="Noto Sans CJK SC"/>
        <family val="2"/>
      </rPr>
      <t xml:space="preserve">とする。慢性便秘症や</t>
    </r>
    <r>
      <rPr>
        <sz val="10"/>
        <rFont val="Arial"/>
        <family val="0"/>
        <charset val="1"/>
      </rPr>
      <t xml:space="preserve">IBS</t>
    </r>
    <r>
      <rPr>
        <sz val="10"/>
        <rFont val="Noto Sans CJK SC"/>
        <family val="2"/>
      </rPr>
      <t xml:space="preserve">の基準を満たしていてもよい。</t>
    </r>
  </si>
  <si>
    <t xml:space="preserve">NG-162</t>
  </si>
  <si>
    <r>
      <rPr>
        <sz val="10"/>
        <rFont val="Noto Sans CJK SC"/>
        <family val="2"/>
      </rPr>
      <t xml:space="preserve">排便協調障害は、正常な排便を「忘れてしまった」後天的な行動の障害と考えられ、バイオフィードバック療法で学び直せることが多い。地域の研究では、肛門内圧検査を受けた便秘患者の</t>
    </r>
    <r>
      <rPr>
        <sz val="10"/>
        <rFont val="Arial"/>
        <family val="0"/>
        <charset val="1"/>
      </rPr>
      <t xml:space="preserve">47%</t>
    </r>
    <r>
      <rPr>
        <sz val="10"/>
        <rFont val="Noto Sans CJK SC"/>
        <family val="2"/>
      </rPr>
      <t xml:space="preserve">が排便協調障害で、年齢調整発生率は女性で</t>
    </r>
    <r>
      <rPr>
        <sz val="10"/>
        <rFont val="Arial"/>
        <family val="0"/>
        <charset val="1"/>
      </rPr>
      <t xml:space="preserve">10</t>
    </r>
    <r>
      <rPr>
        <sz val="10"/>
        <rFont val="Noto Sans CJK SC"/>
        <family val="2"/>
      </rPr>
      <t xml:space="preserve">万人年あたり</t>
    </r>
    <r>
      <rPr>
        <sz val="10"/>
        <rFont val="Arial"/>
        <family val="0"/>
        <charset val="1"/>
      </rPr>
      <t xml:space="preserve">31.8</t>
    </r>
    <r>
      <rPr>
        <sz val="10"/>
        <rFont val="Noto Sans CJK SC"/>
        <family val="2"/>
      </rPr>
      <t xml:space="preserve">、男性で</t>
    </r>
    <r>
      <rPr>
        <sz val="10"/>
        <rFont val="Arial"/>
        <family val="0"/>
        <charset val="1"/>
      </rPr>
      <t xml:space="preserve">6.6</t>
    </r>
    <r>
      <rPr>
        <sz val="10"/>
        <rFont val="Noto Sans CJK SC"/>
        <family val="2"/>
      </rPr>
      <t xml:space="preserve">だった。自宅でのバイオフィードバックは外来と同程度の成功率（</t>
    </r>
    <r>
      <rPr>
        <sz val="10"/>
        <rFont val="Arial"/>
        <family val="0"/>
        <charset val="1"/>
      </rPr>
      <t xml:space="preserve">68%</t>
    </r>
    <r>
      <rPr>
        <sz val="10"/>
        <rFont val="Noto Sans CJK SC"/>
        <family val="2"/>
      </rPr>
      <t xml:space="preserve">対</t>
    </r>
    <r>
      <rPr>
        <sz val="10"/>
        <rFont val="Arial"/>
        <family val="0"/>
        <charset val="1"/>
      </rPr>
      <t xml:space="preserve">70%</t>
    </r>
    <r>
      <rPr>
        <sz val="10"/>
        <rFont val="Noto Sans CJK SC"/>
        <family val="2"/>
      </rPr>
      <t xml:space="preserve">）で、費用は低い。</t>
    </r>
  </si>
  <si>
    <t xml:space="preserve">NG-163</t>
  </si>
  <si>
    <r>
      <rPr>
        <sz val="10"/>
        <rFont val="Arial"/>
        <family val="0"/>
        <charset val="1"/>
      </rPr>
      <t xml:space="preserve">Rome V</t>
    </r>
    <r>
      <rPr>
        <sz val="10"/>
        <rFont val="Noto Sans CJK SC"/>
        <family val="2"/>
      </rPr>
      <t xml:space="preserve">の肛門挙筋症候群は、</t>
    </r>
    <r>
      <rPr>
        <sz val="10"/>
        <rFont val="Arial"/>
        <family val="0"/>
        <charset val="1"/>
      </rPr>
      <t xml:space="preserve">30</t>
    </r>
    <r>
      <rPr>
        <sz val="10"/>
        <rFont val="Noto Sans CJK SC"/>
        <family val="2"/>
      </rPr>
      <t xml:space="preserve">分以上続く慢性・反復性の肛門直腸痛で、恥骨直腸筋の牽引で圧痛があり、他の原因が除外されたものである。圧痛がなければ原因不明の肛門直腸痛とする。消散性直腸痛は、排便と関係なく数秒から数分続く肛門直腸の痛みで、発作の間は痛みがない。無作為化試験では、圧痛のある患者の</t>
    </r>
    <r>
      <rPr>
        <sz val="10"/>
        <rFont val="Arial"/>
        <family val="0"/>
        <charset val="1"/>
      </rPr>
      <t xml:space="preserve">87%</t>
    </r>
    <r>
      <rPr>
        <sz val="10"/>
        <rFont val="Noto Sans CJK SC"/>
        <family val="2"/>
      </rPr>
      <t xml:space="preserve">がバイオフィードバックで痛みが十分に和らいだ（電気刺激</t>
    </r>
    <r>
      <rPr>
        <sz val="10"/>
        <rFont val="Arial"/>
        <family val="0"/>
        <charset val="1"/>
      </rPr>
      <t xml:space="preserve">45%</t>
    </r>
    <r>
      <rPr>
        <sz val="10"/>
        <rFont val="Noto Sans CJK SC"/>
        <family val="2"/>
      </rPr>
      <t xml:space="preserve">、マッサージ</t>
    </r>
    <r>
      <rPr>
        <sz val="10"/>
        <rFont val="Arial"/>
        <family val="0"/>
        <charset val="1"/>
      </rPr>
      <t xml:space="preserve">22%</t>
    </r>
    <r>
      <rPr>
        <sz val="10"/>
        <rFont val="Noto Sans CJK SC"/>
        <family val="2"/>
      </rPr>
      <t xml:space="preserve">）。</t>
    </r>
  </si>
  <si>
    <t xml:space="preserve">NG-164</t>
  </si>
  <si>
    <r>
      <rPr>
        <sz val="10"/>
        <rFont val="Arial"/>
        <family val="0"/>
        <charset val="1"/>
      </rPr>
      <t xml:space="preserve">Rome V</t>
    </r>
    <r>
      <rPr>
        <sz val="10"/>
        <rFont val="Noto Sans CJK SC"/>
        <family val="2"/>
      </rPr>
      <t xml:space="preserve">の直腸感覚低下は、便失禁または排便協調障害の症状基準を満たし、直腸バルーン伸展で初期感覚・便意・切迫便意・最大耐容量のうち</t>
    </r>
    <r>
      <rPr>
        <sz val="10"/>
        <rFont val="Arial"/>
        <family val="0"/>
        <charset val="1"/>
      </rPr>
      <t xml:space="preserve">2</t>
    </r>
    <r>
      <rPr>
        <sz val="10"/>
        <rFont val="Noto Sans CJK SC"/>
        <family val="2"/>
      </rPr>
      <t xml:space="preserve">つ以上の閾値が正常上限の</t>
    </r>
    <r>
      <rPr>
        <sz val="10"/>
        <rFont val="Arial"/>
        <family val="0"/>
        <charset val="1"/>
      </rPr>
      <t xml:space="preserve">2SD</t>
    </r>
    <r>
      <rPr>
        <sz val="10"/>
        <rFont val="Noto Sans CJK SC"/>
        <family val="2"/>
      </rPr>
      <t xml:space="preserve">を超えるものである。慢性便秘症の最大</t>
    </r>
    <r>
      <rPr>
        <sz val="10"/>
        <rFont val="Arial"/>
        <family val="0"/>
        <charset val="1"/>
      </rPr>
      <t xml:space="preserve">25%</t>
    </r>
    <r>
      <rPr>
        <sz val="10"/>
        <rFont val="Noto Sans CJK SC"/>
        <family val="2"/>
      </rPr>
      <t xml:space="preserve">にみられ、オピオイド、パーキンソン病、脊髄損傷、糖尿病で二次的に起こることもある。治療には、バルーン量を段階的に減らして小さな刺激を感じ取る練習をする感覚バイオフィードバックが特に有用とされる。</t>
    </r>
  </si>
  <si>
    <t xml:space="preserve">NG-165</t>
  </si>
  <si>
    <r>
      <rPr>
        <sz val="10"/>
        <rFont val="Arial"/>
        <family val="0"/>
        <charset val="1"/>
      </rPr>
      <t xml:space="preserve">Rome V</t>
    </r>
    <r>
      <rPr>
        <sz val="10"/>
        <rFont val="Noto Sans CJK SC"/>
        <family val="2"/>
      </rPr>
      <t xml:space="preserve">の直腸感覚過敏は、便失禁または排便協調障害の症状基準を満たし、便意・切迫便意・最大耐容量・痛みのうち</t>
    </r>
    <r>
      <rPr>
        <sz val="10"/>
        <rFont val="Arial"/>
        <family val="0"/>
        <charset val="1"/>
      </rPr>
      <t xml:space="preserve">1</t>
    </r>
    <r>
      <rPr>
        <sz val="10"/>
        <rFont val="Noto Sans CJK SC"/>
        <family val="2"/>
      </rPr>
      <t xml:space="preserve">つ以上の閾値が正常下限の</t>
    </r>
    <r>
      <rPr>
        <sz val="10"/>
        <rFont val="Arial"/>
        <family val="0"/>
        <charset val="1"/>
      </rPr>
      <t xml:space="preserve">2SD</t>
    </r>
    <r>
      <rPr>
        <sz val="10"/>
        <rFont val="Noto Sans CJK SC"/>
        <family val="2"/>
      </rPr>
      <t xml:space="preserve">より低いものである（初期感覚の閾値は使わない）。</t>
    </r>
    <r>
      <rPr>
        <sz val="10"/>
        <rFont val="Arial"/>
        <family val="0"/>
        <charset val="1"/>
      </rPr>
      <t xml:space="preserve">IBS</t>
    </r>
    <r>
      <rPr>
        <sz val="10"/>
        <rFont val="Noto Sans CJK SC"/>
        <family val="2"/>
      </rPr>
      <t xml:space="preserve">と強く関連し、切迫感や腹痛を伴う。無作為化試験では、バロスタットで段階的に伸展する感覚順応療法がエスシタロプラムより感覚過敏と便通症状を改善した。</t>
    </r>
  </si>
  <si>
    <t xml:space="preserve">NG-166</t>
  </si>
  <si>
    <r>
      <rPr>
        <sz val="10"/>
        <rFont val="Arial"/>
        <family val="0"/>
        <charset val="1"/>
      </rPr>
      <t xml:space="preserve">Rome V </t>
    </r>
    <r>
      <rPr>
        <sz val="10"/>
        <rFont val="Noto Sans CJK SC"/>
        <family val="2"/>
      </rPr>
      <t xml:space="preserve">生物心理社会的ケア</t>
    </r>
  </si>
  <si>
    <r>
      <rPr>
        <sz val="10"/>
        <rFont val="Arial"/>
        <family val="0"/>
        <charset val="1"/>
      </rPr>
      <t xml:space="preserve">Rome V</t>
    </r>
    <r>
      <rPr>
        <sz val="10"/>
        <rFont val="Noto Sans CJK SC"/>
        <family val="2"/>
      </rPr>
      <t xml:space="preserve">は心理社会的ケアの統合を</t>
    </r>
    <r>
      <rPr>
        <sz val="10"/>
        <rFont val="Arial"/>
        <family val="0"/>
        <charset val="1"/>
      </rPr>
      <t xml:space="preserve">3</t>
    </r>
    <r>
      <rPr>
        <sz val="10"/>
        <rFont val="Noto Sans CJK SC"/>
        <family val="2"/>
      </rPr>
      <t xml:space="preserve">段階に整理している。レベル</t>
    </r>
    <r>
      <rPr>
        <sz val="10"/>
        <rFont val="Arial"/>
        <family val="0"/>
        <charset val="1"/>
      </rPr>
      <t xml:space="preserve">1</t>
    </r>
    <r>
      <rPr>
        <sz val="10"/>
        <rFont val="Noto Sans CJK SC"/>
        <family val="2"/>
      </rPr>
      <t xml:space="preserve">では、医師が診断と第一選択の治療とともに、腸脳軸の心理教育とストレス対処・運動・食事・生活習慣のセルフマネジメントを伝える。レベル</t>
    </r>
    <r>
      <rPr>
        <sz val="10"/>
        <rFont val="Arial"/>
        <family val="0"/>
        <charset val="1"/>
      </rPr>
      <t xml:space="preserve">2</t>
    </r>
    <r>
      <rPr>
        <sz val="10"/>
        <rFont val="Noto Sans CJK SC"/>
        <family val="2"/>
      </rPr>
      <t xml:space="preserve">では、訓練を受けた看護師などが脳腸行動療法を行い、医師が軽い不安や抑うつに向精神薬を処方することもある。レベル</t>
    </r>
    <r>
      <rPr>
        <sz val="10"/>
        <rFont val="Arial"/>
        <family val="0"/>
        <charset val="1"/>
      </rPr>
      <t xml:space="preserve">3</t>
    </r>
    <r>
      <rPr>
        <sz val="10"/>
        <rFont val="Noto Sans CJK SC"/>
        <family val="2"/>
      </rPr>
      <t xml:space="preserve">では、消化器心理士などの精神保健の専門家が加わり、これが統合的ケアの最良の形とされる。</t>
    </r>
  </si>
  <si>
    <t xml:space="preserve">SRC-146</t>
  </si>
  <si>
    <r>
      <rPr>
        <sz val="10"/>
        <rFont val="Arial"/>
        <family val="0"/>
        <charset val="1"/>
      </rPr>
      <t xml:space="preserve">Elsenbruch S, Ballou S, Keefer L, et al. Biopsychosocial Aspects of Adult and Pediatric Disorders of Gut–Brain Interaction. Gastroenterology 2026;170:1205-1223</t>
    </r>
    <r>
      <rPr>
        <sz val="10"/>
        <rFont val="Noto Sans CJK SC"/>
        <family val="2"/>
      </rPr>
      <t xml:space="preserve">（</t>
    </r>
    <r>
      <rPr>
        <sz val="10"/>
        <rFont val="Arial"/>
        <family val="0"/>
        <charset val="1"/>
      </rPr>
      <t xml:space="preserve">Rome V</t>
    </r>
    <r>
      <rPr>
        <sz val="10"/>
        <rFont val="Noto Sans CJK SC"/>
        <family val="2"/>
      </rPr>
      <t xml:space="preserve">）</t>
    </r>
  </si>
  <si>
    <t xml:space="preserve">10.1053/j.gastro.2026.02.009</t>
  </si>
  <si>
    <t xml:space="preserve">NG-167</t>
  </si>
  <si>
    <r>
      <rPr>
        <sz val="10"/>
        <rFont val="Arial"/>
        <family val="0"/>
        <charset val="1"/>
      </rPr>
      <t xml:space="preserve">Rome V</t>
    </r>
    <r>
      <rPr>
        <sz val="10"/>
        <rFont val="Noto Sans CJK SC"/>
        <family val="2"/>
      </rPr>
      <t xml:space="preserve">は、レベル</t>
    </r>
    <r>
      <rPr>
        <sz val="10"/>
        <rFont val="Arial"/>
        <family val="0"/>
        <charset val="1"/>
      </rPr>
      <t xml:space="preserve">1</t>
    </r>
    <r>
      <rPr>
        <sz val="10"/>
        <rFont val="Noto Sans CJK SC"/>
        <family val="2"/>
      </rPr>
      <t xml:space="preserve">の基本的な心理社会的ケアを腸脳相関障害の診療に関わるすべての医療者が行うべきだとしている。脳腸行動療法の根拠が最も強いのは認知行動療法と腸指向性催眠療法で、成人では主に</t>
    </r>
    <r>
      <rPr>
        <sz val="10"/>
        <rFont val="Arial"/>
        <family val="0"/>
        <charset val="1"/>
      </rPr>
      <t xml:space="preserve">IBS</t>
    </r>
    <r>
      <rPr>
        <sz val="10"/>
        <rFont val="Noto Sans CJK SC"/>
        <family val="2"/>
      </rPr>
      <t xml:space="preserve">で</t>
    </r>
    <r>
      <rPr>
        <sz val="10"/>
        <rFont val="Arial"/>
        <family val="0"/>
        <charset val="1"/>
      </rPr>
      <t xml:space="preserve">20</t>
    </r>
    <r>
      <rPr>
        <sz val="10"/>
        <rFont val="Noto Sans CJK SC"/>
        <family val="2"/>
      </rPr>
      <t xml:space="preserve">を超える無作為化試験がある。腸指向性催眠療法は成人で</t>
    </r>
    <r>
      <rPr>
        <sz val="10"/>
        <rFont val="Arial"/>
        <family val="0"/>
        <charset val="1"/>
      </rPr>
      <t xml:space="preserve">6</t>
    </r>
    <r>
      <rPr>
        <sz val="10"/>
        <rFont val="Noto Sans CJK SC"/>
        <family val="2"/>
      </rPr>
      <t xml:space="preserve">〜</t>
    </r>
    <r>
      <rPr>
        <sz val="10"/>
        <rFont val="Arial"/>
        <family val="0"/>
        <charset val="1"/>
      </rPr>
      <t xml:space="preserve">12</t>
    </r>
    <r>
      <rPr>
        <sz val="10"/>
        <rFont val="Noto Sans CJK SC"/>
        <family val="2"/>
      </rPr>
      <t xml:space="preserve">回、小児で</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回行われる。</t>
    </r>
  </si>
  <si>
    <t xml:space="preserve">NG-168</t>
  </si>
  <si>
    <r>
      <rPr>
        <sz val="10"/>
        <rFont val="Arial"/>
        <family val="0"/>
        <charset val="1"/>
      </rPr>
      <t xml:space="preserve">Rome V</t>
    </r>
    <r>
      <rPr>
        <sz val="10"/>
        <rFont val="Noto Sans CJK SC"/>
        <family val="2"/>
      </rPr>
      <t xml:space="preserve">の生物心理社会的側面の章によれば、中枢性神経調節薬は中等症以上で生活の質の障害が大きく、第一選択の治療が十分に効かない患者に使う。成人の便秘のない</t>
    </r>
    <r>
      <rPr>
        <sz val="10"/>
        <rFont val="Arial"/>
        <family val="0"/>
        <charset val="1"/>
      </rPr>
      <t xml:space="preserve">IBS</t>
    </r>
    <r>
      <rPr>
        <sz val="10"/>
        <rFont val="Noto Sans CJK SC"/>
        <family val="2"/>
      </rPr>
      <t xml:space="preserve">の痛みには三環系抗うつ薬が第一選択で、ノルトリプチリンやデシプラミンはアミトリプチリンより忍容性がよい。悪心や体重減少が問題のときや機能性ディスペプシアでは、成人に低用量ミルタザピンを加えるのが有用なことがある。</t>
    </r>
  </si>
  <si>
    <t xml:space="preserve">NG-169</t>
  </si>
  <si>
    <r>
      <rPr>
        <sz val="10"/>
        <rFont val="Arial"/>
        <family val="0"/>
        <charset val="1"/>
      </rPr>
      <t xml:space="preserve">Rome Foundation</t>
    </r>
    <r>
      <rPr>
        <sz val="10"/>
        <rFont val="Noto Sans CJK SC"/>
        <family val="2"/>
      </rPr>
      <t xml:space="preserve">は、脳と腸の両方に作用する薬を「腸脳神経調節薬（</t>
    </r>
    <r>
      <rPr>
        <sz val="10"/>
        <rFont val="Arial"/>
        <family val="0"/>
        <charset val="1"/>
      </rPr>
      <t xml:space="preserve">gut-brain neuromodulators</t>
    </r>
    <r>
      <rPr>
        <sz val="10"/>
        <rFont val="Noto Sans CJK SC"/>
        <family val="2"/>
      </rPr>
      <t xml:space="preserve">）」と呼び直した。薬理学的な意義と使う理由を理解しやすくし、偏見を減らし、服薬の継続を助けるためである。積極的な診断を伝えることは、患者の受容を高め、不要な侵襲的検査を防ぎ、偏見を減らすとされる。</t>
    </r>
  </si>
  <si>
    <t xml:space="preserve">NG-170</t>
  </si>
  <si>
    <r>
      <rPr>
        <sz val="10"/>
        <rFont val="Arial"/>
        <family val="0"/>
        <charset val="1"/>
      </rPr>
      <t xml:space="preserve">Rome V </t>
    </r>
    <r>
      <rPr>
        <sz val="10"/>
        <rFont val="Noto Sans CJK SC"/>
        <family val="2"/>
      </rPr>
      <t xml:space="preserve">診断質問票</t>
    </r>
  </si>
  <si>
    <r>
      <rPr>
        <sz val="10"/>
        <rFont val="Arial"/>
        <family val="0"/>
        <charset val="1"/>
      </rPr>
      <t xml:space="preserve">Rome V</t>
    </r>
    <r>
      <rPr>
        <sz val="10"/>
        <rFont val="Noto Sans CJK SC"/>
        <family val="2"/>
      </rPr>
      <t xml:space="preserve">の成人用診断質問票は</t>
    </r>
    <r>
      <rPr>
        <sz val="10"/>
        <rFont val="Arial"/>
        <family val="0"/>
        <charset val="1"/>
      </rPr>
      <t xml:space="preserve">114</t>
    </r>
    <r>
      <rPr>
        <sz val="10"/>
        <rFont val="Noto Sans CJK SC"/>
        <family val="2"/>
      </rPr>
      <t xml:space="preserve">問で</t>
    </r>
    <r>
      <rPr>
        <sz val="10"/>
        <rFont val="Arial"/>
        <family val="0"/>
        <charset val="1"/>
      </rPr>
      <t xml:space="preserve">25</t>
    </r>
    <r>
      <rPr>
        <sz val="10"/>
        <rFont val="Noto Sans CJK SC"/>
        <family val="2"/>
      </rPr>
      <t xml:space="preserve">の腸脳相関障害を評価し、</t>
    </r>
    <r>
      <rPr>
        <sz val="10"/>
        <rFont val="Arial"/>
        <family val="0"/>
        <charset val="1"/>
      </rPr>
      <t xml:space="preserve">Rome IV</t>
    </r>
    <r>
      <rPr>
        <sz val="10"/>
        <rFont val="Noto Sans CJK SC"/>
        <family val="2"/>
      </rPr>
      <t xml:space="preserve">版より</t>
    </r>
    <r>
      <rPr>
        <sz val="10"/>
        <rFont val="Arial"/>
        <family val="0"/>
        <charset val="1"/>
      </rPr>
      <t xml:space="preserve">3</t>
    </r>
    <r>
      <rPr>
        <sz val="10"/>
        <rFont val="Noto Sans CJK SC"/>
        <family val="2"/>
      </rPr>
      <t xml:space="preserve">つ多い（げっぷができない症候群、腹部片頭痛、麻薬性腸症候群。前の</t>
    </r>
    <r>
      <rPr>
        <sz val="10"/>
        <rFont val="Arial"/>
        <family val="0"/>
        <charset val="1"/>
      </rPr>
      <t xml:space="preserve">2</t>
    </r>
    <r>
      <rPr>
        <sz val="10"/>
        <rFont val="Noto Sans CJK SC"/>
        <family val="2"/>
      </rPr>
      <t xml:space="preserve">つは</t>
    </r>
    <r>
      <rPr>
        <sz val="10"/>
        <rFont val="Arial"/>
        <family val="0"/>
        <charset val="1"/>
      </rPr>
      <t xml:space="preserve">Rome</t>
    </r>
    <r>
      <rPr>
        <sz val="10"/>
        <rFont val="Noto Sans CJK SC"/>
        <family val="2"/>
      </rPr>
      <t xml:space="preserve">基準に新しく加わった疾患）。心窩部痛、心窩部灼熱感、胆道痛の部位を示す解剖図が</t>
    </r>
    <r>
      <rPr>
        <sz val="10"/>
        <rFont val="Arial"/>
        <family val="0"/>
        <charset val="1"/>
      </rPr>
      <t xml:space="preserve">3</t>
    </r>
    <r>
      <rPr>
        <sz val="10"/>
        <rFont val="Noto Sans CJK SC"/>
        <family val="2"/>
      </rPr>
      <t xml:space="preserve">つ加えられた。</t>
    </r>
  </si>
  <si>
    <t xml:space="preserve">SRC-147</t>
  </si>
  <si>
    <t xml:space="preserve">Palsson OS, Lacy BE, Benninga MA, et al. Development of the Rome V Diagnostic Questionnaires. Gastroenterology 2026;170:1408-1416</t>
  </si>
  <si>
    <t xml:space="preserve">10.1053/j.gastro.2026.01.041</t>
  </si>
  <si>
    <t xml:space="preserve">NG-171</t>
  </si>
  <si>
    <r>
      <rPr>
        <sz val="10"/>
        <rFont val="Arial"/>
        <family val="0"/>
        <charset val="1"/>
      </rPr>
      <t xml:space="preserve">Rome IV</t>
    </r>
    <r>
      <rPr>
        <sz val="10"/>
        <rFont val="Noto Sans CJK SC"/>
        <family val="2"/>
      </rPr>
      <t xml:space="preserve">の質問票の</t>
    </r>
    <r>
      <rPr>
        <sz val="10"/>
        <rFont val="Arial"/>
        <family val="0"/>
        <charset val="1"/>
      </rPr>
      <t xml:space="preserve">9</t>
    </r>
    <r>
      <rPr>
        <sz val="10"/>
        <rFont val="Noto Sans CJK SC"/>
        <family val="2"/>
      </rPr>
      <t xml:space="preserve">段階の頻度尺度は「月</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回」「週</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回」のように</t>
    </r>
    <r>
      <rPr>
        <sz val="10"/>
        <rFont val="Arial"/>
        <family val="0"/>
        <charset val="1"/>
      </rPr>
      <t xml:space="preserve">2</t>
    </r>
    <r>
      <rPr>
        <sz val="10"/>
        <rFont val="Noto Sans CJK SC"/>
        <family val="2"/>
      </rPr>
      <t xml:space="preserve">つの頻度を</t>
    </r>
    <r>
      <rPr>
        <sz val="10"/>
        <rFont val="Arial"/>
        <family val="0"/>
        <charset val="1"/>
      </rPr>
      <t xml:space="preserve">1</t>
    </r>
    <r>
      <rPr>
        <sz val="10"/>
        <rFont val="Noto Sans CJK SC"/>
        <family val="2"/>
      </rPr>
      <t xml:space="preserve">つの選択肢にまとめていたため、週</t>
    </r>
    <r>
      <rPr>
        <sz val="10"/>
        <rFont val="Arial"/>
        <family val="0"/>
        <charset val="1"/>
      </rPr>
      <t xml:space="preserve">3</t>
    </r>
    <r>
      <rPr>
        <sz val="10"/>
        <rFont val="Noto Sans CJK SC"/>
        <family val="2"/>
      </rPr>
      <t xml:space="preserve">日以上などの基準の判定が不正確だった。</t>
    </r>
    <r>
      <rPr>
        <sz val="10"/>
        <rFont val="Arial"/>
        <family val="0"/>
        <charset val="1"/>
      </rPr>
      <t xml:space="preserve">Rome V</t>
    </r>
    <r>
      <rPr>
        <sz val="10"/>
        <rFont val="Noto Sans CJK SC"/>
        <family val="2"/>
      </rPr>
      <t xml:space="preserve">では</t>
    </r>
    <r>
      <rPr>
        <sz val="10"/>
        <rFont val="Arial"/>
        <family val="0"/>
        <charset val="1"/>
      </rPr>
      <t xml:space="preserve">2</t>
    </r>
    <r>
      <rPr>
        <sz val="10"/>
        <rFont val="Noto Sans CJK SC"/>
        <family val="2"/>
      </rPr>
      <t xml:space="preserve">と</t>
    </r>
    <r>
      <rPr>
        <sz val="10"/>
        <rFont val="Arial"/>
        <family val="0"/>
        <charset val="1"/>
      </rPr>
      <t xml:space="preserve">3</t>
    </r>
    <r>
      <rPr>
        <sz val="10"/>
        <rFont val="Noto Sans CJK SC"/>
        <family val="2"/>
      </rPr>
      <t xml:space="preserve">を分け、週</t>
    </r>
    <r>
      <rPr>
        <sz val="10"/>
        <rFont val="Arial"/>
        <family val="0"/>
        <charset val="1"/>
      </rPr>
      <t xml:space="preserve">1</t>
    </r>
    <r>
      <rPr>
        <sz val="10"/>
        <rFont val="Noto Sans CJK SC"/>
        <family val="2"/>
      </rPr>
      <t xml:space="preserve">回に「月</t>
    </r>
    <r>
      <rPr>
        <sz val="10"/>
        <rFont val="Arial"/>
        <family val="0"/>
        <charset val="1"/>
      </rPr>
      <t xml:space="preserve">4</t>
    </r>
    <r>
      <rPr>
        <sz val="10"/>
        <rFont val="Noto Sans CJK SC"/>
        <family val="2"/>
      </rPr>
      <t xml:space="preserve">日」を併記した修正版の</t>
    </r>
    <r>
      <rPr>
        <sz val="10"/>
        <rFont val="Arial"/>
        <family val="0"/>
        <charset val="1"/>
      </rPr>
      <t xml:space="preserve">9</t>
    </r>
    <r>
      <rPr>
        <sz val="10"/>
        <rFont val="Noto Sans CJK SC"/>
        <family val="2"/>
      </rPr>
      <t xml:space="preserve">段階尺度が採用された。</t>
    </r>
    <r>
      <rPr>
        <sz val="10"/>
        <rFont val="Arial"/>
        <family val="0"/>
        <charset val="1"/>
      </rPr>
      <t xml:space="preserve">0</t>
    </r>
    <r>
      <rPr>
        <sz val="10"/>
        <rFont val="Noto Sans CJK SC"/>
        <family val="2"/>
      </rPr>
      <t xml:space="preserve">〜</t>
    </r>
    <r>
      <rPr>
        <sz val="10"/>
        <rFont val="Arial"/>
        <family val="0"/>
        <charset val="1"/>
      </rPr>
      <t xml:space="preserve">30</t>
    </r>
    <r>
      <rPr>
        <sz val="10"/>
        <rFont val="Noto Sans CJK SC"/>
        <family val="2"/>
      </rPr>
      <t xml:space="preserve">日で答える尺度も試されたが、</t>
    </r>
    <r>
      <rPr>
        <sz val="10"/>
        <rFont val="Arial"/>
        <family val="0"/>
        <charset val="1"/>
      </rPr>
      <t xml:space="preserve">10</t>
    </r>
    <r>
      <rPr>
        <sz val="10"/>
        <rFont val="Noto Sans CJK SC"/>
        <family val="2"/>
      </rPr>
      <t xml:space="preserve">日や</t>
    </r>
    <r>
      <rPr>
        <sz val="10"/>
        <rFont val="Arial"/>
        <family val="0"/>
        <charset val="1"/>
      </rPr>
      <t xml:space="preserve">15</t>
    </r>
    <r>
      <rPr>
        <sz val="10"/>
        <rFont val="Noto Sans CJK SC"/>
        <family val="2"/>
      </rPr>
      <t xml:space="preserve">日などの切りのよい値に回答が偏ったため採用されなかった。</t>
    </r>
  </si>
  <si>
    <t xml:space="preserve">NG-172</t>
  </si>
  <si>
    <r>
      <rPr>
        <sz val="10"/>
        <rFont val="Noto Sans CJK SC"/>
        <family val="2"/>
      </rPr>
      <t xml:space="preserve">日本を含む</t>
    </r>
    <r>
      <rPr>
        <sz val="10"/>
        <rFont val="Arial"/>
        <family val="0"/>
        <charset val="1"/>
      </rPr>
      <t xml:space="preserve">15</t>
    </r>
    <r>
      <rPr>
        <sz val="10"/>
        <rFont val="Noto Sans CJK SC"/>
        <family val="2"/>
      </rPr>
      <t xml:space="preserve">か国の成人</t>
    </r>
    <r>
      <rPr>
        <sz val="10"/>
        <rFont val="Arial"/>
        <family val="0"/>
        <charset val="1"/>
      </rPr>
      <t xml:space="preserve">30,000</t>
    </r>
    <r>
      <rPr>
        <sz val="10"/>
        <rFont val="Noto Sans CJK SC"/>
        <family val="2"/>
      </rPr>
      <t xml:space="preserve">人のインターネット調査では、</t>
    </r>
    <r>
      <rPr>
        <sz val="10"/>
        <rFont val="Arial"/>
        <family val="0"/>
        <charset val="1"/>
      </rPr>
      <t xml:space="preserve">Rome V</t>
    </r>
    <r>
      <rPr>
        <sz val="10"/>
        <rFont val="Noto Sans CJK SC"/>
        <family val="2"/>
      </rPr>
      <t xml:space="preserve">基準で何らかの腸脳相関障害をもつ人は</t>
    </r>
    <r>
      <rPr>
        <sz val="10"/>
        <rFont val="Arial"/>
        <family val="0"/>
        <charset val="1"/>
      </rPr>
      <t xml:space="preserve">42.2%</t>
    </r>
    <r>
      <rPr>
        <sz val="10"/>
        <rFont val="Noto Sans CJK SC"/>
        <family val="2"/>
      </rPr>
      <t xml:space="preserve">で、</t>
    </r>
    <r>
      <rPr>
        <sz val="10"/>
        <rFont val="Arial"/>
        <family val="0"/>
        <charset val="1"/>
      </rPr>
      <t xml:space="preserve">Rome IV</t>
    </r>
    <r>
      <rPr>
        <sz val="10"/>
        <rFont val="Noto Sans CJK SC"/>
        <family val="2"/>
      </rPr>
      <t xml:space="preserve">の</t>
    </r>
    <r>
      <rPr>
        <sz val="10"/>
        <rFont val="Arial"/>
        <family val="0"/>
        <charset val="1"/>
      </rPr>
      <t xml:space="preserve">40.3%</t>
    </r>
    <r>
      <rPr>
        <sz val="10"/>
        <rFont val="Noto Sans CJK SC"/>
        <family val="2"/>
      </rPr>
      <t xml:space="preserve">とほぼ同じだった。</t>
    </r>
    <r>
      <rPr>
        <sz val="10"/>
        <rFont val="Arial"/>
        <family val="0"/>
        <charset val="1"/>
      </rPr>
      <t xml:space="preserve">IBS</t>
    </r>
    <r>
      <rPr>
        <sz val="10"/>
        <rFont val="Noto Sans CJK SC"/>
        <family val="2"/>
      </rPr>
      <t xml:space="preserve">は</t>
    </r>
    <r>
      <rPr>
        <sz val="10"/>
        <rFont val="Arial"/>
        <family val="0"/>
        <charset val="1"/>
      </rPr>
      <t xml:space="preserve">8.9%</t>
    </r>
    <r>
      <rPr>
        <sz val="10"/>
        <rFont val="Noto Sans CJK SC"/>
        <family val="2"/>
      </rPr>
      <t xml:space="preserve">（</t>
    </r>
    <r>
      <rPr>
        <sz val="10"/>
        <rFont val="Arial"/>
        <family val="0"/>
        <charset val="1"/>
      </rPr>
      <t xml:space="preserve">Rome IV</t>
    </r>
    <r>
      <rPr>
        <sz val="10"/>
        <rFont val="Noto Sans CJK SC"/>
        <family val="2"/>
      </rPr>
      <t xml:space="preserve">は</t>
    </r>
    <r>
      <rPr>
        <sz val="10"/>
        <rFont val="Arial"/>
        <family val="0"/>
        <charset val="1"/>
      </rPr>
      <t xml:space="preserve">4.1%</t>
    </r>
    <r>
      <rPr>
        <sz val="10"/>
        <rFont val="Noto Sans CJK SC"/>
        <family val="2"/>
      </rPr>
      <t xml:space="preserve">）、便失禁は</t>
    </r>
    <r>
      <rPr>
        <sz val="10"/>
        <rFont val="Arial"/>
        <family val="0"/>
        <charset val="1"/>
      </rPr>
      <t xml:space="preserve">4.2%</t>
    </r>
    <r>
      <rPr>
        <sz val="10"/>
        <rFont val="Noto Sans CJK SC"/>
        <family val="2"/>
      </rPr>
      <t xml:space="preserve">（</t>
    </r>
    <r>
      <rPr>
        <sz val="10"/>
        <rFont val="Arial"/>
        <family val="0"/>
        <charset val="1"/>
      </rPr>
      <t xml:space="preserve">1.6%</t>
    </r>
    <r>
      <rPr>
        <sz val="10"/>
        <rFont val="Noto Sans CJK SC"/>
        <family val="2"/>
      </rPr>
      <t xml:space="preserve">）と、基準の変更で増えた。新しく評価された腹部片頭痛は</t>
    </r>
    <r>
      <rPr>
        <sz val="10"/>
        <rFont val="Arial"/>
        <family val="0"/>
        <charset val="1"/>
      </rPr>
      <t xml:space="preserve">5.3%</t>
    </r>
    <r>
      <rPr>
        <sz val="10"/>
        <rFont val="Noto Sans CJK SC"/>
        <family val="2"/>
      </rPr>
      <t xml:space="preserve">、げっぷができない症候群は</t>
    </r>
    <r>
      <rPr>
        <sz val="10"/>
        <rFont val="Arial"/>
        <family val="0"/>
        <charset val="1"/>
      </rPr>
      <t xml:space="preserve">1.5%</t>
    </r>
    <r>
      <rPr>
        <sz val="10"/>
        <rFont val="Noto Sans CJK SC"/>
        <family val="2"/>
      </rPr>
      <t xml:space="preserve">、麻薬性腸症候群は</t>
    </r>
    <r>
      <rPr>
        <sz val="10"/>
        <rFont val="Arial"/>
        <family val="0"/>
        <charset val="1"/>
      </rPr>
      <t xml:space="preserve">0.08%</t>
    </r>
    <r>
      <rPr>
        <sz val="10"/>
        <rFont val="Noto Sans CJK SC"/>
        <family val="2"/>
      </rPr>
      <t xml:space="preserve">だった。</t>
    </r>
  </si>
  <si>
    <r>
      <rPr>
        <sz val="10"/>
        <rFont val="Arial"/>
        <family val="0"/>
        <charset val="1"/>
      </rPr>
      <t xml:space="preserve">Rome IV</t>
    </r>
    <r>
      <rPr>
        <sz val="10"/>
        <rFont val="Noto Sans CJK SC"/>
        <family val="2"/>
      </rPr>
      <t xml:space="preserve">の調査とは対象国が一部異なり、厳密な比較ではない</t>
    </r>
  </si>
  <si>
    <t xml:space="preserve">NG-173</t>
  </si>
  <si>
    <r>
      <rPr>
        <sz val="10"/>
        <rFont val="Arial"/>
        <family val="0"/>
        <charset val="1"/>
      </rPr>
      <t xml:space="preserve">Rome V</t>
    </r>
    <r>
      <rPr>
        <sz val="10"/>
        <rFont val="Noto Sans CJK SC"/>
        <family val="2"/>
      </rPr>
      <t xml:space="preserve">では便失禁の頻度の閾値が月</t>
    </r>
    <r>
      <rPr>
        <sz val="10"/>
        <rFont val="Arial"/>
        <family val="0"/>
        <charset val="1"/>
      </rPr>
      <t xml:space="preserve">2</t>
    </r>
    <r>
      <rPr>
        <sz val="10"/>
        <rFont val="Noto Sans CJK SC"/>
        <family val="2"/>
      </rPr>
      <t xml:space="preserve">回から月</t>
    </r>
    <r>
      <rPr>
        <sz val="10"/>
        <rFont val="Arial"/>
        <family val="0"/>
        <charset val="1"/>
      </rPr>
      <t xml:space="preserve">1</t>
    </r>
    <r>
      <rPr>
        <sz val="10"/>
        <rFont val="Noto Sans CJK SC"/>
        <family val="2"/>
      </rPr>
      <t xml:space="preserve">回に下げられ、質問票による便失禁の有病率は</t>
    </r>
    <r>
      <rPr>
        <sz val="10"/>
        <rFont val="Arial"/>
        <family val="0"/>
        <charset val="1"/>
      </rPr>
      <t xml:space="preserve">Rome IV</t>
    </r>
    <r>
      <rPr>
        <sz val="10"/>
        <rFont val="Noto Sans CJK SC"/>
        <family val="2"/>
      </rPr>
      <t xml:space="preserve">の</t>
    </r>
    <r>
      <rPr>
        <sz val="10"/>
        <rFont val="Arial"/>
        <family val="0"/>
        <charset val="1"/>
      </rPr>
      <t xml:space="preserve">1.6%</t>
    </r>
    <r>
      <rPr>
        <sz val="10"/>
        <rFont val="Noto Sans CJK SC"/>
        <family val="2"/>
      </rPr>
      <t xml:space="preserve">から</t>
    </r>
    <r>
      <rPr>
        <sz val="10"/>
        <rFont val="Arial"/>
        <family val="0"/>
        <charset val="1"/>
      </rPr>
      <t xml:space="preserve">4.2%</t>
    </r>
    <r>
      <rPr>
        <sz val="10"/>
        <rFont val="Noto Sans CJK SC"/>
        <family val="2"/>
      </rPr>
      <t xml:space="preserve">に上がった。オピオイド誘発性便秘症は、オピオイドの使用を本人が具体的に答える形に変えたため</t>
    </r>
    <r>
      <rPr>
        <sz val="10"/>
        <rFont val="Arial"/>
        <family val="0"/>
        <charset val="1"/>
      </rPr>
      <t xml:space="preserve">0.2%</t>
    </r>
    <r>
      <rPr>
        <sz val="10"/>
        <rFont val="Noto Sans CJK SC"/>
        <family val="2"/>
      </rPr>
      <t xml:space="preserve">（</t>
    </r>
    <r>
      <rPr>
        <sz val="10"/>
        <rFont val="Arial"/>
        <family val="0"/>
        <charset val="1"/>
      </rPr>
      <t xml:space="preserve">Rome IV</t>
    </r>
    <r>
      <rPr>
        <sz val="10"/>
        <rFont val="Noto Sans CJK SC"/>
        <family val="2"/>
      </rPr>
      <t xml:space="preserve">は</t>
    </r>
    <r>
      <rPr>
        <sz val="10"/>
        <rFont val="Arial"/>
        <family val="0"/>
        <charset val="1"/>
      </rPr>
      <t xml:space="preserve">1.6%</t>
    </r>
    <r>
      <rPr>
        <sz val="10"/>
        <rFont val="Noto Sans CJK SC"/>
        <family val="2"/>
      </rPr>
      <t xml:space="preserve">）に下がった。</t>
    </r>
  </si>
  <si>
    <t xml:space="preserve">NG-174</t>
  </si>
  <si>
    <r>
      <rPr>
        <sz val="10"/>
        <rFont val="Arial"/>
        <family val="0"/>
        <charset val="1"/>
      </rPr>
      <t xml:space="preserve">Rome V</t>
    </r>
    <r>
      <rPr>
        <sz val="10"/>
        <rFont val="Noto Sans CJK SC"/>
        <family val="2"/>
      </rPr>
      <t xml:space="preserve">の小児用診断質問票は保護者が答える乳児版（</t>
    </r>
    <r>
      <rPr>
        <sz val="10"/>
        <rFont val="Arial"/>
        <family val="0"/>
        <charset val="1"/>
      </rPr>
      <t xml:space="preserve">0</t>
    </r>
    <r>
      <rPr>
        <sz val="10"/>
        <rFont val="Noto Sans CJK SC"/>
        <family val="2"/>
      </rPr>
      <t xml:space="preserve">〜</t>
    </r>
    <r>
      <rPr>
        <sz val="10"/>
        <rFont val="Arial"/>
        <family val="0"/>
        <charset val="1"/>
      </rPr>
      <t xml:space="preserve">3</t>
    </r>
    <r>
      <rPr>
        <sz val="10"/>
        <rFont val="Noto Sans CJK SC"/>
        <family val="2"/>
      </rPr>
      <t xml:space="preserve">歳）と小児・思春期版（</t>
    </r>
    <r>
      <rPr>
        <sz val="10"/>
        <rFont val="Arial"/>
        <family val="0"/>
        <charset val="1"/>
      </rPr>
      <t xml:space="preserve">4</t>
    </r>
    <r>
      <rPr>
        <sz val="10"/>
        <rFont val="Noto Sans CJK SC"/>
        <family val="2"/>
      </rPr>
      <t xml:space="preserve">〜</t>
    </r>
    <r>
      <rPr>
        <sz val="10"/>
        <rFont val="Arial"/>
        <family val="0"/>
        <charset val="1"/>
      </rPr>
      <t xml:space="preserve">17</t>
    </r>
    <r>
      <rPr>
        <sz val="10"/>
        <rFont val="Noto Sans CJK SC"/>
        <family val="2"/>
      </rPr>
      <t xml:space="preserve">歳）、</t>
    </r>
    <r>
      <rPr>
        <sz val="10"/>
        <rFont val="Arial"/>
        <family val="0"/>
        <charset val="1"/>
      </rPr>
      <t xml:space="preserve">10</t>
    </r>
    <r>
      <rPr>
        <sz val="10"/>
        <rFont val="Noto Sans CJK SC"/>
        <family val="2"/>
      </rPr>
      <t xml:space="preserve">〜</t>
    </r>
    <r>
      <rPr>
        <sz val="10"/>
        <rFont val="Arial"/>
        <family val="0"/>
        <charset val="1"/>
      </rPr>
      <t xml:space="preserve">17</t>
    </r>
    <r>
      <rPr>
        <sz val="10"/>
        <rFont val="Noto Sans CJK SC"/>
        <family val="2"/>
      </rPr>
      <t xml:space="preserve">歳の自己記入版からなり、</t>
    </r>
    <r>
      <rPr>
        <sz val="10"/>
        <rFont val="Arial"/>
        <family val="0"/>
        <charset val="1"/>
      </rPr>
      <t xml:space="preserve">27</t>
    </r>
    <r>
      <rPr>
        <sz val="10"/>
        <rFont val="Noto Sans CJK SC"/>
        <family val="2"/>
      </rPr>
      <t xml:space="preserve">の腸脳相関障害を評価する。</t>
    </r>
    <r>
      <rPr>
        <sz val="10"/>
        <rFont val="Arial"/>
        <family val="0"/>
        <charset val="1"/>
      </rPr>
      <t xml:space="preserve">Rome IV</t>
    </r>
    <r>
      <rPr>
        <sz val="10"/>
        <rFont val="Noto Sans CJK SC"/>
        <family val="2"/>
      </rPr>
      <t xml:space="preserve">版より</t>
    </r>
    <r>
      <rPr>
        <sz val="10"/>
        <rFont val="Arial"/>
        <family val="0"/>
        <charset val="1"/>
      </rPr>
      <t xml:space="preserve">14</t>
    </r>
    <r>
      <rPr>
        <sz val="10"/>
        <rFont val="Noto Sans CJK SC"/>
        <family val="2"/>
      </rPr>
      <t xml:space="preserve">多く、予期性制限摂食、過敏性嚥下障害、空腹調節障害（過剰・低下）、医療に誘発された摂食障害、逆流過敏症、逆流陰性食道痛障害、</t>
    </r>
    <r>
      <rPr>
        <sz val="10"/>
        <rFont val="Arial"/>
        <family val="0"/>
        <charset val="1"/>
      </rPr>
      <t xml:space="preserve">CAPS</t>
    </r>
    <r>
      <rPr>
        <sz val="10"/>
        <rFont val="Noto Sans CJK SC"/>
        <family val="2"/>
      </rPr>
      <t xml:space="preserve">、カンナビノイド悪阻、乳児苦痛症候群（</t>
    </r>
    <r>
      <rPr>
        <sz val="10"/>
        <rFont val="Arial"/>
        <family val="0"/>
        <charset val="1"/>
      </rPr>
      <t xml:space="preserve">infant distress syndrome</t>
    </r>
    <r>
      <rPr>
        <sz val="10"/>
        <rFont val="Noto Sans CJK SC"/>
        <family val="2"/>
      </rPr>
      <t xml:space="preserve">）、胃上部げっぷ、機能性腹部膨満、胆道痛症候群、消散性直腸痛が加わった。</t>
    </r>
  </si>
  <si>
    <r>
      <rPr>
        <sz val="10"/>
        <rFont val="Noto Sans CJK SC"/>
        <family val="2"/>
      </rPr>
      <t xml:space="preserve">乳児苦痛症候群の診断基準は小児下部消化管・胆道の章（</t>
    </r>
    <r>
      <rPr>
        <sz val="10"/>
        <rFont val="Arial"/>
        <family val="0"/>
        <charset val="1"/>
      </rPr>
      <t xml:space="preserve">NG-230</t>
    </r>
    <r>
      <rPr>
        <sz val="10"/>
        <rFont val="Noto Sans CJK SC"/>
        <family val="2"/>
      </rPr>
      <t xml:space="preserve">）で確認</t>
    </r>
  </si>
  <si>
    <t xml:space="preserve">NG-175</t>
  </si>
  <si>
    <r>
      <rPr>
        <sz val="10"/>
        <rFont val="Noto Sans CJK SC"/>
        <family val="2"/>
      </rPr>
      <t xml:space="preserve">小児の委員会は、腸脳相関障害の重症度を頻度（</t>
    </r>
    <r>
      <rPr>
        <sz val="10"/>
        <rFont val="Arial"/>
        <family val="0"/>
        <charset val="1"/>
      </rPr>
      <t xml:space="preserve">Frequency</t>
    </r>
    <r>
      <rPr>
        <sz val="10"/>
        <rFont val="Noto Sans CJK SC"/>
        <family val="2"/>
      </rPr>
      <t xml:space="preserve">）、強さ（</t>
    </r>
    <r>
      <rPr>
        <sz val="10"/>
        <rFont val="Arial"/>
        <family val="0"/>
        <charset val="1"/>
      </rPr>
      <t xml:space="preserve">Intensity</t>
    </r>
    <r>
      <rPr>
        <sz val="10"/>
        <rFont val="Noto Sans CJK SC"/>
        <family val="2"/>
      </rPr>
      <t xml:space="preserve">）、慢性度（</t>
    </r>
    <r>
      <rPr>
        <sz val="10"/>
        <rFont val="Arial"/>
        <family val="0"/>
        <charset val="1"/>
      </rPr>
      <t xml:space="preserve">Chronicity</t>
    </r>
    <r>
      <rPr>
        <sz val="10"/>
        <rFont val="Noto Sans CJK SC"/>
        <family val="2"/>
      </rPr>
      <t xml:space="preserve">）、子どもと家族の生活への影響（</t>
    </r>
    <r>
      <rPr>
        <sz val="10"/>
        <rFont val="Arial"/>
        <family val="0"/>
        <charset val="1"/>
      </rPr>
      <t xml:space="preserve">Impact</t>
    </r>
    <r>
      <rPr>
        <sz val="10"/>
        <rFont val="Noto Sans CJK SC"/>
        <family val="2"/>
      </rPr>
      <t xml:space="preserve">）の</t>
    </r>
    <r>
      <rPr>
        <sz val="10"/>
        <rFont val="Arial"/>
        <family val="0"/>
        <charset val="1"/>
      </rPr>
      <t xml:space="preserve">4</t>
    </r>
    <r>
      <rPr>
        <sz val="10"/>
        <rFont val="Noto Sans CJK SC"/>
        <family val="2"/>
      </rPr>
      <t xml:space="preserve">項目で別々に評価する</t>
    </r>
    <r>
      <rPr>
        <sz val="10"/>
        <rFont val="Arial"/>
        <family val="0"/>
        <charset val="1"/>
      </rPr>
      <t xml:space="preserve">FICAI</t>
    </r>
    <r>
      <rPr>
        <sz val="10"/>
        <rFont val="Noto Sans CJK SC"/>
        <family val="2"/>
      </rPr>
      <t xml:space="preserve">を提案した。慢性便秘症では</t>
    </r>
    <r>
      <rPr>
        <sz val="10"/>
        <rFont val="Arial"/>
        <family val="0"/>
        <charset val="1"/>
      </rPr>
      <t xml:space="preserve">I</t>
    </r>
    <r>
      <rPr>
        <sz val="10"/>
        <rFont val="Noto Sans CJK SC"/>
        <family val="2"/>
      </rPr>
      <t xml:space="preserve">が失禁を表すなど、疾患により項目が置き換わる。</t>
    </r>
    <r>
      <rPr>
        <sz val="10"/>
        <rFont val="Arial"/>
        <family val="0"/>
        <charset val="1"/>
      </rPr>
      <t xml:space="preserve">FICAI</t>
    </r>
    <r>
      <rPr>
        <sz val="10"/>
        <rFont val="Noto Sans CJK SC"/>
        <family val="2"/>
      </rPr>
      <t xml:space="preserve">は紹介時の情報共有や治療の判断・経過観察に使うことをめざすが、診断基準や質問票の採点には含まれない。</t>
    </r>
  </si>
  <si>
    <r>
      <rPr>
        <sz val="10"/>
        <rFont val="Arial"/>
        <family val="0"/>
        <charset val="1"/>
      </rPr>
      <t xml:space="preserve">FICAI</t>
    </r>
    <r>
      <rPr>
        <sz val="10"/>
        <rFont val="Noto Sans CJK SC"/>
        <family val="2"/>
      </rPr>
      <t xml:space="preserve">はデルファイ法による提案で、まだ検証されていない</t>
    </r>
  </si>
  <si>
    <t xml:space="preserve">NG-176</t>
  </si>
  <si>
    <r>
      <rPr>
        <sz val="10"/>
        <rFont val="Noto Sans CJK SC"/>
        <family val="2"/>
      </rPr>
      <t xml:space="preserve">中国、イタリア、メキシコ、米国の母親</t>
    </r>
    <r>
      <rPr>
        <sz val="10"/>
        <rFont val="Arial"/>
        <family val="0"/>
        <charset val="1"/>
      </rPr>
      <t xml:space="preserve">7,724</t>
    </r>
    <r>
      <rPr>
        <sz val="10"/>
        <rFont val="Noto Sans CJK SC"/>
        <family val="2"/>
      </rPr>
      <t xml:space="preserve">人が答えた小児の調査では、</t>
    </r>
    <r>
      <rPr>
        <sz val="10"/>
        <rFont val="Arial"/>
        <family val="0"/>
        <charset val="1"/>
      </rPr>
      <t xml:space="preserve">Rome V</t>
    </r>
    <r>
      <rPr>
        <sz val="10"/>
        <rFont val="Noto Sans CJK SC"/>
        <family val="2"/>
      </rPr>
      <t xml:space="preserve">基準で</t>
    </r>
    <r>
      <rPr>
        <sz val="10"/>
        <rFont val="Arial"/>
        <family val="0"/>
        <charset val="1"/>
      </rPr>
      <t xml:space="preserve">IBS</t>
    </r>
    <r>
      <rPr>
        <sz val="10"/>
        <rFont val="Noto Sans CJK SC"/>
        <family val="2"/>
      </rPr>
      <t xml:space="preserve">は</t>
    </r>
    <r>
      <rPr>
        <sz val="10"/>
        <rFont val="Arial"/>
        <family val="0"/>
        <charset val="1"/>
      </rPr>
      <t xml:space="preserve">2.1%</t>
    </r>
    <r>
      <rPr>
        <sz val="10"/>
        <rFont val="Noto Sans CJK SC"/>
        <family val="2"/>
      </rPr>
      <t xml:space="preserve">、慢性便秘症は</t>
    </r>
    <r>
      <rPr>
        <sz val="10"/>
        <rFont val="Arial"/>
        <family val="0"/>
        <charset val="1"/>
      </rPr>
      <t xml:space="preserve">17.1%</t>
    </r>
    <r>
      <rPr>
        <sz val="10"/>
        <rFont val="Noto Sans CJK SC"/>
        <family val="2"/>
      </rPr>
      <t xml:space="preserve">、心窩部痛症候群は</t>
    </r>
    <r>
      <rPr>
        <sz val="10"/>
        <rFont val="Arial"/>
        <family val="0"/>
        <charset val="1"/>
      </rPr>
      <t xml:space="preserve">1.7%</t>
    </r>
    <r>
      <rPr>
        <sz val="10"/>
        <rFont val="Noto Sans CJK SC"/>
        <family val="2"/>
      </rPr>
      <t xml:space="preserve">、食後愁訴症候群は</t>
    </r>
    <r>
      <rPr>
        <sz val="10"/>
        <rFont val="Arial"/>
        <family val="0"/>
        <charset val="1"/>
      </rPr>
      <t xml:space="preserve">5.5%</t>
    </r>
    <r>
      <rPr>
        <sz val="10"/>
        <rFont val="Noto Sans CJK SC"/>
        <family val="2"/>
      </rPr>
      <t xml:space="preserve">だった。</t>
    </r>
  </si>
  <si>
    <t xml:space="preserve">母親の回答による調査で、偏りの可能性がある</t>
  </si>
  <si>
    <t xml:space="preserve">NG-177</t>
  </si>
  <si>
    <r>
      <rPr>
        <sz val="10"/>
        <rFont val="Arial"/>
        <family val="0"/>
        <charset val="1"/>
      </rPr>
      <t xml:space="preserve">Rome V</t>
    </r>
    <r>
      <rPr>
        <sz val="10"/>
        <rFont val="Noto Sans CJK SC"/>
        <family val="2"/>
      </rPr>
      <t xml:space="preserve">の小児上部消化管の章によれば、小児の逆流過敏症では酸分泌抑制薬の経験的な試験は</t>
    </r>
    <r>
      <rPr>
        <sz val="10"/>
        <rFont val="Arial"/>
        <family val="0"/>
        <charset val="1"/>
      </rPr>
      <t xml:space="preserve">8</t>
    </r>
    <r>
      <rPr>
        <sz val="10"/>
        <rFont val="Noto Sans CJK SC"/>
        <family val="2"/>
      </rPr>
      <t xml:space="preserve">週間までに限り、改善しなければ内視鏡、</t>
    </r>
    <r>
      <rPr>
        <sz val="10"/>
        <rFont val="Arial"/>
        <family val="0"/>
        <charset val="1"/>
      </rPr>
      <t xml:space="preserve">pH</t>
    </r>
    <r>
      <rPr>
        <sz val="10"/>
        <rFont val="Noto Sans CJK SC"/>
        <family val="2"/>
      </rPr>
      <t xml:space="preserve">インピーダンス検査などに進む。機能性悪心または食後愁訴症候群の小児</t>
    </r>
    <r>
      <rPr>
        <sz val="10"/>
        <rFont val="Arial"/>
        <family val="0"/>
        <charset val="1"/>
      </rPr>
      <t xml:space="preserve">57</t>
    </r>
    <r>
      <rPr>
        <sz val="10"/>
        <rFont val="Noto Sans CJK SC"/>
        <family val="2"/>
      </rPr>
      <t xml:space="preserve">人にミルタザピンを使った報告では、反応率は</t>
    </r>
    <r>
      <rPr>
        <sz val="10"/>
        <rFont val="Arial"/>
        <family val="0"/>
        <charset val="1"/>
      </rPr>
      <t xml:space="preserve">82%</t>
    </r>
    <r>
      <rPr>
        <sz val="10"/>
        <rFont val="Noto Sans CJK SC"/>
        <family val="2"/>
      </rPr>
      <t xml:space="preserve">だった。</t>
    </r>
  </si>
  <si>
    <r>
      <rPr>
        <sz val="10"/>
        <rFont val="Noto Sans CJK SC"/>
        <family val="2"/>
      </rPr>
      <t xml:space="preserve">ミルタザピンの値は章が引用した後ろ向きの報告による（二次資料経由）。成人の機能性胸やけ・逆流過敏症では</t>
    </r>
    <r>
      <rPr>
        <sz val="10"/>
        <rFont val="Arial"/>
        <family val="0"/>
        <charset val="1"/>
      </rPr>
      <t xml:space="preserve">8</t>
    </r>
    <r>
      <rPr>
        <sz val="10"/>
        <rFont val="Noto Sans CJK SC"/>
        <family val="2"/>
      </rPr>
      <t xml:space="preserve">週間以上の最適化した酸分泌抑制療法が要件（</t>
    </r>
    <r>
      <rPr>
        <sz val="10"/>
        <rFont val="Arial"/>
        <family val="0"/>
        <charset val="1"/>
      </rPr>
      <t xml:space="preserve">NG-191</t>
    </r>
    <r>
      <rPr>
        <sz val="10"/>
        <rFont val="Noto Sans CJK SC"/>
        <family val="2"/>
      </rPr>
      <t xml:space="preserve">）</t>
    </r>
  </si>
  <si>
    <t xml:space="preserve">NG-178</t>
  </si>
  <si>
    <r>
      <rPr>
        <sz val="10"/>
        <rFont val="Noto Sans CJK SC"/>
        <family val="2"/>
      </rPr>
      <t xml:space="preserve">慢性下痢症（日本の便通異常症</t>
    </r>
    <r>
      <rPr>
        <sz val="10"/>
        <rFont val="Arial"/>
        <family val="0"/>
        <charset val="1"/>
      </rPr>
      <t xml:space="preserve">GL</t>
    </r>
    <r>
      <rPr>
        <sz val="10"/>
        <rFont val="Noto Sans CJK SC"/>
        <family val="2"/>
      </rPr>
      <t xml:space="preserve">）</t>
    </r>
  </si>
  <si>
    <r>
      <rPr>
        <sz val="10"/>
        <rFont val="Noto Sans CJK SC"/>
        <family val="2"/>
      </rPr>
      <t xml:space="preserve">日本の便通異常症診療ガイドライン</t>
    </r>
    <r>
      <rPr>
        <sz val="10"/>
        <rFont val="Arial"/>
        <family val="0"/>
        <charset val="1"/>
      </rPr>
      <t xml:space="preserve">2023</t>
    </r>
    <r>
      <rPr>
        <sz val="10"/>
        <rFont val="Noto Sans CJK SC"/>
        <family val="2"/>
      </rPr>
      <t xml:space="preserve">（慢性下痢症）は、下痢を「便形状が軟便あるいは水様便で、かつ排便回数が増加する状態」、慢性下痢症を「</t>
    </r>
    <r>
      <rPr>
        <sz val="10"/>
        <rFont val="Arial"/>
        <family val="0"/>
        <charset val="1"/>
      </rPr>
      <t xml:space="preserve">4</t>
    </r>
    <r>
      <rPr>
        <sz val="10"/>
        <rFont val="Noto Sans CJK SC"/>
        <family val="2"/>
      </rPr>
      <t xml:space="preserve">週間以上持続または反復する下痢のために日常生活に支障をきたした病態」と定義した。排便回数が増えるだけでは下痢とはいわない。</t>
    </r>
    <r>
      <rPr>
        <sz val="10"/>
        <rFont val="Arial"/>
        <family val="0"/>
        <charset val="1"/>
      </rPr>
      <t xml:space="preserve">4</t>
    </r>
    <r>
      <rPr>
        <sz val="10"/>
        <rFont val="Noto Sans CJK SC"/>
        <family val="2"/>
      </rPr>
      <t xml:space="preserve">週間としたのは、感染性の急性下痢を否定するためである。</t>
    </r>
  </si>
  <si>
    <t xml:space="preserve">SRC-148</t>
  </si>
  <si>
    <r>
      <rPr>
        <sz val="10"/>
        <rFont val="Noto Sans CJK SC"/>
        <family val="2"/>
      </rPr>
      <t xml:space="preserve">日本消化管学会編『便通異常症診療ガイドライン</t>
    </r>
    <r>
      <rPr>
        <sz val="10"/>
        <rFont val="Arial"/>
        <family val="0"/>
        <charset val="1"/>
      </rPr>
      <t xml:space="preserve">2023—</t>
    </r>
    <r>
      <rPr>
        <sz val="10"/>
        <rFont val="Noto Sans CJK SC"/>
        <family val="2"/>
      </rPr>
      <t xml:space="preserve">慢性下痢症』南江堂、</t>
    </r>
    <r>
      <rPr>
        <sz val="10"/>
        <rFont val="Arial"/>
        <family val="0"/>
        <charset val="1"/>
      </rPr>
      <t xml:space="preserve">2023</t>
    </r>
    <r>
      <rPr>
        <sz val="10"/>
        <rFont val="Noto Sans CJK SC"/>
        <family val="2"/>
      </rPr>
      <t xml:space="preserve">（第</t>
    </r>
    <r>
      <rPr>
        <sz val="10"/>
        <rFont val="Arial"/>
        <family val="0"/>
        <charset val="1"/>
      </rPr>
      <t xml:space="preserve">1</t>
    </r>
    <r>
      <rPr>
        <sz val="10"/>
        <rFont val="Noto Sans CJK SC"/>
        <family val="2"/>
      </rPr>
      <t xml:space="preserve">刷 </t>
    </r>
    <r>
      <rPr>
        <sz val="10"/>
        <rFont val="Arial"/>
        <family val="0"/>
        <charset val="1"/>
      </rPr>
      <t xml:space="preserve">2023</t>
    </r>
    <r>
      <rPr>
        <sz val="10"/>
        <rFont val="Noto Sans CJK SC"/>
        <family val="2"/>
      </rPr>
      <t xml:space="preserve">年</t>
    </r>
    <r>
      <rPr>
        <sz val="10"/>
        <rFont val="Arial"/>
        <family val="0"/>
        <charset val="1"/>
      </rPr>
      <t xml:space="preserve">7</t>
    </r>
    <r>
      <rPr>
        <sz val="10"/>
        <rFont val="Noto Sans CJK SC"/>
        <family val="2"/>
      </rPr>
      <t xml:space="preserve">月</t>
    </r>
    <r>
      <rPr>
        <sz val="10"/>
        <rFont val="Arial"/>
        <family val="0"/>
        <charset val="1"/>
      </rPr>
      <t xml:space="preserve">13</t>
    </r>
    <r>
      <rPr>
        <sz val="10"/>
        <rFont val="Noto Sans CJK SC"/>
        <family val="2"/>
      </rPr>
      <t xml:space="preserve">日、</t>
    </r>
    <r>
      <rPr>
        <sz val="10"/>
        <rFont val="Arial"/>
        <family val="0"/>
        <charset val="1"/>
      </rPr>
      <t xml:space="preserve">ISBN 978-4-524-21006-0</t>
    </r>
    <r>
      <rPr>
        <sz val="10"/>
        <rFont val="Noto Sans CJK SC"/>
        <family val="2"/>
      </rPr>
      <t xml:space="preserve">）</t>
    </r>
  </si>
  <si>
    <t xml:space="preserve">NG-179</t>
  </si>
  <si>
    <r>
      <rPr>
        <sz val="10"/>
        <rFont val="Noto Sans CJK SC"/>
        <family val="2"/>
      </rPr>
      <t xml:space="preserve">日本の便通異常症診療ガイドライン</t>
    </r>
    <r>
      <rPr>
        <sz val="10"/>
        <rFont val="Arial"/>
        <family val="0"/>
        <charset val="1"/>
      </rPr>
      <t xml:space="preserve">2023</t>
    </r>
    <r>
      <rPr>
        <sz val="10"/>
        <rFont val="Noto Sans CJK SC"/>
        <family val="2"/>
      </rPr>
      <t xml:space="preserve">は、慢性下痢症を、薬剤性、食物起因性、症候性（全身疾患性）、感染性、器質性（炎症性・腫瘍性）、胆汁酸性、機能性下痢症、下痢型</t>
    </r>
    <r>
      <rPr>
        <sz val="10"/>
        <rFont val="Arial"/>
        <family val="0"/>
        <charset val="1"/>
      </rPr>
      <t xml:space="preserve">IBS</t>
    </r>
    <r>
      <rPr>
        <sz val="10"/>
        <rFont val="Noto Sans CJK SC"/>
        <family val="2"/>
      </rPr>
      <t xml:space="preserve">の</t>
    </r>
    <r>
      <rPr>
        <sz val="10"/>
        <rFont val="Arial"/>
        <family val="0"/>
        <charset val="1"/>
      </rPr>
      <t xml:space="preserve">8</t>
    </r>
    <r>
      <rPr>
        <sz val="10"/>
        <rFont val="Noto Sans CJK SC"/>
        <family val="2"/>
      </rPr>
      <t xml:space="preserve">つに分類している。</t>
    </r>
  </si>
  <si>
    <t xml:space="preserve">NG-180</t>
  </si>
  <si>
    <r>
      <rPr>
        <sz val="10"/>
        <rFont val="Noto Sans CJK SC"/>
        <family val="2"/>
      </rPr>
      <t xml:space="preserve">日本の便通異常症診療ガイドライン</t>
    </r>
    <r>
      <rPr>
        <sz val="10"/>
        <rFont val="Arial"/>
        <family val="0"/>
        <charset val="1"/>
      </rPr>
      <t xml:space="preserve">2023</t>
    </r>
    <r>
      <rPr>
        <sz val="10"/>
        <rFont val="Noto Sans CJK SC"/>
        <family val="2"/>
      </rPr>
      <t xml:space="preserve">は、機能性下痢症を日常臨床に合わせて広げたものを「慢性下痢症（狭義）」とした。</t>
    </r>
    <r>
      <rPr>
        <sz val="10"/>
        <rFont val="Arial"/>
        <family val="0"/>
        <charset val="1"/>
      </rPr>
      <t xml:space="preserve">Rome IV</t>
    </r>
    <r>
      <rPr>
        <sz val="10"/>
        <rFont val="Noto Sans CJK SC"/>
        <family val="2"/>
      </rPr>
      <t xml:space="preserve">の「</t>
    </r>
    <r>
      <rPr>
        <sz val="10"/>
        <rFont val="Arial"/>
        <family val="0"/>
        <charset val="1"/>
      </rPr>
      <t xml:space="preserve">6</t>
    </r>
    <r>
      <rPr>
        <sz val="10"/>
        <rFont val="Noto Sans CJK SC"/>
        <family val="2"/>
      </rPr>
      <t xml:space="preserve">か月以上前から」という期間は日本の日常診療に合わないとして</t>
    </r>
    <r>
      <rPr>
        <sz val="10"/>
        <rFont val="Arial"/>
        <family val="0"/>
        <charset val="1"/>
      </rPr>
      <t xml:space="preserve">4</t>
    </r>
    <r>
      <rPr>
        <sz val="10"/>
        <rFont val="Noto Sans CJK SC"/>
        <family val="2"/>
      </rPr>
      <t xml:space="preserve">週間以上とし、機能性下痢症と下痢型</t>
    </r>
    <r>
      <rPr>
        <sz val="10"/>
        <rFont val="Arial"/>
        <family val="0"/>
        <charset val="1"/>
      </rPr>
      <t xml:space="preserve">IBS</t>
    </r>
    <r>
      <rPr>
        <sz val="10"/>
        <rFont val="Noto Sans CJK SC"/>
        <family val="2"/>
      </rPr>
      <t xml:space="preserve">は連続した病態であるため、慢性下痢が主症状なら腹痛などの随伴症状は問わないとした。</t>
    </r>
  </si>
  <si>
    <r>
      <rPr>
        <sz val="10"/>
        <rFont val="Arial"/>
        <family val="0"/>
        <charset val="1"/>
      </rPr>
      <t xml:space="preserve">PS-02-08-05 (id: JkxnuRY)</t>
    </r>
    <r>
      <rPr>
        <sz val="10"/>
        <rFont val="Noto Sans CJK SC"/>
        <family val="2"/>
      </rPr>
      <t xml:space="preserve">；</t>
    </r>
    <r>
      <rPr>
        <sz val="10"/>
        <rFont val="Arial"/>
        <family val="0"/>
        <charset val="1"/>
      </rPr>
      <t xml:space="preserve">TBL-02-07-022 (id: JlAKpkc)</t>
    </r>
    <r>
      <rPr>
        <sz val="10"/>
        <rFont val="Noto Sans CJK SC"/>
        <family val="2"/>
      </rPr>
      <t xml:space="preserve">；</t>
    </r>
    <r>
      <rPr>
        <sz val="10"/>
        <rFont val="Arial"/>
        <family val="0"/>
        <charset val="1"/>
      </rPr>
      <t xml:space="preserve">TBL-01-00-269 (id: Jlvnl34)</t>
    </r>
  </si>
  <si>
    <t xml:space="preserve">NG-181</t>
  </si>
  <si>
    <r>
      <rPr>
        <sz val="10"/>
        <rFont val="Noto Sans CJK SC"/>
        <family val="2"/>
      </rPr>
      <t xml:space="preserve">慢性下痢症の警告症状・徴候には、予期しない体重減少、夜間の下痢、最近の抗菌薬服用、血便、大量・頻回の下痢、低栄養状態、炎症性腸疾患や大腸癌などの家族歴があるが、その有用性は明らかでない（推奨なし、エビデンスレベル</t>
    </r>
    <r>
      <rPr>
        <sz val="10"/>
        <rFont val="Arial"/>
        <family val="0"/>
        <charset val="1"/>
      </rPr>
      <t xml:space="preserve">C</t>
    </r>
    <r>
      <rPr>
        <sz val="10"/>
        <rFont val="Noto Sans CJK SC"/>
        <family val="2"/>
      </rPr>
      <t xml:space="preserve">）。</t>
    </r>
  </si>
  <si>
    <t xml:space="preserve">NG-182</t>
  </si>
  <si>
    <r>
      <rPr>
        <sz val="10"/>
        <rFont val="Noto Sans CJK SC"/>
        <family val="2"/>
      </rPr>
      <t xml:space="preserve">慢性下痢症の鑑別では、問診と身体診察から病態を考え、血液・糞便・画像検査を個別に判断して行うことが推奨される（強い推奨、合意率</t>
    </r>
    <r>
      <rPr>
        <sz val="10"/>
        <rFont val="Arial"/>
        <family val="0"/>
        <charset val="1"/>
      </rPr>
      <t xml:space="preserve">90%</t>
    </r>
    <r>
      <rPr>
        <sz val="10"/>
        <rFont val="Noto Sans CJK SC"/>
        <family val="2"/>
      </rPr>
      <t xml:space="preserve">、エビデンスレベル</t>
    </r>
    <r>
      <rPr>
        <sz val="10"/>
        <rFont val="Arial"/>
        <family val="0"/>
        <charset val="1"/>
      </rPr>
      <t xml:space="preserve">A</t>
    </r>
    <r>
      <rPr>
        <sz val="10"/>
        <rFont val="Noto Sans CJK SC"/>
        <family val="2"/>
      </rPr>
      <t xml:space="preserve">）。大腸内視鏡は器質的疾患との鑑別に有用なので推奨され（強い推奨、合意率</t>
    </r>
    <r>
      <rPr>
        <sz val="10"/>
        <rFont val="Arial"/>
        <family val="0"/>
        <charset val="1"/>
      </rPr>
      <t xml:space="preserve">100%</t>
    </r>
    <r>
      <rPr>
        <sz val="10"/>
        <rFont val="Noto Sans CJK SC"/>
        <family val="2"/>
      </rPr>
      <t xml:space="preserve">、</t>
    </r>
    <r>
      <rPr>
        <sz val="10"/>
        <rFont val="Arial"/>
        <family val="0"/>
        <charset val="1"/>
      </rPr>
      <t xml:space="preserve">A</t>
    </r>
    <r>
      <rPr>
        <sz val="10"/>
        <rFont val="Noto Sans CJK SC"/>
        <family val="2"/>
      </rPr>
      <t xml:space="preserve">）、内視鏡で異常がなくても危険性を考えてランダム生検を行うことが提案されている。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</si>
  <si>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TBL-02-07-022 (id: JlAKpkc)</t>
    </r>
    <r>
      <rPr>
        <sz val="10"/>
        <rFont val="Noto Sans CJK SC"/>
        <family val="2"/>
      </rPr>
      <t xml:space="preserve">；</t>
    </r>
    <r>
      <rPr>
        <sz val="10"/>
        <rFont val="Arial"/>
        <family val="0"/>
        <charset val="1"/>
      </rPr>
      <t xml:space="preserve">TBL-02-07-031 (id: JlAKplI)</t>
    </r>
  </si>
  <si>
    <t xml:space="preserve">NG-183</t>
  </si>
  <si>
    <r>
      <rPr>
        <sz val="10"/>
        <rFont val="Noto Sans CJK SC"/>
        <family val="2"/>
      </rPr>
      <t xml:space="preserve">日本人の慢性下痢症（狭義）の有病率は約</t>
    </r>
    <r>
      <rPr>
        <sz val="10"/>
        <rFont val="Arial"/>
        <family val="0"/>
        <charset val="1"/>
      </rPr>
      <t xml:space="preserve">3</t>
    </r>
    <r>
      <rPr>
        <sz val="10"/>
        <rFont val="Noto Sans CJK SC"/>
        <family val="2"/>
      </rPr>
      <t xml:space="preserve">〜</t>
    </r>
    <r>
      <rPr>
        <sz val="10"/>
        <rFont val="Arial"/>
        <family val="0"/>
        <charset val="1"/>
      </rPr>
      <t xml:space="preserve">5%</t>
    </r>
    <r>
      <rPr>
        <sz val="10"/>
        <rFont val="Noto Sans CJK SC"/>
        <family val="2"/>
      </rPr>
      <t xml:space="preserve">で、男性に多い傾向があると推定される（エビデンスレベル</t>
    </r>
    <r>
      <rPr>
        <sz val="10"/>
        <rFont val="Arial"/>
        <family val="0"/>
        <charset val="1"/>
      </rPr>
      <t xml:space="preserve">B</t>
    </r>
    <r>
      <rPr>
        <sz val="10"/>
        <rFont val="Noto Sans CJK SC"/>
        <family val="2"/>
      </rPr>
      <t xml:space="preserve">）。慢性下痢症（狭義）は生活の質や労働生産性を下げる可能性があるが（</t>
    </r>
    <r>
      <rPr>
        <sz val="10"/>
        <rFont val="Arial"/>
        <family val="0"/>
        <charset val="1"/>
      </rPr>
      <t xml:space="preserve">D</t>
    </r>
    <r>
      <rPr>
        <sz val="10"/>
        <rFont val="Noto Sans CJK SC"/>
        <family val="2"/>
      </rPr>
      <t xml:space="preserve">）、長期予後に影響するという明らかな根拠はない。</t>
    </r>
  </si>
  <si>
    <t xml:space="preserve">NG-184</t>
  </si>
  <si>
    <r>
      <rPr>
        <sz val="10"/>
        <rFont val="Noto Sans CJK SC"/>
        <family val="2"/>
      </rPr>
      <t xml:space="preserve">慢性下痢症（狭義）の病態に関する報告はほとんどなく、連続した病態と考えられる下痢型</t>
    </r>
    <r>
      <rPr>
        <sz val="10"/>
        <rFont val="Arial"/>
        <family val="0"/>
        <charset val="1"/>
      </rPr>
      <t xml:space="preserve">IBS</t>
    </r>
    <r>
      <rPr>
        <sz val="10"/>
        <rFont val="Noto Sans CJK SC"/>
        <family val="2"/>
      </rPr>
      <t xml:space="preserve">では、水吸収の異常、微小炎症、粘膜バリア障害、胆汁酸の吸収障害、腸管運動の異常、腸内細菌の異常などが推測されている。食事内容は病態に関与するが（エビデンスレベル</t>
    </r>
    <r>
      <rPr>
        <sz val="10"/>
        <rFont val="Arial"/>
        <family val="0"/>
        <charset val="1"/>
      </rPr>
      <t xml:space="preserve">B</t>
    </r>
    <r>
      <rPr>
        <sz val="10"/>
        <rFont val="Noto Sans CJK SC"/>
        <family val="2"/>
      </rPr>
      <t xml:space="preserve">）、心理的異常との関連を示す明確な根拠はなく、腸内細菌は関与している可能性がある。</t>
    </r>
  </si>
  <si>
    <r>
      <rPr>
        <sz val="10"/>
        <rFont val="Arial"/>
        <family val="0"/>
        <charset val="1"/>
      </rPr>
      <t xml:space="preserve">PS-02-08-05 (id: JkxnuRY)</t>
    </r>
    <r>
      <rPr>
        <sz val="10"/>
        <rFont val="Noto Sans CJK SC"/>
        <family val="2"/>
      </rPr>
      <t xml:space="preserve">；</t>
    </r>
    <r>
      <rPr>
        <sz val="10"/>
        <rFont val="Arial"/>
        <family val="0"/>
        <charset val="1"/>
      </rPr>
      <t xml:space="preserve">TBL-02-07-022 (id: JlAKpkc)</t>
    </r>
    <r>
      <rPr>
        <sz val="10"/>
        <rFont val="Noto Sans CJK SC"/>
        <family val="2"/>
      </rPr>
      <t xml:space="preserve">；</t>
    </r>
    <r>
      <rPr>
        <sz val="10"/>
        <rFont val="Arial"/>
        <family val="0"/>
        <charset val="1"/>
      </rPr>
      <t xml:space="preserve">TBL-02-07-015 (id: JlAKpkI)</t>
    </r>
  </si>
  <si>
    <t xml:space="preserve">NG-185</t>
  </si>
  <si>
    <r>
      <rPr>
        <sz val="10"/>
        <rFont val="Noto Sans CJK SC"/>
        <family val="2"/>
      </rPr>
      <t xml:space="preserve">慢性下痢症（狭義）には、ロペラミドが症状緩和に最もよく使われる有効な薬である（推奨なし、</t>
    </r>
    <r>
      <rPr>
        <sz val="10"/>
        <rFont val="Arial"/>
        <family val="0"/>
        <charset val="1"/>
      </rPr>
      <t xml:space="preserve">C</t>
    </r>
    <r>
      <rPr>
        <sz val="10"/>
        <rFont val="Noto Sans CJK SC"/>
        <family val="2"/>
      </rPr>
      <t xml:space="preserve">）。プロバイオティクスは有効な場合があるが、菌種・量・期間の根拠ははっきりしない（</t>
    </r>
    <r>
      <rPr>
        <sz val="10"/>
        <rFont val="Arial"/>
        <family val="0"/>
        <charset val="1"/>
      </rPr>
      <t xml:space="preserve">C</t>
    </r>
    <r>
      <rPr>
        <sz val="10"/>
        <rFont val="Noto Sans CJK SC"/>
        <family val="2"/>
      </rPr>
      <t xml:space="preserve">）。</t>
    </r>
    <r>
      <rPr>
        <sz val="10"/>
        <rFont val="Arial"/>
        <family val="0"/>
        <charset val="1"/>
      </rPr>
      <t xml:space="preserve">5-HT3</t>
    </r>
    <r>
      <rPr>
        <sz val="10"/>
        <rFont val="Noto Sans CJK SC"/>
        <family val="2"/>
      </rPr>
      <t xml:space="preserve">受容体拮抗薬、抗コリン薬、漢方薬、心理療法、抗菌薬、ポリカルボフィルカルシウム、アドレナリン作動薬の有効性は不明で、日本でラモセトロンが保険適用なのは下痢型</t>
    </r>
    <r>
      <rPr>
        <sz val="10"/>
        <rFont val="Arial"/>
        <family val="0"/>
        <charset val="1"/>
      </rPr>
      <t xml:space="preserve">IBS</t>
    </r>
    <r>
      <rPr>
        <sz val="10"/>
        <rFont val="Noto Sans CJK SC"/>
        <family val="2"/>
      </rPr>
      <t xml:space="preserve">である。</t>
    </r>
  </si>
  <si>
    <t xml:space="preserve">NG-186</t>
  </si>
  <si>
    <r>
      <rPr>
        <sz val="10"/>
        <rFont val="Arial"/>
        <family val="0"/>
        <charset val="1"/>
      </rPr>
      <t xml:space="preserve">Rome V </t>
    </r>
    <r>
      <rPr>
        <sz val="10"/>
        <rFont val="Noto Sans CJK SC"/>
        <family val="2"/>
      </rPr>
      <t xml:space="preserve">食道疾患</t>
    </r>
  </si>
  <si>
    <r>
      <rPr>
        <sz val="10"/>
        <rFont val="Arial"/>
        <family val="0"/>
        <charset val="1"/>
      </rPr>
      <t xml:space="preserve">Rome V</t>
    </r>
    <r>
      <rPr>
        <sz val="10"/>
        <rFont val="Noto Sans CJK SC"/>
        <family val="2"/>
      </rPr>
      <t xml:space="preserve">の食道の腸脳相関障害（機能性胸痛、機能性胸やけ、逆流過敏症、食道球、機能性嚥下障害）は、構造的・炎症性・主要な運動の異常がないのに胸やけ、胸痛、咽喉頭の異物感、嚥下障害が起こるものである。</t>
    </r>
    <r>
      <rPr>
        <sz val="10"/>
        <rFont val="Arial"/>
        <family val="0"/>
        <charset val="1"/>
      </rPr>
      <t xml:space="preserve">GERD</t>
    </r>
    <r>
      <rPr>
        <sz val="10"/>
        <rFont val="Noto Sans CJK SC"/>
        <family val="2"/>
      </rPr>
      <t xml:space="preserve">の除外は</t>
    </r>
    <r>
      <rPr>
        <sz val="10"/>
        <rFont val="Arial"/>
        <family val="0"/>
        <charset val="1"/>
      </rPr>
      <t xml:space="preserve">Lyon Consensus 2.0</t>
    </r>
    <r>
      <rPr>
        <sz val="10"/>
        <rFont val="Noto Sans CJK SC"/>
        <family val="2"/>
      </rPr>
      <t xml:space="preserve">、運動障害の除外は</t>
    </r>
    <r>
      <rPr>
        <sz val="10"/>
        <rFont val="Arial"/>
        <family val="0"/>
        <charset val="1"/>
      </rPr>
      <t xml:space="preserve">Chicago</t>
    </r>
    <r>
      <rPr>
        <sz val="10"/>
        <rFont val="Noto Sans CJK SC"/>
        <family val="2"/>
      </rPr>
      <t xml:space="preserve">分類</t>
    </r>
    <r>
      <rPr>
        <sz val="10"/>
        <rFont val="Arial"/>
        <family val="0"/>
        <charset val="1"/>
      </rPr>
      <t xml:space="preserve">v4.0</t>
    </r>
    <r>
      <rPr>
        <sz val="10"/>
        <rFont val="Noto Sans CJK SC"/>
        <family val="2"/>
      </rPr>
      <t xml:space="preserve">に従う（</t>
    </r>
    <r>
      <rPr>
        <sz val="10"/>
        <rFont val="Arial"/>
        <family val="0"/>
        <charset val="1"/>
      </rPr>
      <t xml:space="preserve">Rome IV</t>
    </r>
    <r>
      <rPr>
        <sz val="10"/>
        <rFont val="Noto Sans CJK SC"/>
        <family val="2"/>
      </rPr>
      <t xml:space="preserve">は</t>
    </r>
    <r>
      <rPr>
        <sz val="10"/>
        <rFont val="Arial"/>
        <family val="0"/>
        <charset val="1"/>
      </rPr>
      <t xml:space="preserve">Lyon 1.0</t>
    </r>
    <r>
      <rPr>
        <sz val="10"/>
        <rFont val="Noto Sans CJK SC"/>
        <family val="2"/>
      </rPr>
      <t xml:space="preserve">と</t>
    </r>
    <r>
      <rPr>
        <sz val="10"/>
        <rFont val="Arial"/>
        <family val="0"/>
        <charset val="1"/>
      </rPr>
      <t xml:space="preserve">Chicago v3.0</t>
    </r>
    <r>
      <rPr>
        <sz val="10"/>
        <rFont val="Noto Sans CJK SC"/>
        <family val="2"/>
      </rPr>
      <t xml:space="preserve">）。無効食道運動（</t>
    </r>
    <r>
      <rPr>
        <sz val="10"/>
        <rFont val="Arial"/>
        <family val="0"/>
        <charset val="1"/>
      </rPr>
      <t xml:space="preserve">IEM</t>
    </r>
    <r>
      <rPr>
        <sz val="10"/>
        <rFont val="Noto Sans CJK SC"/>
        <family val="2"/>
      </rPr>
      <t xml:space="preserve">）は除外の理由にならない。</t>
    </r>
  </si>
  <si>
    <t xml:space="preserve">SRC-149</t>
  </si>
  <si>
    <r>
      <rPr>
        <sz val="10"/>
        <rFont val="Arial"/>
        <family val="0"/>
        <charset val="1"/>
      </rPr>
      <t xml:space="preserve">Gyawali CP, Roman S, Zerbib F, et al. Functional Esophageal Disorders. Gastroenterology 2026;170:1224-1239</t>
    </r>
    <r>
      <rPr>
        <sz val="10"/>
        <rFont val="Noto Sans CJK SC"/>
        <family val="2"/>
      </rPr>
      <t xml:space="preserve">（</t>
    </r>
    <r>
      <rPr>
        <sz val="10"/>
        <rFont val="Arial"/>
        <family val="0"/>
        <charset val="1"/>
      </rPr>
      <t xml:space="preserve">Rome V</t>
    </r>
    <r>
      <rPr>
        <sz val="10"/>
        <rFont val="Noto Sans CJK SC"/>
        <family val="2"/>
      </rPr>
      <t xml:space="preserve">）</t>
    </r>
  </si>
  <si>
    <t xml:space="preserve">10.1053/j.gastro.2026.02.005</t>
  </si>
  <si>
    <t xml:space="preserve">NG-187</t>
  </si>
  <si>
    <r>
      <rPr>
        <sz val="10"/>
        <rFont val="Arial"/>
        <family val="0"/>
        <charset val="1"/>
      </rPr>
      <t xml:space="preserve">Rome V</t>
    </r>
    <r>
      <rPr>
        <sz val="10"/>
        <rFont val="Noto Sans CJK SC"/>
        <family val="2"/>
      </rPr>
      <t xml:space="preserve">では、好酸球性食道炎を除外するための食道生検が重要とされ、嚥下障害、食事中の胸痛、食物のつかえがあれば生検で好酸球が高倍率視野あたり</t>
    </r>
    <r>
      <rPr>
        <sz val="10"/>
        <rFont val="Arial"/>
        <family val="0"/>
        <charset val="1"/>
      </rPr>
      <t xml:space="preserve">15</t>
    </r>
    <r>
      <rPr>
        <sz val="10"/>
        <rFont val="Noto Sans CJK SC"/>
        <family val="2"/>
      </rPr>
      <t xml:space="preserve">個未満であることを確かめてから食道の腸脳相関障害を考える。機能性胸痛での生検は、</t>
    </r>
    <r>
      <rPr>
        <sz val="10"/>
        <rFont val="Arial"/>
        <family val="0"/>
        <charset val="1"/>
      </rPr>
      <t xml:space="preserve">Rome IV</t>
    </r>
    <r>
      <rPr>
        <sz val="10"/>
        <rFont val="Noto Sans CJK SC"/>
        <family val="2"/>
      </rPr>
      <t xml:space="preserve">では全例に勧められていたが、</t>
    </r>
    <r>
      <rPr>
        <sz val="10"/>
        <rFont val="Arial"/>
        <family val="0"/>
        <charset val="1"/>
      </rPr>
      <t xml:space="preserve">Rome V</t>
    </r>
    <r>
      <rPr>
        <sz val="10"/>
        <rFont val="Noto Sans CJK SC"/>
        <family val="2"/>
      </rPr>
      <t xml:space="preserve">では食事に関連する胸痛のときに限られた。</t>
    </r>
  </si>
  <si>
    <r>
      <rPr>
        <sz val="10"/>
        <rFont val="Arial"/>
        <family val="0"/>
        <charset val="1"/>
      </rPr>
      <t xml:space="preserve">PS-02-08-05 (id: JkxnuRY)</t>
    </r>
    <r>
      <rPr>
        <sz val="10"/>
        <rFont val="Noto Sans CJK SC"/>
        <family val="2"/>
      </rPr>
      <t xml:space="preserve">；</t>
    </r>
    <r>
      <rPr>
        <sz val="10"/>
        <rFont val="Arial"/>
        <family val="0"/>
        <charset val="1"/>
      </rPr>
      <t xml:space="preserve">TBL-02-07-025 (id: JlAKpkw)</t>
    </r>
    <r>
      <rPr>
        <sz val="10"/>
        <rFont val="Noto Sans CJK SC"/>
        <family val="2"/>
      </rPr>
      <t xml:space="preserve">；</t>
    </r>
    <r>
      <rPr>
        <sz val="10"/>
        <rFont val="Arial"/>
        <family val="0"/>
        <charset val="1"/>
      </rPr>
      <t xml:space="preserve">TBL-02-07-031 (id: JlAKplI)</t>
    </r>
  </si>
  <si>
    <t xml:space="preserve">NG-188</t>
  </si>
  <si>
    <r>
      <rPr>
        <sz val="10"/>
        <rFont val="Arial"/>
        <family val="0"/>
        <charset val="1"/>
      </rPr>
      <t xml:space="preserve">Rome V</t>
    </r>
    <r>
      <rPr>
        <sz val="10"/>
        <rFont val="Noto Sans CJK SC"/>
        <family val="2"/>
      </rPr>
      <t xml:space="preserve">の機能性胸痛は、胸やけや嚥下障害を伴わない胸骨後部の痛みまたは不快感で、</t>
    </r>
    <r>
      <rPr>
        <sz val="10"/>
        <rFont val="Arial"/>
        <family val="0"/>
        <charset val="1"/>
      </rPr>
      <t xml:space="preserve">GERD</t>
    </r>
    <r>
      <rPr>
        <sz val="10"/>
        <rFont val="Noto Sans CJK SC"/>
        <family val="2"/>
      </rPr>
      <t xml:space="preserve">（ロサンゼルス分類</t>
    </r>
    <r>
      <rPr>
        <sz val="10"/>
        <rFont val="Arial"/>
        <family val="0"/>
        <charset val="1"/>
      </rPr>
      <t xml:space="preserve">B</t>
    </r>
    <r>
      <rPr>
        <sz val="10"/>
        <rFont val="Noto Sans CJK SC"/>
        <family val="2"/>
      </rPr>
      <t xml:space="preserve">以上の食道炎または</t>
    </r>
    <r>
      <rPr>
        <sz val="10"/>
        <rFont val="Arial"/>
        <family val="0"/>
        <charset val="1"/>
      </rPr>
      <t xml:space="preserve">Lyon 2.0</t>
    </r>
    <r>
      <rPr>
        <sz val="10"/>
        <rFont val="Noto Sans CJK SC"/>
        <family val="2"/>
      </rPr>
      <t xml:space="preserve">にもとづく逆流負荷）や非逆流性の食道炎、食道胃接合部の通過障害や蠕動障害（</t>
    </r>
    <r>
      <rPr>
        <sz val="10"/>
        <rFont val="Arial"/>
        <family val="0"/>
        <charset val="1"/>
      </rPr>
      <t xml:space="preserve">IEM</t>
    </r>
    <r>
      <rPr>
        <sz val="10"/>
        <rFont val="Noto Sans CJK SC"/>
        <family val="2"/>
      </rPr>
      <t xml:space="preserve">を除く）では説明できないものである。最適化した酸分泌抑制療法を</t>
    </r>
    <r>
      <rPr>
        <sz val="10"/>
        <rFont val="Arial"/>
        <family val="0"/>
        <charset val="1"/>
      </rPr>
      <t xml:space="preserve">8</t>
    </r>
    <r>
      <rPr>
        <sz val="10"/>
        <rFont val="Noto Sans CJK SC"/>
        <family val="2"/>
      </rPr>
      <t xml:space="preserve">週間以上行っても週</t>
    </r>
    <r>
      <rPr>
        <sz val="10"/>
        <rFont val="Arial"/>
        <family val="0"/>
        <charset val="1"/>
      </rPr>
      <t xml:space="preserve">1</t>
    </r>
    <r>
      <rPr>
        <sz val="10"/>
        <rFont val="Noto Sans CJK SC"/>
        <family val="2"/>
      </rPr>
      <t xml:space="preserve">回以上あり、最近</t>
    </r>
    <r>
      <rPr>
        <sz val="10"/>
        <rFont val="Arial"/>
        <family val="0"/>
        <charset val="1"/>
      </rPr>
      <t xml:space="preserve">3</t>
    </r>
    <r>
      <rPr>
        <sz val="10"/>
        <rFont val="Noto Sans CJK SC"/>
        <family val="2"/>
      </rPr>
      <t xml:space="preserve">か月続き</t>
    </r>
    <r>
      <rPr>
        <sz val="10"/>
        <rFont val="Arial"/>
        <family val="0"/>
        <charset val="1"/>
      </rPr>
      <t xml:space="preserve">6</t>
    </r>
    <r>
      <rPr>
        <sz val="10"/>
        <rFont val="Noto Sans CJK SC"/>
        <family val="2"/>
      </rPr>
      <t xml:space="preserve">か月以上前に始まっていることを要する。心臓の原因を先に除外する。</t>
    </r>
  </si>
  <si>
    <t xml:space="preserve">NG-189</t>
  </si>
  <si>
    <r>
      <rPr>
        <sz val="10"/>
        <rFont val="Noto Sans CJK SC"/>
        <family val="2"/>
      </rPr>
      <t xml:space="preserve">非心臓性胸痛の約</t>
    </r>
    <r>
      <rPr>
        <sz val="10"/>
        <rFont val="Arial"/>
        <family val="0"/>
        <charset val="1"/>
      </rPr>
      <t xml:space="preserve">50</t>
    </r>
    <r>
      <rPr>
        <sz val="10"/>
        <rFont val="Noto Sans CJK SC"/>
        <family val="2"/>
      </rPr>
      <t xml:space="preserve">〜</t>
    </r>
    <r>
      <rPr>
        <sz val="10"/>
        <rFont val="Arial"/>
        <family val="0"/>
        <charset val="1"/>
      </rPr>
      <t xml:space="preserve">60%</t>
    </r>
    <r>
      <rPr>
        <sz val="10"/>
        <rFont val="Noto Sans CJK SC"/>
        <family val="2"/>
      </rPr>
      <t xml:space="preserve">は</t>
    </r>
    <r>
      <rPr>
        <sz val="10"/>
        <rFont val="Arial"/>
        <family val="0"/>
        <charset val="1"/>
      </rPr>
      <t xml:space="preserve">GERD</t>
    </r>
    <r>
      <rPr>
        <sz val="10"/>
        <rFont val="Noto Sans CJK SC"/>
        <family val="2"/>
      </rPr>
      <t xml:space="preserve">、</t>
    </r>
    <r>
      <rPr>
        <sz val="10"/>
        <rFont val="Arial"/>
        <family val="0"/>
        <charset val="1"/>
      </rPr>
      <t xml:space="preserve">15</t>
    </r>
    <r>
      <rPr>
        <sz val="10"/>
        <rFont val="Noto Sans CJK SC"/>
        <family val="2"/>
      </rPr>
      <t xml:space="preserve">〜</t>
    </r>
    <r>
      <rPr>
        <sz val="10"/>
        <rFont val="Arial"/>
        <family val="0"/>
        <charset val="1"/>
      </rPr>
      <t xml:space="preserve">18%</t>
    </r>
    <r>
      <rPr>
        <sz val="10"/>
        <rFont val="Noto Sans CJK SC"/>
        <family val="2"/>
      </rPr>
      <t xml:space="preserve">は食道運動障害で、</t>
    </r>
    <r>
      <rPr>
        <sz val="10"/>
        <rFont val="Arial"/>
        <family val="0"/>
        <charset val="1"/>
      </rPr>
      <t xml:space="preserve">32</t>
    </r>
    <r>
      <rPr>
        <sz val="10"/>
        <rFont val="Noto Sans CJK SC"/>
        <family val="2"/>
      </rPr>
      <t xml:space="preserve">〜</t>
    </r>
    <r>
      <rPr>
        <sz val="10"/>
        <rFont val="Arial"/>
        <family val="0"/>
        <charset val="1"/>
      </rPr>
      <t xml:space="preserve">35%</t>
    </r>
    <r>
      <rPr>
        <sz val="10"/>
        <rFont val="Noto Sans CJK SC"/>
        <family val="2"/>
      </rPr>
      <t xml:space="preserve">が機能性胸痛の基準を満たす。</t>
    </r>
    <r>
      <rPr>
        <sz val="10"/>
        <rFont val="Arial"/>
        <family val="0"/>
        <charset val="1"/>
      </rPr>
      <t xml:space="preserve">GERD</t>
    </r>
    <r>
      <rPr>
        <sz val="10"/>
        <rFont val="Noto Sans CJK SC"/>
        <family val="2"/>
      </rPr>
      <t xml:space="preserve">が多いため、</t>
    </r>
    <r>
      <rPr>
        <sz val="10"/>
        <rFont val="Arial"/>
        <family val="0"/>
        <charset val="1"/>
      </rPr>
      <t xml:space="preserve">PPI</t>
    </r>
    <r>
      <rPr>
        <sz val="10"/>
        <rFont val="Noto Sans CJK SC"/>
        <family val="2"/>
      </rPr>
      <t xml:space="preserve">または</t>
    </r>
    <r>
      <rPr>
        <sz val="10"/>
        <rFont val="Arial"/>
        <family val="0"/>
        <charset val="1"/>
      </rPr>
      <t xml:space="preserve">P-CAB</t>
    </r>
    <r>
      <rPr>
        <sz val="10"/>
        <rFont val="Noto Sans CJK SC"/>
        <family val="2"/>
      </rPr>
      <t xml:space="preserve">を最適化して</t>
    </r>
    <r>
      <rPr>
        <sz val="10"/>
        <rFont val="Arial"/>
        <family val="0"/>
        <charset val="1"/>
      </rPr>
      <t xml:space="preserve">8</t>
    </r>
    <r>
      <rPr>
        <sz val="10"/>
        <rFont val="Noto Sans CJK SC"/>
        <family val="2"/>
      </rPr>
      <t xml:space="preserve">週間試すのが簡便で費用効果が高い。非心臓性胸痛の患者の最大</t>
    </r>
    <r>
      <rPr>
        <sz val="10"/>
        <rFont val="Arial"/>
        <family val="0"/>
        <charset val="1"/>
      </rPr>
      <t xml:space="preserve">75%</t>
    </r>
    <r>
      <rPr>
        <sz val="10"/>
        <rFont val="Noto Sans CJK SC"/>
        <family val="2"/>
      </rPr>
      <t xml:space="preserve">に不安、抑うつ、身体化などの精神的な併存症がある。機能性胸痛の有病率は世界の調査で</t>
    </r>
    <r>
      <rPr>
        <sz val="10"/>
        <rFont val="Arial"/>
        <family val="0"/>
        <charset val="1"/>
      </rPr>
      <t xml:space="preserve">1.4%</t>
    </r>
    <r>
      <rPr>
        <sz val="10"/>
        <rFont val="Noto Sans CJK SC"/>
        <family val="2"/>
      </rPr>
      <t xml:space="preserve">とされる。</t>
    </r>
  </si>
  <si>
    <t xml:space="preserve">章が引用した研究の値（二次資料経由）</t>
  </si>
  <si>
    <t xml:space="preserve">NG-190</t>
  </si>
  <si>
    <r>
      <rPr>
        <sz val="10"/>
        <rFont val="Noto Sans CJK SC"/>
        <family val="2"/>
      </rPr>
      <t xml:space="preserve">機能性胸痛の治療の中心は痛みの神経調節で、三環系抗うつ薬、</t>
    </r>
    <r>
      <rPr>
        <sz val="10"/>
        <rFont val="Arial"/>
        <family val="0"/>
        <charset val="1"/>
      </rPr>
      <t xml:space="preserve">SNRI</t>
    </r>
    <r>
      <rPr>
        <sz val="10"/>
        <rFont val="Noto Sans CJK SC"/>
        <family val="2"/>
      </rPr>
      <t xml:space="preserve">、トラゾドンはプラセボより最大</t>
    </r>
    <r>
      <rPr>
        <sz val="10"/>
        <rFont val="Arial"/>
        <family val="0"/>
        <charset val="1"/>
      </rPr>
      <t xml:space="preserve">50%</t>
    </r>
    <r>
      <rPr>
        <sz val="10"/>
        <rFont val="Noto Sans CJK SC"/>
        <family val="2"/>
      </rPr>
      <t xml:space="preserve">有効とされ、</t>
    </r>
    <r>
      <rPr>
        <sz val="10"/>
        <rFont val="Arial"/>
        <family val="0"/>
        <charset val="1"/>
      </rPr>
      <t xml:space="preserve">SSRI</t>
    </r>
    <r>
      <rPr>
        <sz val="10"/>
        <rFont val="Noto Sans CJK SC"/>
        <family val="2"/>
      </rPr>
      <t xml:space="preserve">の結果は一貫しない。消化器に特化した認知行動療法は症状の頻度を減らし（相対リスク</t>
    </r>
    <r>
      <rPr>
        <sz val="10"/>
        <rFont val="Arial"/>
        <family val="0"/>
        <charset val="1"/>
      </rPr>
      <t xml:space="preserve">0.70</t>
    </r>
    <r>
      <rPr>
        <sz val="10"/>
        <rFont val="Noto Sans CJK SC"/>
        <family val="2"/>
      </rPr>
      <t xml:space="preserve">）、腸指向性催眠療法や横隔膜呼吸を含むバイオフィードバックも役立つ。</t>
    </r>
  </si>
  <si>
    <t xml:space="preserve">相対リスクはコクランレビューの値（二次資料経由）</t>
  </si>
  <si>
    <t xml:space="preserve">NG-191</t>
  </si>
  <si>
    <r>
      <rPr>
        <sz val="10"/>
        <rFont val="Arial"/>
        <family val="0"/>
        <charset val="1"/>
      </rPr>
      <t xml:space="preserve">Rome V</t>
    </r>
    <r>
      <rPr>
        <sz val="10"/>
        <rFont val="Noto Sans CJK SC"/>
        <family val="2"/>
      </rPr>
      <t xml:space="preserve">の機能性胸やけは、胸骨後部の灼熱感が最適化した酸分泌抑制療法を</t>
    </r>
    <r>
      <rPr>
        <sz val="10"/>
        <rFont val="Arial"/>
        <family val="0"/>
        <charset val="1"/>
      </rPr>
      <t xml:space="preserve">8</t>
    </r>
    <r>
      <rPr>
        <sz val="10"/>
        <rFont val="Noto Sans CJK SC"/>
        <family val="2"/>
      </rPr>
      <t xml:space="preserve">週間以上続けても改善せず、</t>
    </r>
    <r>
      <rPr>
        <sz val="10"/>
        <rFont val="Arial"/>
        <family val="0"/>
        <charset val="1"/>
      </rPr>
      <t xml:space="preserve">GERD</t>
    </r>
    <r>
      <rPr>
        <sz val="10"/>
        <rFont val="Noto Sans CJK SC"/>
        <family val="2"/>
      </rPr>
      <t xml:space="preserve">（ロサンゼルス分類</t>
    </r>
    <r>
      <rPr>
        <sz val="10"/>
        <rFont val="Arial"/>
        <family val="0"/>
        <charset val="1"/>
      </rPr>
      <t xml:space="preserve">B</t>
    </r>
    <r>
      <rPr>
        <sz val="10"/>
        <rFont val="Noto Sans CJK SC"/>
        <family val="2"/>
      </rPr>
      <t xml:space="preserve">以上または</t>
    </r>
    <r>
      <rPr>
        <sz val="10"/>
        <rFont val="Arial"/>
        <family val="0"/>
        <charset val="1"/>
      </rPr>
      <t xml:space="preserve">Lyon 2.0</t>
    </r>
    <r>
      <rPr>
        <sz val="10"/>
        <rFont val="Noto Sans CJK SC"/>
        <family val="2"/>
      </rPr>
      <t xml:space="preserve">の逆流負荷）、非逆流性の食道炎、主要な運動障害（</t>
    </r>
    <r>
      <rPr>
        <sz val="10"/>
        <rFont val="Arial"/>
        <family val="0"/>
        <charset val="1"/>
      </rPr>
      <t xml:space="preserve">IEM</t>
    </r>
    <r>
      <rPr>
        <sz val="10"/>
        <rFont val="Noto Sans CJK SC"/>
        <family val="2"/>
      </rPr>
      <t xml:space="preserve">を除く）がないものである。夜間平均基礎インピーダンス（</t>
    </r>
    <r>
      <rPr>
        <sz val="10"/>
        <rFont val="Arial"/>
        <family val="0"/>
        <charset val="1"/>
      </rPr>
      <t xml:space="preserve">MNBI</t>
    </r>
    <r>
      <rPr>
        <sz val="10"/>
        <rFont val="Noto Sans CJK SC"/>
        <family val="2"/>
      </rPr>
      <t xml:space="preserve">）が正常であることは機能性胸やけを支持する。</t>
    </r>
  </si>
  <si>
    <r>
      <rPr>
        <sz val="10"/>
        <rFont val="Arial"/>
        <family val="0"/>
        <charset val="1"/>
      </rPr>
      <t xml:space="preserve">PS-02-08-05 (id: JkxnuRY)</t>
    </r>
    <r>
      <rPr>
        <sz val="10"/>
        <rFont val="Noto Sans CJK SC"/>
        <family val="2"/>
      </rPr>
      <t xml:space="preserve">；</t>
    </r>
    <r>
      <rPr>
        <sz val="10"/>
        <rFont val="Arial"/>
        <family val="0"/>
        <charset val="1"/>
      </rPr>
      <t xml:space="preserve">TBL-02-07-025 (id: JlAKpkw)</t>
    </r>
    <r>
      <rPr>
        <sz val="10"/>
        <rFont val="Noto Sans CJK SC"/>
        <family val="2"/>
      </rPr>
      <t xml:space="preserve">；</t>
    </r>
    <r>
      <rPr>
        <sz val="10"/>
        <rFont val="Arial"/>
        <family val="0"/>
        <charset val="1"/>
      </rPr>
      <t xml:space="preserve">TBL-02-07-030 (id: JlAKplE)</t>
    </r>
  </si>
  <si>
    <r>
      <rPr>
        <sz val="10"/>
        <rFont val="Noto Sans CJK SC"/>
        <family val="2"/>
      </rPr>
      <t xml:space="preserve">頻度の要件は、診断基準の脚注と本文では「週</t>
    </r>
    <r>
      <rPr>
        <sz val="10"/>
        <rFont val="Arial"/>
        <family val="0"/>
        <charset val="1"/>
      </rPr>
      <t xml:space="preserve">1</t>
    </r>
    <r>
      <rPr>
        <sz val="10"/>
        <rFont val="Noto Sans CJK SC"/>
        <family val="2"/>
      </rPr>
      <t xml:space="preserve">回以上」、臨床評価の節では「週</t>
    </r>
    <r>
      <rPr>
        <sz val="10"/>
        <rFont val="Arial"/>
        <family val="0"/>
        <charset val="1"/>
      </rPr>
      <t xml:space="preserve">2</t>
    </r>
    <r>
      <rPr>
        <sz val="10"/>
        <rFont val="Noto Sans CJK SC"/>
        <family val="2"/>
      </rPr>
      <t xml:space="preserve">日以上」と記載が分かれている</t>
    </r>
  </si>
  <si>
    <t xml:space="preserve">NG-192</t>
  </si>
  <si>
    <r>
      <rPr>
        <sz val="10"/>
        <rFont val="Arial"/>
        <family val="0"/>
        <charset val="1"/>
      </rPr>
      <t xml:space="preserve">PPI</t>
    </r>
    <r>
      <rPr>
        <sz val="10"/>
        <rFont val="Noto Sans CJK SC"/>
        <family val="2"/>
      </rPr>
      <t xml:space="preserve">が効かない胸やけでは、内視鏡はできれば</t>
    </r>
    <r>
      <rPr>
        <sz val="10"/>
        <rFont val="Arial"/>
        <family val="0"/>
        <charset val="1"/>
      </rPr>
      <t xml:space="preserve">PPI</t>
    </r>
    <r>
      <rPr>
        <sz val="10"/>
        <rFont val="Noto Sans CJK SC"/>
        <family val="2"/>
      </rPr>
      <t xml:space="preserve">を</t>
    </r>
    <r>
      <rPr>
        <sz val="10"/>
        <rFont val="Arial"/>
        <family val="0"/>
        <charset val="1"/>
      </rPr>
      <t xml:space="preserve">2</t>
    </r>
    <r>
      <rPr>
        <sz val="10"/>
        <rFont val="Noto Sans CJK SC"/>
        <family val="2"/>
      </rPr>
      <t xml:space="preserve">〜</t>
    </r>
    <r>
      <rPr>
        <sz val="10"/>
        <rFont val="Arial"/>
        <family val="0"/>
        <charset val="1"/>
      </rPr>
      <t xml:space="preserve">4</t>
    </r>
    <r>
      <rPr>
        <sz val="10"/>
        <rFont val="Noto Sans CJK SC"/>
        <family val="2"/>
      </rPr>
      <t xml:space="preserve">週間中止してから行う。ロサンゼルス分類</t>
    </r>
    <r>
      <rPr>
        <sz val="10"/>
        <rFont val="Arial"/>
        <family val="0"/>
        <charset val="1"/>
      </rPr>
      <t xml:space="preserve">B</t>
    </r>
    <r>
      <rPr>
        <sz val="10"/>
        <rFont val="Noto Sans CJK SC"/>
        <family val="2"/>
      </rPr>
      <t xml:space="preserve">の食道炎は</t>
    </r>
    <r>
      <rPr>
        <sz val="10"/>
        <rFont val="Arial"/>
        <family val="0"/>
        <charset val="1"/>
      </rPr>
      <t xml:space="preserve">GERD</t>
    </r>
    <r>
      <rPr>
        <sz val="10"/>
        <rFont val="Noto Sans CJK SC"/>
        <family val="2"/>
      </rPr>
      <t xml:space="preserve">の確定所見とされるようになった。逆流モニタリングは</t>
    </r>
    <r>
      <rPr>
        <sz val="10"/>
        <rFont val="Arial"/>
        <family val="0"/>
        <charset val="1"/>
      </rPr>
      <t xml:space="preserve">PPI</t>
    </r>
    <r>
      <rPr>
        <sz val="10"/>
        <rFont val="Noto Sans CJK SC"/>
        <family val="2"/>
      </rPr>
      <t xml:space="preserve">を中止して行い、</t>
    </r>
    <r>
      <rPr>
        <sz val="10"/>
        <rFont val="Arial"/>
        <family val="0"/>
        <charset val="1"/>
      </rPr>
      <t xml:space="preserve">96</t>
    </r>
    <r>
      <rPr>
        <sz val="10"/>
        <rFont val="Noto Sans CJK SC"/>
        <family val="2"/>
      </rPr>
      <t xml:space="preserve">時間のワイヤレス</t>
    </r>
    <r>
      <rPr>
        <sz val="10"/>
        <rFont val="Arial"/>
        <family val="0"/>
        <charset val="1"/>
      </rPr>
      <t xml:space="preserve">pH</t>
    </r>
    <r>
      <rPr>
        <sz val="10"/>
        <rFont val="Noto Sans CJK SC"/>
        <family val="2"/>
      </rPr>
      <t xml:space="preserve">検査では酸曝露時間（</t>
    </r>
    <r>
      <rPr>
        <sz val="10"/>
        <rFont val="Arial"/>
        <family val="0"/>
        <charset val="1"/>
      </rPr>
      <t xml:space="preserve">AET</t>
    </r>
    <r>
      <rPr>
        <sz val="10"/>
        <rFont val="Noto Sans CJK SC"/>
        <family val="2"/>
      </rPr>
      <t xml:space="preserve">）が</t>
    </r>
    <r>
      <rPr>
        <sz val="10"/>
        <rFont val="Arial"/>
        <family val="0"/>
        <charset val="1"/>
      </rPr>
      <t xml:space="preserve">2</t>
    </r>
    <r>
      <rPr>
        <sz val="10"/>
        <rFont val="Noto Sans CJK SC"/>
        <family val="2"/>
      </rPr>
      <t xml:space="preserve">日以上で</t>
    </r>
    <r>
      <rPr>
        <sz val="10"/>
        <rFont val="Arial"/>
        <family val="0"/>
        <charset val="1"/>
      </rPr>
      <t xml:space="preserve">6%</t>
    </r>
    <r>
      <rPr>
        <sz val="10"/>
        <rFont val="Noto Sans CJK SC"/>
        <family val="2"/>
      </rPr>
      <t xml:space="preserve">を超えれば</t>
    </r>
    <r>
      <rPr>
        <sz val="10"/>
        <rFont val="Arial"/>
        <family val="0"/>
        <charset val="1"/>
      </rPr>
      <t xml:space="preserve">GERD</t>
    </r>
    <r>
      <rPr>
        <sz val="10"/>
        <rFont val="Noto Sans CJK SC"/>
        <family val="2"/>
      </rPr>
      <t xml:space="preserve">、全日で</t>
    </r>
    <r>
      <rPr>
        <sz val="10"/>
        <rFont val="Arial"/>
        <family val="0"/>
        <charset val="1"/>
      </rPr>
      <t xml:space="preserve">4%</t>
    </r>
    <r>
      <rPr>
        <sz val="10"/>
        <rFont val="Noto Sans CJK SC"/>
        <family val="2"/>
      </rPr>
      <t xml:space="preserve">未満かつ症状との関連が陰性なら</t>
    </r>
    <r>
      <rPr>
        <sz val="10"/>
        <rFont val="Arial"/>
        <family val="0"/>
        <charset val="1"/>
      </rPr>
      <t xml:space="preserve">GERD</t>
    </r>
    <r>
      <rPr>
        <sz val="10"/>
        <rFont val="Noto Sans CJK SC"/>
        <family val="2"/>
      </rPr>
      <t xml:space="preserve">を否定する。</t>
    </r>
    <r>
      <rPr>
        <sz val="10"/>
        <rFont val="Arial"/>
        <family val="0"/>
        <charset val="1"/>
      </rPr>
      <t xml:space="preserve">pH</t>
    </r>
    <r>
      <rPr>
        <sz val="10"/>
        <rFont val="Noto Sans CJK SC"/>
        <family val="2"/>
      </rPr>
      <t xml:space="preserve">インピーダンス検査では</t>
    </r>
    <r>
      <rPr>
        <sz val="10"/>
        <rFont val="Arial"/>
        <family val="0"/>
        <charset val="1"/>
      </rPr>
      <t xml:space="preserve">AET 4%</t>
    </r>
    <r>
      <rPr>
        <sz val="10"/>
        <rFont val="Noto Sans CJK SC"/>
        <family val="2"/>
      </rPr>
      <t xml:space="preserve">未満かつ逆流</t>
    </r>
    <r>
      <rPr>
        <sz val="10"/>
        <rFont val="Arial"/>
        <family val="0"/>
        <charset val="1"/>
      </rPr>
      <t xml:space="preserve">40</t>
    </r>
    <r>
      <rPr>
        <sz val="10"/>
        <rFont val="Noto Sans CJK SC"/>
        <family val="2"/>
      </rPr>
      <t xml:space="preserve">回未満で</t>
    </r>
    <r>
      <rPr>
        <sz val="10"/>
        <rFont val="Arial"/>
        <family val="0"/>
        <charset val="1"/>
      </rPr>
      <t xml:space="preserve">GERD</t>
    </r>
    <r>
      <rPr>
        <sz val="10"/>
        <rFont val="Noto Sans CJK SC"/>
        <family val="2"/>
      </rPr>
      <t xml:space="preserve">を否定し、</t>
    </r>
    <r>
      <rPr>
        <sz val="10"/>
        <rFont val="Arial"/>
        <family val="0"/>
        <charset val="1"/>
      </rPr>
      <t xml:space="preserve">MNBI 1500 Ω</t>
    </r>
    <r>
      <rPr>
        <sz val="10"/>
        <rFont val="Noto Sans CJK SC"/>
        <family val="2"/>
      </rPr>
      <t xml:space="preserve">未満は</t>
    </r>
    <r>
      <rPr>
        <sz val="10"/>
        <rFont val="Arial"/>
        <family val="0"/>
        <charset val="1"/>
      </rPr>
      <t xml:space="preserve">GERD</t>
    </r>
    <r>
      <rPr>
        <sz val="10"/>
        <rFont val="Noto Sans CJK SC"/>
        <family val="2"/>
      </rPr>
      <t xml:space="preserve">を、</t>
    </r>
    <r>
      <rPr>
        <sz val="10"/>
        <rFont val="Arial"/>
        <family val="0"/>
        <charset val="1"/>
      </rPr>
      <t xml:space="preserve">2500 Ω</t>
    </r>
    <r>
      <rPr>
        <sz val="10"/>
        <rFont val="Noto Sans CJK SC"/>
        <family val="2"/>
      </rPr>
      <t xml:space="preserve">を超えれば機能性胸やけを支持する。</t>
    </r>
    <r>
      <rPr>
        <sz val="10"/>
        <rFont val="Arial"/>
        <family val="0"/>
        <charset val="1"/>
      </rPr>
      <t xml:space="preserve">AET 4</t>
    </r>
    <r>
      <rPr>
        <sz val="10"/>
        <rFont val="Noto Sans CJK SC"/>
        <family val="2"/>
      </rPr>
      <t xml:space="preserve">〜</t>
    </r>
    <r>
      <rPr>
        <sz val="10"/>
        <rFont val="Arial"/>
        <family val="0"/>
        <charset val="1"/>
      </rPr>
      <t xml:space="preserve">6%</t>
    </r>
    <r>
      <rPr>
        <sz val="10"/>
        <rFont val="Noto Sans CJK SC"/>
        <family val="2"/>
      </rPr>
      <t xml:space="preserve">は判定保留とする。</t>
    </r>
  </si>
  <si>
    <t xml:space="preserve">NG-193</t>
  </si>
  <si>
    <r>
      <rPr>
        <sz val="10"/>
        <rFont val="Noto Sans CJK SC"/>
        <family val="2"/>
      </rPr>
      <t xml:space="preserve">機能性胸やけの有病率は世界の調査でインターネット</t>
    </r>
    <r>
      <rPr>
        <sz val="10"/>
        <rFont val="Arial"/>
        <family val="0"/>
        <charset val="1"/>
      </rPr>
      <t xml:space="preserve">1.1%</t>
    </r>
    <r>
      <rPr>
        <sz val="10"/>
        <rFont val="Noto Sans CJK SC"/>
        <family val="2"/>
      </rPr>
      <t xml:space="preserve">、世帯</t>
    </r>
    <r>
      <rPr>
        <sz val="10"/>
        <rFont val="Arial"/>
        <family val="0"/>
        <charset val="1"/>
      </rPr>
      <t xml:space="preserve">0.4%</t>
    </r>
    <r>
      <rPr>
        <sz val="10"/>
        <rFont val="Noto Sans CJK SC"/>
        <family val="2"/>
      </rPr>
      <t xml:space="preserve">である。</t>
    </r>
    <r>
      <rPr>
        <sz val="10"/>
        <rFont val="Arial"/>
        <family val="0"/>
        <charset val="1"/>
      </rPr>
      <t xml:space="preserve">PPI</t>
    </r>
    <r>
      <rPr>
        <sz val="10"/>
        <rFont val="Noto Sans CJK SC"/>
        <family val="2"/>
      </rPr>
      <t xml:space="preserve">抵抗性の逆流様症状の</t>
    </r>
    <r>
      <rPr>
        <sz val="10"/>
        <rFont val="Arial"/>
        <family val="0"/>
        <charset val="1"/>
      </rPr>
      <t xml:space="preserve">18</t>
    </r>
    <r>
      <rPr>
        <sz val="10"/>
        <rFont val="Noto Sans CJK SC"/>
        <family val="2"/>
      </rPr>
      <t xml:space="preserve">〜</t>
    </r>
    <r>
      <rPr>
        <sz val="10"/>
        <rFont val="Arial"/>
        <family val="0"/>
        <charset val="1"/>
      </rPr>
      <t xml:space="preserve">30%</t>
    </r>
    <r>
      <rPr>
        <sz val="10"/>
        <rFont val="Noto Sans CJK SC"/>
        <family val="2"/>
      </rPr>
      <t xml:space="preserve">が食道の腸脳相関障害に当たると考えられ、高用量</t>
    </r>
    <r>
      <rPr>
        <sz val="10"/>
        <rFont val="Arial"/>
        <family val="0"/>
        <charset val="1"/>
      </rPr>
      <t xml:space="preserve">PPI</t>
    </r>
    <r>
      <rPr>
        <sz val="10"/>
        <rFont val="Noto Sans CJK SC"/>
        <family val="2"/>
      </rPr>
      <t xml:space="preserve">で改善するのは</t>
    </r>
    <r>
      <rPr>
        <sz val="10"/>
        <rFont val="Arial"/>
        <family val="0"/>
        <charset val="1"/>
      </rPr>
      <t xml:space="preserve">20</t>
    </r>
    <r>
      <rPr>
        <sz val="10"/>
        <rFont val="Noto Sans CJK SC"/>
        <family val="2"/>
      </rPr>
      <t xml:space="preserve">〜</t>
    </r>
    <r>
      <rPr>
        <sz val="10"/>
        <rFont val="Arial"/>
        <family val="0"/>
        <charset val="1"/>
      </rPr>
      <t xml:space="preserve">30%</t>
    </r>
    <r>
      <rPr>
        <sz val="10"/>
        <rFont val="Noto Sans CJK SC"/>
        <family val="2"/>
      </rPr>
      <t xml:space="preserve">にとどまる。</t>
    </r>
    <r>
      <rPr>
        <sz val="10"/>
        <rFont val="Arial"/>
        <family val="0"/>
        <charset val="1"/>
      </rPr>
      <t xml:space="preserve">2</t>
    </r>
    <r>
      <rPr>
        <sz val="10"/>
        <rFont val="Noto Sans CJK SC"/>
        <family val="2"/>
      </rPr>
      <t xml:space="preserve">年後も</t>
    </r>
    <r>
      <rPr>
        <sz val="10"/>
        <rFont val="Arial"/>
        <family val="0"/>
        <charset val="1"/>
      </rPr>
      <t xml:space="preserve">3</t>
    </r>
    <r>
      <rPr>
        <sz val="10"/>
        <rFont val="Noto Sans CJK SC"/>
        <family val="2"/>
      </rPr>
      <t xml:space="preserve">分の</t>
    </r>
    <r>
      <rPr>
        <sz val="10"/>
        <rFont val="Arial"/>
        <family val="0"/>
        <charset val="1"/>
      </rPr>
      <t xml:space="preserve">2</t>
    </r>
    <r>
      <rPr>
        <sz val="10"/>
        <rFont val="Noto Sans CJK SC"/>
        <family val="2"/>
      </rPr>
      <t xml:space="preserve">は症状が続く。治療は安心させる説明、侵襲的検査の繰り返しを避けること、神経調節薬、脳腸行動療法で、逆流防止手術は避ける。内視鏡的高周波治療は偽治療と差がなかった。</t>
    </r>
  </si>
  <si>
    <t xml:space="preserve">数値は章が引用した研究の値（二次資料経由）</t>
  </si>
  <si>
    <t xml:space="preserve">NG-194</t>
  </si>
  <si>
    <r>
      <rPr>
        <sz val="10"/>
        <rFont val="Arial"/>
        <family val="0"/>
        <charset val="1"/>
      </rPr>
      <t xml:space="preserve">Rome V</t>
    </r>
    <r>
      <rPr>
        <sz val="10"/>
        <rFont val="Noto Sans CJK SC"/>
        <family val="2"/>
      </rPr>
      <t xml:space="preserve">の逆流過敏症は、内視鏡が正常で酸曝露が生理的範囲にあるのに、逆流と症状の関連が陽性（症状指数</t>
    </r>
    <r>
      <rPr>
        <sz val="10"/>
        <rFont val="Arial"/>
        <family val="0"/>
        <charset val="1"/>
      </rPr>
      <t xml:space="preserve">50%</t>
    </r>
    <r>
      <rPr>
        <sz val="10"/>
        <rFont val="Noto Sans CJK SC"/>
        <family val="2"/>
      </rPr>
      <t xml:space="preserve">以上または症状関連確率</t>
    </r>
    <r>
      <rPr>
        <sz val="10"/>
        <rFont val="Arial"/>
        <family val="0"/>
        <charset val="1"/>
      </rPr>
      <t xml:space="preserve">95%</t>
    </r>
    <r>
      <rPr>
        <sz val="10"/>
        <rFont val="Noto Sans CJK SC"/>
        <family val="2"/>
      </rPr>
      <t xml:space="preserve">以上）の胸やけまたは胸痛で、</t>
    </r>
    <r>
      <rPr>
        <sz val="10"/>
        <rFont val="Arial"/>
        <family val="0"/>
        <charset val="1"/>
      </rPr>
      <t xml:space="preserve">8</t>
    </r>
    <r>
      <rPr>
        <sz val="10"/>
        <rFont val="Noto Sans CJK SC"/>
        <family val="2"/>
      </rPr>
      <t xml:space="preserve">週間以上の最適化した酸分泌抑制療法でも週</t>
    </r>
    <r>
      <rPr>
        <sz val="10"/>
        <rFont val="Arial"/>
        <family val="0"/>
        <charset val="1"/>
      </rPr>
      <t xml:space="preserve">1</t>
    </r>
    <r>
      <rPr>
        <sz val="10"/>
        <rFont val="Noto Sans CJK SC"/>
        <family val="2"/>
      </rPr>
      <t xml:space="preserve">回以上あるものである。逆流やげっぷだけの症状は含めず、反芻症候群、胃上部げっぷ、げっぷができない症候群は除外する。シタロプラムの試験では症状が残った人が</t>
    </r>
    <r>
      <rPr>
        <sz val="10"/>
        <rFont val="Arial"/>
        <family val="0"/>
        <charset val="1"/>
      </rPr>
      <t xml:space="preserve">38.5%</t>
    </r>
    <r>
      <rPr>
        <sz val="10"/>
        <rFont val="Noto Sans CJK SC"/>
        <family val="2"/>
      </rPr>
      <t xml:space="preserve">（プラセボ</t>
    </r>
    <r>
      <rPr>
        <sz val="10"/>
        <rFont val="Arial"/>
        <family val="0"/>
        <charset val="1"/>
      </rPr>
      <t xml:space="preserve">66.7%</t>
    </r>
    <r>
      <rPr>
        <sz val="10"/>
        <rFont val="Noto Sans CJK SC"/>
        <family val="2"/>
      </rPr>
      <t xml:space="preserve">）だった。</t>
    </r>
  </si>
  <si>
    <t xml:space="preserve">シタロプラムの値は章が引用した試験による（二次資料経由）</t>
  </si>
  <si>
    <t xml:space="preserve">NG-195</t>
  </si>
  <si>
    <r>
      <rPr>
        <sz val="10"/>
        <rFont val="Arial"/>
        <family val="0"/>
        <charset val="1"/>
      </rPr>
      <t xml:space="preserve">Rome V</t>
    </r>
    <r>
      <rPr>
        <sz val="10"/>
        <rFont val="Noto Sans CJK SC"/>
        <family val="2"/>
      </rPr>
      <t xml:space="preserve">の食道球（咽喉頭異物感）は、喉の痛みのない塊や異物の感覚で、食間に起こり、嚥下障害や嚥下痛がなく、身体診察と喉頭鏡で構造的病変がないものである。食道入口部の胃粘膜異所（</t>
    </r>
    <r>
      <rPr>
        <sz val="10"/>
        <rFont val="Arial"/>
        <family val="0"/>
        <charset val="1"/>
      </rPr>
      <t xml:space="preserve">inlet patch</t>
    </r>
    <r>
      <rPr>
        <sz val="10"/>
        <rFont val="Noto Sans CJK SC"/>
        <family val="2"/>
      </rPr>
      <t xml:space="preserve">）があれば腸脳相関障害とは診断しない。</t>
    </r>
    <r>
      <rPr>
        <sz val="10"/>
        <rFont val="Arial"/>
        <family val="0"/>
        <charset val="1"/>
      </rPr>
      <t xml:space="preserve">GERD</t>
    </r>
    <r>
      <rPr>
        <sz val="10"/>
        <rFont val="Noto Sans CJK SC"/>
        <family val="2"/>
      </rPr>
      <t xml:space="preserve">や主要な運動障害がなく、</t>
    </r>
    <r>
      <rPr>
        <sz val="10"/>
        <rFont val="Arial"/>
        <family val="0"/>
        <charset val="1"/>
      </rPr>
      <t xml:space="preserve">8</t>
    </r>
    <r>
      <rPr>
        <sz val="10"/>
        <rFont val="Noto Sans CJK SC"/>
        <family val="2"/>
      </rPr>
      <t xml:space="preserve">週間の酸分泌抑制療法の後も週</t>
    </r>
    <r>
      <rPr>
        <sz val="10"/>
        <rFont val="Arial"/>
        <family val="0"/>
        <charset val="1"/>
      </rPr>
      <t xml:space="preserve">1</t>
    </r>
    <r>
      <rPr>
        <sz val="10"/>
        <rFont val="Noto Sans CJK SC"/>
        <family val="2"/>
      </rPr>
      <t xml:space="preserve">回以上あることを要する。症状は</t>
    </r>
    <r>
      <rPr>
        <sz val="10"/>
        <rFont val="Arial"/>
        <family val="0"/>
        <charset val="1"/>
      </rPr>
      <t xml:space="preserve">3</t>
    </r>
    <r>
      <rPr>
        <sz val="10"/>
        <rFont val="Noto Sans CJK SC"/>
        <family val="2"/>
      </rPr>
      <t xml:space="preserve">年後に</t>
    </r>
    <r>
      <rPr>
        <sz val="10"/>
        <rFont val="Arial"/>
        <family val="0"/>
        <charset val="1"/>
      </rPr>
      <t xml:space="preserve">75%</t>
    </r>
    <r>
      <rPr>
        <sz val="10"/>
        <rFont val="Noto Sans CJK SC"/>
        <family val="2"/>
      </rPr>
      <t xml:space="preserve">、</t>
    </r>
    <r>
      <rPr>
        <sz val="10"/>
        <rFont val="Arial"/>
        <family val="0"/>
        <charset val="1"/>
      </rPr>
      <t xml:space="preserve">7</t>
    </r>
    <r>
      <rPr>
        <sz val="10"/>
        <rFont val="Noto Sans CJK SC"/>
        <family val="2"/>
      </rPr>
      <t xml:space="preserve">年後に</t>
    </r>
    <r>
      <rPr>
        <sz val="10"/>
        <rFont val="Arial"/>
        <family val="0"/>
        <charset val="1"/>
      </rPr>
      <t xml:space="preserve">50%</t>
    </r>
    <r>
      <rPr>
        <sz val="10"/>
        <rFont val="Noto Sans CJK SC"/>
        <family val="2"/>
      </rPr>
      <t xml:space="preserve">で続き、治療は説明と行動療法を優先する。</t>
    </r>
  </si>
  <si>
    <t xml:space="preserve">経過の値は章が引用した研究による（二次資料経由）</t>
  </si>
  <si>
    <t xml:space="preserve">NG-196</t>
  </si>
  <si>
    <r>
      <rPr>
        <sz val="10"/>
        <rFont val="Arial"/>
        <family val="0"/>
        <charset val="1"/>
      </rPr>
      <t xml:space="preserve">Rome V</t>
    </r>
    <r>
      <rPr>
        <sz val="10"/>
        <rFont val="Noto Sans CJK SC"/>
        <family val="2"/>
      </rPr>
      <t xml:space="preserve">の機能性嚥下障害は、固形物や液体がつかえる感覚があり、粘膜・構造の異常、</t>
    </r>
    <r>
      <rPr>
        <sz val="10"/>
        <rFont val="Arial"/>
        <family val="0"/>
        <charset val="1"/>
      </rPr>
      <t xml:space="preserve">GERD</t>
    </r>
    <r>
      <rPr>
        <sz val="10"/>
        <rFont val="Noto Sans CJK SC"/>
        <family val="2"/>
      </rPr>
      <t xml:space="preserve">、非逆流性の食道炎、主要な運動障害（</t>
    </r>
    <r>
      <rPr>
        <sz val="10"/>
        <rFont val="Arial"/>
        <family val="0"/>
        <charset val="1"/>
      </rPr>
      <t xml:space="preserve">IEM</t>
    </r>
    <r>
      <rPr>
        <sz val="10"/>
        <rFont val="Noto Sans CJK SC"/>
        <family val="2"/>
      </rPr>
      <t xml:space="preserve">を除く）では説明できないものである。錠剤やマシュマロを使った食道造影や</t>
    </r>
    <r>
      <rPr>
        <sz val="10"/>
        <rFont val="Arial"/>
        <family val="0"/>
        <charset val="1"/>
      </rPr>
      <t xml:space="preserve">FLIP</t>
    </r>
    <r>
      <rPr>
        <sz val="10"/>
        <rFont val="Noto Sans CJK SC"/>
        <family val="2"/>
      </rPr>
      <t xml:space="preserve">が正常であることは診断を支持する。高解像度内圧検査が正常だった</t>
    </r>
    <r>
      <rPr>
        <sz val="10"/>
        <rFont val="Arial"/>
        <family val="0"/>
        <charset val="1"/>
      </rPr>
      <t xml:space="preserve">164</t>
    </r>
    <r>
      <rPr>
        <sz val="10"/>
        <rFont val="Noto Sans CJK SC"/>
        <family val="2"/>
      </rPr>
      <t xml:space="preserve">人のうち約</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で</t>
    </r>
    <r>
      <rPr>
        <sz val="10"/>
        <rFont val="Arial"/>
        <family val="0"/>
        <charset val="1"/>
      </rPr>
      <t xml:space="preserve">FLIP</t>
    </r>
    <r>
      <rPr>
        <sz val="10"/>
        <rFont val="Noto Sans CJK SC"/>
        <family val="2"/>
      </rPr>
      <t xml:space="preserve">が異常を見つけたとされ、機能性嚥下障害は最も少ない食道の腸脳相関障害と考えられている。</t>
    </r>
  </si>
  <si>
    <r>
      <rPr>
        <sz val="10"/>
        <rFont val="Arial"/>
        <family val="0"/>
        <charset val="1"/>
      </rPr>
      <t xml:space="preserve">FLIP</t>
    </r>
    <r>
      <rPr>
        <sz val="10"/>
        <rFont val="Noto Sans CJK SC"/>
        <family val="2"/>
      </rPr>
      <t xml:space="preserve">の値は章が引用した研究による（二次資料経由）</t>
    </r>
  </si>
  <si>
    <t xml:space="preserve">NG-197</t>
  </si>
  <si>
    <r>
      <rPr>
        <sz val="10"/>
        <rFont val="Arial"/>
        <family val="0"/>
        <charset val="1"/>
      </rPr>
      <t xml:space="preserve">Rome V </t>
    </r>
    <r>
      <rPr>
        <sz val="10"/>
        <rFont val="Noto Sans CJK SC"/>
        <family val="2"/>
      </rPr>
      <t xml:space="preserve">胃十二指腸疾患</t>
    </r>
  </si>
  <si>
    <r>
      <rPr>
        <sz val="10"/>
        <rFont val="Arial"/>
        <family val="0"/>
        <charset val="1"/>
      </rPr>
      <t xml:space="preserve">Rome V</t>
    </r>
    <r>
      <rPr>
        <sz val="10"/>
        <rFont val="Noto Sans CJK SC"/>
        <family val="2"/>
      </rPr>
      <t xml:space="preserve">は胃十二指腸の腸脳相関障害を、機能性ディスペプシア（食後愁訴症候群・心窩部痛症候群）、悪心・嘔吐症（慢性悪心嘔吐症候群、周期性嘔吐症候群、カンナビノイド悪阻症候群）、過剰なげっぷ（胃上部げっぷ・胃げっぷ）、げっぷができない症候群（新設）、反芻症候群の</t>
    </r>
    <r>
      <rPr>
        <sz val="10"/>
        <rFont val="Arial"/>
        <family val="0"/>
        <charset val="1"/>
      </rPr>
      <t xml:space="preserve">5</t>
    </r>
    <r>
      <rPr>
        <sz val="10"/>
        <rFont val="Noto Sans CJK SC"/>
        <family val="2"/>
      </rPr>
      <t xml:space="preserve">つに分ける。</t>
    </r>
    <r>
      <rPr>
        <sz val="10"/>
        <rFont val="Arial"/>
        <family val="0"/>
        <charset val="1"/>
      </rPr>
      <t xml:space="preserve">Rome Foundation Global Study</t>
    </r>
    <r>
      <rPr>
        <sz val="10"/>
        <rFont val="Noto Sans CJK SC"/>
        <family val="2"/>
      </rPr>
      <t xml:space="preserve">では一般人口の</t>
    </r>
    <r>
      <rPr>
        <sz val="10"/>
        <rFont val="Arial"/>
        <family val="0"/>
        <charset val="1"/>
      </rPr>
      <t xml:space="preserve">10.6%</t>
    </r>
    <r>
      <rPr>
        <sz val="10"/>
        <rFont val="Noto Sans CJK SC"/>
        <family val="2"/>
      </rPr>
      <t xml:space="preserve">に胃十二指腸疾患に合う症状があった。</t>
    </r>
  </si>
  <si>
    <r>
      <rPr>
        <sz val="10"/>
        <rFont val="Arial"/>
        <family val="0"/>
        <charset val="1"/>
      </rPr>
      <t xml:space="preserve">PS-02-08-05 (id: JkxnuRY)</t>
    </r>
    <r>
      <rPr>
        <sz val="10"/>
        <rFont val="Noto Sans CJK SC"/>
        <family val="2"/>
      </rPr>
      <t xml:space="preserve">；</t>
    </r>
    <r>
      <rPr>
        <sz val="10"/>
        <rFont val="Arial"/>
        <family val="0"/>
        <charset val="1"/>
      </rPr>
      <t xml:space="preserve">TBL-01-00-257 (id: Jlvnl3Q)</t>
    </r>
    <r>
      <rPr>
        <sz val="10"/>
        <rFont val="Noto Sans CJK SC"/>
        <family val="2"/>
      </rPr>
      <t xml:space="preserve">；</t>
    </r>
    <r>
      <rPr>
        <sz val="10"/>
        <rFont val="Arial"/>
        <family val="0"/>
        <charset val="1"/>
      </rPr>
      <t xml:space="preserve">TBL-02-07-018 (id: JlAKpkQ)</t>
    </r>
  </si>
  <si>
    <t xml:space="preserve">SRC-150</t>
  </si>
  <si>
    <r>
      <rPr>
        <sz val="10"/>
        <rFont val="Arial"/>
        <family val="0"/>
        <charset val="1"/>
      </rPr>
      <t xml:space="preserve">Törnblom H, Carbone F, Hasler WL, et al. Gastroduodenal Disorders. Gastroenterology 2026;170:1240-1260</t>
    </r>
    <r>
      <rPr>
        <sz val="10"/>
        <rFont val="Noto Sans CJK SC"/>
        <family val="2"/>
      </rPr>
      <t xml:space="preserve">（</t>
    </r>
    <r>
      <rPr>
        <sz val="10"/>
        <rFont val="Arial"/>
        <family val="0"/>
        <charset val="1"/>
      </rPr>
      <t xml:space="preserve">Rome V</t>
    </r>
    <r>
      <rPr>
        <sz val="10"/>
        <rFont val="Noto Sans CJK SC"/>
        <family val="2"/>
      </rPr>
      <t xml:space="preserve">）</t>
    </r>
  </si>
  <si>
    <t xml:space="preserve">10.1053/j.gastro.2026.01.038</t>
  </si>
  <si>
    <t xml:space="preserve">NG-198</t>
  </si>
  <si>
    <r>
      <rPr>
        <sz val="10"/>
        <rFont val="Arial"/>
        <family val="0"/>
        <charset val="1"/>
      </rPr>
      <t xml:space="preserve">Rome V</t>
    </r>
    <r>
      <rPr>
        <sz val="10"/>
        <rFont val="Noto Sans CJK SC"/>
        <family val="2"/>
      </rPr>
      <t xml:space="preserve">の機能性ディスペプシアは、煩わしい食後のもたれ感、早期飽満感、心窩部痛、心窩部灼熱感のうち</t>
    </r>
    <r>
      <rPr>
        <sz val="10"/>
        <rFont val="Arial"/>
        <family val="0"/>
        <charset val="1"/>
      </rPr>
      <t xml:space="preserve">1</t>
    </r>
    <r>
      <rPr>
        <sz val="10"/>
        <rFont val="Noto Sans CJK SC"/>
        <family val="2"/>
      </rPr>
      <t xml:space="preserve">つ以上があり、構造的・全身的・代謝的疾患で説明できず、食後愁訴症候群（</t>
    </r>
    <r>
      <rPr>
        <sz val="10"/>
        <rFont val="Arial"/>
        <family val="0"/>
        <charset val="1"/>
      </rPr>
      <t xml:space="preserve">PDS</t>
    </r>
    <r>
      <rPr>
        <sz val="10"/>
        <rFont val="Noto Sans CJK SC"/>
        <family val="2"/>
      </rPr>
      <t xml:space="preserve">）か心窩部痛症候群（</t>
    </r>
    <r>
      <rPr>
        <sz val="10"/>
        <rFont val="Arial"/>
        <family val="0"/>
        <charset val="1"/>
      </rPr>
      <t xml:space="preserve">EPS</t>
    </r>
    <r>
      <rPr>
        <sz val="10"/>
        <rFont val="Noto Sans CJK SC"/>
        <family val="2"/>
      </rPr>
      <t xml:space="preserve">）、または両方の基準を満たすものである。機能性ディスペプシアは包括的な用語として残るが、</t>
    </r>
    <r>
      <rPr>
        <sz val="10"/>
        <rFont val="Arial"/>
        <family val="0"/>
        <charset val="1"/>
      </rPr>
      <t xml:space="preserve">PDS</t>
    </r>
    <r>
      <rPr>
        <sz val="10"/>
        <rFont val="Noto Sans CJK SC"/>
        <family val="2"/>
      </rPr>
      <t xml:space="preserve">・</t>
    </r>
    <r>
      <rPr>
        <sz val="10"/>
        <rFont val="Arial"/>
        <family val="0"/>
        <charset val="1"/>
      </rPr>
      <t xml:space="preserve">EPS</t>
    </r>
    <r>
      <rPr>
        <sz val="10"/>
        <rFont val="Noto Sans CJK SC"/>
        <family val="2"/>
      </rPr>
      <t xml:space="preserve">の用語を優先して使う。有病率は</t>
    </r>
    <r>
      <rPr>
        <sz val="10"/>
        <rFont val="Arial"/>
        <family val="0"/>
        <charset val="1"/>
      </rPr>
      <t xml:space="preserve">7.2%</t>
    </r>
    <r>
      <rPr>
        <sz val="10"/>
        <rFont val="Noto Sans CJK SC"/>
        <family val="2"/>
      </rPr>
      <t xml:space="preserve">とされる。</t>
    </r>
  </si>
  <si>
    <t xml:space="preserve">NG-199</t>
  </si>
  <si>
    <r>
      <rPr>
        <sz val="10"/>
        <rFont val="Arial"/>
        <family val="0"/>
        <charset val="1"/>
      </rPr>
      <t xml:space="preserve">Rome V</t>
    </r>
    <r>
      <rPr>
        <sz val="10"/>
        <rFont val="Noto Sans CJK SC"/>
        <family val="2"/>
      </rPr>
      <t xml:space="preserve">の食後愁訴症候群（</t>
    </r>
    <r>
      <rPr>
        <sz val="10"/>
        <rFont val="Arial"/>
        <family val="0"/>
        <charset val="1"/>
      </rPr>
      <t xml:space="preserve">PDS</t>
    </r>
    <r>
      <rPr>
        <sz val="10"/>
        <rFont val="Noto Sans CJK SC"/>
        <family val="2"/>
      </rPr>
      <t xml:space="preserve">）は、日常生活に影響する食後のもたれ感、または普通の量の食事を食べきれない早期飽満感が週</t>
    </r>
    <r>
      <rPr>
        <sz val="10"/>
        <rFont val="Arial"/>
        <family val="0"/>
        <charset val="1"/>
      </rPr>
      <t xml:space="preserve">2</t>
    </r>
    <r>
      <rPr>
        <sz val="10"/>
        <rFont val="Noto Sans CJK SC"/>
        <family val="2"/>
      </rPr>
      <t xml:space="preserve">日以上あるもので、</t>
    </r>
    <r>
      <rPr>
        <sz val="10"/>
        <rFont val="Arial"/>
        <family val="0"/>
        <charset val="1"/>
      </rPr>
      <t xml:space="preserve">Rome IV</t>
    </r>
    <r>
      <rPr>
        <sz val="10"/>
        <rFont val="Noto Sans CJK SC"/>
        <family val="2"/>
      </rPr>
      <t xml:space="preserve">の週</t>
    </r>
    <r>
      <rPr>
        <sz val="10"/>
        <rFont val="Arial"/>
        <family val="0"/>
        <charset val="1"/>
      </rPr>
      <t xml:space="preserve">3</t>
    </r>
    <r>
      <rPr>
        <sz val="10"/>
        <rFont val="Noto Sans CJK SC"/>
        <family val="2"/>
      </rPr>
      <t xml:space="preserve">日以上から下げられた。「食後」は食事から</t>
    </r>
    <r>
      <rPr>
        <sz val="10"/>
        <rFont val="Arial"/>
        <family val="0"/>
        <charset val="1"/>
      </rPr>
      <t xml:space="preserve">2</t>
    </r>
    <r>
      <rPr>
        <sz val="10"/>
        <rFont val="Noto Sans CJK SC"/>
        <family val="2"/>
      </rPr>
      <t xml:space="preserve">時間以内に起こることと定義された。これらがあれば、食事で誘発・増悪する心窩部痛・灼熱感、悪心、上腹部膨満、過剰なげっぷも</t>
    </r>
    <r>
      <rPr>
        <sz val="10"/>
        <rFont val="Arial"/>
        <family val="0"/>
        <charset val="1"/>
      </rPr>
      <t xml:space="preserve">PDS</t>
    </r>
    <r>
      <rPr>
        <sz val="10"/>
        <rFont val="Noto Sans CJK SC"/>
        <family val="2"/>
      </rPr>
      <t xml:space="preserve">の一部とする。悪心が主で嘔吐が続く場合は</t>
    </r>
    <r>
      <rPr>
        <sz val="10"/>
        <rFont val="Arial"/>
        <family val="0"/>
        <charset val="1"/>
      </rPr>
      <t xml:space="preserve">PDS</t>
    </r>
    <r>
      <rPr>
        <sz val="10"/>
        <rFont val="Noto Sans CJK SC"/>
        <family val="2"/>
      </rPr>
      <t xml:space="preserve">とせず、慢性悪心嘔吐症候群か胃不全麻痺を考える。</t>
    </r>
  </si>
  <si>
    <r>
      <rPr>
        <sz val="10"/>
        <rFont val="Noto Sans CJK SC"/>
        <family val="2"/>
      </rPr>
      <t xml:space="preserve">週</t>
    </r>
    <r>
      <rPr>
        <sz val="10"/>
        <rFont val="Arial"/>
        <family val="0"/>
        <charset val="1"/>
      </rPr>
      <t xml:space="preserve">2</t>
    </r>
    <r>
      <rPr>
        <sz val="10"/>
        <rFont val="Noto Sans CJK SC"/>
        <family val="2"/>
      </rPr>
      <t xml:space="preserve">日の閾値は患者のフォーカスグループで症状を煩わしいと感じる頻度にもとづく</t>
    </r>
  </si>
  <si>
    <t xml:space="preserve">NG-200</t>
  </si>
  <si>
    <r>
      <rPr>
        <sz val="10"/>
        <rFont val="Arial"/>
        <family val="0"/>
        <charset val="1"/>
      </rPr>
      <t xml:space="preserve">Rome V</t>
    </r>
    <r>
      <rPr>
        <sz val="10"/>
        <rFont val="Noto Sans CJK SC"/>
        <family val="2"/>
      </rPr>
      <t xml:space="preserve">の心窩部痛症候群（</t>
    </r>
    <r>
      <rPr>
        <sz val="10"/>
        <rFont val="Arial"/>
        <family val="0"/>
        <charset val="1"/>
      </rPr>
      <t xml:space="preserve">EPS</t>
    </r>
    <r>
      <rPr>
        <sz val="10"/>
        <rFont val="Noto Sans CJK SC"/>
        <family val="2"/>
      </rPr>
      <t xml:space="preserve">）は、臍より上の中央に限局した煩わしい心窩部痛または灼熱感が週</t>
    </r>
    <r>
      <rPr>
        <sz val="10"/>
        <rFont val="Arial"/>
        <family val="0"/>
        <charset val="1"/>
      </rPr>
      <t xml:space="preserve">1</t>
    </r>
    <r>
      <rPr>
        <sz val="10"/>
        <rFont val="Noto Sans CJK SC"/>
        <family val="2"/>
      </rPr>
      <t xml:space="preserve">日以上あり、</t>
    </r>
    <r>
      <rPr>
        <sz val="10"/>
        <rFont val="Arial"/>
        <family val="0"/>
        <charset val="1"/>
      </rPr>
      <t xml:space="preserve">PDS</t>
    </r>
    <r>
      <rPr>
        <sz val="10"/>
        <rFont val="Noto Sans CJK SC"/>
        <family val="2"/>
      </rPr>
      <t xml:space="preserve">の基準を満たさないものである。排便で痛みが軽くなるなら腸疾患を考える。</t>
    </r>
    <r>
      <rPr>
        <sz val="10"/>
        <rFont val="Arial"/>
        <family val="0"/>
        <charset val="1"/>
      </rPr>
      <t xml:space="preserve">PDS</t>
    </r>
    <r>
      <rPr>
        <sz val="10"/>
        <rFont val="Noto Sans CJK SC"/>
        <family val="2"/>
      </rPr>
      <t xml:space="preserve">のない患者では、食後に痛みが起こる割合が</t>
    </r>
    <r>
      <rPr>
        <sz val="10"/>
        <rFont val="Arial"/>
        <family val="0"/>
        <charset val="1"/>
      </rPr>
      <t xml:space="preserve">50%</t>
    </r>
    <r>
      <rPr>
        <sz val="10"/>
        <rFont val="Noto Sans CJK SC"/>
        <family val="2"/>
      </rPr>
      <t xml:space="preserve">以上の「食事関連</t>
    </r>
    <r>
      <rPr>
        <sz val="10"/>
        <rFont val="Arial"/>
        <family val="0"/>
        <charset val="1"/>
      </rPr>
      <t xml:space="preserve">EPS</t>
    </r>
    <r>
      <rPr>
        <sz val="10"/>
        <rFont val="Noto Sans CJK SC"/>
        <family val="2"/>
      </rPr>
      <t xml:space="preserve">」と</t>
    </r>
    <r>
      <rPr>
        <sz val="10"/>
        <rFont val="Arial"/>
        <family val="0"/>
        <charset val="1"/>
      </rPr>
      <t xml:space="preserve">50%</t>
    </r>
    <r>
      <rPr>
        <sz val="10"/>
        <rFont val="Noto Sans CJK SC"/>
        <family val="2"/>
      </rPr>
      <t xml:space="preserve">未満の「食事非関連</t>
    </r>
    <r>
      <rPr>
        <sz val="10"/>
        <rFont val="Arial"/>
        <family val="0"/>
        <charset val="1"/>
      </rPr>
      <t xml:space="preserve">EPS</t>
    </r>
    <r>
      <rPr>
        <sz val="10"/>
        <rFont val="Noto Sans CJK SC"/>
        <family val="2"/>
      </rPr>
      <t xml:space="preserve">」に分ける暫定基準が示された。</t>
    </r>
  </si>
  <si>
    <r>
      <rPr>
        <sz val="10"/>
        <rFont val="Arial"/>
        <family val="0"/>
        <charset val="1"/>
      </rPr>
      <t xml:space="preserve">PS-02-08-05 (id: JkxnuRY)</t>
    </r>
    <r>
      <rPr>
        <sz val="10"/>
        <rFont val="Noto Sans CJK SC"/>
        <family val="2"/>
      </rPr>
      <t xml:space="preserve">；</t>
    </r>
    <r>
      <rPr>
        <sz val="10"/>
        <rFont val="Arial"/>
        <family val="0"/>
        <charset val="1"/>
      </rPr>
      <t xml:space="preserve">TBL-01-00-257 (id: Jlvnl3Q)</t>
    </r>
    <r>
      <rPr>
        <sz val="10"/>
        <rFont val="Noto Sans CJK SC"/>
        <family val="2"/>
      </rPr>
      <t xml:space="preserve">；</t>
    </r>
    <r>
      <rPr>
        <sz val="10"/>
        <rFont val="Arial"/>
        <family val="0"/>
        <charset val="1"/>
      </rPr>
      <t xml:space="preserve">TBL-02-07-017 (id: JlAKpkM)</t>
    </r>
  </si>
  <si>
    <t xml:space="preserve">食事関連・非関連の区分は暫定基準で、さらに研究が必要とされている</t>
  </si>
  <si>
    <t xml:space="preserve">NG-201</t>
  </si>
  <si>
    <r>
      <rPr>
        <sz val="10"/>
        <rFont val="Noto Sans CJK SC"/>
        <family val="2"/>
      </rPr>
      <t xml:space="preserve">機能性ディスペプシアの症状がある人では全員でピロリ菌の感染を調べる。警告症状がなければ上部内視鏡は必須ではない（警告症状がある場合と臨床研究では必須）。セリアック病の血清検査、十二指腸生検、画像検査、運動機能検査は日常的には勧められない。ピロリ菌胃炎は器質的疾患とみなされ、除菌は約</t>
    </r>
    <r>
      <rPr>
        <sz val="10"/>
        <rFont val="Arial"/>
        <family val="0"/>
        <charset val="1"/>
      </rPr>
      <t xml:space="preserve">30%</t>
    </r>
    <r>
      <rPr>
        <sz val="10"/>
        <rFont val="Noto Sans CJK SC"/>
        <family val="2"/>
      </rPr>
      <t xml:space="preserve">に有効（治療必要数</t>
    </r>
    <r>
      <rPr>
        <sz val="10"/>
        <rFont val="Arial"/>
        <family val="0"/>
        <charset val="1"/>
      </rPr>
      <t xml:space="preserve">15</t>
    </r>
    <r>
      <rPr>
        <sz val="10"/>
        <rFont val="Noto Sans CJK SC"/>
        <family val="2"/>
      </rPr>
      <t xml:space="preserve">）で、除菌後</t>
    </r>
    <r>
      <rPr>
        <sz val="10"/>
        <rFont val="Arial"/>
        <family val="0"/>
        <charset val="1"/>
      </rPr>
      <t xml:space="preserve">6</t>
    </r>
    <r>
      <rPr>
        <sz val="10"/>
        <rFont val="Noto Sans CJK SC"/>
        <family val="2"/>
      </rPr>
      <t xml:space="preserve">か月以上症状が消えればピロリ菌関連ディスペプシアとする。</t>
    </r>
  </si>
  <si>
    <r>
      <rPr>
        <sz val="10"/>
        <rFont val="Arial"/>
        <family val="0"/>
        <charset val="1"/>
      </rPr>
      <t xml:space="preserve">PS-02-08-05 (id: JkxnuRY)</t>
    </r>
    <r>
      <rPr>
        <sz val="10"/>
        <rFont val="Noto Sans CJK SC"/>
        <family val="2"/>
      </rPr>
      <t xml:space="preserve">；</t>
    </r>
    <r>
      <rPr>
        <sz val="10"/>
        <rFont val="Arial"/>
        <family val="0"/>
        <charset val="1"/>
      </rPr>
      <t xml:space="preserve">TBL-01-00-257 (id: Jlvnl3Q)</t>
    </r>
    <r>
      <rPr>
        <sz val="10"/>
        <rFont val="Noto Sans CJK SC"/>
        <family val="2"/>
      </rPr>
      <t xml:space="preserve">；</t>
    </r>
    <r>
      <rPr>
        <sz val="10"/>
        <rFont val="Arial"/>
        <family val="0"/>
        <charset val="1"/>
      </rPr>
      <t xml:space="preserve">TBL-02-07-030 (id: JlAKplE)</t>
    </r>
  </si>
  <si>
    <t xml:space="preserve">NG-202</t>
  </si>
  <si>
    <r>
      <rPr>
        <sz val="10"/>
        <rFont val="Noto Sans CJK SC"/>
        <family val="2"/>
      </rPr>
      <t xml:space="preserve">機能性ディスペプシアの病態には、胃の適応性弛緩の障害（最大</t>
    </r>
    <r>
      <rPr>
        <sz val="10"/>
        <rFont val="Arial"/>
        <family val="0"/>
        <charset val="1"/>
      </rPr>
      <t xml:space="preserve">40%</t>
    </r>
    <r>
      <rPr>
        <sz val="10"/>
        <rFont val="Noto Sans CJK SC"/>
        <family val="2"/>
      </rPr>
      <t xml:space="preserve">）、胃排出遅延（約</t>
    </r>
    <r>
      <rPr>
        <sz val="10"/>
        <rFont val="Arial"/>
        <family val="0"/>
        <charset val="1"/>
      </rPr>
      <t xml:space="preserve">30%</t>
    </r>
    <r>
      <rPr>
        <sz val="10"/>
        <rFont val="Noto Sans CJK SC"/>
        <family val="2"/>
      </rPr>
      <t xml:space="preserve">）、内臓知覚過敏（最大</t>
    </r>
    <r>
      <rPr>
        <sz val="10"/>
        <rFont val="Arial"/>
        <family val="0"/>
        <charset val="1"/>
      </rPr>
      <t xml:space="preserve">30%</t>
    </r>
    <r>
      <rPr>
        <sz val="10"/>
        <rFont val="Noto Sans CJK SC"/>
        <family val="2"/>
      </rPr>
      <t xml:space="preserve">）、十二指腸の透過性亢進と好酸球・肥満細胞の増加、胆汁酸組成の変化、感染後の発症、心理的要因が関わる。遺伝の影響は弱く、特定の遺伝子多型との関連はメタ解析で示されていない。</t>
    </r>
  </si>
  <si>
    <t xml:space="preserve">割合は章が引用した研究による（二次資料経由）</t>
  </si>
  <si>
    <t xml:space="preserve">NG-203</t>
  </si>
  <si>
    <r>
      <rPr>
        <sz val="10"/>
        <rFont val="Noto Sans CJK SC"/>
        <family val="2"/>
      </rPr>
      <t xml:space="preserve">機能性ディスペプシアの治療で、</t>
    </r>
    <r>
      <rPr>
        <sz val="10"/>
        <rFont val="Arial"/>
        <family val="0"/>
        <charset val="1"/>
      </rPr>
      <t xml:space="preserve">PPI</t>
    </r>
    <r>
      <rPr>
        <sz val="10"/>
        <rFont val="Noto Sans CJK SC"/>
        <family val="2"/>
      </rPr>
      <t xml:space="preserve">は標準量を</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t>
    </r>
    <r>
      <rPr>
        <sz val="10"/>
        <rFont val="Arial"/>
        <family val="0"/>
        <charset val="1"/>
      </rPr>
      <t xml:space="preserve">4</t>
    </r>
    <r>
      <rPr>
        <sz val="10"/>
        <rFont val="Noto Sans CJK SC"/>
        <family val="2"/>
      </rPr>
      <t xml:space="preserve">〜</t>
    </r>
    <r>
      <rPr>
        <sz val="10"/>
        <rFont val="Arial"/>
        <family val="0"/>
        <charset val="1"/>
      </rPr>
      <t xml:space="preserve">8</t>
    </r>
    <r>
      <rPr>
        <sz val="10"/>
        <rFont val="Noto Sans CJK SC"/>
        <family val="2"/>
      </rPr>
      <t xml:space="preserve">週間使い、効果が不十分なら増量せず中止する（治療必要数</t>
    </r>
    <r>
      <rPr>
        <sz val="10"/>
        <rFont val="Arial"/>
        <family val="0"/>
        <charset val="1"/>
      </rPr>
      <t xml:space="preserve">11</t>
    </r>
    <r>
      <rPr>
        <sz val="10"/>
        <rFont val="Noto Sans CJK SC"/>
        <family val="2"/>
      </rPr>
      <t xml:space="preserve">）。運動機能改善薬の治療必要数は</t>
    </r>
    <r>
      <rPr>
        <sz val="10"/>
        <rFont val="Arial"/>
        <family val="0"/>
        <charset val="1"/>
      </rPr>
      <t xml:space="preserve">12</t>
    </r>
    <r>
      <rPr>
        <sz val="10"/>
        <rFont val="Noto Sans CJK SC"/>
        <family val="2"/>
      </rPr>
      <t xml:space="preserve">で、アコチアミドは</t>
    </r>
    <r>
      <rPr>
        <sz val="10"/>
        <rFont val="Arial"/>
        <family val="0"/>
        <charset val="1"/>
      </rPr>
      <t xml:space="preserve">PDS</t>
    </r>
    <r>
      <rPr>
        <sz val="10"/>
        <rFont val="Noto Sans CJK SC"/>
        <family val="2"/>
      </rPr>
      <t xml:space="preserve">に最も有効とされる。中枢性神経調節薬の治療必要数は</t>
    </r>
    <r>
      <rPr>
        <sz val="10"/>
        <rFont val="Arial"/>
        <family val="0"/>
        <charset val="1"/>
      </rPr>
      <t xml:space="preserve">6</t>
    </r>
    <r>
      <rPr>
        <sz val="10"/>
        <rFont val="Noto Sans CJK SC"/>
        <family val="2"/>
      </rPr>
      <t xml:space="preserve">だが、効果は三環系抗うつ薬と抗精神病薬（レボスルピリド）に限られ、</t>
    </r>
    <r>
      <rPr>
        <sz val="10"/>
        <rFont val="Arial"/>
        <family val="0"/>
        <charset val="1"/>
      </rPr>
      <t xml:space="preserve">SSRI</t>
    </r>
    <r>
      <rPr>
        <sz val="10"/>
        <rFont val="Noto Sans CJK SC"/>
        <family val="2"/>
      </rPr>
      <t xml:space="preserve">の試験は陰性だった。体重減少にはミルタザピン、早期飽満感にはタンドスピロンやブスピロン、漢方薬では六君子湯が挙げられている。</t>
    </r>
  </si>
  <si>
    <t xml:space="preserve">治療必要数は章が引用したメタ解析の値（二次資料経由）</t>
  </si>
  <si>
    <t xml:space="preserve">NG-204</t>
  </si>
  <si>
    <r>
      <rPr>
        <sz val="10"/>
        <rFont val="Arial"/>
        <family val="0"/>
        <charset val="1"/>
      </rPr>
      <t xml:space="preserve">Rome V</t>
    </r>
    <r>
      <rPr>
        <sz val="10"/>
        <rFont val="Noto Sans CJK SC"/>
        <family val="2"/>
      </rPr>
      <t xml:space="preserve">の胃十二指腸委員会は、</t>
    </r>
    <r>
      <rPr>
        <sz val="10"/>
        <rFont val="Arial"/>
        <family val="0"/>
        <charset val="1"/>
      </rPr>
      <t xml:space="preserve">PDS</t>
    </r>
    <r>
      <rPr>
        <sz val="10"/>
        <rFont val="Noto Sans CJK SC"/>
        <family val="2"/>
      </rPr>
      <t xml:space="preserve">の治療を、食事と生活の指導、</t>
    </r>
    <r>
      <rPr>
        <sz val="10"/>
        <rFont val="Arial"/>
        <family val="0"/>
        <charset val="1"/>
      </rPr>
      <t xml:space="preserve">PPI</t>
    </r>
    <r>
      <rPr>
        <sz val="10"/>
        <rFont val="Noto Sans CJK SC"/>
        <family val="2"/>
      </rPr>
      <t xml:space="preserve">・運動機能改善薬・有効性の確立した生薬製剤のいずれか、内視鏡などの検査、第二段階の神経調節薬の順に進めることを提案している。これらに反応しない</t>
    </r>
    <r>
      <rPr>
        <sz val="10"/>
        <rFont val="Arial"/>
        <family val="0"/>
        <charset val="1"/>
      </rPr>
      <t xml:space="preserve">PDS</t>
    </r>
    <r>
      <rPr>
        <sz val="10"/>
        <rFont val="Noto Sans CJK SC"/>
        <family val="2"/>
      </rPr>
      <t xml:space="preserve">で胃排出検査が遅延を示せば「胃排出遅延を伴う</t>
    </r>
    <r>
      <rPr>
        <sz val="10"/>
        <rFont val="Arial"/>
        <family val="0"/>
        <charset val="1"/>
      </rPr>
      <t xml:space="preserve">PDS</t>
    </r>
    <r>
      <rPr>
        <sz val="10"/>
        <rFont val="Noto Sans CJK SC"/>
        <family val="2"/>
      </rPr>
      <t xml:space="preserve">」とし、胃不全麻痺の用語は悪心や嘔吐が主な場合に限る。</t>
    </r>
  </si>
  <si>
    <t xml:space="preserve">NG-205</t>
  </si>
  <si>
    <r>
      <rPr>
        <sz val="10"/>
        <rFont val="Arial"/>
        <family val="0"/>
        <charset val="1"/>
      </rPr>
      <t xml:space="preserve">Rome V</t>
    </r>
    <r>
      <rPr>
        <sz val="10"/>
        <rFont val="Noto Sans CJK SC"/>
        <family val="2"/>
      </rPr>
      <t xml:space="preserve">の慢性悪心嘔吐症候群は、日常生活に影響する悪心が週</t>
    </r>
    <r>
      <rPr>
        <sz val="10"/>
        <rFont val="Arial"/>
        <family val="0"/>
        <charset val="1"/>
      </rPr>
      <t xml:space="preserve">2</t>
    </r>
    <r>
      <rPr>
        <sz val="10"/>
        <rFont val="Noto Sans CJK SC"/>
        <family val="2"/>
      </rPr>
      <t xml:space="preserve">日以上あり、嘔吐は週</t>
    </r>
    <r>
      <rPr>
        <sz val="10"/>
        <rFont val="Arial"/>
        <family val="0"/>
        <charset val="1"/>
      </rPr>
      <t xml:space="preserve">1</t>
    </r>
    <r>
      <rPr>
        <sz val="10"/>
        <rFont val="Noto Sans CJK SC"/>
        <family val="2"/>
      </rPr>
      <t xml:space="preserve">回以上あってもなくてもよい。自己誘発性嘔吐、摂食障害、反芻を除外し、</t>
    </r>
    <r>
      <rPr>
        <sz val="10"/>
        <rFont val="Arial"/>
        <family val="0"/>
        <charset val="1"/>
      </rPr>
      <t xml:space="preserve">PDS</t>
    </r>
    <r>
      <rPr>
        <sz val="10"/>
        <rFont val="Noto Sans CJK SC"/>
        <family val="2"/>
      </rPr>
      <t xml:space="preserve">が主な場合は除外し、胃排出遅延を伴えば胃不全麻痺と診断する。有病率は</t>
    </r>
    <r>
      <rPr>
        <sz val="10"/>
        <rFont val="Arial"/>
        <family val="0"/>
        <charset val="1"/>
      </rPr>
      <t xml:space="preserve">0.8</t>
    </r>
    <r>
      <rPr>
        <sz val="10"/>
        <rFont val="Noto Sans CJK SC"/>
        <family val="2"/>
      </rPr>
      <t xml:space="preserve">〜</t>
    </r>
    <r>
      <rPr>
        <sz val="10"/>
        <rFont val="Arial"/>
        <family val="0"/>
        <charset val="1"/>
      </rPr>
      <t xml:space="preserve">1.2%</t>
    </r>
    <r>
      <rPr>
        <sz val="10"/>
        <rFont val="Noto Sans CJK SC"/>
        <family val="2"/>
      </rPr>
      <t xml:space="preserve">で、</t>
    </r>
    <r>
      <rPr>
        <sz val="10"/>
        <rFont val="Arial"/>
        <family val="0"/>
        <charset val="1"/>
      </rPr>
      <t xml:space="preserve">IBS</t>
    </r>
    <r>
      <rPr>
        <sz val="10"/>
        <rFont val="Noto Sans CJK SC"/>
        <family val="2"/>
      </rPr>
      <t xml:space="preserve">や機能性ディスペプシアとの合併が多い。</t>
    </r>
  </si>
  <si>
    <t xml:space="preserve">NG-206</t>
  </si>
  <si>
    <r>
      <rPr>
        <sz val="10"/>
        <rFont val="Arial"/>
        <family val="0"/>
        <charset val="1"/>
      </rPr>
      <t xml:space="preserve">Rome V</t>
    </r>
    <r>
      <rPr>
        <sz val="10"/>
        <rFont val="Noto Sans CJK SC"/>
        <family val="2"/>
      </rPr>
      <t xml:space="preserve">の周期性嘔吐症候群は、急に始まり最長</t>
    </r>
    <r>
      <rPr>
        <sz val="10"/>
        <rFont val="Arial"/>
        <family val="0"/>
        <charset val="1"/>
      </rPr>
      <t xml:space="preserve">10</t>
    </r>
    <r>
      <rPr>
        <sz val="10"/>
        <rFont val="Noto Sans CJK SC"/>
        <family val="2"/>
      </rPr>
      <t xml:space="preserve">日続く型どおりの嘔吐発作が、前年に</t>
    </r>
    <r>
      <rPr>
        <sz val="10"/>
        <rFont val="Arial"/>
        <family val="0"/>
        <charset val="1"/>
      </rPr>
      <t xml:space="preserve">3</t>
    </r>
    <r>
      <rPr>
        <sz val="10"/>
        <rFont val="Noto Sans CJK SC"/>
        <family val="2"/>
      </rPr>
      <t xml:space="preserve">回以上、最近</t>
    </r>
    <r>
      <rPr>
        <sz val="10"/>
        <rFont val="Arial"/>
        <family val="0"/>
        <charset val="1"/>
      </rPr>
      <t xml:space="preserve">6</t>
    </r>
    <r>
      <rPr>
        <sz val="10"/>
        <rFont val="Noto Sans CJK SC"/>
        <family val="2"/>
      </rPr>
      <t xml:space="preserve">か月に</t>
    </r>
    <r>
      <rPr>
        <sz val="10"/>
        <rFont val="Arial"/>
        <family val="0"/>
        <charset val="1"/>
      </rPr>
      <t xml:space="preserve">2</t>
    </r>
    <r>
      <rPr>
        <sz val="10"/>
        <rFont val="Noto Sans CJK SC"/>
        <family val="2"/>
      </rPr>
      <t xml:space="preserve">回以上、</t>
    </r>
    <r>
      <rPr>
        <sz val="10"/>
        <rFont val="Arial"/>
        <family val="0"/>
        <charset val="1"/>
      </rPr>
      <t xml:space="preserve">1</t>
    </r>
    <r>
      <rPr>
        <sz val="10"/>
        <rFont val="Noto Sans CJK SC"/>
        <family val="2"/>
      </rPr>
      <t xml:space="preserve">週間以上の間隔で起こるもので、発作の間に軽い悪心や単発の嘔吐があってもよくなった。予防には三環系抗うつ薬（</t>
    </r>
    <r>
      <rPr>
        <sz val="10"/>
        <rFont val="Arial"/>
        <family val="0"/>
        <charset val="1"/>
      </rPr>
      <t xml:space="preserve">69%</t>
    </r>
    <r>
      <rPr>
        <sz val="10"/>
        <rFont val="Noto Sans CJK SC"/>
        <family val="2"/>
      </rPr>
      <t xml:space="preserve">で改善）やトピラマート、発作時には制吐薬、</t>
    </r>
    <r>
      <rPr>
        <sz val="10"/>
        <rFont val="Arial"/>
        <family val="0"/>
        <charset val="1"/>
      </rPr>
      <t xml:space="preserve">NK1</t>
    </r>
    <r>
      <rPr>
        <sz val="10"/>
        <rFont val="Noto Sans CJK SC"/>
        <family val="2"/>
      </rPr>
      <t xml:space="preserve">受容体拮抗薬、トリプタンなどが使われる。日本の有病率は</t>
    </r>
    <r>
      <rPr>
        <sz val="10"/>
        <rFont val="Arial"/>
        <family val="0"/>
        <charset val="1"/>
      </rPr>
      <t xml:space="preserve">1,000</t>
    </r>
    <r>
      <rPr>
        <sz val="10"/>
        <rFont val="Noto Sans CJK SC"/>
        <family val="2"/>
      </rPr>
      <t xml:space="preserve">人あたり</t>
    </r>
    <r>
      <rPr>
        <sz val="10"/>
        <rFont val="Arial"/>
        <family val="0"/>
        <charset val="1"/>
      </rPr>
      <t xml:space="preserve">0.05</t>
    </r>
    <r>
      <rPr>
        <sz val="10"/>
        <rFont val="Noto Sans CJK SC"/>
        <family val="2"/>
      </rPr>
      <t xml:space="preserve">と低い。</t>
    </r>
  </si>
  <si>
    <t xml:space="preserve">治療効果と日本の有病率は章が引用した研究による（二次資料経由）</t>
  </si>
  <si>
    <t xml:space="preserve">NG-207</t>
  </si>
  <si>
    <r>
      <rPr>
        <sz val="10"/>
        <rFont val="Arial"/>
        <family val="0"/>
        <charset val="1"/>
      </rPr>
      <t xml:space="preserve">Rome V</t>
    </r>
    <r>
      <rPr>
        <sz val="10"/>
        <rFont val="Noto Sans CJK SC"/>
        <family val="2"/>
      </rPr>
      <t xml:space="preserve">のカンナビノイド悪阻症候群は、周期性嘔吐症候群に似た発作が、</t>
    </r>
    <r>
      <rPr>
        <sz val="10"/>
        <rFont val="Arial"/>
        <family val="0"/>
        <charset val="1"/>
      </rPr>
      <t xml:space="preserve">1</t>
    </r>
    <r>
      <rPr>
        <sz val="10"/>
        <rFont val="Noto Sans CJK SC"/>
        <family val="2"/>
      </rPr>
      <t xml:space="preserve">年以上の過剰な大麻使用（週</t>
    </r>
    <r>
      <rPr>
        <sz val="10"/>
        <rFont val="Arial"/>
        <family val="0"/>
        <charset val="1"/>
      </rPr>
      <t xml:space="preserve">4</t>
    </r>
    <r>
      <rPr>
        <sz val="10"/>
        <rFont val="Noto Sans CJK SC"/>
        <family val="2"/>
      </rPr>
      <t xml:space="preserve">日以上または週</t>
    </r>
    <r>
      <rPr>
        <sz val="10"/>
        <rFont val="Arial"/>
        <family val="0"/>
        <charset val="1"/>
      </rPr>
      <t xml:space="preserve">15</t>
    </r>
    <r>
      <rPr>
        <sz val="10"/>
        <rFont val="Noto Sans CJK SC"/>
        <family val="2"/>
      </rPr>
      <t xml:space="preserve">回以上）の後に起こり、</t>
    </r>
    <r>
      <rPr>
        <sz val="10"/>
        <rFont val="Arial"/>
        <family val="0"/>
        <charset val="1"/>
      </rPr>
      <t xml:space="preserve">6</t>
    </r>
    <r>
      <rPr>
        <sz val="10"/>
        <rFont val="Noto Sans CJK SC"/>
        <family val="2"/>
      </rPr>
      <t xml:space="preserve">か月以上または典型的な発作</t>
    </r>
    <r>
      <rPr>
        <sz val="10"/>
        <rFont val="Arial"/>
        <family val="0"/>
        <charset val="1"/>
      </rPr>
      <t xml:space="preserve">3</t>
    </r>
    <r>
      <rPr>
        <sz val="10"/>
        <rFont val="Noto Sans CJK SC"/>
        <family val="2"/>
      </rPr>
      <t xml:space="preserve">回分の断麻で消えるものである。長時間の熱い入浴は補助所見とされる。治療の基本は断麻で、発作時にはカプサイシンの外用やハロペリドールが使われ、三環系抗うつ薬の予防効果は乏しい。</t>
    </r>
  </si>
  <si>
    <t xml:space="preserve">NG-208</t>
  </si>
  <si>
    <r>
      <rPr>
        <sz val="10"/>
        <rFont val="Arial"/>
        <family val="0"/>
        <charset val="1"/>
      </rPr>
      <t xml:space="preserve">Rome V</t>
    </r>
    <r>
      <rPr>
        <sz val="10"/>
        <rFont val="Noto Sans CJK SC"/>
        <family val="2"/>
      </rPr>
      <t xml:space="preserve">のげっぷ障害は、日常生活に影響するげっぷが週</t>
    </r>
    <r>
      <rPr>
        <sz val="10"/>
        <rFont val="Arial"/>
        <family val="0"/>
        <charset val="1"/>
      </rPr>
      <t xml:space="preserve">3</t>
    </r>
    <r>
      <rPr>
        <sz val="10"/>
        <rFont val="Noto Sans CJK SC"/>
        <family val="2"/>
      </rPr>
      <t xml:space="preserve">日を超えるもので、食道から出る胃上部げっぷと胃から出る胃げっぷに分ける。両者は食道インピーダンス検査で区別でき、胃上部げっぷは</t>
    </r>
    <r>
      <rPr>
        <sz val="10"/>
        <rFont val="Arial"/>
        <family val="0"/>
        <charset val="1"/>
      </rPr>
      <t xml:space="preserve">24</t>
    </r>
    <r>
      <rPr>
        <sz val="10"/>
        <rFont val="Noto Sans CJK SC"/>
        <family val="2"/>
      </rPr>
      <t xml:space="preserve">時間に</t>
    </r>
    <r>
      <rPr>
        <sz val="10"/>
        <rFont val="Arial"/>
        <family val="0"/>
        <charset val="1"/>
      </rPr>
      <t xml:space="preserve">13</t>
    </r>
    <r>
      <rPr>
        <sz val="10"/>
        <rFont val="Noto Sans CJK SC"/>
        <family val="2"/>
      </rPr>
      <t xml:space="preserve">回を超えると過剰とされる。胃上部げっぷには言語療法（</t>
    </r>
    <r>
      <rPr>
        <sz val="10"/>
        <rFont val="Arial"/>
        <family val="0"/>
        <charset val="1"/>
      </rPr>
      <t xml:space="preserve">83%</t>
    </r>
    <r>
      <rPr>
        <sz val="10"/>
        <rFont val="Noto Sans CJK SC"/>
        <family val="2"/>
      </rPr>
      <t xml:space="preserve">が改善）、認知行動療法、横隔膜呼吸訓練が有効で、ジメチコンなどは役立たない。</t>
    </r>
  </si>
  <si>
    <t xml:space="preserve">NG-209</t>
  </si>
  <si>
    <r>
      <rPr>
        <sz val="10"/>
        <rFont val="Arial"/>
        <family val="0"/>
        <charset val="1"/>
      </rPr>
      <t xml:space="preserve">Rome V</t>
    </r>
    <r>
      <rPr>
        <sz val="10"/>
        <rFont val="Noto Sans CJK SC"/>
        <family val="2"/>
      </rPr>
      <t xml:space="preserve">で新設された「げっぷができない症候群」（逆行性輪状咽頭筋機能不全）は、げっぷができない、またはしにくいことが週</t>
    </r>
    <r>
      <rPr>
        <sz val="10"/>
        <rFont val="Arial"/>
        <family val="0"/>
        <charset val="1"/>
      </rPr>
      <t xml:space="preserve">3</t>
    </r>
    <r>
      <rPr>
        <sz val="10"/>
        <rFont val="Noto Sans CJK SC"/>
        <family val="2"/>
      </rPr>
      <t xml:space="preserve">日以上あり、アカラシア、噴門形成術後、食道胃接合部通過障害、</t>
    </r>
    <r>
      <rPr>
        <sz val="10"/>
        <rFont val="Arial"/>
        <family val="0"/>
        <charset val="1"/>
      </rPr>
      <t xml:space="preserve">GERD</t>
    </r>
    <r>
      <rPr>
        <sz val="10"/>
        <rFont val="Noto Sans CJK SC"/>
        <family val="2"/>
      </rPr>
      <t xml:space="preserve">などで説明できないものである。胃食道からのガスに対して上部食道括約筋が弛緩しないことが原因とされ、腹部膨満、放屁、胸や頸部のゴロゴロ音、胸痛、心窩部痛を伴うことがある。炭酸水を使った高解像度インピーダンス内圧検査が診断を支持し、治療は上部食道括約筋への</t>
    </r>
    <r>
      <rPr>
        <sz val="10"/>
        <rFont val="Arial"/>
        <family val="0"/>
        <charset val="1"/>
      </rPr>
      <t xml:space="preserve">50</t>
    </r>
    <r>
      <rPr>
        <sz val="10"/>
        <rFont val="Noto Sans CJK SC"/>
        <family val="2"/>
      </rPr>
      <t xml:space="preserve">〜</t>
    </r>
    <r>
      <rPr>
        <sz val="10"/>
        <rFont val="Arial"/>
        <family val="0"/>
        <charset val="1"/>
      </rPr>
      <t xml:space="preserve">100</t>
    </r>
    <r>
      <rPr>
        <sz val="10"/>
        <rFont val="Noto Sans CJK SC"/>
        <family val="2"/>
      </rPr>
      <t xml:space="preserve">単位のボツリヌス毒素注射で、効果は多くの例で</t>
    </r>
    <r>
      <rPr>
        <sz val="10"/>
        <rFont val="Arial"/>
        <family val="0"/>
        <charset val="1"/>
      </rPr>
      <t xml:space="preserve">6</t>
    </r>
    <r>
      <rPr>
        <sz val="10"/>
        <rFont val="Noto Sans CJK SC"/>
        <family val="2"/>
      </rPr>
      <t xml:space="preserve">か月以上続く。</t>
    </r>
  </si>
  <si>
    <r>
      <rPr>
        <sz val="10"/>
        <rFont val="Noto Sans CJK SC"/>
        <family val="2"/>
      </rPr>
      <t xml:space="preserve">疫学は調べられておらず、過小診断と過剰診断の両方の可能性がある。食道の章は、この病態（</t>
    </r>
    <r>
      <rPr>
        <sz val="10"/>
        <rFont val="Arial"/>
        <family val="0"/>
        <charset val="1"/>
      </rPr>
      <t xml:space="preserve">abelchia</t>
    </r>
    <r>
      <rPr>
        <sz val="10"/>
        <rFont val="Noto Sans CJK SC"/>
        <family val="2"/>
      </rPr>
      <t xml:space="preserve">）を定義が不十分な新しい症候群として扱っている。分類番号は胃十二指腸の章では</t>
    </r>
    <r>
      <rPr>
        <sz val="10"/>
        <rFont val="Arial"/>
        <family val="0"/>
        <charset val="1"/>
      </rPr>
      <t xml:space="preserve">B4</t>
    </r>
    <r>
      <rPr>
        <sz val="10"/>
        <rFont val="Noto Sans CJK SC"/>
        <family val="2"/>
      </rPr>
      <t xml:space="preserve">、序論の一覧では</t>
    </r>
    <r>
      <rPr>
        <sz val="10"/>
        <rFont val="Arial"/>
        <family val="0"/>
        <charset val="1"/>
      </rPr>
      <t xml:space="preserve">B3c</t>
    </r>
    <r>
      <rPr>
        <sz val="10"/>
        <rFont val="Noto Sans CJK SC"/>
        <family val="2"/>
      </rPr>
      <t xml:space="preserve">（げっぷ障害の下位）と章によって異なる</t>
    </r>
  </si>
  <si>
    <t xml:space="preserve">NG-210</t>
  </si>
  <si>
    <r>
      <rPr>
        <sz val="10"/>
        <rFont val="Arial"/>
        <family val="0"/>
        <charset val="1"/>
      </rPr>
      <t xml:space="preserve">Rome V</t>
    </r>
    <r>
      <rPr>
        <sz val="10"/>
        <rFont val="Noto Sans CJK SC"/>
        <family val="2"/>
      </rPr>
      <t xml:space="preserve">の反芻症候群は、食べたばかりの食物を努力なく繰り返し口に戻し、吐き出すか飲み込むもので、吐き戻しの前にえずきや悪心がないことが診断基準に移された。一般人口の有病率は</t>
    </r>
    <r>
      <rPr>
        <sz val="10"/>
        <rFont val="Arial"/>
        <family val="0"/>
        <charset val="1"/>
      </rPr>
      <t xml:space="preserve">3.1%</t>
    </r>
    <r>
      <rPr>
        <sz val="10"/>
        <rFont val="Noto Sans CJK SC"/>
        <family val="2"/>
      </rPr>
      <t xml:space="preserve">である。食後に行う食道内圧・インピーダンスの同時測定が客観的診断の基準とされ、治療の中心は横隔膜呼吸などの行動療法（</t>
    </r>
    <r>
      <rPr>
        <sz val="10"/>
        <rFont val="Arial"/>
        <family val="0"/>
        <charset val="1"/>
      </rPr>
      <t xml:space="preserve">30</t>
    </r>
    <r>
      <rPr>
        <sz val="10"/>
        <rFont val="Noto Sans CJK SC"/>
        <family val="2"/>
      </rPr>
      <t xml:space="preserve">〜</t>
    </r>
    <r>
      <rPr>
        <sz val="10"/>
        <rFont val="Arial"/>
        <family val="0"/>
        <charset val="1"/>
      </rPr>
      <t xml:space="preserve">66%</t>
    </r>
    <r>
      <rPr>
        <sz val="10"/>
        <rFont val="Noto Sans CJK SC"/>
        <family val="2"/>
      </rPr>
      <t xml:space="preserve">で消失）である。</t>
    </r>
    <r>
      <rPr>
        <sz val="10"/>
        <rFont val="Arial"/>
        <family val="0"/>
        <charset val="1"/>
      </rPr>
      <t xml:space="preserve">PPI</t>
    </r>
    <r>
      <rPr>
        <sz val="10"/>
        <rFont val="Noto Sans CJK SC"/>
        <family val="2"/>
      </rPr>
      <t xml:space="preserve">は食物の酸性化を妨げて反芻を長引かせることがある。</t>
    </r>
  </si>
  <si>
    <t xml:space="preserve">行動療法の効果は章が引用した症例集積の値（二次資料経由）</t>
  </si>
  <si>
    <t xml:space="preserve">NG-211</t>
  </si>
  <si>
    <r>
      <rPr>
        <sz val="10"/>
        <rFont val="Noto Sans CJK SC"/>
        <family val="2"/>
      </rPr>
      <t xml:space="preserve">神経消化器病学の基礎（</t>
    </r>
    <r>
      <rPr>
        <sz val="10"/>
        <rFont val="Arial"/>
        <family val="0"/>
        <charset val="1"/>
      </rPr>
      <t xml:space="preserve">Rome V</t>
    </r>
    <r>
      <rPr>
        <sz val="10"/>
        <rFont val="Noto Sans CJK SC"/>
        <family val="2"/>
      </rPr>
      <t xml:space="preserve">）</t>
    </r>
  </si>
  <si>
    <t xml:space="preserve">消化管の外来性感覚神経には迷走神経性と脊髄性がある。迷走神経性の求心路は食道と胃に最も多く、小腸で減り、遠位大腸では少なく直腸にはない。栄養素、満腹感、飽満の検出に関わる。脊髄性の求心路は高い閾値の強い刺激に反応し、膨満感、不快感、けいれん痛、切迫感、痛みを伝える。</t>
  </si>
  <si>
    <r>
      <rPr>
        <sz val="10"/>
        <rFont val="Arial"/>
        <family val="0"/>
        <charset val="1"/>
      </rPr>
      <t xml:space="preserve">PS-02-08-05 (id: JkxnuRY)</t>
    </r>
    <r>
      <rPr>
        <sz val="10"/>
        <rFont val="Noto Sans CJK SC"/>
        <family val="2"/>
      </rPr>
      <t xml:space="preserve">；</t>
    </r>
    <r>
      <rPr>
        <sz val="10"/>
        <rFont val="Arial"/>
        <family val="0"/>
        <charset val="1"/>
      </rPr>
      <t xml:space="preserve">TBL-02-07-005 (id: JlAKpjg)</t>
    </r>
    <r>
      <rPr>
        <sz val="10"/>
        <rFont val="Noto Sans CJK SC"/>
        <family val="2"/>
      </rPr>
      <t xml:space="preserve">；</t>
    </r>
    <r>
      <rPr>
        <sz val="10"/>
        <rFont val="Arial"/>
        <family val="0"/>
        <charset val="1"/>
      </rPr>
      <t xml:space="preserve">TBL-02-07-017 (id: JlAKpkM)</t>
    </r>
  </si>
  <si>
    <t xml:space="preserve">SRC-151</t>
  </si>
  <si>
    <r>
      <rPr>
        <sz val="10"/>
        <rFont val="Arial"/>
        <family val="0"/>
        <charset val="1"/>
      </rPr>
      <t xml:space="preserve">Greenwood-Van Meerveld B, Mawe GM, Beyder A, et al. Fundamentals of Neurogastroenterology: Basic Science. Gastroenterology 2026;170:1099-1113</t>
    </r>
    <r>
      <rPr>
        <sz val="10"/>
        <rFont val="Noto Sans CJK SC"/>
        <family val="2"/>
      </rPr>
      <t xml:space="preserve">（</t>
    </r>
    <r>
      <rPr>
        <sz val="10"/>
        <rFont val="Arial"/>
        <family val="0"/>
        <charset val="1"/>
      </rPr>
      <t xml:space="preserve">Rome V</t>
    </r>
    <r>
      <rPr>
        <sz val="10"/>
        <rFont val="Noto Sans CJK SC"/>
        <family val="2"/>
      </rPr>
      <t xml:space="preserve">）</t>
    </r>
  </si>
  <si>
    <t xml:space="preserve">10.1053/j.gastro.2026.01.040</t>
  </si>
  <si>
    <t xml:space="preserve">NG-212</t>
  </si>
  <si>
    <r>
      <rPr>
        <sz val="10"/>
        <rFont val="Noto Sans CJK SC"/>
        <family val="2"/>
      </rPr>
      <t xml:space="preserve">腸管神経系の神経細胞は、内在性一次求心性ニューロン（</t>
    </r>
    <r>
      <rPr>
        <sz val="10"/>
        <rFont val="Arial"/>
        <family val="0"/>
        <charset val="1"/>
      </rPr>
      <t xml:space="preserve">IPAN</t>
    </r>
    <r>
      <rPr>
        <sz val="10"/>
        <rFont val="Noto Sans CJK SC"/>
        <family val="2"/>
      </rPr>
      <t xml:space="preserve">）、運動ニューロン、介在ニューロン、腸管外へ投射するニューロンの</t>
    </r>
    <r>
      <rPr>
        <sz val="10"/>
        <rFont val="Arial"/>
        <family val="0"/>
        <charset val="1"/>
      </rPr>
      <t xml:space="preserve">4</t>
    </r>
    <r>
      <rPr>
        <sz val="10"/>
        <rFont val="Noto Sans CJK SC"/>
        <family val="2"/>
      </rPr>
      <t xml:space="preserve">種に分けられる。腸管神経系の細胞の半分以上は腸管グリアである。神経から平滑筋への伝達は、カハール介在細胞、</t>
    </r>
    <r>
      <rPr>
        <sz val="10"/>
        <rFont val="Arial"/>
        <family val="0"/>
        <charset val="1"/>
      </rPr>
      <t xml:space="preserve">PDGFRα</t>
    </r>
    <r>
      <rPr>
        <sz val="10"/>
        <rFont val="Noto Sans CJK SC"/>
        <family val="2"/>
      </rPr>
      <t xml:space="preserve">陽性線維芽細胞様細胞、平滑筋細胞の合胞体を介し、腸の平滑筋は一酸化窒素作動性の運動ニューロンによって持続的に抑制されている。</t>
    </r>
  </si>
  <si>
    <t xml:space="preserve">NG-213</t>
  </si>
  <si>
    <r>
      <rPr>
        <sz val="10"/>
        <rFont val="Noto Sans CJK SC"/>
        <family val="2"/>
      </rPr>
      <t xml:space="preserve">消化管には体の免疫細胞の約</t>
    </r>
    <r>
      <rPr>
        <sz val="10"/>
        <rFont val="Arial"/>
        <family val="0"/>
        <charset val="1"/>
      </rPr>
      <t xml:space="preserve">75%</t>
    </r>
    <r>
      <rPr>
        <sz val="10"/>
        <rFont val="Noto Sans CJK SC"/>
        <family val="2"/>
      </rPr>
      <t xml:space="preserve">と約</t>
    </r>
    <r>
      <rPr>
        <sz val="10"/>
        <rFont val="Arial"/>
        <family val="0"/>
        <charset val="1"/>
      </rPr>
      <t xml:space="preserve">1</t>
    </r>
    <r>
      <rPr>
        <sz val="10"/>
        <rFont val="Noto Sans CJK SC"/>
        <family val="2"/>
      </rPr>
      <t xml:space="preserve">億個の神経細胞がある。肥満細胞は腸管神経のそばに多く、</t>
    </r>
    <r>
      <rPr>
        <sz val="10"/>
        <rFont val="Arial"/>
        <family val="0"/>
        <charset val="1"/>
      </rPr>
      <t xml:space="preserve">IBS</t>
    </r>
    <r>
      <rPr>
        <sz val="10"/>
        <rFont val="Noto Sans CJK SC"/>
        <family val="2"/>
      </rPr>
      <t xml:space="preserve">では肥満細胞の数が腹痛や膨満と相関し、ストレスで分泌される</t>
    </r>
    <r>
      <rPr>
        <sz val="10"/>
        <rFont val="Arial"/>
        <family val="0"/>
        <charset val="1"/>
      </rPr>
      <t xml:space="preserve">CRH</t>
    </r>
    <r>
      <rPr>
        <sz val="10"/>
        <rFont val="Noto Sans CJK SC"/>
        <family val="2"/>
      </rPr>
      <t xml:space="preserve">は肥満細胞を活性化する。幼少期のストレスは</t>
    </r>
    <r>
      <rPr>
        <sz val="10"/>
        <rFont val="Arial"/>
        <family val="0"/>
        <charset val="1"/>
      </rPr>
      <t xml:space="preserve">IBS</t>
    </r>
    <r>
      <rPr>
        <sz val="10"/>
        <rFont val="Noto Sans CJK SC"/>
        <family val="2"/>
      </rPr>
      <t xml:space="preserve">の危険を約</t>
    </r>
    <r>
      <rPr>
        <sz val="10"/>
        <rFont val="Arial"/>
        <family val="0"/>
        <charset val="1"/>
      </rPr>
      <t xml:space="preserve">2</t>
    </r>
    <r>
      <rPr>
        <sz val="10"/>
        <rFont val="Noto Sans CJK SC"/>
        <family val="2"/>
      </rPr>
      <t xml:space="preserve">倍にし、</t>
    </r>
    <r>
      <rPr>
        <sz val="10"/>
        <rFont val="Arial"/>
        <family val="0"/>
        <charset val="1"/>
      </rPr>
      <t xml:space="preserve">IBS</t>
    </r>
    <r>
      <rPr>
        <sz val="10"/>
        <rFont val="Noto Sans CJK SC"/>
        <family val="2"/>
      </rPr>
      <t xml:space="preserve">患者の</t>
    </r>
    <r>
      <rPr>
        <sz val="10"/>
        <rFont val="Arial"/>
        <family val="0"/>
        <charset val="1"/>
      </rPr>
      <t xml:space="preserve">2</t>
    </r>
    <r>
      <rPr>
        <sz val="10"/>
        <rFont val="Noto Sans CJK SC"/>
        <family val="2"/>
      </rPr>
      <t xml:space="preserve">〜</t>
    </r>
    <r>
      <rPr>
        <sz val="10"/>
        <rFont val="Arial"/>
        <family val="0"/>
        <charset val="1"/>
      </rPr>
      <t xml:space="preserve">4%</t>
    </r>
    <r>
      <rPr>
        <sz val="10"/>
        <rFont val="Noto Sans CJK SC"/>
        <family val="2"/>
      </rPr>
      <t xml:space="preserve">にスクラーゼ・イソマルターゼ遺伝子の病的変異があるとされる。</t>
    </r>
  </si>
  <si>
    <t xml:space="preserve">NG-214</t>
  </si>
  <si>
    <r>
      <rPr>
        <sz val="10"/>
        <rFont val="Noto Sans CJK SC"/>
        <family val="2"/>
      </rPr>
      <t xml:space="preserve">腸のセロトニン（</t>
    </r>
    <r>
      <rPr>
        <sz val="10"/>
        <rFont val="Arial"/>
        <family val="0"/>
        <charset val="1"/>
      </rPr>
      <t xml:space="preserve">5-HT</t>
    </r>
    <r>
      <rPr>
        <sz val="10"/>
        <rFont val="Noto Sans CJK SC"/>
        <family val="2"/>
      </rPr>
      <t xml:space="preserve">）の大部分は上皮の腸クロム親和性細胞がトリプトファン水酸化酵素</t>
    </r>
    <r>
      <rPr>
        <sz val="10"/>
        <rFont val="Arial"/>
        <family val="0"/>
        <charset val="1"/>
      </rPr>
      <t xml:space="preserve">1</t>
    </r>
    <r>
      <rPr>
        <sz val="10"/>
        <rFont val="Noto Sans CJK SC"/>
        <family val="2"/>
      </rPr>
      <t xml:space="preserve">で作り、腸管神経はトリプトファン水酸化酵素</t>
    </r>
    <r>
      <rPr>
        <sz val="10"/>
        <rFont val="Arial"/>
        <family val="0"/>
        <charset val="1"/>
      </rPr>
      <t xml:space="preserve">2</t>
    </r>
    <r>
      <rPr>
        <sz val="10"/>
        <rFont val="Noto Sans CJK SC"/>
        <family val="2"/>
      </rPr>
      <t xml:space="preserve">で作る。</t>
    </r>
    <r>
      <rPr>
        <sz val="10"/>
        <rFont val="Arial"/>
        <family val="0"/>
        <charset val="1"/>
      </rPr>
      <t xml:space="preserve">5-HT3</t>
    </r>
    <r>
      <rPr>
        <sz val="10"/>
        <rFont val="Noto Sans CJK SC"/>
        <family val="2"/>
      </rPr>
      <t xml:space="preserve">受容体拮抗薬は腸の運動を遅くし痛みを和らげ、</t>
    </r>
    <r>
      <rPr>
        <sz val="10"/>
        <rFont val="Arial"/>
        <family val="0"/>
        <charset val="1"/>
      </rPr>
      <t xml:space="preserve">5-HT4</t>
    </r>
    <r>
      <rPr>
        <sz val="10"/>
        <rFont val="Noto Sans CJK SC"/>
        <family val="2"/>
      </rPr>
      <t xml:space="preserve">受容体作動薬は大腸の運動を高める。</t>
    </r>
    <r>
      <rPr>
        <sz val="10"/>
        <rFont val="Arial"/>
        <family val="0"/>
        <charset val="1"/>
      </rPr>
      <t xml:space="preserve">5-HT</t>
    </r>
    <r>
      <rPr>
        <sz val="10"/>
        <rFont val="Noto Sans CJK SC"/>
        <family val="2"/>
      </rPr>
      <t xml:space="preserve">はセロトニン再取り込みトランスポーター（</t>
    </r>
    <r>
      <rPr>
        <sz val="10"/>
        <rFont val="Arial"/>
        <family val="0"/>
        <charset val="1"/>
      </rPr>
      <t xml:space="preserve">SERT</t>
    </r>
    <r>
      <rPr>
        <sz val="10"/>
        <rFont val="Noto Sans CJK SC"/>
        <family val="2"/>
      </rPr>
      <t xml:space="preserve">）で細胞内に取り込まれて不活化される。</t>
    </r>
  </si>
  <si>
    <r>
      <rPr>
        <sz val="10"/>
        <rFont val="Arial"/>
        <family val="0"/>
        <charset val="1"/>
      </rPr>
      <t xml:space="preserve">PS-02-08-05 (id: JkxnuRY)</t>
    </r>
    <r>
      <rPr>
        <sz val="10"/>
        <rFont val="Noto Sans CJK SC"/>
        <family val="2"/>
      </rPr>
      <t xml:space="preserve">；</t>
    </r>
    <r>
      <rPr>
        <sz val="10"/>
        <rFont val="Arial"/>
        <family val="0"/>
        <charset val="1"/>
      </rPr>
      <t xml:space="preserve">TBL-02-07-004 (id: JlAKpjc)</t>
    </r>
    <r>
      <rPr>
        <sz val="10"/>
        <rFont val="Noto Sans CJK SC"/>
        <family val="2"/>
      </rPr>
      <t xml:space="preserve">；</t>
    </r>
    <r>
      <rPr>
        <sz val="10"/>
        <rFont val="Arial"/>
        <family val="0"/>
        <charset val="1"/>
      </rPr>
      <t xml:space="preserve">TBL-01-00-269 (id: Jlvnl34)</t>
    </r>
  </si>
  <si>
    <t xml:space="preserve">NG-215</t>
  </si>
  <si>
    <r>
      <rPr>
        <sz val="10"/>
        <rFont val="Noto Sans CJK SC"/>
        <family val="2"/>
      </rPr>
      <t xml:space="preserve">腸内細菌は、短鎖脂肪酸、胆汁酸、トリプトファン由来のインドールなどの代謝物や迷走神経を介して腸と脳の機能に影響する。無菌マウスでは腸管神経の数や種類の分布が変わり、消化管運動が障害される。</t>
    </r>
    <r>
      <rPr>
        <sz val="10"/>
        <rFont val="Arial"/>
        <family val="0"/>
        <charset val="1"/>
      </rPr>
      <t xml:space="preserve">IBS</t>
    </r>
    <r>
      <rPr>
        <sz val="10"/>
        <rFont val="Noto Sans CJK SC"/>
        <family val="2"/>
      </rPr>
      <t xml:space="preserve">などの患者の便を動物に移植すると、内臓痛や運動障害、不安様の行動が再現されることが報告されている。</t>
    </r>
  </si>
  <si>
    <t xml:space="preserve">NG-216</t>
  </si>
  <si>
    <r>
      <rPr>
        <sz val="10"/>
        <rFont val="Arial"/>
        <family val="0"/>
        <charset val="1"/>
      </rPr>
      <t xml:space="preserve">Rome V </t>
    </r>
    <r>
      <rPr>
        <sz val="10"/>
        <rFont val="Noto Sans CJK SC"/>
        <family val="2"/>
      </rPr>
      <t xml:space="preserve">小児下部消化管・胆道</t>
    </r>
  </si>
  <si>
    <r>
      <rPr>
        <sz val="10"/>
        <rFont val="Arial"/>
        <family val="0"/>
        <charset val="1"/>
      </rPr>
      <t xml:space="preserve">Rome V</t>
    </r>
    <r>
      <rPr>
        <sz val="10"/>
        <rFont val="Noto Sans CJK SC"/>
        <family val="2"/>
      </rPr>
      <t xml:space="preserve">の小児下部消化管・胆道の腸脳相関障害は、年齢区分ではなく、腹痛障害、排便・肛門直腸障害、不快感障害の</t>
    </r>
    <r>
      <rPr>
        <sz val="10"/>
        <rFont val="Arial"/>
        <family val="0"/>
        <charset val="1"/>
      </rPr>
      <t xml:space="preserve">3</t>
    </r>
    <r>
      <rPr>
        <sz val="10"/>
        <rFont val="Noto Sans CJK SC"/>
        <family val="2"/>
      </rPr>
      <t xml:space="preserve">群に分けられる。機能性ディスペプシアは上部消化管の章に移った。新しく加わったのは胆道痛症候群、中枢介在性腹痛症候群、機能性腹部膨満、消散性直腸痛で、「乳児疝痛」は「乳児苦痛症候群（</t>
    </r>
    <r>
      <rPr>
        <sz val="10"/>
        <rFont val="Arial"/>
        <family val="0"/>
        <charset val="1"/>
      </rPr>
      <t xml:space="preserve">infant distress syndrome</t>
    </r>
    <r>
      <rPr>
        <sz val="10"/>
        <rFont val="Noto Sans CJK SC"/>
        <family val="2"/>
      </rPr>
      <t xml:space="preserve">）」に改められた。</t>
    </r>
  </si>
  <si>
    <t xml:space="preserve">SRC-152</t>
  </si>
  <si>
    <r>
      <rPr>
        <sz val="10"/>
        <rFont val="Arial"/>
        <family val="0"/>
        <charset val="1"/>
      </rPr>
      <t xml:space="preserve">Di Lorenzo C, Saps M, Chumpitazi BP, et al. Lower and Biliary Disorders of Gut–Brain Interaction: Child and Adolescent. Gastroenterology 2026;170:1367-1387</t>
    </r>
    <r>
      <rPr>
        <sz val="10"/>
        <rFont val="Noto Sans CJK SC"/>
        <family val="2"/>
      </rPr>
      <t xml:space="preserve">（</t>
    </r>
    <r>
      <rPr>
        <sz val="10"/>
        <rFont val="Arial"/>
        <family val="0"/>
        <charset val="1"/>
      </rPr>
      <t xml:space="preserve">Rome V</t>
    </r>
    <r>
      <rPr>
        <sz val="10"/>
        <rFont val="Noto Sans CJK SC"/>
        <family val="2"/>
      </rPr>
      <t xml:space="preserve">）</t>
    </r>
  </si>
  <si>
    <t xml:space="preserve">10.1053/j.gastro.2026.01.036</t>
  </si>
  <si>
    <t xml:space="preserve">NG-217</t>
  </si>
  <si>
    <r>
      <rPr>
        <sz val="10"/>
        <rFont val="Arial"/>
        <family val="0"/>
        <charset val="1"/>
      </rPr>
      <t xml:space="preserve">Rome V</t>
    </r>
    <r>
      <rPr>
        <sz val="10"/>
        <rFont val="Noto Sans CJK SC"/>
        <family val="2"/>
      </rPr>
      <t xml:space="preserve">の小児の</t>
    </r>
    <r>
      <rPr>
        <sz val="10"/>
        <rFont val="Arial"/>
        <family val="0"/>
        <charset val="1"/>
      </rPr>
      <t xml:space="preserve">IBS</t>
    </r>
    <r>
      <rPr>
        <sz val="10"/>
        <rFont val="Noto Sans CJK SC"/>
        <family val="2"/>
      </rPr>
      <t xml:space="preserve">は、間欠的な腹痛が平均月</t>
    </r>
    <r>
      <rPr>
        <sz val="10"/>
        <rFont val="Arial"/>
        <family val="0"/>
        <charset val="1"/>
      </rPr>
      <t xml:space="preserve">4</t>
    </r>
    <r>
      <rPr>
        <sz val="10"/>
        <rFont val="Noto Sans CJK SC"/>
        <family val="2"/>
      </rPr>
      <t xml:space="preserve">日以上あり、排便との関連、排便頻度の変化、便形状の変化のうち</t>
    </r>
    <r>
      <rPr>
        <sz val="10"/>
        <rFont val="Arial"/>
        <family val="0"/>
        <charset val="1"/>
      </rPr>
      <t xml:space="preserve">1</t>
    </r>
    <r>
      <rPr>
        <sz val="10"/>
        <rFont val="Noto Sans CJK SC"/>
        <family val="2"/>
      </rPr>
      <t xml:space="preserve">つ以上を伴い、腹痛が主な症状で、他の疾患で説明できないものである。</t>
    </r>
    <r>
      <rPr>
        <sz val="10"/>
        <rFont val="Arial"/>
        <family val="0"/>
        <charset val="1"/>
      </rPr>
      <t xml:space="preserve">2</t>
    </r>
    <r>
      <rPr>
        <sz val="10"/>
        <rFont val="Noto Sans CJK SC"/>
        <family val="2"/>
      </rPr>
      <t xml:space="preserve">か月以上続くことを求め、痛みが月経の時期だけに起こる場合は除く。</t>
    </r>
    <r>
      <rPr>
        <sz val="10"/>
        <rFont val="Arial"/>
        <family val="0"/>
        <charset val="1"/>
      </rPr>
      <t xml:space="preserve">6</t>
    </r>
    <r>
      <rPr>
        <sz val="10"/>
        <rFont val="Noto Sans CJK SC"/>
        <family val="2"/>
      </rPr>
      <t xml:space="preserve">歳未満の</t>
    </r>
    <r>
      <rPr>
        <sz val="10"/>
        <rFont val="Arial"/>
        <family val="0"/>
        <charset val="1"/>
      </rPr>
      <t xml:space="preserve">IBS</t>
    </r>
    <r>
      <rPr>
        <sz val="10"/>
        <rFont val="Noto Sans CJK SC"/>
        <family val="2"/>
      </rPr>
      <t xml:space="preserve">の報告がないため、診断できるのは</t>
    </r>
    <r>
      <rPr>
        <sz val="10"/>
        <rFont val="Arial"/>
        <family val="0"/>
        <charset val="1"/>
      </rPr>
      <t xml:space="preserve">6</t>
    </r>
    <r>
      <rPr>
        <sz val="10"/>
        <rFont val="Noto Sans CJK SC"/>
        <family val="2"/>
      </rPr>
      <t xml:space="preserve">歳からとされた。機能性便秘との区別は、便秘を先に治療して判断するのではなく、腹痛が主かどうかで行う。</t>
    </r>
  </si>
  <si>
    <t xml:space="preserve">NG-218</t>
  </si>
  <si>
    <r>
      <rPr>
        <sz val="10"/>
        <rFont val="Noto Sans CJK SC"/>
        <family val="2"/>
      </rPr>
      <t xml:space="preserve">小児の</t>
    </r>
    <r>
      <rPr>
        <sz val="10"/>
        <rFont val="Arial"/>
        <family val="0"/>
        <charset val="1"/>
      </rPr>
      <t xml:space="preserve">IBS</t>
    </r>
    <r>
      <rPr>
        <sz val="10"/>
        <rFont val="Noto Sans CJK SC"/>
        <family val="2"/>
      </rPr>
      <t xml:space="preserve">では、催眠療法（最長約</t>
    </r>
    <r>
      <rPr>
        <sz val="10"/>
        <rFont val="Arial"/>
        <family val="0"/>
        <charset val="1"/>
      </rPr>
      <t xml:space="preserve">5</t>
    </r>
    <r>
      <rPr>
        <sz val="10"/>
        <rFont val="Noto Sans CJK SC"/>
        <family val="2"/>
      </rPr>
      <t xml:space="preserve">年の効果）と認知行動療法の無作為化試験で効果が示され、欧州・北米の小児消化器学会のガイドラインはこの</t>
    </r>
    <r>
      <rPr>
        <sz val="10"/>
        <rFont val="Arial"/>
        <family val="0"/>
        <charset val="1"/>
      </rPr>
      <t xml:space="preserve">2</t>
    </r>
    <r>
      <rPr>
        <sz val="10"/>
        <rFont val="Noto Sans CJK SC"/>
        <family val="2"/>
      </rPr>
      <t xml:space="preserve">つを第一選択としている。経皮的電気神経刺激（</t>
    </r>
    <r>
      <rPr>
        <sz val="10"/>
        <rFont val="Arial"/>
        <family val="0"/>
        <charset val="1"/>
      </rPr>
      <t xml:space="preserve">PENFS</t>
    </r>
    <r>
      <rPr>
        <sz val="10"/>
        <rFont val="Noto Sans CJK SC"/>
        <family val="2"/>
      </rPr>
      <t xml:space="preserve">）は米国で小児</t>
    </r>
    <r>
      <rPr>
        <sz val="10"/>
        <rFont val="Arial"/>
        <family val="0"/>
        <charset val="1"/>
      </rPr>
      <t xml:space="preserve">IBS</t>
    </r>
    <r>
      <rPr>
        <sz val="10"/>
        <rFont val="Noto Sans CJK SC"/>
        <family val="2"/>
      </rPr>
      <t xml:space="preserve">に承認された。菌株を特定したプロバイオティクス（</t>
    </r>
    <r>
      <rPr>
        <sz val="10"/>
        <rFont val="Arial"/>
        <family val="0"/>
        <charset val="1"/>
      </rPr>
      <t xml:space="preserve">Lactobacillus rhamnosus GG</t>
    </r>
    <r>
      <rPr>
        <sz val="10"/>
        <rFont val="Noto Sans CJK SC"/>
        <family val="2"/>
      </rPr>
      <t xml:space="preserve">など）、腸溶性ペパーミントオイル、サイリウムも選択肢になる。アミトリプチリンの結果は一致せず、リファキシミンはプラセボに勝らなかった。</t>
    </r>
  </si>
  <si>
    <t xml:space="preserve">NG-219</t>
  </si>
  <si>
    <r>
      <rPr>
        <sz val="10"/>
        <rFont val="Arial"/>
        <family val="0"/>
        <charset val="1"/>
      </rPr>
      <t xml:space="preserve">Rome V</t>
    </r>
    <r>
      <rPr>
        <sz val="10"/>
        <rFont val="Noto Sans CJK SC"/>
        <family val="2"/>
      </rPr>
      <t xml:space="preserve">の小児下部消化管の章は、低</t>
    </r>
    <r>
      <rPr>
        <sz val="10"/>
        <rFont val="Arial"/>
        <family val="0"/>
        <charset val="1"/>
      </rPr>
      <t xml:space="preserve">FODMAP</t>
    </r>
    <r>
      <rPr>
        <sz val="10"/>
        <rFont val="Noto Sans CJK SC"/>
        <family val="2"/>
      </rPr>
      <t xml:space="preserve">食を勧める場合、制限期（</t>
    </r>
    <r>
      <rPr>
        <sz val="10"/>
        <rFont val="Arial"/>
        <family val="0"/>
        <charset val="1"/>
      </rPr>
      <t xml:space="preserve">4</t>
    </r>
    <r>
      <rPr>
        <sz val="10"/>
        <rFont val="Noto Sans CJK SC"/>
        <family val="2"/>
      </rPr>
      <t xml:space="preserve">〜</t>
    </r>
    <r>
      <rPr>
        <sz val="10"/>
        <rFont val="Arial"/>
        <family val="0"/>
        <charset val="1"/>
      </rPr>
      <t xml:space="preserve">6</t>
    </r>
    <r>
      <rPr>
        <sz val="10"/>
        <rFont val="Noto Sans CJK SC"/>
        <family val="2"/>
      </rPr>
      <t xml:space="preserve">週間まで）、再導入期、個別化期の</t>
    </r>
    <r>
      <rPr>
        <sz val="10"/>
        <rFont val="Arial"/>
        <family val="0"/>
        <charset val="1"/>
      </rPr>
      <t xml:space="preserve">3</t>
    </r>
    <r>
      <rPr>
        <sz val="10"/>
        <rFont val="Noto Sans CJK SC"/>
        <family val="2"/>
      </rPr>
      <t xml:space="preserve">段階で行うとしている。異常な食行動や回避・制限性食物摂取症の懸念があるため、制限食には管理栄養士が関わり、できるだけ制限を緩めることを強く勧めている。欧州・北米の小児消化器学会のガイドラインは、低</t>
    </r>
    <r>
      <rPr>
        <sz val="10"/>
        <rFont val="Arial"/>
        <family val="0"/>
        <charset val="1"/>
      </rPr>
      <t xml:space="preserve">FODMAP</t>
    </r>
    <r>
      <rPr>
        <sz val="10"/>
        <rFont val="Noto Sans CJK SC"/>
        <family val="2"/>
      </rPr>
      <t xml:space="preserve">食を含む制限食を小児の</t>
    </r>
    <r>
      <rPr>
        <sz val="10"/>
        <rFont val="Arial"/>
        <family val="0"/>
        <charset val="1"/>
      </rPr>
      <t xml:space="preserve">IBS</t>
    </r>
    <r>
      <rPr>
        <sz val="10"/>
        <rFont val="Noto Sans CJK SC"/>
        <family val="2"/>
      </rPr>
      <t xml:space="preserve">に提案していない。</t>
    </r>
  </si>
  <si>
    <t xml:space="preserve">再導入期と個別化期の期間は章に記載がない</t>
  </si>
  <si>
    <t xml:space="preserve">NG-220</t>
  </si>
  <si>
    <r>
      <rPr>
        <sz val="10"/>
        <rFont val="Arial"/>
        <family val="0"/>
        <charset val="1"/>
      </rPr>
      <t xml:space="preserve">Rome V</t>
    </r>
    <r>
      <rPr>
        <sz val="10"/>
        <rFont val="Noto Sans CJK SC"/>
        <family val="2"/>
      </rPr>
      <t xml:space="preserve">の小児の「特定不能の腹痛症候群」（</t>
    </r>
    <r>
      <rPr>
        <sz val="10"/>
        <rFont val="Arial"/>
        <family val="0"/>
        <charset val="1"/>
      </rPr>
      <t xml:space="preserve">Rome IV</t>
    </r>
    <r>
      <rPr>
        <sz val="10"/>
        <rFont val="Noto Sans CJK SC"/>
        <family val="2"/>
      </rPr>
      <t xml:space="preserve">の特定不能の機能性腹痛）は、食事・排便・月経のときだけではない間欠的な腹痛が平均月</t>
    </r>
    <r>
      <rPr>
        <sz val="10"/>
        <rFont val="Arial"/>
        <family val="0"/>
        <charset val="1"/>
      </rPr>
      <t xml:space="preserve">4</t>
    </r>
    <r>
      <rPr>
        <sz val="10"/>
        <rFont val="Noto Sans CJK SC"/>
        <family val="2"/>
      </rPr>
      <t xml:space="preserve">日以上あり、</t>
    </r>
    <r>
      <rPr>
        <sz val="10"/>
        <rFont val="Arial"/>
        <family val="0"/>
        <charset val="1"/>
      </rPr>
      <t xml:space="preserve">IBS</t>
    </r>
    <r>
      <rPr>
        <sz val="10"/>
        <rFont val="Noto Sans CJK SC"/>
        <family val="2"/>
      </rPr>
      <t xml:space="preserve">、機能性ディスペプシア、腹部片頭痛、胆道痛症候群の基準を満たさないものである。</t>
    </r>
    <r>
      <rPr>
        <sz val="10"/>
        <rFont val="Arial"/>
        <family val="0"/>
        <charset val="1"/>
      </rPr>
      <t xml:space="preserve">2</t>
    </r>
    <r>
      <rPr>
        <sz val="10"/>
        <rFont val="Noto Sans CJK SC"/>
        <family val="2"/>
      </rPr>
      <t xml:space="preserve">か月以上続くことを求め、持続痛の中枢介在性腹痛症候群とは区別される。有病率は</t>
    </r>
    <r>
      <rPr>
        <sz val="10"/>
        <rFont val="Arial"/>
        <family val="0"/>
        <charset val="1"/>
      </rPr>
      <t xml:space="preserve">1.2%</t>
    </r>
    <r>
      <rPr>
        <sz val="10"/>
        <rFont val="Noto Sans CJK SC"/>
        <family val="2"/>
      </rPr>
      <t xml:space="preserve">とされる。</t>
    </r>
  </si>
  <si>
    <t xml:space="preserve">NG-221</t>
  </si>
  <si>
    <r>
      <rPr>
        <sz val="10"/>
        <rFont val="Arial"/>
        <family val="0"/>
        <charset val="1"/>
      </rPr>
      <t xml:space="preserve">Rome V</t>
    </r>
    <r>
      <rPr>
        <sz val="10"/>
        <rFont val="Noto Sans CJK SC"/>
        <family val="2"/>
      </rPr>
      <t xml:space="preserve">で小児に新設された胆道痛症候群は、右上腹部（心窩部を伴ってもよい）の痛みが平均月</t>
    </r>
    <r>
      <rPr>
        <sz val="10"/>
        <rFont val="Arial"/>
        <family val="0"/>
        <charset val="1"/>
      </rPr>
      <t xml:space="preserve">4</t>
    </r>
    <r>
      <rPr>
        <sz val="10"/>
        <rFont val="Noto Sans CJK SC"/>
        <family val="2"/>
      </rPr>
      <t xml:space="preserve">日以上あり、急に始まって</t>
    </r>
    <r>
      <rPr>
        <sz val="10"/>
        <rFont val="Arial"/>
        <family val="0"/>
        <charset val="1"/>
      </rPr>
      <t xml:space="preserve">30</t>
    </r>
    <r>
      <rPr>
        <sz val="10"/>
        <rFont val="Noto Sans CJK SC"/>
        <family val="2"/>
      </rPr>
      <t xml:space="preserve">分以上数時間続き、間隔をおいて起こり、救急受診するほど強く、胆石などの構造的異常がないものである。超音波と</t>
    </r>
    <r>
      <rPr>
        <sz val="10"/>
        <rFont val="Arial"/>
        <family val="0"/>
        <charset val="1"/>
      </rPr>
      <t xml:space="preserve">MRCP</t>
    </r>
    <r>
      <rPr>
        <sz val="10"/>
        <rFont val="Noto Sans CJK SC"/>
        <family val="2"/>
      </rPr>
      <t xml:space="preserve">で胆石を除外し、胆嚢駆出率の検査は勧められない。手術の成功率は</t>
    </r>
    <r>
      <rPr>
        <sz val="10"/>
        <rFont val="Arial"/>
        <family val="0"/>
        <charset val="1"/>
      </rPr>
      <t xml:space="preserve">34</t>
    </r>
    <r>
      <rPr>
        <sz val="10"/>
        <rFont val="Noto Sans CJK SC"/>
        <family val="2"/>
      </rPr>
      <t xml:space="preserve">〜</t>
    </r>
    <r>
      <rPr>
        <sz val="10"/>
        <rFont val="Arial"/>
        <family val="0"/>
        <charset val="1"/>
      </rPr>
      <t xml:space="preserve">100%</t>
    </r>
    <r>
      <rPr>
        <sz val="10"/>
        <rFont val="Noto Sans CJK SC"/>
        <family val="2"/>
      </rPr>
      <t xml:space="preserve">とばらつき、胆嚢摘出は手術以外の治療が十分に試されて効かない場合に限る。</t>
    </r>
  </si>
  <si>
    <t xml:space="preserve">手術成功率は章が引用したレビューの値（二次資料経由）</t>
  </si>
  <si>
    <t xml:space="preserve">NG-222</t>
  </si>
  <si>
    <r>
      <rPr>
        <sz val="10"/>
        <rFont val="Arial"/>
        <family val="0"/>
        <charset val="1"/>
      </rPr>
      <t xml:space="preserve">Rome V</t>
    </r>
    <r>
      <rPr>
        <sz val="10"/>
        <rFont val="Noto Sans CJK SC"/>
        <family val="2"/>
      </rPr>
      <t xml:space="preserve">の小児の腹部片頭痛の基準は</t>
    </r>
    <r>
      <rPr>
        <sz val="10"/>
        <rFont val="Arial"/>
        <family val="0"/>
        <charset val="1"/>
      </rPr>
      <t xml:space="preserve">Rome IV</t>
    </r>
    <r>
      <rPr>
        <sz val="10"/>
        <rFont val="Noto Sans CJK SC"/>
        <family val="2"/>
      </rPr>
      <t xml:space="preserve">から変わらない。有病率は約</t>
    </r>
    <r>
      <rPr>
        <sz val="10"/>
        <rFont val="Arial"/>
        <family val="0"/>
        <charset val="1"/>
      </rPr>
      <t xml:space="preserve">1%</t>
    </r>
    <r>
      <rPr>
        <sz val="10"/>
        <rFont val="Noto Sans CJK SC"/>
        <family val="2"/>
      </rPr>
      <t xml:space="preserve">で</t>
    </r>
    <r>
      <rPr>
        <sz val="10"/>
        <rFont val="Arial"/>
        <family val="0"/>
        <charset val="1"/>
      </rPr>
      <t xml:space="preserve">7</t>
    </r>
    <r>
      <rPr>
        <sz val="10"/>
        <rFont val="Noto Sans CJK SC"/>
        <family val="2"/>
      </rPr>
      <t xml:space="preserve">〜</t>
    </r>
    <r>
      <rPr>
        <sz val="10"/>
        <rFont val="Arial"/>
        <family val="0"/>
        <charset val="1"/>
      </rPr>
      <t xml:space="preserve">8</t>
    </r>
    <r>
      <rPr>
        <sz val="10"/>
        <rFont val="Noto Sans CJK SC"/>
        <family val="2"/>
      </rPr>
      <t xml:space="preserve">歳に始まり、女児に多い。周期性嘔吐症候群と症状が重なるときは、最も強い症状で主診断を決める。頻回で生活に支障がある場合は、ピゾチフェン、シプロヘプタジン、プロプラノロール、フルナリジンなどの予防薬が考慮される。</t>
    </r>
  </si>
  <si>
    <r>
      <rPr>
        <sz val="10"/>
        <rFont val="Noto Sans CJK SC"/>
        <family val="2"/>
      </rPr>
      <t xml:space="preserve">小児の腹部片頭痛に米国</t>
    </r>
    <r>
      <rPr>
        <sz val="10"/>
        <rFont val="Arial"/>
        <family val="0"/>
        <charset val="1"/>
      </rPr>
      <t xml:space="preserve">FDA</t>
    </r>
    <r>
      <rPr>
        <sz val="10"/>
        <rFont val="Noto Sans CJK SC"/>
        <family val="2"/>
      </rPr>
      <t xml:space="preserve">が承認した薬はない</t>
    </r>
  </si>
  <si>
    <t xml:space="preserve">NG-223</t>
  </si>
  <si>
    <r>
      <rPr>
        <sz val="10"/>
        <rFont val="Arial"/>
        <family val="0"/>
        <charset val="1"/>
      </rPr>
      <t xml:space="preserve">Rome V</t>
    </r>
    <r>
      <rPr>
        <sz val="10"/>
        <rFont val="Noto Sans CJK SC"/>
        <family val="2"/>
      </rPr>
      <t xml:space="preserve">は小児にも中枢介在性腹痛症候群（</t>
    </r>
    <r>
      <rPr>
        <sz val="10"/>
        <rFont val="Arial"/>
        <family val="0"/>
        <charset val="1"/>
      </rPr>
      <t xml:space="preserve">CAPS</t>
    </r>
    <r>
      <rPr>
        <sz val="10"/>
        <rFont val="Noto Sans CJK SC"/>
        <family val="2"/>
      </rPr>
      <t xml:space="preserve">）を設けた。持続する腹痛が日常生活（学校、交友、家庭、スポーツ）を制限し、他の疾患で説明できないもので、</t>
    </r>
    <r>
      <rPr>
        <sz val="10"/>
        <rFont val="Arial"/>
        <family val="0"/>
        <charset val="1"/>
      </rPr>
      <t xml:space="preserve">2</t>
    </r>
    <r>
      <rPr>
        <sz val="10"/>
        <rFont val="Noto Sans CJK SC"/>
        <family val="2"/>
      </rPr>
      <t xml:space="preserve">か月以上続くことを求める。小児の疫学データがないため、成人のカテゴリー</t>
    </r>
    <r>
      <rPr>
        <sz val="10"/>
        <rFont val="Arial"/>
        <family val="0"/>
        <charset val="1"/>
      </rPr>
      <t xml:space="preserve">A</t>
    </r>
    <r>
      <rPr>
        <sz val="10"/>
        <rFont val="Noto Sans CJK SC"/>
        <family val="2"/>
      </rPr>
      <t xml:space="preserve">・</t>
    </r>
    <r>
      <rPr>
        <sz val="10"/>
        <rFont val="Arial"/>
        <family val="0"/>
        <charset val="1"/>
      </rPr>
      <t xml:space="preserve">B</t>
    </r>
    <r>
      <rPr>
        <sz val="10"/>
        <rFont val="Noto Sans CJK SC"/>
        <family val="2"/>
      </rPr>
      <t xml:space="preserve">は導入されなかった。家族や学校と協力した多職種のケアと脳腸療法が強く勧められている。</t>
    </r>
  </si>
  <si>
    <t xml:space="preserve">NG-224</t>
  </si>
  <si>
    <r>
      <rPr>
        <sz val="10"/>
        <rFont val="Arial"/>
        <family val="0"/>
        <charset val="1"/>
      </rPr>
      <t xml:space="preserve">Rome V</t>
    </r>
    <r>
      <rPr>
        <sz val="10"/>
        <rFont val="Noto Sans CJK SC"/>
        <family val="2"/>
      </rPr>
      <t xml:space="preserve">の小児の機能性便秘は、年齢で分けない</t>
    </r>
    <r>
      <rPr>
        <sz val="10"/>
        <rFont val="Arial"/>
        <family val="0"/>
        <charset val="1"/>
      </rPr>
      <t xml:space="preserve">1</t>
    </r>
    <r>
      <rPr>
        <sz val="10"/>
        <rFont val="Noto Sans CJK SC"/>
        <family val="2"/>
      </rPr>
      <t xml:space="preserve">つの基準で、最近</t>
    </r>
    <r>
      <rPr>
        <sz val="10"/>
        <rFont val="Arial"/>
        <family val="0"/>
        <charset val="1"/>
      </rPr>
      <t xml:space="preserve">1</t>
    </r>
    <r>
      <rPr>
        <sz val="10"/>
        <rFont val="Noto Sans CJK SC"/>
        <family val="2"/>
      </rPr>
      <t xml:space="preserve">か月に、排便が平均週</t>
    </r>
    <r>
      <rPr>
        <sz val="10"/>
        <rFont val="Arial"/>
        <family val="0"/>
        <charset val="1"/>
      </rPr>
      <t xml:space="preserve">2</t>
    </r>
    <r>
      <rPr>
        <sz val="10"/>
        <rFont val="Noto Sans CJK SC"/>
        <family val="2"/>
      </rPr>
      <t xml:space="preserve">回以下、週</t>
    </r>
    <r>
      <rPr>
        <sz val="10"/>
        <rFont val="Arial"/>
        <family val="0"/>
        <charset val="1"/>
      </rPr>
      <t xml:space="preserve">1</t>
    </r>
    <r>
      <rPr>
        <sz val="10"/>
        <rFont val="Noto Sans CJK SC"/>
        <family val="2"/>
      </rPr>
      <t xml:space="preserve">回以上の便失禁（トイレトレーニング後の子ども）、便をためる姿勢・いきみ・不適切な便の我慢、痛みを伴う排便や硬便、直腸の大きな便塊、太い便のうち</t>
    </r>
    <r>
      <rPr>
        <sz val="10"/>
        <rFont val="Arial"/>
        <family val="0"/>
        <charset val="1"/>
      </rPr>
      <t xml:space="preserve">2</t>
    </r>
    <r>
      <rPr>
        <sz val="10"/>
        <rFont val="Noto Sans CJK SC"/>
        <family val="2"/>
      </rPr>
      <t xml:space="preserve">つ以上があり、</t>
    </r>
    <r>
      <rPr>
        <sz val="10"/>
        <rFont val="Arial"/>
        <family val="0"/>
        <charset val="1"/>
      </rPr>
      <t xml:space="preserve">IBS</t>
    </r>
    <r>
      <rPr>
        <sz val="10"/>
        <rFont val="Noto Sans CJK SC"/>
        <family val="2"/>
      </rPr>
      <t xml:space="preserve">の基準を満たさないものである。「機能性」の語は、患者や家族に受け入れられているとして残された。小児の便秘の</t>
    </r>
    <r>
      <rPr>
        <sz val="10"/>
        <rFont val="Arial"/>
        <family val="0"/>
        <charset val="1"/>
      </rPr>
      <t xml:space="preserve">95%</t>
    </r>
    <r>
      <rPr>
        <sz val="10"/>
        <rFont val="Noto Sans CJK SC"/>
        <family val="2"/>
      </rPr>
      <t xml:space="preserve">超は機能性と推定されている。</t>
    </r>
  </si>
  <si>
    <r>
      <rPr>
        <sz val="10"/>
        <rFont val="Arial"/>
        <family val="0"/>
        <charset val="1"/>
      </rPr>
      <t xml:space="preserve">PS-02-08-05 (id: JkxnuRY)</t>
    </r>
    <r>
      <rPr>
        <sz val="10"/>
        <rFont val="Noto Sans CJK SC"/>
        <family val="2"/>
      </rPr>
      <t xml:space="preserve">；</t>
    </r>
    <r>
      <rPr>
        <sz val="10"/>
        <rFont val="Arial"/>
        <family val="0"/>
        <charset val="1"/>
      </rPr>
      <t xml:space="preserve">TBL-02-07-021 (id: JlAKpkY)</t>
    </r>
    <r>
      <rPr>
        <sz val="10"/>
        <rFont val="Noto Sans CJK SC"/>
        <family val="2"/>
      </rPr>
      <t xml:space="preserve">；</t>
    </r>
    <r>
      <rPr>
        <sz val="10"/>
        <rFont val="Arial"/>
        <family val="0"/>
        <charset val="1"/>
      </rPr>
      <t xml:space="preserve">TBL-02-07-011 (id: JlAKpj4)</t>
    </r>
  </si>
  <si>
    <t xml:space="preserve">NG-225</t>
  </si>
  <si>
    <r>
      <rPr>
        <sz val="10"/>
        <rFont val="Noto Sans CJK SC"/>
        <family val="2"/>
      </rPr>
      <t xml:space="preserve">小児の機能性便秘の治療は、教育と行動療法（定時のトイレ、排便日誌、報酬）、食事、薬物療法で、便塊の除去と維持療法を行う。欧州・北米の小児消化器学会のガイドラインは、生後</t>
    </r>
    <r>
      <rPr>
        <sz val="10"/>
        <rFont val="Arial"/>
        <family val="0"/>
        <charset val="1"/>
      </rPr>
      <t xml:space="preserve">6</t>
    </r>
    <r>
      <rPr>
        <sz val="10"/>
        <rFont val="Noto Sans CJK SC"/>
        <family val="2"/>
      </rPr>
      <t xml:space="preserve">か月を超える子どもの維持療法にポリエチレングリコールを第一選択とする。小児の試験でプラセボに勝った新しい薬はリナクロチドだけで、米国では</t>
    </r>
    <r>
      <rPr>
        <sz val="10"/>
        <rFont val="Arial"/>
        <family val="0"/>
        <charset val="1"/>
      </rPr>
      <t xml:space="preserve">6</t>
    </r>
    <r>
      <rPr>
        <sz val="10"/>
        <rFont val="Noto Sans CJK SC"/>
        <family val="2"/>
      </rPr>
      <t xml:space="preserve">〜</t>
    </r>
    <r>
      <rPr>
        <sz val="10"/>
        <rFont val="Arial"/>
        <family val="0"/>
        <charset val="1"/>
      </rPr>
      <t xml:space="preserve">17</t>
    </r>
    <r>
      <rPr>
        <sz val="10"/>
        <rFont val="Noto Sans CJK SC"/>
        <family val="2"/>
      </rPr>
      <t xml:space="preserve">歳に</t>
    </r>
    <r>
      <rPr>
        <sz val="10"/>
        <rFont val="Arial"/>
        <family val="0"/>
        <charset val="1"/>
      </rPr>
      <t xml:space="preserve">1</t>
    </r>
    <r>
      <rPr>
        <sz val="10"/>
        <rFont val="Noto Sans CJK SC"/>
        <family val="2"/>
      </rPr>
      <t xml:space="preserve">日</t>
    </r>
    <r>
      <rPr>
        <sz val="10"/>
        <rFont val="Arial"/>
        <family val="0"/>
        <charset val="1"/>
      </rPr>
      <t xml:space="preserve">72 μg</t>
    </r>
    <r>
      <rPr>
        <sz val="10"/>
        <rFont val="Noto Sans CJK SC"/>
        <family val="2"/>
      </rPr>
      <t xml:space="preserve">が承認されている。</t>
    </r>
  </si>
  <si>
    <t xml:space="preserve">NG-226</t>
  </si>
  <si>
    <r>
      <rPr>
        <sz val="10"/>
        <rFont val="Arial"/>
        <family val="0"/>
        <charset val="1"/>
      </rPr>
      <t xml:space="preserve">Rome V</t>
    </r>
    <r>
      <rPr>
        <sz val="10"/>
        <rFont val="Noto Sans CJK SC"/>
        <family val="2"/>
      </rPr>
      <t xml:space="preserve">の小児の非貯留性便失禁は、トイレトレーニング後の子どもが社会的に不適切な場所で排便し、便の貯留がなく、意図的でなく、他の疾患で説明できないもので、</t>
    </r>
    <r>
      <rPr>
        <sz val="10"/>
        <rFont val="Arial"/>
        <family val="0"/>
        <charset val="1"/>
      </rPr>
      <t xml:space="preserve">1</t>
    </r>
    <r>
      <rPr>
        <sz val="10"/>
        <rFont val="Noto Sans CJK SC"/>
        <family val="2"/>
      </rPr>
      <t xml:space="preserve">か月以上続くことを求める。「機能性」の語は外された。有病率は</t>
    </r>
    <r>
      <rPr>
        <sz val="10"/>
        <rFont val="Arial"/>
        <family val="0"/>
        <charset val="1"/>
      </rPr>
      <t xml:space="preserve">0.4%</t>
    </r>
    <r>
      <rPr>
        <sz val="10"/>
        <rFont val="Noto Sans CJK SC"/>
        <family val="2"/>
      </rPr>
      <t xml:space="preserve">とされる。下剤は効果がなく悪化させることがあり、</t>
    </r>
    <r>
      <rPr>
        <sz val="10"/>
        <rFont val="Arial"/>
        <family val="0"/>
        <charset val="1"/>
      </rPr>
      <t xml:space="preserve">1</t>
    </r>
    <r>
      <rPr>
        <sz val="10"/>
        <rFont val="Noto Sans CJK SC"/>
        <family val="2"/>
      </rPr>
      <t xml:space="preserve">日</t>
    </r>
    <r>
      <rPr>
        <sz val="10"/>
        <rFont val="Arial"/>
        <family val="0"/>
        <charset val="1"/>
      </rPr>
      <t xml:space="preserve">3</t>
    </r>
    <r>
      <rPr>
        <sz val="10"/>
        <rFont val="Noto Sans CJK SC"/>
        <family val="2"/>
      </rPr>
      <t xml:space="preserve">回以上のトイレの習慣づけを行う。</t>
    </r>
  </si>
  <si>
    <t xml:space="preserve">NG-227</t>
  </si>
  <si>
    <r>
      <rPr>
        <sz val="10"/>
        <rFont val="Arial"/>
        <family val="0"/>
        <charset val="1"/>
      </rPr>
      <t xml:space="preserve">Rome V</t>
    </r>
    <r>
      <rPr>
        <sz val="10"/>
        <rFont val="Noto Sans CJK SC"/>
        <family val="2"/>
      </rPr>
      <t xml:space="preserve">の乳児排便困難症は、生後</t>
    </r>
    <r>
      <rPr>
        <sz val="10"/>
        <rFont val="Arial"/>
        <family val="0"/>
        <charset val="1"/>
      </rPr>
      <t xml:space="preserve">9</t>
    </r>
    <r>
      <rPr>
        <sz val="10"/>
        <rFont val="Noto Sans CJK SC"/>
        <family val="2"/>
      </rPr>
      <t xml:space="preserve">か月未満の乳児が、軟便を出す前に</t>
    </r>
    <r>
      <rPr>
        <sz val="10"/>
        <rFont val="Arial"/>
        <family val="0"/>
        <charset val="1"/>
      </rPr>
      <t xml:space="preserve">10</t>
    </r>
    <r>
      <rPr>
        <sz val="10"/>
        <rFont val="Noto Sans CJK SC"/>
        <family val="2"/>
      </rPr>
      <t xml:space="preserve">分以上いきむもので、泣く、叫ぶ、顔が真っ赤になることが補助所見として加えられた。有病率は約</t>
    </r>
    <r>
      <rPr>
        <sz val="10"/>
        <rFont val="Arial"/>
        <family val="0"/>
        <charset val="1"/>
      </rPr>
      <t xml:space="preserve">4%</t>
    </r>
    <r>
      <rPr>
        <sz val="10"/>
        <rFont val="Noto Sans CJK SC"/>
        <family val="2"/>
      </rPr>
      <t xml:space="preserve">である。下剤は通常不要で、肛門刺激は避けるよう助言する。</t>
    </r>
  </si>
  <si>
    <t xml:space="preserve">NG-228</t>
  </si>
  <si>
    <r>
      <rPr>
        <sz val="10"/>
        <rFont val="Arial"/>
        <family val="0"/>
        <charset val="1"/>
      </rPr>
      <t xml:space="preserve">Rome V</t>
    </r>
    <r>
      <rPr>
        <sz val="10"/>
        <rFont val="Noto Sans CJK SC"/>
        <family val="2"/>
      </rPr>
      <t xml:space="preserve">の小児の機能性下痢は、</t>
    </r>
    <r>
      <rPr>
        <sz val="10"/>
        <rFont val="Arial"/>
        <family val="0"/>
        <charset val="1"/>
      </rPr>
      <t xml:space="preserve">4</t>
    </r>
    <r>
      <rPr>
        <sz val="10"/>
        <rFont val="Noto Sans CJK SC"/>
        <family val="2"/>
      </rPr>
      <t xml:space="preserve">歳未満では</t>
    </r>
    <r>
      <rPr>
        <sz val="10"/>
        <rFont val="Arial"/>
        <family val="0"/>
        <charset val="1"/>
      </rPr>
      <t xml:space="preserve">1</t>
    </r>
    <r>
      <rPr>
        <sz val="10"/>
        <rFont val="Noto Sans CJK SC"/>
        <family val="2"/>
      </rPr>
      <t xml:space="preserve">日</t>
    </r>
    <r>
      <rPr>
        <sz val="10"/>
        <rFont val="Arial"/>
        <family val="0"/>
        <charset val="1"/>
      </rPr>
      <t xml:space="preserve">4</t>
    </r>
    <r>
      <rPr>
        <sz val="10"/>
        <rFont val="Noto Sans CJK SC"/>
        <family val="2"/>
      </rPr>
      <t xml:space="preserve">回以上、</t>
    </r>
    <r>
      <rPr>
        <sz val="10"/>
        <rFont val="Arial"/>
        <family val="0"/>
        <charset val="1"/>
      </rPr>
      <t xml:space="preserve">4</t>
    </r>
    <r>
      <rPr>
        <sz val="10"/>
        <rFont val="Noto Sans CJK SC"/>
        <family val="2"/>
      </rPr>
      <t xml:space="preserve">歳以上では</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回を超える痛みのない排便があり、</t>
    </r>
    <r>
      <rPr>
        <sz val="10"/>
        <rFont val="Arial"/>
        <family val="0"/>
        <charset val="1"/>
      </rPr>
      <t xml:space="preserve">25%</t>
    </r>
    <r>
      <rPr>
        <sz val="10"/>
        <rFont val="Noto Sans CJK SC"/>
        <family val="2"/>
      </rPr>
      <t xml:space="preserve">以上が不定形便で、生後</t>
    </r>
    <r>
      <rPr>
        <sz val="10"/>
        <rFont val="Arial"/>
        <family val="0"/>
        <charset val="1"/>
      </rPr>
      <t xml:space="preserve">6</t>
    </r>
    <r>
      <rPr>
        <sz val="10"/>
        <rFont val="Noto Sans CJK SC"/>
        <family val="2"/>
      </rPr>
      <t xml:space="preserve">か月から</t>
    </r>
    <r>
      <rPr>
        <sz val="10"/>
        <rFont val="Arial"/>
        <family val="0"/>
        <charset val="1"/>
      </rPr>
      <t xml:space="preserve">18</t>
    </r>
    <r>
      <rPr>
        <sz val="10"/>
        <rFont val="Noto Sans CJK SC"/>
        <family val="2"/>
      </rPr>
      <t xml:space="preserve">歳の間に始まり、機能性便秘、下痢型</t>
    </r>
    <r>
      <rPr>
        <sz val="10"/>
        <rFont val="Arial"/>
        <family val="0"/>
        <charset val="1"/>
      </rPr>
      <t xml:space="preserve">IBS</t>
    </r>
    <r>
      <rPr>
        <sz val="10"/>
        <rFont val="Noto Sans CJK SC"/>
        <family val="2"/>
      </rPr>
      <t xml:space="preserve">、非貯留性便失禁の基準を満たさないものである。対象年齢が</t>
    </r>
    <r>
      <rPr>
        <sz val="10"/>
        <rFont val="Arial"/>
        <family val="0"/>
        <charset val="1"/>
      </rPr>
      <t xml:space="preserve">18</t>
    </r>
    <r>
      <rPr>
        <sz val="10"/>
        <rFont val="Noto Sans CJK SC"/>
        <family val="2"/>
      </rPr>
      <t xml:space="preserve">歳まで広げられ、</t>
    </r>
    <r>
      <rPr>
        <sz val="10"/>
        <rFont val="Arial"/>
        <family val="0"/>
        <charset val="1"/>
      </rPr>
      <t xml:space="preserve">2</t>
    </r>
    <r>
      <rPr>
        <sz val="10"/>
        <rFont val="Noto Sans CJK SC"/>
        <family val="2"/>
      </rPr>
      <t xml:space="preserve">か月以上続くことを求める。有病率は約</t>
    </r>
    <r>
      <rPr>
        <sz val="10"/>
        <rFont val="Arial"/>
        <family val="0"/>
        <charset val="1"/>
      </rPr>
      <t xml:space="preserve">2%</t>
    </r>
    <r>
      <rPr>
        <sz val="10"/>
        <rFont val="Noto Sans CJK SC"/>
        <family val="2"/>
      </rPr>
      <t xml:space="preserve">とされる。</t>
    </r>
  </si>
  <si>
    <t xml:space="preserve">NG-229</t>
  </si>
  <si>
    <r>
      <rPr>
        <sz val="10"/>
        <rFont val="Arial"/>
        <family val="0"/>
        <charset val="1"/>
      </rPr>
      <t xml:space="preserve">Rome V</t>
    </r>
    <r>
      <rPr>
        <sz val="10"/>
        <rFont val="Noto Sans CJK SC"/>
        <family val="2"/>
      </rPr>
      <t xml:space="preserve">で小児に新設された機能性腹部膨満は、間欠的な膨満感や腹部膨隆が平均月</t>
    </r>
    <r>
      <rPr>
        <sz val="10"/>
        <rFont val="Arial"/>
        <family val="0"/>
        <charset val="1"/>
      </rPr>
      <t xml:space="preserve">4</t>
    </r>
    <r>
      <rPr>
        <sz val="10"/>
        <rFont val="Noto Sans CJK SC"/>
        <family val="2"/>
      </rPr>
      <t xml:space="preserve">日以上あって他の症状より目立ち、</t>
    </r>
    <r>
      <rPr>
        <sz val="10"/>
        <rFont val="Arial"/>
        <family val="0"/>
        <charset val="1"/>
      </rPr>
      <t xml:space="preserve">IBS</t>
    </r>
    <r>
      <rPr>
        <sz val="10"/>
        <rFont val="Noto Sans CJK SC"/>
        <family val="2"/>
      </rPr>
      <t xml:space="preserve">、機能性便秘、機能性下痢、空気嚥下症、食後愁訴症候群の基準を満たさないものである。消散性直腸痛も成人の基準を取り入れて小児に設けられ、思春期の有病率は</t>
    </r>
    <r>
      <rPr>
        <sz val="10"/>
        <rFont val="Arial"/>
        <family val="0"/>
        <charset val="1"/>
      </rPr>
      <t xml:space="preserve">1.8%</t>
    </r>
    <r>
      <rPr>
        <sz val="10"/>
        <rFont val="Noto Sans CJK SC"/>
        <family val="2"/>
      </rPr>
      <t xml:space="preserve">と報告されている。</t>
    </r>
  </si>
  <si>
    <t xml:space="preserve">NG-230</t>
  </si>
  <si>
    <r>
      <rPr>
        <sz val="10"/>
        <rFont val="Arial"/>
        <family val="0"/>
        <charset val="1"/>
      </rPr>
      <t xml:space="preserve">Rome V</t>
    </r>
    <r>
      <rPr>
        <sz val="10"/>
        <rFont val="Noto Sans CJK SC"/>
        <family val="2"/>
      </rPr>
      <t xml:space="preserve">は「乳児疝痛（</t>
    </r>
    <r>
      <rPr>
        <sz val="10"/>
        <rFont val="Arial"/>
        <family val="0"/>
        <charset val="1"/>
      </rPr>
      <t xml:space="preserve">infant colic</t>
    </r>
    <r>
      <rPr>
        <sz val="10"/>
        <rFont val="Noto Sans CJK SC"/>
        <family val="2"/>
      </rPr>
      <t xml:space="preserve">）」を「乳児苦痛症候群（</t>
    </r>
    <r>
      <rPr>
        <sz val="10"/>
        <rFont val="Arial"/>
        <family val="0"/>
        <charset val="1"/>
      </rPr>
      <t xml:space="preserve">infant distress syndrome</t>
    </r>
    <r>
      <rPr>
        <sz val="10"/>
        <rFont val="Noto Sans CJK SC"/>
        <family val="2"/>
      </rPr>
      <t xml:space="preserve">）」に改めた。「疝痛」は大腸由来の痛みを示唆するが、それは証明されていないためである。臨床用の基準は、生後</t>
    </r>
    <r>
      <rPr>
        <sz val="10"/>
        <rFont val="Arial"/>
        <family val="0"/>
        <charset val="1"/>
      </rPr>
      <t xml:space="preserve">5</t>
    </r>
    <r>
      <rPr>
        <sz val="10"/>
        <rFont val="Noto Sans CJK SC"/>
        <family val="2"/>
      </rPr>
      <t xml:space="preserve">か月未満で始まり、明らかな原因がなく養育者が防いだり止めたりできない長い泣きとぐずりが繰り返し、他の疾患で説明できないことである。研究用には、さらに生後</t>
    </r>
    <r>
      <rPr>
        <sz val="10"/>
        <rFont val="Arial"/>
        <family val="0"/>
        <charset val="1"/>
      </rPr>
      <t xml:space="preserve">6</t>
    </r>
    <r>
      <rPr>
        <sz val="10"/>
        <rFont val="Noto Sans CJK SC"/>
        <family val="2"/>
      </rPr>
      <t xml:space="preserve">週までは</t>
    </r>
    <r>
      <rPr>
        <sz val="10"/>
        <rFont val="Arial"/>
        <family val="0"/>
        <charset val="1"/>
      </rPr>
      <t xml:space="preserve">1</t>
    </r>
    <r>
      <rPr>
        <sz val="10"/>
        <rFont val="Noto Sans CJK SC"/>
        <family val="2"/>
      </rPr>
      <t xml:space="preserve">日</t>
    </r>
    <r>
      <rPr>
        <sz val="10"/>
        <rFont val="Arial"/>
        <family val="0"/>
        <charset val="1"/>
      </rPr>
      <t xml:space="preserve">3</t>
    </r>
    <r>
      <rPr>
        <sz val="10"/>
        <rFont val="Noto Sans CJK SC"/>
        <family val="2"/>
      </rPr>
      <t xml:space="preserve">時間超、それ以降は</t>
    </r>
    <r>
      <rPr>
        <sz val="10"/>
        <rFont val="Arial"/>
        <family val="0"/>
        <charset val="1"/>
      </rPr>
      <t xml:space="preserve">2.5</t>
    </r>
    <r>
      <rPr>
        <sz val="10"/>
        <rFont val="Noto Sans CJK SC"/>
        <family val="2"/>
      </rPr>
      <t xml:space="preserve">時間超（年齢の</t>
    </r>
    <r>
      <rPr>
        <sz val="10"/>
        <rFont val="Arial"/>
        <family val="0"/>
        <charset val="1"/>
      </rPr>
      <t xml:space="preserve">75</t>
    </r>
    <r>
      <rPr>
        <sz val="10"/>
        <rFont val="Noto Sans CJK SC"/>
        <family val="2"/>
      </rPr>
      <t xml:space="preserve">パーセンタイル）の泣きが週</t>
    </r>
    <r>
      <rPr>
        <sz val="10"/>
        <rFont val="Arial"/>
        <family val="0"/>
        <charset val="1"/>
      </rPr>
      <t xml:space="preserve">3</t>
    </r>
    <r>
      <rPr>
        <sz val="10"/>
        <rFont val="Noto Sans CJK SC"/>
        <family val="2"/>
      </rPr>
      <t xml:space="preserve">日以上あるか、養育者の少なくとも</t>
    </r>
    <r>
      <rPr>
        <sz val="10"/>
        <rFont val="Arial"/>
        <family val="0"/>
        <charset val="1"/>
      </rPr>
      <t xml:space="preserve">1</t>
    </r>
    <r>
      <rPr>
        <sz val="10"/>
        <rFont val="Noto Sans CJK SC"/>
        <family val="2"/>
      </rPr>
      <t xml:space="preserve">人の生活と健康に重大な影響があることを求める。</t>
    </r>
  </si>
  <si>
    <r>
      <rPr>
        <sz val="10"/>
        <rFont val="Arial"/>
        <family val="0"/>
        <charset val="1"/>
      </rPr>
      <t xml:space="preserve">Rome IV</t>
    </r>
    <r>
      <rPr>
        <sz val="10"/>
        <rFont val="Noto Sans CJK SC"/>
        <family val="2"/>
      </rPr>
      <t xml:space="preserve">の「生後</t>
    </r>
    <r>
      <rPr>
        <sz val="10"/>
        <rFont val="Arial"/>
        <family val="0"/>
        <charset val="1"/>
      </rPr>
      <t xml:space="preserve">5</t>
    </r>
    <r>
      <rPr>
        <sz val="10"/>
        <rFont val="Noto Sans CJK SC"/>
        <family val="2"/>
      </rPr>
      <t xml:space="preserve">か月までに症状が止まる」という条件は改められた</t>
    </r>
  </si>
  <si>
    <t xml:space="preserve">NG-231</t>
  </si>
  <si>
    <r>
      <rPr>
        <sz val="10"/>
        <rFont val="Noto Sans CJK SC"/>
        <family val="2"/>
      </rPr>
      <t xml:space="preserve">生後</t>
    </r>
    <r>
      <rPr>
        <sz val="10"/>
        <rFont val="Arial"/>
        <family val="0"/>
        <charset val="1"/>
      </rPr>
      <t xml:space="preserve">3</t>
    </r>
    <r>
      <rPr>
        <sz val="10"/>
        <rFont val="Noto Sans CJK SC"/>
        <family val="2"/>
      </rPr>
      <t xml:space="preserve">か月までの乳児のぐずりと泣きは平均</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時間とされる。発熱のない激しい泣きの乳児で器質的な原因があるのは少数で、尿の検査を行う。乳児苦痛症候群の対応の中心は、症状と親の負担を受け止め、子どもが健康で自然に治まることを説明することである。</t>
    </r>
    <r>
      <rPr>
        <sz val="10"/>
        <rFont val="Arial"/>
        <family val="0"/>
        <charset val="1"/>
      </rPr>
      <t xml:space="preserve">Limosilactobacillus reuteri</t>
    </r>
    <r>
      <rPr>
        <sz val="10"/>
        <rFont val="Noto Sans CJK SC"/>
        <family val="2"/>
      </rPr>
      <t xml:space="preserve">は</t>
    </r>
    <r>
      <rPr>
        <sz val="10"/>
        <rFont val="Arial"/>
        <family val="0"/>
        <charset val="1"/>
      </rPr>
      <t xml:space="preserve">1</t>
    </r>
    <r>
      <rPr>
        <sz val="10"/>
        <rFont val="Noto Sans CJK SC"/>
        <family val="2"/>
      </rPr>
      <t xml:space="preserve">日の泣きを約</t>
    </r>
    <r>
      <rPr>
        <sz val="10"/>
        <rFont val="Arial"/>
        <family val="0"/>
        <charset val="1"/>
      </rPr>
      <t xml:space="preserve">65</t>
    </r>
    <r>
      <rPr>
        <sz val="10"/>
        <rFont val="Noto Sans CJK SC"/>
        <family val="2"/>
      </rPr>
      <t xml:space="preserve">分減らしたとされる。母親の不安は発症に先行し、抑うつは泣きと悪循環をつくる。</t>
    </r>
  </si>
  <si>
    <t xml:space="preserve">プロバイオティクスの値は章が引用した研究による（二次資料経由）</t>
  </si>
  <si>
    <t xml:space="preserve">NG-232</t>
  </si>
  <si>
    <r>
      <rPr>
        <sz val="10"/>
        <rFont val="Arial"/>
        <family val="0"/>
        <charset val="1"/>
      </rPr>
      <t xml:space="preserve">Rome V</t>
    </r>
    <r>
      <rPr>
        <sz val="10"/>
        <rFont val="Noto Sans CJK SC"/>
        <family val="2"/>
      </rPr>
      <t xml:space="preserve">は腸脳相関障害（</t>
    </r>
    <r>
      <rPr>
        <sz val="10"/>
        <rFont val="Arial"/>
        <family val="0"/>
        <charset val="1"/>
      </rPr>
      <t xml:space="preserve">DGBI</t>
    </r>
    <r>
      <rPr>
        <sz val="10"/>
        <rFont val="Noto Sans CJK SC"/>
        <family val="2"/>
      </rPr>
      <t xml:space="preserve">）を、消化管運動の障害、内臓知覚過敏、粘膜・免疫機能の変化、腸内細菌叢の変化、中枢神経系の処理の変化のいずれかの組み合わせに関係する消化管症状を特徴とする疾患群と定義している。「機能性消化管疾患（</t>
    </r>
    <r>
      <rPr>
        <sz val="10"/>
        <rFont val="Arial"/>
        <family val="0"/>
        <charset val="1"/>
      </rPr>
      <t xml:space="preserve">FGID</t>
    </r>
    <r>
      <rPr>
        <sz val="10"/>
        <rFont val="Noto Sans CJK SC"/>
        <family val="2"/>
      </rPr>
      <t xml:space="preserve">）」という用語はもう使わないよう勧めている。</t>
    </r>
  </si>
  <si>
    <t xml:space="preserve">SRC-153</t>
  </si>
  <si>
    <t xml:space="preserve">Drossman DA, Chang L, Tack J. Disorders of Gut–Brain Interaction and the Rome V Process. Gastroenterology 2026;170:1083-1098</t>
  </si>
  <si>
    <t xml:space="preserve">10.1053/j.gastro.2026.02.014</t>
  </si>
  <si>
    <t xml:space="preserve">NG-233</t>
  </si>
  <si>
    <r>
      <rPr>
        <sz val="10"/>
        <rFont val="Arial"/>
        <family val="0"/>
        <charset val="1"/>
      </rPr>
      <t xml:space="preserve">Rome V</t>
    </r>
    <r>
      <rPr>
        <sz val="10"/>
        <rFont val="Noto Sans CJK SC"/>
        <family val="2"/>
      </rPr>
      <t xml:space="preserve">は成人</t>
    </r>
    <r>
      <rPr>
        <sz val="10"/>
        <rFont val="Arial"/>
        <family val="0"/>
        <charset val="1"/>
      </rPr>
      <t xml:space="preserve">34</t>
    </r>
    <r>
      <rPr>
        <sz val="10"/>
        <rFont val="Noto Sans CJK SC"/>
        <family val="2"/>
      </rPr>
      <t xml:space="preserve">、小児</t>
    </r>
    <r>
      <rPr>
        <sz val="10"/>
        <rFont val="Arial"/>
        <family val="0"/>
        <charset val="1"/>
      </rPr>
      <t xml:space="preserve">22</t>
    </r>
    <r>
      <rPr>
        <sz val="10"/>
        <rFont val="Noto Sans CJK SC"/>
        <family val="2"/>
      </rPr>
      <t xml:space="preserve">の腸脳相関障害を定めている。作成には</t>
    </r>
    <r>
      <rPr>
        <sz val="10"/>
        <rFont val="Arial"/>
        <family val="0"/>
        <charset val="1"/>
      </rPr>
      <t xml:space="preserve">2019</t>
    </r>
    <r>
      <rPr>
        <sz val="10"/>
        <rFont val="Noto Sans CJK SC"/>
        <family val="2"/>
      </rPr>
      <t xml:space="preserve">年に共同上級編集者が選ばれてから</t>
    </r>
    <r>
      <rPr>
        <sz val="10"/>
        <rFont val="Arial"/>
        <family val="0"/>
        <charset val="1"/>
      </rPr>
      <t xml:space="preserve">2026</t>
    </r>
    <r>
      <rPr>
        <sz val="10"/>
        <rFont val="Noto Sans CJK SC"/>
        <family val="2"/>
      </rPr>
      <t xml:space="preserve">年の刊行まで</t>
    </r>
    <r>
      <rPr>
        <sz val="10"/>
        <rFont val="Arial"/>
        <family val="0"/>
        <charset val="1"/>
      </rPr>
      <t xml:space="preserve">7</t>
    </r>
    <r>
      <rPr>
        <sz val="10"/>
        <rFont val="Noto Sans CJK SC"/>
        <family val="2"/>
      </rPr>
      <t xml:space="preserve">年をかけ、</t>
    </r>
    <r>
      <rPr>
        <sz val="10"/>
        <rFont val="Arial"/>
        <family val="0"/>
        <charset val="1"/>
      </rPr>
      <t xml:space="preserve">27</t>
    </r>
    <r>
      <rPr>
        <sz val="10"/>
        <rFont val="Noto Sans CJK SC"/>
        <family val="2"/>
      </rPr>
      <t xml:space="preserve">か国の</t>
    </r>
    <r>
      <rPr>
        <sz val="10"/>
        <rFont val="Arial"/>
        <family val="0"/>
        <charset val="1"/>
      </rPr>
      <t xml:space="preserve">144</t>
    </r>
    <r>
      <rPr>
        <sz val="10"/>
        <rFont val="Noto Sans CJK SC"/>
        <family val="2"/>
      </rPr>
      <t xml:space="preserve">人が</t>
    </r>
    <r>
      <rPr>
        <sz val="10"/>
        <rFont val="Arial"/>
        <family val="0"/>
        <charset val="1"/>
      </rPr>
      <t xml:space="preserve">25</t>
    </r>
    <r>
      <rPr>
        <sz val="10"/>
        <rFont val="Noto Sans CJK SC"/>
        <family val="2"/>
      </rPr>
      <t xml:space="preserve">の委員会に参加した。</t>
    </r>
  </si>
  <si>
    <t xml:space="preserve">NG-234</t>
  </si>
  <si>
    <r>
      <rPr>
        <sz val="10"/>
        <rFont val="Arial"/>
        <family val="0"/>
        <charset val="1"/>
      </rPr>
      <t xml:space="preserve">Rome Foundation</t>
    </r>
    <r>
      <rPr>
        <sz val="10"/>
        <rFont val="Noto Sans CJK SC"/>
        <family val="2"/>
      </rPr>
      <t xml:space="preserve">は、研究用の基準とは別に、診療で使う「臨床用基準」を定めた。</t>
    </r>
    <r>
      <rPr>
        <sz val="10"/>
        <rFont val="Arial"/>
        <family val="0"/>
        <charset val="1"/>
      </rPr>
      <t xml:space="preserve">Rome V</t>
    </r>
    <r>
      <rPr>
        <sz val="10"/>
        <rFont val="Noto Sans CJK SC"/>
        <family val="2"/>
      </rPr>
      <t xml:space="preserve">の診断基準の症状の質的な特徴を満たし、受診したり生活に支障が出たりするほど症状が煩わしければよく、頻度は従来の閾値より低くてもよい。</t>
    </r>
    <r>
      <rPr>
        <sz val="10"/>
        <rFont val="Arial"/>
        <family val="0"/>
        <charset val="1"/>
      </rPr>
      <t xml:space="preserve">6</t>
    </r>
    <r>
      <rPr>
        <sz val="10"/>
        <rFont val="Noto Sans CJK SC"/>
        <family val="2"/>
      </rPr>
      <t xml:space="preserve">か月の期間は求めず、他の疾患を除外するために</t>
    </r>
    <r>
      <rPr>
        <sz val="10"/>
        <rFont val="Arial"/>
        <family val="0"/>
        <charset val="1"/>
      </rPr>
      <t xml:space="preserve">8</t>
    </r>
    <r>
      <rPr>
        <sz val="10"/>
        <rFont val="Noto Sans CJK SC"/>
        <family val="2"/>
      </rPr>
      <t xml:space="preserve">週間の経過を勧める。ただし、診察で他の疾患が除外できたと判断できる場合や、周期性嘔吐症候群や消散性直腸痛のように発作がまれな疾患は例外とする。診療では研究用の基準より臨床用基準を使うよう勧めている。</t>
    </r>
  </si>
  <si>
    <t xml:space="preserve">NG-235</t>
  </si>
  <si>
    <r>
      <rPr>
        <sz val="10"/>
        <rFont val="Arial"/>
        <family val="0"/>
        <charset val="1"/>
      </rPr>
      <t xml:space="preserve">5</t>
    </r>
    <r>
      <rPr>
        <sz val="10"/>
        <rFont val="Noto Sans CJK SC"/>
        <family val="2"/>
      </rPr>
      <t xml:space="preserve">万人を超える世界の調査では、</t>
    </r>
    <r>
      <rPr>
        <sz val="10"/>
        <rFont val="Arial"/>
        <family val="0"/>
        <charset val="1"/>
      </rPr>
      <t xml:space="preserve">41.4%</t>
    </r>
    <r>
      <rPr>
        <sz val="10"/>
        <rFont val="Noto Sans CJK SC"/>
        <family val="2"/>
      </rPr>
      <t xml:space="preserve">が</t>
    </r>
    <r>
      <rPr>
        <sz val="10"/>
        <rFont val="Arial"/>
        <family val="0"/>
        <charset val="1"/>
      </rPr>
      <t xml:space="preserve">1</t>
    </r>
    <r>
      <rPr>
        <sz val="10"/>
        <rFont val="Noto Sans CJK SC"/>
        <family val="2"/>
      </rPr>
      <t xml:space="preserve">つ以上の腸脳相関障害の</t>
    </r>
    <r>
      <rPr>
        <sz val="10"/>
        <rFont val="Arial"/>
        <family val="0"/>
        <charset val="1"/>
      </rPr>
      <t xml:space="preserve">Rome</t>
    </r>
    <r>
      <rPr>
        <sz val="10"/>
        <rFont val="Noto Sans CJK SC"/>
        <family val="2"/>
      </rPr>
      <t xml:space="preserve">基準を満たし、</t>
    </r>
    <r>
      <rPr>
        <sz val="10"/>
        <rFont val="Arial"/>
        <family val="0"/>
        <charset val="1"/>
      </rPr>
      <t xml:space="preserve">33.4%</t>
    </r>
    <r>
      <rPr>
        <sz val="10"/>
        <rFont val="Noto Sans CJK SC"/>
        <family val="2"/>
      </rPr>
      <t xml:space="preserve">は消化管症状がなかった。残りの約</t>
    </r>
    <r>
      <rPr>
        <sz val="10"/>
        <rFont val="Arial"/>
        <family val="0"/>
        <charset val="1"/>
      </rPr>
      <t xml:space="preserve">4</t>
    </r>
    <r>
      <rPr>
        <sz val="10"/>
        <rFont val="Noto Sans CJK SC"/>
        <family val="2"/>
      </rPr>
      <t xml:space="preserve">分の</t>
    </r>
    <r>
      <rPr>
        <sz val="10"/>
        <rFont val="Arial"/>
        <family val="0"/>
        <charset val="1"/>
      </rPr>
      <t xml:space="preserve">1</t>
    </r>
    <r>
      <rPr>
        <sz val="10"/>
        <rFont val="Noto Sans CJK SC"/>
        <family val="2"/>
      </rPr>
      <t xml:space="preserve">は症状があるのに基準を満たさない「診断閾値下」の群で、症状のない人より生活の質が低く、不安・抑うつ、受診、仕事や生活の障害が多かった。臨床用基準は、こうした人を診断し治療するために設けられた。</t>
    </r>
  </si>
  <si>
    <t xml:space="preserve">数値は序論が引用した調査による（二次資料経由）</t>
  </si>
  <si>
    <t xml:space="preserve">NG-236</t>
  </si>
  <si>
    <r>
      <rPr>
        <sz val="10"/>
        <rFont val="Arial"/>
        <family val="0"/>
        <charset val="1"/>
      </rPr>
      <t xml:space="preserve">3</t>
    </r>
    <r>
      <rPr>
        <sz val="10"/>
        <rFont val="Noto Sans CJK SC"/>
        <family val="2"/>
      </rPr>
      <t xml:space="preserve">か国の成人</t>
    </r>
    <r>
      <rPr>
        <sz val="10"/>
        <rFont val="Arial"/>
        <family val="0"/>
        <charset val="1"/>
      </rPr>
      <t xml:space="preserve">5,931</t>
    </r>
    <r>
      <rPr>
        <sz val="10"/>
        <rFont val="Noto Sans CJK SC"/>
        <family val="2"/>
      </rPr>
      <t xml:space="preserve">人の調査では、</t>
    </r>
    <r>
      <rPr>
        <sz val="10"/>
        <rFont val="Arial"/>
        <family val="0"/>
        <charset val="1"/>
      </rPr>
      <t xml:space="preserve">35%</t>
    </r>
    <r>
      <rPr>
        <sz val="10"/>
        <rFont val="Noto Sans CJK SC"/>
        <family val="2"/>
      </rPr>
      <t xml:space="preserve">が</t>
    </r>
    <r>
      <rPr>
        <sz val="10"/>
        <rFont val="Arial"/>
        <family val="0"/>
        <charset val="1"/>
      </rPr>
      <t xml:space="preserve">1</t>
    </r>
    <r>
      <rPr>
        <sz val="10"/>
        <rFont val="Noto Sans CJK SC"/>
        <family val="2"/>
      </rPr>
      <t xml:space="preserve">つの腸脳相関障害の基準を満たし、そのうち</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を超える人が別の部位の腸脳相関障害を</t>
    </r>
    <r>
      <rPr>
        <sz val="10"/>
        <rFont val="Arial"/>
        <family val="0"/>
        <charset val="1"/>
      </rPr>
      <t xml:space="preserve">1</t>
    </r>
    <r>
      <rPr>
        <sz val="10"/>
        <rFont val="Noto Sans CJK SC"/>
        <family val="2"/>
      </rPr>
      <t xml:space="preserve">つ以上合併していた。合併が多いほど心身の生活の質が低く、治療や腹部手術を多く受けていた。</t>
    </r>
    <r>
      <rPr>
        <sz val="10"/>
        <rFont val="Arial"/>
        <family val="0"/>
        <charset val="1"/>
      </rPr>
      <t xml:space="preserve">5</t>
    </r>
    <r>
      <rPr>
        <sz val="10"/>
        <rFont val="Noto Sans CJK SC"/>
        <family val="2"/>
      </rPr>
      <t xml:space="preserve">万</t>
    </r>
    <r>
      <rPr>
        <sz val="10"/>
        <rFont val="Arial"/>
        <family val="0"/>
        <charset val="1"/>
      </rPr>
      <t xml:space="preserve">4</t>
    </r>
    <r>
      <rPr>
        <sz val="10"/>
        <rFont val="Noto Sans CJK SC"/>
        <family val="2"/>
      </rPr>
      <t xml:space="preserve">千人を超える調査では</t>
    </r>
    <r>
      <rPr>
        <sz val="10"/>
        <rFont val="Arial"/>
        <family val="0"/>
        <charset val="1"/>
      </rPr>
      <t xml:space="preserve">37.5%</t>
    </r>
    <r>
      <rPr>
        <sz val="10"/>
        <rFont val="Noto Sans CJK SC"/>
        <family val="2"/>
      </rPr>
      <t xml:space="preserve">に心理的苦痛や身体症状があり、腸脳相関障害をもつオッズが</t>
    </r>
    <r>
      <rPr>
        <sz val="10"/>
        <rFont val="Arial"/>
        <family val="0"/>
        <charset val="1"/>
      </rPr>
      <t xml:space="preserve">4.45</t>
    </r>
    <r>
      <rPr>
        <sz val="10"/>
        <rFont val="Noto Sans CJK SC"/>
        <family val="2"/>
      </rPr>
      <t xml:space="preserve">倍だった。</t>
    </r>
  </si>
  <si>
    <t xml:space="preserve">NG-237</t>
  </si>
  <si>
    <r>
      <rPr>
        <sz val="10"/>
        <rFont val="Arial"/>
        <family val="0"/>
        <charset val="1"/>
      </rPr>
      <t xml:space="preserve">Rome V</t>
    </r>
    <r>
      <rPr>
        <sz val="10"/>
        <rFont val="Noto Sans CJK SC"/>
        <family val="2"/>
      </rPr>
      <t xml:space="preserve">の胆嚢・</t>
    </r>
    <r>
      <rPr>
        <sz val="10"/>
        <rFont val="Arial"/>
        <family val="0"/>
        <charset val="1"/>
      </rPr>
      <t xml:space="preserve">Oddi</t>
    </r>
    <r>
      <rPr>
        <sz val="10"/>
        <rFont val="Noto Sans CJK SC"/>
        <family val="2"/>
      </rPr>
      <t xml:space="preserve">括約筋の委員会は、典型的な胆道痛の定義を簡素化した。胆嚢機能障害では、典型的な胆道痛のほうが胆嚢摘出術の効果をよく予測するとして、胆嚢駆出率を調べる胆道シンチグラフィーは勧めなくなった。症状が一過性なら手術ではなく経過観察を勧め、</t>
    </r>
    <r>
      <rPr>
        <sz val="10"/>
        <rFont val="Arial"/>
        <family val="0"/>
        <charset val="1"/>
      </rPr>
      <t xml:space="preserve">Oddi</t>
    </r>
    <r>
      <rPr>
        <sz val="10"/>
        <rFont val="Noto Sans CJK SC"/>
        <family val="2"/>
      </rPr>
      <t xml:space="preserve">括約筋障害の補助基準から括約筋内圧測定を外した。</t>
    </r>
  </si>
  <si>
    <r>
      <rPr>
        <sz val="10"/>
        <rFont val="Noto Sans CJK SC"/>
        <family val="2"/>
      </rPr>
      <t xml:space="preserve">成人の胆嚢・</t>
    </r>
    <r>
      <rPr>
        <sz val="10"/>
        <rFont val="Arial"/>
        <family val="0"/>
        <charset val="1"/>
      </rPr>
      <t xml:space="preserve">Oddi</t>
    </r>
    <r>
      <rPr>
        <sz val="10"/>
        <rFont val="Noto Sans CJK SC"/>
        <family val="2"/>
      </rPr>
      <t xml:space="preserve">括約筋の章そのものは未入手で、序論の要約による</t>
    </r>
  </si>
  <si>
    <t xml:space="preserve">NG-238</t>
  </si>
  <si>
    <r>
      <rPr>
        <sz val="10"/>
        <rFont val="Arial"/>
        <family val="0"/>
        <charset val="1"/>
      </rPr>
      <t xml:space="preserve">Rome V</t>
    </r>
    <r>
      <rPr>
        <sz val="10"/>
        <rFont val="Noto Sans CJK SC"/>
        <family val="2"/>
      </rPr>
      <t xml:space="preserve">の序論は</t>
    </r>
    <r>
      <rPr>
        <sz val="10"/>
        <rFont val="Arial"/>
        <family val="0"/>
        <charset val="1"/>
      </rPr>
      <t xml:space="preserve">IBS</t>
    </r>
    <r>
      <rPr>
        <sz val="10"/>
        <rFont val="Noto Sans CJK SC"/>
        <family val="2"/>
      </rPr>
      <t xml:space="preserve">の重症度の目安を示している。軽症は約</t>
    </r>
    <r>
      <rPr>
        <sz val="10"/>
        <rFont val="Arial"/>
        <family val="0"/>
        <charset val="1"/>
      </rPr>
      <t xml:space="preserve">40%</t>
    </r>
    <r>
      <rPr>
        <sz val="10"/>
        <rFont val="Noto Sans CJK SC"/>
        <family val="2"/>
      </rPr>
      <t xml:space="preserve">（</t>
    </r>
    <r>
      <rPr>
        <sz val="10"/>
        <rFont val="Arial"/>
        <family val="0"/>
        <charset val="1"/>
      </rPr>
      <t xml:space="preserve">IBS-SSS 75</t>
    </r>
    <r>
      <rPr>
        <sz val="10"/>
        <rFont val="Noto Sans CJK SC"/>
        <family val="2"/>
      </rPr>
      <t xml:space="preserve">〜</t>
    </r>
    <r>
      <rPr>
        <sz val="10"/>
        <rFont val="Arial"/>
        <family val="0"/>
        <charset val="1"/>
      </rPr>
      <t xml:space="preserve">175</t>
    </r>
    <r>
      <rPr>
        <sz val="10"/>
        <rFont val="Noto Sans CJK SC"/>
        <family val="2"/>
      </rPr>
      <t xml:space="preserve">）で教育、安心させる説明、食事の調整を行う。中等症は約</t>
    </r>
    <r>
      <rPr>
        <sz val="10"/>
        <rFont val="Arial"/>
        <family val="0"/>
        <charset val="1"/>
      </rPr>
      <t xml:space="preserve">35%</t>
    </r>
    <r>
      <rPr>
        <sz val="10"/>
        <rFont val="Noto Sans CJK SC"/>
        <family val="2"/>
      </rPr>
      <t xml:space="preserve">（</t>
    </r>
    <r>
      <rPr>
        <sz val="10"/>
        <rFont val="Arial"/>
        <family val="0"/>
        <charset val="1"/>
      </rPr>
      <t xml:space="preserve">176</t>
    </r>
    <r>
      <rPr>
        <sz val="10"/>
        <rFont val="Noto Sans CJK SC"/>
        <family val="2"/>
      </rPr>
      <t xml:space="preserve">〜</t>
    </r>
    <r>
      <rPr>
        <sz val="10"/>
        <rFont val="Arial"/>
        <family val="0"/>
        <charset val="1"/>
      </rPr>
      <t xml:space="preserve">300</t>
    </r>
    <r>
      <rPr>
        <sz val="10"/>
        <rFont val="Noto Sans CJK SC"/>
        <family val="2"/>
      </rPr>
      <t xml:space="preserve">）で</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週間の症状日誌、症状に応じた薬、脳腸行動療法を加える。重症は約</t>
    </r>
    <r>
      <rPr>
        <sz val="10"/>
        <rFont val="Arial"/>
        <family val="0"/>
        <charset val="1"/>
      </rPr>
      <t xml:space="preserve">25%</t>
    </r>
    <r>
      <rPr>
        <sz val="10"/>
        <rFont val="Noto Sans CJK SC"/>
        <family val="2"/>
      </rPr>
      <t xml:space="preserve">（</t>
    </r>
    <r>
      <rPr>
        <sz val="10"/>
        <rFont val="Arial"/>
        <family val="0"/>
        <charset val="1"/>
      </rPr>
      <t xml:space="preserve">300</t>
    </r>
    <r>
      <rPr>
        <sz val="10"/>
        <rFont val="Noto Sans CJK SC"/>
        <family val="2"/>
      </rPr>
      <t xml:space="preserve">超）で、短い受診を繰り返す継続的な関係、中枢性神経調節薬、多職種の治療施設への紹介が勧められる。</t>
    </r>
  </si>
  <si>
    <t xml:space="preserve">NG-239</t>
  </si>
  <si>
    <r>
      <rPr>
        <sz val="10"/>
        <rFont val="Arial"/>
        <family val="0"/>
        <charset val="1"/>
      </rPr>
      <t xml:space="preserve">Rome V</t>
    </r>
    <r>
      <rPr>
        <sz val="10"/>
        <rFont val="Noto Sans CJK SC"/>
        <family val="2"/>
      </rPr>
      <t xml:space="preserve">の序論は、治療的な医師患者関係を築くための</t>
    </r>
    <r>
      <rPr>
        <sz val="10"/>
        <rFont val="Arial"/>
        <family val="0"/>
        <charset val="1"/>
      </rPr>
      <t xml:space="preserve">12</t>
    </r>
    <r>
      <rPr>
        <sz val="10"/>
        <rFont val="Noto Sans CJK SC"/>
        <family val="2"/>
      </rPr>
      <t xml:space="preserve">のステップを示している。患者中心の非指示的な面接、受診の直接の理由の把握、丁寧な身体診察、患者の病気の理解の確認と説明、現実的な期待への対応、ストレスと症状の結びつけ、一貫した限度の設定、治療への患者の参加、継続的な関係の構築などである。患者の満足度は、医師の人間味、技術、心理社会的要因への関心、情報提供と関連する。</t>
    </r>
  </si>
  <si>
    <t xml:space="preserve">NG-240</t>
  </si>
  <si>
    <r>
      <rPr>
        <sz val="10"/>
        <rFont val="Noto Sans CJK SC"/>
        <family val="2"/>
      </rPr>
      <t xml:space="preserve">脳は下行性の疼痛調節（ゲートコントロール）によって内臓からの痛みの信号を強めたり弱めたりし、腸脳相関障害ではこの抑制が損なわれていることが多い。この調節にはセロトニンとノルアドレナリンが関わり、三環系抗うつ薬や</t>
    </r>
    <r>
      <rPr>
        <sz val="10"/>
        <rFont val="Arial"/>
        <family val="0"/>
        <charset val="1"/>
      </rPr>
      <t xml:space="preserve">SNRI</t>
    </r>
    <r>
      <rPr>
        <sz val="10"/>
        <rFont val="Noto Sans CJK SC"/>
        <family val="2"/>
      </rPr>
      <t xml:space="preserve">の標的になっている。前帯状回は</t>
    </r>
    <r>
      <rPr>
        <sz val="10"/>
        <rFont val="Arial"/>
        <family val="0"/>
        <charset val="1"/>
      </rPr>
      <t xml:space="preserve">IBS</t>
    </r>
    <r>
      <rPr>
        <sz val="10"/>
        <rFont val="Noto Sans CJK SC"/>
        <family val="2"/>
      </rPr>
      <t xml:space="preserve">などで機能異常を示すことが多い。</t>
    </r>
  </si>
  <si>
    <t xml:space="preserve">AR-001</t>
  </si>
  <si>
    <t xml:space="preserve">心房細動</t>
  </si>
  <si>
    <r>
      <rPr>
        <sz val="10"/>
        <rFont val="Noto Sans CJK SC"/>
        <family val="2"/>
      </rPr>
      <t xml:space="preserve">心房細動は持続期間で分類され、</t>
    </r>
    <r>
      <rPr>
        <sz val="10"/>
        <rFont val="Arial"/>
        <family val="0"/>
        <charset val="1"/>
      </rPr>
      <t xml:space="preserve">7</t>
    </r>
    <r>
      <rPr>
        <sz val="10"/>
        <rFont val="Noto Sans CJK SC"/>
        <family val="2"/>
      </rPr>
      <t xml:space="preserve">日以内に自然停止するものを発作性、</t>
    </r>
    <r>
      <rPr>
        <sz val="10"/>
        <rFont val="Arial"/>
        <family val="0"/>
        <charset val="1"/>
      </rPr>
      <t xml:space="preserve">7</t>
    </r>
    <r>
      <rPr>
        <sz val="10"/>
        <rFont val="Noto Sans CJK SC"/>
        <family val="2"/>
      </rPr>
      <t xml:space="preserve">日を超えて続くものを持続性、リズムコントロールを行う時点で</t>
    </r>
    <r>
      <rPr>
        <sz val="10"/>
        <rFont val="Arial"/>
        <family val="0"/>
        <charset val="1"/>
      </rPr>
      <t xml:space="preserve">1</t>
    </r>
    <r>
      <rPr>
        <sz val="10"/>
        <rFont val="Noto Sans CJK SC"/>
        <family val="2"/>
      </rPr>
      <t xml:space="preserve">年以上続いているものを長期持続性、患者と医師がリズムの回復を目指さないことを受け入れたものを永続性とよぶ。初めて心電図で記録されたものは初発心房細動とする。</t>
    </r>
  </si>
  <si>
    <r>
      <rPr>
        <sz val="10"/>
        <rFont val="Noto Sans CJK SC"/>
        <family val="2"/>
      </rPr>
      <t xml:space="preserve">医学各論 Ⅴ</t>
    </r>
    <r>
      <rPr>
        <sz val="10"/>
        <rFont val="Arial"/>
        <family val="0"/>
        <charset val="1"/>
      </rPr>
      <t xml:space="preserve">-1-A-⑤</t>
    </r>
    <r>
      <rPr>
        <sz val="10"/>
        <rFont val="Noto Sans CJK SC"/>
        <family val="2"/>
      </rPr>
      <t xml:space="preserve">（心房細動、</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</si>
  <si>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TBL-01-00-166 (id: Jlvnlsg)</t>
    </r>
  </si>
  <si>
    <t xml:space="preserve">SRC-170</t>
  </si>
  <si>
    <r>
      <rPr>
        <sz val="10"/>
        <rFont val="Arial"/>
        <family val="0"/>
        <charset val="1"/>
      </rPr>
      <t xml:space="preserve">Ono K, Iwasaki YK, Akao M, et al. JCS/JHRS 2020 Guideline on Pharmacotherapy of Cardiac Arrhythmias. J Arrhythm 2022;38:833-973</t>
    </r>
    <r>
      <rPr>
        <sz val="10"/>
        <rFont val="Noto Sans CJK SC"/>
        <family val="2"/>
      </rPr>
      <t xml:space="preserve">（</t>
    </r>
    <r>
      <rPr>
        <sz val="10"/>
        <rFont val="Arial"/>
        <family val="0"/>
        <charset val="1"/>
      </rPr>
      <t xml:space="preserve">Circ J 2022;86:1790-1924 </t>
    </r>
    <r>
      <rPr>
        <sz val="10"/>
        <rFont val="Noto Sans CJK SC"/>
        <family val="2"/>
      </rPr>
      <t xml:space="preserve">と同時掲載）</t>
    </r>
  </si>
  <si>
    <t xml:space="preserve">10.1002/joa3.12714</t>
  </si>
  <si>
    <t xml:space="preserve">36524037</t>
  </si>
  <si>
    <t xml:space="preserve">2026-10-25</t>
  </si>
  <si>
    <t xml:space="preserve">AR-002</t>
  </si>
  <si>
    <r>
      <rPr>
        <sz val="10"/>
        <rFont val="Arial"/>
        <family val="0"/>
        <charset val="1"/>
      </rPr>
      <t xml:space="preserve">2003</t>
    </r>
    <r>
      <rPr>
        <sz val="10"/>
        <rFont val="Noto Sans CJK SC"/>
        <family val="2"/>
      </rPr>
      <t xml:space="preserve">年の日本の定期健康診断（</t>
    </r>
    <r>
      <rPr>
        <sz val="10"/>
        <rFont val="Arial"/>
        <family val="0"/>
        <charset val="1"/>
      </rPr>
      <t xml:space="preserve">40</t>
    </r>
    <r>
      <rPr>
        <sz val="10"/>
        <rFont val="Noto Sans CJK SC"/>
        <family val="2"/>
      </rPr>
      <t xml:space="preserve">歳以上の約</t>
    </r>
    <r>
      <rPr>
        <sz val="10"/>
        <rFont val="Arial"/>
        <family val="0"/>
        <charset val="1"/>
      </rPr>
      <t xml:space="preserve">63</t>
    </r>
    <r>
      <rPr>
        <sz val="10"/>
        <rFont val="Noto Sans CJK SC"/>
        <family val="2"/>
      </rPr>
      <t xml:space="preserve">万人）では、心房細動の有病率は男性</t>
    </r>
    <r>
      <rPr>
        <sz val="10"/>
        <rFont val="Arial"/>
        <family val="0"/>
        <charset val="1"/>
      </rPr>
      <t xml:space="preserve">1.35%</t>
    </r>
    <r>
      <rPr>
        <sz val="10"/>
        <rFont val="Noto Sans CJK SC"/>
        <family val="2"/>
      </rPr>
      <t xml:space="preserve">、女性</t>
    </r>
    <r>
      <rPr>
        <sz val="10"/>
        <rFont val="Arial"/>
        <family val="0"/>
        <charset val="1"/>
      </rPr>
      <t xml:space="preserve">0.43%</t>
    </r>
    <r>
      <rPr>
        <sz val="10"/>
        <rFont val="Noto Sans CJK SC"/>
        <family val="2"/>
      </rPr>
      <t xml:space="preserve">で、</t>
    </r>
    <r>
      <rPr>
        <sz val="10"/>
        <rFont val="Arial"/>
        <family val="0"/>
        <charset val="1"/>
      </rPr>
      <t xml:space="preserve">80</t>
    </r>
    <r>
      <rPr>
        <sz val="10"/>
        <rFont val="Noto Sans CJK SC"/>
        <family val="2"/>
      </rPr>
      <t xml:space="preserve">歳以上では男性</t>
    </r>
    <r>
      <rPr>
        <sz val="10"/>
        <rFont val="Arial"/>
        <family val="0"/>
        <charset val="1"/>
      </rPr>
      <t xml:space="preserve">4.4%</t>
    </r>
    <r>
      <rPr>
        <sz val="10"/>
        <rFont val="Noto Sans CJK SC"/>
        <family val="2"/>
      </rPr>
      <t xml:space="preserve">、女性</t>
    </r>
    <r>
      <rPr>
        <sz val="10"/>
        <rFont val="Arial"/>
        <family val="0"/>
        <charset val="1"/>
      </rPr>
      <t xml:space="preserve">2.2%</t>
    </r>
    <r>
      <rPr>
        <sz val="10"/>
        <rFont val="Noto Sans CJK SC"/>
        <family val="2"/>
      </rPr>
      <t xml:space="preserve">であった。この有病率から、日本の心房細動患者は約</t>
    </r>
    <r>
      <rPr>
        <sz val="10"/>
        <rFont val="Arial"/>
        <family val="0"/>
        <charset val="1"/>
      </rPr>
      <t xml:space="preserve">72</t>
    </r>
    <r>
      <rPr>
        <sz val="10"/>
        <rFont val="Noto Sans CJK SC"/>
        <family val="2"/>
      </rPr>
      <t xml:space="preserve">万人（全人口の</t>
    </r>
    <r>
      <rPr>
        <sz val="10"/>
        <rFont val="Arial"/>
        <family val="0"/>
        <charset val="1"/>
      </rPr>
      <t xml:space="preserve">0.56%</t>
    </r>
    <r>
      <rPr>
        <sz val="10"/>
        <rFont val="Noto Sans CJK SC"/>
        <family val="2"/>
      </rPr>
      <t xml:space="preserve">）と推計され、</t>
    </r>
    <r>
      <rPr>
        <sz val="10"/>
        <rFont val="Arial"/>
        <family val="0"/>
        <charset val="1"/>
      </rPr>
      <t xml:space="preserve">2050</t>
    </r>
    <r>
      <rPr>
        <sz val="10"/>
        <rFont val="Noto Sans CJK SC"/>
        <family val="2"/>
      </rPr>
      <t xml:space="preserve">年には約</t>
    </r>
    <r>
      <rPr>
        <sz val="10"/>
        <rFont val="Arial"/>
        <family val="0"/>
        <charset val="1"/>
      </rPr>
      <t xml:space="preserve">103</t>
    </r>
    <r>
      <rPr>
        <sz val="10"/>
        <rFont val="Noto Sans CJK SC"/>
        <family val="2"/>
      </rPr>
      <t xml:space="preserve">万人に増えると予測された。</t>
    </r>
  </si>
  <si>
    <t xml:space="preserve">SRC-171</t>
  </si>
  <si>
    <t xml:space="preserve">Inoue H, Fujiki A, Origasa H, et al. Prevalence of atrial fibrillation in the general population of Japan: an analysis based on periodic health examination. Int J Cardiol 2009;137:102-107</t>
  </si>
  <si>
    <t xml:space="preserve">10.1016/j.ijcard.2008.06.029</t>
  </si>
  <si>
    <t xml:space="preserve">18691774</t>
  </si>
  <si>
    <t xml:space="preserve">健診受診者に基づく推計で、受診しない高齢者や発作性の見逃しを含まない可能性がある。</t>
  </si>
  <si>
    <t xml:space="preserve">AR-003</t>
  </si>
  <si>
    <r>
      <rPr>
        <sz val="10"/>
        <rFont val="Arial"/>
        <family val="0"/>
        <charset val="1"/>
      </rPr>
      <t xml:space="preserve">CHADS2</t>
    </r>
    <r>
      <rPr>
        <sz val="10"/>
        <rFont val="Noto Sans CJK SC"/>
        <family val="2"/>
      </rPr>
      <t xml:space="preserve">スコアは、心不全・高血圧・</t>
    </r>
    <r>
      <rPr>
        <sz val="10"/>
        <rFont val="Arial"/>
        <family val="0"/>
        <charset val="1"/>
      </rPr>
      <t xml:space="preserve">75</t>
    </r>
    <r>
      <rPr>
        <sz val="10"/>
        <rFont val="Noto Sans CJK SC"/>
        <family val="2"/>
      </rPr>
      <t xml:space="preserve">歳以上・糖尿病を各</t>
    </r>
    <r>
      <rPr>
        <sz val="10"/>
        <rFont val="Arial"/>
        <family val="0"/>
        <charset val="1"/>
      </rPr>
      <t xml:space="preserve">1</t>
    </r>
    <r>
      <rPr>
        <sz val="10"/>
        <rFont val="Noto Sans CJK SC"/>
        <family val="2"/>
      </rPr>
      <t xml:space="preserve">点、脳梗塞または一過性脳虚血発作の既往を</t>
    </r>
    <r>
      <rPr>
        <sz val="10"/>
        <rFont val="Arial"/>
        <family val="0"/>
        <charset val="1"/>
      </rPr>
      <t xml:space="preserve">2</t>
    </r>
    <r>
      <rPr>
        <sz val="10"/>
        <rFont val="Noto Sans CJK SC"/>
        <family val="2"/>
      </rPr>
      <t xml:space="preserve">点とする（最大</t>
    </r>
    <r>
      <rPr>
        <sz val="10"/>
        <rFont val="Arial"/>
        <family val="0"/>
        <charset val="1"/>
      </rPr>
      <t xml:space="preserve">6</t>
    </r>
    <r>
      <rPr>
        <sz val="10"/>
        <rFont val="Noto Sans CJK SC"/>
        <family val="2"/>
      </rPr>
      <t xml:space="preserve">点）。米国の抗血栓薬を使っていない心房細動患者では、点数が</t>
    </r>
    <r>
      <rPr>
        <sz val="10"/>
        <rFont val="Arial"/>
        <family val="0"/>
        <charset val="1"/>
      </rPr>
      <t xml:space="preserve">1</t>
    </r>
    <r>
      <rPr>
        <sz val="10"/>
        <rFont val="Noto Sans CJK SC"/>
        <family val="2"/>
      </rPr>
      <t xml:space="preserve">点上がるごとに脳梗塞の発生率がおよそ</t>
    </r>
    <r>
      <rPr>
        <sz val="10"/>
        <rFont val="Arial"/>
        <family val="0"/>
        <charset val="1"/>
      </rPr>
      <t xml:space="preserve">1.5</t>
    </r>
    <r>
      <rPr>
        <sz val="10"/>
        <rFont val="Noto Sans CJK SC"/>
        <family val="2"/>
      </rPr>
      <t xml:space="preserve">倍になり、</t>
    </r>
    <r>
      <rPr>
        <sz val="10"/>
        <rFont val="Arial"/>
        <family val="0"/>
        <charset val="1"/>
      </rPr>
      <t xml:space="preserve">0</t>
    </r>
    <r>
      <rPr>
        <sz val="10"/>
        <rFont val="Noto Sans CJK SC"/>
        <family val="2"/>
      </rPr>
      <t xml:space="preserve">点で年</t>
    </r>
    <r>
      <rPr>
        <sz val="10"/>
        <rFont val="Arial"/>
        <family val="0"/>
        <charset val="1"/>
      </rPr>
      <t xml:space="preserve">1.9%</t>
    </r>
    <r>
      <rPr>
        <sz val="10"/>
        <rFont val="Noto Sans CJK SC"/>
        <family val="2"/>
      </rPr>
      <t xml:space="preserve">、</t>
    </r>
    <r>
      <rPr>
        <sz val="10"/>
        <rFont val="Arial"/>
        <family val="0"/>
        <charset val="1"/>
      </rPr>
      <t xml:space="preserve">6</t>
    </r>
    <r>
      <rPr>
        <sz val="10"/>
        <rFont val="Noto Sans CJK SC"/>
        <family val="2"/>
      </rPr>
      <t xml:space="preserve">点で年</t>
    </r>
    <r>
      <rPr>
        <sz val="10"/>
        <rFont val="Arial"/>
        <family val="0"/>
        <charset val="1"/>
      </rPr>
      <t xml:space="preserve">18.2%</t>
    </r>
    <r>
      <rPr>
        <sz val="10"/>
        <rFont val="Noto Sans CJK SC"/>
        <family val="2"/>
      </rPr>
      <t xml:space="preserve">であった。</t>
    </r>
  </si>
  <si>
    <r>
      <rPr>
        <sz val="10"/>
        <rFont val="Noto Sans CJK SC"/>
        <family val="2"/>
      </rPr>
      <t xml:space="preserve">米国（</t>
    </r>
    <r>
      <rPr>
        <sz val="10"/>
        <rFont val="Arial"/>
        <family val="0"/>
        <charset val="1"/>
      </rPr>
      <t xml:space="preserve">Medicare </t>
    </r>
    <r>
      <rPr>
        <sz val="10"/>
        <rFont val="Noto Sans CJK SC"/>
        <family val="2"/>
      </rPr>
      <t xml:space="preserve">受給者、</t>
    </r>
    <r>
      <rPr>
        <sz val="10"/>
        <rFont val="Arial"/>
        <family val="0"/>
        <charset val="1"/>
      </rPr>
      <t xml:space="preserve">65</t>
    </r>
    <r>
      <rPr>
        <sz val="10"/>
        <rFont val="Noto Sans CJK SC"/>
        <family val="2"/>
      </rPr>
      <t xml:space="preserve">〜</t>
    </r>
    <r>
      <rPr>
        <sz val="10"/>
        <rFont val="Arial"/>
        <family val="0"/>
        <charset val="1"/>
      </rPr>
      <t xml:space="preserve">95</t>
    </r>
    <r>
      <rPr>
        <sz val="10"/>
        <rFont val="Noto Sans CJK SC"/>
        <family val="2"/>
      </rPr>
      <t xml:space="preserve">歳）</t>
    </r>
  </si>
  <si>
    <t xml:space="preserve">SRC-172</t>
  </si>
  <si>
    <t xml:space="preserve">Gage BF, Waterman AD, Shannon W, et al. Validation of clinical classification schemes for predicting stroke: results from the National Registry of Atrial Fibrillation. JAMA 2001;285:2864-2870</t>
  </si>
  <si>
    <t xml:space="preserve">10.1001/jama.285.22.2864</t>
  </si>
  <si>
    <t xml:space="preserve">11401607</t>
  </si>
  <si>
    <t xml:space="preserve">発生率は抗血栓薬を使っていない高齢者集団の値で、現在の日本の患者にそのまま当てはまるとは限らない。</t>
  </si>
  <si>
    <t xml:space="preserve">AR-004</t>
  </si>
  <si>
    <r>
      <rPr>
        <sz val="10"/>
        <rFont val="Noto Sans CJK SC"/>
        <family val="2"/>
      </rPr>
      <t xml:space="preserve">日本の心房細動患者の心原性脳塞栓症リスク評価として、</t>
    </r>
    <r>
      <rPr>
        <sz val="10"/>
        <rFont val="Arial"/>
        <family val="0"/>
        <charset val="1"/>
      </rPr>
      <t xml:space="preserve">JCS/JHRS 2024</t>
    </r>
    <r>
      <rPr>
        <sz val="10"/>
        <rFont val="Noto Sans CJK SC"/>
        <family val="2"/>
      </rPr>
      <t xml:space="preserve">年改訂版は、</t>
    </r>
    <r>
      <rPr>
        <sz val="10"/>
        <rFont val="Arial"/>
        <family val="0"/>
        <charset val="1"/>
      </rPr>
      <t xml:space="preserve">CHADS2</t>
    </r>
    <r>
      <rPr>
        <sz val="10"/>
        <rFont val="Noto Sans CJK SC"/>
        <family val="2"/>
      </rPr>
      <t xml:space="preserve">スコアの使用を推奨し（クラス</t>
    </r>
    <r>
      <rPr>
        <sz val="10"/>
        <rFont val="Arial"/>
        <family val="0"/>
        <charset val="1"/>
      </rPr>
      <t xml:space="preserve">I</t>
    </r>
    <r>
      <rPr>
        <sz val="10"/>
        <rFont val="Noto Sans CJK SC"/>
        <family val="2"/>
      </rPr>
      <t xml:space="preserve">、レベル</t>
    </r>
    <r>
      <rPr>
        <sz val="10"/>
        <rFont val="Arial"/>
        <family val="0"/>
        <charset val="1"/>
      </rPr>
      <t xml:space="preserve">B</t>
    </r>
    <r>
      <rPr>
        <sz val="10"/>
        <rFont val="Noto Sans CJK SC"/>
        <family val="2"/>
      </rPr>
      <t xml:space="preserve">）、日本独自の</t>
    </r>
    <r>
      <rPr>
        <sz val="10"/>
        <rFont val="Arial"/>
        <family val="0"/>
        <charset val="1"/>
      </rPr>
      <t xml:space="preserve">HELT-E2S2</t>
    </r>
    <r>
      <rPr>
        <sz val="10"/>
        <rFont val="Noto Sans CJK SC"/>
        <family val="2"/>
      </rPr>
      <t xml:space="preserve">スコアの使用を考慮してよい（</t>
    </r>
    <r>
      <rPr>
        <sz val="10"/>
        <rFont val="Arial"/>
        <family val="0"/>
        <charset val="1"/>
      </rPr>
      <t xml:space="preserve">IIa</t>
    </r>
    <r>
      <rPr>
        <sz val="10"/>
        <rFont val="Noto Sans CJK SC"/>
        <family val="2"/>
      </rPr>
      <t xml:space="preserve">、</t>
    </r>
    <r>
      <rPr>
        <sz val="10"/>
        <rFont val="Arial"/>
        <family val="0"/>
        <charset val="1"/>
      </rPr>
      <t xml:space="preserve">B</t>
    </r>
    <r>
      <rPr>
        <sz val="10"/>
        <rFont val="Noto Sans CJK SC"/>
        <family val="2"/>
      </rPr>
      <t xml:space="preserve">）、</t>
    </r>
    <r>
      <rPr>
        <sz val="10"/>
        <rFont val="Arial"/>
        <family val="0"/>
        <charset val="1"/>
      </rPr>
      <t xml:space="preserve">CHA2DS2-VASc</t>
    </r>
    <r>
      <rPr>
        <sz val="10"/>
        <rFont val="Noto Sans CJK SC"/>
        <family val="2"/>
      </rPr>
      <t xml:space="preserve">スコアの使用を考慮してもよい（</t>
    </r>
    <r>
      <rPr>
        <sz val="10"/>
        <rFont val="Arial"/>
        <family val="0"/>
        <charset val="1"/>
      </rPr>
      <t xml:space="preserve">IIb</t>
    </r>
    <r>
      <rPr>
        <sz val="10"/>
        <rFont val="Noto Sans CJK SC"/>
        <family val="2"/>
      </rPr>
      <t xml:space="preserve">、</t>
    </r>
    <r>
      <rPr>
        <sz val="10"/>
        <rFont val="Arial"/>
        <family val="0"/>
        <charset val="1"/>
      </rPr>
      <t xml:space="preserve">B</t>
    </r>
    <r>
      <rPr>
        <sz val="10"/>
        <rFont val="Noto Sans CJK SC"/>
        <family val="2"/>
      </rPr>
      <t xml:space="preserve">）としている。</t>
    </r>
  </si>
  <si>
    <t xml:space="preserve">SRC-173</t>
  </si>
  <si>
    <r>
      <rPr>
        <sz val="10"/>
        <rFont val="Arial"/>
        <family val="0"/>
        <charset val="1"/>
      </rPr>
      <t xml:space="preserve">Iwasaki YK, Noda T, Akao M, et al. JCS/JHRS 2024 Guideline Focused Update on Management of Cardiac Arrhythmias. J Arrhythm 2025;41:e70033</t>
    </r>
    <r>
      <rPr>
        <sz val="10"/>
        <rFont val="Noto Sans CJK SC"/>
        <family val="2"/>
      </rPr>
      <t xml:space="preserve">（</t>
    </r>
    <r>
      <rPr>
        <sz val="10"/>
        <rFont val="Arial"/>
        <family val="0"/>
        <charset val="1"/>
      </rPr>
      <t xml:space="preserve">Circ J 2025;89:1012-1073 </t>
    </r>
    <r>
      <rPr>
        <sz val="10"/>
        <rFont val="Noto Sans CJK SC"/>
        <family val="2"/>
      </rPr>
      <t xml:space="preserve">と同一内容の同時掲載）</t>
    </r>
  </si>
  <si>
    <t xml:space="preserve">10.1002/joa3.70033</t>
  </si>
  <si>
    <t xml:space="preserve">40524851</t>
  </si>
  <si>
    <t xml:space="preserve">AR-005</t>
  </si>
  <si>
    <r>
      <rPr>
        <sz val="10"/>
        <rFont val="Arial"/>
        <family val="0"/>
        <charset val="1"/>
      </rPr>
      <t xml:space="preserve">HELT-E2S2</t>
    </r>
    <r>
      <rPr>
        <sz val="10"/>
        <rFont val="Noto Sans CJK SC"/>
        <family val="2"/>
      </rPr>
      <t xml:space="preserve">スコアは、日本の</t>
    </r>
    <r>
      <rPr>
        <sz val="10"/>
        <rFont val="Arial"/>
        <family val="0"/>
        <charset val="1"/>
      </rPr>
      <t xml:space="preserve">3</t>
    </r>
    <r>
      <rPr>
        <sz val="10"/>
        <rFont val="Noto Sans CJK SC"/>
        <family val="2"/>
      </rPr>
      <t xml:space="preserve">つの心房細動レジストリ（</t>
    </r>
    <r>
      <rPr>
        <sz val="10"/>
        <rFont val="Arial"/>
        <family val="0"/>
        <charset val="1"/>
      </rPr>
      <t xml:space="preserve">J-RHYTHM</t>
    </r>
    <r>
      <rPr>
        <sz val="10"/>
        <rFont val="Noto Sans CJK SC"/>
        <family val="2"/>
      </rPr>
      <t xml:space="preserve">、伏見</t>
    </r>
    <r>
      <rPr>
        <sz val="10"/>
        <rFont val="Arial"/>
        <family val="0"/>
        <charset val="1"/>
      </rPr>
      <t xml:space="preserve">AF</t>
    </r>
    <r>
      <rPr>
        <sz val="10"/>
        <rFont val="Noto Sans CJK SC"/>
        <family val="2"/>
      </rPr>
      <t xml:space="preserve">、心研データベース）の統合解析から作られ、高血圧・</t>
    </r>
    <r>
      <rPr>
        <sz val="10"/>
        <rFont val="Arial"/>
        <family val="0"/>
        <charset val="1"/>
      </rPr>
      <t xml:space="preserve">75</t>
    </r>
    <r>
      <rPr>
        <sz val="10"/>
        <rFont val="Noto Sans CJK SC"/>
        <family val="2"/>
      </rPr>
      <t xml:space="preserve">〜</t>
    </r>
    <r>
      <rPr>
        <sz val="10"/>
        <rFont val="Arial"/>
        <family val="0"/>
        <charset val="1"/>
      </rPr>
      <t xml:space="preserve">84</t>
    </r>
    <r>
      <rPr>
        <sz val="10"/>
        <rFont val="Noto Sans CJK SC"/>
        <family val="2"/>
      </rPr>
      <t xml:space="preserve">歳・</t>
    </r>
    <r>
      <rPr>
        <sz val="10"/>
        <rFont val="Arial"/>
        <family val="0"/>
        <charset val="1"/>
      </rPr>
      <t xml:space="preserve">BMI 18.5</t>
    </r>
    <r>
      <rPr>
        <sz val="10"/>
        <rFont val="Noto Sans CJK SC"/>
        <family val="2"/>
      </rPr>
      <t xml:space="preserve">未満・持続性または永続性心房細動を各</t>
    </r>
    <r>
      <rPr>
        <sz val="10"/>
        <rFont val="Arial"/>
        <family val="0"/>
        <charset val="1"/>
      </rPr>
      <t xml:space="preserve">1</t>
    </r>
    <r>
      <rPr>
        <sz val="10"/>
        <rFont val="Noto Sans CJK SC"/>
        <family val="2"/>
      </rPr>
      <t xml:space="preserve">点、</t>
    </r>
    <r>
      <rPr>
        <sz val="10"/>
        <rFont val="Arial"/>
        <family val="0"/>
        <charset val="1"/>
      </rPr>
      <t xml:space="preserve">85</t>
    </r>
    <r>
      <rPr>
        <sz val="10"/>
        <rFont val="Noto Sans CJK SC"/>
        <family val="2"/>
      </rPr>
      <t xml:space="preserve">歳以上と脳梗塞の既往を各</t>
    </r>
    <r>
      <rPr>
        <sz val="10"/>
        <rFont val="Arial"/>
        <family val="0"/>
        <charset val="1"/>
      </rPr>
      <t xml:space="preserve">2</t>
    </r>
    <r>
      <rPr>
        <sz val="10"/>
        <rFont val="Noto Sans CJK SC"/>
        <family val="2"/>
      </rPr>
      <t xml:space="preserve">点とする。この解析では、糖尿病・心不全・血管疾患は独立した危険因子とならなかった。</t>
    </r>
  </si>
  <si>
    <t xml:space="preserve">AR-006</t>
  </si>
  <si>
    <r>
      <rPr>
        <sz val="10"/>
        <rFont val="Arial"/>
        <family val="0"/>
        <charset val="1"/>
      </rPr>
      <t xml:space="preserve">CHA2DS2-VASc</t>
    </r>
    <r>
      <rPr>
        <sz val="10"/>
        <rFont val="Noto Sans CJK SC"/>
        <family val="2"/>
      </rPr>
      <t xml:space="preserve">スコアは、欧州の心房細動患者</t>
    </r>
    <r>
      <rPr>
        <sz val="10"/>
        <rFont val="Arial"/>
        <family val="0"/>
        <charset val="1"/>
      </rPr>
      <t xml:space="preserve">1,084</t>
    </r>
    <r>
      <rPr>
        <sz val="10"/>
        <rFont val="Noto Sans CJK SC"/>
        <family val="2"/>
      </rPr>
      <t xml:space="preserve">人の調査（</t>
    </r>
    <r>
      <rPr>
        <sz val="10"/>
        <rFont val="Arial"/>
        <family val="0"/>
        <charset val="1"/>
      </rPr>
      <t xml:space="preserve">Euro Heart Survey</t>
    </r>
    <r>
      <rPr>
        <sz val="10"/>
        <rFont val="Noto Sans CJK SC"/>
        <family val="2"/>
      </rPr>
      <t xml:space="preserve">）で検証された。このスコアで低リスクと分類された患者では血栓塞栓症が起きなかったのに対し、</t>
    </r>
    <r>
      <rPr>
        <sz val="10"/>
        <rFont val="Arial"/>
        <family val="0"/>
        <charset val="1"/>
      </rPr>
      <t xml:space="preserve">CHADS2</t>
    </r>
    <r>
      <rPr>
        <sz val="10"/>
        <rFont val="Noto Sans CJK SC"/>
        <family val="2"/>
      </rPr>
      <t xml:space="preserve">で低リスクとされた患者では</t>
    </r>
    <r>
      <rPr>
        <sz val="10"/>
        <rFont val="Arial"/>
        <family val="0"/>
        <charset val="1"/>
      </rPr>
      <t xml:space="preserve">1.4%</t>
    </r>
    <r>
      <rPr>
        <sz val="10"/>
        <rFont val="Noto Sans CJK SC"/>
        <family val="2"/>
      </rPr>
      <t xml:space="preserve">に起きた。</t>
    </r>
  </si>
  <si>
    <t xml:space="preserve">SRC-174</t>
  </si>
  <si>
    <t xml:space="preserve">Lip GYH, Nieuwlaat R, Pisters R, et al. Refining clinical risk stratification for predicting stroke and thromboembolism in atrial fibrillation using a novel risk factor-based approach: the Euro Heart Survey on Atrial Fibrillation. Chest 2010;137:263-272</t>
  </si>
  <si>
    <t xml:space="preserve">10.1378/chest.09-1584</t>
  </si>
  <si>
    <t xml:space="preserve">19762550</t>
  </si>
  <si>
    <r>
      <rPr>
        <sz val="10"/>
        <rFont val="Noto Sans CJK SC"/>
        <family val="2"/>
      </rPr>
      <t xml:space="preserve">予測能（</t>
    </r>
    <r>
      <rPr>
        <sz val="10"/>
        <rFont val="Arial"/>
        <family val="0"/>
        <charset val="1"/>
      </rPr>
      <t xml:space="preserve">C</t>
    </r>
    <r>
      <rPr>
        <sz val="10"/>
        <rFont val="Noto Sans CJK SC"/>
        <family val="2"/>
      </rPr>
      <t xml:space="preserve">統計量）はいずれのスコアも中等度であった。</t>
    </r>
  </si>
  <si>
    <t xml:space="preserve">AR-007</t>
  </si>
  <si>
    <r>
      <rPr>
        <sz val="10"/>
        <rFont val="Arial"/>
        <family val="0"/>
        <charset val="1"/>
      </rPr>
      <t xml:space="preserve">HAS-BLED</t>
    </r>
    <r>
      <rPr>
        <sz val="10"/>
        <rFont val="Noto Sans CJK SC"/>
        <family val="2"/>
      </rPr>
      <t xml:space="preserve">スコアは、抗凝固療法中の心房細動患者の</t>
    </r>
    <r>
      <rPr>
        <sz val="10"/>
        <rFont val="Arial"/>
        <family val="0"/>
        <charset val="1"/>
      </rPr>
      <t xml:space="preserve">1</t>
    </r>
    <r>
      <rPr>
        <sz val="10"/>
        <rFont val="Noto Sans CJK SC"/>
        <family val="2"/>
      </rPr>
      <t xml:space="preserve">年以内の大出血リスクを見積もる指標で、高血圧、腎・肝機能異常、脳卒中、出血の既往や素因、不安定な</t>
    </r>
    <r>
      <rPr>
        <sz val="10"/>
        <rFont val="Arial"/>
        <family val="0"/>
        <charset val="1"/>
      </rPr>
      <t xml:space="preserve">INR</t>
    </r>
    <r>
      <rPr>
        <sz val="10"/>
        <rFont val="Noto Sans CJK SC"/>
        <family val="2"/>
      </rPr>
      <t xml:space="preserve">、</t>
    </r>
    <r>
      <rPr>
        <sz val="10"/>
        <rFont val="Arial"/>
        <family val="0"/>
        <charset val="1"/>
      </rPr>
      <t xml:space="preserve">65</t>
    </r>
    <r>
      <rPr>
        <sz val="10"/>
        <rFont val="Noto Sans CJK SC"/>
        <family val="2"/>
      </rPr>
      <t xml:space="preserve">歳を超える高齢、薬剤またはアルコールを項目とする。欧州の</t>
    </r>
    <r>
      <rPr>
        <sz val="10"/>
        <rFont val="Arial"/>
        <family val="0"/>
        <charset val="1"/>
      </rPr>
      <t xml:space="preserve">3,978</t>
    </r>
    <r>
      <rPr>
        <sz val="10"/>
        <rFont val="Noto Sans CJK SC"/>
        <family val="2"/>
      </rPr>
      <t xml:space="preserve">人で作られ、</t>
    </r>
    <r>
      <rPr>
        <sz val="10"/>
        <rFont val="Arial"/>
        <family val="0"/>
        <charset val="1"/>
      </rPr>
      <t xml:space="preserve">1</t>
    </r>
    <r>
      <rPr>
        <sz val="10"/>
        <rFont val="Noto Sans CJK SC"/>
        <family val="2"/>
      </rPr>
      <t xml:space="preserve">年間の大出血は</t>
    </r>
    <r>
      <rPr>
        <sz val="10"/>
        <rFont val="Arial"/>
        <family val="0"/>
        <charset val="1"/>
      </rPr>
      <t xml:space="preserve">1.5%</t>
    </r>
    <r>
      <rPr>
        <sz val="10"/>
        <rFont val="Noto Sans CJK SC"/>
        <family val="2"/>
      </rPr>
      <t xml:space="preserve">であった。</t>
    </r>
  </si>
  <si>
    <t xml:space="preserve">SRC-175</t>
  </si>
  <si>
    <t xml:space="preserve">Pisters R, Lane DA, Nieuwlaat R, et al. A novel user-friendly score (HAS-BLED) to assess 1-year risk of major bleeding in patients with atrial fibrillation: the Euro Heart Survey. Chest 2010;138:1093-1100</t>
  </si>
  <si>
    <t xml:space="preserve">10.1378/chest.10-0134</t>
  </si>
  <si>
    <t xml:space="preserve">20299623</t>
  </si>
  <si>
    <t xml:space="preserve">各項目の詳しい定義は抄録に記載がない。</t>
  </si>
  <si>
    <t xml:space="preserve">AR-008</t>
  </si>
  <si>
    <r>
      <rPr>
        <sz val="10"/>
        <rFont val="Noto Sans CJK SC"/>
        <family val="2"/>
      </rPr>
      <t xml:space="preserve">心房細動に経口抗凝固療法を始めるとき、</t>
    </r>
    <r>
      <rPr>
        <sz val="10"/>
        <rFont val="Arial"/>
        <family val="0"/>
        <charset val="1"/>
      </rPr>
      <t xml:space="preserve">DOAC</t>
    </r>
    <r>
      <rPr>
        <sz val="10"/>
        <rFont val="Noto Sans CJK SC"/>
        <family val="2"/>
      </rPr>
      <t xml:space="preserve">（ダビガトラン、リバーロキサバン、アピキサバン、エドキサバン）が使える患者ではワルファリンより</t>
    </r>
    <r>
      <rPr>
        <sz val="10"/>
        <rFont val="Arial"/>
        <family val="0"/>
        <charset val="1"/>
      </rPr>
      <t xml:space="preserve">DOAC</t>
    </r>
    <r>
      <rPr>
        <sz val="10"/>
        <rFont val="Noto Sans CJK SC"/>
        <family val="2"/>
      </rPr>
      <t xml:space="preserve">が推奨される（クラス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）。一方、中等度以上の僧帽弁狭窄症や機械弁を伴う心房細動では、ワルファリンが推奨される（</t>
    </r>
    <r>
      <rPr>
        <sz val="10"/>
        <rFont val="Arial"/>
        <family val="0"/>
        <charset val="1"/>
      </rPr>
      <t xml:space="preserve">I</t>
    </r>
    <r>
      <rPr>
        <sz val="10"/>
        <rFont val="Noto Sans CJK SC"/>
        <family val="2"/>
      </rPr>
      <t xml:space="preserve">、</t>
    </r>
    <r>
      <rPr>
        <sz val="10"/>
        <rFont val="Arial"/>
        <family val="0"/>
        <charset val="1"/>
      </rPr>
      <t xml:space="preserve">B</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</si>
  <si>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TBL-01-00-166 (id: Jlvnlsg)</t>
    </r>
  </si>
  <si>
    <t xml:space="preserve">AR-009</t>
  </si>
  <si>
    <r>
      <rPr>
        <sz val="10"/>
        <rFont val="Noto Sans CJK SC"/>
        <family val="2"/>
      </rPr>
      <t xml:space="preserve">日本で非弁膜症性心房細動に使う</t>
    </r>
    <r>
      <rPr>
        <sz val="10"/>
        <rFont val="Arial"/>
        <family val="0"/>
        <charset val="1"/>
      </rPr>
      <t xml:space="preserve">DOAC</t>
    </r>
    <r>
      <rPr>
        <sz val="10"/>
        <rFont val="Noto Sans CJK SC"/>
        <family val="2"/>
      </rPr>
      <t xml:space="preserve">の通常量と減量量は、ダビガトラン</t>
    </r>
    <r>
      <rPr>
        <sz val="10"/>
        <rFont val="Arial"/>
        <family val="0"/>
        <charset val="1"/>
      </rPr>
      <t xml:space="preserve">150 mg</t>
    </r>
    <r>
      <rPr>
        <sz val="10"/>
        <rFont val="Noto Sans CJK SC"/>
        <family val="2"/>
      </rPr>
      <t xml:space="preserve">または</t>
    </r>
    <r>
      <rPr>
        <sz val="10"/>
        <rFont val="Arial"/>
        <family val="0"/>
        <charset val="1"/>
      </rPr>
      <t xml:space="preserve">110 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回、リバーロキサバン</t>
    </r>
    <r>
      <rPr>
        <sz val="10"/>
        <rFont val="Arial"/>
        <family val="0"/>
        <charset val="1"/>
      </rPr>
      <t xml:space="preserve">15 mg</t>
    </r>
    <r>
      <rPr>
        <sz val="10"/>
        <rFont val="Noto Sans CJK SC"/>
        <family val="2"/>
      </rPr>
      <t xml:space="preserve">または</t>
    </r>
    <r>
      <rPr>
        <sz val="10"/>
        <rFont val="Arial"/>
        <family val="0"/>
        <charset val="1"/>
      </rPr>
      <t xml:space="preserve">10 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回、アピキサバン</t>
    </r>
    <r>
      <rPr>
        <sz val="10"/>
        <rFont val="Arial"/>
        <family val="0"/>
        <charset val="1"/>
      </rPr>
      <t xml:space="preserve">5 mg</t>
    </r>
    <r>
      <rPr>
        <sz val="10"/>
        <rFont val="Noto Sans CJK SC"/>
        <family val="2"/>
      </rPr>
      <t xml:space="preserve">または</t>
    </r>
    <r>
      <rPr>
        <sz val="10"/>
        <rFont val="Arial"/>
        <family val="0"/>
        <charset val="1"/>
      </rPr>
      <t xml:space="preserve">2.5 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回、エドキサバン</t>
    </r>
    <r>
      <rPr>
        <sz val="10"/>
        <rFont val="Arial"/>
        <family val="0"/>
        <charset val="1"/>
      </rPr>
      <t xml:space="preserve">60 mg</t>
    </r>
    <r>
      <rPr>
        <sz val="10"/>
        <rFont val="Noto Sans CJK SC"/>
        <family val="2"/>
      </rPr>
      <t xml:space="preserve">または</t>
    </r>
    <r>
      <rPr>
        <sz val="10"/>
        <rFont val="Arial"/>
        <family val="0"/>
        <charset val="1"/>
      </rPr>
      <t xml:space="preserve">30 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回である。アピキサバンは血清クレアチニン</t>
    </r>
    <r>
      <rPr>
        <sz val="10"/>
        <rFont val="Arial"/>
        <family val="0"/>
        <charset val="1"/>
      </rPr>
      <t xml:space="preserve">1.5 mg/dL</t>
    </r>
    <r>
      <rPr>
        <sz val="10"/>
        <rFont val="Noto Sans CJK SC"/>
        <family val="2"/>
      </rPr>
      <t xml:space="preserve">以上・</t>
    </r>
    <r>
      <rPr>
        <sz val="10"/>
        <rFont val="Arial"/>
        <family val="0"/>
        <charset val="1"/>
      </rPr>
      <t xml:space="preserve">80</t>
    </r>
    <r>
      <rPr>
        <sz val="10"/>
        <rFont val="Noto Sans CJK SC"/>
        <family val="2"/>
      </rPr>
      <t xml:space="preserve">歳以上・体重</t>
    </r>
    <r>
      <rPr>
        <sz val="10"/>
        <rFont val="Arial"/>
        <family val="0"/>
        <charset val="1"/>
      </rPr>
      <t xml:space="preserve">60 kg</t>
    </r>
    <r>
      <rPr>
        <sz val="10"/>
        <rFont val="Noto Sans CJK SC"/>
        <family val="2"/>
      </rPr>
      <t xml:space="preserve">以下のうち</t>
    </r>
    <r>
      <rPr>
        <sz val="10"/>
        <rFont val="Arial"/>
        <family val="0"/>
        <charset val="1"/>
      </rPr>
      <t xml:space="preserve">2</t>
    </r>
    <r>
      <rPr>
        <sz val="10"/>
        <rFont val="Noto Sans CJK SC"/>
        <family val="2"/>
      </rPr>
      <t xml:space="preserve">つ以上、エドキサバンはクレアチニンクリアランス</t>
    </r>
    <r>
      <rPr>
        <sz val="10"/>
        <rFont val="Arial"/>
        <family val="0"/>
        <charset val="1"/>
      </rPr>
      <t xml:space="preserve">50 mL/</t>
    </r>
    <r>
      <rPr>
        <sz val="10"/>
        <rFont val="Noto Sans CJK SC"/>
        <family val="2"/>
      </rPr>
      <t xml:space="preserve">分未満・</t>
    </r>
    <r>
      <rPr>
        <sz val="10"/>
        <rFont val="Arial"/>
        <family val="0"/>
        <charset val="1"/>
      </rPr>
      <t xml:space="preserve">P</t>
    </r>
    <r>
      <rPr>
        <sz val="10"/>
        <rFont val="Noto Sans CJK SC"/>
        <family val="2"/>
      </rPr>
      <t xml:space="preserve">糖蛋白阻害薬の併用・体重</t>
    </r>
    <r>
      <rPr>
        <sz val="10"/>
        <rFont val="Arial"/>
        <family val="0"/>
        <charset val="1"/>
      </rPr>
      <t xml:space="preserve">60 kg</t>
    </r>
    <r>
      <rPr>
        <sz val="10"/>
        <rFont val="Noto Sans CJK SC"/>
        <family val="2"/>
      </rPr>
      <t xml:space="preserve">以下のいずれか</t>
    </r>
    <r>
      <rPr>
        <sz val="10"/>
        <rFont val="Arial"/>
        <family val="0"/>
        <charset val="1"/>
      </rPr>
      <t xml:space="preserve">1</t>
    </r>
    <r>
      <rPr>
        <sz val="10"/>
        <rFont val="Noto Sans CJK SC"/>
        <family val="2"/>
      </rPr>
      <t xml:space="preserve">つで減量する。</t>
    </r>
  </si>
  <si>
    <r>
      <rPr>
        <sz val="10"/>
        <rFont val="Noto Sans CJK SC"/>
        <family val="2"/>
      </rPr>
      <t xml:space="preserve">用量は</t>
    </r>
    <r>
      <rPr>
        <sz val="10"/>
        <rFont val="Arial"/>
        <family val="0"/>
        <charset val="1"/>
      </rPr>
      <t xml:space="preserve">2020</t>
    </r>
    <r>
      <rPr>
        <sz val="10"/>
        <rFont val="Noto Sans CJK SC"/>
        <family val="2"/>
      </rPr>
      <t xml:space="preserve">年版の表による。その後の添付文書改訂は本出典では確認していない。</t>
    </r>
  </si>
  <si>
    <t xml:space="preserve">AR-010</t>
  </si>
  <si>
    <r>
      <rPr>
        <sz val="10"/>
        <rFont val="Arial"/>
        <family val="0"/>
        <charset val="1"/>
      </rPr>
      <t xml:space="preserve">4</t>
    </r>
    <r>
      <rPr>
        <sz val="10"/>
        <rFont val="Noto Sans CJK SC"/>
        <family val="2"/>
      </rPr>
      <t xml:space="preserve">つの大規模試験（計</t>
    </r>
    <r>
      <rPr>
        <sz val="10"/>
        <rFont val="Arial"/>
        <family val="0"/>
        <charset val="1"/>
      </rPr>
      <t xml:space="preserve">71,683</t>
    </r>
    <r>
      <rPr>
        <sz val="10"/>
        <rFont val="Noto Sans CJK SC"/>
        <family val="2"/>
      </rPr>
      <t xml:space="preserve">人）のメタ解析では、</t>
    </r>
    <r>
      <rPr>
        <sz val="10"/>
        <rFont val="Arial"/>
        <family val="0"/>
        <charset val="1"/>
      </rPr>
      <t xml:space="preserve">DOAC</t>
    </r>
    <r>
      <rPr>
        <sz val="10"/>
        <rFont val="Noto Sans CJK SC"/>
        <family val="2"/>
      </rPr>
      <t xml:space="preserve">はワルファリンに比べて脳卒中・全身性塞栓症を</t>
    </r>
    <r>
      <rPr>
        <sz val="10"/>
        <rFont val="Arial"/>
        <family val="0"/>
        <charset val="1"/>
      </rPr>
      <t xml:space="preserve">19%</t>
    </r>
    <r>
      <rPr>
        <sz val="10"/>
        <rFont val="Noto Sans CJK SC"/>
        <family val="2"/>
      </rPr>
      <t xml:space="preserve">減らし（相対リスク</t>
    </r>
    <r>
      <rPr>
        <sz val="10"/>
        <rFont val="Arial"/>
        <family val="0"/>
        <charset val="1"/>
      </rPr>
      <t xml:space="preserve">0.81</t>
    </r>
    <r>
      <rPr>
        <sz val="10"/>
        <rFont val="Noto Sans CJK SC"/>
        <family val="2"/>
      </rPr>
      <t xml:space="preserve">）、頭蓋内出血をほぼ半分にし（</t>
    </r>
    <r>
      <rPr>
        <sz val="10"/>
        <rFont val="Arial"/>
        <family val="0"/>
        <charset val="1"/>
      </rPr>
      <t xml:space="preserve">0.48</t>
    </r>
    <r>
      <rPr>
        <sz val="10"/>
        <rFont val="Noto Sans CJK SC"/>
        <family val="2"/>
      </rPr>
      <t xml:space="preserve">）、全死亡も減らした（</t>
    </r>
    <r>
      <rPr>
        <sz val="10"/>
        <rFont val="Arial"/>
        <family val="0"/>
        <charset val="1"/>
      </rPr>
      <t xml:space="preserve">0.90</t>
    </r>
    <r>
      <rPr>
        <sz val="10"/>
        <rFont val="Noto Sans CJK SC"/>
        <family val="2"/>
      </rPr>
      <t xml:space="preserve">）。一方、消化管出血は増えた（</t>
    </r>
    <r>
      <rPr>
        <sz val="10"/>
        <rFont val="Arial"/>
        <family val="0"/>
        <charset val="1"/>
      </rPr>
      <t xml:space="preserve">1.25</t>
    </r>
    <r>
      <rPr>
        <sz val="10"/>
        <rFont val="Noto Sans CJK SC"/>
        <family val="2"/>
      </rPr>
      <t xml:space="preserve">）。</t>
    </r>
  </si>
  <si>
    <r>
      <rPr>
        <sz val="10"/>
        <rFont val="Noto Sans CJK SC"/>
        <family val="2"/>
      </rPr>
      <t xml:space="preserve">国際共同試験（</t>
    </r>
    <r>
      <rPr>
        <sz val="10"/>
        <rFont val="Arial"/>
        <family val="0"/>
        <charset val="1"/>
      </rPr>
      <t xml:space="preserve">RE-LY</t>
    </r>
    <r>
      <rPr>
        <sz val="10"/>
        <rFont val="Noto Sans CJK SC"/>
        <family val="2"/>
      </rPr>
      <t xml:space="preserve">、</t>
    </r>
    <r>
      <rPr>
        <sz val="10"/>
        <rFont val="Arial"/>
        <family val="0"/>
        <charset val="1"/>
      </rPr>
      <t xml:space="preserve">ROCKET AF</t>
    </r>
    <r>
      <rPr>
        <sz val="10"/>
        <rFont val="Noto Sans CJK SC"/>
        <family val="2"/>
      </rPr>
      <t xml:space="preserve">、</t>
    </r>
    <r>
      <rPr>
        <sz val="10"/>
        <rFont val="Arial"/>
        <family val="0"/>
        <charset val="1"/>
      </rPr>
      <t xml:space="preserve">ARISTOTLE</t>
    </r>
    <r>
      <rPr>
        <sz val="10"/>
        <rFont val="Noto Sans CJK SC"/>
        <family val="2"/>
      </rPr>
      <t xml:space="preserve">、</t>
    </r>
    <r>
      <rPr>
        <sz val="10"/>
        <rFont val="Arial"/>
        <family val="0"/>
        <charset val="1"/>
      </rPr>
      <t xml:space="preserve">ENGAGE AF-TIMI 48</t>
    </r>
    <r>
      <rPr>
        <sz val="10"/>
        <rFont val="Noto Sans CJK SC"/>
        <family val="2"/>
      </rPr>
      <t xml:space="preserve">）</t>
    </r>
  </si>
  <si>
    <t xml:space="preserve">SRC-176</t>
  </si>
  <si>
    <t xml:space="preserve">Ruff CT, Giugliano RP, Braunwald E, et al. Comparison of the efficacy and safety of new oral anticoagulants with warfarin in patients with atrial fibrillation: a meta-analysis of randomised trials. Lancet 2014;383:955-962</t>
  </si>
  <si>
    <t xml:space="preserve">10.1016/S0140-6736(13)62343-0</t>
  </si>
  <si>
    <t xml:space="preserve">24315724</t>
  </si>
  <si>
    <t xml:space="preserve">AR-011</t>
  </si>
  <si>
    <r>
      <rPr>
        <sz val="10"/>
        <rFont val="Noto Sans CJK SC"/>
        <family val="2"/>
      </rPr>
      <t xml:space="preserve">通常量の抗凝固薬が使えない</t>
    </r>
    <r>
      <rPr>
        <sz val="10"/>
        <rFont val="Arial"/>
        <family val="0"/>
        <charset val="1"/>
      </rPr>
      <t xml:space="preserve">80</t>
    </r>
    <r>
      <rPr>
        <sz val="10"/>
        <rFont val="Noto Sans CJK SC"/>
        <family val="2"/>
      </rPr>
      <t xml:space="preserve">歳以上の日本人の非弁膜症性心房細動患者</t>
    </r>
    <r>
      <rPr>
        <sz val="10"/>
        <rFont val="Arial"/>
        <family val="0"/>
        <charset val="1"/>
      </rPr>
      <t xml:space="preserve">984</t>
    </r>
    <r>
      <rPr>
        <sz val="10"/>
        <rFont val="Noto Sans CJK SC"/>
        <family val="2"/>
      </rPr>
      <t xml:space="preserve">人を対象とした</t>
    </r>
    <r>
      <rPr>
        <sz val="10"/>
        <rFont val="Arial"/>
        <family val="0"/>
        <charset val="1"/>
      </rPr>
      <t xml:space="preserve">ELDERCARE-AF</t>
    </r>
    <r>
      <rPr>
        <sz val="10"/>
        <rFont val="Noto Sans CJK SC"/>
        <family val="2"/>
      </rPr>
      <t xml:space="preserve">試験では、エドキサバン</t>
    </r>
    <r>
      <rPr>
        <sz val="10"/>
        <rFont val="Arial"/>
        <family val="0"/>
        <charset val="1"/>
      </rPr>
      <t xml:space="preserve">15 mg 1</t>
    </r>
    <r>
      <rPr>
        <sz val="10"/>
        <rFont val="Noto Sans CJK SC"/>
        <family val="2"/>
      </rPr>
      <t xml:space="preserve">日</t>
    </r>
    <r>
      <rPr>
        <sz val="10"/>
        <rFont val="Arial"/>
        <family val="0"/>
        <charset val="1"/>
      </rPr>
      <t xml:space="preserve">1</t>
    </r>
    <r>
      <rPr>
        <sz val="10"/>
        <rFont val="Noto Sans CJK SC"/>
        <family val="2"/>
      </rPr>
      <t xml:space="preserve">回はプラセボに比べ、脳卒中・全身性塞栓症を年</t>
    </r>
    <r>
      <rPr>
        <sz val="10"/>
        <rFont val="Arial"/>
        <family val="0"/>
        <charset val="1"/>
      </rPr>
      <t xml:space="preserve">6.7%</t>
    </r>
    <r>
      <rPr>
        <sz val="10"/>
        <rFont val="Noto Sans CJK SC"/>
        <family val="2"/>
      </rPr>
      <t xml:space="preserve">から</t>
    </r>
    <r>
      <rPr>
        <sz val="10"/>
        <rFont val="Arial"/>
        <family val="0"/>
        <charset val="1"/>
      </rPr>
      <t xml:space="preserve">2.3%</t>
    </r>
    <r>
      <rPr>
        <sz val="10"/>
        <rFont val="Noto Sans CJK SC"/>
        <family val="2"/>
      </rPr>
      <t xml:space="preserve">に減らした（ハザード比</t>
    </r>
    <r>
      <rPr>
        <sz val="10"/>
        <rFont val="Arial"/>
        <family val="0"/>
        <charset val="1"/>
      </rPr>
      <t xml:space="preserve">0.34</t>
    </r>
    <r>
      <rPr>
        <sz val="10"/>
        <rFont val="Noto Sans CJK SC"/>
        <family val="2"/>
      </rPr>
      <t xml:space="preserve">）。大出血は年</t>
    </r>
    <r>
      <rPr>
        <sz val="10"/>
        <rFont val="Arial"/>
        <family val="0"/>
        <charset val="1"/>
      </rPr>
      <t xml:space="preserve">3.3%</t>
    </r>
    <r>
      <rPr>
        <sz val="10"/>
        <rFont val="Noto Sans CJK SC"/>
        <family val="2"/>
      </rPr>
      <t xml:space="preserve">対</t>
    </r>
    <r>
      <rPr>
        <sz val="10"/>
        <rFont val="Arial"/>
        <family val="0"/>
        <charset val="1"/>
      </rPr>
      <t xml:space="preserve">1.8%</t>
    </r>
    <r>
      <rPr>
        <sz val="10"/>
        <rFont val="Noto Sans CJK SC"/>
        <family val="2"/>
      </rPr>
      <t xml:space="preserve">で有意差はなかったが、消化管出血はエドキサバン群で多かった。</t>
    </r>
  </si>
  <si>
    <t xml:space="preserve">SRC-177</t>
  </si>
  <si>
    <t xml:space="preserve">Okumura K, Akao M, Yoshida T, et al. Low-Dose Edoxaban in Very Elderly Patients with Atrial Fibrillation (ELDERCARE-AF). N Engl J Med 2020;383:1735-1745</t>
  </si>
  <si>
    <t xml:space="preserve">10.1056/NEJMoa2012883</t>
  </si>
  <si>
    <t xml:space="preserve">32865374</t>
  </si>
  <si>
    <r>
      <rPr>
        <sz val="10"/>
        <rFont val="Noto Sans CJK SC"/>
        <family val="2"/>
      </rPr>
      <t xml:space="preserve">エドキサバン</t>
    </r>
    <r>
      <rPr>
        <sz val="10"/>
        <rFont val="Arial"/>
        <family val="0"/>
        <charset val="1"/>
      </rPr>
      <t xml:space="preserve">15 mg</t>
    </r>
    <r>
      <rPr>
        <sz val="10"/>
        <rFont val="Noto Sans CJK SC"/>
        <family val="2"/>
      </rPr>
      <t xml:space="preserve">の国内承認の条件は本出典では確認していない。</t>
    </r>
  </si>
  <si>
    <t xml:space="preserve">AR-012</t>
  </si>
  <si>
    <r>
      <rPr>
        <sz val="10"/>
        <rFont val="Arial"/>
        <family val="0"/>
        <charset val="1"/>
      </rPr>
      <t xml:space="preserve">JCS/JHRS 2024</t>
    </r>
    <r>
      <rPr>
        <sz val="10"/>
        <rFont val="Noto Sans CJK SC"/>
        <family val="2"/>
      </rPr>
      <t xml:space="preserve">年改訂版は、抗凝固療法でリスクの高い高齢心房細動患者について、通常量が使えない出血リスクの高い超高齢者にエドキサバン</t>
    </r>
    <r>
      <rPr>
        <sz val="10"/>
        <rFont val="Arial"/>
        <family val="0"/>
        <charset val="1"/>
      </rPr>
      <t xml:space="preserve">15 mg</t>
    </r>
    <r>
      <rPr>
        <sz val="10"/>
        <rFont val="Noto Sans CJK SC"/>
        <family val="2"/>
      </rPr>
      <t xml:space="preserve">を推奨し（クラス</t>
    </r>
    <r>
      <rPr>
        <sz val="10"/>
        <rFont val="Arial"/>
        <family val="0"/>
        <charset val="1"/>
      </rPr>
      <t xml:space="preserve">I</t>
    </r>
    <r>
      <rPr>
        <sz val="10"/>
        <rFont val="Noto Sans CJK SC"/>
        <family val="2"/>
      </rPr>
      <t xml:space="preserve">、レベル</t>
    </r>
    <r>
      <rPr>
        <sz val="10"/>
        <rFont val="Arial"/>
        <family val="0"/>
        <charset val="1"/>
      </rPr>
      <t xml:space="preserve">B</t>
    </r>
    <r>
      <rPr>
        <sz val="10"/>
        <rFont val="Noto Sans CJK SC"/>
        <family val="2"/>
      </rPr>
      <t xml:space="preserve">）、低体重・フレイル・認知機能低下（</t>
    </r>
    <r>
      <rPr>
        <sz val="10"/>
        <rFont val="Arial"/>
        <family val="0"/>
        <charset val="1"/>
      </rPr>
      <t xml:space="preserve">MMSE 23</t>
    </r>
    <r>
      <rPr>
        <sz val="10"/>
        <rFont val="Noto Sans CJK SC"/>
        <family val="2"/>
      </rPr>
      <t xml:space="preserve">点以下）があっても抗凝固療法を考慮すべき（いずれも</t>
    </r>
    <r>
      <rPr>
        <sz val="10"/>
        <rFont val="Arial"/>
        <family val="0"/>
        <charset val="1"/>
      </rPr>
      <t xml:space="preserve">IIa</t>
    </r>
    <r>
      <rPr>
        <sz val="10"/>
        <rFont val="Noto Sans CJK SC"/>
        <family val="2"/>
      </rPr>
      <t xml:space="preserve">、</t>
    </r>
    <r>
      <rPr>
        <sz val="10"/>
        <rFont val="Arial"/>
        <family val="0"/>
        <charset val="1"/>
      </rPr>
      <t xml:space="preserve">B</t>
    </r>
    <r>
      <rPr>
        <sz val="10"/>
        <rFont val="Noto Sans CJK SC"/>
        <family val="2"/>
      </rPr>
      <t xml:space="preserve">）とし、抗血小板薬の併用は行うべきでない（</t>
    </r>
    <r>
      <rPr>
        <sz val="10"/>
        <rFont val="Arial"/>
        <family val="0"/>
        <charset val="1"/>
      </rPr>
      <t xml:space="preserve">III</t>
    </r>
    <r>
      <rPr>
        <sz val="10"/>
        <rFont val="Noto Sans CJK SC"/>
        <family val="2"/>
      </rPr>
      <t xml:space="preserve">（有害）、</t>
    </r>
    <r>
      <rPr>
        <sz val="10"/>
        <rFont val="Arial"/>
        <family val="0"/>
        <charset val="1"/>
      </rPr>
      <t xml:space="preserve">B</t>
    </r>
    <r>
      <rPr>
        <sz val="10"/>
        <rFont val="Noto Sans CJK SC"/>
        <family val="2"/>
      </rPr>
      <t xml:space="preserve">）としている。</t>
    </r>
  </si>
  <si>
    <t xml:space="preserve">「超高齢」「出血リスクが高い」の定義は表の注に記載があるが、本カードでは扱っていない。</t>
  </si>
  <si>
    <t xml:space="preserve">AR-013</t>
  </si>
  <si>
    <r>
      <rPr>
        <sz val="10"/>
        <rFont val="Noto Sans CJK SC"/>
        <family val="2"/>
      </rPr>
      <t xml:space="preserve">腎機能が低下した高齢の心房細動患者について、</t>
    </r>
    <r>
      <rPr>
        <sz val="10"/>
        <rFont val="Arial"/>
        <family val="0"/>
        <charset val="1"/>
      </rPr>
      <t xml:space="preserve">JCS/JHRS 2024</t>
    </r>
    <r>
      <rPr>
        <sz val="10"/>
        <rFont val="Noto Sans CJK SC"/>
        <family val="2"/>
      </rPr>
      <t xml:space="preserve">年改訂版は、クレアチニンクリアランス</t>
    </r>
    <r>
      <rPr>
        <sz val="10"/>
        <rFont val="Arial"/>
        <family val="0"/>
        <charset val="1"/>
      </rPr>
      <t xml:space="preserve">30</t>
    </r>
    <r>
      <rPr>
        <sz val="10"/>
        <rFont val="Noto Sans CJK SC"/>
        <family val="2"/>
      </rPr>
      <t xml:space="preserve">〜</t>
    </r>
    <r>
      <rPr>
        <sz val="10"/>
        <rFont val="Arial"/>
        <family val="0"/>
        <charset val="1"/>
      </rPr>
      <t xml:space="preserve">50 mL/</t>
    </r>
    <r>
      <rPr>
        <sz val="10"/>
        <rFont val="Noto Sans CJK SC"/>
        <family val="2"/>
      </rPr>
      <t xml:space="preserve">分では抗凝固療法を行い、ワルファリンより</t>
    </r>
    <r>
      <rPr>
        <sz val="10"/>
        <rFont val="Arial"/>
        <family val="0"/>
        <charset val="1"/>
      </rPr>
      <t xml:space="preserve">DOAC</t>
    </r>
    <r>
      <rPr>
        <sz val="10"/>
        <rFont val="Noto Sans CJK SC"/>
        <family val="2"/>
      </rPr>
      <t xml:space="preserve">を選ぶことを推奨する（クラス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t>
    </r>
    <r>
      <rPr>
        <sz val="10"/>
        <rFont val="Arial"/>
        <family val="0"/>
        <charset val="1"/>
      </rPr>
      <t xml:space="preserve">15</t>
    </r>
    <r>
      <rPr>
        <sz val="10"/>
        <rFont val="Noto Sans CJK SC"/>
        <family val="2"/>
      </rPr>
      <t xml:space="preserve">〜</t>
    </r>
    <r>
      <rPr>
        <sz val="10"/>
        <rFont val="Arial"/>
        <family val="0"/>
        <charset val="1"/>
      </rPr>
      <t xml:space="preserve">30 mL/</t>
    </r>
    <r>
      <rPr>
        <sz val="10"/>
        <rFont val="Noto Sans CJK SC"/>
        <family val="2"/>
      </rPr>
      <t xml:space="preserve">分ではダビガトラン以外の</t>
    </r>
    <r>
      <rPr>
        <sz val="10"/>
        <rFont val="Arial"/>
        <family val="0"/>
        <charset val="1"/>
      </rPr>
      <t xml:space="preserve">DOAC</t>
    </r>
    <r>
      <rPr>
        <sz val="10"/>
        <rFont val="Noto Sans CJK SC"/>
        <family val="2"/>
      </rPr>
      <t xml:space="preserve">を考慮すべき（</t>
    </r>
    <r>
      <rPr>
        <sz val="10"/>
        <rFont val="Arial"/>
        <family val="0"/>
        <charset val="1"/>
      </rPr>
      <t xml:space="preserve">IIa</t>
    </r>
    <r>
      <rPr>
        <sz val="10"/>
        <rFont val="Noto Sans CJK SC"/>
        <family val="2"/>
      </rPr>
      <t xml:space="preserve">、</t>
    </r>
    <r>
      <rPr>
        <sz val="10"/>
        <rFont val="Arial"/>
        <family val="0"/>
        <charset val="1"/>
      </rPr>
      <t xml:space="preserve">B</t>
    </r>
    <r>
      <rPr>
        <sz val="10"/>
        <rFont val="Noto Sans CJK SC"/>
        <family val="2"/>
      </rPr>
      <t xml:space="preserve">）とし、透析患者へのワルファリンは推奨しない（</t>
    </r>
    <r>
      <rPr>
        <sz val="10"/>
        <rFont val="Arial"/>
        <family val="0"/>
        <charset val="1"/>
      </rPr>
      <t xml:space="preserve">III</t>
    </r>
    <r>
      <rPr>
        <sz val="10"/>
        <rFont val="Noto Sans CJK SC"/>
        <family val="2"/>
      </rPr>
      <t xml:space="preserve">（無益）、</t>
    </r>
    <r>
      <rPr>
        <sz val="10"/>
        <rFont val="Arial"/>
        <family val="0"/>
        <charset val="1"/>
      </rPr>
      <t xml:space="preserve">B</t>
    </r>
    <r>
      <rPr>
        <sz val="10"/>
        <rFont val="Noto Sans CJK SC"/>
        <family val="2"/>
      </rPr>
      <t xml:space="preserve">）。</t>
    </r>
  </si>
  <si>
    <t xml:space="preserve">AR-014</t>
  </si>
  <si>
    <r>
      <rPr>
        <sz val="10"/>
        <rFont val="Noto Sans CJK SC"/>
        <family val="2"/>
      </rPr>
      <t xml:space="preserve">脳卒中や死亡のリスクが高い心房細動患者</t>
    </r>
    <r>
      <rPr>
        <sz val="10"/>
        <rFont val="Arial"/>
        <family val="0"/>
        <charset val="1"/>
      </rPr>
      <t xml:space="preserve">4,060</t>
    </r>
    <r>
      <rPr>
        <sz val="10"/>
        <rFont val="Noto Sans CJK SC"/>
        <family val="2"/>
      </rPr>
      <t xml:space="preserve">人を対象とした</t>
    </r>
    <r>
      <rPr>
        <sz val="10"/>
        <rFont val="Arial"/>
        <family val="0"/>
        <charset val="1"/>
      </rPr>
      <t xml:space="preserve">AFFIRM</t>
    </r>
    <r>
      <rPr>
        <sz val="10"/>
        <rFont val="Noto Sans CJK SC"/>
        <family val="2"/>
      </rPr>
      <t xml:space="preserve">試験では、リズムコントロール群とレートコントロール群の</t>
    </r>
    <r>
      <rPr>
        <sz val="10"/>
        <rFont val="Arial"/>
        <family val="0"/>
        <charset val="1"/>
      </rPr>
      <t xml:space="preserve">5</t>
    </r>
    <r>
      <rPr>
        <sz val="10"/>
        <rFont val="Noto Sans CJK SC"/>
        <family val="2"/>
      </rPr>
      <t xml:space="preserve">年死亡率は</t>
    </r>
    <r>
      <rPr>
        <sz val="10"/>
        <rFont val="Arial"/>
        <family val="0"/>
        <charset val="1"/>
      </rPr>
      <t xml:space="preserve">23.8%</t>
    </r>
    <r>
      <rPr>
        <sz val="10"/>
        <rFont val="Noto Sans CJK SC"/>
        <family val="2"/>
      </rPr>
      <t xml:space="preserve">と</t>
    </r>
    <r>
      <rPr>
        <sz val="10"/>
        <rFont val="Arial"/>
        <family val="0"/>
        <charset val="1"/>
      </rPr>
      <t xml:space="preserve">21.3%</t>
    </r>
    <r>
      <rPr>
        <sz val="10"/>
        <rFont val="Noto Sans CJK SC"/>
        <family val="2"/>
      </rPr>
      <t xml:space="preserve">で有意差がなく（ハザード比</t>
    </r>
    <r>
      <rPr>
        <sz val="10"/>
        <rFont val="Arial"/>
        <family val="0"/>
        <charset val="1"/>
      </rPr>
      <t xml:space="preserve">1.15</t>
    </r>
    <r>
      <rPr>
        <sz val="10"/>
        <rFont val="Noto Sans CJK SC"/>
        <family val="2"/>
      </rPr>
      <t xml:space="preserve">）、リズムコントロール群で入院と薬の副作用が多かった。脳梗塞の多くはワルファリン中止後か</t>
    </r>
    <r>
      <rPr>
        <sz val="10"/>
        <rFont val="Arial"/>
        <family val="0"/>
        <charset val="1"/>
      </rPr>
      <t xml:space="preserve">INR</t>
    </r>
    <r>
      <rPr>
        <sz val="10"/>
        <rFont val="Noto Sans CJK SC"/>
        <family val="2"/>
      </rPr>
      <t xml:space="preserve">が不十分なときに起きた。</t>
    </r>
  </si>
  <si>
    <t xml:space="preserve">北米</t>
  </si>
  <si>
    <t xml:space="preserve">SRC-178</t>
  </si>
  <si>
    <t xml:space="preserve">Wyse DG, Waldo AL, DiMarco JP, et al (AFFIRM Investigators). A comparison of rate control and rhythm control in patients with atrial fibrillation. N Engl J Med 2002;347:1825-1833</t>
  </si>
  <si>
    <t xml:space="preserve">10.1056/NEJMoa021328</t>
  </si>
  <si>
    <t xml:space="preserve">12466506</t>
  </si>
  <si>
    <t xml:space="preserve">AR-015</t>
  </si>
  <si>
    <r>
      <rPr>
        <sz val="10"/>
        <rFont val="Noto Sans CJK SC"/>
        <family val="2"/>
      </rPr>
      <t xml:space="preserve">診断から</t>
    </r>
    <r>
      <rPr>
        <sz val="10"/>
        <rFont val="Arial"/>
        <family val="0"/>
        <charset val="1"/>
      </rPr>
      <t xml:space="preserve">1</t>
    </r>
    <r>
      <rPr>
        <sz val="10"/>
        <rFont val="Noto Sans CJK SC"/>
        <family val="2"/>
      </rPr>
      <t xml:space="preserve">年以内の早期心房細動で心血管疾患を伴う患者</t>
    </r>
    <r>
      <rPr>
        <sz val="10"/>
        <rFont val="Arial"/>
        <family val="0"/>
        <charset val="1"/>
      </rPr>
      <t xml:space="preserve">2,789</t>
    </r>
    <r>
      <rPr>
        <sz val="10"/>
        <rFont val="Noto Sans CJK SC"/>
        <family val="2"/>
      </rPr>
      <t xml:space="preserve">人を対象とした</t>
    </r>
    <r>
      <rPr>
        <sz val="10"/>
        <rFont val="Arial"/>
        <family val="0"/>
        <charset val="1"/>
      </rPr>
      <t xml:space="preserve">EAST-AFNET 4</t>
    </r>
    <r>
      <rPr>
        <sz val="10"/>
        <rFont val="Noto Sans CJK SC"/>
        <family val="2"/>
      </rPr>
      <t xml:space="preserve">試験では、抗不整脈薬またはアブレーションによる早期リズムコントロールが、通常治療に比べ心血管死・脳卒中・心不全または急性冠症候群による入院の複合を減らした（</t>
    </r>
    <r>
      <rPr>
        <sz val="10"/>
        <rFont val="Arial"/>
        <family val="0"/>
        <charset val="1"/>
      </rPr>
      <t xml:space="preserve">100</t>
    </r>
    <r>
      <rPr>
        <sz val="10"/>
        <rFont val="Noto Sans CJK SC"/>
        <family val="2"/>
      </rPr>
      <t xml:space="preserve">人年あたり</t>
    </r>
    <r>
      <rPr>
        <sz val="10"/>
        <rFont val="Arial"/>
        <family val="0"/>
        <charset val="1"/>
      </rPr>
      <t xml:space="preserve">3.9</t>
    </r>
    <r>
      <rPr>
        <sz val="10"/>
        <rFont val="Noto Sans CJK SC"/>
        <family val="2"/>
      </rPr>
      <t xml:space="preserve">対</t>
    </r>
    <r>
      <rPr>
        <sz val="10"/>
        <rFont val="Arial"/>
        <family val="0"/>
        <charset val="1"/>
      </rPr>
      <t xml:space="preserve">5.0</t>
    </r>
    <r>
      <rPr>
        <sz val="10"/>
        <rFont val="Noto Sans CJK SC"/>
        <family val="2"/>
      </rPr>
      <t xml:space="preserve">、ハザード比</t>
    </r>
    <r>
      <rPr>
        <sz val="10"/>
        <rFont val="Arial"/>
        <family val="0"/>
        <charset val="1"/>
      </rPr>
      <t xml:space="preserve">0.79</t>
    </r>
    <r>
      <rPr>
        <sz val="10"/>
        <rFont val="Noto Sans CJK SC"/>
        <family val="2"/>
      </rPr>
      <t xml:space="preserve">）。</t>
    </r>
  </si>
  <si>
    <t xml:space="preserve">SRC-179</t>
  </si>
  <si>
    <t xml:space="preserve">Kirchhof P, Camm AJ, Goette A, et al. Early Rhythm-Control Therapy in Patients with Atrial Fibrillation (EAST-AFNET 4). N Engl J Med 2020;383:1305-1316</t>
  </si>
  <si>
    <t xml:space="preserve">10.1056/NEJMoa2019422</t>
  </si>
  <si>
    <t xml:space="preserve">32865375</t>
  </si>
  <si>
    <r>
      <rPr>
        <sz val="10"/>
        <rFont val="Noto Sans CJK SC"/>
        <family val="2"/>
      </rPr>
      <t xml:space="preserve">リズムコントロール関連の重篤な有害事象は早期治療群で多かった（</t>
    </r>
    <r>
      <rPr>
        <sz val="10"/>
        <rFont val="Arial"/>
        <family val="0"/>
        <charset val="1"/>
      </rPr>
      <t xml:space="preserve">4.9%</t>
    </r>
    <r>
      <rPr>
        <sz val="10"/>
        <rFont val="Noto Sans CJK SC"/>
        <family val="2"/>
      </rPr>
      <t xml:space="preserve">対</t>
    </r>
    <r>
      <rPr>
        <sz val="10"/>
        <rFont val="Arial"/>
        <family val="0"/>
        <charset val="1"/>
      </rPr>
      <t xml:space="preserve">1.4%</t>
    </r>
    <r>
      <rPr>
        <sz val="10"/>
        <rFont val="Noto Sans CJK SC"/>
        <family val="2"/>
      </rPr>
      <t xml:space="preserve">）。</t>
    </r>
  </si>
  <si>
    <t xml:space="preserve">AR-016</t>
  </si>
  <si>
    <r>
      <rPr>
        <sz val="10"/>
        <rFont val="Noto Sans CJK SC"/>
        <family val="2"/>
      </rPr>
      <t xml:space="preserve">心房細動のレートコントロールでは、左室駆出率が</t>
    </r>
    <r>
      <rPr>
        <sz val="10"/>
        <rFont val="Arial"/>
        <family val="0"/>
        <charset val="1"/>
      </rPr>
      <t xml:space="preserve">25%</t>
    </r>
    <r>
      <rPr>
        <sz val="10"/>
        <rFont val="Noto Sans CJK SC"/>
        <family val="2"/>
      </rPr>
      <t xml:space="preserve">以上</t>
    </r>
    <r>
      <rPr>
        <sz val="10"/>
        <rFont val="Arial"/>
        <family val="0"/>
        <charset val="1"/>
      </rPr>
      <t xml:space="preserve">40%</t>
    </r>
    <r>
      <rPr>
        <sz val="10"/>
        <rFont val="Noto Sans CJK SC"/>
        <family val="2"/>
      </rPr>
      <t xml:space="preserve">未満に低下した例には</t>
    </r>
    <r>
      <rPr>
        <sz val="10"/>
        <rFont val="Arial"/>
        <family val="0"/>
        <charset val="1"/>
      </rPr>
      <t xml:space="preserve">β</t>
    </r>
    <r>
      <rPr>
        <sz val="10"/>
        <rFont val="Noto Sans CJK SC"/>
        <family val="2"/>
      </rPr>
      <t xml:space="preserve">遮断薬（ビソプロロール、カルベジロール）の長期経口投与が推奨され（クラス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）、非ジヒドロピリジン系カルシウム拮抗薬は使うべきでない（</t>
    </r>
    <r>
      <rPr>
        <sz val="10"/>
        <rFont val="Arial"/>
        <family val="0"/>
        <charset val="1"/>
      </rPr>
      <t xml:space="preserve">III</t>
    </r>
    <r>
      <rPr>
        <sz val="10"/>
        <rFont val="Noto Sans CJK SC"/>
        <family val="2"/>
      </rPr>
      <t xml:space="preserve">、</t>
    </r>
    <r>
      <rPr>
        <sz val="10"/>
        <rFont val="Arial"/>
        <family val="0"/>
        <charset val="1"/>
      </rPr>
      <t xml:space="preserve">C</t>
    </r>
    <r>
      <rPr>
        <sz val="10"/>
        <rFont val="Noto Sans CJK SC"/>
        <family val="2"/>
      </rPr>
      <t xml:space="preserve">）。駆出率</t>
    </r>
    <r>
      <rPr>
        <sz val="10"/>
        <rFont val="Arial"/>
        <family val="0"/>
        <charset val="1"/>
      </rPr>
      <t xml:space="preserve">40%</t>
    </r>
    <r>
      <rPr>
        <sz val="10"/>
        <rFont val="Noto Sans CJK SC"/>
        <family val="2"/>
      </rPr>
      <t xml:space="preserve">以上では</t>
    </r>
    <r>
      <rPr>
        <sz val="10"/>
        <rFont val="Arial"/>
        <family val="0"/>
        <charset val="1"/>
      </rPr>
      <t xml:space="preserve">β</t>
    </r>
    <r>
      <rPr>
        <sz val="10"/>
        <rFont val="Noto Sans CJK SC"/>
        <family val="2"/>
      </rPr>
      <t xml:space="preserve">遮断薬またはベラパミル・ジルチアゼムが推奨される（</t>
    </r>
    <r>
      <rPr>
        <sz val="10"/>
        <rFont val="Arial"/>
        <family val="0"/>
        <charset val="1"/>
      </rPr>
      <t xml:space="preserve">I</t>
    </r>
    <r>
      <rPr>
        <sz val="10"/>
        <rFont val="Noto Sans CJK SC"/>
        <family val="2"/>
      </rPr>
      <t xml:space="preserve">、</t>
    </r>
    <r>
      <rPr>
        <sz val="10"/>
        <rFont val="Arial"/>
        <family val="0"/>
        <charset val="1"/>
      </rPr>
      <t xml:space="preserve">B</t>
    </r>
    <r>
      <rPr>
        <sz val="10"/>
        <rFont val="Noto Sans CJK SC"/>
        <family val="2"/>
      </rPr>
      <t xml:space="preserve">）。持続性・永続性心房細動では安静時心拍数</t>
    </r>
    <r>
      <rPr>
        <sz val="10"/>
        <rFont val="Arial"/>
        <family val="0"/>
        <charset val="1"/>
      </rPr>
      <t xml:space="preserve">110/</t>
    </r>
    <r>
      <rPr>
        <sz val="10"/>
        <rFont val="Noto Sans CJK SC"/>
        <family val="2"/>
      </rPr>
      <t xml:space="preserve">分未満を目安とする。</t>
    </r>
  </si>
  <si>
    <t xml:space="preserve">AR-017</t>
  </si>
  <si>
    <r>
      <rPr>
        <sz val="10"/>
        <rFont val="Noto Sans CJK SC"/>
        <family val="2"/>
      </rPr>
      <t xml:space="preserve">血行動態が不安定な心房細動には、</t>
    </r>
    <r>
      <rPr>
        <sz val="10"/>
        <rFont val="Arial"/>
        <family val="0"/>
        <charset val="1"/>
      </rPr>
      <t xml:space="preserve">R</t>
    </r>
    <r>
      <rPr>
        <sz val="10"/>
        <rFont val="Noto Sans CJK SC"/>
        <family val="2"/>
      </rPr>
      <t xml:space="preserve">波同期の直流通電による除細動を行う（クラス</t>
    </r>
    <r>
      <rPr>
        <sz val="10"/>
        <rFont val="Arial"/>
        <family val="0"/>
        <charset val="1"/>
      </rPr>
      <t xml:space="preserve">I</t>
    </r>
    <r>
      <rPr>
        <sz val="10"/>
        <rFont val="Noto Sans CJK SC"/>
        <family val="2"/>
      </rPr>
      <t xml:space="preserve">、レベル</t>
    </r>
    <r>
      <rPr>
        <sz val="10"/>
        <rFont val="Arial"/>
        <family val="0"/>
        <charset val="1"/>
      </rPr>
      <t xml:space="preserve">C</t>
    </r>
    <r>
      <rPr>
        <sz val="10"/>
        <rFont val="Noto Sans CJK SC"/>
        <family val="2"/>
      </rPr>
      <t xml:space="preserve">）。発症から</t>
    </r>
    <r>
      <rPr>
        <sz val="10"/>
        <rFont val="Arial"/>
        <family val="0"/>
        <charset val="1"/>
      </rPr>
      <t xml:space="preserve">48</t>
    </r>
    <r>
      <rPr>
        <sz val="10"/>
        <rFont val="Noto Sans CJK SC"/>
        <family val="2"/>
      </rPr>
      <t xml:space="preserve">時間以内で抗凝固療法を行っていない場合も除細動を考慮でき、</t>
    </r>
    <r>
      <rPr>
        <sz val="10"/>
        <rFont val="Arial"/>
        <family val="0"/>
        <charset val="1"/>
      </rPr>
      <t xml:space="preserve">48</t>
    </r>
    <r>
      <rPr>
        <sz val="10"/>
        <rFont val="Noto Sans CJK SC"/>
        <family val="2"/>
      </rPr>
      <t xml:space="preserve">時間を超えている可能性を否定できない場合は、経食道心エコーで心房内血栓がないことを確かめるか、</t>
    </r>
    <r>
      <rPr>
        <sz val="10"/>
        <rFont val="Arial"/>
        <family val="0"/>
        <charset val="1"/>
      </rPr>
      <t xml:space="preserve">3</t>
    </r>
    <r>
      <rPr>
        <sz val="10"/>
        <rFont val="Noto Sans CJK SC"/>
        <family val="2"/>
      </rPr>
      <t xml:space="preserve">週間以上適切な抗凝固療法を続けてから行う（いずれも</t>
    </r>
    <r>
      <rPr>
        <sz val="10"/>
        <rFont val="Arial"/>
        <family val="0"/>
        <charset val="1"/>
      </rPr>
      <t xml:space="preserve">IIa</t>
    </r>
    <r>
      <rPr>
        <sz val="10"/>
        <rFont val="Noto Sans CJK SC"/>
        <family val="2"/>
      </rPr>
      <t xml:space="preserve">、</t>
    </r>
    <r>
      <rPr>
        <sz val="10"/>
        <rFont val="Arial"/>
        <family val="0"/>
        <charset val="1"/>
      </rPr>
      <t xml:space="preserve">C</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</si>
  <si>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TBL-01-00-166 (id: Jlvnlsg)</t>
    </r>
    <r>
      <rPr>
        <sz val="10"/>
        <rFont val="Noto Sans CJK SC"/>
        <family val="2"/>
      </rPr>
      <t xml:space="preserve">；</t>
    </r>
    <r>
      <rPr>
        <sz val="10"/>
        <rFont val="Arial"/>
        <family val="0"/>
        <charset val="1"/>
      </rPr>
      <t xml:space="preserve">TBL-02-05-032 (id: JlAKpgM)</t>
    </r>
  </si>
  <si>
    <t xml:space="preserve">AR-018</t>
  </si>
  <si>
    <r>
      <rPr>
        <sz val="10"/>
        <rFont val="Noto Sans CJK SC"/>
        <family val="2"/>
      </rPr>
      <t xml:space="preserve">心房細動のカテーテルアブレーションは、少なくとも</t>
    </r>
    <r>
      <rPr>
        <sz val="10"/>
        <rFont val="Arial"/>
        <family val="0"/>
        <charset val="1"/>
      </rPr>
      <t xml:space="preserve">1</t>
    </r>
    <r>
      <rPr>
        <sz val="10"/>
        <rFont val="Noto Sans CJK SC"/>
        <family val="2"/>
      </rPr>
      <t xml:space="preserve">剤の抗不整脈薬が無効な症候性の発作性心房細動に推奨され（クラス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）、症候性の発作性心房細動の第一選択（</t>
    </r>
    <r>
      <rPr>
        <sz val="10"/>
        <rFont val="Arial"/>
        <family val="0"/>
        <charset val="1"/>
      </rPr>
      <t xml:space="preserve">IIa</t>
    </r>
    <r>
      <rPr>
        <sz val="10"/>
        <rFont val="Noto Sans CJK SC"/>
        <family val="2"/>
      </rPr>
      <t xml:space="preserve">、</t>
    </r>
    <r>
      <rPr>
        <sz val="10"/>
        <rFont val="Arial"/>
        <family val="0"/>
        <charset val="1"/>
      </rPr>
      <t xml:space="preserve">B</t>
    </r>
    <r>
      <rPr>
        <sz val="10"/>
        <rFont val="Noto Sans CJK SC"/>
        <family val="2"/>
      </rPr>
      <t xml:space="preserve">）や症候性の持続性心房細動（</t>
    </r>
    <r>
      <rPr>
        <sz val="10"/>
        <rFont val="Arial"/>
        <family val="0"/>
        <charset val="1"/>
      </rPr>
      <t xml:space="preserve">IIa</t>
    </r>
    <r>
      <rPr>
        <sz val="10"/>
        <rFont val="Noto Sans CJK SC"/>
        <family val="2"/>
      </rPr>
      <t xml:space="preserve">、</t>
    </r>
    <r>
      <rPr>
        <sz val="10"/>
        <rFont val="Arial"/>
        <family val="0"/>
        <charset val="1"/>
      </rPr>
      <t xml:space="preserve">B</t>
    </r>
    <r>
      <rPr>
        <sz val="10"/>
        <rFont val="Noto Sans CJK SC"/>
        <family val="2"/>
      </rPr>
      <t xml:space="preserve">）にも考慮される。左房内血栓がある例と抗凝固療法が禁忌の例には行わない（</t>
    </r>
    <r>
      <rPr>
        <sz val="10"/>
        <rFont val="Arial"/>
        <family val="0"/>
        <charset val="1"/>
      </rPr>
      <t xml:space="preserve">III</t>
    </r>
    <r>
      <rPr>
        <sz val="10"/>
        <rFont val="Noto Sans CJK SC"/>
        <family val="2"/>
      </rPr>
      <t xml:space="preserve">、</t>
    </r>
    <r>
      <rPr>
        <sz val="10"/>
        <rFont val="Arial"/>
        <family val="0"/>
        <charset val="1"/>
      </rPr>
      <t xml:space="preserve">A</t>
    </r>
    <r>
      <rPr>
        <sz val="10"/>
        <rFont val="Noto Sans CJK SC"/>
        <family val="2"/>
      </rPr>
      <t xml:space="preserve">）。</t>
    </r>
  </si>
  <si>
    <t xml:space="preserve">AR-019</t>
  </si>
  <si>
    <r>
      <rPr>
        <sz val="10"/>
        <rFont val="Noto Sans CJK SC"/>
        <family val="2"/>
      </rPr>
      <t xml:space="preserve">心不全（左室駆出率</t>
    </r>
    <r>
      <rPr>
        <sz val="10"/>
        <rFont val="Arial"/>
        <family val="0"/>
        <charset val="1"/>
      </rPr>
      <t xml:space="preserve">35%</t>
    </r>
    <r>
      <rPr>
        <sz val="10"/>
        <rFont val="Noto Sans CJK SC"/>
        <family val="2"/>
      </rPr>
      <t xml:space="preserve">以下、</t>
    </r>
    <r>
      <rPr>
        <sz val="10"/>
        <rFont val="Arial"/>
        <family val="0"/>
        <charset val="1"/>
      </rPr>
      <t xml:space="preserve">NYHA II</t>
    </r>
    <r>
      <rPr>
        <sz val="10"/>
        <rFont val="Noto Sans CJK SC"/>
        <family val="2"/>
      </rPr>
      <t xml:space="preserve">〜</t>
    </r>
    <r>
      <rPr>
        <sz val="10"/>
        <rFont val="Arial"/>
        <family val="0"/>
        <charset val="1"/>
      </rPr>
      <t xml:space="preserve">IV</t>
    </r>
    <r>
      <rPr>
        <sz val="10"/>
        <rFont val="Noto Sans CJK SC"/>
        <family val="2"/>
      </rPr>
      <t xml:space="preserve">度、植込み型除細動器あり）を伴う症候性心房細動患者</t>
    </r>
    <r>
      <rPr>
        <sz val="10"/>
        <rFont val="Arial"/>
        <family val="0"/>
        <charset val="1"/>
      </rPr>
      <t xml:space="preserve">363</t>
    </r>
    <r>
      <rPr>
        <sz val="10"/>
        <rFont val="Noto Sans CJK SC"/>
        <family val="2"/>
      </rPr>
      <t xml:space="preserve">人を対象とした</t>
    </r>
    <r>
      <rPr>
        <sz val="10"/>
        <rFont val="Arial"/>
        <family val="0"/>
        <charset val="1"/>
      </rPr>
      <t xml:space="preserve">CASTLE-AF</t>
    </r>
    <r>
      <rPr>
        <sz val="10"/>
        <rFont val="Noto Sans CJK SC"/>
        <family val="2"/>
      </rPr>
      <t xml:space="preserve">試験では、カテーテルアブレーションは薬物治療に比べ、全死亡または心不全悪化による入院を減らした（</t>
    </r>
    <r>
      <rPr>
        <sz val="10"/>
        <rFont val="Arial"/>
        <family val="0"/>
        <charset val="1"/>
      </rPr>
      <t xml:space="preserve">28.5%</t>
    </r>
    <r>
      <rPr>
        <sz val="10"/>
        <rFont val="Noto Sans CJK SC"/>
        <family val="2"/>
      </rPr>
      <t xml:space="preserve">対</t>
    </r>
    <r>
      <rPr>
        <sz val="10"/>
        <rFont val="Arial"/>
        <family val="0"/>
        <charset val="1"/>
      </rPr>
      <t xml:space="preserve">44.6%</t>
    </r>
    <r>
      <rPr>
        <sz val="10"/>
        <rFont val="Noto Sans CJK SC"/>
        <family val="2"/>
      </rPr>
      <t xml:space="preserve">、ハザード比</t>
    </r>
    <r>
      <rPr>
        <sz val="10"/>
        <rFont val="Arial"/>
        <family val="0"/>
        <charset val="1"/>
      </rPr>
      <t xml:space="preserve">0.62</t>
    </r>
    <r>
      <rPr>
        <sz val="10"/>
        <rFont val="Noto Sans CJK SC"/>
        <family val="2"/>
      </rPr>
      <t xml:space="preserve">）。全死亡も</t>
    </r>
    <r>
      <rPr>
        <sz val="10"/>
        <rFont val="Arial"/>
        <family val="0"/>
        <charset val="1"/>
      </rPr>
      <t xml:space="preserve">13.4%</t>
    </r>
    <r>
      <rPr>
        <sz val="10"/>
        <rFont val="Noto Sans CJK SC"/>
        <family val="2"/>
      </rPr>
      <t xml:space="preserve">対</t>
    </r>
    <r>
      <rPr>
        <sz val="10"/>
        <rFont val="Arial"/>
        <family val="0"/>
        <charset val="1"/>
      </rPr>
      <t xml:space="preserve">25.0%</t>
    </r>
    <r>
      <rPr>
        <sz val="10"/>
        <rFont val="Noto Sans CJK SC"/>
        <family val="2"/>
      </rPr>
      <t xml:space="preserve">と少なかった。</t>
    </r>
  </si>
  <si>
    <t xml:space="preserve">欧州・北米ほか</t>
  </si>
  <si>
    <r>
      <rPr>
        <sz val="10"/>
        <rFont val="Arial"/>
        <family val="0"/>
        <charset val="1"/>
      </rPr>
      <t xml:space="preserve">PS-02-06-04 (id: JkxnuQs)</t>
    </r>
    <r>
      <rPr>
        <sz val="10"/>
        <rFont val="Noto Sans CJK SC"/>
        <family val="2"/>
      </rPr>
      <t xml:space="preserve">；</t>
    </r>
    <r>
      <rPr>
        <sz val="10"/>
        <rFont val="Arial"/>
        <family val="0"/>
        <charset val="1"/>
      </rPr>
      <t xml:space="preserve">TBL-01-00-166 (id: Jlvnlsg)</t>
    </r>
    <r>
      <rPr>
        <sz val="10"/>
        <rFont val="Noto Sans CJK SC"/>
        <family val="2"/>
      </rPr>
      <t xml:space="preserve">；</t>
    </r>
    <r>
      <rPr>
        <sz val="10"/>
        <rFont val="Arial"/>
        <family val="0"/>
        <charset val="1"/>
      </rPr>
      <t xml:space="preserve">TBL-01-00-159 (id: Jlvnlr4)</t>
    </r>
    <r>
      <rPr>
        <sz val="10"/>
        <rFont val="Noto Sans CJK SC"/>
        <family val="2"/>
      </rPr>
      <t xml:space="preserve">；</t>
    </r>
    <r>
      <rPr>
        <sz val="10"/>
        <rFont val="Arial"/>
        <family val="0"/>
        <charset val="1"/>
      </rPr>
      <t xml:space="preserve">TBL-02-05-032 (id: JlAKpgM)</t>
    </r>
  </si>
  <si>
    <t xml:space="preserve">SRC-180</t>
  </si>
  <si>
    <t xml:space="preserve">Marrouche NF, Brachmann J, Andresen D, et al. Catheter Ablation for Atrial Fibrillation with Heart Failure (CASTLE-AF). N Engl J Med 2018;378:417-427</t>
  </si>
  <si>
    <t xml:space="preserve">10.1056/NEJMoa1707855</t>
  </si>
  <si>
    <t xml:space="preserve">29385358</t>
  </si>
  <si>
    <t xml:space="preserve">AR-020</t>
  </si>
  <si>
    <t xml:space="preserve">心房粗動</t>
  </si>
  <si>
    <r>
      <rPr>
        <sz val="10"/>
        <rFont val="Noto Sans CJK SC"/>
        <family val="2"/>
      </rPr>
      <t xml:space="preserve">典型的心房粗動のカテーテルアブレーションは、症状がある場合または薬によるレートコントロール・リズムコントロールが効かない場合に推奨される（クラス</t>
    </r>
    <r>
      <rPr>
        <sz val="10"/>
        <rFont val="Arial"/>
        <family val="0"/>
        <charset val="1"/>
      </rPr>
      <t xml:space="preserve">I</t>
    </r>
    <r>
      <rPr>
        <sz val="10"/>
        <rFont val="Noto Sans CJK SC"/>
        <family val="2"/>
      </rPr>
      <t xml:space="preserve">、レベル</t>
    </r>
    <r>
      <rPr>
        <sz val="10"/>
        <rFont val="Arial"/>
        <family val="0"/>
        <charset val="1"/>
      </rPr>
      <t xml:space="preserve">B</t>
    </r>
    <r>
      <rPr>
        <sz val="10"/>
        <rFont val="Noto Sans CJK SC"/>
        <family val="2"/>
      </rPr>
      <t xml:space="preserve">）。</t>
    </r>
  </si>
  <si>
    <r>
      <rPr>
        <sz val="10"/>
        <rFont val="Noto Sans CJK SC"/>
        <family val="2"/>
      </rPr>
      <t xml:space="preserve">医学各論 Ⅴ</t>
    </r>
    <r>
      <rPr>
        <sz val="10"/>
        <rFont val="Arial"/>
        <family val="0"/>
        <charset val="1"/>
      </rPr>
      <t xml:space="preserve">-1-A-④</t>
    </r>
    <r>
      <rPr>
        <sz val="10"/>
        <rFont val="Noto Sans CJK SC"/>
        <family val="2"/>
      </rPr>
      <t xml:space="preserve">（心房粗動、</t>
    </r>
    <r>
      <rPr>
        <sz val="10"/>
        <rFont val="Arial"/>
        <family val="0"/>
        <charset val="1"/>
      </rPr>
      <t xml:space="preserve">a</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</si>
  <si>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TBL-01-00-167 (id: Jlvnlso)</t>
    </r>
    <r>
      <rPr>
        <sz val="10"/>
        <rFont val="Noto Sans CJK SC"/>
        <family val="2"/>
      </rPr>
      <t xml:space="preserve">；</t>
    </r>
    <r>
      <rPr>
        <sz val="10"/>
        <rFont val="Arial"/>
        <family val="0"/>
        <charset val="1"/>
      </rPr>
      <t xml:space="preserve">TBL-02-05-032 (id: JlAKpgM)</t>
    </r>
  </si>
  <si>
    <t xml:space="preserve">SRC-181</t>
  </si>
  <si>
    <r>
      <rPr>
        <sz val="10"/>
        <rFont val="Arial"/>
        <family val="0"/>
        <charset val="1"/>
      </rPr>
      <t xml:space="preserve">Nogami A, Kurita T, Abe H, et al. JCS/JHRS 2019 guideline on non-pharmacotherapy of cardiac arrhythmias. J Arrhythm 2021;37:709-870</t>
    </r>
    <r>
      <rPr>
        <sz val="10"/>
        <rFont val="Noto Sans CJK SC"/>
        <family val="2"/>
      </rPr>
      <t xml:space="preserve">（</t>
    </r>
    <r>
      <rPr>
        <sz val="10"/>
        <rFont val="Arial"/>
        <family val="0"/>
        <charset val="1"/>
      </rPr>
      <t xml:space="preserve">Circ J 2021;85:1104-1244 </t>
    </r>
    <r>
      <rPr>
        <sz val="10"/>
        <rFont val="Noto Sans CJK SC"/>
        <family val="2"/>
      </rPr>
      <t xml:space="preserve">と同時掲載）</t>
    </r>
  </si>
  <si>
    <t xml:space="preserve">10.1002/joa3.12491</t>
  </si>
  <si>
    <t xml:space="preserve">34386109</t>
  </si>
  <si>
    <t xml:space="preserve">AR-021</t>
  </si>
  <si>
    <t xml:space="preserve">発作性上室頻拍</t>
  </si>
  <si>
    <r>
      <rPr>
        <sz val="10"/>
        <rFont val="Arial"/>
        <family val="0"/>
        <charset val="1"/>
      </rPr>
      <t xml:space="preserve">QRS</t>
    </r>
    <r>
      <rPr>
        <sz val="10"/>
        <rFont val="Noto Sans CJK SC"/>
        <family val="2"/>
      </rPr>
      <t xml:space="preserve">幅の狭い上室頻拍の停止には、迷走神経刺激（クラス</t>
    </r>
    <r>
      <rPr>
        <sz val="10"/>
        <rFont val="Arial"/>
        <family val="0"/>
        <charset val="1"/>
      </rPr>
      <t xml:space="preserve">I</t>
    </r>
    <r>
      <rPr>
        <sz val="10"/>
        <rFont val="Noto Sans CJK SC"/>
        <family val="2"/>
      </rPr>
      <t xml:space="preserve">、レベル</t>
    </r>
    <r>
      <rPr>
        <sz val="10"/>
        <rFont val="Arial"/>
        <family val="0"/>
        <charset val="1"/>
      </rPr>
      <t xml:space="preserve">B</t>
    </r>
    <r>
      <rPr>
        <sz val="10"/>
        <rFont val="Noto Sans CJK SC"/>
        <family val="2"/>
      </rPr>
      <t xml:space="preserve">）と</t>
    </r>
    <r>
      <rPr>
        <sz val="10"/>
        <rFont val="Arial"/>
        <family val="0"/>
        <charset val="1"/>
      </rPr>
      <t xml:space="preserve">ATP</t>
    </r>
    <r>
      <rPr>
        <sz val="10"/>
        <rFont val="Noto Sans CJK SC"/>
        <family val="2"/>
      </rPr>
      <t xml:space="preserve">の急速静注（</t>
    </r>
    <r>
      <rPr>
        <sz val="10"/>
        <rFont val="Arial"/>
        <family val="0"/>
        <charset val="1"/>
      </rPr>
      <t xml:space="preserve">I</t>
    </r>
    <r>
      <rPr>
        <sz val="10"/>
        <rFont val="Noto Sans CJK SC"/>
        <family val="2"/>
      </rPr>
      <t xml:space="preserve">、</t>
    </r>
    <r>
      <rPr>
        <sz val="10"/>
        <rFont val="Arial"/>
        <family val="0"/>
        <charset val="1"/>
      </rPr>
      <t xml:space="preserve">A</t>
    </r>
    <r>
      <rPr>
        <sz val="10"/>
        <rFont val="Noto Sans CJK SC"/>
        <family val="2"/>
      </rPr>
      <t xml:space="preserve">）が推奨され、血行動態が不安定な場合や薬が効かない場合は同期下の電気的除細動を行う（</t>
    </r>
    <r>
      <rPr>
        <sz val="10"/>
        <rFont val="Arial"/>
        <family val="0"/>
        <charset val="1"/>
      </rPr>
      <t xml:space="preserve">I</t>
    </r>
    <r>
      <rPr>
        <sz val="10"/>
        <rFont val="Noto Sans CJK SC"/>
        <family val="2"/>
      </rPr>
      <t xml:space="preserve">、</t>
    </r>
    <r>
      <rPr>
        <sz val="10"/>
        <rFont val="Arial"/>
        <family val="0"/>
        <charset val="1"/>
      </rPr>
      <t xml:space="preserve">C</t>
    </r>
    <r>
      <rPr>
        <sz val="10"/>
        <rFont val="Noto Sans CJK SC"/>
        <family val="2"/>
      </rPr>
      <t xml:space="preserve">）。ベラパミルまたはジルチアゼムの静注も考慮される（</t>
    </r>
    <r>
      <rPr>
        <sz val="10"/>
        <rFont val="Arial"/>
        <family val="0"/>
        <charset val="1"/>
      </rPr>
      <t xml:space="preserve">IIa</t>
    </r>
    <r>
      <rPr>
        <sz val="10"/>
        <rFont val="Noto Sans CJK SC"/>
        <family val="2"/>
      </rPr>
      <t xml:space="preserve">、</t>
    </r>
    <r>
      <rPr>
        <sz val="10"/>
        <rFont val="Arial"/>
        <family val="0"/>
        <charset val="1"/>
      </rPr>
      <t xml:space="preserve">A</t>
    </r>
    <r>
      <rPr>
        <sz val="10"/>
        <rFont val="Noto Sans CJK SC"/>
        <family val="2"/>
      </rPr>
      <t xml:space="preserve">）。</t>
    </r>
    <r>
      <rPr>
        <sz val="10"/>
        <rFont val="Arial"/>
        <family val="0"/>
        <charset val="1"/>
      </rPr>
      <t xml:space="preserve">ATP</t>
    </r>
    <r>
      <rPr>
        <sz val="10"/>
        <rFont val="Noto Sans CJK SC"/>
        <family val="2"/>
      </rPr>
      <t xml:space="preserve">は日本では上室頻拍への適応外使用で、喘息患者には禁忌である。</t>
    </r>
  </si>
  <si>
    <r>
      <rPr>
        <sz val="10"/>
        <rFont val="Noto Sans CJK SC"/>
        <family val="2"/>
      </rPr>
      <t xml:space="preserve">医学各論 Ⅴ</t>
    </r>
    <r>
      <rPr>
        <sz val="10"/>
        <rFont val="Arial"/>
        <family val="0"/>
        <charset val="1"/>
      </rPr>
      <t xml:space="preserve">-1-A-②</t>
    </r>
    <r>
      <rPr>
        <sz val="10"/>
        <rFont val="Noto Sans CJK SC"/>
        <family val="2"/>
      </rPr>
      <t xml:space="preserve">（発作性上室頻拍、</t>
    </r>
    <r>
      <rPr>
        <sz val="10"/>
        <rFont val="Arial"/>
        <family val="0"/>
        <charset val="1"/>
      </rPr>
      <t xml:space="preserve">a</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</si>
  <si>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TBL-01-00-168 (id: Jlvnlsw)</t>
    </r>
  </si>
  <si>
    <t xml:space="preserve">AR-022</t>
  </si>
  <si>
    <r>
      <rPr>
        <sz val="10"/>
        <rFont val="Arial"/>
        <family val="0"/>
        <charset val="1"/>
      </rPr>
      <t xml:space="preserve">WPW</t>
    </r>
    <r>
      <rPr>
        <sz val="10"/>
        <rFont val="Noto Sans CJK SC"/>
        <family val="2"/>
      </rPr>
      <t xml:space="preserve">症候群</t>
    </r>
  </si>
  <si>
    <r>
      <rPr>
        <sz val="10"/>
        <rFont val="Noto Sans CJK SC"/>
        <family val="2"/>
      </rPr>
      <t xml:space="preserve">副伝導路のカテーテルアブレーションは、副伝導路を介する症候性の上室頻拍と、早期興奮を伴う症状の強い頻拍性心房細動・心房頻拍に推奨される（いずれもクラス</t>
    </r>
    <r>
      <rPr>
        <sz val="10"/>
        <rFont val="Arial"/>
        <family val="0"/>
        <charset val="1"/>
      </rPr>
      <t xml:space="preserve">I</t>
    </r>
    <r>
      <rPr>
        <sz val="10"/>
        <rFont val="Noto Sans CJK SC"/>
        <family val="2"/>
      </rPr>
      <t xml:space="preserve">、レベル</t>
    </r>
    <r>
      <rPr>
        <sz val="10"/>
        <rFont val="Arial"/>
        <family val="0"/>
        <charset val="1"/>
      </rPr>
      <t xml:space="preserve">B</t>
    </r>
    <r>
      <rPr>
        <sz val="10"/>
        <rFont val="Noto Sans CJK SC"/>
        <family val="2"/>
      </rPr>
      <t xml:space="preserve">）。無症状でも、早期興奮があると本人や他人に危険が及ぶ職業に就けない場合には考慮される（</t>
    </r>
    <r>
      <rPr>
        <sz val="10"/>
        <rFont val="Arial"/>
        <family val="0"/>
        <charset val="1"/>
      </rPr>
      <t xml:space="preserve">IIa</t>
    </r>
    <r>
      <rPr>
        <sz val="10"/>
        <rFont val="Noto Sans CJK SC"/>
        <family val="2"/>
      </rPr>
      <t xml:space="preserve">、</t>
    </r>
    <r>
      <rPr>
        <sz val="10"/>
        <rFont val="Arial"/>
        <family val="0"/>
        <charset val="1"/>
      </rPr>
      <t xml:space="preserve">B</t>
    </r>
    <r>
      <rPr>
        <sz val="10"/>
        <rFont val="Noto Sans CJK SC"/>
        <family val="2"/>
      </rPr>
      <t xml:space="preserve">）。</t>
    </r>
  </si>
  <si>
    <r>
      <rPr>
        <sz val="10"/>
        <rFont val="Noto Sans CJK SC"/>
        <family val="2"/>
      </rPr>
      <t xml:space="preserve">医学各論 Ⅴ</t>
    </r>
    <r>
      <rPr>
        <sz val="10"/>
        <rFont val="Arial"/>
        <family val="0"/>
        <charset val="1"/>
      </rPr>
      <t xml:space="preserve">-1-A-③</t>
    </r>
    <r>
      <rPr>
        <sz val="10"/>
        <rFont val="Noto Sans CJK SC"/>
        <family val="2"/>
      </rPr>
      <t xml:space="preserve">（</t>
    </r>
    <r>
      <rPr>
        <sz val="10"/>
        <rFont val="Arial"/>
        <family val="0"/>
        <charset val="1"/>
      </rPr>
      <t xml:space="preserve">WPW</t>
    </r>
    <r>
      <rPr>
        <sz val="10"/>
        <rFont val="Noto Sans CJK SC"/>
        <family val="2"/>
      </rPr>
      <t xml:space="preserve">症候群、</t>
    </r>
    <r>
      <rPr>
        <sz val="10"/>
        <rFont val="Arial"/>
        <family val="0"/>
        <charset val="1"/>
      </rPr>
      <t xml:space="preserve">a</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</si>
  <si>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TBL-01-00-173 (id: JlvnltU)</t>
    </r>
    <r>
      <rPr>
        <sz val="10"/>
        <rFont val="Noto Sans CJK SC"/>
        <family val="2"/>
      </rPr>
      <t xml:space="preserve">；</t>
    </r>
    <r>
      <rPr>
        <sz val="10"/>
        <rFont val="Arial"/>
        <family val="0"/>
        <charset val="1"/>
      </rPr>
      <t xml:space="preserve">TBL-02-05-032 (id: JlAKpgM)</t>
    </r>
  </si>
  <si>
    <t xml:space="preserve">AR-023</t>
  </si>
  <si>
    <r>
      <rPr>
        <sz val="10"/>
        <rFont val="Noto Sans CJK SC"/>
        <family val="2"/>
      </rPr>
      <t xml:space="preserve">副伝導路を順行する頻拍（逆方向性房室回帰性頻拍）で</t>
    </r>
    <r>
      <rPr>
        <sz val="10"/>
        <rFont val="Arial"/>
        <family val="0"/>
        <charset val="1"/>
      </rPr>
      <t xml:space="preserve">QRS</t>
    </r>
    <r>
      <rPr>
        <sz val="10"/>
        <rFont val="Noto Sans CJK SC"/>
        <family val="2"/>
      </rPr>
      <t xml:space="preserve">幅が広い場合は、</t>
    </r>
    <r>
      <rPr>
        <sz val="10"/>
        <rFont val="Arial"/>
        <family val="0"/>
        <charset val="1"/>
      </rPr>
      <t xml:space="preserve">ATP</t>
    </r>
    <r>
      <rPr>
        <sz val="10"/>
        <rFont val="Noto Sans CJK SC"/>
        <family val="2"/>
      </rPr>
      <t xml:space="preserve">、ベラパミル、ジルチアゼム、</t>
    </r>
    <r>
      <rPr>
        <sz val="10"/>
        <rFont val="Arial"/>
        <family val="0"/>
        <charset val="1"/>
      </rPr>
      <t xml:space="preserve">β</t>
    </r>
    <r>
      <rPr>
        <sz val="10"/>
        <rFont val="Noto Sans CJK SC"/>
        <family val="2"/>
      </rPr>
      <t xml:space="preserve">遮断薬の静注を避け、Ⅰ群抗不整脈薬の静注を行う（クラス</t>
    </r>
    <r>
      <rPr>
        <sz val="10"/>
        <rFont val="Arial"/>
        <family val="0"/>
        <charset val="1"/>
      </rPr>
      <t xml:space="preserve">IIa</t>
    </r>
    <r>
      <rPr>
        <sz val="10"/>
        <rFont val="Noto Sans CJK SC"/>
        <family val="2"/>
      </rPr>
      <t xml:space="preserve">、レベル</t>
    </r>
    <r>
      <rPr>
        <sz val="10"/>
        <rFont val="Arial"/>
        <family val="0"/>
        <charset val="1"/>
      </rPr>
      <t xml:space="preserve">C</t>
    </r>
    <r>
      <rPr>
        <sz val="10"/>
        <rFont val="Noto Sans CJK SC"/>
        <family val="2"/>
      </rPr>
      <t xml:space="preserve">）。早期興奮を伴う心房細動で血行動態が不安定な場合は、直流通電による除細動を行う（</t>
    </r>
    <r>
      <rPr>
        <sz val="10"/>
        <rFont val="Arial"/>
        <family val="0"/>
        <charset val="1"/>
      </rPr>
      <t xml:space="preserve">I</t>
    </r>
    <r>
      <rPr>
        <sz val="10"/>
        <rFont val="Noto Sans CJK SC"/>
        <family val="2"/>
      </rPr>
      <t xml:space="preserve">、</t>
    </r>
    <r>
      <rPr>
        <sz val="10"/>
        <rFont val="Arial"/>
        <family val="0"/>
        <charset val="1"/>
      </rPr>
      <t xml:space="preserve">C</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</si>
  <si>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TBL-01-00-173 (id: JlvnltU)</t>
    </r>
  </si>
  <si>
    <t xml:space="preserve">AR-024</t>
  </si>
  <si>
    <t xml:space="preserve">心室期外収縮</t>
  </si>
  <si>
    <r>
      <rPr>
        <sz val="10"/>
        <rFont val="Noto Sans CJK SC"/>
        <family val="2"/>
      </rPr>
      <t xml:space="preserve">器質的心疾患のない症候性の心室期外収縮には、生活の質の改善を目的に</t>
    </r>
    <r>
      <rPr>
        <sz val="10"/>
        <rFont val="Arial"/>
        <family val="0"/>
        <charset val="1"/>
      </rPr>
      <t xml:space="preserve">β</t>
    </r>
    <r>
      <rPr>
        <sz val="10"/>
        <rFont val="Noto Sans CJK SC"/>
        <family val="2"/>
      </rPr>
      <t xml:space="preserve">遮断薬やカルシウム拮抗薬を考慮できる（クラス</t>
    </r>
    <r>
      <rPr>
        <sz val="10"/>
        <rFont val="Arial"/>
        <family val="0"/>
        <charset val="1"/>
      </rPr>
      <t xml:space="preserve">IIa</t>
    </r>
    <r>
      <rPr>
        <sz val="10"/>
        <rFont val="Noto Sans CJK SC"/>
        <family val="2"/>
      </rPr>
      <t xml:space="preserve">、レベル</t>
    </r>
    <r>
      <rPr>
        <sz val="10"/>
        <rFont val="Arial"/>
        <family val="0"/>
        <charset val="1"/>
      </rPr>
      <t xml:space="preserve">B</t>
    </r>
    <r>
      <rPr>
        <sz val="10"/>
        <rFont val="Noto Sans CJK SC"/>
        <family val="2"/>
      </rPr>
      <t xml:space="preserve">）。頻発する期外収縮による心筋症では</t>
    </r>
    <r>
      <rPr>
        <sz val="10"/>
        <rFont val="Arial"/>
        <family val="0"/>
        <charset val="1"/>
      </rPr>
      <t xml:space="preserve">β</t>
    </r>
    <r>
      <rPr>
        <sz val="10"/>
        <rFont val="Noto Sans CJK SC"/>
        <family val="2"/>
      </rPr>
      <t xml:space="preserve">遮断薬やアミオダロンを考慮できる（</t>
    </r>
    <r>
      <rPr>
        <sz val="10"/>
        <rFont val="Arial"/>
        <family val="0"/>
        <charset val="1"/>
      </rPr>
      <t xml:space="preserve">IIa</t>
    </r>
    <r>
      <rPr>
        <sz val="10"/>
        <rFont val="Noto Sans CJK SC"/>
        <family val="2"/>
      </rPr>
      <t xml:space="preserve">、</t>
    </r>
    <r>
      <rPr>
        <sz val="10"/>
        <rFont val="Arial"/>
        <family val="0"/>
        <charset val="1"/>
      </rPr>
      <t xml:space="preserve">B</t>
    </r>
    <r>
      <rPr>
        <sz val="10"/>
        <rFont val="Noto Sans CJK SC"/>
        <family val="2"/>
      </rPr>
      <t xml:space="preserve">）。心筋梗塞後の期外収縮にⅠ</t>
    </r>
    <r>
      <rPr>
        <sz val="10"/>
        <rFont val="Arial"/>
        <family val="0"/>
        <charset val="1"/>
      </rPr>
      <t xml:space="preserve">A</t>
    </r>
    <r>
      <rPr>
        <sz val="10"/>
        <rFont val="Noto Sans CJK SC"/>
        <family val="2"/>
      </rPr>
      <t xml:space="preserve">群・Ⅰ</t>
    </r>
    <r>
      <rPr>
        <sz val="10"/>
        <rFont val="Arial"/>
        <family val="0"/>
        <charset val="1"/>
      </rPr>
      <t xml:space="preserve">C</t>
    </r>
    <r>
      <rPr>
        <sz val="10"/>
        <rFont val="Noto Sans CJK SC"/>
        <family val="2"/>
      </rPr>
      <t xml:space="preserve">群抗不整脈薬を使ってはならない（</t>
    </r>
    <r>
      <rPr>
        <sz val="10"/>
        <rFont val="Arial"/>
        <family val="0"/>
        <charset val="1"/>
      </rPr>
      <t xml:space="preserve">III</t>
    </r>
    <r>
      <rPr>
        <sz val="10"/>
        <rFont val="Noto Sans CJK SC"/>
        <family val="2"/>
      </rPr>
      <t xml:space="preserve">、</t>
    </r>
    <r>
      <rPr>
        <sz val="10"/>
        <rFont val="Arial"/>
        <family val="0"/>
        <charset val="1"/>
      </rPr>
      <t xml:space="preserve">B</t>
    </r>
    <r>
      <rPr>
        <sz val="10"/>
        <rFont val="Noto Sans CJK SC"/>
        <family val="2"/>
      </rPr>
      <t xml:space="preserve">）。</t>
    </r>
  </si>
  <si>
    <r>
      <rPr>
        <sz val="10"/>
        <rFont val="Noto Sans CJK SC"/>
        <family val="2"/>
      </rPr>
      <t xml:space="preserve">医学各論 Ⅴ</t>
    </r>
    <r>
      <rPr>
        <sz val="10"/>
        <rFont val="Arial"/>
        <family val="0"/>
        <charset val="1"/>
      </rPr>
      <t xml:space="preserve">-1-B-①</t>
    </r>
    <r>
      <rPr>
        <sz val="10"/>
        <rFont val="Noto Sans CJK SC"/>
        <family val="2"/>
      </rPr>
      <t xml:space="preserve">（心室期外収縮、</t>
    </r>
    <r>
      <rPr>
        <sz val="10"/>
        <rFont val="Arial"/>
        <family val="0"/>
        <charset val="1"/>
      </rPr>
      <t xml:space="preserve">a</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</si>
  <si>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TBL-01-00-172 (id: JlvnltI)</t>
    </r>
  </si>
  <si>
    <t xml:space="preserve">AR-025</t>
  </si>
  <si>
    <r>
      <rPr>
        <sz val="10"/>
        <rFont val="Noto Sans CJK SC"/>
        <family val="2"/>
      </rPr>
      <t xml:space="preserve">心筋梗塞後の心室期外収縮を抑えられた患者を対象とした</t>
    </r>
    <r>
      <rPr>
        <sz val="10"/>
        <rFont val="Arial"/>
        <family val="0"/>
        <charset val="1"/>
      </rPr>
      <t xml:space="preserve">CAST</t>
    </r>
    <r>
      <rPr>
        <sz val="10"/>
        <rFont val="Noto Sans CJK SC"/>
        <family val="2"/>
      </rPr>
      <t xml:space="preserve">試験では、エンカイニドとフレカイニドで死亡が増えたため投与が中止された。不整脈による死亡は実薬群</t>
    </r>
    <r>
      <rPr>
        <sz val="10"/>
        <rFont val="Arial"/>
        <family val="0"/>
        <charset val="1"/>
      </rPr>
      <t xml:space="preserve">43</t>
    </r>
    <r>
      <rPr>
        <sz val="10"/>
        <rFont val="Noto Sans CJK SC"/>
        <family val="2"/>
      </rPr>
      <t xml:space="preserve">人に対しプラセボ群</t>
    </r>
    <r>
      <rPr>
        <sz val="10"/>
        <rFont val="Arial"/>
        <family val="0"/>
        <charset val="1"/>
      </rPr>
      <t xml:space="preserve">16</t>
    </r>
    <r>
      <rPr>
        <sz val="10"/>
        <rFont val="Noto Sans CJK SC"/>
        <family val="2"/>
      </rPr>
      <t xml:space="preserve">人であった。</t>
    </r>
  </si>
  <si>
    <r>
      <rPr>
        <sz val="10"/>
        <rFont val="Arial"/>
        <family val="0"/>
        <charset val="1"/>
      </rPr>
      <t xml:space="preserve">PS-02-06-04 (id: JkxnuQs)</t>
    </r>
    <r>
      <rPr>
        <sz val="10"/>
        <rFont val="Noto Sans CJK SC"/>
        <family val="2"/>
      </rPr>
      <t xml:space="preserve">；</t>
    </r>
    <r>
      <rPr>
        <sz val="10"/>
        <rFont val="Arial"/>
        <family val="0"/>
        <charset val="1"/>
      </rPr>
      <t xml:space="preserve">TBL-01-00-172 (id: JlvnltI)</t>
    </r>
    <r>
      <rPr>
        <sz val="10"/>
        <rFont val="Noto Sans CJK SC"/>
        <family val="2"/>
      </rPr>
      <t xml:space="preserve">；</t>
    </r>
    <r>
      <rPr>
        <sz val="10"/>
        <rFont val="Arial"/>
        <family val="0"/>
        <charset val="1"/>
      </rPr>
      <t xml:space="preserve">TBL-01-00-163 (id: JlvnlsQ)</t>
    </r>
  </si>
  <si>
    <t xml:space="preserve">SRC-182</t>
  </si>
  <si>
    <t xml:space="preserve">Echt DS, Liebson PR, Mitchell LB, et al. Mortality and morbidity in patients receiving encainide, flecainide, or placebo. The Cardiac Arrhythmia Suppression Trial. N Engl J Med 1991;324:781-788</t>
  </si>
  <si>
    <t xml:space="preserve">10.1056/NEJM199103213241201</t>
  </si>
  <si>
    <t xml:space="preserve">1900101</t>
  </si>
  <si>
    <t xml:space="preserve">AR-026</t>
  </si>
  <si>
    <t xml:space="preserve">心室頻拍</t>
  </si>
  <si>
    <r>
      <rPr>
        <sz val="10"/>
        <rFont val="Noto Sans CJK SC"/>
        <family val="2"/>
      </rPr>
      <t xml:space="preserve">器質的心疾患に伴う持続性心室頻拍で血行動態が不安定な場合は、ただちに直流通電を行う（クラス</t>
    </r>
    <r>
      <rPr>
        <sz val="10"/>
        <rFont val="Arial"/>
        <family val="0"/>
        <charset val="1"/>
      </rPr>
      <t xml:space="preserve">I</t>
    </r>
    <r>
      <rPr>
        <sz val="10"/>
        <rFont val="Noto Sans CJK SC"/>
        <family val="2"/>
      </rPr>
      <t xml:space="preserve">、レベル</t>
    </r>
    <r>
      <rPr>
        <sz val="10"/>
        <rFont val="Arial"/>
        <family val="0"/>
        <charset val="1"/>
      </rPr>
      <t xml:space="preserve">B</t>
    </r>
    <r>
      <rPr>
        <sz val="10"/>
        <rFont val="Noto Sans CJK SC"/>
        <family val="2"/>
      </rPr>
      <t xml:space="preserve">）。再発する心室頻拍と突然死の予防には植込み型除細動器（</t>
    </r>
    <r>
      <rPr>
        <sz val="10"/>
        <rFont val="Arial"/>
        <family val="0"/>
        <charset val="1"/>
      </rPr>
      <t xml:space="preserve">ICD</t>
    </r>
    <r>
      <rPr>
        <sz val="10"/>
        <rFont val="Noto Sans CJK SC"/>
        <family val="2"/>
      </rPr>
      <t xml:space="preserve">）が推奨され（</t>
    </r>
    <r>
      <rPr>
        <sz val="10"/>
        <rFont val="Arial"/>
        <family val="0"/>
        <charset val="1"/>
      </rPr>
      <t xml:space="preserve">I</t>
    </r>
    <r>
      <rPr>
        <sz val="10"/>
        <rFont val="Noto Sans CJK SC"/>
        <family val="2"/>
      </rPr>
      <t xml:space="preserve">、</t>
    </r>
    <r>
      <rPr>
        <sz val="10"/>
        <rFont val="Arial"/>
        <family val="0"/>
        <charset val="1"/>
      </rPr>
      <t xml:space="preserve">A</t>
    </r>
    <r>
      <rPr>
        <sz val="10"/>
        <rFont val="Noto Sans CJK SC"/>
        <family val="2"/>
      </rPr>
      <t xml:space="preserve">）、虚血性心疾患による薬剤抵抗性の心室頻拍にはカテーテルアブレーションが推奨される（</t>
    </r>
    <r>
      <rPr>
        <sz val="10"/>
        <rFont val="Arial"/>
        <family val="0"/>
        <charset val="1"/>
      </rPr>
      <t xml:space="preserve">I</t>
    </r>
    <r>
      <rPr>
        <sz val="10"/>
        <rFont val="Noto Sans CJK SC"/>
        <family val="2"/>
      </rPr>
      <t xml:space="preserve">、</t>
    </r>
    <r>
      <rPr>
        <sz val="10"/>
        <rFont val="Arial"/>
        <family val="0"/>
        <charset val="1"/>
      </rPr>
      <t xml:space="preserve">B</t>
    </r>
    <r>
      <rPr>
        <sz val="10"/>
        <rFont val="Noto Sans CJK SC"/>
        <family val="2"/>
      </rPr>
      <t xml:space="preserve">）。除細動後も不安定な場合はアミオダロンまたはニフェカラントの静注を考慮する（</t>
    </r>
    <r>
      <rPr>
        <sz val="10"/>
        <rFont val="Arial"/>
        <family val="0"/>
        <charset val="1"/>
      </rPr>
      <t xml:space="preserve">IIa</t>
    </r>
    <r>
      <rPr>
        <sz val="10"/>
        <rFont val="Noto Sans CJK SC"/>
        <family val="2"/>
      </rPr>
      <t xml:space="preserve">、</t>
    </r>
    <r>
      <rPr>
        <sz val="10"/>
        <rFont val="Arial"/>
        <family val="0"/>
        <charset val="1"/>
      </rPr>
      <t xml:space="preserve">A</t>
    </r>
    <r>
      <rPr>
        <sz val="10"/>
        <rFont val="Noto Sans CJK SC"/>
        <family val="2"/>
      </rPr>
      <t xml:space="preserve">）。</t>
    </r>
  </si>
  <si>
    <r>
      <rPr>
        <sz val="10"/>
        <rFont val="Noto Sans CJK SC"/>
        <family val="2"/>
      </rPr>
      <t xml:space="preserve">医学各論 Ⅴ</t>
    </r>
    <r>
      <rPr>
        <sz val="10"/>
        <rFont val="Arial"/>
        <family val="0"/>
        <charset val="1"/>
      </rPr>
      <t xml:space="preserve">-1-B-②</t>
    </r>
    <r>
      <rPr>
        <sz val="10"/>
        <rFont val="Noto Sans CJK SC"/>
        <family val="2"/>
      </rPr>
      <t xml:space="preserve">（心室頻拍、</t>
    </r>
    <r>
      <rPr>
        <sz val="10"/>
        <rFont val="Arial"/>
        <family val="0"/>
        <charset val="1"/>
      </rPr>
      <t xml:space="preserve">a</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</si>
  <si>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TBL-01-00-169 (id: Jlvnls0)</t>
    </r>
    <r>
      <rPr>
        <sz val="10"/>
        <rFont val="Noto Sans CJK SC"/>
        <family val="2"/>
      </rPr>
      <t xml:space="preserve">；</t>
    </r>
    <r>
      <rPr>
        <sz val="10"/>
        <rFont val="Arial"/>
        <family val="0"/>
        <charset val="1"/>
      </rPr>
      <t xml:space="preserve">TBL-02-05-032 (id: JlAKpgM)</t>
    </r>
  </si>
  <si>
    <t xml:space="preserve">AR-027</t>
  </si>
  <si>
    <t xml:space="preserve">心室細動</t>
  </si>
  <si>
    <r>
      <rPr>
        <sz val="10"/>
        <rFont val="Noto Sans CJK SC"/>
        <family val="2"/>
      </rPr>
      <t xml:space="preserve">心室細動から蘇生した患者、または重い症状を伴う持続性心室頻拍の患者</t>
    </r>
    <r>
      <rPr>
        <sz val="10"/>
        <rFont val="Arial"/>
        <family val="0"/>
        <charset val="1"/>
      </rPr>
      <t xml:space="preserve">1,016</t>
    </r>
    <r>
      <rPr>
        <sz val="10"/>
        <rFont val="Noto Sans CJK SC"/>
        <family val="2"/>
      </rPr>
      <t xml:space="preserve">人を対象とした</t>
    </r>
    <r>
      <rPr>
        <sz val="10"/>
        <rFont val="Arial"/>
        <family val="0"/>
        <charset val="1"/>
      </rPr>
      <t xml:space="preserve">AVID</t>
    </r>
    <r>
      <rPr>
        <sz val="10"/>
        <rFont val="Noto Sans CJK SC"/>
        <family val="2"/>
      </rPr>
      <t xml:space="preserve">試験では、植込み型除細動器は抗不整脈薬（主にアミオダロン）より生存率が高く、</t>
    </r>
    <r>
      <rPr>
        <sz val="10"/>
        <rFont val="Arial"/>
        <family val="0"/>
        <charset val="1"/>
      </rPr>
      <t xml:space="preserve">3</t>
    </r>
    <r>
      <rPr>
        <sz val="10"/>
        <rFont val="Noto Sans CJK SC"/>
        <family val="2"/>
      </rPr>
      <t xml:space="preserve">年生存率は</t>
    </r>
    <r>
      <rPr>
        <sz val="10"/>
        <rFont val="Arial"/>
        <family val="0"/>
        <charset val="1"/>
      </rPr>
      <t xml:space="preserve">75.4%</t>
    </r>
    <r>
      <rPr>
        <sz val="10"/>
        <rFont val="Noto Sans CJK SC"/>
        <family val="2"/>
      </rPr>
      <t xml:space="preserve">対</t>
    </r>
    <r>
      <rPr>
        <sz val="10"/>
        <rFont val="Arial"/>
        <family val="0"/>
        <charset val="1"/>
      </rPr>
      <t xml:space="preserve">64.1%</t>
    </r>
    <r>
      <rPr>
        <sz val="10"/>
        <rFont val="Noto Sans CJK SC"/>
        <family val="2"/>
      </rPr>
      <t xml:space="preserve">であった。</t>
    </r>
  </si>
  <si>
    <r>
      <rPr>
        <sz val="10"/>
        <rFont val="Noto Sans CJK SC"/>
        <family val="2"/>
      </rPr>
      <t xml:space="preserve">医学各論 Ⅴ</t>
    </r>
    <r>
      <rPr>
        <sz val="10"/>
        <rFont val="Arial"/>
        <family val="0"/>
        <charset val="1"/>
      </rPr>
      <t xml:space="preserve">-1-B-③</t>
    </r>
    <r>
      <rPr>
        <sz val="10"/>
        <rFont val="Noto Sans CJK SC"/>
        <family val="2"/>
      </rPr>
      <t xml:space="preserve">（心室細動、</t>
    </r>
    <r>
      <rPr>
        <sz val="10"/>
        <rFont val="Arial"/>
        <family val="0"/>
        <charset val="1"/>
      </rPr>
      <t xml:space="preserve">a</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</si>
  <si>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TBL-01-00-171 (id: JlvnltA)</t>
    </r>
    <r>
      <rPr>
        <sz val="10"/>
        <rFont val="Noto Sans CJK SC"/>
        <family val="2"/>
      </rPr>
      <t xml:space="preserve">；</t>
    </r>
    <r>
      <rPr>
        <sz val="10"/>
        <rFont val="Arial"/>
        <family val="0"/>
        <charset val="1"/>
      </rPr>
      <t xml:space="preserve">TBL-02-05-032 (id: JlAKpgM)</t>
    </r>
  </si>
  <si>
    <t xml:space="preserve">SRC-183</t>
  </si>
  <si>
    <t xml:space="preserve">Antiarrhythmics versus Implantable Defibrillators (AVID) Investigators. A comparison of antiarrhythmic-drug therapy with implantable defibrillators in patients resuscitated from near-fatal ventricular arrhythmias. N Engl J Med 1997;337:1576-1584</t>
  </si>
  <si>
    <t xml:space="preserve">10.1056/NEJM199711273372202</t>
  </si>
  <si>
    <t xml:space="preserve">9411221</t>
  </si>
  <si>
    <t xml:space="preserve">AR-028</t>
  </si>
  <si>
    <t xml:space="preserve">致死性不整脈</t>
  </si>
  <si>
    <r>
      <rPr>
        <sz val="10"/>
        <rFont val="Noto Sans CJK SC"/>
        <family val="2"/>
      </rPr>
      <t xml:space="preserve">心筋梗塞の既往があり左室駆出率</t>
    </r>
    <r>
      <rPr>
        <sz val="10"/>
        <rFont val="Arial"/>
        <family val="0"/>
        <charset val="1"/>
      </rPr>
      <t xml:space="preserve">30%</t>
    </r>
    <r>
      <rPr>
        <sz val="10"/>
        <rFont val="Noto Sans CJK SC"/>
        <family val="2"/>
      </rPr>
      <t xml:space="preserve">以下の患者</t>
    </r>
    <r>
      <rPr>
        <sz val="10"/>
        <rFont val="Arial"/>
        <family val="0"/>
        <charset val="1"/>
      </rPr>
      <t xml:space="preserve">1,232</t>
    </r>
    <r>
      <rPr>
        <sz val="10"/>
        <rFont val="Noto Sans CJK SC"/>
        <family val="2"/>
      </rPr>
      <t xml:space="preserve">人を対象とした</t>
    </r>
    <r>
      <rPr>
        <sz val="10"/>
        <rFont val="Arial"/>
        <family val="0"/>
        <charset val="1"/>
      </rPr>
      <t xml:space="preserve">MADIT-II</t>
    </r>
    <r>
      <rPr>
        <sz val="10"/>
        <rFont val="Noto Sans CJK SC"/>
        <family val="2"/>
      </rPr>
      <t xml:space="preserve">試験では、電気生理検査によるリスク評価をせずに予防的に植込み型除細動器を入れると、通常治療に比べて死亡が減った（平均</t>
    </r>
    <r>
      <rPr>
        <sz val="10"/>
        <rFont val="Arial"/>
        <family val="0"/>
        <charset val="1"/>
      </rPr>
      <t xml:space="preserve">20</t>
    </r>
    <r>
      <rPr>
        <sz val="10"/>
        <rFont val="Noto Sans CJK SC"/>
        <family val="2"/>
      </rPr>
      <t xml:space="preserve">か月で</t>
    </r>
    <r>
      <rPr>
        <sz val="10"/>
        <rFont val="Arial"/>
        <family val="0"/>
        <charset val="1"/>
      </rPr>
      <t xml:space="preserve">14.2%</t>
    </r>
    <r>
      <rPr>
        <sz val="10"/>
        <rFont val="Noto Sans CJK SC"/>
        <family val="2"/>
      </rPr>
      <t xml:space="preserve">対</t>
    </r>
    <r>
      <rPr>
        <sz val="10"/>
        <rFont val="Arial"/>
        <family val="0"/>
        <charset val="1"/>
      </rPr>
      <t xml:space="preserve">19.8%</t>
    </r>
    <r>
      <rPr>
        <sz val="10"/>
        <rFont val="Noto Sans CJK SC"/>
        <family val="2"/>
      </rPr>
      <t xml:space="preserve">、ハザード比</t>
    </r>
    <r>
      <rPr>
        <sz val="10"/>
        <rFont val="Arial"/>
        <family val="0"/>
        <charset val="1"/>
      </rPr>
      <t xml:space="preserve">0.69</t>
    </r>
    <r>
      <rPr>
        <sz val="10"/>
        <rFont val="Noto Sans CJK SC"/>
        <family val="2"/>
      </rPr>
      <t xml:space="preserve">）。</t>
    </r>
  </si>
  <si>
    <t xml:space="preserve">米国・欧州</t>
  </si>
  <si>
    <r>
      <rPr>
        <sz val="10"/>
        <rFont val="Noto Sans CJK SC"/>
        <family val="2"/>
      </rPr>
      <t xml:space="preserve">医学各論 Ⅴ</t>
    </r>
    <r>
      <rPr>
        <sz val="10"/>
        <rFont val="Arial"/>
        <family val="0"/>
        <charset val="1"/>
      </rPr>
      <t xml:space="preserve">-1-D-③</t>
    </r>
    <r>
      <rPr>
        <sz val="10"/>
        <rFont val="Noto Sans CJK SC"/>
        <family val="2"/>
      </rPr>
      <t xml:space="preserve">（致死性不整脈、</t>
    </r>
    <r>
      <rPr>
        <sz val="10"/>
        <rFont val="Arial"/>
        <family val="0"/>
        <charset val="1"/>
      </rPr>
      <t xml:space="preserve">b</t>
    </r>
    <r>
      <rPr>
        <sz val="10"/>
        <rFont val="Noto Sans CJK SC"/>
        <family val="2"/>
      </rPr>
      <t xml:space="preserve">）</t>
    </r>
  </si>
  <si>
    <t xml:space="preserve">SRC-184</t>
  </si>
  <si>
    <t xml:space="preserve">Moss AJ, Zareba W, Hall WJ, et al. Prophylactic implantation of a defibrillator in patients with myocardial infarction and reduced ejection fraction (MADIT-II). N Engl J Med 2002;346:877-883</t>
  </si>
  <si>
    <t xml:space="preserve">10.1056/NEJMoa013474</t>
  </si>
  <si>
    <t xml:space="preserve">11907286</t>
  </si>
  <si>
    <t xml:space="preserve">AR-029</t>
  </si>
  <si>
    <r>
      <rPr>
        <sz val="10"/>
        <rFont val="Noto Sans CJK SC"/>
        <family val="2"/>
      </rPr>
      <t xml:space="preserve">日本のガイドラインでは、冠動脈疾患（心筋梗塞から</t>
    </r>
    <r>
      <rPr>
        <sz val="10"/>
        <rFont val="Arial"/>
        <family val="0"/>
        <charset val="1"/>
      </rPr>
      <t xml:space="preserve">40</t>
    </r>
    <r>
      <rPr>
        <sz val="10"/>
        <rFont val="Noto Sans CJK SC"/>
        <family val="2"/>
      </rPr>
      <t xml:space="preserve">日以上、血行再建から</t>
    </r>
    <r>
      <rPr>
        <sz val="10"/>
        <rFont val="Arial"/>
        <family val="0"/>
        <charset val="1"/>
      </rPr>
      <t xml:space="preserve">90</t>
    </r>
    <r>
      <rPr>
        <sz val="10"/>
        <rFont val="Noto Sans CJK SC"/>
        <family val="2"/>
      </rPr>
      <t xml:space="preserve">日以上）で、至適薬物治療を受け、</t>
    </r>
    <r>
      <rPr>
        <sz val="10"/>
        <rFont val="Arial"/>
        <family val="0"/>
        <charset val="1"/>
      </rPr>
      <t xml:space="preserve">NYHA II</t>
    </r>
    <r>
      <rPr>
        <sz val="10"/>
        <rFont val="Noto Sans CJK SC"/>
        <family val="2"/>
      </rPr>
      <t xml:space="preserve">度以上、左室駆出率</t>
    </r>
    <r>
      <rPr>
        <sz val="10"/>
        <rFont val="Arial"/>
        <family val="0"/>
        <charset val="1"/>
      </rPr>
      <t xml:space="preserve">35%</t>
    </r>
    <r>
      <rPr>
        <sz val="10"/>
        <rFont val="Noto Sans CJK SC"/>
        <family val="2"/>
      </rPr>
      <t xml:space="preserve">以下、非持続性心室頻拍がある患者に、突然死の一次予防として</t>
    </r>
    <r>
      <rPr>
        <sz val="10"/>
        <rFont val="Arial"/>
        <family val="0"/>
        <charset val="1"/>
      </rPr>
      <t xml:space="preserve">ICD</t>
    </r>
    <r>
      <rPr>
        <sz val="10"/>
        <rFont val="Noto Sans CJK SC"/>
        <family val="2"/>
      </rPr>
      <t xml:space="preserve">が推奨される（クラス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）。非持続性心室頻拍がなくても、</t>
    </r>
    <r>
      <rPr>
        <sz val="10"/>
        <rFont val="Arial"/>
        <family val="0"/>
        <charset val="1"/>
      </rPr>
      <t xml:space="preserve">NYHA II</t>
    </r>
    <r>
      <rPr>
        <sz val="10"/>
        <rFont val="Noto Sans CJK SC"/>
        <family val="2"/>
      </rPr>
      <t xml:space="preserve">度以上で駆出率</t>
    </r>
    <r>
      <rPr>
        <sz val="10"/>
        <rFont val="Arial"/>
        <family val="0"/>
        <charset val="1"/>
      </rPr>
      <t xml:space="preserve">35%</t>
    </r>
    <r>
      <rPr>
        <sz val="10"/>
        <rFont val="Noto Sans CJK SC"/>
        <family val="2"/>
      </rPr>
      <t xml:space="preserve">以下なら</t>
    </r>
    <r>
      <rPr>
        <sz val="10"/>
        <rFont val="Arial"/>
        <family val="0"/>
        <charset val="1"/>
      </rPr>
      <t xml:space="preserve">ICD</t>
    </r>
    <r>
      <rPr>
        <sz val="10"/>
        <rFont val="Noto Sans CJK SC"/>
        <family val="2"/>
      </rPr>
      <t xml:space="preserve">を考慮すべきとされる（</t>
    </r>
    <r>
      <rPr>
        <sz val="10"/>
        <rFont val="Arial"/>
        <family val="0"/>
        <charset val="1"/>
      </rPr>
      <t xml:space="preserve">IIa</t>
    </r>
    <r>
      <rPr>
        <sz val="10"/>
        <rFont val="Noto Sans CJK SC"/>
        <family val="2"/>
      </rPr>
      <t xml:space="preserve">、</t>
    </r>
    <r>
      <rPr>
        <sz val="10"/>
        <rFont val="Arial"/>
        <family val="0"/>
        <charset val="1"/>
      </rPr>
      <t xml:space="preserve">B</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</si>
  <si>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TBL-01-00-163 (id: JlvnlsQ)</t>
    </r>
    <r>
      <rPr>
        <sz val="10"/>
        <rFont val="Noto Sans CJK SC"/>
        <family val="2"/>
      </rPr>
      <t xml:space="preserve">；</t>
    </r>
    <r>
      <rPr>
        <sz val="10"/>
        <rFont val="Arial"/>
        <family val="0"/>
        <charset val="1"/>
      </rPr>
      <t xml:space="preserve">TBL-02-05-032 (id: JlAKpgM)</t>
    </r>
  </si>
  <si>
    <t xml:space="preserve">AR-030</t>
  </si>
  <si>
    <t xml:space="preserve">洞不全症候群</t>
  </si>
  <si>
    <r>
      <rPr>
        <sz val="10"/>
        <rFont val="Noto Sans CJK SC"/>
        <family val="2"/>
      </rPr>
      <t xml:space="preserve">洞不全症候群では、失神・めまい・息切れ・心不全などの症状が徐脈、洞房ブロック、洞停止によることが確認された場合に、永久ペースメーカーが推奨される（クラス</t>
    </r>
    <r>
      <rPr>
        <sz val="10"/>
        <rFont val="Arial"/>
        <family val="0"/>
        <charset val="1"/>
      </rPr>
      <t xml:space="preserve">I</t>
    </r>
    <r>
      <rPr>
        <sz val="10"/>
        <rFont val="Noto Sans CJK SC"/>
        <family val="2"/>
      </rPr>
      <t xml:space="preserve">、レベル</t>
    </r>
    <r>
      <rPr>
        <sz val="10"/>
        <rFont val="Arial"/>
        <family val="0"/>
        <charset val="1"/>
      </rPr>
      <t xml:space="preserve">C</t>
    </r>
    <r>
      <rPr>
        <sz val="10"/>
        <rFont val="Noto Sans CJK SC"/>
        <family val="2"/>
      </rPr>
      <t xml:space="preserve">）。やめられない薬による場合も含む。徐脈頻脈症候群で頻拍を抑える薬が徐脈を悪化させる場合も考慮される（</t>
    </r>
    <r>
      <rPr>
        <sz val="10"/>
        <rFont val="Arial"/>
        <family val="0"/>
        <charset val="1"/>
      </rPr>
      <t xml:space="preserve">IIa</t>
    </r>
    <r>
      <rPr>
        <sz val="10"/>
        <rFont val="Noto Sans CJK SC"/>
        <family val="2"/>
      </rPr>
      <t xml:space="preserve">、</t>
    </r>
    <r>
      <rPr>
        <sz val="10"/>
        <rFont val="Arial"/>
        <family val="0"/>
        <charset val="1"/>
      </rPr>
      <t xml:space="preserve">C</t>
    </r>
    <r>
      <rPr>
        <sz val="10"/>
        <rFont val="Noto Sans CJK SC"/>
        <family val="2"/>
      </rPr>
      <t xml:space="preserve">）。</t>
    </r>
  </si>
  <si>
    <r>
      <rPr>
        <sz val="10"/>
        <rFont val="Noto Sans CJK SC"/>
        <family val="2"/>
      </rPr>
      <t xml:space="preserve">医学各論 Ⅴ</t>
    </r>
    <r>
      <rPr>
        <sz val="10"/>
        <rFont val="Arial"/>
        <family val="0"/>
        <charset val="1"/>
      </rPr>
      <t xml:space="preserve">-1-C-①</t>
    </r>
    <r>
      <rPr>
        <sz val="10"/>
        <rFont val="Noto Sans CJK SC"/>
        <family val="2"/>
      </rPr>
      <t xml:space="preserve">（洞不全症候群、</t>
    </r>
    <r>
      <rPr>
        <sz val="10"/>
        <rFont val="Arial"/>
        <family val="0"/>
        <charset val="1"/>
      </rPr>
      <t xml:space="preserve">a</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</si>
  <si>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TBL-01-00-164 (id: JlvnlsU)</t>
    </r>
    <r>
      <rPr>
        <sz val="10"/>
        <rFont val="Noto Sans CJK SC"/>
        <family val="2"/>
      </rPr>
      <t xml:space="preserve">；</t>
    </r>
    <r>
      <rPr>
        <sz val="10"/>
        <rFont val="Arial"/>
        <family val="0"/>
        <charset val="1"/>
      </rPr>
      <t xml:space="preserve">TBL-02-05-032 (id: JlAKpgM)</t>
    </r>
  </si>
  <si>
    <r>
      <rPr>
        <sz val="10"/>
        <rFont val="Noto Sans CJK SC"/>
        <family val="2"/>
      </rPr>
      <t xml:space="preserve">無症状の洞房ブロック・洞停止はクラス</t>
    </r>
    <r>
      <rPr>
        <sz val="10"/>
        <rFont val="Arial"/>
        <family val="0"/>
        <charset val="1"/>
      </rPr>
      <t xml:space="preserve">IIb</t>
    </r>
    <r>
      <rPr>
        <sz val="10"/>
        <rFont val="Noto Sans CJK SC"/>
        <family val="2"/>
      </rPr>
      <t xml:space="preserve">、レベル</t>
    </r>
    <r>
      <rPr>
        <sz val="10"/>
        <rFont val="Arial"/>
        <family val="0"/>
        <charset val="1"/>
      </rPr>
      <t xml:space="preserve">C</t>
    </r>
    <r>
      <rPr>
        <sz val="10"/>
        <rFont val="Noto Sans CJK SC"/>
        <family val="2"/>
      </rPr>
      <t xml:space="preserve">とされている。</t>
    </r>
  </si>
  <si>
    <t xml:space="preserve">AR-031</t>
  </si>
  <si>
    <t xml:space="preserve">房室ブロック</t>
  </si>
  <si>
    <r>
      <rPr>
        <sz val="10"/>
        <rFont val="Noto Sans CJK SC"/>
        <family val="2"/>
      </rPr>
      <t xml:space="preserve">徐脈による症状を伴う</t>
    </r>
    <r>
      <rPr>
        <sz val="10"/>
        <rFont val="Arial"/>
        <family val="0"/>
        <charset val="1"/>
      </rPr>
      <t xml:space="preserve">2</t>
    </r>
    <r>
      <rPr>
        <sz val="10"/>
        <rFont val="Noto Sans CJK SC"/>
        <family val="2"/>
      </rPr>
      <t xml:space="preserve">度・高度・</t>
    </r>
    <r>
      <rPr>
        <sz val="10"/>
        <rFont val="Arial"/>
        <family val="0"/>
        <charset val="1"/>
      </rPr>
      <t xml:space="preserve">3</t>
    </r>
    <r>
      <rPr>
        <sz val="10"/>
        <rFont val="Noto Sans CJK SC"/>
        <family val="2"/>
      </rPr>
      <t xml:space="preserve">度房室ブロックには永久ペースメーカーが推奨される（クラス</t>
    </r>
    <r>
      <rPr>
        <sz val="10"/>
        <rFont val="Arial"/>
        <family val="0"/>
        <charset val="1"/>
      </rPr>
      <t xml:space="preserve">I</t>
    </r>
    <r>
      <rPr>
        <sz val="10"/>
        <rFont val="Noto Sans CJK SC"/>
        <family val="2"/>
      </rPr>
      <t xml:space="preserve">、レベル</t>
    </r>
    <r>
      <rPr>
        <sz val="10"/>
        <rFont val="Arial"/>
        <family val="0"/>
        <charset val="1"/>
      </rPr>
      <t xml:space="preserve">C</t>
    </r>
    <r>
      <rPr>
        <sz val="10"/>
        <rFont val="Noto Sans CJK SC"/>
        <family val="2"/>
      </rPr>
      <t xml:space="preserve">）。無症状の</t>
    </r>
    <r>
      <rPr>
        <sz val="10"/>
        <rFont val="Arial"/>
        <family val="0"/>
        <charset val="1"/>
      </rPr>
      <t xml:space="preserve">3</t>
    </r>
    <r>
      <rPr>
        <sz val="10"/>
        <rFont val="Noto Sans CJK SC"/>
        <family val="2"/>
      </rPr>
      <t xml:space="preserve">度房室ブロックにも考慮される（</t>
    </r>
    <r>
      <rPr>
        <sz val="10"/>
        <rFont val="Arial"/>
        <family val="0"/>
        <charset val="1"/>
      </rPr>
      <t xml:space="preserve">IIa</t>
    </r>
    <r>
      <rPr>
        <sz val="10"/>
        <rFont val="Noto Sans CJK SC"/>
        <family val="2"/>
      </rPr>
      <t xml:space="preserve">、</t>
    </r>
    <r>
      <rPr>
        <sz val="10"/>
        <rFont val="Arial"/>
        <family val="0"/>
        <charset val="1"/>
      </rPr>
      <t xml:space="preserve">C</t>
    </r>
    <r>
      <rPr>
        <sz val="10"/>
        <rFont val="Noto Sans CJK SC"/>
        <family val="2"/>
      </rPr>
      <t xml:space="preserve">）。無症状の</t>
    </r>
    <r>
      <rPr>
        <sz val="10"/>
        <rFont val="Arial"/>
        <family val="0"/>
        <charset val="1"/>
      </rPr>
      <t xml:space="preserve">2</t>
    </r>
    <r>
      <rPr>
        <sz val="10"/>
        <rFont val="Noto Sans CJK SC"/>
        <family val="2"/>
      </rPr>
      <t xml:space="preserve">度・高度房室ブロックでも、電気生理検査でヒス束内またはヒス束以下のブロックが示された場合などは考慮される（</t>
    </r>
    <r>
      <rPr>
        <sz val="10"/>
        <rFont val="Arial"/>
        <family val="0"/>
        <charset val="1"/>
      </rPr>
      <t xml:space="preserve">IIa</t>
    </r>
    <r>
      <rPr>
        <sz val="10"/>
        <rFont val="Noto Sans CJK SC"/>
        <family val="2"/>
      </rPr>
      <t xml:space="preserve">、</t>
    </r>
    <r>
      <rPr>
        <sz val="10"/>
        <rFont val="Arial"/>
        <family val="0"/>
        <charset val="1"/>
      </rPr>
      <t xml:space="preserve">C</t>
    </r>
    <r>
      <rPr>
        <sz val="10"/>
        <rFont val="Noto Sans CJK SC"/>
        <family val="2"/>
      </rPr>
      <t xml:space="preserve">）。</t>
    </r>
  </si>
  <si>
    <r>
      <rPr>
        <sz val="10"/>
        <rFont val="Noto Sans CJK SC"/>
        <family val="2"/>
      </rPr>
      <t xml:space="preserve">医学各論 Ⅴ</t>
    </r>
    <r>
      <rPr>
        <sz val="10"/>
        <rFont val="Arial"/>
        <family val="0"/>
        <charset val="1"/>
      </rPr>
      <t xml:space="preserve">-1-C-②</t>
    </r>
    <r>
      <rPr>
        <sz val="10"/>
        <rFont val="Noto Sans CJK SC"/>
        <family val="2"/>
      </rPr>
      <t xml:space="preserve">（房室ブロック、</t>
    </r>
    <r>
      <rPr>
        <sz val="10"/>
        <rFont val="Arial"/>
        <family val="0"/>
        <charset val="1"/>
      </rPr>
      <t xml:space="preserve">a</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</si>
  <si>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TBL-01-00-165 (id: Jlvnlsc)</t>
    </r>
    <r>
      <rPr>
        <sz val="10"/>
        <rFont val="Noto Sans CJK SC"/>
        <family val="2"/>
      </rPr>
      <t xml:space="preserve">；</t>
    </r>
    <r>
      <rPr>
        <sz val="10"/>
        <rFont val="Arial"/>
        <family val="0"/>
        <charset val="1"/>
      </rPr>
      <t xml:space="preserve">TBL-02-05-032 (id: JlAKpgM)</t>
    </r>
  </si>
  <si>
    <t xml:space="preserve">AR-032</t>
  </si>
  <si>
    <r>
      <rPr>
        <sz val="10"/>
        <rFont val="Arial"/>
        <family val="0"/>
        <charset val="1"/>
      </rPr>
      <t xml:space="preserve">QT</t>
    </r>
    <r>
      <rPr>
        <sz val="10"/>
        <rFont val="Noto Sans CJK SC"/>
        <family val="2"/>
      </rPr>
      <t xml:space="preserve">延長症候群</t>
    </r>
  </si>
  <si>
    <r>
      <rPr>
        <sz val="10"/>
        <rFont val="Noto Sans CJK SC"/>
        <family val="2"/>
      </rPr>
      <t xml:space="preserve">先天性</t>
    </r>
    <r>
      <rPr>
        <sz val="10"/>
        <rFont val="Arial"/>
        <family val="0"/>
        <charset val="1"/>
      </rPr>
      <t xml:space="preserve">QT</t>
    </r>
    <r>
      <rPr>
        <sz val="10"/>
        <rFont val="Noto Sans CJK SC"/>
        <family val="2"/>
      </rPr>
      <t xml:space="preserve">延長症候群は、二次性の</t>
    </r>
    <r>
      <rPr>
        <sz val="10"/>
        <rFont val="Arial"/>
        <family val="0"/>
        <charset val="1"/>
      </rPr>
      <t xml:space="preserve">QT</t>
    </r>
    <r>
      <rPr>
        <sz val="10"/>
        <rFont val="Noto Sans CJK SC"/>
        <family val="2"/>
      </rPr>
      <t xml:space="preserve">延長の原因がない状態で、リスクスコアが</t>
    </r>
    <r>
      <rPr>
        <sz val="10"/>
        <rFont val="Arial"/>
        <family val="0"/>
        <charset val="1"/>
      </rPr>
      <t xml:space="preserve">3.5</t>
    </r>
    <r>
      <rPr>
        <sz val="10"/>
        <rFont val="Noto Sans CJK SC"/>
        <family val="2"/>
      </rPr>
      <t xml:space="preserve">点以上、</t>
    </r>
    <r>
      <rPr>
        <sz val="10"/>
        <rFont val="Arial"/>
        <family val="0"/>
        <charset val="1"/>
      </rPr>
      <t xml:space="preserve">LQTS</t>
    </r>
    <r>
      <rPr>
        <sz val="10"/>
        <rFont val="Noto Sans CJK SC"/>
        <family val="2"/>
      </rPr>
      <t xml:space="preserve">の遺伝子に明らかな病的変異がある、または繰り返し記録した</t>
    </r>
    <r>
      <rPr>
        <sz val="10"/>
        <rFont val="Arial"/>
        <family val="0"/>
        <charset val="1"/>
      </rPr>
      <t xml:space="preserve">12</t>
    </r>
    <r>
      <rPr>
        <sz val="10"/>
        <rFont val="Noto Sans CJK SC"/>
        <family val="2"/>
      </rPr>
      <t xml:space="preserve">誘導心電図で</t>
    </r>
    <r>
      <rPr>
        <sz val="10"/>
        <rFont val="Arial"/>
        <family val="0"/>
        <charset val="1"/>
      </rPr>
      <t xml:space="preserve">Bazett</t>
    </r>
    <r>
      <rPr>
        <sz val="10"/>
        <rFont val="Noto Sans CJK SC"/>
        <family val="2"/>
      </rPr>
      <t xml:space="preserve">補正</t>
    </r>
    <r>
      <rPr>
        <sz val="10"/>
        <rFont val="Arial"/>
        <family val="0"/>
        <charset val="1"/>
      </rPr>
      <t xml:space="preserve">QT</t>
    </r>
    <r>
      <rPr>
        <sz val="10"/>
        <rFont val="Noto Sans CJK SC"/>
        <family val="2"/>
      </rPr>
      <t xml:space="preserve">（</t>
    </r>
    <r>
      <rPr>
        <sz val="10"/>
        <rFont val="Arial"/>
        <family val="0"/>
        <charset val="1"/>
      </rPr>
      <t xml:space="preserve">QTc</t>
    </r>
    <r>
      <rPr>
        <sz val="10"/>
        <rFont val="Noto Sans CJK SC"/>
        <family val="2"/>
      </rPr>
      <t xml:space="preserve">）が</t>
    </r>
    <r>
      <rPr>
        <sz val="10"/>
        <rFont val="Arial"/>
        <family val="0"/>
        <charset val="1"/>
      </rPr>
      <t xml:space="preserve">500 ms</t>
    </r>
    <r>
      <rPr>
        <sz val="10"/>
        <rFont val="Noto Sans CJK SC"/>
        <family val="2"/>
      </rPr>
      <t xml:space="preserve">以上のいずれかで診断する。原因不明の失神があり</t>
    </r>
    <r>
      <rPr>
        <sz val="10"/>
        <rFont val="Arial"/>
        <family val="0"/>
        <charset val="1"/>
      </rPr>
      <t xml:space="preserve">QTc</t>
    </r>
    <r>
      <rPr>
        <sz val="10"/>
        <rFont val="Noto Sans CJK SC"/>
        <family val="2"/>
      </rPr>
      <t xml:space="preserve">が</t>
    </r>
    <r>
      <rPr>
        <sz val="10"/>
        <rFont val="Arial"/>
        <family val="0"/>
        <charset val="1"/>
      </rPr>
      <t xml:space="preserve">480</t>
    </r>
    <r>
      <rPr>
        <sz val="10"/>
        <rFont val="Noto Sans CJK SC"/>
        <family val="2"/>
      </rPr>
      <t xml:space="preserve">〜</t>
    </r>
    <r>
      <rPr>
        <sz val="10"/>
        <rFont val="Arial"/>
        <family val="0"/>
        <charset val="1"/>
      </rPr>
      <t xml:space="preserve">499 ms</t>
    </r>
    <r>
      <rPr>
        <sz val="10"/>
        <rFont val="Noto Sans CJK SC"/>
        <family val="2"/>
      </rPr>
      <t xml:space="preserve">の場合も診断できる。</t>
    </r>
  </si>
  <si>
    <t xml:space="preserve">国際（日本の指針も採用）</t>
  </si>
  <si>
    <r>
      <rPr>
        <sz val="10"/>
        <rFont val="Noto Sans CJK SC"/>
        <family val="2"/>
      </rPr>
      <t xml:space="preserve">医学各論 Ⅴ</t>
    </r>
    <r>
      <rPr>
        <sz val="10"/>
        <rFont val="Arial"/>
        <family val="0"/>
        <charset val="1"/>
      </rPr>
      <t xml:space="preserve">-1-D-①</t>
    </r>
    <r>
      <rPr>
        <sz val="10"/>
        <rFont val="Noto Sans CJK SC"/>
        <family val="2"/>
      </rPr>
      <t xml:space="preserve">（</t>
    </r>
    <r>
      <rPr>
        <sz val="10"/>
        <rFont val="Arial"/>
        <family val="0"/>
        <charset val="1"/>
      </rPr>
      <t xml:space="preserve">QT</t>
    </r>
    <r>
      <rPr>
        <sz val="10"/>
        <rFont val="Noto Sans CJK SC"/>
        <family val="2"/>
      </rPr>
      <t xml:space="preserve">延長症候群、</t>
    </r>
    <r>
      <rPr>
        <sz val="10"/>
        <rFont val="Arial"/>
        <family val="0"/>
        <charset val="1"/>
      </rPr>
      <t xml:space="preserve">b</t>
    </r>
    <r>
      <rPr>
        <sz val="10"/>
        <rFont val="Noto Sans CJK SC"/>
        <family val="2"/>
      </rPr>
      <t xml:space="preserve">）</t>
    </r>
  </si>
  <si>
    <r>
      <rPr>
        <sz val="10"/>
        <rFont val="Arial"/>
        <family val="0"/>
        <charset val="1"/>
      </rPr>
      <t xml:space="preserve">PS-02-06-03 (id: JkxnuQo)</t>
    </r>
    <r>
      <rPr>
        <sz val="10"/>
        <rFont val="Noto Sans CJK SC"/>
        <family val="2"/>
      </rPr>
      <t xml:space="preserve">；</t>
    </r>
    <r>
      <rPr>
        <sz val="10"/>
        <rFont val="Arial"/>
        <family val="0"/>
        <charset val="1"/>
      </rPr>
      <t xml:space="preserve">TBL-01-00-170 (id: Jlvnls8)</t>
    </r>
    <r>
      <rPr>
        <sz val="10"/>
        <rFont val="Noto Sans CJK SC"/>
        <family val="2"/>
      </rPr>
      <t xml:space="preserve">；</t>
    </r>
    <r>
      <rPr>
        <sz val="10"/>
        <rFont val="Arial"/>
        <family val="0"/>
        <charset val="1"/>
      </rPr>
      <t xml:space="preserve">TBL-02-05-026 (id: JlAKpf0)</t>
    </r>
  </si>
  <si>
    <t xml:space="preserve">AR-033</t>
  </si>
  <si>
    <r>
      <rPr>
        <sz val="10"/>
        <rFont val="Noto Sans CJK SC"/>
        <family val="2"/>
      </rPr>
      <t xml:space="preserve">二次性（後天性）</t>
    </r>
    <r>
      <rPr>
        <sz val="10"/>
        <rFont val="Arial"/>
        <family val="0"/>
        <charset val="1"/>
      </rPr>
      <t xml:space="preserve">QT</t>
    </r>
    <r>
      <rPr>
        <sz val="10"/>
        <rFont val="Noto Sans CJK SC"/>
        <family val="2"/>
      </rPr>
      <t xml:space="preserve">延長の原因には、Ⅰ群・Ⅲ群抗不整脈薬、マクロライド系やニューキノロン系抗菌薬、抗真菌薬、抗精神病薬、三環系抗うつ薬などの薬剤、徐脈、低カリウム・低マグネシウム・低カルシウム血症、急性心筋梗塞やたこつぼ心筋症、くも膜下出血などがある。</t>
    </r>
  </si>
  <si>
    <r>
      <rPr>
        <sz val="10"/>
        <rFont val="Arial"/>
        <family val="0"/>
        <charset val="1"/>
      </rPr>
      <t xml:space="preserve">PS-02-06-05 (id: JkxnuQw)</t>
    </r>
    <r>
      <rPr>
        <sz val="10"/>
        <rFont val="Noto Sans CJK SC"/>
        <family val="2"/>
      </rPr>
      <t xml:space="preserve">；</t>
    </r>
    <r>
      <rPr>
        <sz val="10"/>
        <rFont val="Arial"/>
        <family val="0"/>
        <charset val="1"/>
      </rPr>
      <t xml:space="preserve">TBL-01-00-170 (id: Jlvnls8)</t>
    </r>
    <r>
      <rPr>
        <sz val="10"/>
        <rFont val="Noto Sans CJK SC"/>
        <family val="2"/>
      </rPr>
      <t xml:space="preserve">；</t>
    </r>
    <r>
      <rPr>
        <sz val="10"/>
        <rFont val="Arial"/>
        <family val="0"/>
        <charset val="1"/>
      </rPr>
      <t xml:space="preserve">TBL-02-05-026 (id: JlAKpf0)</t>
    </r>
  </si>
  <si>
    <t xml:space="preserve">AR-034</t>
  </si>
  <si>
    <r>
      <rPr>
        <sz val="10"/>
        <rFont val="Arial"/>
        <family val="0"/>
        <charset val="1"/>
      </rPr>
      <t xml:space="preserve">Brugada</t>
    </r>
    <r>
      <rPr>
        <sz val="10"/>
        <rFont val="Noto Sans CJK SC"/>
        <family val="2"/>
      </rPr>
      <t xml:space="preserve">症候群</t>
    </r>
  </si>
  <si>
    <r>
      <rPr>
        <sz val="10"/>
        <rFont val="Arial"/>
        <family val="0"/>
        <charset val="1"/>
      </rPr>
      <t xml:space="preserve">Brugada</t>
    </r>
    <r>
      <rPr>
        <sz val="10"/>
        <rFont val="Noto Sans CJK SC"/>
        <family val="2"/>
      </rPr>
      <t xml:space="preserve">症候群は、通常の肋間または高位肋間の誘導で記録される自然発生の</t>
    </r>
    <r>
      <rPr>
        <sz val="10"/>
        <rFont val="Arial"/>
        <family val="0"/>
        <charset val="1"/>
      </rPr>
      <t xml:space="preserve">type 1</t>
    </r>
    <r>
      <rPr>
        <sz val="10"/>
        <rFont val="Noto Sans CJK SC"/>
        <family val="2"/>
      </rPr>
      <t xml:space="preserve">心電図、発熱で誘発された</t>
    </r>
    <r>
      <rPr>
        <sz val="10"/>
        <rFont val="Arial"/>
        <family val="0"/>
        <charset val="1"/>
      </rPr>
      <t xml:space="preserve">type 1</t>
    </r>
    <r>
      <rPr>
        <sz val="10"/>
        <rFont val="Noto Sans CJK SC"/>
        <family val="2"/>
      </rPr>
      <t xml:space="preserve">心電図、または薬物負荷で</t>
    </r>
    <r>
      <rPr>
        <sz val="10"/>
        <rFont val="Arial"/>
        <family val="0"/>
        <charset val="1"/>
      </rPr>
      <t xml:space="preserve">type 2</t>
    </r>
    <r>
      <rPr>
        <sz val="10"/>
        <rFont val="Noto Sans CJK SC"/>
        <family val="2"/>
      </rPr>
      <t xml:space="preserve">・</t>
    </r>
    <r>
      <rPr>
        <sz val="10"/>
        <rFont val="Arial"/>
        <family val="0"/>
        <charset val="1"/>
      </rPr>
      <t xml:space="preserve">3</t>
    </r>
    <r>
      <rPr>
        <sz val="10"/>
        <rFont val="Noto Sans CJK SC"/>
        <family val="2"/>
      </rPr>
      <t xml:space="preserve">から</t>
    </r>
    <r>
      <rPr>
        <sz val="10"/>
        <rFont val="Arial"/>
        <family val="0"/>
        <charset val="1"/>
      </rPr>
      <t xml:space="preserve">type 1</t>
    </r>
    <r>
      <rPr>
        <sz val="10"/>
        <rFont val="Noto Sans CJK SC"/>
        <family val="2"/>
      </rPr>
      <t xml:space="preserve">に変わる心電図を確定所見とする。</t>
    </r>
    <r>
      <rPr>
        <sz val="10"/>
        <rFont val="Arial"/>
        <family val="0"/>
        <charset val="1"/>
      </rPr>
      <t xml:space="preserve">type 2</t>
    </r>
    <r>
      <rPr>
        <sz val="10"/>
        <rFont val="Noto Sans CJK SC"/>
        <family val="2"/>
      </rPr>
      <t xml:space="preserve">・</t>
    </r>
    <r>
      <rPr>
        <sz val="10"/>
        <rFont val="Arial"/>
        <family val="0"/>
        <charset val="1"/>
      </rPr>
      <t xml:space="preserve">3</t>
    </r>
    <r>
      <rPr>
        <sz val="10"/>
        <rFont val="Noto Sans CJK SC"/>
        <family val="2"/>
      </rPr>
      <t xml:space="preserve">の心電図だけでは診断しない。原因不明の心停止、夜間の苦悶様呼吸、不整脈が疑われる失神などを主要所見とする。</t>
    </r>
  </si>
  <si>
    <r>
      <rPr>
        <sz val="10"/>
        <rFont val="Noto Sans CJK SC"/>
        <family val="2"/>
      </rPr>
      <t xml:space="preserve">医学各論 Ⅴ</t>
    </r>
    <r>
      <rPr>
        <sz val="10"/>
        <rFont val="Arial"/>
        <family val="0"/>
        <charset val="1"/>
      </rPr>
      <t xml:space="preserve">-1-D-②</t>
    </r>
    <r>
      <rPr>
        <sz val="10"/>
        <rFont val="Noto Sans CJK SC"/>
        <family val="2"/>
      </rPr>
      <t xml:space="preserve">（</t>
    </r>
    <r>
      <rPr>
        <sz val="10"/>
        <rFont val="Arial"/>
        <family val="0"/>
        <charset val="1"/>
      </rPr>
      <t xml:space="preserve">Brugada</t>
    </r>
    <r>
      <rPr>
        <sz val="10"/>
        <rFont val="Noto Sans CJK SC"/>
        <family val="2"/>
      </rPr>
      <t xml:space="preserve">症候群、</t>
    </r>
    <r>
      <rPr>
        <sz val="10"/>
        <rFont val="Arial"/>
        <family val="0"/>
        <charset val="1"/>
      </rPr>
      <t xml:space="preserve">b</t>
    </r>
    <r>
      <rPr>
        <sz val="10"/>
        <rFont val="Noto Sans CJK SC"/>
        <family val="2"/>
      </rPr>
      <t xml:space="preserve">）</t>
    </r>
  </si>
  <si>
    <r>
      <rPr>
        <sz val="10"/>
        <rFont val="Arial"/>
        <family val="0"/>
        <charset val="1"/>
      </rPr>
      <t xml:space="preserve">PS-02-06-03 (id: JkxnuQo)</t>
    </r>
    <r>
      <rPr>
        <sz val="10"/>
        <rFont val="Noto Sans CJK SC"/>
        <family val="2"/>
      </rPr>
      <t xml:space="preserve">；</t>
    </r>
    <r>
      <rPr>
        <sz val="10"/>
        <rFont val="Arial"/>
        <family val="0"/>
        <charset val="1"/>
      </rPr>
      <t xml:space="preserve">TBL-01-00-174 (id: Jlvnltc)</t>
    </r>
    <r>
      <rPr>
        <sz val="10"/>
        <rFont val="Noto Sans CJK SC"/>
        <family val="2"/>
      </rPr>
      <t xml:space="preserve">；</t>
    </r>
    <r>
      <rPr>
        <sz val="10"/>
        <rFont val="Arial"/>
        <family val="0"/>
        <charset val="1"/>
      </rPr>
      <t xml:space="preserve">TBL-02-05-026 (id: JlAKpf0)</t>
    </r>
  </si>
  <si>
    <t xml:space="preserve">AR-035</t>
  </si>
  <si>
    <r>
      <rPr>
        <sz val="10"/>
        <rFont val="Arial"/>
        <family val="0"/>
        <charset val="1"/>
      </rPr>
      <t xml:space="preserve">type 1 Brugada</t>
    </r>
    <r>
      <rPr>
        <sz val="10"/>
        <rFont val="Noto Sans CJK SC"/>
        <family val="2"/>
      </rPr>
      <t xml:space="preserve">心電図があり、心停止からの蘇生歴または心室頻拍・心室細動の記録がある患者には植込み型除細動器が推奨される（クラス</t>
    </r>
    <r>
      <rPr>
        <sz val="10"/>
        <rFont val="Arial"/>
        <family val="0"/>
        <charset val="1"/>
      </rPr>
      <t xml:space="preserve">I</t>
    </r>
    <r>
      <rPr>
        <sz val="10"/>
        <rFont val="Noto Sans CJK SC"/>
        <family val="2"/>
      </rPr>
      <t xml:space="preserve">、レベル</t>
    </r>
    <r>
      <rPr>
        <sz val="10"/>
        <rFont val="Arial"/>
        <family val="0"/>
        <charset val="1"/>
      </rPr>
      <t xml:space="preserve">B</t>
    </r>
    <r>
      <rPr>
        <sz val="10"/>
        <rFont val="Noto Sans CJK SC"/>
        <family val="2"/>
      </rPr>
      <t xml:space="preserve">）。</t>
    </r>
    <r>
      <rPr>
        <sz val="10"/>
        <rFont val="Arial"/>
        <family val="0"/>
        <charset val="1"/>
      </rPr>
      <t xml:space="preserve">type 1</t>
    </r>
    <r>
      <rPr>
        <sz val="10"/>
        <rFont val="Noto Sans CJK SC"/>
        <family val="2"/>
      </rPr>
      <t xml:space="preserve">心電図に不整脈性の失神または夜間の苦悶様呼吸を伴う場合も考慮すべきである（</t>
    </r>
    <r>
      <rPr>
        <sz val="10"/>
        <rFont val="Arial"/>
        <family val="0"/>
        <charset val="1"/>
      </rPr>
      <t xml:space="preserve">IIa</t>
    </r>
    <r>
      <rPr>
        <sz val="10"/>
        <rFont val="Noto Sans CJK SC"/>
        <family val="2"/>
      </rPr>
      <t xml:space="preserve">、</t>
    </r>
    <r>
      <rPr>
        <sz val="10"/>
        <rFont val="Arial"/>
        <family val="0"/>
        <charset val="1"/>
      </rPr>
      <t xml:space="preserve">C</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</si>
  <si>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TBL-01-00-174 (id: Jlvnltc)</t>
    </r>
    <r>
      <rPr>
        <sz val="10"/>
        <rFont val="Noto Sans CJK SC"/>
        <family val="2"/>
      </rPr>
      <t xml:space="preserve">；</t>
    </r>
    <r>
      <rPr>
        <sz val="10"/>
        <rFont val="Arial"/>
        <family val="0"/>
        <charset val="1"/>
      </rPr>
      <t xml:space="preserve">TBL-02-05-032 (id: JlAKpgM)</t>
    </r>
  </si>
  <si>
    <t xml:space="preserve">HF-001</t>
  </si>
  <si>
    <t xml:space="preserve">慢性心不全</t>
  </si>
  <si>
    <r>
      <rPr>
        <sz val="10"/>
        <rFont val="Arial"/>
        <family val="0"/>
        <charset val="1"/>
      </rPr>
      <t xml:space="preserve">JCS/JHFS 2025</t>
    </r>
    <r>
      <rPr>
        <sz val="10"/>
        <rFont val="Noto Sans CJK SC"/>
        <family val="2"/>
      </rPr>
      <t xml:space="preserve">年版は心不全の国際的な定義・分類に合わせ、左室駆出率</t>
    </r>
    <r>
      <rPr>
        <sz val="10"/>
        <rFont val="Arial"/>
        <family val="0"/>
        <charset val="1"/>
      </rPr>
      <t xml:space="preserve">40%</t>
    </r>
    <r>
      <rPr>
        <sz val="10"/>
        <rFont val="Noto Sans CJK SC"/>
        <family val="2"/>
      </rPr>
      <t xml:space="preserve">以下を</t>
    </r>
    <r>
      <rPr>
        <sz val="10"/>
        <rFont val="Arial"/>
        <family val="0"/>
        <charset val="1"/>
      </rPr>
      <t xml:space="preserve">HFrEF</t>
    </r>
    <r>
      <rPr>
        <sz val="10"/>
        <rFont val="Noto Sans CJK SC"/>
        <family val="2"/>
      </rPr>
      <t xml:space="preserve">、</t>
    </r>
    <r>
      <rPr>
        <sz val="10"/>
        <rFont val="Arial"/>
        <family val="0"/>
        <charset val="1"/>
      </rPr>
      <t xml:space="preserve">41</t>
    </r>
    <r>
      <rPr>
        <sz val="10"/>
        <rFont val="Noto Sans CJK SC"/>
        <family val="2"/>
      </rPr>
      <t xml:space="preserve">〜</t>
    </r>
    <r>
      <rPr>
        <sz val="10"/>
        <rFont val="Arial"/>
        <family val="0"/>
        <charset val="1"/>
      </rPr>
      <t xml:space="preserve">49%</t>
    </r>
    <r>
      <rPr>
        <sz val="10"/>
        <rFont val="Noto Sans CJK SC"/>
        <family val="2"/>
      </rPr>
      <t xml:space="preserve">を</t>
    </r>
    <r>
      <rPr>
        <sz val="10"/>
        <rFont val="Arial"/>
        <family val="0"/>
        <charset val="1"/>
      </rPr>
      <t xml:space="preserve">HFmrEF</t>
    </r>
    <r>
      <rPr>
        <sz val="10"/>
        <rFont val="Noto Sans CJK SC"/>
        <family val="2"/>
      </rPr>
      <t xml:space="preserve">、</t>
    </r>
    <r>
      <rPr>
        <sz val="10"/>
        <rFont val="Arial"/>
        <family val="0"/>
        <charset val="1"/>
      </rPr>
      <t xml:space="preserve">50%</t>
    </r>
    <r>
      <rPr>
        <sz val="10"/>
        <rFont val="Noto Sans CJK SC"/>
        <family val="2"/>
      </rPr>
      <t xml:space="preserve">以上を</t>
    </r>
    <r>
      <rPr>
        <sz val="10"/>
        <rFont val="Arial"/>
        <family val="0"/>
        <charset val="1"/>
      </rPr>
      <t xml:space="preserve">HFpEF</t>
    </r>
    <r>
      <rPr>
        <sz val="10"/>
        <rFont val="Noto Sans CJK SC"/>
        <family val="2"/>
      </rPr>
      <t xml:space="preserve">とする。初回</t>
    </r>
    <r>
      <rPr>
        <sz val="10"/>
        <rFont val="Arial"/>
        <family val="0"/>
        <charset val="1"/>
      </rPr>
      <t xml:space="preserve">40%</t>
    </r>
    <r>
      <rPr>
        <sz val="10"/>
        <rFont val="Noto Sans CJK SC"/>
        <family val="2"/>
      </rPr>
      <t xml:space="preserve">以下だった駆出率が</t>
    </r>
    <r>
      <rPr>
        <sz val="10"/>
        <rFont val="Arial"/>
        <family val="0"/>
        <charset val="1"/>
      </rPr>
      <t xml:space="preserve">10</t>
    </r>
    <r>
      <rPr>
        <sz val="10"/>
        <rFont val="Noto Sans CJK SC"/>
        <family val="2"/>
      </rPr>
      <t xml:space="preserve">ポイント以上改善して</t>
    </r>
    <r>
      <rPr>
        <sz val="10"/>
        <rFont val="Arial"/>
        <family val="0"/>
        <charset val="1"/>
      </rPr>
      <t xml:space="preserve">40%</t>
    </r>
    <r>
      <rPr>
        <sz val="10"/>
        <rFont val="Noto Sans CJK SC"/>
        <family val="2"/>
      </rPr>
      <t xml:space="preserve">を超えたものを</t>
    </r>
    <r>
      <rPr>
        <sz val="10"/>
        <rFont val="Arial"/>
        <family val="0"/>
        <charset val="1"/>
      </rPr>
      <t xml:space="preserve">HFimpEF</t>
    </r>
    <r>
      <rPr>
        <sz val="10"/>
        <rFont val="Noto Sans CJK SC"/>
        <family val="2"/>
      </rPr>
      <t xml:space="preserve">とする。</t>
    </r>
  </si>
  <si>
    <r>
      <rPr>
        <sz val="10"/>
        <rFont val="Noto Sans CJK SC"/>
        <family val="2"/>
      </rPr>
      <t xml:space="preserve">医学各論 Ⅴ</t>
    </r>
    <r>
      <rPr>
        <sz val="10"/>
        <rFont val="Arial"/>
        <family val="0"/>
        <charset val="1"/>
      </rPr>
      <t xml:space="preserve">-2-A-④</t>
    </r>
    <r>
      <rPr>
        <sz val="10"/>
        <rFont val="Noto Sans CJK SC"/>
        <family val="2"/>
      </rPr>
      <t xml:space="preserve">（慢性心不全、</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</si>
  <si>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TBL-01-00-159 (id: Jlvnlr4)</t>
    </r>
  </si>
  <si>
    <t xml:space="preserve">SRC-185</t>
  </si>
  <si>
    <r>
      <rPr>
        <sz val="10"/>
        <rFont val="Arial"/>
        <family val="0"/>
        <charset val="1"/>
      </rPr>
      <t xml:space="preserve">Kitai T, Kohsaka S, Kato T, et al. JCS/JHFS 2025 Guideline on Diagnosis and Treatment of Heart Failure. Circ J 2025;89:1278-1444</t>
    </r>
    <r>
      <rPr>
        <sz val="10"/>
        <rFont val="Noto Sans CJK SC"/>
        <family val="2"/>
      </rPr>
      <t xml:space="preserve">（</t>
    </r>
    <r>
      <rPr>
        <sz val="10"/>
        <rFont val="Arial"/>
        <family val="0"/>
        <charset val="1"/>
      </rPr>
      <t xml:space="preserve">J Card Fail 2025;31:1164-1322 </t>
    </r>
    <r>
      <rPr>
        <sz val="10"/>
        <rFont val="Noto Sans CJK SC"/>
        <family val="2"/>
      </rPr>
      <t xml:space="preserve">と同時掲載）</t>
    </r>
  </si>
  <si>
    <t xml:space="preserve">10.1253/circj.CJ-25-0002</t>
  </si>
  <si>
    <t xml:space="preserve">40159241</t>
  </si>
  <si>
    <r>
      <rPr>
        <sz val="10"/>
        <rFont val="Noto Sans CJK SC"/>
        <family val="2"/>
      </rPr>
      <t xml:space="preserve">国際的な定義（</t>
    </r>
    <r>
      <rPr>
        <sz val="10"/>
        <rFont val="Arial"/>
        <family val="0"/>
        <charset val="1"/>
      </rPr>
      <t xml:space="preserve">Universal Definition</t>
    </r>
    <r>
      <rPr>
        <sz val="10"/>
        <rFont val="Noto Sans CJK SC"/>
        <family val="2"/>
      </rPr>
      <t xml:space="preserve">）の原典の表記は本カードでは確認していない。</t>
    </r>
  </si>
  <si>
    <t xml:space="preserve">HF-002</t>
  </si>
  <si>
    <r>
      <rPr>
        <sz val="10"/>
        <rFont val="Arial"/>
        <family val="0"/>
        <charset val="1"/>
      </rPr>
      <t xml:space="preserve">JCS/JHFS 2025</t>
    </r>
    <r>
      <rPr>
        <sz val="10"/>
        <rFont val="Noto Sans CJK SC"/>
        <family val="2"/>
      </rPr>
      <t xml:space="preserve">年版は、心不全のステージ</t>
    </r>
    <r>
      <rPr>
        <sz val="10"/>
        <rFont val="Arial"/>
        <family val="0"/>
        <charset val="1"/>
      </rPr>
      <t xml:space="preserve">A</t>
    </r>
    <r>
      <rPr>
        <sz val="10"/>
        <rFont val="Noto Sans CJK SC"/>
        <family val="2"/>
      </rPr>
      <t xml:space="preserve">（心不全のリスクがある）とステージ</t>
    </r>
    <r>
      <rPr>
        <sz val="10"/>
        <rFont val="Arial"/>
        <family val="0"/>
        <charset val="1"/>
      </rPr>
      <t xml:space="preserve">B</t>
    </r>
    <r>
      <rPr>
        <sz val="10"/>
        <rFont val="Noto Sans CJK SC"/>
        <family val="2"/>
      </rPr>
      <t xml:space="preserve">（前心不全）の説明を拡充し、ステージ</t>
    </r>
    <r>
      <rPr>
        <sz val="10"/>
        <rFont val="Arial"/>
        <family val="0"/>
        <charset val="1"/>
      </rPr>
      <t xml:space="preserve">A</t>
    </r>
    <r>
      <rPr>
        <sz val="10"/>
        <rFont val="Noto Sans CJK SC"/>
        <family val="2"/>
      </rPr>
      <t xml:space="preserve">の危険因子に慢性腎臓病を加えた。日本の疫学研究では、ステージ</t>
    </r>
    <r>
      <rPr>
        <sz val="10"/>
        <rFont val="Arial"/>
        <family val="0"/>
        <charset val="1"/>
      </rPr>
      <t xml:space="preserve">C</t>
    </r>
    <r>
      <rPr>
        <sz val="10"/>
        <rFont val="Noto Sans CJK SC"/>
        <family val="2"/>
      </rPr>
      <t xml:space="preserve">の</t>
    </r>
    <r>
      <rPr>
        <sz val="10"/>
        <rFont val="Arial"/>
        <family val="0"/>
        <charset val="1"/>
      </rPr>
      <t xml:space="preserve">69%</t>
    </r>
    <r>
      <rPr>
        <sz val="10"/>
        <rFont val="Noto Sans CJK SC"/>
        <family val="2"/>
      </rPr>
      <t xml:space="preserve">、ステージ</t>
    </r>
    <r>
      <rPr>
        <sz val="10"/>
        <rFont val="Arial"/>
        <family val="0"/>
        <charset val="1"/>
      </rPr>
      <t xml:space="preserve">D</t>
    </r>
    <r>
      <rPr>
        <sz val="10"/>
        <rFont val="Noto Sans CJK SC"/>
        <family val="2"/>
      </rPr>
      <t xml:space="preserve">の</t>
    </r>
    <r>
      <rPr>
        <sz val="10"/>
        <rFont val="Arial"/>
        <family val="0"/>
        <charset val="1"/>
      </rPr>
      <t xml:space="preserve">51%</t>
    </r>
    <r>
      <rPr>
        <sz val="10"/>
        <rFont val="Noto Sans CJK SC"/>
        <family val="2"/>
      </rPr>
      <t xml:space="preserve">が</t>
    </r>
    <r>
      <rPr>
        <sz val="10"/>
        <rFont val="Arial"/>
        <family val="0"/>
        <charset val="1"/>
      </rPr>
      <t xml:space="preserve">HFpEF</t>
    </r>
    <r>
      <rPr>
        <sz val="10"/>
        <rFont val="Noto Sans CJK SC"/>
        <family val="2"/>
      </rPr>
      <t xml:space="preserve">と報告されている。</t>
    </r>
  </si>
  <si>
    <r>
      <rPr>
        <sz val="10"/>
        <rFont val="Arial"/>
        <family val="0"/>
        <charset val="1"/>
      </rPr>
      <t xml:space="preserve">69%</t>
    </r>
    <r>
      <rPr>
        <sz val="10"/>
        <rFont val="Noto Sans CJK SC"/>
        <family val="2"/>
      </rPr>
      <t xml:space="preserve">・</t>
    </r>
    <r>
      <rPr>
        <sz val="10"/>
        <rFont val="Arial"/>
        <family val="0"/>
        <charset val="1"/>
      </rPr>
      <t xml:space="preserve">51%</t>
    </r>
    <r>
      <rPr>
        <sz val="10"/>
        <rFont val="Noto Sans CJK SC"/>
        <family val="2"/>
      </rPr>
      <t xml:space="preserve">の値はガイドラインが引用した研究による（二次資料経由）。</t>
    </r>
  </si>
  <si>
    <t xml:space="preserve">HF-003</t>
  </si>
  <si>
    <r>
      <rPr>
        <sz val="10"/>
        <rFont val="Noto Sans CJK SC"/>
        <family val="2"/>
      </rPr>
      <t xml:space="preserve">佐渡市の左室機能障害の有病率と人口推計をもとにした研究では、日本の左室機能障害の外来患者は</t>
    </r>
    <r>
      <rPr>
        <sz val="10"/>
        <rFont val="Arial"/>
        <family val="0"/>
        <charset val="1"/>
      </rPr>
      <t xml:space="preserve">2005</t>
    </r>
    <r>
      <rPr>
        <sz val="10"/>
        <rFont val="Noto Sans CJK SC"/>
        <family val="2"/>
      </rPr>
      <t xml:space="preserve">年に約</t>
    </r>
    <r>
      <rPr>
        <sz val="10"/>
        <rFont val="Arial"/>
        <family val="0"/>
        <charset val="1"/>
      </rPr>
      <t xml:space="preserve">97.9</t>
    </r>
    <r>
      <rPr>
        <sz val="10"/>
        <rFont val="Noto Sans CJK SC"/>
        <family val="2"/>
      </rPr>
      <t xml:space="preserve">万人で、高齢化により</t>
    </r>
    <r>
      <rPr>
        <sz val="10"/>
        <rFont val="Arial"/>
        <family val="0"/>
        <charset val="1"/>
      </rPr>
      <t xml:space="preserve">2030</t>
    </r>
    <r>
      <rPr>
        <sz val="10"/>
        <rFont val="Noto Sans CJK SC"/>
        <family val="2"/>
      </rPr>
      <t xml:space="preserve">年には約</t>
    </r>
    <r>
      <rPr>
        <sz val="10"/>
        <rFont val="Arial"/>
        <family val="0"/>
        <charset val="1"/>
      </rPr>
      <t xml:space="preserve">130</t>
    </r>
    <r>
      <rPr>
        <sz val="10"/>
        <rFont val="Noto Sans CJK SC"/>
        <family val="2"/>
      </rPr>
      <t xml:space="preserve">万人に達すると予測された。</t>
    </r>
  </si>
  <si>
    <t xml:space="preserve">SRC-186</t>
  </si>
  <si>
    <t xml:space="preserve">Okura Y, Ramadan MM, Ohno Y, et al. Impending epidemic: future projection of heart failure in Japan to the year 2055. Circ J 2008;72:489-491</t>
  </si>
  <si>
    <t xml:space="preserve">10.1253/circj.72.489</t>
  </si>
  <si>
    <t xml:space="preserve">18296852</t>
  </si>
  <si>
    <t xml:space="preserve">一地域の有病率をもとにした推計である。</t>
  </si>
  <si>
    <t xml:space="preserve">HF-004</t>
  </si>
  <si>
    <r>
      <rPr>
        <sz val="10"/>
        <rFont val="Noto Sans CJK SC"/>
        <family val="2"/>
      </rPr>
      <t xml:space="preserve">宮崎県延岡市の地域住民を対象とした研究（</t>
    </r>
    <r>
      <rPr>
        <sz val="10"/>
        <rFont val="Arial"/>
        <family val="0"/>
        <charset val="1"/>
      </rPr>
      <t xml:space="preserve">3</t>
    </r>
    <r>
      <rPr>
        <sz val="10"/>
        <rFont val="Noto Sans CJK SC"/>
        <family val="2"/>
      </rPr>
      <t xml:space="preserve">年間、初回の心不全入院</t>
    </r>
    <r>
      <rPr>
        <sz val="10"/>
        <rFont val="Arial"/>
        <family val="0"/>
        <charset val="1"/>
      </rPr>
      <t xml:space="preserve">406</t>
    </r>
    <r>
      <rPr>
        <sz val="10"/>
        <rFont val="Noto Sans CJK SC"/>
        <family val="2"/>
      </rPr>
      <t xml:space="preserve">件、平均</t>
    </r>
    <r>
      <rPr>
        <sz val="10"/>
        <rFont val="Arial"/>
        <family val="0"/>
        <charset val="1"/>
      </rPr>
      <t xml:space="preserve">82</t>
    </r>
    <r>
      <rPr>
        <sz val="10"/>
        <rFont val="Noto Sans CJK SC"/>
        <family val="2"/>
      </rPr>
      <t xml:space="preserve">歳）では、心不全による初回入院の発生率は人口</t>
    </r>
    <r>
      <rPr>
        <sz val="10"/>
        <rFont val="Arial"/>
        <family val="0"/>
        <charset val="1"/>
      </rPr>
      <t xml:space="preserve">10</t>
    </r>
    <r>
      <rPr>
        <sz val="10"/>
        <rFont val="Noto Sans CJK SC"/>
        <family val="2"/>
      </rPr>
      <t xml:space="preserve">万人年あたり</t>
    </r>
    <r>
      <rPr>
        <sz val="10"/>
        <rFont val="Arial"/>
        <family val="0"/>
        <charset val="1"/>
      </rPr>
      <t xml:space="preserve">129</t>
    </r>
    <r>
      <rPr>
        <sz val="10"/>
        <rFont val="Noto Sans CJK SC"/>
        <family val="2"/>
      </rPr>
      <t xml:space="preserve">で、</t>
    </r>
    <r>
      <rPr>
        <sz val="10"/>
        <rFont val="Arial"/>
        <family val="0"/>
        <charset val="1"/>
      </rPr>
      <t xml:space="preserve">2015</t>
    </r>
    <r>
      <rPr>
        <sz val="10"/>
        <rFont val="Noto Sans CJK SC"/>
        <family val="2"/>
      </rPr>
      <t xml:space="preserve">年の日本の人口で年齢調整すると</t>
    </r>
    <r>
      <rPr>
        <sz val="10"/>
        <rFont val="Arial"/>
        <family val="0"/>
        <charset val="1"/>
      </rPr>
      <t xml:space="preserve">105</t>
    </r>
    <r>
      <rPr>
        <sz val="10"/>
        <rFont val="Noto Sans CJK SC"/>
        <family val="2"/>
      </rPr>
      <t xml:space="preserve">であった。発生率に男女差はなく、高齢になるほど急に上がった。</t>
    </r>
  </si>
  <si>
    <r>
      <rPr>
        <sz val="10"/>
        <rFont val="Noto Sans CJK SC"/>
        <family val="2"/>
      </rPr>
      <t xml:space="preserve">医学各論 Ⅴ</t>
    </r>
    <r>
      <rPr>
        <sz val="10"/>
        <rFont val="Arial"/>
        <family val="0"/>
        <charset val="1"/>
      </rPr>
      <t xml:space="preserve">-2-A-③</t>
    </r>
    <r>
      <rPr>
        <sz val="10"/>
        <rFont val="Noto Sans CJK SC"/>
        <family val="2"/>
      </rPr>
      <t xml:space="preserve">（急性心不全、</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</si>
  <si>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TBL-01-00-158 (id: Jlvnlrw)</t>
    </r>
  </si>
  <si>
    <t xml:space="preserve">SRC-187</t>
  </si>
  <si>
    <t xml:space="preserve">Marume K, Ogata S, Kaichi R, et al. Incidence Rate of Hospitalization for Heart Failure in a Japanese City - An Updated Reference for Japan's Aging Society. Circ Rep 2022;4:116-122</t>
  </si>
  <si>
    <t xml:space="preserve">10.1253/circrep.CR-21-0142</t>
  </si>
  <si>
    <t xml:space="preserve">35342838</t>
  </si>
  <si>
    <t xml:space="preserve">一地域の研究である。</t>
  </si>
  <si>
    <t xml:space="preserve">HF-005</t>
  </si>
  <si>
    <r>
      <rPr>
        <sz val="10"/>
        <rFont val="Noto Sans CJK SC"/>
        <family val="2"/>
      </rPr>
      <t xml:space="preserve">心不全の診断または除外のために</t>
    </r>
    <r>
      <rPr>
        <sz val="10"/>
        <rFont val="Arial"/>
        <family val="0"/>
        <charset val="1"/>
      </rPr>
      <t xml:space="preserve">BNP</t>
    </r>
    <r>
      <rPr>
        <sz val="10"/>
        <rFont val="Noto Sans CJK SC"/>
        <family val="2"/>
      </rPr>
      <t xml:space="preserve">または</t>
    </r>
    <r>
      <rPr>
        <sz val="10"/>
        <rFont val="Arial"/>
        <family val="0"/>
        <charset val="1"/>
      </rPr>
      <t xml:space="preserve">NT-proBNP</t>
    </r>
    <r>
      <rPr>
        <sz val="10"/>
        <rFont val="Noto Sans CJK SC"/>
        <family val="2"/>
      </rPr>
      <t xml:space="preserve">を測定すべきとされ（クラス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）、日本心不全学会は心不全を除外する目安として</t>
    </r>
    <r>
      <rPr>
        <sz val="10"/>
        <rFont val="Arial"/>
        <family val="0"/>
        <charset val="1"/>
      </rPr>
      <t xml:space="preserve">BNP 35 pg/mL</t>
    </r>
    <r>
      <rPr>
        <sz val="10"/>
        <rFont val="Noto Sans CJK SC"/>
        <family val="2"/>
      </rPr>
      <t xml:space="preserve">未満、</t>
    </r>
    <r>
      <rPr>
        <sz val="10"/>
        <rFont val="Arial"/>
        <family val="0"/>
        <charset val="1"/>
      </rPr>
      <t xml:space="preserve">NT-proBNP 125 pg/mL</t>
    </r>
    <r>
      <rPr>
        <sz val="10"/>
        <rFont val="Noto Sans CJK SC"/>
        <family val="2"/>
      </rPr>
      <t xml:space="preserve">未満を示している。腎機能低下ではいずれも高値になる。</t>
    </r>
  </si>
  <si>
    <r>
      <rPr>
        <sz val="10"/>
        <rFont val="Arial"/>
        <family val="0"/>
        <charset val="1"/>
      </rPr>
      <t xml:space="preserve">PS-02-06-03 (id: JkxnuQo)</t>
    </r>
    <r>
      <rPr>
        <sz val="10"/>
        <rFont val="Noto Sans CJK SC"/>
        <family val="2"/>
      </rPr>
      <t xml:space="preserve">；</t>
    </r>
    <r>
      <rPr>
        <sz val="10"/>
        <rFont val="Arial"/>
        <family val="0"/>
        <charset val="1"/>
      </rPr>
      <t xml:space="preserve">TBL-01-00-159 (id: Jlvnlr4)</t>
    </r>
  </si>
  <si>
    <t xml:space="preserve">HF-006</t>
  </si>
  <si>
    <t xml:space="preserve">急性心不全</t>
  </si>
  <si>
    <r>
      <rPr>
        <sz val="10"/>
        <rFont val="Noto Sans CJK SC"/>
        <family val="2"/>
      </rPr>
      <t xml:space="preserve">救急外来を急性の呼吸困難で受診した</t>
    </r>
    <r>
      <rPr>
        <sz val="10"/>
        <rFont val="Arial"/>
        <family val="0"/>
        <charset val="1"/>
      </rPr>
      <t xml:space="preserve">1,586</t>
    </r>
    <r>
      <rPr>
        <sz val="10"/>
        <rFont val="Noto Sans CJK SC"/>
        <family val="2"/>
      </rPr>
      <t xml:space="preserve">人の研究では、</t>
    </r>
    <r>
      <rPr>
        <sz val="10"/>
        <rFont val="Arial"/>
        <family val="0"/>
        <charset val="1"/>
      </rPr>
      <t xml:space="preserve">BNP</t>
    </r>
    <r>
      <rPr>
        <sz val="10"/>
        <rFont val="Noto Sans CJK SC"/>
        <family val="2"/>
      </rPr>
      <t xml:space="preserve">は病歴・身体所見・他の検査より正確に心不全を見分け、</t>
    </r>
    <r>
      <rPr>
        <sz val="10"/>
        <rFont val="Arial"/>
        <family val="0"/>
        <charset val="1"/>
      </rPr>
      <t xml:space="preserve">100 pg/mL</t>
    </r>
    <r>
      <rPr>
        <sz val="10"/>
        <rFont val="Noto Sans CJK SC"/>
        <family val="2"/>
      </rPr>
      <t xml:space="preserve">をカットオフとした診断精度は</t>
    </r>
    <r>
      <rPr>
        <sz val="10"/>
        <rFont val="Arial"/>
        <family val="0"/>
        <charset val="1"/>
      </rPr>
      <t xml:space="preserve">83.4%</t>
    </r>
    <r>
      <rPr>
        <sz val="10"/>
        <rFont val="Noto Sans CJK SC"/>
        <family val="2"/>
      </rPr>
      <t xml:space="preserve">、</t>
    </r>
    <r>
      <rPr>
        <sz val="10"/>
        <rFont val="Arial"/>
        <family val="0"/>
        <charset val="1"/>
      </rPr>
      <t xml:space="preserve">50 pg/mL</t>
    </r>
    <r>
      <rPr>
        <sz val="10"/>
        <rFont val="Noto Sans CJK SC"/>
        <family val="2"/>
      </rPr>
      <t xml:space="preserve">未満の陰性的中率は</t>
    </r>
    <r>
      <rPr>
        <sz val="10"/>
        <rFont val="Arial"/>
        <family val="0"/>
        <charset val="1"/>
      </rPr>
      <t xml:space="preserve">96%</t>
    </r>
    <r>
      <rPr>
        <sz val="10"/>
        <rFont val="Noto Sans CJK SC"/>
        <family val="2"/>
      </rPr>
      <t xml:space="preserve">であった。</t>
    </r>
  </si>
  <si>
    <r>
      <rPr>
        <sz val="10"/>
        <rFont val="Arial"/>
        <family val="0"/>
        <charset val="1"/>
      </rPr>
      <t xml:space="preserve">PS-02-06-03 (id: JkxnuQo)</t>
    </r>
    <r>
      <rPr>
        <sz val="10"/>
        <rFont val="Noto Sans CJK SC"/>
        <family val="2"/>
      </rPr>
      <t xml:space="preserve">；</t>
    </r>
    <r>
      <rPr>
        <sz val="10"/>
        <rFont val="Arial"/>
        <family val="0"/>
        <charset val="1"/>
      </rPr>
      <t xml:space="preserve">TBL-01-00-158 (id: Jlvnlrw)</t>
    </r>
    <r>
      <rPr>
        <sz val="10"/>
        <rFont val="Noto Sans CJK SC"/>
        <family val="2"/>
      </rPr>
      <t xml:space="preserve">；</t>
    </r>
    <r>
      <rPr>
        <sz val="10"/>
        <rFont val="Arial"/>
        <family val="0"/>
        <charset val="1"/>
      </rPr>
      <t xml:space="preserve">TBL-02-05-020 (id: JlAKpfU)</t>
    </r>
  </si>
  <si>
    <t xml:space="preserve">SRC-188</t>
  </si>
  <si>
    <t xml:space="preserve">Maisel AS, Krishnaswamy P, Nowak RM, et al. Rapid measurement of B-type natriuretic peptide in the emergency diagnosis of heart failure. N Engl J Med 2002;347:161-167</t>
  </si>
  <si>
    <t xml:space="preserve">10.1056/NEJMoa020233</t>
  </si>
  <si>
    <t xml:space="preserve">12124404</t>
  </si>
  <si>
    <t xml:space="preserve">HF-007</t>
  </si>
  <si>
    <r>
      <rPr>
        <sz val="10"/>
        <rFont val="Noto Sans CJK SC"/>
        <family val="2"/>
      </rPr>
      <t xml:space="preserve">急性の呼吸困難患者</t>
    </r>
    <r>
      <rPr>
        <sz val="10"/>
        <rFont val="Arial"/>
        <family val="0"/>
        <charset val="1"/>
      </rPr>
      <t xml:space="preserve">1,256</t>
    </r>
    <r>
      <rPr>
        <sz val="10"/>
        <rFont val="Noto Sans CJK SC"/>
        <family val="2"/>
      </rPr>
      <t xml:space="preserve">人の国際共同解析では、</t>
    </r>
    <r>
      <rPr>
        <sz val="10"/>
        <rFont val="Arial"/>
        <family val="0"/>
        <charset val="1"/>
      </rPr>
      <t xml:space="preserve">NT-proBNP</t>
    </r>
    <r>
      <rPr>
        <sz val="10"/>
        <rFont val="Noto Sans CJK SC"/>
        <family val="2"/>
      </rPr>
      <t xml:space="preserve">の年齢別のカットオフ（</t>
    </r>
    <r>
      <rPr>
        <sz val="10"/>
        <rFont val="Arial"/>
        <family val="0"/>
        <charset val="1"/>
      </rPr>
      <t xml:space="preserve">50</t>
    </r>
    <r>
      <rPr>
        <sz val="10"/>
        <rFont val="Noto Sans CJK SC"/>
        <family val="2"/>
      </rPr>
      <t xml:space="preserve">歳未満</t>
    </r>
    <r>
      <rPr>
        <sz val="10"/>
        <rFont val="Arial"/>
        <family val="0"/>
        <charset val="1"/>
      </rPr>
      <t xml:space="preserve">450</t>
    </r>
    <r>
      <rPr>
        <sz val="10"/>
        <rFont val="Noto Sans CJK SC"/>
        <family val="2"/>
      </rPr>
      <t xml:space="preserve">、</t>
    </r>
    <r>
      <rPr>
        <sz val="10"/>
        <rFont val="Arial"/>
        <family val="0"/>
        <charset val="1"/>
      </rPr>
      <t xml:space="preserve">50</t>
    </r>
    <r>
      <rPr>
        <sz val="10"/>
        <rFont val="Noto Sans CJK SC"/>
        <family val="2"/>
      </rPr>
      <t xml:space="preserve">〜</t>
    </r>
    <r>
      <rPr>
        <sz val="10"/>
        <rFont val="Arial"/>
        <family val="0"/>
        <charset val="1"/>
      </rPr>
      <t xml:space="preserve">75</t>
    </r>
    <r>
      <rPr>
        <sz val="10"/>
        <rFont val="Noto Sans CJK SC"/>
        <family val="2"/>
      </rPr>
      <t xml:space="preserve">歳</t>
    </r>
    <r>
      <rPr>
        <sz val="10"/>
        <rFont val="Arial"/>
        <family val="0"/>
        <charset val="1"/>
      </rPr>
      <t xml:space="preserve">900</t>
    </r>
    <r>
      <rPr>
        <sz val="10"/>
        <rFont val="Noto Sans CJK SC"/>
        <family val="2"/>
      </rPr>
      <t xml:space="preserve">、</t>
    </r>
    <r>
      <rPr>
        <sz val="10"/>
        <rFont val="Arial"/>
        <family val="0"/>
        <charset val="1"/>
      </rPr>
      <t xml:space="preserve">75</t>
    </r>
    <r>
      <rPr>
        <sz val="10"/>
        <rFont val="Noto Sans CJK SC"/>
        <family val="2"/>
      </rPr>
      <t xml:space="preserve">歳超</t>
    </r>
    <r>
      <rPr>
        <sz val="10"/>
        <rFont val="Arial"/>
        <family val="0"/>
        <charset val="1"/>
      </rPr>
      <t xml:space="preserve">1,800 pg/mL</t>
    </r>
    <r>
      <rPr>
        <sz val="10"/>
        <rFont val="Noto Sans CJK SC"/>
        <family val="2"/>
      </rPr>
      <t xml:space="preserve">）が急性心不全の診断に有用で、感度</t>
    </r>
    <r>
      <rPr>
        <sz val="10"/>
        <rFont val="Arial"/>
        <family val="0"/>
        <charset val="1"/>
      </rPr>
      <t xml:space="preserve">90%</t>
    </r>
    <r>
      <rPr>
        <sz val="10"/>
        <rFont val="Noto Sans CJK SC"/>
        <family val="2"/>
      </rPr>
      <t xml:space="preserve">、特異度</t>
    </r>
    <r>
      <rPr>
        <sz val="10"/>
        <rFont val="Arial"/>
        <family val="0"/>
        <charset val="1"/>
      </rPr>
      <t xml:space="preserve">84%</t>
    </r>
    <r>
      <rPr>
        <sz val="10"/>
        <rFont val="Noto Sans CJK SC"/>
        <family val="2"/>
      </rPr>
      <t xml:space="preserve">であった。年齢によらない</t>
    </r>
    <r>
      <rPr>
        <sz val="10"/>
        <rFont val="Arial"/>
        <family val="0"/>
        <charset val="1"/>
      </rPr>
      <t xml:space="preserve">300 pg/mL</t>
    </r>
    <r>
      <rPr>
        <sz val="10"/>
        <rFont val="Noto Sans CJK SC"/>
        <family val="2"/>
      </rPr>
      <t xml:space="preserve">では、急性心不全を否定する陰性的中率が</t>
    </r>
    <r>
      <rPr>
        <sz val="10"/>
        <rFont val="Arial"/>
        <family val="0"/>
        <charset val="1"/>
      </rPr>
      <t xml:space="preserve">98%</t>
    </r>
    <r>
      <rPr>
        <sz val="10"/>
        <rFont val="Noto Sans CJK SC"/>
        <family val="2"/>
      </rPr>
      <t xml:space="preserve">であった。</t>
    </r>
  </si>
  <si>
    <r>
      <rPr>
        <sz val="10"/>
        <rFont val="Noto Sans CJK SC"/>
        <family val="2"/>
      </rPr>
      <t xml:space="preserve">国際（</t>
    </r>
    <r>
      <rPr>
        <sz val="10"/>
        <rFont val="Arial"/>
        <family val="0"/>
        <charset val="1"/>
      </rPr>
      <t xml:space="preserve">ICON</t>
    </r>
    <r>
      <rPr>
        <sz val="10"/>
        <rFont val="Noto Sans CJK SC"/>
        <family val="2"/>
      </rPr>
      <t xml:space="preserve">）</t>
    </r>
  </si>
  <si>
    <t xml:space="preserve">SRC-189</t>
  </si>
  <si>
    <t xml:space="preserve">Januzzi JL Jr, van Kimmenade R, Lainchbury J, et al. NT-proBNP testing for diagnosis and short-term prognosis in acute destabilized heart failure: an international pooled analysis of 1256 patients: the International Collaborative of NT-proBNP Study. Eur Heart J 2006;27:330-337</t>
  </si>
  <si>
    <t xml:space="preserve">10.1093/eurheartj/ehi631</t>
  </si>
  <si>
    <t xml:space="preserve">16293638</t>
  </si>
  <si>
    <t xml:space="preserve">HF-008</t>
  </si>
  <si>
    <r>
      <rPr>
        <sz val="10"/>
        <rFont val="Noto Sans CJK SC"/>
        <family val="2"/>
      </rPr>
      <t xml:space="preserve">心不全で入院した</t>
    </r>
    <r>
      <rPr>
        <sz val="10"/>
        <rFont val="Arial"/>
        <family val="0"/>
        <charset val="1"/>
      </rPr>
      <t xml:space="preserve">452</t>
    </r>
    <r>
      <rPr>
        <sz val="10"/>
        <rFont val="Noto Sans CJK SC"/>
        <family val="2"/>
      </rPr>
      <t xml:space="preserve">人の研究では、うっ血と低灌流の有無で</t>
    </r>
    <r>
      <rPr>
        <sz val="10"/>
        <rFont val="Arial"/>
        <family val="0"/>
        <charset val="1"/>
      </rPr>
      <t xml:space="preserve">4</t>
    </r>
    <r>
      <rPr>
        <sz val="10"/>
        <rFont val="Noto Sans CJK SC"/>
        <family val="2"/>
      </rPr>
      <t xml:space="preserve">群（</t>
    </r>
    <r>
      <rPr>
        <sz val="10"/>
        <rFont val="Arial"/>
        <family val="0"/>
        <charset val="1"/>
      </rPr>
      <t xml:space="preserve">A</t>
    </r>
    <r>
      <rPr>
        <sz val="10"/>
        <rFont val="Noto Sans CJK SC"/>
        <family val="2"/>
      </rPr>
      <t xml:space="preserve">：うっ血も低灌流もない、</t>
    </r>
    <r>
      <rPr>
        <sz val="10"/>
        <rFont val="Arial"/>
        <family val="0"/>
        <charset val="1"/>
      </rPr>
      <t xml:space="preserve">B</t>
    </r>
    <r>
      <rPr>
        <sz val="10"/>
        <rFont val="Noto Sans CJK SC"/>
        <family val="2"/>
      </rPr>
      <t xml:space="preserve">：うっ血あり・灌流は保たれる、</t>
    </r>
    <r>
      <rPr>
        <sz val="10"/>
        <rFont val="Arial"/>
        <family val="0"/>
        <charset val="1"/>
      </rPr>
      <t xml:space="preserve">C</t>
    </r>
    <r>
      <rPr>
        <sz val="10"/>
        <rFont val="Noto Sans CJK SC"/>
        <family val="2"/>
      </rPr>
      <t xml:space="preserve">：うっ血と低灌流がある、</t>
    </r>
    <r>
      <rPr>
        <sz val="10"/>
        <rFont val="Arial"/>
        <family val="0"/>
        <charset val="1"/>
      </rPr>
      <t xml:space="preserve">L</t>
    </r>
    <r>
      <rPr>
        <sz val="10"/>
        <rFont val="Noto Sans CJK SC"/>
        <family val="2"/>
      </rPr>
      <t xml:space="preserve">：うっ血はなく低灌流がある）に分けると予後を予測でき、</t>
    </r>
    <r>
      <rPr>
        <sz val="10"/>
        <rFont val="Arial"/>
        <family val="0"/>
        <charset val="1"/>
      </rPr>
      <t xml:space="preserve">B</t>
    </r>
    <r>
      <rPr>
        <sz val="10"/>
        <rFont val="Noto Sans CJK SC"/>
        <family val="2"/>
      </rPr>
      <t xml:space="preserve">と</t>
    </r>
    <r>
      <rPr>
        <sz val="10"/>
        <rFont val="Arial"/>
        <family val="0"/>
        <charset val="1"/>
      </rPr>
      <t xml:space="preserve">C</t>
    </r>
    <r>
      <rPr>
        <sz val="10"/>
        <rFont val="Noto Sans CJK SC"/>
        <family val="2"/>
      </rPr>
      <t xml:space="preserve">は死亡または緊急心移植のリスクが高かった。</t>
    </r>
  </si>
  <si>
    <t xml:space="preserve">SRC-190</t>
  </si>
  <si>
    <t xml:space="preserve">Nohria A, Tsang SW, Fang JC, et al. Clinical assessment identifies hemodynamic profiles that predict outcomes in patients admitted with heart failure. J Am Coll Cardiol 2003;41:1797-1804</t>
  </si>
  <si>
    <t xml:space="preserve">10.1016/S0735-1097(03)00309-7</t>
  </si>
  <si>
    <t xml:space="preserve">12767667</t>
  </si>
  <si>
    <t xml:space="preserve">HF-009</t>
  </si>
  <si>
    <r>
      <rPr>
        <sz val="10"/>
        <rFont val="Noto Sans CJK SC"/>
        <family val="2"/>
      </rPr>
      <t xml:space="preserve">急性心不全の発症早期（受診後</t>
    </r>
    <r>
      <rPr>
        <sz val="10"/>
        <rFont val="Arial"/>
        <family val="0"/>
        <charset val="1"/>
      </rPr>
      <t xml:space="preserve">6</t>
    </r>
    <r>
      <rPr>
        <sz val="10"/>
        <rFont val="Noto Sans CJK SC"/>
        <family val="2"/>
      </rPr>
      <t xml:space="preserve">〜</t>
    </r>
    <r>
      <rPr>
        <sz val="10"/>
        <rFont val="Arial"/>
        <family val="0"/>
        <charset val="1"/>
      </rPr>
      <t xml:space="preserve">12</t>
    </r>
    <r>
      <rPr>
        <sz val="10"/>
        <rFont val="Noto Sans CJK SC"/>
        <family val="2"/>
      </rPr>
      <t xml:space="preserve">時間）の対応には、初期の収縮期血圧と症状で</t>
    </r>
    <r>
      <rPr>
        <sz val="10"/>
        <rFont val="Arial"/>
        <family val="0"/>
        <charset val="1"/>
      </rPr>
      <t xml:space="preserve">5</t>
    </r>
    <r>
      <rPr>
        <sz val="10"/>
        <rFont val="Noto Sans CJK SC"/>
        <family val="2"/>
      </rPr>
      <t xml:space="preserve">つに分けるクリニカルシナリオ（</t>
    </r>
    <r>
      <rPr>
        <sz val="10"/>
        <rFont val="Arial"/>
        <family val="0"/>
        <charset val="1"/>
      </rPr>
      <t xml:space="preserve">CS</t>
    </r>
    <r>
      <rPr>
        <sz val="10"/>
        <rFont val="Noto Sans CJK SC"/>
        <family val="2"/>
      </rPr>
      <t xml:space="preserve">）が提案されている。</t>
    </r>
    <r>
      <rPr>
        <sz val="10"/>
        <rFont val="Arial"/>
        <family val="0"/>
        <charset val="1"/>
      </rPr>
      <t xml:space="preserve">CS1</t>
    </r>
    <r>
      <rPr>
        <sz val="10"/>
        <rFont val="Noto Sans CJK SC"/>
        <family val="2"/>
      </rPr>
      <t xml:space="preserve">は収縮期血圧</t>
    </r>
    <r>
      <rPr>
        <sz val="10"/>
        <rFont val="Arial"/>
        <family val="0"/>
        <charset val="1"/>
      </rPr>
      <t xml:space="preserve">140 mmHg</t>
    </r>
    <r>
      <rPr>
        <sz val="10"/>
        <rFont val="Noto Sans CJK SC"/>
        <family val="2"/>
      </rPr>
      <t xml:space="preserve">超、</t>
    </r>
    <r>
      <rPr>
        <sz val="10"/>
        <rFont val="Arial"/>
        <family val="0"/>
        <charset val="1"/>
      </rPr>
      <t xml:space="preserve">CS2</t>
    </r>
    <r>
      <rPr>
        <sz val="10"/>
        <rFont val="Noto Sans CJK SC"/>
        <family val="2"/>
      </rPr>
      <t xml:space="preserve">は</t>
    </r>
    <r>
      <rPr>
        <sz val="10"/>
        <rFont val="Arial"/>
        <family val="0"/>
        <charset val="1"/>
      </rPr>
      <t xml:space="preserve">100</t>
    </r>
    <r>
      <rPr>
        <sz val="10"/>
        <rFont val="Noto Sans CJK SC"/>
        <family val="2"/>
      </rPr>
      <t xml:space="preserve">〜</t>
    </r>
    <r>
      <rPr>
        <sz val="10"/>
        <rFont val="Arial"/>
        <family val="0"/>
        <charset val="1"/>
      </rPr>
      <t xml:space="preserve">140 mmHg</t>
    </r>
    <r>
      <rPr>
        <sz val="10"/>
        <rFont val="Noto Sans CJK SC"/>
        <family val="2"/>
      </rPr>
      <t xml:space="preserve">、</t>
    </r>
    <r>
      <rPr>
        <sz val="10"/>
        <rFont val="Arial"/>
        <family val="0"/>
        <charset val="1"/>
      </rPr>
      <t xml:space="preserve">CS3</t>
    </r>
    <r>
      <rPr>
        <sz val="10"/>
        <rFont val="Noto Sans CJK SC"/>
        <family val="2"/>
      </rPr>
      <t xml:space="preserve">は</t>
    </r>
    <r>
      <rPr>
        <sz val="10"/>
        <rFont val="Arial"/>
        <family val="0"/>
        <charset val="1"/>
      </rPr>
      <t xml:space="preserve">100 mmHg</t>
    </r>
    <r>
      <rPr>
        <sz val="10"/>
        <rFont val="Noto Sans CJK SC"/>
        <family val="2"/>
      </rPr>
      <t xml:space="preserve">未満、</t>
    </r>
    <r>
      <rPr>
        <sz val="10"/>
        <rFont val="Arial"/>
        <family val="0"/>
        <charset val="1"/>
      </rPr>
      <t xml:space="preserve">CS4</t>
    </r>
    <r>
      <rPr>
        <sz val="10"/>
        <rFont val="Noto Sans CJK SC"/>
        <family val="2"/>
      </rPr>
      <t xml:space="preserve">は急性冠症候群の徴候を伴うもの、</t>
    </r>
    <r>
      <rPr>
        <sz val="10"/>
        <rFont val="Arial"/>
        <family val="0"/>
        <charset val="1"/>
      </rPr>
      <t xml:space="preserve">CS5</t>
    </r>
    <r>
      <rPr>
        <sz val="10"/>
        <rFont val="Noto Sans CJK SC"/>
        <family val="2"/>
      </rPr>
      <t xml:space="preserve">は孤立性の右心不全である。</t>
    </r>
  </si>
  <si>
    <t xml:space="preserve">欧州・米国の専門家合意</t>
  </si>
  <si>
    <t xml:space="preserve">SRC-191</t>
  </si>
  <si>
    <t xml:space="preserve">Mebazaa A, Gheorghiade M, Piña IL, et al. Practical recommendations for prehospital and early in-hospital management of patients presenting with acute heart failure syndromes. Crit Care Med 2008;36(1 Suppl):S129-S139</t>
  </si>
  <si>
    <t xml:space="preserve">10.1097/01.CCM.0000296274.51933.4C</t>
  </si>
  <si>
    <t xml:space="preserve">18158472</t>
  </si>
  <si>
    <t xml:space="preserve">抄録で確認した。各群の具体的な治療は本カードでは扱っていない。</t>
  </si>
  <si>
    <t xml:space="preserve">HF-010</t>
  </si>
  <si>
    <r>
      <rPr>
        <sz val="10"/>
        <rFont val="Noto Sans CJK SC"/>
        <family val="2"/>
      </rPr>
      <t xml:space="preserve">急性非代償性心不全で体液貯留がある場合は、うっ血症状を和らげるためループ利尿薬を静注すべきとされる（クラス</t>
    </r>
    <r>
      <rPr>
        <sz val="10"/>
        <rFont val="Arial"/>
        <family val="0"/>
        <charset val="1"/>
      </rPr>
      <t xml:space="preserve">I</t>
    </r>
    <r>
      <rPr>
        <sz val="10"/>
        <rFont val="Noto Sans CJK SC"/>
        <family val="2"/>
      </rPr>
      <t xml:space="preserve">、レベル</t>
    </r>
    <r>
      <rPr>
        <sz val="10"/>
        <rFont val="Arial"/>
        <family val="0"/>
        <charset val="1"/>
      </rPr>
      <t xml:space="preserve">C-EO</t>
    </r>
    <r>
      <rPr>
        <sz val="10"/>
        <rFont val="Noto Sans CJK SC"/>
        <family val="2"/>
      </rPr>
      <t xml:space="preserve">）。初回の利尿薬に反応が乏しい場合は、増量またはトルバプタンやサイアザイド系利尿薬の併用を考慮できる（</t>
    </r>
    <r>
      <rPr>
        <sz val="10"/>
        <rFont val="Arial"/>
        <family val="0"/>
        <charset val="1"/>
      </rPr>
      <t xml:space="preserve">IIa</t>
    </r>
    <r>
      <rPr>
        <sz val="10"/>
        <rFont val="Noto Sans CJK SC"/>
        <family val="2"/>
      </rPr>
      <t xml:space="preserve">、</t>
    </r>
    <r>
      <rPr>
        <sz val="10"/>
        <rFont val="Arial"/>
        <family val="0"/>
        <charset val="1"/>
      </rPr>
      <t xml:space="preserve">B-R</t>
    </r>
    <r>
      <rPr>
        <sz val="10"/>
        <rFont val="Noto Sans CJK SC"/>
        <family val="2"/>
      </rPr>
      <t xml:space="preserve">）。血管拡張薬は低血圧がない場合に考慮してよく（</t>
    </r>
    <r>
      <rPr>
        <sz val="10"/>
        <rFont val="Arial"/>
        <family val="0"/>
        <charset val="1"/>
      </rPr>
      <t xml:space="preserve">IIb</t>
    </r>
    <r>
      <rPr>
        <sz val="10"/>
        <rFont val="Noto Sans CJK SC"/>
        <family val="2"/>
      </rPr>
      <t xml:space="preserve">、</t>
    </r>
    <r>
      <rPr>
        <sz val="10"/>
        <rFont val="Arial"/>
        <family val="0"/>
        <charset val="1"/>
      </rPr>
      <t xml:space="preserve">B-NR</t>
    </r>
    <r>
      <rPr>
        <sz val="10"/>
        <rFont val="Noto Sans CJK SC"/>
        <family val="2"/>
      </rPr>
      <t xml:space="preserve">）、高度の低血圧、心原性ショック、脱水、急性右室梗塞では使ってはならない（</t>
    </r>
    <r>
      <rPr>
        <sz val="10"/>
        <rFont val="Arial"/>
        <family val="0"/>
        <charset val="1"/>
      </rPr>
      <t xml:space="preserve">III</t>
    </r>
    <r>
      <rPr>
        <sz val="10"/>
        <rFont val="Noto Sans CJK SC"/>
        <family val="2"/>
      </rPr>
      <t xml:space="preserve">（有害）、</t>
    </r>
    <r>
      <rPr>
        <sz val="10"/>
        <rFont val="Arial"/>
        <family val="0"/>
        <charset val="1"/>
      </rPr>
      <t xml:space="preserve">C-EO</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</si>
  <si>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TBL-01-00-158 (id: Jlvnlrw)</t>
    </r>
  </si>
  <si>
    <t xml:space="preserve">HF-011</t>
  </si>
  <si>
    <r>
      <rPr>
        <sz val="10"/>
        <rFont val="Noto Sans CJK SC"/>
        <family val="2"/>
      </rPr>
      <t xml:space="preserve">急性心不全で呼吸不全（呼吸数</t>
    </r>
    <r>
      <rPr>
        <sz val="10"/>
        <rFont val="Arial"/>
        <family val="0"/>
        <charset val="1"/>
      </rPr>
      <t xml:space="preserve">25/</t>
    </r>
    <r>
      <rPr>
        <sz val="10"/>
        <rFont val="Noto Sans CJK SC"/>
        <family val="2"/>
      </rPr>
      <t xml:space="preserve">分超、</t>
    </r>
    <r>
      <rPr>
        <sz val="10"/>
        <rFont val="Arial"/>
        <family val="0"/>
        <charset val="1"/>
      </rPr>
      <t xml:space="preserve">SpO2 90%</t>
    </r>
    <r>
      <rPr>
        <sz val="10"/>
        <rFont val="Noto Sans CJK SC"/>
        <family val="2"/>
      </rPr>
      <t xml:space="preserve">未満）がある場合は、呼吸困難を和らげ気管挿管を避けるために</t>
    </r>
    <r>
      <rPr>
        <sz val="10"/>
        <rFont val="Arial"/>
        <family val="0"/>
        <charset val="1"/>
      </rPr>
      <t xml:space="preserve">NPPV</t>
    </r>
    <r>
      <rPr>
        <sz val="10"/>
        <rFont val="Noto Sans CJK SC"/>
        <family val="2"/>
      </rPr>
      <t xml:space="preserve">を速やかに始めるべきとされる（クラス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t>
    </r>
    <r>
      <rPr>
        <sz val="10"/>
        <rFont val="Arial"/>
        <family val="0"/>
        <charset val="1"/>
      </rPr>
      <t xml:space="preserve">SpO2 90%</t>
    </r>
    <r>
      <rPr>
        <sz val="10"/>
        <rFont val="Noto Sans CJK SC"/>
        <family val="2"/>
      </rPr>
      <t xml:space="preserve">未満または</t>
    </r>
    <r>
      <rPr>
        <sz val="10"/>
        <rFont val="Arial"/>
        <family val="0"/>
        <charset val="1"/>
      </rPr>
      <t xml:space="preserve">PaO2 60 mmHg</t>
    </r>
    <r>
      <rPr>
        <sz val="10"/>
        <rFont val="Noto Sans CJK SC"/>
        <family val="2"/>
      </rPr>
      <t xml:space="preserve">未満では酸素療法を行う（</t>
    </r>
    <r>
      <rPr>
        <sz val="10"/>
        <rFont val="Arial"/>
        <family val="0"/>
        <charset val="1"/>
      </rPr>
      <t xml:space="preserve">I</t>
    </r>
    <r>
      <rPr>
        <sz val="10"/>
        <rFont val="Noto Sans CJK SC"/>
        <family val="2"/>
      </rPr>
      <t xml:space="preserve">、</t>
    </r>
    <r>
      <rPr>
        <sz val="10"/>
        <rFont val="Arial"/>
        <family val="0"/>
        <charset val="1"/>
      </rPr>
      <t xml:space="preserve">C-EO</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</si>
  <si>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TBL-01-00-158 (id: Jlvnlrw)</t>
    </r>
    <r>
      <rPr>
        <sz val="10"/>
        <rFont val="Noto Sans CJK SC"/>
        <family val="2"/>
      </rPr>
      <t xml:space="preserve">；</t>
    </r>
    <r>
      <rPr>
        <sz val="10"/>
        <rFont val="Arial"/>
        <family val="0"/>
        <charset val="1"/>
      </rPr>
      <t xml:space="preserve">TBL-02-05-020 (id: JlAKpfU)</t>
    </r>
  </si>
  <si>
    <t xml:space="preserve">HF-012</t>
  </si>
  <si>
    <r>
      <rPr>
        <sz val="10"/>
        <rFont val="Noto Sans CJK SC"/>
        <family val="2"/>
      </rPr>
      <t xml:space="preserve">急性非代償性心不全では、ドブタミンは肺うっ血に低心拍出・組織低灌流を伴う場合に（クラス</t>
    </r>
    <r>
      <rPr>
        <sz val="10"/>
        <rFont val="Arial"/>
        <family val="0"/>
        <charset val="1"/>
      </rPr>
      <t xml:space="preserve">IIa</t>
    </r>
    <r>
      <rPr>
        <sz val="10"/>
        <rFont val="Noto Sans CJK SC"/>
        <family val="2"/>
      </rPr>
      <t xml:space="preserve">、レベル</t>
    </r>
    <r>
      <rPr>
        <sz val="10"/>
        <rFont val="Arial"/>
        <family val="0"/>
        <charset val="1"/>
      </rPr>
      <t xml:space="preserve">C-LD</t>
    </r>
    <r>
      <rPr>
        <sz val="10"/>
        <rFont val="Noto Sans CJK SC"/>
        <family val="2"/>
      </rPr>
      <t xml:space="preserve">）、ノルアドレナリンは十分な輸液後もショックや低血圧が続く場合に（</t>
    </r>
    <r>
      <rPr>
        <sz val="10"/>
        <rFont val="Arial"/>
        <family val="0"/>
        <charset val="1"/>
      </rPr>
      <t xml:space="preserve">IIa</t>
    </r>
    <r>
      <rPr>
        <sz val="10"/>
        <rFont val="Noto Sans CJK SC"/>
        <family val="2"/>
      </rPr>
      <t xml:space="preserve">、</t>
    </r>
    <r>
      <rPr>
        <sz val="10"/>
        <rFont val="Arial"/>
        <family val="0"/>
        <charset val="1"/>
      </rPr>
      <t xml:space="preserve">B-R</t>
    </r>
    <r>
      <rPr>
        <sz val="10"/>
        <rFont val="Noto Sans CJK SC"/>
        <family val="2"/>
      </rPr>
      <t xml:space="preserve">）考慮できる。低心拍出・低灌流・ショックがない患者に強心薬をルーチンで使ってはならない（</t>
    </r>
    <r>
      <rPr>
        <sz val="10"/>
        <rFont val="Arial"/>
        <family val="0"/>
        <charset val="1"/>
      </rPr>
      <t xml:space="preserve">III</t>
    </r>
    <r>
      <rPr>
        <sz val="10"/>
        <rFont val="Noto Sans CJK SC"/>
        <family val="2"/>
      </rPr>
      <t xml:space="preserve">（有害）、</t>
    </r>
    <r>
      <rPr>
        <sz val="10"/>
        <rFont val="Arial"/>
        <family val="0"/>
        <charset val="1"/>
      </rPr>
      <t xml:space="preserve">C-EO</t>
    </r>
    <r>
      <rPr>
        <sz val="10"/>
        <rFont val="Noto Sans CJK SC"/>
        <family val="2"/>
      </rPr>
      <t xml:space="preserve">）。</t>
    </r>
  </si>
  <si>
    <t xml:space="preserve">HF-013</t>
  </si>
  <si>
    <r>
      <rPr>
        <sz val="10"/>
        <rFont val="Noto Sans CJK SC"/>
        <family val="2"/>
      </rPr>
      <t xml:space="preserve">左室駆出率</t>
    </r>
    <r>
      <rPr>
        <sz val="10"/>
        <rFont val="Arial"/>
        <family val="0"/>
        <charset val="1"/>
      </rPr>
      <t xml:space="preserve">40%</t>
    </r>
    <r>
      <rPr>
        <sz val="10"/>
        <rFont val="Noto Sans CJK SC"/>
        <family val="2"/>
      </rPr>
      <t xml:space="preserve">以下の心不全（</t>
    </r>
    <r>
      <rPr>
        <sz val="10"/>
        <rFont val="Arial"/>
        <family val="0"/>
        <charset val="1"/>
      </rPr>
      <t xml:space="preserve">HFrEF</t>
    </r>
    <r>
      <rPr>
        <sz val="10"/>
        <rFont val="Noto Sans CJK SC"/>
        <family val="2"/>
      </rPr>
      <t xml:space="preserve">）では、禁忌がなければ</t>
    </r>
    <r>
      <rPr>
        <sz val="10"/>
        <rFont val="Arial"/>
        <family val="0"/>
        <charset val="1"/>
      </rPr>
      <t xml:space="preserve">ACE</t>
    </r>
    <r>
      <rPr>
        <sz val="10"/>
        <rFont val="Noto Sans CJK SC"/>
        <family val="2"/>
      </rPr>
      <t xml:space="preserve">阻害薬（クラス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t>
    </r>
    <r>
      <rPr>
        <sz val="10"/>
        <rFont val="Arial"/>
        <family val="0"/>
        <charset val="1"/>
      </rPr>
      <t xml:space="preserve">β</t>
    </r>
    <r>
      <rPr>
        <sz val="10"/>
        <rFont val="Noto Sans CJK SC"/>
        <family val="2"/>
      </rPr>
      <t xml:space="preserve">遮断薬（カルベジロールまたはビソプロロール、</t>
    </r>
    <r>
      <rPr>
        <sz val="10"/>
        <rFont val="Arial"/>
        <family val="0"/>
        <charset val="1"/>
      </rPr>
      <t xml:space="preserve">I</t>
    </r>
    <r>
      <rPr>
        <sz val="10"/>
        <rFont val="Noto Sans CJK SC"/>
        <family val="2"/>
      </rPr>
      <t xml:space="preserve">、</t>
    </r>
    <r>
      <rPr>
        <sz val="10"/>
        <rFont val="Arial"/>
        <family val="0"/>
        <charset val="1"/>
      </rPr>
      <t xml:space="preserve">A</t>
    </r>
    <r>
      <rPr>
        <sz val="10"/>
        <rFont val="Noto Sans CJK SC"/>
        <family val="2"/>
      </rPr>
      <t xml:space="preserve">）、ミネラルコルチコイド受容体拮抗薬（</t>
    </r>
    <r>
      <rPr>
        <sz val="10"/>
        <rFont val="Arial"/>
        <family val="0"/>
        <charset val="1"/>
      </rPr>
      <t xml:space="preserve">NYHA II</t>
    </r>
    <r>
      <rPr>
        <sz val="10"/>
        <rFont val="Noto Sans CJK SC"/>
        <family val="2"/>
      </rPr>
      <t xml:space="preserve">〜</t>
    </r>
    <r>
      <rPr>
        <sz val="10"/>
        <rFont val="Arial"/>
        <family val="0"/>
        <charset val="1"/>
      </rPr>
      <t xml:space="preserve">IV</t>
    </r>
    <r>
      <rPr>
        <sz val="10"/>
        <rFont val="Noto Sans CJK SC"/>
        <family val="2"/>
      </rPr>
      <t xml:space="preserve">度、</t>
    </r>
    <r>
      <rPr>
        <sz val="10"/>
        <rFont val="Arial"/>
        <family val="0"/>
        <charset val="1"/>
      </rPr>
      <t xml:space="preserve">I</t>
    </r>
    <r>
      <rPr>
        <sz val="10"/>
        <rFont val="Noto Sans CJK SC"/>
        <family val="2"/>
      </rPr>
      <t xml:space="preserve">、</t>
    </r>
    <r>
      <rPr>
        <sz val="10"/>
        <rFont val="Arial"/>
        <family val="0"/>
        <charset val="1"/>
      </rPr>
      <t xml:space="preserve">A</t>
    </r>
    <r>
      <rPr>
        <sz val="10"/>
        <rFont val="Noto Sans CJK SC"/>
        <family val="2"/>
      </rPr>
      <t xml:space="preserve">）、</t>
    </r>
    <r>
      <rPr>
        <sz val="10"/>
        <rFont val="Arial"/>
        <family val="0"/>
        <charset val="1"/>
      </rPr>
      <t xml:space="preserve">SGLT2</t>
    </r>
    <r>
      <rPr>
        <sz val="10"/>
        <rFont val="Noto Sans CJK SC"/>
        <family val="2"/>
      </rPr>
      <t xml:space="preserve">阻害薬（エンパグリフロジンまたはダパグリフロジン、糖尿病の有無を問わず、</t>
    </r>
    <r>
      <rPr>
        <sz val="10"/>
        <rFont val="Arial"/>
        <family val="0"/>
        <charset val="1"/>
      </rPr>
      <t xml:space="preserve">I</t>
    </r>
    <r>
      <rPr>
        <sz val="10"/>
        <rFont val="Noto Sans CJK SC"/>
        <family val="2"/>
      </rPr>
      <t xml:space="preserve">、</t>
    </r>
    <r>
      <rPr>
        <sz val="10"/>
        <rFont val="Arial"/>
        <family val="0"/>
        <charset val="1"/>
      </rPr>
      <t xml:space="preserve">A</t>
    </r>
    <r>
      <rPr>
        <sz val="10"/>
        <rFont val="Noto Sans CJK SC"/>
        <family val="2"/>
      </rPr>
      <t xml:space="preserve">）を使う。</t>
    </r>
    <r>
      <rPr>
        <sz val="10"/>
        <rFont val="Arial"/>
        <family val="0"/>
        <charset val="1"/>
      </rPr>
      <t xml:space="preserve">ACE</t>
    </r>
    <r>
      <rPr>
        <sz val="10"/>
        <rFont val="Noto Sans CJK SC"/>
        <family val="2"/>
      </rPr>
      <t xml:space="preserve">阻害薬か</t>
    </r>
    <r>
      <rPr>
        <sz val="10"/>
        <rFont val="Arial"/>
        <family val="0"/>
        <charset val="1"/>
      </rPr>
      <t xml:space="preserve">ARB</t>
    </r>
    <r>
      <rPr>
        <sz val="10"/>
        <rFont val="Noto Sans CJK SC"/>
        <family val="2"/>
      </rPr>
      <t xml:space="preserve">を使っている</t>
    </r>
    <r>
      <rPr>
        <sz val="10"/>
        <rFont val="Arial"/>
        <family val="0"/>
        <charset val="1"/>
      </rPr>
      <t xml:space="preserve">NYHA II</t>
    </r>
    <r>
      <rPr>
        <sz val="10"/>
        <rFont val="Noto Sans CJK SC"/>
        <family val="2"/>
      </rPr>
      <t xml:space="preserve">〜</t>
    </r>
    <r>
      <rPr>
        <sz val="10"/>
        <rFont val="Arial"/>
        <family val="0"/>
        <charset val="1"/>
      </rPr>
      <t xml:space="preserve">III</t>
    </r>
    <r>
      <rPr>
        <sz val="10"/>
        <rFont val="Noto Sans CJK SC"/>
        <family val="2"/>
      </rPr>
      <t xml:space="preserve">度の症候性患者では</t>
    </r>
    <r>
      <rPr>
        <sz val="10"/>
        <rFont val="Arial"/>
        <family val="0"/>
        <charset val="1"/>
      </rPr>
      <t xml:space="preserve">ARNI</t>
    </r>
    <r>
      <rPr>
        <sz val="10"/>
        <rFont val="Noto Sans CJK SC"/>
        <family val="2"/>
      </rPr>
      <t xml:space="preserve">への切り替えが推奨される（</t>
    </r>
    <r>
      <rPr>
        <sz val="10"/>
        <rFont val="Arial"/>
        <family val="0"/>
        <charset val="1"/>
      </rPr>
      <t xml:space="preserve">I</t>
    </r>
    <r>
      <rPr>
        <sz val="10"/>
        <rFont val="Noto Sans CJK SC"/>
        <family val="2"/>
      </rPr>
      <t xml:space="preserve">、</t>
    </r>
    <r>
      <rPr>
        <sz val="10"/>
        <rFont val="Arial"/>
        <family val="0"/>
        <charset val="1"/>
      </rPr>
      <t xml:space="preserve">B-R</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</si>
  <si>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TBL-01-00-159 (id: Jlvnlr4)</t>
    </r>
  </si>
  <si>
    <t xml:space="preserve">HF-014</t>
  </si>
  <si>
    <r>
      <rPr>
        <sz val="10"/>
        <rFont val="Arial"/>
        <family val="0"/>
        <charset val="1"/>
      </rPr>
      <t xml:space="preserve">NYHA II</t>
    </r>
    <r>
      <rPr>
        <sz val="10"/>
        <rFont val="Noto Sans CJK SC"/>
        <family val="2"/>
      </rPr>
      <t xml:space="preserve">〜</t>
    </r>
    <r>
      <rPr>
        <sz val="10"/>
        <rFont val="Arial"/>
        <family val="0"/>
        <charset val="1"/>
      </rPr>
      <t xml:space="preserve">IV</t>
    </r>
    <r>
      <rPr>
        <sz val="10"/>
        <rFont val="Noto Sans CJK SC"/>
        <family val="2"/>
      </rPr>
      <t xml:space="preserve">度で駆出率</t>
    </r>
    <r>
      <rPr>
        <sz val="10"/>
        <rFont val="Arial"/>
        <family val="0"/>
        <charset val="1"/>
      </rPr>
      <t xml:space="preserve">40%</t>
    </r>
    <r>
      <rPr>
        <sz val="10"/>
        <rFont val="Noto Sans CJK SC"/>
        <family val="2"/>
      </rPr>
      <t xml:space="preserve">以下の心不全患者</t>
    </r>
    <r>
      <rPr>
        <sz val="10"/>
        <rFont val="Arial"/>
        <family val="0"/>
        <charset val="1"/>
      </rPr>
      <t xml:space="preserve">8,442</t>
    </r>
    <r>
      <rPr>
        <sz val="10"/>
        <rFont val="Noto Sans CJK SC"/>
        <family val="2"/>
      </rPr>
      <t xml:space="preserve">人を対象とした</t>
    </r>
    <r>
      <rPr>
        <sz val="10"/>
        <rFont val="Arial"/>
        <family val="0"/>
        <charset val="1"/>
      </rPr>
      <t xml:space="preserve">PARADIGM-HF</t>
    </r>
    <r>
      <rPr>
        <sz val="10"/>
        <rFont val="Noto Sans CJK SC"/>
        <family val="2"/>
      </rPr>
      <t xml:space="preserve">試験では、サクビトリル・バルサルタン（</t>
    </r>
    <r>
      <rPr>
        <sz val="10"/>
        <rFont val="Arial"/>
        <family val="0"/>
        <charset val="1"/>
      </rPr>
      <t xml:space="preserve">ARNI</t>
    </r>
    <r>
      <rPr>
        <sz val="10"/>
        <rFont val="Noto Sans CJK SC"/>
        <family val="2"/>
      </rPr>
      <t xml:space="preserve">）はエナラプリルに比べ、心血管死または心不全入院を減らし（</t>
    </r>
    <r>
      <rPr>
        <sz val="10"/>
        <rFont val="Arial"/>
        <family val="0"/>
        <charset val="1"/>
      </rPr>
      <t xml:space="preserve">21.8%</t>
    </r>
    <r>
      <rPr>
        <sz val="10"/>
        <rFont val="Noto Sans CJK SC"/>
        <family val="2"/>
      </rPr>
      <t xml:space="preserve">対</t>
    </r>
    <r>
      <rPr>
        <sz val="10"/>
        <rFont val="Arial"/>
        <family val="0"/>
        <charset val="1"/>
      </rPr>
      <t xml:space="preserve">26.5%</t>
    </r>
    <r>
      <rPr>
        <sz val="10"/>
        <rFont val="Noto Sans CJK SC"/>
        <family val="2"/>
      </rPr>
      <t xml:space="preserve">、ハザード比</t>
    </r>
    <r>
      <rPr>
        <sz val="10"/>
        <rFont val="Arial"/>
        <family val="0"/>
        <charset val="1"/>
      </rPr>
      <t xml:space="preserve">0.80</t>
    </r>
    <r>
      <rPr>
        <sz val="10"/>
        <rFont val="Noto Sans CJK SC"/>
        <family val="2"/>
      </rPr>
      <t xml:space="preserve">）、全死亡も減らした（ハザード比</t>
    </r>
    <r>
      <rPr>
        <sz val="10"/>
        <rFont val="Arial"/>
        <family val="0"/>
        <charset val="1"/>
      </rPr>
      <t xml:space="preserve">0.84</t>
    </r>
    <r>
      <rPr>
        <sz val="10"/>
        <rFont val="Noto Sans CJK SC"/>
        <family val="2"/>
      </rPr>
      <t xml:space="preserve">）。</t>
    </r>
    <r>
      <rPr>
        <sz val="10"/>
        <rFont val="Arial"/>
        <family val="0"/>
        <charset val="1"/>
      </rPr>
      <t xml:space="preserve">ARNI</t>
    </r>
    <r>
      <rPr>
        <sz val="10"/>
        <rFont val="Noto Sans CJK SC"/>
        <family val="2"/>
      </rPr>
      <t xml:space="preserve">群では低血圧と重篤でない血管性浮腫が多く、腎機能障害・高カリウム血症・咳は少なかった。</t>
    </r>
  </si>
  <si>
    <t xml:space="preserve">SRC-192</t>
  </si>
  <si>
    <t xml:space="preserve">McMurray JJV, Packer M, Desai AS, et al. Angiotensin-neprilysin inhibition versus enalapril in heart failure (PARADIGM-HF). N Engl J Med 2014;371:993-1004</t>
  </si>
  <si>
    <t xml:space="preserve">10.1056/NEJMoa1409077</t>
  </si>
  <si>
    <t xml:space="preserve">25176015</t>
  </si>
  <si>
    <r>
      <rPr>
        <sz val="10"/>
        <rFont val="Arial"/>
        <family val="0"/>
        <charset val="1"/>
      </rPr>
      <t xml:space="preserve">ACE</t>
    </r>
    <r>
      <rPr>
        <sz val="10"/>
        <rFont val="Noto Sans CJK SC"/>
        <family val="2"/>
      </rPr>
      <t xml:space="preserve">阻害薬との併用禁忌などの国内の添付文書の記載は本出典では確認していない。</t>
    </r>
  </si>
  <si>
    <t xml:space="preserve">HF-015</t>
  </si>
  <si>
    <r>
      <rPr>
        <sz val="10"/>
        <rFont val="Noto Sans CJK SC"/>
        <family val="2"/>
      </rPr>
      <t xml:space="preserve">駆出率</t>
    </r>
    <r>
      <rPr>
        <sz val="10"/>
        <rFont val="Arial"/>
        <family val="0"/>
        <charset val="1"/>
      </rPr>
      <t xml:space="preserve">40%</t>
    </r>
    <r>
      <rPr>
        <sz val="10"/>
        <rFont val="Noto Sans CJK SC"/>
        <family val="2"/>
      </rPr>
      <t xml:space="preserve">以下の心不全患者</t>
    </r>
    <r>
      <rPr>
        <sz val="10"/>
        <rFont val="Arial"/>
        <family val="0"/>
        <charset val="1"/>
      </rPr>
      <t xml:space="preserve">4,744</t>
    </r>
    <r>
      <rPr>
        <sz val="10"/>
        <rFont val="Noto Sans CJK SC"/>
        <family val="2"/>
      </rPr>
      <t xml:space="preserve">人を対象とした</t>
    </r>
    <r>
      <rPr>
        <sz val="10"/>
        <rFont val="Arial"/>
        <family val="0"/>
        <charset val="1"/>
      </rPr>
      <t xml:space="preserve">DAPA-HF</t>
    </r>
    <r>
      <rPr>
        <sz val="10"/>
        <rFont val="Noto Sans CJK SC"/>
        <family val="2"/>
      </rPr>
      <t xml:space="preserve">試験では、ダパグリフロジン</t>
    </r>
    <r>
      <rPr>
        <sz val="10"/>
        <rFont val="Arial"/>
        <family val="0"/>
        <charset val="1"/>
      </rPr>
      <t xml:space="preserve">10 mg</t>
    </r>
    <r>
      <rPr>
        <sz val="10"/>
        <rFont val="Noto Sans CJK SC"/>
        <family val="2"/>
      </rPr>
      <t xml:space="preserve">はプラセボに比べ、心不全の悪化または心血管死を減らした（</t>
    </r>
    <r>
      <rPr>
        <sz val="10"/>
        <rFont val="Arial"/>
        <family val="0"/>
        <charset val="1"/>
      </rPr>
      <t xml:space="preserve">16.3%</t>
    </r>
    <r>
      <rPr>
        <sz val="10"/>
        <rFont val="Noto Sans CJK SC"/>
        <family val="2"/>
      </rPr>
      <t xml:space="preserve">対</t>
    </r>
    <r>
      <rPr>
        <sz val="10"/>
        <rFont val="Arial"/>
        <family val="0"/>
        <charset val="1"/>
      </rPr>
      <t xml:space="preserve">21.2%</t>
    </r>
    <r>
      <rPr>
        <sz val="10"/>
        <rFont val="Noto Sans CJK SC"/>
        <family val="2"/>
      </rPr>
      <t xml:space="preserve">、ハザード比</t>
    </r>
    <r>
      <rPr>
        <sz val="10"/>
        <rFont val="Arial"/>
        <family val="0"/>
        <charset val="1"/>
      </rPr>
      <t xml:space="preserve">0.74</t>
    </r>
    <r>
      <rPr>
        <sz val="10"/>
        <rFont val="Noto Sans CJK SC"/>
        <family val="2"/>
      </rPr>
      <t xml:space="preserve">）。効果は糖尿病の有無で同様であった。</t>
    </r>
  </si>
  <si>
    <t xml:space="preserve">SRC-193</t>
  </si>
  <si>
    <t xml:space="preserve">McMurray JJV, Solomon SD, Inzucchi SE, et al. Dapagliflozin in Patients with Heart Failure and Reduced Ejection Fraction (DAPA-HF). N Engl J Med 2019;381:1995-2008</t>
  </si>
  <si>
    <t xml:space="preserve">10.1056/NEJMoa1911303</t>
  </si>
  <si>
    <t xml:space="preserve">31535829</t>
  </si>
  <si>
    <t xml:space="preserve">HF-016</t>
  </si>
  <si>
    <r>
      <rPr>
        <sz val="10"/>
        <rFont val="Noto Sans CJK SC"/>
        <family val="2"/>
      </rPr>
      <t xml:space="preserve">駆出率</t>
    </r>
    <r>
      <rPr>
        <sz val="10"/>
        <rFont val="Arial"/>
        <family val="0"/>
        <charset val="1"/>
      </rPr>
      <t xml:space="preserve">35%</t>
    </r>
    <r>
      <rPr>
        <sz val="10"/>
        <rFont val="Noto Sans CJK SC"/>
        <family val="2"/>
      </rPr>
      <t xml:space="preserve">以下の重症心不全患者</t>
    </r>
    <r>
      <rPr>
        <sz val="10"/>
        <rFont val="Arial"/>
        <family val="0"/>
        <charset val="1"/>
      </rPr>
      <t xml:space="preserve">1,663</t>
    </r>
    <r>
      <rPr>
        <sz val="10"/>
        <rFont val="Noto Sans CJK SC"/>
        <family val="2"/>
      </rPr>
      <t xml:space="preserve">人を対象とした</t>
    </r>
    <r>
      <rPr>
        <sz val="10"/>
        <rFont val="Arial"/>
        <family val="0"/>
        <charset val="1"/>
      </rPr>
      <t xml:space="preserve">RALES</t>
    </r>
    <r>
      <rPr>
        <sz val="10"/>
        <rFont val="Noto Sans CJK SC"/>
        <family val="2"/>
      </rPr>
      <t xml:space="preserve">試験では、スピロノラクトン</t>
    </r>
    <r>
      <rPr>
        <sz val="10"/>
        <rFont val="Arial"/>
        <family val="0"/>
        <charset val="1"/>
      </rPr>
      <t xml:space="preserve">25 mg</t>
    </r>
    <r>
      <rPr>
        <sz val="10"/>
        <rFont val="Noto Sans CJK SC"/>
        <family val="2"/>
      </rPr>
      <t xml:space="preserve">の追加で死亡が</t>
    </r>
    <r>
      <rPr>
        <sz val="10"/>
        <rFont val="Arial"/>
        <family val="0"/>
        <charset val="1"/>
      </rPr>
      <t xml:space="preserve">46%</t>
    </r>
    <r>
      <rPr>
        <sz val="10"/>
        <rFont val="Noto Sans CJK SC"/>
        <family val="2"/>
      </rPr>
      <t xml:space="preserve">から</t>
    </r>
    <r>
      <rPr>
        <sz val="10"/>
        <rFont val="Arial"/>
        <family val="0"/>
        <charset val="1"/>
      </rPr>
      <t xml:space="preserve">35%</t>
    </r>
    <r>
      <rPr>
        <sz val="10"/>
        <rFont val="Noto Sans CJK SC"/>
        <family val="2"/>
      </rPr>
      <t xml:space="preserve">に減り（相対リスク</t>
    </r>
    <r>
      <rPr>
        <sz val="10"/>
        <rFont val="Arial"/>
        <family val="0"/>
        <charset val="1"/>
      </rPr>
      <t xml:space="preserve">0.70</t>
    </r>
    <r>
      <rPr>
        <sz val="10"/>
        <rFont val="Noto Sans CJK SC"/>
        <family val="2"/>
      </rPr>
      <t xml:space="preserve">）、心不全悪化による入院も減った。男性の</t>
    </r>
    <r>
      <rPr>
        <sz val="10"/>
        <rFont val="Arial"/>
        <family val="0"/>
        <charset val="1"/>
      </rPr>
      <t xml:space="preserve">10%</t>
    </r>
    <r>
      <rPr>
        <sz val="10"/>
        <rFont val="Noto Sans CJK SC"/>
        <family val="2"/>
      </rPr>
      <t xml:space="preserve">に女性化乳房または乳房痛がみられた。</t>
    </r>
  </si>
  <si>
    <t xml:space="preserve">SRC-194</t>
  </si>
  <si>
    <t xml:space="preserve">Pitt B, Zannad F, Remme WJ, et al. The effect of spironolactone on morbidity and mortality in patients with severe heart failure (RALES). N Engl J Med 1999;341:709-717</t>
  </si>
  <si>
    <t xml:space="preserve">10.1056/NEJM199909023411001</t>
  </si>
  <si>
    <t xml:space="preserve">10471456</t>
  </si>
  <si>
    <t xml:space="preserve">重い高カリウム血症は両群とも少なかった（抄録）。</t>
  </si>
  <si>
    <t xml:space="preserve">HF-017</t>
  </si>
  <si>
    <r>
      <rPr>
        <sz val="10"/>
        <rFont val="Noto Sans CJK SC"/>
        <family val="2"/>
      </rPr>
      <t xml:space="preserve">左室駆出率</t>
    </r>
    <r>
      <rPr>
        <sz val="10"/>
        <rFont val="Arial"/>
        <family val="0"/>
        <charset val="1"/>
      </rPr>
      <t xml:space="preserve">50%</t>
    </r>
    <r>
      <rPr>
        <sz val="10"/>
        <rFont val="Noto Sans CJK SC"/>
        <family val="2"/>
      </rPr>
      <t xml:space="preserve">以上の症候性心不全（</t>
    </r>
    <r>
      <rPr>
        <sz val="10"/>
        <rFont val="Arial"/>
        <family val="0"/>
        <charset val="1"/>
      </rPr>
      <t xml:space="preserve">HFpEF</t>
    </r>
    <r>
      <rPr>
        <sz val="10"/>
        <rFont val="Noto Sans CJK SC"/>
        <family val="2"/>
      </rPr>
      <t xml:space="preserve">）では、</t>
    </r>
    <r>
      <rPr>
        <sz val="10"/>
        <rFont val="Arial"/>
        <family val="0"/>
        <charset val="1"/>
      </rPr>
      <t xml:space="preserve">SGLT2</t>
    </r>
    <r>
      <rPr>
        <sz val="10"/>
        <rFont val="Noto Sans CJK SC"/>
        <family val="2"/>
      </rPr>
      <t xml:space="preserve">阻害薬（エンパグリフロジンまたはダパグリフロジン）が心血管死または心不全入院を減らすため推奨され（クラス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）、うっ血には利尿薬を使う（</t>
    </r>
    <r>
      <rPr>
        <sz val="10"/>
        <rFont val="Arial"/>
        <family val="0"/>
        <charset val="1"/>
      </rPr>
      <t xml:space="preserve">I</t>
    </r>
    <r>
      <rPr>
        <sz val="10"/>
        <rFont val="Noto Sans CJK SC"/>
        <family val="2"/>
      </rPr>
      <t xml:space="preserve">、</t>
    </r>
    <r>
      <rPr>
        <sz val="10"/>
        <rFont val="Arial"/>
        <family val="0"/>
        <charset val="1"/>
      </rPr>
      <t xml:space="preserve">C-LD</t>
    </r>
    <r>
      <rPr>
        <sz val="10"/>
        <rFont val="Noto Sans CJK SC"/>
        <family val="2"/>
      </rPr>
      <t xml:space="preserve">）。非ステロイド型</t>
    </r>
    <r>
      <rPr>
        <sz val="10"/>
        <rFont val="Arial"/>
        <family val="0"/>
        <charset val="1"/>
      </rPr>
      <t xml:space="preserve">MRA</t>
    </r>
    <r>
      <rPr>
        <sz val="10"/>
        <rFont val="Noto Sans CJK SC"/>
        <family val="2"/>
      </rPr>
      <t xml:space="preserve">のフィネレノンは考慮でき（</t>
    </r>
    <r>
      <rPr>
        <sz val="10"/>
        <rFont val="Arial"/>
        <family val="0"/>
        <charset val="1"/>
      </rPr>
      <t xml:space="preserve">IIa</t>
    </r>
    <r>
      <rPr>
        <sz val="10"/>
        <rFont val="Noto Sans CJK SC"/>
        <family val="2"/>
      </rPr>
      <t xml:space="preserve">、</t>
    </r>
    <r>
      <rPr>
        <sz val="10"/>
        <rFont val="Arial"/>
        <family val="0"/>
        <charset val="1"/>
      </rPr>
      <t xml:space="preserve">B-R</t>
    </r>
    <r>
      <rPr>
        <sz val="10"/>
        <rFont val="Noto Sans CJK SC"/>
        <family val="2"/>
      </rPr>
      <t xml:space="preserve">）、</t>
    </r>
    <r>
      <rPr>
        <sz val="10"/>
        <rFont val="Arial"/>
        <family val="0"/>
        <charset val="1"/>
      </rPr>
      <t xml:space="preserve">ARNI</t>
    </r>
    <r>
      <rPr>
        <sz val="10"/>
        <rFont val="Noto Sans CJK SC"/>
        <family val="2"/>
      </rPr>
      <t xml:space="preserve">は駆出率が正常より低い例で考慮してもよい（</t>
    </r>
    <r>
      <rPr>
        <sz val="10"/>
        <rFont val="Arial"/>
        <family val="0"/>
        <charset val="1"/>
      </rPr>
      <t xml:space="preserve">IIb</t>
    </r>
    <r>
      <rPr>
        <sz val="10"/>
        <rFont val="Noto Sans CJK SC"/>
        <family val="2"/>
      </rPr>
      <t xml:space="preserve">、</t>
    </r>
    <r>
      <rPr>
        <sz val="10"/>
        <rFont val="Arial"/>
        <family val="0"/>
        <charset val="1"/>
      </rPr>
      <t xml:space="preserve">B-R</t>
    </r>
    <r>
      <rPr>
        <sz val="10"/>
        <rFont val="Noto Sans CJK SC"/>
        <family val="2"/>
      </rPr>
      <t xml:space="preserve">）。</t>
    </r>
  </si>
  <si>
    <t xml:space="preserve">フィネレノンの心不全への国内承認状況は本出典では確認していない。</t>
  </si>
  <si>
    <t xml:space="preserve">HF-018</t>
  </si>
  <si>
    <r>
      <rPr>
        <sz val="10"/>
        <rFont val="Noto Sans CJK SC"/>
        <family val="2"/>
      </rPr>
      <t xml:space="preserve">駆出率</t>
    </r>
    <r>
      <rPr>
        <sz val="10"/>
        <rFont val="Arial"/>
        <family val="0"/>
        <charset val="1"/>
      </rPr>
      <t xml:space="preserve">40%</t>
    </r>
    <r>
      <rPr>
        <sz val="10"/>
        <rFont val="Noto Sans CJK SC"/>
        <family val="2"/>
      </rPr>
      <t xml:space="preserve">を超える心不全患者</t>
    </r>
    <r>
      <rPr>
        <sz val="10"/>
        <rFont val="Arial"/>
        <family val="0"/>
        <charset val="1"/>
      </rPr>
      <t xml:space="preserve">5,988</t>
    </r>
    <r>
      <rPr>
        <sz val="10"/>
        <rFont val="Noto Sans CJK SC"/>
        <family val="2"/>
      </rPr>
      <t xml:space="preserve">人を対象とした</t>
    </r>
    <r>
      <rPr>
        <sz val="10"/>
        <rFont val="Arial"/>
        <family val="0"/>
        <charset val="1"/>
      </rPr>
      <t xml:space="preserve">EMPEROR-Preserved</t>
    </r>
    <r>
      <rPr>
        <sz val="10"/>
        <rFont val="Noto Sans CJK SC"/>
        <family val="2"/>
      </rPr>
      <t xml:space="preserve">試験では、エンパグリフロジンはプラセボに比べ、心血管死または心不全入院を減らした（</t>
    </r>
    <r>
      <rPr>
        <sz val="10"/>
        <rFont val="Arial"/>
        <family val="0"/>
        <charset val="1"/>
      </rPr>
      <t xml:space="preserve">13.8%</t>
    </r>
    <r>
      <rPr>
        <sz val="10"/>
        <rFont val="Noto Sans CJK SC"/>
        <family val="2"/>
      </rPr>
      <t xml:space="preserve">対</t>
    </r>
    <r>
      <rPr>
        <sz val="10"/>
        <rFont val="Arial"/>
        <family val="0"/>
        <charset val="1"/>
      </rPr>
      <t xml:space="preserve">17.1%</t>
    </r>
    <r>
      <rPr>
        <sz val="10"/>
        <rFont val="Noto Sans CJK SC"/>
        <family val="2"/>
      </rPr>
      <t xml:space="preserve">、ハザード比</t>
    </r>
    <r>
      <rPr>
        <sz val="10"/>
        <rFont val="Arial"/>
        <family val="0"/>
        <charset val="1"/>
      </rPr>
      <t xml:space="preserve">0.79</t>
    </r>
    <r>
      <rPr>
        <sz val="10"/>
        <rFont val="Noto Sans CJK SC"/>
        <family val="2"/>
      </rPr>
      <t xml:space="preserve">）。主に心不全入院の減少による効果であった。</t>
    </r>
  </si>
  <si>
    <t xml:space="preserve">SRC-195</t>
  </si>
  <si>
    <t xml:space="preserve">Anker SD, Butler J, Filippatos G, et al. Empagliflozin in Heart Failure with a Preserved Ejection Fraction (EMPEROR-Preserved). N Engl J Med 2021;385:1451-1461</t>
  </si>
  <si>
    <t xml:space="preserve">10.1056/NEJMoa2107038</t>
  </si>
  <si>
    <t xml:space="preserve">34449189</t>
  </si>
  <si>
    <t xml:space="preserve">HF-019</t>
  </si>
  <si>
    <r>
      <rPr>
        <sz val="10"/>
        <rFont val="Arial"/>
        <family val="0"/>
        <charset val="1"/>
      </rPr>
      <t xml:space="preserve">NYHA III</t>
    </r>
    <r>
      <rPr>
        <sz val="10"/>
        <rFont val="Noto Sans CJK SC"/>
        <family val="2"/>
      </rPr>
      <t xml:space="preserve">〜</t>
    </r>
    <r>
      <rPr>
        <sz val="10"/>
        <rFont val="Arial"/>
        <family val="0"/>
        <charset val="1"/>
      </rPr>
      <t xml:space="preserve">IV</t>
    </r>
    <r>
      <rPr>
        <sz val="10"/>
        <rFont val="Noto Sans CJK SC"/>
        <family val="2"/>
      </rPr>
      <t xml:space="preserve">度で心臓の同期不全がある心不全患者</t>
    </r>
    <r>
      <rPr>
        <sz val="10"/>
        <rFont val="Arial"/>
        <family val="0"/>
        <charset val="1"/>
      </rPr>
      <t xml:space="preserve">813</t>
    </r>
    <r>
      <rPr>
        <sz val="10"/>
        <rFont val="Noto Sans CJK SC"/>
        <family val="2"/>
      </rPr>
      <t xml:space="preserve">人を対象とした</t>
    </r>
    <r>
      <rPr>
        <sz val="10"/>
        <rFont val="Arial"/>
        <family val="0"/>
        <charset val="1"/>
      </rPr>
      <t xml:space="preserve">CARE-HF</t>
    </r>
    <r>
      <rPr>
        <sz val="10"/>
        <rFont val="Noto Sans CJK SC"/>
        <family val="2"/>
      </rPr>
      <t xml:space="preserve">試験では、心臓再同期療法（</t>
    </r>
    <r>
      <rPr>
        <sz val="10"/>
        <rFont val="Arial"/>
        <family val="0"/>
        <charset val="1"/>
      </rPr>
      <t xml:space="preserve">CRT</t>
    </r>
    <r>
      <rPr>
        <sz val="10"/>
        <rFont val="Noto Sans CJK SC"/>
        <family val="2"/>
      </rPr>
      <t xml:space="preserve">）の追加で、死亡または主要な心血管イベントによる入院が</t>
    </r>
    <r>
      <rPr>
        <sz val="10"/>
        <rFont val="Arial"/>
        <family val="0"/>
        <charset val="1"/>
      </rPr>
      <t xml:space="preserve">55%</t>
    </r>
    <r>
      <rPr>
        <sz val="10"/>
        <rFont val="Noto Sans CJK SC"/>
        <family val="2"/>
      </rPr>
      <t xml:space="preserve">から</t>
    </r>
    <r>
      <rPr>
        <sz val="10"/>
        <rFont val="Arial"/>
        <family val="0"/>
        <charset val="1"/>
      </rPr>
      <t xml:space="preserve">39%</t>
    </r>
    <r>
      <rPr>
        <sz val="10"/>
        <rFont val="Noto Sans CJK SC"/>
        <family val="2"/>
      </rPr>
      <t xml:space="preserve">に減り（ハザード比</t>
    </r>
    <r>
      <rPr>
        <sz val="10"/>
        <rFont val="Arial"/>
        <family val="0"/>
        <charset val="1"/>
      </rPr>
      <t xml:space="preserve">0.63</t>
    </r>
    <r>
      <rPr>
        <sz val="10"/>
        <rFont val="Noto Sans CJK SC"/>
        <family val="2"/>
      </rPr>
      <t xml:space="preserve">）、死亡も</t>
    </r>
    <r>
      <rPr>
        <sz val="10"/>
        <rFont val="Arial"/>
        <family val="0"/>
        <charset val="1"/>
      </rPr>
      <t xml:space="preserve">30%</t>
    </r>
    <r>
      <rPr>
        <sz val="10"/>
        <rFont val="Noto Sans CJK SC"/>
        <family val="2"/>
      </rPr>
      <t xml:space="preserve">から</t>
    </r>
    <r>
      <rPr>
        <sz val="10"/>
        <rFont val="Arial"/>
        <family val="0"/>
        <charset val="1"/>
      </rPr>
      <t xml:space="preserve">20%</t>
    </r>
    <r>
      <rPr>
        <sz val="10"/>
        <rFont val="Noto Sans CJK SC"/>
        <family val="2"/>
      </rPr>
      <t xml:space="preserve">に減った。</t>
    </r>
  </si>
  <si>
    <r>
      <rPr>
        <sz val="10"/>
        <rFont val="Arial"/>
        <family val="0"/>
        <charset val="1"/>
      </rPr>
      <t xml:space="preserve">PS-02-06-04 (id: JkxnuQs)</t>
    </r>
    <r>
      <rPr>
        <sz val="10"/>
        <rFont val="Noto Sans CJK SC"/>
        <family val="2"/>
      </rPr>
      <t xml:space="preserve">；</t>
    </r>
    <r>
      <rPr>
        <sz val="10"/>
        <rFont val="Arial"/>
        <family val="0"/>
        <charset val="1"/>
      </rPr>
      <t xml:space="preserve">TBL-01-00-159 (id: Jlvnlr4)</t>
    </r>
    <r>
      <rPr>
        <sz val="10"/>
        <rFont val="Noto Sans CJK SC"/>
        <family val="2"/>
      </rPr>
      <t xml:space="preserve">；</t>
    </r>
    <r>
      <rPr>
        <sz val="10"/>
        <rFont val="Arial"/>
        <family val="0"/>
        <charset val="1"/>
      </rPr>
      <t xml:space="preserve">TBL-02-05-032 (id: JlAKpgM)</t>
    </r>
  </si>
  <si>
    <t xml:space="preserve">SRC-196</t>
  </si>
  <si>
    <t xml:space="preserve">Cleland JGF, Daubert JC, Erdmann E, et al. The effect of cardiac resynchronization on morbidity and mortality in heart failure (CARE-HF). N Engl J Med 2005;352:1539-1549</t>
  </si>
  <si>
    <t xml:space="preserve">10.1056/NEJMoa050496</t>
  </si>
  <si>
    <t xml:space="preserve">15753115</t>
  </si>
  <si>
    <t xml:space="preserve">HF-020</t>
  </si>
  <si>
    <t xml:space="preserve">心原性ショック</t>
  </si>
  <si>
    <r>
      <rPr>
        <sz val="10"/>
        <rFont val="Noto Sans CJK SC"/>
        <family val="2"/>
      </rPr>
      <t xml:space="preserve">心原性ショックの患者は、機械的循環補助を管理できる</t>
    </r>
    <r>
      <rPr>
        <sz val="10"/>
        <rFont val="Arial"/>
        <family val="0"/>
        <charset val="1"/>
      </rPr>
      <t xml:space="preserve">ICU</t>
    </r>
    <r>
      <rPr>
        <sz val="10"/>
        <rFont val="Noto Sans CJK SC"/>
        <family val="2"/>
      </rPr>
      <t xml:space="preserve">・</t>
    </r>
    <r>
      <rPr>
        <sz val="10"/>
        <rFont val="Arial"/>
        <family val="0"/>
        <charset val="1"/>
      </rPr>
      <t xml:space="preserve">CCU</t>
    </r>
    <r>
      <rPr>
        <sz val="10"/>
        <rFont val="Noto Sans CJK SC"/>
        <family val="2"/>
      </rPr>
      <t xml:space="preserve">に移すべきとされ（クラス</t>
    </r>
    <r>
      <rPr>
        <sz val="10"/>
        <rFont val="Arial"/>
        <family val="0"/>
        <charset val="1"/>
      </rPr>
      <t xml:space="preserve">I</t>
    </r>
    <r>
      <rPr>
        <sz val="10"/>
        <rFont val="Noto Sans CJK SC"/>
        <family val="2"/>
      </rPr>
      <t xml:space="preserve">、レベル</t>
    </r>
    <r>
      <rPr>
        <sz val="10"/>
        <rFont val="Arial"/>
        <family val="0"/>
        <charset val="1"/>
      </rPr>
      <t xml:space="preserve">C-EO</t>
    </r>
    <r>
      <rPr>
        <sz val="10"/>
        <rFont val="Noto Sans CJK SC"/>
        <family val="2"/>
      </rPr>
      <t xml:space="preserve">）、体液過剰の所見がなければ生理食塩液またはリンゲル液</t>
    </r>
    <r>
      <rPr>
        <sz val="10"/>
        <rFont val="Arial"/>
        <family val="0"/>
        <charset val="1"/>
      </rPr>
      <t xml:space="preserve">200 mL</t>
    </r>
    <r>
      <rPr>
        <sz val="10"/>
        <rFont val="Noto Sans CJK SC"/>
        <family val="2"/>
      </rPr>
      <t xml:space="preserve">以上を</t>
    </r>
    <r>
      <rPr>
        <sz val="10"/>
        <rFont val="Arial"/>
        <family val="0"/>
        <charset val="1"/>
      </rPr>
      <t xml:space="preserve">15</t>
    </r>
    <r>
      <rPr>
        <sz val="10"/>
        <rFont val="Noto Sans CJK SC"/>
        <family val="2"/>
      </rPr>
      <t xml:space="preserve">〜</t>
    </r>
    <r>
      <rPr>
        <sz val="10"/>
        <rFont val="Arial"/>
        <family val="0"/>
        <charset val="1"/>
      </rPr>
      <t xml:space="preserve">30</t>
    </r>
    <r>
      <rPr>
        <sz val="10"/>
        <rFont val="Noto Sans CJK SC"/>
        <family val="2"/>
      </rPr>
      <t xml:space="preserve">分で投与することを考慮できる（</t>
    </r>
    <r>
      <rPr>
        <sz val="10"/>
        <rFont val="Arial"/>
        <family val="0"/>
        <charset val="1"/>
      </rPr>
      <t xml:space="preserve">IIa</t>
    </r>
    <r>
      <rPr>
        <sz val="10"/>
        <rFont val="Noto Sans CJK SC"/>
        <family val="2"/>
      </rPr>
      <t xml:space="preserve">、</t>
    </r>
    <r>
      <rPr>
        <sz val="10"/>
        <rFont val="Arial"/>
        <family val="0"/>
        <charset val="1"/>
      </rPr>
      <t xml:space="preserve">C-EO</t>
    </r>
    <r>
      <rPr>
        <sz val="10"/>
        <rFont val="Noto Sans CJK SC"/>
        <family val="2"/>
      </rPr>
      <t xml:space="preserve">）。侵襲的血行動態の指標では、心係数</t>
    </r>
    <r>
      <rPr>
        <sz val="10"/>
        <rFont val="Arial"/>
        <family val="0"/>
        <charset val="1"/>
      </rPr>
      <t xml:space="preserve">2.2 L/</t>
    </r>
    <r>
      <rPr>
        <sz val="10"/>
        <rFont val="Noto Sans CJK SC"/>
        <family val="2"/>
      </rPr>
      <t xml:space="preserve">分</t>
    </r>
    <r>
      <rPr>
        <sz val="10"/>
        <rFont val="Arial"/>
        <family val="0"/>
        <charset val="1"/>
      </rPr>
      <t xml:space="preserve">/m²</t>
    </r>
    <r>
      <rPr>
        <sz val="10"/>
        <rFont val="Noto Sans CJK SC"/>
        <family val="2"/>
      </rPr>
      <t xml:space="preserve">以下、心拍出力（</t>
    </r>
    <r>
      <rPr>
        <sz val="10"/>
        <rFont val="Arial"/>
        <family val="0"/>
        <charset val="1"/>
      </rPr>
      <t xml:space="preserve">CPO</t>
    </r>
    <r>
      <rPr>
        <sz val="10"/>
        <rFont val="Noto Sans CJK SC"/>
        <family val="2"/>
      </rPr>
      <t xml:space="preserve">）</t>
    </r>
    <r>
      <rPr>
        <sz val="10"/>
        <rFont val="Arial"/>
        <family val="0"/>
        <charset val="1"/>
      </rPr>
      <t xml:space="preserve">0.6 W</t>
    </r>
    <r>
      <rPr>
        <sz val="10"/>
        <rFont val="Noto Sans CJK SC"/>
        <family val="2"/>
      </rPr>
      <t xml:space="preserve">未満が心原性ショックの目安とされている。</t>
    </r>
  </si>
  <si>
    <r>
      <rPr>
        <sz val="10"/>
        <rFont val="Noto Sans CJK SC"/>
        <family val="2"/>
      </rPr>
      <t xml:space="preserve">医学各論 Ⅴ</t>
    </r>
    <r>
      <rPr>
        <sz val="10"/>
        <rFont val="Arial"/>
        <family val="0"/>
        <charset val="1"/>
      </rPr>
      <t xml:space="preserve">-2-B</t>
    </r>
    <r>
      <rPr>
        <sz val="10"/>
        <rFont val="Noto Sans CJK SC"/>
        <family val="2"/>
      </rPr>
      <t xml:space="preserve">（心原性ショック、</t>
    </r>
    <r>
      <rPr>
        <sz val="10"/>
        <rFont val="Arial"/>
        <family val="0"/>
        <charset val="1"/>
      </rPr>
      <t xml:space="preserve">a</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</si>
  <si>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TBL-02-05-030 (id: JlAKpgE)</t>
    </r>
  </si>
  <si>
    <t xml:space="preserve">HF-021</t>
  </si>
  <si>
    <r>
      <rPr>
        <sz val="10"/>
        <rFont val="Arial"/>
        <family val="0"/>
        <charset val="1"/>
      </rPr>
      <t xml:space="preserve">SCAI</t>
    </r>
    <r>
      <rPr>
        <sz val="10"/>
        <rFont val="Noto Sans CJK SC"/>
        <family val="2"/>
      </rPr>
      <t xml:space="preserve">分類は心原性ショックの重症度を</t>
    </r>
    <r>
      <rPr>
        <sz val="10"/>
        <rFont val="Arial"/>
        <family val="0"/>
        <charset val="1"/>
      </rPr>
      <t xml:space="preserve">A</t>
    </r>
    <r>
      <rPr>
        <sz val="10"/>
        <rFont val="Noto Sans CJK SC"/>
        <family val="2"/>
      </rPr>
      <t xml:space="preserve">（リスクあり）、</t>
    </r>
    <r>
      <rPr>
        <sz val="10"/>
        <rFont val="Arial"/>
        <family val="0"/>
        <charset val="1"/>
      </rPr>
      <t xml:space="preserve">B</t>
    </r>
    <r>
      <rPr>
        <sz val="10"/>
        <rFont val="Noto Sans CJK SC"/>
        <family val="2"/>
      </rPr>
      <t xml:space="preserve">（始まり）、</t>
    </r>
    <r>
      <rPr>
        <sz val="10"/>
        <rFont val="Arial"/>
        <family val="0"/>
        <charset val="1"/>
      </rPr>
      <t xml:space="preserve">C</t>
    </r>
    <r>
      <rPr>
        <sz val="10"/>
        <rFont val="Noto Sans CJK SC"/>
        <family val="2"/>
      </rPr>
      <t xml:space="preserve">（典型的）、</t>
    </r>
    <r>
      <rPr>
        <sz val="10"/>
        <rFont val="Arial"/>
        <family val="0"/>
        <charset val="1"/>
      </rPr>
      <t xml:space="preserve">D</t>
    </r>
    <r>
      <rPr>
        <sz val="10"/>
        <rFont val="Noto Sans CJK SC"/>
        <family val="2"/>
      </rPr>
      <t xml:space="preserve">（悪化）、</t>
    </r>
    <r>
      <rPr>
        <sz val="10"/>
        <rFont val="Arial"/>
        <family val="0"/>
        <charset val="1"/>
      </rPr>
      <t xml:space="preserve">E</t>
    </r>
    <r>
      <rPr>
        <sz val="10"/>
        <rFont val="Noto Sans CJK SC"/>
        <family val="2"/>
      </rPr>
      <t xml:space="preserve">（極限）の</t>
    </r>
    <r>
      <rPr>
        <sz val="10"/>
        <rFont val="Arial"/>
        <family val="0"/>
        <charset val="1"/>
      </rPr>
      <t xml:space="preserve">5</t>
    </r>
    <r>
      <rPr>
        <sz val="10"/>
        <rFont val="Noto Sans CJK SC"/>
        <family val="2"/>
      </rPr>
      <t xml:space="preserve">段階に分ける。</t>
    </r>
    <r>
      <rPr>
        <sz val="10"/>
        <rFont val="Arial"/>
        <family val="0"/>
        <charset val="1"/>
      </rPr>
      <t xml:space="preserve">B</t>
    </r>
    <r>
      <rPr>
        <sz val="10"/>
        <rFont val="Noto Sans CJK SC"/>
        <family val="2"/>
      </rPr>
      <t xml:space="preserve">と</t>
    </r>
    <r>
      <rPr>
        <sz val="10"/>
        <rFont val="Arial"/>
        <family val="0"/>
        <charset val="1"/>
      </rPr>
      <t xml:space="preserve">C</t>
    </r>
    <r>
      <rPr>
        <sz val="10"/>
        <rFont val="Noto Sans CJK SC"/>
        <family val="2"/>
      </rPr>
      <t xml:space="preserve">の違いは低灌流の有無で、</t>
    </r>
    <r>
      <rPr>
        <sz val="10"/>
        <rFont val="Arial"/>
        <family val="0"/>
        <charset val="1"/>
      </rPr>
      <t xml:space="preserve">D</t>
    </r>
    <r>
      <rPr>
        <sz val="10"/>
        <rFont val="Noto Sans CJK SC"/>
        <family val="2"/>
      </rPr>
      <t xml:space="preserve">は最初の治療を少なくとも</t>
    </r>
    <r>
      <rPr>
        <sz val="10"/>
        <rFont val="Arial"/>
        <family val="0"/>
        <charset val="1"/>
      </rPr>
      <t xml:space="preserve">30</t>
    </r>
    <r>
      <rPr>
        <sz val="10"/>
        <rFont val="Noto Sans CJK SC"/>
        <family val="2"/>
      </rPr>
      <t xml:space="preserve">分行っても安定せず灌流が回復しない状態である。</t>
    </r>
  </si>
  <si>
    <r>
      <rPr>
        <sz val="10"/>
        <rFont val="Noto Sans CJK SC"/>
        <family val="2"/>
      </rPr>
      <t xml:space="preserve">米国の専門家合意（</t>
    </r>
    <r>
      <rPr>
        <sz val="10"/>
        <rFont val="Arial"/>
        <family val="0"/>
        <charset val="1"/>
      </rPr>
      <t xml:space="preserve">SCAI 2019</t>
    </r>
    <r>
      <rPr>
        <sz val="10"/>
        <rFont val="Noto Sans CJK SC"/>
        <family val="2"/>
      </rPr>
      <t xml:space="preserve">）</t>
    </r>
  </si>
  <si>
    <t xml:space="preserve">PS-02-06-05 (id: JkxnuQw)</t>
  </si>
  <si>
    <t xml:space="preserve">SRC-197</t>
  </si>
  <si>
    <t xml:space="preserve">Baran DA, Grines CL, Bailey S, et al. SCAI clinical expert consensus statement on the classification of cardiogenic shock. Catheter Cardiovasc Interv 2019;94:29-37</t>
  </si>
  <si>
    <t xml:space="preserve">10.1002/ccd.28329</t>
  </si>
  <si>
    <t xml:space="preserve">31104355</t>
  </si>
  <si>
    <r>
      <rPr>
        <sz val="10"/>
        <rFont val="Arial"/>
        <family val="0"/>
        <charset val="1"/>
      </rPr>
      <t xml:space="preserve">2022</t>
    </r>
    <r>
      <rPr>
        <sz val="10"/>
        <rFont val="Noto Sans CJK SC"/>
        <family val="2"/>
      </rPr>
      <t xml:space="preserve">年の改訂版の内容は本カードでは扱っていない。</t>
    </r>
  </si>
  <si>
    <t xml:space="preserve">HF-022</t>
  </si>
  <si>
    <r>
      <rPr>
        <sz val="10"/>
        <rFont val="Noto Sans CJK SC"/>
        <family val="2"/>
      </rPr>
      <t xml:space="preserve">急性心筋梗塞に伴う心原性ショック患者</t>
    </r>
    <r>
      <rPr>
        <sz val="10"/>
        <rFont val="Arial"/>
        <family val="0"/>
        <charset val="1"/>
      </rPr>
      <t xml:space="preserve">302</t>
    </r>
    <r>
      <rPr>
        <sz val="10"/>
        <rFont val="Noto Sans CJK SC"/>
        <family val="2"/>
      </rPr>
      <t xml:space="preserve">人を対象とした</t>
    </r>
    <r>
      <rPr>
        <sz val="10"/>
        <rFont val="Arial"/>
        <family val="0"/>
        <charset val="1"/>
      </rPr>
      <t xml:space="preserve">SHOCK</t>
    </r>
    <r>
      <rPr>
        <sz val="10"/>
        <rFont val="Noto Sans CJK SC"/>
        <family val="2"/>
      </rPr>
      <t xml:space="preserve">試験では、緊急血行再建は初期の内科的安定化と比べて</t>
    </r>
    <r>
      <rPr>
        <sz val="10"/>
        <rFont val="Arial"/>
        <family val="0"/>
        <charset val="1"/>
      </rPr>
      <t xml:space="preserve">30</t>
    </r>
    <r>
      <rPr>
        <sz val="10"/>
        <rFont val="Noto Sans CJK SC"/>
        <family val="2"/>
      </rPr>
      <t xml:space="preserve">日死亡率に有意差はなかった（</t>
    </r>
    <r>
      <rPr>
        <sz val="10"/>
        <rFont val="Arial"/>
        <family val="0"/>
        <charset val="1"/>
      </rPr>
      <t xml:space="preserve">46.7%</t>
    </r>
    <r>
      <rPr>
        <sz val="10"/>
        <rFont val="Noto Sans CJK SC"/>
        <family val="2"/>
      </rPr>
      <t xml:space="preserve">対</t>
    </r>
    <r>
      <rPr>
        <sz val="10"/>
        <rFont val="Arial"/>
        <family val="0"/>
        <charset val="1"/>
      </rPr>
      <t xml:space="preserve">56.0%</t>
    </r>
    <r>
      <rPr>
        <sz val="10"/>
        <rFont val="Noto Sans CJK SC"/>
        <family val="2"/>
      </rPr>
      <t xml:space="preserve">）が、</t>
    </r>
    <r>
      <rPr>
        <sz val="10"/>
        <rFont val="Arial"/>
        <family val="0"/>
        <charset val="1"/>
      </rPr>
      <t xml:space="preserve">6</t>
    </r>
    <r>
      <rPr>
        <sz val="10"/>
        <rFont val="Noto Sans CJK SC"/>
        <family val="2"/>
      </rPr>
      <t xml:space="preserve">か月死亡率は低かった（</t>
    </r>
    <r>
      <rPr>
        <sz val="10"/>
        <rFont val="Arial"/>
        <family val="0"/>
        <charset val="1"/>
      </rPr>
      <t xml:space="preserve">50.3%</t>
    </r>
    <r>
      <rPr>
        <sz val="10"/>
        <rFont val="Noto Sans CJK SC"/>
        <family val="2"/>
      </rPr>
      <t xml:space="preserve">対</t>
    </r>
    <r>
      <rPr>
        <sz val="10"/>
        <rFont val="Arial"/>
        <family val="0"/>
        <charset val="1"/>
      </rPr>
      <t xml:space="preserve">63.1%</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</si>
  <si>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TBL-01-00-163 (id: JlvnlsQ)</t>
    </r>
    <r>
      <rPr>
        <sz val="10"/>
        <rFont val="Noto Sans CJK SC"/>
        <family val="2"/>
      </rPr>
      <t xml:space="preserve">；</t>
    </r>
    <r>
      <rPr>
        <sz val="10"/>
        <rFont val="Arial"/>
        <family val="0"/>
        <charset val="1"/>
      </rPr>
      <t xml:space="preserve">TBL-02-05-031 (id: JlAKpgI)</t>
    </r>
  </si>
  <si>
    <t xml:space="preserve">SRC-198</t>
  </si>
  <si>
    <t xml:space="preserve">Hochman JS, Sleeper LA, Webb JG, et al. Early revascularization in acute myocardial infarction complicated by cardiogenic shock (SHOCK). N Engl J Med 1999;341:625-634</t>
  </si>
  <si>
    <t xml:space="preserve">10.1056/NEJM199908263410901</t>
  </si>
  <si>
    <t xml:space="preserve">10460813</t>
  </si>
  <si>
    <t xml:space="preserve">HF-023</t>
  </si>
  <si>
    <r>
      <rPr>
        <sz val="10"/>
        <rFont val="Noto Sans CJK SC"/>
        <family val="2"/>
      </rPr>
      <t xml:space="preserve">早期の血行再建を予定した急性心筋梗塞による心原性ショック患者</t>
    </r>
    <r>
      <rPr>
        <sz val="10"/>
        <rFont val="Arial"/>
        <family val="0"/>
        <charset val="1"/>
      </rPr>
      <t xml:space="preserve">600</t>
    </r>
    <r>
      <rPr>
        <sz val="10"/>
        <rFont val="Noto Sans CJK SC"/>
        <family val="2"/>
      </rPr>
      <t xml:space="preserve">人を対象とした</t>
    </r>
    <r>
      <rPr>
        <sz val="10"/>
        <rFont val="Arial"/>
        <family val="0"/>
        <charset val="1"/>
      </rPr>
      <t xml:space="preserve">IABP-SHOCK II</t>
    </r>
    <r>
      <rPr>
        <sz val="10"/>
        <rFont val="Noto Sans CJK SC"/>
        <family val="2"/>
      </rPr>
      <t xml:space="preserve">試験では、大動脈内バルーンパンピング（</t>
    </r>
    <r>
      <rPr>
        <sz val="10"/>
        <rFont val="Arial"/>
        <family val="0"/>
        <charset val="1"/>
      </rPr>
      <t xml:space="preserve">IABP</t>
    </r>
    <r>
      <rPr>
        <sz val="10"/>
        <rFont val="Noto Sans CJK SC"/>
        <family val="2"/>
      </rPr>
      <t xml:space="preserve">）は</t>
    </r>
    <r>
      <rPr>
        <sz val="10"/>
        <rFont val="Arial"/>
        <family val="0"/>
        <charset val="1"/>
      </rPr>
      <t xml:space="preserve">30</t>
    </r>
    <r>
      <rPr>
        <sz val="10"/>
        <rFont val="Noto Sans CJK SC"/>
        <family val="2"/>
      </rPr>
      <t xml:space="preserve">日死亡率を下げなかった（</t>
    </r>
    <r>
      <rPr>
        <sz val="10"/>
        <rFont val="Arial"/>
        <family val="0"/>
        <charset val="1"/>
      </rPr>
      <t xml:space="preserve">39.7%</t>
    </r>
    <r>
      <rPr>
        <sz val="10"/>
        <rFont val="Noto Sans CJK SC"/>
        <family val="2"/>
      </rPr>
      <t xml:space="preserve">対</t>
    </r>
    <r>
      <rPr>
        <sz val="10"/>
        <rFont val="Arial"/>
        <family val="0"/>
        <charset val="1"/>
      </rPr>
      <t xml:space="preserve">41.3%</t>
    </r>
    <r>
      <rPr>
        <sz val="10"/>
        <rFont val="Noto Sans CJK SC"/>
        <family val="2"/>
      </rPr>
      <t xml:space="preserve">）。</t>
    </r>
  </si>
  <si>
    <t xml:space="preserve">ドイツ</t>
  </si>
  <si>
    <r>
      <rPr>
        <sz val="10"/>
        <rFont val="Arial"/>
        <family val="0"/>
        <charset val="1"/>
      </rPr>
      <t xml:space="preserve">PS-02-06-04 (id: JkxnuQs)</t>
    </r>
    <r>
      <rPr>
        <sz val="10"/>
        <rFont val="Noto Sans CJK SC"/>
        <family val="2"/>
      </rPr>
      <t xml:space="preserve">；</t>
    </r>
    <r>
      <rPr>
        <sz val="10"/>
        <rFont val="Arial"/>
        <family val="0"/>
        <charset val="1"/>
      </rPr>
      <t xml:space="preserve">TBL-01-00-163 (id: JlvnlsQ)</t>
    </r>
  </si>
  <si>
    <t xml:space="preserve">SRC-199</t>
  </si>
  <si>
    <t xml:space="preserve">Thiele H, Zeymer U, Neumann FJ, et al. Intraaortic balloon support for myocardial infarction with cardiogenic shock (IABP-SHOCK II). N Engl J Med 2012;367:1287-1296</t>
  </si>
  <si>
    <t xml:space="preserve">10.1056/NEJMoa1208410</t>
  </si>
  <si>
    <t xml:space="preserve">22920912</t>
  </si>
  <si>
    <t xml:space="preserve">HF-024</t>
  </si>
  <si>
    <r>
      <rPr>
        <sz val="10"/>
        <rFont val="Noto Sans CJK SC"/>
        <family val="2"/>
      </rPr>
      <t xml:space="preserve">多枝病変のある急性心筋梗塞による心原性ショック患者</t>
    </r>
    <r>
      <rPr>
        <sz val="10"/>
        <rFont val="Arial"/>
        <family val="0"/>
        <charset val="1"/>
      </rPr>
      <t xml:space="preserve">706</t>
    </r>
    <r>
      <rPr>
        <sz val="10"/>
        <rFont val="Noto Sans CJK SC"/>
        <family val="2"/>
      </rPr>
      <t xml:space="preserve">人を対象とした</t>
    </r>
    <r>
      <rPr>
        <sz val="10"/>
        <rFont val="Arial"/>
        <family val="0"/>
        <charset val="1"/>
      </rPr>
      <t xml:space="preserve">CULPRIT-SHOCK</t>
    </r>
    <r>
      <rPr>
        <sz val="10"/>
        <rFont val="Noto Sans CJK SC"/>
        <family val="2"/>
      </rPr>
      <t xml:space="preserve">試験では、責任病変だけの</t>
    </r>
    <r>
      <rPr>
        <sz val="10"/>
        <rFont val="Arial"/>
        <family val="0"/>
        <charset val="1"/>
      </rPr>
      <t xml:space="preserve">PCI</t>
    </r>
    <r>
      <rPr>
        <sz val="10"/>
        <rFont val="Noto Sans CJK SC"/>
        <family val="2"/>
      </rPr>
      <t xml:space="preserve">は即時の多枝</t>
    </r>
    <r>
      <rPr>
        <sz val="10"/>
        <rFont val="Arial"/>
        <family val="0"/>
        <charset val="1"/>
      </rPr>
      <t xml:space="preserve">PCI</t>
    </r>
    <r>
      <rPr>
        <sz val="10"/>
        <rFont val="Noto Sans CJK SC"/>
        <family val="2"/>
      </rPr>
      <t xml:space="preserve">より、</t>
    </r>
    <r>
      <rPr>
        <sz val="10"/>
        <rFont val="Arial"/>
        <family val="0"/>
        <charset val="1"/>
      </rPr>
      <t xml:space="preserve">30</t>
    </r>
    <r>
      <rPr>
        <sz val="10"/>
        <rFont val="Noto Sans CJK SC"/>
        <family val="2"/>
      </rPr>
      <t xml:space="preserve">日以内の死亡または腎代替療法を要する腎不全が少なかった（</t>
    </r>
    <r>
      <rPr>
        <sz val="10"/>
        <rFont val="Arial"/>
        <family val="0"/>
        <charset val="1"/>
      </rPr>
      <t xml:space="preserve">45.9%</t>
    </r>
    <r>
      <rPr>
        <sz val="10"/>
        <rFont val="Noto Sans CJK SC"/>
        <family val="2"/>
      </rPr>
      <t xml:space="preserve">対</t>
    </r>
    <r>
      <rPr>
        <sz val="10"/>
        <rFont val="Arial"/>
        <family val="0"/>
        <charset val="1"/>
      </rPr>
      <t xml:space="preserve">55.4%</t>
    </r>
    <r>
      <rPr>
        <sz val="10"/>
        <rFont val="Noto Sans CJK SC"/>
        <family val="2"/>
      </rPr>
      <t xml:space="preserve">、相対リスク</t>
    </r>
    <r>
      <rPr>
        <sz val="10"/>
        <rFont val="Arial"/>
        <family val="0"/>
        <charset val="1"/>
      </rPr>
      <t xml:space="preserve">0.83</t>
    </r>
    <r>
      <rPr>
        <sz val="10"/>
        <rFont val="Noto Sans CJK SC"/>
        <family val="2"/>
      </rPr>
      <t xml:space="preserve">）。</t>
    </r>
  </si>
  <si>
    <t xml:space="preserve">SRC-200</t>
  </si>
  <si>
    <t xml:space="preserve">Thiele H, Akin I, Sandri M, et al. PCI Strategies in Patients with Acute Myocardial Infarction and Cardiogenic Shock (CULPRIT-SHOCK). N Engl J Med 2017;377:2419-2432</t>
  </si>
  <si>
    <t xml:space="preserve">10.1056/NEJMoa1710261</t>
  </si>
  <si>
    <t xml:space="preserve">29083953</t>
  </si>
  <si>
    <t xml:space="preserve">HF-025</t>
  </si>
  <si>
    <r>
      <rPr>
        <sz val="10"/>
        <rFont val="Arial"/>
        <family val="0"/>
        <charset val="1"/>
      </rPr>
      <t xml:space="preserve">ST</t>
    </r>
    <r>
      <rPr>
        <sz val="10"/>
        <rFont val="Noto Sans CJK SC"/>
        <family val="2"/>
      </rPr>
      <t xml:space="preserve">上昇型心筋梗塞による心原性ショック患者</t>
    </r>
    <r>
      <rPr>
        <sz val="10"/>
        <rFont val="Arial"/>
        <family val="0"/>
        <charset val="1"/>
      </rPr>
      <t xml:space="preserve">360</t>
    </r>
    <r>
      <rPr>
        <sz val="10"/>
        <rFont val="Noto Sans CJK SC"/>
        <family val="2"/>
      </rPr>
      <t xml:space="preserve">人を対象とした</t>
    </r>
    <r>
      <rPr>
        <sz val="10"/>
        <rFont val="Arial"/>
        <family val="0"/>
        <charset val="1"/>
      </rPr>
      <t xml:space="preserve">DanGer Shock</t>
    </r>
    <r>
      <rPr>
        <sz val="10"/>
        <rFont val="Noto Sans CJK SC"/>
        <family val="2"/>
      </rPr>
      <t xml:space="preserve">試験では、経皮的微小軸流ポンプ（</t>
    </r>
    <r>
      <rPr>
        <sz val="10"/>
        <rFont val="Arial"/>
        <family val="0"/>
        <charset val="1"/>
      </rPr>
      <t xml:space="preserve">Impella CP</t>
    </r>
    <r>
      <rPr>
        <sz val="10"/>
        <rFont val="Noto Sans CJK SC"/>
        <family val="2"/>
      </rPr>
      <t xml:space="preserve">）の追加で</t>
    </r>
    <r>
      <rPr>
        <sz val="10"/>
        <rFont val="Arial"/>
        <family val="0"/>
        <charset val="1"/>
      </rPr>
      <t xml:space="preserve">180</t>
    </r>
    <r>
      <rPr>
        <sz val="10"/>
        <rFont val="Noto Sans CJK SC"/>
        <family val="2"/>
      </rPr>
      <t xml:space="preserve">日死亡が</t>
    </r>
    <r>
      <rPr>
        <sz val="10"/>
        <rFont val="Arial"/>
        <family val="0"/>
        <charset val="1"/>
      </rPr>
      <t xml:space="preserve">58.5%</t>
    </r>
    <r>
      <rPr>
        <sz val="10"/>
        <rFont val="Noto Sans CJK SC"/>
        <family val="2"/>
      </rPr>
      <t xml:space="preserve">から</t>
    </r>
    <r>
      <rPr>
        <sz val="10"/>
        <rFont val="Arial"/>
        <family val="0"/>
        <charset val="1"/>
      </rPr>
      <t xml:space="preserve">45.8%</t>
    </r>
    <r>
      <rPr>
        <sz val="10"/>
        <rFont val="Noto Sans CJK SC"/>
        <family val="2"/>
      </rPr>
      <t xml:space="preserve">に減った（ハザード比</t>
    </r>
    <r>
      <rPr>
        <sz val="10"/>
        <rFont val="Arial"/>
        <family val="0"/>
        <charset val="1"/>
      </rPr>
      <t xml:space="preserve">0.74</t>
    </r>
    <r>
      <rPr>
        <sz val="10"/>
        <rFont val="Noto Sans CJK SC"/>
        <family val="2"/>
      </rPr>
      <t xml:space="preserve">）が、重い出血・下肢虚血・溶血などの有害事象（</t>
    </r>
    <r>
      <rPr>
        <sz val="10"/>
        <rFont val="Arial"/>
        <family val="0"/>
        <charset val="1"/>
      </rPr>
      <t xml:space="preserve">24.0%</t>
    </r>
    <r>
      <rPr>
        <sz val="10"/>
        <rFont val="Noto Sans CJK SC"/>
        <family val="2"/>
      </rPr>
      <t xml:space="preserve">対</t>
    </r>
    <r>
      <rPr>
        <sz val="10"/>
        <rFont val="Arial"/>
        <family val="0"/>
        <charset val="1"/>
      </rPr>
      <t xml:space="preserve">6.2%</t>
    </r>
    <r>
      <rPr>
        <sz val="10"/>
        <rFont val="Noto Sans CJK SC"/>
        <family val="2"/>
      </rPr>
      <t xml:space="preserve">）と腎代替療法が増えた。</t>
    </r>
  </si>
  <si>
    <t xml:space="preserve">デンマーク・ドイツ・英国</t>
  </si>
  <si>
    <t xml:space="preserve">SRC-201</t>
  </si>
  <si>
    <t xml:space="preserve">Møller JE, Engstrøm T, Jensen LO, et al. Microaxial Flow Pump or Standard Care in Infarct-Related Cardiogenic Shock (DanGer Shock). N Engl J Med 2024;390:1382-1393</t>
  </si>
  <si>
    <t xml:space="preserve">10.1056/NEJMoa2312572</t>
  </si>
  <si>
    <t xml:space="preserve">38587239</t>
  </si>
  <si>
    <t xml:space="preserve">国内での保険適用の条件は本出典では確認していない。</t>
  </si>
  <si>
    <t xml:space="preserve">IH-001</t>
  </si>
  <si>
    <t xml:space="preserve">労作性狭心症</t>
  </si>
  <si>
    <r>
      <rPr>
        <sz val="10"/>
        <rFont val="Noto Sans CJK SC"/>
        <family val="2"/>
      </rPr>
      <t xml:space="preserve">安定冠動脈疾患が疑われ、検査前確率が中等度以上の患者には、診断とイベントリスク評価のために、冠動脈</t>
    </r>
    <r>
      <rPr>
        <sz val="10"/>
        <rFont val="Arial"/>
        <family val="0"/>
        <charset val="1"/>
      </rPr>
      <t xml:space="preserve">CT</t>
    </r>
    <r>
      <rPr>
        <sz val="10"/>
        <rFont val="Noto Sans CJK SC"/>
        <family val="2"/>
      </rPr>
      <t xml:space="preserve">（解剖学的評価）または負荷心筋シンチグラフィ・負荷心臓</t>
    </r>
    <r>
      <rPr>
        <sz val="10"/>
        <rFont val="Arial"/>
        <family val="0"/>
        <charset val="1"/>
      </rPr>
      <t xml:space="preserve">MRI</t>
    </r>
    <r>
      <rPr>
        <sz val="10"/>
        <rFont val="Noto Sans CJK SC"/>
        <family val="2"/>
      </rPr>
      <t xml:space="preserve">・負荷心エコー（機能的評価）による非侵襲的画像検査が推奨される（クラス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t>
    </r>
  </si>
  <si>
    <r>
      <rPr>
        <sz val="10"/>
        <rFont val="Noto Sans CJK SC"/>
        <family val="2"/>
      </rPr>
      <t xml:space="preserve">医学各論 Ⅴ</t>
    </r>
    <r>
      <rPr>
        <sz val="10"/>
        <rFont val="Arial"/>
        <family val="0"/>
        <charset val="1"/>
      </rPr>
      <t xml:space="preserve">-5-A-①</t>
    </r>
    <r>
      <rPr>
        <sz val="10"/>
        <rFont val="Noto Sans CJK SC"/>
        <family val="2"/>
      </rPr>
      <t xml:space="preserve">（労作性狭心症、</t>
    </r>
    <r>
      <rPr>
        <sz val="10"/>
        <rFont val="Arial"/>
        <family val="0"/>
        <charset val="1"/>
      </rPr>
      <t xml:space="preserve">a</t>
    </r>
    <r>
      <rPr>
        <sz val="10"/>
        <rFont val="Noto Sans CJK SC"/>
        <family val="2"/>
      </rPr>
      <t xml:space="preserve">）</t>
    </r>
  </si>
  <si>
    <r>
      <rPr>
        <sz val="10"/>
        <rFont val="Arial"/>
        <family val="0"/>
        <charset val="1"/>
      </rPr>
      <t xml:space="preserve">PS-02-06-03 (id: JkxnuQo)</t>
    </r>
    <r>
      <rPr>
        <sz val="10"/>
        <rFont val="Noto Sans CJK SC"/>
        <family val="2"/>
      </rPr>
      <t xml:space="preserve">；</t>
    </r>
    <r>
      <rPr>
        <sz val="10"/>
        <rFont val="Arial"/>
        <family val="0"/>
        <charset val="1"/>
      </rPr>
      <t xml:space="preserve">TBL-01-00-160 (id: Jlvnlr8)</t>
    </r>
    <r>
      <rPr>
        <sz val="10"/>
        <rFont val="Noto Sans CJK SC"/>
        <family val="2"/>
      </rPr>
      <t xml:space="preserve">；</t>
    </r>
    <r>
      <rPr>
        <sz val="10"/>
        <rFont val="Arial"/>
        <family val="0"/>
        <charset val="1"/>
      </rPr>
      <t xml:space="preserve">TBL-02-05-029 (id: JlAKpgA)</t>
    </r>
    <r>
      <rPr>
        <sz val="10"/>
        <rFont val="Noto Sans CJK SC"/>
        <family val="2"/>
      </rPr>
      <t xml:space="preserve">；</t>
    </r>
    <r>
      <rPr>
        <sz val="10"/>
        <rFont val="Arial"/>
        <family val="0"/>
        <charset val="1"/>
      </rPr>
      <t xml:space="preserve">TBL-02-05-028 (id: JlAKpf8)</t>
    </r>
  </si>
  <si>
    <t xml:space="preserve">SRC-202</t>
  </si>
  <si>
    <t xml:space="preserve">Nakano S, Kohsaka S, Chikamori T, et al. JCS 2022 Guideline Focused Update on Diagnosis and Treatment in Patients With Stable Coronary Artery Disease. Circ J 2022;86:882-915</t>
  </si>
  <si>
    <t xml:space="preserve">10.1253/circj.CJ-21-1041</t>
  </si>
  <si>
    <t xml:space="preserve">35283401</t>
  </si>
  <si>
    <t xml:space="preserve">IH-002</t>
  </si>
  <si>
    <r>
      <rPr>
        <sz val="10"/>
        <rFont val="Noto Sans CJK SC"/>
        <family val="2"/>
      </rPr>
      <t xml:space="preserve">冠内圧の評価では、</t>
    </r>
    <r>
      <rPr>
        <sz val="10"/>
        <rFont val="Arial"/>
        <family val="0"/>
        <charset val="1"/>
      </rPr>
      <t xml:space="preserve">FFR</t>
    </r>
    <r>
      <rPr>
        <sz val="10"/>
        <rFont val="Noto Sans CJK SC"/>
        <family val="2"/>
      </rPr>
      <t xml:space="preserve">が</t>
    </r>
    <r>
      <rPr>
        <sz val="10"/>
        <rFont val="Arial"/>
        <family val="0"/>
        <charset val="1"/>
      </rPr>
      <t xml:space="preserve">0.80</t>
    </r>
    <r>
      <rPr>
        <sz val="10"/>
        <rFont val="Noto Sans CJK SC"/>
        <family val="2"/>
      </rPr>
      <t xml:space="preserve">を超える病変は一般に血行再建の対象とならず、</t>
    </r>
    <r>
      <rPr>
        <sz val="10"/>
        <rFont val="Arial"/>
        <family val="0"/>
        <charset val="1"/>
      </rPr>
      <t xml:space="preserve">iFR</t>
    </r>
    <r>
      <rPr>
        <sz val="10"/>
        <rFont val="Noto Sans CJK SC"/>
        <family val="2"/>
      </rPr>
      <t xml:space="preserve">では</t>
    </r>
    <r>
      <rPr>
        <sz val="10"/>
        <rFont val="Arial"/>
        <family val="0"/>
        <charset val="1"/>
      </rPr>
      <t xml:space="preserve">0.89</t>
    </r>
    <r>
      <rPr>
        <sz val="10"/>
        <rFont val="Noto Sans CJK SC"/>
        <family val="2"/>
      </rPr>
      <t xml:space="preserve">がカットオフとして妥当とされる。日本の</t>
    </r>
    <r>
      <rPr>
        <sz val="10"/>
        <rFont val="Arial"/>
        <family val="0"/>
        <charset val="1"/>
      </rPr>
      <t xml:space="preserve">CVIT-DEFER</t>
    </r>
    <r>
      <rPr>
        <sz val="10"/>
        <rFont val="Noto Sans CJK SC"/>
        <family val="2"/>
      </rPr>
      <t xml:space="preserve">研究では、</t>
    </r>
    <r>
      <rPr>
        <sz val="10"/>
        <rFont val="Arial"/>
        <family val="0"/>
        <charset val="1"/>
      </rPr>
      <t xml:space="preserve">FFR</t>
    </r>
    <r>
      <rPr>
        <sz val="10"/>
        <rFont val="Noto Sans CJK SC"/>
        <family val="2"/>
      </rPr>
      <t xml:space="preserve">の測定で</t>
    </r>
    <r>
      <rPr>
        <sz val="10"/>
        <rFont val="Arial"/>
        <family val="0"/>
        <charset val="1"/>
      </rPr>
      <t xml:space="preserve">39%</t>
    </r>
    <r>
      <rPr>
        <sz val="10"/>
        <rFont val="Noto Sans CJK SC"/>
        <family val="2"/>
      </rPr>
      <t xml:space="preserve">の患者の治療方針が変わり、</t>
    </r>
    <r>
      <rPr>
        <sz val="10"/>
        <rFont val="Arial"/>
        <family val="0"/>
        <charset val="1"/>
      </rPr>
      <t xml:space="preserve">PCI</t>
    </r>
    <r>
      <rPr>
        <sz val="10"/>
        <rFont val="Noto Sans CJK SC"/>
        <family val="2"/>
      </rPr>
      <t xml:space="preserve">の実施が</t>
    </r>
    <r>
      <rPr>
        <sz val="10"/>
        <rFont val="Arial"/>
        <family val="0"/>
        <charset val="1"/>
      </rPr>
      <t xml:space="preserve">22%</t>
    </r>
    <r>
      <rPr>
        <sz val="10"/>
        <rFont val="Noto Sans CJK SC"/>
        <family val="2"/>
      </rPr>
      <t xml:space="preserve">減った。</t>
    </r>
  </si>
  <si>
    <r>
      <rPr>
        <sz val="10"/>
        <rFont val="Arial"/>
        <family val="0"/>
        <charset val="1"/>
      </rPr>
      <t xml:space="preserve">PS-02-06-03 (id: JkxnuQo)</t>
    </r>
    <r>
      <rPr>
        <sz val="10"/>
        <rFont val="Noto Sans CJK SC"/>
        <family val="2"/>
      </rPr>
      <t xml:space="preserve">；</t>
    </r>
    <r>
      <rPr>
        <sz val="10"/>
        <rFont val="Arial"/>
        <family val="0"/>
        <charset val="1"/>
      </rPr>
      <t xml:space="preserve">TBL-01-00-160 (id: Jlvnlr8)</t>
    </r>
    <r>
      <rPr>
        <sz val="10"/>
        <rFont val="Noto Sans CJK SC"/>
        <family val="2"/>
      </rPr>
      <t xml:space="preserve">；</t>
    </r>
    <r>
      <rPr>
        <sz val="10"/>
        <rFont val="Arial"/>
        <family val="0"/>
        <charset val="1"/>
      </rPr>
      <t xml:space="preserve">TBL-02-05-030 (id: JlAKpgE)</t>
    </r>
    <r>
      <rPr>
        <sz val="10"/>
        <rFont val="Noto Sans CJK SC"/>
        <family val="2"/>
      </rPr>
      <t xml:space="preserve">；</t>
    </r>
    <r>
      <rPr>
        <sz val="10"/>
        <rFont val="Arial"/>
        <family val="0"/>
        <charset val="1"/>
      </rPr>
      <t xml:space="preserve">TBL-02-05-031 (id: JlAKpgI)</t>
    </r>
  </si>
  <si>
    <r>
      <rPr>
        <sz val="10"/>
        <rFont val="Arial"/>
        <family val="0"/>
        <charset val="1"/>
      </rPr>
      <t xml:space="preserve">CVIT-DEFER </t>
    </r>
    <r>
      <rPr>
        <sz val="10"/>
        <rFont val="Noto Sans CJK SC"/>
        <family val="2"/>
      </rPr>
      <t xml:space="preserve">の数値はガイドラインが引用した研究による（二次資料経由）。</t>
    </r>
  </si>
  <si>
    <t xml:space="preserve">IH-003</t>
  </si>
  <si>
    <r>
      <rPr>
        <sz val="10"/>
        <rFont val="Noto Sans CJK SC"/>
        <family val="2"/>
      </rPr>
      <t xml:space="preserve">安定冠動脈疾患の血行再建は、左主幹部病変で心血管イベントを減らすため（クラス</t>
    </r>
    <r>
      <rPr>
        <sz val="10"/>
        <rFont val="Arial"/>
        <family val="0"/>
        <charset val="1"/>
      </rPr>
      <t xml:space="preserve">I</t>
    </r>
    <r>
      <rPr>
        <sz val="10"/>
        <rFont val="Noto Sans CJK SC"/>
        <family val="2"/>
      </rPr>
      <t xml:space="preserve">、レベル</t>
    </r>
    <r>
      <rPr>
        <sz val="10"/>
        <rFont val="Arial"/>
        <family val="0"/>
        <charset val="1"/>
      </rPr>
      <t xml:space="preserve">B</t>
    </r>
    <r>
      <rPr>
        <sz val="10"/>
        <rFont val="Noto Sans CJK SC"/>
        <family val="2"/>
      </rPr>
      <t xml:space="preserve">）、非侵襲的画像で広範な虚血がある患者で予後改善のため（</t>
    </r>
    <r>
      <rPr>
        <sz val="10"/>
        <rFont val="Arial"/>
        <family val="0"/>
        <charset val="1"/>
      </rPr>
      <t xml:space="preserve">I</t>
    </r>
    <r>
      <rPr>
        <sz val="10"/>
        <rFont val="Noto Sans CJK SC"/>
        <family val="2"/>
      </rPr>
      <t xml:space="preserve">、</t>
    </r>
    <r>
      <rPr>
        <sz val="10"/>
        <rFont val="Arial"/>
        <family val="0"/>
        <charset val="1"/>
      </rPr>
      <t xml:space="preserve">B</t>
    </r>
    <r>
      <rPr>
        <sz val="10"/>
        <rFont val="Noto Sans CJK SC"/>
        <family val="2"/>
      </rPr>
      <t xml:space="preserve">）、至適薬物治療でも日常生活を制限する狭心症が残る患者で症状改善のため（</t>
    </r>
    <r>
      <rPr>
        <sz val="10"/>
        <rFont val="Arial"/>
        <family val="0"/>
        <charset val="1"/>
      </rPr>
      <t xml:space="preserve">I</t>
    </r>
    <r>
      <rPr>
        <sz val="10"/>
        <rFont val="Noto Sans CJK SC"/>
        <family val="2"/>
      </rPr>
      <t xml:space="preserve">、</t>
    </r>
    <r>
      <rPr>
        <sz val="10"/>
        <rFont val="Arial"/>
        <family val="0"/>
        <charset val="1"/>
      </rPr>
      <t xml:space="preserve">A</t>
    </r>
    <r>
      <rPr>
        <sz val="10"/>
        <rFont val="Noto Sans CJK SC"/>
        <family val="2"/>
      </rPr>
      <t xml:space="preserve">）に推奨される。後の</t>
    </r>
    <r>
      <rPr>
        <sz val="10"/>
        <rFont val="Arial"/>
        <family val="0"/>
        <charset val="1"/>
      </rPr>
      <t xml:space="preserve">2</t>
    </r>
    <r>
      <rPr>
        <sz val="10"/>
        <rFont val="Noto Sans CJK SC"/>
        <family val="2"/>
      </rPr>
      <t xml:space="preserve">つは共同意思決定にもとづく。</t>
    </r>
  </si>
  <si>
    <r>
      <rPr>
        <sz val="10"/>
        <rFont val="Arial"/>
        <family val="0"/>
        <charset val="1"/>
      </rPr>
      <t xml:space="preserve">PS-02-06-04 (id: JkxnuQs)</t>
    </r>
    <r>
      <rPr>
        <sz val="10"/>
        <rFont val="Noto Sans CJK SC"/>
        <family val="2"/>
      </rPr>
      <t xml:space="preserve">；</t>
    </r>
    <r>
      <rPr>
        <sz val="10"/>
        <rFont val="Arial"/>
        <family val="0"/>
        <charset val="1"/>
      </rPr>
      <t xml:space="preserve">TBL-01-00-160 (id: Jlvnlr8)</t>
    </r>
    <r>
      <rPr>
        <sz val="10"/>
        <rFont val="Noto Sans CJK SC"/>
        <family val="2"/>
      </rPr>
      <t xml:space="preserve">；</t>
    </r>
    <r>
      <rPr>
        <sz val="10"/>
        <rFont val="Arial"/>
        <family val="0"/>
        <charset val="1"/>
      </rPr>
      <t xml:space="preserve">TBL-02-05-031 (id: JlAKpgI)</t>
    </r>
  </si>
  <si>
    <t xml:space="preserve">IH-004</t>
  </si>
  <si>
    <r>
      <rPr>
        <sz val="10"/>
        <rFont val="Noto Sans CJK SC"/>
        <family val="2"/>
      </rPr>
      <t xml:space="preserve">心筋虚血のある安定冠動脈疾患患者</t>
    </r>
    <r>
      <rPr>
        <sz val="10"/>
        <rFont val="Arial"/>
        <family val="0"/>
        <charset val="1"/>
      </rPr>
      <t xml:space="preserve">2,287</t>
    </r>
    <r>
      <rPr>
        <sz val="10"/>
        <rFont val="Noto Sans CJK SC"/>
        <family val="2"/>
      </rPr>
      <t xml:space="preserve">人を対象とした</t>
    </r>
    <r>
      <rPr>
        <sz val="10"/>
        <rFont val="Arial"/>
        <family val="0"/>
        <charset val="1"/>
      </rPr>
      <t xml:space="preserve">COURAGE</t>
    </r>
    <r>
      <rPr>
        <sz val="10"/>
        <rFont val="Noto Sans CJK SC"/>
        <family val="2"/>
      </rPr>
      <t xml:space="preserve">試験では、至適薬物治療に</t>
    </r>
    <r>
      <rPr>
        <sz val="10"/>
        <rFont val="Arial"/>
        <family val="0"/>
        <charset val="1"/>
      </rPr>
      <t xml:space="preserve">PCI</t>
    </r>
    <r>
      <rPr>
        <sz val="10"/>
        <rFont val="Noto Sans CJK SC"/>
        <family val="2"/>
      </rPr>
      <t xml:space="preserve">を加えても、死亡または非致死性心筋梗塞は減らなかった（中央値</t>
    </r>
    <r>
      <rPr>
        <sz val="10"/>
        <rFont val="Arial"/>
        <family val="0"/>
        <charset val="1"/>
      </rPr>
      <t xml:space="preserve">4.6</t>
    </r>
    <r>
      <rPr>
        <sz val="10"/>
        <rFont val="Noto Sans CJK SC"/>
        <family val="2"/>
      </rPr>
      <t xml:space="preserve">年で</t>
    </r>
    <r>
      <rPr>
        <sz val="10"/>
        <rFont val="Arial"/>
        <family val="0"/>
        <charset val="1"/>
      </rPr>
      <t xml:space="preserve">19.0%</t>
    </r>
    <r>
      <rPr>
        <sz val="10"/>
        <rFont val="Noto Sans CJK SC"/>
        <family val="2"/>
      </rPr>
      <t xml:space="preserve">対</t>
    </r>
    <r>
      <rPr>
        <sz val="10"/>
        <rFont val="Arial"/>
        <family val="0"/>
        <charset val="1"/>
      </rPr>
      <t xml:space="preserve">18.5%</t>
    </r>
    <r>
      <rPr>
        <sz val="10"/>
        <rFont val="Noto Sans CJK SC"/>
        <family val="2"/>
      </rPr>
      <t xml:space="preserve">、ハザード比</t>
    </r>
    <r>
      <rPr>
        <sz val="10"/>
        <rFont val="Arial"/>
        <family val="0"/>
        <charset val="1"/>
      </rPr>
      <t xml:space="preserve">1.05</t>
    </r>
    <r>
      <rPr>
        <sz val="10"/>
        <rFont val="Noto Sans CJK SC"/>
        <family val="2"/>
      </rPr>
      <t xml:space="preserve">）。</t>
    </r>
  </si>
  <si>
    <t xml:space="preserve">米国・カナダ</t>
  </si>
  <si>
    <t xml:space="preserve">SRC-203</t>
  </si>
  <si>
    <t xml:space="preserve">Boden WE, O'Rourke RA, Teo KK, et al. Optimal medical therapy with or without PCI for stable coronary disease (COURAGE). N Engl J Med 2007;356:1503-1516</t>
  </si>
  <si>
    <t xml:space="preserve">10.1056/NEJMoa070829</t>
  </si>
  <si>
    <t xml:space="preserve">17387127</t>
  </si>
  <si>
    <t xml:space="preserve">IH-005</t>
  </si>
  <si>
    <r>
      <rPr>
        <sz val="10"/>
        <rFont val="Noto Sans CJK SC"/>
        <family val="2"/>
      </rPr>
      <t xml:space="preserve">中等度以上の虚血がある安定冠動脈疾患患者</t>
    </r>
    <r>
      <rPr>
        <sz val="10"/>
        <rFont val="Arial"/>
        <family val="0"/>
        <charset val="1"/>
      </rPr>
      <t xml:space="preserve">5,179</t>
    </r>
    <r>
      <rPr>
        <sz val="10"/>
        <rFont val="Noto Sans CJK SC"/>
        <family val="2"/>
      </rPr>
      <t xml:space="preserve">人を対象とした</t>
    </r>
    <r>
      <rPr>
        <sz val="10"/>
        <rFont val="Arial"/>
        <family val="0"/>
        <charset val="1"/>
      </rPr>
      <t xml:space="preserve">ISCHEMIA</t>
    </r>
    <r>
      <rPr>
        <sz val="10"/>
        <rFont val="Noto Sans CJK SC"/>
        <family val="2"/>
      </rPr>
      <t xml:space="preserve">試験では、初期の侵襲的戦略は保存的戦略に比べて虚血性心血管イベントや全死亡を減らさなかった（中央値</t>
    </r>
    <r>
      <rPr>
        <sz val="10"/>
        <rFont val="Arial"/>
        <family val="0"/>
        <charset val="1"/>
      </rPr>
      <t xml:space="preserve">3.2</t>
    </r>
    <r>
      <rPr>
        <sz val="10"/>
        <rFont val="Noto Sans CJK SC"/>
        <family val="2"/>
      </rPr>
      <t xml:space="preserve">年）。イベント率は</t>
    </r>
    <r>
      <rPr>
        <sz val="10"/>
        <rFont val="Arial"/>
        <family val="0"/>
        <charset val="1"/>
      </rPr>
      <t xml:space="preserve">6</t>
    </r>
    <r>
      <rPr>
        <sz val="10"/>
        <rFont val="Noto Sans CJK SC"/>
        <family val="2"/>
      </rPr>
      <t xml:space="preserve">か月では侵襲的戦略で高く（</t>
    </r>
    <r>
      <rPr>
        <sz val="10"/>
        <rFont val="Arial"/>
        <family val="0"/>
        <charset val="1"/>
      </rPr>
      <t xml:space="preserve">5.3%</t>
    </r>
    <r>
      <rPr>
        <sz val="10"/>
        <rFont val="Noto Sans CJK SC"/>
        <family val="2"/>
      </rPr>
      <t xml:space="preserve">対</t>
    </r>
    <r>
      <rPr>
        <sz val="10"/>
        <rFont val="Arial"/>
        <family val="0"/>
        <charset val="1"/>
      </rPr>
      <t xml:space="preserve">3.4%</t>
    </r>
    <r>
      <rPr>
        <sz val="10"/>
        <rFont val="Noto Sans CJK SC"/>
        <family val="2"/>
      </rPr>
      <t xml:space="preserve">）、</t>
    </r>
    <r>
      <rPr>
        <sz val="10"/>
        <rFont val="Arial"/>
        <family val="0"/>
        <charset val="1"/>
      </rPr>
      <t xml:space="preserve">5</t>
    </r>
    <r>
      <rPr>
        <sz val="10"/>
        <rFont val="Noto Sans CJK SC"/>
        <family val="2"/>
      </rPr>
      <t xml:space="preserve">年では低かった（</t>
    </r>
    <r>
      <rPr>
        <sz val="10"/>
        <rFont val="Arial"/>
        <family val="0"/>
        <charset val="1"/>
      </rPr>
      <t xml:space="preserve">16.4%</t>
    </r>
    <r>
      <rPr>
        <sz val="10"/>
        <rFont val="Noto Sans CJK SC"/>
        <family val="2"/>
      </rPr>
      <t xml:space="preserve">対</t>
    </r>
    <r>
      <rPr>
        <sz val="10"/>
        <rFont val="Arial"/>
        <family val="0"/>
        <charset val="1"/>
      </rPr>
      <t xml:space="preserve">18.2%</t>
    </r>
    <r>
      <rPr>
        <sz val="10"/>
        <rFont val="Noto Sans CJK SC"/>
        <family val="2"/>
      </rPr>
      <t xml:space="preserve">）が、差は有意でなかった。</t>
    </r>
  </si>
  <si>
    <t xml:space="preserve">SRC-204</t>
  </si>
  <si>
    <t xml:space="preserve">Maron DJ, Hochman JS, Reynolds HR, et al. Initial Invasive or Conservative Strategy for Stable Coronary Disease (ISCHEMIA). N Engl J Med 2020;382:1395-1407</t>
  </si>
  <si>
    <t xml:space="preserve">10.1056/NEJMoa1915922</t>
  </si>
  <si>
    <t xml:space="preserve">32227755</t>
  </si>
  <si>
    <t xml:space="preserve">結果は心筋梗塞の定義によって変わった。</t>
  </si>
  <si>
    <t xml:space="preserve">IH-006</t>
  </si>
  <si>
    <t xml:space="preserve">冠攣縮性狭心症</t>
  </si>
  <si>
    <r>
      <rPr>
        <sz val="10"/>
        <rFont val="Noto Sans CJK SC"/>
        <family val="2"/>
      </rPr>
      <t xml:space="preserve">冠攣縮性狭心症は、ニトログリセリンで発作がすぐ消えることに加え、安静時（特に夜間から早朝）の発作、運動耐容能の日内変動（早朝の低下）、発作時の</t>
    </r>
    <r>
      <rPr>
        <sz val="10"/>
        <rFont val="Arial"/>
        <family val="0"/>
        <charset val="1"/>
      </rPr>
      <t xml:space="preserve">ST</t>
    </r>
    <r>
      <rPr>
        <sz val="10"/>
        <rFont val="Noto Sans CJK SC"/>
        <family val="2"/>
      </rPr>
      <t xml:space="preserve">上昇、過換気による誘発、カルシウム拮抗薬で抑えられ</t>
    </r>
    <r>
      <rPr>
        <sz val="10"/>
        <rFont val="Arial"/>
        <family val="0"/>
        <charset val="1"/>
      </rPr>
      <t xml:space="preserve">β</t>
    </r>
    <r>
      <rPr>
        <sz val="10"/>
        <rFont val="Noto Sans CJK SC"/>
        <family val="2"/>
      </rPr>
      <t xml:space="preserve">遮断薬で抑えられないことのいずれか</t>
    </r>
    <r>
      <rPr>
        <sz val="10"/>
        <rFont val="Arial"/>
        <family val="0"/>
        <charset val="1"/>
      </rPr>
      <t xml:space="preserve">1</t>
    </r>
    <r>
      <rPr>
        <sz val="10"/>
        <rFont val="Noto Sans CJK SC"/>
        <family val="2"/>
      </rPr>
      <t xml:space="preserve">つがあれば、冠動脈造影をしなくても診断できるとする基準（</t>
    </r>
    <r>
      <rPr>
        <sz val="10"/>
        <rFont val="Arial"/>
        <family val="0"/>
        <charset val="1"/>
      </rPr>
      <t xml:space="preserve">Yasue</t>
    </r>
    <r>
      <rPr>
        <sz val="10"/>
        <rFont val="Noto Sans CJK SC"/>
        <family val="2"/>
      </rPr>
      <t xml:space="preserve">ら）がある。</t>
    </r>
  </si>
  <si>
    <r>
      <rPr>
        <sz val="10"/>
        <rFont val="Noto Sans CJK SC"/>
        <family val="2"/>
      </rPr>
      <t xml:space="preserve">医学各論 Ⅴ</t>
    </r>
    <r>
      <rPr>
        <sz val="10"/>
        <rFont val="Arial"/>
        <family val="0"/>
        <charset val="1"/>
      </rPr>
      <t xml:space="preserve">-5-A-②</t>
    </r>
    <r>
      <rPr>
        <sz val="10"/>
        <rFont val="Noto Sans CJK SC"/>
        <family val="2"/>
      </rPr>
      <t xml:space="preserve">（冠攣縮性狭心症、</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</si>
  <si>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TBL-01-00-161 (id: JlvnlsE)</t>
    </r>
  </si>
  <si>
    <t xml:space="preserve">SRC-205</t>
  </si>
  <si>
    <t xml:space="preserve">Hokimoto S, Kaikita K, Yasuda S, et al. JCS/CVIT/JCC 2023 Guideline Focused Update on Diagnosis and Treatment of Vasospastic Angina (Coronary Spastic Angina) and Coronary Microvascular Dysfunction. Circ J 2023;87:879-936</t>
  </si>
  <si>
    <t xml:space="preserve">10.1253/circj.CJ-22-0779</t>
  </si>
  <si>
    <t xml:space="preserve">36908169</t>
  </si>
  <si>
    <t xml:space="preserve">IH-007</t>
  </si>
  <si>
    <r>
      <rPr>
        <sz val="10"/>
        <rFont val="Noto Sans CJK SC"/>
        <family val="2"/>
      </rPr>
      <t xml:space="preserve">アセチルコリンまたはエルゴノビンによる冠攣縮誘発試験は、心筋虚血の徴候・症状（胸痛と虚血性の心電図変化）を伴って冠動脈が一時的に完全または亜完全に閉塞する（</t>
    </r>
    <r>
      <rPr>
        <sz val="10"/>
        <rFont val="Arial"/>
        <family val="0"/>
        <charset val="1"/>
      </rPr>
      <t xml:space="preserve">90%</t>
    </r>
    <r>
      <rPr>
        <sz val="10"/>
        <rFont val="Noto Sans CJK SC"/>
        <family val="2"/>
      </rPr>
      <t xml:space="preserve">を超える狭窄）か、連続する</t>
    </r>
    <r>
      <rPr>
        <sz val="10"/>
        <rFont val="Arial"/>
        <family val="0"/>
        <charset val="1"/>
      </rPr>
      <t xml:space="preserve">2</t>
    </r>
    <r>
      <rPr>
        <sz val="10"/>
        <rFont val="Noto Sans CJK SC"/>
        <family val="2"/>
      </rPr>
      <t xml:space="preserve">つ以上の区域に</t>
    </r>
    <r>
      <rPr>
        <sz val="10"/>
        <rFont val="Arial"/>
        <family val="0"/>
        <charset val="1"/>
      </rPr>
      <t xml:space="preserve">90%</t>
    </r>
    <r>
      <rPr>
        <sz val="10"/>
        <rFont val="Noto Sans CJK SC"/>
        <family val="2"/>
      </rPr>
      <t xml:space="preserve">のびまん性の収縮が起きた場合を陽性とする。</t>
    </r>
  </si>
  <si>
    <r>
      <rPr>
        <sz val="10"/>
        <rFont val="Arial"/>
        <family val="0"/>
        <charset val="1"/>
      </rPr>
      <t xml:space="preserve">PS-02-06-03 (id: JkxnuQo)</t>
    </r>
    <r>
      <rPr>
        <sz val="10"/>
        <rFont val="Noto Sans CJK SC"/>
        <family val="2"/>
      </rPr>
      <t xml:space="preserve">；</t>
    </r>
    <r>
      <rPr>
        <sz val="10"/>
        <rFont val="Arial"/>
        <family val="0"/>
        <charset val="1"/>
      </rPr>
      <t xml:space="preserve">TBL-01-00-161 (id: JlvnlsE)</t>
    </r>
    <r>
      <rPr>
        <sz val="10"/>
        <rFont val="Noto Sans CJK SC"/>
        <family val="2"/>
      </rPr>
      <t xml:space="preserve">；</t>
    </r>
    <r>
      <rPr>
        <sz val="10"/>
        <rFont val="Arial"/>
        <family val="0"/>
        <charset val="1"/>
      </rPr>
      <t xml:space="preserve">TBL-02-05-029 (id: JlAKpgA)</t>
    </r>
  </si>
  <si>
    <t xml:space="preserve">IH-008</t>
  </si>
  <si>
    <r>
      <rPr>
        <sz val="10"/>
        <rFont val="Noto Sans CJK SC"/>
        <family val="2"/>
      </rPr>
      <t xml:space="preserve">冠攣縮が原因の場合や冠攣縮性狭心症には、発作予防のため長時間作用型のカルシウム拮抗薬が推奨される（クラス</t>
    </r>
    <r>
      <rPr>
        <sz val="10"/>
        <rFont val="Arial"/>
        <family val="0"/>
        <charset val="1"/>
      </rPr>
      <t xml:space="preserve">I</t>
    </r>
    <r>
      <rPr>
        <sz val="10"/>
        <rFont val="Noto Sans CJK SC"/>
        <family val="2"/>
      </rPr>
      <t xml:space="preserve">、レベル</t>
    </r>
    <r>
      <rPr>
        <sz val="10"/>
        <rFont val="Arial"/>
        <family val="0"/>
        <charset val="1"/>
      </rPr>
      <t xml:space="preserve">B</t>
    </r>
    <r>
      <rPr>
        <sz val="10"/>
        <rFont val="Noto Sans CJK SC"/>
        <family val="2"/>
      </rPr>
      <t xml:space="preserve">）。冠攣縮が基礎にある患者に</t>
    </r>
    <r>
      <rPr>
        <sz val="10"/>
        <rFont val="Arial"/>
        <family val="0"/>
        <charset val="1"/>
      </rPr>
      <t xml:space="preserve">β</t>
    </r>
    <r>
      <rPr>
        <sz val="10"/>
        <rFont val="Noto Sans CJK SC"/>
        <family val="2"/>
      </rPr>
      <t xml:space="preserve">遮断薬を単独で使ってはならない（</t>
    </r>
    <r>
      <rPr>
        <sz val="10"/>
        <rFont val="Arial"/>
        <family val="0"/>
        <charset val="1"/>
      </rPr>
      <t xml:space="preserve">III</t>
    </r>
    <r>
      <rPr>
        <sz val="10"/>
        <rFont val="Noto Sans CJK SC"/>
        <family val="2"/>
      </rPr>
      <t xml:space="preserve">（有害）、</t>
    </r>
    <r>
      <rPr>
        <sz val="10"/>
        <rFont val="Arial"/>
        <family val="0"/>
        <charset val="1"/>
      </rPr>
      <t xml:space="preserve">B</t>
    </r>
    <r>
      <rPr>
        <sz val="10"/>
        <rFont val="Noto Sans CJK SC"/>
        <family val="2"/>
      </rPr>
      <t xml:space="preserve">）。日本人の心筋梗塞患者では、発症早期の誘発試験で冠攣縮が欧米人の約</t>
    </r>
    <r>
      <rPr>
        <sz val="10"/>
        <rFont val="Arial"/>
        <family val="0"/>
        <charset val="1"/>
      </rPr>
      <t xml:space="preserve">3</t>
    </r>
    <r>
      <rPr>
        <sz val="10"/>
        <rFont val="Noto Sans CJK SC"/>
        <family val="2"/>
      </rPr>
      <t xml:space="preserve">倍多いと報告されている。</t>
    </r>
  </si>
  <si>
    <r>
      <rPr>
        <sz val="10"/>
        <rFont val="Arial"/>
        <family val="0"/>
        <charset val="1"/>
      </rPr>
      <t xml:space="preserve">PS-02-06-04 (id: JkxnuQs)</t>
    </r>
    <r>
      <rPr>
        <sz val="10"/>
        <rFont val="Noto Sans CJK SC"/>
        <family val="2"/>
      </rPr>
      <t xml:space="preserve">；</t>
    </r>
    <r>
      <rPr>
        <sz val="10"/>
        <rFont val="Arial"/>
        <family val="0"/>
        <charset val="1"/>
      </rPr>
      <t xml:space="preserve">TBL-01-00-161 (id: JlvnlsE)</t>
    </r>
  </si>
  <si>
    <t xml:space="preserve">SRC-206</t>
  </si>
  <si>
    <t xml:space="preserve">Kimura K, Kimura T, Ishihara M, et al. JCS 2018 Guideline on Diagnosis and Treatment of Acute Coronary Syndrome. Circ J 2019;83:1085-1196</t>
  </si>
  <si>
    <t xml:space="preserve">10.1253/circj.CJ-19-0133</t>
  </si>
  <si>
    <t xml:space="preserve">30930428</t>
  </si>
  <si>
    <r>
      <rPr>
        <sz val="10"/>
        <rFont val="Noto Sans CJK SC"/>
        <family val="2"/>
      </rPr>
      <t xml:space="preserve">約</t>
    </r>
    <r>
      <rPr>
        <sz val="10"/>
        <rFont val="Arial"/>
        <family val="0"/>
        <charset val="1"/>
      </rPr>
      <t xml:space="preserve">3</t>
    </r>
    <r>
      <rPr>
        <sz val="10"/>
        <rFont val="Noto Sans CJK SC"/>
        <family val="2"/>
      </rPr>
      <t xml:space="preserve">倍の値はガイドラインが引用した研究による（二次資料経由）。</t>
    </r>
  </si>
  <si>
    <t xml:space="preserve">IH-009</t>
  </si>
  <si>
    <t xml:space="preserve">急性冠症候群</t>
  </si>
  <si>
    <r>
      <rPr>
        <sz val="10"/>
        <rFont val="Noto Sans CJK SC"/>
        <family val="2"/>
      </rPr>
      <t xml:space="preserve">急性冠症候群を疑う症状がある患者には、到着後</t>
    </r>
    <r>
      <rPr>
        <sz val="10"/>
        <rFont val="Arial"/>
        <family val="0"/>
        <charset val="1"/>
      </rPr>
      <t xml:space="preserve">10</t>
    </r>
    <r>
      <rPr>
        <sz val="10"/>
        <rFont val="Noto Sans CJK SC"/>
        <family val="2"/>
      </rPr>
      <t xml:space="preserve">分以内に</t>
    </r>
    <r>
      <rPr>
        <sz val="10"/>
        <rFont val="Arial"/>
        <family val="0"/>
        <charset val="1"/>
      </rPr>
      <t xml:space="preserve">12</t>
    </r>
    <r>
      <rPr>
        <sz val="10"/>
        <rFont val="Noto Sans CJK SC"/>
        <family val="2"/>
      </rPr>
      <t xml:space="preserve">誘導心電図を記録する（クラス</t>
    </r>
    <r>
      <rPr>
        <sz val="10"/>
        <rFont val="Arial"/>
        <family val="0"/>
        <charset val="1"/>
      </rPr>
      <t xml:space="preserve">I</t>
    </r>
    <r>
      <rPr>
        <sz val="10"/>
        <rFont val="Noto Sans CJK SC"/>
        <family val="2"/>
      </rPr>
      <t xml:space="preserve">、レベル</t>
    </r>
    <r>
      <rPr>
        <sz val="10"/>
        <rFont val="Arial"/>
        <family val="0"/>
        <charset val="1"/>
      </rPr>
      <t xml:space="preserve">C</t>
    </r>
    <r>
      <rPr>
        <sz val="10"/>
        <rFont val="Noto Sans CJK SC"/>
        <family val="2"/>
      </rPr>
      <t xml:space="preserve">）。診断には心筋トロポニン（</t>
    </r>
    <r>
      <rPr>
        <sz val="10"/>
        <rFont val="Arial"/>
        <family val="0"/>
        <charset val="1"/>
      </rPr>
      <t xml:space="preserve">I</t>
    </r>
    <r>
      <rPr>
        <sz val="10"/>
        <rFont val="Noto Sans CJK SC"/>
        <family val="2"/>
      </rPr>
      <t xml:space="preserve">または</t>
    </r>
    <r>
      <rPr>
        <sz val="10"/>
        <rFont val="Arial"/>
        <family val="0"/>
        <charset val="1"/>
      </rPr>
      <t xml:space="preserve">T</t>
    </r>
    <r>
      <rPr>
        <sz val="10"/>
        <rFont val="Noto Sans CJK SC"/>
        <family val="2"/>
      </rPr>
      <t xml:space="preserve">）を測定し（</t>
    </r>
    <r>
      <rPr>
        <sz val="10"/>
        <rFont val="Arial"/>
        <family val="0"/>
        <charset val="1"/>
      </rPr>
      <t xml:space="preserve">I</t>
    </r>
    <r>
      <rPr>
        <sz val="10"/>
        <rFont val="Noto Sans CJK SC"/>
        <family val="2"/>
      </rPr>
      <t xml:space="preserve">、</t>
    </r>
    <r>
      <rPr>
        <sz val="10"/>
        <rFont val="Arial"/>
        <family val="0"/>
        <charset val="1"/>
      </rPr>
      <t xml:space="preserve">C</t>
    </r>
    <r>
      <rPr>
        <sz val="10"/>
        <rFont val="Noto Sans CJK SC"/>
        <family val="2"/>
      </rPr>
      <t xml:space="preserve">）、トロポニンが測れる場合は</t>
    </r>
    <r>
      <rPr>
        <sz val="10"/>
        <rFont val="Arial"/>
        <family val="0"/>
        <charset val="1"/>
      </rPr>
      <t xml:space="preserve">CK-MB</t>
    </r>
    <r>
      <rPr>
        <sz val="10"/>
        <rFont val="Noto Sans CJK SC"/>
        <family val="2"/>
      </rPr>
      <t xml:space="preserve">やミオグロビンを診断に使うことは推奨されない（</t>
    </r>
    <r>
      <rPr>
        <sz val="10"/>
        <rFont val="Arial"/>
        <family val="0"/>
        <charset val="1"/>
      </rPr>
      <t xml:space="preserve">III</t>
    </r>
    <r>
      <rPr>
        <sz val="10"/>
        <rFont val="Noto Sans CJK SC"/>
        <family val="2"/>
      </rPr>
      <t xml:space="preserve">（無益）、</t>
    </r>
    <r>
      <rPr>
        <sz val="10"/>
        <rFont val="Arial"/>
        <family val="0"/>
        <charset val="1"/>
      </rPr>
      <t xml:space="preserve">A</t>
    </r>
    <r>
      <rPr>
        <sz val="10"/>
        <rFont val="Noto Sans CJK SC"/>
        <family val="2"/>
      </rPr>
      <t xml:space="preserve">）。</t>
    </r>
  </si>
  <si>
    <r>
      <rPr>
        <sz val="10"/>
        <rFont val="Noto Sans CJK SC"/>
        <family val="2"/>
      </rPr>
      <t xml:space="preserve">医学各論 Ⅴ</t>
    </r>
    <r>
      <rPr>
        <sz val="10"/>
        <rFont val="Arial"/>
        <family val="0"/>
        <charset val="1"/>
      </rPr>
      <t xml:space="preserve">-5-B-①</t>
    </r>
    <r>
      <rPr>
        <sz val="10"/>
        <rFont val="Noto Sans CJK SC"/>
        <family val="2"/>
      </rPr>
      <t xml:space="preserve">（急性心筋梗塞（</t>
    </r>
    <r>
      <rPr>
        <sz val="10"/>
        <rFont val="Arial"/>
        <family val="0"/>
        <charset val="1"/>
      </rPr>
      <t xml:space="preserve">ST</t>
    </r>
    <r>
      <rPr>
        <sz val="10"/>
        <rFont val="Noto Sans CJK SC"/>
        <family val="2"/>
      </rPr>
      <t xml:space="preserve">上昇型・非</t>
    </r>
    <r>
      <rPr>
        <sz val="10"/>
        <rFont val="Arial"/>
        <family val="0"/>
        <charset val="1"/>
      </rPr>
      <t xml:space="preserve">ST</t>
    </r>
    <r>
      <rPr>
        <sz val="10"/>
        <rFont val="Noto Sans CJK SC"/>
        <family val="2"/>
      </rPr>
      <t xml:space="preserve">上昇型心筋梗塞）、不安定狭心症、</t>
    </r>
    <r>
      <rPr>
        <sz val="10"/>
        <rFont val="Arial"/>
        <family val="0"/>
        <charset val="1"/>
      </rPr>
      <t xml:space="preserve">a</t>
    </r>
    <r>
      <rPr>
        <sz val="10"/>
        <rFont val="Noto Sans CJK SC"/>
        <family val="2"/>
      </rPr>
      <t xml:space="preserve">）</t>
    </r>
  </si>
  <si>
    <r>
      <rPr>
        <sz val="10"/>
        <rFont val="Arial"/>
        <family val="0"/>
        <charset val="1"/>
      </rPr>
      <t xml:space="preserve">PS-02-06-03 (id: JkxnuQo)</t>
    </r>
    <r>
      <rPr>
        <sz val="10"/>
        <rFont val="Noto Sans CJK SC"/>
        <family val="2"/>
      </rPr>
      <t xml:space="preserve">；</t>
    </r>
    <r>
      <rPr>
        <sz val="10"/>
        <rFont val="Arial"/>
        <family val="0"/>
        <charset val="1"/>
      </rPr>
      <t xml:space="preserve">TBL-01-00-163 (id: JlvnlsQ)</t>
    </r>
    <r>
      <rPr>
        <sz val="10"/>
        <rFont val="Noto Sans CJK SC"/>
        <family val="2"/>
      </rPr>
      <t xml:space="preserve">；</t>
    </r>
    <r>
      <rPr>
        <sz val="10"/>
        <rFont val="Arial"/>
        <family val="0"/>
        <charset val="1"/>
      </rPr>
      <t xml:space="preserve">TBL-02-05-026 (id: JlAKpf0)</t>
    </r>
    <r>
      <rPr>
        <sz val="10"/>
        <rFont val="Noto Sans CJK SC"/>
        <family val="2"/>
      </rPr>
      <t xml:space="preserve">；</t>
    </r>
    <r>
      <rPr>
        <sz val="10"/>
        <rFont val="Arial"/>
        <family val="0"/>
        <charset val="1"/>
      </rPr>
      <t xml:space="preserve">TBL-02-05-021 (id: JlAKpfI)</t>
    </r>
  </si>
  <si>
    <t xml:space="preserve">IH-010</t>
  </si>
  <si>
    <r>
      <rPr>
        <sz val="10"/>
        <rFont val="Arial"/>
        <family val="0"/>
        <charset val="1"/>
      </rPr>
      <t xml:space="preserve">ST</t>
    </r>
    <r>
      <rPr>
        <sz val="10"/>
        <rFont val="Noto Sans CJK SC"/>
        <family val="2"/>
      </rPr>
      <t xml:space="preserve">上昇型心筋梗塞の再灌流は発症から</t>
    </r>
    <r>
      <rPr>
        <sz val="10"/>
        <rFont val="Arial"/>
        <family val="0"/>
        <charset val="1"/>
      </rPr>
      <t xml:space="preserve">120</t>
    </r>
    <r>
      <rPr>
        <sz val="10"/>
        <rFont val="Noto Sans CJK SC"/>
        <family val="2"/>
      </rPr>
      <t xml:space="preserve">分以内を目標とし、そのために線溶療法を選ぶ場合は医療者との最初の接触（救急隊を含む）から</t>
    </r>
    <r>
      <rPr>
        <sz val="10"/>
        <rFont val="Arial"/>
        <family val="0"/>
        <charset val="1"/>
      </rPr>
      <t xml:space="preserve">30</t>
    </r>
    <r>
      <rPr>
        <sz val="10"/>
        <rFont val="Noto Sans CJK SC"/>
        <family val="2"/>
      </rPr>
      <t xml:space="preserve">分以内、</t>
    </r>
    <r>
      <rPr>
        <sz val="10"/>
        <rFont val="Arial"/>
        <family val="0"/>
        <charset val="1"/>
      </rPr>
      <t xml:space="preserve">PCI</t>
    </r>
    <r>
      <rPr>
        <sz val="10"/>
        <rFont val="Noto Sans CJK SC"/>
        <family val="2"/>
      </rPr>
      <t xml:space="preserve">を選ぶ場合は</t>
    </r>
    <r>
      <rPr>
        <sz val="10"/>
        <rFont val="Arial"/>
        <family val="0"/>
        <charset val="1"/>
      </rPr>
      <t xml:space="preserve">90</t>
    </r>
    <r>
      <rPr>
        <sz val="10"/>
        <rFont val="Noto Sans CJK SC"/>
        <family val="2"/>
      </rPr>
      <t xml:space="preserve">分以内に治療を始めることを目標とする。再灌流療法のできない施設では、到着から転送までの時間を</t>
    </r>
    <r>
      <rPr>
        <sz val="10"/>
        <rFont val="Arial"/>
        <family val="0"/>
        <charset val="1"/>
      </rPr>
      <t xml:space="preserve">30</t>
    </r>
    <r>
      <rPr>
        <sz val="10"/>
        <rFont val="Noto Sans CJK SC"/>
        <family val="2"/>
      </rPr>
      <t xml:space="preserve">分以内にすることが目標とされる。</t>
    </r>
  </si>
  <si>
    <r>
      <rPr>
        <sz val="10"/>
        <rFont val="Noto Sans CJK SC"/>
        <family val="2"/>
      </rPr>
      <t xml:space="preserve">日本の</t>
    </r>
    <r>
      <rPr>
        <sz val="10"/>
        <rFont val="Arial"/>
        <family val="0"/>
        <charset val="1"/>
      </rPr>
      <t xml:space="preserve">CREDO-Kyoto AMI</t>
    </r>
    <r>
      <rPr>
        <sz val="10"/>
        <rFont val="Noto Sans CJK SC"/>
        <family val="2"/>
      </rPr>
      <t xml:space="preserve">レジストリでは、</t>
    </r>
    <r>
      <rPr>
        <sz val="10"/>
        <rFont val="Arial"/>
        <family val="0"/>
        <charset val="1"/>
      </rPr>
      <t xml:space="preserve">door-to-balloon 90</t>
    </r>
    <r>
      <rPr>
        <sz val="10"/>
        <rFont val="Noto Sans CJK SC"/>
        <family val="2"/>
      </rPr>
      <t xml:space="preserve">分未満と以上で長期予後に差がなかったと引用されている。</t>
    </r>
  </si>
  <si>
    <t xml:space="preserve">IH-011</t>
  </si>
  <si>
    <r>
      <rPr>
        <sz val="10"/>
        <rFont val="Arial"/>
        <family val="0"/>
        <charset val="1"/>
      </rPr>
      <t xml:space="preserve">ST</t>
    </r>
    <r>
      <rPr>
        <sz val="10"/>
        <rFont val="Noto Sans CJK SC"/>
        <family val="2"/>
      </rPr>
      <t xml:space="preserve">上昇型心筋梗塞では、発症</t>
    </r>
    <r>
      <rPr>
        <sz val="10"/>
        <rFont val="Arial"/>
        <family val="0"/>
        <charset val="1"/>
      </rPr>
      <t xml:space="preserve">12</t>
    </r>
    <r>
      <rPr>
        <sz val="10"/>
        <rFont val="Noto Sans CJK SC"/>
        <family val="2"/>
      </rPr>
      <t xml:space="preserve">時間以内に速やかにプライマリー</t>
    </r>
    <r>
      <rPr>
        <sz val="10"/>
        <rFont val="Arial"/>
        <family val="0"/>
        <charset val="1"/>
      </rPr>
      <t xml:space="preserve">PCI</t>
    </r>
    <r>
      <rPr>
        <sz val="10"/>
        <rFont val="Noto Sans CJK SC"/>
        <family val="2"/>
      </rPr>
      <t xml:space="preserve">（ステント留置を含む）を行う（クラス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）。発症</t>
    </r>
    <r>
      <rPr>
        <sz val="10"/>
        <rFont val="Arial"/>
        <family val="0"/>
        <charset val="1"/>
      </rPr>
      <t xml:space="preserve">3</t>
    </r>
    <r>
      <rPr>
        <sz val="10"/>
        <rFont val="Noto Sans CJK SC"/>
        <family val="2"/>
      </rPr>
      <t xml:space="preserve">時間以内で</t>
    </r>
    <r>
      <rPr>
        <sz val="10"/>
        <rFont val="Arial"/>
        <family val="0"/>
        <charset val="1"/>
      </rPr>
      <t xml:space="preserve">PCI</t>
    </r>
    <r>
      <rPr>
        <sz val="10"/>
        <rFont val="Noto Sans CJK SC"/>
        <family val="2"/>
      </rPr>
      <t xml:space="preserve">までの遅れが</t>
    </r>
    <r>
      <rPr>
        <sz val="10"/>
        <rFont val="Arial"/>
        <family val="0"/>
        <charset val="1"/>
      </rPr>
      <t xml:space="preserve">1</t>
    </r>
    <r>
      <rPr>
        <sz val="10"/>
        <rFont val="Noto Sans CJK SC"/>
        <family val="2"/>
      </rPr>
      <t xml:space="preserve">時間を超える場合は線溶療法を考慮し（</t>
    </r>
    <r>
      <rPr>
        <sz val="10"/>
        <rFont val="Arial"/>
        <family val="0"/>
        <charset val="1"/>
      </rPr>
      <t xml:space="preserve">I</t>
    </r>
    <r>
      <rPr>
        <sz val="10"/>
        <rFont val="Noto Sans CJK SC"/>
        <family val="2"/>
      </rPr>
      <t xml:space="preserve">、</t>
    </r>
    <r>
      <rPr>
        <sz val="10"/>
        <rFont val="Arial"/>
        <family val="0"/>
        <charset val="1"/>
      </rPr>
      <t xml:space="preserve">B</t>
    </r>
    <r>
      <rPr>
        <sz val="10"/>
        <rFont val="Noto Sans CJK SC"/>
        <family val="2"/>
      </rPr>
      <t xml:space="preserve">）、最初の医療接触から</t>
    </r>
    <r>
      <rPr>
        <sz val="10"/>
        <rFont val="Arial"/>
        <family val="0"/>
        <charset val="1"/>
      </rPr>
      <t xml:space="preserve">120</t>
    </r>
    <r>
      <rPr>
        <sz val="10"/>
        <rFont val="Noto Sans CJK SC"/>
        <family val="2"/>
      </rPr>
      <t xml:space="preserve">分以内に</t>
    </r>
    <r>
      <rPr>
        <sz val="10"/>
        <rFont val="Arial"/>
        <family val="0"/>
        <charset val="1"/>
      </rPr>
      <t xml:space="preserve">PCI</t>
    </r>
    <r>
      <rPr>
        <sz val="10"/>
        <rFont val="Noto Sans CJK SC"/>
        <family val="2"/>
      </rPr>
      <t xml:space="preserve">ができない場合は、発症</t>
    </r>
    <r>
      <rPr>
        <sz val="10"/>
        <rFont val="Arial"/>
        <family val="0"/>
        <charset val="1"/>
      </rPr>
      <t xml:space="preserve">12</t>
    </r>
    <r>
      <rPr>
        <sz val="10"/>
        <rFont val="Noto Sans CJK SC"/>
        <family val="2"/>
      </rPr>
      <t xml:space="preserve">時間以内なら線溶療法を行う（</t>
    </r>
    <r>
      <rPr>
        <sz val="10"/>
        <rFont val="Arial"/>
        <family val="0"/>
        <charset val="1"/>
      </rPr>
      <t xml:space="preserve">I</t>
    </r>
    <r>
      <rPr>
        <sz val="10"/>
        <rFont val="Noto Sans CJK SC"/>
        <family val="2"/>
      </rPr>
      <t xml:space="preserve">、</t>
    </r>
    <r>
      <rPr>
        <sz val="10"/>
        <rFont val="Arial"/>
        <family val="0"/>
        <charset val="1"/>
      </rPr>
      <t xml:space="preserve">A</t>
    </r>
    <r>
      <rPr>
        <sz val="10"/>
        <rFont val="Noto Sans CJK SC"/>
        <family val="2"/>
      </rPr>
      <t xml:space="preserve">）。</t>
    </r>
    <r>
      <rPr>
        <sz val="10"/>
        <rFont val="Arial"/>
        <family val="0"/>
        <charset val="1"/>
      </rPr>
      <t xml:space="preserve">ST</t>
    </r>
    <r>
      <rPr>
        <sz val="10"/>
        <rFont val="Noto Sans CJK SC"/>
        <family val="2"/>
      </rPr>
      <t xml:space="preserve">上昇のない患者（後壁梗塞を除く）に線溶療法を行ってはならない（</t>
    </r>
    <r>
      <rPr>
        <sz val="10"/>
        <rFont val="Arial"/>
        <family val="0"/>
        <charset val="1"/>
      </rPr>
      <t xml:space="preserve">III</t>
    </r>
    <r>
      <rPr>
        <sz val="10"/>
        <rFont val="Noto Sans CJK SC"/>
        <family val="2"/>
      </rPr>
      <t xml:space="preserve">（有害）、</t>
    </r>
    <r>
      <rPr>
        <sz val="10"/>
        <rFont val="Arial"/>
        <family val="0"/>
        <charset val="1"/>
      </rPr>
      <t xml:space="preserve">B</t>
    </r>
    <r>
      <rPr>
        <sz val="10"/>
        <rFont val="Noto Sans CJK SC"/>
        <family val="2"/>
      </rPr>
      <t xml:space="preserve">）。</t>
    </r>
  </si>
  <si>
    <t xml:space="preserve">IH-012</t>
  </si>
  <si>
    <r>
      <rPr>
        <sz val="10"/>
        <rFont val="Noto Sans CJK SC"/>
        <family val="2"/>
      </rPr>
      <t xml:space="preserve">心筋虚血による胸部症状にはニトログリセリンの舌下投与またはスプレーを使う（クラス</t>
    </r>
    <r>
      <rPr>
        <sz val="10"/>
        <rFont val="Arial"/>
        <family val="0"/>
        <charset val="1"/>
      </rPr>
      <t xml:space="preserve">I</t>
    </r>
    <r>
      <rPr>
        <sz val="10"/>
        <rFont val="Noto Sans CJK SC"/>
        <family val="2"/>
      </rPr>
      <t xml:space="preserve">、レベル</t>
    </r>
    <r>
      <rPr>
        <sz val="10"/>
        <rFont val="Arial"/>
        <family val="0"/>
        <charset val="1"/>
      </rPr>
      <t xml:space="preserve">C</t>
    </r>
    <r>
      <rPr>
        <sz val="10"/>
        <rFont val="Noto Sans CJK SC"/>
        <family val="2"/>
      </rPr>
      <t xml:space="preserve">）。ただし、右室梗塞を合併した下壁梗塞、収縮期血圧</t>
    </r>
    <r>
      <rPr>
        <sz val="10"/>
        <rFont val="Arial"/>
        <family val="0"/>
        <charset val="1"/>
      </rPr>
      <t xml:space="preserve">90 mmHg</t>
    </r>
    <r>
      <rPr>
        <sz val="10"/>
        <rFont val="Noto Sans CJK SC"/>
        <family val="2"/>
      </rPr>
      <t xml:space="preserve">未満（または基礎値から</t>
    </r>
    <r>
      <rPr>
        <sz val="10"/>
        <rFont val="Arial"/>
        <family val="0"/>
        <charset val="1"/>
      </rPr>
      <t xml:space="preserve">30 mmHg</t>
    </r>
    <r>
      <rPr>
        <sz val="10"/>
        <rFont val="Noto Sans CJK SC"/>
        <family val="2"/>
      </rPr>
      <t xml:space="preserve">以上の低下）、高度の徐脈（</t>
    </r>
    <r>
      <rPr>
        <sz val="10"/>
        <rFont val="Arial"/>
        <family val="0"/>
        <charset val="1"/>
      </rPr>
      <t xml:space="preserve">50/</t>
    </r>
    <r>
      <rPr>
        <sz val="10"/>
        <rFont val="Noto Sans CJK SC"/>
        <family val="2"/>
      </rPr>
      <t xml:space="preserve">分未満）、頻脈（</t>
    </r>
    <r>
      <rPr>
        <sz val="10"/>
        <rFont val="Arial"/>
        <family val="0"/>
        <charset val="1"/>
      </rPr>
      <t xml:space="preserve">100/</t>
    </r>
    <r>
      <rPr>
        <sz val="10"/>
        <rFont val="Noto Sans CJK SC"/>
        <family val="2"/>
      </rPr>
      <t xml:space="preserve">分超）では使ってはならず（</t>
    </r>
    <r>
      <rPr>
        <sz val="10"/>
        <rFont val="Arial"/>
        <family val="0"/>
        <charset val="1"/>
      </rPr>
      <t xml:space="preserve">III</t>
    </r>
    <r>
      <rPr>
        <sz val="10"/>
        <rFont val="Noto Sans CJK SC"/>
        <family val="2"/>
      </rPr>
      <t xml:space="preserve">（有害）、</t>
    </r>
    <r>
      <rPr>
        <sz val="10"/>
        <rFont val="Arial"/>
        <family val="0"/>
        <charset val="1"/>
      </rPr>
      <t xml:space="preserve">C</t>
    </r>
    <r>
      <rPr>
        <sz val="10"/>
        <rFont val="Noto Sans CJK SC"/>
        <family val="2"/>
      </rPr>
      <t xml:space="preserve">）、勃起不全治療薬の服用後</t>
    </r>
    <r>
      <rPr>
        <sz val="10"/>
        <rFont val="Arial"/>
        <family val="0"/>
        <charset val="1"/>
      </rPr>
      <t xml:space="preserve">24</t>
    </r>
    <r>
      <rPr>
        <sz val="10"/>
        <rFont val="Noto Sans CJK SC"/>
        <family val="2"/>
      </rPr>
      <t xml:space="preserve">時間以内も使ってはならない（</t>
    </r>
    <r>
      <rPr>
        <sz val="10"/>
        <rFont val="Arial"/>
        <family val="0"/>
        <charset val="1"/>
      </rPr>
      <t xml:space="preserve">III</t>
    </r>
    <r>
      <rPr>
        <sz val="10"/>
        <rFont val="Noto Sans CJK SC"/>
        <family val="2"/>
      </rPr>
      <t xml:space="preserve">（有害）、</t>
    </r>
    <r>
      <rPr>
        <sz val="10"/>
        <rFont val="Arial"/>
        <family val="0"/>
        <charset val="1"/>
      </rPr>
      <t xml:space="preserve">B</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</si>
  <si>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TBL-01-00-163 (id: JlvnlsQ)</t>
    </r>
    <r>
      <rPr>
        <sz val="10"/>
        <rFont val="Noto Sans CJK SC"/>
        <family val="2"/>
      </rPr>
      <t xml:space="preserve">；</t>
    </r>
    <r>
      <rPr>
        <sz val="10"/>
        <rFont val="Arial"/>
        <family val="0"/>
        <charset val="1"/>
      </rPr>
      <t xml:space="preserve">TBL-01-00-157 (id: Jlvnlro)</t>
    </r>
  </si>
  <si>
    <t xml:space="preserve">勃起不全治療薬の種類による違い（タダラフィルなど）は本カードでは扱っていない。</t>
  </si>
  <si>
    <t xml:space="preserve">IH-013</t>
  </si>
  <si>
    <r>
      <rPr>
        <sz val="10"/>
        <rFont val="Noto Sans CJK SC"/>
        <family val="2"/>
      </rPr>
      <t xml:space="preserve">下壁の</t>
    </r>
    <r>
      <rPr>
        <sz val="10"/>
        <rFont val="Arial"/>
        <family val="0"/>
        <charset val="1"/>
      </rPr>
      <t xml:space="preserve">ST</t>
    </r>
    <r>
      <rPr>
        <sz val="10"/>
        <rFont val="Noto Sans CJK SC"/>
        <family val="2"/>
      </rPr>
      <t xml:space="preserve">上昇型心筋梗塞では右側胸部誘導（特に</t>
    </r>
    <r>
      <rPr>
        <sz val="10"/>
        <rFont val="Arial"/>
        <family val="0"/>
        <charset val="1"/>
      </rPr>
      <t xml:space="preserve">V4R</t>
    </r>
    <r>
      <rPr>
        <sz val="10"/>
        <rFont val="Noto Sans CJK SC"/>
        <family val="2"/>
      </rPr>
      <t xml:space="preserve">）を追加記録し、</t>
    </r>
    <r>
      <rPr>
        <sz val="10"/>
        <rFont val="Arial"/>
        <family val="0"/>
        <charset val="1"/>
      </rPr>
      <t xml:space="preserve">V4R</t>
    </r>
    <r>
      <rPr>
        <sz val="10"/>
        <rFont val="Noto Sans CJK SC"/>
        <family val="2"/>
      </rPr>
      <t xml:space="preserve">で</t>
    </r>
    <r>
      <rPr>
        <sz val="10"/>
        <rFont val="Arial"/>
        <family val="0"/>
        <charset val="1"/>
      </rPr>
      <t xml:space="preserve">1.0 mm</t>
    </r>
    <r>
      <rPr>
        <sz val="10"/>
        <rFont val="Noto Sans CJK SC"/>
        <family val="2"/>
      </rPr>
      <t xml:space="preserve">（</t>
    </r>
    <r>
      <rPr>
        <sz val="10"/>
        <rFont val="Arial"/>
        <family val="0"/>
        <charset val="1"/>
      </rPr>
      <t xml:space="preserve">0.1 mV</t>
    </r>
    <r>
      <rPr>
        <sz val="10"/>
        <rFont val="Noto Sans CJK SC"/>
        <family val="2"/>
      </rPr>
      <t xml:space="preserve">）以上の</t>
    </r>
    <r>
      <rPr>
        <sz val="10"/>
        <rFont val="Arial"/>
        <family val="0"/>
        <charset val="1"/>
      </rPr>
      <t xml:space="preserve">ST</t>
    </r>
    <r>
      <rPr>
        <sz val="10"/>
        <rFont val="Noto Sans CJK SC"/>
        <family val="2"/>
      </rPr>
      <t xml:space="preserve">上昇があれば右室梗塞と診断できる。標準</t>
    </r>
    <r>
      <rPr>
        <sz val="10"/>
        <rFont val="Arial"/>
        <family val="0"/>
        <charset val="1"/>
      </rPr>
      <t xml:space="preserve">12</t>
    </r>
    <r>
      <rPr>
        <sz val="10"/>
        <rFont val="Noto Sans CJK SC"/>
        <family val="2"/>
      </rPr>
      <t xml:space="preserve">誘導で捉えにくい後壁梗塞は、背部誘導（</t>
    </r>
    <r>
      <rPr>
        <sz val="10"/>
        <rFont val="Arial"/>
        <family val="0"/>
        <charset val="1"/>
      </rPr>
      <t xml:space="preserve">V7</t>
    </r>
    <r>
      <rPr>
        <sz val="10"/>
        <rFont val="Noto Sans CJK SC"/>
        <family val="2"/>
      </rPr>
      <t xml:space="preserve">〜</t>
    </r>
    <r>
      <rPr>
        <sz val="10"/>
        <rFont val="Arial"/>
        <family val="0"/>
        <charset val="1"/>
      </rPr>
      <t xml:space="preserve">V9</t>
    </r>
    <r>
      <rPr>
        <sz val="10"/>
        <rFont val="Noto Sans CJK SC"/>
        <family val="2"/>
      </rPr>
      <t xml:space="preserve">）の連続する</t>
    </r>
    <r>
      <rPr>
        <sz val="10"/>
        <rFont val="Arial"/>
        <family val="0"/>
        <charset val="1"/>
      </rPr>
      <t xml:space="preserve">2</t>
    </r>
    <r>
      <rPr>
        <sz val="10"/>
        <rFont val="Noto Sans CJK SC"/>
        <family val="2"/>
      </rPr>
      <t xml:space="preserve">誘導以上で</t>
    </r>
    <r>
      <rPr>
        <sz val="10"/>
        <rFont val="Arial"/>
        <family val="0"/>
        <charset val="1"/>
      </rPr>
      <t xml:space="preserve">0.5 mm</t>
    </r>
    <r>
      <rPr>
        <sz val="10"/>
        <rFont val="Noto Sans CJK SC"/>
        <family val="2"/>
      </rPr>
      <t xml:space="preserve">（</t>
    </r>
    <r>
      <rPr>
        <sz val="10"/>
        <rFont val="Arial"/>
        <family val="0"/>
        <charset val="1"/>
      </rPr>
      <t xml:space="preserve">0.05 mV</t>
    </r>
    <r>
      <rPr>
        <sz val="10"/>
        <rFont val="Noto Sans CJK SC"/>
        <family val="2"/>
      </rPr>
      <t xml:space="preserve">）以上の</t>
    </r>
    <r>
      <rPr>
        <sz val="10"/>
        <rFont val="Arial"/>
        <family val="0"/>
        <charset val="1"/>
      </rPr>
      <t xml:space="preserve">ST</t>
    </r>
    <r>
      <rPr>
        <sz val="10"/>
        <rFont val="Noto Sans CJK SC"/>
        <family val="2"/>
      </rPr>
      <t xml:space="preserve">上昇で診断される。</t>
    </r>
  </si>
  <si>
    <r>
      <rPr>
        <sz val="10"/>
        <rFont val="Arial"/>
        <family val="0"/>
        <charset val="1"/>
      </rPr>
      <t xml:space="preserve">PS-02-06-03 (id: JkxnuQo)</t>
    </r>
    <r>
      <rPr>
        <sz val="10"/>
        <rFont val="Noto Sans CJK SC"/>
        <family val="2"/>
      </rPr>
      <t xml:space="preserve">；</t>
    </r>
    <r>
      <rPr>
        <sz val="10"/>
        <rFont val="Arial"/>
        <family val="0"/>
        <charset val="1"/>
      </rPr>
      <t xml:space="preserve">TBL-01-00-163 (id: JlvnlsQ)</t>
    </r>
    <r>
      <rPr>
        <sz val="10"/>
        <rFont val="Noto Sans CJK SC"/>
        <family val="2"/>
      </rPr>
      <t xml:space="preserve">；</t>
    </r>
    <r>
      <rPr>
        <sz val="10"/>
        <rFont val="Arial"/>
        <family val="0"/>
        <charset val="1"/>
      </rPr>
      <t xml:space="preserve">TBL-02-05-026 (id: JlAKpf0)</t>
    </r>
  </si>
  <si>
    <t xml:space="preserve">IH-014</t>
  </si>
  <si>
    <r>
      <rPr>
        <sz val="10"/>
        <rFont val="Noto Sans CJK SC"/>
        <family val="2"/>
      </rPr>
      <t xml:space="preserve">急性冠症候群が強く疑われる場合はアスピリン</t>
    </r>
    <r>
      <rPr>
        <sz val="10"/>
        <rFont val="Arial"/>
        <family val="0"/>
        <charset val="1"/>
      </rPr>
      <t xml:space="preserve">162</t>
    </r>
    <r>
      <rPr>
        <sz val="10"/>
        <rFont val="Noto Sans CJK SC"/>
        <family val="2"/>
      </rPr>
      <t xml:space="preserve">〜</t>
    </r>
    <r>
      <rPr>
        <sz val="10"/>
        <rFont val="Arial"/>
        <family val="0"/>
        <charset val="1"/>
      </rPr>
      <t xml:space="preserve">200 mg</t>
    </r>
    <r>
      <rPr>
        <sz val="10"/>
        <rFont val="Noto Sans CJK SC"/>
        <family val="2"/>
      </rPr>
      <t xml:space="preserve">をかみ砕いて服用させる（クラス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）。プライマリー</t>
    </r>
    <r>
      <rPr>
        <sz val="10"/>
        <rFont val="Arial"/>
        <family val="0"/>
        <charset val="1"/>
      </rPr>
      <t xml:space="preserve">PCI</t>
    </r>
    <r>
      <rPr>
        <sz val="10"/>
        <rFont val="Noto Sans CJK SC"/>
        <family val="2"/>
      </rPr>
      <t xml:space="preserve">の前にはアスピリン</t>
    </r>
    <r>
      <rPr>
        <sz val="10"/>
        <rFont val="Arial"/>
        <family val="0"/>
        <charset val="1"/>
      </rPr>
      <t xml:space="preserve">162</t>
    </r>
    <r>
      <rPr>
        <sz val="10"/>
        <rFont val="Noto Sans CJK SC"/>
        <family val="2"/>
      </rPr>
      <t xml:space="preserve">〜</t>
    </r>
    <r>
      <rPr>
        <sz val="10"/>
        <rFont val="Arial"/>
        <family val="0"/>
        <charset val="1"/>
      </rPr>
      <t xml:space="preserve">325 mg</t>
    </r>
    <r>
      <rPr>
        <sz val="10"/>
        <rFont val="Noto Sans CJK SC"/>
        <family val="2"/>
      </rPr>
      <t xml:space="preserve">を投与し、</t>
    </r>
    <r>
      <rPr>
        <sz val="10"/>
        <rFont val="Arial"/>
        <family val="0"/>
        <charset val="1"/>
      </rPr>
      <t xml:space="preserve">PCI</t>
    </r>
    <r>
      <rPr>
        <sz val="10"/>
        <rFont val="Noto Sans CJK SC"/>
        <family val="2"/>
      </rPr>
      <t xml:space="preserve">後は禁忌がなければ</t>
    </r>
    <r>
      <rPr>
        <sz val="10"/>
        <rFont val="Arial"/>
        <family val="0"/>
        <charset val="1"/>
      </rPr>
      <t xml:space="preserve">81</t>
    </r>
    <r>
      <rPr>
        <sz val="10"/>
        <rFont val="Noto Sans CJK SC"/>
        <family val="2"/>
      </rPr>
      <t xml:space="preserve">〜</t>
    </r>
    <r>
      <rPr>
        <sz val="10"/>
        <rFont val="Arial"/>
        <family val="0"/>
        <charset val="1"/>
      </rPr>
      <t xml:space="preserve">162 mg/</t>
    </r>
    <r>
      <rPr>
        <sz val="10"/>
        <rFont val="Noto Sans CJK SC"/>
        <family val="2"/>
      </rPr>
      <t xml:space="preserve">日を生涯続ける（いずれも</t>
    </r>
    <r>
      <rPr>
        <sz val="10"/>
        <rFont val="Arial"/>
        <family val="0"/>
        <charset val="1"/>
      </rPr>
      <t xml:space="preserve">I</t>
    </r>
    <r>
      <rPr>
        <sz val="10"/>
        <rFont val="Noto Sans CJK SC"/>
        <family val="2"/>
      </rPr>
      <t xml:space="preserve">、</t>
    </r>
    <r>
      <rPr>
        <sz val="10"/>
        <rFont val="Arial"/>
        <family val="0"/>
        <charset val="1"/>
      </rPr>
      <t xml:space="preserve">A</t>
    </r>
    <r>
      <rPr>
        <sz val="10"/>
        <rFont val="Noto Sans CJK SC"/>
        <family val="2"/>
      </rPr>
      <t xml:space="preserve">）。</t>
    </r>
  </si>
  <si>
    <t xml:space="preserve">IH-015</t>
  </si>
  <si>
    <r>
      <rPr>
        <sz val="10"/>
        <rFont val="Noto Sans CJK SC"/>
        <family val="2"/>
      </rPr>
      <t xml:space="preserve">日本のガイドラインは、</t>
    </r>
    <r>
      <rPr>
        <sz val="10"/>
        <rFont val="Arial"/>
        <family val="0"/>
        <charset val="1"/>
      </rPr>
      <t xml:space="preserve">ST</t>
    </r>
    <r>
      <rPr>
        <sz val="10"/>
        <rFont val="Noto Sans CJK SC"/>
        <family val="2"/>
      </rPr>
      <t xml:space="preserve">上昇型心筋梗塞のプライマリー</t>
    </r>
    <r>
      <rPr>
        <sz val="10"/>
        <rFont val="Arial"/>
        <family val="0"/>
        <charset val="1"/>
      </rPr>
      <t xml:space="preserve">PCI</t>
    </r>
    <r>
      <rPr>
        <sz val="10"/>
        <rFont val="Noto Sans CJK SC"/>
        <family val="2"/>
      </rPr>
      <t xml:space="preserve">前の</t>
    </r>
    <r>
      <rPr>
        <sz val="10"/>
        <rFont val="Arial"/>
        <family val="0"/>
        <charset val="1"/>
      </rPr>
      <t xml:space="preserve">P2Y12</t>
    </r>
    <r>
      <rPr>
        <sz val="10"/>
        <rFont val="Noto Sans CJK SC"/>
        <family val="2"/>
      </rPr>
      <t xml:space="preserve">阻害薬の負荷投与として、プラスグレル</t>
    </r>
    <r>
      <rPr>
        <sz val="10"/>
        <rFont val="Arial"/>
        <family val="0"/>
        <charset val="1"/>
      </rPr>
      <t xml:space="preserve">20 mg</t>
    </r>
    <r>
      <rPr>
        <sz val="10"/>
        <rFont val="Noto Sans CJK SC"/>
        <family val="2"/>
      </rPr>
      <t xml:space="preserve">を推奨し（クラス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）、プラスグレルが使えないか禁忌の場合はクロピドグレル</t>
    </r>
    <r>
      <rPr>
        <sz val="10"/>
        <rFont val="Arial"/>
        <family val="0"/>
        <charset val="1"/>
      </rPr>
      <t xml:space="preserve">300 mg</t>
    </r>
    <r>
      <rPr>
        <sz val="10"/>
        <rFont val="Noto Sans CJK SC"/>
        <family val="2"/>
      </rPr>
      <t xml:space="preserve">を推奨する（</t>
    </r>
    <r>
      <rPr>
        <sz val="10"/>
        <rFont val="Arial"/>
        <family val="0"/>
        <charset val="1"/>
      </rPr>
      <t xml:space="preserve">I</t>
    </r>
    <r>
      <rPr>
        <sz val="10"/>
        <rFont val="Noto Sans CJK SC"/>
        <family val="2"/>
      </rPr>
      <t xml:space="preserve">、</t>
    </r>
    <r>
      <rPr>
        <sz val="10"/>
        <rFont val="Arial"/>
        <family val="0"/>
        <charset val="1"/>
      </rPr>
      <t xml:space="preserve">A</t>
    </r>
    <r>
      <rPr>
        <sz val="10"/>
        <rFont val="Noto Sans CJK SC"/>
        <family val="2"/>
      </rPr>
      <t xml:space="preserve">）。チカグレロル</t>
    </r>
    <r>
      <rPr>
        <sz val="10"/>
        <rFont val="Arial"/>
        <family val="0"/>
        <charset val="1"/>
      </rPr>
      <t xml:space="preserve">180 mg</t>
    </r>
    <r>
      <rPr>
        <sz val="10"/>
        <rFont val="Noto Sans CJK SC"/>
        <family val="2"/>
      </rPr>
      <t xml:space="preserve">は両者が使えない場合に考慮してもよい（</t>
    </r>
    <r>
      <rPr>
        <sz val="10"/>
        <rFont val="Arial"/>
        <family val="0"/>
        <charset val="1"/>
      </rPr>
      <t xml:space="preserve">IIb</t>
    </r>
    <r>
      <rPr>
        <sz val="10"/>
        <rFont val="Noto Sans CJK SC"/>
        <family val="2"/>
      </rPr>
      <t xml:space="preserve">、</t>
    </r>
    <r>
      <rPr>
        <sz val="10"/>
        <rFont val="Arial"/>
        <family val="0"/>
        <charset val="1"/>
      </rPr>
      <t xml:space="preserve">B</t>
    </r>
    <r>
      <rPr>
        <sz val="10"/>
        <rFont val="Noto Sans CJK SC"/>
        <family val="2"/>
      </rPr>
      <t xml:space="preserve">）。</t>
    </r>
  </si>
  <si>
    <t xml:space="preserve">SRC-207</t>
  </si>
  <si>
    <t xml:space="preserve">Nakamura M, Kimura K, Kimura T, et al. JCS 2020 Guideline Focused Update on Antithrombotic Therapy in Patients With Coronary Artery Disease. Circ J 2020;84:831-865</t>
  </si>
  <si>
    <t xml:space="preserve">10.1253/circj.CJ-19-1109</t>
  </si>
  <si>
    <t xml:space="preserve">32173684</t>
  </si>
  <si>
    <t xml:space="preserve">IH-016</t>
  </si>
  <si>
    <r>
      <rPr>
        <sz val="10"/>
        <rFont val="Arial"/>
        <family val="0"/>
        <charset val="1"/>
      </rPr>
      <t xml:space="preserve">PCI</t>
    </r>
    <r>
      <rPr>
        <sz val="10"/>
        <rFont val="Noto Sans CJK SC"/>
        <family val="2"/>
      </rPr>
      <t xml:space="preserve">を受けた日本人の急性冠症候群患者</t>
    </r>
    <r>
      <rPr>
        <sz val="10"/>
        <rFont val="Arial"/>
        <family val="0"/>
        <charset val="1"/>
      </rPr>
      <t xml:space="preserve">1,363</t>
    </r>
    <r>
      <rPr>
        <sz val="10"/>
        <rFont val="Noto Sans CJK SC"/>
        <family val="2"/>
      </rPr>
      <t xml:space="preserve">人を対象とした</t>
    </r>
    <r>
      <rPr>
        <sz val="10"/>
        <rFont val="Arial"/>
        <family val="0"/>
        <charset val="1"/>
      </rPr>
      <t xml:space="preserve">PRASFIT-ACS</t>
    </r>
    <r>
      <rPr>
        <sz val="10"/>
        <rFont val="Noto Sans CJK SC"/>
        <family val="2"/>
      </rPr>
      <t xml:space="preserve">試験では、日本人向けに減量したプラスグレル（負荷</t>
    </r>
    <r>
      <rPr>
        <sz val="10"/>
        <rFont val="Arial"/>
        <family val="0"/>
        <charset val="1"/>
      </rPr>
      <t xml:space="preserve">20 mg</t>
    </r>
    <r>
      <rPr>
        <sz val="10"/>
        <rFont val="Noto Sans CJK SC"/>
        <family val="2"/>
      </rPr>
      <t xml:space="preserve">、維持</t>
    </r>
    <r>
      <rPr>
        <sz val="10"/>
        <rFont val="Arial"/>
        <family val="0"/>
        <charset val="1"/>
      </rPr>
      <t xml:space="preserve">3.75 mg</t>
    </r>
    <r>
      <rPr>
        <sz val="10"/>
        <rFont val="Noto Sans CJK SC"/>
        <family val="2"/>
      </rPr>
      <t xml:space="preserve">）は、クロピドグレル（</t>
    </r>
    <r>
      <rPr>
        <sz val="10"/>
        <rFont val="Arial"/>
        <family val="0"/>
        <charset val="1"/>
      </rPr>
      <t xml:space="preserve">300 mg</t>
    </r>
    <r>
      <rPr>
        <sz val="10"/>
        <rFont val="Noto Sans CJK SC"/>
        <family val="2"/>
      </rPr>
      <t xml:space="preserve">、</t>
    </r>
    <r>
      <rPr>
        <sz val="10"/>
        <rFont val="Arial"/>
        <family val="0"/>
        <charset val="1"/>
      </rPr>
      <t xml:space="preserve">75 mg</t>
    </r>
    <r>
      <rPr>
        <sz val="10"/>
        <rFont val="Noto Sans CJK SC"/>
        <family val="2"/>
      </rPr>
      <t xml:space="preserve">）に比べ</t>
    </r>
    <r>
      <rPr>
        <sz val="10"/>
        <rFont val="Arial"/>
        <family val="0"/>
        <charset val="1"/>
      </rPr>
      <t xml:space="preserve">24</t>
    </r>
    <r>
      <rPr>
        <sz val="10"/>
        <rFont val="Noto Sans CJK SC"/>
        <family val="2"/>
      </rPr>
      <t xml:space="preserve">週の主要心血管イベントが</t>
    </r>
    <r>
      <rPr>
        <sz val="10"/>
        <rFont val="Arial"/>
        <family val="0"/>
        <charset val="1"/>
      </rPr>
      <t xml:space="preserve">9.4%</t>
    </r>
    <r>
      <rPr>
        <sz val="10"/>
        <rFont val="Noto Sans CJK SC"/>
        <family val="2"/>
      </rPr>
      <t xml:space="preserve">対</t>
    </r>
    <r>
      <rPr>
        <sz val="10"/>
        <rFont val="Arial"/>
        <family val="0"/>
        <charset val="1"/>
      </rPr>
      <t xml:space="preserve">11.8%</t>
    </r>
    <r>
      <rPr>
        <sz val="10"/>
        <rFont val="Noto Sans CJK SC"/>
        <family val="2"/>
      </rPr>
      <t xml:space="preserve">（ハザード比</t>
    </r>
    <r>
      <rPr>
        <sz val="10"/>
        <rFont val="Arial"/>
        <family val="0"/>
        <charset val="1"/>
      </rPr>
      <t xml:space="preserve">0.77</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0.56</t>
    </r>
    <r>
      <rPr>
        <sz val="10"/>
        <rFont val="Noto Sans CJK SC"/>
        <family val="2"/>
      </rPr>
      <t xml:space="preserve">〜</t>
    </r>
    <r>
      <rPr>
        <sz val="10"/>
        <rFont val="Arial"/>
        <family val="0"/>
        <charset val="1"/>
      </rPr>
      <t xml:space="preserve">1.07</t>
    </r>
    <r>
      <rPr>
        <sz val="10"/>
        <rFont val="Noto Sans CJK SC"/>
        <family val="2"/>
      </rPr>
      <t xml:space="preserve">）で、</t>
    </r>
    <r>
      <rPr>
        <sz val="10"/>
        <rFont val="Arial"/>
        <family val="0"/>
        <charset val="1"/>
      </rPr>
      <t xml:space="preserve">CABG</t>
    </r>
    <r>
      <rPr>
        <sz val="10"/>
        <rFont val="Noto Sans CJK SC"/>
        <family val="2"/>
      </rPr>
      <t xml:space="preserve">に関連しない大出血は</t>
    </r>
    <r>
      <rPr>
        <sz val="10"/>
        <rFont val="Arial"/>
        <family val="0"/>
        <charset val="1"/>
      </rPr>
      <t xml:space="preserve">1.9%</t>
    </r>
    <r>
      <rPr>
        <sz val="10"/>
        <rFont val="Noto Sans CJK SC"/>
        <family val="2"/>
      </rPr>
      <t xml:space="preserve">対</t>
    </r>
    <r>
      <rPr>
        <sz val="10"/>
        <rFont val="Arial"/>
        <family val="0"/>
        <charset val="1"/>
      </rPr>
      <t xml:space="preserve">2.2%</t>
    </r>
    <r>
      <rPr>
        <sz val="10"/>
        <rFont val="Noto Sans CJK SC"/>
        <family val="2"/>
      </rPr>
      <t xml:space="preserve">と同程度であった。</t>
    </r>
  </si>
  <si>
    <t xml:space="preserve">SRC-208</t>
  </si>
  <si>
    <t xml:space="preserve">Saito S, Isshiki T, Kimura T, et al. Efficacy and safety of adjusted-dose prasugrel compared with clopidogrel in Japanese patients with acute coronary syndrome: the PRASFIT-ACS study. Circ J 2014;78:1684-1692</t>
  </si>
  <si>
    <t xml:space="preserve">10.1253/circj.CJ-13-1482</t>
  </si>
  <si>
    <t xml:space="preserve">24759796</t>
  </si>
  <si>
    <t xml:space="preserve">主要心血管イベントの差は統計学的に有意ではなかった（点推定での比較）。</t>
  </si>
  <si>
    <t xml:space="preserve">IH-017</t>
  </si>
  <si>
    <r>
      <rPr>
        <sz val="10"/>
        <rFont val="Noto Sans CJK SC"/>
        <family val="2"/>
      </rPr>
      <t xml:space="preserve">急性冠症候群でステントを留置した後は、アスピリン</t>
    </r>
    <r>
      <rPr>
        <sz val="10"/>
        <rFont val="Arial"/>
        <family val="0"/>
        <charset val="1"/>
      </rPr>
      <t xml:space="preserve">81</t>
    </r>
    <r>
      <rPr>
        <sz val="10"/>
        <rFont val="Noto Sans CJK SC"/>
        <family val="2"/>
      </rPr>
      <t xml:space="preserve">〜</t>
    </r>
    <r>
      <rPr>
        <sz val="10"/>
        <rFont val="Arial"/>
        <family val="0"/>
        <charset val="1"/>
      </rPr>
      <t xml:space="preserve">162 mg</t>
    </r>
    <r>
      <rPr>
        <sz val="10"/>
        <rFont val="Noto Sans CJK SC"/>
        <family val="2"/>
      </rPr>
      <t xml:space="preserve">にプラスグレル</t>
    </r>
    <r>
      <rPr>
        <sz val="10"/>
        <rFont val="Arial"/>
        <family val="0"/>
        <charset val="1"/>
      </rPr>
      <t xml:space="preserve">3.75 mg</t>
    </r>
    <r>
      <rPr>
        <sz val="10"/>
        <rFont val="Noto Sans CJK SC"/>
        <family val="2"/>
      </rPr>
      <t xml:space="preserve">またはクロピドグレル</t>
    </r>
    <r>
      <rPr>
        <sz val="10"/>
        <rFont val="Arial"/>
        <family val="0"/>
        <charset val="1"/>
      </rPr>
      <t xml:space="preserve">75 mg</t>
    </r>
    <r>
      <rPr>
        <sz val="10"/>
        <rFont val="Noto Sans CJK SC"/>
        <family val="2"/>
      </rPr>
      <t xml:space="preserve">を加えた抗血小板薬</t>
    </r>
    <r>
      <rPr>
        <sz val="10"/>
        <rFont val="Arial"/>
        <family val="0"/>
        <charset val="1"/>
      </rPr>
      <t xml:space="preserve">2</t>
    </r>
    <r>
      <rPr>
        <sz val="10"/>
        <rFont val="Noto Sans CJK SC"/>
        <family val="2"/>
      </rPr>
      <t xml:space="preserve">剤併用療法（</t>
    </r>
    <r>
      <rPr>
        <sz val="10"/>
        <rFont val="Arial"/>
        <family val="0"/>
        <charset val="1"/>
      </rPr>
      <t xml:space="preserve">DAPT</t>
    </r>
    <r>
      <rPr>
        <sz val="10"/>
        <rFont val="Noto Sans CJK SC"/>
        <family val="2"/>
      </rPr>
      <t xml:space="preserve">）を</t>
    </r>
    <r>
      <rPr>
        <sz val="10"/>
        <rFont val="Arial"/>
        <family val="0"/>
        <charset val="1"/>
      </rPr>
      <t xml:space="preserve">3</t>
    </r>
    <r>
      <rPr>
        <sz val="10"/>
        <rFont val="Noto Sans CJK SC"/>
        <family val="2"/>
      </rPr>
      <t xml:space="preserve">〜</t>
    </r>
    <r>
      <rPr>
        <sz val="10"/>
        <rFont val="Arial"/>
        <family val="0"/>
        <charset val="1"/>
      </rPr>
      <t xml:space="preserve">12</t>
    </r>
    <r>
      <rPr>
        <sz val="10"/>
        <rFont val="Noto Sans CJK SC"/>
        <family val="2"/>
      </rPr>
      <t xml:space="preserve">か月行うことが推奨される（クラス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）。出血リスクが高い患者では</t>
    </r>
    <r>
      <rPr>
        <sz val="10"/>
        <rFont val="Arial"/>
        <family val="0"/>
        <charset val="1"/>
      </rPr>
      <t xml:space="preserve">DAPT</t>
    </r>
    <r>
      <rPr>
        <sz val="10"/>
        <rFont val="Noto Sans CJK SC"/>
        <family val="2"/>
      </rPr>
      <t xml:space="preserve">を</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か月に短縮することが推奨される（</t>
    </r>
    <r>
      <rPr>
        <sz val="10"/>
        <rFont val="Arial"/>
        <family val="0"/>
        <charset val="1"/>
      </rPr>
      <t xml:space="preserve">I</t>
    </r>
    <r>
      <rPr>
        <sz val="10"/>
        <rFont val="Noto Sans CJK SC"/>
        <family val="2"/>
      </rPr>
      <t xml:space="preserve">、</t>
    </r>
    <r>
      <rPr>
        <sz val="10"/>
        <rFont val="Arial"/>
        <family val="0"/>
        <charset val="1"/>
      </rPr>
      <t xml:space="preserve">A</t>
    </r>
    <r>
      <rPr>
        <sz val="10"/>
        <rFont val="Noto Sans CJK SC"/>
        <family val="2"/>
      </rPr>
      <t xml:space="preserve">）。安定冠動脈疾患でのステント留置後の</t>
    </r>
    <r>
      <rPr>
        <sz val="10"/>
        <rFont val="Arial"/>
        <family val="0"/>
        <charset val="1"/>
      </rPr>
      <t xml:space="preserve">DAPT</t>
    </r>
    <r>
      <rPr>
        <sz val="10"/>
        <rFont val="Noto Sans CJK SC"/>
        <family val="2"/>
      </rPr>
      <t xml:space="preserve">は</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か月が推奨される（</t>
    </r>
    <r>
      <rPr>
        <sz val="10"/>
        <rFont val="Arial"/>
        <family val="0"/>
        <charset val="1"/>
      </rPr>
      <t xml:space="preserve">I</t>
    </r>
    <r>
      <rPr>
        <sz val="10"/>
        <rFont val="Noto Sans CJK SC"/>
        <family val="2"/>
      </rPr>
      <t xml:space="preserve">、</t>
    </r>
    <r>
      <rPr>
        <sz val="10"/>
        <rFont val="Arial"/>
        <family val="0"/>
        <charset val="1"/>
      </rPr>
      <t xml:space="preserve">A</t>
    </r>
    <r>
      <rPr>
        <sz val="10"/>
        <rFont val="Noto Sans CJK SC"/>
        <family val="2"/>
      </rPr>
      <t xml:space="preserve">）。</t>
    </r>
  </si>
  <si>
    <t xml:space="preserve">IH-018</t>
  </si>
  <si>
    <r>
      <rPr>
        <sz val="10"/>
        <rFont val="Noto Sans CJK SC"/>
        <family val="2"/>
      </rPr>
      <t xml:space="preserve">日本で</t>
    </r>
    <r>
      <rPr>
        <sz val="10"/>
        <rFont val="Arial"/>
        <family val="0"/>
        <charset val="1"/>
      </rPr>
      <t xml:space="preserve">PCI</t>
    </r>
    <r>
      <rPr>
        <sz val="10"/>
        <rFont val="Noto Sans CJK SC"/>
        <family val="2"/>
      </rPr>
      <t xml:space="preserve">を受けた</t>
    </r>
    <r>
      <rPr>
        <sz val="10"/>
        <rFont val="Arial"/>
        <family val="0"/>
        <charset val="1"/>
      </rPr>
      <t xml:space="preserve">3,045</t>
    </r>
    <r>
      <rPr>
        <sz val="10"/>
        <rFont val="Noto Sans CJK SC"/>
        <family val="2"/>
      </rPr>
      <t xml:space="preserve">人を対象とした</t>
    </r>
    <r>
      <rPr>
        <sz val="10"/>
        <rFont val="Arial"/>
        <family val="0"/>
        <charset val="1"/>
      </rPr>
      <t xml:space="preserve">STOPDAPT-2</t>
    </r>
    <r>
      <rPr>
        <sz val="10"/>
        <rFont val="Noto Sans CJK SC"/>
        <family val="2"/>
      </rPr>
      <t xml:space="preserve">試験では、</t>
    </r>
    <r>
      <rPr>
        <sz val="10"/>
        <rFont val="Arial"/>
        <family val="0"/>
        <charset val="1"/>
      </rPr>
      <t xml:space="preserve">1</t>
    </r>
    <r>
      <rPr>
        <sz val="10"/>
        <rFont val="Noto Sans CJK SC"/>
        <family val="2"/>
      </rPr>
      <t xml:space="preserve">か月の</t>
    </r>
    <r>
      <rPr>
        <sz val="10"/>
        <rFont val="Arial"/>
        <family val="0"/>
        <charset val="1"/>
      </rPr>
      <t xml:space="preserve">DAPT</t>
    </r>
    <r>
      <rPr>
        <sz val="10"/>
        <rFont val="Noto Sans CJK SC"/>
        <family val="2"/>
      </rPr>
      <t xml:space="preserve">の後にクロピドグレル単剤にする方法は、</t>
    </r>
    <r>
      <rPr>
        <sz val="10"/>
        <rFont val="Arial"/>
        <family val="0"/>
        <charset val="1"/>
      </rPr>
      <t xml:space="preserve">12</t>
    </r>
    <r>
      <rPr>
        <sz val="10"/>
        <rFont val="Noto Sans CJK SC"/>
        <family val="2"/>
      </rPr>
      <t xml:space="preserve">か月の</t>
    </r>
    <r>
      <rPr>
        <sz val="10"/>
        <rFont val="Arial"/>
        <family val="0"/>
        <charset val="1"/>
      </rPr>
      <t xml:space="preserve">DAPT</t>
    </r>
    <r>
      <rPr>
        <sz val="10"/>
        <rFont val="Noto Sans CJK SC"/>
        <family val="2"/>
      </rPr>
      <t xml:space="preserve">に比べ、心血管イベントと出血の複合が少なく（</t>
    </r>
    <r>
      <rPr>
        <sz val="10"/>
        <rFont val="Arial"/>
        <family val="0"/>
        <charset val="1"/>
      </rPr>
      <t xml:space="preserve">2.36%</t>
    </r>
    <r>
      <rPr>
        <sz val="10"/>
        <rFont val="Noto Sans CJK SC"/>
        <family val="2"/>
      </rPr>
      <t xml:space="preserve">対</t>
    </r>
    <r>
      <rPr>
        <sz val="10"/>
        <rFont val="Arial"/>
        <family val="0"/>
        <charset val="1"/>
      </rPr>
      <t xml:space="preserve">3.70%</t>
    </r>
    <r>
      <rPr>
        <sz val="10"/>
        <rFont val="Noto Sans CJK SC"/>
        <family val="2"/>
      </rPr>
      <t xml:space="preserve">、ハザード比</t>
    </r>
    <r>
      <rPr>
        <sz val="10"/>
        <rFont val="Arial"/>
        <family val="0"/>
        <charset val="1"/>
      </rPr>
      <t xml:space="preserve">0.64</t>
    </r>
    <r>
      <rPr>
        <sz val="10"/>
        <rFont val="Noto Sans CJK SC"/>
        <family val="2"/>
      </rPr>
      <t xml:space="preserve">）、出血は大きく減った（</t>
    </r>
    <r>
      <rPr>
        <sz val="10"/>
        <rFont val="Arial"/>
        <family val="0"/>
        <charset val="1"/>
      </rPr>
      <t xml:space="preserve">0.41%</t>
    </r>
    <r>
      <rPr>
        <sz val="10"/>
        <rFont val="Noto Sans CJK SC"/>
        <family val="2"/>
      </rPr>
      <t xml:space="preserve">対</t>
    </r>
    <r>
      <rPr>
        <sz val="10"/>
        <rFont val="Arial"/>
        <family val="0"/>
        <charset val="1"/>
      </rPr>
      <t xml:space="preserve">1.54%</t>
    </r>
    <r>
      <rPr>
        <sz val="10"/>
        <rFont val="Noto Sans CJK SC"/>
        <family val="2"/>
      </rPr>
      <t xml:space="preserve">）。</t>
    </r>
  </si>
  <si>
    <t xml:space="preserve">SRC-209</t>
  </si>
  <si>
    <t xml:space="preserve">Watanabe H, Domei T, Morimoto T, et al. Effect of 1-Month Dual Antiplatelet Therapy Followed by Clopidogrel vs 12-Month Dual Antiplatelet Therapy on Cardiovascular and Bleeding Events in Patients Receiving PCI: The STOPDAPT-2 Randomized Clinical Trial. JAMA 2019;321:2414-2427</t>
  </si>
  <si>
    <t xml:space="preserve">10.1001/jama.2019.8145</t>
  </si>
  <si>
    <t xml:space="preserve">31237644</t>
  </si>
  <si>
    <t xml:space="preserve">対象には安定冠動脈疾患も含まれる。</t>
  </si>
  <si>
    <t xml:space="preserve">IH-019</t>
  </si>
  <si>
    <r>
      <rPr>
        <sz val="10"/>
        <rFont val="Noto Sans CJK SC"/>
        <family val="2"/>
      </rPr>
      <t xml:space="preserve">高リスクの非</t>
    </r>
    <r>
      <rPr>
        <sz val="10"/>
        <rFont val="Arial"/>
        <family val="0"/>
        <charset val="1"/>
      </rPr>
      <t xml:space="preserve">ST</t>
    </r>
    <r>
      <rPr>
        <sz val="10"/>
        <rFont val="Noto Sans CJK SC"/>
        <family val="2"/>
      </rPr>
      <t xml:space="preserve">上昇型急性冠症候群には早期侵襲的戦略が推奨され（クラス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）、中等度から高リスクの患者が</t>
    </r>
    <r>
      <rPr>
        <sz val="10"/>
        <rFont val="Arial"/>
        <family val="0"/>
        <charset val="1"/>
      </rPr>
      <t xml:space="preserve">PCI</t>
    </r>
    <r>
      <rPr>
        <sz val="10"/>
        <rFont val="Noto Sans CJK SC"/>
        <family val="2"/>
      </rPr>
      <t xml:space="preserve">のできない病院を受診した場合は、ただちに</t>
    </r>
    <r>
      <rPr>
        <sz val="10"/>
        <rFont val="Arial"/>
        <family val="0"/>
        <charset val="1"/>
      </rPr>
      <t xml:space="preserve">PCI</t>
    </r>
    <r>
      <rPr>
        <sz val="10"/>
        <rFont val="Noto Sans CJK SC"/>
        <family val="2"/>
      </rPr>
      <t xml:space="preserve">のできる施設に転送する（</t>
    </r>
    <r>
      <rPr>
        <sz val="10"/>
        <rFont val="Arial"/>
        <family val="0"/>
        <charset val="1"/>
      </rPr>
      <t xml:space="preserve">I</t>
    </r>
    <r>
      <rPr>
        <sz val="10"/>
        <rFont val="Noto Sans CJK SC"/>
        <family val="2"/>
      </rPr>
      <t xml:space="preserve">、</t>
    </r>
    <r>
      <rPr>
        <sz val="10"/>
        <rFont val="Arial"/>
        <family val="0"/>
        <charset val="1"/>
      </rPr>
      <t xml:space="preserve">C</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</si>
  <si>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TBL-01-00-162 (id: JlvnlsI)</t>
    </r>
    <r>
      <rPr>
        <sz val="10"/>
        <rFont val="Noto Sans CJK SC"/>
        <family val="2"/>
      </rPr>
      <t xml:space="preserve">；</t>
    </r>
    <r>
      <rPr>
        <sz val="10"/>
        <rFont val="Arial"/>
        <family val="0"/>
        <charset val="1"/>
      </rPr>
      <t xml:space="preserve">TBL-01-00-163 (id: JlvnlsQ)</t>
    </r>
  </si>
  <si>
    <t xml:space="preserve">IH-020</t>
  </si>
  <si>
    <t xml:space="preserve">陳旧性心筋梗塞</t>
  </si>
  <si>
    <r>
      <rPr>
        <sz val="10"/>
        <rFont val="Noto Sans CJK SC"/>
        <family val="2"/>
      </rPr>
      <t xml:space="preserve">経口抗凝固薬が必要な冠動脈疾患患者では、ステント留置の周術期（</t>
    </r>
    <r>
      <rPr>
        <sz val="10"/>
        <rFont val="Arial"/>
        <family val="0"/>
        <charset val="1"/>
      </rPr>
      <t xml:space="preserve">2</t>
    </r>
    <r>
      <rPr>
        <sz val="10"/>
        <rFont val="Noto Sans CJK SC"/>
        <family val="2"/>
      </rPr>
      <t xml:space="preserve">週間以内）は</t>
    </r>
    <r>
      <rPr>
        <sz val="10"/>
        <rFont val="Arial"/>
        <family val="0"/>
        <charset val="1"/>
      </rPr>
      <t xml:space="preserve">3</t>
    </r>
    <r>
      <rPr>
        <sz val="10"/>
        <rFont val="Noto Sans CJK SC"/>
        <family val="2"/>
      </rPr>
      <t xml:space="preserve">剤併用、その後は</t>
    </r>
    <r>
      <rPr>
        <sz val="10"/>
        <rFont val="Arial"/>
        <family val="0"/>
        <charset val="1"/>
      </rPr>
      <t xml:space="preserve">P2Y12</t>
    </r>
    <r>
      <rPr>
        <sz val="10"/>
        <rFont val="Noto Sans CJK SC"/>
        <family val="2"/>
      </rPr>
      <t xml:space="preserve">阻害薬と抗凝固薬の併用が推奨される（周術期はクラス</t>
    </r>
    <r>
      <rPr>
        <sz val="10"/>
        <rFont val="Arial"/>
        <family val="0"/>
        <charset val="1"/>
      </rPr>
      <t xml:space="preserve">I</t>
    </r>
    <r>
      <rPr>
        <sz val="10"/>
        <rFont val="Noto Sans CJK SC"/>
        <family val="2"/>
      </rPr>
      <t xml:space="preserve">、レベル</t>
    </r>
    <r>
      <rPr>
        <sz val="10"/>
        <rFont val="Arial"/>
        <family val="0"/>
        <charset val="1"/>
      </rPr>
      <t xml:space="preserve">C</t>
    </r>
    <r>
      <rPr>
        <sz val="10"/>
        <rFont val="Noto Sans CJK SC"/>
        <family val="2"/>
      </rPr>
      <t xml:space="preserve">、その後は</t>
    </r>
    <r>
      <rPr>
        <sz val="10"/>
        <rFont val="Arial"/>
        <family val="0"/>
        <charset val="1"/>
      </rPr>
      <t xml:space="preserve">I</t>
    </r>
    <r>
      <rPr>
        <sz val="10"/>
        <rFont val="Noto Sans CJK SC"/>
        <family val="2"/>
      </rPr>
      <t xml:space="preserve">、</t>
    </r>
    <r>
      <rPr>
        <sz val="10"/>
        <rFont val="Arial"/>
        <family val="0"/>
        <charset val="1"/>
      </rPr>
      <t xml:space="preserve">A</t>
    </r>
    <r>
      <rPr>
        <sz val="10"/>
        <rFont val="Noto Sans CJK SC"/>
        <family val="2"/>
      </rPr>
      <t xml:space="preserve">）。ステント留置から</t>
    </r>
    <r>
      <rPr>
        <sz val="10"/>
        <rFont val="Arial"/>
        <family val="0"/>
        <charset val="1"/>
      </rPr>
      <t xml:space="preserve">1</t>
    </r>
    <r>
      <rPr>
        <sz val="10"/>
        <rFont val="Noto Sans CJK SC"/>
        <family val="2"/>
      </rPr>
      <t xml:space="preserve">年を超えた患者、</t>
    </r>
    <r>
      <rPr>
        <sz val="10"/>
        <rFont val="Arial"/>
        <family val="0"/>
        <charset val="1"/>
      </rPr>
      <t xml:space="preserve">CABG</t>
    </r>
    <r>
      <rPr>
        <sz val="10"/>
        <rFont val="Noto Sans CJK SC"/>
        <family val="2"/>
      </rPr>
      <t xml:space="preserve">後、血行再建をしていない患者では、抗血小板薬を使わない抗凝固薬単剤が推奨される（</t>
    </r>
    <r>
      <rPr>
        <sz val="10"/>
        <rFont val="Arial"/>
        <family val="0"/>
        <charset val="1"/>
      </rPr>
      <t xml:space="preserve">I</t>
    </r>
    <r>
      <rPr>
        <sz val="10"/>
        <rFont val="Noto Sans CJK SC"/>
        <family val="2"/>
      </rPr>
      <t xml:space="preserve">、</t>
    </r>
    <r>
      <rPr>
        <sz val="10"/>
        <rFont val="Arial"/>
        <family val="0"/>
        <charset val="1"/>
      </rPr>
      <t xml:space="preserve">B</t>
    </r>
    <r>
      <rPr>
        <sz val="10"/>
        <rFont val="Noto Sans CJK SC"/>
        <family val="2"/>
      </rPr>
      <t xml:space="preserve">）。非弁膜症性心房細動ではワルファリンより</t>
    </r>
    <r>
      <rPr>
        <sz val="10"/>
        <rFont val="Arial"/>
        <family val="0"/>
        <charset val="1"/>
      </rPr>
      <t xml:space="preserve">DOAC</t>
    </r>
    <r>
      <rPr>
        <sz val="10"/>
        <rFont val="Noto Sans CJK SC"/>
        <family val="2"/>
      </rPr>
      <t xml:space="preserve">を選ぶ（</t>
    </r>
    <r>
      <rPr>
        <sz val="10"/>
        <rFont val="Arial"/>
        <family val="0"/>
        <charset val="1"/>
      </rPr>
      <t xml:space="preserve">I</t>
    </r>
    <r>
      <rPr>
        <sz val="10"/>
        <rFont val="Noto Sans CJK SC"/>
        <family val="2"/>
      </rPr>
      <t xml:space="preserve">、</t>
    </r>
    <r>
      <rPr>
        <sz val="10"/>
        <rFont val="Arial"/>
        <family val="0"/>
        <charset val="1"/>
      </rPr>
      <t xml:space="preserve">A</t>
    </r>
    <r>
      <rPr>
        <sz val="10"/>
        <rFont val="Noto Sans CJK SC"/>
        <family val="2"/>
      </rPr>
      <t xml:space="preserve">）。</t>
    </r>
  </si>
  <si>
    <r>
      <rPr>
        <sz val="10"/>
        <rFont val="Noto Sans CJK SC"/>
        <family val="2"/>
      </rPr>
      <t xml:space="preserve">医学各論 Ⅴ</t>
    </r>
    <r>
      <rPr>
        <sz val="10"/>
        <rFont val="Arial"/>
        <family val="0"/>
        <charset val="1"/>
      </rPr>
      <t xml:space="preserve">-5-C</t>
    </r>
    <r>
      <rPr>
        <sz val="10"/>
        <rFont val="Noto Sans CJK SC"/>
        <family val="2"/>
      </rPr>
      <t xml:space="preserve">（陳旧性心筋梗塞、</t>
    </r>
    <r>
      <rPr>
        <sz val="10"/>
        <rFont val="Arial"/>
        <family val="0"/>
        <charset val="1"/>
      </rPr>
      <t xml:space="preserve">a</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</si>
  <si>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TBL-01-00-163 (id: JlvnlsQ)</t>
    </r>
    <r>
      <rPr>
        <sz val="10"/>
        <rFont val="Noto Sans CJK SC"/>
        <family val="2"/>
      </rPr>
      <t xml:space="preserve">；</t>
    </r>
    <r>
      <rPr>
        <sz val="10"/>
        <rFont val="Arial"/>
        <family val="0"/>
        <charset val="1"/>
      </rPr>
      <t xml:space="preserve">TBL-01-00-166 (id: Jlvnlsg)</t>
    </r>
  </si>
  <si>
    <t xml:space="preserve">抗凝固薬単剤の推奨の根拠はリバーロキサバンのデータである。</t>
  </si>
  <si>
    <t xml:space="preserve">IH-021</t>
  </si>
  <si>
    <r>
      <rPr>
        <sz val="10"/>
        <rFont val="Arial"/>
        <family val="0"/>
        <charset val="1"/>
      </rPr>
      <t xml:space="preserve">PCI</t>
    </r>
    <r>
      <rPr>
        <sz val="10"/>
        <rFont val="Noto Sans CJK SC"/>
        <family val="2"/>
      </rPr>
      <t xml:space="preserve">または</t>
    </r>
    <r>
      <rPr>
        <sz val="10"/>
        <rFont val="Arial"/>
        <family val="0"/>
        <charset val="1"/>
      </rPr>
      <t xml:space="preserve">CABG</t>
    </r>
    <r>
      <rPr>
        <sz val="10"/>
        <rFont val="Noto Sans CJK SC"/>
        <family val="2"/>
      </rPr>
      <t xml:space="preserve">から</t>
    </r>
    <r>
      <rPr>
        <sz val="10"/>
        <rFont val="Arial"/>
        <family val="0"/>
        <charset val="1"/>
      </rPr>
      <t xml:space="preserve">1</t>
    </r>
    <r>
      <rPr>
        <sz val="10"/>
        <rFont val="Noto Sans CJK SC"/>
        <family val="2"/>
      </rPr>
      <t xml:space="preserve">年以上たった、または血行再建を要しない冠動脈疾患を伴う心房細動患者</t>
    </r>
    <r>
      <rPr>
        <sz val="10"/>
        <rFont val="Arial"/>
        <family val="0"/>
        <charset val="1"/>
      </rPr>
      <t xml:space="preserve">2,236</t>
    </r>
    <r>
      <rPr>
        <sz val="10"/>
        <rFont val="Noto Sans CJK SC"/>
        <family val="2"/>
      </rPr>
      <t xml:space="preserve">人を対象とした日本の</t>
    </r>
    <r>
      <rPr>
        <sz val="10"/>
        <rFont val="Arial"/>
        <family val="0"/>
        <charset val="1"/>
      </rPr>
      <t xml:space="preserve">AFIRE</t>
    </r>
    <r>
      <rPr>
        <sz val="10"/>
        <rFont val="Noto Sans CJK SC"/>
        <family val="2"/>
      </rPr>
      <t xml:space="preserve">試験では、リバーロキサバン単剤は抗血小板薬との併用に比べ、有効性で非劣性（年</t>
    </r>
    <r>
      <rPr>
        <sz val="10"/>
        <rFont val="Arial"/>
        <family val="0"/>
        <charset val="1"/>
      </rPr>
      <t xml:space="preserve">4.14%</t>
    </r>
    <r>
      <rPr>
        <sz val="10"/>
        <rFont val="Noto Sans CJK SC"/>
        <family val="2"/>
      </rPr>
      <t xml:space="preserve">対</t>
    </r>
    <r>
      <rPr>
        <sz val="10"/>
        <rFont val="Arial"/>
        <family val="0"/>
        <charset val="1"/>
      </rPr>
      <t xml:space="preserve">5.75%</t>
    </r>
    <r>
      <rPr>
        <sz val="10"/>
        <rFont val="Noto Sans CJK SC"/>
        <family val="2"/>
      </rPr>
      <t xml:space="preserve">、ハザード比</t>
    </r>
    <r>
      <rPr>
        <sz val="10"/>
        <rFont val="Arial"/>
        <family val="0"/>
        <charset val="1"/>
      </rPr>
      <t xml:space="preserve">0.72</t>
    </r>
    <r>
      <rPr>
        <sz val="10"/>
        <rFont val="Noto Sans CJK SC"/>
        <family val="2"/>
      </rPr>
      <t xml:space="preserve">）、大出血で優越していた（年</t>
    </r>
    <r>
      <rPr>
        <sz val="10"/>
        <rFont val="Arial"/>
        <family val="0"/>
        <charset val="1"/>
      </rPr>
      <t xml:space="preserve">1.62%</t>
    </r>
    <r>
      <rPr>
        <sz val="10"/>
        <rFont val="Noto Sans CJK SC"/>
        <family val="2"/>
      </rPr>
      <t xml:space="preserve">対</t>
    </r>
    <r>
      <rPr>
        <sz val="10"/>
        <rFont val="Arial"/>
        <family val="0"/>
        <charset val="1"/>
      </rPr>
      <t xml:space="preserve">2.76%</t>
    </r>
    <r>
      <rPr>
        <sz val="10"/>
        <rFont val="Noto Sans CJK SC"/>
        <family val="2"/>
      </rPr>
      <t xml:space="preserve">、ハザード比</t>
    </r>
    <r>
      <rPr>
        <sz val="10"/>
        <rFont val="Arial"/>
        <family val="0"/>
        <charset val="1"/>
      </rPr>
      <t xml:space="preserve">0.59</t>
    </r>
    <r>
      <rPr>
        <sz val="10"/>
        <rFont val="Noto Sans CJK SC"/>
        <family val="2"/>
      </rPr>
      <t xml:space="preserve">）。併用群で死亡が多かったため試験は早期に終了した。</t>
    </r>
  </si>
  <si>
    <t xml:space="preserve">SRC-210</t>
  </si>
  <si>
    <t xml:space="preserve">Yasuda S, Kaikita K, Akao M, et al. Antithrombotic Therapy for Atrial Fibrillation with Stable Coronary Disease (AFIRE). N Engl J Med 2019;381:1103-1113</t>
  </si>
  <si>
    <t xml:space="preserve">10.1056/NEJMoa1904143</t>
  </si>
  <si>
    <t xml:space="preserve">31475793</t>
  </si>
  <si>
    <t xml:space="preserve">IH-022</t>
  </si>
  <si>
    <r>
      <rPr>
        <sz val="10"/>
        <rFont val="Noto Sans CJK SC"/>
        <family val="2"/>
      </rPr>
      <t xml:space="preserve">心筋梗塞後の二次予防では、最大耐用量のストロングスタチンを使う（クラス</t>
    </r>
    <r>
      <rPr>
        <sz val="10"/>
        <rFont val="Arial"/>
        <family val="0"/>
        <charset val="1"/>
      </rPr>
      <t xml:space="preserve">I</t>
    </r>
    <r>
      <rPr>
        <sz val="10"/>
        <rFont val="Noto Sans CJK SC"/>
        <family val="2"/>
      </rPr>
      <t xml:space="preserve">、レベル</t>
    </r>
    <r>
      <rPr>
        <sz val="10"/>
        <rFont val="Arial"/>
        <family val="0"/>
        <charset val="1"/>
      </rPr>
      <t xml:space="preserve">A</t>
    </r>
    <r>
      <rPr>
        <sz val="10"/>
        <rFont val="Noto Sans CJK SC"/>
        <family val="2"/>
      </rPr>
      <t xml:space="preserve">）。それでも</t>
    </r>
    <r>
      <rPr>
        <sz val="10"/>
        <rFont val="Arial"/>
        <family val="0"/>
        <charset val="1"/>
      </rPr>
      <t xml:space="preserve">LDL</t>
    </r>
    <r>
      <rPr>
        <sz val="10"/>
        <rFont val="Noto Sans CJK SC"/>
        <family val="2"/>
      </rPr>
      <t xml:space="preserve">コレステロールが</t>
    </r>
    <r>
      <rPr>
        <sz val="10"/>
        <rFont val="Arial"/>
        <family val="0"/>
        <charset val="1"/>
      </rPr>
      <t xml:space="preserve">70 mg/dL</t>
    </r>
    <r>
      <rPr>
        <sz val="10"/>
        <rFont val="Noto Sans CJK SC"/>
        <family val="2"/>
      </rPr>
      <t xml:space="preserve">未満にならない高リスク患者にはエゼチミブを考慮すべきとされる（</t>
    </r>
    <r>
      <rPr>
        <sz val="10"/>
        <rFont val="Arial"/>
        <family val="0"/>
        <charset val="1"/>
      </rPr>
      <t xml:space="preserve">IIa</t>
    </r>
    <r>
      <rPr>
        <sz val="10"/>
        <rFont val="Noto Sans CJK SC"/>
        <family val="2"/>
      </rPr>
      <t xml:space="preserve">、</t>
    </r>
    <r>
      <rPr>
        <sz val="10"/>
        <rFont val="Arial"/>
        <family val="0"/>
        <charset val="1"/>
      </rPr>
      <t xml:space="preserve">B</t>
    </r>
    <r>
      <rPr>
        <sz val="10"/>
        <rFont val="Noto Sans CJK SC"/>
        <family val="2"/>
      </rPr>
      <t xml:space="preserve">）。心不全の徴候があるか駆出率</t>
    </r>
    <r>
      <rPr>
        <sz val="10"/>
        <rFont val="Arial"/>
        <family val="0"/>
        <charset val="1"/>
      </rPr>
      <t xml:space="preserve">40%</t>
    </r>
    <r>
      <rPr>
        <sz val="10"/>
        <rFont val="Noto Sans CJK SC"/>
        <family val="2"/>
      </rPr>
      <t xml:space="preserve">以下なら</t>
    </r>
    <r>
      <rPr>
        <sz val="10"/>
        <rFont val="Arial"/>
        <family val="0"/>
        <charset val="1"/>
      </rPr>
      <t xml:space="preserve">β</t>
    </r>
    <r>
      <rPr>
        <sz val="10"/>
        <rFont val="Noto Sans CJK SC"/>
        <family val="2"/>
      </rPr>
      <t xml:space="preserve">遮断薬と</t>
    </r>
    <r>
      <rPr>
        <sz val="10"/>
        <rFont val="Arial"/>
        <family val="0"/>
        <charset val="1"/>
      </rPr>
      <t xml:space="preserve">ACE</t>
    </r>
    <r>
      <rPr>
        <sz val="10"/>
        <rFont val="Noto Sans CJK SC"/>
        <family val="2"/>
      </rPr>
      <t xml:space="preserve">阻害薬の長期投与が推奨される（いずれも</t>
    </r>
    <r>
      <rPr>
        <sz val="10"/>
        <rFont val="Arial"/>
        <family val="0"/>
        <charset val="1"/>
      </rPr>
      <t xml:space="preserve">I</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</si>
  <si>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LDL</t>
    </r>
    <r>
      <rPr>
        <sz val="10"/>
        <rFont val="Noto Sans CJK SC"/>
        <family val="2"/>
      </rPr>
      <t xml:space="preserve">コレステロールの目標値は後に動脈硬化学会のガイドラインで改訂されている可能性があるが、本カードは</t>
    </r>
    <r>
      <rPr>
        <sz val="10"/>
        <rFont val="Arial"/>
        <family val="0"/>
        <charset val="1"/>
      </rPr>
      <t xml:space="preserve">2018</t>
    </r>
    <r>
      <rPr>
        <sz val="10"/>
        <rFont val="Noto Sans CJK SC"/>
        <family val="2"/>
      </rPr>
      <t xml:space="preserve">年版の記載に限る。</t>
    </r>
  </si>
  <si>
    <t xml:space="preserve">IH-023</t>
  </si>
  <si>
    <t xml:space="preserve">心臓性突然死</t>
  </si>
  <si>
    <r>
      <rPr>
        <sz val="10"/>
        <rFont val="Noto Sans CJK SC"/>
        <family val="2"/>
      </rPr>
      <t xml:space="preserve">急性心筋梗塞の発症から</t>
    </r>
    <r>
      <rPr>
        <sz val="10"/>
        <rFont val="Arial"/>
        <family val="0"/>
        <charset val="1"/>
      </rPr>
      <t xml:space="preserve">48</t>
    </r>
    <r>
      <rPr>
        <sz val="10"/>
        <rFont val="Noto Sans CJK SC"/>
        <family val="2"/>
      </rPr>
      <t xml:space="preserve">時間を過ぎて起きた、虚血や他の可逆的な原因によらない持続性心室頻拍・心室細動には、植込み型除細動器が推奨される（クラス</t>
    </r>
    <r>
      <rPr>
        <sz val="10"/>
        <rFont val="Arial"/>
        <family val="0"/>
        <charset val="1"/>
      </rPr>
      <t xml:space="preserve">I</t>
    </r>
    <r>
      <rPr>
        <sz val="10"/>
        <rFont val="Noto Sans CJK SC"/>
        <family val="2"/>
      </rPr>
      <t xml:space="preserve">、レベル</t>
    </r>
    <r>
      <rPr>
        <sz val="10"/>
        <rFont val="Arial"/>
        <family val="0"/>
        <charset val="1"/>
      </rPr>
      <t xml:space="preserve">B</t>
    </r>
    <r>
      <rPr>
        <sz val="10"/>
        <rFont val="Noto Sans CJK SC"/>
        <family val="2"/>
      </rPr>
      <t xml:space="preserve">）。非持続性心室頻拍の患者は、至適薬物治療のもとで発症</t>
    </r>
    <r>
      <rPr>
        <sz val="10"/>
        <rFont val="Arial"/>
        <family val="0"/>
        <charset val="1"/>
      </rPr>
      <t xml:space="preserve">40</t>
    </r>
    <r>
      <rPr>
        <sz val="10"/>
        <rFont val="Noto Sans CJK SC"/>
        <family val="2"/>
      </rPr>
      <t xml:space="preserve">日以降に適応を見直す。</t>
    </r>
  </si>
  <si>
    <r>
      <rPr>
        <sz val="10"/>
        <rFont val="Noto Sans CJK SC"/>
        <family val="2"/>
      </rPr>
      <t xml:space="preserve">医学各論 Ⅴ</t>
    </r>
    <r>
      <rPr>
        <sz val="10"/>
        <rFont val="Arial"/>
        <family val="0"/>
        <charset val="1"/>
      </rPr>
      <t xml:space="preserve">-5-B-②</t>
    </r>
    <r>
      <rPr>
        <sz val="10"/>
        <rFont val="Noto Sans CJK SC"/>
        <family val="2"/>
      </rPr>
      <t xml:space="preserve">（心臓性突然死、</t>
    </r>
    <r>
      <rPr>
        <sz val="10"/>
        <rFont val="Arial"/>
        <family val="0"/>
        <charset val="1"/>
      </rPr>
      <t xml:space="preserve">a</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</si>
  <si>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TBL-01-00-163 (id: JlvnlsQ)</t>
    </r>
    <r>
      <rPr>
        <sz val="10"/>
        <rFont val="Noto Sans CJK SC"/>
        <family val="2"/>
      </rPr>
      <t xml:space="preserve">；</t>
    </r>
    <r>
      <rPr>
        <sz val="10"/>
        <rFont val="Arial"/>
        <family val="0"/>
        <charset val="1"/>
      </rPr>
      <t xml:space="preserve">TBL-01-00-171 (id: JlvnltA)</t>
    </r>
    <r>
      <rPr>
        <sz val="10"/>
        <rFont val="Noto Sans CJK SC"/>
        <family val="2"/>
      </rPr>
      <t xml:space="preserve">；</t>
    </r>
    <r>
      <rPr>
        <sz val="10"/>
        <rFont val="Arial"/>
        <family val="0"/>
        <charset val="1"/>
      </rPr>
      <t xml:space="preserve">TBL-02-05-032 (id: JlAKpgM)</t>
    </r>
  </si>
  <si>
    <t xml:space="preserve">IH-024</t>
  </si>
  <si>
    <t xml:space="preserve">無痛性虚血性心疾患</t>
  </si>
  <si>
    <r>
      <rPr>
        <sz val="10"/>
        <rFont val="Noto Sans CJK SC"/>
        <family val="2"/>
      </rPr>
      <t xml:space="preserve">症状のない</t>
    </r>
    <r>
      <rPr>
        <sz val="10"/>
        <rFont val="Arial"/>
        <family val="0"/>
        <charset val="1"/>
      </rPr>
      <t xml:space="preserve">2</t>
    </r>
    <r>
      <rPr>
        <sz val="10"/>
        <rFont val="Noto Sans CJK SC"/>
        <family val="2"/>
      </rPr>
      <t xml:space="preserve">型糖尿病患者</t>
    </r>
    <r>
      <rPr>
        <sz val="10"/>
        <rFont val="Arial"/>
        <family val="0"/>
        <charset val="1"/>
      </rPr>
      <t xml:space="preserve">1,123</t>
    </r>
    <r>
      <rPr>
        <sz val="10"/>
        <rFont val="Noto Sans CJK SC"/>
        <family val="2"/>
      </rPr>
      <t xml:space="preserve">人を対象とした</t>
    </r>
    <r>
      <rPr>
        <sz val="10"/>
        <rFont val="Arial"/>
        <family val="0"/>
        <charset val="1"/>
      </rPr>
      <t xml:space="preserve">DIAD</t>
    </r>
    <r>
      <rPr>
        <sz val="10"/>
        <rFont val="Noto Sans CJK SC"/>
        <family val="2"/>
      </rPr>
      <t xml:space="preserve">試験では、アデノシン負荷心筋シンチグラフィによるスクリーニングは、</t>
    </r>
    <r>
      <rPr>
        <sz val="10"/>
        <rFont val="Arial"/>
        <family val="0"/>
        <charset val="1"/>
      </rPr>
      <t xml:space="preserve">4.8</t>
    </r>
    <r>
      <rPr>
        <sz val="10"/>
        <rFont val="Noto Sans CJK SC"/>
        <family val="2"/>
      </rPr>
      <t xml:space="preserve">年間の心臓死・非致死性心筋梗塞を減らさなかった（</t>
    </r>
    <r>
      <rPr>
        <sz val="10"/>
        <rFont val="Arial"/>
        <family val="0"/>
        <charset val="1"/>
      </rPr>
      <t xml:space="preserve">2.7%</t>
    </r>
    <r>
      <rPr>
        <sz val="10"/>
        <rFont val="Noto Sans CJK SC"/>
        <family val="2"/>
      </rPr>
      <t xml:space="preserve">対</t>
    </r>
    <r>
      <rPr>
        <sz val="10"/>
        <rFont val="Arial"/>
        <family val="0"/>
        <charset val="1"/>
      </rPr>
      <t xml:space="preserve">3.0%</t>
    </r>
    <r>
      <rPr>
        <sz val="10"/>
        <rFont val="Noto Sans CJK SC"/>
        <family val="2"/>
      </rPr>
      <t xml:space="preserve">、ハザード比</t>
    </r>
    <r>
      <rPr>
        <sz val="10"/>
        <rFont val="Arial"/>
        <family val="0"/>
        <charset val="1"/>
      </rPr>
      <t xml:space="preserve">0.88</t>
    </r>
    <r>
      <rPr>
        <sz val="10"/>
        <rFont val="Noto Sans CJK SC"/>
        <family val="2"/>
      </rPr>
      <t xml:space="preserve">）。中等度以上の欠損があった場合の陽性的中率は</t>
    </r>
    <r>
      <rPr>
        <sz val="10"/>
        <rFont val="Arial"/>
        <family val="0"/>
        <charset val="1"/>
      </rPr>
      <t xml:space="preserve">12%</t>
    </r>
    <r>
      <rPr>
        <sz val="10"/>
        <rFont val="Noto Sans CJK SC"/>
        <family val="2"/>
      </rPr>
      <t xml:space="preserve">にとどまった。</t>
    </r>
  </si>
  <si>
    <r>
      <rPr>
        <sz val="10"/>
        <rFont val="Noto Sans CJK SC"/>
        <family val="2"/>
      </rPr>
      <t xml:space="preserve">医学各論 Ⅴ</t>
    </r>
    <r>
      <rPr>
        <sz val="10"/>
        <rFont val="Arial"/>
        <family val="0"/>
        <charset val="1"/>
      </rPr>
      <t xml:space="preserve">-5-D</t>
    </r>
    <r>
      <rPr>
        <sz val="10"/>
        <rFont val="Noto Sans CJK SC"/>
        <family val="2"/>
      </rPr>
      <t xml:space="preserve">（無痛性虚血性心疾患、</t>
    </r>
    <r>
      <rPr>
        <sz val="10"/>
        <rFont val="Arial"/>
        <family val="0"/>
        <charset val="1"/>
      </rPr>
      <t xml:space="preserve">a</t>
    </r>
    <r>
      <rPr>
        <sz val="10"/>
        <rFont val="Noto Sans CJK SC"/>
        <family val="2"/>
      </rPr>
      <t xml:space="preserve">）</t>
    </r>
  </si>
  <si>
    <r>
      <rPr>
        <sz val="10"/>
        <rFont val="Arial"/>
        <family val="0"/>
        <charset val="1"/>
      </rPr>
      <t xml:space="preserve">PS-02-06-03 (id: JkxnuQo)</t>
    </r>
    <r>
      <rPr>
        <sz val="10"/>
        <rFont val="Noto Sans CJK SC"/>
        <family val="2"/>
      </rPr>
      <t xml:space="preserve">；</t>
    </r>
    <r>
      <rPr>
        <sz val="10"/>
        <rFont val="Arial"/>
        <family val="0"/>
        <charset val="1"/>
      </rPr>
      <t xml:space="preserve">TBL-01-00-160 (id: Jlvnlr8)</t>
    </r>
    <r>
      <rPr>
        <sz val="10"/>
        <rFont val="Noto Sans CJK SC"/>
        <family val="2"/>
      </rPr>
      <t xml:space="preserve">；</t>
    </r>
    <r>
      <rPr>
        <sz val="10"/>
        <rFont val="Arial"/>
        <family val="0"/>
        <charset val="1"/>
      </rPr>
      <t xml:space="preserve">TBL-02-05-028 (id: JlAKpf8)</t>
    </r>
  </si>
  <si>
    <t xml:space="preserve">SRC-211</t>
  </si>
  <si>
    <t xml:space="preserve">Young LH, Wackers FJT, Chyun DA, et al. Cardiac outcomes after screening for asymptomatic coronary artery disease in patients with type 2 diabetes: the DIAD study. JAMA 2009;301:1547-1555</t>
  </si>
  <si>
    <t xml:space="preserve">10.1001/jama.2009.476</t>
  </si>
  <si>
    <t xml:space="preserve">19366774</t>
  </si>
  <si>
    <r>
      <rPr>
        <sz val="10"/>
        <rFont val="Arial"/>
        <family val="0"/>
        <charset val="1"/>
      </rPr>
      <t xml:space="preserve">differential </t>
    </r>
    <r>
      <rPr>
        <sz val="10"/>
        <rFont val="Noto Sans CJK SC"/>
        <family val="2"/>
      </rPr>
      <t xml:space="preserve">は本出典の結論ではない一般的な背景である。</t>
    </r>
  </si>
  <si>
    <t xml:space="preserve">IH-025</t>
  </si>
  <si>
    <r>
      <rPr>
        <sz val="10"/>
        <rFont val="Arial"/>
        <family val="0"/>
        <charset val="1"/>
      </rPr>
      <t xml:space="preserve">2024</t>
    </r>
    <r>
      <rPr>
        <sz val="10"/>
        <rFont val="Noto Sans CJK SC"/>
        <family val="2"/>
      </rPr>
      <t xml:space="preserve">年の日本では、心原性で一般市民に目撃された心肺機能停止の傷病者は</t>
    </r>
    <r>
      <rPr>
        <sz val="10"/>
        <rFont val="Arial"/>
        <family val="0"/>
        <charset val="1"/>
      </rPr>
      <t xml:space="preserve">27,769</t>
    </r>
    <r>
      <rPr>
        <sz val="10"/>
        <rFont val="Noto Sans CJK SC"/>
        <family val="2"/>
      </rPr>
      <t xml:space="preserve">人で、</t>
    </r>
    <r>
      <rPr>
        <sz val="10"/>
        <rFont val="Arial"/>
        <family val="0"/>
        <charset val="1"/>
      </rPr>
      <t xml:space="preserve">1</t>
    </r>
    <r>
      <rPr>
        <sz val="10"/>
        <rFont val="Noto Sans CJK SC"/>
        <family val="2"/>
      </rPr>
      <t xml:space="preserve">か月後の生存率は</t>
    </r>
    <r>
      <rPr>
        <sz val="10"/>
        <rFont val="Arial"/>
        <family val="0"/>
        <charset val="1"/>
      </rPr>
      <t xml:space="preserve">12.4%</t>
    </r>
    <r>
      <rPr>
        <sz val="10"/>
        <rFont val="Noto Sans CJK SC"/>
        <family val="2"/>
      </rPr>
      <t xml:space="preserve">、社会復帰率は</t>
    </r>
    <r>
      <rPr>
        <sz val="10"/>
        <rFont val="Arial"/>
        <family val="0"/>
        <charset val="1"/>
      </rPr>
      <t xml:space="preserve">7.7%</t>
    </r>
    <r>
      <rPr>
        <sz val="10"/>
        <rFont val="Noto Sans CJK SC"/>
        <family val="2"/>
      </rPr>
      <t xml:space="preserve">であった。一般市民が</t>
    </r>
    <r>
      <rPr>
        <sz val="10"/>
        <rFont val="Arial"/>
        <family val="0"/>
        <charset val="1"/>
      </rPr>
      <t xml:space="preserve">AED</t>
    </r>
    <r>
      <rPr>
        <sz val="10"/>
        <rFont val="Noto Sans CJK SC"/>
        <family val="2"/>
      </rPr>
      <t xml:space="preserve">で除細動を行った</t>
    </r>
    <r>
      <rPr>
        <sz val="10"/>
        <rFont val="Arial"/>
        <family val="0"/>
        <charset val="1"/>
      </rPr>
      <t xml:space="preserve">1,449</t>
    </r>
    <r>
      <rPr>
        <sz val="10"/>
        <rFont val="Noto Sans CJK SC"/>
        <family val="2"/>
      </rPr>
      <t xml:space="preserve">人では、</t>
    </r>
    <r>
      <rPr>
        <sz val="10"/>
        <rFont val="Arial"/>
        <family val="0"/>
        <charset val="1"/>
      </rPr>
      <t xml:space="preserve">1</t>
    </r>
    <r>
      <rPr>
        <sz val="10"/>
        <rFont val="Noto Sans CJK SC"/>
        <family val="2"/>
      </rPr>
      <t xml:space="preserve">か月後の生存率は</t>
    </r>
    <r>
      <rPr>
        <sz val="10"/>
        <rFont val="Arial"/>
        <family val="0"/>
        <charset val="1"/>
      </rPr>
      <t xml:space="preserve">53.6%</t>
    </r>
    <r>
      <rPr>
        <sz val="10"/>
        <rFont val="Noto Sans CJK SC"/>
        <family val="2"/>
      </rPr>
      <t xml:space="preserve">、社会復帰率は</t>
    </r>
    <r>
      <rPr>
        <sz val="10"/>
        <rFont val="Arial"/>
        <family val="0"/>
        <charset val="1"/>
      </rPr>
      <t xml:space="preserve">44.4%</t>
    </r>
    <r>
      <rPr>
        <sz val="10"/>
        <rFont val="Noto Sans CJK SC"/>
        <family val="2"/>
      </rPr>
      <t xml:space="preserve">であった。</t>
    </r>
  </si>
  <si>
    <r>
      <rPr>
        <sz val="10"/>
        <rFont val="Arial"/>
        <family val="0"/>
        <charset val="1"/>
      </rPr>
      <t xml:space="preserve">PS-02-06-05 (id: JkxnuQw)</t>
    </r>
    <r>
      <rPr>
        <sz val="10"/>
        <rFont val="Noto Sans CJK SC"/>
        <family val="2"/>
      </rPr>
      <t xml:space="preserve">；</t>
    </r>
    <r>
      <rPr>
        <sz val="10"/>
        <rFont val="Arial"/>
        <family val="0"/>
        <charset val="1"/>
      </rPr>
      <t xml:space="preserve">TBL-01-00-171 (id: JlvnltA)</t>
    </r>
  </si>
  <si>
    <t xml:space="preserve">SRC-212</t>
  </si>
  <si>
    <r>
      <rPr>
        <sz val="10"/>
        <rFont val="Noto Sans CJK SC"/>
        <family val="2"/>
      </rPr>
      <t xml:space="preserve">総務省消防庁</t>
    </r>
    <r>
      <rPr>
        <sz val="10"/>
        <rFont val="Arial"/>
        <family val="0"/>
        <charset val="1"/>
      </rPr>
      <t xml:space="preserve">. </t>
    </r>
    <r>
      <rPr>
        <sz val="10"/>
        <rFont val="Noto Sans CJK SC"/>
        <family val="2"/>
      </rPr>
      <t xml:space="preserve">令和</t>
    </r>
    <r>
      <rPr>
        <sz val="10"/>
        <rFont val="Arial"/>
        <family val="0"/>
        <charset val="1"/>
      </rPr>
      <t xml:space="preserve">7</t>
    </r>
    <r>
      <rPr>
        <sz val="10"/>
        <rFont val="Noto Sans CJK SC"/>
        <family val="2"/>
      </rPr>
      <t xml:space="preserve">年版 消防白書 第</t>
    </r>
    <r>
      <rPr>
        <sz val="10"/>
        <rFont val="Arial"/>
        <family val="0"/>
        <charset val="1"/>
      </rPr>
      <t xml:space="preserve">2</t>
    </r>
    <r>
      <rPr>
        <sz val="10"/>
        <rFont val="Noto Sans CJK SC"/>
        <family val="2"/>
      </rPr>
      <t xml:space="preserve">章第</t>
    </r>
    <r>
      <rPr>
        <sz val="10"/>
        <rFont val="Arial"/>
        <family val="0"/>
        <charset val="1"/>
      </rPr>
      <t xml:space="preserve">5</t>
    </r>
    <r>
      <rPr>
        <sz val="10"/>
        <rFont val="Noto Sans CJK SC"/>
        <family val="2"/>
      </rPr>
      <t xml:space="preserve">節（救急体制）：令和</t>
    </r>
    <r>
      <rPr>
        <sz val="10"/>
        <rFont val="Arial"/>
        <family val="0"/>
        <charset val="1"/>
      </rPr>
      <t xml:space="preserve">6</t>
    </r>
    <r>
      <rPr>
        <sz val="10"/>
        <rFont val="Noto Sans CJK SC"/>
        <family val="2"/>
      </rPr>
      <t xml:space="preserve">年中の心肺機能停止傷病者の救命率</t>
    </r>
  </si>
  <si>
    <t xml:space="preserve">IH-026</t>
  </si>
  <si>
    <t xml:space="preserve">川崎病</t>
  </si>
  <si>
    <r>
      <rPr>
        <sz val="10"/>
        <rFont val="Noto Sans CJK SC"/>
        <family val="2"/>
      </rPr>
      <t xml:space="preserve">川崎病の急性期（発症</t>
    </r>
    <r>
      <rPr>
        <sz val="10"/>
        <rFont val="Arial"/>
        <family val="0"/>
        <charset val="1"/>
      </rPr>
      <t xml:space="preserve">30</t>
    </r>
    <r>
      <rPr>
        <sz val="10"/>
        <rFont val="Noto Sans CJK SC"/>
        <family val="2"/>
      </rPr>
      <t xml:space="preserve">日未満）の冠動脈病変は、心エコーで測った</t>
    </r>
    <r>
      <rPr>
        <sz val="10"/>
        <rFont val="Arial"/>
        <family val="0"/>
        <charset val="1"/>
      </rPr>
      <t xml:space="preserve">Z</t>
    </r>
    <r>
      <rPr>
        <sz val="10"/>
        <rFont val="Noto Sans CJK SC"/>
        <family val="2"/>
      </rPr>
      <t xml:space="preserve">スコアで分類し、</t>
    </r>
    <r>
      <rPr>
        <sz val="10"/>
        <rFont val="Arial"/>
        <family val="0"/>
        <charset val="1"/>
      </rPr>
      <t xml:space="preserve">2.5</t>
    </r>
    <r>
      <rPr>
        <sz val="10"/>
        <rFont val="Noto Sans CJK SC"/>
        <family val="2"/>
      </rPr>
      <t xml:space="preserve">以上</t>
    </r>
    <r>
      <rPr>
        <sz val="10"/>
        <rFont val="Arial"/>
        <family val="0"/>
        <charset val="1"/>
      </rPr>
      <t xml:space="preserve">5</t>
    </r>
    <r>
      <rPr>
        <sz val="10"/>
        <rFont val="Noto Sans CJK SC"/>
        <family val="2"/>
      </rPr>
      <t xml:space="preserve">未満を小動脈瘤、</t>
    </r>
    <r>
      <rPr>
        <sz val="10"/>
        <rFont val="Arial"/>
        <family val="0"/>
        <charset val="1"/>
      </rPr>
      <t xml:space="preserve">5</t>
    </r>
    <r>
      <rPr>
        <sz val="10"/>
        <rFont val="Noto Sans CJK SC"/>
        <family val="2"/>
      </rPr>
      <t xml:space="preserve">以上</t>
    </r>
    <r>
      <rPr>
        <sz val="10"/>
        <rFont val="Arial"/>
        <family val="0"/>
        <charset val="1"/>
      </rPr>
      <t xml:space="preserve">10</t>
    </r>
    <r>
      <rPr>
        <sz val="10"/>
        <rFont val="Noto Sans CJK SC"/>
        <family val="2"/>
      </rPr>
      <t xml:space="preserve">未満を中等瘤、</t>
    </r>
    <r>
      <rPr>
        <sz val="10"/>
        <rFont val="Arial"/>
        <family val="0"/>
        <charset val="1"/>
      </rPr>
      <t xml:space="preserve">10</t>
    </r>
    <r>
      <rPr>
        <sz val="10"/>
        <rFont val="Noto Sans CJK SC"/>
        <family val="2"/>
      </rPr>
      <t xml:space="preserve">以上を巨大瘤とする。実測値では内径</t>
    </r>
    <r>
      <rPr>
        <sz val="10"/>
        <rFont val="Arial"/>
        <family val="0"/>
        <charset val="1"/>
      </rPr>
      <t xml:space="preserve">8 mm</t>
    </r>
    <r>
      <rPr>
        <sz val="10"/>
        <rFont val="Noto Sans CJK SC"/>
        <family val="2"/>
      </rPr>
      <t xml:space="preserve">以上を巨大瘤とする。</t>
    </r>
    <r>
      <rPr>
        <sz val="10"/>
        <rFont val="Arial"/>
        <family val="0"/>
        <charset val="1"/>
      </rPr>
      <t xml:space="preserve">5</t>
    </r>
    <r>
      <rPr>
        <sz val="10"/>
        <rFont val="Noto Sans CJK SC"/>
        <family val="2"/>
      </rPr>
      <t xml:space="preserve">歳以上では</t>
    </r>
    <r>
      <rPr>
        <sz val="10"/>
        <rFont val="Arial"/>
        <family val="0"/>
        <charset val="1"/>
      </rPr>
      <t xml:space="preserve">Z</t>
    </r>
    <r>
      <rPr>
        <sz val="10"/>
        <rFont val="Noto Sans CJK SC"/>
        <family val="2"/>
      </rPr>
      <t xml:space="preserve">スコアによる判定を優先する。</t>
    </r>
  </si>
  <si>
    <r>
      <rPr>
        <sz val="10"/>
        <rFont val="Noto Sans CJK SC"/>
        <family val="2"/>
      </rPr>
      <t xml:space="preserve">医学各論 Ⅴ</t>
    </r>
    <r>
      <rPr>
        <sz val="10"/>
        <rFont val="Arial"/>
        <family val="0"/>
        <charset val="1"/>
      </rPr>
      <t xml:space="preserve">-5-E</t>
    </r>
    <r>
      <rPr>
        <sz val="10"/>
        <rFont val="Noto Sans CJK SC"/>
        <family val="2"/>
      </rPr>
      <t xml:space="preserve">（川崎病、</t>
    </r>
    <r>
      <rPr>
        <sz val="10"/>
        <rFont val="Arial"/>
        <family val="0"/>
        <charset val="1"/>
      </rPr>
      <t xml:space="preserve">a</t>
    </r>
    <r>
      <rPr>
        <sz val="10"/>
        <rFont val="Noto Sans CJK SC"/>
        <family val="2"/>
      </rPr>
      <t xml:space="preserve">）</t>
    </r>
  </si>
  <si>
    <r>
      <rPr>
        <sz val="10"/>
        <rFont val="Arial"/>
        <family val="0"/>
        <charset val="1"/>
      </rPr>
      <t xml:space="preserve">PS-02-06-03 (id: JkxnuQo)</t>
    </r>
    <r>
      <rPr>
        <sz val="10"/>
        <rFont val="Noto Sans CJK SC"/>
        <family val="2"/>
      </rPr>
      <t xml:space="preserve">；</t>
    </r>
    <r>
      <rPr>
        <sz val="10"/>
        <rFont val="Arial"/>
        <family val="0"/>
        <charset val="1"/>
      </rPr>
      <t xml:space="preserve">PS-02-06-05 (id: JkxnuQw)</t>
    </r>
    <r>
      <rPr>
        <sz val="10"/>
        <rFont val="Noto Sans CJK SC"/>
        <family val="2"/>
      </rPr>
      <t xml:space="preserve">；</t>
    </r>
    <r>
      <rPr>
        <sz val="10"/>
        <rFont val="Arial"/>
        <family val="0"/>
        <charset val="1"/>
      </rPr>
      <t xml:space="preserve">TBL-02-05-027 (id: JlAKpf4)</t>
    </r>
    <r>
      <rPr>
        <sz val="10"/>
        <rFont val="Noto Sans CJK SC"/>
        <family val="2"/>
      </rPr>
      <t xml:space="preserve">；</t>
    </r>
    <r>
      <rPr>
        <sz val="10"/>
        <rFont val="Arial"/>
        <family val="0"/>
        <charset val="1"/>
      </rPr>
      <t xml:space="preserve">TBL-01-00-573 (id: JlvnmW0)</t>
    </r>
  </si>
  <si>
    <t xml:space="preserve">SRC-213</t>
  </si>
  <si>
    <t xml:space="preserve">Fukazawa R, Kobayashi J, Ayusawa M, et al. JCS/JSCS 2020 Guideline on Diagnosis and Management of Cardiovascular Sequelae in Kawasaki Disease. Circ J 2020;84:1348-1407</t>
  </si>
  <si>
    <t xml:space="preserve">10.1253/circj.CJ-19-1094</t>
  </si>
  <si>
    <t xml:space="preserve">32641591</t>
  </si>
  <si>
    <t xml:space="preserve">IH-027</t>
  </si>
  <si>
    <r>
      <rPr>
        <sz val="10"/>
        <rFont val="Noto Sans CJK SC"/>
        <family val="2"/>
      </rPr>
      <t xml:space="preserve">川崎病の急性期にはアスピリン</t>
    </r>
    <r>
      <rPr>
        <sz val="10"/>
        <rFont val="Arial"/>
        <family val="0"/>
        <charset val="1"/>
      </rPr>
      <t xml:space="preserve">30</t>
    </r>
    <r>
      <rPr>
        <sz val="10"/>
        <rFont val="Noto Sans CJK SC"/>
        <family val="2"/>
      </rPr>
      <t xml:space="preserve">〜</t>
    </r>
    <r>
      <rPr>
        <sz val="10"/>
        <rFont val="Arial"/>
        <family val="0"/>
        <charset val="1"/>
      </rPr>
      <t xml:space="preserve">50 mg/kg/</t>
    </r>
    <r>
      <rPr>
        <sz val="10"/>
        <rFont val="Noto Sans CJK SC"/>
        <family val="2"/>
      </rPr>
      <t xml:space="preserve">日を分</t>
    </r>
    <r>
      <rPr>
        <sz val="10"/>
        <rFont val="Arial"/>
        <family val="0"/>
        <charset val="1"/>
      </rPr>
      <t xml:space="preserve">3</t>
    </r>
    <r>
      <rPr>
        <sz val="10"/>
        <rFont val="Noto Sans CJK SC"/>
        <family val="2"/>
      </rPr>
      <t xml:space="preserve">で投与し、解熱後に</t>
    </r>
    <r>
      <rPr>
        <sz val="10"/>
        <rFont val="Arial"/>
        <family val="0"/>
        <charset val="1"/>
      </rPr>
      <t xml:space="preserve">3</t>
    </r>
    <r>
      <rPr>
        <sz val="10"/>
        <rFont val="Noto Sans CJK SC"/>
        <family val="2"/>
      </rPr>
      <t xml:space="preserve">〜</t>
    </r>
    <r>
      <rPr>
        <sz val="10"/>
        <rFont val="Arial"/>
        <family val="0"/>
        <charset val="1"/>
      </rPr>
      <t xml:space="preserve">5 mg/kg/</t>
    </r>
    <r>
      <rPr>
        <sz val="10"/>
        <rFont val="Noto Sans CJK SC"/>
        <family val="2"/>
      </rPr>
      <t xml:space="preserve">日に減量して発症後</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か月続ける（クラス</t>
    </r>
    <r>
      <rPr>
        <sz val="10"/>
        <rFont val="Arial"/>
        <family val="0"/>
        <charset val="1"/>
      </rPr>
      <t xml:space="preserve">I</t>
    </r>
    <r>
      <rPr>
        <sz val="10"/>
        <rFont val="Noto Sans CJK SC"/>
        <family val="2"/>
      </rPr>
      <t xml:space="preserve">、レベル</t>
    </r>
    <r>
      <rPr>
        <sz val="10"/>
        <rFont val="Arial"/>
        <family val="0"/>
        <charset val="1"/>
      </rPr>
      <t xml:space="preserve">C</t>
    </r>
    <r>
      <rPr>
        <sz val="10"/>
        <rFont val="Noto Sans CJK SC"/>
        <family val="2"/>
      </rPr>
      <t xml:space="preserve">）。冠動脈瘤が残る場合は低用量アスピリンを続け（</t>
    </r>
    <r>
      <rPr>
        <sz val="10"/>
        <rFont val="Arial"/>
        <family val="0"/>
        <charset val="1"/>
      </rPr>
      <t xml:space="preserve">I</t>
    </r>
    <r>
      <rPr>
        <sz val="10"/>
        <rFont val="Noto Sans CJK SC"/>
        <family val="2"/>
      </rPr>
      <t xml:space="preserve">、</t>
    </r>
    <r>
      <rPr>
        <sz val="10"/>
        <rFont val="Arial"/>
        <family val="0"/>
        <charset val="1"/>
      </rPr>
      <t xml:space="preserve">C</t>
    </r>
    <r>
      <rPr>
        <sz val="10"/>
        <rFont val="Noto Sans CJK SC"/>
        <family val="2"/>
      </rPr>
      <t xml:space="preserve">）、巨大瘤・心筋梗塞の既往・瘤内血栓がある場合はワルファリン（</t>
    </r>
    <r>
      <rPr>
        <sz val="10"/>
        <rFont val="Arial"/>
        <family val="0"/>
        <charset val="1"/>
      </rPr>
      <t xml:space="preserve">PT-INR 2.0</t>
    </r>
    <r>
      <rPr>
        <sz val="10"/>
        <rFont val="Noto Sans CJK SC"/>
        <family val="2"/>
      </rPr>
      <t xml:space="preserve">〜</t>
    </r>
    <r>
      <rPr>
        <sz val="10"/>
        <rFont val="Arial"/>
        <family val="0"/>
        <charset val="1"/>
      </rPr>
      <t xml:space="preserve">2.5</t>
    </r>
    <r>
      <rPr>
        <sz val="10"/>
        <rFont val="Noto Sans CJK SC"/>
        <family val="2"/>
      </rPr>
      <t xml:space="preserve">）を併用する（</t>
    </r>
    <r>
      <rPr>
        <sz val="10"/>
        <rFont val="Arial"/>
        <family val="0"/>
        <charset val="1"/>
      </rPr>
      <t xml:space="preserve">IIa</t>
    </r>
    <r>
      <rPr>
        <sz val="10"/>
        <rFont val="Noto Sans CJK SC"/>
        <family val="2"/>
      </rPr>
      <t xml:space="preserve">、</t>
    </r>
    <r>
      <rPr>
        <sz val="10"/>
        <rFont val="Arial"/>
        <family val="0"/>
        <charset val="1"/>
      </rPr>
      <t xml:space="preserve">C</t>
    </r>
    <r>
      <rPr>
        <sz val="10"/>
        <rFont val="Noto Sans CJK SC"/>
        <family val="2"/>
      </rPr>
      <t xml:space="preserve">）。</t>
    </r>
  </si>
  <si>
    <r>
      <rPr>
        <sz val="10"/>
        <rFont val="Arial"/>
        <family val="0"/>
        <charset val="1"/>
      </rPr>
      <t xml:space="preserve">PS-02-06-04 (id: JkxnuQs)</t>
    </r>
    <r>
      <rPr>
        <sz val="10"/>
        <rFont val="Noto Sans CJK SC"/>
        <family val="2"/>
      </rPr>
      <t xml:space="preserve">；</t>
    </r>
    <r>
      <rPr>
        <sz val="10"/>
        <rFont val="Arial"/>
        <family val="0"/>
        <charset val="1"/>
      </rPr>
      <t xml:space="preserve">PS-02-06-05 (id: JkxnuQw)</t>
    </r>
    <r>
      <rPr>
        <sz val="10"/>
        <rFont val="Noto Sans CJK SC"/>
        <family val="2"/>
      </rPr>
      <t xml:space="preserve">；</t>
    </r>
    <r>
      <rPr>
        <sz val="10"/>
        <rFont val="Arial"/>
        <family val="0"/>
        <charset val="1"/>
      </rPr>
      <t xml:space="preserve">TBL-01-00-573 (id: JlvnmW0)</t>
    </r>
  </si>
  <si>
    <t xml:space="preserve">IH-028</t>
  </si>
  <si>
    <r>
      <rPr>
        <sz val="10"/>
        <rFont val="Noto Sans CJK SC"/>
        <family val="2"/>
      </rPr>
      <t xml:space="preserve">重症の川崎病患者</t>
    </r>
    <r>
      <rPr>
        <sz val="10"/>
        <rFont val="Arial"/>
        <family val="0"/>
        <charset val="1"/>
      </rPr>
      <t xml:space="preserve">248</t>
    </r>
    <r>
      <rPr>
        <sz val="10"/>
        <rFont val="Noto Sans CJK SC"/>
        <family val="2"/>
      </rPr>
      <t xml:space="preserve">人を対象とした日本の</t>
    </r>
    <r>
      <rPr>
        <sz val="10"/>
        <rFont val="Arial"/>
        <family val="0"/>
        <charset val="1"/>
      </rPr>
      <t xml:space="preserve">RAISE</t>
    </r>
    <r>
      <rPr>
        <sz val="10"/>
        <rFont val="Noto Sans CJK SC"/>
        <family val="2"/>
      </rPr>
      <t xml:space="preserve">試験では、免疫グロブリン（</t>
    </r>
    <r>
      <rPr>
        <sz val="10"/>
        <rFont val="Arial"/>
        <family val="0"/>
        <charset val="1"/>
      </rPr>
      <t xml:space="preserve">2 g/kg</t>
    </r>
    <r>
      <rPr>
        <sz val="10"/>
        <rFont val="Noto Sans CJK SC"/>
        <family val="2"/>
      </rPr>
      <t xml:space="preserve">）とアスピリンにプレドニゾロン（</t>
    </r>
    <r>
      <rPr>
        <sz val="10"/>
        <rFont val="Arial"/>
        <family val="0"/>
        <charset val="1"/>
      </rPr>
      <t xml:space="preserve">2 mg/kg/</t>
    </r>
    <r>
      <rPr>
        <sz val="10"/>
        <rFont val="Noto Sans CJK SC"/>
        <family val="2"/>
      </rPr>
      <t xml:space="preserve">日）を加えると、冠動脈病変が</t>
    </r>
    <r>
      <rPr>
        <sz val="10"/>
        <rFont val="Arial"/>
        <family val="0"/>
        <charset val="1"/>
      </rPr>
      <t xml:space="preserve">23%</t>
    </r>
    <r>
      <rPr>
        <sz val="10"/>
        <rFont val="Noto Sans CJK SC"/>
        <family val="2"/>
      </rPr>
      <t xml:space="preserve">から</t>
    </r>
    <r>
      <rPr>
        <sz val="10"/>
        <rFont val="Arial"/>
        <family val="0"/>
        <charset val="1"/>
      </rPr>
      <t xml:space="preserve">3%</t>
    </r>
    <r>
      <rPr>
        <sz val="10"/>
        <rFont val="Noto Sans CJK SC"/>
        <family val="2"/>
      </rPr>
      <t xml:space="preserve">に減った。</t>
    </r>
  </si>
  <si>
    <t xml:space="preserve">SRC-214</t>
  </si>
  <si>
    <t xml:space="preserve">Kobayashi T, Saji T, Otani T, et al. Efficacy of immunoglobulin plus prednisolone for prevention of coronary artery abnormalities in severe Kawasaki disease (RAISE study). Lancet 2012;379:1613-1620</t>
  </si>
  <si>
    <t xml:space="preserve">10.1016/S0140-6736(11)61930-2</t>
  </si>
  <si>
    <t xml:space="preserve">22405251</t>
  </si>
  <si>
    <t xml:space="preserve">重症（不応予測）の判定基準は抄録に詳しい記載がない。</t>
  </si>
  <si>
    <t xml:space="preserve">IH-029</t>
  </si>
  <si>
    <r>
      <rPr>
        <sz val="10"/>
        <rFont val="Noto Sans CJK SC"/>
        <family val="2"/>
      </rPr>
      <t xml:space="preserve">免疫グロブリン不応が予測される川崎病患者</t>
    </r>
    <r>
      <rPr>
        <sz val="10"/>
        <rFont val="Arial"/>
        <family val="0"/>
        <charset val="1"/>
      </rPr>
      <t xml:space="preserve">175</t>
    </r>
    <r>
      <rPr>
        <sz val="10"/>
        <rFont val="Noto Sans CJK SC"/>
        <family val="2"/>
      </rPr>
      <t xml:space="preserve">人を対象とした日本の</t>
    </r>
    <r>
      <rPr>
        <sz val="10"/>
        <rFont val="Arial"/>
        <family val="0"/>
        <charset val="1"/>
      </rPr>
      <t xml:space="preserve">KAICA</t>
    </r>
    <r>
      <rPr>
        <sz val="10"/>
        <rFont val="Noto Sans CJK SC"/>
        <family val="2"/>
      </rPr>
      <t xml:space="preserve">試験では、免疫グロブリンにシクロスポリン（</t>
    </r>
    <r>
      <rPr>
        <sz val="10"/>
        <rFont val="Arial"/>
        <family val="0"/>
        <charset val="1"/>
      </rPr>
      <t xml:space="preserve">5 mg/kg/</t>
    </r>
    <r>
      <rPr>
        <sz val="10"/>
        <rFont val="Noto Sans CJK SC"/>
        <family val="2"/>
      </rPr>
      <t xml:space="preserve">日、</t>
    </r>
    <r>
      <rPr>
        <sz val="10"/>
        <rFont val="Arial"/>
        <family val="0"/>
        <charset val="1"/>
      </rPr>
      <t xml:space="preserve">5</t>
    </r>
    <r>
      <rPr>
        <sz val="10"/>
        <rFont val="Noto Sans CJK SC"/>
        <family val="2"/>
      </rPr>
      <t xml:space="preserve">日間）を加えると、</t>
    </r>
    <r>
      <rPr>
        <sz val="10"/>
        <rFont val="Arial"/>
        <family val="0"/>
        <charset val="1"/>
      </rPr>
      <t xml:space="preserve">12</t>
    </r>
    <r>
      <rPr>
        <sz val="10"/>
        <rFont val="Noto Sans CJK SC"/>
        <family val="2"/>
      </rPr>
      <t xml:space="preserve">週までの冠動脈病変が</t>
    </r>
    <r>
      <rPr>
        <sz val="10"/>
        <rFont val="Arial"/>
        <family val="0"/>
        <charset val="1"/>
      </rPr>
      <t xml:space="preserve">31%</t>
    </r>
    <r>
      <rPr>
        <sz val="10"/>
        <rFont val="Noto Sans CJK SC"/>
        <family val="2"/>
      </rPr>
      <t xml:space="preserve">から</t>
    </r>
    <r>
      <rPr>
        <sz val="10"/>
        <rFont val="Arial"/>
        <family val="0"/>
        <charset val="1"/>
      </rPr>
      <t xml:space="preserve">14%</t>
    </r>
    <r>
      <rPr>
        <sz val="10"/>
        <rFont val="Noto Sans CJK SC"/>
        <family val="2"/>
      </rPr>
      <t xml:space="preserve">に減った（リスク比</t>
    </r>
    <r>
      <rPr>
        <sz val="10"/>
        <rFont val="Arial"/>
        <family val="0"/>
        <charset val="1"/>
      </rPr>
      <t xml:space="preserve">0.46</t>
    </r>
    <r>
      <rPr>
        <sz val="10"/>
        <rFont val="Noto Sans CJK SC"/>
        <family val="2"/>
      </rPr>
      <t xml:space="preserve">）。有害事象に差はなかった。</t>
    </r>
  </si>
  <si>
    <t xml:space="preserve">SRC-215</t>
  </si>
  <si>
    <t xml:space="preserve">Hamada H, Suzuki H, Onouchi Y, et al. Efficacy of primary treatment with immunoglobulin plus ciclosporin for prevention of coronary artery abnormalities in patients with Kawasaki disease predicted to be at increased risk of non-response to intravenous immunoglobulin (KAICA). Lancet 2019;393:1128-1137</t>
  </si>
  <si>
    <t xml:space="preserve">10.1016/S0140-6736(18)32003-8</t>
  </si>
  <si>
    <t xml:space="preserve">30853151</t>
  </si>
  <si>
    <t xml:space="preserve">IH-030</t>
  </si>
  <si>
    <r>
      <rPr>
        <sz val="10"/>
        <rFont val="Noto Sans CJK SC"/>
        <family val="2"/>
      </rPr>
      <t xml:space="preserve">日本の第</t>
    </r>
    <r>
      <rPr>
        <sz val="10"/>
        <rFont val="Arial"/>
        <family val="0"/>
        <charset val="1"/>
      </rPr>
      <t xml:space="preserve">27</t>
    </r>
    <r>
      <rPr>
        <sz val="10"/>
        <rFont val="Noto Sans CJK SC"/>
        <family val="2"/>
      </rPr>
      <t xml:space="preserve">回川崎病全国調査（</t>
    </r>
    <r>
      <rPr>
        <sz val="10"/>
        <rFont val="Arial"/>
        <family val="0"/>
        <charset val="1"/>
      </rPr>
      <t xml:space="preserve">2021</t>
    </r>
    <r>
      <rPr>
        <sz val="10"/>
        <rFont val="Noto Sans CJK SC"/>
        <family val="2"/>
      </rPr>
      <t xml:space="preserve">〜</t>
    </r>
    <r>
      <rPr>
        <sz val="10"/>
        <rFont val="Arial"/>
        <family val="0"/>
        <charset val="1"/>
      </rPr>
      <t xml:space="preserve">2022</t>
    </r>
    <r>
      <rPr>
        <sz val="10"/>
        <rFont val="Noto Sans CJK SC"/>
        <family val="2"/>
      </rPr>
      <t xml:space="preserve">年）では患者は</t>
    </r>
    <r>
      <rPr>
        <sz val="10"/>
        <rFont val="Arial"/>
        <family val="0"/>
        <charset val="1"/>
      </rPr>
      <t xml:space="preserve">21,930</t>
    </r>
    <r>
      <rPr>
        <sz val="10"/>
        <rFont val="Noto Sans CJK SC"/>
        <family val="2"/>
      </rPr>
      <t xml:space="preserve">人で、約</t>
    </r>
    <r>
      <rPr>
        <sz val="10"/>
        <rFont val="Arial"/>
        <family val="0"/>
        <charset val="1"/>
      </rPr>
      <t xml:space="preserve">20%</t>
    </r>
    <r>
      <rPr>
        <sz val="10"/>
        <rFont val="Noto Sans CJK SC"/>
        <family val="2"/>
      </rPr>
      <t xml:space="preserve">が不全型、ほぼ全員が免疫グロブリンで治療され、そのうち約</t>
    </r>
    <r>
      <rPr>
        <sz val="10"/>
        <rFont val="Arial"/>
        <family val="0"/>
        <charset val="1"/>
      </rPr>
      <t xml:space="preserve">25%</t>
    </r>
    <r>
      <rPr>
        <sz val="10"/>
        <rFont val="Noto Sans CJK SC"/>
        <family val="2"/>
      </rPr>
      <t xml:space="preserve">が不応であった。発症</t>
    </r>
    <r>
      <rPr>
        <sz val="10"/>
        <rFont val="Arial"/>
        <family val="0"/>
        <charset val="1"/>
      </rPr>
      <t xml:space="preserve">1</t>
    </r>
    <r>
      <rPr>
        <sz val="10"/>
        <rFont val="Noto Sans CJK SC"/>
        <family val="2"/>
      </rPr>
      <t xml:space="preserve">か月後の心後遺症は</t>
    </r>
    <r>
      <rPr>
        <sz val="10"/>
        <rFont val="Arial"/>
        <family val="0"/>
        <charset val="1"/>
      </rPr>
      <t xml:space="preserve">2.3%</t>
    </r>
    <r>
      <rPr>
        <sz val="10"/>
        <rFont val="Noto Sans CJK SC"/>
        <family val="2"/>
      </rPr>
      <t xml:space="preserve">であった。</t>
    </r>
  </si>
  <si>
    <r>
      <rPr>
        <sz val="10"/>
        <rFont val="Arial"/>
        <family val="0"/>
        <charset val="1"/>
      </rPr>
      <t xml:space="preserve">PS-02-06-05 (id: JkxnuQw)</t>
    </r>
    <r>
      <rPr>
        <sz val="10"/>
        <rFont val="Noto Sans CJK SC"/>
        <family val="2"/>
      </rPr>
      <t xml:space="preserve">；</t>
    </r>
    <r>
      <rPr>
        <sz val="10"/>
        <rFont val="Arial"/>
        <family val="0"/>
        <charset val="1"/>
      </rPr>
      <t xml:space="preserve">TBL-01-00-573 (id: JlvnmW0)</t>
    </r>
  </si>
  <si>
    <t xml:space="preserve">SRC-216</t>
  </si>
  <si>
    <t xml:space="preserve">Nakamura Y, Yashiro M, Yanagawa H, et al. Epidemiology of Kawasaki disease in Japan in 2021-2022: Results of the 27th nationwide survey. Pediatr Int 2025;67:e70007</t>
  </si>
  <si>
    <t xml:space="preserve">10.1111/ped.70007</t>
  </si>
  <si>
    <t xml:space="preserve">40189891</t>
  </si>
  <si>
    <t xml:space="preserve">VD-001</t>
  </si>
  <si>
    <t xml:space="preserve">僧帽弁閉鎖不全症</t>
  </si>
  <si>
    <r>
      <rPr>
        <sz val="10"/>
        <rFont val="Noto Sans CJK SC"/>
        <family val="2"/>
      </rPr>
      <t xml:space="preserve">僧帽弁閉鎖不全症（</t>
    </r>
    <r>
      <rPr>
        <sz val="10"/>
        <rFont val="Arial"/>
        <family val="0"/>
        <charset val="1"/>
      </rPr>
      <t xml:space="preserve">MR</t>
    </r>
    <r>
      <rPr>
        <sz val="10"/>
        <rFont val="Noto Sans CJK SC"/>
        <family val="2"/>
      </rPr>
      <t xml:space="preserve">）は、弁尖・腱索・乳頭筋に器質的な異常がある一次性（器質性）</t>
    </r>
    <r>
      <rPr>
        <sz val="10"/>
        <rFont val="Arial"/>
        <family val="0"/>
        <charset val="1"/>
      </rPr>
      <t xml:space="preserve">MR</t>
    </r>
    <r>
      <rPr>
        <sz val="10"/>
        <rFont val="Noto Sans CJK SC"/>
        <family val="2"/>
      </rPr>
      <t xml:space="preserve">と、弁そのものは保たれていて左室や左房の拡大・機能低下によって起こる二次性（機能性）</t>
    </r>
    <r>
      <rPr>
        <sz val="10"/>
        <rFont val="Arial"/>
        <family val="0"/>
        <charset val="1"/>
      </rPr>
      <t xml:space="preserve">MR</t>
    </r>
    <r>
      <rPr>
        <sz val="10"/>
        <rFont val="Noto Sans CJK SC"/>
        <family val="2"/>
      </rPr>
      <t xml:space="preserve">に分けられる。一次性の原因には僧帽弁逸脱、リウマチ性変化、感染性心内膜炎、心筋梗塞後の乳頭筋断裂などがあり、二次性には左室の収縮不全による弁尖の牽引（テザリング）や、心房細動に伴う心房性機能性</t>
    </r>
    <r>
      <rPr>
        <sz val="10"/>
        <rFont val="Arial"/>
        <family val="0"/>
        <charset val="1"/>
      </rPr>
      <t xml:space="preserve">MR</t>
    </r>
    <r>
      <rPr>
        <sz val="10"/>
        <rFont val="Noto Sans CJK SC"/>
        <family val="2"/>
      </rPr>
      <t xml:space="preserve">がある。</t>
    </r>
  </si>
  <si>
    <r>
      <rPr>
        <sz val="10"/>
        <rFont val="Noto Sans CJK SC"/>
        <family val="2"/>
      </rPr>
      <t xml:space="preserve">医学各論 Ⅴ</t>
    </r>
    <r>
      <rPr>
        <sz val="10"/>
        <rFont val="Arial"/>
        <family val="0"/>
        <charset val="1"/>
      </rPr>
      <t xml:space="preserve">-4-A-②</t>
    </r>
    <r>
      <rPr>
        <sz val="10"/>
        <rFont val="Noto Sans CJK SC"/>
        <family val="2"/>
      </rPr>
      <t xml:space="preserve">（僧帽弁閉鎖不全症、</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</si>
  <si>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TBL-01-00-175 (id: Jlvnltg)</t>
    </r>
  </si>
  <si>
    <t xml:space="preserve">SRC-230</t>
  </si>
  <si>
    <r>
      <rPr>
        <sz val="10"/>
        <rFont val="Noto Sans CJK SC"/>
        <family val="2"/>
      </rPr>
      <t xml:space="preserve">日本循環器学会</t>
    </r>
    <r>
      <rPr>
        <sz val="10"/>
        <rFont val="Arial"/>
        <family val="0"/>
        <charset val="1"/>
      </rPr>
      <t xml:space="preserve">/</t>
    </r>
    <r>
      <rPr>
        <sz val="10"/>
        <rFont val="Noto Sans CJK SC"/>
        <family val="2"/>
      </rPr>
      <t xml:space="preserve">日本胸部外科学会</t>
    </r>
    <r>
      <rPr>
        <sz val="10"/>
        <rFont val="Arial"/>
        <family val="0"/>
        <charset val="1"/>
      </rPr>
      <t xml:space="preserve">/</t>
    </r>
    <r>
      <rPr>
        <sz val="10"/>
        <rFont val="Noto Sans CJK SC"/>
        <family val="2"/>
      </rPr>
      <t xml:space="preserve">日本血管外科学会</t>
    </r>
    <r>
      <rPr>
        <sz val="10"/>
        <rFont val="Arial"/>
        <family val="0"/>
        <charset val="1"/>
      </rPr>
      <t xml:space="preserve">/</t>
    </r>
    <r>
      <rPr>
        <sz val="10"/>
        <rFont val="Noto Sans CJK SC"/>
        <family val="2"/>
      </rPr>
      <t xml:space="preserve">日本心臓血管外科学会合同ガイドライン</t>
    </r>
    <r>
      <rPr>
        <sz val="10"/>
        <rFont val="Arial"/>
        <family val="0"/>
        <charset val="1"/>
      </rPr>
      <t xml:space="preserve">. 2020</t>
    </r>
    <r>
      <rPr>
        <sz val="10"/>
        <rFont val="Noto Sans CJK SC"/>
        <family val="2"/>
      </rPr>
      <t xml:space="preserve">年改訂版 弁膜症治療のガイドライン（班長：江石清行ほか）</t>
    </r>
    <r>
      <rPr>
        <sz val="10"/>
        <rFont val="Arial"/>
        <family val="0"/>
        <charset val="1"/>
      </rPr>
      <t xml:space="preserve">. 2020</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13</t>
    </r>
    <r>
      <rPr>
        <sz val="10"/>
        <rFont val="Noto Sans CJK SC"/>
        <family val="2"/>
      </rPr>
      <t xml:space="preserve">日発行（日本語版）</t>
    </r>
  </si>
  <si>
    <t xml:space="preserve">日本語版で確認した。英語版での該当箇所は未確認</t>
  </si>
  <si>
    <t xml:space="preserve">VD-002</t>
  </si>
  <si>
    <r>
      <rPr>
        <sz val="10"/>
        <rFont val="Noto Sans CJK SC"/>
        <family val="2"/>
      </rPr>
      <t xml:space="preserve">日本のガイドラインは、心エコーで重症 </t>
    </r>
    <r>
      <rPr>
        <sz val="10"/>
        <rFont val="Arial"/>
        <family val="0"/>
        <charset val="1"/>
      </rPr>
      <t xml:space="preserve">MR </t>
    </r>
    <r>
      <rPr>
        <sz val="10"/>
        <rFont val="Noto Sans CJK SC"/>
        <family val="2"/>
      </rPr>
      <t xml:space="preserve">とする目安を、有効逆流弁口面積</t>
    </r>
    <r>
      <rPr>
        <sz val="10"/>
        <rFont val="Arial"/>
        <family val="0"/>
        <charset val="1"/>
      </rPr>
      <t xml:space="preserve">0.40 cm²</t>
    </r>
    <r>
      <rPr>
        <sz val="10"/>
        <rFont val="Noto Sans CJK SC"/>
        <family val="2"/>
      </rPr>
      <t xml:space="preserve">以上、逆流量</t>
    </r>
    <r>
      <rPr>
        <sz val="10"/>
        <rFont val="Arial"/>
        <family val="0"/>
        <charset val="1"/>
      </rPr>
      <t xml:space="preserve">60 mL</t>
    </r>
    <r>
      <rPr>
        <sz val="10"/>
        <rFont val="Noto Sans CJK SC"/>
        <family val="2"/>
      </rPr>
      <t xml:space="preserve">以上、逆流率</t>
    </r>
    <r>
      <rPr>
        <sz val="10"/>
        <rFont val="Arial"/>
        <family val="0"/>
        <charset val="1"/>
      </rPr>
      <t xml:space="preserve">50%</t>
    </r>
    <r>
      <rPr>
        <sz val="10"/>
        <rFont val="Noto Sans CJK SC"/>
        <family val="2"/>
      </rPr>
      <t xml:space="preserve">以上、縮流部幅（</t>
    </r>
    <r>
      <rPr>
        <sz val="10"/>
        <rFont val="Arial"/>
        <family val="0"/>
        <charset val="1"/>
      </rPr>
      <t xml:space="preserve">vena contracta</t>
    </r>
    <r>
      <rPr>
        <sz val="10"/>
        <rFont val="Noto Sans CJK SC"/>
        <family val="2"/>
      </rPr>
      <t xml:space="preserve">）</t>
    </r>
    <r>
      <rPr>
        <sz val="10"/>
        <rFont val="Arial"/>
        <family val="0"/>
        <charset val="1"/>
      </rPr>
      <t xml:space="preserve">0.7 cm</t>
    </r>
    <r>
      <rPr>
        <sz val="10"/>
        <rFont val="Noto Sans CJK SC"/>
        <family val="2"/>
      </rPr>
      <t xml:space="preserve">以上としている。中等症はそれぞれ</t>
    </r>
    <r>
      <rPr>
        <sz val="10"/>
        <rFont val="Arial"/>
        <family val="0"/>
        <charset val="1"/>
      </rPr>
      <t xml:space="preserve">0.20</t>
    </r>
    <r>
      <rPr>
        <sz val="10"/>
        <rFont val="Noto Sans CJK SC"/>
        <family val="2"/>
      </rPr>
      <t xml:space="preserve">〜</t>
    </r>
    <r>
      <rPr>
        <sz val="10"/>
        <rFont val="Arial"/>
        <family val="0"/>
        <charset val="1"/>
      </rPr>
      <t xml:space="preserve">0.39 cm²</t>
    </r>
    <r>
      <rPr>
        <sz val="10"/>
        <rFont val="Noto Sans CJK SC"/>
        <family val="2"/>
      </rPr>
      <t xml:space="preserve">、</t>
    </r>
    <r>
      <rPr>
        <sz val="10"/>
        <rFont val="Arial"/>
        <family val="0"/>
        <charset val="1"/>
      </rPr>
      <t xml:space="preserve">30</t>
    </r>
    <r>
      <rPr>
        <sz val="10"/>
        <rFont val="Noto Sans CJK SC"/>
        <family val="2"/>
      </rPr>
      <t xml:space="preserve">〜</t>
    </r>
    <r>
      <rPr>
        <sz val="10"/>
        <rFont val="Arial"/>
        <family val="0"/>
        <charset val="1"/>
      </rPr>
      <t xml:space="preserve">59 mL</t>
    </r>
    <r>
      <rPr>
        <sz val="10"/>
        <rFont val="Noto Sans CJK SC"/>
        <family val="2"/>
      </rPr>
      <t xml:space="preserve">、</t>
    </r>
    <r>
      <rPr>
        <sz val="10"/>
        <rFont val="Arial"/>
        <family val="0"/>
        <charset val="1"/>
      </rPr>
      <t xml:space="preserve">30</t>
    </r>
    <r>
      <rPr>
        <sz val="10"/>
        <rFont val="Noto Sans CJK SC"/>
        <family val="2"/>
      </rPr>
      <t xml:space="preserve">〜</t>
    </r>
    <r>
      <rPr>
        <sz val="10"/>
        <rFont val="Arial"/>
        <family val="0"/>
        <charset val="1"/>
      </rPr>
      <t xml:space="preserve">49%</t>
    </r>
    <r>
      <rPr>
        <sz val="10"/>
        <rFont val="Noto Sans CJK SC"/>
        <family val="2"/>
      </rPr>
      <t xml:space="preserve">、</t>
    </r>
    <r>
      <rPr>
        <sz val="10"/>
        <rFont val="Arial"/>
        <family val="0"/>
        <charset val="1"/>
      </rPr>
      <t xml:space="preserve">0.3</t>
    </r>
    <r>
      <rPr>
        <sz val="10"/>
        <rFont val="Noto Sans CJK SC"/>
        <family val="2"/>
      </rPr>
      <t xml:space="preserve">〜</t>
    </r>
    <r>
      <rPr>
        <sz val="10"/>
        <rFont val="Arial"/>
        <family val="0"/>
        <charset val="1"/>
      </rPr>
      <t xml:space="preserve">0.69 cm </t>
    </r>
    <r>
      <rPr>
        <sz val="10"/>
        <rFont val="Noto Sans CJK SC"/>
        <family val="2"/>
      </rPr>
      <t xml:space="preserve">で、重症度は</t>
    </r>
    <r>
      <rPr>
        <sz val="10"/>
        <rFont val="Arial"/>
        <family val="0"/>
        <charset val="1"/>
      </rPr>
      <t xml:space="preserve">1</t>
    </r>
    <r>
      <rPr>
        <sz val="10"/>
        <rFont val="Noto Sans CJK SC"/>
        <family val="2"/>
      </rPr>
      <t xml:space="preserve">つの指標でなく複数の指標を合わせて判定する。</t>
    </r>
  </si>
  <si>
    <r>
      <rPr>
        <sz val="10"/>
        <rFont val="Arial"/>
        <family val="0"/>
        <charset val="1"/>
      </rPr>
      <t xml:space="preserve">PS-02-06-05 (id: JkxnuQw)</t>
    </r>
    <r>
      <rPr>
        <sz val="10"/>
        <rFont val="Noto Sans CJK SC"/>
        <family val="2"/>
      </rPr>
      <t xml:space="preserve">；</t>
    </r>
    <r>
      <rPr>
        <sz val="10"/>
        <rFont val="Arial"/>
        <family val="0"/>
        <charset val="1"/>
      </rPr>
      <t xml:space="preserve">TBL-01-00-175 (id: Jlvnltg)</t>
    </r>
    <r>
      <rPr>
        <sz val="10"/>
        <rFont val="Noto Sans CJK SC"/>
        <family val="2"/>
      </rPr>
      <t xml:space="preserve">；</t>
    </r>
    <r>
      <rPr>
        <sz val="10"/>
        <rFont val="Arial"/>
        <family val="0"/>
        <charset val="1"/>
      </rPr>
      <t xml:space="preserve">TBL-02-05-027 (id: JlAKpf4)</t>
    </r>
  </si>
  <si>
    <t xml:space="preserve">VD-003</t>
  </si>
  <si>
    <r>
      <rPr>
        <sz val="10"/>
        <rFont val="Noto Sans CJK SC"/>
        <family val="2"/>
      </rPr>
      <t xml:space="preserve">心不全症状のある重症の一次性 </t>
    </r>
    <r>
      <rPr>
        <sz val="10"/>
        <rFont val="Arial"/>
        <family val="0"/>
        <charset val="1"/>
      </rPr>
      <t xml:space="preserve">MR </t>
    </r>
    <r>
      <rPr>
        <sz val="10"/>
        <rFont val="Noto Sans CJK SC"/>
        <family val="2"/>
      </rPr>
      <t xml:space="preserve">では、</t>
    </r>
    <r>
      <rPr>
        <sz val="10"/>
        <rFont val="Arial"/>
        <family val="0"/>
        <charset val="1"/>
      </rPr>
      <t xml:space="preserve">LVEF </t>
    </r>
    <r>
      <rPr>
        <sz val="10"/>
        <rFont val="Noto Sans CJK SC"/>
        <family val="2"/>
      </rPr>
      <t xml:space="preserve">が</t>
    </r>
    <r>
      <rPr>
        <sz val="10"/>
        <rFont val="Arial"/>
        <family val="0"/>
        <charset val="1"/>
      </rPr>
      <t xml:space="preserve">30%</t>
    </r>
    <r>
      <rPr>
        <sz val="10"/>
        <rFont val="Noto Sans CJK SC"/>
        <family val="2"/>
      </rPr>
      <t xml:space="preserve">を超えていれば弁形成術か弁置換術が推奨される（推奨クラス</t>
    </r>
    <r>
      <rPr>
        <sz val="10"/>
        <rFont val="Arial"/>
        <family val="0"/>
        <charset val="1"/>
      </rPr>
      <t xml:space="preserve">I</t>
    </r>
    <r>
      <rPr>
        <sz val="10"/>
        <rFont val="Noto Sans CJK SC"/>
        <family val="2"/>
      </rPr>
      <t xml:space="preserve">）。耐久性のある形成が可能なら形成術が第一選択で、形成が難しい場合に置換術を選び、置換術でも腱索（とくに後尖側）を温存する。</t>
    </r>
  </si>
  <si>
    <r>
      <rPr>
        <sz val="10"/>
        <rFont val="Noto Sans CJK SC"/>
        <family val="2"/>
      </rPr>
      <t xml:space="preserve">クラス</t>
    </r>
    <r>
      <rPr>
        <sz val="10"/>
        <rFont val="Arial"/>
        <family val="0"/>
        <charset val="1"/>
      </rPr>
      <t xml:space="preserve">I</t>
    </r>
    <r>
      <rPr>
        <sz val="10"/>
        <rFont val="Noto Sans CJK SC"/>
        <family val="2"/>
      </rPr>
      <t xml:space="preserve">は日本語版本文の記載による。手術適応の推奨表（表</t>
    </r>
    <r>
      <rPr>
        <sz val="10"/>
        <rFont val="Arial"/>
        <family val="0"/>
        <charset val="1"/>
      </rPr>
      <t xml:space="preserve">12</t>
    </r>
    <r>
      <rPr>
        <sz val="10"/>
        <rFont val="Noto Sans CJK SC"/>
        <family val="2"/>
      </rPr>
      <t xml:space="preserve">・図</t>
    </r>
    <r>
      <rPr>
        <sz val="10"/>
        <rFont val="Arial"/>
        <family val="0"/>
        <charset val="1"/>
      </rPr>
      <t xml:space="preserve">6</t>
    </r>
    <r>
      <rPr>
        <sz val="10"/>
        <rFont val="Noto Sans CJK SC"/>
        <family val="2"/>
      </rPr>
      <t xml:space="preserve">）の閾値は取得範囲外で未確認。日本語版で確認した。英語版での該当箇所は未確認</t>
    </r>
  </si>
  <si>
    <t xml:space="preserve">VD-004</t>
  </si>
  <si>
    <r>
      <rPr>
        <sz val="10"/>
        <rFont val="Noto Sans CJK SC"/>
        <family val="2"/>
      </rPr>
      <t xml:space="preserve">症状のない重症の一次性 </t>
    </r>
    <r>
      <rPr>
        <sz val="10"/>
        <rFont val="Arial"/>
        <family val="0"/>
        <charset val="1"/>
      </rPr>
      <t xml:space="preserve">MR </t>
    </r>
    <r>
      <rPr>
        <sz val="10"/>
        <rFont val="Noto Sans CJK SC"/>
        <family val="2"/>
      </rPr>
      <t xml:space="preserve">でも、左室収縮末期径</t>
    </r>
    <r>
      <rPr>
        <sz val="10"/>
        <rFont val="Arial"/>
        <family val="0"/>
        <charset val="1"/>
      </rPr>
      <t xml:space="preserve">40 mm</t>
    </r>
    <r>
      <rPr>
        <sz val="10"/>
        <rFont val="Noto Sans CJK SC"/>
        <family val="2"/>
      </rPr>
      <t xml:space="preserve">未満かつ </t>
    </r>
    <r>
      <rPr>
        <sz val="10"/>
        <rFont val="Arial"/>
        <family val="0"/>
        <charset val="1"/>
      </rPr>
      <t xml:space="preserve">LVEF 60%</t>
    </r>
    <r>
      <rPr>
        <sz val="10"/>
        <rFont val="Noto Sans CJK SC"/>
        <family val="2"/>
      </rPr>
      <t xml:space="preserve">超で、心房細動も肺高血圧もない段階で、安全で耐久性のある形成術ができるなら早期の手術が推奨される（</t>
    </r>
    <r>
      <rPr>
        <sz val="10"/>
        <rFont val="Arial"/>
        <family val="0"/>
        <charset val="1"/>
      </rPr>
      <t xml:space="preserve">CQ1</t>
    </r>
    <r>
      <rPr>
        <sz val="10"/>
        <rFont val="Noto Sans CJK SC"/>
        <family val="2"/>
      </rPr>
      <t xml:space="preserve">：推奨の強さ</t>
    </r>
    <r>
      <rPr>
        <sz val="10"/>
        <rFont val="Arial"/>
        <family val="0"/>
        <charset val="1"/>
      </rPr>
      <t xml:space="preserve">2</t>
    </r>
    <r>
      <rPr>
        <sz val="10"/>
        <rFont val="Noto Sans CJK SC"/>
        <family val="2"/>
      </rPr>
      <t xml:space="preserve">、エビデンス総体</t>
    </r>
    <r>
      <rPr>
        <sz val="10"/>
        <rFont val="Arial"/>
        <family val="0"/>
        <charset val="1"/>
      </rPr>
      <t xml:space="preserve">C</t>
    </r>
    <r>
      <rPr>
        <sz val="10"/>
        <rFont val="Noto Sans CJK SC"/>
        <family val="2"/>
      </rPr>
      <t xml:space="preserve">）。</t>
    </r>
  </si>
  <si>
    <r>
      <rPr>
        <sz val="10"/>
        <rFont val="Arial"/>
        <family val="0"/>
        <charset val="1"/>
      </rPr>
      <t xml:space="preserve">CQ </t>
    </r>
    <r>
      <rPr>
        <sz val="10"/>
        <rFont val="Noto Sans CJK SC"/>
        <family val="2"/>
      </rPr>
      <t xml:space="preserve">の推奨は </t>
    </r>
    <r>
      <rPr>
        <sz val="10"/>
        <rFont val="Arial"/>
        <family val="0"/>
        <charset val="1"/>
      </rPr>
      <t xml:space="preserve">Minds </t>
    </r>
    <r>
      <rPr>
        <sz val="10"/>
        <rFont val="Noto Sans CJK SC"/>
        <family val="2"/>
      </rPr>
      <t xml:space="preserve">方式（推奨の強さ・エビデンス総体）で、推奨クラスとは表記が異なる。日本語版で確認した。英語版での該当箇所は未確認</t>
    </r>
  </si>
  <si>
    <t xml:space="preserve">VD-005</t>
  </si>
  <si>
    <t xml:space="preserve">大動脈弁狭窄症</t>
  </si>
  <si>
    <r>
      <rPr>
        <sz val="10"/>
        <rFont val="Noto Sans CJK SC"/>
        <family val="2"/>
      </rPr>
      <t xml:space="preserve">日本のガイドラインは </t>
    </r>
    <r>
      <rPr>
        <sz val="10"/>
        <rFont val="Arial"/>
        <family val="0"/>
        <charset val="1"/>
      </rPr>
      <t xml:space="preserve">CQ3 </t>
    </r>
    <r>
      <rPr>
        <sz val="10"/>
        <rFont val="Noto Sans CJK SC"/>
        <family val="2"/>
      </rPr>
      <t xml:space="preserve">で、大動脈弁最大血流速度</t>
    </r>
    <r>
      <rPr>
        <sz val="10"/>
        <rFont val="Arial"/>
        <family val="0"/>
        <charset val="1"/>
      </rPr>
      <t xml:space="preserve">5.0 m/</t>
    </r>
    <r>
      <rPr>
        <sz val="10"/>
        <rFont val="Noto Sans CJK SC"/>
        <family val="2"/>
      </rPr>
      <t xml:space="preserve">秒以上、平均圧較差</t>
    </r>
    <r>
      <rPr>
        <sz val="10"/>
        <rFont val="Arial"/>
        <family val="0"/>
        <charset val="1"/>
      </rPr>
      <t xml:space="preserve">60 mmHg</t>
    </r>
    <r>
      <rPr>
        <sz val="10"/>
        <rFont val="Noto Sans CJK SC"/>
        <family val="2"/>
      </rPr>
      <t xml:space="preserve">以上、弁口面積</t>
    </r>
    <r>
      <rPr>
        <sz val="10"/>
        <rFont val="Arial"/>
        <family val="0"/>
        <charset val="1"/>
      </rPr>
      <t xml:space="preserve">0.6 cm²</t>
    </r>
    <r>
      <rPr>
        <sz val="10"/>
        <rFont val="Noto Sans CJK SC"/>
        <family val="2"/>
      </rPr>
      <t xml:space="preserve">未満を超重症の大動脈弁狭窄症（</t>
    </r>
    <r>
      <rPr>
        <sz val="10"/>
        <rFont val="Arial"/>
        <family val="0"/>
        <charset val="1"/>
      </rPr>
      <t xml:space="preserve">AS</t>
    </r>
    <r>
      <rPr>
        <sz val="10"/>
        <rFont val="Noto Sans CJK SC"/>
        <family val="2"/>
      </rPr>
      <t xml:space="preserve">）の目安としてあげ、症状のない重症 </t>
    </r>
    <r>
      <rPr>
        <sz val="10"/>
        <rFont val="Arial"/>
        <family val="0"/>
        <charset val="1"/>
      </rPr>
      <t xml:space="preserve">AS </t>
    </r>
    <r>
      <rPr>
        <sz val="10"/>
        <rFont val="Noto Sans CJK SC"/>
        <family val="2"/>
      </rPr>
      <t xml:space="preserve">でも手術リスクが低ければ手術を推奨している（推奨の強さ</t>
    </r>
    <r>
      <rPr>
        <sz val="10"/>
        <rFont val="Arial"/>
        <family val="0"/>
        <charset val="1"/>
      </rPr>
      <t xml:space="preserve">2</t>
    </r>
    <r>
      <rPr>
        <sz val="10"/>
        <rFont val="Noto Sans CJK SC"/>
        <family val="2"/>
      </rPr>
      <t xml:space="preserve">、エビデンス総体</t>
    </r>
    <r>
      <rPr>
        <sz val="10"/>
        <rFont val="Arial"/>
        <family val="0"/>
        <charset val="1"/>
      </rPr>
      <t xml:space="preserve">B</t>
    </r>
    <r>
      <rPr>
        <sz val="10"/>
        <rFont val="Noto Sans CJK SC"/>
        <family val="2"/>
      </rPr>
      <t xml:space="preserve">）。</t>
    </r>
  </si>
  <si>
    <r>
      <rPr>
        <sz val="10"/>
        <rFont val="Noto Sans CJK SC"/>
        <family val="2"/>
      </rPr>
      <t xml:space="preserve">医学各論 Ⅴ</t>
    </r>
    <r>
      <rPr>
        <sz val="10"/>
        <rFont val="Arial"/>
        <family val="0"/>
        <charset val="1"/>
      </rPr>
      <t xml:space="preserve">-4-B-①</t>
    </r>
    <r>
      <rPr>
        <sz val="10"/>
        <rFont val="Noto Sans CJK SC"/>
        <family val="2"/>
      </rPr>
      <t xml:space="preserve">（大動脈弁狭窄症、</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</si>
  <si>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TBL-01-00-176 (id: Jlvnlts)</t>
    </r>
  </si>
  <si>
    <r>
      <rPr>
        <sz val="10"/>
        <rFont val="Noto Sans CJK SC"/>
        <family val="2"/>
      </rPr>
      <t xml:space="preserve">超重症の</t>
    </r>
    <r>
      <rPr>
        <sz val="10"/>
        <rFont val="Arial"/>
        <family val="0"/>
        <charset val="1"/>
      </rPr>
      <t xml:space="preserve">3</t>
    </r>
    <r>
      <rPr>
        <sz val="10"/>
        <rFont val="Noto Sans CJK SC"/>
        <family val="2"/>
      </rPr>
      <t xml:space="preserve">項目の組み合わせ（いずれか</t>
    </r>
    <r>
      <rPr>
        <sz val="10"/>
        <rFont val="Arial"/>
        <family val="0"/>
        <charset val="1"/>
      </rPr>
      <t xml:space="preserve">1</t>
    </r>
    <r>
      <rPr>
        <sz val="10"/>
        <rFont val="Noto Sans CJK SC"/>
        <family val="2"/>
      </rPr>
      <t xml:space="preserve">つか、すべてか）は抜粋では確認できなかった。</t>
    </r>
    <r>
      <rPr>
        <sz val="10"/>
        <rFont val="Arial"/>
        <family val="0"/>
        <charset val="1"/>
      </rPr>
      <t xml:space="preserve">AS </t>
    </r>
    <r>
      <rPr>
        <sz val="10"/>
        <rFont val="Noto Sans CJK SC"/>
        <family val="2"/>
      </rPr>
      <t xml:space="preserve">の重症度区分の表（表</t>
    </r>
    <r>
      <rPr>
        <sz val="10"/>
        <rFont val="Arial"/>
        <family val="0"/>
        <charset val="1"/>
      </rPr>
      <t xml:space="preserve">30</t>
    </r>
    <r>
      <rPr>
        <sz val="10"/>
        <rFont val="Noto Sans CJK SC"/>
        <family val="2"/>
      </rPr>
      <t xml:space="preserve">）は取得範囲外で未確認。日本語版で確認した。英語版での該当箇所は未確認</t>
    </r>
  </si>
  <si>
    <t xml:space="preserve">VD-006</t>
  </si>
  <si>
    <r>
      <rPr>
        <sz val="10"/>
        <rFont val="Noto Sans CJK SC"/>
        <family val="2"/>
      </rPr>
      <t xml:space="preserve">高齢の </t>
    </r>
    <r>
      <rPr>
        <sz val="10"/>
        <rFont val="Arial"/>
        <family val="0"/>
        <charset val="1"/>
      </rPr>
      <t xml:space="preserve">AS </t>
    </r>
    <r>
      <rPr>
        <sz val="10"/>
        <rFont val="Noto Sans CJK SC"/>
        <family val="2"/>
      </rPr>
      <t xml:space="preserve">患者の治療（外科的大動脈弁置換術か </t>
    </r>
    <r>
      <rPr>
        <sz val="10"/>
        <rFont val="Arial"/>
        <family val="0"/>
        <charset val="1"/>
      </rPr>
      <t xml:space="preserve">TAVI </t>
    </r>
    <r>
      <rPr>
        <sz val="10"/>
        <rFont val="Noto Sans CJK SC"/>
        <family val="2"/>
      </rPr>
      <t xml:space="preserve">か、介入するかどうか）は、重症度に加えて年齢、フレイル、認知機能、併存疾患をふまえ、循環器内科医と心臓外科医を中心とする弁膜症チーム（ハートチーム）が専門に偏らずに協議して決める。</t>
    </r>
  </si>
  <si>
    <r>
      <rPr>
        <sz val="10"/>
        <rFont val="Arial"/>
        <family val="0"/>
        <charset val="1"/>
      </rPr>
      <t xml:space="preserve">PS-02-06-05 (id: JkxnuQw)</t>
    </r>
    <r>
      <rPr>
        <sz val="10"/>
        <rFont val="Noto Sans CJK SC"/>
        <family val="2"/>
      </rPr>
      <t xml:space="preserve">；</t>
    </r>
    <r>
      <rPr>
        <sz val="10"/>
        <rFont val="Arial"/>
        <family val="0"/>
        <charset val="1"/>
      </rPr>
      <t xml:space="preserve">TBL-01-00-176 (id: Jlvnlts)</t>
    </r>
    <r>
      <rPr>
        <sz val="10"/>
        <rFont val="Noto Sans CJK SC"/>
        <family val="2"/>
      </rPr>
      <t xml:space="preserve">；</t>
    </r>
    <r>
      <rPr>
        <sz val="10"/>
        <rFont val="Arial"/>
        <family val="0"/>
        <charset val="1"/>
      </rPr>
      <t xml:space="preserve">PS-02-06-04 (id: JkxnuQs)</t>
    </r>
  </si>
  <si>
    <r>
      <rPr>
        <sz val="10"/>
        <rFont val="Arial"/>
        <family val="0"/>
        <charset val="1"/>
      </rPr>
      <t xml:space="preserve">TAVI </t>
    </r>
    <r>
      <rPr>
        <sz val="10"/>
        <rFont val="Noto Sans CJK SC"/>
        <family val="2"/>
      </rPr>
      <t xml:space="preserve">と外科的弁置換の選択の年齢の目安（表</t>
    </r>
    <r>
      <rPr>
        <sz val="10"/>
        <rFont val="Arial"/>
        <family val="0"/>
        <charset val="1"/>
      </rPr>
      <t xml:space="preserve">33 </t>
    </r>
    <r>
      <rPr>
        <sz val="10"/>
        <rFont val="Noto Sans CJK SC"/>
        <family val="2"/>
      </rPr>
      <t xml:space="preserve">など）は取得範囲外で未確認。日本語版で確認した。英語版での該当箇所は未確認</t>
    </r>
  </si>
  <si>
    <t xml:space="preserve">VD-007</t>
  </si>
  <si>
    <r>
      <rPr>
        <sz val="10"/>
        <rFont val="Noto Sans CJK SC"/>
        <family val="2"/>
      </rPr>
      <t xml:space="preserve">米国の </t>
    </r>
    <r>
      <rPr>
        <sz val="10"/>
        <rFont val="Arial"/>
        <family val="0"/>
        <charset val="1"/>
      </rPr>
      <t xml:space="preserve">ACC/AHA 2020 </t>
    </r>
    <r>
      <rPr>
        <sz val="10"/>
        <rFont val="Noto Sans CJK SC"/>
        <family val="2"/>
      </rPr>
      <t xml:space="preserve">ガイドラインは、大動脈弁最大血流速度</t>
    </r>
    <r>
      <rPr>
        <sz val="10"/>
        <rFont val="Arial"/>
        <family val="0"/>
        <charset val="1"/>
      </rPr>
      <t xml:space="preserve">4 m/</t>
    </r>
    <r>
      <rPr>
        <sz val="10"/>
        <rFont val="Noto Sans CJK SC"/>
        <family val="2"/>
      </rPr>
      <t xml:space="preserve">秒以上または平均圧較差</t>
    </r>
    <r>
      <rPr>
        <sz val="10"/>
        <rFont val="Arial"/>
        <family val="0"/>
        <charset val="1"/>
      </rPr>
      <t xml:space="preserve">40 mmHg</t>
    </r>
    <r>
      <rPr>
        <sz val="10"/>
        <rFont val="Noto Sans CJK SC"/>
        <family val="2"/>
      </rPr>
      <t xml:space="preserve">以上を重症 </t>
    </r>
    <r>
      <rPr>
        <sz val="10"/>
        <rFont val="Arial"/>
        <family val="0"/>
        <charset val="1"/>
      </rPr>
      <t xml:space="preserve">AS </t>
    </r>
    <r>
      <rPr>
        <sz val="10"/>
        <rFont val="Noto Sans CJK SC"/>
        <family val="2"/>
      </rPr>
      <t xml:space="preserve">とする。弁口面積は通常</t>
    </r>
    <r>
      <rPr>
        <sz val="10"/>
        <rFont val="Arial"/>
        <family val="0"/>
        <charset val="1"/>
      </rPr>
      <t xml:space="preserve">1.0 cm²</t>
    </r>
    <r>
      <rPr>
        <sz val="10"/>
        <rFont val="Noto Sans CJK SC"/>
        <family val="2"/>
      </rPr>
      <t xml:space="preserve">以下（体表面積あたり</t>
    </r>
    <r>
      <rPr>
        <sz val="10"/>
        <rFont val="Arial"/>
        <family val="0"/>
        <charset val="1"/>
      </rPr>
      <t xml:space="preserve">0.6 cm²/m²</t>
    </r>
    <r>
      <rPr>
        <sz val="10"/>
        <rFont val="Noto Sans CJK SC"/>
        <family val="2"/>
      </rPr>
      <t xml:space="preserve">以下）だが、重症の定義に必須ではない。最大血流速度</t>
    </r>
    <r>
      <rPr>
        <sz val="10"/>
        <rFont val="Arial"/>
        <family val="0"/>
        <charset val="1"/>
      </rPr>
      <t xml:space="preserve">5 m/</t>
    </r>
    <r>
      <rPr>
        <sz val="10"/>
        <rFont val="Noto Sans CJK SC"/>
        <family val="2"/>
      </rPr>
      <t xml:space="preserve">秒以上または平均圧較差</t>
    </r>
    <r>
      <rPr>
        <sz val="10"/>
        <rFont val="Arial"/>
        <family val="0"/>
        <charset val="1"/>
      </rPr>
      <t xml:space="preserve">60 mmHg</t>
    </r>
    <r>
      <rPr>
        <sz val="10"/>
        <rFont val="Noto Sans CJK SC"/>
        <family val="2"/>
      </rPr>
      <t xml:space="preserve">以上は超重症とされる。</t>
    </r>
  </si>
  <si>
    <r>
      <rPr>
        <sz val="10"/>
        <rFont val="Arial"/>
        <family val="0"/>
        <charset val="1"/>
      </rPr>
      <t xml:space="preserve">PS-02-06-05 (id: JkxnuQw)</t>
    </r>
    <r>
      <rPr>
        <sz val="10"/>
        <rFont val="Noto Sans CJK SC"/>
        <family val="2"/>
      </rPr>
      <t xml:space="preserve">；</t>
    </r>
    <r>
      <rPr>
        <sz val="10"/>
        <rFont val="Arial"/>
        <family val="0"/>
        <charset val="1"/>
      </rPr>
      <t xml:space="preserve">TBL-01-00-176 (id: Jlvnlts)</t>
    </r>
    <r>
      <rPr>
        <sz val="10"/>
        <rFont val="Noto Sans CJK SC"/>
        <family val="2"/>
      </rPr>
      <t xml:space="preserve">；</t>
    </r>
    <r>
      <rPr>
        <sz val="10"/>
        <rFont val="Arial"/>
        <family val="0"/>
        <charset val="1"/>
      </rPr>
      <t xml:space="preserve">TBL-02-05-027 (id: JlAKpf4)</t>
    </r>
  </si>
  <si>
    <t xml:space="preserve">SRC-231</t>
  </si>
  <si>
    <t xml:space="preserve">Otto CM, Nishimura RA, Bonow RO, et al. 2020 ACC/AHA Guideline for the Management of Patients With Valvular Heart Disease. Circulation 2021;143:e72-e227</t>
  </si>
  <si>
    <t xml:space="preserve">10.1161/CIR.0000000000000923</t>
  </si>
  <si>
    <t xml:space="preserve">VD-008</t>
  </si>
  <si>
    <r>
      <rPr>
        <sz val="10"/>
        <rFont val="Arial"/>
        <family val="0"/>
        <charset val="1"/>
      </rPr>
      <t xml:space="preserve">ACC/AHA 2020 </t>
    </r>
    <r>
      <rPr>
        <sz val="10"/>
        <rFont val="Noto Sans CJK SC"/>
        <family val="2"/>
      </rPr>
      <t xml:space="preserve">の病期分類では、重症 </t>
    </r>
    <r>
      <rPr>
        <sz val="10"/>
        <rFont val="Arial"/>
        <family val="0"/>
        <charset val="1"/>
      </rPr>
      <t xml:space="preserve">AS </t>
    </r>
    <r>
      <rPr>
        <sz val="10"/>
        <rFont val="Noto Sans CJK SC"/>
        <family val="2"/>
      </rPr>
      <t xml:space="preserve">のうち無症状で </t>
    </r>
    <r>
      <rPr>
        <sz val="10"/>
        <rFont val="Arial"/>
        <family val="0"/>
        <charset val="1"/>
      </rPr>
      <t xml:space="preserve">LVEF </t>
    </r>
    <r>
      <rPr>
        <sz val="10"/>
        <rFont val="Noto Sans CJK SC"/>
        <family val="2"/>
      </rPr>
      <t xml:space="preserve">が保たれたものを </t>
    </r>
    <r>
      <rPr>
        <sz val="10"/>
        <rFont val="Arial"/>
        <family val="0"/>
        <charset val="1"/>
      </rPr>
      <t xml:space="preserve">C1</t>
    </r>
    <r>
      <rPr>
        <sz val="10"/>
        <rFont val="Noto Sans CJK SC"/>
        <family val="2"/>
      </rPr>
      <t xml:space="preserve">、無症状で </t>
    </r>
    <r>
      <rPr>
        <sz val="10"/>
        <rFont val="Arial"/>
        <family val="0"/>
        <charset val="1"/>
      </rPr>
      <t xml:space="preserve">LVEF 50%</t>
    </r>
    <r>
      <rPr>
        <sz val="10"/>
        <rFont val="Noto Sans CJK SC"/>
        <family val="2"/>
      </rPr>
      <t xml:space="preserve">未満のものを </t>
    </r>
    <r>
      <rPr>
        <sz val="10"/>
        <rFont val="Arial"/>
        <family val="0"/>
        <charset val="1"/>
      </rPr>
      <t xml:space="preserve">C2</t>
    </r>
    <r>
      <rPr>
        <sz val="10"/>
        <rFont val="Noto Sans CJK SC"/>
        <family val="2"/>
      </rPr>
      <t xml:space="preserve">、症状のある高圧較差のものを </t>
    </r>
    <r>
      <rPr>
        <sz val="10"/>
        <rFont val="Arial"/>
        <family val="0"/>
        <charset val="1"/>
      </rPr>
      <t xml:space="preserve">D1 </t>
    </r>
    <r>
      <rPr>
        <sz val="10"/>
        <rFont val="Noto Sans CJK SC"/>
        <family val="2"/>
      </rPr>
      <t xml:space="preserve">とする。</t>
    </r>
    <r>
      <rPr>
        <sz val="10"/>
        <rFont val="Arial"/>
        <family val="0"/>
        <charset val="1"/>
      </rPr>
      <t xml:space="preserve">D1 </t>
    </r>
    <r>
      <rPr>
        <sz val="10"/>
        <rFont val="Noto Sans CJK SC"/>
        <family val="2"/>
      </rPr>
      <t xml:space="preserve">の症状として、労作時の呼吸困難・運動耐容能の低下・心不全、労作時の狭心痛、労作時の失神や前失神があげられている。</t>
    </r>
  </si>
  <si>
    <r>
      <rPr>
        <sz val="10"/>
        <rFont val="Arial"/>
        <family val="0"/>
        <charset val="1"/>
      </rPr>
      <t xml:space="preserve">PS-02-06-05 (id: JkxnuQw)</t>
    </r>
    <r>
      <rPr>
        <sz val="10"/>
        <rFont val="Noto Sans CJK SC"/>
        <family val="2"/>
      </rPr>
      <t xml:space="preserve">；</t>
    </r>
    <r>
      <rPr>
        <sz val="10"/>
        <rFont val="Arial"/>
        <family val="0"/>
        <charset val="1"/>
      </rPr>
      <t xml:space="preserve">TBL-01-00-176 (id: Jlvnlts)</t>
    </r>
    <r>
      <rPr>
        <sz val="10"/>
        <rFont val="Noto Sans CJK SC"/>
        <family val="2"/>
      </rPr>
      <t xml:space="preserve">；</t>
    </r>
    <r>
      <rPr>
        <sz val="10"/>
        <rFont val="Arial"/>
        <family val="0"/>
        <charset val="1"/>
      </rPr>
      <t xml:space="preserve">TBL-02-05-017 (id: JlAKpfo)</t>
    </r>
    <r>
      <rPr>
        <sz val="10"/>
        <rFont val="Noto Sans CJK SC"/>
        <family val="2"/>
      </rPr>
      <t xml:space="preserve">；</t>
    </r>
    <r>
      <rPr>
        <sz val="10"/>
        <rFont val="Arial"/>
        <family val="0"/>
        <charset val="1"/>
      </rPr>
      <t xml:space="preserve">TBL-02-05-021 (id: JlAKpfI)</t>
    </r>
    <r>
      <rPr>
        <sz val="10"/>
        <rFont val="Noto Sans CJK SC"/>
        <family val="2"/>
      </rPr>
      <t xml:space="preserve">；</t>
    </r>
    <r>
      <rPr>
        <sz val="10"/>
        <rFont val="Arial"/>
        <family val="0"/>
        <charset val="1"/>
      </rPr>
      <t xml:space="preserve">TBL-02-05-020 (id: JlAKpfU)</t>
    </r>
  </si>
  <si>
    <t xml:space="preserve">VD-009</t>
  </si>
  <si>
    <r>
      <rPr>
        <sz val="10"/>
        <rFont val="Noto Sans CJK SC"/>
        <family val="2"/>
      </rPr>
      <t xml:space="preserve">弁口面積</t>
    </r>
    <r>
      <rPr>
        <sz val="10"/>
        <rFont val="Arial"/>
        <family val="0"/>
        <charset val="1"/>
      </rPr>
      <t xml:space="preserve">1.0 cm²</t>
    </r>
    <r>
      <rPr>
        <sz val="10"/>
        <rFont val="Noto Sans CJK SC"/>
        <family val="2"/>
      </rPr>
      <t xml:space="preserve">以下なのに安静時の最大血流速度</t>
    </r>
    <r>
      <rPr>
        <sz val="10"/>
        <rFont val="Arial"/>
        <family val="0"/>
        <charset val="1"/>
      </rPr>
      <t xml:space="preserve">4 m/</t>
    </r>
    <r>
      <rPr>
        <sz val="10"/>
        <rFont val="Noto Sans CJK SC"/>
        <family val="2"/>
      </rPr>
      <t xml:space="preserve">秒未満・平均圧較差</t>
    </r>
    <r>
      <rPr>
        <sz val="10"/>
        <rFont val="Arial"/>
        <family val="0"/>
        <charset val="1"/>
      </rPr>
      <t xml:space="preserve">40 mmHg</t>
    </r>
    <r>
      <rPr>
        <sz val="10"/>
        <rFont val="Noto Sans CJK SC"/>
        <family val="2"/>
      </rPr>
      <t xml:space="preserve">未満の重症 </t>
    </r>
    <r>
      <rPr>
        <sz val="10"/>
        <rFont val="Arial"/>
        <family val="0"/>
        <charset val="1"/>
      </rPr>
      <t xml:space="preserve">AS </t>
    </r>
    <r>
      <rPr>
        <sz val="10"/>
        <rFont val="Noto Sans CJK SC"/>
        <family val="2"/>
      </rPr>
      <t xml:space="preserve">には、</t>
    </r>
    <r>
      <rPr>
        <sz val="10"/>
        <rFont val="Arial"/>
        <family val="0"/>
        <charset val="1"/>
      </rPr>
      <t xml:space="preserve">LVEF 50%</t>
    </r>
    <r>
      <rPr>
        <sz val="10"/>
        <rFont val="Noto Sans CJK SC"/>
        <family val="2"/>
      </rPr>
      <t xml:space="preserve">未満の古典的な低流量・低圧較差 </t>
    </r>
    <r>
      <rPr>
        <sz val="10"/>
        <rFont val="Arial"/>
        <family val="0"/>
        <charset val="1"/>
      </rPr>
      <t xml:space="preserve">AS</t>
    </r>
    <r>
      <rPr>
        <sz val="10"/>
        <rFont val="Noto Sans CJK SC"/>
        <family val="2"/>
      </rPr>
      <t xml:space="preserve">（</t>
    </r>
    <r>
      <rPr>
        <sz val="10"/>
        <rFont val="Arial"/>
        <family val="0"/>
        <charset val="1"/>
      </rPr>
      <t xml:space="preserve">D2</t>
    </r>
    <r>
      <rPr>
        <sz val="10"/>
        <rFont val="Noto Sans CJK SC"/>
        <family val="2"/>
      </rPr>
      <t xml:space="preserve">）と、</t>
    </r>
    <r>
      <rPr>
        <sz val="10"/>
        <rFont val="Arial"/>
        <family val="0"/>
        <charset val="1"/>
      </rPr>
      <t xml:space="preserve">LVEF 50%</t>
    </r>
    <r>
      <rPr>
        <sz val="10"/>
        <rFont val="Noto Sans CJK SC"/>
        <family val="2"/>
      </rPr>
      <t xml:space="preserve">以上で</t>
    </r>
    <r>
      <rPr>
        <sz val="10"/>
        <rFont val="Arial"/>
        <family val="0"/>
        <charset val="1"/>
      </rPr>
      <t xml:space="preserve">1</t>
    </r>
    <r>
      <rPr>
        <sz val="10"/>
        <rFont val="Noto Sans CJK SC"/>
        <family val="2"/>
      </rPr>
      <t xml:space="preserve">回拍出量係数</t>
    </r>
    <r>
      <rPr>
        <sz val="10"/>
        <rFont val="Arial"/>
        <family val="0"/>
        <charset val="1"/>
      </rPr>
      <t xml:space="preserve">35 mL/m²</t>
    </r>
    <r>
      <rPr>
        <sz val="10"/>
        <rFont val="Noto Sans CJK SC"/>
        <family val="2"/>
      </rPr>
      <t xml:space="preserve">未満の逆説的な低流量・低圧較差 </t>
    </r>
    <r>
      <rPr>
        <sz val="10"/>
        <rFont val="Arial"/>
        <family val="0"/>
        <charset val="1"/>
      </rPr>
      <t xml:space="preserve">AS</t>
    </r>
    <r>
      <rPr>
        <sz val="10"/>
        <rFont val="Noto Sans CJK SC"/>
        <family val="2"/>
      </rPr>
      <t xml:space="preserve">（</t>
    </r>
    <r>
      <rPr>
        <sz val="10"/>
        <rFont val="Arial"/>
        <family val="0"/>
        <charset val="1"/>
      </rPr>
      <t xml:space="preserve">D3</t>
    </r>
    <r>
      <rPr>
        <sz val="10"/>
        <rFont val="Noto Sans CJK SC"/>
        <family val="2"/>
      </rPr>
      <t xml:space="preserve">）がある。</t>
    </r>
    <r>
      <rPr>
        <sz val="10"/>
        <rFont val="Arial"/>
        <family val="0"/>
        <charset val="1"/>
      </rPr>
      <t xml:space="preserve">D2 </t>
    </r>
    <r>
      <rPr>
        <sz val="10"/>
        <rFont val="Noto Sans CJK SC"/>
        <family val="2"/>
      </rPr>
      <t xml:space="preserve">では低用量ドブタミン負荷で、どの流量でも弁口面積</t>
    </r>
    <r>
      <rPr>
        <sz val="10"/>
        <rFont val="Arial"/>
        <family val="0"/>
        <charset val="1"/>
      </rPr>
      <t xml:space="preserve">1.0 cm²</t>
    </r>
    <r>
      <rPr>
        <sz val="10"/>
        <rFont val="Noto Sans CJK SC"/>
        <family val="2"/>
      </rPr>
      <t xml:space="preserve">未満のまま最大血流速度</t>
    </r>
    <r>
      <rPr>
        <sz val="10"/>
        <rFont val="Arial"/>
        <family val="0"/>
        <charset val="1"/>
      </rPr>
      <t xml:space="preserve">4 m/</t>
    </r>
    <r>
      <rPr>
        <sz val="10"/>
        <rFont val="Noto Sans CJK SC"/>
        <family val="2"/>
      </rPr>
      <t xml:space="preserve">秒以上に達することが重症の根拠となる（負荷検査は推奨</t>
    </r>
    <r>
      <rPr>
        <sz val="10"/>
        <rFont val="Arial"/>
        <family val="0"/>
        <charset val="1"/>
      </rPr>
      <t xml:space="preserve">2a</t>
    </r>
    <r>
      <rPr>
        <sz val="10"/>
        <rFont val="Noto Sans CJK SC"/>
        <family val="2"/>
      </rPr>
      <t xml:space="preserve">、</t>
    </r>
    <r>
      <rPr>
        <sz val="10"/>
        <rFont val="Arial"/>
        <family val="0"/>
        <charset val="1"/>
      </rPr>
      <t xml:space="preserve">B-NR</t>
    </r>
    <r>
      <rPr>
        <sz val="10"/>
        <rFont val="Noto Sans CJK SC"/>
        <family val="2"/>
      </rPr>
      <t xml:space="preserve">）。</t>
    </r>
    <r>
      <rPr>
        <sz val="10"/>
        <rFont val="Arial"/>
        <family val="0"/>
        <charset val="1"/>
      </rPr>
      <t xml:space="preserve">D3 </t>
    </r>
    <r>
      <rPr>
        <sz val="10"/>
        <rFont val="Noto Sans CJK SC"/>
        <family val="2"/>
      </rPr>
      <t xml:space="preserve">の評価は収縮期血圧</t>
    </r>
    <r>
      <rPr>
        <sz val="10"/>
        <rFont val="Arial"/>
        <family val="0"/>
        <charset val="1"/>
      </rPr>
      <t xml:space="preserve">140 mmHg</t>
    </r>
    <r>
      <rPr>
        <sz val="10"/>
        <rFont val="Noto Sans CJK SC"/>
        <family val="2"/>
      </rPr>
      <t xml:space="preserve">未満で行い（推奨</t>
    </r>
    <r>
      <rPr>
        <sz val="10"/>
        <rFont val="Arial"/>
        <family val="0"/>
        <charset val="1"/>
      </rPr>
      <t xml:space="preserve">1</t>
    </r>
    <r>
      <rPr>
        <sz val="10"/>
        <rFont val="Noto Sans CJK SC"/>
        <family val="2"/>
      </rPr>
      <t xml:space="preserve">、</t>
    </r>
    <r>
      <rPr>
        <sz val="10"/>
        <rFont val="Arial"/>
        <family val="0"/>
        <charset val="1"/>
      </rPr>
      <t xml:space="preserve">B-NR</t>
    </r>
    <r>
      <rPr>
        <sz val="10"/>
        <rFont val="Noto Sans CJK SC"/>
        <family val="2"/>
      </rPr>
      <t xml:space="preserve">）、</t>
    </r>
    <r>
      <rPr>
        <sz val="10"/>
        <rFont val="Arial"/>
        <family val="0"/>
        <charset val="1"/>
      </rPr>
      <t xml:space="preserve">CT </t>
    </r>
    <r>
      <rPr>
        <sz val="10"/>
        <rFont val="Noto Sans CJK SC"/>
        <family val="2"/>
      </rPr>
      <t xml:space="preserve">による大動脈弁の石灰化スコアも参考にする（推奨</t>
    </r>
    <r>
      <rPr>
        <sz val="10"/>
        <rFont val="Arial"/>
        <family val="0"/>
        <charset val="1"/>
      </rPr>
      <t xml:space="preserve">2a</t>
    </r>
    <r>
      <rPr>
        <sz val="10"/>
        <rFont val="Noto Sans CJK SC"/>
        <family val="2"/>
      </rPr>
      <t xml:space="preserve">、</t>
    </r>
    <r>
      <rPr>
        <sz val="10"/>
        <rFont val="Arial"/>
        <family val="0"/>
        <charset val="1"/>
      </rPr>
      <t xml:space="preserve">B-NR</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</si>
  <si>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TBL-01-00-176 (id: Jlvnlts)</t>
    </r>
    <r>
      <rPr>
        <sz val="10"/>
        <rFont val="Noto Sans CJK SC"/>
        <family val="2"/>
      </rPr>
      <t xml:space="preserve">；</t>
    </r>
    <r>
      <rPr>
        <sz val="10"/>
        <rFont val="Arial"/>
        <family val="0"/>
        <charset val="1"/>
      </rPr>
      <t xml:space="preserve">TBL-02-05-027 (id: JlAKpf4)</t>
    </r>
    <r>
      <rPr>
        <sz val="10"/>
        <rFont val="Noto Sans CJK SC"/>
        <family val="2"/>
      </rPr>
      <t xml:space="preserve">；</t>
    </r>
    <r>
      <rPr>
        <sz val="10"/>
        <rFont val="Arial"/>
        <family val="0"/>
        <charset val="1"/>
      </rPr>
      <t xml:space="preserve">TBL-02-05-029 (id: JlAKpgA)</t>
    </r>
  </si>
  <si>
    <t xml:space="preserve">VD-010</t>
  </si>
  <si>
    <t xml:space="preserve">感染性心内膜炎</t>
  </si>
  <si>
    <r>
      <rPr>
        <sz val="10"/>
        <rFont val="Arial"/>
        <family val="0"/>
        <charset val="1"/>
      </rPr>
      <t xml:space="preserve">ACC/AHA 2020 </t>
    </r>
    <r>
      <rPr>
        <sz val="10"/>
        <rFont val="Noto Sans CJK SC"/>
        <family val="2"/>
      </rPr>
      <t xml:space="preserve">は、人工弁（経カテーテル弁・ホモグラフトを含む）、弁形成に用いた人工材料（人工弁輪・人工腱索・クリップ）、感染性心内膜炎の既往、未修復のチアノーゼ性先天性心疾患、人工パッチやデバイスの近くに遺残短絡や逆流がある修復後の先天性心疾患、構造異常のある弁の逆流を伴う心移植後の患者に限り、歯肉の操作や口腔粘膜の穿孔を伴う歯科処置の前の抗菌薬予防を妥当としている（推奨</t>
    </r>
    <r>
      <rPr>
        <sz val="10"/>
        <rFont val="Arial"/>
        <family val="0"/>
        <charset val="1"/>
      </rPr>
      <t xml:space="preserve">2a</t>
    </r>
    <r>
      <rPr>
        <sz val="10"/>
        <rFont val="Noto Sans CJK SC"/>
        <family val="2"/>
      </rPr>
      <t xml:space="preserve">、</t>
    </r>
    <r>
      <rPr>
        <sz val="10"/>
        <rFont val="Arial"/>
        <family val="0"/>
        <charset val="1"/>
      </rPr>
      <t xml:space="preserve">C-LD</t>
    </r>
    <r>
      <rPr>
        <sz val="10"/>
        <rFont val="Noto Sans CJK SC"/>
        <family val="2"/>
      </rPr>
      <t xml:space="preserve">）。経食道心エコー、上部・下部消化管内視鏡、膀胱鏡など歯科以外の処置では、活動性の感染がなければ予防投与の利益はない（推奨</t>
    </r>
    <r>
      <rPr>
        <sz val="10"/>
        <rFont val="Arial"/>
        <family val="0"/>
        <charset val="1"/>
      </rPr>
      <t xml:space="preserve">3</t>
    </r>
    <r>
      <rPr>
        <sz val="10"/>
        <rFont val="Noto Sans CJK SC"/>
        <family val="2"/>
      </rPr>
      <t xml:space="preserve">：利益なし、</t>
    </r>
    <r>
      <rPr>
        <sz val="10"/>
        <rFont val="Arial"/>
        <family val="0"/>
        <charset val="1"/>
      </rPr>
      <t xml:space="preserve">B-NR</t>
    </r>
    <r>
      <rPr>
        <sz val="10"/>
        <rFont val="Noto Sans CJK SC"/>
        <family val="2"/>
      </rPr>
      <t xml:space="preserve">）。</t>
    </r>
  </si>
  <si>
    <r>
      <rPr>
        <sz val="10"/>
        <rFont val="Noto Sans CJK SC"/>
        <family val="2"/>
      </rPr>
      <t xml:space="preserve">医学各論 Ⅴ</t>
    </r>
    <r>
      <rPr>
        <sz val="10"/>
        <rFont val="Arial"/>
        <family val="0"/>
        <charset val="1"/>
      </rPr>
      <t xml:space="preserve">-4-C-②</t>
    </r>
    <r>
      <rPr>
        <sz val="10"/>
        <rFont val="Noto Sans CJK SC"/>
        <family val="2"/>
      </rPr>
      <t xml:space="preserve">（感染性心内膜炎、</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</si>
  <si>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TBL-01-00-181 (id: Jlvnlug)</t>
    </r>
  </si>
  <si>
    <t xml:space="preserve">VD-011</t>
  </si>
  <si>
    <t xml:space="preserve">リウマチ性心炎</t>
  </si>
  <si>
    <r>
      <rPr>
        <sz val="10"/>
        <rFont val="Noto Sans CJK SC"/>
        <family val="2"/>
      </rPr>
      <t xml:space="preserve">リウマチ性心疾患の患者にはリウマチ熱の二次予防が推奨される（推奨</t>
    </r>
    <r>
      <rPr>
        <sz val="10"/>
        <rFont val="Arial"/>
        <family val="0"/>
        <charset val="1"/>
      </rPr>
      <t xml:space="preserve">1</t>
    </r>
    <r>
      <rPr>
        <sz val="10"/>
        <rFont val="Noto Sans CJK SC"/>
        <family val="2"/>
      </rPr>
      <t xml:space="preserve">、</t>
    </r>
    <r>
      <rPr>
        <sz val="10"/>
        <rFont val="Arial"/>
        <family val="0"/>
        <charset val="1"/>
      </rPr>
      <t xml:space="preserve">C-EO</t>
    </r>
    <r>
      <rPr>
        <sz val="10"/>
        <rFont val="Noto Sans CJK SC"/>
        <family val="2"/>
      </rPr>
      <t xml:space="preserve">）。予防の期間は、心炎があり弁膜症が残った場合は</t>
    </r>
    <r>
      <rPr>
        <sz val="10"/>
        <rFont val="Arial"/>
        <family val="0"/>
        <charset val="1"/>
      </rPr>
      <t xml:space="preserve">10</t>
    </r>
    <r>
      <rPr>
        <sz val="10"/>
        <rFont val="Noto Sans CJK SC"/>
        <family val="2"/>
      </rPr>
      <t xml:space="preserve">年間か</t>
    </r>
    <r>
      <rPr>
        <sz val="10"/>
        <rFont val="Arial"/>
        <family val="0"/>
        <charset val="1"/>
      </rPr>
      <t xml:space="preserve">40</t>
    </r>
    <r>
      <rPr>
        <sz val="10"/>
        <rFont val="Noto Sans CJK SC"/>
        <family val="2"/>
      </rPr>
      <t xml:space="preserve">歳までの長い方、心炎があったが弁膜症が残らなかった場合は</t>
    </r>
    <r>
      <rPr>
        <sz val="10"/>
        <rFont val="Arial"/>
        <family val="0"/>
        <charset val="1"/>
      </rPr>
      <t xml:space="preserve">10</t>
    </r>
    <r>
      <rPr>
        <sz val="10"/>
        <rFont val="Noto Sans CJK SC"/>
        <family val="2"/>
      </rPr>
      <t xml:space="preserve">年間か</t>
    </r>
    <r>
      <rPr>
        <sz val="10"/>
        <rFont val="Arial"/>
        <family val="0"/>
        <charset val="1"/>
      </rPr>
      <t xml:space="preserve">21</t>
    </r>
    <r>
      <rPr>
        <sz val="10"/>
        <rFont val="Noto Sans CJK SC"/>
        <family val="2"/>
      </rPr>
      <t xml:space="preserve">歳までの長い方、心炎がなかった場合は</t>
    </r>
    <r>
      <rPr>
        <sz val="10"/>
        <rFont val="Arial"/>
        <family val="0"/>
        <charset val="1"/>
      </rPr>
      <t xml:space="preserve">5</t>
    </r>
    <r>
      <rPr>
        <sz val="10"/>
        <rFont val="Noto Sans CJK SC"/>
        <family val="2"/>
      </rPr>
      <t xml:space="preserve">年間か</t>
    </r>
    <r>
      <rPr>
        <sz val="10"/>
        <rFont val="Arial"/>
        <family val="0"/>
        <charset val="1"/>
      </rPr>
      <t xml:space="preserve">21</t>
    </r>
    <r>
      <rPr>
        <sz val="10"/>
        <rFont val="Noto Sans CJK SC"/>
        <family val="2"/>
      </rPr>
      <t xml:space="preserve">歳までの長い方で、弁置換後も続ける。方法の例は、ベンザチンペニシリン</t>
    </r>
    <r>
      <rPr>
        <sz val="10"/>
        <rFont val="Arial"/>
        <family val="0"/>
        <charset val="1"/>
      </rPr>
      <t xml:space="preserve">G 120</t>
    </r>
    <r>
      <rPr>
        <sz val="10"/>
        <rFont val="Noto Sans CJK SC"/>
        <family val="2"/>
      </rPr>
      <t xml:space="preserve">万単位の筋注を</t>
    </r>
    <r>
      <rPr>
        <sz val="10"/>
        <rFont val="Arial"/>
        <family val="0"/>
        <charset val="1"/>
      </rPr>
      <t xml:space="preserve">4</t>
    </r>
    <r>
      <rPr>
        <sz val="10"/>
        <rFont val="Noto Sans CJK SC"/>
        <family val="2"/>
      </rPr>
      <t xml:space="preserve">週ごと（一部の高リスクの状況では</t>
    </r>
    <r>
      <rPr>
        <sz val="10"/>
        <rFont val="Arial"/>
        <family val="0"/>
        <charset val="1"/>
      </rPr>
      <t xml:space="preserve">3</t>
    </r>
    <r>
      <rPr>
        <sz val="10"/>
        <rFont val="Noto Sans CJK SC"/>
        <family val="2"/>
      </rPr>
      <t xml:space="preserve">週ごと）に行うものである。</t>
    </r>
  </si>
  <si>
    <r>
      <rPr>
        <sz val="10"/>
        <rFont val="Noto Sans CJK SC"/>
        <family val="2"/>
      </rPr>
      <t xml:space="preserve">医学各論 Ⅴ</t>
    </r>
    <r>
      <rPr>
        <sz val="10"/>
        <rFont val="Arial"/>
        <family val="0"/>
        <charset val="1"/>
      </rPr>
      <t xml:space="preserve">-4-C-④</t>
    </r>
    <r>
      <rPr>
        <sz val="10"/>
        <rFont val="Noto Sans CJK SC"/>
        <family val="2"/>
      </rPr>
      <t xml:space="preserve">（リウマチ性心炎、</t>
    </r>
    <r>
      <rPr>
        <sz val="10"/>
        <rFont val="Arial"/>
        <family val="0"/>
        <charset val="1"/>
      </rPr>
      <t xml:space="preserve">c</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</si>
  <si>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PS-02-06-04 (id: JkxnuQs)</t>
    </r>
  </si>
  <si>
    <r>
      <rPr>
        <sz val="10"/>
        <rFont val="Noto Sans CJK SC"/>
        <family val="2"/>
      </rPr>
      <t xml:space="preserve">米国のガイドラインの推奨。日本でのベンザチンペニシリン</t>
    </r>
    <r>
      <rPr>
        <sz val="10"/>
        <rFont val="Arial"/>
        <family val="0"/>
        <charset val="1"/>
      </rPr>
      <t xml:space="preserve">G</t>
    </r>
    <r>
      <rPr>
        <sz val="10"/>
        <rFont val="Noto Sans CJK SC"/>
        <family val="2"/>
      </rPr>
      <t xml:space="preserve">筋注製剤のリウマチ熱予防への承認・保険適用は確認していない</t>
    </r>
  </si>
  <si>
    <t xml:space="preserve">VD-012</t>
  </si>
  <si>
    <t xml:space="preserve">僧帽弁狭窄症</t>
  </si>
  <si>
    <r>
      <rPr>
        <sz val="10"/>
        <rFont val="Noto Sans CJK SC"/>
        <family val="2"/>
      </rPr>
      <t xml:space="preserve">心房細動を伴う弁膜症の抗凝固療法として、</t>
    </r>
    <r>
      <rPr>
        <sz val="10"/>
        <rFont val="Arial"/>
        <family val="0"/>
        <charset val="1"/>
      </rPr>
      <t xml:space="preserve">ACC/AHA 2020 </t>
    </r>
    <r>
      <rPr>
        <sz val="10"/>
        <rFont val="Noto Sans CJK SC"/>
        <family val="2"/>
      </rPr>
      <t xml:space="preserve">は、リウマチ性の僧帽弁狭窄症ではビタミン</t>
    </r>
    <r>
      <rPr>
        <sz val="10"/>
        <rFont val="Arial"/>
        <family val="0"/>
        <charset val="1"/>
      </rPr>
      <t xml:space="preserve">K</t>
    </r>
    <r>
      <rPr>
        <sz val="10"/>
        <rFont val="Noto Sans CJK SC"/>
        <family val="2"/>
      </rPr>
      <t xml:space="preserve">拮抗薬（ワルファリン）の長期投与を推奨する（推奨</t>
    </r>
    <r>
      <rPr>
        <sz val="10"/>
        <rFont val="Arial"/>
        <family val="0"/>
        <charset val="1"/>
      </rPr>
      <t xml:space="preserve">1</t>
    </r>
    <r>
      <rPr>
        <sz val="10"/>
        <rFont val="Noto Sans CJK SC"/>
        <family val="2"/>
      </rPr>
      <t xml:space="preserve">、</t>
    </r>
    <r>
      <rPr>
        <sz val="10"/>
        <rFont val="Arial"/>
        <family val="0"/>
        <charset val="1"/>
      </rPr>
      <t xml:space="preserve">C-EO</t>
    </r>
    <r>
      <rPr>
        <sz val="10"/>
        <rFont val="Noto Sans CJK SC"/>
        <family val="2"/>
      </rPr>
      <t xml:space="preserve">）。リウマチ性僧帽弁狭窄症以外の自己弁の弁膜症や、置換後</t>
    </r>
    <r>
      <rPr>
        <sz val="10"/>
        <rFont val="Arial"/>
        <family val="0"/>
        <charset val="1"/>
      </rPr>
      <t xml:space="preserve">3</t>
    </r>
    <r>
      <rPr>
        <sz val="10"/>
        <rFont val="Noto Sans CJK SC"/>
        <family val="2"/>
      </rPr>
      <t xml:space="preserve">か月を超えた生体弁では、</t>
    </r>
    <r>
      <rPr>
        <sz val="10"/>
        <rFont val="Arial"/>
        <family val="0"/>
        <charset val="1"/>
      </rPr>
      <t xml:space="preserve">CHA2DS2-VASc </t>
    </r>
    <r>
      <rPr>
        <sz val="10"/>
        <rFont val="Noto Sans CJK SC"/>
        <family val="2"/>
      </rPr>
      <t xml:space="preserve">スコアにもとづいて直接経口抗凝固薬（</t>
    </r>
    <r>
      <rPr>
        <sz val="10"/>
        <rFont val="Arial"/>
        <family val="0"/>
        <charset val="1"/>
      </rPr>
      <t xml:space="preserve">DOAC</t>
    </r>
    <r>
      <rPr>
        <sz val="10"/>
        <rFont val="Noto Sans CJK SC"/>
        <family val="2"/>
      </rPr>
      <t xml:space="preserve">）をワルファリンの代わりに使える（推奨</t>
    </r>
    <r>
      <rPr>
        <sz val="10"/>
        <rFont val="Arial"/>
        <family val="0"/>
        <charset val="1"/>
      </rPr>
      <t xml:space="preserve">1</t>
    </r>
    <r>
      <rPr>
        <sz val="10"/>
        <rFont val="Noto Sans CJK SC"/>
        <family val="2"/>
      </rPr>
      <t xml:space="preserve">、</t>
    </r>
    <r>
      <rPr>
        <sz val="10"/>
        <rFont val="Arial"/>
        <family val="0"/>
        <charset val="1"/>
      </rPr>
      <t xml:space="preserve">A</t>
    </r>
    <r>
      <rPr>
        <sz val="10"/>
        <rFont val="Noto Sans CJK SC"/>
        <family val="2"/>
      </rPr>
      <t xml:space="preserve">）。</t>
    </r>
  </si>
  <si>
    <r>
      <rPr>
        <sz val="10"/>
        <rFont val="Noto Sans CJK SC"/>
        <family val="2"/>
      </rPr>
      <t xml:space="preserve">医学各論 Ⅴ</t>
    </r>
    <r>
      <rPr>
        <sz val="10"/>
        <rFont val="Arial"/>
        <family val="0"/>
        <charset val="1"/>
      </rPr>
      <t xml:space="preserve">-4-A-①</t>
    </r>
    <r>
      <rPr>
        <sz val="10"/>
        <rFont val="Noto Sans CJK SC"/>
        <family val="2"/>
      </rPr>
      <t xml:space="preserve">（僧帽弁狭窄症、</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</si>
  <si>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TBL-01-00-175 (id: Jlvnltg)</t>
    </r>
    <r>
      <rPr>
        <sz val="10"/>
        <rFont val="Noto Sans CJK SC"/>
        <family val="2"/>
      </rPr>
      <t xml:space="preserve">；</t>
    </r>
    <r>
      <rPr>
        <sz val="10"/>
        <rFont val="Arial"/>
        <family val="0"/>
        <charset val="1"/>
      </rPr>
      <t xml:space="preserve">TBL-01-00-166 (id: Jlvnlsg)</t>
    </r>
  </si>
  <si>
    <t xml:space="preserve">VD-013</t>
  </si>
  <si>
    <t xml:space="preserve">弁膜症</t>
  </si>
  <si>
    <r>
      <rPr>
        <sz val="10"/>
        <rFont val="Noto Sans CJK SC"/>
        <family val="2"/>
      </rPr>
      <t xml:space="preserve">機械弁の患者では、心房細動の有無にかかわらず </t>
    </r>
    <r>
      <rPr>
        <sz val="10"/>
        <rFont val="Arial"/>
        <family val="0"/>
        <charset val="1"/>
      </rPr>
      <t xml:space="preserve">DOAC </t>
    </r>
    <r>
      <rPr>
        <sz val="10"/>
        <rFont val="Noto Sans CJK SC"/>
        <family val="2"/>
      </rPr>
      <t xml:space="preserve">は使わず、ワルファリンなどのビタミン</t>
    </r>
    <r>
      <rPr>
        <sz val="10"/>
        <rFont val="Arial"/>
        <family val="0"/>
        <charset val="1"/>
      </rPr>
      <t xml:space="preserve">K</t>
    </r>
    <r>
      <rPr>
        <sz val="10"/>
        <rFont val="Noto Sans CJK SC"/>
        <family val="2"/>
      </rPr>
      <t xml:space="preserve">拮抗薬で抗凝固を行う（</t>
    </r>
    <r>
      <rPr>
        <sz val="10"/>
        <rFont val="Arial"/>
        <family val="0"/>
        <charset val="1"/>
      </rPr>
      <t xml:space="preserve">DOAC </t>
    </r>
    <r>
      <rPr>
        <sz val="10"/>
        <rFont val="Noto Sans CJK SC"/>
        <family val="2"/>
      </rPr>
      <t xml:space="preserve">は推奨</t>
    </r>
    <r>
      <rPr>
        <sz val="10"/>
        <rFont val="Arial"/>
        <family val="0"/>
        <charset val="1"/>
      </rPr>
      <t xml:space="preserve">3</t>
    </r>
    <r>
      <rPr>
        <sz val="10"/>
        <rFont val="Noto Sans CJK SC"/>
        <family val="2"/>
      </rPr>
      <t xml:space="preserve">：有害、エビデンス</t>
    </r>
    <r>
      <rPr>
        <sz val="10"/>
        <rFont val="Arial"/>
        <family val="0"/>
        <charset val="1"/>
      </rPr>
      <t xml:space="preserve">B-R</t>
    </r>
    <r>
      <rPr>
        <sz val="10"/>
        <rFont val="Noto Sans CJK SC"/>
        <family val="2"/>
      </rPr>
      <t xml:space="preserve">）。</t>
    </r>
  </si>
  <si>
    <r>
      <rPr>
        <sz val="10"/>
        <rFont val="Noto Sans CJK SC"/>
        <family val="2"/>
      </rPr>
      <t xml:space="preserve">医学各論 Ⅴ</t>
    </r>
    <r>
      <rPr>
        <sz val="10"/>
        <rFont val="Arial"/>
        <family val="0"/>
        <charset val="1"/>
      </rPr>
      <t xml:space="preserve">-4-B-①</t>
    </r>
    <r>
      <rPr>
        <sz val="10"/>
        <rFont val="Noto Sans CJK SC"/>
        <family val="2"/>
      </rPr>
      <t xml:space="preserve">（大動脈弁狭窄症、</t>
    </r>
    <r>
      <rPr>
        <sz val="10"/>
        <rFont val="Arial"/>
        <family val="0"/>
        <charset val="1"/>
      </rPr>
      <t xml:space="preserve">a</t>
    </r>
    <r>
      <rPr>
        <sz val="10"/>
        <rFont val="Noto Sans CJK SC"/>
        <family val="2"/>
      </rPr>
      <t xml:space="preserve">）；医学各論 Ⅴ</t>
    </r>
    <r>
      <rPr>
        <sz val="10"/>
        <rFont val="Arial"/>
        <family val="0"/>
        <charset val="1"/>
      </rPr>
      <t xml:space="preserve">-4-A-①</t>
    </r>
    <r>
      <rPr>
        <sz val="10"/>
        <rFont val="Noto Sans CJK SC"/>
        <family val="2"/>
      </rPr>
      <t xml:space="preserve">（僧帽弁狭窄症、</t>
    </r>
    <r>
      <rPr>
        <sz val="10"/>
        <rFont val="Arial"/>
        <family val="0"/>
        <charset val="1"/>
      </rPr>
      <t xml:space="preserve">a</t>
    </r>
    <r>
      <rPr>
        <sz val="10"/>
        <rFont val="Noto Sans CJK SC"/>
        <family val="2"/>
      </rPr>
      <t xml:space="preserve">）</t>
    </r>
  </si>
  <si>
    <t xml:space="preserve">VD-014</t>
  </si>
  <si>
    <r>
      <rPr>
        <sz val="10"/>
        <rFont val="Arial"/>
        <family val="0"/>
        <charset val="1"/>
      </rPr>
      <t xml:space="preserve">ACC/AHA 2020 </t>
    </r>
    <r>
      <rPr>
        <sz val="10"/>
        <rFont val="Noto Sans CJK SC"/>
        <family val="2"/>
      </rPr>
      <t xml:space="preserve">は、症状のない僧帽弁狭窄症の心エコーによる経過観察の間隔を、弁口面積</t>
    </r>
    <r>
      <rPr>
        <sz val="10"/>
        <rFont val="Arial"/>
        <family val="0"/>
        <charset val="1"/>
      </rPr>
      <t xml:space="preserve">1.5 cm²</t>
    </r>
    <r>
      <rPr>
        <sz val="10"/>
        <rFont val="Noto Sans CJK SC"/>
        <family val="2"/>
      </rPr>
      <t xml:space="preserve">超では</t>
    </r>
    <r>
      <rPr>
        <sz val="10"/>
        <rFont val="Arial"/>
        <family val="0"/>
        <charset val="1"/>
      </rPr>
      <t xml:space="preserve">3</t>
    </r>
    <r>
      <rPr>
        <sz val="10"/>
        <rFont val="Noto Sans CJK SC"/>
        <family val="2"/>
      </rPr>
      <t xml:space="preserve">〜</t>
    </r>
    <r>
      <rPr>
        <sz val="10"/>
        <rFont val="Arial"/>
        <family val="0"/>
        <charset val="1"/>
      </rPr>
      <t xml:space="preserve">5</t>
    </r>
    <r>
      <rPr>
        <sz val="10"/>
        <rFont val="Noto Sans CJK SC"/>
        <family val="2"/>
      </rPr>
      <t xml:space="preserve">年ごと、</t>
    </r>
    <r>
      <rPr>
        <sz val="10"/>
        <rFont val="Arial"/>
        <family val="0"/>
        <charset val="1"/>
      </rPr>
      <t xml:space="preserve">1.0</t>
    </r>
    <r>
      <rPr>
        <sz val="10"/>
        <rFont val="Noto Sans CJK SC"/>
        <family val="2"/>
      </rPr>
      <t xml:space="preserve">〜</t>
    </r>
    <r>
      <rPr>
        <sz val="10"/>
        <rFont val="Arial"/>
        <family val="0"/>
        <charset val="1"/>
      </rPr>
      <t xml:space="preserve">1.5 cm²</t>
    </r>
    <r>
      <rPr>
        <sz val="10"/>
        <rFont val="Noto Sans CJK SC"/>
        <family val="2"/>
      </rPr>
      <t xml:space="preserve">では</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年ごと、</t>
    </r>
    <r>
      <rPr>
        <sz val="10"/>
        <rFont val="Arial"/>
        <family val="0"/>
        <charset val="1"/>
      </rPr>
      <t xml:space="preserve">1.0 cm²</t>
    </r>
    <r>
      <rPr>
        <sz val="10"/>
        <rFont val="Noto Sans CJK SC"/>
        <family val="2"/>
      </rPr>
      <t xml:space="preserve">未満では毎年としている。</t>
    </r>
  </si>
  <si>
    <r>
      <rPr>
        <sz val="10"/>
        <rFont val="Arial"/>
        <family val="0"/>
        <charset val="1"/>
      </rPr>
      <t xml:space="preserve">MS </t>
    </r>
    <r>
      <rPr>
        <sz val="10"/>
        <rFont val="Noto Sans CJK SC"/>
        <family val="2"/>
      </rPr>
      <t xml:space="preserve">の病期（重症の弁口面積の定義）と経皮的僧帽弁交連切開術の適応の章は取得範囲外で未確認</t>
    </r>
  </si>
  <si>
    <t xml:space="preserve">VD-015</t>
  </si>
  <si>
    <r>
      <rPr>
        <sz val="10"/>
        <rFont val="Arial"/>
        <family val="0"/>
        <charset val="1"/>
      </rPr>
      <t xml:space="preserve">PARTNER 3 </t>
    </r>
    <r>
      <rPr>
        <sz val="10"/>
        <rFont val="Noto Sans CJK SC"/>
        <family val="2"/>
      </rPr>
      <t xml:space="preserve">試験では、手術リスクの低い重症 </t>
    </r>
    <r>
      <rPr>
        <sz val="10"/>
        <rFont val="Arial"/>
        <family val="0"/>
        <charset val="1"/>
      </rPr>
      <t xml:space="preserve">AS </t>
    </r>
    <r>
      <rPr>
        <sz val="10"/>
        <rFont val="Noto Sans CJK SC"/>
        <family val="2"/>
      </rPr>
      <t xml:space="preserve">の患者</t>
    </r>
    <r>
      <rPr>
        <sz val="10"/>
        <rFont val="Arial"/>
        <family val="0"/>
        <charset val="1"/>
      </rPr>
      <t xml:space="preserve">1,000</t>
    </r>
    <r>
      <rPr>
        <sz val="10"/>
        <rFont val="Noto Sans CJK SC"/>
        <family val="2"/>
      </rPr>
      <t xml:space="preserve">人（平均</t>
    </r>
    <r>
      <rPr>
        <sz val="10"/>
        <rFont val="Arial"/>
        <family val="0"/>
        <charset val="1"/>
      </rPr>
      <t xml:space="preserve">73</t>
    </r>
    <r>
      <rPr>
        <sz val="10"/>
        <rFont val="Noto Sans CJK SC"/>
        <family val="2"/>
      </rPr>
      <t xml:space="preserve">歳、</t>
    </r>
    <r>
      <rPr>
        <sz val="10"/>
        <rFont val="Arial"/>
        <family val="0"/>
        <charset val="1"/>
      </rPr>
      <t xml:space="preserve">STS </t>
    </r>
    <r>
      <rPr>
        <sz val="10"/>
        <rFont val="Noto Sans CJK SC"/>
        <family val="2"/>
      </rPr>
      <t xml:space="preserve">スコア平均</t>
    </r>
    <r>
      <rPr>
        <sz val="10"/>
        <rFont val="Arial"/>
        <family val="0"/>
        <charset val="1"/>
      </rPr>
      <t xml:space="preserve">1.9%</t>
    </r>
    <r>
      <rPr>
        <sz val="10"/>
        <rFont val="Noto Sans CJK SC"/>
        <family val="2"/>
      </rPr>
      <t xml:space="preserve">）をバルーン拡張型弁による </t>
    </r>
    <r>
      <rPr>
        <sz val="10"/>
        <rFont val="Arial"/>
        <family val="0"/>
        <charset val="1"/>
      </rPr>
      <t xml:space="preserve">TAVI </t>
    </r>
    <r>
      <rPr>
        <sz val="10"/>
        <rFont val="Noto Sans CJK SC"/>
        <family val="2"/>
      </rPr>
      <t xml:space="preserve">と外科的弁置換に割り付け、</t>
    </r>
    <r>
      <rPr>
        <sz val="10"/>
        <rFont val="Arial"/>
        <family val="0"/>
        <charset val="1"/>
      </rPr>
      <t xml:space="preserve">1</t>
    </r>
    <r>
      <rPr>
        <sz val="10"/>
        <rFont val="Noto Sans CJK SC"/>
        <family val="2"/>
      </rPr>
      <t xml:space="preserve">年時点の死亡・脳卒中・再入院の複合は </t>
    </r>
    <r>
      <rPr>
        <sz val="10"/>
        <rFont val="Arial"/>
        <family val="0"/>
        <charset val="1"/>
      </rPr>
      <t xml:space="preserve">TAVI </t>
    </r>
    <r>
      <rPr>
        <sz val="10"/>
        <rFont val="Noto Sans CJK SC"/>
        <family val="2"/>
      </rPr>
      <t xml:space="preserve">で</t>
    </r>
    <r>
      <rPr>
        <sz val="10"/>
        <rFont val="Arial"/>
        <family val="0"/>
        <charset val="1"/>
      </rPr>
      <t xml:space="preserve">8.5%</t>
    </r>
    <r>
      <rPr>
        <sz val="10"/>
        <rFont val="Noto Sans CJK SC"/>
        <family val="2"/>
      </rPr>
      <t xml:space="preserve">、外科で</t>
    </r>
    <r>
      <rPr>
        <sz val="10"/>
        <rFont val="Arial"/>
        <family val="0"/>
        <charset val="1"/>
      </rPr>
      <t xml:space="preserve">15.1%</t>
    </r>
    <r>
      <rPr>
        <sz val="10"/>
        <rFont val="Noto Sans CJK SC"/>
        <family val="2"/>
      </rPr>
      <t xml:space="preserve">だった（ハザード比</t>
    </r>
    <r>
      <rPr>
        <sz val="10"/>
        <rFont val="Arial"/>
        <family val="0"/>
        <charset val="1"/>
      </rPr>
      <t xml:space="preserve">0.54</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0.37</t>
    </r>
    <r>
      <rPr>
        <sz val="10"/>
        <rFont val="Noto Sans CJK SC"/>
        <family val="2"/>
      </rPr>
      <t xml:space="preserve">〜</t>
    </r>
    <r>
      <rPr>
        <sz val="10"/>
        <rFont val="Arial"/>
        <family val="0"/>
        <charset val="1"/>
      </rPr>
      <t xml:space="preserve">0.79</t>
    </r>
    <r>
      <rPr>
        <sz val="10"/>
        <rFont val="Noto Sans CJK SC"/>
        <family val="2"/>
      </rPr>
      <t xml:space="preserve">）。</t>
    </r>
    <r>
      <rPr>
        <sz val="10"/>
        <rFont val="Arial"/>
        <family val="0"/>
        <charset val="1"/>
      </rPr>
      <t xml:space="preserve">TAVI </t>
    </r>
    <r>
      <rPr>
        <sz val="10"/>
        <rFont val="Noto Sans CJK SC"/>
        <family val="2"/>
      </rPr>
      <t xml:space="preserve">では</t>
    </r>
    <r>
      <rPr>
        <sz val="10"/>
        <rFont val="Arial"/>
        <family val="0"/>
        <charset val="1"/>
      </rPr>
      <t xml:space="preserve">30</t>
    </r>
    <r>
      <rPr>
        <sz val="10"/>
        <rFont val="Noto Sans CJK SC"/>
        <family val="2"/>
      </rPr>
      <t xml:space="preserve">日時点の脳卒中と新規の心房細動が少なく、入院期間も短かった。主要な血管合併症、ペースメーカー植込み、中等度以上の弁周囲逆流には差がなかった。</t>
    </r>
  </si>
  <si>
    <t xml:space="preserve">国際（主に北米）</t>
  </si>
  <si>
    <t xml:space="preserve">SRC-238</t>
  </si>
  <si>
    <t xml:space="preserve">Mack MJ, et al. Transcatheter Aortic-Valve Replacement with a Balloon-Expandable Valve in Low-Risk Patients. N Engl J Med 2019;380:1695-1705</t>
  </si>
  <si>
    <t xml:space="preserve">10.1056/NEJMoa1814052</t>
  </si>
  <si>
    <t xml:space="preserve">30883058</t>
  </si>
  <si>
    <r>
      <rPr>
        <sz val="10"/>
        <rFont val="Arial"/>
        <family val="0"/>
        <charset val="1"/>
      </rPr>
      <t xml:space="preserve">1</t>
    </r>
    <r>
      <rPr>
        <sz val="10"/>
        <rFont val="Noto Sans CJK SC"/>
        <family val="2"/>
      </rPr>
      <t xml:space="preserve">年時点の結果で、弁の長期耐久性は追跡報告で確認が必要。ライセンスは未確認</t>
    </r>
  </si>
  <si>
    <t xml:space="preserve">VD-016</t>
  </si>
  <si>
    <r>
      <rPr>
        <sz val="10"/>
        <rFont val="Arial"/>
        <family val="0"/>
        <charset val="1"/>
      </rPr>
      <t xml:space="preserve">INVICTUS </t>
    </r>
    <r>
      <rPr>
        <sz val="10"/>
        <rFont val="Noto Sans CJK SC"/>
        <family val="2"/>
      </rPr>
      <t xml:space="preserve">試験では、心エコーで確認したリウマチ性心疾患に心房細動を合併し、</t>
    </r>
    <r>
      <rPr>
        <sz val="10"/>
        <rFont val="Arial"/>
        <family val="0"/>
        <charset val="1"/>
      </rPr>
      <t xml:space="preserve">CHA2DS2-VASc 2</t>
    </r>
    <r>
      <rPr>
        <sz val="10"/>
        <rFont val="Noto Sans CJK SC"/>
        <family val="2"/>
      </rPr>
      <t xml:space="preserve">以上、僧帽弁口面積</t>
    </r>
    <r>
      <rPr>
        <sz val="10"/>
        <rFont val="Arial"/>
        <family val="0"/>
        <charset val="1"/>
      </rPr>
      <t xml:space="preserve">2 cm²</t>
    </r>
    <r>
      <rPr>
        <sz val="10"/>
        <rFont val="Noto Sans CJK SC"/>
        <family val="2"/>
      </rPr>
      <t xml:space="preserve">以下、左房のもやもやエコー、左房内血栓のいずれかをもつ</t>
    </r>
    <r>
      <rPr>
        <sz val="10"/>
        <rFont val="Arial"/>
        <family val="0"/>
        <charset val="1"/>
      </rPr>
      <t xml:space="preserve">4,565</t>
    </r>
    <r>
      <rPr>
        <sz val="10"/>
        <rFont val="Noto Sans CJK SC"/>
        <family val="2"/>
      </rPr>
      <t xml:space="preserve">人を、リバーロキサバンとビタミン</t>
    </r>
    <r>
      <rPr>
        <sz val="10"/>
        <rFont val="Arial"/>
        <family val="0"/>
        <charset val="1"/>
      </rPr>
      <t xml:space="preserve">K</t>
    </r>
    <r>
      <rPr>
        <sz val="10"/>
        <rFont val="Noto Sans CJK SC"/>
        <family val="2"/>
      </rPr>
      <t xml:space="preserve">拮抗薬に割り付けた。リバーロキサバン群は心血管イベントまたは死亡の複合が多く（制限平均生存時間</t>
    </r>
    <r>
      <rPr>
        <sz val="10"/>
        <rFont val="Arial"/>
        <family val="0"/>
        <charset val="1"/>
      </rPr>
      <t xml:space="preserve">1,599</t>
    </r>
    <r>
      <rPr>
        <sz val="10"/>
        <rFont val="Noto Sans CJK SC"/>
        <family val="2"/>
      </rPr>
      <t xml:space="preserve">日対</t>
    </r>
    <r>
      <rPr>
        <sz val="10"/>
        <rFont val="Arial"/>
        <family val="0"/>
        <charset val="1"/>
      </rPr>
      <t xml:space="preserve">1,675</t>
    </r>
    <r>
      <rPr>
        <sz val="10"/>
        <rFont val="Noto Sans CJK SC"/>
        <family val="2"/>
      </rPr>
      <t xml:space="preserve">日、差−</t>
    </r>
    <r>
      <rPr>
        <sz val="10"/>
        <rFont val="Arial"/>
        <family val="0"/>
        <charset val="1"/>
      </rPr>
      <t xml:space="preserve">76</t>
    </r>
    <r>
      <rPr>
        <sz val="10"/>
        <rFont val="Noto Sans CJK SC"/>
        <family val="2"/>
      </rPr>
      <t xml:space="preserve">日）、死亡も多かった。大出血には有意な差がなかった。</t>
    </r>
  </si>
  <si>
    <t xml:space="preserve">国際（アジア・アフリカ・南米が中心）</t>
  </si>
  <si>
    <t xml:space="preserve">SRC-239</t>
  </si>
  <si>
    <t xml:space="preserve">Connolly SJ, Karthikeyan G, et al. Rivaroxaban in Rheumatic Heart Disease-Associated Atrial Fibrillation. N Engl J Med 2022;387:978-988</t>
  </si>
  <si>
    <t xml:space="preserve">10.1056/NEJMoa2209051</t>
  </si>
  <si>
    <t xml:space="preserve">36036525</t>
  </si>
  <si>
    <t xml:space="preserve">対象地域は抄録で確認していない。ライセンスは未確認</t>
  </si>
  <si>
    <t xml:space="preserve">VD-017</t>
  </si>
  <si>
    <r>
      <rPr>
        <sz val="10"/>
        <rFont val="Noto Sans CJK SC"/>
        <family val="2"/>
      </rPr>
      <t xml:space="preserve">日本胸部外科学会の</t>
    </r>
    <r>
      <rPr>
        <sz val="10"/>
        <rFont val="Arial"/>
        <family val="0"/>
        <charset val="1"/>
      </rPr>
      <t xml:space="preserve">2021</t>
    </r>
    <r>
      <rPr>
        <sz val="10"/>
        <rFont val="Noto Sans CJK SC"/>
        <family val="2"/>
      </rPr>
      <t xml:space="preserve">年の集計では、</t>
    </r>
    <r>
      <rPr>
        <sz val="10"/>
        <rFont val="Arial"/>
        <family val="0"/>
        <charset val="1"/>
      </rPr>
      <t xml:space="preserve">TAVI </t>
    </r>
    <r>
      <rPr>
        <sz val="10"/>
        <rFont val="Noto Sans CJK SC"/>
        <family val="2"/>
      </rPr>
      <t xml:space="preserve">が</t>
    </r>
    <r>
      <rPr>
        <sz val="10"/>
        <rFont val="Arial"/>
        <family val="0"/>
        <charset val="1"/>
      </rPr>
      <t xml:space="preserve">12,202</t>
    </r>
    <r>
      <rPr>
        <sz val="10"/>
        <rFont val="Noto Sans CJK SC"/>
        <family val="2"/>
      </rPr>
      <t xml:space="preserve">件で、単独の大動脈弁置換・形成術（冠動脈バイパス術の併施を含む）</t>
    </r>
    <r>
      <rPr>
        <sz val="10"/>
        <rFont val="Arial"/>
        <family val="0"/>
        <charset val="1"/>
      </rPr>
      <t xml:space="preserve">8,206</t>
    </r>
    <r>
      <rPr>
        <sz val="10"/>
        <rFont val="Noto Sans CJK SC"/>
        <family val="2"/>
      </rPr>
      <t xml:space="preserve">件を上回った。単独の僧帽弁手術（同）は</t>
    </r>
    <r>
      <rPr>
        <sz val="10"/>
        <rFont val="Arial"/>
        <family val="0"/>
        <charset val="1"/>
      </rPr>
      <t xml:space="preserve">4,415</t>
    </r>
    <r>
      <rPr>
        <sz val="10"/>
        <rFont val="Noto Sans CJK SC"/>
        <family val="2"/>
      </rPr>
      <t xml:space="preserve">件で、僧帽弁手術全体のうち形成術が</t>
    </r>
    <r>
      <rPr>
        <sz val="10"/>
        <rFont val="Arial"/>
        <family val="0"/>
        <charset val="1"/>
      </rPr>
      <t xml:space="preserve">64.4%</t>
    </r>
    <r>
      <rPr>
        <sz val="10"/>
        <rFont val="Noto Sans CJK SC"/>
        <family val="2"/>
      </rPr>
      <t xml:space="preserve">を占めた。</t>
    </r>
  </si>
  <si>
    <r>
      <rPr>
        <sz val="10"/>
        <rFont val="Noto Sans CJK SC"/>
        <family val="2"/>
      </rPr>
      <t xml:space="preserve">医学各論 Ⅴ</t>
    </r>
    <r>
      <rPr>
        <sz val="10"/>
        <rFont val="Arial"/>
        <family val="0"/>
        <charset val="1"/>
      </rPr>
      <t xml:space="preserve">-4-B-①</t>
    </r>
    <r>
      <rPr>
        <sz val="10"/>
        <rFont val="Noto Sans CJK SC"/>
        <family val="2"/>
      </rPr>
      <t xml:space="preserve">（大動脈弁狭窄症、</t>
    </r>
    <r>
      <rPr>
        <sz val="10"/>
        <rFont val="Arial"/>
        <family val="0"/>
        <charset val="1"/>
      </rPr>
      <t xml:space="preserve">a</t>
    </r>
    <r>
      <rPr>
        <sz val="10"/>
        <rFont val="Noto Sans CJK SC"/>
        <family val="2"/>
      </rPr>
      <t xml:space="preserve">）；医学各論 Ⅴ</t>
    </r>
    <r>
      <rPr>
        <sz val="10"/>
        <rFont val="Arial"/>
        <family val="0"/>
        <charset val="1"/>
      </rPr>
      <t xml:space="preserve">-4-A-②</t>
    </r>
    <r>
      <rPr>
        <sz val="10"/>
        <rFont val="Noto Sans CJK SC"/>
        <family val="2"/>
      </rPr>
      <t xml:space="preserve">（僧帽弁閉鎖不全症、</t>
    </r>
    <r>
      <rPr>
        <sz val="10"/>
        <rFont val="Arial"/>
        <family val="0"/>
        <charset val="1"/>
      </rPr>
      <t xml:space="preserve">a</t>
    </r>
    <r>
      <rPr>
        <sz val="10"/>
        <rFont val="Noto Sans CJK SC"/>
        <family val="2"/>
      </rPr>
      <t xml:space="preserve">）</t>
    </r>
  </si>
  <si>
    <t xml:space="preserve">SRC-240</t>
  </si>
  <si>
    <t xml:space="preserve">Committee for Scientific Affairs, The Japanese Association for Thoracic Surgery; Yoshimura N, Sato Y, et al. Thoracic and cardiovascular surgeries in Japan during 2021: Annual report by the Japanese Association for Thoracic Surgery. Gen Thorac Cardiovasc Surg 2024;72:254-291</t>
  </si>
  <si>
    <t xml:space="preserve">10.1007/s11748-023-01997-6</t>
  </si>
  <si>
    <r>
      <rPr>
        <sz val="10"/>
        <rFont val="Arial"/>
        <family val="0"/>
        <charset val="1"/>
      </rPr>
      <t xml:space="preserve">TAVI </t>
    </r>
    <r>
      <rPr>
        <sz val="10"/>
        <rFont val="Noto Sans CJK SC"/>
        <family val="2"/>
      </rPr>
      <t xml:space="preserve">の件数の集計方法（登録の範囲）は本文で確認していない</t>
    </r>
  </si>
  <si>
    <t xml:space="preserve">VD-018</t>
  </si>
  <si>
    <t xml:space="preserve">大動脈弁閉鎖不全症</t>
  </si>
  <si>
    <r>
      <rPr>
        <sz val="10"/>
        <rFont val="Noto Sans CJK SC"/>
        <family val="2"/>
      </rPr>
      <t xml:space="preserve">英国心エコー図学会（</t>
    </r>
    <r>
      <rPr>
        <sz val="10"/>
        <rFont val="Arial"/>
        <family val="0"/>
        <charset val="1"/>
      </rPr>
      <t xml:space="preserve">BSE</t>
    </r>
    <r>
      <rPr>
        <sz val="10"/>
        <rFont val="Noto Sans CJK SC"/>
        <family val="2"/>
      </rPr>
      <t xml:space="preserve">）</t>
    </r>
    <r>
      <rPr>
        <sz val="10"/>
        <rFont val="Arial"/>
        <family val="0"/>
        <charset val="1"/>
      </rPr>
      <t xml:space="preserve">2025 </t>
    </r>
    <r>
      <rPr>
        <sz val="10"/>
        <rFont val="Noto Sans CJK SC"/>
        <family val="2"/>
      </rPr>
      <t xml:space="preserve">は、慢性の重症大動脈弁閉鎖不全症（</t>
    </r>
    <r>
      <rPr>
        <sz val="10"/>
        <rFont val="Arial"/>
        <family val="0"/>
        <charset val="1"/>
      </rPr>
      <t xml:space="preserve">AR</t>
    </r>
    <r>
      <rPr>
        <sz val="10"/>
        <rFont val="Noto Sans CJK SC"/>
        <family val="2"/>
      </rPr>
      <t xml:space="preserve">）を示す所見として、縮流部幅</t>
    </r>
    <r>
      <rPr>
        <sz val="10"/>
        <rFont val="Arial"/>
        <family val="0"/>
        <charset val="1"/>
      </rPr>
      <t xml:space="preserve">0.6 cm</t>
    </r>
    <r>
      <rPr>
        <sz val="10"/>
        <rFont val="Noto Sans CJK SC"/>
        <family val="2"/>
      </rPr>
      <t xml:space="preserve">超、圧半減時間</t>
    </r>
    <r>
      <rPr>
        <sz val="10"/>
        <rFont val="Arial"/>
        <family val="0"/>
        <charset val="1"/>
      </rPr>
      <t xml:space="preserve">200 ms</t>
    </r>
    <r>
      <rPr>
        <sz val="10"/>
        <rFont val="Noto Sans CJK SC"/>
        <family val="2"/>
      </rPr>
      <t xml:space="preserve">未満、下行大動脈の全拡張期逆流（拡張末期流速</t>
    </r>
    <r>
      <rPr>
        <sz val="10"/>
        <rFont val="Arial"/>
        <family val="0"/>
        <charset val="1"/>
      </rPr>
      <t xml:space="preserve">20 cm/</t>
    </r>
    <r>
      <rPr>
        <sz val="10"/>
        <rFont val="Noto Sans CJK SC"/>
        <family val="2"/>
      </rPr>
      <t xml:space="preserve">秒以上）、逆流量</t>
    </r>
    <r>
      <rPr>
        <sz val="10"/>
        <rFont val="Arial"/>
        <family val="0"/>
        <charset val="1"/>
      </rPr>
      <t xml:space="preserve">60 mL</t>
    </r>
    <r>
      <rPr>
        <sz val="10"/>
        <rFont val="Noto Sans CJK SC"/>
        <family val="2"/>
      </rPr>
      <t xml:space="preserve">超、逆流率</t>
    </r>
    <r>
      <rPr>
        <sz val="10"/>
        <rFont val="Arial"/>
        <family val="0"/>
        <charset val="1"/>
      </rPr>
      <t xml:space="preserve">50%</t>
    </r>
    <r>
      <rPr>
        <sz val="10"/>
        <rFont val="Noto Sans CJK SC"/>
        <family val="2"/>
      </rPr>
      <t xml:space="preserve">超、有効逆流弁口面積</t>
    </r>
    <r>
      <rPr>
        <sz val="10"/>
        <rFont val="Arial"/>
        <family val="0"/>
        <charset val="1"/>
      </rPr>
      <t xml:space="preserve">0.30 cm²</t>
    </r>
    <r>
      <rPr>
        <sz val="10"/>
        <rFont val="Noto Sans CJK SC"/>
        <family val="2"/>
      </rPr>
      <t xml:space="preserve">超、ジェット幅の左室流出路径に対する比</t>
    </r>
    <r>
      <rPr>
        <sz val="10"/>
        <rFont val="Arial"/>
        <family val="0"/>
        <charset val="1"/>
      </rPr>
      <t xml:space="preserve">65%</t>
    </r>
    <r>
      <rPr>
        <sz val="10"/>
        <rFont val="Noto Sans CJK SC"/>
        <family val="2"/>
      </rPr>
      <t xml:space="preserve">超をあげている。腹部大動脈に拡張期の逆流があることは、重症 </t>
    </r>
    <r>
      <rPr>
        <sz val="10"/>
        <rFont val="Arial"/>
        <family val="0"/>
        <charset val="1"/>
      </rPr>
      <t xml:space="preserve">AR </t>
    </r>
    <r>
      <rPr>
        <sz val="10"/>
        <rFont val="Noto Sans CJK SC"/>
        <family val="2"/>
      </rPr>
      <t xml:space="preserve">に特異性の高い所見である。</t>
    </r>
  </si>
  <si>
    <t xml:space="preserve">英国（心エコー評価の基準）</t>
  </si>
  <si>
    <r>
      <rPr>
        <sz val="10"/>
        <rFont val="Noto Sans CJK SC"/>
        <family val="2"/>
      </rPr>
      <t xml:space="preserve">医学各論 Ⅴ</t>
    </r>
    <r>
      <rPr>
        <sz val="10"/>
        <rFont val="Arial"/>
        <family val="0"/>
        <charset val="1"/>
      </rPr>
      <t xml:space="preserve">-4-B-②</t>
    </r>
    <r>
      <rPr>
        <sz val="10"/>
        <rFont val="Noto Sans CJK SC"/>
        <family val="2"/>
      </rPr>
      <t xml:space="preserve">（大動脈弁閉鎖不全症、</t>
    </r>
    <r>
      <rPr>
        <sz val="10"/>
        <rFont val="Arial"/>
        <family val="0"/>
        <charset val="1"/>
      </rPr>
      <t xml:space="preserve">a</t>
    </r>
    <r>
      <rPr>
        <sz val="10"/>
        <rFont val="Noto Sans CJK SC"/>
        <family val="2"/>
      </rPr>
      <t xml:space="preserve">）</t>
    </r>
  </si>
  <si>
    <t xml:space="preserve">SRC-232</t>
  </si>
  <si>
    <t xml:space="preserve">Victor K, Ring L, Tsampasian V, et al. Echocardiographic assessment of aortic regurgitation: a practical guideline from the British Society of Echocardiography. Echo Res Pract 2025;12:3</t>
  </si>
  <si>
    <t xml:space="preserve">10.1186/s44156-024-00067-8</t>
  </si>
  <si>
    <t xml:space="preserve">VD-019</t>
  </si>
  <si>
    <r>
      <rPr>
        <sz val="10"/>
        <rFont val="Arial"/>
        <family val="0"/>
        <charset val="1"/>
      </rPr>
      <t xml:space="preserve">BSE 2025 </t>
    </r>
    <r>
      <rPr>
        <sz val="10"/>
        <rFont val="Noto Sans CJK SC"/>
        <family val="2"/>
      </rPr>
      <t xml:space="preserve">は、</t>
    </r>
    <r>
      <rPr>
        <sz val="10"/>
        <rFont val="Arial"/>
        <family val="0"/>
        <charset val="1"/>
      </rPr>
      <t xml:space="preserve">AR </t>
    </r>
    <r>
      <rPr>
        <sz val="10"/>
        <rFont val="Noto Sans CJK SC"/>
        <family val="2"/>
      </rPr>
      <t xml:space="preserve">の患者で左室収縮末期径</t>
    </r>
    <r>
      <rPr>
        <sz val="10"/>
        <rFont val="Arial"/>
        <family val="0"/>
        <charset val="1"/>
      </rPr>
      <t xml:space="preserve">50 mm</t>
    </r>
    <r>
      <rPr>
        <sz val="10"/>
        <rFont val="Noto Sans CJK SC"/>
        <family val="2"/>
      </rPr>
      <t xml:space="preserve">超、体表面積あたり</t>
    </r>
    <r>
      <rPr>
        <sz val="10"/>
        <rFont val="Arial"/>
        <family val="0"/>
        <charset val="1"/>
      </rPr>
      <t xml:space="preserve">25 mm/m²</t>
    </r>
    <r>
      <rPr>
        <sz val="10"/>
        <rFont val="Noto Sans CJK SC"/>
        <family val="2"/>
      </rPr>
      <t xml:space="preserve">以上、</t>
    </r>
    <r>
      <rPr>
        <sz val="10"/>
        <rFont val="Arial"/>
        <family val="0"/>
        <charset val="1"/>
      </rPr>
      <t xml:space="preserve">LVEF 55%</t>
    </r>
    <r>
      <rPr>
        <sz val="10"/>
        <rFont val="Noto Sans CJK SC"/>
        <family val="2"/>
      </rPr>
      <t xml:space="preserve">以下、上行大動脈径</t>
    </r>
    <r>
      <rPr>
        <sz val="10"/>
        <rFont val="Arial"/>
        <family val="0"/>
        <charset val="1"/>
      </rPr>
      <t xml:space="preserve">55 mm</t>
    </r>
    <r>
      <rPr>
        <sz val="10"/>
        <rFont val="Noto Sans CJK SC"/>
        <family val="2"/>
      </rPr>
      <t xml:space="preserve">以上（</t>
    </r>
    <r>
      <rPr>
        <sz val="10"/>
        <rFont val="Arial"/>
        <family val="0"/>
        <charset val="1"/>
      </rPr>
      <t xml:space="preserve">Marfan </t>
    </r>
    <r>
      <rPr>
        <sz val="10"/>
        <rFont val="Noto Sans CJK SC"/>
        <family val="2"/>
      </rPr>
      <t xml:space="preserve">症候群・二尖弁・大動脈縮窄では</t>
    </r>
    <r>
      <rPr>
        <sz val="10"/>
        <rFont val="Arial"/>
        <family val="0"/>
        <charset val="1"/>
      </rPr>
      <t xml:space="preserve">45 mm</t>
    </r>
    <r>
      <rPr>
        <sz val="10"/>
        <rFont val="Noto Sans CJK SC"/>
        <family val="2"/>
      </rPr>
      <t xml:space="preserve">以上）、手術の閾値に近づく急速な左室拡大を、専門施設への紹介を考える高リスクの所見としている。</t>
    </r>
  </si>
  <si>
    <t xml:space="preserve">心エコー評価にもとづく紹介の目安で、手術適応の推奨（推奨クラス）ではない</t>
  </si>
  <si>
    <t xml:space="preserve">VD-020</t>
  </si>
  <si>
    <r>
      <rPr>
        <sz val="10"/>
        <rFont val="Noto Sans CJK SC"/>
        <family val="2"/>
      </rPr>
      <t xml:space="preserve">慢性の </t>
    </r>
    <r>
      <rPr>
        <sz val="10"/>
        <rFont val="Arial"/>
        <family val="0"/>
        <charset val="1"/>
      </rPr>
      <t xml:space="preserve">AR </t>
    </r>
    <r>
      <rPr>
        <sz val="10"/>
        <rFont val="Noto Sans CJK SC"/>
        <family val="2"/>
      </rPr>
      <t xml:space="preserve">は弁尖の異常、大動脈基部の拡大、またはその両方で起こる。弁の形態異常では二尖弁が最も多く、大動脈の拡大を伴いやすい。急性の重症 </t>
    </r>
    <r>
      <rPr>
        <sz val="10"/>
        <rFont val="Arial"/>
        <family val="0"/>
        <charset val="1"/>
      </rPr>
      <t xml:space="preserve">AR </t>
    </r>
    <r>
      <rPr>
        <sz val="10"/>
        <rFont val="Noto Sans CJK SC"/>
        <family val="2"/>
      </rPr>
      <t xml:space="preserve">の原因として多いのは感染性心内膜炎と大動脈解離で、まれに経カテーテル手技のあとや鈍的胸部外傷でも起こる。</t>
    </r>
  </si>
  <si>
    <t xml:space="preserve">VD-021</t>
  </si>
  <si>
    <r>
      <rPr>
        <sz val="10"/>
        <rFont val="Noto Sans CJK SC"/>
        <family val="2"/>
      </rPr>
      <t xml:space="preserve">僧帽弁の動きによる </t>
    </r>
    <r>
      <rPr>
        <sz val="10"/>
        <rFont val="Arial"/>
        <family val="0"/>
        <charset val="1"/>
      </rPr>
      <t xml:space="preserve">Carpentier </t>
    </r>
    <r>
      <rPr>
        <sz val="10"/>
        <rFont val="Noto Sans CJK SC"/>
        <family val="2"/>
      </rPr>
      <t xml:space="preserve">分類では、</t>
    </r>
    <r>
      <rPr>
        <sz val="10"/>
        <rFont val="Arial"/>
        <family val="0"/>
        <charset val="1"/>
      </rPr>
      <t xml:space="preserve">I</t>
    </r>
    <r>
      <rPr>
        <sz val="10"/>
        <rFont val="Noto Sans CJK SC"/>
        <family val="2"/>
      </rPr>
      <t xml:space="preserve">型は弁尖の動きが正常で弁輪拡大（ときに弁尖穿孔）による逆流、</t>
    </r>
    <r>
      <rPr>
        <sz val="10"/>
        <rFont val="Arial"/>
        <family val="0"/>
        <charset val="1"/>
      </rPr>
      <t xml:space="preserve">II</t>
    </r>
    <r>
      <rPr>
        <sz val="10"/>
        <rFont val="Noto Sans CJK SC"/>
        <family val="2"/>
      </rPr>
      <t xml:space="preserve">型は弁尖の過剰な動き（逸脱・弁尖翻転）による逆流、</t>
    </r>
    <r>
      <rPr>
        <sz val="10"/>
        <rFont val="Arial"/>
        <family val="0"/>
        <charset val="1"/>
      </rPr>
      <t xml:space="preserve">IIIa</t>
    </r>
    <r>
      <rPr>
        <sz val="10"/>
        <rFont val="Noto Sans CJK SC"/>
        <family val="2"/>
      </rPr>
      <t xml:space="preserve">型は収縮期・拡張期とも弁尖の動きが制限されるもの（リウマチ性の肥厚・癒合が典型）、</t>
    </r>
    <r>
      <rPr>
        <sz val="10"/>
        <rFont val="Arial"/>
        <family val="0"/>
        <charset val="1"/>
      </rPr>
      <t xml:space="preserve">IIIb</t>
    </r>
    <r>
      <rPr>
        <sz val="10"/>
        <rFont val="Noto Sans CJK SC"/>
        <family val="2"/>
      </rPr>
      <t xml:space="preserve">型は収縮期だけ動きが制限されるもの（虚血や左室拡大による牽引）である。</t>
    </r>
  </si>
  <si>
    <r>
      <rPr>
        <sz val="10"/>
        <rFont val="Noto Sans CJK SC"/>
        <family val="2"/>
      </rPr>
      <t xml:space="preserve">医学各論 Ⅴ</t>
    </r>
    <r>
      <rPr>
        <sz val="10"/>
        <rFont val="Arial"/>
        <family val="0"/>
        <charset val="1"/>
      </rPr>
      <t xml:space="preserve">-4-A-②</t>
    </r>
    <r>
      <rPr>
        <sz val="10"/>
        <rFont val="Noto Sans CJK SC"/>
        <family val="2"/>
      </rPr>
      <t xml:space="preserve">（僧帽弁閉鎖不全症、</t>
    </r>
    <r>
      <rPr>
        <sz val="10"/>
        <rFont val="Arial"/>
        <family val="0"/>
        <charset val="1"/>
      </rPr>
      <t xml:space="preserve">a</t>
    </r>
    <r>
      <rPr>
        <sz val="10"/>
        <rFont val="Noto Sans CJK SC"/>
        <family val="2"/>
      </rPr>
      <t xml:space="preserve">）；医学各論 Ⅴ</t>
    </r>
    <r>
      <rPr>
        <sz val="10"/>
        <rFont val="Arial"/>
        <family val="0"/>
        <charset val="1"/>
      </rPr>
      <t xml:space="preserve">-4-A-①</t>
    </r>
    <r>
      <rPr>
        <sz val="10"/>
        <rFont val="Noto Sans CJK SC"/>
        <family val="2"/>
      </rPr>
      <t xml:space="preserve">（僧帽弁狭窄症、</t>
    </r>
    <r>
      <rPr>
        <sz val="10"/>
        <rFont val="Arial"/>
        <family val="0"/>
        <charset val="1"/>
      </rPr>
      <t xml:space="preserve">a</t>
    </r>
    <r>
      <rPr>
        <sz val="10"/>
        <rFont val="Noto Sans CJK SC"/>
        <family val="2"/>
      </rPr>
      <t xml:space="preserve">）</t>
    </r>
  </si>
  <si>
    <t xml:space="preserve">SRC-233</t>
  </si>
  <si>
    <t xml:space="preserve">Robinson S, Ring L, Augustine DX, et al. The assessment of mitral valve disease: a guideline from the British Society of Echocardiography. Echo Res Pract 2021;8:G87-G136</t>
  </si>
  <si>
    <t xml:space="preserve">10.1530/ERP-20-0034</t>
  </si>
  <si>
    <t xml:space="preserve">VD-022</t>
  </si>
  <si>
    <t xml:space="preserve">三尖弁閉鎖不全症</t>
  </si>
  <si>
    <r>
      <rPr>
        <sz val="10"/>
        <rFont val="Noto Sans CJK SC"/>
        <family val="2"/>
      </rPr>
      <t xml:space="preserve">三尖弁の異常で最も多いのは二次性（機能性）の三尖弁閉鎖不全症（</t>
    </r>
    <r>
      <rPr>
        <sz val="10"/>
        <rFont val="Arial"/>
        <family val="0"/>
        <charset val="1"/>
      </rPr>
      <t xml:space="preserve">TR</t>
    </r>
    <r>
      <rPr>
        <sz val="10"/>
        <rFont val="Noto Sans CJK SC"/>
        <family val="2"/>
      </rPr>
      <t xml:space="preserve">）で、主に心房細動や左心系の疾患による弁輪拡大で起こる。一次性の原因には </t>
    </r>
    <r>
      <rPr>
        <sz val="10"/>
        <rFont val="Arial"/>
        <family val="0"/>
        <charset val="1"/>
      </rPr>
      <t xml:space="preserve">Ebstein </t>
    </r>
    <r>
      <rPr>
        <sz val="10"/>
        <rFont val="Noto Sans CJK SC"/>
        <family val="2"/>
      </rPr>
      <t xml:space="preserve">奇形、リウマチ熱、感染性心内膜炎、粘液腫様変性、カルチノイド、放射線、一部のセロトニン作動薬、ペースメーカーなどのリードやカテーテルによる損傷がある。僧帽弁疾患の患者の約</t>
    </r>
    <r>
      <rPr>
        <sz val="10"/>
        <rFont val="Arial"/>
        <family val="0"/>
        <charset val="1"/>
      </rPr>
      <t xml:space="preserve">30%</t>
    </r>
    <r>
      <rPr>
        <sz val="10"/>
        <rFont val="Noto Sans CJK SC"/>
        <family val="2"/>
      </rPr>
      <t xml:space="preserve">は、毛細血管後性の肺高血圧のために有意な </t>
    </r>
    <r>
      <rPr>
        <sz val="10"/>
        <rFont val="Arial"/>
        <family val="0"/>
        <charset val="1"/>
      </rPr>
      <t xml:space="preserve">TR </t>
    </r>
    <r>
      <rPr>
        <sz val="10"/>
        <rFont val="Noto Sans CJK SC"/>
        <family val="2"/>
      </rPr>
      <t xml:space="preserve">を合併する。</t>
    </r>
  </si>
  <si>
    <r>
      <rPr>
        <sz val="10"/>
        <rFont val="Noto Sans CJK SC"/>
        <family val="2"/>
      </rPr>
      <t xml:space="preserve">医学各論 Ⅴ</t>
    </r>
    <r>
      <rPr>
        <sz val="10"/>
        <rFont val="Arial"/>
        <family val="0"/>
        <charset val="1"/>
      </rPr>
      <t xml:space="preserve">-4-C-①</t>
    </r>
    <r>
      <rPr>
        <sz val="10"/>
        <rFont val="Noto Sans CJK SC"/>
        <family val="2"/>
      </rPr>
      <t xml:space="preserve">（三尖弁閉鎖不全症、</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</si>
  <si>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TBL-01-00-177 (id: Jlvnlt4)</t>
    </r>
  </si>
  <si>
    <t xml:space="preserve">SRC-234</t>
  </si>
  <si>
    <t xml:space="preserve">Zaidi A, Oxborough D, Augustine DX, et al. Echocardiographic assessment of the tricuspid and pulmonary valves: a practical guideline from the British Society of Echocardiography. Echo Res Pract 2020;7:G95-G122</t>
  </si>
  <si>
    <t xml:space="preserve">10.1530/ERP-20-0033</t>
  </si>
  <si>
    <r>
      <rPr>
        <sz val="10"/>
        <rFont val="Noto Sans CJK SC"/>
        <family val="2"/>
      </rPr>
      <t xml:space="preserve">約</t>
    </r>
    <r>
      <rPr>
        <sz val="10"/>
        <rFont val="Arial"/>
        <family val="0"/>
        <charset val="1"/>
      </rPr>
      <t xml:space="preserve">30%</t>
    </r>
    <r>
      <rPr>
        <sz val="10"/>
        <rFont val="Noto Sans CJK SC"/>
        <family val="2"/>
      </rPr>
      <t xml:space="preserve">は総説部分の記載（二次資料経由）。著者最終稿で確認</t>
    </r>
  </si>
  <si>
    <t xml:space="preserve">VD-023</t>
  </si>
  <si>
    <r>
      <rPr>
        <sz val="10"/>
        <rFont val="Arial"/>
        <family val="0"/>
        <charset val="1"/>
      </rPr>
      <t xml:space="preserve">BSE </t>
    </r>
    <r>
      <rPr>
        <sz val="10"/>
        <rFont val="Noto Sans CJK SC"/>
        <family val="2"/>
      </rPr>
      <t xml:space="preserve">は重症 </t>
    </r>
    <r>
      <rPr>
        <sz val="10"/>
        <rFont val="Arial"/>
        <family val="0"/>
        <charset val="1"/>
      </rPr>
      <t xml:space="preserve">TR </t>
    </r>
    <r>
      <rPr>
        <sz val="10"/>
        <rFont val="Noto Sans CJK SC"/>
        <family val="2"/>
      </rPr>
      <t xml:space="preserve">の目安として、</t>
    </r>
    <r>
      <rPr>
        <sz val="10"/>
        <rFont val="Arial"/>
        <family val="0"/>
        <charset val="1"/>
      </rPr>
      <t xml:space="preserve">3D</t>
    </r>
    <r>
      <rPr>
        <sz val="10"/>
        <rFont val="Noto Sans CJK SC"/>
        <family val="2"/>
      </rPr>
      <t xml:space="preserve">心エコーの縮流部面積</t>
    </r>
    <r>
      <rPr>
        <sz val="10"/>
        <rFont val="Arial"/>
        <family val="0"/>
        <charset val="1"/>
      </rPr>
      <t xml:space="preserve">0.4 cm²</t>
    </r>
    <r>
      <rPr>
        <sz val="10"/>
        <rFont val="Noto Sans CJK SC"/>
        <family val="2"/>
      </rPr>
      <t xml:space="preserve">超、</t>
    </r>
    <r>
      <rPr>
        <sz val="10"/>
        <rFont val="Arial"/>
        <family val="0"/>
        <charset val="1"/>
      </rPr>
      <t xml:space="preserve">2D </t>
    </r>
    <r>
      <rPr>
        <sz val="10"/>
        <rFont val="Noto Sans CJK SC"/>
        <family val="2"/>
      </rPr>
      <t xml:space="preserve">の </t>
    </r>
    <r>
      <rPr>
        <sz val="10"/>
        <rFont val="Arial"/>
        <family val="0"/>
        <charset val="1"/>
      </rPr>
      <t xml:space="preserve">PISA </t>
    </r>
    <r>
      <rPr>
        <sz val="10"/>
        <rFont val="Noto Sans CJK SC"/>
        <family val="2"/>
      </rPr>
      <t xml:space="preserve">法による逆流量</t>
    </r>
    <r>
      <rPr>
        <sz val="10"/>
        <rFont val="Arial"/>
        <family val="0"/>
        <charset val="1"/>
      </rPr>
      <t xml:space="preserve">45 mL</t>
    </r>
    <r>
      <rPr>
        <sz val="10"/>
        <rFont val="Noto Sans CJK SC"/>
        <family val="2"/>
      </rPr>
      <t xml:space="preserve">超（</t>
    </r>
    <r>
      <rPr>
        <sz val="10"/>
        <rFont val="Arial"/>
        <family val="0"/>
        <charset val="1"/>
      </rPr>
      <t xml:space="preserve">3D </t>
    </r>
    <r>
      <rPr>
        <sz val="10"/>
        <rFont val="Noto Sans CJK SC"/>
        <family val="2"/>
      </rPr>
      <t xml:space="preserve">の </t>
    </r>
    <r>
      <rPr>
        <sz val="10"/>
        <rFont val="Arial"/>
        <family val="0"/>
        <charset val="1"/>
      </rPr>
      <t xml:space="preserve">PISA </t>
    </r>
    <r>
      <rPr>
        <sz val="10"/>
        <rFont val="Noto Sans CJK SC"/>
        <family val="2"/>
      </rPr>
      <t xml:space="preserve">法では</t>
    </r>
    <r>
      <rPr>
        <sz val="10"/>
        <rFont val="Arial"/>
        <family val="0"/>
        <charset val="1"/>
      </rPr>
      <t xml:space="preserve">75 mL</t>
    </r>
    <r>
      <rPr>
        <sz val="10"/>
        <rFont val="Noto Sans CJK SC"/>
        <family val="2"/>
      </rPr>
      <t xml:space="preserve">超）、心臓</t>
    </r>
    <r>
      <rPr>
        <sz val="10"/>
        <rFont val="Arial"/>
        <family val="0"/>
        <charset val="1"/>
      </rPr>
      <t xml:space="preserve">MRI</t>
    </r>
    <r>
      <rPr>
        <sz val="10"/>
        <rFont val="Noto Sans CJK SC"/>
        <family val="2"/>
      </rPr>
      <t xml:space="preserve">での逆流率</t>
    </r>
    <r>
      <rPr>
        <sz val="10"/>
        <rFont val="Arial"/>
        <family val="0"/>
        <charset val="1"/>
      </rPr>
      <t xml:space="preserve">50%</t>
    </r>
    <r>
      <rPr>
        <sz val="10"/>
        <rFont val="Noto Sans CJK SC"/>
        <family val="2"/>
      </rPr>
      <t xml:space="preserve">以上をあげている。弁の構造が正常で右房・右室の拡大がない軽い </t>
    </r>
    <r>
      <rPr>
        <sz val="10"/>
        <rFont val="Arial"/>
        <family val="0"/>
        <charset val="1"/>
      </rPr>
      <t xml:space="preserve">TR </t>
    </r>
    <r>
      <rPr>
        <sz val="10"/>
        <rFont val="Noto Sans CJK SC"/>
        <family val="2"/>
      </rPr>
      <t xml:space="preserve">は、健常者にもよくみられる。</t>
    </r>
  </si>
  <si>
    <r>
      <rPr>
        <sz val="10"/>
        <rFont val="Arial"/>
        <family val="0"/>
        <charset val="1"/>
      </rPr>
      <t xml:space="preserve">PS-02-06-05 (id: JkxnuQw)</t>
    </r>
    <r>
      <rPr>
        <sz val="10"/>
        <rFont val="Noto Sans CJK SC"/>
        <family val="2"/>
      </rPr>
      <t xml:space="preserve">；</t>
    </r>
    <r>
      <rPr>
        <sz val="10"/>
        <rFont val="Arial"/>
        <family val="0"/>
        <charset val="1"/>
      </rPr>
      <t xml:space="preserve">TBL-01-00-177 (id: Jlvnlt4)</t>
    </r>
    <r>
      <rPr>
        <sz val="10"/>
        <rFont val="Noto Sans CJK SC"/>
        <family val="2"/>
      </rPr>
      <t xml:space="preserve">；</t>
    </r>
    <r>
      <rPr>
        <sz val="10"/>
        <rFont val="Arial"/>
        <family val="0"/>
        <charset val="1"/>
      </rPr>
      <t xml:space="preserve">TBL-02-05-027 (id: JlAKpf4)</t>
    </r>
    <r>
      <rPr>
        <sz val="10"/>
        <rFont val="Noto Sans CJK SC"/>
        <family val="2"/>
      </rPr>
      <t xml:space="preserve">；</t>
    </r>
    <r>
      <rPr>
        <sz val="10"/>
        <rFont val="Arial"/>
        <family val="0"/>
        <charset val="1"/>
      </rPr>
      <t xml:space="preserve">TBL-02-05-029 (id: JlAKpgA)</t>
    </r>
  </si>
  <si>
    <r>
      <rPr>
        <sz val="10"/>
        <rFont val="Arial"/>
        <family val="0"/>
        <charset val="1"/>
      </rPr>
      <t xml:space="preserve">2D </t>
    </r>
    <r>
      <rPr>
        <sz val="10"/>
        <rFont val="Noto Sans CJK SC"/>
        <family val="2"/>
      </rPr>
      <t xml:space="preserve">の縮流部幅、有効逆流弁口面積、肝静脈の収縮期逆流などの数値は、取得した著者最終稿の表が途中で切れていて未確認</t>
    </r>
  </si>
  <si>
    <t xml:space="preserve">VD-024</t>
  </si>
  <si>
    <r>
      <rPr>
        <sz val="10"/>
        <rFont val="Noto Sans CJK SC"/>
        <family val="2"/>
      </rPr>
      <t xml:space="preserve">急性リウマチ熱には確定的な検査がなく、</t>
    </r>
    <r>
      <rPr>
        <sz val="10"/>
        <rFont val="Arial"/>
        <family val="0"/>
        <charset val="1"/>
      </rPr>
      <t xml:space="preserve">2015</t>
    </r>
    <r>
      <rPr>
        <sz val="10"/>
        <rFont val="Noto Sans CJK SC"/>
        <family val="2"/>
      </rPr>
      <t xml:space="preserve">年改訂の </t>
    </r>
    <r>
      <rPr>
        <sz val="10"/>
        <rFont val="Arial"/>
        <family val="0"/>
        <charset val="1"/>
      </rPr>
      <t xml:space="preserve">Jones </t>
    </r>
    <r>
      <rPr>
        <sz val="10"/>
        <rFont val="Noto Sans CJK SC"/>
        <family val="2"/>
      </rPr>
      <t xml:space="preserve">基準で臨床的に診断する。低リスク集団の大症状は心炎（臨床的なもの、または心エコーでのみわかる潜在性のもの）、多関節炎、舞踏病、輪状紅斑、皮下結節で、小症状は多関節痛、</t>
    </r>
    <r>
      <rPr>
        <sz val="10"/>
        <rFont val="Arial"/>
        <family val="0"/>
        <charset val="1"/>
      </rPr>
      <t xml:space="preserve">38.5℃</t>
    </r>
    <r>
      <rPr>
        <sz val="10"/>
        <rFont val="Noto Sans CJK SC"/>
        <family val="2"/>
      </rPr>
      <t xml:space="preserve">以上の発熱、赤沈</t>
    </r>
    <r>
      <rPr>
        <sz val="10"/>
        <rFont val="Arial"/>
        <family val="0"/>
        <charset val="1"/>
      </rPr>
      <t xml:space="preserve">60 mm/</t>
    </r>
    <r>
      <rPr>
        <sz val="10"/>
        <rFont val="Noto Sans CJK SC"/>
        <family val="2"/>
      </rPr>
      <t xml:space="preserve">時以上か </t>
    </r>
    <r>
      <rPr>
        <sz val="10"/>
        <rFont val="Arial"/>
        <family val="0"/>
        <charset val="1"/>
      </rPr>
      <t xml:space="preserve">CRP 3.0 mg/dL</t>
    </r>
    <r>
      <rPr>
        <sz val="10"/>
        <rFont val="Noto Sans CJK SC"/>
        <family val="2"/>
      </rPr>
      <t xml:space="preserve">以上、年齢で補正した </t>
    </r>
    <r>
      <rPr>
        <sz val="10"/>
        <rFont val="Arial"/>
        <family val="0"/>
        <charset val="1"/>
      </rPr>
      <t xml:space="preserve">PR </t>
    </r>
    <r>
      <rPr>
        <sz val="10"/>
        <rFont val="Noto Sans CJK SC"/>
        <family val="2"/>
      </rPr>
      <t xml:space="preserve">延長である。初発例は大症状</t>
    </r>
    <r>
      <rPr>
        <sz val="10"/>
        <rFont val="Arial"/>
        <family val="0"/>
        <charset val="1"/>
      </rPr>
      <t xml:space="preserve">2</t>
    </r>
    <r>
      <rPr>
        <sz val="10"/>
        <rFont val="Noto Sans CJK SC"/>
        <family val="2"/>
      </rPr>
      <t xml:space="preserve">つ、または大症状</t>
    </r>
    <r>
      <rPr>
        <sz val="10"/>
        <rFont val="Arial"/>
        <family val="0"/>
        <charset val="1"/>
      </rPr>
      <t xml:space="preserve">1</t>
    </r>
    <r>
      <rPr>
        <sz val="10"/>
        <rFont val="Noto Sans CJK SC"/>
        <family val="2"/>
      </rPr>
      <t xml:space="preserve">つと小症状</t>
    </r>
    <r>
      <rPr>
        <sz val="10"/>
        <rFont val="Arial"/>
        <family val="0"/>
        <charset val="1"/>
      </rPr>
      <t xml:space="preserve">2</t>
    </r>
    <r>
      <rPr>
        <sz val="10"/>
        <rFont val="Noto Sans CJK SC"/>
        <family val="2"/>
      </rPr>
      <t xml:space="preserve">つで可能性が高く、先行する </t>
    </r>
    <r>
      <rPr>
        <sz val="10"/>
        <rFont val="Arial"/>
        <family val="0"/>
        <charset val="1"/>
      </rPr>
      <t xml:space="preserve">A</t>
    </r>
    <r>
      <rPr>
        <sz val="10"/>
        <rFont val="Noto Sans CJK SC"/>
        <family val="2"/>
      </rPr>
      <t xml:space="preserve">群溶血性レンサ球菌感染の証拠（咽頭培養、迅速抗原検査、抗体価の上昇）が原則として必要である。</t>
    </r>
  </si>
  <si>
    <r>
      <rPr>
        <sz val="10"/>
        <rFont val="Arial"/>
        <family val="0"/>
        <charset val="1"/>
      </rPr>
      <t xml:space="preserve">PS-02-06-05 (id: JkxnuQw)</t>
    </r>
    <r>
      <rPr>
        <sz val="10"/>
        <rFont val="Noto Sans CJK SC"/>
        <family val="2"/>
      </rPr>
      <t xml:space="preserve">；</t>
    </r>
    <r>
      <rPr>
        <sz val="10"/>
        <rFont val="Arial"/>
        <family val="0"/>
        <charset val="1"/>
      </rPr>
      <t xml:space="preserve">PS-02-06-02 (id: JkxnuQk)</t>
    </r>
  </si>
  <si>
    <t xml:space="preserve">SRC-235</t>
  </si>
  <si>
    <r>
      <rPr>
        <sz val="10"/>
        <rFont val="Arial"/>
        <family val="0"/>
        <charset val="1"/>
      </rPr>
      <t xml:space="preserve">Centers for Disease Control and Prevention. Diagnosing Acute Rheumatic Fever</t>
    </r>
    <r>
      <rPr>
        <sz val="10"/>
        <rFont val="Noto Sans CJK SC"/>
        <family val="2"/>
      </rPr>
      <t xml:space="preserve">（</t>
    </r>
    <r>
      <rPr>
        <sz val="10"/>
        <rFont val="Arial"/>
        <family val="0"/>
        <charset val="1"/>
      </rPr>
      <t xml:space="preserve">Group A Strep, Clinical Guidance</t>
    </r>
    <r>
      <rPr>
        <sz val="10"/>
        <rFont val="Noto Sans CJK SC"/>
        <family val="2"/>
      </rPr>
      <t xml:space="preserve">）</t>
    </r>
    <r>
      <rPr>
        <sz val="10"/>
        <rFont val="Arial"/>
        <family val="0"/>
        <charset val="1"/>
      </rPr>
      <t xml:space="preserve">. 2025</t>
    </r>
    <r>
      <rPr>
        <sz val="10"/>
        <rFont val="Noto Sans CJK SC"/>
        <family val="2"/>
      </rPr>
      <t xml:space="preserve">年</t>
    </r>
    <r>
      <rPr>
        <sz val="10"/>
        <rFont val="Arial"/>
        <family val="0"/>
        <charset val="1"/>
      </rPr>
      <t xml:space="preserve">8</t>
    </r>
    <r>
      <rPr>
        <sz val="10"/>
        <rFont val="Noto Sans CJK SC"/>
        <family val="2"/>
      </rPr>
      <t xml:space="preserve">月</t>
    </r>
    <r>
      <rPr>
        <sz val="10"/>
        <rFont val="Arial"/>
        <family val="0"/>
        <charset val="1"/>
      </rPr>
      <t xml:space="preserve">6</t>
    </r>
    <r>
      <rPr>
        <sz val="10"/>
        <rFont val="Noto Sans CJK SC"/>
        <family val="2"/>
      </rPr>
      <t xml:space="preserve">日確認版</t>
    </r>
  </si>
  <si>
    <t xml:space="preserve">関節と心臓の所見は、大症状か小症状のどちらか一方にだけ数える</t>
  </si>
  <si>
    <t xml:space="preserve">VD-025</t>
  </si>
  <si>
    <r>
      <rPr>
        <sz val="10"/>
        <rFont val="Arial"/>
        <family val="0"/>
        <charset val="1"/>
      </rPr>
      <t xml:space="preserve">Jones </t>
    </r>
    <r>
      <rPr>
        <sz val="10"/>
        <rFont val="Noto Sans CJK SC"/>
        <family val="2"/>
      </rPr>
      <t xml:space="preserve">基準の低リスク集団は、学童期の急性リウマチ熱の発症が</t>
    </r>
    <r>
      <rPr>
        <sz val="10"/>
        <rFont val="Arial"/>
        <family val="0"/>
        <charset val="1"/>
      </rPr>
      <t xml:space="preserve">10</t>
    </r>
    <r>
      <rPr>
        <sz val="10"/>
        <rFont val="Noto Sans CJK SC"/>
        <family val="2"/>
      </rPr>
      <t xml:space="preserve">万人あたり年</t>
    </r>
    <r>
      <rPr>
        <sz val="10"/>
        <rFont val="Arial"/>
        <family val="0"/>
        <charset val="1"/>
      </rPr>
      <t xml:space="preserve">2</t>
    </r>
    <r>
      <rPr>
        <sz val="10"/>
        <rFont val="Noto Sans CJK SC"/>
        <family val="2"/>
      </rPr>
      <t xml:space="preserve">人未満で、リウマチ性心疾患の有病率が人口</t>
    </r>
    <r>
      <rPr>
        <sz val="10"/>
        <rFont val="Arial"/>
        <family val="0"/>
        <charset val="1"/>
      </rPr>
      <t xml:space="preserve">1,000</t>
    </r>
    <r>
      <rPr>
        <sz val="10"/>
        <rFont val="Noto Sans CJK SC"/>
        <family val="2"/>
      </rPr>
      <t xml:space="preserve">人あたり年</t>
    </r>
    <r>
      <rPr>
        <sz val="10"/>
        <rFont val="Arial"/>
        <family val="0"/>
        <charset val="1"/>
      </rPr>
      <t xml:space="preserve">1</t>
    </r>
    <r>
      <rPr>
        <sz val="10"/>
        <rFont val="Noto Sans CJK SC"/>
        <family val="2"/>
      </rPr>
      <t xml:space="preserve">人以下の集団をいい、それ以外は中〜高リスク集団とする。中〜高リスク集団では単関節炎と（他の原因を除いた）多関節痛も大症状に、単関節痛と赤沈</t>
    </r>
    <r>
      <rPr>
        <sz val="10"/>
        <rFont val="Arial"/>
        <family val="0"/>
        <charset val="1"/>
      </rPr>
      <t xml:space="preserve">30 mm/</t>
    </r>
    <r>
      <rPr>
        <sz val="10"/>
        <rFont val="Noto Sans CJK SC"/>
        <family val="2"/>
      </rPr>
      <t xml:space="preserve">時以上も小症状に含める。再発例は、大症状</t>
    </r>
    <r>
      <rPr>
        <sz val="10"/>
        <rFont val="Arial"/>
        <family val="0"/>
        <charset val="1"/>
      </rPr>
      <t xml:space="preserve">2</t>
    </r>
    <r>
      <rPr>
        <sz val="10"/>
        <rFont val="Noto Sans CJK SC"/>
        <family val="2"/>
      </rPr>
      <t xml:space="preserve">つ、大症状</t>
    </r>
    <r>
      <rPr>
        <sz val="10"/>
        <rFont val="Arial"/>
        <family val="0"/>
        <charset val="1"/>
      </rPr>
      <t xml:space="preserve">1</t>
    </r>
    <r>
      <rPr>
        <sz val="10"/>
        <rFont val="Noto Sans CJK SC"/>
        <family val="2"/>
      </rPr>
      <t xml:space="preserve">つと小症状</t>
    </r>
    <r>
      <rPr>
        <sz val="10"/>
        <rFont val="Arial"/>
        <family val="0"/>
        <charset val="1"/>
      </rPr>
      <t xml:space="preserve">2</t>
    </r>
    <r>
      <rPr>
        <sz val="10"/>
        <rFont val="Noto Sans CJK SC"/>
        <family val="2"/>
      </rPr>
      <t xml:space="preserve">つ、または（他の原因を除外したうえで）小症状</t>
    </r>
    <r>
      <rPr>
        <sz val="10"/>
        <rFont val="Arial"/>
        <family val="0"/>
        <charset val="1"/>
      </rPr>
      <t xml:space="preserve">3</t>
    </r>
    <r>
      <rPr>
        <sz val="10"/>
        <rFont val="Noto Sans CJK SC"/>
        <family val="2"/>
      </rPr>
      <t xml:space="preserve">つで推定診断できる。疑い例を含めて全例に心エコー・ドプラ検査を行う。</t>
    </r>
  </si>
  <si>
    <r>
      <rPr>
        <sz val="10"/>
        <rFont val="Arial"/>
        <family val="0"/>
        <charset val="1"/>
      </rPr>
      <t xml:space="preserve">PS-02-06-05 (id: JkxnuQw)</t>
    </r>
    <r>
      <rPr>
        <sz val="10"/>
        <rFont val="Noto Sans CJK SC"/>
        <family val="2"/>
      </rPr>
      <t xml:space="preserve">；</t>
    </r>
    <r>
      <rPr>
        <sz val="10"/>
        <rFont val="Arial"/>
        <family val="0"/>
        <charset val="1"/>
      </rPr>
      <t xml:space="preserve">TBL-02-05-027 (id: JlAKpf4)</t>
    </r>
  </si>
  <si>
    <r>
      <rPr>
        <sz val="10"/>
        <rFont val="Noto Sans CJK SC"/>
        <family val="2"/>
      </rPr>
      <t xml:space="preserve">舞踏病や緩徐に進む慢性の心炎では、</t>
    </r>
    <r>
      <rPr>
        <sz val="10"/>
        <rFont val="Arial"/>
        <family val="0"/>
        <charset val="1"/>
      </rPr>
      <t xml:space="preserve">A</t>
    </r>
    <r>
      <rPr>
        <sz val="10"/>
        <rFont val="Noto Sans CJK SC"/>
        <family val="2"/>
      </rPr>
      <t xml:space="preserve">群溶血性レンサ球菌感染の検査所見がなくても推定診断できる場合がある</t>
    </r>
  </si>
  <si>
    <t xml:space="preserve">VD-026</t>
  </si>
  <si>
    <t xml:space="preserve">人工弁のうち生体弁は動物の組織から作られ、抗凝固薬を生涯飲む必要はないが、耐久性が劣り再置換が必要になることがある。機械弁は耐久性が高く通常は再置換を要さないが、生涯にわたる抗凝固療法が必要で、妊娠時のリスクも加わる。</t>
  </si>
  <si>
    <r>
      <rPr>
        <sz val="10"/>
        <rFont val="Noto Sans CJK SC"/>
        <family val="2"/>
      </rPr>
      <t xml:space="preserve">米国（</t>
    </r>
    <r>
      <rPr>
        <sz val="10"/>
        <rFont val="Arial"/>
        <family val="0"/>
        <charset val="1"/>
      </rPr>
      <t xml:space="preserve">NHLBI </t>
    </r>
    <r>
      <rPr>
        <sz val="10"/>
        <rFont val="Noto Sans CJK SC"/>
        <family val="2"/>
      </rPr>
      <t xml:space="preserve">の一般向け解説）</t>
    </r>
  </si>
  <si>
    <t xml:space="preserve">SRC-236</t>
  </si>
  <si>
    <r>
      <rPr>
        <sz val="10"/>
        <rFont val="Arial"/>
        <family val="0"/>
        <charset val="1"/>
      </rPr>
      <t xml:space="preserve">National Heart, Lung, and Blood Institute. Heart Valve Diseases: Treatment. 2022</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24</t>
    </r>
    <r>
      <rPr>
        <sz val="10"/>
        <rFont val="Noto Sans CJK SC"/>
        <family val="2"/>
      </rPr>
      <t xml:space="preserve">日更新</t>
    </r>
  </si>
  <si>
    <t xml:space="preserve">VD-027</t>
  </si>
  <si>
    <r>
      <rPr>
        <sz val="10"/>
        <rFont val="Noto Sans CJK SC"/>
        <family val="2"/>
      </rPr>
      <t xml:space="preserve">日本の感染性心内膜炎ガイドライン（</t>
    </r>
    <r>
      <rPr>
        <sz val="10"/>
        <rFont val="Arial"/>
        <family val="0"/>
        <charset val="1"/>
      </rPr>
      <t xml:space="preserve">2017</t>
    </r>
    <r>
      <rPr>
        <sz val="10"/>
        <rFont val="Noto Sans CJK SC"/>
        <family val="2"/>
      </rPr>
      <t xml:space="preserve">年改訂版）は修正 </t>
    </r>
    <r>
      <rPr>
        <sz val="10"/>
        <rFont val="Arial"/>
        <family val="0"/>
        <charset val="1"/>
      </rPr>
      <t xml:space="preserve">Duke </t>
    </r>
    <r>
      <rPr>
        <sz val="10"/>
        <rFont val="Noto Sans CJK SC"/>
        <family val="2"/>
      </rPr>
      <t xml:space="preserve">基準を用いる。大基準は、典型的な起炎菌が</t>
    </r>
    <r>
      <rPr>
        <sz val="10"/>
        <rFont val="Arial"/>
        <family val="0"/>
        <charset val="1"/>
      </rPr>
      <t xml:space="preserve">2</t>
    </r>
    <r>
      <rPr>
        <sz val="10"/>
        <rFont val="Noto Sans CJK SC"/>
        <family val="2"/>
      </rPr>
      <t xml:space="preserve">回の血液培養で陽性になるなど持続的な菌血症を示す血液培養所見と、疣腫、膿瘍、人工弁の新たな部分的裂開、新規の弁逆流といった心内膜病変の所見である。小基準は素因、</t>
    </r>
    <r>
      <rPr>
        <sz val="10"/>
        <rFont val="Arial"/>
        <family val="0"/>
        <charset val="1"/>
      </rPr>
      <t xml:space="preserve">38.0℃</t>
    </r>
    <r>
      <rPr>
        <sz val="10"/>
        <rFont val="Noto Sans CJK SC"/>
        <family val="2"/>
      </rPr>
      <t xml:space="preserve">以上の発熱、血管現象、免疫学的現象、微生物学的所見の</t>
    </r>
    <r>
      <rPr>
        <sz val="10"/>
        <rFont val="Arial"/>
        <family val="0"/>
        <charset val="1"/>
      </rPr>
      <t xml:space="preserve">5</t>
    </r>
    <r>
      <rPr>
        <sz val="10"/>
        <rFont val="Noto Sans CJK SC"/>
        <family val="2"/>
      </rPr>
      <t xml:space="preserve">つで、大基準</t>
    </r>
    <r>
      <rPr>
        <sz val="10"/>
        <rFont val="Arial"/>
        <family val="0"/>
        <charset val="1"/>
      </rPr>
      <t xml:space="preserve">2</t>
    </r>
    <r>
      <rPr>
        <sz val="10"/>
        <rFont val="Noto Sans CJK SC"/>
        <family val="2"/>
      </rPr>
      <t xml:space="preserve">つ、大基準</t>
    </r>
    <r>
      <rPr>
        <sz val="10"/>
        <rFont val="Arial"/>
        <family val="0"/>
        <charset val="1"/>
      </rPr>
      <t xml:space="preserve">1</t>
    </r>
    <r>
      <rPr>
        <sz val="10"/>
        <rFont val="Noto Sans CJK SC"/>
        <family val="2"/>
      </rPr>
      <t xml:space="preserve">つと小基準</t>
    </r>
    <r>
      <rPr>
        <sz val="10"/>
        <rFont val="Arial"/>
        <family val="0"/>
        <charset val="1"/>
      </rPr>
      <t xml:space="preserve">3</t>
    </r>
    <r>
      <rPr>
        <sz val="10"/>
        <rFont val="Noto Sans CJK SC"/>
        <family val="2"/>
      </rPr>
      <t xml:space="preserve">つ、または小基準</t>
    </r>
    <r>
      <rPr>
        <sz val="10"/>
        <rFont val="Arial"/>
        <family val="0"/>
        <charset val="1"/>
      </rPr>
      <t xml:space="preserve">5</t>
    </r>
    <r>
      <rPr>
        <sz val="10"/>
        <rFont val="Noto Sans CJK SC"/>
        <family val="2"/>
      </rPr>
      <t xml:space="preserve">つで確診、大基準</t>
    </r>
    <r>
      <rPr>
        <sz val="10"/>
        <rFont val="Arial"/>
        <family val="0"/>
        <charset val="1"/>
      </rPr>
      <t xml:space="preserve">1</t>
    </r>
    <r>
      <rPr>
        <sz val="10"/>
        <rFont val="Noto Sans CJK SC"/>
        <family val="2"/>
      </rPr>
      <t xml:space="preserve">つと小基準</t>
    </r>
    <r>
      <rPr>
        <sz val="10"/>
        <rFont val="Arial"/>
        <family val="0"/>
        <charset val="1"/>
      </rPr>
      <t xml:space="preserve">1</t>
    </r>
    <r>
      <rPr>
        <sz val="10"/>
        <rFont val="Noto Sans CJK SC"/>
        <family val="2"/>
      </rPr>
      <t xml:space="preserve">つ、または小基準</t>
    </r>
    <r>
      <rPr>
        <sz val="10"/>
        <rFont val="Arial"/>
        <family val="0"/>
        <charset val="1"/>
      </rPr>
      <t xml:space="preserve">3</t>
    </r>
    <r>
      <rPr>
        <sz val="10"/>
        <rFont val="Noto Sans CJK SC"/>
        <family val="2"/>
      </rPr>
      <t xml:space="preserve">つで可能性ありとする。</t>
    </r>
  </si>
  <si>
    <t xml:space="preserve">SRC-237</t>
  </si>
  <si>
    <r>
      <rPr>
        <sz val="10"/>
        <rFont val="Noto Sans CJK SC"/>
        <family val="2"/>
      </rPr>
      <t xml:space="preserve">日本循環器学会ほか合同ガイドライン</t>
    </r>
    <r>
      <rPr>
        <sz val="10"/>
        <rFont val="Arial"/>
        <family val="0"/>
        <charset val="1"/>
      </rPr>
      <t xml:space="preserve">. </t>
    </r>
    <r>
      <rPr>
        <sz val="10"/>
        <rFont val="Noto Sans CJK SC"/>
        <family val="2"/>
      </rPr>
      <t xml:space="preserve">感染性心内膜炎の予防と治療に関するガイドライン（</t>
    </r>
    <r>
      <rPr>
        <sz val="10"/>
        <rFont val="Arial"/>
        <family val="0"/>
        <charset val="1"/>
      </rPr>
      <t xml:space="preserve">2017</t>
    </r>
    <r>
      <rPr>
        <sz val="10"/>
        <rFont val="Noto Sans CJK SC"/>
        <family val="2"/>
      </rPr>
      <t xml:space="preserve">年改訂版）（班長：中谷敏）</t>
    </r>
    <r>
      <rPr>
        <sz val="10"/>
        <rFont val="Arial"/>
        <family val="0"/>
        <charset val="1"/>
      </rPr>
      <t xml:space="preserve">. 2018</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23</t>
    </r>
    <r>
      <rPr>
        <sz val="10"/>
        <rFont val="Noto Sans CJK SC"/>
        <family val="2"/>
      </rPr>
      <t xml:space="preserve">日発行、</t>
    </r>
    <r>
      <rPr>
        <sz val="10"/>
        <rFont val="Arial"/>
        <family val="0"/>
        <charset val="1"/>
      </rPr>
      <t xml:space="preserve">2019</t>
    </r>
    <r>
      <rPr>
        <sz val="10"/>
        <rFont val="Noto Sans CJK SC"/>
        <family val="2"/>
      </rPr>
      <t xml:space="preserve">年</t>
    </r>
    <r>
      <rPr>
        <sz val="10"/>
        <rFont val="Arial"/>
        <family val="0"/>
        <charset val="1"/>
      </rPr>
      <t xml:space="preserve">7</t>
    </r>
    <r>
      <rPr>
        <sz val="10"/>
        <rFont val="Noto Sans CJK SC"/>
        <family val="2"/>
      </rPr>
      <t xml:space="preserve">月</t>
    </r>
    <r>
      <rPr>
        <sz val="10"/>
        <rFont val="Arial"/>
        <family val="0"/>
        <charset val="1"/>
      </rPr>
      <t xml:space="preserve">1</t>
    </r>
    <r>
      <rPr>
        <sz val="10"/>
        <rFont val="Noto Sans CJK SC"/>
        <family val="2"/>
      </rPr>
      <t xml:space="preserve">日更新（日本語版）</t>
    </r>
  </si>
  <si>
    <r>
      <rPr>
        <sz val="10"/>
        <rFont val="Arial"/>
        <family val="0"/>
        <charset val="1"/>
      </rPr>
      <t xml:space="preserve">2026</t>
    </r>
    <r>
      <rPr>
        <sz val="10"/>
        <rFont val="Noto Sans CJK SC"/>
        <family val="2"/>
      </rPr>
      <t xml:space="preserve">年改訂版が公表されている（</t>
    </r>
    <r>
      <rPr>
        <sz val="10"/>
        <rFont val="Arial"/>
        <family val="0"/>
        <charset val="1"/>
      </rPr>
      <t xml:space="preserve">2023</t>
    </r>
    <r>
      <rPr>
        <sz val="10"/>
        <rFont val="Noto Sans CJK SC"/>
        <family val="2"/>
      </rPr>
      <t xml:space="preserve">年の </t>
    </r>
    <r>
      <rPr>
        <sz val="10"/>
        <rFont val="Arial"/>
        <family val="0"/>
        <charset val="1"/>
      </rPr>
      <t xml:space="preserve">Duke-ISCVID </t>
    </r>
    <r>
      <rPr>
        <sz val="10"/>
        <rFont val="Noto Sans CJK SC"/>
        <family val="2"/>
      </rPr>
      <t xml:space="preserve">基準の扱いなど、改訂版での変更は未確認）。日本語版で確認した。英語版での該当箇所は未確認</t>
    </r>
  </si>
  <si>
    <t xml:space="preserve">VD-028</t>
  </si>
  <si>
    <r>
      <rPr>
        <sz val="10"/>
        <rFont val="Noto Sans CJK SC"/>
        <family val="2"/>
      </rPr>
      <t xml:space="preserve">感染性心内膜炎を疑ったら、好気・嫌気ボトル（各約</t>
    </r>
    <r>
      <rPr>
        <sz val="10"/>
        <rFont val="Arial"/>
        <family val="0"/>
        <charset val="1"/>
      </rPr>
      <t xml:space="preserve">10 mL</t>
    </r>
    <r>
      <rPr>
        <sz val="10"/>
        <rFont val="Noto Sans CJK SC"/>
        <family val="2"/>
      </rPr>
      <t xml:space="preserve">）を</t>
    </r>
    <r>
      <rPr>
        <sz val="10"/>
        <rFont val="Arial"/>
        <family val="0"/>
        <charset val="1"/>
      </rPr>
      <t xml:space="preserve">1</t>
    </r>
    <r>
      <rPr>
        <sz val="10"/>
        <rFont val="Noto Sans CJK SC"/>
        <family val="2"/>
      </rPr>
      <t xml:space="preserve">セットとして、別々の部位から少なくとも</t>
    </r>
    <r>
      <rPr>
        <sz val="10"/>
        <rFont val="Arial"/>
        <family val="0"/>
        <charset val="1"/>
      </rPr>
      <t xml:space="preserve">3</t>
    </r>
    <r>
      <rPr>
        <sz val="10"/>
        <rFont val="Noto Sans CJK SC"/>
        <family val="2"/>
      </rPr>
      <t xml:space="preserve">セットの血液培養をとり、カテーテルからの採血は避ける。重症敗血症などで急ぐ場合は、</t>
    </r>
    <r>
      <rPr>
        <sz val="10"/>
        <rFont val="Arial"/>
        <family val="0"/>
        <charset val="1"/>
      </rPr>
      <t xml:space="preserve">1</t>
    </r>
    <r>
      <rPr>
        <sz val="10"/>
        <rFont val="Noto Sans CJK SC"/>
        <family val="2"/>
      </rPr>
      <t xml:space="preserve">時間以内に</t>
    </r>
    <r>
      <rPr>
        <sz val="10"/>
        <rFont val="Arial"/>
        <family val="0"/>
        <charset val="1"/>
      </rPr>
      <t xml:space="preserve">2</t>
    </r>
    <r>
      <rPr>
        <sz val="10"/>
        <rFont val="Noto Sans CJK SC"/>
        <family val="2"/>
      </rPr>
      <t xml:space="preserve">セット以上をとって治療を始める。培養期間は通常</t>
    </r>
    <r>
      <rPr>
        <sz val="10"/>
        <rFont val="Arial"/>
        <family val="0"/>
        <charset val="1"/>
      </rPr>
      <t xml:space="preserve">7</t>
    </r>
    <r>
      <rPr>
        <sz val="10"/>
        <rFont val="Noto Sans CJK SC"/>
        <family val="2"/>
      </rPr>
      <t xml:space="preserve">日間でよい。</t>
    </r>
  </si>
  <si>
    <r>
      <rPr>
        <sz val="10"/>
        <rFont val="Arial"/>
        <family val="0"/>
        <charset val="1"/>
      </rPr>
      <t xml:space="preserve">PS-02-06-05 (id: JkxnuQw)</t>
    </r>
    <r>
      <rPr>
        <sz val="10"/>
        <rFont val="Noto Sans CJK SC"/>
        <family val="2"/>
      </rPr>
      <t xml:space="preserve">；</t>
    </r>
    <r>
      <rPr>
        <sz val="10"/>
        <rFont val="Arial"/>
        <family val="0"/>
        <charset val="1"/>
      </rPr>
      <t xml:space="preserve">TBL-01-00-181 (id: Jlvnlug)</t>
    </r>
    <r>
      <rPr>
        <sz val="10"/>
        <rFont val="Noto Sans CJK SC"/>
        <family val="2"/>
      </rPr>
      <t xml:space="preserve">；</t>
    </r>
    <r>
      <rPr>
        <sz val="10"/>
        <rFont val="Arial"/>
        <family val="0"/>
        <charset val="1"/>
      </rPr>
      <t xml:space="preserve">PS-02-06-03 (id: JkxnuQo)</t>
    </r>
  </si>
  <si>
    <r>
      <rPr>
        <sz val="10"/>
        <rFont val="Noto Sans CJK SC"/>
        <family val="2"/>
      </rPr>
      <t xml:space="preserve">採血の間隔（</t>
    </r>
    <r>
      <rPr>
        <sz val="10"/>
        <rFont val="Arial"/>
        <family val="0"/>
        <charset val="1"/>
      </rPr>
      <t xml:space="preserve">30</t>
    </r>
    <r>
      <rPr>
        <sz val="10"/>
        <rFont val="Noto Sans CJK SC"/>
        <family val="2"/>
      </rPr>
      <t xml:space="preserve">分ごと、初回と最後の間隔を</t>
    </r>
    <r>
      <rPr>
        <sz val="10"/>
        <rFont val="Arial"/>
        <family val="0"/>
        <charset val="1"/>
      </rPr>
      <t xml:space="preserve">1</t>
    </r>
    <r>
      <rPr>
        <sz val="10"/>
        <rFont val="Noto Sans CJK SC"/>
        <family val="2"/>
      </rPr>
      <t xml:space="preserve">時間以上など）は定まっていないとされる。</t>
    </r>
    <r>
      <rPr>
        <sz val="10"/>
        <rFont val="Arial"/>
        <family val="0"/>
        <charset val="1"/>
      </rPr>
      <t xml:space="preserve">2026</t>
    </r>
    <r>
      <rPr>
        <sz val="10"/>
        <rFont val="Noto Sans CJK SC"/>
        <family val="2"/>
      </rPr>
      <t xml:space="preserve">年改訂版での変更は未確認</t>
    </r>
  </si>
  <si>
    <t xml:space="preserve">VD-029</t>
  </si>
  <si>
    <r>
      <rPr>
        <sz val="10"/>
        <rFont val="Noto Sans CJK SC"/>
        <family val="2"/>
      </rPr>
      <t xml:space="preserve">感染性心内膜炎を疑う全例で経胸壁心エコー（</t>
    </r>
    <r>
      <rPr>
        <sz val="10"/>
        <rFont val="Arial"/>
        <family val="0"/>
        <charset val="1"/>
      </rPr>
      <t xml:space="preserve">TTE</t>
    </r>
    <r>
      <rPr>
        <sz val="10"/>
        <rFont val="Noto Sans CJK SC"/>
        <family val="2"/>
      </rPr>
      <t xml:space="preserve">）を行い（クラス</t>
    </r>
    <r>
      <rPr>
        <sz val="10"/>
        <rFont val="Arial"/>
        <family val="0"/>
        <charset val="1"/>
      </rPr>
      <t xml:space="preserve">I</t>
    </r>
    <r>
      <rPr>
        <sz val="10"/>
        <rFont val="Noto Sans CJK SC"/>
        <family val="2"/>
      </rPr>
      <t xml:space="preserve">、</t>
    </r>
    <r>
      <rPr>
        <sz val="10"/>
        <rFont val="Arial"/>
        <family val="0"/>
        <charset val="1"/>
      </rPr>
      <t xml:space="preserve">B</t>
    </r>
    <r>
      <rPr>
        <sz val="10"/>
        <rFont val="Noto Sans CJK SC"/>
        <family val="2"/>
      </rPr>
      <t xml:space="preserve">）、</t>
    </r>
    <r>
      <rPr>
        <sz val="10"/>
        <rFont val="Arial"/>
        <family val="0"/>
        <charset val="1"/>
      </rPr>
      <t xml:space="preserve">TTE </t>
    </r>
    <r>
      <rPr>
        <sz val="10"/>
        <rFont val="Noto Sans CJK SC"/>
        <family val="2"/>
      </rPr>
      <t xml:space="preserve">で十分な画像が得られない例、人工弁やデバイスがある例では経食道心エコー（</t>
    </r>
    <r>
      <rPr>
        <sz val="10"/>
        <rFont val="Arial"/>
        <family val="0"/>
        <charset val="1"/>
      </rPr>
      <t xml:space="preserve">TEE</t>
    </r>
    <r>
      <rPr>
        <sz val="10"/>
        <rFont val="Noto Sans CJK SC"/>
        <family val="2"/>
      </rPr>
      <t xml:space="preserve">）を行う（クラス</t>
    </r>
    <r>
      <rPr>
        <sz val="10"/>
        <rFont val="Arial"/>
        <family val="0"/>
        <charset val="1"/>
      </rPr>
      <t xml:space="preserve">I</t>
    </r>
    <r>
      <rPr>
        <sz val="10"/>
        <rFont val="Noto Sans CJK SC"/>
        <family val="2"/>
      </rPr>
      <t xml:space="preserve">、</t>
    </r>
    <r>
      <rPr>
        <sz val="10"/>
        <rFont val="Arial"/>
        <family val="0"/>
        <charset val="1"/>
      </rPr>
      <t xml:space="preserve">B</t>
    </r>
    <r>
      <rPr>
        <sz val="10"/>
        <rFont val="Noto Sans CJK SC"/>
        <family val="2"/>
      </rPr>
      <t xml:space="preserve">）。初回が陰性でも疑いが続けば</t>
    </r>
    <r>
      <rPr>
        <sz val="10"/>
        <rFont val="Arial"/>
        <family val="0"/>
        <charset val="1"/>
      </rPr>
      <t xml:space="preserve">3</t>
    </r>
    <r>
      <rPr>
        <sz val="10"/>
        <rFont val="Noto Sans CJK SC"/>
        <family val="2"/>
      </rPr>
      <t xml:space="preserve">〜</t>
    </r>
    <r>
      <rPr>
        <sz val="10"/>
        <rFont val="Arial"/>
        <family val="0"/>
        <charset val="1"/>
      </rPr>
      <t xml:space="preserve">7</t>
    </r>
    <r>
      <rPr>
        <sz val="10"/>
        <rFont val="Noto Sans CJK SC"/>
        <family val="2"/>
      </rPr>
      <t xml:space="preserve">日後に再検する（クラス</t>
    </r>
    <r>
      <rPr>
        <sz val="10"/>
        <rFont val="Arial"/>
        <family val="0"/>
        <charset val="1"/>
      </rPr>
      <t xml:space="preserve">I</t>
    </r>
    <r>
      <rPr>
        <sz val="10"/>
        <rFont val="Noto Sans CJK SC"/>
        <family val="2"/>
      </rPr>
      <t xml:space="preserve">、</t>
    </r>
    <r>
      <rPr>
        <sz val="10"/>
        <rFont val="Arial"/>
        <family val="0"/>
        <charset val="1"/>
      </rPr>
      <t xml:space="preserve">C</t>
    </r>
    <r>
      <rPr>
        <sz val="10"/>
        <rFont val="Noto Sans CJK SC"/>
        <family val="2"/>
      </rPr>
      <t xml:space="preserve">）。疣腫の検出感度は、</t>
    </r>
    <r>
      <rPr>
        <sz val="10"/>
        <rFont val="Arial"/>
        <family val="0"/>
        <charset val="1"/>
      </rPr>
      <t xml:space="preserve">TTE </t>
    </r>
    <r>
      <rPr>
        <sz val="10"/>
        <rFont val="Noto Sans CJK SC"/>
        <family val="2"/>
      </rPr>
      <t xml:space="preserve">で自己弁約</t>
    </r>
    <r>
      <rPr>
        <sz val="10"/>
        <rFont val="Arial"/>
        <family val="0"/>
        <charset val="1"/>
      </rPr>
      <t xml:space="preserve">70%</t>
    </r>
    <r>
      <rPr>
        <sz val="10"/>
        <rFont val="Noto Sans CJK SC"/>
        <family val="2"/>
      </rPr>
      <t xml:space="preserve">・人工弁約</t>
    </r>
    <r>
      <rPr>
        <sz val="10"/>
        <rFont val="Arial"/>
        <family val="0"/>
        <charset val="1"/>
      </rPr>
      <t xml:space="preserve">50%</t>
    </r>
    <r>
      <rPr>
        <sz val="10"/>
        <rFont val="Noto Sans CJK SC"/>
        <family val="2"/>
      </rPr>
      <t xml:space="preserve">、</t>
    </r>
    <r>
      <rPr>
        <sz val="10"/>
        <rFont val="Arial"/>
        <family val="0"/>
        <charset val="1"/>
      </rPr>
      <t xml:space="preserve">TEE </t>
    </r>
    <r>
      <rPr>
        <sz val="10"/>
        <rFont val="Noto Sans CJK SC"/>
        <family val="2"/>
      </rPr>
      <t xml:space="preserve">ではいずれも</t>
    </r>
    <r>
      <rPr>
        <sz val="10"/>
        <rFont val="Arial"/>
        <family val="0"/>
        <charset val="1"/>
      </rPr>
      <t xml:space="preserve">90%</t>
    </r>
    <r>
      <rPr>
        <sz val="10"/>
        <rFont val="Noto Sans CJK SC"/>
        <family val="2"/>
      </rPr>
      <t xml:space="preserve">以上とされる。</t>
    </r>
  </si>
  <si>
    <r>
      <rPr>
        <sz val="10"/>
        <rFont val="Arial"/>
        <family val="0"/>
        <charset val="1"/>
      </rPr>
      <t xml:space="preserve">PS-02-06-05 (id: JkxnuQw)</t>
    </r>
    <r>
      <rPr>
        <sz val="10"/>
        <rFont val="Noto Sans CJK SC"/>
        <family val="2"/>
      </rPr>
      <t xml:space="preserve">；</t>
    </r>
    <r>
      <rPr>
        <sz val="10"/>
        <rFont val="Arial"/>
        <family val="0"/>
        <charset val="1"/>
      </rPr>
      <t xml:space="preserve">TBL-01-00-181 (id: Jlvnlug)</t>
    </r>
    <r>
      <rPr>
        <sz val="10"/>
        <rFont val="Noto Sans CJK SC"/>
        <family val="2"/>
      </rPr>
      <t xml:space="preserve">；</t>
    </r>
    <r>
      <rPr>
        <sz val="10"/>
        <rFont val="Arial"/>
        <family val="0"/>
        <charset val="1"/>
      </rPr>
      <t xml:space="preserve">TBL-02-05-027 (id: JlAKpf4)</t>
    </r>
  </si>
  <si>
    <r>
      <rPr>
        <sz val="10"/>
        <rFont val="Noto Sans CJK SC"/>
        <family val="2"/>
      </rPr>
      <t xml:space="preserve">感度の数値はガイドラインが引用した研究による（二次資料経由）。</t>
    </r>
    <r>
      <rPr>
        <sz val="10"/>
        <rFont val="Arial"/>
        <family val="0"/>
        <charset val="1"/>
      </rPr>
      <t xml:space="preserve">2026</t>
    </r>
    <r>
      <rPr>
        <sz val="10"/>
        <rFont val="Noto Sans CJK SC"/>
        <family val="2"/>
      </rPr>
      <t xml:space="preserve">年改訂版での変更は未確認</t>
    </r>
  </si>
  <si>
    <t xml:space="preserve">VD-030</t>
  </si>
  <si>
    <r>
      <rPr>
        <sz val="10"/>
        <rFont val="Noto Sans CJK SC"/>
        <family val="2"/>
      </rPr>
      <t xml:space="preserve">日本の感染性心内膜炎の起炎菌は、緑色レンサ球菌、ブドウ球菌、腸球菌が上位</t>
    </r>
    <r>
      <rPr>
        <sz val="10"/>
        <rFont val="Arial"/>
        <family val="0"/>
        <charset val="1"/>
      </rPr>
      <t xml:space="preserve">3</t>
    </r>
    <r>
      <rPr>
        <sz val="10"/>
        <rFont val="Noto Sans CJK SC"/>
        <family val="2"/>
      </rPr>
      <t xml:space="preserve">つで、黄色ブドウ球菌は増加傾向にあり、</t>
    </r>
    <r>
      <rPr>
        <sz val="10"/>
        <rFont val="Arial"/>
        <family val="0"/>
        <charset val="1"/>
      </rPr>
      <t xml:space="preserve">MRSA </t>
    </r>
    <r>
      <rPr>
        <sz val="10"/>
        <rFont val="Noto Sans CJK SC"/>
        <family val="2"/>
      </rPr>
      <t xml:space="preserve">による例は全体の</t>
    </r>
    <r>
      <rPr>
        <sz val="10"/>
        <rFont val="Arial"/>
        <family val="0"/>
        <charset val="1"/>
      </rPr>
      <t xml:space="preserve">7.5%</t>
    </r>
    <r>
      <rPr>
        <sz val="10"/>
        <rFont val="Noto Sans CJK SC"/>
        <family val="2"/>
      </rPr>
      <t xml:space="preserve">とされる。腸球菌は約</t>
    </r>
    <r>
      <rPr>
        <sz val="10"/>
        <rFont val="Arial"/>
        <family val="0"/>
        <charset val="1"/>
      </rPr>
      <t xml:space="preserve">10%</t>
    </r>
    <r>
      <rPr>
        <sz val="10"/>
        <rFont val="Noto Sans CJK SC"/>
        <family val="2"/>
      </rPr>
      <t xml:space="preserve">で、その多くは高齢者である。</t>
    </r>
  </si>
  <si>
    <t xml:space="preserve">VD-031</t>
  </si>
  <si>
    <r>
      <rPr>
        <sz val="10"/>
        <rFont val="Noto Sans CJK SC"/>
        <family val="2"/>
      </rPr>
      <t xml:space="preserve">重い弁機能障害を伴う</t>
    </r>
    <r>
      <rPr>
        <sz val="10"/>
        <rFont val="Arial"/>
        <family val="0"/>
        <charset val="1"/>
      </rPr>
      <t xml:space="preserve">10 mm</t>
    </r>
    <r>
      <rPr>
        <sz val="10"/>
        <rFont val="Noto Sans CJK SC"/>
        <family val="2"/>
      </rPr>
      <t xml:space="preserve">以上の疣腫がある左心系（大動脈弁・僧帽弁）の自己弁感染性心内膜炎では、できるだけ早い手術が推奨される（</t>
    </r>
    <r>
      <rPr>
        <sz val="10"/>
        <rFont val="Arial"/>
        <family val="0"/>
        <charset val="1"/>
      </rPr>
      <t xml:space="preserve">CQ2</t>
    </r>
    <r>
      <rPr>
        <sz val="10"/>
        <rFont val="Noto Sans CJK SC"/>
        <family val="2"/>
      </rPr>
      <t xml:space="preserve">：推奨の強さ</t>
    </r>
    <r>
      <rPr>
        <sz val="10"/>
        <rFont val="Arial"/>
        <family val="0"/>
        <charset val="1"/>
      </rPr>
      <t xml:space="preserve">1</t>
    </r>
    <r>
      <rPr>
        <sz val="10"/>
        <rFont val="Noto Sans CJK SC"/>
        <family val="2"/>
      </rPr>
      <t xml:space="preserve">、エビデンス総体</t>
    </r>
    <r>
      <rPr>
        <sz val="10"/>
        <rFont val="Arial"/>
        <family val="0"/>
        <charset val="1"/>
      </rPr>
      <t xml:space="preserve">B</t>
    </r>
    <r>
      <rPr>
        <sz val="10"/>
        <rFont val="Noto Sans CJK SC"/>
        <family val="2"/>
      </rPr>
      <t xml:space="preserve">）。脳梗塞を合併していても手術適応があれば手術を延期しない（</t>
    </r>
    <r>
      <rPr>
        <sz val="10"/>
        <rFont val="Arial"/>
        <family val="0"/>
        <charset val="1"/>
      </rPr>
      <t xml:space="preserve">CQ3</t>
    </r>
    <r>
      <rPr>
        <sz val="10"/>
        <rFont val="Noto Sans CJK SC"/>
        <family val="2"/>
      </rPr>
      <t xml:space="preserve">：推奨の強さ</t>
    </r>
    <r>
      <rPr>
        <sz val="10"/>
        <rFont val="Arial"/>
        <family val="0"/>
        <charset val="1"/>
      </rPr>
      <t xml:space="preserve">1</t>
    </r>
    <r>
      <rPr>
        <sz val="10"/>
        <rFont val="Noto Sans CJK SC"/>
        <family val="2"/>
      </rPr>
      <t xml:space="preserve">、</t>
    </r>
    <r>
      <rPr>
        <sz val="10"/>
        <rFont val="Arial"/>
        <family val="0"/>
        <charset val="1"/>
      </rPr>
      <t xml:space="preserve">B</t>
    </r>
    <r>
      <rPr>
        <sz val="10"/>
        <rFont val="Noto Sans CJK SC"/>
        <family val="2"/>
      </rPr>
      <t xml:space="preserve">）一方、新たな頭蓋内出血があり循環動態が安定していれば、</t>
    </r>
    <r>
      <rPr>
        <sz val="10"/>
        <rFont val="Arial"/>
        <family val="0"/>
        <charset val="1"/>
      </rPr>
      <t xml:space="preserve">4</t>
    </r>
    <r>
      <rPr>
        <sz val="10"/>
        <rFont val="Noto Sans CJK SC"/>
        <family val="2"/>
      </rPr>
      <t xml:space="preserve">週間待つことを提案している（推奨の強さ</t>
    </r>
    <r>
      <rPr>
        <sz val="10"/>
        <rFont val="Arial"/>
        <family val="0"/>
        <charset val="1"/>
      </rPr>
      <t xml:space="preserve">2</t>
    </r>
    <r>
      <rPr>
        <sz val="10"/>
        <rFont val="Noto Sans CJK SC"/>
        <family val="2"/>
      </rPr>
      <t xml:space="preserve">、</t>
    </r>
    <r>
      <rPr>
        <sz val="10"/>
        <rFont val="Arial"/>
        <family val="0"/>
        <charset val="1"/>
      </rPr>
      <t xml:space="preserve">C</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</si>
  <si>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TBL-01-00-181 (id: Jlvnlug)</t>
    </r>
    <r>
      <rPr>
        <sz val="10"/>
        <rFont val="Noto Sans CJK SC"/>
        <family val="2"/>
      </rPr>
      <t xml:space="preserve">；</t>
    </r>
    <r>
      <rPr>
        <sz val="10"/>
        <rFont val="Arial"/>
        <family val="0"/>
        <charset val="1"/>
      </rPr>
      <t xml:space="preserve">PS-02-06-04 (id: JkxnuQs)</t>
    </r>
  </si>
  <si>
    <r>
      <rPr>
        <sz val="10"/>
        <rFont val="Arial"/>
        <family val="0"/>
        <charset val="1"/>
      </rPr>
      <t xml:space="preserve">CQ3 </t>
    </r>
    <r>
      <rPr>
        <sz val="10"/>
        <rFont val="Noto Sans CJK SC"/>
        <family val="2"/>
      </rPr>
      <t xml:space="preserve">の対象から、昏睡、脳ヘルニア、脳出血の合併、大きな中枢神経病変の例は除かれる。心不全・制御できない感染を理由とする手術適応の本文は取得範囲外で未確認</t>
    </r>
  </si>
  <si>
    <t xml:space="preserve">VD-032</t>
  </si>
  <si>
    <r>
      <rPr>
        <sz val="10"/>
        <rFont val="Noto Sans CJK SC"/>
        <family val="2"/>
      </rPr>
      <t xml:space="preserve">日本の感染性心内膜炎ガイドライン（</t>
    </r>
    <r>
      <rPr>
        <sz val="10"/>
        <rFont val="Arial"/>
        <family val="0"/>
        <charset val="1"/>
      </rPr>
      <t xml:space="preserve">2017</t>
    </r>
    <r>
      <rPr>
        <sz val="10"/>
        <rFont val="Noto Sans CJK SC"/>
        <family val="2"/>
      </rPr>
      <t xml:space="preserve">年改訂版）は、成人の高度リスク群では抜歯など菌血症を起こす歯科処置の前の抗菌薬予防投与を推奨し（</t>
    </r>
    <r>
      <rPr>
        <sz val="10"/>
        <rFont val="Arial"/>
        <family val="0"/>
        <charset val="1"/>
      </rPr>
      <t xml:space="preserve">CQ4</t>
    </r>
    <r>
      <rPr>
        <sz val="10"/>
        <rFont val="Noto Sans CJK SC"/>
        <family val="2"/>
      </rPr>
      <t xml:space="preserve">：推奨の強さ</t>
    </r>
    <r>
      <rPr>
        <sz val="10"/>
        <rFont val="Arial"/>
        <family val="0"/>
        <charset val="1"/>
      </rPr>
      <t xml:space="preserve">1</t>
    </r>
    <r>
      <rPr>
        <sz val="10"/>
        <rFont val="Noto Sans CJK SC"/>
        <family val="2"/>
      </rPr>
      <t xml:space="preserve">、エビデンス総体</t>
    </r>
    <r>
      <rPr>
        <sz val="10"/>
        <rFont val="Arial"/>
        <family val="0"/>
        <charset val="1"/>
      </rPr>
      <t xml:space="preserve">B</t>
    </r>
    <r>
      <rPr>
        <sz val="10"/>
        <rFont val="Noto Sans CJK SC"/>
        <family val="2"/>
      </rPr>
      <t xml:space="preserve">）、中等度リスク群でも予防投与を提案している（推奨の強さ</t>
    </r>
    <r>
      <rPr>
        <sz val="10"/>
        <rFont val="Arial"/>
        <family val="0"/>
        <charset val="1"/>
      </rPr>
      <t xml:space="preserve">2</t>
    </r>
    <r>
      <rPr>
        <sz val="10"/>
        <rFont val="Noto Sans CJK SC"/>
        <family val="2"/>
      </rPr>
      <t xml:space="preserve">、</t>
    </r>
    <r>
      <rPr>
        <sz val="10"/>
        <rFont val="Arial"/>
        <family val="0"/>
        <charset val="1"/>
      </rPr>
      <t xml:space="preserve">C</t>
    </r>
    <r>
      <rPr>
        <sz val="10"/>
        <rFont val="Noto Sans CJK SC"/>
        <family val="2"/>
      </rPr>
      <t xml:space="preserve">）。小児・先天性心疾患でも、高度リスク群で推奨（推奨の強さ</t>
    </r>
    <r>
      <rPr>
        <sz val="10"/>
        <rFont val="Arial"/>
        <family val="0"/>
        <charset val="1"/>
      </rPr>
      <t xml:space="preserve">1</t>
    </r>
    <r>
      <rPr>
        <sz val="10"/>
        <rFont val="Noto Sans CJK SC"/>
        <family val="2"/>
      </rPr>
      <t xml:space="preserve">、</t>
    </r>
    <r>
      <rPr>
        <sz val="10"/>
        <rFont val="Arial"/>
        <family val="0"/>
        <charset val="1"/>
      </rPr>
      <t xml:space="preserve">C</t>
    </r>
    <r>
      <rPr>
        <sz val="10"/>
        <rFont val="Noto Sans CJK SC"/>
        <family val="2"/>
      </rPr>
      <t xml:space="preserve">）、中等度リスク群で提案（推奨の強さ</t>
    </r>
    <r>
      <rPr>
        <sz val="10"/>
        <rFont val="Arial"/>
        <family val="0"/>
        <charset val="1"/>
      </rPr>
      <t xml:space="preserve">2</t>
    </r>
    <r>
      <rPr>
        <sz val="10"/>
        <rFont val="Noto Sans CJK SC"/>
        <family val="2"/>
      </rPr>
      <t xml:space="preserve">、</t>
    </r>
    <r>
      <rPr>
        <sz val="10"/>
        <rFont val="Arial"/>
        <family val="0"/>
        <charset val="1"/>
      </rPr>
      <t xml:space="preserve">C</t>
    </r>
    <r>
      <rPr>
        <sz val="10"/>
        <rFont val="Noto Sans CJK SC"/>
        <family val="2"/>
      </rPr>
      <t xml:space="preserve">）としている（</t>
    </r>
    <r>
      <rPr>
        <sz val="10"/>
        <rFont val="Arial"/>
        <family val="0"/>
        <charset val="1"/>
      </rPr>
      <t xml:space="preserve">CQ5</t>
    </r>
    <r>
      <rPr>
        <sz val="10"/>
        <rFont val="Noto Sans CJK SC"/>
        <family val="2"/>
      </rPr>
      <t xml:space="preserve">）。</t>
    </r>
  </si>
  <si>
    <r>
      <rPr>
        <sz val="10"/>
        <rFont val="Noto Sans CJK SC"/>
        <family val="2"/>
      </rPr>
      <t xml:space="preserve">高度・中等度リスク群に含まれる具体的な疾患の表と、日本人での薬剤・用量は取得範囲外で未確認。</t>
    </r>
    <r>
      <rPr>
        <sz val="10"/>
        <rFont val="Arial"/>
        <family val="0"/>
        <charset val="1"/>
      </rPr>
      <t xml:space="preserve">2026</t>
    </r>
    <r>
      <rPr>
        <sz val="10"/>
        <rFont val="Noto Sans CJK SC"/>
        <family val="2"/>
      </rPr>
      <t xml:space="preserve">年改訂版での変更は未確認</t>
    </r>
  </si>
  <si>
    <t xml:space="preserve">MP-001</t>
  </si>
  <si>
    <t xml:space="preserve">肥大型心筋症</t>
  </si>
  <si>
    <r>
      <rPr>
        <sz val="10"/>
        <rFont val="Noto Sans CJK SC"/>
        <family val="2"/>
      </rPr>
      <t xml:space="preserve">肥大型心筋症（</t>
    </r>
    <r>
      <rPr>
        <sz val="10"/>
        <rFont val="Arial"/>
        <family val="0"/>
        <charset val="1"/>
      </rPr>
      <t xml:space="preserve">HCM</t>
    </r>
    <r>
      <rPr>
        <sz val="10"/>
        <rFont val="Noto Sans CJK SC"/>
        <family val="2"/>
      </rPr>
      <t xml:space="preserve">）は、左室または右室の心筋肥大と、肥大にもとづく左室拡張能の低下を特徴とする疾患群である。心エコーか心臓</t>
    </r>
    <r>
      <rPr>
        <sz val="10"/>
        <rFont val="Arial"/>
        <family val="0"/>
        <charset val="1"/>
      </rPr>
      <t xml:space="preserve">MRI</t>
    </r>
    <r>
      <rPr>
        <sz val="10"/>
        <rFont val="Noto Sans CJK SC"/>
        <family val="2"/>
      </rPr>
      <t xml:space="preserve">で最大左室壁厚</t>
    </r>
    <r>
      <rPr>
        <sz val="10"/>
        <rFont val="Arial"/>
        <family val="0"/>
        <charset val="1"/>
      </rPr>
      <t xml:space="preserve">15 mm</t>
    </r>
    <r>
      <rPr>
        <sz val="10"/>
        <rFont val="Noto Sans CJK SC"/>
        <family val="2"/>
      </rPr>
      <t xml:space="preserve">以上（</t>
    </r>
    <r>
      <rPr>
        <sz val="10"/>
        <rFont val="Arial"/>
        <family val="0"/>
        <charset val="1"/>
      </rPr>
      <t xml:space="preserve">HCM </t>
    </r>
    <r>
      <rPr>
        <sz val="10"/>
        <rFont val="Noto Sans CJK SC"/>
        <family val="2"/>
      </rPr>
      <t xml:space="preserve">の家族歴があれば</t>
    </r>
    <r>
      <rPr>
        <sz val="10"/>
        <rFont val="Arial"/>
        <family val="0"/>
        <charset val="1"/>
      </rPr>
      <t xml:space="preserve">13 mm</t>
    </r>
    <r>
      <rPr>
        <sz val="10"/>
        <rFont val="Noto Sans CJK SC"/>
        <family val="2"/>
      </rPr>
      <t xml:space="preserve">以上）を診断の目安とし、高血圧、弁膜症、蓄積病など心肥大を起こす二次性の原因を除外する。</t>
    </r>
  </si>
  <si>
    <r>
      <rPr>
        <sz val="10"/>
        <rFont val="Noto Sans CJK SC"/>
        <family val="2"/>
      </rPr>
      <t xml:space="preserve">医学各論 Ⅴ</t>
    </r>
    <r>
      <rPr>
        <sz val="10"/>
        <rFont val="Arial"/>
        <family val="0"/>
        <charset val="1"/>
      </rPr>
      <t xml:space="preserve">-6-B-①</t>
    </r>
    <r>
      <rPr>
        <sz val="10"/>
        <rFont val="Noto Sans CJK SC"/>
        <family val="2"/>
      </rPr>
      <t xml:space="preserve">（肥大型心筋症、</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</si>
  <si>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TBL-01-00-178 (id: JlvnluA)</t>
    </r>
    <r>
      <rPr>
        <sz val="10"/>
        <rFont val="Noto Sans CJK SC"/>
        <family val="2"/>
      </rPr>
      <t xml:space="preserve">；</t>
    </r>
    <r>
      <rPr>
        <sz val="10"/>
        <rFont val="Arial"/>
        <family val="0"/>
        <charset val="1"/>
      </rPr>
      <t xml:space="preserve">TBL-02-05-027 (id: JlAKpf4)</t>
    </r>
  </si>
  <si>
    <t xml:space="preserve">SRC-241</t>
  </si>
  <si>
    <r>
      <rPr>
        <sz val="10"/>
        <rFont val="Noto Sans CJK SC"/>
        <family val="2"/>
      </rPr>
      <t xml:space="preserve">日本循環器学会</t>
    </r>
    <r>
      <rPr>
        <sz val="10"/>
        <rFont val="Arial"/>
        <family val="0"/>
        <charset val="1"/>
      </rPr>
      <t xml:space="preserve">/</t>
    </r>
    <r>
      <rPr>
        <sz val="10"/>
        <rFont val="Noto Sans CJK SC"/>
        <family val="2"/>
      </rPr>
      <t xml:space="preserve">日本心不全学会合同ガイドライン</t>
    </r>
    <r>
      <rPr>
        <sz val="10"/>
        <rFont val="Arial"/>
        <family val="0"/>
        <charset val="1"/>
      </rPr>
      <t xml:space="preserve">. </t>
    </r>
    <r>
      <rPr>
        <sz val="10"/>
        <rFont val="Noto Sans CJK SC"/>
        <family val="2"/>
      </rPr>
      <t xml:space="preserve">心筋症診療ガイドライン（</t>
    </r>
    <r>
      <rPr>
        <sz val="10"/>
        <rFont val="Arial"/>
        <family val="0"/>
        <charset val="1"/>
      </rPr>
      <t xml:space="preserve">2018</t>
    </r>
    <r>
      <rPr>
        <sz val="10"/>
        <rFont val="Noto Sans CJK SC"/>
        <family val="2"/>
      </rPr>
      <t xml:space="preserve">年改訂版）（班長：北岡裕章、筒井裕之）</t>
    </r>
    <r>
      <rPr>
        <sz val="10"/>
        <rFont val="Arial"/>
        <family val="0"/>
        <charset val="1"/>
      </rPr>
      <t xml:space="preserve">. 2019</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29</t>
    </r>
    <r>
      <rPr>
        <sz val="10"/>
        <rFont val="Noto Sans CJK SC"/>
        <family val="2"/>
      </rPr>
      <t xml:space="preserve">日発行、</t>
    </r>
    <r>
      <rPr>
        <sz val="10"/>
        <rFont val="Arial"/>
        <family val="0"/>
        <charset val="1"/>
      </rPr>
      <t xml:space="preserve">2019</t>
    </r>
    <r>
      <rPr>
        <sz val="10"/>
        <rFont val="Noto Sans CJK SC"/>
        <family val="2"/>
      </rPr>
      <t xml:space="preserve">年</t>
    </r>
    <r>
      <rPr>
        <sz val="10"/>
        <rFont val="Arial"/>
        <family val="0"/>
        <charset val="1"/>
      </rPr>
      <t xml:space="preserve">6</t>
    </r>
    <r>
      <rPr>
        <sz val="10"/>
        <rFont val="Noto Sans CJK SC"/>
        <family val="2"/>
      </rPr>
      <t xml:space="preserve">月</t>
    </r>
    <r>
      <rPr>
        <sz val="10"/>
        <rFont val="Arial"/>
        <family val="0"/>
        <charset val="1"/>
      </rPr>
      <t xml:space="preserve">28</t>
    </r>
    <r>
      <rPr>
        <sz val="10"/>
        <rFont val="Noto Sans CJK SC"/>
        <family val="2"/>
      </rPr>
      <t xml:space="preserve">日更新（日本語版）</t>
    </r>
  </si>
  <si>
    <t xml:space="preserve">MP-002</t>
  </si>
  <si>
    <r>
      <rPr>
        <sz val="10"/>
        <rFont val="Arial"/>
        <family val="0"/>
        <charset val="1"/>
      </rPr>
      <t xml:space="preserve">HCM </t>
    </r>
    <r>
      <rPr>
        <sz val="10"/>
        <rFont val="Noto Sans CJK SC"/>
        <family val="2"/>
      </rPr>
      <t xml:space="preserve">は、安静時の左室流出路圧較差が</t>
    </r>
    <r>
      <rPr>
        <sz val="10"/>
        <rFont val="Arial"/>
        <family val="0"/>
        <charset val="1"/>
      </rPr>
      <t xml:space="preserve">30 mmHg</t>
    </r>
    <r>
      <rPr>
        <sz val="10"/>
        <rFont val="Noto Sans CJK SC"/>
        <family val="2"/>
      </rPr>
      <t xml:space="preserve">以上（または誘発で</t>
    </r>
    <r>
      <rPr>
        <sz val="10"/>
        <rFont val="Arial"/>
        <family val="0"/>
        <charset val="1"/>
      </rPr>
      <t xml:space="preserve">30 mmHg</t>
    </r>
    <r>
      <rPr>
        <sz val="10"/>
        <rFont val="Noto Sans CJK SC"/>
        <family val="2"/>
      </rPr>
      <t xml:space="preserve">以上）の閉塞性、安静時・誘発時とも</t>
    </r>
    <r>
      <rPr>
        <sz val="10"/>
        <rFont val="Arial"/>
        <family val="0"/>
        <charset val="1"/>
      </rPr>
      <t xml:space="preserve">30 mmHg</t>
    </r>
    <r>
      <rPr>
        <sz val="10"/>
        <rFont val="Noto Sans CJK SC"/>
        <family val="2"/>
      </rPr>
      <t xml:space="preserve">未満の非閉塞性、心室中部の圧較差が</t>
    </r>
    <r>
      <rPr>
        <sz val="10"/>
        <rFont val="Arial"/>
        <family val="0"/>
        <charset val="1"/>
      </rPr>
      <t xml:space="preserve">30 mmHg</t>
    </r>
    <r>
      <rPr>
        <sz val="10"/>
        <rFont val="Noto Sans CJK SC"/>
        <family val="2"/>
      </rPr>
      <t xml:space="preserve">以上の心室中部閉塞性、心尖部に肥大が限られる心尖部肥大型、肥大が減って </t>
    </r>
    <r>
      <rPr>
        <sz val="10"/>
        <rFont val="Arial"/>
        <family val="0"/>
        <charset val="1"/>
      </rPr>
      <t xml:space="preserve">LVEF </t>
    </r>
    <r>
      <rPr>
        <sz val="10"/>
        <rFont val="Noto Sans CJK SC"/>
        <family val="2"/>
      </rPr>
      <t xml:space="preserve">が</t>
    </r>
    <r>
      <rPr>
        <sz val="10"/>
        <rFont val="Arial"/>
        <family val="0"/>
        <charset val="1"/>
      </rPr>
      <t xml:space="preserve">50%</t>
    </r>
    <r>
      <rPr>
        <sz val="10"/>
        <rFont val="Noto Sans CJK SC"/>
        <family val="2"/>
      </rPr>
      <t xml:space="preserve">未満となった拡張相に分けられる。</t>
    </r>
  </si>
  <si>
    <t xml:space="preserve">MP-003</t>
  </si>
  <si>
    <r>
      <rPr>
        <sz val="10"/>
        <rFont val="Noto Sans CJK SC"/>
        <family val="2"/>
      </rPr>
      <t xml:space="preserve">日本の </t>
    </r>
    <r>
      <rPr>
        <sz val="10"/>
        <rFont val="Arial"/>
        <family val="0"/>
        <charset val="1"/>
      </rPr>
      <t xml:space="preserve">HCM </t>
    </r>
    <r>
      <rPr>
        <sz val="10"/>
        <rFont val="Noto Sans CJK SC"/>
        <family val="2"/>
      </rPr>
      <t xml:space="preserve">は、</t>
    </r>
    <r>
      <rPr>
        <sz val="10"/>
        <rFont val="Arial"/>
        <family val="0"/>
        <charset val="1"/>
      </rPr>
      <t xml:space="preserve">1998</t>
    </r>
    <r>
      <rPr>
        <sz val="10"/>
        <rFont val="Noto Sans CJK SC"/>
        <family val="2"/>
      </rPr>
      <t xml:space="preserve">年の全国調査で人口</t>
    </r>
    <r>
      <rPr>
        <sz val="10"/>
        <rFont val="Arial"/>
        <family val="0"/>
        <charset val="1"/>
      </rPr>
      <t xml:space="preserve">10</t>
    </r>
    <r>
      <rPr>
        <sz val="10"/>
        <rFont val="Noto Sans CJK SC"/>
        <family val="2"/>
      </rPr>
      <t xml:space="preserve">万人あたり</t>
    </r>
    <r>
      <rPr>
        <sz val="10"/>
        <rFont val="Arial"/>
        <family val="0"/>
        <charset val="1"/>
      </rPr>
      <t xml:space="preserve">17.3</t>
    </r>
    <r>
      <rPr>
        <sz val="10"/>
        <rFont val="Noto Sans CJK SC"/>
        <family val="2"/>
      </rPr>
      <t xml:space="preserve">人と報告され、コホート研究からは約</t>
    </r>
    <r>
      <rPr>
        <sz val="10"/>
        <rFont val="Arial"/>
        <family val="0"/>
        <charset val="1"/>
      </rPr>
      <t xml:space="preserve">500</t>
    </r>
    <r>
      <rPr>
        <sz val="10"/>
        <rFont val="Noto Sans CJK SC"/>
        <family val="2"/>
      </rPr>
      <t xml:space="preserve">人に</t>
    </r>
    <r>
      <rPr>
        <sz val="10"/>
        <rFont val="Arial"/>
        <family val="0"/>
        <charset val="1"/>
      </rPr>
      <t xml:space="preserve">1</t>
    </r>
    <r>
      <rPr>
        <sz val="10"/>
        <rFont val="Noto Sans CJK SC"/>
        <family val="2"/>
      </rPr>
      <t xml:space="preserve">人と推定されている。心尖部肥大型が約</t>
    </r>
    <r>
      <rPr>
        <sz val="10"/>
        <rFont val="Arial"/>
        <family val="0"/>
        <charset val="1"/>
      </rPr>
      <t xml:space="preserve">15%</t>
    </r>
    <r>
      <rPr>
        <sz val="10"/>
        <rFont val="Noto Sans CJK SC"/>
        <family val="2"/>
      </rPr>
      <t xml:space="preserve">と米国（約</t>
    </r>
    <r>
      <rPr>
        <sz val="10"/>
        <rFont val="Arial"/>
        <family val="0"/>
        <charset val="1"/>
      </rPr>
      <t xml:space="preserve">3%</t>
    </r>
    <r>
      <rPr>
        <sz val="10"/>
        <rFont val="Noto Sans CJK SC"/>
        <family val="2"/>
      </rPr>
      <t xml:space="preserve">）より多いのが日本の特徴で、心室中部閉塞性は約</t>
    </r>
    <r>
      <rPr>
        <sz val="10"/>
        <rFont val="Arial"/>
        <family val="0"/>
        <charset val="1"/>
      </rPr>
      <t xml:space="preserve">10%</t>
    </r>
    <r>
      <rPr>
        <sz val="10"/>
        <rFont val="Noto Sans CJK SC"/>
        <family val="2"/>
      </rPr>
      <t xml:space="preserve">と報告されている。</t>
    </r>
  </si>
  <si>
    <r>
      <rPr>
        <sz val="10"/>
        <rFont val="Arial"/>
        <family val="0"/>
        <charset val="1"/>
      </rPr>
      <t xml:space="preserve">PS-02-06-05 (id: JkxnuQw)</t>
    </r>
    <r>
      <rPr>
        <sz val="10"/>
        <rFont val="Noto Sans CJK SC"/>
        <family val="2"/>
      </rPr>
      <t xml:space="preserve">；</t>
    </r>
    <r>
      <rPr>
        <sz val="10"/>
        <rFont val="Arial"/>
        <family val="0"/>
        <charset val="1"/>
      </rPr>
      <t xml:space="preserve">TBL-01-00-178 (id: JlvnluA)</t>
    </r>
  </si>
  <si>
    <t xml:space="preserve">MP-004</t>
  </si>
  <si>
    <r>
      <rPr>
        <sz val="10"/>
        <rFont val="Arial"/>
        <family val="0"/>
        <charset val="1"/>
      </rPr>
      <t xml:space="preserve">HCM </t>
    </r>
    <r>
      <rPr>
        <sz val="10"/>
        <rFont val="Noto Sans CJK SC"/>
        <family val="2"/>
      </rPr>
      <t xml:space="preserve">の約</t>
    </r>
    <r>
      <rPr>
        <sz val="10"/>
        <rFont val="Arial"/>
        <family val="0"/>
        <charset val="1"/>
      </rPr>
      <t xml:space="preserve">60%</t>
    </r>
    <r>
      <rPr>
        <sz val="10"/>
        <rFont val="Noto Sans CJK SC"/>
        <family val="2"/>
      </rPr>
      <t xml:space="preserve">は常染色体優性遺伝の家族歴をもち、そのうち約</t>
    </r>
    <r>
      <rPr>
        <sz val="10"/>
        <rFont val="Arial"/>
        <family val="0"/>
        <charset val="1"/>
      </rPr>
      <t xml:space="preserve">40</t>
    </r>
    <r>
      <rPr>
        <sz val="10"/>
        <rFont val="Noto Sans CJK SC"/>
        <family val="2"/>
      </rPr>
      <t xml:space="preserve">〜</t>
    </r>
    <r>
      <rPr>
        <sz val="10"/>
        <rFont val="Arial"/>
        <family val="0"/>
        <charset val="1"/>
      </rPr>
      <t xml:space="preserve">60%</t>
    </r>
    <r>
      <rPr>
        <sz val="10"/>
        <rFont val="Noto Sans CJK SC"/>
        <family val="2"/>
      </rPr>
      <t xml:space="preserve">にサルコメア遺伝子の変異がみつかる。原因遺伝子として多いのは </t>
    </r>
    <r>
      <rPr>
        <sz val="10"/>
        <rFont val="Arial"/>
        <family val="0"/>
        <charset val="1"/>
      </rPr>
      <t xml:space="preserve">MYH7</t>
    </r>
    <r>
      <rPr>
        <sz val="10"/>
        <rFont val="Noto Sans CJK SC"/>
        <family val="2"/>
      </rPr>
      <t xml:space="preserve">（</t>
    </r>
    <r>
      <rPr>
        <sz val="10"/>
        <rFont val="Arial"/>
        <family val="0"/>
        <charset val="1"/>
      </rPr>
      <t xml:space="preserve">β-</t>
    </r>
    <r>
      <rPr>
        <sz val="10"/>
        <rFont val="Noto Sans CJK SC"/>
        <family val="2"/>
      </rPr>
      <t xml:space="preserve">ミオシン重鎖）と </t>
    </r>
    <r>
      <rPr>
        <sz val="10"/>
        <rFont val="Arial"/>
        <family val="0"/>
        <charset val="1"/>
      </rPr>
      <t xml:space="preserve">MYBPC3</t>
    </r>
    <r>
      <rPr>
        <sz val="10"/>
        <rFont val="Noto Sans CJK SC"/>
        <family val="2"/>
      </rPr>
      <t xml:space="preserve">（心筋ミオシン結合蛋白</t>
    </r>
    <r>
      <rPr>
        <sz val="10"/>
        <rFont val="Arial"/>
        <family val="0"/>
        <charset val="1"/>
      </rPr>
      <t xml:space="preserve">C</t>
    </r>
    <r>
      <rPr>
        <sz val="10"/>
        <rFont val="Noto Sans CJK SC"/>
        <family val="2"/>
      </rPr>
      <t xml:space="preserve">）で、ほかに </t>
    </r>
    <r>
      <rPr>
        <sz val="10"/>
        <rFont val="Arial"/>
        <family val="0"/>
        <charset val="1"/>
      </rPr>
      <t xml:space="preserve">TNNT2</t>
    </r>
    <r>
      <rPr>
        <sz val="10"/>
        <rFont val="Noto Sans CJK SC"/>
        <family val="2"/>
      </rPr>
      <t xml:space="preserve">、</t>
    </r>
    <r>
      <rPr>
        <sz val="10"/>
        <rFont val="Arial"/>
        <family val="0"/>
        <charset val="1"/>
      </rPr>
      <t xml:space="preserve">TNNI3</t>
    </r>
    <r>
      <rPr>
        <sz val="10"/>
        <rFont val="Noto Sans CJK SC"/>
        <family val="2"/>
      </rPr>
      <t xml:space="preserve">、</t>
    </r>
    <r>
      <rPr>
        <sz val="10"/>
        <rFont val="Arial"/>
        <family val="0"/>
        <charset val="1"/>
      </rPr>
      <t xml:space="preserve">TPM1</t>
    </r>
    <r>
      <rPr>
        <sz val="10"/>
        <rFont val="Noto Sans CJK SC"/>
        <family val="2"/>
      </rPr>
      <t xml:space="preserve">、</t>
    </r>
    <r>
      <rPr>
        <sz val="10"/>
        <rFont val="Arial"/>
        <family val="0"/>
        <charset val="1"/>
      </rPr>
      <t xml:space="preserve">MYL3 </t>
    </r>
    <r>
      <rPr>
        <sz val="10"/>
        <rFont val="Noto Sans CJK SC"/>
        <family val="2"/>
      </rPr>
      <t xml:space="preserve">などがある。</t>
    </r>
  </si>
  <si>
    <t xml:space="preserve">MP-005</t>
  </si>
  <si>
    <r>
      <rPr>
        <sz val="10"/>
        <rFont val="Arial"/>
        <family val="0"/>
        <charset val="1"/>
      </rPr>
      <t xml:space="preserve">HCM </t>
    </r>
    <r>
      <rPr>
        <sz val="10"/>
        <rFont val="Noto Sans CJK SC"/>
        <family val="2"/>
      </rPr>
      <t xml:space="preserve">の突然死の危険因子には、運動に関連した原因不明の失神、運動時の血圧上昇が</t>
    </r>
    <r>
      <rPr>
        <sz val="10"/>
        <rFont val="Arial"/>
        <family val="0"/>
        <charset val="1"/>
      </rPr>
      <t xml:space="preserve">25 mmHg</t>
    </r>
    <r>
      <rPr>
        <sz val="10"/>
        <rFont val="Noto Sans CJK SC"/>
        <family val="2"/>
      </rPr>
      <t xml:space="preserve">未満にとどまるか低下する異常反応、非持続性心室頻拍などがある。心臓</t>
    </r>
    <r>
      <rPr>
        <sz val="10"/>
        <rFont val="Arial"/>
        <family val="0"/>
        <charset val="1"/>
      </rPr>
      <t xml:space="preserve">MRI</t>
    </r>
    <r>
      <rPr>
        <sz val="10"/>
        <rFont val="Noto Sans CJK SC"/>
        <family val="2"/>
      </rPr>
      <t xml:space="preserve">の遅延造影の有無と広がりは突然死を含む心臓死と関連し、評価が推奨されている（推奨クラス</t>
    </r>
    <r>
      <rPr>
        <sz val="10"/>
        <rFont val="Arial"/>
        <family val="0"/>
        <charset val="1"/>
      </rPr>
      <t xml:space="preserve">I</t>
    </r>
    <r>
      <rPr>
        <sz val="10"/>
        <rFont val="Noto Sans CJK SC"/>
        <family val="2"/>
      </rPr>
      <t xml:space="preserve">、エビデンスレベル</t>
    </r>
    <r>
      <rPr>
        <sz val="10"/>
        <rFont val="Arial"/>
        <family val="0"/>
        <charset val="1"/>
      </rPr>
      <t xml:space="preserve">A</t>
    </r>
    <r>
      <rPr>
        <sz val="10"/>
        <rFont val="Noto Sans CJK SC"/>
        <family val="2"/>
      </rPr>
      <t xml:space="preserve">）。閉塞性の例では、血管拡張薬の使用、立ち上がり、飲酒をきっかけに失神しやすい。</t>
    </r>
  </si>
  <si>
    <r>
      <rPr>
        <sz val="10"/>
        <rFont val="Arial"/>
        <family val="0"/>
        <charset val="1"/>
      </rPr>
      <t xml:space="preserve">PS-02-06-05 (id: JkxnuQw)</t>
    </r>
    <r>
      <rPr>
        <sz val="10"/>
        <rFont val="Noto Sans CJK SC"/>
        <family val="2"/>
      </rPr>
      <t xml:space="preserve">；</t>
    </r>
    <r>
      <rPr>
        <sz val="10"/>
        <rFont val="Arial"/>
        <family val="0"/>
        <charset val="1"/>
      </rPr>
      <t xml:space="preserve">TBL-01-00-178 (id: JlvnluA)</t>
    </r>
    <r>
      <rPr>
        <sz val="10"/>
        <rFont val="Noto Sans CJK SC"/>
        <family val="2"/>
      </rPr>
      <t xml:space="preserve">；</t>
    </r>
    <r>
      <rPr>
        <sz val="10"/>
        <rFont val="Arial"/>
        <family val="0"/>
        <charset val="1"/>
      </rPr>
      <t xml:space="preserve">TBL-02-05-029 (id: JlAKpgA)</t>
    </r>
    <r>
      <rPr>
        <sz val="10"/>
        <rFont val="Noto Sans CJK SC"/>
        <family val="2"/>
      </rPr>
      <t xml:space="preserve">；</t>
    </r>
    <r>
      <rPr>
        <sz val="10"/>
        <rFont val="Arial"/>
        <family val="0"/>
        <charset val="1"/>
      </rPr>
      <t xml:space="preserve">TBL-02-05-017 (id: JlAKpfo)</t>
    </r>
  </si>
  <si>
    <r>
      <rPr>
        <sz val="10"/>
        <rFont val="Noto Sans CJK SC"/>
        <family val="2"/>
      </rPr>
      <t xml:space="preserve">推奨クラス</t>
    </r>
    <r>
      <rPr>
        <sz val="10"/>
        <rFont val="Arial"/>
        <family val="0"/>
        <charset val="1"/>
      </rPr>
      <t xml:space="preserve">I</t>
    </r>
    <r>
      <rPr>
        <sz val="10"/>
        <rFont val="Noto Sans CJK SC"/>
        <family val="2"/>
      </rPr>
      <t xml:space="preserve">・エビデンスレベル</t>
    </r>
    <r>
      <rPr>
        <sz val="10"/>
        <rFont val="Arial"/>
        <family val="0"/>
        <charset val="1"/>
      </rPr>
      <t xml:space="preserve">A </t>
    </r>
    <r>
      <rPr>
        <sz val="10"/>
        <rFont val="Noto Sans CJK SC"/>
        <family val="2"/>
      </rPr>
      <t xml:space="preserve">の対象となる推奨文（表</t>
    </r>
    <r>
      <rPr>
        <sz val="10"/>
        <rFont val="Arial"/>
        <family val="0"/>
        <charset val="1"/>
      </rPr>
      <t xml:space="preserve">16</t>
    </r>
    <r>
      <rPr>
        <sz val="10"/>
        <rFont val="Noto Sans CJK SC"/>
        <family val="2"/>
      </rPr>
      <t xml:space="preserve">）の文言は未確認。</t>
    </r>
    <r>
      <rPr>
        <sz val="10"/>
        <rFont val="Arial"/>
        <family val="0"/>
        <charset val="1"/>
      </rPr>
      <t xml:space="preserve">ICD </t>
    </r>
    <r>
      <rPr>
        <sz val="10"/>
        <rFont val="Noto Sans CJK SC"/>
        <family val="2"/>
      </rPr>
      <t xml:space="preserve">の推奨と、最大壁厚などその他の危険因子は取得範囲外で未確認</t>
    </r>
  </si>
  <si>
    <t xml:space="preserve">MP-006</t>
  </si>
  <si>
    <r>
      <rPr>
        <sz val="10"/>
        <rFont val="Noto Sans CJK SC"/>
        <family val="2"/>
      </rPr>
      <t xml:space="preserve">厚生労働省の指定難病の資料では、</t>
    </r>
    <r>
      <rPr>
        <sz val="10"/>
        <rFont val="Arial"/>
        <family val="0"/>
        <charset val="1"/>
      </rPr>
      <t xml:space="preserve">HCM </t>
    </r>
    <r>
      <rPr>
        <sz val="10"/>
        <rFont val="Noto Sans CJK SC"/>
        <family val="2"/>
      </rPr>
      <t xml:space="preserve">の患者には競技スポーツなどの激しい運動を禁止し、症状があれば</t>
    </r>
    <r>
      <rPr>
        <sz val="10"/>
        <rFont val="Arial"/>
        <family val="0"/>
        <charset val="1"/>
      </rPr>
      <t xml:space="preserve">β</t>
    </r>
    <r>
      <rPr>
        <sz val="10"/>
        <rFont val="Noto Sans CJK SC"/>
        <family val="2"/>
      </rPr>
      <t xml:space="preserve">遮断薬かベラパミルを使い、ジヒドロピリジン系カルシウム拮抗薬は通常使わない。心室頻拍がある例では植込み型除細動器を考え、薬が効かない閉塞性の例では経皮的中隔心筋焼灼術（</t>
    </r>
    <r>
      <rPr>
        <sz val="10"/>
        <rFont val="Arial"/>
        <family val="0"/>
        <charset val="1"/>
      </rPr>
      <t xml:space="preserve">PTSMA</t>
    </r>
    <r>
      <rPr>
        <sz val="10"/>
        <rFont val="Noto Sans CJK SC"/>
        <family val="2"/>
      </rPr>
      <t xml:space="preserve">）や心室筋切除術を、拡張相で難治性の心不全となった例では心臓移植を考える。患者数（令和元年度の医療受給者証保持者）は</t>
    </r>
    <r>
      <rPr>
        <sz val="10"/>
        <rFont val="Arial"/>
        <family val="0"/>
        <charset val="1"/>
      </rPr>
      <t xml:space="preserve">4,205</t>
    </r>
    <r>
      <rPr>
        <sz val="10"/>
        <rFont val="Noto Sans CJK SC"/>
        <family val="2"/>
      </rPr>
      <t xml:space="preserve">人である。</t>
    </r>
  </si>
  <si>
    <r>
      <rPr>
        <sz val="10"/>
        <rFont val="Arial"/>
        <family val="0"/>
        <charset val="1"/>
      </rPr>
      <t xml:space="preserve">PS-02-06-05 (id: JkxnuQw)</t>
    </r>
    <r>
      <rPr>
        <sz val="10"/>
        <rFont val="Noto Sans CJK SC"/>
        <family val="2"/>
      </rPr>
      <t xml:space="preserve">；</t>
    </r>
    <r>
      <rPr>
        <sz val="10"/>
        <rFont val="Arial"/>
        <family val="0"/>
        <charset val="1"/>
      </rPr>
      <t xml:space="preserve">TBL-01-00-178 (id: JlvnluA)</t>
    </r>
    <r>
      <rPr>
        <sz val="10"/>
        <rFont val="Noto Sans CJK SC"/>
        <family val="2"/>
      </rPr>
      <t xml:space="preserve">；</t>
    </r>
    <r>
      <rPr>
        <sz val="10"/>
        <rFont val="Arial"/>
        <family val="0"/>
        <charset val="1"/>
      </rPr>
      <t xml:space="preserve">PS-02-06-04 (id: JkxnuQs)</t>
    </r>
  </si>
  <si>
    <t xml:space="preserve">SRC-242</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</si>
  <si>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58 </t>
    </r>
    <r>
      <rPr>
        <sz val="10"/>
        <rFont val="Noto Sans CJK SC"/>
        <family val="2"/>
      </rPr>
      <t xml:space="preserve">肥大型心筋症 概要、診断基準等（令和</t>
    </r>
    <r>
      <rPr>
        <sz val="10"/>
        <rFont val="Arial"/>
        <family val="0"/>
        <charset val="1"/>
      </rPr>
      <t xml:space="preserve">8</t>
    </r>
    <r>
      <rPr>
        <sz val="10"/>
        <rFont val="Noto Sans CJK SC"/>
        <family val="2"/>
      </rPr>
      <t xml:space="preserve">年</t>
    </r>
    <r>
      <rPr>
        <sz val="10"/>
        <rFont val="Arial"/>
        <family val="0"/>
        <charset val="1"/>
      </rPr>
      <t xml:space="preserve">4</t>
    </r>
    <r>
      <rPr>
        <sz val="10"/>
        <rFont val="Noto Sans CJK SC"/>
        <family val="2"/>
      </rPr>
      <t xml:space="preserve">月時点の掲載）</t>
    </r>
  </si>
  <si>
    <t xml:space="preserve">MP-007</t>
  </si>
  <si>
    <r>
      <rPr>
        <sz val="10"/>
        <rFont val="Noto Sans CJK SC"/>
        <family val="2"/>
      </rPr>
      <t xml:space="preserve">マバカムテンは心筋ミオシンを選択的かつ可逆的に阻害し、ミオシンとアクチンの過剰な結合を減らして心筋の過収縮と左室流出路の狭窄を改善すると考えられている薬で、日本では閉塞性肥大型心筋症を効能・効果として審査された（</t>
    </r>
    <r>
      <rPr>
        <sz val="10"/>
        <rFont val="Arial"/>
        <family val="0"/>
        <charset val="1"/>
      </rPr>
      <t xml:space="preserve">2025</t>
    </r>
    <r>
      <rPr>
        <sz val="10"/>
        <rFont val="Noto Sans CJK SC"/>
        <family val="2"/>
      </rPr>
      <t xml:space="preserve">年の審査報告書）。成人では</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t>
    </r>
    <r>
      <rPr>
        <sz val="10"/>
        <rFont val="Arial"/>
        <family val="0"/>
        <charset val="1"/>
      </rPr>
      <t xml:space="preserve">2.5 mg</t>
    </r>
    <r>
      <rPr>
        <sz val="10"/>
        <rFont val="Noto Sans CJK SC"/>
        <family val="2"/>
      </rPr>
      <t xml:space="preserve">から始め、状態に応じて増減し、最大は</t>
    </r>
    <r>
      <rPr>
        <sz val="10"/>
        <rFont val="Arial"/>
        <family val="0"/>
        <charset val="1"/>
      </rPr>
      <t xml:space="preserve">1</t>
    </r>
    <r>
      <rPr>
        <sz val="10"/>
        <rFont val="Noto Sans CJK SC"/>
        <family val="2"/>
      </rPr>
      <t xml:space="preserve">回</t>
    </r>
    <r>
      <rPr>
        <sz val="10"/>
        <rFont val="Arial"/>
        <family val="0"/>
        <charset val="1"/>
      </rPr>
      <t xml:space="preserve">15 mg</t>
    </r>
    <r>
      <rPr>
        <sz val="10"/>
        <rFont val="Noto Sans CJK SC"/>
        <family val="2"/>
      </rPr>
      <t xml:space="preserve">とされた。承認の条件として、一定数の症例が集まるまで全例を対象とする使用成績調査が求められた。</t>
    </r>
  </si>
  <si>
    <t xml:space="preserve">SRC-243</t>
  </si>
  <si>
    <r>
      <rPr>
        <sz val="10"/>
        <rFont val="Noto Sans CJK SC"/>
        <family val="2"/>
      </rPr>
      <t xml:space="preserve">医薬品医療機器総合機構</t>
    </r>
    <r>
      <rPr>
        <sz val="10"/>
        <rFont val="Arial"/>
        <family val="0"/>
        <charset val="1"/>
      </rPr>
      <t xml:space="preserve">. </t>
    </r>
    <r>
      <rPr>
        <sz val="10"/>
        <rFont val="Noto Sans CJK SC"/>
        <family val="2"/>
      </rPr>
      <t xml:space="preserve">カムザイオスカプセル（マバカムテン）審査報告書</t>
    </r>
    <r>
      <rPr>
        <sz val="10"/>
        <rFont val="Arial"/>
        <family val="0"/>
        <charset val="1"/>
      </rPr>
      <t xml:space="preserve">. </t>
    </r>
    <r>
      <rPr>
        <sz val="10"/>
        <rFont val="Noto Sans CJK SC"/>
        <family val="2"/>
      </rPr>
      <t xml:space="preserve">令和</t>
    </r>
    <r>
      <rPr>
        <sz val="10"/>
        <rFont val="Arial"/>
        <family val="0"/>
        <charset val="1"/>
      </rPr>
      <t xml:space="preserve">7</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7</t>
    </r>
    <r>
      <rPr>
        <sz val="10"/>
        <rFont val="Noto Sans CJK SC"/>
        <family val="2"/>
      </rPr>
      <t xml:space="preserve">日</t>
    </r>
  </si>
  <si>
    <r>
      <rPr>
        <sz val="10"/>
        <rFont val="Noto Sans CJK SC"/>
        <family val="2"/>
      </rPr>
      <t xml:space="preserve">承認日は抜粋に記載がなく未確認（令和</t>
    </r>
    <r>
      <rPr>
        <sz val="10"/>
        <rFont val="Arial"/>
        <family val="0"/>
        <charset val="1"/>
      </rPr>
      <t xml:space="preserve">7</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6</t>
    </r>
    <r>
      <rPr>
        <sz val="10"/>
        <rFont val="Noto Sans CJK SC"/>
        <family val="2"/>
      </rPr>
      <t xml:space="preserve">日の部会で承認可とされ、報告書は同年</t>
    </r>
    <r>
      <rPr>
        <sz val="10"/>
        <rFont val="Arial"/>
        <family val="0"/>
        <charset val="1"/>
      </rPr>
      <t xml:space="preserve">3</t>
    </r>
    <r>
      <rPr>
        <sz val="10"/>
        <rFont val="Noto Sans CJK SC"/>
        <family val="2"/>
      </rPr>
      <t xml:space="preserve">月</t>
    </r>
    <r>
      <rPr>
        <sz val="10"/>
        <rFont val="Arial"/>
        <family val="0"/>
        <charset val="1"/>
      </rPr>
      <t xml:space="preserve">7</t>
    </r>
    <r>
      <rPr>
        <sz val="10"/>
        <rFont val="Noto Sans CJK SC"/>
        <family val="2"/>
      </rPr>
      <t xml:space="preserve">日付）。添付文書の </t>
    </r>
    <r>
      <rPr>
        <sz val="10"/>
        <rFont val="Arial"/>
        <family val="0"/>
        <charset val="1"/>
      </rPr>
      <t xml:space="preserve">LVEF </t>
    </r>
    <r>
      <rPr>
        <sz val="10"/>
        <rFont val="Noto Sans CJK SC"/>
        <family val="2"/>
      </rPr>
      <t xml:space="preserve">の監視や併用薬・遺伝子型による用量調節の記載は未確認</t>
    </r>
  </si>
  <si>
    <t xml:space="preserve">MP-008</t>
  </si>
  <si>
    <t xml:space="preserve">拡張型心筋症</t>
  </si>
  <si>
    <r>
      <rPr>
        <sz val="10"/>
        <rFont val="Noto Sans CJK SC"/>
        <family val="2"/>
      </rPr>
      <t xml:space="preserve">拡張型心筋症（</t>
    </r>
    <r>
      <rPr>
        <sz val="10"/>
        <rFont val="Arial"/>
        <family val="0"/>
        <charset val="1"/>
      </rPr>
      <t xml:space="preserve">DCM</t>
    </r>
    <r>
      <rPr>
        <sz val="10"/>
        <rFont val="Noto Sans CJK SC"/>
        <family val="2"/>
      </rPr>
      <t xml:space="preserve">）は左室のびまん性の拡大と収縮能の低下を特徴とし、高血圧性・弁膜性・虚血性（冠動脈造影で原因となる病変がないことを確認する）のほか、アルコール性、心筋炎、神経・筋疾患、膠原病、栄養性・代謝性、不整脈性、アミロイドーシス、サルコイドーシス、薬剤性などの二次性の原因をすべて除外して診断する。家族性の割合は、海外の報告で</t>
    </r>
    <r>
      <rPr>
        <sz val="10"/>
        <rFont val="Arial"/>
        <family val="0"/>
        <charset val="1"/>
      </rPr>
      <t xml:space="preserve">20</t>
    </r>
    <r>
      <rPr>
        <sz val="10"/>
        <rFont val="Noto Sans CJK SC"/>
        <family val="2"/>
      </rPr>
      <t xml:space="preserve">〜</t>
    </r>
    <r>
      <rPr>
        <sz val="10"/>
        <rFont val="Arial"/>
        <family val="0"/>
        <charset val="1"/>
      </rPr>
      <t xml:space="preserve">30%</t>
    </r>
    <r>
      <rPr>
        <sz val="10"/>
        <rFont val="Noto Sans CJK SC"/>
        <family val="2"/>
      </rPr>
      <t xml:space="preserve">、国内の</t>
    </r>
    <r>
      <rPr>
        <sz val="10"/>
        <rFont val="Arial"/>
        <family val="0"/>
        <charset val="1"/>
      </rPr>
      <t xml:space="preserve">1999</t>
    </r>
    <r>
      <rPr>
        <sz val="10"/>
        <rFont val="Noto Sans CJK SC"/>
        <family val="2"/>
      </rPr>
      <t xml:space="preserve">年の全国調査で</t>
    </r>
    <r>
      <rPr>
        <sz val="10"/>
        <rFont val="Arial"/>
        <family val="0"/>
        <charset val="1"/>
      </rPr>
      <t xml:space="preserve">5%</t>
    </r>
    <r>
      <rPr>
        <sz val="10"/>
        <rFont val="Noto Sans CJK SC"/>
        <family val="2"/>
      </rPr>
      <t xml:space="preserve">である。</t>
    </r>
  </si>
  <si>
    <r>
      <rPr>
        <sz val="10"/>
        <rFont val="Noto Sans CJK SC"/>
        <family val="2"/>
      </rPr>
      <t xml:space="preserve">医学各論 Ⅴ</t>
    </r>
    <r>
      <rPr>
        <sz val="10"/>
        <rFont val="Arial"/>
        <family val="0"/>
        <charset val="1"/>
      </rPr>
      <t xml:space="preserve">-6-B-②</t>
    </r>
    <r>
      <rPr>
        <sz val="10"/>
        <rFont val="Noto Sans CJK SC"/>
        <family val="2"/>
      </rPr>
      <t xml:space="preserve">（拡張型心筋症、</t>
    </r>
    <r>
      <rPr>
        <sz val="10"/>
        <rFont val="Arial"/>
        <family val="0"/>
        <charset val="1"/>
      </rPr>
      <t xml:space="preserve">a</t>
    </r>
    <r>
      <rPr>
        <sz val="10"/>
        <rFont val="Noto Sans CJK SC"/>
        <family val="2"/>
      </rPr>
      <t xml:space="preserve">）</t>
    </r>
  </si>
  <si>
    <t xml:space="preserve">SRC-244</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</si>
  <si>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57 </t>
    </r>
    <r>
      <rPr>
        <sz val="10"/>
        <rFont val="Noto Sans CJK SC"/>
        <family val="2"/>
      </rPr>
      <t xml:space="preserve">特発性拡張型心筋症 概要、診断基準等（令和</t>
    </r>
    <r>
      <rPr>
        <sz val="10"/>
        <rFont val="Arial"/>
        <family val="0"/>
        <charset val="1"/>
      </rPr>
      <t xml:space="preserve">8</t>
    </r>
    <r>
      <rPr>
        <sz val="10"/>
        <rFont val="Noto Sans CJK SC"/>
        <family val="2"/>
      </rPr>
      <t xml:space="preserve">年</t>
    </r>
    <r>
      <rPr>
        <sz val="10"/>
        <rFont val="Arial"/>
        <family val="0"/>
        <charset val="1"/>
      </rPr>
      <t xml:space="preserve">4</t>
    </r>
    <r>
      <rPr>
        <sz val="10"/>
        <rFont val="Noto Sans CJK SC"/>
        <family val="2"/>
      </rPr>
      <t xml:space="preserve">月時点の掲載）</t>
    </r>
  </si>
  <si>
    <r>
      <rPr>
        <sz val="10"/>
        <rFont val="Arial"/>
        <family val="0"/>
        <charset val="1"/>
      </rPr>
      <t xml:space="preserve">LVEF </t>
    </r>
    <r>
      <rPr>
        <sz val="10"/>
        <rFont val="Noto Sans CJK SC"/>
        <family val="2"/>
      </rPr>
      <t xml:space="preserve">や左室径の具体的な閾値は資料に記載がない</t>
    </r>
  </si>
  <si>
    <t xml:space="preserve">MP-009</t>
  </si>
  <si>
    <r>
      <rPr>
        <sz val="10"/>
        <rFont val="Arial"/>
        <family val="0"/>
        <charset val="1"/>
      </rPr>
      <t xml:space="preserve">DCM </t>
    </r>
    <r>
      <rPr>
        <sz val="10"/>
        <rFont val="Noto Sans CJK SC"/>
        <family val="2"/>
      </rPr>
      <t xml:space="preserve">の治療は心不全の治療に準じ、食塩を</t>
    </r>
    <r>
      <rPr>
        <sz val="10"/>
        <rFont val="Arial"/>
        <family val="0"/>
        <charset val="1"/>
      </rPr>
      <t xml:space="preserve">1</t>
    </r>
    <r>
      <rPr>
        <sz val="10"/>
        <rFont val="Noto Sans CJK SC"/>
        <family val="2"/>
      </rPr>
      <t xml:space="preserve">日</t>
    </r>
    <r>
      <rPr>
        <sz val="10"/>
        <rFont val="Arial"/>
        <family val="0"/>
        <charset val="1"/>
      </rPr>
      <t xml:space="preserve">5</t>
    </r>
    <r>
      <rPr>
        <sz val="10"/>
        <rFont val="Noto Sans CJK SC"/>
        <family val="2"/>
      </rPr>
      <t xml:space="preserve">〜</t>
    </r>
    <r>
      <rPr>
        <sz val="10"/>
        <rFont val="Arial"/>
        <family val="0"/>
        <charset val="1"/>
      </rPr>
      <t xml:space="preserve">8 g</t>
    </r>
    <r>
      <rPr>
        <sz val="10"/>
        <rFont val="Noto Sans CJK SC"/>
        <family val="2"/>
      </rPr>
      <t xml:space="preserve">に制限し、</t>
    </r>
    <r>
      <rPr>
        <sz val="10"/>
        <rFont val="Arial"/>
        <family val="0"/>
        <charset val="1"/>
      </rPr>
      <t xml:space="preserve">ACE</t>
    </r>
    <r>
      <rPr>
        <sz val="10"/>
        <rFont val="Noto Sans CJK SC"/>
        <family val="2"/>
      </rPr>
      <t xml:space="preserve">阻害薬、</t>
    </r>
    <r>
      <rPr>
        <sz val="10"/>
        <rFont val="Arial"/>
        <family val="0"/>
        <charset val="1"/>
      </rPr>
      <t xml:space="preserve">β</t>
    </r>
    <r>
      <rPr>
        <sz val="10"/>
        <rFont val="Noto Sans CJK SC"/>
        <family val="2"/>
      </rPr>
      <t xml:space="preserve">遮断薬、サクビトリル・バルサルタン、</t>
    </r>
    <r>
      <rPr>
        <sz val="10"/>
        <rFont val="Arial"/>
        <family val="0"/>
        <charset val="1"/>
      </rPr>
      <t xml:space="preserve">SGLT2</t>
    </r>
    <r>
      <rPr>
        <sz val="10"/>
        <rFont val="Noto Sans CJK SC"/>
        <family val="2"/>
      </rPr>
      <t xml:space="preserve">阻害薬、</t>
    </r>
    <r>
      <rPr>
        <sz val="10"/>
        <rFont val="Arial"/>
        <family val="0"/>
        <charset val="1"/>
      </rPr>
      <t xml:space="preserve">HCN</t>
    </r>
    <r>
      <rPr>
        <sz val="10"/>
        <rFont val="Noto Sans CJK SC"/>
        <family val="2"/>
      </rPr>
      <t xml:space="preserve">チャネル遮断薬、うっ血には利尿薬を用いる。スピロノラクトンは長期予後を改善し、</t>
    </r>
    <r>
      <rPr>
        <sz val="10"/>
        <rFont val="Arial"/>
        <family val="0"/>
        <charset val="1"/>
      </rPr>
      <t xml:space="preserve">β</t>
    </r>
    <r>
      <rPr>
        <sz val="10"/>
        <rFont val="Noto Sans CJK SC"/>
        <family val="2"/>
      </rPr>
      <t xml:space="preserve">遮断薬は突然死を減らす。重症の心室性不整脈にはアミオダロンを使い、薬が効かなければ植込み型除細動器を考える。根治的な治療は心臓移植だけである。</t>
    </r>
  </si>
  <si>
    <r>
      <rPr>
        <sz val="10"/>
        <rFont val="Arial"/>
        <family val="0"/>
        <charset val="1"/>
      </rPr>
      <t xml:space="preserve">PS-02-06-05 (id: JkxnuQw)</t>
    </r>
    <r>
      <rPr>
        <sz val="10"/>
        <rFont val="Noto Sans CJK SC"/>
        <family val="2"/>
      </rPr>
      <t xml:space="preserve">；</t>
    </r>
    <r>
      <rPr>
        <sz val="10"/>
        <rFont val="Arial"/>
        <family val="0"/>
        <charset val="1"/>
      </rPr>
      <t xml:space="preserve">TBL-01-00-178 (id: JlvnluA)</t>
    </r>
    <r>
      <rPr>
        <sz val="10"/>
        <rFont val="Noto Sans CJK SC"/>
        <family val="2"/>
      </rPr>
      <t xml:space="preserve">；</t>
    </r>
    <r>
      <rPr>
        <sz val="10"/>
        <rFont val="Arial"/>
        <family val="0"/>
        <charset val="1"/>
      </rPr>
      <t xml:space="preserve">PS-02-06-04 (id: JkxnuQs)</t>
    </r>
    <r>
      <rPr>
        <sz val="10"/>
        <rFont val="Noto Sans CJK SC"/>
        <family val="2"/>
      </rPr>
      <t xml:space="preserve">；</t>
    </r>
    <r>
      <rPr>
        <sz val="10"/>
        <rFont val="Arial"/>
        <family val="0"/>
        <charset val="1"/>
      </rPr>
      <t xml:space="preserve">TBL-02-05-032 (id: JlAKpgM)</t>
    </r>
  </si>
  <si>
    <r>
      <rPr>
        <sz val="10"/>
        <rFont val="Noto Sans CJK SC"/>
        <family val="2"/>
      </rPr>
      <t xml:space="preserve">資料の「</t>
    </r>
    <r>
      <rPr>
        <sz val="10"/>
        <rFont val="Arial"/>
        <family val="0"/>
        <charset val="1"/>
      </rPr>
      <t xml:space="preserve">SGLT</t>
    </r>
    <r>
      <rPr>
        <sz val="10"/>
        <rFont val="Noto Sans CJK SC"/>
        <family val="2"/>
      </rPr>
      <t xml:space="preserve">阻害薬」を </t>
    </r>
    <r>
      <rPr>
        <sz val="10"/>
        <rFont val="Arial"/>
        <family val="0"/>
        <charset val="1"/>
      </rPr>
      <t xml:space="preserve">SGLT2</t>
    </r>
    <r>
      <rPr>
        <sz val="10"/>
        <rFont val="Noto Sans CJK SC"/>
        <family val="2"/>
      </rPr>
      <t xml:space="preserve">阻害薬と表記した。心臓再同期療法は資料に記載がない</t>
    </r>
  </si>
  <si>
    <t xml:space="preserve">MP-010</t>
  </si>
  <si>
    <r>
      <rPr>
        <sz val="10"/>
        <rFont val="Noto Sans CJK SC"/>
        <family val="2"/>
      </rPr>
      <t xml:space="preserve">指定難病の資料では、</t>
    </r>
    <r>
      <rPr>
        <sz val="10"/>
        <rFont val="Arial"/>
        <family val="0"/>
        <charset val="1"/>
      </rPr>
      <t xml:space="preserve">DCM </t>
    </r>
    <r>
      <rPr>
        <sz val="10"/>
        <rFont val="Noto Sans CJK SC"/>
        <family val="2"/>
      </rPr>
      <t xml:space="preserve">の</t>
    </r>
    <r>
      <rPr>
        <sz val="10"/>
        <rFont val="Arial"/>
        <family val="0"/>
        <charset val="1"/>
      </rPr>
      <t xml:space="preserve">5</t>
    </r>
    <r>
      <rPr>
        <sz val="10"/>
        <rFont val="Noto Sans CJK SC"/>
        <family val="2"/>
      </rPr>
      <t xml:space="preserve">年生存率は</t>
    </r>
    <r>
      <rPr>
        <sz val="10"/>
        <rFont val="Arial"/>
        <family val="0"/>
        <charset val="1"/>
      </rPr>
      <t xml:space="preserve">76%</t>
    </r>
    <r>
      <rPr>
        <sz val="10"/>
        <rFont val="Noto Sans CJK SC"/>
        <family val="2"/>
      </rPr>
      <t xml:space="preserve">で、主な死因は心不全と不整脈である。予後不良に関連する因子として、男性、高齢、家族歴、</t>
    </r>
    <r>
      <rPr>
        <sz val="10"/>
        <rFont val="Arial"/>
        <family val="0"/>
        <charset val="1"/>
      </rPr>
      <t xml:space="preserve">NYHA III</t>
    </r>
    <r>
      <rPr>
        <sz val="10"/>
        <rFont val="Noto Sans CJK SC"/>
        <family val="2"/>
      </rPr>
      <t xml:space="preserve">度の心不全、心胸比</t>
    </r>
    <r>
      <rPr>
        <sz val="10"/>
        <rFont val="Arial"/>
        <family val="0"/>
        <charset val="1"/>
      </rPr>
      <t xml:space="preserve">60%</t>
    </r>
    <r>
      <rPr>
        <sz val="10"/>
        <rFont val="Noto Sans CJK SC"/>
        <family val="2"/>
      </rPr>
      <t xml:space="preserve">以上、左室の拡大、駆出率の低下があげられている。患者数（令和元年度の医療受給者証保持者）は</t>
    </r>
    <r>
      <rPr>
        <sz val="10"/>
        <rFont val="Arial"/>
        <family val="0"/>
        <charset val="1"/>
      </rPr>
      <t xml:space="preserve">19,423</t>
    </r>
    <r>
      <rPr>
        <sz val="10"/>
        <rFont val="Noto Sans CJK SC"/>
        <family val="2"/>
      </rPr>
      <t xml:space="preserve">人である。</t>
    </r>
  </si>
  <si>
    <r>
      <rPr>
        <sz val="10"/>
        <rFont val="Arial"/>
        <family val="0"/>
        <charset val="1"/>
      </rPr>
      <t xml:space="preserve">5</t>
    </r>
    <r>
      <rPr>
        <sz val="10"/>
        <rFont val="Noto Sans CJK SC"/>
        <family val="2"/>
      </rPr>
      <t xml:space="preserve">年生存率の調査年代は資料に明記がない</t>
    </r>
  </si>
  <si>
    <t xml:space="preserve">MP-011</t>
  </si>
  <si>
    <t xml:space="preserve">拘束型心筋症</t>
  </si>
  <si>
    <r>
      <rPr>
        <sz val="10"/>
        <rFont val="Noto Sans CJK SC"/>
        <family val="2"/>
      </rPr>
      <t xml:space="preserve">拘束型心筋症（</t>
    </r>
    <r>
      <rPr>
        <sz val="10"/>
        <rFont val="Arial"/>
        <family val="0"/>
        <charset val="1"/>
      </rPr>
      <t xml:space="preserve">RCM</t>
    </r>
    <r>
      <rPr>
        <sz val="10"/>
        <rFont val="Noto Sans CJK SC"/>
        <family val="2"/>
      </rPr>
      <t xml:space="preserve">）は、硬い左室による拡張障害を基本とし、左室の拡大・肥大がなく、収縮能が正常かそれに近く、原因となる心疾患がないものをいう。目安は左室拡張末期径</t>
    </r>
    <r>
      <rPr>
        <sz val="10"/>
        <rFont val="Arial"/>
        <family val="0"/>
        <charset val="1"/>
      </rPr>
      <t xml:space="preserve">55 mm</t>
    </r>
    <r>
      <rPr>
        <sz val="10"/>
        <rFont val="Noto Sans CJK SC"/>
        <family val="2"/>
      </rPr>
      <t xml:space="preserve">以下、心室中隔・後壁厚</t>
    </r>
    <r>
      <rPr>
        <sz val="10"/>
        <rFont val="Arial"/>
        <family val="0"/>
        <charset val="1"/>
      </rPr>
      <t xml:space="preserve">12 mm</t>
    </r>
    <r>
      <rPr>
        <sz val="10"/>
        <rFont val="Noto Sans CJK SC"/>
        <family val="2"/>
      </rPr>
      <t xml:space="preserve">以下、</t>
    </r>
    <r>
      <rPr>
        <sz val="10"/>
        <rFont val="Arial"/>
        <family val="0"/>
        <charset val="1"/>
      </rPr>
      <t xml:space="preserve">LVEF 50%</t>
    </r>
    <r>
      <rPr>
        <sz val="10"/>
        <rFont val="Noto Sans CJK SC"/>
        <family val="2"/>
      </rPr>
      <t xml:space="preserve">以上で、左房は拡大する（左房径</t>
    </r>
    <r>
      <rPr>
        <sz val="10"/>
        <rFont val="Arial"/>
        <family val="0"/>
        <charset val="1"/>
      </rPr>
      <t xml:space="preserve">50 mm</t>
    </r>
    <r>
      <rPr>
        <sz val="10"/>
        <rFont val="Noto Sans CJK SC"/>
        <family val="2"/>
      </rPr>
      <t xml:space="preserve">超または左房容積</t>
    </r>
    <r>
      <rPr>
        <sz val="10"/>
        <rFont val="Arial"/>
        <family val="0"/>
        <charset val="1"/>
      </rPr>
      <t xml:space="preserve">140 mL</t>
    </r>
    <r>
      <rPr>
        <sz val="10"/>
        <rFont val="Noto Sans CJK SC"/>
        <family val="2"/>
      </rPr>
      <t xml:space="preserve">超）。治療が異なる収縮性心膜炎との鑑別が重要で、心内膜心筋生検が望ましい。米国の成人の調査では</t>
    </r>
    <r>
      <rPr>
        <sz val="10"/>
        <rFont val="Arial"/>
        <family val="0"/>
        <charset val="1"/>
      </rPr>
      <t xml:space="preserve">5</t>
    </r>
    <r>
      <rPr>
        <sz val="10"/>
        <rFont val="Noto Sans CJK SC"/>
        <family val="2"/>
      </rPr>
      <t xml:space="preserve">年生存率</t>
    </r>
    <r>
      <rPr>
        <sz val="10"/>
        <rFont val="Arial"/>
        <family val="0"/>
        <charset val="1"/>
      </rPr>
      <t xml:space="preserve">64%</t>
    </r>
    <r>
      <rPr>
        <sz val="10"/>
        <rFont val="Noto Sans CJK SC"/>
        <family val="2"/>
      </rPr>
      <t xml:space="preserve">、</t>
    </r>
    <r>
      <rPr>
        <sz val="10"/>
        <rFont val="Arial"/>
        <family val="0"/>
        <charset val="1"/>
      </rPr>
      <t xml:space="preserve">10</t>
    </r>
    <r>
      <rPr>
        <sz val="10"/>
        <rFont val="Noto Sans CJK SC"/>
        <family val="2"/>
      </rPr>
      <t xml:space="preserve">年生存率</t>
    </r>
    <r>
      <rPr>
        <sz val="10"/>
        <rFont val="Arial"/>
        <family val="0"/>
        <charset val="1"/>
      </rPr>
      <t xml:space="preserve">37%</t>
    </r>
    <r>
      <rPr>
        <sz val="10"/>
        <rFont val="Noto Sans CJK SC"/>
        <family val="2"/>
      </rPr>
      <t xml:space="preserve">で、小児例の予後は極めて悪い。患者数（令和元年度の医療受給者証保持者）は</t>
    </r>
    <r>
      <rPr>
        <sz val="10"/>
        <rFont val="Arial"/>
        <family val="0"/>
        <charset val="1"/>
      </rPr>
      <t xml:space="preserve">100</t>
    </r>
    <r>
      <rPr>
        <sz val="10"/>
        <rFont val="Noto Sans CJK SC"/>
        <family val="2"/>
      </rPr>
      <t xml:space="preserve">人未満である。</t>
    </r>
  </si>
  <si>
    <r>
      <rPr>
        <sz val="10"/>
        <rFont val="Noto Sans CJK SC"/>
        <family val="2"/>
      </rPr>
      <t xml:space="preserve">医学各論 Ⅴ</t>
    </r>
    <r>
      <rPr>
        <sz val="10"/>
        <rFont val="Arial"/>
        <family val="0"/>
        <charset val="1"/>
      </rPr>
      <t xml:space="preserve">-6-B-③</t>
    </r>
    <r>
      <rPr>
        <sz val="10"/>
        <rFont val="Noto Sans CJK SC"/>
        <family val="2"/>
      </rPr>
      <t xml:space="preserve">（拘束型心筋症、</t>
    </r>
    <r>
      <rPr>
        <sz val="10"/>
        <rFont val="Arial"/>
        <family val="0"/>
        <charset val="1"/>
      </rPr>
      <t xml:space="preserve">b</t>
    </r>
    <r>
      <rPr>
        <sz val="10"/>
        <rFont val="Noto Sans CJK SC"/>
        <family val="2"/>
      </rPr>
      <t xml:space="preserve">）</t>
    </r>
  </si>
  <si>
    <t xml:space="preserve">SRC-245</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</si>
  <si>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59 </t>
    </r>
    <r>
      <rPr>
        <sz val="10"/>
        <rFont val="Noto Sans CJK SC"/>
        <family val="2"/>
      </rPr>
      <t xml:space="preserve">拘束型心筋症 概要、診断基準等（令和</t>
    </r>
    <r>
      <rPr>
        <sz val="10"/>
        <rFont val="Arial"/>
        <family val="0"/>
        <charset val="1"/>
      </rPr>
      <t xml:space="preserve">8</t>
    </r>
    <r>
      <rPr>
        <sz val="10"/>
        <rFont val="Noto Sans CJK SC"/>
        <family val="2"/>
      </rPr>
      <t xml:space="preserve">年</t>
    </r>
    <r>
      <rPr>
        <sz val="10"/>
        <rFont val="Arial"/>
        <family val="0"/>
        <charset val="1"/>
      </rPr>
      <t xml:space="preserve">4</t>
    </r>
    <r>
      <rPr>
        <sz val="10"/>
        <rFont val="Noto Sans CJK SC"/>
        <family val="2"/>
      </rPr>
      <t xml:space="preserve">月時点の掲載）</t>
    </r>
  </si>
  <si>
    <t xml:space="preserve">生存率は資料が引用した米国の調査による（二次資料経由）</t>
  </si>
  <si>
    <t xml:space="preserve">MP-012</t>
  </si>
  <si>
    <t xml:space="preserve">心アミロイドーシス</t>
  </si>
  <si>
    <r>
      <rPr>
        <sz val="10"/>
        <rFont val="Noto Sans CJK SC"/>
        <family val="2"/>
      </rPr>
      <t xml:space="preserve">心アミロイドーシスの主な病型は、免疫グロブリン軽鎖による </t>
    </r>
    <r>
      <rPr>
        <sz val="10"/>
        <rFont val="Arial"/>
        <family val="0"/>
        <charset val="1"/>
      </rPr>
      <t xml:space="preserve">AL</t>
    </r>
    <r>
      <rPr>
        <sz val="10"/>
        <rFont val="Noto Sans CJK SC"/>
        <family val="2"/>
      </rPr>
      <t xml:space="preserve">型、野生型トランスサイレチン（</t>
    </r>
    <r>
      <rPr>
        <sz val="10"/>
        <rFont val="Arial"/>
        <family val="0"/>
        <charset val="1"/>
      </rPr>
      <t xml:space="preserve">TTR</t>
    </r>
    <r>
      <rPr>
        <sz val="10"/>
        <rFont val="Noto Sans CJK SC"/>
        <family val="2"/>
      </rPr>
      <t xml:space="preserve">）による </t>
    </r>
    <r>
      <rPr>
        <sz val="10"/>
        <rFont val="Arial"/>
        <family val="0"/>
        <charset val="1"/>
      </rPr>
      <t xml:space="preserve">ATTRwt</t>
    </r>
    <r>
      <rPr>
        <sz val="10"/>
        <rFont val="Noto Sans CJK SC"/>
        <family val="2"/>
      </rPr>
      <t xml:space="preserve">型（主に</t>
    </r>
    <r>
      <rPr>
        <sz val="10"/>
        <rFont val="Arial"/>
        <family val="0"/>
        <charset val="1"/>
      </rPr>
      <t xml:space="preserve">60</t>
    </r>
    <r>
      <rPr>
        <sz val="10"/>
        <rFont val="Noto Sans CJK SC"/>
        <family val="2"/>
      </rPr>
      <t xml:space="preserve">歳以上の男性に多い。旧称は老人性全身性アミロイドーシス）、</t>
    </r>
    <r>
      <rPr>
        <sz val="10"/>
        <rFont val="Arial"/>
        <family val="0"/>
        <charset val="1"/>
      </rPr>
      <t xml:space="preserve">TTR </t>
    </r>
    <r>
      <rPr>
        <sz val="10"/>
        <rFont val="Noto Sans CJK SC"/>
        <family val="2"/>
      </rPr>
      <t xml:space="preserve">遺伝子の変異による遺伝性の </t>
    </r>
    <r>
      <rPr>
        <sz val="10"/>
        <rFont val="Arial"/>
        <family val="0"/>
        <charset val="1"/>
      </rPr>
      <t xml:space="preserve">ATTRv</t>
    </r>
    <r>
      <rPr>
        <sz val="10"/>
        <rFont val="Noto Sans CJK SC"/>
        <family val="2"/>
      </rPr>
      <t xml:space="preserve">型（日本では熊本県と長野県に集積）、血清アミロイド</t>
    </r>
    <r>
      <rPr>
        <sz val="10"/>
        <rFont val="Arial"/>
        <family val="0"/>
        <charset val="1"/>
      </rPr>
      <t xml:space="preserve">A</t>
    </r>
    <r>
      <rPr>
        <sz val="10"/>
        <rFont val="Noto Sans CJK SC"/>
        <family val="2"/>
      </rPr>
      <t xml:space="preserve">による </t>
    </r>
    <r>
      <rPr>
        <sz val="10"/>
        <rFont val="Arial"/>
        <family val="0"/>
        <charset val="1"/>
      </rPr>
      <t xml:space="preserve">AA</t>
    </r>
    <r>
      <rPr>
        <sz val="10"/>
        <rFont val="Noto Sans CJK SC"/>
        <family val="2"/>
      </rPr>
      <t xml:space="preserve">型で、</t>
    </r>
    <r>
      <rPr>
        <sz val="10"/>
        <rFont val="Arial"/>
        <family val="0"/>
        <charset val="1"/>
      </rPr>
      <t xml:space="preserve">AA</t>
    </r>
    <r>
      <rPr>
        <sz val="10"/>
        <rFont val="Noto Sans CJK SC"/>
        <family val="2"/>
      </rPr>
      <t xml:space="preserve">型の心病変はまれである。</t>
    </r>
  </si>
  <si>
    <r>
      <rPr>
        <sz val="10"/>
        <rFont val="Noto Sans CJK SC"/>
        <family val="2"/>
      </rPr>
      <t xml:space="preserve">医学各論 Ⅴ</t>
    </r>
    <r>
      <rPr>
        <sz val="10"/>
        <rFont val="Arial"/>
        <family val="0"/>
        <charset val="1"/>
      </rPr>
      <t xml:space="preserve">-6-C-①</t>
    </r>
    <r>
      <rPr>
        <sz val="10"/>
        <rFont val="Noto Sans CJK SC"/>
        <family val="2"/>
      </rPr>
      <t xml:space="preserve">（心アミロイドーシス、</t>
    </r>
    <r>
      <rPr>
        <sz val="10"/>
        <rFont val="Arial"/>
        <family val="0"/>
        <charset val="1"/>
      </rPr>
      <t xml:space="preserve">b</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</si>
  <si>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TBL-01-00-179 (id: JlvnluU)</t>
    </r>
  </si>
  <si>
    <t xml:space="preserve">SRC-246</t>
  </si>
  <si>
    <r>
      <rPr>
        <sz val="10"/>
        <rFont val="Noto Sans CJK SC"/>
        <family val="2"/>
      </rPr>
      <t xml:space="preserve">日本循環器学会ほか合同ガイドライン</t>
    </r>
    <r>
      <rPr>
        <sz val="10"/>
        <rFont val="Arial"/>
        <family val="0"/>
        <charset val="1"/>
      </rPr>
      <t xml:space="preserve">. 2020</t>
    </r>
    <r>
      <rPr>
        <sz val="10"/>
        <rFont val="Noto Sans CJK SC"/>
        <family val="2"/>
      </rPr>
      <t xml:space="preserve">年版 心アミロイドーシス診療ガイドライン（班長：北岡裕章）</t>
    </r>
    <r>
      <rPr>
        <sz val="10"/>
        <rFont val="Arial"/>
        <family val="0"/>
        <charset val="1"/>
      </rPr>
      <t xml:space="preserve">. 2020</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13</t>
    </r>
    <r>
      <rPr>
        <sz val="10"/>
        <rFont val="Noto Sans CJK SC"/>
        <family val="2"/>
      </rPr>
      <t xml:space="preserve">日発行（日本語版）</t>
    </r>
  </si>
  <si>
    <t xml:space="preserve">MP-013</t>
  </si>
  <si>
    <r>
      <rPr>
        <sz val="10"/>
        <rFont val="Arial"/>
        <family val="0"/>
        <charset val="1"/>
      </rPr>
      <t xml:space="preserve">ATTRwt</t>
    </r>
    <r>
      <rPr>
        <sz val="10"/>
        <rFont val="Noto Sans CJK SC"/>
        <family val="2"/>
      </rPr>
      <t xml:space="preserve">型は確定例の</t>
    </r>
    <r>
      <rPr>
        <sz val="10"/>
        <rFont val="Arial"/>
        <family val="0"/>
        <charset val="1"/>
      </rPr>
      <t xml:space="preserve">80</t>
    </r>
    <r>
      <rPr>
        <sz val="10"/>
        <rFont val="Noto Sans CJK SC"/>
        <family val="2"/>
      </rPr>
      <t xml:space="preserve">〜</t>
    </r>
    <r>
      <rPr>
        <sz val="10"/>
        <rFont val="Arial"/>
        <family val="0"/>
        <charset val="1"/>
      </rPr>
      <t xml:space="preserve">98%</t>
    </r>
    <r>
      <rPr>
        <sz val="10"/>
        <rFont val="Noto Sans CJK SC"/>
        <family val="2"/>
      </rPr>
      <t xml:space="preserve">が男性で、</t>
    </r>
    <r>
      <rPr>
        <sz val="10"/>
        <rFont val="Arial"/>
        <family val="0"/>
        <charset val="1"/>
      </rPr>
      <t xml:space="preserve">40</t>
    </r>
    <r>
      <rPr>
        <sz val="10"/>
        <rFont val="Noto Sans CJK SC"/>
        <family val="2"/>
      </rPr>
      <t xml:space="preserve">〜</t>
    </r>
    <r>
      <rPr>
        <sz val="10"/>
        <rFont val="Arial"/>
        <family val="0"/>
        <charset val="1"/>
      </rPr>
      <t xml:space="preserve">50%</t>
    </r>
    <r>
      <rPr>
        <sz val="10"/>
        <rFont val="Noto Sans CJK SC"/>
        <family val="2"/>
      </rPr>
      <t xml:space="preserve">に手根管症候群（多くは両側性）の既往があり、手根管症候群が心症状に平均約</t>
    </r>
    <r>
      <rPr>
        <sz val="10"/>
        <rFont val="Arial"/>
        <family val="0"/>
        <charset val="1"/>
      </rPr>
      <t xml:space="preserve">7</t>
    </r>
    <r>
      <rPr>
        <sz val="10"/>
        <rFont val="Noto Sans CJK SC"/>
        <family val="2"/>
      </rPr>
      <t xml:space="preserve">年先行したという報告がある。</t>
    </r>
  </si>
  <si>
    <t xml:space="preserve">MP-014</t>
  </si>
  <si>
    <r>
      <rPr>
        <sz val="10"/>
        <rFont val="Arial"/>
        <family val="0"/>
        <charset val="1"/>
      </rPr>
      <t xml:space="preserve">ATTR</t>
    </r>
    <r>
      <rPr>
        <sz val="10"/>
        <rFont val="Noto Sans CJK SC"/>
        <family val="2"/>
      </rPr>
      <t xml:space="preserve">型心アミロイドーシスの診断には </t>
    </r>
    <r>
      <rPr>
        <sz val="10"/>
        <rFont val="Arial"/>
        <family val="0"/>
        <charset val="1"/>
      </rPr>
      <t xml:space="preserve">99mTc-</t>
    </r>
    <r>
      <rPr>
        <sz val="10"/>
        <rFont val="Noto Sans CJK SC"/>
        <family val="2"/>
      </rPr>
      <t xml:space="preserve">ピロリン酸シンチグラフィを使い、</t>
    </r>
    <r>
      <rPr>
        <sz val="10"/>
        <rFont val="Arial"/>
        <family val="0"/>
        <charset val="1"/>
      </rPr>
      <t xml:space="preserve">3</t>
    </r>
    <r>
      <rPr>
        <sz val="10"/>
        <rFont val="Noto Sans CJK SC"/>
        <family val="2"/>
      </rPr>
      <t xml:space="preserve">時間後の視覚評価で </t>
    </r>
    <r>
      <rPr>
        <sz val="10"/>
        <rFont val="Arial"/>
        <family val="0"/>
        <charset val="1"/>
      </rPr>
      <t xml:space="preserve">Grade 2 </t>
    </r>
    <r>
      <rPr>
        <sz val="10"/>
        <rFont val="Noto Sans CJK SC"/>
        <family val="2"/>
      </rPr>
      <t xml:space="preserve">以上、または</t>
    </r>
    <r>
      <rPr>
        <sz val="10"/>
        <rFont val="Arial"/>
        <family val="0"/>
        <charset val="1"/>
      </rPr>
      <t xml:space="preserve">1</t>
    </r>
    <r>
      <rPr>
        <sz val="10"/>
        <rFont val="Noto Sans CJK SC"/>
        <family val="2"/>
      </rPr>
      <t xml:space="preserve">時間後の心臓と対側胸部の集積比（</t>
    </r>
    <r>
      <rPr>
        <sz val="10"/>
        <rFont val="Arial"/>
        <family val="0"/>
        <charset val="1"/>
      </rPr>
      <t xml:space="preserve">H/CL </t>
    </r>
    <r>
      <rPr>
        <sz val="10"/>
        <rFont val="Noto Sans CJK SC"/>
        <family val="2"/>
      </rPr>
      <t xml:space="preserve">比）</t>
    </r>
    <r>
      <rPr>
        <sz val="10"/>
        <rFont val="Arial"/>
        <family val="0"/>
        <charset val="1"/>
      </rPr>
      <t xml:space="preserve">1.5</t>
    </r>
    <r>
      <rPr>
        <sz val="10"/>
        <rFont val="Noto Sans CJK SC"/>
        <family val="2"/>
      </rPr>
      <t xml:space="preserve">以上を陽性とする。ガイドライン作成時点（</t>
    </r>
    <r>
      <rPr>
        <sz val="10"/>
        <rFont val="Arial"/>
        <family val="0"/>
        <charset val="1"/>
      </rPr>
      <t xml:space="preserve">2020</t>
    </r>
    <r>
      <rPr>
        <sz val="10"/>
        <rFont val="Noto Sans CJK SC"/>
        <family val="2"/>
      </rPr>
      <t xml:space="preserve">年）では、心アミロイドーシスに対するこの検査の保険適用はなかった。</t>
    </r>
  </si>
  <si>
    <r>
      <rPr>
        <sz val="10"/>
        <rFont val="Arial"/>
        <family val="0"/>
        <charset val="1"/>
      </rPr>
      <t xml:space="preserve">PS-02-06-05 (id: JkxnuQw)</t>
    </r>
    <r>
      <rPr>
        <sz val="10"/>
        <rFont val="Noto Sans CJK SC"/>
        <family val="2"/>
      </rPr>
      <t xml:space="preserve">；</t>
    </r>
    <r>
      <rPr>
        <sz val="10"/>
        <rFont val="Arial"/>
        <family val="0"/>
        <charset val="1"/>
      </rPr>
      <t xml:space="preserve">TBL-01-00-179 (id: JlvnluU)</t>
    </r>
    <r>
      <rPr>
        <sz val="10"/>
        <rFont val="Noto Sans CJK SC"/>
        <family val="2"/>
      </rPr>
      <t xml:space="preserve">；</t>
    </r>
    <r>
      <rPr>
        <sz val="10"/>
        <rFont val="Arial"/>
        <family val="0"/>
        <charset val="1"/>
      </rPr>
      <t xml:space="preserve">TBL-02-05-028 (id: JlAKpf8)</t>
    </r>
  </si>
  <si>
    <r>
      <rPr>
        <sz val="10"/>
        <rFont val="Noto Sans CJK SC"/>
        <family val="2"/>
      </rPr>
      <t xml:space="preserve">保険適用は</t>
    </r>
    <r>
      <rPr>
        <sz val="10"/>
        <rFont val="Arial"/>
        <family val="0"/>
        <charset val="1"/>
      </rPr>
      <t xml:space="preserve">2020</t>
    </r>
    <r>
      <rPr>
        <sz val="10"/>
        <rFont val="Noto Sans CJK SC"/>
        <family val="2"/>
      </rPr>
      <t xml:space="preserve">年時点の記載で、その後の状況は未確認。推奨の強さ（</t>
    </r>
    <r>
      <rPr>
        <sz val="10"/>
        <rFont val="Arial"/>
        <family val="0"/>
        <charset val="1"/>
      </rPr>
      <t xml:space="preserve">CQ1</t>
    </r>
    <r>
      <rPr>
        <sz val="10"/>
        <rFont val="Noto Sans CJK SC"/>
        <family val="2"/>
      </rPr>
      <t xml:space="preserve">）の表は取得範囲外で未確認</t>
    </r>
  </si>
  <si>
    <t xml:space="preserve">MP-015</t>
  </si>
  <si>
    <r>
      <rPr>
        <sz val="10"/>
        <rFont val="Arial"/>
        <family val="0"/>
        <charset val="1"/>
      </rPr>
      <t xml:space="preserve">ATTRwt</t>
    </r>
    <r>
      <rPr>
        <sz val="10"/>
        <rFont val="Noto Sans CJK SC"/>
        <family val="2"/>
      </rPr>
      <t xml:space="preserve">型と診断するには、</t>
    </r>
    <r>
      <rPr>
        <sz val="10"/>
        <rFont val="Arial"/>
        <family val="0"/>
        <charset val="1"/>
      </rPr>
      <t xml:space="preserve">AL</t>
    </r>
    <r>
      <rPr>
        <sz val="10"/>
        <rFont val="Noto Sans CJK SC"/>
        <family val="2"/>
      </rPr>
      <t xml:space="preserve">型を除外するため、血清・尿の免疫固定法と血清遊離軽鎖を組み合わせて</t>
    </r>
    <r>
      <rPr>
        <sz val="10"/>
        <rFont val="Arial"/>
        <family val="0"/>
        <charset val="1"/>
      </rPr>
      <t xml:space="preserve">M</t>
    </r>
    <r>
      <rPr>
        <sz val="10"/>
        <rFont val="Noto Sans CJK SC"/>
        <family val="2"/>
      </rPr>
      <t xml:space="preserve">蛋白がないことを確かめる（免疫固定法は免疫電気泳動より感度が高い）。</t>
    </r>
    <r>
      <rPr>
        <sz val="10"/>
        <rFont val="Arial"/>
        <family val="0"/>
        <charset val="1"/>
      </rPr>
      <t xml:space="preserve">ATTRwt</t>
    </r>
    <r>
      <rPr>
        <sz val="10"/>
        <rFont val="Noto Sans CJK SC"/>
        <family val="2"/>
      </rPr>
      <t xml:space="preserve">型に意義不明の単クローン性ガンマグロブリン血症（</t>
    </r>
    <r>
      <rPr>
        <sz val="10"/>
        <rFont val="Arial"/>
        <family val="0"/>
        <charset val="1"/>
      </rPr>
      <t xml:space="preserve">MGUS</t>
    </r>
    <r>
      <rPr>
        <sz val="10"/>
        <rFont val="Noto Sans CJK SC"/>
        <family val="2"/>
      </rPr>
      <t xml:space="preserve">）が併存する例も</t>
    </r>
    <r>
      <rPr>
        <sz val="10"/>
        <rFont val="Arial"/>
        <family val="0"/>
        <charset val="1"/>
      </rPr>
      <t xml:space="preserve">10</t>
    </r>
    <r>
      <rPr>
        <sz val="10"/>
        <rFont val="Noto Sans CJK SC"/>
        <family val="2"/>
      </rPr>
      <t xml:space="preserve">〜</t>
    </r>
    <r>
      <rPr>
        <sz val="10"/>
        <rFont val="Arial"/>
        <family val="0"/>
        <charset val="1"/>
      </rPr>
      <t xml:space="preserve">18%</t>
    </r>
    <r>
      <rPr>
        <sz val="10"/>
        <rFont val="Noto Sans CJK SC"/>
        <family val="2"/>
      </rPr>
      <t xml:space="preserve">あると報告されている。生検は腹壁脂肪吸引、皮膚、消化管、口唇などで行い、陰性なら心筋生検を考える。</t>
    </r>
  </si>
  <si>
    <r>
      <rPr>
        <sz val="10"/>
        <rFont val="Arial"/>
        <family val="0"/>
        <charset val="1"/>
      </rPr>
      <t xml:space="preserve">MGUS </t>
    </r>
    <r>
      <rPr>
        <sz val="10"/>
        <rFont val="Noto Sans CJK SC"/>
        <family val="2"/>
      </rPr>
      <t xml:space="preserve">併存の割合はガイドラインが引用した研究による（二次資料経由）</t>
    </r>
  </si>
  <si>
    <t xml:space="preserve">MP-016</t>
  </si>
  <si>
    <r>
      <rPr>
        <sz val="10"/>
        <rFont val="Noto Sans CJK SC"/>
        <family val="2"/>
      </rPr>
      <t xml:space="preserve">タファミジスは </t>
    </r>
    <r>
      <rPr>
        <sz val="10"/>
        <rFont val="Arial"/>
        <family val="0"/>
        <charset val="1"/>
      </rPr>
      <t xml:space="preserve">TTR </t>
    </r>
    <r>
      <rPr>
        <sz val="10"/>
        <rFont val="Noto Sans CJK SC"/>
        <family val="2"/>
      </rPr>
      <t xml:space="preserve">の四量体を安定化させる薬で、日本では</t>
    </r>
    <r>
      <rPr>
        <sz val="10"/>
        <rFont val="Arial"/>
        <family val="0"/>
        <charset val="1"/>
      </rPr>
      <t xml:space="preserve">2013</t>
    </r>
    <r>
      <rPr>
        <sz val="10"/>
        <rFont val="Noto Sans CJK SC"/>
        <family val="2"/>
      </rPr>
      <t xml:space="preserve">年</t>
    </r>
    <r>
      <rPr>
        <sz val="10"/>
        <rFont val="Arial"/>
        <family val="0"/>
        <charset val="1"/>
      </rPr>
      <t xml:space="preserve">11</t>
    </r>
    <r>
      <rPr>
        <sz val="10"/>
        <rFont val="Noto Sans CJK SC"/>
        <family val="2"/>
      </rPr>
      <t xml:space="preserve">月に </t>
    </r>
    <r>
      <rPr>
        <sz val="10"/>
        <rFont val="Arial"/>
        <family val="0"/>
        <charset val="1"/>
      </rPr>
      <t xml:space="preserve">ATTRv</t>
    </r>
    <r>
      <rPr>
        <sz val="10"/>
        <rFont val="Noto Sans CJK SC"/>
        <family val="2"/>
      </rPr>
      <t xml:space="preserve">型の神経障害で保険収載され、</t>
    </r>
    <r>
      <rPr>
        <sz val="10"/>
        <rFont val="Arial"/>
        <family val="0"/>
        <charset val="1"/>
      </rPr>
      <t xml:space="preserve">2019</t>
    </r>
    <r>
      <rPr>
        <sz val="10"/>
        <rFont val="Noto Sans CJK SC"/>
        <family val="2"/>
      </rPr>
      <t xml:space="preserve">年</t>
    </r>
    <r>
      <rPr>
        <sz val="10"/>
        <rFont val="Arial"/>
        <family val="0"/>
        <charset val="1"/>
      </rPr>
      <t xml:space="preserve">3</t>
    </r>
    <r>
      <rPr>
        <sz val="10"/>
        <rFont val="Noto Sans CJK SC"/>
        <family val="2"/>
      </rPr>
      <t xml:space="preserve">月に </t>
    </r>
    <r>
      <rPr>
        <sz val="10"/>
        <rFont val="Arial"/>
        <family val="0"/>
        <charset val="1"/>
      </rPr>
      <t xml:space="preserve">ATTR</t>
    </r>
    <r>
      <rPr>
        <sz val="10"/>
        <rFont val="Noto Sans CJK SC"/>
        <family val="2"/>
      </rPr>
      <t xml:space="preserve">型心アミロイドーシスへの適応が承認された（後者は </t>
    </r>
    <r>
      <rPr>
        <sz val="10"/>
        <rFont val="Arial"/>
        <family val="0"/>
        <charset val="1"/>
      </rPr>
      <t xml:space="preserve">ATTR-ACT </t>
    </r>
    <r>
      <rPr>
        <sz val="10"/>
        <rFont val="Noto Sans CJK SC"/>
        <family val="2"/>
      </rPr>
      <t xml:space="preserve">試験にもとづく）。投与は診断の確定を確認し、診断と治療に精通した医師のもとで行う。</t>
    </r>
  </si>
  <si>
    <r>
      <rPr>
        <sz val="10"/>
        <rFont val="Arial"/>
        <family val="0"/>
        <charset val="1"/>
      </rPr>
      <t xml:space="preserve">PS-02-06-05 (id: JkxnuQw)</t>
    </r>
    <r>
      <rPr>
        <sz val="10"/>
        <rFont val="Noto Sans CJK SC"/>
        <family val="2"/>
      </rPr>
      <t xml:space="preserve">；</t>
    </r>
    <r>
      <rPr>
        <sz val="10"/>
        <rFont val="Arial"/>
        <family val="0"/>
        <charset val="1"/>
      </rPr>
      <t xml:space="preserve">TBL-01-00-179 (id: JlvnluU)</t>
    </r>
    <r>
      <rPr>
        <sz val="10"/>
        <rFont val="Noto Sans CJK SC"/>
        <family val="2"/>
      </rPr>
      <t xml:space="preserve">；</t>
    </r>
    <r>
      <rPr>
        <sz val="10"/>
        <rFont val="Arial"/>
        <family val="0"/>
        <charset val="1"/>
      </rPr>
      <t xml:space="preserve">PS-02-06-04 (id: JkxnuQs)</t>
    </r>
  </si>
  <si>
    <r>
      <rPr>
        <sz val="10"/>
        <rFont val="Noto Sans CJK SC"/>
        <family val="2"/>
      </rPr>
      <t xml:space="preserve">推奨の強さと施設・医師の要件（表</t>
    </r>
    <r>
      <rPr>
        <sz val="10"/>
        <rFont val="Arial"/>
        <family val="0"/>
        <charset val="1"/>
      </rPr>
      <t xml:space="preserve">38</t>
    </r>
    <r>
      <rPr>
        <sz val="10"/>
        <rFont val="Noto Sans CJK SC"/>
        <family val="2"/>
      </rPr>
      <t xml:space="preserve">）は取得範囲外で未確認。日本語版で確認した。英語版での該当箇所は未確認</t>
    </r>
  </si>
  <si>
    <t xml:space="preserve">MP-017</t>
  </si>
  <si>
    <r>
      <rPr>
        <sz val="10"/>
        <rFont val="Noto Sans CJK SC"/>
        <family val="2"/>
      </rPr>
      <t xml:space="preserve">アミロイドーシスの確定診断は、生検組織のコンゴーレッド染色が陽性で偏光顕微鏡で緑色の複屈折を示すことで行い、免疫染色や質量分析で病型を決める。心病変では、心室壁の肥厚（心室中隔・左室後壁</t>
    </r>
    <r>
      <rPr>
        <sz val="10"/>
        <rFont val="Arial"/>
        <family val="0"/>
        <charset val="1"/>
      </rPr>
      <t xml:space="preserve">12 mm</t>
    </r>
    <r>
      <rPr>
        <sz val="10"/>
        <rFont val="Noto Sans CJK SC"/>
        <family val="2"/>
      </rPr>
      <t xml:space="preserve">超など）、</t>
    </r>
    <r>
      <rPr>
        <sz val="10"/>
        <rFont val="Arial"/>
        <family val="0"/>
        <charset val="1"/>
      </rPr>
      <t xml:space="preserve">BNP</t>
    </r>
    <r>
      <rPr>
        <sz val="10"/>
        <rFont val="Noto Sans CJK SC"/>
        <family val="2"/>
      </rPr>
      <t xml:space="preserve">・トロポニンの上昇、心臓</t>
    </r>
    <r>
      <rPr>
        <sz val="10"/>
        <rFont val="Arial"/>
        <family val="0"/>
        <charset val="1"/>
      </rPr>
      <t xml:space="preserve">MRI</t>
    </r>
    <r>
      <rPr>
        <sz val="10"/>
        <rFont val="Noto Sans CJK SC"/>
        <family val="2"/>
      </rPr>
      <t xml:space="preserve">の遅延造影、左室基部の </t>
    </r>
    <r>
      <rPr>
        <sz val="10"/>
        <rFont val="Arial"/>
        <family val="0"/>
        <charset val="1"/>
      </rPr>
      <t xml:space="preserve">strain </t>
    </r>
    <r>
      <rPr>
        <sz val="10"/>
        <rFont val="Noto Sans CJK SC"/>
        <family val="2"/>
      </rPr>
      <t xml:space="preserve">低下（</t>
    </r>
    <r>
      <rPr>
        <sz val="10"/>
        <rFont val="Arial"/>
        <family val="0"/>
        <charset val="1"/>
      </rPr>
      <t xml:space="preserve">apical sparing</t>
    </r>
    <r>
      <rPr>
        <sz val="10"/>
        <rFont val="Noto Sans CJK SC"/>
        <family val="2"/>
      </rPr>
      <t xml:space="preserve">）などがみられる。</t>
    </r>
  </si>
  <si>
    <r>
      <rPr>
        <sz val="10"/>
        <rFont val="Arial"/>
        <family val="0"/>
        <charset val="1"/>
      </rPr>
      <t xml:space="preserve">PS-02-06-05 (id: JkxnuQw)</t>
    </r>
    <r>
      <rPr>
        <sz val="10"/>
        <rFont val="Noto Sans CJK SC"/>
        <family val="2"/>
      </rPr>
      <t xml:space="preserve">；</t>
    </r>
    <r>
      <rPr>
        <sz val="10"/>
        <rFont val="Arial"/>
        <family val="0"/>
        <charset val="1"/>
      </rPr>
      <t xml:space="preserve">TBL-01-00-179 (id: JlvnluU)</t>
    </r>
    <r>
      <rPr>
        <sz val="10"/>
        <rFont val="Noto Sans CJK SC"/>
        <family val="2"/>
      </rPr>
      <t xml:space="preserve">；</t>
    </r>
    <r>
      <rPr>
        <sz val="10"/>
        <rFont val="Arial"/>
        <family val="0"/>
        <charset val="1"/>
      </rPr>
      <t xml:space="preserve">TBL-02-05-027 (id: JlAKpf4)</t>
    </r>
    <r>
      <rPr>
        <sz val="10"/>
        <rFont val="Noto Sans CJK SC"/>
        <family val="2"/>
      </rPr>
      <t xml:space="preserve">；</t>
    </r>
    <r>
      <rPr>
        <sz val="10"/>
        <rFont val="Arial"/>
        <family val="0"/>
        <charset val="1"/>
      </rPr>
      <t xml:space="preserve">TBL-02-05-029 (id: JlAKpgA)</t>
    </r>
  </si>
  <si>
    <t xml:space="preserve">SRC-247</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</si>
  <si>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28 </t>
    </r>
    <r>
      <rPr>
        <sz val="10"/>
        <rFont val="Noto Sans CJK SC"/>
        <family val="2"/>
      </rPr>
      <t xml:space="preserve">全身性アミロイドーシス 概要、診断基準等（令和</t>
    </r>
    <r>
      <rPr>
        <sz val="10"/>
        <rFont val="Arial"/>
        <family val="0"/>
        <charset val="1"/>
      </rPr>
      <t xml:space="preserve">8</t>
    </r>
    <r>
      <rPr>
        <sz val="10"/>
        <rFont val="Noto Sans CJK SC"/>
        <family val="2"/>
      </rPr>
      <t xml:space="preserve">年</t>
    </r>
    <r>
      <rPr>
        <sz val="10"/>
        <rFont val="Arial"/>
        <family val="0"/>
        <charset val="1"/>
      </rPr>
      <t xml:space="preserve">4</t>
    </r>
    <r>
      <rPr>
        <sz val="10"/>
        <rFont val="Noto Sans CJK SC"/>
        <family val="2"/>
      </rPr>
      <t xml:space="preserve">月時点の掲載）</t>
    </r>
  </si>
  <si>
    <t xml:space="preserve">MP-018</t>
  </si>
  <si>
    <r>
      <rPr>
        <sz val="10"/>
        <rFont val="Noto Sans CJK SC"/>
        <family val="2"/>
      </rPr>
      <t xml:space="preserve">指定難病の資料では、</t>
    </r>
    <r>
      <rPr>
        <sz val="10"/>
        <rFont val="Arial"/>
        <family val="0"/>
        <charset val="1"/>
      </rPr>
      <t xml:space="preserve">AL</t>
    </r>
    <r>
      <rPr>
        <sz val="10"/>
        <rFont val="Noto Sans CJK SC"/>
        <family val="2"/>
      </rPr>
      <t xml:space="preserve">型に自家末梢血幹細胞移植を併用した大量化学療法、ボルテゾミブ、ダラツムマブ、</t>
    </r>
    <r>
      <rPr>
        <sz val="10"/>
        <rFont val="Arial"/>
        <family val="0"/>
        <charset val="1"/>
      </rPr>
      <t xml:space="preserve">ATTRv</t>
    </r>
    <r>
      <rPr>
        <sz val="10"/>
        <rFont val="Noto Sans CJK SC"/>
        <family val="2"/>
      </rPr>
      <t xml:space="preserve">型に肝移植、タファミジス、</t>
    </r>
    <r>
      <rPr>
        <sz val="10"/>
        <rFont val="Arial"/>
        <family val="0"/>
        <charset val="1"/>
      </rPr>
      <t xml:space="preserve">siRNA </t>
    </r>
    <r>
      <rPr>
        <sz val="10"/>
        <rFont val="Noto Sans CJK SC"/>
        <family val="2"/>
      </rPr>
      <t xml:space="preserve">製剤のパチシラン、</t>
    </r>
    <r>
      <rPr>
        <sz val="10"/>
        <rFont val="Arial"/>
        <family val="0"/>
        <charset val="1"/>
      </rPr>
      <t xml:space="preserve">ATTRwt</t>
    </r>
    <r>
      <rPr>
        <sz val="10"/>
        <rFont val="Noto Sans CJK SC"/>
        <family val="2"/>
      </rPr>
      <t xml:space="preserve">型の心症状にタファミジスが用いられるとしている。全身性アミロイドーシスの患者数（令和元年度の医療受給者証保持者）は</t>
    </r>
    <r>
      <rPr>
        <sz val="10"/>
        <rFont val="Arial"/>
        <family val="0"/>
        <charset val="1"/>
      </rPr>
      <t xml:space="preserve">3,131</t>
    </r>
    <r>
      <rPr>
        <sz val="10"/>
        <rFont val="Noto Sans CJK SC"/>
        <family val="2"/>
      </rPr>
      <t xml:space="preserve">人である。</t>
    </r>
  </si>
  <si>
    <r>
      <rPr>
        <sz val="10"/>
        <rFont val="Arial"/>
        <family val="0"/>
        <charset val="1"/>
      </rPr>
      <t xml:space="preserve">ATTR </t>
    </r>
    <r>
      <rPr>
        <sz val="10"/>
        <rFont val="Noto Sans CJK SC"/>
        <family val="2"/>
      </rPr>
      <t xml:space="preserve">に対するその他の薬剤（</t>
    </r>
    <r>
      <rPr>
        <sz val="10"/>
        <rFont val="Arial"/>
        <family val="0"/>
        <charset val="1"/>
      </rPr>
      <t xml:space="preserve">TTR </t>
    </r>
    <r>
      <rPr>
        <sz val="10"/>
        <rFont val="Noto Sans CJK SC"/>
        <family val="2"/>
      </rPr>
      <t xml:space="preserve">の産生を抑える薬など）の国内承認状況は未確認</t>
    </r>
  </si>
  <si>
    <t xml:space="preserve">MP-019</t>
  </si>
  <si>
    <t xml:space="preserve">心サルコイドーシス</t>
  </si>
  <si>
    <r>
      <rPr>
        <sz val="10"/>
        <rFont val="Noto Sans CJK SC"/>
        <family val="2"/>
      </rPr>
      <t xml:space="preserve">心サルコイドーシスの心臓病変は、主徴候</t>
    </r>
    <r>
      <rPr>
        <sz val="10"/>
        <rFont val="Arial"/>
        <family val="0"/>
        <charset val="1"/>
      </rPr>
      <t xml:space="preserve">5</t>
    </r>
    <r>
      <rPr>
        <sz val="10"/>
        <rFont val="Noto Sans CJK SC"/>
        <family val="2"/>
      </rPr>
      <t xml:space="preserve">つ（高度房室ブロックまたは致死性心室性不整脈、心室中隔基部の菲薄化または心室壁の形態異常、</t>
    </r>
    <r>
      <rPr>
        <sz val="10"/>
        <rFont val="Arial"/>
        <family val="0"/>
        <charset val="1"/>
      </rPr>
      <t xml:space="preserve">LVEF 50%</t>
    </r>
    <r>
      <rPr>
        <sz val="10"/>
        <rFont val="Noto Sans CJK SC"/>
        <family val="2"/>
      </rPr>
      <t xml:space="preserve">未満または局所壁運動異常、</t>
    </r>
    <r>
      <rPr>
        <sz val="10"/>
        <rFont val="Arial"/>
        <family val="0"/>
        <charset val="1"/>
      </rPr>
      <t xml:space="preserve">Ga </t>
    </r>
    <r>
      <rPr>
        <sz val="10"/>
        <rFont val="Noto Sans CJK SC"/>
        <family val="2"/>
      </rPr>
      <t xml:space="preserve">シンチグラフィか </t>
    </r>
    <r>
      <rPr>
        <sz val="10"/>
        <rFont val="Arial"/>
        <family val="0"/>
        <charset val="1"/>
      </rPr>
      <t xml:space="preserve">FDG-PET </t>
    </r>
    <r>
      <rPr>
        <sz val="10"/>
        <rFont val="Noto Sans CJK SC"/>
        <family val="2"/>
      </rPr>
      <t xml:space="preserve">での心臓への異常集積、ガドリニウム造影</t>
    </r>
    <r>
      <rPr>
        <sz val="10"/>
        <rFont val="Arial"/>
        <family val="0"/>
        <charset val="1"/>
      </rPr>
      <t xml:space="preserve">MRI</t>
    </r>
    <r>
      <rPr>
        <sz val="10"/>
        <rFont val="Noto Sans CJK SC"/>
        <family val="2"/>
      </rPr>
      <t xml:space="preserve">の遅延造影）と副徴候</t>
    </r>
    <r>
      <rPr>
        <sz val="10"/>
        <rFont val="Arial"/>
        <family val="0"/>
        <charset val="1"/>
      </rPr>
      <t xml:space="preserve">3</t>
    </r>
    <r>
      <rPr>
        <sz val="10"/>
        <rFont val="Noto Sans CJK SC"/>
        <family val="2"/>
      </rPr>
      <t xml:space="preserve">つ（心電図異常、心筋血流 </t>
    </r>
    <r>
      <rPr>
        <sz val="10"/>
        <rFont val="Arial"/>
        <family val="0"/>
        <charset val="1"/>
      </rPr>
      <t xml:space="preserve">SPECT </t>
    </r>
    <r>
      <rPr>
        <sz val="10"/>
        <rFont val="Noto Sans CJK SC"/>
        <family val="2"/>
      </rPr>
      <t xml:space="preserve">の欠損、心内膜心筋生検での単核細胞浸潤と中等度以上の間質線維化）で判定し、主徴候</t>
    </r>
    <r>
      <rPr>
        <sz val="10"/>
        <rFont val="Arial"/>
        <family val="0"/>
        <charset val="1"/>
      </rPr>
      <t xml:space="preserve">2</t>
    </r>
    <r>
      <rPr>
        <sz val="10"/>
        <rFont val="Noto Sans CJK SC"/>
        <family val="2"/>
      </rPr>
      <t xml:space="preserve">つ以上、または主徴候</t>
    </r>
    <r>
      <rPr>
        <sz val="10"/>
        <rFont val="Arial"/>
        <family val="0"/>
        <charset val="1"/>
      </rPr>
      <t xml:space="preserve">1</t>
    </r>
    <r>
      <rPr>
        <sz val="10"/>
        <rFont val="Noto Sans CJK SC"/>
        <family val="2"/>
      </rPr>
      <t xml:space="preserve">つと副徴候</t>
    </r>
    <r>
      <rPr>
        <sz val="10"/>
        <rFont val="Arial"/>
        <family val="0"/>
        <charset val="1"/>
      </rPr>
      <t xml:space="preserve">2</t>
    </r>
    <r>
      <rPr>
        <sz val="10"/>
        <rFont val="Noto Sans CJK SC"/>
        <family val="2"/>
      </rPr>
      <t xml:space="preserve">つ以上で心臓病変ありとする。全身治療の第一選択は副腎皮質ステロイドで、再発・難治例ではメトトレキサートなどの免疫抑制薬を加える。</t>
    </r>
  </si>
  <si>
    <r>
      <rPr>
        <sz val="10"/>
        <rFont val="Noto Sans CJK SC"/>
        <family val="2"/>
      </rPr>
      <t xml:space="preserve">医学各論 Ⅴ</t>
    </r>
    <r>
      <rPr>
        <sz val="10"/>
        <rFont val="Arial"/>
        <family val="0"/>
        <charset val="1"/>
      </rPr>
      <t xml:space="preserve">-6-C-②</t>
    </r>
    <r>
      <rPr>
        <sz val="10"/>
        <rFont val="Noto Sans CJK SC"/>
        <family val="2"/>
      </rPr>
      <t xml:space="preserve">（心サルコイドーシス、</t>
    </r>
    <r>
      <rPr>
        <sz val="10"/>
        <rFont val="Arial"/>
        <family val="0"/>
        <charset val="1"/>
      </rPr>
      <t xml:space="preserve">b</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</si>
  <si>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TBL-01-00-179 (id: JlvnluU)</t>
    </r>
    <r>
      <rPr>
        <sz val="10"/>
        <rFont val="Noto Sans CJK SC"/>
        <family val="2"/>
      </rPr>
      <t xml:space="preserve">；</t>
    </r>
    <r>
      <rPr>
        <sz val="10"/>
        <rFont val="Arial"/>
        <family val="0"/>
        <charset val="1"/>
      </rPr>
      <t xml:space="preserve">TBL-02-05-028 (id: JlAKpf8)</t>
    </r>
    <r>
      <rPr>
        <sz val="10"/>
        <rFont val="Noto Sans CJK SC"/>
        <family val="2"/>
      </rPr>
      <t xml:space="preserve">；</t>
    </r>
    <r>
      <rPr>
        <sz val="10"/>
        <rFont val="Arial"/>
        <family val="0"/>
        <charset val="1"/>
      </rPr>
      <t xml:space="preserve">TBL-02-05-029 (id: JlAKpgA)</t>
    </r>
    <r>
      <rPr>
        <sz val="10"/>
        <rFont val="Noto Sans CJK SC"/>
        <family val="2"/>
      </rPr>
      <t xml:space="preserve">；</t>
    </r>
    <r>
      <rPr>
        <sz val="10"/>
        <rFont val="Arial"/>
        <family val="0"/>
        <charset val="1"/>
      </rPr>
      <t xml:space="preserve">TBL-01-00-165 (id: Jlvnlsc)</t>
    </r>
  </si>
  <si>
    <t xml:space="preserve">SRC-248</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</si>
  <si>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84 </t>
    </r>
    <r>
      <rPr>
        <sz val="10"/>
        <rFont val="Noto Sans CJK SC"/>
        <family val="2"/>
      </rPr>
      <t xml:space="preserve">サルコイドーシス 概要、診断基準等（令和</t>
    </r>
    <r>
      <rPr>
        <sz val="10"/>
        <rFont val="Arial"/>
        <family val="0"/>
        <charset val="1"/>
      </rPr>
      <t xml:space="preserve">8</t>
    </r>
    <r>
      <rPr>
        <sz val="10"/>
        <rFont val="Noto Sans CJK SC"/>
        <family val="2"/>
      </rPr>
      <t xml:space="preserve">年</t>
    </r>
    <r>
      <rPr>
        <sz val="10"/>
        <rFont val="Arial"/>
        <family val="0"/>
        <charset val="1"/>
      </rPr>
      <t xml:space="preserve">4</t>
    </r>
    <r>
      <rPr>
        <sz val="10"/>
        <rFont val="Noto Sans CJK SC"/>
        <family val="2"/>
      </rPr>
      <t xml:space="preserve">月時点の掲載）</t>
    </r>
  </si>
  <si>
    <r>
      <rPr>
        <sz val="10"/>
        <rFont val="Noto Sans CJK SC"/>
        <family val="2"/>
      </rPr>
      <t xml:space="preserve">サルコイドーシス全体の患者数（令和元年度の医療受給者証保持者）は</t>
    </r>
    <r>
      <rPr>
        <sz val="10"/>
        <rFont val="Arial"/>
        <family val="0"/>
        <charset val="1"/>
      </rPr>
      <t xml:space="preserve">14,950</t>
    </r>
    <r>
      <rPr>
        <sz val="10"/>
        <rFont val="Noto Sans CJK SC"/>
        <family val="2"/>
      </rPr>
      <t xml:space="preserve">人で、心病変をもつ患者数は資料に記載がない</t>
    </r>
  </si>
  <si>
    <t xml:space="preserve">MP-020</t>
  </si>
  <si>
    <t xml:space="preserve">筋ジストロフィー</t>
  </si>
  <si>
    <r>
      <rPr>
        <sz val="10"/>
        <rFont val="Arial"/>
        <family val="0"/>
        <charset val="1"/>
      </rPr>
      <t xml:space="preserve">Duchenne</t>
    </r>
    <r>
      <rPr>
        <sz val="10"/>
        <rFont val="Noto Sans CJK SC"/>
        <family val="2"/>
      </rPr>
      <t xml:space="preserve">型と </t>
    </r>
    <r>
      <rPr>
        <sz val="10"/>
        <rFont val="Arial"/>
        <family val="0"/>
        <charset val="1"/>
      </rPr>
      <t xml:space="preserve">Becker</t>
    </r>
    <r>
      <rPr>
        <sz val="10"/>
        <rFont val="Noto Sans CJK SC"/>
        <family val="2"/>
      </rPr>
      <t xml:space="preserve">型の筋ジストロフィーはジストロフィン遺伝子（</t>
    </r>
    <r>
      <rPr>
        <sz val="10"/>
        <rFont val="Arial"/>
        <family val="0"/>
        <charset val="1"/>
      </rPr>
      <t xml:space="preserve">DMD</t>
    </r>
    <r>
      <rPr>
        <sz val="10"/>
        <rFont val="Noto Sans CJK SC"/>
        <family val="2"/>
      </rPr>
      <t xml:space="preserve">）の異常による</t>
    </r>
    <r>
      <rPr>
        <sz val="10"/>
        <rFont val="Arial"/>
        <family val="0"/>
        <charset val="1"/>
      </rPr>
      <t xml:space="preserve">X</t>
    </r>
    <r>
      <rPr>
        <sz val="10"/>
        <rFont val="Noto Sans CJK SC"/>
        <family val="2"/>
      </rPr>
      <t xml:space="preserve">連鎖性の疾患で、</t>
    </r>
    <r>
      <rPr>
        <sz val="10"/>
        <rFont val="Arial"/>
        <family val="0"/>
        <charset val="1"/>
      </rPr>
      <t xml:space="preserve">Duchenne</t>
    </r>
    <r>
      <rPr>
        <sz val="10"/>
        <rFont val="Noto Sans CJK SC"/>
        <family val="2"/>
      </rPr>
      <t xml:space="preserve">型では血清</t>
    </r>
    <r>
      <rPr>
        <sz val="10"/>
        <rFont val="Arial"/>
        <family val="0"/>
        <charset val="1"/>
      </rPr>
      <t xml:space="preserve">CK</t>
    </r>
    <r>
      <rPr>
        <sz val="10"/>
        <rFont val="Noto Sans CJK SC"/>
        <family val="2"/>
      </rPr>
      <t xml:space="preserve">が著しく高い。筋ジストロフィーは骨格筋のほか心筋も侵し、</t>
    </r>
    <r>
      <rPr>
        <sz val="10"/>
        <rFont val="Arial"/>
        <family val="0"/>
        <charset val="1"/>
      </rPr>
      <t xml:space="preserve">Duchenne</t>
    </r>
    <r>
      <rPr>
        <sz val="10"/>
        <rFont val="Noto Sans CJK SC"/>
        <family val="2"/>
      </rPr>
      <t xml:space="preserve">型では拡張型心筋症を合併して心不全や不整脈を起こしうる。心筋障害は呼吸不全とともに生命予後を左右する。</t>
    </r>
  </si>
  <si>
    <r>
      <rPr>
        <sz val="10"/>
        <rFont val="Noto Sans CJK SC"/>
        <family val="2"/>
      </rPr>
      <t xml:space="preserve">医学各論 Ⅴ</t>
    </r>
    <r>
      <rPr>
        <sz val="10"/>
        <rFont val="Arial"/>
        <family val="0"/>
        <charset val="1"/>
      </rPr>
      <t xml:space="preserve">-6-C-⑤</t>
    </r>
    <r>
      <rPr>
        <sz val="10"/>
        <rFont val="Noto Sans CJK SC"/>
        <family val="2"/>
      </rPr>
      <t xml:space="preserve">（筋ジストロフィー、</t>
    </r>
    <r>
      <rPr>
        <sz val="10"/>
        <rFont val="Arial"/>
        <family val="0"/>
        <charset val="1"/>
      </rPr>
      <t xml:space="preserve">c</t>
    </r>
    <r>
      <rPr>
        <sz val="10"/>
        <rFont val="Noto Sans CJK SC"/>
        <family val="2"/>
      </rPr>
      <t xml:space="preserve">）</t>
    </r>
  </si>
  <si>
    <t xml:space="preserve">SRC-249</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</si>
  <si>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113 </t>
    </r>
    <r>
      <rPr>
        <sz val="10"/>
        <rFont val="Noto Sans CJK SC"/>
        <family val="2"/>
      </rPr>
      <t xml:space="preserve">筋ジストロフィー 概要、診断基準等（令和</t>
    </r>
    <r>
      <rPr>
        <sz val="10"/>
        <rFont val="Arial"/>
        <family val="0"/>
        <charset val="1"/>
      </rPr>
      <t xml:space="preserve">8</t>
    </r>
    <r>
      <rPr>
        <sz val="10"/>
        <rFont val="Noto Sans CJK SC"/>
        <family val="2"/>
      </rPr>
      <t xml:space="preserve">年</t>
    </r>
    <r>
      <rPr>
        <sz val="10"/>
        <rFont val="Arial"/>
        <family val="0"/>
        <charset val="1"/>
      </rPr>
      <t xml:space="preserve">4</t>
    </r>
    <r>
      <rPr>
        <sz val="10"/>
        <rFont val="Noto Sans CJK SC"/>
        <family val="2"/>
      </rPr>
      <t xml:space="preserve">月時点の掲載）</t>
    </r>
  </si>
  <si>
    <r>
      <rPr>
        <sz val="10"/>
        <rFont val="Noto Sans CJK SC"/>
        <family val="2"/>
      </rPr>
      <t xml:space="preserve">死因に占める心筋障害の割合と心保護薬の記載は資料にない。筋ジストロフィー全体の患者数は約</t>
    </r>
    <r>
      <rPr>
        <sz val="10"/>
        <rFont val="Arial"/>
        <family val="0"/>
        <charset val="1"/>
      </rPr>
      <t xml:space="preserve">25,400</t>
    </r>
    <r>
      <rPr>
        <sz val="10"/>
        <rFont val="Noto Sans CJK SC"/>
        <family val="2"/>
      </rPr>
      <t xml:space="preserve">人とされる</t>
    </r>
  </si>
  <si>
    <t xml:space="preserve">MP-021</t>
  </si>
  <si>
    <t xml:space="preserve">ウイルス性心筋炎</t>
  </si>
  <si>
    <r>
      <rPr>
        <sz val="10"/>
        <rFont val="Noto Sans CJK SC"/>
        <family val="2"/>
      </rPr>
      <t xml:space="preserve">心筋炎と心膜炎の多くはウイルスが原因で、</t>
    </r>
    <r>
      <rPr>
        <sz val="10"/>
        <rFont val="Arial"/>
        <family val="0"/>
        <charset val="1"/>
      </rPr>
      <t xml:space="preserve">SARS-CoV-2</t>
    </r>
    <r>
      <rPr>
        <sz val="10"/>
        <rFont val="Noto Sans CJK SC"/>
        <family val="2"/>
      </rPr>
      <t xml:space="preserve">、アデノウイルス、コクサッキーウイルスなどがある。ほかに関節リウマチや全身性エリテマトーデスなどの自己免疫疾患、一部の薬剤やがん治療、まれにワクチンへの反応も原因となる。心筋炎と心膜炎は若年成人に多い。</t>
    </r>
  </si>
  <si>
    <r>
      <rPr>
        <sz val="10"/>
        <rFont val="Noto Sans CJK SC"/>
        <family val="2"/>
      </rPr>
      <t xml:space="preserve">医学各論 Ⅴ</t>
    </r>
    <r>
      <rPr>
        <sz val="10"/>
        <rFont val="Arial"/>
        <family val="0"/>
        <charset val="1"/>
      </rPr>
      <t xml:space="preserve">-6-A-①</t>
    </r>
    <r>
      <rPr>
        <sz val="10"/>
        <rFont val="Noto Sans CJK SC"/>
        <family val="2"/>
      </rPr>
      <t xml:space="preserve">（ウイルス性心筋炎、</t>
    </r>
    <r>
      <rPr>
        <sz val="10"/>
        <rFont val="Arial"/>
        <family val="0"/>
        <charset val="1"/>
      </rPr>
      <t xml:space="preserve">a</t>
    </r>
    <r>
      <rPr>
        <sz val="10"/>
        <rFont val="Noto Sans CJK SC"/>
        <family val="2"/>
      </rPr>
      <t xml:space="preserve">）；医学各論 Ⅴ</t>
    </r>
    <r>
      <rPr>
        <sz val="10"/>
        <rFont val="Arial"/>
        <family val="0"/>
        <charset val="1"/>
      </rPr>
      <t xml:space="preserve">-6-D-①</t>
    </r>
    <r>
      <rPr>
        <sz val="10"/>
        <rFont val="Noto Sans CJK SC"/>
        <family val="2"/>
      </rPr>
      <t xml:space="preserve">（急性心膜炎、</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</si>
  <si>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TBL-01-00-180 (id: JlvnluY)</t>
    </r>
    <r>
      <rPr>
        <sz val="10"/>
        <rFont val="Noto Sans CJK SC"/>
        <family val="2"/>
      </rPr>
      <t xml:space="preserve">；</t>
    </r>
    <r>
      <rPr>
        <sz val="10"/>
        <rFont val="Arial"/>
        <family val="0"/>
        <charset val="1"/>
      </rPr>
      <t xml:space="preserve">TBL-01-00-182 (id: Jlvnluk)</t>
    </r>
  </si>
  <si>
    <t xml:space="preserve">SRC-250</t>
  </si>
  <si>
    <r>
      <rPr>
        <sz val="10"/>
        <rFont val="Arial"/>
        <family val="0"/>
        <charset val="1"/>
      </rPr>
      <t xml:space="preserve">National Heart, Lung, and Blood Institute. Heart Inflammation: Causes and Risk Factors. 2023</t>
    </r>
    <r>
      <rPr>
        <sz val="10"/>
        <rFont val="Noto Sans CJK SC"/>
        <family val="2"/>
      </rPr>
      <t xml:space="preserve">年</t>
    </r>
    <r>
      <rPr>
        <sz val="10"/>
        <rFont val="Arial"/>
        <family val="0"/>
        <charset val="1"/>
      </rPr>
      <t xml:space="preserve">10</t>
    </r>
    <r>
      <rPr>
        <sz val="10"/>
        <rFont val="Noto Sans CJK SC"/>
        <family val="2"/>
      </rPr>
      <t xml:space="preserve">月更新</t>
    </r>
  </si>
  <si>
    <t xml:space="preserve">MP-022</t>
  </si>
  <si>
    <r>
      <rPr>
        <sz val="10"/>
        <rFont val="Noto Sans CJK SC"/>
        <family val="2"/>
      </rPr>
      <t xml:space="preserve">日本の全国調査（</t>
    </r>
    <r>
      <rPr>
        <sz val="10"/>
        <rFont val="Arial"/>
        <family val="0"/>
        <charset val="1"/>
      </rPr>
      <t xml:space="preserve">2002</t>
    </r>
    <r>
      <rPr>
        <sz val="10"/>
        <rFont val="Noto Sans CJK SC"/>
        <family val="2"/>
      </rPr>
      <t xml:space="preserve">年報告）では、経皮的心肺補助（</t>
    </r>
    <r>
      <rPr>
        <sz val="10"/>
        <rFont val="Arial"/>
        <family val="0"/>
        <charset val="1"/>
      </rPr>
      <t xml:space="preserve">PCPS</t>
    </r>
    <r>
      <rPr>
        <sz val="10"/>
        <rFont val="Noto Sans CJK SC"/>
        <family val="2"/>
      </rPr>
      <t xml:space="preserve">）で治療した劇症型心筋炎</t>
    </r>
    <r>
      <rPr>
        <sz val="10"/>
        <rFont val="Arial"/>
        <family val="0"/>
        <charset val="1"/>
      </rPr>
      <t xml:space="preserve">52</t>
    </r>
    <r>
      <rPr>
        <sz val="10"/>
        <rFont val="Noto Sans CJK SC"/>
        <family val="2"/>
      </rPr>
      <t xml:space="preserve">人のうち</t>
    </r>
    <r>
      <rPr>
        <sz val="10"/>
        <rFont val="Arial"/>
        <family val="0"/>
        <charset val="1"/>
      </rPr>
      <t xml:space="preserve">30</t>
    </r>
    <r>
      <rPr>
        <sz val="10"/>
        <rFont val="Noto Sans CJK SC"/>
        <family val="2"/>
      </rPr>
      <t xml:space="preserve">人（</t>
    </r>
    <r>
      <rPr>
        <sz val="10"/>
        <rFont val="Arial"/>
        <family val="0"/>
        <charset val="1"/>
      </rPr>
      <t xml:space="preserve">57.7%</t>
    </r>
    <r>
      <rPr>
        <sz val="10"/>
        <rFont val="Noto Sans CJK SC"/>
        <family val="2"/>
      </rPr>
      <t xml:space="preserve">）が救命されて社会復帰し、平均</t>
    </r>
    <r>
      <rPr>
        <sz val="10"/>
        <rFont val="Arial"/>
        <family val="0"/>
        <charset val="1"/>
      </rPr>
      <t xml:space="preserve">962</t>
    </r>
    <r>
      <rPr>
        <sz val="10"/>
        <rFont val="Noto Sans CJK SC"/>
        <family val="2"/>
      </rPr>
      <t xml:space="preserve">日の追跡で再入院は</t>
    </r>
    <r>
      <rPr>
        <sz val="10"/>
        <rFont val="Arial"/>
        <family val="0"/>
        <charset val="1"/>
      </rPr>
      <t xml:space="preserve">10%</t>
    </r>
    <r>
      <rPr>
        <sz val="10"/>
        <rFont val="Noto Sans CJK SC"/>
        <family val="2"/>
      </rPr>
      <t xml:space="preserve">、死亡は</t>
    </r>
    <r>
      <rPr>
        <sz val="10"/>
        <rFont val="Arial"/>
        <family val="0"/>
        <charset val="1"/>
      </rPr>
      <t xml:space="preserve">10%</t>
    </r>
    <r>
      <rPr>
        <sz val="10"/>
        <rFont val="Noto Sans CJK SC"/>
        <family val="2"/>
      </rPr>
      <t xml:space="preserve">だった。</t>
    </r>
  </si>
  <si>
    <r>
      <rPr>
        <sz val="10"/>
        <rFont val="Noto Sans CJK SC"/>
        <family val="2"/>
      </rPr>
      <t xml:space="preserve">医学各論 Ⅴ</t>
    </r>
    <r>
      <rPr>
        <sz val="10"/>
        <rFont val="Arial"/>
        <family val="0"/>
        <charset val="1"/>
      </rPr>
      <t xml:space="preserve">-6-A-①</t>
    </r>
    <r>
      <rPr>
        <sz val="10"/>
        <rFont val="Noto Sans CJK SC"/>
        <family val="2"/>
      </rPr>
      <t xml:space="preserve">（ウイルス性心筋炎、</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</si>
  <si>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TBL-01-00-180 (id: JlvnluY)</t>
    </r>
    <r>
      <rPr>
        <sz val="10"/>
        <rFont val="Noto Sans CJK SC"/>
        <family val="2"/>
      </rPr>
      <t xml:space="preserve">；</t>
    </r>
    <r>
      <rPr>
        <sz val="10"/>
        <rFont val="Arial"/>
        <family val="0"/>
        <charset val="1"/>
      </rPr>
      <t xml:space="preserve">PS-02-06-04 (id: JkxnuQs)</t>
    </r>
  </si>
  <si>
    <t xml:space="preserve">SRC-251</t>
  </si>
  <si>
    <t xml:space="preserve">Aoyama N, Izumi T, Hiramori K, et al. National Survey of Fulminant Myocarditis in Japan: Therapeutic Guidelines and Long-Term Prognosis of Using Percutaneous Cardiopulmonary Support for Fulminant Myocarditis. Circ J 2002;66:133-144</t>
  </si>
  <si>
    <t xml:space="preserve">10.1253/circj.66.133</t>
  </si>
  <si>
    <r>
      <rPr>
        <sz val="10"/>
        <rFont val="Noto Sans CJK SC"/>
        <family val="2"/>
      </rPr>
      <t xml:space="preserve">現在の補助循環（</t>
    </r>
    <r>
      <rPr>
        <sz val="10"/>
        <rFont val="Arial"/>
        <family val="0"/>
        <charset val="1"/>
      </rPr>
      <t xml:space="preserve">IMPELLA </t>
    </r>
    <r>
      <rPr>
        <sz val="10"/>
        <rFont val="Noto Sans CJK SC"/>
        <family val="2"/>
      </rPr>
      <t xml:space="preserve">など）を含む治療成績とは異なる可能性がある。</t>
    </r>
    <r>
      <rPr>
        <sz val="10"/>
        <rFont val="Arial"/>
        <family val="0"/>
        <charset val="1"/>
      </rPr>
      <t xml:space="preserve">2023</t>
    </r>
    <r>
      <rPr>
        <sz val="10"/>
        <rFont val="Noto Sans CJK SC"/>
        <family val="2"/>
      </rPr>
      <t xml:space="preserve">年改訂版の心筋炎ガイドラインの本文は取得できず未確認</t>
    </r>
  </si>
  <si>
    <t xml:space="preserve">MP-023</t>
  </si>
  <si>
    <t xml:space="preserve">急性心膜炎</t>
  </si>
  <si>
    <r>
      <rPr>
        <sz val="10"/>
        <rFont val="Noto Sans CJK SC"/>
        <family val="2"/>
      </rPr>
      <t xml:space="preserve">急性心膜炎は、心膜炎に特徴的な胸痛、心膜摩擦音、広範な </t>
    </r>
    <r>
      <rPr>
        <sz val="10"/>
        <rFont val="Arial"/>
        <family val="0"/>
        <charset val="1"/>
      </rPr>
      <t xml:space="preserve">ST </t>
    </r>
    <r>
      <rPr>
        <sz val="10"/>
        <rFont val="Noto Sans CJK SC"/>
        <family val="2"/>
      </rPr>
      <t xml:space="preserve">上昇または </t>
    </r>
    <r>
      <rPr>
        <sz val="10"/>
        <rFont val="Arial"/>
        <family val="0"/>
        <charset val="1"/>
      </rPr>
      <t xml:space="preserve">PR </t>
    </r>
    <r>
      <rPr>
        <sz val="10"/>
        <rFont val="Noto Sans CJK SC"/>
        <family val="2"/>
      </rPr>
      <t xml:space="preserve">低下、心膜液貯留の</t>
    </r>
    <r>
      <rPr>
        <sz val="10"/>
        <rFont val="Arial"/>
        <family val="0"/>
        <charset val="1"/>
      </rPr>
      <t xml:space="preserve">4</t>
    </r>
    <r>
      <rPr>
        <sz val="10"/>
        <rFont val="Noto Sans CJK SC"/>
        <family val="2"/>
      </rPr>
      <t xml:space="preserve">つのうち</t>
    </r>
    <r>
      <rPr>
        <sz val="10"/>
        <rFont val="Arial"/>
        <family val="0"/>
        <charset val="1"/>
      </rPr>
      <t xml:space="preserve">2</t>
    </r>
    <r>
      <rPr>
        <sz val="10"/>
        <rFont val="Noto Sans CJK SC"/>
        <family val="2"/>
      </rPr>
      <t xml:space="preserve">つ以上で診断する。</t>
    </r>
    <r>
      <rPr>
        <sz val="10"/>
        <rFont val="Arial"/>
        <family val="0"/>
        <charset val="1"/>
      </rPr>
      <t xml:space="preserve">CRP</t>
    </r>
    <r>
      <rPr>
        <sz val="10"/>
        <rFont val="Noto Sans CJK SC"/>
        <family val="2"/>
      </rPr>
      <t xml:space="preserve">・赤沈・白血球などの炎症所見や、</t>
    </r>
    <r>
      <rPr>
        <sz val="10"/>
        <rFont val="Arial"/>
        <family val="0"/>
        <charset val="1"/>
      </rPr>
      <t xml:space="preserve">CT</t>
    </r>
    <r>
      <rPr>
        <sz val="10"/>
        <rFont val="Noto Sans CJK SC"/>
        <family val="2"/>
      </rPr>
      <t xml:space="preserve">・</t>
    </r>
    <r>
      <rPr>
        <sz val="10"/>
        <rFont val="Arial"/>
        <family val="0"/>
        <charset val="1"/>
      </rPr>
      <t xml:space="preserve">MRI </t>
    </r>
    <r>
      <rPr>
        <sz val="10"/>
        <rFont val="Noto Sans CJK SC"/>
        <family val="2"/>
      </rPr>
      <t xml:space="preserve">での心膜の炎症所見が診断を支持する。</t>
    </r>
  </si>
  <si>
    <r>
      <rPr>
        <sz val="10"/>
        <rFont val="Noto Sans CJK SC"/>
        <family val="2"/>
      </rPr>
      <t xml:space="preserve">医学各論 Ⅴ</t>
    </r>
    <r>
      <rPr>
        <sz val="10"/>
        <rFont val="Arial"/>
        <family val="0"/>
        <charset val="1"/>
      </rPr>
      <t xml:space="preserve">-6-D-①</t>
    </r>
    <r>
      <rPr>
        <sz val="10"/>
        <rFont val="Noto Sans CJK SC"/>
        <family val="2"/>
      </rPr>
      <t xml:space="preserve">（急性心膜炎、</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</si>
  <si>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TBL-01-00-182 (id: Jlvnluk)</t>
    </r>
    <r>
      <rPr>
        <sz val="10"/>
        <rFont val="Noto Sans CJK SC"/>
        <family val="2"/>
      </rPr>
      <t xml:space="preserve">；</t>
    </r>
    <r>
      <rPr>
        <sz val="10"/>
        <rFont val="Arial"/>
        <family val="0"/>
        <charset val="1"/>
      </rPr>
      <t xml:space="preserve">TBL-02-05-021 (id: JlAKpfI)</t>
    </r>
  </si>
  <si>
    <t xml:space="preserve">SRC-252</t>
  </si>
  <si>
    <r>
      <rPr>
        <sz val="10"/>
        <rFont val="Arial"/>
        <family val="0"/>
        <charset val="1"/>
      </rPr>
      <t xml:space="preserve">Van Camp G, Pasquet A, Sinnaeve P, et al. Summary 2015 ESC guidelines</t>
    </r>
    <r>
      <rPr>
        <sz val="10"/>
        <rFont val="Noto Sans CJK SC"/>
        <family val="2"/>
      </rPr>
      <t xml:space="preserve">（心膜疾患ほか）</t>
    </r>
    <r>
      <rPr>
        <sz val="10"/>
        <rFont val="Arial"/>
        <family val="0"/>
        <charset val="1"/>
      </rPr>
      <t xml:space="preserve">. Acta Cardiol 2016;71:7-13</t>
    </r>
  </si>
  <si>
    <t xml:space="preserve">10.2143/AC.71.1.3132092</t>
  </si>
  <si>
    <r>
      <rPr>
        <sz val="10"/>
        <rFont val="Arial"/>
        <family val="0"/>
        <charset val="1"/>
      </rPr>
      <t xml:space="preserve">ESC 2015 </t>
    </r>
    <r>
      <rPr>
        <sz val="10"/>
        <rFont val="Noto Sans CJK SC"/>
        <family val="2"/>
      </rPr>
      <t xml:space="preserve">ガイドラインの本文ではなく要約論文で確認した（二次資料経由）。</t>
    </r>
    <r>
      <rPr>
        <sz val="10"/>
        <rFont val="Arial"/>
        <family val="0"/>
        <charset val="1"/>
      </rPr>
      <t xml:space="preserve">2025</t>
    </r>
    <r>
      <rPr>
        <sz val="10"/>
        <rFont val="Noto Sans CJK SC"/>
        <family val="2"/>
      </rPr>
      <t xml:space="preserve">年に </t>
    </r>
    <r>
      <rPr>
        <sz val="10"/>
        <rFont val="Arial"/>
        <family val="0"/>
        <charset val="1"/>
      </rPr>
      <t xml:space="preserve">ESC </t>
    </r>
    <r>
      <rPr>
        <sz val="10"/>
        <rFont val="Noto Sans CJK SC"/>
        <family val="2"/>
      </rPr>
      <t xml:space="preserve">の心筋炎・心膜炎ガイドラインが公表されている</t>
    </r>
  </si>
  <si>
    <t xml:space="preserve">MP-024</t>
  </si>
  <si>
    <r>
      <rPr>
        <sz val="10"/>
        <rFont val="Noto Sans CJK SC"/>
        <family val="2"/>
      </rPr>
      <t xml:space="preserve">急性心膜炎の初期治療は、アスピリンか </t>
    </r>
    <r>
      <rPr>
        <sz val="10"/>
        <rFont val="Arial"/>
        <family val="0"/>
        <charset val="1"/>
      </rPr>
      <t xml:space="preserve">NSAIDs </t>
    </r>
    <r>
      <rPr>
        <sz val="10"/>
        <rFont val="Noto Sans CJK SC"/>
        <family val="2"/>
      </rPr>
      <t xml:space="preserve">にコルヒチンを加える（コルヒチンの併用は推奨クラス</t>
    </r>
    <r>
      <rPr>
        <sz val="10"/>
        <rFont val="Arial"/>
        <family val="0"/>
        <charset val="1"/>
      </rPr>
      <t xml:space="preserve">I</t>
    </r>
    <r>
      <rPr>
        <sz val="10"/>
        <rFont val="Noto Sans CJK SC"/>
        <family val="2"/>
      </rPr>
      <t xml:space="preserve">、エビデンスレベル</t>
    </r>
    <r>
      <rPr>
        <sz val="10"/>
        <rFont val="Arial"/>
        <family val="0"/>
        <charset val="1"/>
      </rPr>
      <t xml:space="preserve">A</t>
    </r>
    <r>
      <rPr>
        <sz val="10"/>
        <rFont val="Noto Sans CJK SC"/>
        <family val="2"/>
      </rPr>
      <t xml:space="preserve">）。コルヒチンは体重</t>
    </r>
    <r>
      <rPr>
        <sz val="10"/>
        <rFont val="Arial"/>
        <family val="0"/>
        <charset val="1"/>
      </rPr>
      <t xml:space="preserve">70 kg</t>
    </r>
    <r>
      <rPr>
        <sz val="10"/>
        <rFont val="Noto Sans CJK SC"/>
        <family val="2"/>
      </rPr>
      <t xml:space="preserve">未満では</t>
    </r>
    <r>
      <rPr>
        <sz val="10"/>
        <rFont val="Arial"/>
        <family val="0"/>
        <charset val="1"/>
      </rPr>
      <t xml:space="preserve">0.5 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t>
    </r>
    <r>
      <rPr>
        <sz val="10"/>
        <rFont val="Arial"/>
        <family val="0"/>
        <charset val="1"/>
      </rPr>
      <t xml:space="preserve">70 kg</t>
    </r>
    <r>
      <rPr>
        <sz val="10"/>
        <rFont val="Noto Sans CJK SC"/>
        <family val="2"/>
      </rPr>
      <t xml:space="preserve">以上では</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回とし、</t>
    </r>
    <r>
      <rPr>
        <sz val="10"/>
        <rFont val="Arial"/>
        <family val="0"/>
        <charset val="1"/>
      </rPr>
      <t xml:space="preserve">3</t>
    </r>
    <r>
      <rPr>
        <sz val="10"/>
        <rFont val="Noto Sans CJK SC"/>
        <family val="2"/>
      </rPr>
      <t xml:space="preserve">か月続ける。副腎皮質ステロイドは第一選択にしない（クラス</t>
    </r>
    <r>
      <rPr>
        <sz val="10"/>
        <rFont val="Arial"/>
        <family val="0"/>
        <charset val="1"/>
      </rPr>
      <t xml:space="preserve">III</t>
    </r>
    <r>
      <rPr>
        <sz val="10"/>
        <rFont val="Noto Sans CJK SC"/>
        <family val="2"/>
      </rPr>
      <t xml:space="preserve">、</t>
    </r>
    <r>
      <rPr>
        <sz val="10"/>
        <rFont val="Arial"/>
        <family val="0"/>
        <charset val="1"/>
      </rPr>
      <t xml:space="preserve">C</t>
    </r>
    <r>
      <rPr>
        <sz val="10"/>
        <rFont val="Noto Sans CJK SC"/>
        <family val="2"/>
      </rPr>
      <t xml:space="preserve">）。</t>
    </r>
    <r>
      <rPr>
        <sz val="10"/>
        <rFont val="Arial"/>
        <family val="0"/>
        <charset val="1"/>
      </rPr>
      <t xml:space="preserve">38℃</t>
    </r>
    <r>
      <rPr>
        <sz val="10"/>
        <rFont val="Noto Sans CJK SC"/>
        <family val="2"/>
      </rPr>
      <t xml:space="preserve">超の発熱、亜急性の発症、大量の心膜液、心タンポナーデ、</t>
    </r>
    <r>
      <rPr>
        <sz val="10"/>
        <rFont val="Arial"/>
        <family val="0"/>
        <charset val="1"/>
      </rPr>
      <t xml:space="preserve">1</t>
    </r>
    <r>
      <rPr>
        <sz val="10"/>
        <rFont val="Noto Sans CJK SC"/>
        <family val="2"/>
      </rPr>
      <t xml:space="preserve">週間以上のアスピリン・</t>
    </r>
    <r>
      <rPr>
        <sz val="10"/>
        <rFont val="Arial"/>
        <family val="0"/>
        <charset val="1"/>
      </rPr>
      <t xml:space="preserve">NSAIDs </t>
    </r>
    <r>
      <rPr>
        <sz val="10"/>
        <rFont val="Noto Sans CJK SC"/>
        <family val="2"/>
      </rPr>
      <t xml:space="preserve">に反応しないことは予後不良の主要因子で、入院を考える。</t>
    </r>
  </si>
  <si>
    <r>
      <rPr>
        <sz val="10"/>
        <rFont val="Arial"/>
        <family val="0"/>
        <charset val="1"/>
      </rPr>
      <t xml:space="preserve">PS-02-06-05 (id: JkxnuQw)</t>
    </r>
    <r>
      <rPr>
        <sz val="10"/>
        <rFont val="Noto Sans CJK SC"/>
        <family val="2"/>
      </rPr>
      <t xml:space="preserve">；</t>
    </r>
    <r>
      <rPr>
        <sz val="10"/>
        <rFont val="Arial"/>
        <family val="0"/>
        <charset val="1"/>
      </rPr>
      <t xml:space="preserve">TBL-01-00-182 (id: Jlvnluk)</t>
    </r>
    <r>
      <rPr>
        <sz val="10"/>
        <rFont val="Noto Sans CJK SC"/>
        <family val="2"/>
      </rPr>
      <t xml:space="preserve">；</t>
    </r>
    <r>
      <rPr>
        <sz val="10"/>
        <rFont val="Arial"/>
        <family val="0"/>
        <charset val="1"/>
      </rPr>
      <t xml:space="preserve">PS-02-06-04 (id: JkxnuQs)</t>
    </r>
  </si>
  <si>
    <r>
      <rPr>
        <sz val="10"/>
        <rFont val="Arial"/>
        <family val="0"/>
        <charset val="1"/>
      </rPr>
      <t xml:space="preserve">ESC 2015 </t>
    </r>
    <r>
      <rPr>
        <sz val="10"/>
        <rFont val="Noto Sans CJK SC"/>
        <family val="2"/>
      </rPr>
      <t xml:space="preserve">ガイドラインの要約論文で確認した（二次資料経由）。国内でのコルヒチンの心膜炎への保険適用は確認していない</t>
    </r>
  </si>
  <si>
    <t xml:space="preserve">MP-025</t>
  </si>
  <si>
    <t xml:space="preserve">心タンポナーデ</t>
  </si>
  <si>
    <t xml:space="preserve">心膜液の量・分布・循環への影響はまず心エコーで評価する。心タンポナーデでは、心エコーか透視で誘導した緊急の心膜穿刺、または外科的ドレナージ（化膿性心膜炎や出血の場合）を行う。内科治療に反応しない症状のある中等量〜大量の心膜液や、細菌性・腫瘍性が疑われる心膜液も心膜穿刺の対象となる。</t>
  </si>
  <si>
    <r>
      <rPr>
        <sz val="10"/>
        <rFont val="Noto Sans CJK SC"/>
        <family val="2"/>
      </rPr>
      <t xml:space="preserve">医学各論 Ⅴ</t>
    </r>
    <r>
      <rPr>
        <sz val="10"/>
        <rFont val="Arial"/>
        <family val="0"/>
        <charset val="1"/>
      </rPr>
      <t xml:space="preserve">-6-E</t>
    </r>
    <r>
      <rPr>
        <sz val="10"/>
        <rFont val="Noto Sans CJK SC"/>
        <family val="2"/>
      </rPr>
      <t xml:space="preserve">（心タンポナーデ、</t>
    </r>
    <r>
      <rPr>
        <sz val="10"/>
        <rFont val="Arial"/>
        <family val="0"/>
        <charset val="1"/>
      </rPr>
      <t xml:space="preserve">a</t>
    </r>
    <r>
      <rPr>
        <sz val="10"/>
        <rFont val="Noto Sans CJK SC"/>
        <family val="2"/>
      </rPr>
      <t xml:space="preserve">）；医学各論 Ⅴ</t>
    </r>
    <r>
      <rPr>
        <sz val="10"/>
        <rFont val="Arial"/>
        <family val="0"/>
        <charset val="1"/>
      </rPr>
      <t xml:space="preserve">-6-D-②</t>
    </r>
    <r>
      <rPr>
        <sz val="10"/>
        <rFont val="Noto Sans CJK SC"/>
        <family val="2"/>
      </rPr>
      <t xml:space="preserve">（心囊液貯留、</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</si>
  <si>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TBL-01-00-184 (id: Jlvnluw)</t>
    </r>
    <r>
      <rPr>
        <sz val="10"/>
        <rFont val="Noto Sans CJK SC"/>
        <family val="2"/>
      </rPr>
      <t xml:space="preserve">；</t>
    </r>
    <r>
      <rPr>
        <sz val="10"/>
        <rFont val="Arial"/>
        <family val="0"/>
        <charset val="1"/>
      </rPr>
      <t xml:space="preserve">TBL-02-05-027 (id: JlAKpf4)</t>
    </r>
  </si>
  <si>
    <r>
      <rPr>
        <sz val="10"/>
        <rFont val="Arial"/>
        <family val="0"/>
        <charset val="1"/>
      </rPr>
      <t xml:space="preserve">ESC 2015 </t>
    </r>
    <r>
      <rPr>
        <sz val="10"/>
        <rFont val="Noto Sans CJK SC"/>
        <family val="2"/>
      </rPr>
      <t xml:space="preserve">ガイドラインの要約論文で確認した（二次資料経由）。奇脈などの身体所見の記載は要約になく未確認</t>
    </r>
  </si>
  <si>
    <t xml:space="preserve">MP-026</t>
  </si>
  <si>
    <t xml:space="preserve">収縮性心膜炎</t>
  </si>
  <si>
    <r>
      <rPr>
        <sz val="10"/>
        <rFont val="Noto Sans CJK SC"/>
        <family val="2"/>
      </rPr>
      <t xml:space="preserve">収縮性心膜炎になるリスクは原因によって異なり、ウイルス性・特発性では低く、細菌性（とくに化膿性）では高い。右心不全の徴候と心エコーでの拡張期の充満障害から診断し、</t>
    </r>
    <r>
      <rPr>
        <sz val="10"/>
        <rFont val="Arial"/>
        <family val="0"/>
        <charset val="1"/>
      </rPr>
      <t xml:space="preserve">CT</t>
    </r>
    <r>
      <rPr>
        <sz val="10"/>
        <rFont val="Noto Sans CJK SC"/>
        <family val="2"/>
      </rPr>
      <t xml:space="preserve">・</t>
    </r>
    <r>
      <rPr>
        <sz val="10"/>
        <rFont val="Arial"/>
        <family val="0"/>
        <charset val="1"/>
      </rPr>
      <t xml:space="preserve">MRI </t>
    </r>
    <r>
      <rPr>
        <sz val="10"/>
        <rFont val="Noto Sans CJK SC"/>
        <family val="2"/>
      </rPr>
      <t xml:space="preserve">は二次的な検査、非侵襲的検査で決まらなければ心臓カテーテル検査を行う。</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か月を超えて続く慢性の収縮には心膜切除術が基本で、炎症に伴う一過性の収縮は内科治療で改善することがある。</t>
    </r>
  </si>
  <si>
    <r>
      <rPr>
        <sz val="10"/>
        <rFont val="Noto Sans CJK SC"/>
        <family val="2"/>
      </rPr>
      <t xml:space="preserve">医学各論 Ⅴ</t>
    </r>
    <r>
      <rPr>
        <sz val="10"/>
        <rFont val="Arial"/>
        <family val="0"/>
        <charset val="1"/>
      </rPr>
      <t xml:space="preserve">-6-D-③</t>
    </r>
    <r>
      <rPr>
        <sz val="10"/>
        <rFont val="Noto Sans CJK SC"/>
        <family val="2"/>
      </rPr>
      <t xml:space="preserve">（収縮性心膜炎、</t>
    </r>
    <r>
      <rPr>
        <sz val="10"/>
        <rFont val="Arial"/>
        <family val="0"/>
        <charset val="1"/>
      </rPr>
      <t xml:space="preserve">b</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</si>
  <si>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TBL-01-00-183 (id: Jlvnlus)</t>
    </r>
    <r>
      <rPr>
        <sz val="10"/>
        <rFont val="Noto Sans CJK SC"/>
        <family val="2"/>
      </rPr>
      <t xml:space="preserve">；</t>
    </r>
    <r>
      <rPr>
        <sz val="10"/>
        <rFont val="Arial"/>
        <family val="0"/>
        <charset val="1"/>
      </rPr>
      <t xml:space="preserve">TBL-02-05-027 (id: JlAKpf4)</t>
    </r>
    <r>
      <rPr>
        <sz val="10"/>
        <rFont val="Noto Sans CJK SC"/>
        <family val="2"/>
      </rPr>
      <t xml:space="preserve">；</t>
    </r>
    <r>
      <rPr>
        <sz val="10"/>
        <rFont val="Arial"/>
        <family val="0"/>
        <charset val="1"/>
      </rPr>
      <t xml:space="preserve">TBL-02-05-030 (id: JlAKpgE)</t>
    </r>
  </si>
  <si>
    <r>
      <rPr>
        <sz val="10"/>
        <rFont val="Arial"/>
        <family val="0"/>
        <charset val="1"/>
      </rPr>
      <t xml:space="preserve">ESC 2015 </t>
    </r>
    <r>
      <rPr>
        <sz val="10"/>
        <rFont val="Noto Sans CJK SC"/>
        <family val="2"/>
      </rPr>
      <t xml:space="preserve">ガイドラインの要約論文で確認した（二次資料経由）。原因別の発症率の数値は要約になく未確認</t>
    </r>
  </si>
  <si>
    <t xml:space="preserve">MP-027</t>
  </si>
  <si>
    <t xml:space="preserve">たこつぼ心筋症</t>
  </si>
  <si>
    <r>
      <rPr>
        <sz val="10"/>
        <rFont val="Noto Sans CJK SC"/>
        <family val="2"/>
      </rPr>
      <t xml:space="preserve">欧米</t>
    </r>
    <r>
      <rPr>
        <sz val="10"/>
        <rFont val="Arial"/>
        <family val="0"/>
        <charset val="1"/>
      </rPr>
      <t xml:space="preserve">26</t>
    </r>
    <r>
      <rPr>
        <sz val="10"/>
        <rFont val="Noto Sans CJK SC"/>
        <family val="2"/>
      </rPr>
      <t xml:space="preserve">施設の登録研究（</t>
    </r>
    <r>
      <rPr>
        <sz val="10"/>
        <rFont val="Arial"/>
        <family val="0"/>
        <charset val="1"/>
      </rPr>
      <t xml:space="preserve">1,750</t>
    </r>
    <r>
      <rPr>
        <sz val="10"/>
        <rFont val="Noto Sans CJK SC"/>
        <family val="2"/>
      </rPr>
      <t xml:space="preserve">人）では、たこつぼ症候群の</t>
    </r>
    <r>
      <rPr>
        <sz val="10"/>
        <rFont val="Arial"/>
        <family val="0"/>
        <charset val="1"/>
      </rPr>
      <t xml:space="preserve">89.8%</t>
    </r>
    <r>
      <rPr>
        <sz val="10"/>
        <rFont val="Noto Sans CJK SC"/>
        <family val="2"/>
      </rPr>
      <t xml:space="preserve">が女性で、平均年齢は</t>
    </r>
    <r>
      <rPr>
        <sz val="10"/>
        <rFont val="Arial"/>
        <family val="0"/>
        <charset val="1"/>
      </rPr>
      <t xml:space="preserve">66.8</t>
    </r>
    <r>
      <rPr>
        <sz val="10"/>
        <rFont val="Noto Sans CJK SC"/>
        <family val="2"/>
      </rPr>
      <t xml:space="preserve">歳だった。身体的な誘因（</t>
    </r>
    <r>
      <rPr>
        <sz val="10"/>
        <rFont val="Arial"/>
        <family val="0"/>
        <charset val="1"/>
      </rPr>
      <t xml:space="preserve">36.0%</t>
    </r>
    <r>
      <rPr>
        <sz val="10"/>
        <rFont val="Noto Sans CJK SC"/>
        <family val="2"/>
      </rPr>
      <t xml:space="preserve">）が精神的な誘因（</t>
    </r>
    <r>
      <rPr>
        <sz val="10"/>
        <rFont val="Arial"/>
        <family val="0"/>
        <charset val="1"/>
      </rPr>
      <t xml:space="preserve">27.7%</t>
    </r>
    <r>
      <rPr>
        <sz val="10"/>
        <rFont val="Noto Sans CJK SC"/>
        <family val="2"/>
      </rPr>
      <t xml:space="preserve">）より多く、</t>
    </r>
    <r>
      <rPr>
        <sz val="10"/>
        <rFont val="Arial"/>
        <family val="0"/>
        <charset val="1"/>
      </rPr>
      <t xml:space="preserve">28.5%</t>
    </r>
    <r>
      <rPr>
        <sz val="10"/>
        <rFont val="Noto Sans CJK SC"/>
        <family val="2"/>
      </rPr>
      <t xml:space="preserve">は誘因がなかった。神経・精神疾患の合併は</t>
    </r>
    <r>
      <rPr>
        <sz val="10"/>
        <rFont val="Arial"/>
        <family val="0"/>
        <charset val="1"/>
      </rPr>
      <t xml:space="preserve">55.8%</t>
    </r>
    <r>
      <rPr>
        <sz val="10"/>
        <rFont val="Noto Sans CJK SC"/>
        <family val="2"/>
      </rPr>
      <t xml:space="preserve">で、年齢・性別をそろえた急性冠症候群（</t>
    </r>
    <r>
      <rPr>
        <sz val="10"/>
        <rFont val="Arial"/>
        <family val="0"/>
        <charset val="1"/>
      </rPr>
      <t xml:space="preserve">25.7%</t>
    </r>
    <r>
      <rPr>
        <sz val="10"/>
        <rFont val="Noto Sans CJK SC"/>
        <family val="2"/>
      </rPr>
      <t xml:space="preserve">）より多かった。</t>
    </r>
  </si>
  <si>
    <t xml:space="preserve">欧州・米国</t>
  </si>
  <si>
    <r>
      <rPr>
        <sz val="10"/>
        <rFont val="Noto Sans CJK SC"/>
        <family val="2"/>
      </rPr>
      <t xml:space="preserve">医学各論 Ⅴ</t>
    </r>
    <r>
      <rPr>
        <sz val="10"/>
        <rFont val="Arial"/>
        <family val="0"/>
        <charset val="1"/>
      </rPr>
      <t xml:space="preserve">-6-H-①</t>
    </r>
    <r>
      <rPr>
        <sz val="10"/>
        <rFont val="Noto Sans CJK SC"/>
        <family val="2"/>
      </rPr>
      <t xml:space="preserve">（たこつぼ心筋症、</t>
    </r>
    <r>
      <rPr>
        <sz val="10"/>
        <rFont val="Arial"/>
        <family val="0"/>
        <charset val="1"/>
      </rPr>
      <t xml:space="preserve">b</t>
    </r>
    <r>
      <rPr>
        <sz val="10"/>
        <rFont val="Noto Sans CJK SC"/>
        <family val="2"/>
      </rPr>
      <t xml:space="preserve">）</t>
    </r>
  </si>
  <si>
    <t xml:space="preserve">SRC-253</t>
  </si>
  <si>
    <t xml:space="preserve">Templin C, Ghadri JR, Diekmann J, et al. Clinical Features and Outcomes of Takotsubo (Stress) Cardiomyopathy. N Engl J Med 2015;373:929-938</t>
  </si>
  <si>
    <t xml:space="preserve">10.1056/NEJMoa1406761</t>
  </si>
  <si>
    <t xml:space="preserve">ライセンスは未確認</t>
  </si>
  <si>
    <t xml:space="preserve">MP-028</t>
  </si>
  <si>
    <r>
      <rPr>
        <sz val="10"/>
        <rFont val="Noto Sans CJK SC"/>
        <family val="2"/>
      </rPr>
      <t xml:space="preserve">同じ登録研究で、たこつぼ症候群の入院時の </t>
    </r>
    <r>
      <rPr>
        <sz val="10"/>
        <rFont val="Arial"/>
        <family val="0"/>
        <charset val="1"/>
      </rPr>
      <t xml:space="preserve">LVEF </t>
    </r>
    <r>
      <rPr>
        <sz val="10"/>
        <rFont val="Noto Sans CJK SC"/>
        <family val="2"/>
      </rPr>
      <t xml:space="preserve">は平均</t>
    </r>
    <r>
      <rPr>
        <sz val="10"/>
        <rFont val="Arial"/>
        <family val="0"/>
        <charset val="1"/>
      </rPr>
      <t xml:space="preserve">40.7%</t>
    </r>
    <r>
      <rPr>
        <sz val="10"/>
        <rFont val="Noto Sans CJK SC"/>
        <family val="2"/>
      </rPr>
      <t xml:space="preserve">と急性冠症候群（</t>
    </r>
    <r>
      <rPr>
        <sz val="10"/>
        <rFont val="Arial"/>
        <family val="0"/>
        <charset val="1"/>
      </rPr>
      <t xml:space="preserve">51.5%</t>
    </r>
    <r>
      <rPr>
        <sz val="10"/>
        <rFont val="Noto Sans CJK SC"/>
        <family val="2"/>
      </rPr>
      <t xml:space="preserve">）より低く、院内のショックと死亡の頻度は急性冠症候群と差がなかった。長期には主要心脳血管イベントが</t>
    </r>
    <r>
      <rPr>
        <sz val="10"/>
        <rFont val="Arial"/>
        <family val="0"/>
        <charset val="1"/>
      </rPr>
      <t xml:space="preserve">1</t>
    </r>
    <r>
      <rPr>
        <sz val="10"/>
        <rFont val="Noto Sans CJK SC"/>
        <family val="2"/>
      </rPr>
      <t xml:space="preserve">人年あたり</t>
    </r>
    <r>
      <rPr>
        <sz val="10"/>
        <rFont val="Arial"/>
        <family val="0"/>
        <charset val="1"/>
      </rPr>
      <t xml:space="preserve">9.9%</t>
    </r>
    <r>
      <rPr>
        <sz val="10"/>
        <rFont val="Noto Sans CJK SC"/>
        <family val="2"/>
      </rPr>
      <t xml:space="preserve">、死亡が</t>
    </r>
    <r>
      <rPr>
        <sz val="10"/>
        <rFont val="Arial"/>
        <family val="0"/>
        <charset val="1"/>
      </rPr>
      <t xml:space="preserve">1</t>
    </r>
    <r>
      <rPr>
        <sz val="10"/>
        <rFont val="Noto Sans CJK SC"/>
        <family val="2"/>
      </rPr>
      <t xml:space="preserve">人年あたり</t>
    </r>
    <r>
      <rPr>
        <sz val="10"/>
        <rFont val="Arial"/>
        <family val="0"/>
        <charset val="1"/>
      </rPr>
      <t xml:space="preserve">5.6%</t>
    </r>
    <r>
      <rPr>
        <sz val="10"/>
        <rFont val="Noto Sans CJK SC"/>
        <family val="2"/>
      </rPr>
      <t xml:space="preserve">で起きた。身体的な誘因、急性の神経・精神疾患、高いトロポニン値、入院時の低い駆出率が院内合併症の予測因子だった。</t>
    </r>
  </si>
  <si>
    <t xml:space="preserve">MP-029</t>
  </si>
  <si>
    <t xml:space="preserve">心臓震盪</t>
  </si>
  <si>
    <r>
      <rPr>
        <sz val="10"/>
        <rFont val="Noto Sans CJK SC"/>
        <family val="2"/>
      </rPr>
      <t xml:space="preserve">心臓震盪は、前胸部への鈍的な打撃で心室細動（または心室頻拍）が起こる病態である。動物実験では、</t>
    </r>
    <r>
      <rPr>
        <sz val="10"/>
        <rFont val="Arial"/>
        <family val="0"/>
        <charset val="1"/>
      </rPr>
      <t xml:space="preserve">T</t>
    </r>
    <r>
      <rPr>
        <sz val="10"/>
        <rFont val="Noto Sans CJK SC"/>
        <family val="2"/>
      </rPr>
      <t xml:space="preserve">波の上行脚の約</t>
    </r>
    <r>
      <rPr>
        <sz val="10"/>
        <rFont val="Arial"/>
        <family val="0"/>
        <charset val="1"/>
      </rPr>
      <t xml:space="preserve">15</t>
    </r>
    <r>
      <rPr>
        <sz val="10"/>
        <rFont val="Noto Sans CJK SC"/>
        <family val="2"/>
      </rPr>
      <t xml:space="preserve">ミリ秒（心周期の約</t>
    </r>
    <r>
      <rPr>
        <sz val="10"/>
        <rFont val="Arial"/>
        <family val="0"/>
        <charset val="1"/>
      </rPr>
      <t xml:space="preserve">1%</t>
    </r>
    <r>
      <rPr>
        <sz val="10"/>
        <rFont val="Noto Sans CJK SC"/>
        <family val="2"/>
      </rPr>
      <t xml:space="preserve">）の間に衝撃が加わったときだけ心室細動が起きた。米国の登録（</t>
    </r>
    <r>
      <rPr>
        <sz val="10"/>
        <rFont val="Arial"/>
        <family val="0"/>
        <charset val="1"/>
      </rPr>
      <t xml:space="preserve">2012</t>
    </r>
    <r>
      <rPr>
        <sz val="10"/>
        <rFont val="Noto Sans CJK SC"/>
        <family val="2"/>
      </rPr>
      <t xml:space="preserve">年</t>
    </r>
    <r>
      <rPr>
        <sz val="10"/>
        <rFont val="Arial"/>
        <family val="0"/>
        <charset val="1"/>
      </rPr>
      <t xml:space="preserve">7</t>
    </r>
    <r>
      <rPr>
        <sz val="10"/>
        <rFont val="Noto Sans CJK SC"/>
        <family val="2"/>
      </rPr>
      <t xml:space="preserve">月までに</t>
    </r>
    <r>
      <rPr>
        <sz val="10"/>
        <rFont val="Arial"/>
        <family val="0"/>
        <charset val="1"/>
      </rPr>
      <t xml:space="preserve">216</t>
    </r>
    <r>
      <rPr>
        <sz val="10"/>
        <rFont val="Noto Sans CJK SC"/>
        <family val="2"/>
      </rPr>
      <t xml:space="preserve">例）では</t>
    </r>
    <r>
      <rPr>
        <sz val="10"/>
        <rFont val="Arial"/>
        <family val="0"/>
        <charset val="1"/>
      </rPr>
      <t xml:space="preserve">95%</t>
    </r>
    <r>
      <rPr>
        <sz val="10"/>
        <rFont val="Noto Sans CJK SC"/>
        <family val="2"/>
      </rPr>
      <t xml:space="preserve">が男性、平均年齢</t>
    </r>
    <r>
      <rPr>
        <sz val="10"/>
        <rFont val="Arial"/>
        <family val="0"/>
        <charset val="1"/>
      </rPr>
      <t xml:space="preserve">15</t>
    </r>
    <r>
      <rPr>
        <sz val="10"/>
        <rFont val="Noto Sans CJK SC"/>
        <family val="2"/>
      </rPr>
      <t xml:space="preserve">歳で、野球が</t>
    </r>
    <r>
      <rPr>
        <sz val="10"/>
        <rFont val="Arial"/>
        <family val="0"/>
        <charset val="1"/>
      </rPr>
      <t xml:space="preserve">51%</t>
    </r>
    <r>
      <rPr>
        <sz val="10"/>
        <rFont val="Noto Sans CJK SC"/>
        <family val="2"/>
      </rPr>
      <t xml:space="preserve">を占め、多くはボールなどの硬い投射物によるものだった。</t>
    </r>
  </si>
  <si>
    <t xml:space="preserve">米国（登録研究）</t>
  </si>
  <si>
    <r>
      <rPr>
        <sz val="10"/>
        <rFont val="Noto Sans CJK SC"/>
        <family val="2"/>
      </rPr>
      <t xml:space="preserve">医学各論 Ⅴ</t>
    </r>
    <r>
      <rPr>
        <sz val="10"/>
        <rFont val="Arial"/>
        <family val="0"/>
        <charset val="1"/>
      </rPr>
      <t xml:space="preserve">-6-H-②</t>
    </r>
    <r>
      <rPr>
        <sz val="10"/>
        <rFont val="Noto Sans CJK SC"/>
        <family val="2"/>
      </rPr>
      <t xml:space="preserve">（心臓震盪、</t>
    </r>
    <r>
      <rPr>
        <sz val="10"/>
        <rFont val="Arial"/>
        <family val="0"/>
        <charset val="1"/>
      </rPr>
      <t xml:space="preserve">b</t>
    </r>
    <r>
      <rPr>
        <sz val="10"/>
        <rFont val="Noto Sans CJK SC"/>
        <family val="2"/>
      </rPr>
      <t xml:space="preserve">）；医学各論 Ⅴ</t>
    </r>
    <r>
      <rPr>
        <sz val="10"/>
        <rFont val="Arial"/>
        <family val="0"/>
        <charset val="1"/>
      </rPr>
      <t xml:space="preserve">-1-B-③</t>
    </r>
    <r>
      <rPr>
        <sz val="10"/>
        <rFont val="Noto Sans CJK SC"/>
        <family val="2"/>
      </rPr>
      <t xml:space="preserve">（心室細動、</t>
    </r>
    <r>
      <rPr>
        <sz val="10"/>
        <rFont val="Arial"/>
        <family val="0"/>
        <charset val="1"/>
      </rPr>
      <t xml:space="preserve">a</t>
    </r>
    <r>
      <rPr>
        <sz val="10"/>
        <rFont val="Noto Sans CJK SC"/>
        <family val="2"/>
      </rPr>
      <t xml:space="preserve">）</t>
    </r>
  </si>
  <si>
    <t xml:space="preserve">SRC-254</t>
  </si>
  <si>
    <t xml:space="preserve">Peng T, Trollinger Derry L, Yogeswaran V, et al. Commotio Cordis in 2023. Sports Med 2023;53:1527-1536</t>
  </si>
  <si>
    <t xml:space="preserve">10.1007/s40279-023-01873-6</t>
  </si>
  <si>
    <t xml:space="preserve">総説の記載で、元の登録研究・動物実験の論文は未確認（二次資料経由）。ライセンスの種類は未確認</t>
  </si>
  <si>
    <t xml:space="preserve">MP-030</t>
  </si>
  <si>
    <r>
      <rPr>
        <sz val="10"/>
        <rFont val="Noto Sans CJK SC"/>
        <family val="2"/>
      </rPr>
      <t xml:space="preserve">心臓震盪の生存率は初期の報告では</t>
    </r>
    <r>
      <rPr>
        <sz val="10"/>
        <rFont val="Arial"/>
        <family val="0"/>
        <charset val="1"/>
      </rPr>
      <t xml:space="preserve">10</t>
    </r>
    <r>
      <rPr>
        <sz val="10"/>
        <rFont val="Noto Sans CJK SC"/>
        <family val="2"/>
      </rPr>
      <t xml:space="preserve">〜</t>
    </r>
    <r>
      <rPr>
        <sz val="10"/>
        <rFont val="Arial"/>
        <family val="0"/>
        <charset val="1"/>
      </rPr>
      <t xml:space="preserve">15%</t>
    </r>
    <r>
      <rPr>
        <sz val="10"/>
        <rFont val="Noto Sans CJK SC"/>
        <family val="2"/>
      </rPr>
      <t xml:space="preserve">だったが、</t>
    </r>
    <r>
      <rPr>
        <sz val="10"/>
        <rFont val="Arial"/>
        <family val="0"/>
        <charset val="1"/>
      </rPr>
      <t xml:space="preserve">2013</t>
    </r>
    <r>
      <rPr>
        <sz val="10"/>
        <rFont val="Noto Sans CJK SC"/>
        <family val="2"/>
      </rPr>
      <t xml:space="preserve">年の米国登録の更新では</t>
    </r>
    <r>
      <rPr>
        <sz val="10"/>
        <rFont val="Arial"/>
        <family val="0"/>
        <charset val="1"/>
      </rPr>
      <t xml:space="preserve">58%</t>
    </r>
    <r>
      <rPr>
        <sz val="10"/>
        <rFont val="Noto Sans CJK SC"/>
        <family val="2"/>
      </rPr>
      <t xml:space="preserve">に上がった。倒れてから蘇生開始までが</t>
    </r>
    <r>
      <rPr>
        <sz val="10"/>
        <rFont val="Arial"/>
        <family val="0"/>
        <charset val="1"/>
      </rPr>
      <t xml:space="preserve">3</t>
    </r>
    <r>
      <rPr>
        <sz val="10"/>
        <rFont val="Noto Sans CJK SC"/>
        <family val="2"/>
      </rPr>
      <t xml:space="preserve">分未満なら生存</t>
    </r>
    <r>
      <rPr>
        <sz val="10"/>
        <rFont val="Arial"/>
        <family val="0"/>
        <charset val="1"/>
      </rPr>
      <t xml:space="preserve">40%</t>
    </r>
    <r>
      <rPr>
        <sz val="10"/>
        <rFont val="Noto Sans CJK SC"/>
        <family val="2"/>
      </rPr>
      <t xml:space="preserve">、</t>
    </r>
    <r>
      <rPr>
        <sz val="10"/>
        <rFont val="Arial"/>
        <family val="0"/>
        <charset val="1"/>
      </rPr>
      <t xml:space="preserve">3</t>
    </r>
    <r>
      <rPr>
        <sz val="10"/>
        <rFont val="Noto Sans CJK SC"/>
        <family val="2"/>
      </rPr>
      <t xml:space="preserve">分を超えると</t>
    </r>
    <r>
      <rPr>
        <sz val="10"/>
        <rFont val="Arial"/>
        <family val="0"/>
        <charset val="1"/>
      </rPr>
      <t xml:space="preserve">5%</t>
    </r>
    <r>
      <rPr>
        <sz val="10"/>
        <rFont val="Noto Sans CJK SC"/>
        <family val="2"/>
      </rPr>
      <t xml:space="preserve">で、ただちに心肺蘇生と </t>
    </r>
    <r>
      <rPr>
        <sz val="10"/>
        <rFont val="Arial"/>
        <family val="0"/>
        <charset val="1"/>
      </rPr>
      <t xml:space="preserve">AED </t>
    </r>
    <r>
      <rPr>
        <sz val="10"/>
        <rFont val="Noto Sans CJK SC"/>
        <family val="2"/>
      </rPr>
      <t xml:space="preserve">による除細動を行うことが救命の鍵である。</t>
    </r>
  </si>
  <si>
    <r>
      <rPr>
        <sz val="10"/>
        <rFont val="Arial"/>
        <family val="0"/>
        <charset val="1"/>
      </rPr>
      <t xml:space="preserve">PS-02-06-05 (id: JkxnuQw)</t>
    </r>
    <r>
      <rPr>
        <sz val="10"/>
        <rFont val="Noto Sans CJK SC"/>
        <family val="2"/>
      </rPr>
      <t xml:space="preserve">；</t>
    </r>
    <r>
      <rPr>
        <sz val="10"/>
        <rFont val="Arial"/>
        <family val="0"/>
        <charset val="1"/>
      </rPr>
      <t xml:space="preserve">TBL-01-00-171 (id: JlvnltA)</t>
    </r>
    <r>
      <rPr>
        <sz val="10"/>
        <rFont val="Noto Sans CJK SC"/>
        <family val="2"/>
      </rPr>
      <t xml:space="preserve">；</t>
    </r>
    <r>
      <rPr>
        <sz val="10"/>
        <rFont val="Arial"/>
        <family val="0"/>
        <charset val="1"/>
      </rPr>
      <t xml:space="preserve">TBL-02-05-032 (id: JlAKpgM)</t>
    </r>
  </si>
  <si>
    <t xml:space="preserve">総説の記載で、元の登録研究の論文は未確認（二次資料経由）</t>
  </si>
  <si>
    <t xml:space="preserve">MP-031</t>
  </si>
  <si>
    <t xml:space="preserve">粘液腫</t>
  </si>
  <si>
    <r>
      <rPr>
        <sz val="10"/>
        <rFont val="Noto Sans CJK SC"/>
        <family val="2"/>
      </rPr>
      <t xml:space="preserve">心臓粘液腫の手術例</t>
    </r>
    <r>
      <rPr>
        <sz val="10"/>
        <rFont val="Arial"/>
        <family val="0"/>
        <charset val="1"/>
      </rPr>
      <t xml:space="preserve">80</t>
    </r>
    <r>
      <rPr>
        <sz val="10"/>
        <rFont val="Noto Sans CJK SC"/>
        <family val="2"/>
      </rPr>
      <t xml:space="preserve">人の単施設研究（</t>
    </r>
    <r>
      <rPr>
        <sz val="10"/>
        <rFont val="Arial"/>
        <family val="0"/>
        <charset val="1"/>
      </rPr>
      <t xml:space="preserve">2010</t>
    </r>
    <r>
      <rPr>
        <sz val="10"/>
        <rFont val="Noto Sans CJK SC"/>
        <family val="2"/>
      </rPr>
      <t xml:space="preserve">〜</t>
    </r>
    <r>
      <rPr>
        <sz val="10"/>
        <rFont val="Arial"/>
        <family val="0"/>
        <charset val="1"/>
      </rPr>
      <t xml:space="preserve">2021</t>
    </r>
    <r>
      <rPr>
        <sz val="10"/>
        <rFont val="Noto Sans CJK SC"/>
        <family val="2"/>
      </rPr>
      <t xml:space="preserve">年）では、</t>
    </r>
    <r>
      <rPr>
        <sz val="10"/>
        <rFont val="Arial"/>
        <family val="0"/>
        <charset val="1"/>
      </rPr>
      <t xml:space="preserve">67.5%</t>
    </r>
    <r>
      <rPr>
        <sz val="10"/>
        <rFont val="Noto Sans CJK SC"/>
        <family val="2"/>
      </rPr>
      <t xml:space="preserve">が女性、平均年齢は</t>
    </r>
    <r>
      <rPr>
        <sz val="10"/>
        <rFont val="Arial"/>
        <family val="0"/>
        <charset val="1"/>
      </rPr>
      <t xml:space="preserve">46.3</t>
    </r>
    <r>
      <rPr>
        <sz val="10"/>
        <rFont val="Noto Sans CJK SC"/>
        <family val="2"/>
      </rPr>
      <t xml:space="preserve">歳で、腫瘍の</t>
    </r>
    <r>
      <rPr>
        <sz val="10"/>
        <rFont val="Arial"/>
        <family val="0"/>
        <charset val="1"/>
      </rPr>
      <t xml:space="preserve">83.75%</t>
    </r>
    <r>
      <rPr>
        <sz val="10"/>
        <rFont val="Noto Sans CJK SC"/>
        <family val="2"/>
      </rPr>
      <t xml:space="preserve">が左房、</t>
    </r>
    <r>
      <rPr>
        <sz val="10"/>
        <rFont val="Arial"/>
        <family val="0"/>
        <charset val="1"/>
      </rPr>
      <t xml:space="preserve">13.75%</t>
    </r>
    <r>
      <rPr>
        <sz val="10"/>
        <rFont val="Noto Sans CJK SC"/>
        <family val="2"/>
      </rPr>
      <t xml:space="preserve">が右房にあった。症状は息切れが</t>
    </r>
    <r>
      <rPr>
        <sz val="10"/>
        <rFont val="Arial"/>
        <family val="0"/>
        <charset val="1"/>
      </rPr>
      <t xml:space="preserve">86.25%</t>
    </r>
    <r>
      <rPr>
        <sz val="10"/>
        <rFont val="Noto Sans CJK SC"/>
        <family val="2"/>
      </rPr>
      <t xml:space="preserve">と最も多く、脳卒中が</t>
    </r>
    <r>
      <rPr>
        <sz val="10"/>
        <rFont val="Arial"/>
        <family val="0"/>
        <charset val="1"/>
      </rPr>
      <t xml:space="preserve">6.25%</t>
    </r>
    <r>
      <rPr>
        <sz val="10"/>
        <rFont val="Noto Sans CJK SC"/>
        <family val="2"/>
      </rPr>
      <t xml:space="preserve">にみられた。再発は</t>
    </r>
    <r>
      <rPr>
        <sz val="10"/>
        <rFont val="Arial"/>
        <family val="0"/>
        <charset val="1"/>
      </rPr>
      <t xml:space="preserve">11.25%</t>
    </r>
    <r>
      <rPr>
        <sz val="10"/>
        <rFont val="Noto Sans CJK SC"/>
        <family val="2"/>
      </rPr>
      <t xml:space="preserve">、術後</t>
    </r>
    <r>
      <rPr>
        <sz val="10"/>
        <rFont val="Arial"/>
        <family val="0"/>
        <charset val="1"/>
      </rPr>
      <t xml:space="preserve">30</t>
    </r>
    <r>
      <rPr>
        <sz val="10"/>
        <rFont val="Noto Sans CJK SC"/>
        <family val="2"/>
      </rPr>
      <t xml:space="preserve">日死亡は</t>
    </r>
    <r>
      <rPr>
        <sz val="10"/>
        <rFont val="Arial"/>
        <family val="0"/>
        <charset val="1"/>
      </rPr>
      <t xml:space="preserve">3.75%</t>
    </r>
    <r>
      <rPr>
        <sz val="10"/>
        <rFont val="Noto Sans CJK SC"/>
        <family val="2"/>
      </rPr>
      <t xml:space="preserve">だった。</t>
    </r>
  </si>
  <si>
    <t xml:space="preserve">単施設（国名は本文で未確認）</t>
  </si>
  <si>
    <r>
      <rPr>
        <sz val="10"/>
        <rFont val="Noto Sans CJK SC"/>
        <family val="2"/>
      </rPr>
      <t xml:space="preserve">医学各論 Ⅴ</t>
    </r>
    <r>
      <rPr>
        <sz val="10"/>
        <rFont val="Arial"/>
        <family val="0"/>
        <charset val="1"/>
      </rPr>
      <t xml:space="preserve">-6-F-①</t>
    </r>
    <r>
      <rPr>
        <sz val="10"/>
        <rFont val="Noto Sans CJK SC"/>
        <family val="2"/>
      </rPr>
      <t xml:space="preserve">（粘液腫、</t>
    </r>
    <r>
      <rPr>
        <sz val="10"/>
        <rFont val="Arial"/>
        <family val="0"/>
        <charset val="1"/>
      </rPr>
      <t xml:space="preserve">c</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</si>
  <si>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TBL-01-00-642 (id: JlvnmcA)</t>
    </r>
  </si>
  <si>
    <t xml:space="preserve">SRC-255</t>
  </si>
  <si>
    <t xml:space="preserve">Alhasso AA, Ahmed OF, Mohammed-Saeed DH, et al. Operative management and outcomes in patients with myxomas: A single-center experience. Front Surg 2023;10:1084447</t>
  </si>
  <si>
    <t xml:space="preserve">10.3389/fsurg.2023.1084447</t>
  </si>
  <si>
    <t xml:space="preserve">単施設の後ろ向き研究で、頻度は集団によって異なる</t>
  </si>
  <si>
    <t xml:space="preserve">MP-032</t>
  </si>
  <si>
    <r>
      <rPr>
        <sz val="10"/>
        <rFont val="Arial"/>
        <family val="0"/>
        <charset val="1"/>
      </rPr>
      <t xml:space="preserve">Carney </t>
    </r>
    <r>
      <rPr>
        <sz val="10"/>
        <rFont val="Noto Sans CJK SC"/>
        <family val="2"/>
      </rPr>
      <t xml:space="preserve">複合は、心臓・皮膚などの粘液腫、口唇や眼の周囲などの色素斑（黒子）、内分泌腫瘍（約</t>
    </r>
    <r>
      <rPr>
        <sz val="10"/>
        <rFont val="Arial"/>
        <family val="0"/>
        <charset val="1"/>
      </rPr>
      <t xml:space="preserve">25%</t>
    </r>
    <r>
      <rPr>
        <sz val="10"/>
        <rFont val="Noto Sans CJK SC"/>
        <family val="2"/>
      </rPr>
      <t xml:space="preserve">に原発性色素性結節性副腎皮質病変による </t>
    </r>
    <r>
      <rPr>
        <sz val="10"/>
        <rFont val="Arial"/>
        <family val="0"/>
        <charset val="1"/>
      </rPr>
      <t xml:space="preserve">Cushing </t>
    </r>
    <r>
      <rPr>
        <sz val="10"/>
        <rFont val="Noto Sans CJK SC"/>
        <family val="2"/>
      </rPr>
      <t xml:space="preserve">症候群など）を特徴とする常染色体優性遺伝の疾患で、多くは </t>
    </r>
    <r>
      <rPr>
        <sz val="10"/>
        <rFont val="Arial"/>
        <family val="0"/>
        <charset val="1"/>
      </rPr>
      <t xml:space="preserve">PRKAR1A </t>
    </r>
    <r>
      <rPr>
        <sz val="10"/>
        <rFont val="Noto Sans CJK SC"/>
        <family val="2"/>
      </rPr>
      <t xml:space="preserve">遺伝子の変異による。心臓粘液腫は血流を妨げて突然死の原因となることがあり、切除後も再発しやすい。約</t>
    </r>
    <r>
      <rPr>
        <sz val="10"/>
        <rFont val="Arial"/>
        <family val="0"/>
        <charset val="1"/>
      </rPr>
      <t xml:space="preserve">30%</t>
    </r>
    <r>
      <rPr>
        <sz val="10"/>
        <rFont val="Noto Sans CJK SC"/>
        <family val="2"/>
      </rPr>
      <t xml:space="preserve">は新生変異による。</t>
    </r>
  </si>
  <si>
    <r>
      <rPr>
        <sz val="10"/>
        <rFont val="Noto Sans CJK SC"/>
        <family val="2"/>
      </rPr>
      <t xml:space="preserve">米国（</t>
    </r>
    <r>
      <rPr>
        <sz val="10"/>
        <rFont val="Arial"/>
        <family val="0"/>
        <charset val="1"/>
      </rPr>
      <t xml:space="preserve">NLM </t>
    </r>
    <r>
      <rPr>
        <sz val="10"/>
        <rFont val="Noto Sans CJK SC"/>
        <family val="2"/>
      </rPr>
      <t xml:space="preserve">の解説）</t>
    </r>
  </si>
  <si>
    <t xml:space="preserve">SRC-256</t>
  </si>
  <si>
    <r>
      <rPr>
        <sz val="10"/>
        <rFont val="Arial"/>
        <family val="0"/>
        <charset val="1"/>
      </rPr>
      <t xml:space="preserve">MedlinePlus Genetics. Carney complex. 2025</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10</t>
    </r>
    <r>
      <rPr>
        <sz val="10"/>
        <rFont val="Noto Sans CJK SC"/>
        <family val="2"/>
      </rPr>
      <t xml:space="preserve">日更新</t>
    </r>
  </si>
  <si>
    <t xml:space="preserve">CH-001</t>
  </si>
  <si>
    <r>
      <rPr>
        <sz val="10"/>
        <rFont val="Noto Sans CJK SC"/>
        <family val="2"/>
      </rPr>
      <t xml:space="preserve">先天性心疾患は出生の約</t>
    </r>
    <r>
      <rPr>
        <sz val="10"/>
        <rFont val="Arial"/>
        <family val="0"/>
        <charset val="1"/>
      </rPr>
      <t xml:space="preserve">1%</t>
    </r>
    <r>
      <rPr>
        <sz val="10"/>
        <rFont val="Noto Sans CJK SC"/>
        <family val="2"/>
      </rPr>
      <t xml:space="preserve">（米国で年約</t>
    </r>
    <r>
      <rPr>
        <sz val="10"/>
        <rFont val="Arial"/>
        <family val="0"/>
        <charset val="1"/>
      </rPr>
      <t xml:space="preserve">4</t>
    </r>
    <r>
      <rPr>
        <sz val="10"/>
        <rFont val="Noto Sans CJK SC"/>
        <family val="2"/>
      </rPr>
      <t xml:space="preserve">万人）にみられ、その約</t>
    </r>
    <r>
      <rPr>
        <sz val="10"/>
        <rFont val="Arial"/>
        <family val="0"/>
        <charset val="1"/>
      </rPr>
      <t xml:space="preserve">4</t>
    </r>
    <r>
      <rPr>
        <sz val="10"/>
        <rFont val="Noto Sans CJK SC"/>
        <family val="2"/>
      </rPr>
      <t xml:space="preserve">人に</t>
    </r>
    <r>
      <rPr>
        <sz val="10"/>
        <rFont val="Arial"/>
        <family val="0"/>
        <charset val="1"/>
      </rPr>
      <t xml:space="preserve">1</t>
    </r>
    <r>
      <rPr>
        <sz val="10"/>
        <rFont val="Noto Sans CJK SC"/>
        <family val="2"/>
      </rPr>
      <t xml:space="preserve">人は重症（</t>
    </r>
    <r>
      <rPr>
        <sz val="10"/>
        <rFont val="Arial"/>
        <family val="0"/>
        <charset val="1"/>
      </rPr>
      <t xml:space="preserve">critical</t>
    </r>
    <r>
      <rPr>
        <sz val="10"/>
        <rFont val="Noto Sans CJK SC"/>
        <family val="2"/>
      </rPr>
      <t xml:space="preserve">）である。重症の先天性心疾患の</t>
    </r>
    <r>
      <rPr>
        <sz val="10"/>
        <rFont val="Arial"/>
        <family val="0"/>
        <charset val="1"/>
      </rPr>
      <t xml:space="preserve">1</t>
    </r>
    <r>
      <rPr>
        <sz val="10"/>
        <rFont val="Noto Sans CJK SC"/>
        <family val="2"/>
      </rPr>
      <t xml:space="preserve">年生存率は約</t>
    </r>
    <r>
      <rPr>
        <sz val="10"/>
        <rFont val="Arial"/>
        <family val="0"/>
        <charset val="1"/>
      </rPr>
      <t xml:space="preserve">75%</t>
    </r>
    <r>
      <rPr>
        <sz val="10"/>
        <rFont val="Noto Sans CJK SC"/>
        <family val="2"/>
      </rPr>
      <t xml:space="preserve">、</t>
    </r>
    <r>
      <rPr>
        <sz val="10"/>
        <rFont val="Arial"/>
        <family val="0"/>
        <charset val="1"/>
      </rPr>
      <t xml:space="preserve">18</t>
    </r>
    <r>
      <rPr>
        <sz val="10"/>
        <rFont val="Noto Sans CJK SC"/>
        <family val="2"/>
      </rPr>
      <t xml:space="preserve">歳までの生存率は約</t>
    </r>
    <r>
      <rPr>
        <sz val="10"/>
        <rFont val="Arial"/>
        <family val="0"/>
        <charset val="1"/>
      </rPr>
      <t xml:space="preserve">69%</t>
    </r>
    <r>
      <rPr>
        <sz val="10"/>
        <rFont val="Noto Sans CJK SC"/>
        <family val="2"/>
      </rPr>
      <t xml:space="preserve">で、重症でないもの（それぞれ約</t>
    </r>
    <r>
      <rPr>
        <sz val="10"/>
        <rFont val="Arial"/>
        <family val="0"/>
        <charset val="1"/>
      </rPr>
      <t xml:space="preserve">97%</t>
    </r>
    <r>
      <rPr>
        <sz val="10"/>
        <rFont val="Noto Sans CJK SC"/>
        <family val="2"/>
      </rPr>
      <t xml:space="preserve">、約</t>
    </r>
    <r>
      <rPr>
        <sz val="10"/>
        <rFont val="Arial"/>
        <family val="0"/>
        <charset val="1"/>
      </rPr>
      <t xml:space="preserve">95%</t>
    </r>
    <r>
      <rPr>
        <sz val="10"/>
        <rFont val="Noto Sans CJK SC"/>
        <family val="2"/>
      </rPr>
      <t xml:space="preserve">）より低い。重症例の</t>
    </r>
    <r>
      <rPr>
        <sz val="10"/>
        <rFont val="Arial"/>
        <family val="0"/>
        <charset val="1"/>
      </rPr>
      <t xml:space="preserve">1</t>
    </r>
    <r>
      <rPr>
        <sz val="10"/>
        <rFont val="Noto Sans CJK SC"/>
        <family val="2"/>
      </rPr>
      <t xml:space="preserve">年生存率は</t>
    </r>
    <r>
      <rPr>
        <sz val="10"/>
        <rFont val="Arial"/>
        <family val="0"/>
        <charset val="1"/>
      </rPr>
      <t xml:space="preserve">1979</t>
    </r>
    <r>
      <rPr>
        <sz val="10"/>
        <rFont val="Noto Sans CJK SC"/>
        <family val="2"/>
      </rPr>
      <t xml:space="preserve">〜</t>
    </r>
    <r>
      <rPr>
        <sz val="10"/>
        <rFont val="Arial"/>
        <family val="0"/>
        <charset val="1"/>
      </rPr>
      <t xml:space="preserve">1993</t>
    </r>
    <r>
      <rPr>
        <sz val="10"/>
        <rFont val="Noto Sans CJK SC"/>
        <family val="2"/>
      </rPr>
      <t xml:space="preserve">年の約</t>
    </r>
    <r>
      <rPr>
        <sz val="10"/>
        <rFont val="Arial"/>
        <family val="0"/>
        <charset val="1"/>
      </rPr>
      <t xml:space="preserve">67%</t>
    </r>
    <r>
      <rPr>
        <sz val="10"/>
        <rFont val="Noto Sans CJK SC"/>
        <family val="2"/>
      </rPr>
      <t xml:space="preserve">から</t>
    </r>
    <r>
      <rPr>
        <sz val="10"/>
        <rFont val="Arial"/>
        <family val="0"/>
        <charset val="1"/>
      </rPr>
      <t xml:space="preserve">1994</t>
    </r>
    <r>
      <rPr>
        <sz val="10"/>
        <rFont val="Noto Sans CJK SC"/>
        <family val="2"/>
      </rPr>
      <t xml:space="preserve">〜</t>
    </r>
    <r>
      <rPr>
        <sz val="10"/>
        <rFont val="Arial"/>
        <family val="0"/>
        <charset val="1"/>
      </rPr>
      <t xml:space="preserve">2005</t>
    </r>
    <r>
      <rPr>
        <sz val="10"/>
        <rFont val="Noto Sans CJK SC"/>
        <family val="2"/>
      </rPr>
      <t xml:space="preserve">年の約</t>
    </r>
    <r>
      <rPr>
        <sz val="10"/>
        <rFont val="Arial"/>
        <family val="0"/>
        <charset val="1"/>
      </rPr>
      <t xml:space="preserve">83%</t>
    </r>
    <r>
      <rPr>
        <sz val="10"/>
        <rFont val="Noto Sans CJK SC"/>
        <family val="2"/>
      </rPr>
      <t xml:space="preserve">に改善した。</t>
    </r>
  </si>
  <si>
    <r>
      <rPr>
        <sz val="10"/>
        <rFont val="Arial"/>
        <family val="0"/>
        <charset val="1"/>
      </rPr>
      <t xml:space="preserve">PS-02-06-05 (id: JkxnuQw)</t>
    </r>
    <r>
      <rPr>
        <sz val="10"/>
        <rFont val="Noto Sans CJK SC"/>
        <family val="2"/>
      </rPr>
      <t xml:space="preserve">；</t>
    </r>
    <r>
      <rPr>
        <sz val="10"/>
        <rFont val="Arial"/>
        <family val="0"/>
        <charset val="1"/>
      </rPr>
      <t xml:space="preserve">TBL-02-05-005 (id: JlAKpeg)</t>
    </r>
  </si>
  <si>
    <t xml:space="preserve">SRC-257</t>
  </si>
  <si>
    <r>
      <rPr>
        <sz val="10"/>
        <rFont val="Arial"/>
        <family val="0"/>
        <charset val="1"/>
      </rPr>
      <t xml:space="preserve">Centers for Disease Control and Prevention. Data and Statistics on Congenital Heart Defects. 2026</t>
    </r>
    <r>
      <rPr>
        <sz val="10"/>
        <rFont val="Noto Sans CJK SC"/>
        <family val="2"/>
      </rPr>
      <t xml:space="preserve">年</t>
    </r>
    <r>
      <rPr>
        <sz val="10"/>
        <rFont val="Arial"/>
        <family val="0"/>
        <charset val="1"/>
      </rPr>
      <t xml:space="preserve">10</t>
    </r>
    <r>
      <rPr>
        <sz val="10"/>
        <rFont val="Noto Sans CJK SC"/>
        <family val="2"/>
      </rPr>
      <t xml:space="preserve">月</t>
    </r>
    <r>
      <rPr>
        <sz val="10"/>
        <rFont val="Arial"/>
        <family val="0"/>
        <charset val="1"/>
      </rPr>
      <t xml:space="preserve">14</t>
    </r>
    <r>
      <rPr>
        <sz val="10"/>
        <rFont val="Noto Sans CJK SC"/>
        <family val="2"/>
      </rPr>
      <t xml:space="preserve">日確認版</t>
    </r>
  </si>
  <si>
    <r>
      <rPr>
        <sz val="10"/>
        <rFont val="Arial"/>
        <family val="0"/>
        <charset val="1"/>
      </rPr>
      <t xml:space="preserve">CDC </t>
    </r>
    <r>
      <rPr>
        <sz val="10"/>
        <rFont val="Noto Sans CJK SC"/>
        <family val="2"/>
      </rPr>
      <t xml:space="preserve">が引用した研究（</t>
    </r>
    <r>
      <rPr>
        <sz val="10"/>
        <rFont val="Arial"/>
        <family val="0"/>
        <charset val="1"/>
      </rPr>
      <t xml:space="preserve">Oster 2013 </t>
    </r>
    <r>
      <rPr>
        <sz val="10"/>
        <rFont val="Noto Sans CJK SC"/>
        <family val="2"/>
      </rPr>
      <t xml:space="preserve">など）の数値（二次資料経由）</t>
    </r>
  </si>
  <si>
    <t xml:space="preserve">CH-002</t>
  </si>
  <si>
    <r>
      <rPr>
        <sz val="10"/>
        <rFont val="Noto Sans CJK SC"/>
        <family val="2"/>
      </rPr>
      <t xml:space="preserve">日本では先天性心疾患が出生の約</t>
    </r>
    <r>
      <rPr>
        <sz val="10"/>
        <rFont val="Arial"/>
        <family val="0"/>
        <charset val="1"/>
      </rPr>
      <t xml:space="preserve">1%</t>
    </r>
    <r>
      <rPr>
        <sz val="10"/>
        <rFont val="Noto Sans CJK SC"/>
        <family val="2"/>
      </rPr>
      <t xml:space="preserve">（年約</t>
    </r>
    <r>
      <rPr>
        <sz val="10"/>
        <rFont val="Arial"/>
        <family val="0"/>
        <charset val="1"/>
      </rPr>
      <t xml:space="preserve">1</t>
    </r>
    <r>
      <rPr>
        <sz val="10"/>
        <rFont val="Noto Sans CJK SC"/>
        <family val="2"/>
      </rPr>
      <t xml:space="preserve">万</t>
    </r>
    <r>
      <rPr>
        <sz val="10"/>
        <rFont val="Arial"/>
        <family val="0"/>
        <charset val="1"/>
      </rPr>
      <t xml:space="preserve">300</t>
    </r>
    <r>
      <rPr>
        <sz val="10"/>
        <rFont val="Noto Sans CJK SC"/>
        <family val="2"/>
      </rPr>
      <t xml:space="preserve">人）に生じ、その約</t>
    </r>
    <r>
      <rPr>
        <sz val="10"/>
        <rFont val="Arial"/>
        <family val="0"/>
        <charset val="1"/>
      </rPr>
      <t xml:space="preserve">95%</t>
    </r>
    <r>
      <rPr>
        <sz val="10"/>
        <rFont val="Noto Sans CJK SC"/>
        <family val="2"/>
      </rPr>
      <t xml:space="preserve">が成人に達する。成人の先天性心疾患の患者数は</t>
    </r>
    <r>
      <rPr>
        <sz val="10"/>
        <rFont val="Arial"/>
        <family val="0"/>
        <charset val="1"/>
      </rPr>
      <t xml:space="preserve">1997</t>
    </r>
    <r>
      <rPr>
        <sz val="10"/>
        <rFont val="Noto Sans CJK SC"/>
        <family val="2"/>
      </rPr>
      <t xml:space="preserve">年ごろに小児とほぼ同数となり、</t>
    </r>
    <r>
      <rPr>
        <sz val="10"/>
        <rFont val="Arial"/>
        <family val="0"/>
        <charset val="1"/>
      </rPr>
      <t xml:space="preserve">2012</t>
    </r>
    <r>
      <rPr>
        <sz val="10"/>
        <rFont val="Noto Sans CJK SC"/>
        <family val="2"/>
      </rPr>
      <t xml:space="preserve">年の推計では約</t>
    </r>
    <r>
      <rPr>
        <sz val="10"/>
        <rFont val="Arial"/>
        <family val="0"/>
        <charset val="1"/>
      </rPr>
      <t xml:space="preserve">45</t>
    </r>
    <r>
      <rPr>
        <sz val="10"/>
        <rFont val="Noto Sans CJK SC"/>
        <family val="2"/>
      </rPr>
      <t xml:space="preserve">万人で、年</t>
    </r>
    <r>
      <rPr>
        <sz val="10"/>
        <rFont val="Arial"/>
        <family val="0"/>
        <charset val="1"/>
      </rPr>
      <t xml:space="preserve">4</t>
    </r>
    <r>
      <rPr>
        <sz val="10"/>
        <rFont val="Noto Sans CJK SC"/>
        <family val="2"/>
      </rPr>
      <t xml:space="preserve">〜</t>
    </r>
    <r>
      <rPr>
        <sz val="10"/>
        <rFont val="Arial"/>
        <family val="0"/>
        <charset val="1"/>
      </rPr>
      <t xml:space="preserve">5%</t>
    </r>
    <r>
      <rPr>
        <sz val="10"/>
        <rFont val="Noto Sans CJK SC"/>
        <family val="2"/>
      </rPr>
      <t xml:space="preserve">ずつ増えている。</t>
    </r>
  </si>
  <si>
    <t xml:space="preserve">SRC-272</t>
  </si>
  <si>
    <r>
      <rPr>
        <sz val="10"/>
        <rFont val="Noto Sans CJK SC"/>
        <family val="2"/>
      </rPr>
      <t xml:space="preserve">日本循環器学会ほか合同ガイドライン</t>
    </r>
    <r>
      <rPr>
        <sz val="10"/>
        <rFont val="Arial"/>
        <family val="0"/>
        <charset val="1"/>
      </rPr>
      <t xml:space="preserve">. </t>
    </r>
    <r>
      <rPr>
        <sz val="10"/>
        <rFont val="Noto Sans CJK SC"/>
        <family val="2"/>
      </rPr>
      <t xml:space="preserve">成人先天性心疾患診療ガイドライン（</t>
    </r>
    <r>
      <rPr>
        <sz val="10"/>
        <rFont val="Arial"/>
        <family val="0"/>
        <charset val="1"/>
      </rPr>
      <t xml:space="preserve">2017</t>
    </r>
    <r>
      <rPr>
        <sz val="10"/>
        <rFont val="Noto Sans CJK SC"/>
        <family val="2"/>
      </rPr>
      <t xml:space="preserve">年改訂版）（班長：市田蕗子）</t>
    </r>
    <r>
      <rPr>
        <sz val="10"/>
        <rFont val="Arial"/>
        <family val="0"/>
        <charset val="1"/>
      </rPr>
      <t xml:space="preserve">. 2018</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23</t>
    </r>
    <r>
      <rPr>
        <sz val="10"/>
        <rFont val="Noto Sans CJK SC"/>
        <family val="2"/>
      </rPr>
      <t xml:space="preserve">日発行（日本語版）</t>
    </r>
  </si>
  <si>
    <r>
      <rPr>
        <sz val="10"/>
        <rFont val="Noto Sans CJK SC"/>
        <family val="2"/>
      </rPr>
      <t xml:space="preserve">推計はガイドラインが引用した研究による（二次資料経由）。</t>
    </r>
    <r>
      <rPr>
        <sz val="10"/>
        <rFont val="Arial"/>
        <family val="0"/>
        <charset val="1"/>
      </rPr>
      <t xml:space="preserve">2025</t>
    </r>
    <r>
      <rPr>
        <sz val="10"/>
        <rFont val="Noto Sans CJK SC"/>
        <family val="2"/>
      </rPr>
      <t xml:space="preserve">年改訂版が公表されており、新しい推計は未確認</t>
    </r>
  </si>
  <si>
    <t xml:space="preserve">CH-003</t>
  </si>
  <si>
    <r>
      <rPr>
        <sz val="10"/>
        <rFont val="Arial"/>
        <family val="0"/>
        <charset val="1"/>
      </rPr>
      <t xml:space="preserve">Eisenmenger </t>
    </r>
    <r>
      <rPr>
        <sz val="10"/>
        <rFont val="Noto Sans CJK SC"/>
        <family val="2"/>
      </rPr>
      <t xml:space="preserve">症候群の患者では妊娠は禁忌である。ヘモグロビンやヘマトクリットを目標値に保つための予防的な瀉血は行わず、ヘマトクリット</t>
    </r>
    <r>
      <rPr>
        <sz val="10"/>
        <rFont val="Arial"/>
        <family val="0"/>
        <charset val="1"/>
      </rPr>
      <t xml:space="preserve">65%</t>
    </r>
    <r>
      <rPr>
        <sz val="10"/>
        <rFont val="Noto Sans CJK SC"/>
        <family val="2"/>
      </rPr>
      <t xml:space="preserve">超で過粘稠の症状が続く場合に限って行う。抗凝固療法は生存の改善が示されておらず、心房性不整脈や再発性の血栓塞栓症がある場合に限って考える。</t>
    </r>
  </si>
  <si>
    <r>
      <rPr>
        <sz val="10"/>
        <rFont val="Noto Sans CJK SC"/>
        <family val="2"/>
      </rPr>
      <t xml:space="preserve">医学各論 Ⅴ</t>
    </r>
    <r>
      <rPr>
        <sz val="10"/>
        <rFont val="Arial"/>
        <family val="0"/>
        <charset val="1"/>
      </rPr>
      <t xml:space="preserve">-3-A-②</t>
    </r>
    <r>
      <rPr>
        <sz val="10"/>
        <rFont val="Noto Sans CJK SC"/>
        <family val="2"/>
      </rPr>
      <t xml:space="preserve">（心室中隔欠損症、</t>
    </r>
    <r>
      <rPr>
        <sz val="10"/>
        <rFont val="Arial"/>
        <family val="0"/>
        <charset val="1"/>
      </rPr>
      <t xml:space="preserve">a</t>
    </r>
    <r>
      <rPr>
        <sz val="10"/>
        <rFont val="Noto Sans CJK SC"/>
        <family val="2"/>
      </rPr>
      <t xml:space="preserve">）；医学各論 Ⅴ</t>
    </r>
    <r>
      <rPr>
        <sz val="10"/>
        <rFont val="Arial"/>
        <family val="0"/>
        <charset val="1"/>
      </rPr>
      <t xml:space="preserve">-3-A-①</t>
    </r>
    <r>
      <rPr>
        <sz val="10"/>
        <rFont val="Noto Sans CJK SC"/>
        <family val="2"/>
      </rPr>
      <t xml:space="preserve">（心房中隔欠損症、</t>
    </r>
    <r>
      <rPr>
        <sz val="10"/>
        <rFont val="Arial"/>
        <family val="0"/>
        <charset val="1"/>
      </rPr>
      <t xml:space="preserve">a</t>
    </r>
    <r>
      <rPr>
        <sz val="10"/>
        <rFont val="Noto Sans CJK SC"/>
        <family val="2"/>
      </rPr>
      <t xml:space="preserve">）；医学各論 Ⅴ</t>
    </r>
    <r>
      <rPr>
        <sz val="10"/>
        <rFont val="Arial"/>
        <family val="0"/>
        <charset val="1"/>
      </rPr>
      <t xml:space="preserve">-3-A-③</t>
    </r>
    <r>
      <rPr>
        <sz val="10"/>
        <rFont val="Noto Sans CJK SC"/>
        <family val="2"/>
      </rPr>
      <t xml:space="preserve">（動脈管開存症、</t>
    </r>
    <r>
      <rPr>
        <sz val="10"/>
        <rFont val="Arial"/>
        <family val="0"/>
        <charset val="1"/>
      </rPr>
      <t xml:space="preserve">b</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</si>
  <si>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TBL-01-00-186 (id: Jlvnlu8)</t>
    </r>
    <r>
      <rPr>
        <sz val="10"/>
        <rFont val="Noto Sans CJK SC"/>
        <family val="2"/>
      </rPr>
      <t xml:space="preserve">；</t>
    </r>
    <r>
      <rPr>
        <sz val="10"/>
        <rFont val="Arial"/>
        <family val="0"/>
        <charset val="1"/>
      </rPr>
      <t xml:space="preserve">TBL-01-00-185 (id: Jlvnlu4)</t>
    </r>
    <r>
      <rPr>
        <sz val="10"/>
        <rFont val="Noto Sans CJK SC"/>
        <family val="2"/>
      </rPr>
      <t xml:space="preserve">；</t>
    </r>
    <r>
      <rPr>
        <sz val="10"/>
        <rFont val="Arial"/>
        <family val="0"/>
        <charset val="1"/>
      </rPr>
      <t xml:space="preserve">TBL-01-00-187 (id: JlvnlvE)</t>
    </r>
  </si>
  <si>
    <r>
      <rPr>
        <sz val="10"/>
        <rFont val="Arial"/>
        <family val="0"/>
        <charset val="1"/>
      </rPr>
      <t xml:space="preserve">2025</t>
    </r>
    <r>
      <rPr>
        <sz val="10"/>
        <rFont val="Noto Sans CJK SC"/>
        <family val="2"/>
      </rPr>
      <t xml:space="preserve">年改訂版での変更は未確認。日本語版で確認した。英語版での該当箇所は未確認</t>
    </r>
  </si>
  <si>
    <t xml:space="preserve">CH-004</t>
  </si>
  <si>
    <r>
      <rPr>
        <sz val="10"/>
        <rFont val="Noto Sans CJK SC"/>
        <family val="2"/>
      </rPr>
      <t xml:space="preserve">日本の調査では、成人のチアノーゼ性先天性心疾患で、喀血</t>
    </r>
    <r>
      <rPr>
        <sz val="10"/>
        <rFont val="Arial"/>
        <family val="0"/>
        <charset val="1"/>
      </rPr>
      <t xml:space="preserve">16%</t>
    </r>
    <r>
      <rPr>
        <sz val="10"/>
        <rFont val="Noto Sans CJK SC"/>
        <family val="2"/>
      </rPr>
      <t xml:space="preserve">、痛風</t>
    </r>
    <r>
      <rPr>
        <sz val="10"/>
        <rFont val="Arial"/>
        <family val="0"/>
        <charset val="1"/>
      </rPr>
      <t xml:space="preserve">9%</t>
    </r>
    <r>
      <rPr>
        <sz val="10"/>
        <rFont val="Noto Sans CJK SC"/>
        <family val="2"/>
      </rPr>
      <t xml:space="preserve">、脳梗塞</t>
    </r>
    <r>
      <rPr>
        <sz val="10"/>
        <rFont val="Arial"/>
        <family val="0"/>
        <charset val="1"/>
      </rPr>
      <t xml:space="preserve">8%</t>
    </r>
    <r>
      <rPr>
        <sz val="10"/>
        <rFont val="Noto Sans CJK SC"/>
        <family val="2"/>
      </rPr>
      <t xml:space="preserve">、慢性腎不全</t>
    </r>
    <r>
      <rPr>
        <sz val="10"/>
        <rFont val="Arial"/>
        <family val="0"/>
        <charset val="1"/>
      </rPr>
      <t xml:space="preserve">7%</t>
    </r>
    <r>
      <rPr>
        <sz val="10"/>
        <rFont val="Noto Sans CJK SC"/>
        <family val="2"/>
      </rPr>
      <t xml:space="preserve">、過粘稠症候群</t>
    </r>
    <r>
      <rPr>
        <sz val="10"/>
        <rFont val="Arial"/>
        <family val="0"/>
        <charset val="1"/>
      </rPr>
      <t xml:space="preserve">6%</t>
    </r>
    <r>
      <rPr>
        <sz val="10"/>
        <rFont val="Noto Sans CJK SC"/>
        <family val="2"/>
      </rPr>
      <t xml:space="preserve">、脳膿瘍</t>
    </r>
    <r>
      <rPr>
        <sz val="10"/>
        <rFont val="Arial"/>
        <family val="0"/>
        <charset val="1"/>
      </rPr>
      <t xml:space="preserve">4%</t>
    </r>
    <r>
      <rPr>
        <sz val="10"/>
        <rFont val="Noto Sans CJK SC"/>
        <family val="2"/>
      </rPr>
      <t xml:space="preserve">、感染性心内膜炎</t>
    </r>
    <r>
      <rPr>
        <sz val="10"/>
        <rFont val="Arial"/>
        <family val="0"/>
        <charset val="1"/>
      </rPr>
      <t xml:space="preserve">4%</t>
    </r>
    <r>
      <rPr>
        <sz val="10"/>
        <rFont val="Noto Sans CJK SC"/>
        <family val="2"/>
      </rPr>
      <t xml:space="preserve">などの全身合併症がみられた。</t>
    </r>
    <r>
      <rPr>
        <sz val="10"/>
        <rFont val="Arial"/>
        <family val="0"/>
        <charset val="1"/>
      </rPr>
      <t xml:space="preserve">SpO2 85%</t>
    </r>
    <r>
      <rPr>
        <sz val="10"/>
        <rFont val="Noto Sans CJK SC"/>
        <family val="2"/>
      </rPr>
      <t xml:space="preserve">の患者ではヘモグロビン</t>
    </r>
    <r>
      <rPr>
        <sz val="10"/>
        <rFont val="Arial"/>
        <family val="0"/>
        <charset val="1"/>
      </rPr>
      <t xml:space="preserve">20 g/dL</t>
    </r>
    <r>
      <rPr>
        <sz val="10"/>
        <rFont val="Noto Sans CJK SC"/>
        <family val="2"/>
      </rPr>
      <t xml:space="preserve">程度が必要で、</t>
    </r>
    <r>
      <rPr>
        <sz val="10"/>
        <rFont val="Arial"/>
        <family val="0"/>
        <charset val="1"/>
      </rPr>
      <t xml:space="preserve">14 g/dL </t>
    </r>
    <r>
      <rPr>
        <sz val="10"/>
        <rFont val="Noto Sans CJK SC"/>
        <family val="2"/>
      </rPr>
      <t xml:space="preserve">では鉄欠乏を疑う。</t>
    </r>
  </si>
  <si>
    <t xml:space="preserve">CH-005</t>
  </si>
  <si>
    <t xml:space="preserve">単心房、単心室</t>
  </si>
  <si>
    <r>
      <rPr>
        <sz val="10"/>
        <rFont val="Arial"/>
        <family val="0"/>
        <charset val="1"/>
      </rPr>
      <t xml:space="preserve">Fontan </t>
    </r>
    <r>
      <rPr>
        <sz val="10"/>
        <rFont val="Noto Sans CJK SC"/>
        <family val="2"/>
      </rPr>
      <t xml:space="preserve">手術後の</t>
    </r>
    <r>
      <rPr>
        <sz val="10"/>
        <rFont val="Arial"/>
        <family val="0"/>
        <charset val="1"/>
      </rPr>
      <t xml:space="preserve">10</t>
    </r>
    <r>
      <rPr>
        <sz val="10"/>
        <rFont val="Noto Sans CJK SC"/>
        <family val="2"/>
      </rPr>
      <t xml:space="preserve">年生存率はおおむね</t>
    </r>
    <r>
      <rPr>
        <sz val="10"/>
        <rFont val="Arial"/>
        <family val="0"/>
        <charset val="1"/>
      </rPr>
      <t xml:space="preserve">80%</t>
    </r>
    <r>
      <rPr>
        <sz val="10"/>
        <rFont val="Noto Sans CJK SC"/>
        <family val="2"/>
      </rPr>
      <t xml:space="preserve">を超えるが、心不全の有病率は術後早期の</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から成人期には約</t>
    </r>
    <r>
      <rPr>
        <sz val="10"/>
        <rFont val="Arial"/>
        <family val="0"/>
        <charset val="1"/>
      </rPr>
      <t xml:space="preserve">50%</t>
    </r>
    <r>
      <rPr>
        <sz val="10"/>
        <rFont val="Noto Sans CJK SC"/>
        <family val="2"/>
      </rPr>
      <t xml:space="preserve">に増える。原因には心室機能の低下、肺血管抵抗の上昇による前負荷の不足、蛋白漏出性胃腸症、肝うっ血、心房性不整脈、洞不全などがある。</t>
    </r>
  </si>
  <si>
    <r>
      <rPr>
        <sz val="10"/>
        <rFont val="Noto Sans CJK SC"/>
        <family val="2"/>
      </rPr>
      <t xml:space="preserve">医学各論 Ⅴ</t>
    </r>
    <r>
      <rPr>
        <sz val="10"/>
        <rFont val="Arial"/>
        <family val="0"/>
        <charset val="1"/>
      </rPr>
      <t xml:space="preserve">-3-C-⑦</t>
    </r>
    <r>
      <rPr>
        <sz val="10"/>
        <rFont val="Noto Sans CJK SC"/>
        <family val="2"/>
      </rPr>
      <t xml:space="preserve">（単心房、単心室、</t>
    </r>
    <r>
      <rPr>
        <sz val="10"/>
        <rFont val="Arial"/>
        <family val="0"/>
        <charset val="1"/>
      </rPr>
      <t xml:space="preserve">c</t>
    </r>
    <r>
      <rPr>
        <sz val="10"/>
        <rFont val="Noto Sans CJK SC"/>
        <family val="2"/>
      </rPr>
      <t xml:space="preserve">）；医学各論 Ⅴ</t>
    </r>
    <r>
      <rPr>
        <sz val="10"/>
        <rFont val="Arial"/>
        <family val="0"/>
        <charset val="1"/>
      </rPr>
      <t xml:space="preserve">-3-B-②</t>
    </r>
    <r>
      <rPr>
        <sz val="10"/>
        <rFont val="Noto Sans CJK SC"/>
        <family val="2"/>
      </rPr>
      <t xml:space="preserve">（三尖弁閉鎖症、</t>
    </r>
    <r>
      <rPr>
        <sz val="10"/>
        <rFont val="Arial"/>
        <family val="0"/>
        <charset val="1"/>
      </rPr>
      <t xml:space="preserve">c</t>
    </r>
    <r>
      <rPr>
        <sz val="10"/>
        <rFont val="Noto Sans CJK SC"/>
        <family val="2"/>
      </rPr>
      <t xml:space="preserve">）</t>
    </r>
  </si>
  <si>
    <r>
      <rPr>
        <sz val="10"/>
        <rFont val="Noto Sans CJK SC"/>
        <family val="2"/>
      </rPr>
      <t xml:space="preserve">数値はガイドラインが引用した研究による（二次資料経由）。</t>
    </r>
    <r>
      <rPr>
        <sz val="10"/>
        <rFont val="Arial"/>
        <family val="0"/>
        <charset val="1"/>
      </rPr>
      <t xml:space="preserve">2025</t>
    </r>
    <r>
      <rPr>
        <sz val="10"/>
        <rFont val="Noto Sans CJK SC"/>
        <family val="2"/>
      </rPr>
      <t xml:space="preserve">年改訂版での変更は未確認</t>
    </r>
  </si>
  <si>
    <t xml:space="preserve">CH-006</t>
  </si>
  <si>
    <t xml:space="preserve">心房中隔欠損症</t>
  </si>
  <si>
    <r>
      <rPr>
        <sz val="10"/>
        <rFont val="Noto Sans CJK SC"/>
        <family val="2"/>
      </rPr>
      <t xml:space="preserve">心房中隔欠損症（</t>
    </r>
    <r>
      <rPr>
        <sz val="10"/>
        <rFont val="Arial"/>
        <family val="0"/>
        <charset val="1"/>
      </rPr>
      <t xml:space="preserve">ASD</t>
    </r>
    <r>
      <rPr>
        <sz val="10"/>
        <rFont val="Noto Sans CJK SC"/>
        <family val="2"/>
      </rPr>
      <t xml:space="preserve">）は米国で出生</t>
    </r>
    <r>
      <rPr>
        <sz val="10"/>
        <rFont val="Arial"/>
        <family val="0"/>
        <charset val="1"/>
      </rPr>
      <t xml:space="preserve">1</t>
    </r>
    <r>
      <rPr>
        <sz val="10"/>
        <rFont val="Noto Sans CJK SC"/>
        <family val="2"/>
      </rPr>
      <t xml:space="preserve">万あたり約</t>
    </r>
    <r>
      <rPr>
        <sz val="10"/>
        <rFont val="Arial"/>
        <family val="0"/>
        <charset val="1"/>
      </rPr>
      <t xml:space="preserve">13</t>
    </r>
    <r>
      <rPr>
        <sz val="10"/>
        <rFont val="Noto Sans CJK SC"/>
        <family val="2"/>
      </rPr>
      <t xml:space="preserve">人（年約</t>
    </r>
    <r>
      <rPr>
        <sz val="10"/>
        <rFont val="Arial"/>
        <family val="0"/>
        <charset val="1"/>
      </rPr>
      <t xml:space="preserve">5,240</t>
    </r>
    <r>
      <rPr>
        <sz val="10"/>
        <rFont val="Noto Sans CJK SC"/>
        <family val="2"/>
      </rPr>
      <t xml:space="preserve">人）にみられる。多くは症状がなく、成人になってから心雑音をきっかけにみつかることも多い。治療しないと肺血流の増加で肺血管が傷み、成人期に肺高血圧、心不全、不整脈、脳卒中のリスクが高まる。閉鎖はカテーテル治療か開心術で行い、閉鎖後も定期的な経過観察が必要である。</t>
    </r>
  </si>
  <si>
    <r>
      <rPr>
        <sz val="10"/>
        <rFont val="Noto Sans CJK SC"/>
        <family val="2"/>
      </rPr>
      <t xml:space="preserve">医学各論 Ⅴ</t>
    </r>
    <r>
      <rPr>
        <sz val="10"/>
        <rFont val="Arial"/>
        <family val="0"/>
        <charset val="1"/>
      </rPr>
      <t xml:space="preserve">-3-A-①</t>
    </r>
    <r>
      <rPr>
        <sz val="10"/>
        <rFont val="Noto Sans CJK SC"/>
        <family val="2"/>
      </rPr>
      <t xml:space="preserve">（心房中隔欠損症、</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</si>
  <si>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TBL-01-00-185 (id: Jlvnlu4)</t>
    </r>
  </si>
  <si>
    <t xml:space="preserve">SRC-258</t>
  </si>
  <si>
    <r>
      <rPr>
        <sz val="10"/>
        <rFont val="Arial"/>
        <family val="0"/>
        <charset val="1"/>
      </rPr>
      <t xml:space="preserve">Centers for Disease Control and Prevention. Atrial Septal Defect (ASD). 2025</t>
    </r>
    <r>
      <rPr>
        <sz val="10"/>
        <rFont val="Noto Sans CJK SC"/>
        <family val="2"/>
      </rPr>
      <t xml:space="preserve">年</t>
    </r>
    <r>
      <rPr>
        <sz val="10"/>
        <rFont val="Arial"/>
        <family val="0"/>
        <charset val="1"/>
      </rPr>
      <t xml:space="preserve">12</t>
    </r>
    <r>
      <rPr>
        <sz val="10"/>
        <rFont val="Noto Sans CJK SC"/>
        <family val="2"/>
      </rPr>
      <t xml:space="preserve">月</t>
    </r>
    <r>
      <rPr>
        <sz val="10"/>
        <rFont val="Arial"/>
        <family val="0"/>
        <charset val="1"/>
      </rPr>
      <t xml:space="preserve">15</t>
    </r>
    <r>
      <rPr>
        <sz val="10"/>
        <rFont val="Noto Sans CJK SC"/>
        <family val="2"/>
      </rPr>
      <t xml:space="preserve">日確認版</t>
    </r>
  </si>
  <si>
    <r>
      <rPr>
        <sz val="10"/>
        <rFont val="Noto Sans CJK SC"/>
        <family val="2"/>
      </rPr>
      <t xml:space="preserve">頻度は </t>
    </r>
    <r>
      <rPr>
        <sz val="10"/>
        <rFont val="Arial"/>
        <family val="0"/>
        <charset val="1"/>
      </rPr>
      <t xml:space="preserve">CDC </t>
    </r>
    <r>
      <rPr>
        <sz val="10"/>
        <rFont val="Noto Sans CJK SC"/>
        <family val="2"/>
      </rPr>
      <t xml:space="preserve">が引用したアトランタの研究（</t>
    </r>
    <r>
      <rPr>
        <sz val="10"/>
        <rFont val="Arial"/>
        <family val="0"/>
        <charset val="1"/>
      </rPr>
      <t xml:space="preserve">1998</t>
    </r>
    <r>
      <rPr>
        <sz val="10"/>
        <rFont val="Noto Sans CJK SC"/>
        <family val="2"/>
      </rPr>
      <t xml:space="preserve">〜</t>
    </r>
    <r>
      <rPr>
        <sz val="10"/>
        <rFont val="Arial"/>
        <family val="0"/>
        <charset val="1"/>
      </rPr>
      <t xml:space="preserve">2005</t>
    </r>
    <r>
      <rPr>
        <sz val="10"/>
        <rFont val="Noto Sans CJK SC"/>
        <family val="2"/>
      </rPr>
      <t xml:space="preserve">年）による（二次資料経由）</t>
    </r>
  </si>
  <si>
    <t xml:space="preserve">CH-007</t>
  </si>
  <si>
    <t xml:space="preserve">心室中隔欠損症</t>
  </si>
  <si>
    <r>
      <rPr>
        <sz val="10"/>
        <rFont val="Noto Sans CJK SC"/>
        <family val="2"/>
      </rPr>
      <t xml:space="preserve">心室中隔欠損症（</t>
    </r>
    <r>
      <rPr>
        <sz val="10"/>
        <rFont val="Arial"/>
        <family val="0"/>
        <charset val="1"/>
      </rPr>
      <t xml:space="preserve">VSD</t>
    </r>
    <r>
      <rPr>
        <sz val="10"/>
        <rFont val="Noto Sans CJK SC"/>
        <family val="2"/>
      </rPr>
      <t xml:space="preserve">）は米国で出生</t>
    </r>
    <r>
      <rPr>
        <sz val="10"/>
        <rFont val="Arial"/>
        <family val="0"/>
        <charset val="1"/>
      </rPr>
      <t xml:space="preserve">1</t>
    </r>
    <r>
      <rPr>
        <sz val="10"/>
        <rFont val="Noto Sans CJK SC"/>
        <family val="2"/>
      </rPr>
      <t xml:space="preserve">万あたり約</t>
    </r>
    <r>
      <rPr>
        <sz val="10"/>
        <rFont val="Arial"/>
        <family val="0"/>
        <charset val="1"/>
      </rPr>
      <t xml:space="preserve">42</t>
    </r>
    <r>
      <rPr>
        <sz val="10"/>
        <rFont val="Noto Sans CJK SC"/>
        <family val="2"/>
      </rPr>
      <t xml:space="preserve">人（年約</t>
    </r>
    <r>
      <rPr>
        <sz val="10"/>
        <rFont val="Arial"/>
        <family val="0"/>
        <charset val="1"/>
      </rPr>
      <t xml:space="preserve">16,800</t>
    </r>
    <r>
      <rPr>
        <sz val="10"/>
        <rFont val="Noto Sans CJK SC"/>
        <family val="2"/>
      </rPr>
      <t xml:space="preserve">人）にみられる。小さい欠損は症状がなく自然に閉じることが多いが、大きい欠損では多呼吸、発汗、哺乳時の疲れ、体重増加不良がみられ、修復しなければ心不全、肺高血圧、不整脈、脳卒中を起こしうる。大きい欠損や閉じない欠損はカテーテル治療か開心術で閉鎖する。</t>
    </r>
  </si>
  <si>
    <r>
      <rPr>
        <sz val="10"/>
        <rFont val="Noto Sans CJK SC"/>
        <family val="2"/>
      </rPr>
      <t xml:space="preserve">医学各論 Ⅴ</t>
    </r>
    <r>
      <rPr>
        <sz val="10"/>
        <rFont val="Arial"/>
        <family val="0"/>
        <charset val="1"/>
      </rPr>
      <t xml:space="preserve">-3-A-②</t>
    </r>
    <r>
      <rPr>
        <sz val="10"/>
        <rFont val="Noto Sans CJK SC"/>
        <family val="2"/>
      </rPr>
      <t xml:space="preserve">（心室中隔欠損症、</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</si>
  <si>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TBL-01-00-186 (id: Jlvnlu8)</t>
    </r>
  </si>
  <si>
    <t xml:space="preserve">SRC-259</t>
  </si>
  <si>
    <r>
      <rPr>
        <sz val="10"/>
        <rFont val="Arial"/>
        <family val="0"/>
        <charset val="1"/>
      </rPr>
      <t xml:space="preserve">Centers for Disease Control and Prevention. Ventricular Septal Defect. 2025</t>
    </r>
    <r>
      <rPr>
        <sz val="10"/>
        <rFont val="Noto Sans CJK SC"/>
        <family val="2"/>
      </rPr>
      <t xml:space="preserve">年</t>
    </r>
    <r>
      <rPr>
        <sz val="10"/>
        <rFont val="Arial"/>
        <family val="0"/>
        <charset val="1"/>
      </rPr>
      <t xml:space="preserve">12</t>
    </r>
    <r>
      <rPr>
        <sz val="10"/>
        <rFont val="Noto Sans CJK SC"/>
        <family val="2"/>
      </rPr>
      <t xml:space="preserve">月</t>
    </r>
    <r>
      <rPr>
        <sz val="10"/>
        <rFont val="Arial"/>
        <family val="0"/>
        <charset val="1"/>
      </rPr>
      <t xml:space="preserve">15</t>
    </r>
    <r>
      <rPr>
        <sz val="10"/>
        <rFont val="Noto Sans CJK SC"/>
        <family val="2"/>
      </rPr>
      <t xml:space="preserve">日確認版</t>
    </r>
  </si>
  <si>
    <t xml:space="preserve">CH-008</t>
  </si>
  <si>
    <r>
      <rPr>
        <sz val="10"/>
        <rFont val="Noto Sans CJK SC"/>
        <family val="2"/>
      </rPr>
      <t xml:space="preserve">房室中隔欠損症</t>
    </r>
    <r>
      <rPr>
        <sz val="10"/>
        <rFont val="Arial"/>
        <family val="0"/>
        <charset val="1"/>
      </rPr>
      <t xml:space="preserve">&lt;</t>
    </r>
    <r>
      <rPr>
        <sz val="10"/>
        <rFont val="Noto Sans CJK SC"/>
        <family val="2"/>
      </rPr>
      <t xml:space="preserve">心内膜床欠損症</t>
    </r>
    <r>
      <rPr>
        <sz val="10"/>
        <rFont val="Arial"/>
        <family val="0"/>
        <charset val="1"/>
      </rPr>
      <t xml:space="preserve">&gt;</t>
    </r>
  </si>
  <si>
    <r>
      <rPr>
        <sz val="10"/>
        <rFont val="Noto Sans CJK SC"/>
        <family val="2"/>
      </rPr>
      <t xml:space="preserve">完全型の房室中隔欠損症では、心臓の中央に大きな欠損があり、三尖弁と僧帽弁に分かれない共通の房室弁が</t>
    </r>
    <r>
      <rPr>
        <sz val="10"/>
        <rFont val="Arial"/>
        <family val="0"/>
        <charset val="1"/>
      </rPr>
      <t xml:space="preserve">1</t>
    </r>
    <r>
      <rPr>
        <sz val="10"/>
        <rFont val="Noto Sans CJK SC"/>
        <family val="2"/>
      </rPr>
      <t xml:space="preserve">つある。不完全型では</t>
    </r>
    <r>
      <rPr>
        <sz val="10"/>
        <rFont val="Arial"/>
        <family val="0"/>
        <charset val="1"/>
      </rPr>
      <t xml:space="preserve">2</t>
    </r>
    <r>
      <rPr>
        <sz val="10"/>
        <rFont val="Noto Sans CJK SC"/>
        <family val="2"/>
      </rPr>
      <t xml:space="preserve">つの弁があるが僧帽弁の逆流を伴いやすく、乳児期に症状がなく診断が遅れることがある。</t>
    </r>
    <r>
      <rPr>
        <sz val="10"/>
        <rFont val="Arial"/>
        <family val="0"/>
        <charset val="1"/>
      </rPr>
      <t xml:space="preserve">Down </t>
    </r>
    <r>
      <rPr>
        <sz val="10"/>
        <rFont val="Noto Sans CJK SC"/>
        <family val="2"/>
      </rPr>
      <t xml:space="preserve">症候群に多いため、</t>
    </r>
    <r>
      <rPr>
        <sz val="10"/>
        <rFont val="Arial"/>
        <family val="0"/>
        <charset val="1"/>
      </rPr>
      <t xml:space="preserve">Down </t>
    </r>
    <r>
      <rPr>
        <sz val="10"/>
        <rFont val="Noto Sans CJK SC"/>
        <family val="2"/>
      </rPr>
      <t xml:space="preserve">症候群の乳児には全例で心エコーを行う。ほぼ全例で、肺に不可逆的な障害が起こる前の手術が必要で、術後に最も多い合併症は僧帽弁の逆流である。米国では約</t>
    </r>
    <r>
      <rPr>
        <sz val="10"/>
        <rFont val="Arial"/>
        <family val="0"/>
        <charset val="1"/>
      </rPr>
      <t xml:space="preserve">1,587</t>
    </r>
    <r>
      <rPr>
        <sz val="10"/>
        <rFont val="Noto Sans CJK SC"/>
        <family val="2"/>
      </rPr>
      <t xml:space="preserve">人に</t>
    </r>
    <r>
      <rPr>
        <sz val="10"/>
        <rFont val="Arial"/>
        <family val="0"/>
        <charset val="1"/>
      </rPr>
      <t xml:space="preserve">1</t>
    </r>
    <r>
      <rPr>
        <sz val="10"/>
        <rFont val="Noto Sans CJK SC"/>
        <family val="2"/>
      </rPr>
      <t xml:space="preserve">人（年約</t>
    </r>
    <r>
      <rPr>
        <sz val="10"/>
        <rFont val="Arial"/>
        <family val="0"/>
        <charset val="1"/>
      </rPr>
      <t xml:space="preserve">2,256</t>
    </r>
    <r>
      <rPr>
        <sz val="10"/>
        <rFont val="Noto Sans CJK SC"/>
        <family val="2"/>
      </rPr>
      <t xml:space="preserve">人）にみられる。</t>
    </r>
  </si>
  <si>
    <r>
      <rPr>
        <sz val="10"/>
        <rFont val="Noto Sans CJK SC"/>
        <family val="2"/>
      </rPr>
      <t xml:space="preserve">医学各論 Ⅴ</t>
    </r>
    <r>
      <rPr>
        <sz val="10"/>
        <rFont val="Arial"/>
        <family val="0"/>
        <charset val="1"/>
      </rPr>
      <t xml:space="preserve">-3-A-④</t>
    </r>
    <r>
      <rPr>
        <sz val="10"/>
        <rFont val="Noto Sans CJK SC"/>
        <family val="2"/>
      </rPr>
      <t xml:space="preserve">（房室中隔欠損症</t>
    </r>
    <r>
      <rPr>
        <sz val="10"/>
        <rFont val="Arial"/>
        <family val="0"/>
        <charset val="1"/>
      </rPr>
      <t xml:space="preserve">&lt;</t>
    </r>
    <r>
      <rPr>
        <sz val="10"/>
        <rFont val="Noto Sans CJK SC"/>
        <family val="2"/>
      </rPr>
      <t xml:space="preserve">心内膜床欠損症</t>
    </r>
    <r>
      <rPr>
        <sz val="10"/>
        <rFont val="Arial"/>
        <family val="0"/>
        <charset val="1"/>
      </rPr>
      <t xml:space="preserve">&gt;</t>
    </r>
    <r>
      <rPr>
        <sz val="10"/>
        <rFont val="Noto Sans CJK SC"/>
        <family val="2"/>
      </rPr>
      <t xml:space="preserve">、</t>
    </r>
    <r>
      <rPr>
        <sz val="10"/>
        <rFont val="Arial"/>
        <family val="0"/>
        <charset val="1"/>
      </rPr>
      <t xml:space="preserve">c</t>
    </r>
    <r>
      <rPr>
        <sz val="10"/>
        <rFont val="Noto Sans CJK SC"/>
        <family val="2"/>
      </rPr>
      <t xml:space="preserve">）</t>
    </r>
  </si>
  <si>
    <t xml:space="preserve">SRC-260</t>
  </si>
  <si>
    <r>
      <rPr>
        <sz val="10"/>
        <rFont val="Arial"/>
        <family val="0"/>
        <charset val="1"/>
      </rPr>
      <t xml:space="preserve">Centers for Disease Control and Prevention. Atrioventricular Septal Defect (AVSD). 2026</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9</t>
    </r>
    <r>
      <rPr>
        <sz val="10"/>
        <rFont val="Noto Sans CJK SC"/>
        <family val="2"/>
      </rPr>
      <t xml:space="preserve">日確認版</t>
    </r>
  </si>
  <si>
    <t xml:space="preserve">頻度の出典はページに明記がない</t>
  </si>
  <si>
    <t xml:space="preserve">CH-009</t>
  </si>
  <si>
    <r>
      <rPr>
        <sz val="10"/>
        <rFont val="Arial"/>
        <family val="0"/>
        <charset val="1"/>
      </rPr>
      <t xml:space="preserve">Fallot</t>
    </r>
    <r>
      <rPr>
        <sz val="10"/>
        <rFont val="Noto Sans CJK SC"/>
        <family val="2"/>
      </rPr>
      <t xml:space="preserve">四徴症</t>
    </r>
  </si>
  <si>
    <r>
      <rPr>
        <sz val="10"/>
        <rFont val="Arial"/>
        <family val="0"/>
        <charset val="1"/>
      </rPr>
      <t xml:space="preserve">Fallot </t>
    </r>
    <r>
      <rPr>
        <sz val="10"/>
        <rFont val="Noto Sans CJK SC"/>
        <family val="2"/>
      </rPr>
      <t xml:space="preserve">四徴症は、心室中隔欠損、肺動脈弁と主肺動脈の狭窄、心室中隔欠損に騎乗する大動脈、右室肥大の</t>
    </r>
    <r>
      <rPr>
        <sz val="10"/>
        <rFont val="Arial"/>
        <family val="0"/>
        <charset val="1"/>
      </rPr>
      <t xml:space="preserve">4</t>
    </r>
    <r>
      <rPr>
        <sz val="10"/>
        <rFont val="Noto Sans CJK SC"/>
        <family val="2"/>
      </rPr>
      <t xml:space="preserve">つからなる。出生時にはチアノーゼが目立たなくても、泣いたり哺乳したりするときに急にチアノーゼが強まる発作（低酸素発作）を起こすことがある。手術では肺動脈弁と右室流出路を広げ、欠損孔をパッチで閉じる。米国では約</t>
    </r>
    <r>
      <rPr>
        <sz val="10"/>
        <rFont val="Arial"/>
        <family val="0"/>
        <charset val="1"/>
      </rPr>
      <t xml:space="preserve">2,041</t>
    </r>
    <r>
      <rPr>
        <sz val="10"/>
        <rFont val="Noto Sans CJK SC"/>
        <family val="2"/>
      </rPr>
      <t xml:space="preserve">人に</t>
    </r>
    <r>
      <rPr>
        <sz val="10"/>
        <rFont val="Arial"/>
        <family val="0"/>
        <charset val="1"/>
      </rPr>
      <t xml:space="preserve">1</t>
    </r>
    <r>
      <rPr>
        <sz val="10"/>
        <rFont val="Noto Sans CJK SC"/>
        <family val="2"/>
      </rPr>
      <t xml:space="preserve">人（年約</t>
    </r>
    <r>
      <rPr>
        <sz val="10"/>
        <rFont val="Arial"/>
        <family val="0"/>
        <charset val="1"/>
      </rPr>
      <t xml:space="preserve">1,754</t>
    </r>
    <r>
      <rPr>
        <sz val="10"/>
        <rFont val="Noto Sans CJK SC"/>
        <family val="2"/>
      </rPr>
      <t xml:space="preserve">人）にみられる。</t>
    </r>
  </si>
  <si>
    <r>
      <rPr>
        <sz val="10"/>
        <rFont val="Noto Sans CJK SC"/>
        <family val="2"/>
      </rPr>
      <t xml:space="preserve">医学各論 Ⅴ</t>
    </r>
    <r>
      <rPr>
        <sz val="10"/>
        <rFont val="Arial"/>
        <family val="0"/>
        <charset val="1"/>
      </rPr>
      <t xml:space="preserve">-3-B-①</t>
    </r>
    <r>
      <rPr>
        <sz val="10"/>
        <rFont val="Noto Sans CJK SC"/>
        <family val="2"/>
      </rPr>
      <t xml:space="preserve">（</t>
    </r>
    <r>
      <rPr>
        <sz val="10"/>
        <rFont val="Arial"/>
        <family val="0"/>
        <charset val="1"/>
      </rPr>
      <t xml:space="preserve">Fallot</t>
    </r>
    <r>
      <rPr>
        <sz val="10"/>
        <rFont val="Noto Sans CJK SC"/>
        <family val="2"/>
      </rPr>
      <t xml:space="preserve">四徴症、</t>
    </r>
    <r>
      <rPr>
        <sz val="10"/>
        <rFont val="Arial"/>
        <family val="0"/>
        <charset val="1"/>
      </rPr>
      <t xml:space="preserve">b</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</si>
  <si>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TBL-01-00-188 (id: JlvnlvM)</t>
    </r>
  </si>
  <si>
    <t xml:space="preserve">SRC-261</t>
  </si>
  <si>
    <r>
      <rPr>
        <sz val="10"/>
        <rFont val="Arial"/>
        <family val="0"/>
        <charset val="1"/>
      </rPr>
      <t xml:space="preserve">Centers for Disease Control and Prevention. Tetralogy of Fallot. 2026</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9</t>
    </r>
    <r>
      <rPr>
        <sz val="10"/>
        <rFont val="Noto Sans CJK SC"/>
        <family val="2"/>
      </rPr>
      <t xml:space="preserve">日確認版</t>
    </r>
  </si>
  <si>
    <r>
      <rPr>
        <sz val="10"/>
        <rFont val="Noto Sans CJK SC"/>
        <family val="2"/>
      </rPr>
      <t xml:space="preserve">頻度は </t>
    </r>
    <r>
      <rPr>
        <sz val="10"/>
        <rFont val="Arial"/>
        <family val="0"/>
        <charset val="1"/>
      </rPr>
      <t xml:space="preserve">CDC </t>
    </r>
    <r>
      <rPr>
        <sz val="10"/>
        <rFont val="Noto Sans CJK SC"/>
        <family val="2"/>
      </rPr>
      <t xml:space="preserve">が引用した</t>
    </r>
    <r>
      <rPr>
        <sz val="10"/>
        <rFont val="Arial"/>
        <family val="0"/>
        <charset val="1"/>
      </rPr>
      <t xml:space="preserve">2016</t>
    </r>
    <r>
      <rPr>
        <sz val="10"/>
        <rFont val="Noto Sans CJK SC"/>
        <family val="2"/>
      </rPr>
      <t xml:space="preserve">〜</t>
    </r>
    <r>
      <rPr>
        <sz val="10"/>
        <rFont val="Arial"/>
        <family val="0"/>
        <charset val="1"/>
      </rPr>
      <t xml:space="preserve">2020</t>
    </r>
    <r>
      <rPr>
        <sz val="10"/>
        <rFont val="Noto Sans CJK SC"/>
        <family val="2"/>
      </rPr>
      <t xml:space="preserve">年の全国推計による（二次資料経由）</t>
    </r>
  </si>
  <si>
    <t xml:space="preserve">CH-010</t>
  </si>
  <si>
    <r>
      <rPr>
        <sz val="10"/>
        <rFont val="Arial"/>
        <family val="0"/>
        <charset val="1"/>
      </rPr>
      <t xml:space="preserve">Fallot </t>
    </r>
    <r>
      <rPr>
        <sz val="10"/>
        <rFont val="Noto Sans CJK SC"/>
        <family val="2"/>
      </rPr>
      <t xml:space="preserve">四徴症の</t>
    </r>
    <r>
      <rPr>
        <sz val="10"/>
        <rFont val="Arial"/>
        <family val="0"/>
        <charset val="1"/>
      </rPr>
      <t xml:space="preserve">15</t>
    </r>
    <r>
      <rPr>
        <sz val="10"/>
        <rFont val="Noto Sans CJK SC"/>
        <family val="2"/>
      </rPr>
      <t xml:space="preserve">〜</t>
    </r>
    <r>
      <rPr>
        <sz val="10"/>
        <rFont val="Arial"/>
        <family val="0"/>
        <charset val="1"/>
      </rPr>
      <t xml:space="preserve">20%</t>
    </r>
    <r>
      <rPr>
        <sz val="10"/>
        <rFont val="Noto Sans CJK SC"/>
        <family val="2"/>
      </rPr>
      <t xml:space="preserve">は</t>
    </r>
    <r>
      <rPr>
        <sz val="10"/>
        <rFont val="Arial"/>
        <family val="0"/>
        <charset val="1"/>
      </rPr>
      <t xml:space="preserve">22q11.2</t>
    </r>
    <r>
      <rPr>
        <sz val="10"/>
        <rFont val="Noto Sans CJK SC"/>
        <family val="2"/>
      </rPr>
      <t xml:space="preserve">欠失症候群を合併し、心室中隔欠損を伴う肺動脈閉鎖症では約</t>
    </r>
    <r>
      <rPr>
        <sz val="10"/>
        <rFont val="Arial"/>
        <family val="0"/>
        <charset val="1"/>
      </rPr>
      <t xml:space="preserve">30%</t>
    </r>
    <r>
      <rPr>
        <sz val="10"/>
        <rFont val="Noto Sans CJK SC"/>
        <family val="2"/>
      </rPr>
      <t xml:space="preserve">が合併する。</t>
    </r>
    <r>
      <rPr>
        <sz val="10"/>
        <rFont val="Arial"/>
        <family val="0"/>
        <charset val="1"/>
      </rPr>
      <t xml:space="preserve">22q11.2</t>
    </r>
    <r>
      <rPr>
        <sz val="10"/>
        <rFont val="Noto Sans CJK SC"/>
        <family val="2"/>
      </rPr>
      <t xml:space="preserve">欠失症候群の心疾患には </t>
    </r>
    <r>
      <rPr>
        <sz val="10"/>
        <rFont val="Arial"/>
        <family val="0"/>
        <charset val="1"/>
      </rPr>
      <t xml:space="preserve">TBX1 </t>
    </r>
    <r>
      <rPr>
        <sz val="10"/>
        <rFont val="Noto Sans CJK SC"/>
        <family val="2"/>
      </rPr>
      <t xml:space="preserve">遺伝子の欠失が関与すると考えられている。</t>
    </r>
    <r>
      <rPr>
        <sz val="10"/>
        <rFont val="Arial"/>
        <family val="0"/>
        <charset val="1"/>
      </rPr>
      <t xml:space="preserve">Fallot </t>
    </r>
    <r>
      <rPr>
        <sz val="10"/>
        <rFont val="Noto Sans CJK SC"/>
        <family val="2"/>
      </rPr>
      <t xml:space="preserve">四徴症の約</t>
    </r>
    <r>
      <rPr>
        <sz val="10"/>
        <rFont val="Arial"/>
        <family val="0"/>
        <charset val="1"/>
      </rPr>
      <t xml:space="preserve">2%</t>
    </r>
    <r>
      <rPr>
        <sz val="10"/>
        <rFont val="Noto Sans CJK SC"/>
        <family val="2"/>
      </rPr>
      <t xml:space="preserve">は肺動脈弁欠損を伴い、出生前から肺動脈が著しく拡大する。</t>
    </r>
  </si>
  <si>
    <r>
      <rPr>
        <sz val="10"/>
        <rFont val="Noto Sans CJK SC"/>
        <family val="2"/>
      </rPr>
      <t xml:space="preserve">医学各論 Ⅴ</t>
    </r>
    <r>
      <rPr>
        <sz val="10"/>
        <rFont val="Arial"/>
        <family val="0"/>
        <charset val="1"/>
      </rPr>
      <t xml:space="preserve">-3-B-①</t>
    </r>
    <r>
      <rPr>
        <sz val="10"/>
        <rFont val="Noto Sans CJK SC"/>
        <family val="2"/>
      </rPr>
      <t xml:space="preserve">（</t>
    </r>
    <r>
      <rPr>
        <sz val="10"/>
        <rFont val="Arial"/>
        <family val="0"/>
        <charset val="1"/>
      </rPr>
      <t xml:space="preserve">Fallot</t>
    </r>
    <r>
      <rPr>
        <sz val="10"/>
        <rFont val="Noto Sans CJK SC"/>
        <family val="2"/>
      </rPr>
      <t xml:space="preserve">四徴症、</t>
    </r>
    <r>
      <rPr>
        <sz val="10"/>
        <rFont val="Arial"/>
        <family val="0"/>
        <charset val="1"/>
      </rPr>
      <t xml:space="preserve">b</t>
    </r>
    <r>
      <rPr>
        <sz val="10"/>
        <rFont val="Noto Sans CJK SC"/>
        <family val="2"/>
      </rPr>
      <t xml:space="preserve">）；医学各論 Ⅴ</t>
    </r>
    <r>
      <rPr>
        <sz val="10"/>
        <rFont val="Arial"/>
        <family val="0"/>
        <charset val="1"/>
      </rPr>
      <t xml:space="preserve">-3-B-③</t>
    </r>
    <r>
      <rPr>
        <sz val="10"/>
        <rFont val="Noto Sans CJK SC"/>
        <family val="2"/>
      </rPr>
      <t xml:space="preserve">（肺動脈閉鎖症、</t>
    </r>
    <r>
      <rPr>
        <sz val="10"/>
        <rFont val="Arial"/>
        <family val="0"/>
        <charset val="1"/>
      </rPr>
      <t xml:space="preserve">c</t>
    </r>
    <r>
      <rPr>
        <sz val="10"/>
        <rFont val="Noto Sans CJK SC"/>
        <family val="2"/>
      </rPr>
      <t xml:space="preserve">）</t>
    </r>
  </si>
  <si>
    <t xml:space="preserve">SRC-266</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</si>
  <si>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214 </t>
    </r>
    <r>
      <rPr>
        <sz val="10"/>
        <rFont val="Noto Sans CJK SC"/>
        <family val="2"/>
      </rPr>
      <t xml:space="preserve">心室中隔欠損を伴う肺動脈閉鎖症・</t>
    </r>
    <r>
      <rPr>
        <sz val="10"/>
        <rFont val="Arial"/>
        <family val="0"/>
        <charset val="1"/>
      </rPr>
      <t xml:space="preserve">215 </t>
    </r>
    <r>
      <rPr>
        <sz val="10"/>
        <rFont val="Noto Sans CJK SC"/>
        <family val="2"/>
      </rPr>
      <t xml:space="preserve">ファロー四徴症（ファロー四徴症類縁疾患）概要、診断基準等</t>
    </r>
  </si>
  <si>
    <t xml:space="preserve">CH-011</t>
  </si>
  <si>
    <r>
      <rPr>
        <sz val="10"/>
        <rFont val="Noto Sans CJK SC"/>
        <family val="2"/>
      </rPr>
      <t xml:space="preserve">肺動脈狭窄が高度な </t>
    </r>
    <r>
      <rPr>
        <sz val="10"/>
        <rFont val="Arial"/>
        <family val="0"/>
        <charset val="1"/>
      </rPr>
      <t xml:space="preserve">Fallot </t>
    </r>
    <r>
      <rPr>
        <sz val="10"/>
        <rFont val="Noto Sans CJK SC"/>
        <family val="2"/>
      </rPr>
      <t xml:space="preserve">四徴症では、新生児期〜乳児期前半に </t>
    </r>
    <r>
      <rPr>
        <sz val="10"/>
        <rFont val="Arial"/>
        <family val="0"/>
        <charset val="1"/>
      </rPr>
      <t xml:space="preserve">Blalock-Taussig</t>
    </r>
    <r>
      <rPr>
        <sz val="10"/>
        <rFont val="Noto Sans CJK SC"/>
        <family val="2"/>
      </rPr>
      <t xml:space="preserve">（</t>
    </r>
    <r>
      <rPr>
        <sz val="10"/>
        <rFont val="Arial"/>
        <family val="0"/>
        <charset val="1"/>
      </rPr>
      <t xml:space="preserve">BT</t>
    </r>
    <r>
      <rPr>
        <sz val="10"/>
        <rFont val="Noto Sans CJK SC"/>
        <family val="2"/>
      </rPr>
      <t xml:space="preserve">）シャントで肺血流を増やし、</t>
    </r>
    <r>
      <rPr>
        <sz val="10"/>
        <rFont val="Arial"/>
        <family val="0"/>
        <charset val="1"/>
      </rPr>
      <t xml:space="preserve">1</t>
    </r>
    <r>
      <rPr>
        <sz val="10"/>
        <rFont val="Noto Sans CJK SC"/>
        <family val="2"/>
      </rPr>
      <t xml:space="preserve">歳前後に心内修復術（心室中隔欠損の閉鎖と右室流出路の拡大、または </t>
    </r>
    <r>
      <rPr>
        <sz val="10"/>
        <rFont val="Arial"/>
        <family val="0"/>
        <charset val="1"/>
      </rPr>
      <t xml:space="preserve">Rastelli </t>
    </r>
    <r>
      <rPr>
        <sz val="10"/>
        <rFont val="Noto Sans CJK SC"/>
        <family val="2"/>
      </rPr>
      <t xml:space="preserve">手術）を行う。心室中隔欠損を伴う肺動脈閉鎖症では、出生直後からプロスタグランジン</t>
    </r>
    <r>
      <rPr>
        <sz val="10"/>
        <rFont val="Arial"/>
        <family val="0"/>
        <charset val="1"/>
      </rPr>
      <t xml:space="preserve">E1</t>
    </r>
    <r>
      <rPr>
        <sz val="10"/>
        <rFont val="Noto Sans CJK SC"/>
        <family val="2"/>
      </rPr>
      <t xml:space="preserve">製剤で動脈管を開いたままにし、動脈管を閉じさせる酸素投与は行わない。</t>
    </r>
  </si>
  <si>
    <r>
      <rPr>
        <sz val="10"/>
        <rFont val="Arial"/>
        <family val="0"/>
        <charset val="1"/>
      </rPr>
      <t xml:space="preserve">PS-02-06-05 (id: JkxnuQw)</t>
    </r>
    <r>
      <rPr>
        <sz val="10"/>
        <rFont val="Noto Sans CJK SC"/>
        <family val="2"/>
      </rPr>
      <t xml:space="preserve">；</t>
    </r>
    <r>
      <rPr>
        <sz val="10"/>
        <rFont val="Arial"/>
        <family val="0"/>
        <charset val="1"/>
      </rPr>
      <t xml:space="preserve">TBL-01-00-188 (id: JlvnlvM)</t>
    </r>
    <r>
      <rPr>
        <sz val="10"/>
        <rFont val="Noto Sans CJK SC"/>
        <family val="2"/>
      </rPr>
      <t xml:space="preserve">；</t>
    </r>
    <r>
      <rPr>
        <sz val="10"/>
        <rFont val="Arial"/>
        <family val="0"/>
        <charset val="1"/>
      </rPr>
      <t xml:space="preserve">TBL-01-00-187 (id: JlvnlvE)</t>
    </r>
  </si>
  <si>
    <t xml:space="preserve">CH-012</t>
  </si>
  <si>
    <r>
      <rPr>
        <sz val="10"/>
        <rFont val="Arial"/>
        <family val="0"/>
        <charset val="1"/>
      </rPr>
      <t xml:space="preserve">Fallot </t>
    </r>
    <r>
      <rPr>
        <sz val="10"/>
        <rFont val="Noto Sans CJK SC"/>
        <family val="2"/>
      </rPr>
      <t xml:space="preserve">四徴症の修復後の遠隔期には、肺動脈弁の狭窄や閉鎖不全による右室の拡大と機能低下、二次性の三尖弁閉鎖不全、心房性・心室性不整脈が問題となる。右室の機能が不可逆になる前に、心臓</t>
    </r>
    <r>
      <rPr>
        <sz val="10"/>
        <rFont val="Arial"/>
        <family val="0"/>
        <charset val="1"/>
      </rPr>
      <t xml:space="preserve">MRI</t>
    </r>
    <r>
      <rPr>
        <sz val="10"/>
        <rFont val="Noto Sans CJK SC"/>
        <family val="2"/>
      </rPr>
      <t xml:space="preserve">の右室容積を指標として右室流出路を再建する（一部は経カテーテル肺動脈弁置換を選ぶ）。典型例の術後</t>
    </r>
    <r>
      <rPr>
        <sz val="10"/>
        <rFont val="Arial"/>
        <family val="0"/>
        <charset val="1"/>
      </rPr>
      <t xml:space="preserve">30</t>
    </r>
    <r>
      <rPr>
        <sz val="10"/>
        <rFont val="Noto Sans CJK SC"/>
        <family val="2"/>
      </rPr>
      <t xml:space="preserve">年生存率は</t>
    </r>
    <r>
      <rPr>
        <sz val="10"/>
        <rFont val="Arial"/>
        <family val="0"/>
        <charset val="1"/>
      </rPr>
      <t xml:space="preserve">98%</t>
    </r>
    <r>
      <rPr>
        <sz val="10"/>
        <rFont val="Noto Sans CJK SC"/>
        <family val="2"/>
      </rPr>
      <t xml:space="preserve">と報告されている。</t>
    </r>
  </si>
  <si>
    <r>
      <rPr>
        <sz val="10"/>
        <rFont val="Arial"/>
        <family val="0"/>
        <charset val="1"/>
      </rPr>
      <t xml:space="preserve">PS-02-06-05 (id: JkxnuQw)</t>
    </r>
    <r>
      <rPr>
        <sz val="10"/>
        <rFont val="Noto Sans CJK SC"/>
        <family val="2"/>
      </rPr>
      <t xml:space="preserve">；</t>
    </r>
    <r>
      <rPr>
        <sz val="10"/>
        <rFont val="Arial"/>
        <family val="0"/>
        <charset val="1"/>
      </rPr>
      <t xml:space="preserve">TBL-01-00-188 (id: JlvnlvM)</t>
    </r>
    <r>
      <rPr>
        <sz val="10"/>
        <rFont val="Noto Sans CJK SC"/>
        <family val="2"/>
      </rPr>
      <t xml:space="preserve">；</t>
    </r>
    <r>
      <rPr>
        <sz val="10"/>
        <rFont val="Arial"/>
        <family val="0"/>
        <charset val="1"/>
      </rPr>
      <t xml:space="preserve">TBL-02-05-029 (id: JlAKpgA)</t>
    </r>
  </si>
  <si>
    <r>
      <rPr>
        <sz val="10"/>
        <rFont val="Arial"/>
        <family val="0"/>
        <charset val="1"/>
      </rPr>
      <t xml:space="preserve">30</t>
    </r>
    <r>
      <rPr>
        <sz val="10"/>
        <rFont val="Noto Sans CJK SC"/>
        <family val="2"/>
      </rPr>
      <t xml:space="preserve">年生存率は資料が引用した報告による（二次資料経由）</t>
    </r>
  </si>
  <si>
    <t xml:space="preserve">CH-013</t>
  </si>
  <si>
    <r>
      <rPr>
        <sz val="10"/>
        <rFont val="Noto Sans CJK SC"/>
        <family val="2"/>
      </rPr>
      <t xml:space="preserve">心臓</t>
    </r>
    <r>
      <rPr>
        <sz val="10"/>
        <rFont val="Arial"/>
        <family val="0"/>
        <charset val="1"/>
      </rPr>
      <t xml:space="preserve">MRI</t>
    </r>
    <r>
      <rPr>
        <sz val="10"/>
        <rFont val="Noto Sans CJK SC"/>
        <family val="2"/>
      </rPr>
      <t xml:space="preserve">で肺動脈弁逆流の逆流率が</t>
    </r>
    <r>
      <rPr>
        <sz val="10"/>
        <rFont val="Arial"/>
        <family val="0"/>
        <charset val="1"/>
      </rPr>
      <t xml:space="preserve">40%</t>
    </r>
    <r>
      <rPr>
        <sz val="10"/>
        <rFont val="Noto Sans CJK SC"/>
        <family val="2"/>
      </rPr>
      <t xml:space="preserve">を超えると重症とされる。</t>
    </r>
    <r>
      <rPr>
        <sz val="10"/>
        <rFont val="Arial"/>
        <family val="0"/>
        <charset val="1"/>
      </rPr>
      <t xml:space="preserve">Fallot </t>
    </r>
    <r>
      <rPr>
        <sz val="10"/>
        <rFont val="Noto Sans CJK SC"/>
        <family val="2"/>
      </rPr>
      <t xml:space="preserve">四徴症の修復後で、重症の肺動脈弁逆流と高度の右室拡大（右室拡張末期容積係数</t>
    </r>
    <r>
      <rPr>
        <sz val="10"/>
        <rFont val="Arial"/>
        <family val="0"/>
        <charset val="1"/>
      </rPr>
      <t xml:space="preserve">160 mL/m²</t>
    </r>
    <r>
      <rPr>
        <sz val="10"/>
        <rFont val="Noto Sans CJK SC"/>
        <family val="2"/>
      </rPr>
      <t xml:space="preserve">超、または収縮末期容積係数</t>
    </r>
    <r>
      <rPr>
        <sz val="10"/>
        <rFont val="Arial"/>
        <family val="0"/>
        <charset val="1"/>
      </rPr>
      <t xml:space="preserve">82 mL/m²</t>
    </r>
    <r>
      <rPr>
        <sz val="10"/>
        <rFont val="Noto Sans CJK SC"/>
        <family val="2"/>
      </rPr>
      <t xml:space="preserve">超）がある例では、肺動脈弁置換後も右室のリバースリモデリングが起こりにくい。微量の肺動脈弁逆流は健常者の最大</t>
    </r>
    <r>
      <rPr>
        <sz val="10"/>
        <rFont val="Arial"/>
        <family val="0"/>
        <charset val="1"/>
      </rPr>
      <t xml:space="preserve">75%</t>
    </r>
    <r>
      <rPr>
        <sz val="10"/>
        <rFont val="Noto Sans CJK SC"/>
        <family val="2"/>
      </rPr>
      <t xml:space="preserve">にみられる。</t>
    </r>
  </si>
  <si>
    <t xml:space="preserve">英国</t>
  </si>
  <si>
    <t xml:space="preserve">著者最終稿で確認した。刊行版の表記は未確認</t>
  </si>
  <si>
    <t xml:space="preserve">CH-014</t>
  </si>
  <si>
    <t xml:space="preserve">完全大血管転位症</t>
  </si>
  <si>
    <r>
      <rPr>
        <sz val="10"/>
        <rFont val="Noto Sans CJK SC"/>
        <family val="2"/>
      </rPr>
      <t xml:space="preserve">完全大血管転位症では、心房と心室のつながりは正常だが、大動脈が右室から、肺動脈が左室から出る。心室中隔欠損がない</t>
    </r>
    <r>
      <rPr>
        <sz val="10"/>
        <rFont val="Arial"/>
        <family val="0"/>
        <charset val="1"/>
      </rPr>
      <t xml:space="preserve">I</t>
    </r>
    <r>
      <rPr>
        <sz val="10"/>
        <rFont val="Noto Sans CJK SC"/>
        <family val="2"/>
      </rPr>
      <t xml:space="preserve">型（約</t>
    </r>
    <r>
      <rPr>
        <sz val="10"/>
        <rFont val="Arial"/>
        <family val="0"/>
        <charset val="1"/>
      </rPr>
      <t xml:space="preserve">50%</t>
    </r>
    <r>
      <rPr>
        <sz val="10"/>
        <rFont val="Noto Sans CJK SC"/>
        <family val="2"/>
      </rPr>
      <t xml:space="preserve">）、ある</t>
    </r>
    <r>
      <rPr>
        <sz val="10"/>
        <rFont val="Arial"/>
        <family val="0"/>
        <charset val="1"/>
      </rPr>
      <t xml:space="preserve">II</t>
    </r>
    <r>
      <rPr>
        <sz val="10"/>
        <rFont val="Noto Sans CJK SC"/>
        <family val="2"/>
      </rPr>
      <t xml:space="preserve">型（約</t>
    </r>
    <r>
      <rPr>
        <sz val="10"/>
        <rFont val="Arial"/>
        <family val="0"/>
        <charset val="1"/>
      </rPr>
      <t xml:space="preserve">30%</t>
    </r>
    <r>
      <rPr>
        <sz val="10"/>
        <rFont val="Noto Sans CJK SC"/>
        <family val="2"/>
      </rPr>
      <t xml:space="preserve">）、心室中隔欠損と肺動脈狭窄を伴う</t>
    </r>
    <r>
      <rPr>
        <sz val="10"/>
        <rFont val="Arial"/>
        <family val="0"/>
        <charset val="1"/>
      </rPr>
      <t xml:space="preserve">III</t>
    </r>
    <r>
      <rPr>
        <sz val="10"/>
        <rFont val="Noto Sans CJK SC"/>
        <family val="2"/>
      </rPr>
      <t xml:space="preserve">型（約</t>
    </r>
    <r>
      <rPr>
        <sz val="10"/>
        <rFont val="Arial"/>
        <family val="0"/>
        <charset val="1"/>
      </rPr>
      <t xml:space="preserve">20%</t>
    </r>
    <r>
      <rPr>
        <sz val="10"/>
        <rFont val="Noto Sans CJK SC"/>
        <family val="2"/>
      </rPr>
      <t xml:space="preserve">）に分けられ、日本の先天性心疾患の約</t>
    </r>
    <r>
      <rPr>
        <sz val="10"/>
        <rFont val="Arial"/>
        <family val="0"/>
        <charset val="1"/>
      </rPr>
      <t xml:space="preserve">2%</t>
    </r>
    <r>
      <rPr>
        <sz val="10"/>
        <rFont val="Noto Sans CJK SC"/>
        <family val="2"/>
      </rPr>
      <t xml:space="preserve">を占め、男女比は</t>
    </r>
    <r>
      <rPr>
        <sz val="10"/>
        <rFont val="Arial"/>
        <family val="0"/>
        <charset val="1"/>
      </rPr>
      <t xml:space="preserve">2:1</t>
    </r>
    <r>
      <rPr>
        <sz val="10"/>
        <rFont val="Noto Sans CJK SC"/>
        <family val="2"/>
      </rPr>
      <t xml:space="preserve">である。出生直後は卵円孔と動脈管の開存が生存に欠かせず、</t>
    </r>
    <r>
      <rPr>
        <sz val="10"/>
        <rFont val="Arial"/>
        <family val="0"/>
        <charset val="1"/>
      </rPr>
      <t xml:space="preserve">I</t>
    </r>
    <r>
      <rPr>
        <sz val="10"/>
        <rFont val="Noto Sans CJK SC"/>
        <family val="2"/>
      </rPr>
      <t xml:space="preserve">型では生直後から強いチアノーゼがみられる。</t>
    </r>
  </si>
  <si>
    <r>
      <rPr>
        <sz val="10"/>
        <rFont val="Noto Sans CJK SC"/>
        <family val="2"/>
      </rPr>
      <t xml:space="preserve">医学各論 Ⅴ</t>
    </r>
    <r>
      <rPr>
        <sz val="10"/>
        <rFont val="Arial"/>
        <family val="0"/>
        <charset val="1"/>
      </rPr>
      <t xml:space="preserve">-3-C-②</t>
    </r>
    <r>
      <rPr>
        <sz val="10"/>
        <rFont val="Noto Sans CJK SC"/>
        <family val="2"/>
      </rPr>
      <t xml:space="preserve">（完全大血管転位症、</t>
    </r>
    <r>
      <rPr>
        <sz val="10"/>
        <rFont val="Arial"/>
        <family val="0"/>
        <charset val="1"/>
      </rPr>
      <t xml:space="preserve">b</t>
    </r>
    <r>
      <rPr>
        <sz val="10"/>
        <rFont val="Noto Sans CJK SC"/>
        <family val="2"/>
      </rPr>
      <t xml:space="preserve">）</t>
    </r>
  </si>
  <si>
    <t xml:space="preserve">SRC-267</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</si>
  <si>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209 </t>
    </r>
    <r>
      <rPr>
        <sz val="10"/>
        <rFont val="Noto Sans CJK SC"/>
        <family val="2"/>
      </rPr>
      <t xml:space="preserve">完全大血管転位症 概要、診断基準等</t>
    </r>
  </si>
  <si>
    <t xml:space="preserve">CH-015</t>
  </si>
  <si>
    <r>
      <rPr>
        <sz val="10"/>
        <rFont val="Noto Sans CJK SC"/>
        <family val="2"/>
      </rPr>
      <t xml:space="preserve">完全大血管転位症では、プロスタグランジン</t>
    </r>
    <r>
      <rPr>
        <sz val="10"/>
        <rFont val="Arial"/>
        <family val="0"/>
        <charset val="1"/>
      </rPr>
      <t xml:space="preserve">E1</t>
    </r>
    <r>
      <rPr>
        <sz val="10"/>
        <rFont val="Noto Sans CJK SC"/>
        <family val="2"/>
      </rPr>
      <t xml:space="preserve">で動脈管を開いたままにし、卵円孔が小さく低酸素血症が強ければバルーン心房中隔裂開術（</t>
    </r>
    <r>
      <rPr>
        <sz val="10"/>
        <rFont val="Arial"/>
        <family val="0"/>
        <charset val="1"/>
      </rPr>
      <t xml:space="preserve">BAS</t>
    </r>
    <r>
      <rPr>
        <sz val="10"/>
        <rFont val="Noto Sans CJK SC"/>
        <family val="2"/>
      </rPr>
      <t xml:space="preserve">）を行う。</t>
    </r>
    <r>
      <rPr>
        <sz val="10"/>
        <rFont val="Arial"/>
        <family val="0"/>
        <charset val="1"/>
      </rPr>
      <t xml:space="preserve">I</t>
    </r>
    <r>
      <rPr>
        <sz val="10"/>
        <rFont val="Noto Sans CJK SC"/>
        <family val="2"/>
      </rPr>
      <t xml:space="preserve">型は生後約</t>
    </r>
    <r>
      <rPr>
        <sz val="10"/>
        <rFont val="Arial"/>
        <family val="0"/>
        <charset val="1"/>
      </rPr>
      <t xml:space="preserve">1</t>
    </r>
    <r>
      <rPr>
        <sz val="10"/>
        <rFont val="Noto Sans CJK SC"/>
        <family val="2"/>
      </rPr>
      <t xml:space="preserve">週、</t>
    </r>
    <r>
      <rPr>
        <sz val="10"/>
        <rFont val="Arial"/>
        <family val="0"/>
        <charset val="1"/>
      </rPr>
      <t xml:space="preserve">II</t>
    </r>
    <r>
      <rPr>
        <sz val="10"/>
        <rFont val="Noto Sans CJK SC"/>
        <family val="2"/>
      </rPr>
      <t xml:space="preserve">型は生後約</t>
    </r>
    <r>
      <rPr>
        <sz val="10"/>
        <rFont val="Arial"/>
        <family val="0"/>
        <charset val="1"/>
      </rPr>
      <t xml:space="preserve">2</t>
    </r>
    <r>
      <rPr>
        <sz val="10"/>
        <rFont val="Noto Sans CJK SC"/>
        <family val="2"/>
      </rPr>
      <t xml:space="preserve">週に動脈スイッチ手術（</t>
    </r>
    <r>
      <rPr>
        <sz val="10"/>
        <rFont val="Arial"/>
        <family val="0"/>
        <charset val="1"/>
      </rPr>
      <t xml:space="preserve">Jatene </t>
    </r>
    <r>
      <rPr>
        <sz val="10"/>
        <rFont val="Noto Sans CJK SC"/>
        <family val="2"/>
      </rPr>
      <t xml:space="preserve">手術）を行い、</t>
    </r>
    <r>
      <rPr>
        <sz val="10"/>
        <rFont val="Arial"/>
        <family val="0"/>
        <charset val="1"/>
      </rPr>
      <t xml:space="preserve">III</t>
    </r>
    <r>
      <rPr>
        <sz val="10"/>
        <rFont val="Noto Sans CJK SC"/>
        <family val="2"/>
      </rPr>
      <t xml:space="preserve">型は新生児期後期の </t>
    </r>
    <r>
      <rPr>
        <sz val="10"/>
        <rFont val="Arial"/>
        <family val="0"/>
        <charset val="1"/>
      </rPr>
      <t xml:space="preserve">BT </t>
    </r>
    <r>
      <rPr>
        <sz val="10"/>
        <rFont val="Noto Sans CJK SC"/>
        <family val="2"/>
      </rPr>
      <t xml:space="preserve">シャントのあと</t>
    </r>
    <r>
      <rPr>
        <sz val="10"/>
        <rFont val="Arial"/>
        <family val="0"/>
        <charset val="1"/>
      </rPr>
      <t xml:space="preserve">1</t>
    </r>
    <r>
      <rPr>
        <sz val="10"/>
        <rFont val="Noto Sans CJK SC"/>
        <family val="2"/>
      </rPr>
      <t xml:space="preserve">歳前後に </t>
    </r>
    <r>
      <rPr>
        <sz val="10"/>
        <rFont val="Arial"/>
        <family val="0"/>
        <charset val="1"/>
      </rPr>
      <t xml:space="preserve">Rastelli </t>
    </r>
    <r>
      <rPr>
        <sz val="10"/>
        <rFont val="Noto Sans CJK SC"/>
        <family val="2"/>
      </rPr>
      <t xml:space="preserve">手術を行う。動脈スイッチ手術後の遠隔期生存率は</t>
    </r>
    <r>
      <rPr>
        <sz val="10"/>
        <rFont val="Arial"/>
        <family val="0"/>
        <charset val="1"/>
      </rPr>
      <t xml:space="preserve">90%</t>
    </r>
    <r>
      <rPr>
        <sz val="10"/>
        <rFont val="Noto Sans CJK SC"/>
        <family val="2"/>
      </rPr>
      <t xml:space="preserve">以上で、術後の合併症に肺動脈狭窄、大動脈弁閉鎖不全（有意な逆流は約</t>
    </r>
    <r>
      <rPr>
        <sz val="10"/>
        <rFont val="Arial"/>
        <family val="0"/>
        <charset val="1"/>
      </rPr>
      <t xml:space="preserve">3%</t>
    </r>
    <r>
      <rPr>
        <sz val="10"/>
        <rFont val="Noto Sans CJK SC"/>
        <family val="2"/>
      </rPr>
      <t xml:space="preserve">）、冠動脈狭窄がある。</t>
    </r>
  </si>
  <si>
    <r>
      <rPr>
        <sz val="10"/>
        <rFont val="Arial"/>
        <family val="0"/>
        <charset val="1"/>
      </rPr>
      <t xml:space="preserve">PS-02-06-05 (id: JkxnuQw)</t>
    </r>
    <r>
      <rPr>
        <sz val="10"/>
        <rFont val="Noto Sans CJK SC"/>
        <family val="2"/>
      </rPr>
      <t xml:space="preserve">；</t>
    </r>
    <r>
      <rPr>
        <sz val="10"/>
        <rFont val="Arial"/>
        <family val="0"/>
        <charset val="1"/>
      </rPr>
      <t xml:space="preserve">TBL-01-00-187 (id: JlvnlvE)</t>
    </r>
    <r>
      <rPr>
        <sz val="10"/>
        <rFont val="Noto Sans CJK SC"/>
        <family val="2"/>
      </rPr>
      <t xml:space="preserve">；</t>
    </r>
    <r>
      <rPr>
        <sz val="10"/>
        <rFont val="Arial"/>
        <family val="0"/>
        <charset val="1"/>
      </rPr>
      <t xml:space="preserve">TBL-02-05-030 (id: JlAKpgE)</t>
    </r>
  </si>
  <si>
    <r>
      <rPr>
        <sz val="10"/>
        <rFont val="Noto Sans CJK SC"/>
        <family val="2"/>
      </rPr>
      <t xml:space="preserve">心房内血流転換術（</t>
    </r>
    <r>
      <rPr>
        <sz val="10"/>
        <rFont val="Arial"/>
        <family val="0"/>
        <charset val="1"/>
      </rPr>
      <t xml:space="preserve">Mustard</t>
    </r>
    <r>
      <rPr>
        <sz val="10"/>
        <rFont val="Noto Sans CJK SC"/>
        <family val="2"/>
      </rPr>
      <t xml:space="preserve">・</t>
    </r>
    <r>
      <rPr>
        <sz val="10"/>
        <rFont val="Arial"/>
        <family val="0"/>
        <charset val="1"/>
      </rPr>
      <t xml:space="preserve">Senning </t>
    </r>
    <r>
      <rPr>
        <sz val="10"/>
        <rFont val="Noto Sans CJK SC"/>
        <family val="2"/>
      </rPr>
      <t xml:space="preserve">手術）は、特殊な場合を除き現在は単独では行われないとされる</t>
    </r>
  </si>
  <si>
    <t xml:space="preserve">CH-016</t>
  </si>
  <si>
    <t xml:space="preserve">修正大血管転位症</t>
  </si>
  <si>
    <r>
      <rPr>
        <sz val="10"/>
        <rFont val="Noto Sans CJK SC"/>
        <family val="2"/>
      </rPr>
      <t xml:space="preserve">修正大血管転位症は、心房と心室、心室と大血管の両方が入れ違っているため血流の向きは正常だが、解剖学的右室が体循環を担う。約</t>
    </r>
    <r>
      <rPr>
        <sz val="10"/>
        <rFont val="Arial"/>
        <family val="0"/>
        <charset val="1"/>
      </rPr>
      <t xml:space="preserve">90%</t>
    </r>
    <r>
      <rPr>
        <sz val="10"/>
        <rFont val="Noto Sans CJK SC"/>
        <family val="2"/>
      </rPr>
      <t xml:space="preserve">に合併異常があり、心室中隔欠損</t>
    </r>
    <r>
      <rPr>
        <sz val="10"/>
        <rFont val="Arial"/>
        <family val="0"/>
        <charset val="1"/>
      </rPr>
      <t xml:space="preserve">60</t>
    </r>
    <r>
      <rPr>
        <sz val="10"/>
        <rFont val="Noto Sans CJK SC"/>
        <family val="2"/>
      </rPr>
      <t xml:space="preserve">〜</t>
    </r>
    <r>
      <rPr>
        <sz val="10"/>
        <rFont val="Arial"/>
        <family val="0"/>
        <charset val="1"/>
      </rPr>
      <t xml:space="preserve">80%</t>
    </r>
    <r>
      <rPr>
        <sz val="10"/>
        <rFont val="Noto Sans CJK SC"/>
        <family val="2"/>
      </rPr>
      <t xml:space="preserve">、左室流出路・肺動脈狭窄</t>
    </r>
    <r>
      <rPr>
        <sz val="10"/>
        <rFont val="Arial"/>
        <family val="0"/>
        <charset val="1"/>
      </rPr>
      <t xml:space="preserve">30</t>
    </r>
    <r>
      <rPr>
        <sz val="10"/>
        <rFont val="Noto Sans CJK SC"/>
        <family val="2"/>
      </rPr>
      <t xml:space="preserve">〜</t>
    </r>
    <r>
      <rPr>
        <sz val="10"/>
        <rFont val="Arial"/>
        <family val="0"/>
        <charset val="1"/>
      </rPr>
      <t xml:space="preserve">50%</t>
    </r>
    <r>
      <rPr>
        <sz val="10"/>
        <rFont val="Noto Sans CJK SC"/>
        <family val="2"/>
      </rPr>
      <t xml:space="preserve">、</t>
    </r>
    <r>
      <rPr>
        <sz val="10"/>
        <rFont val="Arial"/>
        <family val="0"/>
        <charset val="1"/>
      </rPr>
      <t xml:space="preserve">Ebstein </t>
    </r>
    <r>
      <rPr>
        <sz val="10"/>
        <rFont val="Noto Sans CJK SC"/>
        <family val="2"/>
      </rPr>
      <t xml:space="preserve">様の三尖弁異形成</t>
    </r>
    <r>
      <rPr>
        <sz val="10"/>
        <rFont val="Arial"/>
        <family val="0"/>
        <charset val="1"/>
      </rPr>
      <t xml:space="preserve">15</t>
    </r>
    <r>
      <rPr>
        <sz val="10"/>
        <rFont val="Noto Sans CJK SC"/>
        <family val="2"/>
      </rPr>
      <t xml:space="preserve">〜</t>
    </r>
    <r>
      <rPr>
        <sz val="10"/>
        <rFont val="Arial"/>
        <family val="0"/>
        <charset val="1"/>
      </rPr>
      <t xml:space="preserve">20%</t>
    </r>
    <r>
      <rPr>
        <sz val="10"/>
        <rFont val="Noto Sans CJK SC"/>
        <family val="2"/>
      </rPr>
      <t xml:space="preserve">である。刺激伝導系の異常が約</t>
    </r>
    <r>
      <rPr>
        <sz val="10"/>
        <rFont val="Arial"/>
        <family val="0"/>
        <charset val="1"/>
      </rPr>
      <t xml:space="preserve">60%</t>
    </r>
    <r>
      <rPr>
        <sz val="10"/>
        <rFont val="Noto Sans CJK SC"/>
        <family val="2"/>
      </rPr>
      <t xml:space="preserve">にみられ、年</t>
    </r>
    <r>
      <rPr>
        <sz val="10"/>
        <rFont val="Arial"/>
        <family val="0"/>
        <charset val="1"/>
      </rPr>
      <t xml:space="preserve">2%</t>
    </r>
    <r>
      <rPr>
        <sz val="10"/>
        <rFont val="Noto Sans CJK SC"/>
        <family val="2"/>
      </rPr>
      <t xml:space="preserve">の割合で完全房室ブロックに移行し、成人期以降は三尖弁閉鎖不全と右心不全が進む。</t>
    </r>
  </si>
  <si>
    <r>
      <rPr>
        <sz val="10"/>
        <rFont val="Noto Sans CJK SC"/>
        <family val="2"/>
      </rPr>
      <t xml:space="preserve">医学各論 Ⅴ</t>
    </r>
    <r>
      <rPr>
        <sz val="10"/>
        <rFont val="Arial"/>
        <family val="0"/>
        <charset val="1"/>
      </rPr>
      <t xml:space="preserve">-3-C-⑤</t>
    </r>
    <r>
      <rPr>
        <sz val="10"/>
        <rFont val="Noto Sans CJK SC"/>
        <family val="2"/>
      </rPr>
      <t xml:space="preserve">（修正大血管転位症、</t>
    </r>
    <r>
      <rPr>
        <sz val="10"/>
        <rFont val="Arial"/>
        <family val="0"/>
        <charset val="1"/>
      </rPr>
      <t xml:space="preserve">c</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</si>
  <si>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TBL-01-00-165 (id: Jlvnlsc)</t>
    </r>
  </si>
  <si>
    <t xml:space="preserve">SRC-268</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</si>
  <si>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208 </t>
    </r>
    <r>
      <rPr>
        <sz val="10"/>
        <rFont val="Noto Sans CJK SC"/>
        <family val="2"/>
      </rPr>
      <t xml:space="preserve">修正大血管転位症 概要、診断基準等</t>
    </r>
  </si>
  <si>
    <t xml:space="preserve">CH-017</t>
  </si>
  <si>
    <r>
      <rPr>
        <sz val="10"/>
        <rFont val="Noto Sans CJK SC"/>
        <family val="2"/>
      </rPr>
      <t xml:space="preserve">単心室症、左心低形成症候群、三尖弁閉鎖症、心室中隔欠損を伴わない肺動脈閉鎖症は、体循環と肺循環を実質的に</t>
    </r>
    <r>
      <rPr>
        <sz val="10"/>
        <rFont val="Arial"/>
        <family val="0"/>
        <charset val="1"/>
      </rPr>
      <t xml:space="preserve">1</t>
    </r>
    <r>
      <rPr>
        <sz val="10"/>
        <rFont val="Noto Sans CJK SC"/>
        <family val="2"/>
      </rPr>
      <t xml:space="preserve">つの心室が担う単心室循環の疾患群で、多くは段階的に手術する。新生児〜乳児期に、肺血流が少なければ </t>
    </r>
    <r>
      <rPr>
        <sz val="10"/>
        <rFont val="Arial"/>
        <family val="0"/>
        <charset val="1"/>
      </rPr>
      <t xml:space="preserve">BT </t>
    </r>
    <r>
      <rPr>
        <sz val="10"/>
        <rFont val="Noto Sans CJK SC"/>
        <family val="2"/>
      </rPr>
      <t xml:space="preserve">シャント、多ければ肺動脈絞扼術を行い、乳児期中期に両方向性 </t>
    </r>
    <r>
      <rPr>
        <sz val="10"/>
        <rFont val="Arial"/>
        <family val="0"/>
        <charset val="1"/>
      </rPr>
      <t xml:space="preserve">Glenn </t>
    </r>
    <r>
      <rPr>
        <sz val="10"/>
        <rFont val="Noto Sans CJK SC"/>
        <family val="2"/>
      </rPr>
      <t xml:space="preserve">手術、</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歳で上下大静脈の血液が心室を通らずに肺動脈へ流れる </t>
    </r>
    <r>
      <rPr>
        <sz val="10"/>
        <rFont val="Arial"/>
        <family val="0"/>
        <charset val="1"/>
      </rPr>
      <t xml:space="preserve">Fontan </t>
    </r>
    <r>
      <rPr>
        <sz val="10"/>
        <rFont val="Noto Sans CJK SC"/>
        <family val="2"/>
      </rPr>
      <t xml:space="preserve">型手術を行う。</t>
    </r>
  </si>
  <si>
    <r>
      <rPr>
        <sz val="10"/>
        <rFont val="Noto Sans CJK SC"/>
        <family val="2"/>
      </rPr>
      <t xml:space="preserve">医学各論 Ⅴ</t>
    </r>
    <r>
      <rPr>
        <sz val="10"/>
        <rFont val="Arial"/>
        <family val="0"/>
        <charset val="1"/>
      </rPr>
      <t xml:space="preserve">-3-C-⑦</t>
    </r>
    <r>
      <rPr>
        <sz val="10"/>
        <rFont val="Noto Sans CJK SC"/>
        <family val="2"/>
      </rPr>
      <t xml:space="preserve">（単心房、単心室、</t>
    </r>
    <r>
      <rPr>
        <sz val="10"/>
        <rFont val="Arial"/>
        <family val="0"/>
        <charset val="1"/>
      </rPr>
      <t xml:space="preserve">c</t>
    </r>
    <r>
      <rPr>
        <sz val="10"/>
        <rFont val="Noto Sans CJK SC"/>
        <family val="2"/>
      </rPr>
      <t xml:space="preserve">）；医学各論 Ⅴ</t>
    </r>
    <r>
      <rPr>
        <sz val="10"/>
        <rFont val="Arial"/>
        <family val="0"/>
        <charset val="1"/>
      </rPr>
      <t xml:space="preserve">-3-B-②</t>
    </r>
    <r>
      <rPr>
        <sz val="10"/>
        <rFont val="Noto Sans CJK SC"/>
        <family val="2"/>
      </rPr>
      <t xml:space="preserve">（三尖弁閉鎖症、</t>
    </r>
    <r>
      <rPr>
        <sz val="10"/>
        <rFont val="Arial"/>
        <family val="0"/>
        <charset val="1"/>
      </rPr>
      <t xml:space="preserve">c</t>
    </r>
    <r>
      <rPr>
        <sz val="10"/>
        <rFont val="Noto Sans CJK SC"/>
        <family val="2"/>
      </rPr>
      <t xml:space="preserve">）；医学各論 Ⅴ</t>
    </r>
    <r>
      <rPr>
        <sz val="10"/>
        <rFont val="Arial"/>
        <family val="0"/>
        <charset val="1"/>
      </rPr>
      <t xml:space="preserve">-3-B-③</t>
    </r>
    <r>
      <rPr>
        <sz val="10"/>
        <rFont val="Noto Sans CJK SC"/>
        <family val="2"/>
      </rPr>
      <t xml:space="preserve">（肺動脈閉鎖症、</t>
    </r>
    <r>
      <rPr>
        <sz val="10"/>
        <rFont val="Arial"/>
        <family val="0"/>
        <charset val="1"/>
      </rPr>
      <t xml:space="preserve">c</t>
    </r>
    <r>
      <rPr>
        <sz val="10"/>
        <rFont val="Noto Sans CJK SC"/>
        <family val="2"/>
      </rPr>
      <t xml:space="preserve">）</t>
    </r>
  </si>
  <si>
    <t xml:space="preserve">SRC-269</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</si>
  <si>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210</t>
    </r>
    <r>
      <rPr>
        <sz val="10"/>
        <rFont val="Noto Sans CJK SC"/>
        <family val="2"/>
      </rPr>
      <t xml:space="preserve">〜</t>
    </r>
    <r>
      <rPr>
        <sz val="10"/>
        <rFont val="Arial"/>
        <family val="0"/>
        <charset val="1"/>
      </rPr>
      <t xml:space="preserve">213 </t>
    </r>
    <r>
      <rPr>
        <sz val="10"/>
        <rFont val="Noto Sans CJK SC"/>
        <family val="2"/>
      </rPr>
      <t xml:space="preserve">単心室症・左心低形成症候群・三尖弁閉鎖症・心室中隔欠損を伴わない肺動脈閉鎖症（単心室循環症候群）概要、診断基準等</t>
    </r>
  </si>
  <si>
    <t xml:space="preserve">CH-018</t>
  </si>
  <si>
    <r>
      <rPr>
        <sz val="10"/>
        <rFont val="Arial"/>
        <family val="0"/>
        <charset val="1"/>
      </rPr>
      <t xml:space="preserve">Fontan </t>
    </r>
    <r>
      <rPr>
        <sz val="10"/>
        <rFont val="Noto Sans CJK SC"/>
        <family val="2"/>
      </rPr>
      <t xml:space="preserve">循環は長期的には破綻しやすく、</t>
    </r>
    <r>
      <rPr>
        <sz val="10"/>
        <rFont val="Arial"/>
        <family val="0"/>
        <charset val="1"/>
      </rPr>
      <t xml:space="preserve">Fontan </t>
    </r>
    <r>
      <rPr>
        <sz val="10"/>
        <rFont val="Noto Sans CJK SC"/>
        <family val="2"/>
      </rPr>
      <t xml:space="preserve">術後症候群として難治性不整脈、肝線維化・肝硬変、蛋白漏出性胃腸症、鋳型気管支炎、血栓塞栓症などが起こる。体心室が解剖学的左室の疾患（左室型単心室、三尖弁閉鎖症）は比較的予後がよいが、解剖学的右室が体心室の疾患（左心低形成症候群など）は予後が悪い。心室中隔欠損を伴わない肺動脈閉鎖症では、右室と冠動脈の類洞交通による心筋虚血で突然死することがある。</t>
    </r>
  </si>
  <si>
    <r>
      <rPr>
        <sz val="10"/>
        <rFont val="Arial"/>
        <family val="0"/>
        <charset val="1"/>
      </rPr>
      <t xml:space="preserve">Fontan </t>
    </r>
    <r>
      <rPr>
        <sz val="10"/>
        <rFont val="Noto Sans CJK SC"/>
        <family val="2"/>
      </rPr>
      <t xml:space="preserve">型手術後の患者で</t>
    </r>
    <r>
      <rPr>
        <sz val="10"/>
        <rFont val="Arial"/>
        <family val="0"/>
        <charset val="1"/>
      </rPr>
      <t xml:space="preserve">40</t>
    </r>
    <r>
      <rPr>
        <sz val="10"/>
        <rFont val="Noto Sans CJK SC"/>
        <family val="2"/>
      </rPr>
      <t xml:space="preserve">歳以上は少なく、</t>
    </r>
    <r>
      <rPr>
        <sz val="10"/>
        <rFont val="Arial"/>
        <family val="0"/>
        <charset val="1"/>
      </rPr>
      <t xml:space="preserve">50</t>
    </r>
    <r>
      <rPr>
        <sz val="10"/>
        <rFont val="Noto Sans CJK SC"/>
        <family val="2"/>
      </rPr>
      <t xml:space="preserve">歳を超えて生存するのは困難とされる</t>
    </r>
  </si>
  <si>
    <t xml:space="preserve">CH-019</t>
  </si>
  <si>
    <t xml:space="preserve">両大血管右室起始症</t>
  </si>
  <si>
    <r>
      <rPr>
        <sz val="10"/>
        <rFont val="Noto Sans CJK SC"/>
        <family val="2"/>
      </rPr>
      <t xml:space="preserve">両大血管右室起始症は、一方の大血管が完全に、もう一方も</t>
    </r>
    <r>
      <rPr>
        <sz val="10"/>
        <rFont val="Arial"/>
        <family val="0"/>
        <charset val="1"/>
      </rPr>
      <t xml:space="preserve">50%</t>
    </r>
    <r>
      <rPr>
        <sz val="10"/>
        <rFont val="Noto Sans CJK SC"/>
        <family val="2"/>
      </rPr>
      <t xml:space="preserve">以上が右室から起始するもので、心室中隔欠損の位置（大動脈弁下、肺動脈弁下、両大血管下、遠隔）で分類される。肺動脈狭窄がなければ肺血流の増加による心不全、肺動脈狭窄があれば </t>
    </r>
    <r>
      <rPr>
        <sz val="10"/>
        <rFont val="Arial"/>
        <family val="0"/>
        <charset val="1"/>
      </rPr>
      <t xml:space="preserve">Fallot </t>
    </r>
    <r>
      <rPr>
        <sz val="10"/>
        <rFont val="Noto Sans CJK SC"/>
        <family val="2"/>
      </rPr>
      <t xml:space="preserve">四徴症に似たチアノーゼ、大血管転位型ではチアノーゼと心不全が混在し、解剖に応じて心内修復術、動脈スイッチ手術、</t>
    </r>
    <r>
      <rPr>
        <sz val="10"/>
        <rFont val="Arial"/>
        <family val="0"/>
        <charset val="1"/>
      </rPr>
      <t xml:space="preserve">Rastelli </t>
    </r>
    <r>
      <rPr>
        <sz val="10"/>
        <rFont val="Noto Sans CJK SC"/>
        <family val="2"/>
      </rPr>
      <t xml:space="preserve">手術、</t>
    </r>
    <r>
      <rPr>
        <sz val="10"/>
        <rFont val="Arial"/>
        <family val="0"/>
        <charset val="1"/>
      </rPr>
      <t xml:space="preserve">Fontan </t>
    </r>
    <r>
      <rPr>
        <sz val="10"/>
        <rFont val="Noto Sans CJK SC"/>
        <family val="2"/>
      </rPr>
      <t xml:space="preserve">型手術を選ぶ。</t>
    </r>
  </si>
  <si>
    <r>
      <rPr>
        <sz val="10"/>
        <rFont val="Noto Sans CJK SC"/>
        <family val="2"/>
      </rPr>
      <t xml:space="preserve">医学各論 Ⅴ</t>
    </r>
    <r>
      <rPr>
        <sz val="10"/>
        <rFont val="Arial"/>
        <family val="0"/>
        <charset val="1"/>
      </rPr>
      <t xml:space="preserve">-3-C-⑥</t>
    </r>
    <r>
      <rPr>
        <sz val="10"/>
        <rFont val="Noto Sans CJK SC"/>
        <family val="2"/>
      </rPr>
      <t xml:space="preserve">（両大血管右室起始症、</t>
    </r>
    <r>
      <rPr>
        <sz val="10"/>
        <rFont val="Arial"/>
        <family val="0"/>
        <charset val="1"/>
      </rPr>
      <t xml:space="preserve">c</t>
    </r>
    <r>
      <rPr>
        <sz val="10"/>
        <rFont val="Noto Sans CJK SC"/>
        <family val="2"/>
      </rPr>
      <t xml:space="preserve">）</t>
    </r>
  </si>
  <si>
    <t xml:space="preserve">SRC-270</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</si>
  <si>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216 </t>
    </r>
    <r>
      <rPr>
        <sz val="10"/>
        <rFont val="Noto Sans CJK SC"/>
        <family val="2"/>
      </rPr>
      <t xml:space="preserve">両大血管右室起始症 概要、診断基準等</t>
    </r>
  </si>
  <si>
    <t xml:space="preserve">CH-020</t>
  </si>
  <si>
    <r>
      <rPr>
        <sz val="10"/>
        <rFont val="Arial"/>
        <family val="0"/>
        <charset val="1"/>
      </rPr>
      <t xml:space="preserve">Ebstein</t>
    </r>
    <r>
      <rPr>
        <sz val="10"/>
        <rFont val="Noto Sans CJK SC"/>
        <family val="2"/>
      </rPr>
      <t xml:space="preserve">奇形</t>
    </r>
  </si>
  <si>
    <r>
      <rPr>
        <sz val="10"/>
        <rFont val="Arial"/>
        <family val="0"/>
        <charset val="1"/>
      </rPr>
      <t xml:space="preserve">Ebstein </t>
    </r>
    <r>
      <rPr>
        <sz val="10"/>
        <rFont val="Noto Sans CJK SC"/>
        <family val="2"/>
      </rPr>
      <t xml:space="preserve">奇形（エプスタイン病）は、心エコーで、三尖弁中隔尖の付着部が僧帽弁の付着部より心尖方向へ</t>
    </r>
    <r>
      <rPr>
        <sz val="10"/>
        <rFont val="Arial"/>
        <family val="0"/>
        <charset val="1"/>
      </rPr>
      <t xml:space="preserve">8 mm/m²</t>
    </r>
    <r>
      <rPr>
        <sz val="10"/>
        <rFont val="Noto Sans CJK SC"/>
        <family val="2"/>
      </rPr>
      <t xml:space="preserve">以上ずれていること、右房化右室、三尖弁逆流のすべてを確認して診断する。指定難病の調査票では、合併しうる </t>
    </r>
    <r>
      <rPr>
        <sz val="10"/>
        <rFont val="Arial"/>
        <family val="0"/>
        <charset val="1"/>
      </rPr>
      <t xml:space="preserve">WPW </t>
    </r>
    <r>
      <rPr>
        <sz val="10"/>
        <rFont val="Noto Sans CJK SC"/>
        <family val="2"/>
      </rPr>
      <t xml:space="preserve">症候群や上室頻拍、治療として三尖弁形成術（</t>
    </r>
    <r>
      <rPr>
        <sz val="10"/>
        <rFont val="Arial"/>
        <family val="0"/>
        <charset val="1"/>
      </rPr>
      <t xml:space="preserve">Cone </t>
    </r>
    <r>
      <rPr>
        <sz val="10"/>
        <rFont val="Noto Sans CJK SC"/>
        <family val="2"/>
      </rPr>
      <t xml:space="preserve">手術など）、弁置換術、</t>
    </r>
    <r>
      <rPr>
        <sz val="10"/>
        <rFont val="Arial"/>
        <family val="0"/>
        <charset val="1"/>
      </rPr>
      <t xml:space="preserve">Glenn </t>
    </r>
    <r>
      <rPr>
        <sz val="10"/>
        <rFont val="Noto Sans CJK SC"/>
        <family val="2"/>
      </rPr>
      <t xml:space="preserve">手術・</t>
    </r>
    <r>
      <rPr>
        <sz val="10"/>
        <rFont val="Arial"/>
        <family val="0"/>
        <charset val="1"/>
      </rPr>
      <t xml:space="preserve">Fontan </t>
    </r>
    <r>
      <rPr>
        <sz val="10"/>
        <rFont val="Noto Sans CJK SC"/>
        <family val="2"/>
      </rPr>
      <t xml:space="preserve">型手術、カテーテルアブレーションがあげられている。</t>
    </r>
  </si>
  <si>
    <r>
      <rPr>
        <sz val="10"/>
        <rFont val="Noto Sans CJK SC"/>
        <family val="2"/>
      </rPr>
      <t xml:space="preserve">医学各論 Ⅴ</t>
    </r>
    <r>
      <rPr>
        <sz val="10"/>
        <rFont val="Arial"/>
        <family val="0"/>
        <charset val="1"/>
      </rPr>
      <t xml:space="preserve">-3-C-①</t>
    </r>
    <r>
      <rPr>
        <sz val="10"/>
        <rFont val="Noto Sans CJK SC"/>
        <family val="2"/>
      </rPr>
      <t xml:space="preserve">（</t>
    </r>
    <r>
      <rPr>
        <sz val="10"/>
        <rFont val="Arial"/>
        <family val="0"/>
        <charset val="1"/>
      </rPr>
      <t xml:space="preserve">Ebstein</t>
    </r>
    <r>
      <rPr>
        <sz val="10"/>
        <rFont val="Noto Sans CJK SC"/>
        <family val="2"/>
      </rPr>
      <t xml:space="preserve">奇形、</t>
    </r>
    <r>
      <rPr>
        <sz val="10"/>
        <rFont val="Arial"/>
        <family val="0"/>
        <charset val="1"/>
      </rPr>
      <t xml:space="preserve">b</t>
    </r>
    <r>
      <rPr>
        <sz val="10"/>
        <rFont val="Noto Sans CJK SC"/>
        <family val="2"/>
      </rPr>
      <t xml:space="preserve">）</t>
    </r>
  </si>
  <si>
    <t xml:space="preserve">SRC-271</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</si>
  <si>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217 </t>
    </r>
    <r>
      <rPr>
        <sz val="10"/>
        <rFont val="Noto Sans CJK SC"/>
        <family val="2"/>
      </rPr>
      <t xml:space="preserve">エプスタイン病 臨床調査個人票</t>
    </r>
  </si>
  <si>
    <t xml:space="preserve">概要・診断基準の文書ではなく臨床調査個人票（記入様式）で確認した。頻度と予後は未確認</t>
  </si>
  <si>
    <t xml:space="preserve">CH-021</t>
  </si>
  <si>
    <t xml:space="preserve">大動脈縮窄症、大動脈離断症</t>
  </si>
  <si>
    <r>
      <rPr>
        <sz val="10"/>
        <rFont val="Noto Sans CJK SC"/>
        <family val="2"/>
      </rPr>
      <t xml:space="preserve">大動脈縮窄症では、頭部と上肢の血圧・脈拍は正常か高い一方で、下肢では血圧が低く脈が弱い。年長児や成人では上肢の高血圧でみつかることが多い。新生児のパルスオキシメトリ検診では見逃されやすく、症状が出たら年齢にかかわらず狭窄部を広げる（バルーン拡張、ステント、切除と再建の手術）。術後も高血圧が続くことが多く、生涯の経過観察が必要である。米国では約</t>
    </r>
    <r>
      <rPr>
        <sz val="10"/>
        <rFont val="Arial"/>
        <family val="0"/>
        <charset val="1"/>
      </rPr>
      <t xml:space="preserve">1,724</t>
    </r>
    <r>
      <rPr>
        <sz val="10"/>
        <rFont val="Noto Sans CJK SC"/>
        <family val="2"/>
      </rPr>
      <t xml:space="preserve">人に</t>
    </r>
    <r>
      <rPr>
        <sz val="10"/>
        <rFont val="Arial"/>
        <family val="0"/>
        <charset val="1"/>
      </rPr>
      <t xml:space="preserve">1</t>
    </r>
    <r>
      <rPr>
        <sz val="10"/>
        <rFont val="Noto Sans CJK SC"/>
        <family val="2"/>
      </rPr>
      <t xml:space="preserve">人（年約</t>
    </r>
    <r>
      <rPr>
        <sz val="10"/>
        <rFont val="Arial"/>
        <family val="0"/>
        <charset val="1"/>
      </rPr>
      <t xml:space="preserve">2,060</t>
    </r>
    <r>
      <rPr>
        <sz val="10"/>
        <rFont val="Noto Sans CJK SC"/>
        <family val="2"/>
      </rPr>
      <t xml:space="preserve">人）にみられる。</t>
    </r>
  </si>
  <si>
    <r>
      <rPr>
        <sz val="10"/>
        <rFont val="Noto Sans CJK SC"/>
        <family val="2"/>
      </rPr>
      <t xml:space="preserve">医学各論 Ⅴ</t>
    </r>
    <r>
      <rPr>
        <sz val="10"/>
        <rFont val="Arial"/>
        <family val="0"/>
        <charset val="1"/>
      </rPr>
      <t xml:space="preserve">-3-C-③</t>
    </r>
    <r>
      <rPr>
        <sz val="10"/>
        <rFont val="Noto Sans CJK SC"/>
        <family val="2"/>
      </rPr>
      <t xml:space="preserve">（大動脈縮窄症、大動脈離断症、</t>
    </r>
    <r>
      <rPr>
        <sz val="10"/>
        <rFont val="Arial"/>
        <family val="0"/>
        <charset val="1"/>
      </rPr>
      <t xml:space="preserve">b</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</si>
  <si>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TBL-01-00-199 (id: JlvnlwU)</t>
    </r>
  </si>
  <si>
    <t xml:space="preserve">SRC-262</t>
  </si>
  <si>
    <r>
      <rPr>
        <sz val="10"/>
        <rFont val="Arial"/>
        <family val="0"/>
        <charset val="1"/>
      </rPr>
      <t xml:space="preserve">Centers for Disease Control and Prevention. Coarctation of the Aorta. 2026</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9</t>
    </r>
    <r>
      <rPr>
        <sz val="10"/>
        <rFont val="Noto Sans CJK SC"/>
        <family val="2"/>
      </rPr>
      <t xml:space="preserve">日確認版</t>
    </r>
  </si>
  <si>
    <t xml:space="preserve">CH-022</t>
  </si>
  <si>
    <t xml:space="preserve">総肺静脈還流異常症</t>
  </si>
  <si>
    <r>
      <rPr>
        <sz val="10"/>
        <rFont val="Noto Sans CJK SC"/>
        <family val="2"/>
      </rPr>
      <t xml:space="preserve">総肺静脈還流異常症では、肺静脈が左房につながらず、異常な経路（心上部型、心臓型、心下部型）で右心系に戻るため、心房中隔欠損を通って混合血が左心系に流れる。多くは出生直後からチアノーゼや呼吸障害を示し、手術で肺静脈を左房につなぎ直して異常な接続と心房中隔欠損を閉じる。米国では約</t>
    </r>
    <r>
      <rPr>
        <sz val="10"/>
        <rFont val="Arial"/>
        <family val="0"/>
        <charset val="1"/>
      </rPr>
      <t xml:space="preserve">6,667</t>
    </r>
    <r>
      <rPr>
        <sz val="10"/>
        <rFont val="Noto Sans CJK SC"/>
        <family val="2"/>
      </rPr>
      <t xml:space="preserve">人に</t>
    </r>
    <r>
      <rPr>
        <sz val="10"/>
        <rFont val="Arial"/>
        <family val="0"/>
        <charset val="1"/>
      </rPr>
      <t xml:space="preserve">1</t>
    </r>
    <r>
      <rPr>
        <sz val="10"/>
        <rFont val="Noto Sans CJK SC"/>
        <family val="2"/>
      </rPr>
      <t xml:space="preserve">人（年約</t>
    </r>
    <r>
      <rPr>
        <sz val="10"/>
        <rFont val="Arial"/>
        <family val="0"/>
        <charset val="1"/>
      </rPr>
      <t xml:space="preserve">540</t>
    </r>
    <r>
      <rPr>
        <sz val="10"/>
        <rFont val="Noto Sans CJK SC"/>
        <family val="2"/>
      </rPr>
      <t xml:space="preserve">人）にみられる。</t>
    </r>
  </si>
  <si>
    <r>
      <rPr>
        <sz val="10"/>
        <rFont val="Noto Sans CJK SC"/>
        <family val="2"/>
      </rPr>
      <t xml:space="preserve">医学各論 Ⅴ</t>
    </r>
    <r>
      <rPr>
        <sz val="10"/>
        <rFont val="Arial"/>
        <family val="0"/>
        <charset val="1"/>
      </rPr>
      <t xml:space="preserve">-3-C-④</t>
    </r>
    <r>
      <rPr>
        <sz val="10"/>
        <rFont val="Noto Sans CJK SC"/>
        <family val="2"/>
      </rPr>
      <t xml:space="preserve">（総肺静脈還流異常症、</t>
    </r>
    <r>
      <rPr>
        <sz val="10"/>
        <rFont val="Arial"/>
        <family val="0"/>
        <charset val="1"/>
      </rPr>
      <t xml:space="preserve">b</t>
    </r>
    <r>
      <rPr>
        <sz val="10"/>
        <rFont val="Noto Sans CJK SC"/>
        <family val="2"/>
      </rPr>
      <t xml:space="preserve">）</t>
    </r>
  </si>
  <si>
    <t xml:space="preserve">SRC-263</t>
  </si>
  <si>
    <r>
      <rPr>
        <sz val="10"/>
        <rFont val="Arial"/>
        <family val="0"/>
        <charset val="1"/>
      </rPr>
      <t xml:space="preserve">Centers for Disease Control and Prevention. Total Anomalous Pulmonary Venous Return (TAPVR). 2026</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9</t>
    </r>
    <r>
      <rPr>
        <sz val="10"/>
        <rFont val="Noto Sans CJK SC"/>
        <family val="2"/>
      </rPr>
      <t xml:space="preserve">日確認版</t>
    </r>
  </si>
  <si>
    <r>
      <rPr>
        <sz val="10"/>
        <rFont val="Noto Sans CJK SC"/>
        <family val="2"/>
      </rPr>
      <t xml:space="preserve">頻度は </t>
    </r>
    <r>
      <rPr>
        <sz val="10"/>
        <rFont val="Arial"/>
        <family val="0"/>
        <charset val="1"/>
      </rPr>
      <t xml:space="preserve">CDC </t>
    </r>
    <r>
      <rPr>
        <sz val="10"/>
        <rFont val="Noto Sans CJK SC"/>
        <family val="2"/>
      </rPr>
      <t xml:space="preserve">が引用した</t>
    </r>
    <r>
      <rPr>
        <sz val="10"/>
        <rFont val="Arial"/>
        <family val="0"/>
        <charset val="1"/>
      </rPr>
      <t xml:space="preserve">2016</t>
    </r>
    <r>
      <rPr>
        <sz val="10"/>
        <rFont val="Noto Sans CJK SC"/>
        <family val="2"/>
      </rPr>
      <t xml:space="preserve">〜</t>
    </r>
    <r>
      <rPr>
        <sz val="10"/>
        <rFont val="Arial"/>
        <family val="0"/>
        <charset val="1"/>
      </rPr>
      <t xml:space="preserve">2020</t>
    </r>
    <r>
      <rPr>
        <sz val="10"/>
        <rFont val="Noto Sans CJK SC"/>
        <family val="2"/>
      </rPr>
      <t xml:space="preserve">年の全国推計による（二次資料経由）。肺静脈狭窄などの遠隔期合併症はページに記載がない</t>
    </r>
  </si>
  <si>
    <t xml:space="preserve">CH-023</t>
  </si>
  <si>
    <r>
      <rPr>
        <sz val="10"/>
        <rFont val="Noto Sans CJK SC"/>
        <family val="2"/>
      </rPr>
      <t xml:space="preserve">新生児の重症先天性心疾患のパルスオキシメトリ検診は生後</t>
    </r>
    <r>
      <rPr>
        <sz val="10"/>
        <rFont val="Arial"/>
        <family val="0"/>
        <charset val="1"/>
      </rPr>
      <t xml:space="preserve">24</t>
    </r>
    <r>
      <rPr>
        <sz val="10"/>
        <rFont val="Noto Sans CJK SC"/>
        <family val="2"/>
      </rPr>
      <t xml:space="preserve">時間以降（それより前に退院する場合はできるだけ遅く）に行い、主な対象は左心低形成症候群、肺動脈閉鎖症、</t>
    </r>
    <r>
      <rPr>
        <sz val="10"/>
        <rFont val="Arial"/>
        <family val="0"/>
        <charset val="1"/>
      </rPr>
      <t xml:space="preserve">Fallot </t>
    </r>
    <r>
      <rPr>
        <sz val="10"/>
        <rFont val="Noto Sans CJK SC"/>
        <family val="2"/>
      </rPr>
      <t xml:space="preserve">四徴症、総肺静脈還流異常症、大血管転位症、三尖弁閉鎖症、総動脈幹症の</t>
    </r>
    <r>
      <rPr>
        <sz val="10"/>
        <rFont val="Arial"/>
        <family val="0"/>
        <charset val="1"/>
      </rPr>
      <t xml:space="preserve">7</t>
    </r>
    <r>
      <rPr>
        <sz val="10"/>
        <rFont val="Noto Sans CJK SC"/>
        <family val="2"/>
      </rPr>
      <t xml:space="preserve">つである。検診が正常でも重症心疾患は否定できない。米国では検診の義務化が、重症先天性心疾患による乳児早期の死亡の</t>
    </r>
    <r>
      <rPr>
        <sz val="10"/>
        <rFont val="Arial"/>
        <family val="0"/>
        <charset val="1"/>
      </rPr>
      <t xml:space="preserve">33%</t>
    </r>
    <r>
      <rPr>
        <sz val="10"/>
        <rFont val="Noto Sans CJK SC"/>
        <family val="2"/>
      </rPr>
      <t xml:space="preserve">減少（年約</t>
    </r>
    <r>
      <rPr>
        <sz val="10"/>
        <rFont val="Arial"/>
        <family val="0"/>
        <charset val="1"/>
      </rPr>
      <t xml:space="preserve">120</t>
    </r>
    <r>
      <rPr>
        <sz val="10"/>
        <rFont val="Noto Sans CJK SC"/>
        <family val="2"/>
      </rPr>
      <t xml:space="preserve">人）と関連している。</t>
    </r>
  </si>
  <si>
    <r>
      <rPr>
        <sz val="10"/>
        <rFont val="Noto Sans CJK SC"/>
        <family val="2"/>
      </rPr>
      <t xml:space="preserve">医学各論 Ⅴ</t>
    </r>
    <r>
      <rPr>
        <sz val="10"/>
        <rFont val="Arial"/>
        <family val="0"/>
        <charset val="1"/>
      </rPr>
      <t xml:space="preserve">-3-C-②</t>
    </r>
    <r>
      <rPr>
        <sz val="10"/>
        <rFont val="Noto Sans CJK SC"/>
        <family val="2"/>
      </rPr>
      <t xml:space="preserve">（完全大血管転位症、</t>
    </r>
    <r>
      <rPr>
        <sz val="10"/>
        <rFont val="Arial"/>
        <family val="0"/>
        <charset val="1"/>
      </rPr>
      <t xml:space="preserve">b</t>
    </r>
    <r>
      <rPr>
        <sz val="10"/>
        <rFont val="Noto Sans CJK SC"/>
        <family val="2"/>
      </rPr>
      <t xml:space="preserve">）；医学各論 Ⅴ</t>
    </r>
    <r>
      <rPr>
        <sz val="10"/>
        <rFont val="Arial"/>
        <family val="0"/>
        <charset val="1"/>
      </rPr>
      <t xml:space="preserve">-3-C-④</t>
    </r>
    <r>
      <rPr>
        <sz val="10"/>
        <rFont val="Noto Sans CJK SC"/>
        <family val="2"/>
      </rPr>
      <t xml:space="preserve">（総肺静脈還流異常症、</t>
    </r>
    <r>
      <rPr>
        <sz val="10"/>
        <rFont val="Arial"/>
        <family val="0"/>
        <charset val="1"/>
      </rPr>
      <t xml:space="preserve">b</t>
    </r>
    <r>
      <rPr>
        <sz val="10"/>
        <rFont val="Noto Sans CJK SC"/>
        <family val="2"/>
      </rPr>
      <t xml:space="preserve">）；医学各論 Ⅴ</t>
    </r>
    <r>
      <rPr>
        <sz val="10"/>
        <rFont val="Arial"/>
        <family val="0"/>
        <charset val="1"/>
      </rPr>
      <t xml:space="preserve">-3-B-①</t>
    </r>
    <r>
      <rPr>
        <sz val="10"/>
        <rFont val="Noto Sans CJK SC"/>
        <family val="2"/>
      </rPr>
      <t xml:space="preserve">（</t>
    </r>
    <r>
      <rPr>
        <sz val="10"/>
        <rFont val="Arial"/>
        <family val="0"/>
        <charset val="1"/>
      </rPr>
      <t xml:space="preserve">Fallot</t>
    </r>
    <r>
      <rPr>
        <sz val="10"/>
        <rFont val="Noto Sans CJK SC"/>
        <family val="2"/>
      </rPr>
      <t xml:space="preserve">四徴症、</t>
    </r>
    <r>
      <rPr>
        <sz val="10"/>
        <rFont val="Arial"/>
        <family val="0"/>
        <charset val="1"/>
      </rPr>
      <t xml:space="preserve">b</t>
    </r>
    <r>
      <rPr>
        <sz val="10"/>
        <rFont val="Noto Sans CJK SC"/>
        <family val="2"/>
      </rPr>
      <t xml:space="preserve">）；医学各論 Ⅴ</t>
    </r>
    <r>
      <rPr>
        <sz val="10"/>
        <rFont val="Arial"/>
        <family val="0"/>
        <charset val="1"/>
      </rPr>
      <t xml:space="preserve">-3-B-②</t>
    </r>
    <r>
      <rPr>
        <sz val="10"/>
        <rFont val="Noto Sans CJK SC"/>
        <family val="2"/>
      </rPr>
      <t xml:space="preserve">（三尖弁閉鎖症、</t>
    </r>
    <r>
      <rPr>
        <sz val="10"/>
        <rFont val="Arial"/>
        <family val="0"/>
        <charset val="1"/>
      </rPr>
      <t xml:space="preserve">c</t>
    </r>
    <r>
      <rPr>
        <sz val="10"/>
        <rFont val="Noto Sans CJK SC"/>
        <family val="2"/>
      </rPr>
      <t xml:space="preserve">）；医学各論 Ⅴ</t>
    </r>
    <r>
      <rPr>
        <sz val="10"/>
        <rFont val="Arial"/>
        <family val="0"/>
        <charset val="1"/>
      </rPr>
      <t xml:space="preserve">-3-B-③</t>
    </r>
    <r>
      <rPr>
        <sz val="10"/>
        <rFont val="Noto Sans CJK SC"/>
        <family val="2"/>
      </rPr>
      <t xml:space="preserve">（肺動脈閉鎖症、</t>
    </r>
    <r>
      <rPr>
        <sz val="10"/>
        <rFont val="Arial"/>
        <family val="0"/>
        <charset val="1"/>
      </rPr>
      <t xml:space="preserve">c</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</si>
  <si>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PS-02-06-03 (id: JkxnuQo)</t>
    </r>
  </si>
  <si>
    <t xml:space="preserve">SRC-264</t>
  </si>
  <si>
    <r>
      <rPr>
        <sz val="10"/>
        <rFont val="Arial"/>
        <family val="0"/>
        <charset val="1"/>
      </rPr>
      <t xml:space="preserve">Centers for Disease Control and Prevention. Screening for Critical Congenital Heart Defects. 2026</t>
    </r>
    <r>
      <rPr>
        <sz val="10"/>
        <rFont val="Noto Sans CJK SC"/>
        <family val="2"/>
      </rPr>
      <t xml:space="preserve">年</t>
    </r>
    <r>
      <rPr>
        <sz val="10"/>
        <rFont val="Arial"/>
        <family val="0"/>
        <charset val="1"/>
      </rPr>
      <t xml:space="preserve">10</t>
    </r>
    <r>
      <rPr>
        <sz val="10"/>
        <rFont val="Noto Sans CJK SC"/>
        <family val="2"/>
      </rPr>
      <t xml:space="preserve">月</t>
    </r>
    <r>
      <rPr>
        <sz val="10"/>
        <rFont val="Arial"/>
        <family val="0"/>
        <charset val="1"/>
      </rPr>
      <t xml:space="preserve">14</t>
    </r>
    <r>
      <rPr>
        <sz val="10"/>
        <rFont val="Noto Sans CJK SC"/>
        <family val="2"/>
      </rPr>
      <t xml:space="preserve">日確認版</t>
    </r>
  </si>
  <si>
    <r>
      <rPr>
        <sz val="10"/>
        <rFont val="Arial"/>
        <family val="0"/>
        <charset val="1"/>
      </rPr>
      <t xml:space="preserve">SpO2 </t>
    </r>
    <r>
      <rPr>
        <sz val="10"/>
        <rFont val="Noto Sans CJK SC"/>
        <family val="2"/>
      </rPr>
      <t xml:space="preserve">の判定基準の数値はページに記載がない</t>
    </r>
  </si>
  <si>
    <t xml:space="preserve">CH-024</t>
  </si>
  <si>
    <t xml:space="preserve">動脈管開存症</t>
  </si>
  <si>
    <r>
      <rPr>
        <sz val="10"/>
        <rFont val="Noto Sans CJK SC"/>
        <family val="2"/>
      </rPr>
      <t xml:space="preserve">動脈管開存症は、大動脈と肺動脈をつなぐ動脈管が生後に閉じずに残るもので、頻度の高い単純な先天性心疾患の</t>
    </r>
    <r>
      <rPr>
        <sz val="10"/>
        <rFont val="Arial"/>
        <family val="0"/>
        <charset val="1"/>
      </rPr>
      <t xml:space="preserve">1</t>
    </r>
    <r>
      <rPr>
        <sz val="10"/>
        <rFont val="Noto Sans CJK SC"/>
        <family val="2"/>
      </rPr>
      <t xml:space="preserve">つであり、小さいものは自然に閉じることがある。</t>
    </r>
  </si>
  <si>
    <r>
      <rPr>
        <sz val="10"/>
        <rFont val="Noto Sans CJK SC"/>
        <family val="2"/>
      </rPr>
      <t xml:space="preserve">医学各論 Ⅴ</t>
    </r>
    <r>
      <rPr>
        <sz val="10"/>
        <rFont val="Arial"/>
        <family val="0"/>
        <charset val="1"/>
      </rPr>
      <t xml:space="preserve">-3-A-③</t>
    </r>
    <r>
      <rPr>
        <sz val="10"/>
        <rFont val="Noto Sans CJK SC"/>
        <family val="2"/>
      </rPr>
      <t xml:space="preserve">（動脈管開存症、</t>
    </r>
    <r>
      <rPr>
        <sz val="10"/>
        <rFont val="Arial"/>
        <family val="0"/>
        <charset val="1"/>
      </rPr>
      <t xml:space="preserve">b</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</si>
  <si>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TBL-01-00-187 (id: JlvnlvE)</t>
    </r>
    <r>
      <rPr>
        <sz val="10"/>
        <rFont val="Noto Sans CJK SC"/>
        <family val="2"/>
      </rPr>
      <t xml:space="preserve">；</t>
    </r>
    <r>
      <rPr>
        <sz val="10"/>
        <rFont val="Arial"/>
        <family val="0"/>
        <charset val="1"/>
      </rPr>
      <t xml:space="preserve">TBL-02-05-005 (id: JlAKpeg)</t>
    </r>
  </si>
  <si>
    <t xml:space="preserve">SRC-265</t>
  </si>
  <si>
    <r>
      <rPr>
        <sz val="10"/>
        <rFont val="Arial"/>
        <family val="0"/>
        <charset val="1"/>
      </rPr>
      <t xml:space="preserve">National Heart, Lung, and Blood Institute. Congenital Heart Defects: Types. 2022</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24</t>
    </r>
    <r>
      <rPr>
        <sz val="10"/>
        <rFont val="Noto Sans CJK SC"/>
        <family val="2"/>
      </rPr>
      <t xml:space="preserve">日更新</t>
    </r>
  </si>
  <si>
    <t xml:space="preserve">早産児での頻度と治療（薬物・カテーテル・手術）はページに記載がない</t>
  </si>
  <si>
    <t xml:space="preserve">CH-025</t>
  </si>
  <si>
    <r>
      <rPr>
        <sz val="10"/>
        <rFont val="Noto Sans CJK SC"/>
        <family val="2"/>
      </rPr>
      <t xml:space="preserve">日本胸部外科学会の</t>
    </r>
    <r>
      <rPr>
        <sz val="10"/>
        <rFont val="Arial"/>
        <family val="0"/>
        <charset val="1"/>
      </rPr>
      <t xml:space="preserve">2021</t>
    </r>
    <r>
      <rPr>
        <sz val="10"/>
        <rFont val="Noto Sans CJK SC"/>
        <family val="2"/>
      </rPr>
      <t xml:space="preserve">年の集計では、先天性心疾患の手術は</t>
    </r>
    <r>
      <rPr>
        <sz val="10"/>
        <rFont val="Arial"/>
        <family val="0"/>
        <charset val="1"/>
      </rPr>
      <t xml:space="preserve">8,349</t>
    </r>
    <r>
      <rPr>
        <sz val="10"/>
        <rFont val="Noto Sans CJK SC"/>
        <family val="2"/>
      </rPr>
      <t xml:space="preserve">件（うち開心術</t>
    </r>
    <r>
      <rPr>
        <sz val="10"/>
        <rFont val="Arial"/>
        <family val="0"/>
        <charset val="1"/>
      </rPr>
      <t xml:space="preserve">6,510</t>
    </r>
    <r>
      <rPr>
        <sz val="10"/>
        <rFont val="Noto Sans CJK SC"/>
        <family val="2"/>
      </rPr>
      <t xml:space="preserve">件）で、院内死亡率は全体で</t>
    </r>
    <r>
      <rPr>
        <sz val="10"/>
        <rFont val="Arial"/>
        <family val="0"/>
        <charset val="1"/>
      </rPr>
      <t xml:space="preserve">1.7%</t>
    </r>
    <r>
      <rPr>
        <sz val="10"/>
        <rFont val="Noto Sans CJK SC"/>
        <family val="2"/>
      </rPr>
      <t xml:space="preserve">、新生児では</t>
    </r>
    <r>
      <rPr>
        <sz val="10"/>
        <rFont val="Arial"/>
        <family val="0"/>
        <charset val="1"/>
      </rPr>
      <t xml:space="preserve">7.1%</t>
    </r>
    <r>
      <rPr>
        <sz val="10"/>
        <rFont val="Noto Sans CJK SC"/>
        <family val="2"/>
      </rPr>
      <t xml:space="preserve">だった。病変別の院内死亡率は、</t>
    </r>
    <r>
      <rPr>
        <sz val="10"/>
        <rFont val="Arial"/>
        <family val="0"/>
        <charset val="1"/>
      </rPr>
      <t xml:space="preserve">Fallot </t>
    </r>
    <r>
      <rPr>
        <sz val="10"/>
        <rFont val="Noto Sans CJK SC"/>
        <family val="2"/>
      </rPr>
      <t xml:space="preserve">四徴症</t>
    </r>
    <r>
      <rPr>
        <sz val="10"/>
        <rFont val="Arial"/>
        <family val="0"/>
        <charset val="1"/>
      </rPr>
      <t xml:space="preserve">0.5%</t>
    </r>
    <r>
      <rPr>
        <sz val="10"/>
        <rFont val="Noto Sans CJK SC"/>
        <family val="2"/>
      </rPr>
      <t xml:space="preserve">、完全型房室中隔欠損症</t>
    </r>
    <r>
      <rPr>
        <sz val="10"/>
        <rFont val="Arial"/>
        <family val="0"/>
        <charset val="1"/>
      </rPr>
      <t xml:space="preserve">2.0%</t>
    </r>
    <r>
      <rPr>
        <sz val="10"/>
        <rFont val="Noto Sans CJK SC"/>
        <family val="2"/>
      </rPr>
      <t xml:space="preserve">、心室中隔欠損症</t>
    </r>
    <r>
      <rPr>
        <sz val="10"/>
        <rFont val="Arial"/>
        <family val="0"/>
        <charset val="1"/>
      </rPr>
      <t xml:space="preserve">1.7%</t>
    </r>
    <r>
      <rPr>
        <sz val="10"/>
        <rFont val="Noto Sans CJK SC"/>
        <family val="2"/>
      </rPr>
      <t xml:space="preserve">、</t>
    </r>
    <r>
      <rPr>
        <sz val="10"/>
        <rFont val="Arial"/>
        <family val="0"/>
        <charset val="1"/>
      </rPr>
      <t xml:space="preserve">Fontan </t>
    </r>
    <r>
      <rPr>
        <sz val="10"/>
        <rFont val="Noto Sans CJK SC"/>
        <family val="2"/>
      </rPr>
      <t xml:space="preserve">型手術（</t>
    </r>
    <r>
      <rPr>
        <sz val="10"/>
        <rFont val="Arial"/>
        <family val="0"/>
        <charset val="1"/>
      </rPr>
      <t xml:space="preserve">385</t>
    </r>
    <r>
      <rPr>
        <sz val="10"/>
        <rFont val="Noto Sans CJK SC"/>
        <family val="2"/>
      </rPr>
      <t xml:space="preserve">件）</t>
    </r>
    <r>
      <rPr>
        <sz val="10"/>
        <rFont val="Arial"/>
        <family val="0"/>
        <charset val="1"/>
      </rPr>
      <t xml:space="preserve">0.8%</t>
    </r>
    <r>
      <rPr>
        <sz val="10"/>
        <rFont val="Noto Sans CJK SC"/>
        <family val="2"/>
      </rPr>
      <t xml:space="preserve">だった。</t>
    </r>
  </si>
  <si>
    <r>
      <rPr>
        <sz val="10"/>
        <rFont val="Noto Sans CJK SC"/>
        <family val="2"/>
      </rPr>
      <t xml:space="preserve">医学各論 Ⅴ</t>
    </r>
    <r>
      <rPr>
        <sz val="10"/>
        <rFont val="Arial"/>
        <family val="0"/>
        <charset val="1"/>
      </rPr>
      <t xml:space="preserve">-3-B-①</t>
    </r>
    <r>
      <rPr>
        <sz val="10"/>
        <rFont val="Noto Sans CJK SC"/>
        <family val="2"/>
      </rPr>
      <t xml:space="preserve">（</t>
    </r>
    <r>
      <rPr>
        <sz val="10"/>
        <rFont val="Arial"/>
        <family val="0"/>
        <charset val="1"/>
      </rPr>
      <t xml:space="preserve">Fallot</t>
    </r>
    <r>
      <rPr>
        <sz val="10"/>
        <rFont val="Noto Sans CJK SC"/>
        <family val="2"/>
      </rPr>
      <t xml:space="preserve">四徴症、</t>
    </r>
    <r>
      <rPr>
        <sz val="10"/>
        <rFont val="Arial"/>
        <family val="0"/>
        <charset val="1"/>
      </rPr>
      <t xml:space="preserve">b</t>
    </r>
    <r>
      <rPr>
        <sz val="10"/>
        <rFont val="Noto Sans CJK SC"/>
        <family val="2"/>
      </rPr>
      <t xml:space="preserve">）；医学各論 Ⅴ</t>
    </r>
    <r>
      <rPr>
        <sz val="10"/>
        <rFont val="Arial"/>
        <family val="0"/>
        <charset val="1"/>
      </rPr>
      <t xml:space="preserve">-3-A-④</t>
    </r>
    <r>
      <rPr>
        <sz val="10"/>
        <rFont val="Noto Sans CJK SC"/>
        <family val="2"/>
      </rPr>
      <t xml:space="preserve">（房室中隔欠損症</t>
    </r>
    <r>
      <rPr>
        <sz val="10"/>
        <rFont val="Arial"/>
        <family val="0"/>
        <charset val="1"/>
      </rPr>
      <t xml:space="preserve">&lt;</t>
    </r>
    <r>
      <rPr>
        <sz val="10"/>
        <rFont val="Noto Sans CJK SC"/>
        <family val="2"/>
      </rPr>
      <t xml:space="preserve">心内膜床欠損症</t>
    </r>
    <r>
      <rPr>
        <sz val="10"/>
        <rFont val="Arial"/>
        <family val="0"/>
        <charset val="1"/>
      </rPr>
      <t xml:space="preserve">&gt;</t>
    </r>
    <r>
      <rPr>
        <sz val="10"/>
        <rFont val="Noto Sans CJK SC"/>
        <family val="2"/>
      </rPr>
      <t xml:space="preserve">、</t>
    </r>
    <r>
      <rPr>
        <sz val="10"/>
        <rFont val="Arial"/>
        <family val="0"/>
        <charset val="1"/>
      </rPr>
      <t xml:space="preserve">c</t>
    </r>
    <r>
      <rPr>
        <sz val="10"/>
        <rFont val="Noto Sans CJK SC"/>
        <family val="2"/>
      </rPr>
      <t xml:space="preserve">）；医学各論 Ⅴ</t>
    </r>
    <r>
      <rPr>
        <sz val="10"/>
        <rFont val="Arial"/>
        <family val="0"/>
        <charset val="1"/>
      </rPr>
      <t xml:space="preserve">-3-A-②</t>
    </r>
    <r>
      <rPr>
        <sz val="10"/>
        <rFont val="Noto Sans CJK SC"/>
        <family val="2"/>
      </rPr>
      <t xml:space="preserve">（心室中隔欠損症、</t>
    </r>
    <r>
      <rPr>
        <sz val="10"/>
        <rFont val="Arial"/>
        <family val="0"/>
        <charset val="1"/>
      </rPr>
      <t xml:space="preserve">a</t>
    </r>
    <r>
      <rPr>
        <sz val="10"/>
        <rFont val="Noto Sans CJK SC"/>
        <family val="2"/>
      </rPr>
      <t xml:space="preserve">）；医学各論 Ⅴ</t>
    </r>
    <r>
      <rPr>
        <sz val="10"/>
        <rFont val="Arial"/>
        <family val="0"/>
        <charset val="1"/>
      </rPr>
      <t xml:space="preserve">-3-C-⑦</t>
    </r>
    <r>
      <rPr>
        <sz val="10"/>
        <rFont val="Noto Sans CJK SC"/>
        <family val="2"/>
      </rPr>
      <t xml:space="preserve">（単心房、単心室、</t>
    </r>
    <r>
      <rPr>
        <sz val="10"/>
        <rFont val="Arial"/>
        <family val="0"/>
        <charset val="1"/>
      </rPr>
      <t xml:space="preserve">c</t>
    </r>
    <r>
      <rPr>
        <sz val="10"/>
        <rFont val="Noto Sans CJK SC"/>
        <family val="2"/>
      </rPr>
      <t xml:space="preserve">）</t>
    </r>
  </si>
  <si>
    <t xml:space="preserve">HT-001</t>
  </si>
  <si>
    <t xml:space="preserve">本態性高血圧</t>
  </si>
  <si>
    <r>
      <rPr>
        <sz val="10"/>
        <rFont val="Noto Sans CJK SC"/>
        <family val="2"/>
      </rPr>
      <t xml:space="preserve">令和</t>
    </r>
    <r>
      <rPr>
        <sz val="10"/>
        <rFont val="Arial"/>
        <family val="0"/>
        <charset val="1"/>
      </rPr>
      <t xml:space="preserve">5</t>
    </r>
    <r>
      <rPr>
        <sz val="10"/>
        <rFont val="Noto Sans CJK SC"/>
        <family val="2"/>
      </rPr>
      <t xml:space="preserve">年（</t>
    </r>
    <r>
      <rPr>
        <sz val="10"/>
        <rFont val="Arial"/>
        <family val="0"/>
        <charset val="1"/>
      </rPr>
      <t xml:space="preserve">2023</t>
    </r>
    <r>
      <rPr>
        <sz val="10"/>
        <rFont val="Noto Sans CJK SC"/>
        <family val="2"/>
      </rPr>
      <t xml:space="preserve">年）の国民健康・栄養調査では、</t>
    </r>
    <r>
      <rPr>
        <sz val="10"/>
        <rFont val="Arial"/>
        <family val="0"/>
        <charset val="1"/>
      </rPr>
      <t xml:space="preserve">20</t>
    </r>
    <r>
      <rPr>
        <sz val="10"/>
        <rFont val="Noto Sans CJK SC"/>
        <family val="2"/>
      </rPr>
      <t xml:space="preserve">歳以上の収縮期血圧の平均は男性</t>
    </r>
    <r>
      <rPr>
        <sz val="10"/>
        <rFont val="Arial"/>
        <family val="0"/>
        <charset val="1"/>
      </rPr>
      <t xml:space="preserve">131.6 mmHg</t>
    </r>
    <r>
      <rPr>
        <sz val="10"/>
        <rFont val="Noto Sans CJK SC"/>
        <family val="2"/>
      </rPr>
      <t xml:space="preserve">、女性</t>
    </r>
    <r>
      <rPr>
        <sz val="10"/>
        <rFont val="Arial"/>
        <family val="0"/>
        <charset val="1"/>
      </rPr>
      <t xml:space="preserve">126.2 mmHg</t>
    </r>
    <r>
      <rPr>
        <sz val="10"/>
        <rFont val="Noto Sans CJK SC"/>
        <family val="2"/>
      </rPr>
      <t xml:space="preserve">で、収縮期血圧</t>
    </r>
    <r>
      <rPr>
        <sz val="10"/>
        <rFont val="Arial"/>
        <family val="0"/>
        <charset val="1"/>
      </rPr>
      <t xml:space="preserve">140 mmHg</t>
    </r>
    <r>
      <rPr>
        <sz val="10"/>
        <rFont val="Noto Sans CJK SC"/>
        <family val="2"/>
      </rPr>
      <t xml:space="preserve">以上の人の割合は男性</t>
    </r>
    <r>
      <rPr>
        <sz val="10"/>
        <rFont val="Arial"/>
        <family val="0"/>
        <charset val="1"/>
      </rPr>
      <t xml:space="preserve">27.5%</t>
    </r>
    <r>
      <rPr>
        <sz val="10"/>
        <rFont val="Noto Sans CJK SC"/>
        <family val="2"/>
      </rPr>
      <t xml:space="preserve">、女性</t>
    </r>
    <r>
      <rPr>
        <sz val="10"/>
        <rFont val="Arial"/>
        <family val="0"/>
        <charset val="1"/>
      </rPr>
      <t xml:space="preserve">22.5%</t>
    </r>
    <r>
      <rPr>
        <sz val="10"/>
        <rFont val="Noto Sans CJK SC"/>
        <family val="2"/>
      </rPr>
      <t xml:space="preserve">だった。令和元年から水銀を使わない血圧計に変わったため、それ以前の値と比べるときは注意が要る。</t>
    </r>
  </si>
  <si>
    <r>
      <rPr>
        <sz val="10"/>
        <rFont val="Noto Sans CJK SC"/>
        <family val="2"/>
      </rPr>
      <t xml:space="preserve">医学各論 Ⅴ</t>
    </r>
    <r>
      <rPr>
        <sz val="10"/>
        <rFont val="Arial"/>
        <family val="0"/>
        <charset val="1"/>
      </rPr>
      <t xml:space="preserve">-7-A</t>
    </r>
    <r>
      <rPr>
        <sz val="10"/>
        <rFont val="Noto Sans CJK SC"/>
        <family val="2"/>
      </rPr>
      <t xml:space="preserve">（本態性高血圧、</t>
    </r>
    <r>
      <rPr>
        <sz val="10"/>
        <rFont val="Arial"/>
        <family val="0"/>
        <charset val="1"/>
      </rPr>
      <t xml:space="preserve">a</t>
    </r>
    <r>
      <rPr>
        <sz val="10"/>
        <rFont val="Noto Sans CJK SC"/>
        <family val="2"/>
      </rPr>
      <t xml:space="preserve">）</t>
    </r>
  </si>
  <si>
    <t xml:space="preserve">SRC-298</t>
  </si>
  <si>
    <r>
      <rPr>
        <sz val="10"/>
        <rFont val="Noto Sans CJK SC"/>
        <family val="2"/>
      </rPr>
      <t xml:space="preserve">厚生労働省</t>
    </r>
    <r>
      <rPr>
        <sz val="10"/>
        <rFont val="Arial"/>
        <family val="0"/>
        <charset val="1"/>
      </rPr>
      <t xml:space="preserve">. </t>
    </r>
    <r>
      <rPr>
        <sz val="10"/>
        <rFont val="Noto Sans CJK SC"/>
        <family val="2"/>
      </rPr>
      <t xml:space="preserve">令和</t>
    </r>
    <r>
      <rPr>
        <sz val="10"/>
        <rFont val="Arial"/>
        <family val="0"/>
        <charset val="1"/>
      </rPr>
      <t xml:space="preserve">5</t>
    </r>
    <r>
      <rPr>
        <sz val="10"/>
        <rFont val="Noto Sans CJK SC"/>
        <family val="2"/>
      </rPr>
      <t xml:space="preserve">年国民健康・栄養調査結果の概要（</t>
    </r>
    <r>
      <rPr>
        <sz val="10"/>
        <rFont val="Arial"/>
        <family val="0"/>
        <charset val="1"/>
      </rPr>
      <t xml:space="preserve">2024</t>
    </r>
    <r>
      <rPr>
        <sz val="10"/>
        <rFont val="Noto Sans CJK SC"/>
        <family val="2"/>
      </rPr>
      <t xml:space="preserve">年</t>
    </r>
    <r>
      <rPr>
        <sz val="10"/>
        <rFont val="Arial"/>
        <family val="0"/>
        <charset val="1"/>
      </rPr>
      <t xml:space="preserve">11</t>
    </r>
    <r>
      <rPr>
        <sz val="10"/>
        <rFont val="Noto Sans CJK SC"/>
        <family val="2"/>
      </rPr>
      <t xml:space="preserve">月公表）</t>
    </r>
  </si>
  <si>
    <r>
      <rPr>
        <sz val="10"/>
        <rFont val="Noto Sans CJK SC"/>
        <family val="2"/>
      </rPr>
      <t xml:space="preserve">令和</t>
    </r>
    <r>
      <rPr>
        <sz val="10"/>
        <rFont val="Arial"/>
        <family val="0"/>
        <charset val="1"/>
      </rPr>
      <t xml:space="preserve">2</t>
    </r>
    <r>
      <rPr>
        <sz val="10"/>
        <rFont val="Noto Sans CJK SC"/>
        <family val="2"/>
      </rPr>
      <t xml:space="preserve">年・</t>
    </r>
    <r>
      <rPr>
        <sz val="10"/>
        <rFont val="Arial"/>
        <family val="0"/>
        <charset val="1"/>
      </rPr>
      <t xml:space="preserve">3</t>
    </r>
    <r>
      <rPr>
        <sz val="10"/>
        <rFont val="Noto Sans CJK SC"/>
        <family val="2"/>
      </rPr>
      <t xml:space="preserve">年は調査が中止されている。収縮期血圧</t>
    </r>
    <r>
      <rPr>
        <sz val="10"/>
        <rFont val="Arial"/>
        <family val="0"/>
        <charset val="1"/>
      </rPr>
      <t xml:space="preserve">140 mmHg</t>
    </r>
    <r>
      <rPr>
        <sz val="10"/>
        <rFont val="Noto Sans CJK SC"/>
        <family val="2"/>
      </rPr>
      <t xml:space="preserve">以上の割合は高血圧の有病率（服薬中の人を含む定義）とは一致しない</t>
    </r>
  </si>
  <si>
    <t xml:space="preserve">HT-002</t>
  </si>
  <si>
    <r>
      <rPr>
        <sz val="10"/>
        <rFont val="Noto Sans CJK SC"/>
        <family val="2"/>
      </rPr>
      <t xml:space="preserve">令和</t>
    </r>
    <r>
      <rPr>
        <sz val="10"/>
        <rFont val="Arial"/>
        <family val="0"/>
        <charset val="1"/>
      </rPr>
      <t xml:space="preserve">5</t>
    </r>
    <r>
      <rPr>
        <sz val="10"/>
        <rFont val="Noto Sans CJK SC"/>
        <family val="2"/>
      </rPr>
      <t xml:space="preserve">年（</t>
    </r>
    <r>
      <rPr>
        <sz val="10"/>
        <rFont val="Arial"/>
        <family val="0"/>
        <charset val="1"/>
      </rPr>
      <t xml:space="preserve">2023</t>
    </r>
    <r>
      <rPr>
        <sz val="10"/>
        <rFont val="Noto Sans CJK SC"/>
        <family val="2"/>
      </rPr>
      <t xml:space="preserve">年）の国民健康・栄養調査では、</t>
    </r>
    <r>
      <rPr>
        <sz val="10"/>
        <rFont val="Arial"/>
        <family val="0"/>
        <charset val="1"/>
      </rPr>
      <t xml:space="preserve">20</t>
    </r>
    <r>
      <rPr>
        <sz val="10"/>
        <rFont val="Noto Sans CJK SC"/>
        <family val="2"/>
      </rPr>
      <t xml:space="preserve">歳以上の</t>
    </r>
    <r>
      <rPr>
        <sz val="10"/>
        <rFont val="Arial"/>
        <family val="0"/>
        <charset val="1"/>
      </rPr>
      <t xml:space="preserve">1</t>
    </r>
    <r>
      <rPr>
        <sz val="10"/>
        <rFont val="Noto Sans CJK SC"/>
        <family val="2"/>
      </rPr>
      <t xml:space="preserve">日の食塩摂取量の平均は</t>
    </r>
    <r>
      <rPr>
        <sz val="10"/>
        <rFont val="Arial"/>
        <family val="0"/>
        <charset val="1"/>
      </rPr>
      <t xml:space="preserve">9.8 g</t>
    </r>
    <r>
      <rPr>
        <sz val="10"/>
        <rFont val="Noto Sans CJK SC"/>
        <family val="2"/>
      </rPr>
      <t xml:space="preserve">で、男性</t>
    </r>
    <r>
      <rPr>
        <sz val="10"/>
        <rFont val="Arial"/>
        <family val="0"/>
        <charset val="1"/>
      </rPr>
      <t xml:space="preserve">10.7 g</t>
    </r>
    <r>
      <rPr>
        <sz val="10"/>
        <rFont val="Noto Sans CJK SC"/>
        <family val="2"/>
      </rPr>
      <t xml:space="preserve">、女性</t>
    </r>
    <r>
      <rPr>
        <sz val="10"/>
        <rFont val="Arial"/>
        <family val="0"/>
        <charset val="1"/>
      </rPr>
      <t xml:space="preserve">9.1 g</t>
    </r>
    <r>
      <rPr>
        <sz val="10"/>
        <rFont val="Noto Sans CJK SC"/>
        <family val="2"/>
      </rPr>
      <t xml:space="preserve">だった。</t>
    </r>
  </si>
  <si>
    <t xml:space="preserve">摂取量は食事記録にもとづく推計で、尿中ナトリウム排泄量からの推定とは値が異なりうる</t>
  </si>
  <si>
    <t xml:space="preserve">HT-003</t>
  </si>
  <si>
    <r>
      <rPr>
        <sz val="10"/>
        <rFont val="Noto Sans CJK SC"/>
        <family val="2"/>
      </rPr>
      <t xml:space="preserve">日本高血圧学会の </t>
    </r>
    <r>
      <rPr>
        <sz val="10"/>
        <rFont val="Arial"/>
        <family val="0"/>
        <charset val="1"/>
      </rPr>
      <t xml:space="preserve">JSH2025 </t>
    </r>
    <r>
      <rPr>
        <sz val="10"/>
        <rFont val="Noto Sans CJK SC"/>
        <family val="2"/>
      </rPr>
      <t xml:space="preserve">は、降圧目標を対象集団によらず</t>
    </r>
    <r>
      <rPr>
        <sz val="10"/>
        <rFont val="Arial"/>
        <family val="0"/>
        <charset val="1"/>
      </rPr>
      <t xml:space="preserve">130/80 mmHg</t>
    </r>
    <r>
      <rPr>
        <sz val="10"/>
        <rFont val="Noto Sans CJK SC"/>
        <family val="2"/>
      </rPr>
      <t xml:space="preserve">未満に統一した。あわせて、家庭血圧の活用、心血管リスクの層別化、デジタルヘルスや行動面への介入、高齢者・女性・がんサバイバーごとの管理を新たに示している。</t>
    </r>
  </si>
  <si>
    <t xml:space="preserve">SRC-291</t>
  </si>
  <si>
    <t xml:space="preserve">Ohya Y, Sakima A, Arima H, et al. Key highlights of the Japanese Society of Hypertension Guidelines for the management of elevated blood pressure and hypertension 2025 (JSH2025). Hypertens Res 2025 (Epub 2025 Aug 29)</t>
  </si>
  <si>
    <t xml:space="preserve">10.1038/s41440-025-02331-8</t>
  </si>
  <si>
    <t xml:space="preserve">40877471</t>
  </si>
  <si>
    <t xml:space="preserve">抄録で確認した内容。家庭血圧の目標値や例外（フレイル、終末期など）の扱いは本文で確認が要る</t>
  </si>
  <si>
    <t xml:space="preserve">HT-004</t>
  </si>
  <si>
    <r>
      <rPr>
        <sz val="10"/>
        <rFont val="Arial"/>
        <family val="0"/>
        <charset val="1"/>
      </rPr>
      <t xml:space="preserve">JSH2025 </t>
    </r>
    <r>
      <rPr>
        <sz val="10"/>
        <rFont val="Noto Sans CJK SC"/>
        <family val="2"/>
      </rPr>
      <t xml:space="preserve">の降圧目標は、診察室血圧</t>
    </r>
    <r>
      <rPr>
        <sz val="10"/>
        <rFont val="Arial"/>
        <family val="0"/>
        <charset val="1"/>
      </rPr>
      <t xml:space="preserve">130/80 mmHg</t>
    </r>
    <r>
      <rPr>
        <sz val="10"/>
        <rFont val="Noto Sans CJK SC"/>
        <family val="2"/>
      </rPr>
      <t xml:space="preserve">未満、家庭血圧</t>
    </r>
    <r>
      <rPr>
        <sz val="10"/>
        <rFont val="Arial"/>
        <family val="0"/>
        <charset val="1"/>
      </rPr>
      <t xml:space="preserve">125/75 mmHg</t>
    </r>
    <r>
      <rPr>
        <sz val="10"/>
        <rFont val="Noto Sans CJK SC"/>
        <family val="2"/>
      </rPr>
      <t xml:space="preserve">未満とされる。高血圧患者一般と脳卒中既往者について、収縮期血圧</t>
    </r>
    <r>
      <rPr>
        <sz val="10"/>
        <rFont val="Arial"/>
        <family val="0"/>
        <charset val="1"/>
      </rPr>
      <t xml:space="preserve">130 mmHg</t>
    </r>
    <r>
      <rPr>
        <sz val="10"/>
        <rFont val="Noto Sans CJK SC"/>
        <family val="2"/>
      </rPr>
      <t xml:space="preserve">未満を目標にすることが、推奨の強さ</t>
    </r>
    <r>
      <rPr>
        <sz val="10"/>
        <rFont val="Arial"/>
        <family val="0"/>
        <charset val="1"/>
      </rPr>
      <t xml:space="preserve">1</t>
    </r>
    <r>
      <rPr>
        <sz val="10"/>
        <rFont val="Noto Sans CJK SC"/>
        <family val="2"/>
      </rPr>
      <t xml:space="preserve">、エビデンスレベル</t>
    </r>
    <r>
      <rPr>
        <sz val="10"/>
        <rFont val="Arial"/>
        <family val="0"/>
        <charset val="1"/>
      </rPr>
      <t xml:space="preserve">A</t>
    </r>
    <r>
      <rPr>
        <sz val="10"/>
        <rFont val="Noto Sans CJK SC"/>
        <family val="2"/>
      </rPr>
      <t xml:space="preserve">で推奨されている。</t>
    </r>
  </si>
  <si>
    <t xml:space="preserve">SRC-292</t>
  </si>
  <si>
    <r>
      <rPr>
        <sz val="10"/>
        <rFont val="Noto Sans CJK SC"/>
        <family val="2"/>
      </rPr>
      <t xml:space="preserve">有馬久富</t>
    </r>
    <r>
      <rPr>
        <sz val="10"/>
        <rFont val="Arial"/>
        <family val="0"/>
        <charset val="1"/>
      </rPr>
      <t xml:space="preserve">. </t>
    </r>
    <r>
      <rPr>
        <sz val="10"/>
        <rFont val="Noto Sans CJK SC"/>
        <family val="2"/>
      </rPr>
      <t xml:space="preserve">成果報告</t>
    </r>
    <r>
      <rPr>
        <sz val="10"/>
        <rFont val="Arial"/>
        <family val="0"/>
        <charset val="1"/>
      </rPr>
      <t xml:space="preserve">2 </t>
    </r>
    <r>
      <rPr>
        <sz val="10"/>
        <rFont val="Noto Sans CJK SC"/>
        <family val="2"/>
      </rPr>
      <t xml:space="preserve">日本高血圧学会での取り組み（成果報告会資料、</t>
    </r>
    <r>
      <rPr>
        <sz val="10"/>
        <rFont val="Arial"/>
        <family val="0"/>
        <charset val="1"/>
      </rPr>
      <t xml:space="preserve">2026</t>
    </r>
    <r>
      <rPr>
        <sz val="10"/>
        <rFont val="Noto Sans CJK SC"/>
        <family val="2"/>
      </rPr>
      <t xml:space="preserve">年</t>
    </r>
    <r>
      <rPr>
        <sz val="10"/>
        <rFont val="Arial"/>
        <family val="0"/>
        <charset val="1"/>
      </rPr>
      <t xml:space="preserve">2</t>
    </r>
    <r>
      <rPr>
        <sz val="10"/>
        <rFont val="Noto Sans CJK SC"/>
        <family val="2"/>
      </rPr>
      <t xml:space="preserve">月</t>
    </r>
    <r>
      <rPr>
        <sz val="10"/>
        <rFont val="Arial"/>
        <family val="0"/>
        <charset val="1"/>
      </rPr>
      <t xml:space="preserve">28</t>
    </r>
    <r>
      <rPr>
        <sz val="10"/>
        <rFont val="Noto Sans CJK SC"/>
        <family val="2"/>
      </rPr>
      <t xml:space="preserve">日）</t>
    </r>
    <r>
      <rPr>
        <sz val="10"/>
        <rFont val="Arial"/>
        <family val="0"/>
        <charset val="1"/>
      </rPr>
      <t xml:space="preserve">. </t>
    </r>
    <r>
      <rPr>
        <sz val="10"/>
        <rFont val="Noto Sans CJK SC"/>
        <family val="2"/>
      </rPr>
      <t xml:space="preserve">国立保健医療科学院 掲載</t>
    </r>
  </si>
  <si>
    <r>
      <rPr>
        <sz val="10"/>
        <rFont val="Noto Sans CJK SC"/>
        <family val="2"/>
      </rPr>
      <t xml:space="preserve">二次資料経由（ガイドライン作成に関わった研究者の発表スライド）。家庭血圧の目標値と推奨の強さは </t>
    </r>
    <r>
      <rPr>
        <sz val="10"/>
        <rFont val="Arial"/>
        <family val="0"/>
        <charset val="1"/>
      </rPr>
      <t xml:space="preserve">JSH2025 </t>
    </r>
    <r>
      <rPr>
        <sz val="10"/>
        <rFont val="Noto Sans CJK SC"/>
        <family val="2"/>
      </rPr>
      <t xml:space="preserve">本文で確認が要る</t>
    </r>
  </si>
  <si>
    <t xml:space="preserve">HT-005</t>
  </si>
  <si>
    <r>
      <rPr>
        <sz val="10"/>
        <rFont val="Arial"/>
        <family val="0"/>
        <charset val="1"/>
      </rPr>
      <t xml:space="preserve">2025</t>
    </r>
    <r>
      <rPr>
        <sz val="10"/>
        <rFont val="Noto Sans CJK SC"/>
        <family val="2"/>
      </rPr>
      <t xml:space="preserve">年の </t>
    </r>
    <r>
      <rPr>
        <sz val="10"/>
        <rFont val="Arial"/>
        <family val="0"/>
        <charset val="1"/>
      </rPr>
      <t xml:space="preserve">AHA/ACC </t>
    </r>
    <r>
      <rPr>
        <sz val="10"/>
        <rFont val="Noto Sans CJK SC"/>
        <family val="2"/>
      </rPr>
      <t xml:space="preserve">の高血圧ガイドラインは、成人の血圧を、正常（</t>
    </r>
    <r>
      <rPr>
        <sz val="10"/>
        <rFont val="Arial"/>
        <family val="0"/>
        <charset val="1"/>
      </rPr>
      <t xml:space="preserve">120/80 mmHg</t>
    </r>
    <r>
      <rPr>
        <sz val="10"/>
        <rFont val="Noto Sans CJK SC"/>
        <family val="2"/>
      </rPr>
      <t xml:space="preserve">未満）、上昇（収縮期</t>
    </r>
    <r>
      <rPr>
        <sz val="10"/>
        <rFont val="Arial"/>
        <family val="0"/>
        <charset val="1"/>
      </rPr>
      <t xml:space="preserve">120</t>
    </r>
    <r>
      <rPr>
        <sz val="10"/>
        <rFont val="Noto Sans CJK SC"/>
        <family val="2"/>
      </rPr>
      <t xml:space="preserve">〜</t>
    </r>
    <r>
      <rPr>
        <sz val="10"/>
        <rFont val="Arial"/>
        <family val="0"/>
        <charset val="1"/>
      </rPr>
      <t xml:space="preserve">129</t>
    </r>
    <r>
      <rPr>
        <sz val="10"/>
        <rFont val="Noto Sans CJK SC"/>
        <family val="2"/>
      </rPr>
      <t xml:space="preserve">かつ拡張期</t>
    </r>
    <r>
      <rPr>
        <sz val="10"/>
        <rFont val="Arial"/>
        <family val="0"/>
        <charset val="1"/>
      </rPr>
      <t xml:space="preserve">80</t>
    </r>
    <r>
      <rPr>
        <sz val="10"/>
        <rFont val="Noto Sans CJK SC"/>
        <family val="2"/>
      </rPr>
      <t xml:space="preserve">未満）、ステージ</t>
    </r>
    <r>
      <rPr>
        <sz val="10"/>
        <rFont val="Arial"/>
        <family val="0"/>
        <charset val="1"/>
      </rPr>
      <t xml:space="preserve">1</t>
    </r>
    <r>
      <rPr>
        <sz val="10"/>
        <rFont val="Noto Sans CJK SC"/>
        <family val="2"/>
      </rPr>
      <t xml:space="preserve">高血圧（収縮期</t>
    </r>
    <r>
      <rPr>
        <sz val="10"/>
        <rFont val="Arial"/>
        <family val="0"/>
        <charset val="1"/>
      </rPr>
      <t xml:space="preserve">130</t>
    </r>
    <r>
      <rPr>
        <sz val="10"/>
        <rFont val="Noto Sans CJK SC"/>
        <family val="2"/>
      </rPr>
      <t xml:space="preserve">〜</t>
    </r>
    <r>
      <rPr>
        <sz val="10"/>
        <rFont val="Arial"/>
        <family val="0"/>
        <charset val="1"/>
      </rPr>
      <t xml:space="preserve">139</t>
    </r>
    <r>
      <rPr>
        <sz val="10"/>
        <rFont val="Noto Sans CJK SC"/>
        <family val="2"/>
      </rPr>
      <t xml:space="preserve">または拡張期</t>
    </r>
    <r>
      <rPr>
        <sz val="10"/>
        <rFont val="Arial"/>
        <family val="0"/>
        <charset val="1"/>
      </rPr>
      <t xml:space="preserve">80</t>
    </r>
    <r>
      <rPr>
        <sz val="10"/>
        <rFont val="Noto Sans CJK SC"/>
        <family val="2"/>
      </rPr>
      <t xml:space="preserve">〜</t>
    </r>
    <r>
      <rPr>
        <sz val="10"/>
        <rFont val="Arial"/>
        <family val="0"/>
        <charset val="1"/>
      </rPr>
      <t xml:space="preserve">89</t>
    </r>
    <r>
      <rPr>
        <sz val="10"/>
        <rFont val="Noto Sans CJK SC"/>
        <family val="2"/>
      </rPr>
      <t xml:space="preserve">）、ステージ</t>
    </r>
    <r>
      <rPr>
        <sz val="10"/>
        <rFont val="Arial"/>
        <family val="0"/>
        <charset val="1"/>
      </rPr>
      <t xml:space="preserve">2</t>
    </r>
    <r>
      <rPr>
        <sz val="10"/>
        <rFont val="Noto Sans CJK SC"/>
        <family val="2"/>
      </rPr>
      <t xml:space="preserve">高血圧（収縮期</t>
    </r>
    <r>
      <rPr>
        <sz val="10"/>
        <rFont val="Arial"/>
        <family val="0"/>
        <charset val="1"/>
      </rPr>
      <t xml:space="preserve">140</t>
    </r>
    <r>
      <rPr>
        <sz val="10"/>
        <rFont val="Noto Sans CJK SC"/>
        <family val="2"/>
      </rPr>
      <t xml:space="preserve">以上または拡張期</t>
    </r>
    <r>
      <rPr>
        <sz val="10"/>
        <rFont val="Arial"/>
        <family val="0"/>
        <charset val="1"/>
      </rPr>
      <t xml:space="preserve">90</t>
    </r>
    <r>
      <rPr>
        <sz val="10"/>
        <rFont val="Noto Sans CJK SC"/>
        <family val="2"/>
      </rPr>
      <t xml:space="preserve">以上）に分けている。</t>
    </r>
  </si>
  <si>
    <t xml:space="preserve">米国の診療を前提とした推奨</t>
  </si>
  <si>
    <t xml:space="preserve">SRC-293</t>
  </si>
  <si>
    <t xml:space="preserve">2025 AHA/ACC/AANP/AAPA/ABC/ACCP/ACPM/AGS/AMA/ASPC/NMA/PCNA/SGIM Guideline for the Prevention, Detection, Evaluation, and Management of High Blood Pressure in Adults. Circulation 2025 (published online 2025 Aug 14)</t>
  </si>
  <si>
    <t xml:space="preserve">10.1161/CIR.0000000000001356</t>
  </si>
  <si>
    <r>
      <rPr>
        <sz val="10"/>
        <rFont val="Arial"/>
        <family val="0"/>
        <charset val="1"/>
      </rPr>
      <t xml:space="preserve">AHA </t>
    </r>
    <r>
      <rPr>
        <sz val="10"/>
        <rFont val="Noto Sans CJK SC"/>
        <family val="2"/>
      </rPr>
      <t xml:space="preserve">公式の要約ページで確認した内容（本文は未確認）</t>
    </r>
  </si>
  <si>
    <t xml:space="preserve">HT-006</t>
  </si>
  <si>
    <r>
      <rPr>
        <sz val="10"/>
        <rFont val="Arial"/>
        <family val="0"/>
        <charset val="1"/>
      </rPr>
      <t xml:space="preserve">2025</t>
    </r>
    <r>
      <rPr>
        <sz val="10"/>
        <rFont val="Noto Sans CJK SC"/>
        <family val="2"/>
      </rPr>
      <t xml:space="preserve">年の </t>
    </r>
    <r>
      <rPr>
        <sz val="10"/>
        <rFont val="Arial"/>
        <family val="0"/>
        <charset val="1"/>
      </rPr>
      <t xml:space="preserve">AHA/ACC </t>
    </r>
    <r>
      <rPr>
        <sz val="10"/>
        <rFont val="Noto Sans CJK SC"/>
        <family val="2"/>
      </rPr>
      <t xml:space="preserve">の高血圧ガイドラインは、成人全体の降圧目標を</t>
    </r>
    <r>
      <rPr>
        <sz val="10"/>
        <rFont val="Arial"/>
        <family val="0"/>
        <charset val="1"/>
      </rPr>
      <t xml:space="preserve">130/80 mmHg</t>
    </r>
    <r>
      <rPr>
        <sz val="10"/>
        <rFont val="Noto Sans CJK SC"/>
        <family val="2"/>
      </rPr>
      <t xml:space="preserve">未満としている。施設に入所している人、余命が限られる人、妊娠中の人は例外として扱う。</t>
    </r>
  </si>
  <si>
    <t xml:space="preserve">HT-007</t>
  </si>
  <si>
    <r>
      <rPr>
        <sz val="10"/>
        <rFont val="Arial"/>
        <family val="0"/>
        <charset val="1"/>
      </rPr>
      <t xml:space="preserve">2025</t>
    </r>
    <r>
      <rPr>
        <sz val="10"/>
        <rFont val="Noto Sans CJK SC"/>
        <family val="2"/>
      </rPr>
      <t xml:space="preserve">年の </t>
    </r>
    <r>
      <rPr>
        <sz val="10"/>
        <rFont val="Arial"/>
        <family val="0"/>
        <charset val="1"/>
      </rPr>
      <t xml:space="preserve">AHA/ACC </t>
    </r>
    <r>
      <rPr>
        <sz val="10"/>
        <rFont val="Noto Sans CJK SC"/>
        <family val="2"/>
      </rPr>
      <t xml:space="preserve">の高血圧ガイドラインでは、平均血圧が</t>
    </r>
    <r>
      <rPr>
        <sz val="10"/>
        <rFont val="Arial"/>
        <family val="0"/>
        <charset val="1"/>
      </rPr>
      <t xml:space="preserve">140/90 mmHg</t>
    </r>
    <r>
      <rPr>
        <sz val="10"/>
        <rFont val="Noto Sans CJK SC"/>
        <family val="2"/>
      </rPr>
      <t xml:space="preserve">以上なら生活習慣の改善と同時に降圧薬を始める。</t>
    </r>
    <r>
      <rPr>
        <sz val="10"/>
        <rFont val="Arial"/>
        <family val="0"/>
        <charset val="1"/>
      </rPr>
      <t xml:space="preserve">130/80 mmHg</t>
    </r>
    <r>
      <rPr>
        <sz val="10"/>
        <rFont val="Noto Sans CJK SC"/>
        <family val="2"/>
      </rPr>
      <t xml:space="preserve">以上で、心血管疾患、脳卒中の既往、糖尿病、慢性腎臓病のいずれかがあるか、</t>
    </r>
    <r>
      <rPr>
        <sz val="10"/>
        <rFont val="Arial"/>
        <family val="0"/>
        <charset val="1"/>
      </rPr>
      <t xml:space="preserve">PREVENT </t>
    </r>
    <r>
      <rPr>
        <sz val="10"/>
        <rFont val="Noto Sans CJK SC"/>
        <family val="2"/>
      </rPr>
      <t xml:space="preserve">式の</t>
    </r>
    <r>
      <rPr>
        <sz val="10"/>
        <rFont val="Arial"/>
        <family val="0"/>
        <charset val="1"/>
      </rPr>
      <t xml:space="preserve">10</t>
    </r>
    <r>
      <rPr>
        <sz val="10"/>
        <rFont val="Noto Sans CJK SC"/>
        <family val="2"/>
      </rPr>
      <t xml:space="preserve">年リスクが</t>
    </r>
    <r>
      <rPr>
        <sz val="10"/>
        <rFont val="Arial"/>
        <family val="0"/>
        <charset val="1"/>
      </rPr>
      <t xml:space="preserve">7.5%</t>
    </r>
    <r>
      <rPr>
        <sz val="10"/>
        <rFont val="Noto Sans CJK SC"/>
        <family val="2"/>
      </rPr>
      <t xml:space="preserve">以上なら降圧薬を始める。それ以外は</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か月の生活習慣の改善後も</t>
    </r>
    <r>
      <rPr>
        <sz val="10"/>
        <rFont val="Arial"/>
        <family val="0"/>
        <charset val="1"/>
      </rPr>
      <t xml:space="preserve">130/80 mmHg</t>
    </r>
    <r>
      <rPr>
        <sz val="10"/>
        <rFont val="Noto Sans CJK SC"/>
        <family val="2"/>
      </rPr>
      <t xml:space="preserve">以上なら薬を始める。</t>
    </r>
  </si>
  <si>
    <r>
      <rPr>
        <sz val="10"/>
        <rFont val="Arial"/>
        <family val="0"/>
        <charset val="1"/>
      </rPr>
      <t xml:space="preserve">AHA </t>
    </r>
    <r>
      <rPr>
        <sz val="10"/>
        <rFont val="Noto Sans CJK SC"/>
        <family val="2"/>
      </rPr>
      <t xml:space="preserve">公式の要約ページで確認した内容（本文は未確認）。</t>
    </r>
    <r>
      <rPr>
        <sz val="10"/>
        <rFont val="Arial"/>
        <family val="0"/>
        <charset val="1"/>
      </rPr>
      <t xml:space="preserve">PREVENT </t>
    </r>
    <r>
      <rPr>
        <sz val="10"/>
        <rFont val="Noto Sans CJK SC"/>
        <family val="2"/>
      </rPr>
      <t xml:space="preserve">式は米国の集団で作られたリスク式で、日本人での妥当性は確かめていない</t>
    </r>
  </si>
  <si>
    <t xml:space="preserve">HT-008</t>
  </si>
  <si>
    <r>
      <rPr>
        <sz val="10"/>
        <rFont val="Arial"/>
        <family val="0"/>
        <charset val="1"/>
      </rPr>
      <t xml:space="preserve">2025</t>
    </r>
    <r>
      <rPr>
        <sz val="10"/>
        <rFont val="Noto Sans CJK SC"/>
        <family val="2"/>
      </rPr>
      <t xml:space="preserve">年の </t>
    </r>
    <r>
      <rPr>
        <sz val="10"/>
        <rFont val="Arial"/>
        <family val="0"/>
        <charset val="1"/>
      </rPr>
      <t xml:space="preserve">AHA/ACC </t>
    </r>
    <r>
      <rPr>
        <sz val="10"/>
        <rFont val="Noto Sans CJK SC"/>
        <family val="2"/>
      </rPr>
      <t xml:space="preserve">の高血圧ガイドラインは、ステージ</t>
    </r>
    <r>
      <rPr>
        <sz val="10"/>
        <rFont val="Arial"/>
        <family val="0"/>
        <charset val="1"/>
      </rPr>
      <t xml:space="preserve">2</t>
    </r>
    <r>
      <rPr>
        <sz val="10"/>
        <rFont val="Noto Sans CJK SC"/>
        <family val="2"/>
      </rPr>
      <t xml:space="preserve">高血圧で薬物治療を始めるとき、種類の異なる第一選択薬</t>
    </r>
    <r>
      <rPr>
        <sz val="10"/>
        <rFont val="Arial"/>
        <family val="0"/>
        <charset val="1"/>
      </rPr>
      <t xml:space="preserve">2</t>
    </r>
    <r>
      <rPr>
        <sz val="10"/>
        <rFont val="Noto Sans CJK SC"/>
        <family val="2"/>
      </rPr>
      <t xml:space="preserve">剤から始め、</t>
    </r>
    <r>
      <rPr>
        <sz val="10"/>
        <rFont val="Arial"/>
        <family val="0"/>
        <charset val="1"/>
      </rPr>
      <t xml:space="preserve">2</t>
    </r>
    <r>
      <rPr>
        <sz val="10"/>
        <rFont val="Noto Sans CJK SC"/>
        <family val="2"/>
      </rPr>
      <t xml:space="preserve">剤を別々に飲むより</t>
    </r>
    <r>
      <rPr>
        <sz val="10"/>
        <rFont val="Arial"/>
        <family val="0"/>
        <charset val="1"/>
      </rPr>
      <t xml:space="preserve">1</t>
    </r>
    <r>
      <rPr>
        <sz val="10"/>
        <rFont val="Noto Sans CJK SC"/>
        <family val="2"/>
      </rPr>
      <t xml:space="preserve">錠の配合剤にすることを勧めている。</t>
    </r>
  </si>
  <si>
    <r>
      <rPr>
        <sz val="10"/>
        <rFont val="Arial"/>
        <family val="0"/>
        <charset val="1"/>
      </rPr>
      <t xml:space="preserve">AHA </t>
    </r>
    <r>
      <rPr>
        <sz val="10"/>
        <rFont val="Noto Sans CJK SC"/>
        <family val="2"/>
      </rPr>
      <t xml:space="preserve">公式の要約ページで確認した内容（本文は未確認）。第一選択薬の種類は要約ページに記載がない</t>
    </r>
  </si>
  <si>
    <t xml:space="preserve">HT-009</t>
  </si>
  <si>
    <t xml:space="preserve">高血圧緊急症</t>
  </si>
  <si>
    <r>
      <rPr>
        <sz val="10"/>
        <rFont val="Arial"/>
        <family val="0"/>
        <charset val="1"/>
      </rPr>
      <t xml:space="preserve">2025</t>
    </r>
    <r>
      <rPr>
        <sz val="10"/>
        <rFont val="Noto Sans CJK SC"/>
        <family val="2"/>
      </rPr>
      <t xml:space="preserve">年の </t>
    </r>
    <r>
      <rPr>
        <sz val="10"/>
        <rFont val="Arial"/>
        <family val="0"/>
        <charset val="1"/>
      </rPr>
      <t xml:space="preserve">AHA/ACC </t>
    </r>
    <r>
      <rPr>
        <sz val="10"/>
        <rFont val="Noto Sans CJK SC"/>
        <family val="2"/>
      </rPr>
      <t xml:space="preserve">の高血圧ガイドラインは、妊娠していない人で血圧が</t>
    </r>
    <r>
      <rPr>
        <sz val="10"/>
        <rFont val="Arial"/>
        <family val="0"/>
        <charset val="1"/>
      </rPr>
      <t xml:space="preserve">180/120 mmHg</t>
    </r>
    <r>
      <rPr>
        <sz val="10"/>
        <rFont val="Noto Sans CJK SC"/>
        <family val="2"/>
      </rPr>
      <t xml:space="preserve">を超えても急性の臓器障害がないものを重症高血圧とし、外来で経口降圧薬を速やかに開始・再開・増量して対応するとしている。</t>
    </r>
  </si>
  <si>
    <r>
      <rPr>
        <sz val="10"/>
        <rFont val="Noto Sans CJK SC"/>
        <family val="2"/>
      </rPr>
      <t xml:space="preserve">医学各論 Ⅴ</t>
    </r>
    <r>
      <rPr>
        <sz val="10"/>
        <rFont val="Arial"/>
        <family val="0"/>
        <charset val="1"/>
      </rPr>
      <t xml:space="preserve">-7-C</t>
    </r>
    <r>
      <rPr>
        <sz val="10"/>
        <rFont val="Noto Sans CJK SC"/>
        <family val="2"/>
      </rPr>
      <t xml:space="preserve">（高血圧緊急症、</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</si>
  <si>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TBL-01-00-200 (id: Jlvnlwg)</t>
    </r>
  </si>
  <si>
    <r>
      <rPr>
        <sz val="10"/>
        <rFont val="Arial"/>
        <family val="0"/>
        <charset val="1"/>
      </rPr>
      <t xml:space="preserve">AHA </t>
    </r>
    <r>
      <rPr>
        <sz val="10"/>
        <rFont val="Noto Sans CJK SC"/>
        <family val="2"/>
      </rPr>
      <t xml:space="preserve">公式の要約ページで確認した内容。高血圧緊急症（急性の臓器障害を伴うもの）の降圧速度は要約ページに記載がなく、未確認</t>
    </r>
  </si>
  <si>
    <t xml:space="preserve">HT-010</t>
  </si>
  <si>
    <t xml:space="preserve">内分泌性高血圧症</t>
  </si>
  <si>
    <r>
      <rPr>
        <sz val="10"/>
        <rFont val="Noto Sans CJK SC"/>
        <family val="2"/>
      </rPr>
      <t xml:space="preserve">米国内分泌学会の</t>
    </r>
    <r>
      <rPr>
        <sz val="10"/>
        <rFont val="Arial"/>
        <family val="0"/>
        <charset val="1"/>
      </rPr>
      <t xml:space="preserve">2025</t>
    </r>
    <r>
      <rPr>
        <sz val="10"/>
        <rFont val="Noto Sans CJK SC"/>
        <family val="2"/>
      </rPr>
      <t xml:space="preserve">年のガイドラインがまとめた高血圧患者での原発性アルドステロン症の推定有病率は、プライマリケアで</t>
    </r>
    <r>
      <rPr>
        <sz val="10"/>
        <rFont val="Arial"/>
        <family val="0"/>
        <charset val="1"/>
      </rPr>
      <t xml:space="preserve">5.9%</t>
    </r>
    <r>
      <rPr>
        <sz val="10"/>
        <rFont val="Noto Sans CJK SC"/>
        <family val="2"/>
      </rPr>
      <t xml:space="preserve">（範囲</t>
    </r>
    <r>
      <rPr>
        <sz val="10"/>
        <rFont val="Arial"/>
        <family val="0"/>
        <charset val="1"/>
      </rPr>
      <t xml:space="preserve">3.2</t>
    </r>
    <r>
      <rPr>
        <sz val="10"/>
        <rFont val="Noto Sans CJK SC"/>
        <family val="2"/>
      </rPr>
      <t xml:space="preserve">〜</t>
    </r>
    <r>
      <rPr>
        <sz val="10"/>
        <rFont val="Arial"/>
        <family val="0"/>
        <charset val="1"/>
      </rPr>
      <t xml:space="preserve">14.0%</t>
    </r>
    <r>
      <rPr>
        <sz val="10"/>
        <rFont val="Noto Sans CJK SC"/>
        <family val="2"/>
      </rPr>
      <t xml:space="preserve">）、専門施設で</t>
    </r>
    <r>
      <rPr>
        <sz val="10"/>
        <rFont val="Arial"/>
        <family val="0"/>
        <charset val="1"/>
      </rPr>
      <t xml:space="preserve">7.2%</t>
    </r>
    <r>
      <rPr>
        <sz val="10"/>
        <rFont val="Noto Sans CJK SC"/>
        <family val="2"/>
      </rPr>
      <t xml:space="preserve">、</t>
    </r>
    <r>
      <rPr>
        <sz val="10"/>
        <rFont val="Arial"/>
        <family val="0"/>
        <charset val="1"/>
      </rPr>
      <t xml:space="preserve">18</t>
    </r>
    <r>
      <rPr>
        <sz val="10"/>
        <rFont val="Noto Sans CJK SC"/>
        <family val="2"/>
      </rPr>
      <t xml:space="preserve">〜</t>
    </r>
    <r>
      <rPr>
        <sz val="10"/>
        <rFont val="Arial"/>
        <family val="0"/>
        <charset val="1"/>
      </rPr>
      <t xml:space="preserve">40</t>
    </r>
    <r>
      <rPr>
        <sz val="10"/>
        <rFont val="Noto Sans CJK SC"/>
        <family val="2"/>
      </rPr>
      <t xml:space="preserve">歳の若年成人で</t>
    </r>
    <r>
      <rPr>
        <sz val="10"/>
        <rFont val="Arial"/>
        <family val="0"/>
        <charset val="1"/>
      </rPr>
      <t xml:space="preserve">16.2%</t>
    </r>
    <r>
      <rPr>
        <sz val="10"/>
        <rFont val="Noto Sans CJK SC"/>
        <family val="2"/>
      </rPr>
      <t xml:space="preserve">、治療抵抗性高血圧で</t>
    </r>
    <r>
      <rPr>
        <sz val="10"/>
        <rFont val="Arial"/>
        <family val="0"/>
        <charset val="1"/>
      </rPr>
      <t xml:space="preserve">11.3</t>
    </r>
    <r>
      <rPr>
        <sz val="10"/>
        <rFont val="Noto Sans CJK SC"/>
        <family val="2"/>
      </rPr>
      <t xml:space="preserve">〜</t>
    </r>
    <r>
      <rPr>
        <sz val="10"/>
        <rFont val="Arial"/>
        <family val="0"/>
        <charset val="1"/>
      </rPr>
      <t xml:space="preserve">29.1%</t>
    </r>
    <r>
      <rPr>
        <sz val="10"/>
        <rFont val="Noto Sans CJK SC"/>
        <family val="2"/>
      </rPr>
      <t xml:space="preserve">である。</t>
    </r>
  </si>
  <si>
    <r>
      <rPr>
        <sz val="10"/>
        <rFont val="Noto Sans CJK SC"/>
        <family val="2"/>
      </rPr>
      <t xml:space="preserve">国際（米国内分泌学会）。日本内分泌学会 </t>
    </r>
    <r>
      <rPr>
        <sz val="10"/>
        <rFont val="Arial"/>
        <family val="0"/>
        <charset val="1"/>
      </rPr>
      <t xml:space="preserve">GL 2021 </t>
    </r>
    <r>
      <rPr>
        <sz val="10"/>
        <rFont val="Noto Sans CJK SC"/>
        <family val="2"/>
      </rPr>
      <t xml:space="preserve">とは照合していない</t>
    </r>
  </si>
  <si>
    <r>
      <rPr>
        <sz val="10"/>
        <rFont val="Noto Sans CJK SC"/>
        <family val="2"/>
      </rPr>
      <t xml:space="preserve">医学各論 Ⅴ</t>
    </r>
    <r>
      <rPr>
        <sz val="10"/>
        <rFont val="Arial"/>
        <family val="0"/>
        <charset val="1"/>
      </rPr>
      <t xml:space="preserve">-7-B-③</t>
    </r>
    <r>
      <rPr>
        <sz val="10"/>
        <rFont val="Noto Sans CJK SC"/>
        <family val="2"/>
      </rPr>
      <t xml:space="preserve">（内分泌性高血圧症、</t>
    </r>
    <r>
      <rPr>
        <sz val="10"/>
        <rFont val="Arial"/>
        <family val="0"/>
        <charset val="1"/>
      </rPr>
      <t xml:space="preserve">a</t>
    </r>
    <r>
      <rPr>
        <sz val="10"/>
        <rFont val="Noto Sans CJK SC"/>
        <family val="2"/>
      </rPr>
      <t xml:space="preserve">）</t>
    </r>
  </si>
  <si>
    <t xml:space="preserve">SRC-294</t>
  </si>
  <si>
    <t xml:space="preserve">Adler GK, Stowasser M, Correa RR, et al. Primary Aldosteronism: An Endocrine Society Clinical Practice Guideline. J Clin Endocrinol Metab 2025;110:2453-2495</t>
  </si>
  <si>
    <t xml:space="preserve">10.1210/clinem/dgaf284</t>
  </si>
  <si>
    <r>
      <rPr>
        <sz val="10"/>
        <rFont val="Noto Sans CJK SC"/>
        <family val="2"/>
      </rPr>
      <t xml:space="preserve">背景の本文には、プライマリケアで</t>
    </r>
    <r>
      <rPr>
        <sz val="10"/>
        <rFont val="Arial"/>
        <family val="0"/>
        <charset val="1"/>
      </rPr>
      <t xml:space="preserve">5</t>
    </r>
    <r>
      <rPr>
        <sz val="10"/>
        <rFont val="Noto Sans CJK SC"/>
        <family val="2"/>
      </rPr>
      <t xml:space="preserve">〜</t>
    </r>
    <r>
      <rPr>
        <sz val="10"/>
        <rFont val="Arial"/>
        <family val="0"/>
        <charset val="1"/>
      </rPr>
      <t xml:space="preserve">14%</t>
    </r>
    <r>
      <rPr>
        <sz val="10"/>
        <rFont val="Noto Sans CJK SC"/>
        <family val="2"/>
      </rPr>
      <t xml:space="preserve">、専門施設で最大</t>
    </r>
    <r>
      <rPr>
        <sz val="10"/>
        <rFont val="Arial"/>
        <family val="0"/>
        <charset val="1"/>
      </rPr>
      <t xml:space="preserve">30%</t>
    </r>
    <r>
      <rPr>
        <sz val="10"/>
        <rFont val="Noto Sans CJK SC"/>
        <family val="2"/>
      </rPr>
      <t xml:space="preserve">という別の幅の記載もある</t>
    </r>
  </si>
  <si>
    <t xml:space="preserve">HT-011</t>
  </si>
  <si>
    <r>
      <rPr>
        <sz val="10"/>
        <rFont val="Noto Sans CJK SC"/>
        <family val="2"/>
      </rPr>
      <t xml:space="preserve">米国内分泌学会の</t>
    </r>
    <r>
      <rPr>
        <sz val="10"/>
        <rFont val="Arial"/>
        <family val="0"/>
        <charset val="1"/>
      </rPr>
      <t xml:space="preserve">2025</t>
    </r>
    <r>
      <rPr>
        <sz val="10"/>
        <rFont val="Noto Sans CJK SC"/>
        <family val="2"/>
      </rPr>
      <t xml:space="preserve">年のガイドラインは、原発性アルドステロン症のスクリーニングを高血圧のある人全員に行うことを提案している（条件付き推奨、エビデンスの確実性は低）。実施は地域の資源と体制に応じて判断するとしている。</t>
    </r>
  </si>
  <si>
    <r>
      <rPr>
        <sz val="10"/>
        <rFont val="Noto Sans CJK SC"/>
        <family val="2"/>
      </rPr>
      <t xml:space="preserve">日本内分泌学会の</t>
    </r>
    <r>
      <rPr>
        <sz val="10"/>
        <rFont val="Arial"/>
        <family val="0"/>
        <charset val="1"/>
      </rPr>
      <t xml:space="preserve">2021</t>
    </r>
    <r>
      <rPr>
        <sz val="10"/>
        <rFont val="Noto Sans CJK SC"/>
        <family val="2"/>
      </rPr>
      <t xml:space="preserve">年のガイドラインの対象（どの高血圧患者を調べるか）とは照合していない</t>
    </r>
  </si>
  <si>
    <t xml:space="preserve">HT-012</t>
  </si>
  <si>
    <r>
      <rPr>
        <sz val="10"/>
        <rFont val="Noto Sans CJK SC"/>
        <family val="2"/>
      </rPr>
      <t xml:space="preserve">米国内分泌学会の</t>
    </r>
    <r>
      <rPr>
        <sz val="10"/>
        <rFont val="Arial"/>
        <family val="0"/>
        <charset val="1"/>
      </rPr>
      <t xml:space="preserve">2025</t>
    </r>
    <r>
      <rPr>
        <sz val="10"/>
        <rFont val="Noto Sans CJK SC"/>
        <family val="2"/>
      </rPr>
      <t xml:space="preserve">年のガイドラインでは、原発性アルドステロン症のスクリーニングは、午前中に座位で、直前に減塩をしていない状態で血中アルドステロンとレニンを測り、カリウムも測る。レニンが抑制され（</t>
    </r>
    <r>
      <rPr>
        <sz val="10"/>
        <rFont val="Arial"/>
        <family val="0"/>
        <charset val="1"/>
      </rPr>
      <t xml:space="preserve">PRA 1 ng/mL/</t>
    </r>
    <r>
      <rPr>
        <sz val="10"/>
        <rFont val="Noto Sans CJK SC"/>
        <family val="2"/>
      </rPr>
      <t xml:space="preserve">時以下など）、アルドステロンが不適切に高い（免疫測定法で</t>
    </r>
    <r>
      <rPr>
        <sz val="10"/>
        <rFont val="Arial"/>
        <family val="0"/>
        <charset val="1"/>
      </rPr>
      <t xml:space="preserve">10 ng/dL</t>
    </r>
    <r>
      <rPr>
        <sz val="10"/>
        <rFont val="Noto Sans CJK SC"/>
        <family val="2"/>
      </rPr>
      <t xml:space="preserve">以上など）ことを陽性の目安とし、比（</t>
    </r>
    <r>
      <rPr>
        <sz val="10"/>
        <rFont val="Arial"/>
        <family val="0"/>
        <charset val="1"/>
      </rPr>
      <t xml:space="preserve">ARR</t>
    </r>
    <r>
      <rPr>
        <sz val="10"/>
        <rFont val="Noto Sans CJK SC"/>
        <family val="2"/>
      </rPr>
      <t xml:space="preserve">）の目安は免疫測定法で</t>
    </r>
    <r>
      <rPr>
        <sz val="10"/>
        <rFont val="Arial"/>
        <family val="0"/>
        <charset val="1"/>
      </rPr>
      <t xml:space="preserve">20</t>
    </r>
    <r>
      <rPr>
        <sz val="10"/>
        <rFont val="Noto Sans CJK SC"/>
        <family val="2"/>
      </rPr>
      <t xml:space="preserve">超（</t>
    </r>
    <r>
      <rPr>
        <sz val="10"/>
        <rFont val="Arial"/>
        <family val="0"/>
        <charset val="1"/>
      </rPr>
      <t xml:space="preserve">ng/dL </t>
    </r>
    <r>
      <rPr>
        <sz val="10"/>
        <rFont val="Noto Sans CJK SC"/>
        <family val="2"/>
      </rPr>
      <t xml:space="preserve">対 </t>
    </r>
    <r>
      <rPr>
        <sz val="10"/>
        <rFont val="Arial"/>
        <family val="0"/>
        <charset val="1"/>
      </rPr>
      <t xml:space="preserve">ng/mL/</t>
    </r>
    <r>
      <rPr>
        <sz val="10"/>
        <rFont val="Noto Sans CJK SC"/>
        <family val="2"/>
      </rPr>
      <t xml:space="preserve">時）とする。</t>
    </r>
  </si>
  <si>
    <t xml:space="preserve">カットオフは測定法と単位で異なり、ガイドラインは施設の基準値を使うことを勧めている。日本での測定法（化学発光法など）と単位での値は別に確認が要る</t>
  </si>
  <si>
    <t xml:space="preserve">HT-013</t>
  </si>
  <si>
    <r>
      <rPr>
        <sz val="10"/>
        <rFont val="Noto Sans CJK SC"/>
        <family val="2"/>
      </rPr>
      <t xml:space="preserve">米国内分泌学会の</t>
    </r>
    <r>
      <rPr>
        <sz val="10"/>
        <rFont val="Arial"/>
        <family val="0"/>
        <charset val="1"/>
      </rPr>
      <t xml:space="preserve">2025</t>
    </r>
    <r>
      <rPr>
        <sz val="10"/>
        <rFont val="Noto Sans CJK SC"/>
        <family val="2"/>
      </rPr>
      <t xml:space="preserve">年のガイドラインでは、スクリーニングが陰性でも偽陰性が疑われるときは、安全であれば、</t>
    </r>
    <r>
      <rPr>
        <sz val="10"/>
        <rFont val="Arial"/>
        <family val="0"/>
        <charset val="1"/>
      </rPr>
      <t xml:space="preserve">MR </t>
    </r>
    <r>
      <rPr>
        <sz val="10"/>
        <rFont val="Noto Sans CJK SC"/>
        <family val="2"/>
      </rPr>
      <t xml:space="preserve">拮抗薬・</t>
    </r>
    <r>
      <rPr>
        <sz val="10"/>
        <rFont val="Arial"/>
        <family val="0"/>
        <charset val="1"/>
      </rPr>
      <t xml:space="preserve">ENaC </t>
    </r>
    <r>
      <rPr>
        <sz val="10"/>
        <rFont val="Noto Sans CJK SC"/>
        <family val="2"/>
      </rPr>
      <t xml:space="preserve">阻害薬・その他の利尿薬を</t>
    </r>
    <r>
      <rPr>
        <sz val="10"/>
        <rFont val="Arial"/>
        <family val="0"/>
        <charset val="1"/>
      </rPr>
      <t xml:space="preserve">4</t>
    </r>
    <r>
      <rPr>
        <sz val="10"/>
        <rFont val="Noto Sans CJK SC"/>
        <family val="2"/>
      </rPr>
      <t xml:space="preserve">週間、</t>
    </r>
    <r>
      <rPr>
        <sz val="10"/>
        <rFont val="Arial"/>
        <family val="0"/>
        <charset val="1"/>
      </rPr>
      <t xml:space="preserve">ACE </t>
    </r>
    <r>
      <rPr>
        <sz val="10"/>
        <rFont val="Noto Sans CJK SC"/>
        <family val="2"/>
      </rPr>
      <t xml:space="preserve">阻害薬・</t>
    </r>
    <r>
      <rPr>
        <sz val="10"/>
        <rFont val="Arial"/>
        <family val="0"/>
        <charset val="1"/>
      </rPr>
      <t xml:space="preserve">ARB </t>
    </r>
    <r>
      <rPr>
        <sz val="10"/>
        <rFont val="Noto Sans CJK SC"/>
        <family val="2"/>
      </rPr>
      <t xml:space="preserve">を</t>
    </r>
    <r>
      <rPr>
        <sz val="10"/>
        <rFont val="Arial"/>
        <family val="0"/>
        <charset val="1"/>
      </rPr>
      <t xml:space="preserve">2</t>
    </r>
    <r>
      <rPr>
        <sz val="10"/>
        <rFont val="Noto Sans CJK SC"/>
        <family val="2"/>
      </rPr>
      <t xml:space="preserve">週間中止して再検する。</t>
    </r>
    <r>
      <rPr>
        <sz val="10"/>
        <rFont val="Arial"/>
        <family val="0"/>
        <charset val="1"/>
      </rPr>
      <t xml:space="preserve">β</t>
    </r>
    <r>
      <rPr>
        <sz val="10"/>
        <rFont val="Noto Sans CJK SC"/>
        <family val="2"/>
      </rPr>
      <t xml:space="preserve">遮断薬や中枢性</t>
    </r>
    <r>
      <rPr>
        <sz val="10"/>
        <rFont val="Arial"/>
        <family val="0"/>
        <charset val="1"/>
      </rPr>
      <t xml:space="preserve">α2</t>
    </r>
    <r>
      <rPr>
        <sz val="10"/>
        <rFont val="Noto Sans CJK SC"/>
        <family val="2"/>
      </rPr>
      <t xml:space="preserve">作動薬の服用中に陽性となったときは、</t>
    </r>
    <r>
      <rPr>
        <sz val="10"/>
        <rFont val="Arial"/>
        <family val="0"/>
        <charset val="1"/>
      </rPr>
      <t xml:space="preserve">2</t>
    </r>
    <r>
      <rPr>
        <sz val="10"/>
        <rFont val="Noto Sans CJK SC"/>
        <family val="2"/>
      </rPr>
      <t xml:space="preserve">週間中止して再検する。</t>
    </r>
  </si>
  <si>
    <t xml:space="preserve">ガイドラインは休薬を最小限にする方法と休薬しない方法の両方を示している</t>
  </si>
  <si>
    <t xml:space="preserve">HT-014</t>
  </si>
  <si>
    <r>
      <rPr>
        <sz val="10"/>
        <rFont val="Noto Sans CJK SC"/>
        <family val="2"/>
      </rPr>
      <t xml:space="preserve">米国内分泌学会の</t>
    </r>
    <r>
      <rPr>
        <sz val="10"/>
        <rFont val="Arial"/>
        <family val="0"/>
        <charset val="1"/>
      </rPr>
      <t xml:space="preserve">2025</t>
    </r>
    <r>
      <rPr>
        <sz val="10"/>
        <rFont val="Noto Sans CJK SC"/>
        <family val="2"/>
      </rPr>
      <t xml:space="preserve">年のガイドラインは、手術を考える原発性アルドステロン症の患者には、治療法を決める前に副腎 </t>
    </r>
    <r>
      <rPr>
        <sz val="10"/>
        <rFont val="Arial"/>
        <family val="0"/>
        <charset val="1"/>
      </rPr>
      <t xml:space="preserve">CT </t>
    </r>
    <r>
      <rPr>
        <sz val="10"/>
        <rFont val="Noto Sans CJK SC"/>
        <family val="2"/>
      </rPr>
      <t xml:space="preserve">と副腎静脈サンプリングを行うことを提案している。例外として、</t>
    </r>
    <r>
      <rPr>
        <sz val="10"/>
        <rFont val="Arial"/>
        <family val="0"/>
        <charset val="1"/>
      </rPr>
      <t xml:space="preserve">35</t>
    </r>
    <r>
      <rPr>
        <sz val="10"/>
        <rFont val="Noto Sans CJK SC"/>
        <family val="2"/>
      </rPr>
      <t xml:space="preserve">歳未満で病態が明らか、低カリウム血症があり、片側に</t>
    </r>
    <r>
      <rPr>
        <sz val="10"/>
        <rFont val="Arial"/>
        <family val="0"/>
        <charset val="1"/>
      </rPr>
      <t xml:space="preserve">1.0 cm</t>
    </r>
    <r>
      <rPr>
        <sz val="10"/>
        <rFont val="Noto Sans CJK SC"/>
        <family val="2"/>
      </rPr>
      <t xml:space="preserve">を超える腺腫がある場合が挙げられている。</t>
    </r>
  </si>
  <si>
    <t xml:space="preserve">HT-015</t>
  </si>
  <si>
    <r>
      <rPr>
        <sz val="10"/>
        <rFont val="Noto Sans CJK SC"/>
        <family val="2"/>
      </rPr>
      <t xml:space="preserve">米国内分泌学会の</t>
    </r>
    <r>
      <rPr>
        <sz val="10"/>
        <rFont val="Arial"/>
        <family val="0"/>
        <charset val="1"/>
      </rPr>
      <t xml:space="preserve">2025</t>
    </r>
    <r>
      <rPr>
        <sz val="10"/>
        <rFont val="Noto Sans CJK SC"/>
        <family val="2"/>
      </rPr>
      <t xml:space="preserve">年のガイドラインでは、片側性の原発性アルドステロン症で手術を選ぶ患者には片側の副腎全摘を行い、両側性、病側不明、手術の対象にならない、または手術を望まない患者には </t>
    </r>
    <r>
      <rPr>
        <sz val="10"/>
        <rFont val="Arial"/>
        <family val="0"/>
        <charset val="1"/>
      </rPr>
      <t xml:space="preserve">MR </t>
    </r>
    <r>
      <rPr>
        <sz val="10"/>
        <rFont val="Noto Sans CJK SC"/>
        <family val="2"/>
      </rPr>
      <t xml:space="preserve">拮抗薬を生涯続ける。</t>
    </r>
    <r>
      <rPr>
        <sz val="10"/>
        <rFont val="Arial"/>
        <family val="0"/>
        <charset val="1"/>
      </rPr>
      <t xml:space="preserve">MR </t>
    </r>
    <r>
      <rPr>
        <sz val="10"/>
        <rFont val="Noto Sans CJK SC"/>
        <family val="2"/>
      </rPr>
      <t xml:space="preserve">拮抗薬は </t>
    </r>
    <r>
      <rPr>
        <sz val="10"/>
        <rFont val="Arial"/>
        <family val="0"/>
        <charset val="1"/>
      </rPr>
      <t xml:space="preserve">ENaC </t>
    </r>
    <r>
      <rPr>
        <sz val="10"/>
        <rFont val="Noto Sans CJK SC"/>
        <family val="2"/>
      </rPr>
      <t xml:space="preserve">阻害薬より優先し、費用と入手しやすさからスピロノラクトンを優先する。</t>
    </r>
  </si>
  <si>
    <r>
      <rPr>
        <sz val="10"/>
        <rFont val="Noto Sans CJK SC"/>
        <family val="2"/>
      </rPr>
      <t xml:space="preserve">国内で使える </t>
    </r>
    <r>
      <rPr>
        <sz val="10"/>
        <rFont val="Arial"/>
        <family val="0"/>
        <charset val="1"/>
      </rPr>
      <t xml:space="preserve">MR </t>
    </r>
    <r>
      <rPr>
        <sz val="10"/>
        <rFont val="Noto Sans CJK SC"/>
        <family val="2"/>
      </rPr>
      <t xml:space="preserve">拮抗薬の種類と保険適用は確認していない</t>
    </r>
  </si>
  <si>
    <t xml:space="preserve">HT-016</t>
  </si>
  <si>
    <t xml:space="preserve">睡眠時無呼吸症候群</t>
  </si>
  <si>
    <r>
      <rPr>
        <sz val="10"/>
        <rFont val="Noto Sans CJK SC"/>
        <family val="2"/>
      </rPr>
      <t xml:space="preserve">治療抵抗性高血圧と閉塞性睡眠時無呼吸のある患者を対象にした</t>
    </r>
    <r>
      <rPr>
        <sz val="10"/>
        <rFont val="Arial"/>
        <family val="0"/>
        <charset val="1"/>
      </rPr>
      <t xml:space="preserve">6</t>
    </r>
    <r>
      <rPr>
        <sz val="10"/>
        <rFont val="Noto Sans CJK SC"/>
        <family val="2"/>
      </rPr>
      <t xml:space="preserve">件の </t>
    </r>
    <r>
      <rPr>
        <sz val="10"/>
        <rFont val="Arial"/>
        <family val="0"/>
        <charset val="1"/>
      </rPr>
      <t xml:space="preserve">RCT</t>
    </r>
    <r>
      <rPr>
        <sz val="10"/>
        <rFont val="Noto Sans CJK SC"/>
        <family val="2"/>
      </rPr>
      <t xml:space="preserve">（</t>
    </r>
    <r>
      <rPr>
        <sz val="10"/>
        <rFont val="Arial"/>
        <family val="0"/>
        <charset val="1"/>
      </rPr>
      <t xml:space="preserve">479</t>
    </r>
    <r>
      <rPr>
        <sz val="10"/>
        <rFont val="Noto Sans CJK SC"/>
        <family val="2"/>
      </rPr>
      <t xml:space="preserve">人）のメタ解析では、</t>
    </r>
    <r>
      <rPr>
        <sz val="10"/>
        <rFont val="Arial"/>
        <family val="0"/>
        <charset val="1"/>
      </rPr>
      <t xml:space="preserve">CPAP </t>
    </r>
    <r>
      <rPr>
        <sz val="10"/>
        <rFont val="Noto Sans CJK SC"/>
        <family val="2"/>
      </rPr>
      <t xml:space="preserve">により</t>
    </r>
    <r>
      <rPr>
        <sz val="10"/>
        <rFont val="Arial"/>
        <family val="0"/>
        <charset val="1"/>
      </rPr>
      <t xml:space="preserve">24</t>
    </r>
    <r>
      <rPr>
        <sz val="10"/>
        <rFont val="Noto Sans CJK SC"/>
        <family val="2"/>
      </rPr>
      <t xml:space="preserve">時間平均の収縮期血圧が</t>
    </r>
    <r>
      <rPr>
        <sz val="10"/>
        <rFont val="Arial"/>
        <family val="0"/>
        <charset val="1"/>
      </rPr>
      <t xml:space="preserve">5.40 mmHg</t>
    </r>
    <r>
      <rPr>
        <sz val="10"/>
        <rFont val="Noto Sans CJK SC"/>
        <family val="2"/>
      </rPr>
      <t xml:space="preserve">、拡張期血圧が</t>
    </r>
    <r>
      <rPr>
        <sz val="10"/>
        <rFont val="Arial"/>
        <family val="0"/>
        <charset val="1"/>
      </rPr>
      <t xml:space="preserve">3.86 mmHg</t>
    </r>
    <r>
      <rPr>
        <sz val="10"/>
        <rFont val="Noto Sans CJK SC"/>
        <family val="2"/>
      </rPr>
      <t xml:space="preserve">低下した。</t>
    </r>
  </si>
  <si>
    <r>
      <rPr>
        <sz val="10"/>
        <rFont val="Noto Sans CJK SC"/>
        <family val="2"/>
      </rPr>
      <t xml:space="preserve">国際（</t>
    </r>
    <r>
      <rPr>
        <sz val="10"/>
        <rFont val="Arial"/>
        <family val="0"/>
        <charset val="1"/>
      </rPr>
      <t xml:space="preserve">6</t>
    </r>
    <r>
      <rPr>
        <sz val="10"/>
        <rFont val="Noto Sans CJK SC"/>
        <family val="2"/>
      </rPr>
      <t xml:space="preserve">件の </t>
    </r>
    <r>
      <rPr>
        <sz val="10"/>
        <rFont val="Arial"/>
        <family val="0"/>
        <charset val="1"/>
      </rPr>
      <t xml:space="preserve">RCT </t>
    </r>
    <r>
      <rPr>
        <sz val="10"/>
        <rFont val="Noto Sans CJK SC"/>
        <family val="2"/>
      </rPr>
      <t xml:space="preserve">のメタ解析）</t>
    </r>
  </si>
  <si>
    <r>
      <rPr>
        <sz val="10"/>
        <rFont val="Noto Sans CJK SC"/>
        <family val="2"/>
      </rPr>
      <t xml:space="preserve">医学各論 Ⅴ</t>
    </r>
    <r>
      <rPr>
        <sz val="10"/>
        <rFont val="Arial"/>
        <family val="0"/>
        <charset val="1"/>
      </rPr>
      <t xml:space="preserve">-7-B-④</t>
    </r>
    <r>
      <rPr>
        <sz val="10"/>
        <rFont val="Noto Sans CJK SC"/>
        <family val="2"/>
      </rPr>
      <t xml:space="preserve">（睡眠時無呼吸症候群、</t>
    </r>
    <r>
      <rPr>
        <sz val="10"/>
        <rFont val="Arial"/>
        <family val="0"/>
        <charset val="1"/>
      </rPr>
      <t xml:space="preserve">a</t>
    </r>
    <r>
      <rPr>
        <sz val="10"/>
        <rFont val="Noto Sans CJK SC"/>
        <family val="2"/>
      </rPr>
      <t xml:space="preserve">）</t>
    </r>
  </si>
  <si>
    <t xml:space="preserve">SRC-295</t>
  </si>
  <si>
    <t xml:space="preserve">Lei Q, Lv Y, Li K, et al. Effects of continuous positive airway pressure on blood pressure in patients with resistant hypertension and obstructive sleep apnea: a systematic review and meta-analysis of six randomized controlled trials. J Bras Pneumol 2017</t>
  </si>
  <si>
    <r>
      <rPr>
        <sz val="10"/>
        <rFont val="Noto Sans CJK SC"/>
        <family val="2"/>
      </rPr>
      <t xml:space="preserve">論文内で </t>
    </r>
    <r>
      <rPr>
        <sz val="10"/>
        <rFont val="Arial"/>
        <family val="0"/>
        <charset val="1"/>
      </rPr>
      <t xml:space="preserve">p </t>
    </r>
    <r>
      <rPr>
        <sz val="10"/>
        <rFont val="Noto Sans CJK SC"/>
        <family val="2"/>
      </rPr>
      <t xml:space="preserve">値と異質性（</t>
    </r>
    <r>
      <rPr>
        <sz val="10"/>
        <rFont val="Arial"/>
        <family val="0"/>
        <charset val="1"/>
      </rPr>
      <t xml:space="preserve">I²</t>
    </r>
    <r>
      <rPr>
        <sz val="10"/>
        <rFont val="Noto Sans CJK SC"/>
        <family val="2"/>
      </rPr>
      <t xml:space="preserve">）の記載が抄録と本文で一致しない。</t>
    </r>
    <r>
      <rPr>
        <sz val="10"/>
        <rFont val="Arial"/>
        <family val="0"/>
        <charset val="1"/>
      </rPr>
      <t xml:space="preserve">DOI </t>
    </r>
    <r>
      <rPr>
        <sz val="10"/>
        <rFont val="Noto Sans CJK SC"/>
        <family val="2"/>
      </rPr>
      <t xml:space="preserve">と書誌は </t>
    </r>
    <r>
      <rPr>
        <sz val="10"/>
        <rFont val="Arial"/>
        <family val="0"/>
        <charset val="1"/>
      </rPr>
      <t xml:space="preserve">API </t>
    </r>
    <r>
      <rPr>
        <sz val="10"/>
        <rFont val="Noto Sans CJK SC"/>
        <family val="2"/>
      </rPr>
      <t xml:space="preserve">で確定が要る</t>
    </r>
  </si>
  <si>
    <t xml:space="preserve">HT-017</t>
  </si>
  <si>
    <t xml:space="preserve">起立性低血圧</t>
  </si>
  <si>
    <r>
      <rPr>
        <sz val="10"/>
        <rFont val="Noto Sans CJK SC"/>
        <family val="2"/>
      </rPr>
      <t xml:space="preserve">起立性低血圧は、臥位から立位になって</t>
    </r>
    <r>
      <rPr>
        <sz val="10"/>
        <rFont val="Arial"/>
        <family val="0"/>
        <charset val="1"/>
      </rPr>
      <t xml:space="preserve">3</t>
    </r>
    <r>
      <rPr>
        <sz val="10"/>
        <rFont val="Noto Sans CJK SC"/>
        <family val="2"/>
      </rPr>
      <t xml:space="preserve">分以内に収縮期血圧が</t>
    </r>
    <r>
      <rPr>
        <sz val="10"/>
        <rFont val="Arial"/>
        <family val="0"/>
        <charset val="1"/>
      </rPr>
      <t xml:space="preserve">20 mmHg</t>
    </r>
    <r>
      <rPr>
        <sz val="10"/>
        <rFont val="Noto Sans CJK SC"/>
        <family val="2"/>
      </rPr>
      <t xml:space="preserve">以上、または拡張期血圧が</t>
    </r>
    <r>
      <rPr>
        <sz val="10"/>
        <rFont val="Arial"/>
        <family val="0"/>
        <charset val="1"/>
      </rPr>
      <t xml:space="preserve">10 mmHg</t>
    </r>
    <r>
      <rPr>
        <sz val="10"/>
        <rFont val="Noto Sans CJK SC"/>
        <family val="2"/>
      </rPr>
      <t xml:space="preserve">以上低下するものと定義される。主な症状はめまい、霧視、失神である。</t>
    </r>
  </si>
  <si>
    <t xml:space="preserve">国際（用語の定義）</t>
  </si>
  <si>
    <r>
      <rPr>
        <sz val="10"/>
        <rFont val="Noto Sans CJK SC"/>
        <family val="2"/>
      </rPr>
      <t xml:space="preserve">医学各論 Ⅴ</t>
    </r>
    <r>
      <rPr>
        <sz val="10"/>
        <rFont val="Arial"/>
        <family val="0"/>
        <charset val="1"/>
      </rPr>
      <t xml:space="preserve">-7-D</t>
    </r>
    <r>
      <rPr>
        <sz val="10"/>
        <rFont val="Noto Sans CJK SC"/>
        <family val="2"/>
      </rPr>
      <t xml:space="preserve">（起立性低血圧、</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</si>
  <si>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TBL-01-00-201 (id: Jlvnlwo)</t>
    </r>
  </si>
  <si>
    <t xml:space="preserve">SRC-296</t>
  </si>
  <si>
    <t xml:space="preserve">National Library of Medicine. MeSH Descriptor: Hypotension, Orthostatic (D007024)</t>
  </si>
  <si>
    <t xml:space="preserve">HT-018</t>
  </si>
  <si>
    <r>
      <rPr>
        <sz val="10"/>
        <rFont val="Arial"/>
        <family val="0"/>
        <charset val="1"/>
      </rPr>
      <t xml:space="preserve">2017</t>
    </r>
    <r>
      <rPr>
        <sz val="10"/>
        <rFont val="Noto Sans CJK SC"/>
        <family val="2"/>
      </rPr>
      <t xml:space="preserve">年の </t>
    </r>
    <r>
      <rPr>
        <sz val="10"/>
        <rFont val="Arial"/>
        <family val="0"/>
        <charset val="1"/>
      </rPr>
      <t xml:space="preserve">ACC/AHA/HRS </t>
    </r>
    <r>
      <rPr>
        <sz val="10"/>
        <rFont val="Noto Sans CJK SC"/>
        <family val="2"/>
      </rPr>
      <t xml:space="preserve">の失神ガイドラインは、起立性低血圧による失神を、反射性失神と並ぶ非心原性失神に分類している。運転の再開までの目安として、起立性低血圧による失神では症状のない期間</t>
    </r>
    <r>
      <rPr>
        <sz val="10"/>
        <rFont val="Arial"/>
        <family val="0"/>
        <charset val="1"/>
      </rPr>
      <t xml:space="preserve">1</t>
    </r>
    <r>
      <rPr>
        <sz val="10"/>
        <rFont val="Noto Sans CJK SC"/>
        <family val="2"/>
      </rPr>
      <t xml:space="preserve">か月を示している。</t>
    </r>
  </si>
  <si>
    <r>
      <rPr>
        <sz val="10"/>
        <rFont val="Arial"/>
        <family val="0"/>
        <charset val="1"/>
      </rPr>
      <t xml:space="preserve">PS-02-06-05 (id: JkxnuQw)</t>
    </r>
    <r>
      <rPr>
        <sz val="10"/>
        <rFont val="Noto Sans CJK SC"/>
        <family val="2"/>
      </rPr>
      <t xml:space="preserve">；</t>
    </r>
    <r>
      <rPr>
        <sz val="10"/>
        <rFont val="Arial"/>
        <family val="0"/>
        <charset val="1"/>
      </rPr>
      <t xml:space="preserve">TBL-01-00-201 (id: Jlvnlwo)</t>
    </r>
    <r>
      <rPr>
        <sz val="10"/>
        <rFont val="Noto Sans CJK SC"/>
        <family val="2"/>
      </rPr>
      <t xml:space="preserve">；</t>
    </r>
    <r>
      <rPr>
        <sz val="10"/>
        <rFont val="Arial"/>
        <family val="0"/>
        <charset val="1"/>
      </rPr>
      <t xml:space="preserve">TBL-02-05-017 (id: JlAKpfo)</t>
    </r>
  </si>
  <si>
    <t xml:space="preserve">SRC-297</t>
  </si>
  <si>
    <t xml:space="preserve">Shen WK, Sheldon RS, Benditt DG, et al. 2017 ACC/AHA/HRS guideline for the evaluation and management of patients with syncope: executive summary. Heart Rhythm 2017;14:e218-e254</t>
  </si>
  <si>
    <t xml:space="preserve">10.1016/j.hrthm.2017.03.005</t>
  </si>
  <si>
    <t xml:space="preserve">運転の目安は米国の勧告で、日本の道路交通法上の扱いとは異なる</t>
  </si>
  <si>
    <t xml:space="preserve">HT-019</t>
  </si>
  <si>
    <t xml:space="preserve">腎血管性高血圧症</t>
  </si>
  <si>
    <t xml:space="preserve">高安動脈炎では、腎動脈狭窄や大動脈縮窄による高血圧が予後を左右する因子の一つで、腎動脈狭窄は治療抵抗性の高血圧の原因になる。小児の高安動脈炎では腹部大動脈と腎動脈が侵されやすい。</t>
  </si>
  <si>
    <r>
      <rPr>
        <sz val="10"/>
        <rFont val="Noto Sans CJK SC"/>
        <family val="2"/>
      </rPr>
      <t xml:space="preserve">医学各論 Ⅴ</t>
    </r>
    <r>
      <rPr>
        <sz val="10"/>
        <rFont val="Arial"/>
        <family val="0"/>
        <charset val="1"/>
      </rPr>
      <t xml:space="preserve">-7-B-②</t>
    </r>
    <r>
      <rPr>
        <sz val="10"/>
        <rFont val="Noto Sans CJK SC"/>
        <family val="2"/>
      </rPr>
      <t xml:space="preserve">（腎血管性高血圧症、</t>
    </r>
    <r>
      <rPr>
        <sz val="10"/>
        <rFont val="Arial"/>
        <family val="0"/>
        <charset val="1"/>
      </rPr>
      <t xml:space="preserve">a</t>
    </r>
    <r>
      <rPr>
        <sz val="10"/>
        <rFont val="Noto Sans CJK SC"/>
        <family val="2"/>
      </rPr>
      <t xml:space="preserve">）；医学各論 Ⅴ</t>
    </r>
    <r>
      <rPr>
        <sz val="10"/>
        <rFont val="Arial"/>
        <family val="0"/>
        <charset val="1"/>
      </rPr>
      <t xml:space="preserve">-8-A-⑤</t>
    </r>
    <r>
      <rPr>
        <sz val="10"/>
        <rFont val="Noto Sans CJK SC"/>
        <family val="2"/>
      </rPr>
      <t xml:space="preserve">（高安動脈炎、</t>
    </r>
    <r>
      <rPr>
        <sz val="10"/>
        <rFont val="Arial"/>
        <family val="0"/>
        <charset val="1"/>
      </rPr>
      <t xml:space="preserve">b</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</si>
  <si>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TBL-01-00-199 (id: JlvnlwU)</t>
    </r>
    <r>
      <rPr>
        <sz val="10"/>
        <rFont val="Noto Sans CJK SC"/>
        <family val="2"/>
      </rPr>
      <t xml:space="preserve">；</t>
    </r>
    <r>
      <rPr>
        <sz val="10"/>
        <rFont val="Arial"/>
        <family val="0"/>
        <charset val="1"/>
      </rPr>
      <t xml:space="preserve">TBL-01-00-194 (id: Jlvnlvw)</t>
    </r>
  </si>
  <si>
    <t xml:space="preserve">SRC-305</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</si>
  <si>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40 </t>
    </r>
    <r>
      <rPr>
        <sz val="10"/>
        <rFont val="Noto Sans CJK SC"/>
        <family val="2"/>
      </rPr>
      <t xml:space="preserve">高安動脈炎（概要・診断基準等）</t>
    </r>
  </si>
  <si>
    <t xml:space="preserve">HT-020</t>
  </si>
  <si>
    <t xml:space="preserve">線維筋性異形成は動脈硬化によらない動脈の病変で、腎動脈に生じることが多い。</t>
  </si>
  <si>
    <r>
      <rPr>
        <sz val="10"/>
        <rFont val="Noto Sans CJK SC"/>
        <family val="2"/>
      </rPr>
      <t xml:space="preserve">医学各論 Ⅴ</t>
    </r>
    <r>
      <rPr>
        <sz val="10"/>
        <rFont val="Arial"/>
        <family val="0"/>
        <charset val="1"/>
      </rPr>
      <t xml:space="preserve">-7-B-②</t>
    </r>
    <r>
      <rPr>
        <sz val="10"/>
        <rFont val="Noto Sans CJK SC"/>
        <family val="2"/>
      </rPr>
      <t xml:space="preserve">（腎血管性高血圧症、</t>
    </r>
    <r>
      <rPr>
        <sz val="10"/>
        <rFont val="Arial"/>
        <family val="0"/>
        <charset val="1"/>
      </rPr>
      <t xml:space="preserve">a</t>
    </r>
    <r>
      <rPr>
        <sz val="10"/>
        <rFont val="Noto Sans CJK SC"/>
        <family val="2"/>
      </rPr>
      <t xml:space="preserve">）</t>
    </r>
  </si>
  <si>
    <t xml:space="preserve">SRC-307</t>
  </si>
  <si>
    <r>
      <rPr>
        <sz val="10"/>
        <rFont val="Noto Sans CJK SC"/>
        <family val="2"/>
      </rPr>
      <t xml:space="preserve">日本循環器学会・日本血管外科学会</t>
    </r>
    <r>
      <rPr>
        <sz val="10"/>
        <rFont val="Arial"/>
        <family val="0"/>
        <charset val="1"/>
      </rPr>
      <t xml:space="preserve">. </t>
    </r>
    <r>
      <rPr>
        <sz val="10"/>
        <rFont val="Noto Sans CJK SC"/>
        <family val="2"/>
      </rPr>
      <t xml:space="preserve">末梢動脈疾患ガイドライン（</t>
    </r>
    <r>
      <rPr>
        <sz val="10"/>
        <rFont val="Arial"/>
        <family val="0"/>
        <charset val="1"/>
      </rPr>
      <t xml:space="preserve">2022</t>
    </r>
    <r>
      <rPr>
        <sz val="10"/>
        <rFont val="Noto Sans CJK SC"/>
        <family val="2"/>
      </rPr>
      <t xml:space="preserve">年改訂版）</t>
    </r>
    <r>
      <rPr>
        <sz val="10"/>
        <rFont val="Arial"/>
        <family val="0"/>
        <charset val="1"/>
      </rPr>
      <t xml:space="preserve">. 2022</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11</t>
    </r>
    <r>
      <rPr>
        <sz val="10"/>
        <rFont val="Noto Sans CJK SC"/>
        <family val="2"/>
      </rPr>
      <t xml:space="preserve">日発行、</t>
    </r>
    <r>
      <rPr>
        <sz val="10"/>
        <rFont val="Arial"/>
        <family val="0"/>
        <charset val="1"/>
      </rPr>
      <t xml:space="preserve">2025</t>
    </r>
    <r>
      <rPr>
        <sz val="10"/>
        <rFont val="Noto Sans CJK SC"/>
        <family val="2"/>
      </rPr>
      <t xml:space="preserve">年</t>
    </r>
    <r>
      <rPr>
        <sz val="10"/>
        <rFont val="Arial"/>
        <family val="0"/>
        <charset val="1"/>
      </rPr>
      <t xml:space="preserve">5</t>
    </r>
    <r>
      <rPr>
        <sz val="10"/>
        <rFont val="Noto Sans CJK SC"/>
        <family val="2"/>
      </rPr>
      <t xml:space="preserve">月</t>
    </r>
    <r>
      <rPr>
        <sz val="10"/>
        <rFont val="Arial"/>
        <family val="0"/>
        <charset val="1"/>
      </rPr>
      <t xml:space="preserve">15</t>
    </r>
    <r>
      <rPr>
        <sz val="10"/>
        <rFont val="Noto Sans CJK SC"/>
        <family val="2"/>
      </rPr>
      <t xml:space="preserve">日更新</t>
    </r>
  </si>
  <si>
    <r>
      <rPr>
        <sz val="10"/>
        <rFont val="Noto Sans CJK SC"/>
        <family val="2"/>
      </rPr>
      <t xml:space="preserve">腎動脈狭窄の章（第</t>
    </r>
    <r>
      <rPr>
        <sz val="10"/>
        <rFont val="Arial"/>
        <family val="0"/>
        <charset val="1"/>
      </rPr>
      <t xml:space="preserve">9</t>
    </r>
    <r>
      <rPr>
        <sz val="10"/>
        <rFont val="Noto Sans CJK SC"/>
        <family val="2"/>
      </rPr>
      <t xml:space="preserve">章）の本文は抽出できず、治療の推奨は未確認</t>
    </r>
  </si>
  <si>
    <t xml:space="preserve">VS-001</t>
  </si>
  <si>
    <t xml:space="preserve">胸部大動脈瘤</t>
  </si>
  <si>
    <r>
      <rPr>
        <sz val="10"/>
        <rFont val="Noto Sans CJK SC"/>
        <family val="2"/>
      </rPr>
      <t xml:space="preserve">大動脈の正常径は胸部で約</t>
    </r>
    <r>
      <rPr>
        <sz val="10"/>
        <rFont val="Arial"/>
        <family val="0"/>
        <charset val="1"/>
      </rPr>
      <t xml:space="preserve">30 mm</t>
    </r>
    <r>
      <rPr>
        <sz val="10"/>
        <rFont val="Noto Sans CJK SC"/>
        <family val="2"/>
      </rPr>
      <t xml:space="preserve">、腹部で約</t>
    </r>
    <r>
      <rPr>
        <sz val="10"/>
        <rFont val="Arial"/>
        <family val="0"/>
        <charset val="1"/>
      </rPr>
      <t xml:space="preserve">20 mm</t>
    </r>
    <r>
      <rPr>
        <sz val="10"/>
        <rFont val="Noto Sans CJK SC"/>
        <family val="2"/>
      </rPr>
      <t xml:space="preserve">である。紡錘状の大動脈瘤は正常径の</t>
    </r>
    <r>
      <rPr>
        <sz val="10"/>
        <rFont val="Arial"/>
        <family val="0"/>
        <charset val="1"/>
      </rPr>
      <t xml:space="preserve">1.5</t>
    </r>
    <r>
      <rPr>
        <sz val="10"/>
        <rFont val="Noto Sans CJK SC"/>
        <family val="2"/>
      </rPr>
      <t xml:space="preserve">倍を超える拡張で、胸部では</t>
    </r>
    <r>
      <rPr>
        <sz val="10"/>
        <rFont val="Arial"/>
        <family val="0"/>
        <charset val="1"/>
      </rPr>
      <t xml:space="preserve">45 mm</t>
    </r>
    <r>
      <rPr>
        <sz val="10"/>
        <rFont val="Noto Sans CJK SC"/>
        <family val="2"/>
      </rPr>
      <t xml:space="preserve">、腹部では</t>
    </r>
    <r>
      <rPr>
        <sz val="10"/>
        <rFont val="Arial"/>
        <family val="0"/>
        <charset val="1"/>
      </rPr>
      <t xml:space="preserve">30 mm</t>
    </r>
    <r>
      <rPr>
        <sz val="10"/>
        <rFont val="Noto Sans CJK SC"/>
        <family val="2"/>
      </rPr>
      <t xml:space="preserve">を超えるものにあたる。壁に大動脈壁の構造が残るものを真性瘤、残らないもの（外傷や感染によることが多い）を仮性瘤、大動脈解離によるものを解離性大動脈瘤と呼ぶ。</t>
    </r>
  </si>
  <si>
    <t xml:space="preserve">日本の診療を前提とした記載</t>
  </si>
  <si>
    <r>
      <rPr>
        <sz val="10"/>
        <rFont val="Noto Sans CJK SC"/>
        <family val="2"/>
      </rPr>
      <t xml:space="preserve">医学各論 Ⅴ</t>
    </r>
    <r>
      <rPr>
        <sz val="10"/>
        <rFont val="Arial"/>
        <family val="0"/>
        <charset val="1"/>
      </rPr>
      <t xml:space="preserve">-8-A-①</t>
    </r>
    <r>
      <rPr>
        <sz val="10"/>
        <rFont val="Noto Sans CJK SC"/>
        <family val="2"/>
      </rPr>
      <t xml:space="preserve">（胸部大動脈瘤、</t>
    </r>
    <r>
      <rPr>
        <sz val="10"/>
        <rFont val="Arial"/>
        <family val="0"/>
        <charset val="1"/>
      </rPr>
      <t xml:space="preserve">a</t>
    </r>
    <r>
      <rPr>
        <sz val="10"/>
        <rFont val="Noto Sans CJK SC"/>
        <family val="2"/>
      </rPr>
      <t xml:space="preserve">）；医学各論 Ⅴ</t>
    </r>
    <r>
      <rPr>
        <sz val="10"/>
        <rFont val="Arial"/>
        <family val="0"/>
        <charset val="1"/>
      </rPr>
      <t xml:space="preserve">-8-A-②</t>
    </r>
    <r>
      <rPr>
        <sz val="10"/>
        <rFont val="Noto Sans CJK SC"/>
        <family val="2"/>
      </rPr>
      <t xml:space="preserve">（腹部大動脈瘤、</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</si>
  <si>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TBL-01-00-191 (id: Jlvnlvc)</t>
    </r>
  </si>
  <si>
    <t xml:space="preserve">SRC-290</t>
  </si>
  <si>
    <t xml:space="preserve">Ogino H, et al. JCS/JSCVS/JATS/JSVS 2020 Guideline on Diagnosis and Treatment of Aortic Aneurysm and Aortic Dissection. Circ J 2023;87:1410-1621</t>
  </si>
  <si>
    <t xml:space="preserve">10.1253/circj.CJ-22-0794</t>
  </si>
  <si>
    <t xml:space="preserve">37661428</t>
  </si>
  <si>
    <t xml:space="preserve">VS-002</t>
  </si>
  <si>
    <r>
      <rPr>
        <sz val="10"/>
        <rFont val="Noto Sans CJK SC"/>
        <family val="2"/>
      </rPr>
      <t xml:space="preserve">日本の大動脈瘤・大動脈解離ガイドラインでは、</t>
    </r>
    <r>
      <rPr>
        <sz val="10"/>
        <rFont val="Arial"/>
        <family val="0"/>
        <charset val="1"/>
      </rPr>
      <t xml:space="preserve">CT </t>
    </r>
    <r>
      <rPr>
        <sz val="10"/>
        <rFont val="Noto Sans CJK SC"/>
        <family val="2"/>
      </rPr>
      <t xml:space="preserve">の章で、胸部大動脈瘤は径</t>
    </r>
    <r>
      <rPr>
        <sz val="10"/>
        <rFont val="Arial"/>
        <family val="0"/>
        <charset val="1"/>
      </rPr>
      <t xml:space="preserve">55</t>
    </r>
    <r>
      <rPr>
        <sz val="10"/>
        <rFont val="Noto Sans CJK SC"/>
        <family val="2"/>
      </rPr>
      <t xml:space="preserve">〜</t>
    </r>
    <r>
      <rPr>
        <sz val="10"/>
        <rFont val="Arial"/>
        <family val="0"/>
        <charset val="1"/>
      </rPr>
      <t xml:space="preserve">60 mm</t>
    </r>
    <r>
      <rPr>
        <sz val="10"/>
        <rFont val="Noto Sans CJK SC"/>
        <family val="2"/>
      </rPr>
      <t xml:space="preserve">以上、腹部大動脈瘤は径</t>
    </r>
    <r>
      <rPr>
        <sz val="10"/>
        <rFont val="Arial"/>
        <family val="0"/>
        <charset val="1"/>
      </rPr>
      <t xml:space="preserve">50</t>
    </r>
    <r>
      <rPr>
        <sz val="10"/>
        <rFont val="Noto Sans CJK SC"/>
        <family val="2"/>
      </rPr>
      <t xml:space="preserve">〜</t>
    </r>
    <r>
      <rPr>
        <sz val="10"/>
        <rFont val="Arial"/>
        <family val="0"/>
        <charset val="1"/>
      </rPr>
      <t xml:space="preserve">55 mm</t>
    </r>
    <r>
      <rPr>
        <sz val="10"/>
        <rFont val="Noto Sans CJK SC"/>
        <family val="2"/>
      </rPr>
      <t xml:space="preserve">以上を侵襲的治療の適応の目安としている。</t>
    </r>
  </si>
  <si>
    <r>
      <rPr>
        <sz val="10"/>
        <rFont val="Noto Sans CJK SC"/>
        <family val="2"/>
      </rPr>
      <t xml:space="preserve">この記載には推奨クラスの付記がない。治療の章（部位別、</t>
    </r>
    <r>
      <rPr>
        <sz val="10"/>
        <rFont val="Arial"/>
        <family val="0"/>
        <charset val="1"/>
      </rPr>
      <t xml:space="preserve">Marfan </t>
    </r>
    <r>
      <rPr>
        <sz val="10"/>
        <rFont val="Noto Sans CJK SC"/>
        <family val="2"/>
      </rPr>
      <t xml:space="preserve">症候群・二尖弁、拡大速度の基準）は抽出できておらず未確認</t>
    </r>
  </si>
  <si>
    <t xml:space="preserve">VS-003</t>
  </si>
  <si>
    <t xml:space="preserve">腹部大動脈瘤</t>
  </si>
  <si>
    <r>
      <rPr>
        <sz val="10"/>
        <rFont val="Noto Sans CJK SC"/>
        <family val="2"/>
      </rPr>
      <t xml:space="preserve">嚢状の大動脈瘤は、腹部で横径</t>
    </r>
    <r>
      <rPr>
        <sz val="10"/>
        <rFont val="Arial"/>
        <family val="0"/>
        <charset val="1"/>
      </rPr>
      <t xml:space="preserve">45 mm</t>
    </r>
    <r>
      <rPr>
        <sz val="10"/>
        <rFont val="Noto Sans CJK SC"/>
        <family val="2"/>
      </rPr>
      <t xml:space="preserve">以上、胸部で</t>
    </r>
    <r>
      <rPr>
        <sz val="10"/>
        <rFont val="Arial"/>
        <family val="0"/>
        <charset val="1"/>
      </rPr>
      <t xml:space="preserve">50 mm</t>
    </r>
    <r>
      <rPr>
        <sz val="10"/>
        <rFont val="Noto Sans CJK SC"/>
        <family val="2"/>
      </rPr>
      <t xml:space="preserve">以上が治療の適応になりうるとされるが、基準は確立していない。瘤の深さと頸部の幅の比が</t>
    </r>
    <r>
      <rPr>
        <sz val="10"/>
        <rFont val="Arial"/>
        <family val="0"/>
        <charset val="1"/>
      </rPr>
      <t xml:space="preserve">0.8</t>
    </r>
    <r>
      <rPr>
        <sz val="10"/>
        <rFont val="Noto Sans CJK SC"/>
        <family val="2"/>
      </rPr>
      <t xml:space="preserve">を超えるもの、縦径と横径の比が</t>
    </r>
    <r>
      <rPr>
        <sz val="10"/>
        <rFont val="Arial"/>
        <family val="0"/>
        <charset val="1"/>
      </rPr>
      <t xml:space="preserve">1.0</t>
    </r>
    <r>
      <rPr>
        <sz val="10"/>
        <rFont val="Noto Sans CJK SC"/>
        <family val="2"/>
      </rPr>
      <t xml:space="preserve">未満のものは破裂のリスクが高い形とされる。</t>
    </r>
  </si>
  <si>
    <r>
      <rPr>
        <sz val="10"/>
        <rFont val="Noto Sans CJK SC"/>
        <family val="2"/>
      </rPr>
      <t xml:space="preserve">推奨クラスの付記はない（</t>
    </r>
    <r>
      <rPr>
        <sz val="10"/>
        <rFont val="Arial"/>
        <family val="0"/>
        <charset val="1"/>
      </rPr>
      <t xml:space="preserve">PQ </t>
    </r>
    <r>
      <rPr>
        <sz val="10"/>
        <rFont val="Noto Sans CJK SC"/>
        <family val="2"/>
      </rPr>
      <t xml:space="preserve">としての記載）</t>
    </r>
  </si>
  <si>
    <t xml:space="preserve">VS-004</t>
  </si>
  <si>
    <r>
      <rPr>
        <sz val="10"/>
        <rFont val="Noto Sans CJK SC"/>
        <family val="2"/>
      </rPr>
      <t xml:space="preserve">米国予防医学専門委員会（</t>
    </r>
    <r>
      <rPr>
        <sz val="10"/>
        <rFont val="Arial"/>
        <family val="0"/>
        <charset val="1"/>
      </rPr>
      <t xml:space="preserve">USPSTF</t>
    </r>
    <r>
      <rPr>
        <sz val="10"/>
        <rFont val="Noto Sans CJK SC"/>
        <family val="2"/>
      </rPr>
      <t xml:space="preserve">）の</t>
    </r>
    <r>
      <rPr>
        <sz val="10"/>
        <rFont val="Arial"/>
        <family val="0"/>
        <charset val="1"/>
      </rPr>
      <t xml:space="preserve">2019</t>
    </r>
    <r>
      <rPr>
        <sz val="10"/>
        <rFont val="Noto Sans CJK SC"/>
        <family val="2"/>
      </rPr>
      <t xml:space="preserve">年の勧告では、腹部大動脈瘤を径</t>
    </r>
    <r>
      <rPr>
        <sz val="10"/>
        <rFont val="Arial"/>
        <family val="0"/>
        <charset val="1"/>
      </rPr>
      <t xml:space="preserve">3.0 cm</t>
    </r>
    <r>
      <rPr>
        <sz val="10"/>
        <rFont val="Noto Sans CJK SC"/>
        <family val="2"/>
      </rPr>
      <t xml:space="preserve">以上の拡張と定義し、</t>
    </r>
    <r>
      <rPr>
        <sz val="10"/>
        <rFont val="Arial"/>
        <family val="0"/>
        <charset val="1"/>
      </rPr>
      <t xml:space="preserve">1</t>
    </r>
    <r>
      <rPr>
        <sz val="10"/>
        <rFont val="Noto Sans CJK SC"/>
        <family val="2"/>
      </rPr>
      <t xml:space="preserve">回の腹部超音波検査でスクリーニングする。喫煙歴のある</t>
    </r>
    <r>
      <rPr>
        <sz val="10"/>
        <rFont val="Arial"/>
        <family val="0"/>
        <charset val="1"/>
      </rPr>
      <t xml:space="preserve">65</t>
    </r>
    <r>
      <rPr>
        <sz val="10"/>
        <rFont val="Noto Sans CJK SC"/>
        <family val="2"/>
      </rPr>
      <t xml:space="preserve">〜</t>
    </r>
    <r>
      <rPr>
        <sz val="10"/>
        <rFont val="Arial"/>
        <family val="0"/>
        <charset val="1"/>
      </rPr>
      <t xml:space="preserve">75</t>
    </r>
    <r>
      <rPr>
        <sz val="10"/>
        <rFont val="Noto Sans CJK SC"/>
        <family val="2"/>
      </rPr>
      <t xml:space="preserve">歳の男性では中等度の正味の利益、喫煙歴のない男性では小さな利益があるとし、喫煙歴も家族歴もない</t>
    </r>
    <r>
      <rPr>
        <sz val="10"/>
        <rFont val="Arial"/>
        <family val="0"/>
        <charset val="1"/>
      </rPr>
      <t xml:space="preserve">65</t>
    </r>
    <r>
      <rPr>
        <sz val="10"/>
        <rFont val="Noto Sans CJK SC"/>
        <family val="2"/>
      </rPr>
      <t xml:space="preserve">〜</t>
    </r>
    <r>
      <rPr>
        <sz val="10"/>
        <rFont val="Arial"/>
        <family val="0"/>
        <charset val="1"/>
      </rPr>
      <t xml:space="preserve">75</t>
    </r>
    <r>
      <rPr>
        <sz val="10"/>
        <rFont val="Noto Sans CJK SC"/>
        <family val="2"/>
      </rPr>
      <t xml:space="preserve">歳の女性では害が利益を上回るとしている。</t>
    </r>
  </si>
  <si>
    <t xml:space="preserve">米国の診療を前提とした勧告</t>
  </si>
  <si>
    <r>
      <rPr>
        <sz val="10"/>
        <rFont val="Noto Sans CJK SC"/>
        <family val="2"/>
      </rPr>
      <t xml:space="preserve">医学各論 Ⅴ</t>
    </r>
    <r>
      <rPr>
        <sz val="10"/>
        <rFont val="Arial"/>
        <family val="0"/>
        <charset val="1"/>
      </rPr>
      <t xml:space="preserve">-8-A-②</t>
    </r>
    <r>
      <rPr>
        <sz val="10"/>
        <rFont val="Noto Sans CJK SC"/>
        <family val="2"/>
      </rPr>
      <t xml:space="preserve">（腹部大動脈瘤、</t>
    </r>
    <r>
      <rPr>
        <sz val="10"/>
        <rFont val="Arial"/>
        <family val="0"/>
        <charset val="1"/>
      </rPr>
      <t xml:space="preserve">a</t>
    </r>
    <r>
      <rPr>
        <sz val="10"/>
        <rFont val="Noto Sans CJK SC"/>
        <family val="2"/>
      </rPr>
      <t xml:space="preserve">）</t>
    </r>
  </si>
  <si>
    <t xml:space="preserve">SRC-301</t>
  </si>
  <si>
    <t xml:space="preserve">US Preventive Services Task Force. Abdominal Aortic Aneurysm: Screening. Final Recommendation Statement (2019 Dec 10)</t>
  </si>
  <si>
    <t xml:space="preserve">日本では公的な腹部大動脈瘤スクリーニング制度はない（日本の推奨は未確認）</t>
  </si>
  <si>
    <t xml:space="preserve">VS-005</t>
  </si>
  <si>
    <r>
      <rPr>
        <sz val="10"/>
        <rFont val="Arial"/>
        <family val="0"/>
        <charset val="1"/>
      </rPr>
      <t xml:space="preserve">USPSTF </t>
    </r>
    <r>
      <rPr>
        <sz val="10"/>
        <rFont val="Noto Sans CJK SC"/>
        <family val="2"/>
      </rPr>
      <t xml:space="preserve">の</t>
    </r>
    <r>
      <rPr>
        <sz val="10"/>
        <rFont val="Arial"/>
        <family val="0"/>
        <charset val="1"/>
      </rPr>
      <t xml:space="preserve">2019</t>
    </r>
    <r>
      <rPr>
        <sz val="10"/>
        <rFont val="Noto Sans CJK SC"/>
        <family val="2"/>
      </rPr>
      <t xml:space="preserve">年の勧告によると、腹部大動脈瘤の年間破裂リスクは径</t>
    </r>
    <r>
      <rPr>
        <sz val="10"/>
        <rFont val="Arial"/>
        <family val="0"/>
        <charset val="1"/>
      </rPr>
      <t xml:space="preserve">3.0</t>
    </r>
    <r>
      <rPr>
        <sz val="10"/>
        <rFont val="Noto Sans CJK SC"/>
        <family val="2"/>
      </rPr>
      <t xml:space="preserve">〜</t>
    </r>
    <r>
      <rPr>
        <sz val="10"/>
        <rFont val="Arial"/>
        <family val="0"/>
        <charset val="1"/>
      </rPr>
      <t xml:space="preserve">3.9 cm</t>
    </r>
    <r>
      <rPr>
        <sz val="10"/>
        <rFont val="Noto Sans CJK SC"/>
        <family val="2"/>
      </rPr>
      <t xml:space="preserve">でほぼ</t>
    </r>
    <r>
      <rPr>
        <sz val="10"/>
        <rFont val="Arial"/>
        <family val="0"/>
        <charset val="1"/>
      </rPr>
      <t xml:space="preserve">0%</t>
    </r>
    <r>
      <rPr>
        <sz val="10"/>
        <rFont val="Noto Sans CJK SC"/>
        <family val="2"/>
      </rPr>
      <t xml:space="preserve">、</t>
    </r>
    <r>
      <rPr>
        <sz val="10"/>
        <rFont val="Arial"/>
        <family val="0"/>
        <charset val="1"/>
      </rPr>
      <t xml:space="preserve">4.0</t>
    </r>
    <r>
      <rPr>
        <sz val="10"/>
        <rFont val="Noto Sans CJK SC"/>
        <family val="2"/>
      </rPr>
      <t xml:space="preserve">〜</t>
    </r>
    <r>
      <rPr>
        <sz val="10"/>
        <rFont val="Arial"/>
        <family val="0"/>
        <charset val="1"/>
      </rPr>
      <t xml:space="preserve">4.9 cm</t>
    </r>
    <r>
      <rPr>
        <sz val="10"/>
        <rFont val="Noto Sans CJK SC"/>
        <family val="2"/>
      </rPr>
      <t xml:space="preserve">で</t>
    </r>
    <r>
      <rPr>
        <sz val="10"/>
        <rFont val="Arial"/>
        <family val="0"/>
        <charset val="1"/>
      </rPr>
      <t xml:space="preserve">1%</t>
    </r>
    <r>
      <rPr>
        <sz val="10"/>
        <rFont val="Noto Sans CJK SC"/>
        <family val="2"/>
      </rPr>
      <t xml:space="preserve">、</t>
    </r>
    <r>
      <rPr>
        <sz val="10"/>
        <rFont val="Arial"/>
        <family val="0"/>
        <charset val="1"/>
      </rPr>
      <t xml:space="preserve">5.0</t>
    </r>
    <r>
      <rPr>
        <sz val="10"/>
        <rFont val="Noto Sans CJK SC"/>
        <family val="2"/>
      </rPr>
      <t xml:space="preserve">〜</t>
    </r>
    <r>
      <rPr>
        <sz val="10"/>
        <rFont val="Arial"/>
        <family val="0"/>
        <charset val="1"/>
      </rPr>
      <t xml:space="preserve">5.9 cm</t>
    </r>
    <r>
      <rPr>
        <sz val="10"/>
        <rFont val="Noto Sans CJK SC"/>
        <family val="2"/>
      </rPr>
      <t xml:space="preserve">で</t>
    </r>
    <r>
      <rPr>
        <sz val="10"/>
        <rFont val="Arial"/>
        <family val="0"/>
        <charset val="1"/>
      </rPr>
      <t xml:space="preserve">11%</t>
    </r>
    <r>
      <rPr>
        <sz val="10"/>
        <rFont val="Noto Sans CJK SC"/>
        <family val="2"/>
      </rPr>
      <t xml:space="preserve">とされ、破裂した場合の死亡率は最大</t>
    </r>
    <r>
      <rPr>
        <sz val="10"/>
        <rFont val="Arial"/>
        <family val="0"/>
        <charset val="1"/>
      </rPr>
      <t xml:space="preserve">81%</t>
    </r>
    <r>
      <rPr>
        <sz val="10"/>
        <rFont val="Noto Sans CJK SC"/>
        <family val="2"/>
      </rPr>
      <t xml:space="preserve">に達する。</t>
    </r>
  </si>
  <si>
    <t xml:space="preserve">数値は勧告が引用した研究による（二次資料経由）</t>
  </si>
  <si>
    <t xml:space="preserve">VS-006</t>
  </si>
  <si>
    <r>
      <rPr>
        <sz val="10"/>
        <rFont val="Arial"/>
        <family val="0"/>
        <charset val="1"/>
      </rPr>
      <t xml:space="preserve">USPSTF </t>
    </r>
    <r>
      <rPr>
        <sz val="10"/>
        <rFont val="Noto Sans CJK SC"/>
        <family val="2"/>
      </rPr>
      <t xml:space="preserve">の</t>
    </r>
    <r>
      <rPr>
        <sz val="10"/>
        <rFont val="Arial"/>
        <family val="0"/>
        <charset val="1"/>
      </rPr>
      <t xml:space="preserve">2019</t>
    </r>
    <r>
      <rPr>
        <sz val="10"/>
        <rFont val="Noto Sans CJK SC"/>
        <family val="2"/>
      </rPr>
      <t xml:space="preserve">年の勧告によると、男性の腹部大動脈瘤は、径</t>
    </r>
    <r>
      <rPr>
        <sz val="10"/>
        <rFont val="Arial"/>
        <family val="0"/>
        <charset val="1"/>
      </rPr>
      <t xml:space="preserve">5.5 cm</t>
    </r>
    <r>
      <rPr>
        <sz val="10"/>
        <rFont val="Noto Sans CJK SC"/>
        <family val="2"/>
      </rPr>
      <t xml:space="preserve">以上、または径</t>
    </r>
    <r>
      <rPr>
        <sz val="10"/>
        <rFont val="Arial"/>
        <family val="0"/>
        <charset val="1"/>
      </rPr>
      <t xml:space="preserve">4.0 cm</t>
    </r>
    <r>
      <rPr>
        <sz val="10"/>
        <rFont val="Noto Sans CJK SC"/>
        <family val="2"/>
      </rPr>
      <t xml:space="preserve">を超え</t>
    </r>
    <r>
      <rPr>
        <sz val="10"/>
        <rFont val="Arial"/>
        <family val="0"/>
        <charset val="1"/>
      </rPr>
      <t xml:space="preserve">1</t>
    </r>
    <r>
      <rPr>
        <sz val="10"/>
        <rFont val="Noto Sans CJK SC"/>
        <family val="2"/>
      </rPr>
      <t xml:space="preserve">年で</t>
    </r>
    <r>
      <rPr>
        <sz val="10"/>
        <rFont val="Arial"/>
        <family val="0"/>
        <charset val="1"/>
      </rPr>
      <t xml:space="preserve">1.0 cm</t>
    </r>
    <r>
      <rPr>
        <sz val="10"/>
        <rFont val="Noto Sans CJK SC"/>
        <family val="2"/>
      </rPr>
      <t xml:space="preserve">以上大きくなったものに待機的修復を行うのが標準とされる。女性での基準は男性と異なる可能性がある。</t>
    </r>
  </si>
  <si>
    <t xml:space="preserve">米国の診療を前提とした記載</t>
  </si>
  <si>
    <r>
      <rPr>
        <sz val="10"/>
        <rFont val="Noto Sans CJK SC"/>
        <family val="2"/>
      </rPr>
      <t xml:space="preserve">女性の基準（米国血管外科学会の</t>
    </r>
    <r>
      <rPr>
        <sz val="10"/>
        <rFont val="Arial"/>
        <family val="0"/>
        <charset val="1"/>
      </rPr>
      <t xml:space="preserve">5.0</t>
    </r>
    <r>
      <rPr>
        <sz val="10"/>
        <rFont val="Noto Sans CJK SC"/>
        <family val="2"/>
      </rPr>
      <t xml:space="preserve">〜</t>
    </r>
    <r>
      <rPr>
        <sz val="10"/>
        <rFont val="Arial"/>
        <family val="0"/>
        <charset val="1"/>
      </rPr>
      <t xml:space="preserve">5.4 cm</t>
    </r>
    <r>
      <rPr>
        <sz val="10"/>
        <rFont val="Noto Sans CJK SC"/>
        <family val="2"/>
      </rPr>
      <t xml:space="preserve">）は勧告が引用した二次資料経由。日本の大動脈瘤 </t>
    </r>
    <r>
      <rPr>
        <sz val="10"/>
        <rFont val="Arial"/>
        <family val="0"/>
        <charset val="1"/>
      </rPr>
      <t xml:space="preserve">GL </t>
    </r>
    <r>
      <rPr>
        <sz val="10"/>
        <rFont val="Noto Sans CJK SC"/>
        <family val="2"/>
      </rPr>
      <t xml:space="preserve">の治療の章の基準とは照合していない</t>
    </r>
  </si>
  <si>
    <t xml:space="preserve">VS-007</t>
  </si>
  <si>
    <t xml:space="preserve">大動脈解離</t>
  </si>
  <si>
    <r>
      <rPr>
        <sz val="10"/>
        <rFont val="Noto Sans CJK SC"/>
        <family val="2"/>
      </rPr>
      <t xml:space="preserve">大動脈解離の </t>
    </r>
    <r>
      <rPr>
        <sz val="10"/>
        <rFont val="Arial"/>
        <family val="0"/>
        <charset val="1"/>
      </rPr>
      <t xml:space="preserve">Stanford </t>
    </r>
    <r>
      <rPr>
        <sz val="10"/>
        <rFont val="Noto Sans CJK SC"/>
        <family val="2"/>
      </rPr>
      <t xml:space="preserve">分類では、上行大動脈に解離があるものを </t>
    </r>
    <r>
      <rPr>
        <sz val="10"/>
        <rFont val="Arial"/>
        <family val="0"/>
        <charset val="1"/>
      </rPr>
      <t xml:space="preserve">A </t>
    </r>
    <r>
      <rPr>
        <sz val="10"/>
        <rFont val="Noto Sans CJK SC"/>
        <family val="2"/>
      </rPr>
      <t xml:space="preserve">型、ないものを </t>
    </r>
    <r>
      <rPr>
        <sz val="10"/>
        <rFont val="Arial"/>
        <family val="0"/>
        <charset val="1"/>
      </rPr>
      <t xml:space="preserve">B </t>
    </r>
    <r>
      <rPr>
        <sz val="10"/>
        <rFont val="Noto Sans CJK SC"/>
        <family val="2"/>
      </rPr>
      <t xml:space="preserve">型とする。</t>
    </r>
  </si>
  <si>
    <r>
      <rPr>
        <sz val="10"/>
        <rFont val="Noto Sans CJK SC"/>
        <family val="2"/>
      </rPr>
      <t xml:space="preserve">医学各論 Ⅴ</t>
    </r>
    <r>
      <rPr>
        <sz val="10"/>
        <rFont val="Arial"/>
        <family val="0"/>
        <charset val="1"/>
      </rPr>
      <t xml:space="preserve">-8-A-④</t>
    </r>
    <r>
      <rPr>
        <sz val="10"/>
        <rFont val="Noto Sans CJK SC"/>
        <family val="2"/>
      </rPr>
      <t xml:space="preserve">（大動脈解離、</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</si>
  <si>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TBL-01-00-190 (id: JlvnlvY)</t>
    </r>
  </si>
  <si>
    <t xml:space="preserve">VS-008</t>
  </si>
  <si>
    <r>
      <rPr>
        <sz val="10"/>
        <rFont val="Noto Sans CJK SC"/>
        <family val="2"/>
      </rPr>
      <t xml:space="preserve">大動脈解離の </t>
    </r>
    <r>
      <rPr>
        <sz val="10"/>
        <rFont val="Arial"/>
        <family val="0"/>
        <charset val="1"/>
      </rPr>
      <t xml:space="preserve">DeBakey </t>
    </r>
    <r>
      <rPr>
        <sz val="10"/>
        <rFont val="Noto Sans CJK SC"/>
        <family val="2"/>
      </rPr>
      <t xml:space="preserve">分類では、上行大動脈に内膜の亀裂があり弓部を越えて広がるものを </t>
    </r>
    <r>
      <rPr>
        <sz val="10"/>
        <rFont val="Arial"/>
        <family val="0"/>
        <charset val="1"/>
      </rPr>
      <t xml:space="preserve">I </t>
    </r>
    <r>
      <rPr>
        <sz val="10"/>
        <rFont val="Noto Sans CJK SC"/>
        <family val="2"/>
      </rPr>
      <t xml:space="preserve">型、上行大動脈に限局するものを </t>
    </r>
    <r>
      <rPr>
        <sz val="10"/>
        <rFont val="Arial"/>
        <family val="0"/>
        <charset val="1"/>
      </rPr>
      <t xml:space="preserve">II </t>
    </r>
    <r>
      <rPr>
        <sz val="10"/>
        <rFont val="Noto Sans CJK SC"/>
        <family val="2"/>
      </rPr>
      <t xml:space="preserve">型、下行大動脈に亀裂があるものを </t>
    </r>
    <r>
      <rPr>
        <sz val="10"/>
        <rFont val="Arial"/>
        <family val="0"/>
        <charset val="1"/>
      </rPr>
      <t xml:space="preserve">III </t>
    </r>
    <r>
      <rPr>
        <sz val="10"/>
        <rFont val="Noto Sans CJK SC"/>
        <family val="2"/>
      </rPr>
      <t xml:space="preserve">型とする。</t>
    </r>
    <r>
      <rPr>
        <sz val="10"/>
        <rFont val="Arial"/>
        <family val="0"/>
        <charset val="1"/>
      </rPr>
      <t xml:space="preserve">III </t>
    </r>
    <r>
      <rPr>
        <sz val="10"/>
        <rFont val="Noto Sans CJK SC"/>
        <family val="2"/>
      </rPr>
      <t xml:space="preserve">型のうち腹部大動脈に及ばないものを </t>
    </r>
    <r>
      <rPr>
        <sz val="10"/>
        <rFont val="Arial"/>
        <family val="0"/>
        <charset val="1"/>
      </rPr>
      <t xml:space="preserve">IIIa</t>
    </r>
    <r>
      <rPr>
        <sz val="10"/>
        <rFont val="Noto Sans CJK SC"/>
        <family val="2"/>
      </rPr>
      <t xml:space="preserve">、及ぶものを </t>
    </r>
    <r>
      <rPr>
        <sz val="10"/>
        <rFont val="Arial"/>
        <family val="0"/>
        <charset val="1"/>
      </rPr>
      <t xml:space="preserve">IIIb </t>
    </r>
    <r>
      <rPr>
        <sz val="10"/>
        <rFont val="Noto Sans CJK SC"/>
        <family val="2"/>
      </rPr>
      <t xml:space="preserve">とする。</t>
    </r>
  </si>
  <si>
    <t xml:space="preserve">VS-009</t>
  </si>
  <si>
    <r>
      <rPr>
        <sz val="10"/>
        <rFont val="Noto Sans CJK SC"/>
        <family val="2"/>
      </rPr>
      <t xml:space="preserve">大動脈解離の病期は、発症から</t>
    </r>
    <r>
      <rPr>
        <sz val="10"/>
        <rFont val="Arial"/>
        <family val="0"/>
        <charset val="1"/>
      </rPr>
      <t xml:space="preserve">48</t>
    </r>
    <r>
      <rPr>
        <sz val="10"/>
        <rFont val="Noto Sans CJK SC"/>
        <family val="2"/>
      </rPr>
      <t xml:space="preserve">時間以内を超急性期、</t>
    </r>
    <r>
      <rPr>
        <sz val="10"/>
        <rFont val="Arial"/>
        <family val="0"/>
        <charset val="1"/>
      </rPr>
      <t xml:space="preserve">2</t>
    </r>
    <r>
      <rPr>
        <sz val="10"/>
        <rFont val="Noto Sans CJK SC"/>
        <family val="2"/>
      </rPr>
      <t xml:space="preserve">週間以内を急性期、</t>
    </r>
    <r>
      <rPr>
        <sz val="10"/>
        <rFont val="Arial"/>
        <family val="0"/>
        <charset val="1"/>
      </rPr>
      <t xml:space="preserve">2</t>
    </r>
    <r>
      <rPr>
        <sz val="10"/>
        <rFont val="Noto Sans CJK SC"/>
        <family val="2"/>
      </rPr>
      <t xml:space="preserve">週間から</t>
    </r>
    <r>
      <rPr>
        <sz val="10"/>
        <rFont val="Arial"/>
        <family val="0"/>
        <charset val="1"/>
      </rPr>
      <t xml:space="preserve">3</t>
    </r>
    <r>
      <rPr>
        <sz val="10"/>
        <rFont val="Noto Sans CJK SC"/>
        <family val="2"/>
      </rPr>
      <t xml:space="preserve">か月を亜急性期、</t>
    </r>
    <r>
      <rPr>
        <sz val="10"/>
        <rFont val="Arial"/>
        <family val="0"/>
        <charset val="1"/>
      </rPr>
      <t xml:space="preserve">3</t>
    </r>
    <r>
      <rPr>
        <sz val="10"/>
        <rFont val="Noto Sans CJK SC"/>
        <family val="2"/>
      </rPr>
      <t xml:space="preserve">か月を超えるものを慢性期とする。</t>
    </r>
  </si>
  <si>
    <t xml:space="preserve">VS-010</t>
  </si>
  <si>
    <r>
      <rPr>
        <sz val="10"/>
        <rFont val="Noto Sans CJK SC"/>
        <family val="2"/>
      </rPr>
      <t xml:space="preserve">日本の急性大動脈解離の発生率は人口</t>
    </r>
    <r>
      <rPr>
        <sz val="10"/>
        <rFont val="Arial"/>
        <family val="0"/>
        <charset val="1"/>
      </rPr>
      <t xml:space="preserve">10</t>
    </r>
    <r>
      <rPr>
        <sz val="10"/>
        <rFont val="Noto Sans CJK SC"/>
        <family val="2"/>
      </rPr>
      <t xml:space="preserve">万人あたり年約</t>
    </r>
    <r>
      <rPr>
        <sz val="10"/>
        <rFont val="Arial"/>
        <family val="0"/>
        <charset val="1"/>
      </rPr>
      <t xml:space="preserve">3</t>
    </r>
    <r>
      <rPr>
        <sz val="10"/>
        <rFont val="Noto Sans CJK SC"/>
        <family val="2"/>
      </rPr>
      <t xml:space="preserve">人と推定されるが、東京の急性大動脈スーパーネットワークのデータでは約</t>
    </r>
    <r>
      <rPr>
        <sz val="10"/>
        <rFont val="Arial"/>
        <family val="0"/>
        <charset val="1"/>
      </rPr>
      <t xml:space="preserve">10</t>
    </r>
    <r>
      <rPr>
        <sz val="10"/>
        <rFont val="Noto Sans CJK SC"/>
        <family val="2"/>
      </rPr>
      <t xml:space="preserve">人である。地域の調査では年</t>
    </r>
    <r>
      <rPr>
        <sz val="10"/>
        <rFont val="Arial"/>
        <family val="0"/>
        <charset val="1"/>
      </rPr>
      <t xml:space="preserve">2.62</t>
    </r>
    <r>
      <rPr>
        <sz val="10"/>
        <rFont val="Noto Sans CJK SC"/>
        <family val="2"/>
      </rPr>
      <t xml:space="preserve">〜</t>
    </r>
    <r>
      <rPr>
        <sz val="10"/>
        <rFont val="Arial"/>
        <family val="0"/>
        <charset val="1"/>
      </rPr>
      <t xml:space="preserve">5.2</t>
    </r>
    <r>
      <rPr>
        <sz val="10"/>
        <rFont val="Noto Sans CJK SC"/>
        <family val="2"/>
      </rPr>
      <t xml:space="preserve">人と幅がある。</t>
    </r>
  </si>
  <si>
    <t xml:space="preserve">病院に着く前の死亡を含むかどうかで値が変わる</t>
  </si>
  <si>
    <t xml:space="preserve">VS-011</t>
  </si>
  <si>
    <r>
      <rPr>
        <sz val="10"/>
        <rFont val="Noto Sans CJK SC"/>
        <family val="2"/>
      </rPr>
      <t xml:space="preserve">東京都監察医務院の剖検例では、大動脈解離による突然死の</t>
    </r>
    <r>
      <rPr>
        <sz val="10"/>
        <rFont val="Arial"/>
        <family val="0"/>
        <charset val="1"/>
      </rPr>
      <t xml:space="preserve">61.4%</t>
    </r>
    <r>
      <rPr>
        <sz val="10"/>
        <rFont val="Noto Sans CJK SC"/>
        <family val="2"/>
      </rPr>
      <t xml:space="preserve">が病院に着く前に死亡しており、病院到着前を含め</t>
    </r>
    <r>
      <rPr>
        <sz val="10"/>
        <rFont val="Arial"/>
        <family val="0"/>
        <charset val="1"/>
      </rPr>
      <t xml:space="preserve">93%</t>
    </r>
    <r>
      <rPr>
        <sz val="10"/>
        <rFont val="Noto Sans CJK SC"/>
        <family val="2"/>
      </rPr>
      <t xml:space="preserve">が発症</t>
    </r>
    <r>
      <rPr>
        <sz val="10"/>
        <rFont val="Arial"/>
        <family val="0"/>
        <charset val="1"/>
      </rPr>
      <t xml:space="preserve">24</t>
    </r>
    <r>
      <rPr>
        <sz val="10"/>
        <rFont val="Noto Sans CJK SC"/>
        <family val="2"/>
      </rPr>
      <t xml:space="preserve">時間以内に死亡していた。直接の死因の大半は大動脈の破裂で、心タンポナーデが</t>
    </r>
    <r>
      <rPr>
        <sz val="10"/>
        <rFont val="Arial"/>
        <family val="0"/>
        <charset val="1"/>
      </rPr>
      <t xml:space="preserve">86.6%</t>
    </r>
    <r>
      <rPr>
        <sz val="10"/>
        <rFont val="Noto Sans CJK SC"/>
        <family val="2"/>
      </rPr>
      <t xml:space="preserve">を占めた。</t>
    </r>
  </si>
  <si>
    <t xml:space="preserve">突然死の剖検例の値で、大動脈解離全体の死亡率ではない</t>
  </si>
  <si>
    <t xml:space="preserve">VS-012</t>
  </si>
  <si>
    <r>
      <rPr>
        <sz val="10"/>
        <rFont val="Noto Sans CJK SC"/>
        <family val="2"/>
      </rPr>
      <t xml:space="preserve">大動脈解離は冬に多く、時刻では午前</t>
    </r>
    <r>
      <rPr>
        <sz val="10"/>
        <rFont val="Arial"/>
        <family val="0"/>
        <charset val="1"/>
      </rPr>
      <t xml:space="preserve">6</t>
    </r>
    <r>
      <rPr>
        <sz val="10"/>
        <rFont val="Noto Sans CJK SC"/>
        <family val="2"/>
      </rPr>
      <t xml:space="preserve">時から正午に多い。好発年齢は</t>
    </r>
    <r>
      <rPr>
        <sz val="10"/>
        <rFont val="Arial"/>
        <family val="0"/>
        <charset val="1"/>
      </rPr>
      <t xml:space="preserve">70</t>
    </r>
    <r>
      <rPr>
        <sz val="10"/>
        <rFont val="Noto Sans CJK SC"/>
        <family val="2"/>
      </rPr>
      <t xml:space="preserve">歳代である。</t>
    </r>
  </si>
  <si>
    <t xml:space="preserve">VS-013</t>
  </si>
  <si>
    <r>
      <rPr>
        <sz val="10"/>
        <rFont val="Noto Sans CJK SC"/>
        <family val="2"/>
      </rPr>
      <t xml:space="preserve">急性大動脈解離の約</t>
    </r>
    <r>
      <rPr>
        <sz val="10"/>
        <rFont val="Arial"/>
        <family val="0"/>
        <charset val="1"/>
      </rPr>
      <t xml:space="preserve">6%</t>
    </r>
    <r>
      <rPr>
        <sz val="10"/>
        <rFont val="Noto Sans CJK SC"/>
        <family val="2"/>
      </rPr>
      <t xml:space="preserve">は痛みを伴わず、失神は</t>
    </r>
    <r>
      <rPr>
        <sz val="10"/>
        <rFont val="Arial"/>
        <family val="0"/>
        <charset val="1"/>
      </rPr>
      <t xml:space="preserve">9</t>
    </r>
    <r>
      <rPr>
        <sz val="10"/>
        <rFont val="Noto Sans CJK SC"/>
        <family val="2"/>
      </rPr>
      <t xml:space="preserve">〜</t>
    </r>
    <r>
      <rPr>
        <sz val="10"/>
        <rFont val="Arial"/>
        <family val="0"/>
        <charset val="1"/>
      </rPr>
      <t xml:space="preserve">20%</t>
    </r>
    <r>
      <rPr>
        <sz val="10"/>
        <rFont val="Noto Sans CJK SC"/>
        <family val="2"/>
      </rPr>
      <t xml:space="preserve">にみられる。</t>
    </r>
    <r>
      <rPr>
        <sz val="10"/>
        <rFont val="Arial"/>
        <family val="0"/>
        <charset val="1"/>
      </rPr>
      <t xml:space="preserve">38℃</t>
    </r>
    <r>
      <rPr>
        <sz val="10"/>
        <rFont val="Noto Sans CJK SC"/>
        <family val="2"/>
      </rPr>
      <t xml:space="preserve">を超える発熱は約</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にみられる。</t>
    </r>
  </si>
  <si>
    <r>
      <rPr>
        <sz val="10"/>
        <rFont val="Arial"/>
        <family val="0"/>
        <charset val="1"/>
      </rPr>
      <t xml:space="preserve">PS-02-06-05 (id: JkxnuQw)</t>
    </r>
    <r>
      <rPr>
        <sz val="10"/>
        <rFont val="Noto Sans CJK SC"/>
        <family val="2"/>
      </rPr>
      <t xml:space="preserve">；</t>
    </r>
    <r>
      <rPr>
        <sz val="10"/>
        <rFont val="Arial"/>
        <family val="0"/>
        <charset val="1"/>
      </rPr>
      <t xml:space="preserve">TBL-01-00-190 (id: JlvnlvY)</t>
    </r>
    <r>
      <rPr>
        <sz val="10"/>
        <rFont val="Noto Sans CJK SC"/>
        <family val="2"/>
      </rPr>
      <t xml:space="preserve">；</t>
    </r>
    <r>
      <rPr>
        <sz val="10"/>
        <rFont val="Arial"/>
        <family val="0"/>
        <charset val="1"/>
      </rPr>
      <t xml:space="preserve">TBL-02-05-021 (id: JlAKpfI)</t>
    </r>
  </si>
  <si>
    <r>
      <rPr>
        <sz val="10"/>
        <rFont val="Noto Sans CJK SC"/>
        <family val="2"/>
      </rPr>
      <t xml:space="preserve">発熱の割合は本文中で約</t>
    </r>
    <r>
      <rPr>
        <sz val="10"/>
        <rFont val="Arial"/>
        <family val="0"/>
        <charset val="1"/>
      </rPr>
      <t xml:space="preserve">30%</t>
    </r>
    <r>
      <rPr>
        <sz val="10"/>
        <rFont val="Noto Sans CJK SC"/>
        <family val="2"/>
      </rPr>
      <t xml:space="preserve">と約</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の</t>
    </r>
    <r>
      <rPr>
        <sz val="10"/>
        <rFont val="Arial"/>
        <family val="0"/>
        <charset val="1"/>
      </rPr>
      <t xml:space="preserve">2</t>
    </r>
    <r>
      <rPr>
        <sz val="10"/>
        <rFont val="Noto Sans CJK SC"/>
        <family val="2"/>
      </rPr>
      <t xml:space="preserve">通りの記載がある</t>
    </r>
  </si>
  <si>
    <t xml:space="preserve">VS-014</t>
  </si>
  <si>
    <r>
      <rPr>
        <sz val="10"/>
        <rFont val="Noto Sans CJK SC"/>
        <family val="2"/>
      </rPr>
      <t xml:space="preserve">大動脈解離による臓器の灌流障害（</t>
    </r>
    <r>
      <rPr>
        <sz val="10"/>
        <rFont val="Arial"/>
        <family val="0"/>
        <charset val="1"/>
      </rPr>
      <t xml:space="preserve">malperfusion</t>
    </r>
    <r>
      <rPr>
        <sz val="10"/>
        <rFont val="Noto Sans CJK SC"/>
        <family val="2"/>
      </rPr>
      <t xml:space="preserve">）の頻度は、冠動脈</t>
    </r>
    <r>
      <rPr>
        <sz val="10"/>
        <rFont val="Arial"/>
        <family val="0"/>
        <charset val="1"/>
      </rPr>
      <t xml:space="preserve">3</t>
    </r>
    <r>
      <rPr>
        <sz val="10"/>
        <rFont val="Noto Sans CJK SC"/>
        <family val="2"/>
      </rPr>
      <t xml:space="preserve">〜</t>
    </r>
    <r>
      <rPr>
        <sz val="10"/>
        <rFont val="Arial"/>
        <family val="0"/>
        <charset val="1"/>
      </rPr>
      <t xml:space="preserve">7%</t>
    </r>
    <r>
      <rPr>
        <sz val="10"/>
        <rFont val="Noto Sans CJK SC"/>
        <family val="2"/>
      </rPr>
      <t xml:space="preserve">、脳虚血</t>
    </r>
    <r>
      <rPr>
        <sz val="10"/>
        <rFont val="Arial"/>
        <family val="0"/>
        <charset val="1"/>
      </rPr>
      <t xml:space="preserve">3</t>
    </r>
    <r>
      <rPr>
        <sz val="10"/>
        <rFont val="Noto Sans CJK SC"/>
        <family val="2"/>
      </rPr>
      <t xml:space="preserve">〜</t>
    </r>
    <r>
      <rPr>
        <sz val="10"/>
        <rFont val="Arial"/>
        <family val="0"/>
        <charset val="1"/>
      </rPr>
      <t xml:space="preserve">7%</t>
    </r>
    <r>
      <rPr>
        <sz val="10"/>
        <rFont val="Noto Sans CJK SC"/>
        <family val="2"/>
      </rPr>
      <t xml:space="preserve">、対麻痺約</t>
    </r>
    <r>
      <rPr>
        <sz val="10"/>
        <rFont val="Arial"/>
        <family val="0"/>
        <charset val="1"/>
      </rPr>
      <t xml:space="preserve">4%</t>
    </r>
    <r>
      <rPr>
        <sz val="10"/>
        <rFont val="Noto Sans CJK SC"/>
        <family val="2"/>
      </rPr>
      <t xml:space="preserve">、腸管虚血</t>
    </r>
    <r>
      <rPr>
        <sz val="10"/>
        <rFont val="Arial"/>
        <family val="0"/>
        <charset val="1"/>
      </rPr>
      <t xml:space="preserve">2</t>
    </r>
    <r>
      <rPr>
        <sz val="10"/>
        <rFont val="Noto Sans CJK SC"/>
        <family val="2"/>
      </rPr>
      <t xml:space="preserve">〜</t>
    </r>
    <r>
      <rPr>
        <sz val="10"/>
        <rFont val="Arial"/>
        <family val="0"/>
        <charset val="1"/>
      </rPr>
      <t xml:space="preserve">7%</t>
    </r>
    <r>
      <rPr>
        <sz val="10"/>
        <rFont val="Noto Sans CJK SC"/>
        <family val="2"/>
      </rPr>
      <t xml:space="preserve">、腎虚血約</t>
    </r>
    <r>
      <rPr>
        <sz val="10"/>
        <rFont val="Arial"/>
        <family val="0"/>
        <charset val="1"/>
      </rPr>
      <t xml:space="preserve">7%</t>
    </r>
    <r>
      <rPr>
        <sz val="10"/>
        <rFont val="Noto Sans CJK SC"/>
        <family val="2"/>
      </rPr>
      <t xml:space="preserve">、下肢虚血</t>
    </r>
    <r>
      <rPr>
        <sz val="10"/>
        <rFont val="Arial"/>
        <family val="0"/>
        <charset val="1"/>
      </rPr>
      <t xml:space="preserve">7</t>
    </r>
    <r>
      <rPr>
        <sz val="10"/>
        <rFont val="Noto Sans CJK SC"/>
        <family val="2"/>
      </rPr>
      <t xml:space="preserve">〜</t>
    </r>
    <r>
      <rPr>
        <sz val="10"/>
        <rFont val="Arial"/>
        <family val="0"/>
        <charset val="1"/>
      </rPr>
      <t xml:space="preserve">18%</t>
    </r>
    <r>
      <rPr>
        <sz val="10"/>
        <rFont val="Noto Sans CJK SC"/>
        <family val="2"/>
      </rPr>
      <t xml:space="preserve">とされる。左右の上肢で</t>
    </r>
    <r>
      <rPr>
        <sz val="10"/>
        <rFont val="Arial"/>
        <family val="0"/>
        <charset val="1"/>
      </rPr>
      <t xml:space="preserve">20 mmHg</t>
    </r>
    <r>
      <rPr>
        <sz val="10"/>
        <rFont val="Noto Sans CJK SC"/>
        <family val="2"/>
      </rPr>
      <t xml:space="preserve">を超える血圧差は約半数にみられる。</t>
    </r>
  </si>
  <si>
    <t xml:space="preserve">灌流障害の機序には、動的閉塞、静的閉塞、両者の組み合わせがある</t>
  </si>
  <si>
    <t xml:space="preserve">VS-015</t>
  </si>
  <si>
    <r>
      <rPr>
        <sz val="10"/>
        <rFont val="Arial"/>
        <family val="0"/>
        <charset val="1"/>
      </rPr>
      <t xml:space="preserve">D </t>
    </r>
    <r>
      <rPr>
        <sz val="10"/>
        <rFont val="Noto Sans CJK SC"/>
        <family val="2"/>
      </rPr>
      <t xml:space="preserve">ダイマーを</t>
    </r>
    <r>
      <rPr>
        <sz val="10"/>
        <rFont val="Arial"/>
        <family val="0"/>
        <charset val="1"/>
      </rPr>
      <t xml:space="preserve">500 ng/mL</t>
    </r>
    <r>
      <rPr>
        <sz val="10"/>
        <rFont val="Noto Sans CJK SC"/>
        <family val="2"/>
      </rPr>
      <t xml:space="preserve">で区切ると、急性大動脈解離に対する感度は</t>
    </r>
    <r>
      <rPr>
        <sz val="10"/>
        <rFont val="Arial"/>
        <family val="0"/>
        <charset val="1"/>
      </rPr>
      <t xml:space="preserve">96.6%</t>
    </r>
    <r>
      <rPr>
        <sz val="10"/>
        <rFont val="Noto Sans CJK SC"/>
        <family val="2"/>
      </rPr>
      <t xml:space="preserve">、特異度は</t>
    </r>
    <r>
      <rPr>
        <sz val="10"/>
        <rFont val="Arial"/>
        <family val="0"/>
        <charset val="1"/>
      </rPr>
      <t xml:space="preserve">46.6%</t>
    </r>
    <r>
      <rPr>
        <sz val="10"/>
        <rFont val="Noto Sans CJK SC"/>
        <family val="2"/>
      </rPr>
      <t xml:space="preserve">と報告されている。</t>
    </r>
    <r>
      <rPr>
        <sz val="10"/>
        <rFont val="Arial"/>
        <family val="0"/>
        <charset val="1"/>
      </rPr>
      <t xml:space="preserve">ADD-RS </t>
    </r>
    <r>
      <rPr>
        <sz val="10"/>
        <rFont val="Noto Sans CJK SC"/>
        <family val="2"/>
      </rPr>
      <t xml:space="preserve">が</t>
    </r>
    <r>
      <rPr>
        <sz val="10"/>
        <rFont val="Arial"/>
        <family val="0"/>
        <charset val="1"/>
      </rPr>
      <t xml:space="preserve">0</t>
    </r>
    <r>
      <rPr>
        <sz val="10"/>
        <rFont val="Noto Sans CJK SC"/>
        <family val="2"/>
      </rPr>
      <t xml:space="preserve">か</t>
    </r>
    <r>
      <rPr>
        <sz val="10"/>
        <rFont val="Arial"/>
        <family val="0"/>
        <charset val="1"/>
      </rPr>
      <t xml:space="preserve">1</t>
    </r>
    <r>
      <rPr>
        <sz val="10"/>
        <rFont val="Noto Sans CJK SC"/>
        <family val="2"/>
      </rPr>
      <t xml:space="preserve">で </t>
    </r>
    <r>
      <rPr>
        <sz val="10"/>
        <rFont val="Arial"/>
        <family val="0"/>
        <charset val="1"/>
      </rPr>
      <t xml:space="preserve">D </t>
    </r>
    <r>
      <rPr>
        <sz val="10"/>
        <rFont val="Noto Sans CJK SC"/>
        <family val="2"/>
      </rPr>
      <t xml:space="preserve">ダイマーが</t>
    </r>
    <r>
      <rPr>
        <sz val="10"/>
        <rFont val="Arial"/>
        <family val="0"/>
        <charset val="1"/>
      </rPr>
      <t xml:space="preserve">500 ng/mL</t>
    </r>
    <r>
      <rPr>
        <sz val="10"/>
        <rFont val="Noto Sans CJK SC"/>
        <family val="2"/>
      </rPr>
      <t xml:space="preserve">未満なら解離を除外して </t>
    </r>
    <r>
      <rPr>
        <sz val="10"/>
        <rFont val="Arial"/>
        <family val="0"/>
        <charset val="1"/>
      </rPr>
      <t xml:space="preserve">CT </t>
    </r>
    <r>
      <rPr>
        <sz val="10"/>
        <rFont val="Noto Sans CJK SC"/>
        <family val="2"/>
      </rPr>
      <t xml:space="preserve">を省略でき、</t>
    </r>
    <r>
      <rPr>
        <sz val="10"/>
        <rFont val="Arial"/>
        <family val="0"/>
        <charset val="1"/>
      </rPr>
      <t xml:space="preserve">ADD-RS </t>
    </r>
    <r>
      <rPr>
        <sz val="10"/>
        <rFont val="Noto Sans CJK SC"/>
        <family val="2"/>
      </rPr>
      <t xml:space="preserve">が</t>
    </r>
    <r>
      <rPr>
        <sz val="10"/>
        <rFont val="Arial"/>
        <family val="0"/>
        <charset val="1"/>
      </rPr>
      <t xml:space="preserve">2</t>
    </r>
    <r>
      <rPr>
        <sz val="10"/>
        <rFont val="Noto Sans CJK SC"/>
        <family val="2"/>
      </rPr>
      <t xml:space="preserve">か</t>
    </r>
    <r>
      <rPr>
        <sz val="10"/>
        <rFont val="Arial"/>
        <family val="0"/>
        <charset val="1"/>
      </rPr>
      <t xml:space="preserve">3</t>
    </r>
    <r>
      <rPr>
        <sz val="10"/>
        <rFont val="Noto Sans CJK SC"/>
        <family val="2"/>
      </rPr>
      <t xml:space="preserve">なら </t>
    </r>
    <r>
      <rPr>
        <sz val="10"/>
        <rFont val="Arial"/>
        <family val="0"/>
        <charset val="1"/>
      </rPr>
      <t xml:space="preserve">D </t>
    </r>
    <r>
      <rPr>
        <sz val="10"/>
        <rFont val="Noto Sans CJK SC"/>
        <family val="2"/>
      </rPr>
      <t xml:space="preserve">ダイマーを待たずに </t>
    </r>
    <r>
      <rPr>
        <sz val="10"/>
        <rFont val="Arial"/>
        <family val="0"/>
        <charset val="1"/>
      </rPr>
      <t xml:space="preserve">CT </t>
    </r>
    <r>
      <rPr>
        <sz val="10"/>
        <rFont val="Noto Sans CJK SC"/>
        <family val="2"/>
      </rPr>
      <t xml:space="preserve">を行う。</t>
    </r>
  </si>
  <si>
    <t xml:space="preserve">カットオフは試薬で異なり、施設ごとに確認するよう本文に注記がある</t>
  </si>
  <si>
    <t xml:space="preserve">VS-016</t>
  </si>
  <si>
    <r>
      <rPr>
        <sz val="10"/>
        <rFont val="Noto Sans CJK SC"/>
        <family val="2"/>
      </rPr>
      <t xml:space="preserve">胸部単純 </t>
    </r>
    <r>
      <rPr>
        <sz val="10"/>
        <rFont val="Arial"/>
        <family val="0"/>
        <charset val="1"/>
      </rPr>
      <t xml:space="preserve">X </t>
    </r>
    <r>
      <rPr>
        <sz val="10"/>
        <rFont val="Noto Sans CJK SC"/>
        <family val="2"/>
      </rPr>
      <t xml:space="preserve">線写真で、内膜の石灰化と大動脈外縁の距離は通常</t>
    </r>
    <r>
      <rPr>
        <sz val="10"/>
        <rFont val="Arial"/>
        <family val="0"/>
        <charset val="1"/>
      </rPr>
      <t xml:space="preserve">2</t>
    </r>
    <r>
      <rPr>
        <sz val="10"/>
        <rFont val="Noto Sans CJK SC"/>
        <family val="2"/>
      </rPr>
      <t xml:space="preserve">〜</t>
    </r>
    <r>
      <rPr>
        <sz val="10"/>
        <rFont val="Arial"/>
        <family val="0"/>
        <charset val="1"/>
      </rPr>
      <t xml:space="preserve">3 mm</t>
    </r>
    <r>
      <rPr>
        <sz val="10"/>
        <rFont val="Noto Sans CJK SC"/>
        <family val="2"/>
      </rPr>
      <t xml:space="preserve">で、</t>
    </r>
    <r>
      <rPr>
        <sz val="10"/>
        <rFont val="Arial"/>
        <family val="0"/>
        <charset val="1"/>
      </rPr>
      <t xml:space="preserve">6 mm</t>
    </r>
    <r>
      <rPr>
        <sz val="10"/>
        <rFont val="Noto Sans CJK SC"/>
        <family val="2"/>
      </rPr>
      <t xml:space="preserve">以上なら解離を疑う。大動脈解離の約</t>
    </r>
    <r>
      <rPr>
        <sz val="10"/>
        <rFont val="Arial"/>
        <family val="0"/>
        <charset val="1"/>
      </rPr>
      <t xml:space="preserve">20%</t>
    </r>
    <r>
      <rPr>
        <sz val="10"/>
        <rFont val="Noto Sans CJK SC"/>
        <family val="2"/>
      </rPr>
      <t xml:space="preserve">は胸部単純 </t>
    </r>
    <r>
      <rPr>
        <sz val="10"/>
        <rFont val="Arial"/>
        <family val="0"/>
        <charset val="1"/>
      </rPr>
      <t xml:space="preserve">X </t>
    </r>
    <r>
      <rPr>
        <sz val="10"/>
        <rFont val="Noto Sans CJK SC"/>
        <family val="2"/>
      </rPr>
      <t xml:space="preserve">線写真に異常がない。</t>
    </r>
  </si>
  <si>
    <t xml:space="preserve">VS-017</t>
  </si>
  <si>
    <r>
      <rPr>
        <sz val="10"/>
        <rFont val="Arial"/>
        <family val="0"/>
        <charset val="1"/>
      </rPr>
      <t xml:space="preserve">Marfan</t>
    </r>
    <r>
      <rPr>
        <sz val="10"/>
        <rFont val="Noto Sans CJK SC"/>
        <family val="2"/>
      </rPr>
      <t xml:space="preserve">症候群</t>
    </r>
  </si>
  <si>
    <r>
      <rPr>
        <sz val="10"/>
        <rFont val="Arial"/>
        <family val="0"/>
        <charset val="1"/>
      </rPr>
      <t xml:space="preserve">Marfan </t>
    </r>
    <r>
      <rPr>
        <sz val="10"/>
        <rFont val="Noto Sans CJK SC"/>
        <family val="2"/>
      </rPr>
      <t xml:space="preserve">症候群は </t>
    </r>
    <r>
      <rPr>
        <sz val="10"/>
        <rFont val="Arial"/>
        <family val="0"/>
        <charset val="1"/>
      </rPr>
      <t xml:space="preserve">FBN1 </t>
    </r>
    <r>
      <rPr>
        <sz val="10"/>
        <rFont val="Noto Sans CJK SC"/>
        <family val="2"/>
      </rPr>
      <t xml:space="preserve">遺伝子（フィブリリン</t>
    </r>
    <r>
      <rPr>
        <sz val="10"/>
        <rFont val="Arial"/>
        <family val="0"/>
        <charset val="1"/>
      </rPr>
      <t xml:space="preserve">1</t>
    </r>
    <r>
      <rPr>
        <sz val="10"/>
        <rFont val="Noto Sans CJK SC"/>
        <family val="2"/>
      </rPr>
      <t xml:space="preserve">をコードする）の変異による常染色体顕性（優性）遺伝の疾患で、世界で約</t>
    </r>
    <r>
      <rPr>
        <sz val="10"/>
        <rFont val="Arial"/>
        <family val="0"/>
        <charset val="1"/>
      </rPr>
      <t xml:space="preserve">5,000</t>
    </r>
    <r>
      <rPr>
        <sz val="10"/>
        <rFont val="Noto Sans CJK SC"/>
        <family val="2"/>
      </rPr>
      <t xml:space="preserve">人に</t>
    </r>
    <r>
      <rPr>
        <sz val="10"/>
        <rFont val="Arial"/>
        <family val="0"/>
        <charset val="1"/>
      </rPr>
      <t xml:space="preserve">1</t>
    </r>
    <r>
      <rPr>
        <sz val="10"/>
        <rFont val="Noto Sans CJK SC"/>
        <family val="2"/>
      </rPr>
      <t xml:space="preserve">人にみられる。少なくとも</t>
    </r>
    <r>
      <rPr>
        <sz val="10"/>
        <rFont val="Arial"/>
        <family val="0"/>
        <charset val="1"/>
      </rPr>
      <t xml:space="preserve">25%</t>
    </r>
    <r>
      <rPr>
        <sz val="10"/>
        <rFont val="Noto Sans CJK SC"/>
        <family val="2"/>
      </rPr>
      <t xml:space="preserve">は家族歴のない新規の変異による。</t>
    </r>
  </si>
  <si>
    <r>
      <rPr>
        <sz val="10"/>
        <rFont val="Noto Sans CJK SC"/>
        <family val="2"/>
      </rPr>
      <t xml:space="preserve">医学各論 Ⅴ</t>
    </r>
    <r>
      <rPr>
        <sz val="10"/>
        <rFont val="Arial"/>
        <family val="0"/>
        <charset val="1"/>
      </rPr>
      <t xml:space="preserve">-8-A-⑥</t>
    </r>
    <r>
      <rPr>
        <sz val="10"/>
        <rFont val="Noto Sans CJK SC"/>
        <family val="2"/>
      </rPr>
      <t xml:space="preserve">（</t>
    </r>
    <r>
      <rPr>
        <sz val="10"/>
        <rFont val="Arial"/>
        <family val="0"/>
        <charset val="1"/>
      </rPr>
      <t xml:space="preserve">Marfan</t>
    </r>
    <r>
      <rPr>
        <sz val="10"/>
        <rFont val="Noto Sans CJK SC"/>
        <family val="2"/>
      </rPr>
      <t xml:space="preserve">症候群、</t>
    </r>
    <r>
      <rPr>
        <sz val="10"/>
        <rFont val="Arial"/>
        <family val="0"/>
        <charset val="1"/>
      </rPr>
      <t xml:space="preserve">b</t>
    </r>
    <r>
      <rPr>
        <sz val="10"/>
        <rFont val="Noto Sans CJK SC"/>
        <family val="2"/>
      </rPr>
      <t xml:space="preserve">）</t>
    </r>
  </si>
  <si>
    <t xml:space="preserve">SRC-302</t>
  </si>
  <si>
    <t xml:space="preserve">MedlinePlus Genetics. Marfan syndrome (last updated 2018 May 1). National Library of Medicine</t>
  </si>
  <si>
    <t xml:space="preserve">VS-018</t>
  </si>
  <si>
    <r>
      <rPr>
        <sz val="10"/>
        <rFont val="Arial"/>
        <family val="0"/>
        <charset val="1"/>
      </rPr>
      <t xml:space="preserve">Marfan </t>
    </r>
    <r>
      <rPr>
        <sz val="10"/>
        <rFont val="Noto Sans CJK SC"/>
        <family val="2"/>
      </rPr>
      <t xml:space="preserve">症候群の主要な特徴は大動脈の拡張と水晶体偏位で、大動脈瘤や大動脈解離は命にかかわる。高身長でやせ型、長い指趾、関節の過可動、指極（両腕を広げた長さ）が身長を上回ること、側弯・後弯、漏斗胸・鳩胸などの骨格の特徴を伴う。</t>
    </r>
  </si>
  <si>
    <r>
      <rPr>
        <sz val="10"/>
        <rFont val="Noto Sans CJK SC"/>
        <family val="2"/>
      </rPr>
      <t xml:space="preserve">改訂 </t>
    </r>
    <r>
      <rPr>
        <sz val="10"/>
        <rFont val="Arial"/>
        <family val="0"/>
        <charset val="1"/>
      </rPr>
      <t xml:space="preserve">Ghent </t>
    </r>
    <r>
      <rPr>
        <sz val="10"/>
        <rFont val="Noto Sans CJK SC"/>
        <family val="2"/>
      </rPr>
      <t xml:space="preserve">基準の内容は今回は扱っていない</t>
    </r>
  </si>
  <si>
    <t xml:space="preserve">VS-019</t>
  </si>
  <si>
    <t xml:space="preserve">高安動脈炎</t>
  </si>
  <si>
    <r>
      <rPr>
        <sz val="10"/>
        <rFont val="Noto Sans CJK SC"/>
        <family val="2"/>
      </rPr>
      <t xml:space="preserve">日本の高安動脈炎の登録患者は</t>
    </r>
    <r>
      <rPr>
        <sz val="10"/>
        <rFont val="Arial"/>
        <family val="0"/>
        <charset val="1"/>
      </rPr>
      <t xml:space="preserve">6,000</t>
    </r>
    <r>
      <rPr>
        <sz val="10"/>
        <rFont val="Noto Sans CJK SC"/>
        <family val="2"/>
      </rPr>
      <t xml:space="preserve">人を超え、年に約</t>
    </r>
    <r>
      <rPr>
        <sz val="10"/>
        <rFont val="Arial"/>
        <family val="0"/>
        <charset val="1"/>
      </rPr>
      <t xml:space="preserve">300</t>
    </r>
    <r>
      <rPr>
        <sz val="10"/>
        <rFont val="Noto Sans CJK SC"/>
        <family val="2"/>
      </rPr>
      <t xml:space="preserve">人が新たに発症すると推定されている。男女比は約</t>
    </r>
    <r>
      <rPr>
        <sz val="10"/>
        <rFont val="Arial"/>
        <family val="0"/>
        <charset val="1"/>
      </rPr>
      <t xml:space="preserve">1</t>
    </r>
    <r>
      <rPr>
        <sz val="10"/>
        <rFont val="Noto Sans CJK SC"/>
        <family val="2"/>
      </rPr>
      <t xml:space="preserve">：</t>
    </r>
    <r>
      <rPr>
        <sz val="10"/>
        <rFont val="Arial"/>
        <family val="0"/>
        <charset val="1"/>
      </rPr>
      <t xml:space="preserve">9</t>
    </r>
    <r>
      <rPr>
        <sz val="10"/>
        <rFont val="Noto Sans CJK SC"/>
        <family val="2"/>
      </rPr>
      <t xml:space="preserve">で、平均発症年齢は女性</t>
    </r>
    <r>
      <rPr>
        <sz val="10"/>
        <rFont val="Arial"/>
        <family val="0"/>
        <charset val="1"/>
      </rPr>
      <t xml:space="preserve">35</t>
    </r>
    <r>
      <rPr>
        <sz val="10"/>
        <rFont val="Noto Sans CJK SC"/>
        <family val="2"/>
      </rPr>
      <t xml:space="preserve">歳、男性</t>
    </r>
    <r>
      <rPr>
        <sz val="10"/>
        <rFont val="Arial"/>
        <family val="0"/>
        <charset val="1"/>
      </rPr>
      <t xml:space="preserve">43.5</t>
    </r>
    <r>
      <rPr>
        <sz val="10"/>
        <rFont val="Noto Sans CJK SC"/>
        <family val="2"/>
      </rPr>
      <t xml:space="preserve">歳である。女性では</t>
    </r>
    <r>
      <rPr>
        <sz val="10"/>
        <rFont val="Arial"/>
        <family val="0"/>
        <charset val="1"/>
      </rPr>
      <t xml:space="preserve">20</t>
    </r>
    <r>
      <rPr>
        <sz val="10"/>
        <rFont val="Noto Sans CJK SC"/>
        <family val="2"/>
      </rPr>
      <t xml:space="preserve">歳前後に発症のピークがあるが、中高年の発症もまれではない。</t>
    </r>
  </si>
  <si>
    <r>
      <rPr>
        <sz val="10"/>
        <rFont val="Noto Sans CJK SC"/>
        <family val="2"/>
      </rPr>
      <t xml:space="preserve">医学各論 Ⅴ</t>
    </r>
    <r>
      <rPr>
        <sz val="10"/>
        <rFont val="Arial"/>
        <family val="0"/>
        <charset val="1"/>
      </rPr>
      <t xml:space="preserve">-8-A-⑤</t>
    </r>
    <r>
      <rPr>
        <sz val="10"/>
        <rFont val="Noto Sans CJK SC"/>
        <family val="2"/>
      </rPr>
      <t xml:space="preserve">（高安動脈炎、</t>
    </r>
    <r>
      <rPr>
        <sz val="10"/>
        <rFont val="Arial"/>
        <family val="0"/>
        <charset val="1"/>
      </rPr>
      <t xml:space="preserve">b</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</si>
  <si>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TBL-01-00-194 (id: Jlvnlvw)</t>
    </r>
  </si>
  <si>
    <t xml:space="preserve">SRC-304</t>
  </si>
  <si>
    <r>
      <rPr>
        <sz val="10"/>
        <rFont val="Noto Sans CJK SC"/>
        <family val="2"/>
      </rPr>
      <t xml:space="preserve">日本循環器学会ほか</t>
    </r>
    <r>
      <rPr>
        <sz val="10"/>
        <rFont val="Arial"/>
        <family val="0"/>
        <charset val="1"/>
      </rPr>
      <t xml:space="preserve">. </t>
    </r>
    <r>
      <rPr>
        <sz val="10"/>
        <rFont val="Noto Sans CJK SC"/>
        <family val="2"/>
      </rPr>
      <t xml:space="preserve">血管炎症候群の診療ガイドライン（</t>
    </r>
    <r>
      <rPr>
        <sz val="10"/>
        <rFont val="Arial"/>
        <family val="0"/>
        <charset val="1"/>
      </rPr>
      <t xml:space="preserve">2017</t>
    </r>
    <r>
      <rPr>
        <sz val="10"/>
        <rFont val="Noto Sans CJK SC"/>
        <family val="2"/>
      </rPr>
      <t xml:space="preserve">年改訂版）</t>
    </r>
    <r>
      <rPr>
        <sz val="10"/>
        <rFont val="Arial"/>
        <family val="0"/>
        <charset val="1"/>
      </rPr>
      <t xml:space="preserve">. 2018</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23</t>
    </r>
    <r>
      <rPr>
        <sz val="10"/>
        <rFont val="Noto Sans CJK SC"/>
        <family val="2"/>
      </rPr>
      <t xml:space="preserve">日発行、</t>
    </r>
    <r>
      <rPr>
        <sz val="10"/>
        <rFont val="Arial"/>
        <family val="0"/>
        <charset val="1"/>
      </rPr>
      <t xml:space="preserve">2018</t>
    </r>
    <r>
      <rPr>
        <sz val="10"/>
        <rFont val="Noto Sans CJK SC"/>
        <family val="2"/>
      </rPr>
      <t xml:space="preserve">年</t>
    </r>
    <r>
      <rPr>
        <sz val="10"/>
        <rFont val="Arial"/>
        <family val="0"/>
        <charset val="1"/>
      </rPr>
      <t xml:space="preserve">6</t>
    </r>
    <r>
      <rPr>
        <sz val="10"/>
        <rFont val="Noto Sans CJK SC"/>
        <family val="2"/>
      </rPr>
      <t xml:space="preserve">月</t>
    </r>
    <r>
      <rPr>
        <sz val="10"/>
        <rFont val="Arial"/>
        <family val="0"/>
        <charset val="1"/>
      </rPr>
      <t xml:space="preserve">29</t>
    </r>
    <r>
      <rPr>
        <sz val="10"/>
        <rFont val="Noto Sans CJK SC"/>
        <family val="2"/>
      </rPr>
      <t xml:space="preserve">日更新</t>
    </r>
  </si>
  <si>
    <r>
      <rPr>
        <sz val="10"/>
        <rFont val="Noto Sans CJK SC"/>
        <family val="2"/>
      </rPr>
      <t xml:space="preserve">指定難病の資料（</t>
    </r>
    <r>
      <rPr>
        <sz val="10"/>
        <rFont val="Arial"/>
        <family val="0"/>
        <charset val="1"/>
      </rPr>
      <t xml:space="preserve">SRC-305</t>
    </r>
    <r>
      <rPr>
        <sz val="10"/>
        <rFont val="Noto Sans CJK SC"/>
        <family val="2"/>
      </rPr>
      <t xml:space="preserve">）では、</t>
    </r>
    <r>
      <rPr>
        <sz val="10"/>
        <rFont val="Arial"/>
        <family val="0"/>
        <charset val="1"/>
      </rPr>
      <t xml:space="preserve">2019</t>
    </r>
    <r>
      <rPr>
        <sz val="10"/>
        <rFont val="Noto Sans CJK SC"/>
        <family val="2"/>
      </rPr>
      <t xml:space="preserve">年度の受給者証所持者</t>
    </r>
    <r>
      <rPr>
        <sz val="10"/>
        <rFont val="Arial"/>
        <family val="0"/>
        <charset val="1"/>
      </rPr>
      <t xml:space="preserve">4,463</t>
    </r>
    <r>
      <rPr>
        <sz val="10"/>
        <rFont val="Noto Sans CJK SC"/>
        <family val="2"/>
      </rPr>
      <t xml:space="preserve">人、男女比</t>
    </r>
    <r>
      <rPr>
        <sz val="10"/>
        <rFont val="Arial"/>
        <family val="0"/>
        <charset val="1"/>
      </rPr>
      <t xml:space="preserve">1</t>
    </r>
    <r>
      <rPr>
        <sz val="10"/>
        <rFont val="Noto Sans CJK SC"/>
        <family val="2"/>
      </rPr>
      <t xml:space="preserve">：</t>
    </r>
    <r>
      <rPr>
        <sz val="10"/>
        <rFont val="Arial"/>
        <family val="0"/>
        <charset val="1"/>
      </rPr>
      <t xml:space="preserve">8</t>
    </r>
    <r>
      <rPr>
        <sz val="10"/>
        <rFont val="Noto Sans CJK SC"/>
        <family val="2"/>
      </rPr>
      <t xml:space="preserve">とされ、数値の基準が異なる</t>
    </r>
  </si>
  <si>
    <t xml:space="preserve">VS-020</t>
  </si>
  <si>
    <r>
      <rPr>
        <sz val="10"/>
        <rFont val="Noto Sans CJK SC"/>
        <family val="2"/>
      </rPr>
      <t xml:space="preserve">高安動脈炎は若い女性に多い原因不明の大型血管炎で、大動脈、その主要分枝、肺動脈、冠動脈に狭窄・閉塞・拡張を起こす。橈骨動脈の脈が触れないことが多いため脈なし病とも呼ばれる。</t>
    </r>
    <r>
      <rPr>
        <sz val="10"/>
        <rFont val="Arial"/>
        <family val="0"/>
        <charset val="1"/>
      </rPr>
      <t xml:space="preserve">2019</t>
    </r>
    <r>
      <rPr>
        <sz val="10"/>
        <rFont val="Noto Sans CJK SC"/>
        <family val="2"/>
      </rPr>
      <t xml:space="preserve">年度の指定難病の受給者証所持者は</t>
    </r>
    <r>
      <rPr>
        <sz val="10"/>
        <rFont val="Arial"/>
        <family val="0"/>
        <charset val="1"/>
      </rPr>
      <t xml:space="preserve">4,463</t>
    </r>
    <r>
      <rPr>
        <sz val="10"/>
        <rFont val="Noto Sans CJK SC"/>
        <family val="2"/>
      </rPr>
      <t xml:space="preserve">人で、患者の約</t>
    </r>
    <r>
      <rPr>
        <sz val="10"/>
        <rFont val="Arial"/>
        <family val="0"/>
        <charset val="1"/>
      </rPr>
      <t xml:space="preserve">10%</t>
    </r>
    <r>
      <rPr>
        <sz val="10"/>
        <rFont val="Noto Sans CJK SC"/>
        <family val="2"/>
      </rPr>
      <t xml:space="preserve">に炎症性腸疾患（潰瘍性大腸炎など）を合併する。</t>
    </r>
  </si>
  <si>
    <t xml:space="preserve">VS-021</t>
  </si>
  <si>
    <r>
      <rPr>
        <sz val="10"/>
        <rFont val="Noto Sans CJK SC"/>
        <family val="2"/>
      </rPr>
      <t xml:space="preserve">日本の高安動脈炎患者の約</t>
    </r>
    <r>
      <rPr>
        <sz val="10"/>
        <rFont val="Arial"/>
        <family val="0"/>
        <charset val="1"/>
      </rPr>
      <t xml:space="preserve">50%</t>
    </r>
    <r>
      <rPr>
        <sz val="10"/>
        <rFont val="Noto Sans CJK SC"/>
        <family val="2"/>
      </rPr>
      <t xml:space="preserve">が </t>
    </r>
    <r>
      <rPr>
        <sz val="10"/>
        <rFont val="Arial"/>
        <family val="0"/>
        <charset val="1"/>
      </rPr>
      <t xml:space="preserve">HLA-B*52 </t>
    </r>
    <r>
      <rPr>
        <sz val="10"/>
        <rFont val="Noto Sans CJK SC"/>
        <family val="2"/>
      </rPr>
      <t xml:space="preserve">をもつのに対し、日本の一般人口での保有率は</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である。</t>
    </r>
  </si>
  <si>
    <r>
      <rPr>
        <sz val="10"/>
        <rFont val="Noto Sans CJK SC"/>
        <family val="2"/>
      </rPr>
      <t xml:space="preserve">診断の参考所見として </t>
    </r>
    <r>
      <rPr>
        <sz val="10"/>
        <rFont val="Arial"/>
        <family val="0"/>
        <charset val="1"/>
      </rPr>
      <t xml:space="preserve">HLA-B*52 </t>
    </r>
    <r>
      <rPr>
        <sz val="10"/>
        <rFont val="Noto Sans CJK SC"/>
        <family val="2"/>
      </rPr>
      <t xml:space="preserve">または </t>
    </r>
    <r>
      <rPr>
        <sz val="10"/>
        <rFont val="Arial"/>
        <family val="0"/>
        <charset val="1"/>
      </rPr>
      <t xml:space="preserve">B*67 </t>
    </r>
    <r>
      <rPr>
        <sz val="10"/>
        <rFont val="Noto Sans CJK SC"/>
        <family val="2"/>
      </rPr>
      <t xml:space="preserve">の陽性が挙げられている</t>
    </r>
  </si>
  <si>
    <t xml:space="preserve">VS-022</t>
  </si>
  <si>
    <r>
      <rPr>
        <sz val="10"/>
        <rFont val="Noto Sans CJK SC"/>
        <family val="2"/>
      </rPr>
      <t xml:space="preserve">高安動脈炎</t>
    </r>
    <r>
      <rPr>
        <sz val="10"/>
        <rFont val="Arial"/>
        <family val="0"/>
        <charset val="1"/>
      </rPr>
      <t xml:space="preserve">1,372</t>
    </r>
    <r>
      <rPr>
        <sz val="10"/>
        <rFont val="Noto Sans CJK SC"/>
        <family val="2"/>
      </rPr>
      <t xml:space="preserve">例の報告では、発熱や倦怠感などの全身症状が約</t>
    </r>
    <r>
      <rPr>
        <sz val="10"/>
        <rFont val="Arial"/>
        <family val="0"/>
        <charset val="1"/>
      </rPr>
      <t xml:space="preserve">74.9%</t>
    </r>
    <r>
      <rPr>
        <sz val="10"/>
        <rFont val="Noto Sans CJK SC"/>
        <family val="2"/>
      </rPr>
      <t xml:space="preserve">、脈拍の消失や左右の血圧差などの上肢虚血の所見が約</t>
    </r>
    <r>
      <rPr>
        <sz val="10"/>
        <rFont val="Arial"/>
        <family val="0"/>
        <charset val="1"/>
      </rPr>
      <t xml:space="preserve">66.4%</t>
    </r>
    <r>
      <rPr>
        <sz val="10"/>
        <rFont val="Noto Sans CJK SC"/>
        <family val="2"/>
      </rPr>
      <t xml:space="preserve">、頭頸部の症状が約</t>
    </r>
    <r>
      <rPr>
        <sz val="10"/>
        <rFont val="Arial"/>
        <family val="0"/>
        <charset val="1"/>
      </rPr>
      <t xml:space="preserve">47.5%</t>
    </r>
    <r>
      <rPr>
        <sz val="10"/>
        <rFont val="Noto Sans CJK SC"/>
        <family val="2"/>
      </rPr>
      <t xml:space="preserve">、高血圧が約</t>
    </r>
    <r>
      <rPr>
        <sz val="10"/>
        <rFont val="Arial"/>
        <family val="0"/>
        <charset val="1"/>
      </rPr>
      <t xml:space="preserve">38%</t>
    </r>
    <r>
      <rPr>
        <sz val="10"/>
        <rFont val="Noto Sans CJK SC"/>
        <family val="2"/>
      </rPr>
      <t xml:space="preserve">にみられた。大動脈弁閉鎖不全は約</t>
    </r>
    <r>
      <rPr>
        <sz val="10"/>
        <rFont val="Arial"/>
        <family val="0"/>
        <charset val="1"/>
      </rPr>
      <t xml:space="preserve">30%</t>
    </r>
    <r>
      <rPr>
        <sz val="10"/>
        <rFont val="Noto Sans CJK SC"/>
        <family val="2"/>
      </rPr>
      <t xml:space="preserve">にみられ、予後を左右する。</t>
    </r>
  </si>
  <si>
    <r>
      <rPr>
        <sz val="10"/>
        <rFont val="Noto Sans CJK SC"/>
        <family val="2"/>
      </rPr>
      <t xml:space="preserve">大動脈弁閉鎖不全の割合は本文で約</t>
    </r>
    <r>
      <rPr>
        <sz val="10"/>
        <rFont val="Arial"/>
        <family val="0"/>
        <charset val="1"/>
      </rPr>
      <t xml:space="preserve">30%</t>
    </r>
    <r>
      <rPr>
        <sz val="10"/>
        <rFont val="Noto Sans CJK SC"/>
        <family val="2"/>
      </rPr>
      <t xml:space="preserve">、表で</t>
    </r>
    <r>
      <rPr>
        <sz val="10"/>
        <rFont val="Arial"/>
        <family val="0"/>
        <charset val="1"/>
      </rPr>
      <t xml:space="preserve">33.2%</t>
    </r>
    <r>
      <rPr>
        <sz val="10"/>
        <rFont val="Noto Sans CJK SC"/>
        <family val="2"/>
      </rPr>
      <t xml:space="preserve">と記載されている</t>
    </r>
  </si>
  <si>
    <t xml:space="preserve">VS-023</t>
  </si>
  <si>
    <r>
      <rPr>
        <sz val="10"/>
        <rFont val="Noto Sans CJK SC"/>
        <family val="2"/>
      </rPr>
      <t xml:space="preserve">高安動脈炎の初期治療はプレドニゾロン</t>
    </r>
    <r>
      <rPr>
        <sz val="10"/>
        <rFont val="Arial"/>
        <family val="0"/>
        <charset val="1"/>
      </rPr>
      <t xml:space="preserve">0.5</t>
    </r>
    <r>
      <rPr>
        <sz val="10"/>
        <rFont val="Noto Sans CJK SC"/>
        <family val="2"/>
      </rPr>
      <t xml:space="preserve">〜</t>
    </r>
    <r>
      <rPr>
        <sz val="10"/>
        <rFont val="Arial"/>
        <family val="0"/>
        <charset val="1"/>
      </rPr>
      <t xml:space="preserve">1 mg/kg/</t>
    </r>
    <r>
      <rPr>
        <sz val="10"/>
        <rFont val="Noto Sans CJK SC"/>
        <family val="2"/>
      </rPr>
      <t xml:space="preserve">日を</t>
    </r>
    <r>
      <rPr>
        <sz val="10"/>
        <rFont val="Arial"/>
        <family val="0"/>
        <charset val="1"/>
      </rPr>
      <t xml:space="preserve">2</t>
    </r>
    <r>
      <rPr>
        <sz val="10"/>
        <rFont val="Noto Sans CJK SC"/>
        <family val="2"/>
      </rPr>
      <t xml:space="preserve">〜</t>
    </r>
    <r>
      <rPr>
        <sz val="10"/>
        <rFont val="Arial"/>
        <family val="0"/>
        <charset val="1"/>
      </rPr>
      <t xml:space="preserve">4</t>
    </r>
    <r>
      <rPr>
        <sz val="10"/>
        <rFont val="Noto Sans CJK SC"/>
        <family val="2"/>
      </rPr>
      <t xml:space="preserve">週間投与する。トシリズマブはクラス </t>
    </r>
    <r>
      <rPr>
        <sz val="10"/>
        <rFont val="Arial"/>
        <family val="0"/>
        <charset val="1"/>
      </rPr>
      <t xml:space="preserve">I</t>
    </r>
    <r>
      <rPr>
        <sz val="10"/>
        <rFont val="Noto Sans CJK SC"/>
        <family val="2"/>
      </rPr>
      <t xml:space="preserve">・エビデンスレベル </t>
    </r>
    <r>
      <rPr>
        <sz val="10"/>
        <rFont val="Arial"/>
        <family val="0"/>
        <charset val="1"/>
      </rPr>
      <t xml:space="preserve">B </t>
    </r>
    <r>
      <rPr>
        <sz val="10"/>
        <rFont val="Noto Sans CJK SC"/>
        <family val="2"/>
      </rPr>
      <t xml:space="preserve">で推奨され、</t>
    </r>
    <r>
      <rPr>
        <sz val="10"/>
        <rFont val="Arial"/>
        <family val="0"/>
        <charset val="1"/>
      </rPr>
      <t xml:space="preserve">2017</t>
    </r>
    <r>
      <rPr>
        <sz val="10"/>
        <rFont val="Noto Sans CJK SC"/>
        <family val="2"/>
      </rPr>
      <t xml:space="preserve">年</t>
    </r>
    <r>
      <rPr>
        <sz val="10"/>
        <rFont val="Arial"/>
        <family val="0"/>
        <charset val="1"/>
      </rPr>
      <t xml:space="preserve">8</t>
    </r>
    <r>
      <rPr>
        <sz val="10"/>
        <rFont val="Noto Sans CJK SC"/>
        <family val="2"/>
      </rPr>
      <t xml:space="preserve">月</t>
    </r>
    <r>
      <rPr>
        <sz val="10"/>
        <rFont val="Arial"/>
        <family val="0"/>
        <charset val="1"/>
      </rPr>
      <t xml:space="preserve">25</t>
    </r>
    <r>
      <rPr>
        <sz val="10"/>
        <rFont val="Noto Sans CJK SC"/>
        <family val="2"/>
      </rPr>
      <t xml:space="preserve">日に保険適用となった。</t>
    </r>
  </si>
  <si>
    <r>
      <rPr>
        <sz val="10"/>
        <rFont val="Noto Sans CJK SC"/>
        <family val="2"/>
      </rPr>
      <t xml:space="preserve">緊急時・難治例のステロイドパルスはクラス </t>
    </r>
    <r>
      <rPr>
        <sz val="10"/>
        <rFont val="Arial"/>
        <family val="0"/>
        <charset val="1"/>
      </rPr>
      <t xml:space="preserve">IIb</t>
    </r>
    <r>
      <rPr>
        <sz val="10"/>
        <rFont val="Noto Sans CJK SC"/>
        <family val="2"/>
      </rPr>
      <t xml:space="preserve">・レベル </t>
    </r>
    <r>
      <rPr>
        <sz val="10"/>
        <rFont val="Arial"/>
        <family val="0"/>
        <charset val="1"/>
      </rPr>
      <t xml:space="preserve">C</t>
    </r>
  </si>
  <si>
    <t xml:space="preserve">VS-024</t>
  </si>
  <si>
    <r>
      <rPr>
        <sz val="10"/>
        <rFont val="Noto Sans CJK SC"/>
        <family val="2"/>
      </rPr>
      <t xml:space="preserve">高安動脈炎では、ステロイドを減量する過程で約</t>
    </r>
    <r>
      <rPr>
        <sz val="10"/>
        <rFont val="Arial"/>
        <family val="0"/>
        <charset val="1"/>
      </rPr>
      <t xml:space="preserve">70%</t>
    </r>
    <r>
      <rPr>
        <sz val="10"/>
        <rFont val="Noto Sans CJK SC"/>
        <family val="2"/>
      </rPr>
      <t xml:space="preserve">が再燃する。外科治療や血管内治療が必要になるのは約</t>
    </r>
    <r>
      <rPr>
        <sz val="10"/>
        <rFont val="Arial"/>
        <family val="0"/>
        <charset val="1"/>
      </rPr>
      <t xml:space="preserve">20%</t>
    </r>
    <r>
      <rPr>
        <sz val="10"/>
        <rFont val="Noto Sans CJK SC"/>
        <family val="2"/>
      </rPr>
      <t xml:space="preserve">で、なるべく炎症が落ち着いてから行う。</t>
    </r>
  </si>
  <si>
    <t xml:space="preserve">VS-025</t>
  </si>
  <si>
    <r>
      <rPr>
        <sz val="10"/>
        <rFont val="Noto Sans CJK SC"/>
        <family val="2"/>
      </rPr>
      <t xml:space="preserve">高安動脈炎の病変分布による分類（沼野分類）では、</t>
    </r>
    <r>
      <rPr>
        <sz val="10"/>
        <rFont val="Arial"/>
        <family val="0"/>
        <charset val="1"/>
      </rPr>
      <t xml:space="preserve">I </t>
    </r>
    <r>
      <rPr>
        <sz val="10"/>
        <rFont val="Noto Sans CJK SC"/>
        <family val="2"/>
      </rPr>
      <t xml:space="preserve">型は大動脈弓の分枝、</t>
    </r>
    <r>
      <rPr>
        <sz val="10"/>
        <rFont val="Arial"/>
        <family val="0"/>
        <charset val="1"/>
      </rPr>
      <t xml:space="preserve">IIa </t>
    </r>
    <r>
      <rPr>
        <sz val="10"/>
        <rFont val="Noto Sans CJK SC"/>
        <family val="2"/>
      </rPr>
      <t xml:space="preserve">型は上行大動脈・弓部とその分枝、</t>
    </r>
    <r>
      <rPr>
        <sz val="10"/>
        <rFont val="Arial"/>
        <family val="0"/>
        <charset val="1"/>
      </rPr>
      <t xml:space="preserve">IIb </t>
    </r>
    <r>
      <rPr>
        <sz val="10"/>
        <rFont val="Noto Sans CJK SC"/>
        <family val="2"/>
      </rPr>
      <t xml:space="preserve">型は </t>
    </r>
    <r>
      <rPr>
        <sz val="10"/>
        <rFont val="Arial"/>
        <family val="0"/>
        <charset val="1"/>
      </rPr>
      <t xml:space="preserve">IIa </t>
    </r>
    <r>
      <rPr>
        <sz val="10"/>
        <rFont val="Noto Sans CJK SC"/>
        <family val="2"/>
      </rPr>
      <t xml:space="preserve">型に下行胸部大動脈を加えたもの、</t>
    </r>
    <r>
      <rPr>
        <sz val="10"/>
        <rFont val="Arial"/>
        <family val="0"/>
        <charset val="1"/>
      </rPr>
      <t xml:space="preserve">III </t>
    </r>
    <r>
      <rPr>
        <sz val="10"/>
        <rFont val="Noto Sans CJK SC"/>
        <family val="2"/>
      </rPr>
      <t xml:space="preserve">型は下行胸部大動脈・腹部大動脈・腎動脈、</t>
    </r>
    <r>
      <rPr>
        <sz val="10"/>
        <rFont val="Arial"/>
        <family val="0"/>
        <charset val="1"/>
      </rPr>
      <t xml:space="preserve">IV </t>
    </r>
    <r>
      <rPr>
        <sz val="10"/>
        <rFont val="Noto Sans CJK SC"/>
        <family val="2"/>
      </rPr>
      <t xml:space="preserve">型は腹部大動脈と腎動脈の一方または両方、</t>
    </r>
    <r>
      <rPr>
        <sz val="10"/>
        <rFont val="Arial"/>
        <family val="0"/>
        <charset val="1"/>
      </rPr>
      <t xml:space="preserve">V </t>
    </r>
    <r>
      <rPr>
        <sz val="10"/>
        <rFont val="Noto Sans CJK SC"/>
        <family val="2"/>
      </rPr>
      <t xml:space="preserve">型は </t>
    </r>
    <r>
      <rPr>
        <sz val="10"/>
        <rFont val="Arial"/>
        <family val="0"/>
        <charset val="1"/>
      </rPr>
      <t xml:space="preserve">IIb </t>
    </r>
    <r>
      <rPr>
        <sz val="10"/>
        <rFont val="Noto Sans CJK SC"/>
        <family val="2"/>
      </rPr>
      <t xml:space="preserve">型と </t>
    </r>
    <r>
      <rPr>
        <sz val="10"/>
        <rFont val="Arial"/>
        <family val="0"/>
        <charset val="1"/>
      </rPr>
      <t xml:space="preserve">IV </t>
    </r>
    <r>
      <rPr>
        <sz val="10"/>
        <rFont val="Noto Sans CJK SC"/>
        <family val="2"/>
      </rPr>
      <t xml:space="preserve">型を合わせたものである。</t>
    </r>
  </si>
  <si>
    <t xml:space="preserve">VS-026</t>
  </si>
  <si>
    <r>
      <rPr>
        <sz val="10"/>
        <rFont val="Arial"/>
        <family val="0"/>
        <charset val="1"/>
      </rPr>
      <t xml:space="preserve">Buerger</t>
    </r>
    <r>
      <rPr>
        <sz val="10"/>
        <rFont val="Noto Sans CJK SC"/>
        <family val="2"/>
      </rPr>
      <t xml:space="preserve">病</t>
    </r>
  </si>
  <si>
    <r>
      <rPr>
        <sz val="10"/>
        <rFont val="Noto Sans CJK SC"/>
        <family val="2"/>
      </rPr>
      <t xml:space="preserve">バージャー病（閉塞性血栓血管炎）は四肢、主に下肢の動脈に分節的な閉塞を起こす血管炎で、遊走性静脈炎を伴うことがある。原因は不明だが喫煙との関係が強く、最近の調査では患者の</t>
    </r>
    <r>
      <rPr>
        <sz val="10"/>
        <rFont val="Arial"/>
        <family val="0"/>
        <charset val="1"/>
      </rPr>
      <t xml:space="preserve">93%</t>
    </r>
    <r>
      <rPr>
        <sz val="10"/>
        <rFont val="Noto Sans CJK SC"/>
        <family val="2"/>
      </rPr>
      <t xml:space="preserve">に明らかな喫煙歴があった。</t>
    </r>
    <r>
      <rPr>
        <sz val="10"/>
        <rFont val="Arial"/>
        <family val="0"/>
        <charset val="1"/>
      </rPr>
      <t xml:space="preserve">2019</t>
    </r>
    <r>
      <rPr>
        <sz val="10"/>
        <rFont val="Noto Sans CJK SC"/>
        <family val="2"/>
      </rPr>
      <t xml:space="preserve">年度の指定難病の受給者証所持者は</t>
    </r>
    <r>
      <rPr>
        <sz val="10"/>
        <rFont val="Arial"/>
        <family val="0"/>
        <charset val="1"/>
      </rPr>
      <t xml:space="preserve">2,259</t>
    </r>
    <r>
      <rPr>
        <sz val="10"/>
        <rFont val="Noto Sans CJK SC"/>
        <family val="2"/>
      </rPr>
      <t xml:space="preserve">人である。症状は冷感・しびれ・寒冷時のレイノー現象から、間歇性跛行、安静時痛、潰瘍・壊死へ進む。</t>
    </r>
  </si>
  <si>
    <r>
      <rPr>
        <sz val="10"/>
        <rFont val="Noto Sans CJK SC"/>
        <family val="2"/>
      </rPr>
      <t xml:space="preserve">医学各論 Ⅴ</t>
    </r>
    <r>
      <rPr>
        <sz val="10"/>
        <rFont val="Arial"/>
        <family val="0"/>
        <charset val="1"/>
      </rPr>
      <t xml:space="preserve">-8-B-④</t>
    </r>
    <r>
      <rPr>
        <sz val="10"/>
        <rFont val="Noto Sans CJK SC"/>
        <family val="2"/>
      </rPr>
      <t xml:space="preserve">（</t>
    </r>
    <r>
      <rPr>
        <sz val="10"/>
        <rFont val="Arial"/>
        <family val="0"/>
        <charset val="1"/>
      </rPr>
      <t xml:space="preserve">Buerger</t>
    </r>
    <r>
      <rPr>
        <sz val="10"/>
        <rFont val="Noto Sans CJK SC"/>
        <family val="2"/>
      </rPr>
      <t xml:space="preserve">病、</t>
    </r>
    <r>
      <rPr>
        <sz val="10"/>
        <rFont val="Arial"/>
        <family val="0"/>
        <charset val="1"/>
      </rPr>
      <t xml:space="preserve">b</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</si>
  <si>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TBL-01-00-193 (id: Jlvnlvo)</t>
    </r>
  </si>
  <si>
    <t xml:space="preserve">SRC-306</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</si>
  <si>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47 </t>
    </r>
    <r>
      <rPr>
        <sz val="10"/>
        <rFont val="Noto Sans CJK SC"/>
        <family val="2"/>
      </rPr>
      <t xml:space="preserve">バージャー病（概要・診断基準等）</t>
    </r>
  </si>
  <si>
    <t xml:space="preserve">VS-027</t>
  </si>
  <si>
    <r>
      <rPr>
        <sz val="10"/>
        <rFont val="Noto Sans CJK SC"/>
        <family val="2"/>
      </rPr>
      <t xml:space="preserve">バージャー病の診断には、動脈硬化による壁の変化を伴わない、多発性で分節的な末梢動脈の閉塞を画像で示すことが必要である。</t>
    </r>
    <r>
      <rPr>
        <sz val="10"/>
        <rFont val="Arial"/>
        <family val="0"/>
        <charset val="1"/>
      </rPr>
      <t xml:space="preserve">50</t>
    </r>
    <r>
      <rPr>
        <sz val="10"/>
        <rFont val="Noto Sans CJK SC"/>
        <family val="2"/>
      </rPr>
      <t xml:space="preserve">歳以上の発症、喫煙歴が明らかでない場合、女性、糖尿病・高血圧・脂質異常症がある場合は、特に厳密に鑑別する。除外すべき疾患は、閉塞性動脈硬化症、外傷性動脈血栓症、膝窩動脈捕捉症候群、膝窩動脈外膜嚢腫、膠原病、血管ベーチェット病、胸郭出口症候群、塞栓症である。</t>
    </r>
  </si>
  <si>
    <t xml:space="preserve">除外疾患の名称は抽出結果（英語の要約）から訳した。特に膝窩動脈外膜嚢腫は原文の表記で確認が要る</t>
  </si>
  <si>
    <t xml:space="preserve">VS-028</t>
  </si>
  <si>
    <r>
      <rPr>
        <sz val="10"/>
        <rFont val="Noto Sans CJK SC"/>
        <family val="2"/>
      </rPr>
      <t xml:space="preserve">バージャー病の治療で最も重要なのは、受動喫煙の回避を含めた厳格な禁煙である。患肢の保温と保護、歩行などの運動療法、抗血小板薬・抗凝固薬・プロスタグランジン </t>
    </r>
    <r>
      <rPr>
        <sz val="10"/>
        <rFont val="Arial"/>
        <family val="0"/>
        <charset val="1"/>
      </rPr>
      <t xml:space="preserve">E1 </t>
    </r>
    <r>
      <rPr>
        <sz val="10"/>
        <rFont val="Noto Sans CJK SC"/>
        <family val="2"/>
      </rPr>
      <t xml:space="preserve">の静注、適応のある例のバイパス術を行う。心臓・脳・大血管の病変は通常起こらず生命予後はよいが、肢の切断が必要になることがある。</t>
    </r>
  </si>
  <si>
    <t xml:space="preserve">VS-029</t>
  </si>
  <si>
    <t xml:space="preserve">閉塞性動脈硬化症</t>
  </si>
  <si>
    <r>
      <rPr>
        <sz val="10"/>
        <rFont val="Noto Sans CJK SC"/>
        <family val="2"/>
      </rPr>
      <t xml:space="preserve">安静時の足関節上腕血圧比（</t>
    </r>
    <r>
      <rPr>
        <sz val="10"/>
        <rFont val="Arial"/>
        <family val="0"/>
        <charset val="1"/>
      </rPr>
      <t xml:space="preserve">ABI</t>
    </r>
    <r>
      <rPr>
        <sz val="10"/>
        <rFont val="Noto Sans CJK SC"/>
        <family val="2"/>
      </rPr>
      <t xml:space="preserve">）は、</t>
    </r>
    <r>
      <rPr>
        <sz val="10"/>
        <rFont val="Arial"/>
        <family val="0"/>
        <charset val="1"/>
      </rPr>
      <t xml:space="preserve">0.90</t>
    </r>
    <r>
      <rPr>
        <sz val="10"/>
        <rFont val="Noto Sans CJK SC"/>
        <family val="2"/>
      </rPr>
      <t xml:space="preserve">以下を異常低値、</t>
    </r>
    <r>
      <rPr>
        <sz val="10"/>
        <rFont val="Arial"/>
        <family val="0"/>
        <charset val="1"/>
      </rPr>
      <t xml:space="preserve">0.91</t>
    </r>
    <r>
      <rPr>
        <sz val="10"/>
        <rFont val="Noto Sans CJK SC"/>
        <family val="2"/>
      </rPr>
      <t xml:space="preserve">〜</t>
    </r>
    <r>
      <rPr>
        <sz val="10"/>
        <rFont val="Arial"/>
        <family val="0"/>
        <charset val="1"/>
      </rPr>
      <t xml:space="preserve">0.99</t>
    </r>
    <r>
      <rPr>
        <sz val="10"/>
        <rFont val="Noto Sans CJK SC"/>
        <family val="2"/>
      </rPr>
      <t xml:space="preserve">を境界域、</t>
    </r>
    <r>
      <rPr>
        <sz val="10"/>
        <rFont val="Arial"/>
        <family val="0"/>
        <charset val="1"/>
      </rPr>
      <t xml:space="preserve">1.00</t>
    </r>
    <r>
      <rPr>
        <sz val="10"/>
        <rFont val="Noto Sans CJK SC"/>
        <family val="2"/>
      </rPr>
      <t xml:space="preserve">〜</t>
    </r>
    <r>
      <rPr>
        <sz val="10"/>
        <rFont val="Arial"/>
        <family val="0"/>
        <charset val="1"/>
      </rPr>
      <t xml:space="preserve">1.40</t>
    </r>
    <r>
      <rPr>
        <sz val="10"/>
        <rFont val="Noto Sans CJK SC"/>
        <family val="2"/>
      </rPr>
      <t xml:space="preserve">を正常、</t>
    </r>
    <r>
      <rPr>
        <sz val="10"/>
        <rFont val="Arial"/>
        <family val="0"/>
        <charset val="1"/>
      </rPr>
      <t xml:space="preserve">1.40</t>
    </r>
    <r>
      <rPr>
        <sz val="10"/>
        <rFont val="Noto Sans CJK SC"/>
        <family val="2"/>
      </rPr>
      <t xml:space="preserve">を超えるものを異常高値とする。</t>
    </r>
    <r>
      <rPr>
        <sz val="10"/>
        <rFont val="Arial"/>
        <family val="0"/>
        <charset val="1"/>
      </rPr>
      <t xml:space="preserve">0.90</t>
    </r>
    <r>
      <rPr>
        <sz val="10"/>
        <rFont val="Noto Sans CJK SC"/>
        <family val="2"/>
      </rPr>
      <t xml:space="preserve">以下は主幹動脈の狭窄または閉塞を示す。安静時 </t>
    </r>
    <r>
      <rPr>
        <sz val="10"/>
        <rFont val="Arial"/>
        <family val="0"/>
        <charset val="1"/>
      </rPr>
      <t xml:space="preserve">ABI </t>
    </r>
    <r>
      <rPr>
        <sz val="10"/>
        <rFont val="Noto Sans CJK SC"/>
        <family val="2"/>
      </rPr>
      <t xml:space="preserve">によるスクリーニングと、安静時 </t>
    </r>
    <r>
      <rPr>
        <sz val="10"/>
        <rFont val="Arial"/>
        <family val="0"/>
        <charset val="1"/>
      </rPr>
      <t xml:space="preserve">ABI </t>
    </r>
    <r>
      <rPr>
        <sz val="10"/>
        <rFont val="Noto Sans CJK SC"/>
        <family val="2"/>
      </rPr>
      <t xml:space="preserve">が正常で間歇性跛行がある場合の運動後 </t>
    </r>
    <r>
      <rPr>
        <sz val="10"/>
        <rFont val="Arial"/>
        <family val="0"/>
        <charset val="1"/>
      </rPr>
      <t xml:space="preserve">ABI </t>
    </r>
    <r>
      <rPr>
        <sz val="10"/>
        <rFont val="Noto Sans CJK SC"/>
        <family val="2"/>
      </rPr>
      <t xml:space="preserve">はいずれもクラス </t>
    </r>
    <r>
      <rPr>
        <sz val="10"/>
        <rFont val="Arial"/>
        <family val="0"/>
        <charset val="1"/>
      </rPr>
      <t xml:space="preserve">I</t>
    </r>
    <r>
      <rPr>
        <sz val="10"/>
        <rFont val="Noto Sans CJK SC"/>
        <family val="2"/>
      </rPr>
      <t xml:space="preserve">・エビデンスレベル </t>
    </r>
    <r>
      <rPr>
        <sz val="10"/>
        <rFont val="Arial"/>
        <family val="0"/>
        <charset val="1"/>
      </rPr>
      <t xml:space="preserve">B </t>
    </r>
    <r>
      <rPr>
        <sz val="10"/>
        <rFont val="Noto Sans CJK SC"/>
        <family val="2"/>
      </rPr>
      <t xml:space="preserve">である。</t>
    </r>
  </si>
  <si>
    <r>
      <rPr>
        <sz val="10"/>
        <rFont val="Noto Sans CJK SC"/>
        <family val="2"/>
      </rPr>
      <t xml:space="preserve">医学各論 Ⅴ</t>
    </r>
    <r>
      <rPr>
        <sz val="10"/>
        <rFont val="Arial"/>
        <family val="0"/>
        <charset val="1"/>
      </rPr>
      <t xml:space="preserve">-8-B-①</t>
    </r>
    <r>
      <rPr>
        <sz val="10"/>
        <rFont val="Noto Sans CJK SC"/>
        <family val="2"/>
      </rPr>
      <t xml:space="preserve">（閉塞性動脈硬化症、</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</si>
  <si>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TBL-01-00-192 (id: Jlvnlvk)</t>
    </r>
  </si>
  <si>
    <t xml:space="preserve">VS-030</t>
  </si>
  <si>
    <r>
      <rPr>
        <sz val="10"/>
        <rFont val="Arial"/>
        <family val="0"/>
        <charset val="1"/>
      </rPr>
      <t xml:space="preserve">ABI </t>
    </r>
    <r>
      <rPr>
        <sz val="10"/>
        <rFont val="Noto Sans CJK SC"/>
        <family val="2"/>
      </rPr>
      <t xml:space="preserve">が</t>
    </r>
    <r>
      <rPr>
        <sz val="10"/>
        <rFont val="Arial"/>
        <family val="0"/>
        <charset val="1"/>
      </rPr>
      <t xml:space="preserve">1.40</t>
    </r>
    <r>
      <rPr>
        <sz val="10"/>
        <rFont val="Noto Sans CJK SC"/>
        <family val="2"/>
      </rPr>
      <t xml:space="preserve">を超えるときは動脈の高度の石灰化が疑われ、足趾上腕血圧比（</t>
    </r>
    <r>
      <rPr>
        <sz val="10"/>
        <rFont val="Arial"/>
        <family val="0"/>
        <charset val="1"/>
      </rPr>
      <t xml:space="preserve">TBI</t>
    </r>
    <r>
      <rPr>
        <sz val="10"/>
        <rFont val="Noto Sans CJK SC"/>
        <family val="2"/>
      </rPr>
      <t xml:space="preserve">）、経皮酸素分圧、皮膚灌流圧などを追加で調べる（クラス </t>
    </r>
    <r>
      <rPr>
        <sz val="10"/>
        <rFont val="Arial"/>
        <family val="0"/>
        <charset val="1"/>
      </rPr>
      <t xml:space="preserve">I</t>
    </r>
    <r>
      <rPr>
        <sz val="10"/>
        <rFont val="Noto Sans CJK SC"/>
        <family val="2"/>
      </rPr>
      <t xml:space="preserve">・エビデンスレベル </t>
    </r>
    <r>
      <rPr>
        <sz val="10"/>
        <rFont val="Arial"/>
        <family val="0"/>
        <charset val="1"/>
      </rPr>
      <t xml:space="preserve">B</t>
    </r>
    <r>
      <rPr>
        <sz val="10"/>
        <rFont val="Noto Sans CJK SC"/>
        <family val="2"/>
      </rPr>
      <t xml:space="preserve">）。</t>
    </r>
    <r>
      <rPr>
        <sz val="10"/>
        <rFont val="Arial"/>
        <family val="0"/>
        <charset val="1"/>
      </rPr>
      <t xml:space="preserve">TBI </t>
    </r>
    <r>
      <rPr>
        <sz val="10"/>
        <rFont val="Noto Sans CJK SC"/>
        <family val="2"/>
      </rPr>
      <t xml:space="preserve">の虚血の目安は約</t>
    </r>
    <r>
      <rPr>
        <sz val="10"/>
        <rFont val="Arial"/>
        <family val="0"/>
        <charset val="1"/>
      </rPr>
      <t xml:space="preserve">0.6</t>
    </r>
    <r>
      <rPr>
        <sz val="10"/>
        <rFont val="Noto Sans CJK SC"/>
        <family val="2"/>
      </rPr>
      <t xml:space="preserve">〜</t>
    </r>
    <r>
      <rPr>
        <sz val="10"/>
        <rFont val="Arial"/>
        <family val="0"/>
        <charset val="1"/>
      </rPr>
      <t xml:space="preserve">0.7</t>
    </r>
    <r>
      <rPr>
        <sz val="10"/>
        <rFont val="Noto Sans CJK SC"/>
        <family val="2"/>
      </rPr>
      <t xml:space="preserve">、足趾血圧</t>
    </r>
    <r>
      <rPr>
        <sz val="10"/>
        <rFont val="Arial"/>
        <family val="0"/>
        <charset val="1"/>
      </rPr>
      <t xml:space="preserve">60 mmHg</t>
    </r>
    <r>
      <rPr>
        <sz val="10"/>
        <rFont val="Noto Sans CJK SC"/>
        <family val="2"/>
      </rPr>
      <t xml:space="preserve">未満は虚血、経皮酸素分圧は安静時</t>
    </r>
    <r>
      <rPr>
        <sz val="10"/>
        <rFont val="Arial"/>
        <family val="0"/>
        <charset val="1"/>
      </rPr>
      <t xml:space="preserve">60 mmHg</t>
    </r>
    <r>
      <rPr>
        <sz val="10"/>
        <rFont val="Noto Sans CJK SC"/>
        <family val="2"/>
      </rPr>
      <t xml:space="preserve">未満で虚血、</t>
    </r>
    <r>
      <rPr>
        <sz val="10"/>
        <rFont val="Arial"/>
        <family val="0"/>
        <charset val="1"/>
      </rPr>
      <t xml:space="preserve">30 mmHg</t>
    </r>
    <r>
      <rPr>
        <sz val="10"/>
        <rFont val="Noto Sans CJK SC"/>
        <family val="2"/>
      </rPr>
      <t xml:space="preserve">未満で重症虚血とされ、皮膚灌流圧が</t>
    </r>
    <r>
      <rPr>
        <sz val="10"/>
        <rFont val="Arial"/>
        <family val="0"/>
        <charset val="1"/>
      </rPr>
      <t xml:space="preserve">30</t>
    </r>
    <r>
      <rPr>
        <sz val="10"/>
        <rFont val="Noto Sans CJK SC"/>
        <family val="2"/>
      </rPr>
      <t xml:space="preserve">〜</t>
    </r>
    <r>
      <rPr>
        <sz val="10"/>
        <rFont val="Arial"/>
        <family val="0"/>
        <charset val="1"/>
      </rPr>
      <t xml:space="preserve">40 mmHg</t>
    </r>
    <r>
      <rPr>
        <sz val="10"/>
        <rFont val="Noto Sans CJK SC"/>
        <family val="2"/>
      </rPr>
      <t xml:space="preserve">未満では創傷が治りにくい。</t>
    </r>
  </si>
  <si>
    <t xml:space="preserve">石灰化は糖尿病や透析の患者に多いが、その記載は今回の抽出範囲では確認していない</t>
  </si>
  <si>
    <t xml:space="preserve">VS-031</t>
  </si>
  <si>
    <r>
      <rPr>
        <sz val="10"/>
        <rFont val="Noto Sans CJK SC"/>
        <family val="2"/>
      </rPr>
      <t xml:space="preserve">一般住民で </t>
    </r>
    <r>
      <rPr>
        <sz val="10"/>
        <rFont val="Arial"/>
        <family val="0"/>
        <charset val="1"/>
      </rPr>
      <t xml:space="preserve">ABI </t>
    </r>
    <r>
      <rPr>
        <sz val="10"/>
        <rFont val="Noto Sans CJK SC"/>
        <family val="2"/>
      </rPr>
      <t xml:space="preserve">が</t>
    </r>
    <r>
      <rPr>
        <sz val="10"/>
        <rFont val="Arial"/>
        <family val="0"/>
        <charset val="1"/>
      </rPr>
      <t xml:space="preserve">0.90</t>
    </r>
    <r>
      <rPr>
        <sz val="10"/>
        <rFont val="Noto Sans CJK SC"/>
        <family val="2"/>
      </rPr>
      <t xml:space="preserve">以下の人の割合は、</t>
    </r>
    <r>
      <rPr>
        <sz val="10"/>
        <rFont val="Arial"/>
        <family val="0"/>
        <charset val="1"/>
      </rPr>
      <t xml:space="preserve">60</t>
    </r>
    <r>
      <rPr>
        <sz val="10"/>
        <rFont val="Noto Sans CJK SC"/>
        <family val="2"/>
      </rPr>
      <t xml:space="preserve">歳以上で</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t>
    </r>
    <r>
      <rPr>
        <sz val="10"/>
        <rFont val="Arial"/>
        <family val="0"/>
        <charset val="1"/>
      </rPr>
      <t xml:space="preserve">70</t>
    </r>
    <r>
      <rPr>
        <sz val="10"/>
        <rFont val="Noto Sans CJK SC"/>
        <family val="2"/>
      </rPr>
      <t xml:space="preserve">歳以上で</t>
    </r>
    <r>
      <rPr>
        <sz val="10"/>
        <rFont val="Arial"/>
        <family val="0"/>
        <charset val="1"/>
      </rPr>
      <t xml:space="preserve">2</t>
    </r>
    <r>
      <rPr>
        <sz val="10"/>
        <rFont val="Noto Sans CJK SC"/>
        <family val="2"/>
      </rPr>
      <t xml:space="preserve">〜</t>
    </r>
    <r>
      <rPr>
        <sz val="10"/>
        <rFont val="Arial"/>
        <family val="0"/>
        <charset val="1"/>
      </rPr>
      <t xml:space="preserve">5%</t>
    </r>
    <r>
      <rPr>
        <sz val="10"/>
        <rFont val="Noto Sans CJK SC"/>
        <family val="2"/>
      </rPr>
      <t xml:space="preserve">で、男性は女性の約</t>
    </r>
    <r>
      <rPr>
        <sz val="10"/>
        <rFont val="Arial"/>
        <family val="0"/>
        <charset val="1"/>
      </rPr>
      <t xml:space="preserve">2</t>
    </r>
    <r>
      <rPr>
        <sz val="10"/>
        <rFont val="Noto Sans CJK SC"/>
        <family val="2"/>
      </rPr>
      <t xml:space="preserve">倍である。日本の一般住民のメタ解析では</t>
    </r>
    <r>
      <rPr>
        <sz val="10"/>
        <rFont val="Arial"/>
        <family val="0"/>
        <charset val="1"/>
      </rPr>
      <t xml:space="preserve">1.1%</t>
    </r>
    <r>
      <rPr>
        <sz val="10"/>
        <rFont val="Noto Sans CJK SC"/>
        <family val="2"/>
      </rPr>
      <t xml:space="preserve">だった。喫煙は下肢閉塞性動脈疾患のオッズ比を</t>
    </r>
    <r>
      <rPr>
        <sz val="10"/>
        <rFont val="Arial"/>
        <family val="0"/>
        <charset val="1"/>
      </rPr>
      <t xml:space="preserve">3.8</t>
    </r>
    <r>
      <rPr>
        <sz val="10"/>
        <rFont val="Noto Sans CJK SC"/>
        <family val="2"/>
      </rPr>
      <t xml:space="preserve">に高め、</t>
    </r>
    <r>
      <rPr>
        <sz val="10"/>
        <rFont val="Arial"/>
        <family val="0"/>
        <charset val="1"/>
      </rPr>
      <t xml:space="preserve">20</t>
    </r>
    <r>
      <rPr>
        <sz val="10"/>
        <rFont val="Noto Sans CJK SC"/>
        <family val="2"/>
      </rPr>
      <t xml:space="preserve">年以上禁煙を続けた人のリスクは非喫煙者と同程度まで下がる。</t>
    </r>
  </si>
  <si>
    <r>
      <rPr>
        <sz val="10"/>
        <rFont val="Arial"/>
        <family val="0"/>
        <charset val="1"/>
      </rPr>
      <t xml:space="preserve">PS-02-06-05 (id: JkxnuQw)</t>
    </r>
    <r>
      <rPr>
        <sz val="10"/>
        <rFont val="Noto Sans CJK SC"/>
        <family val="2"/>
      </rPr>
      <t xml:space="preserve">；</t>
    </r>
    <r>
      <rPr>
        <sz val="10"/>
        <rFont val="Arial"/>
        <family val="0"/>
        <charset val="1"/>
      </rPr>
      <t xml:space="preserve">TBL-01-00-192 (id: Jlvnlvk)</t>
    </r>
    <r>
      <rPr>
        <sz val="10"/>
        <rFont val="Noto Sans CJK SC"/>
        <family val="2"/>
      </rPr>
      <t xml:space="preserve">；</t>
    </r>
    <r>
      <rPr>
        <sz val="10"/>
        <rFont val="Arial"/>
        <family val="0"/>
        <charset val="1"/>
      </rPr>
      <t xml:space="preserve">TBL-01-00-189 (id: JlvnlvQ)</t>
    </r>
  </si>
  <si>
    <t xml:space="preserve">VS-032</t>
  </si>
  <si>
    <r>
      <rPr>
        <sz val="10"/>
        <rFont val="Noto Sans CJK SC"/>
        <family val="2"/>
      </rPr>
      <t xml:space="preserve">日本の </t>
    </r>
    <r>
      <rPr>
        <sz val="10"/>
        <rFont val="Arial"/>
        <family val="0"/>
        <charset val="1"/>
      </rPr>
      <t xml:space="preserve">REACH </t>
    </r>
    <r>
      <rPr>
        <sz val="10"/>
        <rFont val="Noto Sans CJK SC"/>
        <family val="2"/>
      </rPr>
      <t xml:space="preserve">登録の下肢閉塞性動脈疾患</t>
    </r>
    <r>
      <rPr>
        <sz val="10"/>
        <rFont val="Arial"/>
        <family val="0"/>
        <charset val="1"/>
      </rPr>
      <t xml:space="preserve">627</t>
    </r>
    <r>
      <rPr>
        <sz val="10"/>
        <rFont val="Noto Sans CJK SC"/>
        <family val="2"/>
      </rPr>
      <t xml:space="preserve">例では、冠動脈疾患の合併が</t>
    </r>
    <r>
      <rPr>
        <sz val="10"/>
        <rFont val="Arial"/>
        <family val="0"/>
        <charset val="1"/>
      </rPr>
      <t xml:space="preserve">30%</t>
    </r>
    <r>
      <rPr>
        <sz val="10"/>
        <rFont val="Noto Sans CJK SC"/>
        <family val="2"/>
      </rPr>
      <t xml:space="preserve">、脳血管疾患が</t>
    </r>
    <r>
      <rPr>
        <sz val="10"/>
        <rFont val="Arial"/>
        <family val="0"/>
        <charset val="1"/>
      </rPr>
      <t xml:space="preserve">21%</t>
    </r>
    <r>
      <rPr>
        <sz val="10"/>
        <rFont val="Noto Sans CJK SC"/>
        <family val="2"/>
      </rPr>
      <t xml:space="preserve">、両方が</t>
    </r>
    <r>
      <rPr>
        <sz val="10"/>
        <rFont val="Arial"/>
        <family val="0"/>
        <charset val="1"/>
      </rPr>
      <t xml:space="preserve">7%</t>
    </r>
    <r>
      <rPr>
        <sz val="10"/>
        <rFont val="Noto Sans CJK SC"/>
        <family val="2"/>
      </rPr>
      <t xml:space="preserve">だった。症状のない下肢閉塞性動脈疾患でも、全死亡のハザード比は</t>
    </r>
    <r>
      <rPr>
        <sz val="10"/>
        <rFont val="Arial"/>
        <family val="0"/>
        <charset val="1"/>
      </rPr>
      <t xml:space="preserve">1.53</t>
    </r>
    <r>
      <rPr>
        <sz val="10"/>
        <rFont val="Noto Sans CJK SC"/>
        <family val="2"/>
      </rPr>
      <t xml:space="preserve">、心血管死は</t>
    </r>
    <r>
      <rPr>
        <sz val="10"/>
        <rFont val="Arial"/>
        <family val="0"/>
        <charset val="1"/>
      </rPr>
      <t xml:space="preserve">1.94</t>
    </r>
    <r>
      <rPr>
        <sz val="10"/>
        <rFont val="Noto Sans CJK SC"/>
        <family val="2"/>
      </rPr>
      <t xml:space="preserve">と高い。</t>
    </r>
  </si>
  <si>
    <t xml:space="preserve">VS-033</t>
  </si>
  <si>
    <r>
      <rPr>
        <sz val="10"/>
        <rFont val="Noto Sans CJK SC"/>
        <family val="2"/>
      </rPr>
      <t xml:space="preserve">間歇性跛行の患者で</t>
    </r>
    <r>
      <rPr>
        <sz val="10"/>
        <rFont val="Arial"/>
        <family val="0"/>
        <charset val="1"/>
      </rPr>
      <t xml:space="preserve">5</t>
    </r>
    <r>
      <rPr>
        <sz val="10"/>
        <rFont val="Noto Sans CJK SC"/>
        <family val="2"/>
      </rPr>
      <t xml:space="preserve">年間に症状の悪化や包括的高度慢性下肢虚血（</t>
    </r>
    <r>
      <rPr>
        <sz val="10"/>
        <rFont val="Arial"/>
        <family val="0"/>
        <charset val="1"/>
      </rPr>
      <t xml:space="preserve">CLTI</t>
    </r>
    <r>
      <rPr>
        <sz val="10"/>
        <rFont val="Noto Sans CJK SC"/>
        <family val="2"/>
      </rPr>
      <t xml:space="preserve">）への進行が起こるのは</t>
    </r>
    <r>
      <rPr>
        <sz val="10"/>
        <rFont val="Arial"/>
        <family val="0"/>
        <charset val="1"/>
      </rPr>
      <t xml:space="preserve">21%</t>
    </r>
    <r>
      <rPr>
        <sz val="10"/>
        <rFont val="Noto Sans CJK SC"/>
        <family val="2"/>
      </rPr>
      <t xml:space="preserve">、大切断に至るのは</t>
    </r>
    <r>
      <rPr>
        <sz val="10"/>
        <rFont val="Arial"/>
        <family val="0"/>
        <charset val="1"/>
      </rPr>
      <t xml:space="preserve">5</t>
    </r>
    <r>
      <rPr>
        <sz val="10"/>
        <rFont val="Noto Sans CJK SC"/>
        <family val="2"/>
      </rPr>
      <t xml:space="preserve">年で</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である。</t>
    </r>
    <r>
      <rPr>
        <sz val="10"/>
        <rFont val="Arial"/>
        <family val="0"/>
        <charset val="1"/>
      </rPr>
      <t xml:space="preserve">CLTI </t>
    </r>
    <r>
      <rPr>
        <sz val="10"/>
        <rFont val="Noto Sans CJK SC"/>
        <family val="2"/>
      </rPr>
      <t xml:space="preserve">は、虚血による安静時痛、または下肢の潰瘍・壊疽が少なくとも</t>
    </r>
    <r>
      <rPr>
        <sz val="10"/>
        <rFont val="Arial"/>
        <family val="0"/>
        <charset val="1"/>
      </rPr>
      <t xml:space="preserve">2</t>
    </r>
    <r>
      <rPr>
        <sz val="10"/>
        <rFont val="Noto Sans CJK SC"/>
        <family val="2"/>
      </rPr>
      <t xml:space="preserve">週間以上続くものと定義され、重症度は創・虚血・足の感染の</t>
    </r>
    <r>
      <rPr>
        <sz val="10"/>
        <rFont val="Arial"/>
        <family val="0"/>
        <charset val="1"/>
      </rPr>
      <t xml:space="preserve">3</t>
    </r>
    <r>
      <rPr>
        <sz val="10"/>
        <rFont val="Noto Sans CJK SC"/>
        <family val="2"/>
      </rPr>
      <t xml:space="preserve">要素で評価する（</t>
    </r>
    <r>
      <rPr>
        <sz val="10"/>
        <rFont val="Arial"/>
        <family val="0"/>
        <charset val="1"/>
      </rPr>
      <t xml:space="preserve">WIfI </t>
    </r>
    <r>
      <rPr>
        <sz val="10"/>
        <rFont val="Noto Sans CJK SC"/>
        <family val="2"/>
      </rPr>
      <t xml:space="preserve">分類）。</t>
    </r>
  </si>
  <si>
    <t xml:space="preserve">VS-034</t>
  </si>
  <si>
    <r>
      <rPr>
        <sz val="10"/>
        <rFont val="Noto Sans CJK SC"/>
        <family val="2"/>
      </rPr>
      <t xml:space="preserve">血行再建後の抗血栓療法として、アスピリン</t>
    </r>
    <r>
      <rPr>
        <sz val="10"/>
        <rFont val="Arial"/>
        <family val="0"/>
        <charset val="1"/>
      </rPr>
      <t xml:space="preserve">100 mg/</t>
    </r>
    <r>
      <rPr>
        <sz val="10"/>
        <rFont val="Noto Sans CJK SC"/>
        <family val="2"/>
      </rPr>
      <t xml:space="preserve">日に少量のリバーロキサバン（</t>
    </r>
    <r>
      <rPr>
        <sz val="10"/>
        <rFont val="Arial"/>
        <family val="0"/>
        <charset val="1"/>
      </rPr>
      <t xml:space="preserve">2.5 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回）を加えると、大出血を増やさずに複合エンドポイントを減らしたという試験（</t>
    </r>
    <r>
      <rPr>
        <sz val="10"/>
        <rFont val="Arial"/>
        <family val="0"/>
        <charset val="1"/>
      </rPr>
      <t xml:space="preserve">VOYAGER PAD</t>
    </r>
    <r>
      <rPr>
        <sz val="10"/>
        <rFont val="Noto Sans CJK SC"/>
        <family val="2"/>
      </rPr>
      <t xml:space="preserve">）があるが、この用法は日本では承認されていない。</t>
    </r>
  </si>
  <si>
    <r>
      <rPr>
        <sz val="10"/>
        <rFont val="Noto Sans CJK SC"/>
        <family val="2"/>
      </rPr>
      <t xml:space="preserve">承認状況はガイドライン（</t>
    </r>
    <r>
      <rPr>
        <sz val="10"/>
        <rFont val="Arial"/>
        <family val="0"/>
        <charset val="1"/>
      </rPr>
      <t xml:space="preserve">2025</t>
    </r>
    <r>
      <rPr>
        <sz val="10"/>
        <rFont val="Noto Sans CJK SC"/>
        <family val="2"/>
      </rPr>
      <t xml:space="preserve">年</t>
    </r>
    <r>
      <rPr>
        <sz val="10"/>
        <rFont val="Arial"/>
        <family val="0"/>
        <charset val="1"/>
      </rPr>
      <t xml:space="preserve">5</t>
    </r>
    <r>
      <rPr>
        <sz val="10"/>
        <rFont val="Noto Sans CJK SC"/>
        <family val="2"/>
      </rPr>
      <t xml:space="preserve">月の更新版）の記載による。その後の承認の有無は確認していない</t>
    </r>
  </si>
  <si>
    <t xml:space="preserve">VS-035</t>
  </si>
  <si>
    <t xml:space="preserve">急性動脈閉塞症</t>
  </si>
  <si>
    <r>
      <rPr>
        <sz val="10"/>
        <rFont val="Noto Sans CJK SC"/>
        <family val="2"/>
      </rPr>
      <t xml:space="preserve">急性下肢虚血は、急激に起きた肢の虚血で、通常は発症から</t>
    </r>
    <r>
      <rPr>
        <sz val="10"/>
        <rFont val="Arial"/>
        <family val="0"/>
        <charset val="1"/>
      </rPr>
      <t xml:space="preserve">2</t>
    </r>
    <r>
      <rPr>
        <sz val="10"/>
        <rFont val="Noto Sans CJK SC"/>
        <family val="2"/>
      </rPr>
      <t xml:space="preserve">週間以内のものをいう。日本の</t>
    </r>
    <r>
      <rPr>
        <sz val="10"/>
        <rFont val="Arial"/>
        <family val="0"/>
        <charset val="1"/>
      </rPr>
      <t xml:space="preserve">2014</t>
    </r>
    <r>
      <rPr>
        <sz val="10"/>
        <rFont val="Noto Sans CJK SC"/>
        <family val="2"/>
      </rPr>
      <t xml:space="preserve">年の報告では原因は塞栓症</t>
    </r>
    <r>
      <rPr>
        <sz val="10"/>
        <rFont val="Arial"/>
        <family val="0"/>
        <charset val="1"/>
      </rPr>
      <t xml:space="preserve">45.0%</t>
    </r>
    <r>
      <rPr>
        <sz val="10"/>
        <rFont val="Noto Sans CJK SC"/>
        <family val="2"/>
      </rPr>
      <t xml:space="preserve">、血栓症</t>
    </r>
    <r>
      <rPr>
        <sz val="10"/>
        <rFont val="Arial"/>
        <family val="0"/>
        <charset val="1"/>
      </rPr>
      <t xml:space="preserve">55.0%</t>
    </r>
    <r>
      <rPr>
        <sz val="10"/>
        <rFont val="Noto Sans CJK SC"/>
        <family val="2"/>
      </rPr>
      <t xml:space="preserve">で、心原性の塞栓の大部分は心房細動による左房内の血栓である。症状は疼痛、蒼白、脈拍消失、知覚鈍麻、運動麻痺の</t>
    </r>
    <r>
      <rPr>
        <sz val="10"/>
        <rFont val="Arial"/>
        <family val="0"/>
        <charset val="1"/>
      </rPr>
      <t xml:space="preserve">5P </t>
    </r>
    <r>
      <rPr>
        <sz val="10"/>
        <rFont val="Noto Sans CJK SC"/>
        <family val="2"/>
      </rPr>
      <t xml:space="preserve">で、虚脱を加えて</t>
    </r>
    <r>
      <rPr>
        <sz val="10"/>
        <rFont val="Arial"/>
        <family val="0"/>
        <charset val="1"/>
      </rPr>
      <t xml:space="preserve">6P </t>
    </r>
    <r>
      <rPr>
        <sz val="10"/>
        <rFont val="Noto Sans CJK SC"/>
        <family val="2"/>
      </rPr>
      <t xml:space="preserve">とすることもある。</t>
    </r>
  </si>
  <si>
    <r>
      <rPr>
        <sz val="10"/>
        <rFont val="Noto Sans CJK SC"/>
        <family val="2"/>
      </rPr>
      <t xml:space="preserve">医学各論 Ⅴ</t>
    </r>
    <r>
      <rPr>
        <sz val="10"/>
        <rFont val="Arial"/>
        <family val="0"/>
        <charset val="1"/>
      </rPr>
      <t xml:space="preserve">-8-B-③</t>
    </r>
    <r>
      <rPr>
        <sz val="10"/>
        <rFont val="Noto Sans CJK SC"/>
        <family val="2"/>
      </rPr>
      <t xml:space="preserve">（急性動脈閉塞症、</t>
    </r>
    <r>
      <rPr>
        <sz val="10"/>
        <rFont val="Arial"/>
        <family val="0"/>
        <charset val="1"/>
      </rPr>
      <t xml:space="preserve">a</t>
    </r>
    <r>
      <rPr>
        <sz val="10"/>
        <rFont val="Noto Sans CJK SC"/>
        <family val="2"/>
      </rPr>
      <t xml:space="preserve">）</t>
    </r>
  </si>
  <si>
    <r>
      <rPr>
        <sz val="10"/>
        <rFont val="Noto Sans CJK SC"/>
        <family val="2"/>
      </rPr>
      <t xml:space="preserve">英国の報告では塞栓症</t>
    </r>
    <r>
      <rPr>
        <sz val="10"/>
        <rFont val="Arial"/>
        <family val="0"/>
        <charset val="1"/>
      </rPr>
      <t xml:space="preserve">46%</t>
    </r>
    <r>
      <rPr>
        <sz val="10"/>
        <rFont val="Noto Sans CJK SC"/>
        <family val="2"/>
      </rPr>
      <t xml:space="preserve">、動脈硬化病変の血栓症</t>
    </r>
    <r>
      <rPr>
        <sz val="10"/>
        <rFont val="Arial"/>
        <family val="0"/>
        <charset val="1"/>
      </rPr>
      <t xml:space="preserve">24%</t>
    </r>
    <r>
      <rPr>
        <sz val="10"/>
        <rFont val="Noto Sans CJK SC"/>
        <family val="2"/>
      </rPr>
      <t xml:space="preserve">などと内訳が異なる</t>
    </r>
  </si>
  <si>
    <t xml:space="preserve">VS-036</t>
  </si>
  <si>
    <r>
      <rPr>
        <sz val="10"/>
        <rFont val="Noto Sans CJK SC"/>
        <family val="2"/>
      </rPr>
      <t xml:space="preserve">急性下肢虚血の </t>
    </r>
    <r>
      <rPr>
        <sz val="10"/>
        <rFont val="Arial"/>
        <family val="0"/>
        <charset val="1"/>
      </rPr>
      <t xml:space="preserve">Rutherford </t>
    </r>
    <r>
      <rPr>
        <sz val="10"/>
        <rFont val="Noto Sans CJK SC"/>
        <family val="2"/>
      </rPr>
      <t xml:space="preserve">分類では、カテゴリー </t>
    </r>
    <r>
      <rPr>
        <sz val="10"/>
        <rFont val="Arial"/>
        <family val="0"/>
        <charset val="1"/>
      </rPr>
      <t xml:space="preserve">I </t>
    </r>
    <r>
      <rPr>
        <sz val="10"/>
        <rFont val="Noto Sans CJK SC"/>
        <family val="2"/>
      </rPr>
      <t xml:space="preserve">が救肢可能、</t>
    </r>
    <r>
      <rPr>
        <sz val="10"/>
        <rFont val="Arial"/>
        <family val="0"/>
        <charset val="1"/>
      </rPr>
      <t xml:space="preserve">II </t>
    </r>
    <r>
      <rPr>
        <sz val="10"/>
        <rFont val="Noto Sans CJK SC"/>
        <family val="2"/>
      </rPr>
      <t xml:space="preserve">が危機的（</t>
    </r>
    <r>
      <rPr>
        <sz val="10"/>
        <rFont val="Arial"/>
        <family val="0"/>
        <charset val="1"/>
      </rPr>
      <t xml:space="preserve">IIa </t>
    </r>
    <r>
      <rPr>
        <sz val="10"/>
        <rFont val="Noto Sans CJK SC"/>
        <family val="2"/>
      </rPr>
      <t xml:space="preserve">が境界型、</t>
    </r>
    <r>
      <rPr>
        <sz val="10"/>
        <rFont val="Arial"/>
        <family val="0"/>
        <charset val="1"/>
      </rPr>
      <t xml:space="preserve">IIb </t>
    </r>
    <r>
      <rPr>
        <sz val="10"/>
        <rFont val="Noto Sans CJK SC"/>
        <family val="2"/>
      </rPr>
      <t xml:space="preserve">が即時型）、</t>
    </r>
    <r>
      <rPr>
        <sz val="10"/>
        <rFont val="Arial"/>
        <family val="0"/>
        <charset val="1"/>
      </rPr>
      <t xml:space="preserve">III </t>
    </r>
    <r>
      <rPr>
        <sz val="10"/>
        <rFont val="Noto Sans CJK SC"/>
        <family val="2"/>
      </rPr>
      <t xml:space="preserve">が不可逆性である。血行再建の目安は、カテゴリー </t>
    </r>
    <r>
      <rPr>
        <sz val="10"/>
        <rFont val="Arial"/>
        <family val="0"/>
        <charset val="1"/>
      </rPr>
      <t xml:space="preserve">II </t>
    </r>
    <r>
      <rPr>
        <sz val="10"/>
        <rFont val="Noto Sans CJK SC"/>
        <family val="2"/>
      </rPr>
      <t xml:space="preserve">では</t>
    </r>
    <r>
      <rPr>
        <sz val="10"/>
        <rFont val="Arial"/>
        <family val="0"/>
        <charset val="1"/>
      </rPr>
      <t xml:space="preserve">6</t>
    </r>
    <r>
      <rPr>
        <sz val="10"/>
        <rFont val="Noto Sans CJK SC"/>
        <family val="2"/>
      </rPr>
      <t xml:space="preserve">時間以内、カテゴリー </t>
    </r>
    <r>
      <rPr>
        <sz val="10"/>
        <rFont val="Arial"/>
        <family val="0"/>
        <charset val="1"/>
      </rPr>
      <t xml:space="preserve">I </t>
    </r>
    <r>
      <rPr>
        <sz val="10"/>
        <rFont val="Noto Sans CJK SC"/>
        <family val="2"/>
      </rPr>
      <t xml:space="preserve">では</t>
    </r>
    <r>
      <rPr>
        <sz val="10"/>
        <rFont val="Arial"/>
        <family val="0"/>
        <charset val="1"/>
      </rPr>
      <t xml:space="preserve">24</t>
    </r>
    <r>
      <rPr>
        <sz val="10"/>
        <rFont val="Noto Sans CJK SC"/>
        <family val="2"/>
      </rPr>
      <t xml:space="preserve">時間以内とされる。</t>
    </r>
  </si>
  <si>
    <t xml:space="preserve">VS-037</t>
  </si>
  <si>
    <r>
      <rPr>
        <sz val="10"/>
        <rFont val="Noto Sans CJK SC"/>
        <family val="2"/>
      </rPr>
      <t xml:space="preserve">急性下肢虚血では、禁忌がなければ未分画ヘパリン</t>
    </r>
    <r>
      <rPr>
        <sz val="10"/>
        <rFont val="Arial"/>
        <family val="0"/>
        <charset val="1"/>
      </rPr>
      <t xml:space="preserve">5,000</t>
    </r>
    <r>
      <rPr>
        <sz val="10"/>
        <rFont val="Noto Sans CJK SC"/>
        <family val="2"/>
      </rPr>
      <t xml:space="preserve">単位または</t>
    </r>
    <r>
      <rPr>
        <sz val="10"/>
        <rFont val="Arial"/>
        <family val="0"/>
        <charset val="1"/>
      </rPr>
      <t xml:space="preserve">70</t>
    </r>
    <r>
      <rPr>
        <sz val="10"/>
        <rFont val="Noto Sans CJK SC"/>
        <family val="2"/>
      </rPr>
      <t xml:space="preserve">〜</t>
    </r>
    <r>
      <rPr>
        <sz val="10"/>
        <rFont val="Arial"/>
        <family val="0"/>
        <charset val="1"/>
      </rPr>
      <t xml:space="preserve">100</t>
    </r>
    <r>
      <rPr>
        <sz val="10"/>
        <rFont val="Noto Sans CJK SC"/>
        <family val="2"/>
      </rPr>
      <t xml:space="preserve">単位</t>
    </r>
    <r>
      <rPr>
        <sz val="10"/>
        <rFont val="Arial"/>
        <family val="0"/>
        <charset val="1"/>
      </rPr>
      <t xml:space="preserve">/kg</t>
    </r>
    <r>
      <rPr>
        <sz val="10"/>
        <rFont val="Noto Sans CJK SC"/>
        <family val="2"/>
      </rPr>
      <t xml:space="preserve">を静注する（クラス </t>
    </r>
    <r>
      <rPr>
        <sz val="10"/>
        <rFont val="Arial"/>
        <family val="0"/>
        <charset val="1"/>
      </rPr>
      <t xml:space="preserve">I</t>
    </r>
    <r>
      <rPr>
        <sz val="10"/>
        <rFont val="Noto Sans CJK SC"/>
        <family val="2"/>
      </rPr>
      <t xml:space="preserve">・エビデンスレベル </t>
    </r>
    <r>
      <rPr>
        <sz val="10"/>
        <rFont val="Arial"/>
        <family val="0"/>
        <charset val="1"/>
      </rPr>
      <t xml:space="preserve">C</t>
    </r>
    <r>
      <rPr>
        <sz val="10"/>
        <rFont val="Noto Sans CJK SC"/>
        <family val="2"/>
      </rPr>
      <t xml:space="preserve">）。日本では外科的血栓除去術が第一選択で、動脈硬化が強い場合や手術が難しい場合は血管内治療やハイブリッド治療を考慮する（クラス </t>
    </r>
    <r>
      <rPr>
        <sz val="10"/>
        <rFont val="Arial"/>
        <family val="0"/>
        <charset val="1"/>
      </rPr>
      <t xml:space="preserve">IIa</t>
    </r>
    <r>
      <rPr>
        <sz val="10"/>
        <rFont val="Noto Sans CJK SC"/>
        <family val="2"/>
      </rPr>
      <t xml:space="preserve">・エビデンスレベル </t>
    </r>
    <r>
      <rPr>
        <sz val="10"/>
        <rFont val="Arial"/>
        <family val="0"/>
        <charset val="1"/>
      </rPr>
      <t xml:space="preserve">B</t>
    </r>
    <r>
      <rPr>
        <sz val="10"/>
        <rFont val="Noto Sans CJK SC"/>
        <family val="2"/>
      </rPr>
      <t xml:space="preserve">）。動脈硬化を原因とする例では、二次予防として抗血小板薬とスタチンを投与する（クラス </t>
    </r>
    <r>
      <rPr>
        <sz val="10"/>
        <rFont val="Arial"/>
        <family val="0"/>
        <charset val="1"/>
      </rPr>
      <t xml:space="preserve">I</t>
    </r>
    <r>
      <rPr>
        <sz val="10"/>
        <rFont val="Noto Sans CJK SC"/>
        <family val="2"/>
      </rPr>
      <t xml:space="preserve">・エビデンスレベル </t>
    </r>
    <r>
      <rPr>
        <sz val="10"/>
        <rFont val="Arial"/>
        <family val="0"/>
        <charset val="1"/>
      </rPr>
      <t xml:space="preserve">A</t>
    </r>
    <r>
      <rPr>
        <sz val="10"/>
        <rFont val="Noto Sans CJK SC"/>
        <family val="2"/>
      </rPr>
      <t xml:space="preserve">）。</t>
    </r>
  </si>
  <si>
    <t xml:space="preserve">VS-038</t>
  </si>
  <si>
    <r>
      <rPr>
        <sz val="10"/>
        <rFont val="Noto Sans CJK SC"/>
        <family val="2"/>
      </rPr>
      <t xml:space="preserve">急性下肢虚血の再灌流後には、代謝性アシドーシス、高カリウム血症、急性腎不全などを起こす筋腎代謝症候群（</t>
    </r>
    <r>
      <rPr>
        <sz val="10"/>
        <rFont val="Arial"/>
        <family val="0"/>
        <charset val="1"/>
      </rPr>
      <t xml:space="preserve">MNMS</t>
    </r>
    <r>
      <rPr>
        <sz val="10"/>
        <rFont val="Noto Sans CJK SC"/>
        <family val="2"/>
      </rPr>
      <t xml:space="preserve">）が起こりうるが、確立した予防法・治療法はない。コンパートメント症候群は区画内圧</t>
    </r>
    <r>
      <rPr>
        <sz val="10"/>
        <rFont val="Arial"/>
        <family val="0"/>
        <charset val="1"/>
      </rPr>
      <t xml:space="preserve">20</t>
    </r>
    <r>
      <rPr>
        <sz val="10"/>
        <rFont val="Noto Sans CJK SC"/>
        <family val="2"/>
      </rPr>
      <t xml:space="preserve">〜</t>
    </r>
    <r>
      <rPr>
        <sz val="10"/>
        <rFont val="Arial"/>
        <family val="0"/>
        <charset val="1"/>
      </rPr>
      <t xml:space="preserve">30 mmHg</t>
    </r>
    <r>
      <rPr>
        <sz val="10"/>
        <rFont val="Noto Sans CJK SC"/>
        <family val="2"/>
      </rPr>
      <t xml:space="preserve">以上で診断し、発症から</t>
    </r>
    <r>
      <rPr>
        <sz val="10"/>
        <rFont val="Arial"/>
        <family val="0"/>
        <charset val="1"/>
      </rPr>
      <t xml:space="preserve">6</t>
    </r>
    <r>
      <rPr>
        <sz val="10"/>
        <rFont val="Noto Sans CJK SC"/>
        <family val="2"/>
      </rPr>
      <t xml:space="preserve">時間以内の筋膜切開が必要である。</t>
    </r>
  </si>
  <si>
    <t xml:space="preserve">VS-039</t>
  </si>
  <si>
    <r>
      <rPr>
        <sz val="10"/>
        <rFont val="Noto Sans CJK SC"/>
        <family val="2"/>
      </rPr>
      <t xml:space="preserve">急性下肢虚血の死亡率は</t>
    </r>
    <r>
      <rPr>
        <sz val="10"/>
        <rFont val="Arial"/>
        <family val="0"/>
        <charset val="1"/>
      </rPr>
      <t xml:space="preserve">15</t>
    </r>
    <r>
      <rPr>
        <sz val="10"/>
        <rFont val="Noto Sans CJK SC"/>
        <family val="2"/>
      </rPr>
      <t xml:space="preserve">〜</t>
    </r>
    <r>
      <rPr>
        <sz val="10"/>
        <rFont val="Arial"/>
        <family val="0"/>
        <charset val="1"/>
      </rPr>
      <t xml:space="preserve">20%</t>
    </r>
    <r>
      <rPr>
        <sz val="10"/>
        <rFont val="Noto Sans CJK SC"/>
        <family val="2"/>
      </rPr>
      <t xml:space="preserve">と報告されている。膝窩動脈瘤は急性下肢虚血の原因の</t>
    </r>
    <r>
      <rPr>
        <sz val="10"/>
        <rFont val="Arial"/>
        <family val="0"/>
        <charset val="1"/>
      </rPr>
      <t xml:space="preserve">3.5%</t>
    </r>
    <r>
      <rPr>
        <sz val="10"/>
        <rFont val="Noto Sans CJK SC"/>
        <family val="2"/>
      </rPr>
      <t xml:space="preserve">を占め、膝窩動脈瘤の約半数は急性下肢虚血で発症する。膝窩動脈瘤の血栓化による急性下肢虚血では、血行再建後も</t>
    </r>
    <r>
      <rPr>
        <sz val="10"/>
        <rFont val="Arial"/>
        <family val="0"/>
        <charset val="1"/>
      </rPr>
      <t xml:space="preserve">8</t>
    </r>
    <r>
      <rPr>
        <sz val="10"/>
        <rFont val="Noto Sans CJK SC"/>
        <family val="2"/>
      </rPr>
      <t xml:space="preserve">〜</t>
    </r>
    <r>
      <rPr>
        <sz val="10"/>
        <rFont val="Arial"/>
        <family val="0"/>
        <charset val="1"/>
      </rPr>
      <t xml:space="preserve">18%</t>
    </r>
    <r>
      <rPr>
        <sz val="10"/>
        <rFont val="Noto Sans CJK SC"/>
        <family val="2"/>
      </rPr>
      <t xml:space="preserve">が肢の切断に至る。</t>
    </r>
  </si>
  <si>
    <t xml:space="preserve">VS-040</t>
  </si>
  <si>
    <r>
      <rPr>
        <sz val="10"/>
        <rFont val="Arial"/>
        <family val="0"/>
        <charset val="1"/>
      </rPr>
      <t xml:space="preserve">Raynaud</t>
    </r>
    <r>
      <rPr>
        <sz val="10"/>
        <rFont val="Noto Sans CJK SC"/>
        <family val="2"/>
      </rPr>
      <t xml:space="preserve">症候群</t>
    </r>
  </si>
  <si>
    <r>
      <rPr>
        <sz val="10"/>
        <rFont val="Noto Sans CJK SC"/>
        <family val="2"/>
      </rPr>
      <t xml:space="preserve">レイノー現象は、寒冷や精神的ストレスに対する細動脈の過剰な収縮で、主に手指が白色または青色になり、温まると赤くなる。発作は誘因がなくなってから約</t>
    </r>
    <r>
      <rPr>
        <sz val="10"/>
        <rFont val="Arial"/>
        <family val="0"/>
        <charset val="1"/>
      </rPr>
      <t xml:space="preserve">15</t>
    </r>
    <r>
      <rPr>
        <sz val="10"/>
        <rFont val="Noto Sans CJK SC"/>
        <family val="2"/>
      </rPr>
      <t xml:space="preserve">分続くことが多い。成人の</t>
    </r>
    <r>
      <rPr>
        <sz val="10"/>
        <rFont val="Arial"/>
        <family val="0"/>
        <charset val="1"/>
      </rPr>
      <t xml:space="preserve">3</t>
    </r>
    <r>
      <rPr>
        <sz val="10"/>
        <rFont val="Noto Sans CJK SC"/>
        <family val="2"/>
      </rPr>
      <t xml:space="preserve">〜</t>
    </r>
    <r>
      <rPr>
        <sz val="10"/>
        <rFont val="Arial"/>
        <family val="0"/>
        <charset val="1"/>
      </rPr>
      <t xml:space="preserve">5%</t>
    </r>
    <r>
      <rPr>
        <sz val="10"/>
        <rFont val="Noto Sans CJK SC"/>
        <family val="2"/>
      </rPr>
      <t xml:space="preserve">にみられ、女性に多い。</t>
    </r>
  </si>
  <si>
    <r>
      <rPr>
        <sz val="10"/>
        <rFont val="Noto Sans CJK SC"/>
        <family val="2"/>
      </rPr>
      <t xml:space="preserve">医学各論 Ⅴ</t>
    </r>
    <r>
      <rPr>
        <sz val="10"/>
        <rFont val="Arial"/>
        <family val="0"/>
        <charset val="1"/>
      </rPr>
      <t xml:space="preserve">-8-B-②</t>
    </r>
    <r>
      <rPr>
        <sz val="10"/>
        <rFont val="Noto Sans CJK SC"/>
        <family val="2"/>
      </rPr>
      <t xml:space="preserve">（</t>
    </r>
    <r>
      <rPr>
        <sz val="10"/>
        <rFont val="Arial"/>
        <family val="0"/>
        <charset val="1"/>
      </rPr>
      <t xml:space="preserve">Raynaud</t>
    </r>
    <r>
      <rPr>
        <sz val="10"/>
        <rFont val="Noto Sans CJK SC"/>
        <family val="2"/>
      </rPr>
      <t xml:space="preserve">症候群、</t>
    </r>
    <r>
      <rPr>
        <sz val="10"/>
        <rFont val="Arial"/>
        <family val="0"/>
        <charset val="1"/>
      </rPr>
      <t xml:space="preserve">a</t>
    </r>
    <r>
      <rPr>
        <sz val="10"/>
        <rFont val="Noto Sans CJK SC"/>
        <family val="2"/>
      </rPr>
      <t xml:space="preserve">）</t>
    </r>
  </si>
  <si>
    <t xml:space="preserve">SRC-303</t>
  </si>
  <si>
    <t xml:space="preserve">MedlinePlus Genetics. Raynaud phenomenon (last updated 2018 Mar 1). National Library of Medicine</t>
  </si>
  <si>
    <t xml:space="preserve">VS-041</t>
  </si>
  <si>
    <r>
      <rPr>
        <sz val="10"/>
        <rFont val="Noto Sans CJK SC"/>
        <family val="2"/>
      </rPr>
      <t xml:space="preserve">基礎疾患のない一次性レイノー現象は通常</t>
    </r>
    <r>
      <rPr>
        <sz val="10"/>
        <rFont val="Arial"/>
        <family val="0"/>
        <charset val="1"/>
      </rPr>
      <t xml:space="preserve">15</t>
    </r>
    <r>
      <rPr>
        <sz val="10"/>
        <rFont val="Noto Sans CJK SC"/>
        <family val="2"/>
      </rPr>
      <t xml:space="preserve">〜</t>
    </r>
    <r>
      <rPr>
        <sz val="10"/>
        <rFont val="Arial"/>
        <family val="0"/>
        <charset val="1"/>
      </rPr>
      <t xml:space="preserve">25</t>
    </r>
    <r>
      <rPr>
        <sz val="10"/>
        <rFont val="Noto Sans CJK SC"/>
        <family val="2"/>
      </rPr>
      <t xml:space="preserve">歳で始まり、二次性は</t>
    </r>
    <r>
      <rPr>
        <sz val="10"/>
        <rFont val="Arial"/>
        <family val="0"/>
        <charset val="1"/>
      </rPr>
      <t xml:space="preserve">30</t>
    </r>
    <r>
      <rPr>
        <sz val="10"/>
        <rFont val="Noto Sans CJK SC"/>
        <family val="2"/>
      </rPr>
      <t xml:space="preserve">歳以降に始まることが多い。二次性の原因には、全身性エリテマトーデス、強皮症、関節リウマチ、</t>
    </r>
    <r>
      <rPr>
        <sz val="10"/>
        <rFont val="Arial"/>
        <family val="0"/>
        <charset val="1"/>
      </rPr>
      <t xml:space="preserve">Sjögren </t>
    </r>
    <r>
      <rPr>
        <sz val="10"/>
        <rFont val="Noto Sans CJK SC"/>
        <family val="2"/>
      </rPr>
      <t xml:space="preserve">症候群などの自己免疫疾患のほか、甲状腺機能低下症、一部の血液腫瘍、薬剤、喫煙、振動工具の長期使用などがある。重い二次性では指尖の潰瘍や壊死を起こすことがある。</t>
    </r>
  </si>
  <si>
    <t xml:space="preserve">VS-042</t>
  </si>
  <si>
    <r>
      <rPr>
        <sz val="10"/>
        <rFont val="Noto Sans CJK SC"/>
        <family val="2"/>
      </rPr>
      <t xml:space="preserve">深部静脈血栓症</t>
    </r>
    <r>
      <rPr>
        <sz val="10"/>
        <rFont val="Arial"/>
        <family val="0"/>
        <charset val="1"/>
      </rPr>
      <t xml:space="preserve">&lt;DVT&gt;</t>
    </r>
  </si>
  <si>
    <r>
      <rPr>
        <sz val="10"/>
        <rFont val="Noto Sans CJK SC"/>
        <family val="2"/>
      </rPr>
      <t xml:space="preserve">静脈血栓塞栓症の成因は、血流の停滞、血管内皮の障害、血液凝固能の亢進（</t>
    </r>
    <r>
      <rPr>
        <sz val="10"/>
        <rFont val="Arial"/>
        <family val="0"/>
        <charset val="1"/>
      </rPr>
      <t xml:space="preserve">Virchow </t>
    </r>
    <r>
      <rPr>
        <sz val="10"/>
        <rFont val="Noto Sans CJK SC"/>
        <family val="2"/>
      </rPr>
      <t xml:space="preserve">の</t>
    </r>
    <r>
      <rPr>
        <sz val="10"/>
        <rFont val="Arial"/>
        <family val="0"/>
        <charset val="1"/>
      </rPr>
      <t xml:space="preserve">3</t>
    </r>
    <r>
      <rPr>
        <sz val="10"/>
        <rFont val="Noto Sans CJK SC"/>
        <family val="2"/>
      </rPr>
      <t xml:space="preserve">徴）である。日本人では第 </t>
    </r>
    <r>
      <rPr>
        <sz val="10"/>
        <rFont val="Arial"/>
        <family val="0"/>
        <charset val="1"/>
      </rPr>
      <t xml:space="preserve">V </t>
    </r>
    <r>
      <rPr>
        <sz val="10"/>
        <rFont val="Noto Sans CJK SC"/>
        <family val="2"/>
      </rPr>
      <t xml:space="preserve">因子 </t>
    </r>
    <r>
      <rPr>
        <sz val="10"/>
        <rFont val="Arial"/>
        <family val="0"/>
        <charset val="1"/>
      </rPr>
      <t xml:space="preserve">Leiden </t>
    </r>
    <r>
      <rPr>
        <sz val="10"/>
        <rFont val="Noto Sans CJK SC"/>
        <family val="2"/>
      </rPr>
      <t xml:space="preserve">変異とプロトロンビン </t>
    </r>
    <r>
      <rPr>
        <sz val="10"/>
        <rFont val="Arial"/>
        <family val="0"/>
        <charset val="1"/>
      </rPr>
      <t xml:space="preserve">G20210A </t>
    </r>
    <r>
      <rPr>
        <sz val="10"/>
        <rFont val="Noto Sans CJK SC"/>
        <family val="2"/>
      </rPr>
      <t xml:space="preserve">変異は見つかっておらず、ヘテロ接合の保因率はアンチトロンビン欠乏</t>
    </r>
    <r>
      <rPr>
        <sz val="10"/>
        <rFont val="Arial"/>
        <family val="0"/>
        <charset val="1"/>
      </rPr>
      <t xml:space="preserve">0.18%</t>
    </r>
    <r>
      <rPr>
        <sz val="10"/>
        <rFont val="Noto Sans CJK SC"/>
        <family val="2"/>
      </rPr>
      <t xml:space="preserve">、プロテイン </t>
    </r>
    <r>
      <rPr>
        <sz val="10"/>
        <rFont val="Arial"/>
        <family val="0"/>
        <charset val="1"/>
      </rPr>
      <t xml:space="preserve">C </t>
    </r>
    <r>
      <rPr>
        <sz val="10"/>
        <rFont val="Noto Sans CJK SC"/>
        <family val="2"/>
      </rPr>
      <t xml:space="preserve">欠乏</t>
    </r>
    <r>
      <rPr>
        <sz val="10"/>
        <rFont val="Arial"/>
        <family val="0"/>
        <charset val="1"/>
      </rPr>
      <t xml:space="preserve">0.16%</t>
    </r>
    <r>
      <rPr>
        <sz val="10"/>
        <rFont val="Noto Sans CJK SC"/>
        <family val="2"/>
      </rPr>
      <t xml:space="preserve">、プロテイン </t>
    </r>
    <r>
      <rPr>
        <sz val="10"/>
        <rFont val="Arial"/>
        <family val="0"/>
        <charset val="1"/>
      </rPr>
      <t xml:space="preserve">S </t>
    </r>
    <r>
      <rPr>
        <sz val="10"/>
        <rFont val="Noto Sans CJK SC"/>
        <family val="2"/>
      </rPr>
      <t xml:space="preserve">欠乏</t>
    </r>
    <r>
      <rPr>
        <sz val="10"/>
        <rFont val="Arial"/>
        <family val="0"/>
        <charset val="1"/>
      </rPr>
      <t xml:space="preserve">1.8%</t>
    </r>
    <r>
      <rPr>
        <sz val="10"/>
        <rFont val="Noto Sans CJK SC"/>
        <family val="2"/>
      </rPr>
      <t xml:space="preserve">とされる。</t>
    </r>
  </si>
  <si>
    <r>
      <rPr>
        <sz val="10"/>
        <rFont val="Noto Sans CJK SC"/>
        <family val="2"/>
      </rPr>
      <t xml:space="preserve">医学各論 Ⅴ</t>
    </r>
    <r>
      <rPr>
        <sz val="10"/>
        <rFont val="Arial"/>
        <family val="0"/>
        <charset val="1"/>
      </rPr>
      <t xml:space="preserve">-8-C-①</t>
    </r>
    <r>
      <rPr>
        <sz val="10"/>
        <rFont val="Noto Sans CJK SC"/>
        <family val="2"/>
      </rPr>
      <t xml:space="preserve">（深部静脈血栓症</t>
    </r>
    <r>
      <rPr>
        <sz val="10"/>
        <rFont val="Arial"/>
        <family val="0"/>
        <charset val="1"/>
      </rPr>
      <t xml:space="preserve">&lt;DVT&gt;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</si>
  <si>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PS-02-06-05 (id: JkxnuQw)</t>
    </r>
    <r>
      <rPr>
        <sz val="10"/>
        <rFont val="Noto Sans CJK SC"/>
        <family val="2"/>
      </rPr>
      <t xml:space="preserve">；</t>
    </r>
    <r>
      <rPr>
        <sz val="10"/>
        <rFont val="Arial"/>
        <family val="0"/>
        <charset val="1"/>
      </rPr>
      <t xml:space="preserve">TBL-01-00-195 (id: Jlvnlv0)</t>
    </r>
  </si>
  <si>
    <t xml:space="preserve">SRC-308</t>
  </si>
  <si>
    <r>
      <rPr>
        <sz val="10"/>
        <rFont val="Noto Sans CJK SC"/>
        <family val="2"/>
      </rPr>
      <t xml:space="preserve">日本循環器学会ほか</t>
    </r>
    <r>
      <rPr>
        <sz val="10"/>
        <rFont val="Arial"/>
        <family val="0"/>
        <charset val="1"/>
      </rPr>
      <t xml:space="preserve">. </t>
    </r>
    <r>
      <rPr>
        <sz val="10"/>
        <rFont val="Noto Sans CJK SC"/>
        <family val="2"/>
      </rPr>
      <t xml:space="preserve">肺血栓塞栓症および深部静脈血栓症の診断、治療、予防に関するガイドライン（</t>
    </r>
    <r>
      <rPr>
        <sz val="10"/>
        <rFont val="Arial"/>
        <family val="0"/>
        <charset val="1"/>
      </rPr>
      <t xml:space="preserve">2017</t>
    </r>
    <r>
      <rPr>
        <sz val="10"/>
        <rFont val="Noto Sans CJK SC"/>
        <family val="2"/>
      </rPr>
      <t xml:space="preserve">年改訂版）</t>
    </r>
    <r>
      <rPr>
        <sz val="10"/>
        <rFont val="Arial"/>
        <family val="0"/>
        <charset val="1"/>
      </rPr>
      <t xml:space="preserve">. 2018</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23</t>
    </r>
    <r>
      <rPr>
        <sz val="10"/>
        <rFont val="Noto Sans CJK SC"/>
        <family val="2"/>
      </rPr>
      <t xml:space="preserve">日発行、</t>
    </r>
    <r>
      <rPr>
        <sz val="10"/>
        <rFont val="Arial"/>
        <family val="0"/>
        <charset val="1"/>
      </rPr>
      <t xml:space="preserve">2018</t>
    </r>
    <r>
      <rPr>
        <sz val="10"/>
        <rFont val="Noto Sans CJK SC"/>
        <family val="2"/>
      </rPr>
      <t xml:space="preserve">年</t>
    </r>
    <r>
      <rPr>
        <sz val="10"/>
        <rFont val="Arial"/>
        <family val="0"/>
        <charset val="1"/>
      </rPr>
      <t xml:space="preserve">12</t>
    </r>
    <r>
      <rPr>
        <sz val="10"/>
        <rFont val="Noto Sans CJK SC"/>
        <family val="2"/>
      </rPr>
      <t xml:space="preserve">月</t>
    </r>
    <r>
      <rPr>
        <sz val="10"/>
        <rFont val="Arial"/>
        <family val="0"/>
        <charset val="1"/>
      </rPr>
      <t xml:space="preserve">10</t>
    </r>
    <r>
      <rPr>
        <sz val="10"/>
        <rFont val="Noto Sans CJK SC"/>
        <family val="2"/>
      </rPr>
      <t xml:space="preserve">日更新</t>
    </r>
  </si>
  <si>
    <r>
      <rPr>
        <sz val="10"/>
        <rFont val="Arial"/>
        <family val="0"/>
        <charset val="1"/>
      </rPr>
      <t xml:space="preserve">2017</t>
    </r>
    <r>
      <rPr>
        <sz val="10"/>
        <rFont val="Noto Sans CJK SC"/>
        <family val="2"/>
      </rPr>
      <t xml:space="preserve">年改訂版の記載。</t>
    </r>
    <r>
      <rPr>
        <sz val="10"/>
        <rFont val="Arial"/>
        <family val="0"/>
        <charset val="1"/>
      </rPr>
      <t xml:space="preserve">2025</t>
    </r>
    <r>
      <rPr>
        <sz val="10"/>
        <rFont val="Noto Sans CJK SC"/>
        <family val="2"/>
      </rPr>
      <t xml:space="preserve">年の新しいガイドライン（</t>
    </r>
    <r>
      <rPr>
        <sz val="10"/>
        <rFont val="Arial"/>
        <family val="0"/>
        <charset val="1"/>
      </rPr>
      <t xml:space="preserve">JCS/JPCPHS 2025</t>
    </r>
    <r>
      <rPr>
        <sz val="10"/>
        <rFont val="Noto Sans CJK SC"/>
        <family val="2"/>
      </rPr>
      <t xml:space="preserve">、</t>
    </r>
    <r>
      <rPr>
        <sz val="10"/>
        <rFont val="Arial"/>
        <family val="0"/>
        <charset val="1"/>
      </rPr>
      <t xml:space="preserve">DOI 10.1253/circj.CJ-25-1144</t>
    </r>
    <r>
      <rPr>
        <sz val="10"/>
        <rFont val="Noto Sans CJK SC"/>
        <family val="2"/>
      </rPr>
      <t xml:space="preserve">）とは照合していない</t>
    </r>
  </si>
  <si>
    <t xml:space="preserve">VS-043</t>
  </si>
  <si>
    <r>
      <rPr>
        <sz val="10"/>
        <rFont val="Noto Sans CJK SC"/>
        <family val="2"/>
      </rPr>
      <t xml:space="preserve">静脈血栓塞栓症のうち、診断前</t>
    </r>
    <r>
      <rPr>
        <sz val="10"/>
        <rFont val="Arial"/>
        <family val="0"/>
        <charset val="1"/>
      </rPr>
      <t xml:space="preserve">3</t>
    </r>
    <r>
      <rPr>
        <sz val="10"/>
        <rFont val="Noto Sans CJK SC"/>
        <family val="2"/>
      </rPr>
      <t xml:space="preserve">か月以内に一時的または可逆的な危険因子があるものを誘因あり（</t>
    </r>
    <r>
      <rPr>
        <sz val="10"/>
        <rFont val="Arial"/>
        <family val="0"/>
        <charset val="1"/>
      </rPr>
      <t xml:space="preserve">provoked</t>
    </r>
    <r>
      <rPr>
        <sz val="10"/>
        <rFont val="Noto Sans CJK SC"/>
        <family val="2"/>
      </rPr>
      <t xml:space="preserve">）、そのような因子がないものを誘因なし（</t>
    </r>
    <r>
      <rPr>
        <sz val="10"/>
        <rFont val="Arial"/>
        <family val="0"/>
        <charset val="1"/>
      </rPr>
      <t xml:space="preserve">unprovoked</t>
    </r>
    <r>
      <rPr>
        <sz val="10"/>
        <rFont val="Noto Sans CJK SC"/>
        <family val="2"/>
      </rPr>
      <t xml:space="preserve">）とする。</t>
    </r>
  </si>
  <si>
    <r>
      <rPr>
        <sz val="10"/>
        <rFont val="Arial"/>
        <family val="0"/>
        <charset val="1"/>
      </rPr>
      <t xml:space="preserve">2017</t>
    </r>
    <r>
      <rPr>
        <sz val="10"/>
        <rFont val="Noto Sans CJK SC"/>
        <family val="2"/>
      </rPr>
      <t xml:space="preserve">年改訂版の記載。</t>
    </r>
    <r>
      <rPr>
        <sz val="10"/>
        <rFont val="Arial"/>
        <family val="0"/>
        <charset val="1"/>
      </rPr>
      <t xml:space="preserve">2025</t>
    </r>
    <r>
      <rPr>
        <sz val="10"/>
        <rFont val="Noto Sans CJK SC"/>
        <family val="2"/>
      </rPr>
      <t xml:space="preserve">年の新しいガイドラインとは照合していない</t>
    </r>
  </si>
  <si>
    <t xml:space="preserve">VS-044</t>
  </si>
  <si>
    <r>
      <rPr>
        <sz val="10"/>
        <rFont val="Noto Sans CJK SC"/>
        <family val="2"/>
      </rPr>
      <t xml:space="preserve">静脈血栓塞栓症の抗凝固療法は、初期（</t>
    </r>
    <r>
      <rPr>
        <sz val="10"/>
        <rFont val="Arial"/>
        <family val="0"/>
        <charset val="1"/>
      </rPr>
      <t xml:space="preserve">0</t>
    </r>
    <r>
      <rPr>
        <sz val="10"/>
        <rFont val="Noto Sans CJK SC"/>
        <family val="2"/>
      </rPr>
      <t xml:space="preserve">〜</t>
    </r>
    <r>
      <rPr>
        <sz val="10"/>
        <rFont val="Arial"/>
        <family val="0"/>
        <charset val="1"/>
      </rPr>
      <t xml:space="preserve">7</t>
    </r>
    <r>
      <rPr>
        <sz val="10"/>
        <rFont val="Noto Sans CJK SC"/>
        <family val="2"/>
      </rPr>
      <t xml:space="preserve">日）、維持期（</t>
    </r>
    <r>
      <rPr>
        <sz val="10"/>
        <rFont val="Arial"/>
        <family val="0"/>
        <charset val="1"/>
      </rPr>
      <t xml:space="preserve">8</t>
    </r>
    <r>
      <rPr>
        <sz val="10"/>
        <rFont val="Noto Sans CJK SC"/>
        <family val="2"/>
      </rPr>
      <t xml:space="preserve">日〜</t>
    </r>
    <r>
      <rPr>
        <sz val="10"/>
        <rFont val="Arial"/>
        <family val="0"/>
        <charset val="1"/>
      </rPr>
      <t xml:space="preserve">3</t>
    </r>
    <r>
      <rPr>
        <sz val="10"/>
        <rFont val="Noto Sans CJK SC"/>
        <family val="2"/>
      </rPr>
      <t xml:space="preserve">か月）、延長期（</t>
    </r>
    <r>
      <rPr>
        <sz val="10"/>
        <rFont val="Arial"/>
        <family val="0"/>
        <charset val="1"/>
      </rPr>
      <t xml:space="preserve">3</t>
    </r>
    <r>
      <rPr>
        <sz val="10"/>
        <rFont val="Noto Sans CJK SC"/>
        <family val="2"/>
      </rPr>
      <t xml:space="preserve">か月以降）に分ける。エドキサバンは十分な非経口抗凝固薬による初期治療の後に始め、リバーロキサバンとアピキサバンは高用量の初期治療の後に通常量にする（いずれもクラス </t>
    </r>
    <r>
      <rPr>
        <sz val="10"/>
        <rFont val="Arial"/>
        <family val="0"/>
        <charset val="1"/>
      </rPr>
      <t xml:space="preserve">I</t>
    </r>
    <r>
      <rPr>
        <sz val="10"/>
        <rFont val="Noto Sans CJK SC"/>
        <family val="2"/>
      </rPr>
      <t xml:space="preserve">・エビデンスレベル </t>
    </r>
    <r>
      <rPr>
        <sz val="10"/>
        <rFont val="Arial"/>
        <family val="0"/>
        <charset val="1"/>
      </rPr>
      <t xml:space="preserve">A</t>
    </r>
    <r>
      <rPr>
        <sz val="10"/>
        <rFont val="Noto Sans CJK SC"/>
        <family val="2"/>
      </rPr>
      <t xml:space="preserve">）。日本で静脈血栓塞栓症の治療に使える </t>
    </r>
    <r>
      <rPr>
        <sz val="10"/>
        <rFont val="Arial"/>
        <family val="0"/>
        <charset val="1"/>
      </rPr>
      <t xml:space="preserve">DOAC </t>
    </r>
    <r>
      <rPr>
        <sz val="10"/>
        <rFont val="Noto Sans CJK SC"/>
        <family val="2"/>
      </rPr>
      <t xml:space="preserve">として、エドキサバン、リバーロキサバン、アピキサバンが挙げられている。</t>
    </r>
  </si>
  <si>
    <r>
      <rPr>
        <sz val="10"/>
        <rFont val="Arial"/>
        <family val="0"/>
        <charset val="1"/>
      </rPr>
      <t xml:space="preserve">2017</t>
    </r>
    <r>
      <rPr>
        <sz val="10"/>
        <rFont val="Noto Sans CJK SC"/>
        <family val="2"/>
      </rPr>
      <t xml:space="preserve">年改訂版の記載で、肺血栓塞栓症の章の薬物療法を深部静脈血栓症にも共通とする記述による。抽出結果ではフォンダパリヌクスが</t>
    </r>
    <r>
      <rPr>
        <sz val="10"/>
        <rFont val="Arial"/>
        <family val="0"/>
        <charset val="1"/>
      </rPr>
      <t xml:space="preserve">2011</t>
    </r>
    <r>
      <rPr>
        <sz val="10"/>
        <rFont val="Noto Sans CJK SC"/>
        <family val="2"/>
      </rPr>
      <t xml:space="preserve">年、</t>
    </r>
    <r>
      <rPr>
        <sz val="10"/>
        <rFont val="Arial"/>
        <family val="0"/>
        <charset val="1"/>
      </rPr>
      <t xml:space="preserve">3</t>
    </r>
    <r>
      <rPr>
        <sz val="10"/>
        <rFont val="Noto Sans CJK SC"/>
        <family val="2"/>
      </rPr>
      <t xml:space="preserve">剤の </t>
    </r>
    <r>
      <rPr>
        <sz val="10"/>
        <rFont val="Arial"/>
        <family val="0"/>
        <charset val="1"/>
      </rPr>
      <t xml:space="preserve">DOAC </t>
    </r>
    <r>
      <rPr>
        <sz val="10"/>
        <rFont val="Noto Sans CJK SC"/>
        <family val="2"/>
      </rPr>
      <t xml:space="preserve">が</t>
    </r>
    <r>
      <rPr>
        <sz val="10"/>
        <rFont val="Arial"/>
        <family val="0"/>
        <charset val="1"/>
      </rPr>
      <t xml:space="preserve">2014</t>
    </r>
    <r>
      <rPr>
        <sz val="10"/>
        <rFont val="Noto Sans CJK SC"/>
        <family val="2"/>
      </rPr>
      <t xml:space="preserve">年の承認とされていたが、薬剤ごとの承認時期は確認できておらず主張文から外した。</t>
    </r>
    <r>
      <rPr>
        <sz val="10"/>
        <rFont val="Arial"/>
        <family val="0"/>
        <charset val="1"/>
      </rPr>
      <t xml:space="preserve">2025</t>
    </r>
    <r>
      <rPr>
        <sz val="10"/>
        <rFont val="Noto Sans CJK SC"/>
        <family val="2"/>
      </rPr>
      <t xml:space="preserve">年の新しいガイドラインとは照合していない</t>
    </r>
  </si>
  <si>
    <t xml:space="preserve">VS-045</t>
  </si>
  <si>
    <r>
      <rPr>
        <sz val="10"/>
        <rFont val="Noto Sans CJK SC"/>
        <family val="2"/>
      </rPr>
      <t xml:space="preserve">静脈血栓塞栓症の抗凝固療法の期間は、可逆的な危険因子がある場合は</t>
    </r>
    <r>
      <rPr>
        <sz val="10"/>
        <rFont val="Arial"/>
        <family val="0"/>
        <charset val="1"/>
      </rPr>
      <t xml:space="preserve">3</t>
    </r>
    <r>
      <rPr>
        <sz val="10"/>
        <rFont val="Noto Sans CJK SC"/>
        <family val="2"/>
      </rPr>
      <t xml:space="preserve">か月、誘因がない場合は少なくとも</t>
    </r>
    <r>
      <rPr>
        <sz val="10"/>
        <rFont val="Arial"/>
        <family val="0"/>
        <charset val="1"/>
      </rPr>
      <t xml:space="preserve">3</t>
    </r>
    <r>
      <rPr>
        <sz val="10"/>
        <rFont val="Noto Sans CJK SC"/>
        <family val="2"/>
      </rPr>
      <t xml:space="preserve">か月とし（クラス </t>
    </r>
    <r>
      <rPr>
        <sz val="10"/>
        <rFont val="Arial"/>
        <family val="0"/>
        <charset val="1"/>
      </rPr>
      <t xml:space="preserve">I</t>
    </r>
    <r>
      <rPr>
        <sz val="10"/>
        <rFont val="Noto Sans CJK SC"/>
        <family val="2"/>
      </rPr>
      <t xml:space="preserve">・エビデンスレベル </t>
    </r>
    <r>
      <rPr>
        <sz val="10"/>
        <rFont val="Arial"/>
        <family val="0"/>
        <charset val="1"/>
      </rPr>
      <t xml:space="preserve">A</t>
    </r>
    <r>
      <rPr>
        <sz val="10"/>
        <rFont val="Noto Sans CJK SC"/>
        <family val="2"/>
      </rPr>
      <t xml:space="preserve">）、再発例ではより長く（クラス </t>
    </r>
    <r>
      <rPr>
        <sz val="10"/>
        <rFont val="Arial"/>
        <family val="0"/>
        <charset val="1"/>
      </rPr>
      <t xml:space="preserve">I</t>
    </r>
    <r>
      <rPr>
        <sz val="10"/>
        <rFont val="Noto Sans CJK SC"/>
        <family val="2"/>
      </rPr>
      <t xml:space="preserve">・エビデンスレベル </t>
    </r>
    <r>
      <rPr>
        <sz val="10"/>
        <rFont val="Arial"/>
        <family val="0"/>
        <charset val="1"/>
      </rPr>
      <t xml:space="preserve">B</t>
    </r>
    <r>
      <rPr>
        <sz val="10"/>
        <rFont val="Noto Sans CJK SC"/>
        <family val="2"/>
      </rPr>
      <t xml:space="preserve">）、がんのある患者ではがんが治るまで続ける（クラス </t>
    </r>
    <r>
      <rPr>
        <sz val="10"/>
        <rFont val="Arial"/>
        <family val="0"/>
        <charset val="1"/>
      </rPr>
      <t xml:space="preserve">IIa</t>
    </r>
    <r>
      <rPr>
        <sz val="10"/>
        <rFont val="Noto Sans CJK SC"/>
        <family val="2"/>
      </rPr>
      <t xml:space="preserve">・エビデンスレベル </t>
    </r>
    <r>
      <rPr>
        <sz val="10"/>
        <rFont val="Arial"/>
        <family val="0"/>
        <charset val="1"/>
      </rPr>
      <t xml:space="preserve">B</t>
    </r>
    <r>
      <rPr>
        <sz val="10"/>
        <rFont val="Noto Sans CJK SC"/>
        <family val="2"/>
      </rPr>
      <t xml:space="preserve">）。ワルファリンの目標 </t>
    </r>
    <r>
      <rPr>
        <sz val="10"/>
        <rFont val="Arial"/>
        <family val="0"/>
        <charset val="1"/>
      </rPr>
      <t xml:space="preserve">PT-INR </t>
    </r>
    <r>
      <rPr>
        <sz val="10"/>
        <rFont val="Noto Sans CJK SC"/>
        <family val="2"/>
      </rPr>
      <t xml:space="preserve">は</t>
    </r>
    <r>
      <rPr>
        <sz val="10"/>
        <rFont val="Arial"/>
        <family val="0"/>
        <charset val="1"/>
      </rPr>
      <t xml:space="preserve">1.5</t>
    </r>
    <r>
      <rPr>
        <sz val="10"/>
        <rFont val="Noto Sans CJK SC"/>
        <family val="2"/>
      </rPr>
      <t xml:space="preserve">〜</t>
    </r>
    <r>
      <rPr>
        <sz val="10"/>
        <rFont val="Arial"/>
        <family val="0"/>
        <charset val="1"/>
      </rPr>
      <t xml:space="preserve">2.5</t>
    </r>
    <r>
      <rPr>
        <sz val="10"/>
        <rFont val="Noto Sans CJK SC"/>
        <family val="2"/>
      </rPr>
      <t xml:space="preserve">とされる（クラス </t>
    </r>
    <r>
      <rPr>
        <sz val="10"/>
        <rFont val="Arial"/>
        <family val="0"/>
        <charset val="1"/>
      </rPr>
      <t xml:space="preserve">IIa</t>
    </r>
    <r>
      <rPr>
        <sz val="10"/>
        <rFont val="Noto Sans CJK SC"/>
        <family val="2"/>
      </rPr>
      <t xml:space="preserve">・エビデンスレベル </t>
    </r>
    <r>
      <rPr>
        <sz val="10"/>
        <rFont val="Arial"/>
        <family val="0"/>
        <charset val="1"/>
      </rPr>
      <t xml:space="preserve">C</t>
    </r>
    <r>
      <rPr>
        <sz val="10"/>
        <rFont val="Noto Sans CJK SC"/>
        <family val="2"/>
      </rPr>
      <t xml:space="preserve">）。</t>
    </r>
  </si>
  <si>
    <r>
      <rPr>
        <sz val="10"/>
        <rFont val="Noto Sans CJK SC"/>
        <family val="2"/>
      </rPr>
      <t xml:space="preserve">日本（</t>
    </r>
    <r>
      <rPr>
        <sz val="10"/>
        <rFont val="Arial"/>
        <family val="0"/>
        <charset val="1"/>
      </rPr>
      <t xml:space="preserve">PT-INR </t>
    </r>
    <r>
      <rPr>
        <sz val="10"/>
        <rFont val="Noto Sans CJK SC"/>
        <family val="2"/>
      </rPr>
      <t xml:space="preserve">の目標は日本の基準）</t>
    </r>
  </si>
  <si>
    <t xml:space="preserve">VS-046</t>
  </si>
  <si>
    <t xml:space="preserve">下腿に限局した深部静脈血栓症は下肢静脈超音波で経過をみて、血栓が中枢に進展した場合に下大静脈フィルターを考える。下大静脈フィルターは、出血のリスクなどで抗凝固療法ができない場合に考慮する。</t>
  </si>
  <si>
    <r>
      <rPr>
        <sz val="10"/>
        <rFont val="Arial"/>
        <family val="0"/>
        <charset val="1"/>
      </rPr>
      <t xml:space="preserve">2017</t>
    </r>
    <r>
      <rPr>
        <sz val="10"/>
        <rFont val="Noto Sans CJK SC"/>
        <family val="2"/>
      </rPr>
      <t xml:space="preserve">年改訂版の記載で、</t>
    </r>
    <r>
      <rPr>
        <sz val="10"/>
        <rFont val="Arial"/>
        <family val="0"/>
        <charset val="1"/>
      </rPr>
      <t xml:space="preserve">DVT </t>
    </r>
    <r>
      <rPr>
        <sz val="10"/>
        <rFont val="Noto Sans CJK SC"/>
        <family val="2"/>
      </rPr>
      <t xml:space="preserve">の章の本文は抽出できていない。下腿 </t>
    </r>
    <r>
      <rPr>
        <sz val="10"/>
        <rFont val="Arial"/>
        <family val="0"/>
        <charset val="1"/>
      </rPr>
      <t xml:space="preserve">DVT </t>
    </r>
    <r>
      <rPr>
        <sz val="10"/>
        <rFont val="Noto Sans CJK SC"/>
        <family val="2"/>
      </rPr>
      <t xml:space="preserve">への抗凝固療法の適否は未確認</t>
    </r>
  </si>
  <si>
    <t xml:space="preserve">CX-001</t>
  </si>
  <si>
    <t xml:space="preserve">循環器疾患の統計（日本）</t>
  </si>
  <si>
    <r>
      <rPr>
        <sz val="10"/>
        <rFont val="Noto Sans CJK SC"/>
        <family val="2"/>
      </rPr>
      <t xml:space="preserve">令和</t>
    </r>
    <r>
      <rPr>
        <sz val="10"/>
        <rFont val="Arial"/>
        <family val="0"/>
        <charset val="1"/>
      </rPr>
      <t xml:space="preserve">6</t>
    </r>
    <r>
      <rPr>
        <sz val="10"/>
        <rFont val="Noto Sans CJK SC"/>
        <family val="2"/>
      </rPr>
      <t xml:space="preserve">年（</t>
    </r>
    <r>
      <rPr>
        <sz val="10"/>
        <rFont val="Arial"/>
        <family val="0"/>
        <charset val="1"/>
      </rPr>
      <t xml:space="preserve">2024</t>
    </r>
    <r>
      <rPr>
        <sz val="10"/>
        <rFont val="Noto Sans CJK SC"/>
        <family val="2"/>
      </rPr>
      <t xml:space="preserve">年）の日本の死因は、</t>
    </r>
    <r>
      <rPr>
        <sz val="10"/>
        <rFont val="Arial"/>
        <family val="0"/>
        <charset val="1"/>
      </rPr>
      <t xml:space="preserve">1</t>
    </r>
    <r>
      <rPr>
        <sz val="10"/>
        <rFont val="Noto Sans CJK SC"/>
        <family val="2"/>
      </rPr>
      <t xml:space="preserve">位が悪性新生物（死亡率は人口</t>
    </r>
    <r>
      <rPr>
        <sz val="10"/>
        <rFont val="Arial"/>
        <family val="0"/>
        <charset val="1"/>
      </rPr>
      <t xml:space="preserve">10</t>
    </r>
    <r>
      <rPr>
        <sz val="10"/>
        <rFont val="Noto Sans CJK SC"/>
        <family val="2"/>
      </rPr>
      <t xml:space="preserve">万対</t>
    </r>
    <r>
      <rPr>
        <sz val="10"/>
        <rFont val="Arial"/>
        <family val="0"/>
        <charset val="1"/>
      </rPr>
      <t xml:space="preserve">319.3</t>
    </r>
    <r>
      <rPr>
        <sz val="10"/>
        <rFont val="Noto Sans CJK SC"/>
        <family val="2"/>
      </rPr>
      <t xml:space="preserve">、全死亡の</t>
    </r>
    <r>
      <rPr>
        <sz val="10"/>
        <rFont val="Arial"/>
        <family val="0"/>
        <charset val="1"/>
      </rPr>
      <t xml:space="preserve">23.9%</t>
    </r>
    <r>
      <rPr>
        <sz val="10"/>
        <rFont val="Noto Sans CJK SC"/>
        <family val="2"/>
      </rPr>
      <t xml:space="preserve">）、</t>
    </r>
    <r>
      <rPr>
        <sz val="10"/>
        <rFont val="Arial"/>
        <family val="0"/>
        <charset val="1"/>
      </rPr>
      <t xml:space="preserve">2</t>
    </r>
    <r>
      <rPr>
        <sz val="10"/>
        <rFont val="Noto Sans CJK SC"/>
        <family val="2"/>
      </rPr>
      <t xml:space="preserve">位が心疾患（高血圧性を除く）で死亡数</t>
    </r>
    <r>
      <rPr>
        <sz val="10"/>
        <rFont val="Arial"/>
        <family val="0"/>
        <charset val="1"/>
      </rPr>
      <t xml:space="preserve">226,388</t>
    </r>
    <r>
      <rPr>
        <sz val="10"/>
        <rFont val="Noto Sans CJK SC"/>
        <family val="2"/>
      </rPr>
      <t xml:space="preserve">人、死亡率</t>
    </r>
    <r>
      <rPr>
        <sz val="10"/>
        <rFont val="Arial"/>
        <family val="0"/>
        <charset val="1"/>
      </rPr>
      <t xml:space="preserve">188.2</t>
    </r>
    <r>
      <rPr>
        <sz val="10"/>
        <rFont val="Noto Sans CJK SC"/>
        <family val="2"/>
      </rPr>
      <t xml:space="preserve">、全死亡の</t>
    </r>
    <r>
      <rPr>
        <sz val="10"/>
        <rFont val="Arial"/>
        <family val="0"/>
        <charset val="1"/>
      </rPr>
      <t xml:space="preserve">14.1%</t>
    </r>
    <r>
      <rPr>
        <sz val="10"/>
        <rFont val="Noto Sans CJK SC"/>
        <family val="2"/>
      </rPr>
      <t xml:space="preserve">だった。脳血管疾患は</t>
    </r>
    <r>
      <rPr>
        <sz val="10"/>
        <rFont val="Arial"/>
        <family val="0"/>
        <charset val="1"/>
      </rPr>
      <t xml:space="preserve">4</t>
    </r>
    <r>
      <rPr>
        <sz val="10"/>
        <rFont val="Noto Sans CJK SC"/>
        <family val="2"/>
      </rPr>
      <t xml:space="preserve">位で死亡数</t>
    </r>
    <r>
      <rPr>
        <sz val="10"/>
        <rFont val="Arial"/>
        <family val="0"/>
        <charset val="1"/>
      </rPr>
      <t xml:space="preserve">102,821</t>
    </r>
    <r>
      <rPr>
        <sz val="10"/>
        <rFont val="Noto Sans CJK SC"/>
        <family val="2"/>
      </rPr>
      <t xml:space="preserve">人、死亡率</t>
    </r>
    <r>
      <rPr>
        <sz val="10"/>
        <rFont val="Arial"/>
        <family val="0"/>
        <charset val="1"/>
      </rPr>
      <t xml:space="preserve">85.5</t>
    </r>
    <r>
      <rPr>
        <sz val="10"/>
        <rFont val="Noto Sans CJK SC"/>
        <family val="2"/>
      </rPr>
      <t xml:space="preserve">、全死亡の</t>
    </r>
    <r>
      <rPr>
        <sz val="10"/>
        <rFont val="Arial"/>
        <family val="0"/>
        <charset val="1"/>
      </rPr>
      <t xml:space="preserve">6.4%</t>
    </r>
    <r>
      <rPr>
        <sz val="10"/>
        <rFont val="Noto Sans CJK SC"/>
        <family val="2"/>
      </rPr>
      <t xml:space="preserve">だった。</t>
    </r>
  </si>
  <si>
    <t xml:space="preserve">SRC-299</t>
  </si>
  <si>
    <r>
      <rPr>
        <sz val="10"/>
        <rFont val="Noto Sans CJK SC"/>
        <family val="2"/>
      </rPr>
      <t xml:space="preserve">厚生労働省</t>
    </r>
    <r>
      <rPr>
        <sz val="10"/>
        <rFont val="Arial"/>
        <family val="0"/>
        <charset val="1"/>
      </rPr>
      <t xml:space="preserve">. </t>
    </r>
    <r>
      <rPr>
        <sz val="10"/>
        <rFont val="Noto Sans CJK SC"/>
        <family val="2"/>
      </rPr>
      <t xml:space="preserve">令和</t>
    </r>
    <r>
      <rPr>
        <sz val="10"/>
        <rFont val="Arial"/>
        <family val="0"/>
        <charset val="1"/>
      </rPr>
      <t xml:space="preserve">6</t>
    </r>
    <r>
      <rPr>
        <sz val="10"/>
        <rFont val="Noto Sans CJK SC"/>
        <family val="2"/>
      </rPr>
      <t xml:space="preserve">年（</t>
    </r>
    <r>
      <rPr>
        <sz val="10"/>
        <rFont val="Arial"/>
        <family val="0"/>
        <charset val="1"/>
      </rPr>
      <t xml:space="preserve">2024</t>
    </r>
    <r>
      <rPr>
        <sz val="10"/>
        <rFont val="Noto Sans CJK SC"/>
        <family val="2"/>
      </rPr>
      <t xml:space="preserve">）人口動態統計（確定数）の概況 第</t>
    </r>
    <r>
      <rPr>
        <sz val="10"/>
        <rFont val="Arial"/>
        <family val="0"/>
        <charset val="1"/>
      </rPr>
      <t xml:space="preserve">8</t>
    </r>
    <r>
      <rPr>
        <sz val="10"/>
        <rFont val="Noto Sans CJK SC"/>
        <family val="2"/>
      </rPr>
      <t xml:space="preserve">表 性別にみた死因順位（第</t>
    </r>
    <r>
      <rPr>
        <sz val="10"/>
        <rFont val="Arial"/>
        <family val="0"/>
        <charset val="1"/>
      </rPr>
      <t xml:space="preserve">10</t>
    </r>
    <r>
      <rPr>
        <sz val="10"/>
        <rFont val="Noto Sans CJK SC"/>
        <family val="2"/>
      </rPr>
      <t xml:space="preserve">位まで）別死亡数・死亡率（人口</t>
    </r>
    <r>
      <rPr>
        <sz val="10"/>
        <rFont val="Arial"/>
        <family val="0"/>
        <charset val="1"/>
      </rPr>
      <t xml:space="preserve">10</t>
    </r>
    <r>
      <rPr>
        <sz val="10"/>
        <rFont val="Noto Sans CJK SC"/>
        <family val="2"/>
      </rPr>
      <t xml:space="preserve">万対）・構成割合</t>
    </r>
  </si>
  <si>
    <t xml:space="preserve">心疾患の内訳（急性心筋梗塞、心不全など）と大動脈瘤・解離の死亡数はこの表にない</t>
  </si>
  <si>
    <t xml:space="preserve">CX-002</t>
  </si>
  <si>
    <r>
      <rPr>
        <sz val="10"/>
        <rFont val="Noto Sans CJK SC"/>
        <family val="2"/>
      </rPr>
      <t xml:space="preserve">令和</t>
    </r>
    <r>
      <rPr>
        <sz val="10"/>
        <rFont val="Arial"/>
        <family val="0"/>
        <charset val="1"/>
      </rPr>
      <t xml:space="preserve">5</t>
    </r>
    <r>
      <rPr>
        <sz val="10"/>
        <rFont val="Noto Sans CJK SC"/>
        <family val="2"/>
      </rPr>
      <t xml:space="preserve">年（</t>
    </r>
    <r>
      <rPr>
        <sz val="10"/>
        <rFont val="Arial"/>
        <family val="0"/>
        <charset val="1"/>
      </rPr>
      <t xml:space="preserve">2023</t>
    </r>
    <r>
      <rPr>
        <sz val="10"/>
        <rFont val="Noto Sans CJK SC"/>
        <family val="2"/>
      </rPr>
      <t xml:space="preserve">年）の患者調査では、循環器系の疾患の総患者数（継続的に医療を受けている推計患者数）は</t>
    </r>
    <r>
      <rPr>
        <sz val="10"/>
        <rFont val="Arial"/>
        <family val="0"/>
        <charset val="1"/>
      </rPr>
      <t xml:space="preserve">2,210</t>
    </r>
    <r>
      <rPr>
        <sz val="10"/>
        <rFont val="Noto Sans CJK SC"/>
        <family val="2"/>
      </rPr>
      <t xml:space="preserve">万</t>
    </r>
    <r>
      <rPr>
        <sz val="10"/>
        <rFont val="Arial"/>
        <family val="0"/>
        <charset val="1"/>
      </rPr>
      <t xml:space="preserve">1</t>
    </r>
    <r>
      <rPr>
        <sz val="10"/>
        <rFont val="Noto Sans CJK SC"/>
        <family val="2"/>
      </rPr>
      <t xml:space="preserve">千人だった。総患者数は、平均診療間隔の上限を</t>
    </r>
    <r>
      <rPr>
        <sz val="10"/>
        <rFont val="Arial"/>
        <family val="0"/>
        <charset val="1"/>
      </rPr>
      <t xml:space="preserve">98</t>
    </r>
    <r>
      <rPr>
        <sz val="10"/>
        <rFont val="Noto Sans CJK SC"/>
        <family val="2"/>
      </rPr>
      <t xml:space="preserve">日として算出している。</t>
    </r>
  </si>
  <si>
    <t xml:space="preserve">SRC-300</t>
  </si>
  <si>
    <r>
      <rPr>
        <sz val="10"/>
        <rFont val="Noto Sans CJK SC"/>
        <family val="2"/>
      </rPr>
      <t xml:space="preserve">厚生労働省</t>
    </r>
    <r>
      <rPr>
        <sz val="10"/>
        <rFont val="Arial"/>
        <family val="0"/>
        <charset val="1"/>
      </rPr>
      <t xml:space="preserve">. </t>
    </r>
    <r>
      <rPr>
        <sz val="10"/>
        <rFont val="Noto Sans CJK SC"/>
        <family val="2"/>
      </rPr>
      <t xml:space="preserve">令和</t>
    </r>
    <r>
      <rPr>
        <sz val="10"/>
        <rFont val="Arial"/>
        <family val="0"/>
        <charset val="1"/>
      </rPr>
      <t xml:space="preserve">5</t>
    </r>
    <r>
      <rPr>
        <sz val="10"/>
        <rFont val="Noto Sans CJK SC"/>
        <family val="2"/>
      </rPr>
      <t xml:space="preserve">年（</t>
    </r>
    <r>
      <rPr>
        <sz val="10"/>
        <rFont val="Arial"/>
        <family val="0"/>
        <charset val="1"/>
      </rPr>
      <t xml:space="preserve">2023</t>
    </r>
    <r>
      <rPr>
        <sz val="10"/>
        <rFont val="Noto Sans CJK SC"/>
        <family val="2"/>
      </rPr>
      <t xml:space="preserve">）患者調査の概況</t>
    </r>
  </si>
  <si>
    <r>
      <rPr>
        <sz val="10"/>
        <rFont val="Noto Sans CJK SC"/>
        <family val="2"/>
      </rPr>
      <t xml:space="preserve">高血圧性疾患や心疾患ごとの総患者数は概況の表</t>
    </r>
    <r>
      <rPr>
        <sz val="10"/>
        <rFont val="Arial"/>
        <family val="0"/>
        <charset val="1"/>
      </rPr>
      <t xml:space="preserve">7</t>
    </r>
    <r>
      <rPr>
        <sz val="10"/>
        <rFont val="Noto Sans CJK SC"/>
        <family val="2"/>
      </rPr>
      <t xml:space="preserve">にはなく、詳細表で確認が要る。平均診療間隔の上限は令和</t>
    </r>
    <r>
      <rPr>
        <sz val="10"/>
        <rFont val="Arial"/>
        <family val="0"/>
        <charset val="1"/>
      </rPr>
      <t xml:space="preserve">2</t>
    </r>
    <r>
      <rPr>
        <sz val="10"/>
        <rFont val="Noto Sans CJK SC"/>
        <family val="2"/>
      </rPr>
      <t xml:space="preserve">年から</t>
    </r>
    <r>
      <rPr>
        <sz val="10"/>
        <rFont val="Arial"/>
        <family val="0"/>
        <charset val="1"/>
      </rPr>
      <t xml:space="preserve">30</t>
    </r>
    <r>
      <rPr>
        <sz val="10"/>
        <rFont val="Noto Sans CJK SC"/>
        <family val="2"/>
      </rPr>
      <t xml:space="preserve">日を</t>
    </r>
    <r>
      <rPr>
        <sz val="10"/>
        <rFont val="Arial"/>
        <family val="0"/>
        <charset val="1"/>
      </rPr>
      <t xml:space="preserve">98</t>
    </r>
    <r>
      <rPr>
        <sz val="10"/>
        <rFont val="Noto Sans CJK SC"/>
        <family val="2"/>
      </rPr>
      <t xml:space="preserve">日に変更しており、それ以前と比べるときは注意が要る</t>
    </r>
  </si>
  <si>
    <t xml:space="preserve">CX-003</t>
  </si>
  <si>
    <t xml:space="preserve">失神</t>
  </si>
  <si>
    <t xml:space="preserve">失神は、脳の低灌流によって起こる突然の一過性の意識消失で、姿勢を保てなくなり、速やかに自然に回復するものをいう。原因は、反射性（神経調節性。血管迷走神経性が最も多い）、起立性低血圧、心原性（徐脈、頻脈、心拍出量の低下、血流の閉塞、大動脈解離など）に分けられる。</t>
  </si>
  <si>
    <r>
      <rPr>
        <sz val="10"/>
        <rFont val="Arial"/>
        <family val="0"/>
        <charset val="1"/>
      </rPr>
      <t xml:space="preserve">PS-02-06-02 (id: JkxnuQk)</t>
    </r>
    <r>
      <rPr>
        <sz val="10"/>
        <rFont val="Noto Sans CJK SC"/>
        <family val="2"/>
      </rPr>
      <t xml:space="preserve">；</t>
    </r>
    <r>
      <rPr>
        <sz val="10"/>
        <rFont val="Arial"/>
        <family val="0"/>
        <charset val="1"/>
      </rPr>
      <t xml:space="preserve">TBL-02-05-017 (id: JlAKpfo)</t>
    </r>
    <r>
      <rPr>
        <sz val="10"/>
        <rFont val="Noto Sans CJK SC"/>
        <family val="2"/>
      </rPr>
      <t xml:space="preserve">；</t>
    </r>
    <r>
      <rPr>
        <sz val="10"/>
        <rFont val="Arial"/>
        <family val="0"/>
        <charset val="1"/>
      </rPr>
      <t xml:space="preserve">TBL-01-00-202 (id: Jlvnlws)</t>
    </r>
  </si>
  <si>
    <t xml:space="preserve">CX-004</t>
  </si>
  <si>
    <r>
      <rPr>
        <sz val="10"/>
        <rFont val="Noto Sans CJK SC"/>
        <family val="2"/>
      </rPr>
      <t xml:space="preserve">失神の初期評価では、詳しい病歴と身体診察（クラス </t>
    </r>
    <r>
      <rPr>
        <sz val="10"/>
        <rFont val="Arial"/>
        <family val="0"/>
        <charset val="1"/>
      </rPr>
      <t xml:space="preserve">I</t>
    </r>
    <r>
      <rPr>
        <sz val="10"/>
        <rFont val="Noto Sans CJK SC"/>
        <family val="2"/>
      </rPr>
      <t xml:space="preserve">）と安静時</t>
    </r>
    <r>
      <rPr>
        <sz val="10"/>
        <rFont val="Arial"/>
        <family val="0"/>
        <charset val="1"/>
      </rPr>
      <t xml:space="preserve">12</t>
    </r>
    <r>
      <rPr>
        <sz val="10"/>
        <rFont val="Noto Sans CJK SC"/>
        <family val="2"/>
      </rPr>
      <t xml:space="preserve">誘導心電図（クラス </t>
    </r>
    <r>
      <rPr>
        <sz val="10"/>
        <rFont val="Arial"/>
        <family val="0"/>
        <charset val="1"/>
      </rPr>
      <t xml:space="preserve">I</t>
    </r>
    <r>
      <rPr>
        <sz val="10"/>
        <rFont val="Noto Sans CJK SC"/>
        <family val="2"/>
      </rPr>
      <t xml:space="preserve">）を行う。ルーチンの包括的な血液検査と、心原性が疑われない場合のルーチンの心臓画像検査は有用でない（クラス </t>
    </r>
    <r>
      <rPr>
        <sz val="10"/>
        <rFont val="Arial"/>
        <family val="0"/>
        <charset val="1"/>
      </rPr>
      <t xml:space="preserve">III</t>
    </r>
    <r>
      <rPr>
        <sz val="10"/>
        <rFont val="Noto Sans CJK SC"/>
        <family val="2"/>
      </rPr>
      <t xml:space="preserve">）。構造的心疾患が疑われる患者では経胸壁心エコーが有用でありうる（クラス </t>
    </r>
    <r>
      <rPr>
        <sz val="10"/>
        <rFont val="Arial"/>
        <family val="0"/>
        <charset val="1"/>
      </rPr>
      <t xml:space="preserve">IIa</t>
    </r>
    <r>
      <rPr>
        <sz val="10"/>
        <rFont val="Noto Sans CJK SC"/>
        <family val="2"/>
      </rPr>
      <t xml:space="preserve">）。</t>
    </r>
  </si>
  <si>
    <r>
      <rPr>
        <sz val="10"/>
        <rFont val="Arial"/>
        <family val="0"/>
        <charset val="1"/>
      </rPr>
      <t xml:space="preserve">PS-02-06-02 (id: JkxnuQk)</t>
    </r>
    <r>
      <rPr>
        <sz val="10"/>
        <rFont val="Noto Sans CJK SC"/>
        <family val="2"/>
      </rPr>
      <t xml:space="preserve">；</t>
    </r>
    <r>
      <rPr>
        <sz val="10"/>
        <rFont val="Arial"/>
        <family val="0"/>
        <charset val="1"/>
      </rPr>
      <t xml:space="preserve">TBL-02-05-017 (id: JlAKpfo)</t>
    </r>
    <r>
      <rPr>
        <sz val="10"/>
        <rFont val="Noto Sans CJK SC"/>
        <family val="2"/>
      </rPr>
      <t xml:space="preserve">；</t>
    </r>
    <r>
      <rPr>
        <sz val="10"/>
        <rFont val="Arial"/>
        <family val="0"/>
        <charset val="1"/>
      </rPr>
      <t xml:space="preserve">TBL-02-05-026 (id: JlAKpf0)</t>
    </r>
  </si>
  <si>
    <t xml:space="preserve">CX-005</t>
  </si>
  <si>
    <r>
      <rPr>
        <sz val="10"/>
        <rFont val="Noto Sans CJK SC"/>
        <family val="2"/>
      </rPr>
      <t xml:space="preserve">心原性失神を示唆する特徴として、</t>
    </r>
    <r>
      <rPr>
        <sz val="10"/>
        <rFont val="Arial"/>
        <family val="0"/>
        <charset val="1"/>
      </rPr>
      <t xml:space="preserve">60</t>
    </r>
    <r>
      <rPr>
        <sz val="10"/>
        <rFont val="Noto Sans CJK SC"/>
        <family val="2"/>
      </rPr>
      <t xml:space="preserve">歳を超える年齢、男性、虚血性・構造的・先天性心疾患や心機能低下の既往、前兆が短い（動悸など）か前兆のない突然の意識消失、労作中や臥位での失神、少ない発作回数（</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回）、心臓の診察所見の異常、遺伝性疾患や</t>
    </r>
    <r>
      <rPr>
        <sz val="10"/>
        <rFont val="Arial"/>
        <family val="0"/>
        <charset val="1"/>
      </rPr>
      <t xml:space="preserve">50</t>
    </r>
    <r>
      <rPr>
        <sz val="10"/>
        <rFont val="Noto Sans CJK SC"/>
        <family val="2"/>
      </rPr>
      <t xml:space="preserve">歳未満の突然死の家族歴が挙げられる。</t>
    </r>
  </si>
  <si>
    <r>
      <rPr>
        <sz val="10"/>
        <rFont val="Arial"/>
        <family val="0"/>
        <charset val="1"/>
      </rPr>
      <t xml:space="preserve">PS-02-06-02 (id: JkxnuQk)</t>
    </r>
    <r>
      <rPr>
        <sz val="10"/>
        <rFont val="Noto Sans CJK SC"/>
        <family val="2"/>
      </rPr>
      <t xml:space="preserve">；</t>
    </r>
    <r>
      <rPr>
        <sz val="10"/>
        <rFont val="Arial"/>
        <family val="0"/>
        <charset val="1"/>
      </rPr>
      <t xml:space="preserve">TBL-02-05-017 (id: JlAKpfo)</t>
    </r>
  </si>
  <si>
    <t xml:space="preserve">ガイドラインはこれらの特徴は診断的ではないと注記している</t>
  </si>
  <si>
    <t xml:space="preserve">CX-006</t>
  </si>
  <si>
    <r>
      <rPr>
        <sz val="10"/>
        <rFont val="Noto Sans CJK SC"/>
        <family val="2"/>
      </rPr>
      <t xml:space="preserve">血管迷走神経性失神では、診断と予後についての患者教育を行う（クラス </t>
    </r>
    <r>
      <rPr>
        <sz val="10"/>
        <rFont val="Arial"/>
        <family val="0"/>
        <charset val="1"/>
      </rPr>
      <t xml:space="preserve">I</t>
    </r>
    <r>
      <rPr>
        <sz val="10"/>
        <rFont val="Noto Sans CJK SC"/>
        <family val="2"/>
      </rPr>
      <t xml:space="preserve">）。前兆が十分に長い患者には下肢の交差や手の握りしめなどの身体的対抗手技が有用（クラス </t>
    </r>
    <r>
      <rPr>
        <sz val="10"/>
        <rFont val="Arial"/>
        <family val="0"/>
        <charset val="1"/>
      </rPr>
      <t xml:space="preserve">IIa</t>
    </r>
    <r>
      <rPr>
        <sz val="10"/>
        <rFont val="Noto Sans CJK SC"/>
        <family val="2"/>
      </rPr>
      <t xml:space="preserve">）、高血圧・心不全・尿閉のない再発例にはミドドリンが妥当（クラス </t>
    </r>
    <r>
      <rPr>
        <sz val="10"/>
        <rFont val="Arial"/>
        <family val="0"/>
        <charset val="1"/>
      </rPr>
      <t xml:space="preserve">IIa</t>
    </r>
    <r>
      <rPr>
        <sz val="10"/>
        <rFont val="Noto Sans CJK SC"/>
        <family val="2"/>
      </rPr>
      <t xml:space="preserve">）、フルドロコルチゾンは考慮してよい（クラス </t>
    </r>
    <r>
      <rPr>
        <sz val="10"/>
        <rFont val="Arial"/>
        <family val="0"/>
        <charset val="1"/>
      </rPr>
      <t xml:space="preserve">IIb</t>
    </r>
    <r>
      <rPr>
        <sz val="10"/>
        <rFont val="Noto Sans CJK SC"/>
        <family val="2"/>
      </rPr>
      <t xml:space="preserve">）とされる。</t>
    </r>
  </si>
  <si>
    <r>
      <rPr>
        <sz val="10"/>
        <rFont val="Arial"/>
        <family val="0"/>
        <charset val="1"/>
      </rPr>
      <t xml:space="preserve">PS-02-06-04 (id: JkxnuQs)</t>
    </r>
    <r>
      <rPr>
        <sz val="10"/>
        <rFont val="Noto Sans CJK SC"/>
        <family val="2"/>
      </rPr>
      <t xml:space="preserve">；</t>
    </r>
    <r>
      <rPr>
        <sz val="10"/>
        <rFont val="Arial"/>
        <family val="0"/>
        <charset val="1"/>
      </rPr>
      <t xml:space="preserve">TBL-02-05-017 (id: JlAKpfo)</t>
    </r>
    <r>
      <rPr>
        <sz val="10"/>
        <rFont val="Noto Sans CJK SC"/>
        <family val="2"/>
      </rPr>
      <t xml:space="preserve">；</t>
    </r>
    <r>
      <rPr>
        <sz val="10"/>
        <rFont val="Arial"/>
        <family val="0"/>
        <charset val="1"/>
      </rPr>
      <t xml:space="preserve">TBL-01-00-202 (id: Jlvnlws)</t>
    </r>
  </si>
  <si>
    <t xml:space="preserve">薬剤の国内の承認・保険適用（失神への適応）は確認していない</t>
  </si>
  <si>
    <t xml:space="preserve">CX-007</t>
  </si>
  <si>
    <t xml:space="preserve">心電図の基本所見</t>
  </si>
  <si>
    <r>
      <rPr>
        <sz val="10"/>
        <rFont val="Arial"/>
        <family val="0"/>
        <charset val="1"/>
      </rPr>
      <t xml:space="preserve">QT </t>
    </r>
    <r>
      <rPr>
        <sz val="10"/>
        <rFont val="Noto Sans CJK SC"/>
        <family val="2"/>
      </rPr>
      <t xml:space="preserve">間隔の心拍数補正には </t>
    </r>
    <r>
      <rPr>
        <sz val="10"/>
        <rFont val="Arial"/>
        <family val="0"/>
        <charset val="1"/>
      </rPr>
      <t xml:space="preserve">Bazett </t>
    </r>
    <r>
      <rPr>
        <sz val="10"/>
        <rFont val="Noto Sans CJK SC"/>
        <family val="2"/>
      </rPr>
      <t xml:space="preserve">の式より線形回帰の式が勧められ、報告には補正法を明記する。</t>
    </r>
    <r>
      <rPr>
        <sz val="10"/>
        <rFont val="Arial"/>
        <family val="0"/>
        <charset val="1"/>
      </rPr>
      <t xml:space="preserve">Bazett </t>
    </r>
    <r>
      <rPr>
        <sz val="10"/>
        <rFont val="Noto Sans CJK SC"/>
        <family val="2"/>
      </rPr>
      <t xml:space="preserve">の式は特に心拍数が速いときに大きな誤差を生む。心房細動など </t>
    </r>
    <r>
      <rPr>
        <sz val="10"/>
        <rFont val="Arial"/>
        <family val="0"/>
        <charset val="1"/>
      </rPr>
      <t xml:space="preserve">RR </t>
    </r>
    <r>
      <rPr>
        <sz val="10"/>
        <rFont val="Noto Sans CJK SC"/>
        <family val="2"/>
      </rPr>
      <t xml:space="preserve">間隔の変動が大きいときや </t>
    </r>
    <r>
      <rPr>
        <sz val="10"/>
        <rFont val="Arial"/>
        <family val="0"/>
        <charset val="1"/>
      </rPr>
      <t xml:space="preserve">T </t>
    </r>
    <r>
      <rPr>
        <sz val="10"/>
        <rFont val="Noto Sans CJK SC"/>
        <family val="2"/>
      </rPr>
      <t xml:space="preserve">波の終末が不明瞭なときは補正しない。</t>
    </r>
  </si>
  <si>
    <t xml:space="preserve">米国の学会の勧告</t>
  </si>
  <si>
    <r>
      <rPr>
        <sz val="10"/>
        <rFont val="Arial"/>
        <family val="0"/>
        <charset val="1"/>
      </rPr>
      <t xml:space="preserve">PS-02-06-03 (id: JkxnuQo)</t>
    </r>
    <r>
      <rPr>
        <sz val="10"/>
        <rFont val="Noto Sans CJK SC"/>
        <family val="2"/>
      </rPr>
      <t xml:space="preserve">；</t>
    </r>
    <r>
      <rPr>
        <sz val="10"/>
        <rFont val="Arial"/>
        <family val="0"/>
        <charset val="1"/>
      </rPr>
      <t xml:space="preserve">TBL-02-05-026 (id: JlAKpf0)</t>
    </r>
  </si>
  <si>
    <t xml:space="preserve">SRC-309</t>
  </si>
  <si>
    <t xml:space="preserve">Rautaharju PM, Surawicz B, Gettes LS. AHA/ACCF/HRS recommendations for the standardization and interpretation of the electrocardiogram: part IV: the ST segment, T and U waves, and the QT interval. Circulation 2009;119:e241-e250</t>
  </si>
  <si>
    <t xml:space="preserve">10.1161/CIRCULATIONAHA.108.191096</t>
  </si>
  <si>
    <t xml:space="preserve">CX-008</t>
  </si>
  <si>
    <r>
      <rPr>
        <sz val="10"/>
        <rFont val="Noto Sans CJK SC"/>
        <family val="2"/>
      </rPr>
      <t xml:space="preserve">成人の補正 </t>
    </r>
    <r>
      <rPr>
        <sz val="10"/>
        <rFont val="Arial"/>
        <family val="0"/>
        <charset val="1"/>
      </rPr>
      <t xml:space="preserve">QT </t>
    </r>
    <r>
      <rPr>
        <sz val="10"/>
        <rFont val="Noto Sans CJK SC"/>
        <family val="2"/>
      </rPr>
      <t xml:space="preserve">間隔は、女性で</t>
    </r>
    <r>
      <rPr>
        <sz val="10"/>
        <rFont val="Arial"/>
        <family val="0"/>
        <charset val="1"/>
      </rPr>
      <t xml:space="preserve">460 ms</t>
    </r>
    <r>
      <rPr>
        <sz val="10"/>
        <rFont val="Noto Sans CJK SC"/>
        <family val="2"/>
      </rPr>
      <t xml:space="preserve">以上、男性で</t>
    </r>
    <r>
      <rPr>
        <sz val="10"/>
        <rFont val="Arial"/>
        <family val="0"/>
        <charset val="1"/>
      </rPr>
      <t xml:space="preserve">450 ms</t>
    </r>
    <r>
      <rPr>
        <sz val="10"/>
        <rFont val="Noto Sans CJK SC"/>
        <family val="2"/>
      </rPr>
      <t xml:space="preserve">以上を延長とし、</t>
    </r>
    <r>
      <rPr>
        <sz val="10"/>
        <rFont val="Arial"/>
        <family val="0"/>
        <charset val="1"/>
      </rPr>
      <t xml:space="preserve">390 ms</t>
    </r>
    <r>
      <rPr>
        <sz val="10"/>
        <rFont val="Noto Sans CJK SC"/>
        <family val="2"/>
      </rPr>
      <t xml:space="preserve">以下を短縮とする。</t>
    </r>
  </si>
  <si>
    <r>
      <rPr>
        <sz val="10"/>
        <rFont val="Noto Sans CJK SC"/>
        <family val="2"/>
      </rPr>
      <t xml:space="preserve">男性の延長の基準は本文の別の箇所で「</t>
    </r>
    <r>
      <rPr>
        <sz val="10"/>
        <rFont val="Arial"/>
        <family val="0"/>
        <charset val="1"/>
      </rPr>
      <t xml:space="preserve">450 ms</t>
    </r>
    <r>
      <rPr>
        <sz val="10"/>
        <rFont val="Noto Sans CJK SC"/>
        <family val="2"/>
      </rPr>
      <t xml:space="preserve">を超える」と書かれている</t>
    </r>
  </si>
  <si>
    <t xml:space="preserve">CX-009</t>
  </si>
  <si>
    <r>
      <rPr>
        <sz val="10"/>
        <rFont val="Arial"/>
        <family val="0"/>
        <charset val="1"/>
      </rPr>
      <t xml:space="preserve">J </t>
    </r>
    <r>
      <rPr>
        <sz val="10"/>
        <rFont val="Noto Sans CJK SC"/>
        <family val="2"/>
      </rPr>
      <t xml:space="preserve">点の </t>
    </r>
    <r>
      <rPr>
        <sz val="10"/>
        <rFont val="Arial"/>
        <family val="0"/>
        <charset val="1"/>
      </rPr>
      <t xml:space="preserve">ST </t>
    </r>
    <r>
      <rPr>
        <sz val="10"/>
        <rFont val="Noto Sans CJK SC"/>
        <family val="2"/>
      </rPr>
      <t xml:space="preserve">上昇の異常の閾値は、</t>
    </r>
    <r>
      <rPr>
        <sz val="10"/>
        <rFont val="Arial"/>
        <family val="0"/>
        <charset val="1"/>
      </rPr>
      <t xml:space="preserve">V2</t>
    </r>
    <r>
      <rPr>
        <sz val="10"/>
        <rFont val="Noto Sans CJK SC"/>
        <family val="2"/>
      </rPr>
      <t xml:space="preserve">・</t>
    </r>
    <r>
      <rPr>
        <sz val="10"/>
        <rFont val="Arial"/>
        <family val="0"/>
        <charset val="1"/>
      </rPr>
      <t xml:space="preserve">V3</t>
    </r>
    <r>
      <rPr>
        <sz val="10"/>
        <rFont val="Noto Sans CJK SC"/>
        <family val="2"/>
      </rPr>
      <t xml:space="preserve">誘導では</t>
    </r>
    <r>
      <rPr>
        <sz val="10"/>
        <rFont val="Arial"/>
        <family val="0"/>
        <charset val="1"/>
      </rPr>
      <t xml:space="preserve">40</t>
    </r>
    <r>
      <rPr>
        <sz val="10"/>
        <rFont val="Noto Sans CJK SC"/>
        <family val="2"/>
      </rPr>
      <t xml:space="preserve">歳以上の男性</t>
    </r>
    <r>
      <rPr>
        <sz val="10"/>
        <rFont val="Arial"/>
        <family val="0"/>
        <charset val="1"/>
      </rPr>
      <t xml:space="preserve">0.2 mV</t>
    </r>
    <r>
      <rPr>
        <sz val="10"/>
        <rFont val="Noto Sans CJK SC"/>
        <family val="2"/>
      </rPr>
      <t xml:space="preserve">、</t>
    </r>
    <r>
      <rPr>
        <sz val="10"/>
        <rFont val="Arial"/>
        <family val="0"/>
        <charset val="1"/>
      </rPr>
      <t xml:space="preserve">40</t>
    </r>
    <r>
      <rPr>
        <sz val="10"/>
        <rFont val="Noto Sans CJK SC"/>
        <family val="2"/>
      </rPr>
      <t xml:space="preserve">歳未満の男性</t>
    </r>
    <r>
      <rPr>
        <sz val="10"/>
        <rFont val="Arial"/>
        <family val="0"/>
        <charset val="1"/>
      </rPr>
      <t xml:space="preserve">0.25 mV</t>
    </r>
    <r>
      <rPr>
        <sz val="10"/>
        <rFont val="Noto Sans CJK SC"/>
        <family val="2"/>
      </rPr>
      <t xml:space="preserve">、女性</t>
    </r>
    <r>
      <rPr>
        <sz val="10"/>
        <rFont val="Arial"/>
        <family val="0"/>
        <charset val="1"/>
      </rPr>
      <t xml:space="preserve">0.15 mV</t>
    </r>
    <r>
      <rPr>
        <sz val="10"/>
        <rFont val="Noto Sans CJK SC"/>
        <family val="2"/>
      </rPr>
      <t xml:space="preserve">で、その他の誘導では男女とも</t>
    </r>
    <r>
      <rPr>
        <sz val="10"/>
        <rFont val="Arial"/>
        <family val="0"/>
        <charset val="1"/>
      </rPr>
      <t xml:space="preserve">0.1 mV</t>
    </r>
    <r>
      <rPr>
        <sz val="10"/>
        <rFont val="Noto Sans CJK SC"/>
        <family val="2"/>
      </rPr>
      <t xml:space="preserve">である。</t>
    </r>
  </si>
  <si>
    <t xml:space="preserve">CX-010</t>
  </si>
  <si>
    <r>
      <rPr>
        <sz val="10"/>
        <rFont val="Noto Sans CJK SC"/>
        <family val="2"/>
      </rPr>
      <t xml:space="preserve">成人の完全右脚ブロックは、</t>
    </r>
    <r>
      <rPr>
        <sz val="10"/>
        <rFont val="Arial"/>
        <family val="0"/>
        <charset val="1"/>
      </rPr>
      <t xml:space="preserve">QRS </t>
    </r>
    <r>
      <rPr>
        <sz val="10"/>
        <rFont val="Noto Sans CJK SC"/>
        <family val="2"/>
      </rPr>
      <t xml:space="preserve">幅</t>
    </r>
    <r>
      <rPr>
        <sz val="10"/>
        <rFont val="Arial"/>
        <family val="0"/>
        <charset val="1"/>
      </rPr>
      <t xml:space="preserve">120 ms</t>
    </r>
    <r>
      <rPr>
        <sz val="10"/>
        <rFont val="Noto Sans CJK SC"/>
        <family val="2"/>
      </rPr>
      <t xml:space="preserve">以上、</t>
    </r>
    <r>
      <rPr>
        <sz val="10"/>
        <rFont val="Arial"/>
        <family val="0"/>
        <charset val="1"/>
      </rPr>
      <t xml:space="preserve">V1 </t>
    </r>
    <r>
      <rPr>
        <sz val="10"/>
        <rFont val="Noto Sans CJK SC"/>
        <family val="2"/>
      </rPr>
      <t xml:space="preserve">または </t>
    </r>
    <r>
      <rPr>
        <sz val="10"/>
        <rFont val="Arial"/>
        <family val="0"/>
        <charset val="1"/>
      </rPr>
      <t xml:space="preserve">V2 </t>
    </r>
    <r>
      <rPr>
        <sz val="10"/>
        <rFont val="Noto Sans CJK SC"/>
        <family val="2"/>
      </rPr>
      <t xml:space="preserve">での </t>
    </r>
    <r>
      <rPr>
        <sz val="10"/>
        <rFont val="Arial"/>
        <family val="0"/>
        <charset val="1"/>
      </rPr>
      <t xml:space="preserve">rsr′</t>
    </r>
    <r>
      <rPr>
        <sz val="10"/>
        <rFont val="Noto Sans CJK SC"/>
        <family val="2"/>
      </rPr>
      <t xml:space="preserve">・</t>
    </r>
    <r>
      <rPr>
        <sz val="10"/>
        <rFont val="Arial"/>
        <family val="0"/>
        <charset val="1"/>
      </rPr>
      <t xml:space="preserve">rsR′</t>
    </r>
    <r>
      <rPr>
        <sz val="10"/>
        <rFont val="Noto Sans CJK SC"/>
        <family val="2"/>
      </rPr>
      <t xml:space="preserve">・</t>
    </r>
    <r>
      <rPr>
        <sz val="10"/>
        <rFont val="Arial"/>
        <family val="0"/>
        <charset val="1"/>
      </rPr>
      <t xml:space="preserve">rSR′ </t>
    </r>
    <r>
      <rPr>
        <sz val="10"/>
        <rFont val="Noto Sans CJK SC"/>
        <family val="2"/>
      </rPr>
      <t xml:space="preserve">型、</t>
    </r>
    <r>
      <rPr>
        <sz val="10"/>
        <rFont val="Arial"/>
        <family val="0"/>
        <charset val="1"/>
      </rPr>
      <t xml:space="preserve">I </t>
    </r>
    <r>
      <rPr>
        <sz val="10"/>
        <rFont val="Noto Sans CJK SC"/>
        <family val="2"/>
      </rPr>
      <t xml:space="preserve">誘導と </t>
    </r>
    <r>
      <rPr>
        <sz val="10"/>
        <rFont val="Arial"/>
        <family val="0"/>
        <charset val="1"/>
      </rPr>
      <t xml:space="preserve">V6 </t>
    </r>
    <r>
      <rPr>
        <sz val="10"/>
        <rFont val="Noto Sans CJK SC"/>
        <family val="2"/>
      </rPr>
      <t xml:space="preserve">で </t>
    </r>
    <r>
      <rPr>
        <sz val="10"/>
        <rFont val="Arial"/>
        <family val="0"/>
        <charset val="1"/>
      </rPr>
      <t xml:space="preserve">R </t>
    </r>
    <r>
      <rPr>
        <sz val="10"/>
        <rFont val="Noto Sans CJK SC"/>
        <family val="2"/>
      </rPr>
      <t xml:space="preserve">波より長いか</t>
    </r>
    <r>
      <rPr>
        <sz val="10"/>
        <rFont val="Arial"/>
        <family val="0"/>
        <charset val="1"/>
      </rPr>
      <t xml:space="preserve">40 ms</t>
    </r>
    <r>
      <rPr>
        <sz val="10"/>
        <rFont val="Noto Sans CJK SC"/>
        <family val="2"/>
      </rPr>
      <t xml:space="preserve">を超える </t>
    </r>
    <r>
      <rPr>
        <sz val="10"/>
        <rFont val="Arial"/>
        <family val="0"/>
        <charset val="1"/>
      </rPr>
      <t xml:space="preserve">S </t>
    </r>
    <r>
      <rPr>
        <sz val="10"/>
        <rFont val="Noto Sans CJK SC"/>
        <family val="2"/>
      </rPr>
      <t xml:space="preserve">波で診断する。不完全右脚ブロックは </t>
    </r>
    <r>
      <rPr>
        <sz val="10"/>
        <rFont val="Arial"/>
        <family val="0"/>
        <charset val="1"/>
      </rPr>
      <t xml:space="preserve">QRS </t>
    </r>
    <r>
      <rPr>
        <sz val="10"/>
        <rFont val="Noto Sans CJK SC"/>
        <family val="2"/>
      </rPr>
      <t xml:space="preserve">幅</t>
    </r>
    <r>
      <rPr>
        <sz val="10"/>
        <rFont val="Arial"/>
        <family val="0"/>
        <charset val="1"/>
      </rPr>
      <t xml:space="preserve">110</t>
    </r>
    <r>
      <rPr>
        <sz val="10"/>
        <rFont val="Noto Sans CJK SC"/>
        <family val="2"/>
      </rPr>
      <t xml:space="preserve">〜</t>
    </r>
    <r>
      <rPr>
        <sz val="10"/>
        <rFont val="Arial"/>
        <family val="0"/>
        <charset val="1"/>
      </rPr>
      <t xml:space="preserve">120 ms</t>
    </r>
    <r>
      <rPr>
        <sz val="10"/>
        <rFont val="Noto Sans CJK SC"/>
        <family val="2"/>
      </rPr>
      <t xml:space="preserve">である。</t>
    </r>
  </si>
  <si>
    <t xml:space="preserve">SRC-310</t>
  </si>
  <si>
    <t xml:space="preserve">Surawicz B, Childers R, Deal BJ, et al. AHA/ACCF/HRS recommendations for the standardization and interpretation of the electrocardiogram: part III: intraventricular conduction disturbances. Circulation 2009;119:e235-e240</t>
  </si>
  <si>
    <t xml:space="preserve">10.1161/CIRCULATIONAHA.108.191095</t>
  </si>
  <si>
    <t xml:space="preserve">CX-011</t>
  </si>
  <si>
    <r>
      <rPr>
        <sz val="10"/>
        <rFont val="Noto Sans CJK SC"/>
        <family val="2"/>
      </rPr>
      <t xml:space="preserve">成人の完全左脚ブロックは、</t>
    </r>
    <r>
      <rPr>
        <sz val="10"/>
        <rFont val="Arial"/>
        <family val="0"/>
        <charset val="1"/>
      </rPr>
      <t xml:space="preserve">QRS </t>
    </r>
    <r>
      <rPr>
        <sz val="10"/>
        <rFont val="Noto Sans CJK SC"/>
        <family val="2"/>
      </rPr>
      <t xml:space="preserve">幅</t>
    </r>
    <r>
      <rPr>
        <sz val="10"/>
        <rFont val="Arial"/>
        <family val="0"/>
        <charset val="1"/>
      </rPr>
      <t xml:space="preserve">120 ms</t>
    </r>
    <r>
      <rPr>
        <sz val="10"/>
        <rFont val="Noto Sans CJK SC"/>
        <family val="2"/>
      </rPr>
      <t xml:space="preserve">以上、</t>
    </r>
    <r>
      <rPr>
        <sz val="10"/>
        <rFont val="Arial"/>
        <family val="0"/>
        <charset val="1"/>
      </rPr>
      <t xml:space="preserve">I</t>
    </r>
    <r>
      <rPr>
        <sz val="10"/>
        <rFont val="Noto Sans CJK SC"/>
        <family val="2"/>
      </rPr>
      <t xml:space="preserve">・</t>
    </r>
    <r>
      <rPr>
        <sz val="10"/>
        <rFont val="Arial"/>
        <family val="0"/>
        <charset val="1"/>
      </rPr>
      <t xml:space="preserve">aVL</t>
    </r>
    <r>
      <rPr>
        <sz val="10"/>
        <rFont val="Noto Sans CJK SC"/>
        <family val="2"/>
      </rPr>
      <t xml:space="preserve">・</t>
    </r>
    <r>
      <rPr>
        <sz val="10"/>
        <rFont val="Arial"/>
        <family val="0"/>
        <charset val="1"/>
      </rPr>
      <t xml:space="preserve">V5</t>
    </r>
    <r>
      <rPr>
        <sz val="10"/>
        <rFont val="Noto Sans CJK SC"/>
        <family val="2"/>
      </rPr>
      <t xml:space="preserve">・</t>
    </r>
    <r>
      <rPr>
        <sz val="10"/>
        <rFont val="Arial"/>
        <family val="0"/>
        <charset val="1"/>
      </rPr>
      <t xml:space="preserve">V6 </t>
    </r>
    <r>
      <rPr>
        <sz val="10"/>
        <rFont val="Noto Sans CJK SC"/>
        <family val="2"/>
      </rPr>
      <t xml:space="preserve">での幅広く結節のある（または不明瞭な）</t>
    </r>
    <r>
      <rPr>
        <sz val="10"/>
        <rFont val="Arial"/>
        <family val="0"/>
        <charset val="1"/>
      </rPr>
      <t xml:space="preserve">R </t>
    </r>
    <r>
      <rPr>
        <sz val="10"/>
        <rFont val="Noto Sans CJK SC"/>
        <family val="2"/>
      </rPr>
      <t xml:space="preserve">波、</t>
    </r>
    <r>
      <rPr>
        <sz val="10"/>
        <rFont val="Arial"/>
        <family val="0"/>
        <charset val="1"/>
      </rPr>
      <t xml:space="preserve">I</t>
    </r>
    <r>
      <rPr>
        <sz val="10"/>
        <rFont val="Noto Sans CJK SC"/>
        <family val="2"/>
      </rPr>
      <t xml:space="preserve">・</t>
    </r>
    <r>
      <rPr>
        <sz val="10"/>
        <rFont val="Arial"/>
        <family val="0"/>
        <charset val="1"/>
      </rPr>
      <t xml:space="preserve">V5</t>
    </r>
    <r>
      <rPr>
        <sz val="10"/>
        <rFont val="Noto Sans CJK SC"/>
        <family val="2"/>
      </rPr>
      <t xml:space="preserve">・</t>
    </r>
    <r>
      <rPr>
        <sz val="10"/>
        <rFont val="Arial"/>
        <family val="0"/>
        <charset val="1"/>
      </rPr>
      <t xml:space="preserve">V6 </t>
    </r>
    <r>
      <rPr>
        <sz val="10"/>
        <rFont val="Noto Sans CJK SC"/>
        <family val="2"/>
      </rPr>
      <t xml:space="preserve">での </t>
    </r>
    <r>
      <rPr>
        <sz val="10"/>
        <rFont val="Arial"/>
        <family val="0"/>
        <charset val="1"/>
      </rPr>
      <t xml:space="preserve">q </t>
    </r>
    <r>
      <rPr>
        <sz val="10"/>
        <rFont val="Noto Sans CJK SC"/>
        <family val="2"/>
      </rPr>
      <t xml:space="preserve">波の欠如、</t>
    </r>
    <r>
      <rPr>
        <sz val="10"/>
        <rFont val="Arial"/>
        <family val="0"/>
        <charset val="1"/>
      </rPr>
      <t xml:space="preserve">V5</t>
    </r>
    <r>
      <rPr>
        <sz val="10"/>
        <rFont val="Noto Sans CJK SC"/>
        <family val="2"/>
      </rPr>
      <t xml:space="preserve">・</t>
    </r>
    <r>
      <rPr>
        <sz val="10"/>
        <rFont val="Arial"/>
        <family val="0"/>
        <charset val="1"/>
      </rPr>
      <t xml:space="preserve">V6 </t>
    </r>
    <r>
      <rPr>
        <sz val="10"/>
        <rFont val="Noto Sans CJK SC"/>
        <family val="2"/>
      </rPr>
      <t xml:space="preserve">での </t>
    </r>
    <r>
      <rPr>
        <sz val="10"/>
        <rFont val="Arial"/>
        <family val="0"/>
        <charset val="1"/>
      </rPr>
      <t xml:space="preserve">R </t>
    </r>
    <r>
      <rPr>
        <sz val="10"/>
        <rFont val="Noto Sans CJK SC"/>
        <family val="2"/>
      </rPr>
      <t xml:space="preserve">波頂点時間</t>
    </r>
    <r>
      <rPr>
        <sz val="10"/>
        <rFont val="Arial"/>
        <family val="0"/>
        <charset val="1"/>
      </rPr>
      <t xml:space="preserve">60 ms</t>
    </r>
    <r>
      <rPr>
        <sz val="10"/>
        <rFont val="Noto Sans CJK SC"/>
        <family val="2"/>
      </rPr>
      <t xml:space="preserve">超で診断する。不完全左脚ブロックは </t>
    </r>
    <r>
      <rPr>
        <sz val="10"/>
        <rFont val="Arial"/>
        <family val="0"/>
        <charset val="1"/>
      </rPr>
      <t xml:space="preserve">QRS </t>
    </r>
    <r>
      <rPr>
        <sz val="10"/>
        <rFont val="Noto Sans CJK SC"/>
        <family val="2"/>
      </rPr>
      <t xml:space="preserve">幅</t>
    </r>
    <r>
      <rPr>
        <sz val="10"/>
        <rFont val="Arial"/>
        <family val="0"/>
        <charset val="1"/>
      </rPr>
      <t xml:space="preserve">110</t>
    </r>
    <r>
      <rPr>
        <sz val="10"/>
        <rFont val="Noto Sans CJK SC"/>
        <family val="2"/>
      </rPr>
      <t xml:space="preserve">〜</t>
    </r>
    <r>
      <rPr>
        <sz val="10"/>
        <rFont val="Arial"/>
        <family val="0"/>
        <charset val="1"/>
      </rPr>
      <t xml:space="preserve">119 ms</t>
    </r>
    <r>
      <rPr>
        <sz val="10"/>
        <rFont val="Noto Sans CJK SC"/>
        <family val="2"/>
      </rPr>
      <t xml:space="preserve">である。</t>
    </r>
  </si>
  <si>
    <t xml:space="preserve">CX-012</t>
  </si>
  <si>
    <r>
      <rPr>
        <sz val="10"/>
        <rFont val="Noto Sans CJK SC"/>
        <family val="2"/>
      </rPr>
      <t xml:space="preserve">左脚前枝ブロックは前額面の電気軸が−</t>
    </r>
    <r>
      <rPr>
        <sz val="10"/>
        <rFont val="Arial"/>
        <family val="0"/>
        <charset val="1"/>
      </rPr>
      <t xml:space="preserve">45°</t>
    </r>
    <r>
      <rPr>
        <sz val="10"/>
        <rFont val="Noto Sans CJK SC"/>
        <family val="2"/>
      </rPr>
      <t xml:space="preserve">〜−</t>
    </r>
    <r>
      <rPr>
        <sz val="10"/>
        <rFont val="Arial"/>
        <family val="0"/>
        <charset val="1"/>
      </rPr>
      <t xml:space="preserve">90°</t>
    </r>
    <r>
      <rPr>
        <sz val="10"/>
        <rFont val="Noto Sans CJK SC"/>
        <family val="2"/>
      </rPr>
      <t xml:space="preserve">で、</t>
    </r>
    <r>
      <rPr>
        <sz val="10"/>
        <rFont val="Arial"/>
        <family val="0"/>
        <charset val="1"/>
      </rPr>
      <t xml:space="preserve">aVL </t>
    </r>
    <r>
      <rPr>
        <sz val="10"/>
        <rFont val="Noto Sans CJK SC"/>
        <family val="2"/>
      </rPr>
      <t xml:space="preserve">が </t>
    </r>
    <r>
      <rPr>
        <sz val="10"/>
        <rFont val="Arial"/>
        <family val="0"/>
        <charset val="1"/>
      </rPr>
      <t xml:space="preserve">qR </t>
    </r>
    <r>
      <rPr>
        <sz val="10"/>
        <rFont val="Noto Sans CJK SC"/>
        <family val="2"/>
      </rPr>
      <t xml:space="preserve">型、</t>
    </r>
    <r>
      <rPr>
        <sz val="10"/>
        <rFont val="Arial"/>
        <family val="0"/>
        <charset val="1"/>
      </rPr>
      <t xml:space="preserve">QRS </t>
    </r>
    <r>
      <rPr>
        <sz val="10"/>
        <rFont val="Noto Sans CJK SC"/>
        <family val="2"/>
      </rPr>
      <t xml:space="preserve">幅</t>
    </r>
    <r>
      <rPr>
        <sz val="10"/>
        <rFont val="Arial"/>
        <family val="0"/>
        <charset val="1"/>
      </rPr>
      <t xml:space="preserve">120 ms</t>
    </r>
    <r>
      <rPr>
        <sz val="10"/>
        <rFont val="Noto Sans CJK SC"/>
        <family val="2"/>
      </rPr>
      <t xml:space="preserve">未満である。左脚後枝ブロックは電気軸が</t>
    </r>
    <r>
      <rPr>
        <sz val="10"/>
        <rFont val="Arial"/>
        <family val="0"/>
        <charset val="1"/>
      </rPr>
      <t xml:space="preserve">90°</t>
    </r>
    <r>
      <rPr>
        <sz val="10"/>
        <rFont val="Noto Sans CJK SC"/>
        <family val="2"/>
      </rPr>
      <t xml:space="preserve">〜</t>
    </r>
    <r>
      <rPr>
        <sz val="10"/>
        <rFont val="Arial"/>
        <family val="0"/>
        <charset val="1"/>
      </rPr>
      <t xml:space="preserve">180°</t>
    </r>
    <r>
      <rPr>
        <sz val="10"/>
        <rFont val="Noto Sans CJK SC"/>
        <family val="2"/>
      </rPr>
      <t xml:space="preserve">で、</t>
    </r>
    <r>
      <rPr>
        <sz val="10"/>
        <rFont val="Arial"/>
        <family val="0"/>
        <charset val="1"/>
      </rPr>
      <t xml:space="preserve">I</t>
    </r>
    <r>
      <rPr>
        <sz val="10"/>
        <rFont val="Noto Sans CJK SC"/>
        <family val="2"/>
      </rPr>
      <t xml:space="preserve">・</t>
    </r>
    <r>
      <rPr>
        <sz val="10"/>
        <rFont val="Arial"/>
        <family val="0"/>
        <charset val="1"/>
      </rPr>
      <t xml:space="preserve">aVL </t>
    </r>
    <r>
      <rPr>
        <sz val="10"/>
        <rFont val="Noto Sans CJK SC"/>
        <family val="2"/>
      </rPr>
      <t xml:space="preserve">が </t>
    </r>
    <r>
      <rPr>
        <sz val="10"/>
        <rFont val="Arial"/>
        <family val="0"/>
        <charset val="1"/>
      </rPr>
      <t xml:space="preserve">rS </t>
    </r>
    <r>
      <rPr>
        <sz val="10"/>
        <rFont val="Noto Sans CJK SC"/>
        <family val="2"/>
      </rPr>
      <t xml:space="preserve">型、</t>
    </r>
    <r>
      <rPr>
        <sz val="10"/>
        <rFont val="Arial"/>
        <family val="0"/>
        <charset val="1"/>
      </rPr>
      <t xml:space="preserve">III</t>
    </r>
    <r>
      <rPr>
        <sz val="10"/>
        <rFont val="Noto Sans CJK SC"/>
        <family val="2"/>
      </rPr>
      <t xml:space="preserve">・</t>
    </r>
    <r>
      <rPr>
        <sz val="10"/>
        <rFont val="Arial"/>
        <family val="0"/>
        <charset val="1"/>
      </rPr>
      <t xml:space="preserve">aVF </t>
    </r>
    <r>
      <rPr>
        <sz val="10"/>
        <rFont val="Noto Sans CJK SC"/>
        <family val="2"/>
      </rPr>
      <t xml:space="preserve">が </t>
    </r>
    <r>
      <rPr>
        <sz val="10"/>
        <rFont val="Arial"/>
        <family val="0"/>
        <charset val="1"/>
      </rPr>
      <t xml:space="preserve">qR </t>
    </r>
    <r>
      <rPr>
        <sz val="10"/>
        <rFont val="Noto Sans CJK SC"/>
        <family val="2"/>
      </rPr>
      <t xml:space="preserve">型、</t>
    </r>
    <r>
      <rPr>
        <sz val="10"/>
        <rFont val="Arial"/>
        <family val="0"/>
        <charset val="1"/>
      </rPr>
      <t xml:space="preserve">QRS </t>
    </r>
    <r>
      <rPr>
        <sz val="10"/>
        <rFont val="Noto Sans CJK SC"/>
        <family val="2"/>
      </rPr>
      <t xml:space="preserve">幅</t>
    </r>
    <r>
      <rPr>
        <sz val="10"/>
        <rFont val="Arial"/>
        <family val="0"/>
        <charset val="1"/>
      </rPr>
      <t xml:space="preserve">120 ms</t>
    </r>
    <r>
      <rPr>
        <sz val="10"/>
        <rFont val="Noto Sans CJK SC"/>
        <family val="2"/>
      </rPr>
      <t xml:space="preserve">未満である。</t>
    </r>
  </si>
  <si>
    <t xml:space="preserve">CX-013</t>
  </si>
  <si>
    <r>
      <rPr>
        <sz val="10"/>
        <rFont val="Noto Sans CJK SC"/>
        <family val="2"/>
      </rPr>
      <t xml:space="preserve">心エコー・心臓 </t>
    </r>
    <r>
      <rPr>
        <sz val="10"/>
        <rFont val="Arial"/>
        <family val="0"/>
        <charset val="1"/>
      </rPr>
      <t xml:space="preserve">CT</t>
    </r>
    <r>
      <rPr>
        <sz val="10"/>
        <rFont val="Noto Sans CJK SC"/>
        <family val="2"/>
      </rPr>
      <t xml:space="preserve">・心臓 </t>
    </r>
    <r>
      <rPr>
        <sz val="10"/>
        <rFont val="Arial"/>
        <family val="0"/>
        <charset val="1"/>
      </rPr>
      <t xml:space="preserve">MRI</t>
    </r>
    <r>
      <rPr>
        <sz val="10"/>
        <rFont val="Noto Sans CJK SC"/>
        <family val="2"/>
      </rPr>
      <t xml:space="preserve">・カテーテル検査の基本</t>
    </r>
  </si>
  <si>
    <r>
      <rPr>
        <sz val="10"/>
        <rFont val="Noto Sans CJK SC"/>
        <family val="2"/>
      </rPr>
      <t xml:space="preserve">二次元心エコーの </t>
    </r>
    <r>
      <rPr>
        <sz val="10"/>
        <rFont val="Arial"/>
        <family val="0"/>
        <charset val="1"/>
      </rPr>
      <t xml:space="preserve">biplane </t>
    </r>
    <r>
      <rPr>
        <sz val="10"/>
        <rFont val="Noto Sans CJK SC"/>
        <family val="2"/>
      </rPr>
      <t xml:space="preserve">法による左室駆出率の正常範囲は、男性</t>
    </r>
    <r>
      <rPr>
        <sz val="10"/>
        <rFont val="Arial"/>
        <family val="0"/>
        <charset val="1"/>
      </rPr>
      <t xml:space="preserve">52</t>
    </r>
    <r>
      <rPr>
        <sz val="10"/>
        <rFont val="Noto Sans CJK SC"/>
        <family val="2"/>
      </rPr>
      <t xml:space="preserve">〜</t>
    </r>
    <r>
      <rPr>
        <sz val="10"/>
        <rFont val="Arial"/>
        <family val="0"/>
        <charset val="1"/>
      </rPr>
      <t xml:space="preserve">72%</t>
    </r>
    <r>
      <rPr>
        <sz val="10"/>
        <rFont val="Noto Sans CJK SC"/>
        <family val="2"/>
      </rPr>
      <t xml:space="preserve">（平均</t>
    </r>
    <r>
      <rPr>
        <sz val="10"/>
        <rFont val="Arial"/>
        <family val="0"/>
        <charset val="1"/>
      </rPr>
      <t xml:space="preserve">62±5%</t>
    </r>
    <r>
      <rPr>
        <sz val="10"/>
        <rFont val="Noto Sans CJK SC"/>
        <family val="2"/>
      </rPr>
      <t xml:space="preserve">）、女性</t>
    </r>
    <r>
      <rPr>
        <sz val="10"/>
        <rFont val="Arial"/>
        <family val="0"/>
        <charset val="1"/>
      </rPr>
      <t xml:space="preserve">54</t>
    </r>
    <r>
      <rPr>
        <sz val="10"/>
        <rFont val="Noto Sans CJK SC"/>
        <family val="2"/>
      </rPr>
      <t xml:space="preserve">〜</t>
    </r>
    <r>
      <rPr>
        <sz val="10"/>
        <rFont val="Arial"/>
        <family val="0"/>
        <charset val="1"/>
      </rPr>
      <t xml:space="preserve">74%</t>
    </r>
    <r>
      <rPr>
        <sz val="10"/>
        <rFont val="Noto Sans CJK SC"/>
        <family val="2"/>
      </rPr>
      <t xml:space="preserve">（平均</t>
    </r>
    <r>
      <rPr>
        <sz val="10"/>
        <rFont val="Arial"/>
        <family val="0"/>
        <charset val="1"/>
      </rPr>
      <t xml:space="preserve">64±5%</t>
    </r>
    <r>
      <rPr>
        <sz val="10"/>
        <rFont val="Noto Sans CJK SC"/>
        <family val="2"/>
      </rPr>
      <t xml:space="preserve">）である。</t>
    </r>
  </si>
  <si>
    <t xml:space="preserve">米国・欧州の学会の勧告</t>
  </si>
  <si>
    <r>
      <rPr>
        <sz val="10"/>
        <rFont val="Arial"/>
        <family val="0"/>
        <charset val="1"/>
      </rPr>
      <t xml:space="preserve">PS-02-06-03 (id: JkxnuQo)</t>
    </r>
    <r>
      <rPr>
        <sz val="10"/>
        <rFont val="Noto Sans CJK SC"/>
        <family val="2"/>
      </rPr>
      <t xml:space="preserve">；</t>
    </r>
    <r>
      <rPr>
        <sz val="10"/>
        <rFont val="Arial"/>
        <family val="0"/>
        <charset val="1"/>
      </rPr>
      <t xml:space="preserve">TBL-02-05-027 (id: JlAKpf4)</t>
    </r>
  </si>
  <si>
    <t xml:space="preserve">SRC-311</t>
  </si>
  <si>
    <t xml:space="preserve">Lang RM, Badano LP, Mor-Avi V, et al. Recommendations for cardiac chamber quantification by echocardiography in adults: an update from the American Society of Echocardiography and the European Association of Cardiovascular Imaging. J Am Soc Echocardiogr 2015;28:1-39</t>
  </si>
  <si>
    <t xml:space="preserve">10.1016/j.echo.2014.10.003</t>
  </si>
  <si>
    <r>
      <rPr>
        <sz val="10"/>
        <rFont val="Noto Sans CJK SC"/>
        <family val="2"/>
      </rPr>
      <t xml:space="preserve">本文の別の箇所に</t>
    </r>
    <r>
      <rPr>
        <sz val="10"/>
        <rFont val="Arial"/>
        <family val="0"/>
        <charset val="1"/>
      </rPr>
      <t xml:space="preserve">21</t>
    </r>
    <r>
      <rPr>
        <sz val="10"/>
        <rFont val="Noto Sans CJK SC"/>
        <family val="2"/>
      </rPr>
      <t xml:space="preserve">歳以上の成人で</t>
    </r>
    <r>
      <rPr>
        <sz val="10"/>
        <rFont val="Arial"/>
        <family val="0"/>
        <charset val="1"/>
      </rPr>
      <t xml:space="preserve">53</t>
    </r>
    <r>
      <rPr>
        <sz val="10"/>
        <rFont val="Noto Sans CJK SC"/>
        <family val="2"/>
      </rPr>
      <t xml:space="preserve">〜</t>
    </r>
    <r>
      <rPr>
        <sz val="10"/>
        <rFont val="Arial"/>
        <family val="0"/>
        <charset val="1"/>
      </rPr>
      <t xml:space="preserve">73%</t>
    </r>
    <r>
      <rPr>
        <sz val="10"/>
        <rFont val="Noto Sans CJK SC"/>
        <family val="2"/>
      </rPr>
      <t xml:space="preserve">という記載があり、表と一致しない</t>
    </r>
  </si>
  <si>
    <t xml:space="preserve">CX-014</t>
  </si>
  <si>
    <r>
      <rPr>
        <sz val="10"/>
        <rFont val="Noto Sans CJK SC"/>
        <family val="2"/>
      </rPr>
      <t xml:space="preserve">心エコーの線形計測法による左室心筋重量係数の上限は、女性</t>
    </r>
    <r>
      <rPr>
        <sz val="10"/>
        <rFont val="Arial"/>
        <family val="0"/>
        <charset val="1"/>
      </rPr>
      <t xml:space="preserve">95 g/m²</t>
    </r>
    <r>
      <rPr>
        <sz val="10"/>
        <rFont val="Noto Sans CJK SC"/>
        <family val="2"/>
      </rPr>
      <t xml:space="preserve">、男性</t>
    </r>
    <r>
      <rPr>
        <sz val="10"/>
        <rFont val="Arial"/>
        <family val="0"/>
        <charset val="1"/>
      </rPr>
      <t xml:space="preserve">115 g/m²</t>
    </r>
    <r>
      <rPr>
        <sz val="10"/>
        <rFont val="Noto Sans CJK SC"/>
        <family val="2"/>
      </rPr>
      <t xml:space="preserve">である。相対的壁厚が</t>
    </r>
    <r>
      <rPr>
        <sz val="10"/>
        <rFont val="Arial"/>
        <family val="0"/>
        <charset val="1"/>
      </rPr>
      <t xml:space="preserve">0.42</t>
    </r>
    <r>
      <rPr>
        <sz val="10"/>
        <rFont val="Noto Sans CJK SC"/>
        <family val="2"/>
      </rPr>
      <t xml:space="preserve">を超えるものは求心性（リモデリングまたは肥大）、</t>
    </r>
    <r>
      <rPr>
        <sz val="10"/>
        <rFont val="Arial"/>
        <family val="0"/>
        <charset val="1"/>
      </rPr>
      <t xml:space="preserve">0.42</t>
    </r>
    <r>
      <rPr>
        <sz val="10"/>
        <rFont val="Noto Sans CJK SC"/>
        <family val="2"/>
      </rPr>
      <t xml:space="preserve">以下で心筋重量が増えているものは遠心性肥大とする。</t>
    </r>
  </si>
  <si>
    <t xml:space="preserve">CX-015</t>
  </si>
  <si>
    <r>
      <rPr>
        <sz val="10"/>
        <rFont val="Noto Sans CJK SC"/>
        <family val="2"/>
      </rPr>
      <t xml:space="preserve">心エコーでは、左房容積係数の正常上限は男女とも</t>
    </r>
    <r>
      <rPr>
        <sz val="10"/>
        <rFont val="Arial"/>
        <family val="0"/>
        <charset val="1"/>
      </rPr>
      <t xml:space="preserve">34 mL/m²</t>
    </r>
    <r>
      <rPr>
        <sz val="10"/>
        <rFont val="Noto Sans CJK SC"/>
        <family val="2"/>
      </rPr>
      <t xml:space="preserve">である。右室は、右室に焦点を当てた心尖部四腔像で基部径が</t>
    </r>
    <r>
      <rPr>
        <sz val="10"/>
        <rFont val="Arial"/>
        <family val="0"/>
        <charset val="1"/>
      </rPr>
      <t xml:space="preserve">41 mm</t>
    </r>
    <r>
      <rPr>
        <sz val="10"/>
        <rFont val="Noto Sans CJK SC"/>
        <family val="2"/>
      </rPr>
      <t xml:space="preserve">を超えれば拡大とし、三尖弁輪収縮期移動距離（</t>
    </r>
    <r>
      <rPr>
        <sz val="10"/>
        <rFont val="Arial"/>
        <family val="0"/>
        <charset val="1"/>
      </rPr>
      <t xml:space="preserve">TAPSE</t>
    </r>
    <r>
      <rPr>
        <sz val="10"/>
        <rFont val="Noto Sans CJK SC"/>
        <family val="2"/>
      </rPr>
      <t xml:space="preserve">）が</t>
    </r>
    <r>
      <rPr>
        <sz val="10"/>
        <rFont val="Arial"/>
        <family val="0"/>
        <charset val="1"/>
      </rPr>
      <t xml:space="preserve">17 mm</t>
    </r>
    <r>
      <rPr>
        <sz val="10"/>
        <rFont val="Noto Sans CJK SC"/>
        <family val="2"/>
      </rPr>
      <t xml:space="preserve">未満なら右室の収縮能低下を示唆する。</t>
    </r>
  </si>
  <si>
    <r>
      <rPr>
        <sz val="10"/>
        <rFont val="Noto Sans CJK SC"/>
        <family val="2"/>
      </rPr>
      <t xml:space="preserve">右室基部径の基準は「</t>
    </r>
    <r>
      <rPr>
        <sz val="10"/>
        <rFont val="Arial"/>
        <family val="0"/>
        <charset val="1"/>
      </rPr>
      <t xml:space="preserve">41 mm</t>
    </r>
    <r>
      <rPr>
        <sz val="10"/>
        <rFont val="Noto Sans CJK SC"/>
        <family val="2"/>
      </rPr>
      <t xml:space="preserve">以上」と「</t>
    </r>
    <r>
      <rPr>
        <sz val="10"/>
        <rFont val="Arial"/>
        <family val="0"/>
        <charset val="1"/>
      </rPr>
      <t xml:space="preserve">41 mm</t>
    </r>
    <r>
      <rPr>
        <sz val="10"/>
        <rFont val="Noto Sans CJK SC"/>
        <family val="2"/>
      </rPr>
      <t xml:space="preserve">を超える」の両方の表現がある</t>
    </r>
  </si>
  <si>
    <t xml:space="preserve">CX-016</t>
  </si>
  <si>
    <r>
      <rPr>
        <sz val="10"/>
        <rFont val="Noto Sans CJK SC"/>
        <family val="2"/>
      </rPr>
      <t xml:space="preserve">心エコーで下大静脈径が</t>
    </r>
    <r>
      <rPr>
        <sz val="10"/>
        <rFont val="Arial"/>
        <family val="0"/>
        <charset val="1"/>
      </rPr>
      <t xml:space="preserve">2.1 cm</t>
    </r>
    <r>
      <rPr>
        <sz val="10"/>
        <rFont val="Noto Sans CJK SC"/>
        <family val="2"/>
      </rPr>
      <t xml:space="preserve">以下で、鼻すすり（</t>
    </r>
    <r>
      <rPr>
        <sz val="10"/>
        <rFont val="Arial"/>
        <family val="0"/>
        <charset val="1"/>
      </rPr>
      <t xml:space="preserve">sniff</t>
    </r>
    <r>
      <rPr>
        <sz val="10"/>
        <rFont val="Noto Sans CJK SC"/>
        <family val="2"/>
      </rPr>
      <t xml:space="preserve">）による虚脱が</t>
    </r>
    <r>
      <rPr>
        <sz val="10"/>
        <rFont val="Arial"/>
        <family val="0"/>
        <charset val="1"/>
      </rPr>
      <t xml:space="preserve">50%</t>
    </r>
    <r>
      <rPr>
        <sz val="10"/>
        <rFont val="Noto Sans CJK SC"/>
        <family val="2"/>
      </rPr>
      <t xml:space="preserve">以上なら右房圧は約</t>
    </r>
    <r>
      <rPr>
        <sz val="10"/>
        <rFont val="Arial"/>
        <family val="0"/>
        <charset val="1"/>
      </rPr>
      <t xml:space="preserve">3 mmHg</t>
    </r>
    <r>
      <rPr>
        <sz val="10"/>
        <rFont val="Noto Sans CJK SC"/>
        <family val="2"/>
      </rPr>
      <t xml:space="preserve">（</t>
    </r>
    <r>
      <rPr>
        <sz val="10"/>
        <rFont val="Arial"/>
        <family val="0"/>
        <charset val="1"/>
      </rPr>
      <t xml:space="preserve">0</t>
    </r>
    <r>
      <rPr>
        <sz val="10"/>
        <rFont val="Noto Sans CJK SC"/>
        <family val="2"/>
      </rPr>
      <t xml:space="preserve">〜</t>
    </r>
    <r>
      <rPr>
        <sz val="10"/>
        <rFont val="Arial"/>
        <family val="0"/>
        <charset val="1"/>
      </rPr>
      <t xml:space="preserve">5</t>
    </r>
    <r>
      <rPr>
        <sz val="10"/>
        <rFont val="Noto Sans CJK SC"/>
        <family val="2"/>
      </rPr>
      <t xml:space="preserve">）、径が</t>
    </r>
    <r>
      <rPr>
        <sz val="10"/>
        <rFont val="Arial"/>
        <family val="0"/>
        <charset val="1"/>
      </rPr>
      <t xml:space="preserve">2.1 cm</t>
    </r>
    <r>
      <rPr>
        <sz val="10"/>
        <rFont val="Noto Sans CJK SC"/>
        <family val="2"/>
      </rPr>
      <t xml:space="preserve">を超え虚脱が</t>
    </r>
    <r>
      <rPr>
        <sz val="10"/>
        <rFont val="Arial"/>
        <family val="0"/>
        <charset val="1"/>
      </rPr>
      <t xml:space="preserve">50%</t>
    </r>
    <r>
      <rPr>
        <sz val="10"/>
        <rFont val="Noto Sans CJK SC"/>
        <family val="2"/>
      </rPr>
      <t xml:space="preserve">未満なら約</t>
    </r>
    <r>
      <rPr>
        <sz val="10"/>
        <rFont val="Arial"/>
        <family val="0"/>
        <charset val="1"/>
      </rPr>
      <t xml:space="preserve">15 mmHg</t>
    </r>
    <r>
      <rPr>
        <sz val="10"/>
        <rFont val="Noto Sans CJK SC"/>
        <family val="2"/>
      </rPr>
      <t xml:space="preserve">（</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）と推定する。どちらにも当てはまらない場合は約</t>
    </r>
    <r>
      <rPr>
        <sz val="10"/>
        <rFont val="Arial"/>
        <family val="0"/>
        <charset val="1"/>
      </rPr>
      <t xml:space="preserve">8 mmHg</t>
    </r>
    <r>
      <rPr>
        <sz val="10"/>
        <rFont val="Noto Sans CJK SC"/>
        <family val="2"/>
      </rPr>
      <t xml:space="preserve">（</t>
    </r>
    <r>
      <rPr>
        <sz val="10"/>
        <rFont val="Arial"/>
        <family val="0"/>
        <charset val="1"/>
      </rPr>
      <t xml:space="preserve">5</t>
    </r>
    <r>
      <rPr>
        <sz val="10"/>
        <rFont val="Noto Sans CJK SC"/>
        <family val="2"/>
      </rPr>
      <t xml:space="preserve">〜</t>
    </r>
    <r>
      <rPr>
        <sz val="10"/>
        <rFont val="Arial"/>
        <family val="0"/>
        <charset val="1"/>
      </rPr>
      <t xml:space="preserve">10</t>
    </r>
    <r>
      <rPr>
        <sz val="10"/>
        <rFont val="Noto Sans CJK SC"/>
        <family val="2"/>
      </rPr>
      <t xml:space="preserve">）とする。</t>
    </r>
  </si>
  <si>
    <r>
      <rPr>
        <sz val="10"/>
        <rFont val="Noto Sans CJK SC"/>
        <family val="2"/>
      </rPr>
      <t xml:space="preserve">境界（</t>
    </r>
    <r>
      <rPr>
        <sz val="10"/>
        <rFont val="Arial"/>
        <family val="0"/>
        <charset val="1"/>
      </rPr>
      <t xml:space="preserve">2.1 cm </t>
    </r>
    <r>
      <rPr>
        <sz val="10"/>
        <rFont val="Noto Sans CJK SC"/>
        <family val="2"/>
      </rPr>
      <t xml:space="preserve">ちょうど、</t>
    </r>
    <r>
      <rPr>
        <sz val="10"/>
        <rFont val="Arial"/>
        <family val="0"/>
        <charset val="1"/>
      </rPr>
      <t xml:space="preserve">50% </t>
    </r>
    <r>
      <rPr>
        <sz val="10"/>
        <rFont val="Noto Sans CJK SC"/>
        <family val="2"/>
      </rPr>
      <t xml:space="preserve">ちょうど）の扱いは英語原本で確認が要る</t>
    </r>
  </si>
  <si>
    <t xml:space="preserve">CX-017</t>
  </si>
  <si>
    <t xml:space="preserve">心臓リハビリテーション</t>
  </si>
  <si>
    <r>
      <rPr>
        <sz val="10"/>
        <rFont val="Noto Sans CJK SC"/>
        <family val="2"/>
      </rPr>
      <t xml:space="preserve">心臓リハビリテーションは、心血管疾患の患者の身体的・心理的・社会的・職業的な状態を改善し、再発・再入院・死亡を減らすための長期的で包括的なプログラムである。医学的評価、運動処方にもとづく運動療法、冠危険因子の是正、患者教育とカウンセリング、最適な薬物療法から成り、</t>
    </r>
    <r>
      <rPr>
        <sz val="10"/>
        <rFont val="Arial"/>
        <family val="0"/>
        <charset val="1"/>
      </rPr>
      <t xml:space="preserve">2021</t>
    </r>
    <r>
      <rPr>
        <sz val="10"/>
        <rFont val="Noto Sans CJK SC"/>
        <family val="2"/>
      </rPr>
      <t xml:space="preserve">年版では疾病管理が加わった。対象には、急性冠症候群、安定狭心症・</t>
    </r>
    <r>
      <rPr>
        <sz val="10"/>
        <rFont val="Arial"/>
        <family val="0"/>
        <charset val="1"/>
      </rPr>
      <t xml:space="preserve">PCI </t>
    </r>
    <r>
      <rPr>
        <sz val="10"/>
        <rFont val="Noto Sans CJK SC"/>
        <family val="2"/>
      </rPr>
      <t xml:space="preserve">後、心不全、心臓手術後、</t>
    </r>
    <r>
      <rPr>
        <sz val="10"/>
        <rFont val="Arial"/>
        <family val="0"/>
        <charset val="1"/>
      </rPr>
      <t xml:space="preserve">TAVI </t>
    </r>
    <r>
      <rPr>
        <sz val="10"/>
        <rFont val="Noto Sans CJK SC"/>
        <family val="2"/>
      </rPr>
      <t xml:space="preserve">後、不整脈・デバイス植込み後、肺高血圧症、大動脈瘤・大動脈解離、末梢動脈疾患が含まれる。</t>
    </r>
  </si>
  <si>
    <r>
      <rPr>
        <sz val="10"/>
        <rFont val="Arial"/>
        <family val="0"/>
        <charset val="1"/>
      </rPr>
      <t xml:space="preserve">PS-02-06-04 (id: JkxnuQs)</t>
    </r>
    <r>
      <rPr>
        <sz val="10"/>
        <rFont val="Noto Sans CJK SC"/>
        <family val="2"/>
      </rPr>
      <t xml:space="preserve">；</t>
    </r>
    <r>
      <rPr>
        <sz val="10"/>
        <rFont val="Arial"/>
        <family val="0"/>
        <charset val="1"/>
      </rPr>
      <t xml:space="preserve">TBL-02-05-033 (id: JlAKpgQ)</t>
    </r>
  </si>
  <si>
    <t xml:space="preserve">SRC-312</t>
  </si>
  <si>
    <r>
      <rPr>
        <sz val="10"/>
        <rFont val="Noto Sans CJK SC"/>
        <family val="2"/>
      </rPr>
      <t xml:space="preserve">日本循環器学会・日本心臓リハビリテーション学会ほか</t>
    </r>
    <r>
      <rPr>
        <sz val="10"/>
        <rFont val="Arial"/>
        <family val="0"/>
        <charset val="1"/>
      </rPr>
      <t xml:space="preserve">. </t>
    </r>
    <r>
      <rPr>
        <sz val="10"/>
        <rFont val="Noto Sans CJK SC"/>
        <family val="2"/>
      </rPr>
      <t xml:space="preserve">心血管疾患におけるリハビリテーションに関するガイドライン（</t>
    </r>
    <r>
      <rPr>
        <sz val="10"/>
        <rFont val="Arial"/>
        <family val="0"/>
        <charset val="1"/>
      </rPr>
      <t xml:space="preserve">2021</t>
    </r>
    <r>
      <rPr>
        <sz val="10"/>
        <rFont val="Noto Sans CJK SC"/>
        <family val="2"/>
      </rPr>
      <t xml:space="preserve">年改訂版）</t>
    </r>
    <r>
      <rPr>
        <sz val="10"/>
        <rFont val="Arial"/>
        <family val="0"/>
        <charset val="1"/>
      </rPr>
      <t xml:space="preserve">. 2021</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27</t>
    </r>
    <r>
      <rPr>
        <sz val="10"/>
        <rFont val="Noto Sans CJK SC"/>
        <family val="2"/>
      </rPr>
      <t xml:space="preserve">日発行</t>
    </r>
  </si>
  <si>
    <r>
      <rPr>
        <sz val="10"/>
        <rFont val="Noto Sans CJK SC"/>
        <family val="2"/>
      </rPr>
      <t xml:space="preserve">保険適用の対象疾患（表</t>
    </r>
    <r>
      <rPr>
        <sz val="10"/>
        <rFont val="Arial"/>
        <family val="0"/>
        <charset val="1"/>
      </rPr>
      <t xml:space="preserve">21</t>
    </r>
    <r>
      <rPr>
        <sz val="10"/>
        <rFont val="Noto Sans CJK SC"/>
        <family val="2"/>
      </rPr>
      <t xml:space="preserve">・</t>
    </r>
    <r>
      <rPr>
        <sz val="10"/>
        <rFont val="Arial"/>
        <family val="0"/>
        <charset val="1"/>
      </rPr>
      <t xml:space="preserve">22</t>
    </r>
    <r>
      <rPr>
        <sz val="10"/>
        <rFont val="Noto Sans CJK SC"/>
        <family val="2"/>
      </rPr>
      <t xml:space="preserve">）の本文は抽出できず未確認</t>
    </r>
  </si>
  <si>
    <t xml:space="preserve">CX-018</t>
  </si>
  <si>
    <r>
      <rPr>
        <sz val="10"/>
        <rFont val="Noto Sans CJK SC"/>
        <family val="2"/>
      </rPr>
      <t xml:space="preserve">心臓リハビリテーションは、発症・手術の当日から離床までの急性期（第 </t>
    </r>
    <r>
      <rPr>
        <sz val="10"/>
        <rFont val="Arial"/>
        <family val="0"/>
        <charset val="1"/>
      </rPr>
      <t xml:space="preserve">I </t>
    </r>
    <r>
      <rPr>
        <sz val="10"/>
        <rFont val="Noto Sans CJK SC"/>
        <family val="2"/>
      </rPr>
      <t xml:space="preserve">相）、離床後から社会復帰までの回復期（第 </t>
    </r>
    <r>
      <rPr>
        <sz val="10"/>
        <rFont val="Arial"/>
        <family val="0"/>
        <charset val="1"/>
      </rPr>
      <t xml:space="preserve">II </t>
    </r>
    <r>
      <rPr>
        <sz val="10"/>
        <rFont val="Noto Sans CJK SC"/>
        <family val="2"/>
      </rPr>
      <t xml:space="preserve">相）、社会復帰後に生涯続ける維持期（第 </t>
    </r>
    <r>
      <rPr>
        <sz val="10"/>
        <rFont val="Arial"/>
        <family val="0"/>
        <charset val="1"/>
      </rPr>
      <t xml:space="preserve">III </t>
    </r>
    <r>
      <rPr>
        <sz val="10"/>
        <rFont val="Noto Sans CJK SC"/>
        <family val="2"/>
      </rPr>
      <t xml:space="preserve">相）に分ける。急性期から運動療法へ移る目安の一つは、最後の</t>
    </r>
    <r>
      <rPr>
        <sz val="10"/>
        <rFont val="Arial"/>
        <family val="0"/>
        <charset val="1"/>
      </rPr>
      <t xml:space="preserve">6</t>
    </r>
    <r>
      <rPr>
        <sz val="10"/>
        <rFont val="Noto Sans CJK SC"/>
        <family val="2"/>
      </rPr>
      <t xml:space="preserve">分間歩行試験で</t>
    </r>
    <r>
      <rPr>
        <sz val="10"/>
        <rFont val="Arial"/>
        <family val="0"/>
        <charset val="1"/>
      </rPr>
      <t xml:space="preserve">300 m</t>
    </r>
    <r>
      <rPr>
        <sz val="10"/>
        <rFont val="Noto Sans CJK SC"/>
        <family val="2"/>
      </rPr>
      <t xml:space="preserve">以上歩けることである。保険で算定できる期間は</t>
    </r>
    <r>
      <rPr>
        <sz val="10"/>
        <rFont val="Arial"/>
        <family val="0"/>
        <charset val="1"/>
      </rPr>
      <t xml:space="preserve">150</t>
    </r>
    <r>
      <rPr>
        <sz val="10"/>
        <rFont val="Noto Sans CJK SC"/>
        <family val="2"/>
      </rPr>
      <t xml:space="preserve">日間とされる。</t>
    </r>
  </si>
  <si>
    <r>
      <rPr>
        <sz val="10"/>
        <rFont val="Arial"/>
        <family val="0"/>
        <charset val="1"/>
      </rPr>
      <t xml:space="preserve">150</t>
    </r>
    <r>
      <rPr>
        <sz val="10"/>
        <rFont val="Noto Sans CJK SC"/>
        <family val="2"/>
      </rPr>
      <t xml:space="preserve">日の起算日と延長の条件は本文で確認が要る</t>
    </r>
  </si>
  <si>
    <t xml:space="preserve">CX-019</t>
  </si>
  <si>
    <r>
      <rPr>
        <sz val="10"/>
        <rFont val="Noto Sans CJK SC"/>
        <family val="2"/>
      </rPr>
      <t xml:space="preserve">有酸素運動の強度は、ランプ負荷の心肺運動負荷試験（</t>
    </r>
    <r>
      <rPr>
        <sz val="10"/>
        <rFont val="Arial"/>
        <family val="0"/>
        <charset val="1"/>
      </rPr>
      <t xml:space="preserve">CPX</t>
    </r>
    <r>
      <rPr>
        <sz val="10"/>
        <rFont val="Noto Sans CJK SC"/>
        <family val="2"/>
      </rPr>
      <t xml:space="preserve">）で求めた嫌気性代謝閾値（</t>
    </r>
    <r>
      <rPr>
        <sz val="10"/>
        <rFont val="Arial"/>
        <family val="0"/>
        <charset val="1"/>
      </rPr>
      <t xml:space="preserve">AT</t>
    </r>
    <r>
      <rPr>
        <sz val="10"/>
        <rFont val="Noto Sans CJK SC"/>
        <family val="2"/>
      </rPr>
      <t xml:space="preserve">）の</t>
    </r>
    <r>
      <rPr>
        <sz val="10"/>
        <rFont val="Arial"/>
        <family val="0"/>
        <charset val="1"/>
      </rPr>
      <t xml:space="preserve">1</t>
    </r>
    <r>
      <rPr>
        <sz val="10"/>
        <rFont val="Noto Sans CJK SC"/>
        <family val="2"/>
      </rPr>
      <t xml:space="preserve">分前の仕事率で処方する。</t>
    </r>
    <r>
      <rPr>
        <sz val="10"/>
        <rFont val="Arial"/>
        <family val="0"/>
        <charset val="1"/>
      </rPr>
      <t xml:space="preserve">AT </t>
    </r>
    <r>
      <rPr>
        <sz val="10"/>
        <rFont val="Noto Sans CJK SC"/>
        <family val="2"/>
      </rPr>
      <t xml:space="preserve">は最高酸素摂取量の約</t>
    </r>
    <r>
      <rPr>
        <sz val="10"/>
        <rFont val="Arial"/>
        <family val="0"/>
        <charset val="1"/>
      </rPr>
      <t xml:space="preserve">50</t>
    </r>
    <r>
      <rPr>
        <sz val="10"/>
        <rFont val="Noto Sans CJK SC"/>
        <family val="2"/>
      </rPr>
      <t xml:space="preserve">〜</t>
    </r>
    <r>
      <rPr>
        <sz val="10"/>
        <rFont val="Arial"/>
        <family val="0"/>
        <charset val="1"/>
      </rPr>
      <t xml:space="preserve">55%</t>
    </r>
    <r>
      <rPr>
        <sz val="10"/>
        <rFont val="Noto Sans CJK SC"/>
        <family val="2"/>
      </rPr>
      <t xml:space="preserve">にあたる。予測最高心拍数を使うと誤差が大きいため実測値を使うべきで、</t>
    </r>
    <r>
      <rPr>
        <sz val="10"/>
        <rFont val="Arial"/>
        <family val="0"/>
        <charset val="1"/>
      </rPr>
      <t xml:space="preserve">β</t>
    </r>
    <r>
      <rPr>
        <sz val="10"/>
        <rFont val="Noto Sans CJK SC"/>
        <family val="2"/>
      </rPr>
      <t xml:space="preserve">遮断薬を飲んでいる患者では特に重要である。</t>
    </r>
  </si>
  <si>
    <r>
      <rPr>
        <sz val="10"/>
        <rFont val="Arial"/>
        <family val="0"/>
        <charset val="1"/>
      </rPr>
      <t xml:space="preserve">Borg </t>
    </r>
    <r>
      <rPr>
        <sz val="10"/>
        <rFont val="Noto Sans CJK SC"/>
        <family val="2"/>
      </rPr>
      <t xml:space="preserve">指数や </t>
    </r>
    <r>
      <rPr>
        <sz val="10"/>
        <rFont val="Arial"/>
        <family val="0"/>
        <charset val="1"/>
      </rPr>
      <t xml:space="preserve">Karvonen </t>
    </r>
    <r>
      <rPr>
        <sz val="10"/>
        <rFont val="Noto Sans CJK SC"/>
        <family val="2"/>
      </rPr>
      <t xml:space="preserve">法の係数は今回の抽出範囲になく未確認</t>
    </r>
  </si>
  <si>
    <t xml:space="preserve">CX-020</t>
  </si>
  <si>
    <r>
      <rPr>
        <sz val="10"/>
        <rFont val="Noto Sans CJK SC"/>
        <family val="2"/>
      </rPr>
      <t xml:space="preserve">心不全患者の運動療法を週</t>
    </r>
    <r>
      <rPr>
        <sz val="10"/>
        <rFont val="Arial"/>
        <family val="0"/>
        <charset val="1"/>
      </rPr>
      <t xml:space="preserve">3</t>
    </r>
    <r>
      <rPr>
        <sz val="10"/>
        <rFont val="Noto Sans CJK SC"/>
        <family val="2"/>
      </rPr>
      <t xml:space="preserve">〜</t>
    </r>
    <r>
      <rPr>
        <sz val="10"/>
        <rFont val="Arial"/>
        <family val="0"/>
        <charset val="1"/>
      </rPr>
      <t xml:space="preserve">5</t>
    </r>
    <r>
      <rPr>
        <sz val="10"/>
        <rFont val="Noto Sans CJK SC"/>
        <family val="2"/>
      </rPr>
      <t xml:space="preserve">回、</t>
    </r>
    <r>
      <rPr>
        <sz val="10"/>
        <rFont val="Arial"/>
        <family val="0"/>
        <charset val="1"/>
      </rPr>
      <t xml:space="preserve">1</t>
    </r>
    <r>
      <rPr>
        <sz val="10"/>
        <rFont val="Noto Sans CJK SC"/>
        <family val="2"/>
      </rPr>
      <t xml:space="preserve">回</t>
    </r>
    <r>
      <rPr>
        <sz val="10"/>
        <rFont val="Arial"/>
        <family val="0"/>
        <charset val="1"/>
      </rPr>
      <t xml:space="preserve">40</t>
    </r>
    <r>
      <rPr>
        <sz val="10"/>
        <rFont val="Noto Sans CJK SC"/>
        <family val="2"/>
      </rPr>
      <t xml:space="preserve">〜</t>
    </r>
    <r>
      <rPr>
        <sz val="10"/>
        <rFont val="Arial"/>
        <family val="0"/>
        <charset val="1"/>
      </rPr>
      <t xml:space="preserve">50</t>
    </r>
    <r>
      <rPr>
        <sz val="10"/>
        <rFont val="Noto Sans CJK SC"/>
        <family val="2"/>
      </rPr>
      <t xml:space="preserve">分、</t>
    </r>
    <r>
      <rPr>
        <sz val="10"/>
        <rFont val="Arial"/>
        <family val="0"/>
        <charset val="1"/>
      </rPr>
      <t xml:space="preserve">3</t>
    </r>
    <r>
      <rPr>
        <sz val="10"/>
        <rFont val="Noto Sans CJK SC"/>
        <family val="2"/>
      </rPr>
      <t xml:space="preserve">か月続けると、最高酸素摂取量が</t>
    </r>
    <r>
      <rPr>
        <sz val="10"/>
        <rFont val="Arial"/>
        <family val="0"/>
        <charset val="1"/>
      </rPr>
      <t xml:space="preserve">8</t>
    </r>
    <r>
      <rPr>
        <sz val="10"/>
        <rFont val="Noto Sans CJK SC"/>
        <family val="2"/>
      </rPr>
      <t xml:space="preserve">〜</t>
    </r>
    <r>
      <rPr>
        <sz val="10"/>
        <rFont val="Arial"/>
        <family val="0"/>
        <charset val="1"/>
      </rPr>
      <t xml:space="preserve">16%</t>
    </r>
    <r>
      <rPr>
        <sz val="10"/>
        <rFont val="Noto Sans CJK SC"/>
        <family val="2"/>
      </rPr>
      <t xml:space="preserve">改善する。</t>
    </r>
  </si>
  <si>
    <t xml:space="preserve">数値はガイドラインが引用した研究による（二次資料経由）。心不全への心臓リハビリテーションの推奨クラスは今回の抽出範囲になく未確認</t>
  </si>
  <si>
    <t xml:space="preserve">CX-021</t>
  </si>
  <si>
    <r>
      <rPr>
        <sz val="10"/>
        <rFont val="Noto Sans CJK SC"/>
        <family val="2"/>
      </rPr>
      <t xml:space="preserve">心臓リハビリテーションのガイドラインでは、労作時の呼吸困難や易疲労の原因の鑑別、予後評価のための最高酸素摂取量の測定、心移植などの適応の検討のための </t>
    </r>
    <r>
      <rPr>
        <sz val="10"/>
        <rFont val="Arial"/>
        <family val="0"/>
        <charset val="1"/>
      </rPr>
      <t xml:space="preserve">CPX </t>
    </r>
    <r>
      <rPr>
        <sz val="10"/>
        <rFont val="Noto Sans CJK SC"/>
        <family val="2"/>
      </rPr>
      <t xml:space="preserve">はクラス </t>
    </r>
    <r>
      <rPr>
        <sz val="10"/>
        <rFont val="Arial"/>
        <family val="0"/>
        <charset val="1"/>
      </rPr>
      <t xml:space="preserve">I</t>
    </r>
    <r>
      <rPr>
        <sz val="10"/>
        <rFont val="Noto Sans CJK SC"/>
        <family val="2"/>
      </rPr>
      <t xml:space="preserve">、運動処方のための </t>
    </r>
    <r>
      <rPr>
        <sz val="10"/>
        <rFont val="Arial"/>
        <family val="0"/>
        <charset val="1"/>
      </rPr>
      <t xml:space="preserve">CPX </t>
    </r>
    <r>
      <rPr>
        <sz val="10"/>
        <rFont val="Noto Sans CJK SC"/>
        <family val="2"/>
      </rPr>
      <t xml:space="preserve">と、</t>
    </r>
    <r>
      <rPr>
        <sz val="10"/>
        <rFont val="Arial"/>
        <family val="0"/>
        <charset val="1"/>
      </rPr>
      <t xml:space="preserve">CPX </t>
    </r>
    <r>
      <rPr>
        <sz val="10"/>
        <rFont val="Noto Sans CJK SC"/>
        <family val="2"/>
      </rPr>
      <t xml:space="preserve">ができない場合の</t>
    </r>
    <r>
      <rPr>
        <sz val="10"/>
        <rFont val="Arial"/>
        <family val="0"/>
        <charset val="1"/>
      </rPr>
      <t xml:space="preserve">6</t>
    </r>
    <r>
      <rPr>
        <sz val="10"/>
        <rFont val="Noto Sans CJK SC"/>
        <family val="2"/>
      </rPr>
      <t xml:space="preserve">分間歩行試験はクラス </t>
    </r>
    <r>
      <rPr>
        <sz val="10"/>
        <rFont val="Arial"/>
        <family val="0"/>
        <charset val="1"/>
      </rPr>
      <t xml:space="preserve">IIa</t>
    </r>
    <r>
      <rPr>
        <sz val="10"/>
        <rFont val="Noto Sans CJK SC"/>
        <family val="2"/>
      </rPr>
      <t xml:space="preserve">、ルーチン検査としての </t>
    </r>
    <r>
      <rPr>
        <sz val="10"/>
        <rFont val="Arial"/>
        <family val="0"/>
        <charset val="1"/>
      </rPr>
      <t xml:space="preserve">CPX </t>
    </r>
    <r>
      <rPr>
        <sz val="10"/>
        <rFont val="Noto Sans CJK SC"/>
        <family val="2"/>
      </rPr>
      <t xml:space="preserve">はクラス </t>
    </r>
    <r>
      <rPr>
        <sz val="10"/>
        <rFont val="Arial"/>
        <family val="0"/>
        <charset val="1"/>
      </rPr>
      <t xml:space="preserve">III</t>
    </r>
    <r>
      <rPr>
        <sz val="10"/>
        <rFont val="Noto Sans CJK SC"/>
        <family val="2"/>
      </rPr>
      <t xml:space="preserve">（利益なし）とされる。</t>
    </r>
  </si>
  <si>
    <r>
      <rPr>
        <sz val="10"/>
        <rFont val="Arial"/>
        <family val="0"/>
        <charset val="1"/>
      </rPr>
      <t xml:space="preserve">PS-02-06-03 (id: JkxnuQo)</t>
    </r>
    <r>
      <rPr>
        <sz val="10"/>
        <rFont val="Noto Sans CJK SC"/>
        <family val="2"/>
      </rPr>
      <t xml:space="preserve">；</t>
    </r>
    <r>
      <rPr>
        <sz val="10"/>
        <rFont val="Arial"/>
        <family val="0"/>
        <charset val="1"/>
      </rPr>
      <t xml:space="preserve">PS-02-06-04 (id: JkxnuQs)</t>
    </r>
    <r>
      <rPr>
        <sz val="10"/>
        <rFont val="Noto Sans CJK SC"/>
        <family val="2"/>
      </rPr>
      <t xml:space="preserve">；</t>
    </r>
    <r>
      <rPr>
        <sz val="10"/>
        <rFont val="Arial"/>
        <family val="0"/>
        <charset val="1"/>
      </rPr>
      <t xml:space="preserve">TBL-02-05-033 (id: JlAKpgQ)</t>
    </r>
  </si>
  <si>
    <t xml:space="preserve">RI-001</t>
  </si>
  <si>
    <r>
      <rPr>
        <sz val="10"/>
        <rFont val="Noto Sans CJK SC"/>
        <family val="2"/>
      </rPr>
      <t xml:space="preserve">感冒</t>
    </r>
    <r>
      <rPr>
        <sz val="10"/>
        <rFont val="Arial"/>
        <family val="0"/>
        <charset val="1"/>
      </rPr>
      <t xml:space="preserve">&lt;</t>
    </r>
    <r>
      <rPr>
        <sz val="10"/>
        <rFont val="Noto Sans CJK SC"/>
        <family val="2"/>
      </rPr>
      <t xml:space="preserve">かぜ症候群</t>
    </r>
    <r>
      <rPr>
        <sz val="10"/>
        <rFont val="Arial"/>
        <family val="0"/>
        <charset val="1"/>
      </rPr>
      <t xml:space="preserve">&gt;</t>
    </r>
    <r>
      <rPr>
        <sz val="10"/>
        <rFont val="Noto Sans CJK SC"/>
        <family val="2"/>
      </rPr>
      <t xml:space="preserve">、上気道炎</t>
    </r>
  </si>
  <si>
    <r>
      <rPr>
        <sz val="10"/>
        <rFont val="Noto Sans CJK SC"/>
        <family val="2"/>
      </rPr>
      <t xml:space="preserve">感冒（かぜ症候群）の症状は発症</t>
    </r>
    <r>
      <rPr>
        <sz val="10"/>
        <rFont val="Arial"/>
        <family val="0"/>
        <charset val="1"/>
      </rPr>
      <t xml:space="preserve">3</t>
    </r>
    <r>
      <rPr>
        <sz val="10"/>
        <rFont val="Noto Sans CJK SC"/>
        <family val="2"/>
      </rPr>
      <t xml:space="preserve">日目前後に最も強くなり、</t>
    </r>
    <r>
      <rPr>
        <sz val="10"/>
        <rFont val="Arial"/>
        <family val="0"/>
        <charset val="1"/>
      </rPr>
      <t xml:space="preserve">7</t>
    </r>
    <r>
      <rPr>
        <sz val="10"/>
        <rFont val="Noto Sans CJK SC"/>
        <family val="2"/>
      </rPr>
      <t xml:space="preserve">〜</t>
    </r>
    <r>
      <rPr>
        <sz val="10"/>
        <rFont val="Arial"/>
        <family val="0"/>
        <charset val="1"/>
      </rPr>
      <t xml:space="preserve">10</t>
    </r>
    <r>
      <rPr>
        <sz val="10"/>
        <rFont val="Noto Sans CJK SC"/>
        <family val="2"/>
      </rPr>
      <t xml:space="preserve">日ほどで軽快していく。厚生労働省の手引きは、感冒には抗菌薬を投与しないことを推奨している。</t>
    </r>
  </si>
  <si>
    <r>
      <rPr>
        <sz val="10"/>
        <rFont val="Noto Sans CJK SC"/>
        <family val="2"/>
      </rPr>
      <t xml:space="preserve">医学各論 Ⅳ</t>
    </r>
    <r>
      <rPr>
        <sz val="10"/>
        <rFont val="Arial"/>
        <family val="0"/>
        <charset val="1"/>
      </rPr>
      <t xml:space="preserve">-1-A-①</t>
    </r>
    <r>
      <rPr>
        <sz val="10"/>
        <rFont val="Noto Sans CJK SC"/>
        <family val="2"/>
      </rPr>
      <t xml:space="preserve">（感冒</t>
    </r>
    <r>
      <rPr>
        <sz val="10"/>
        <rFont val="Arial"/>
        <family val="0"/>
        <charset val="1"/>
      </rPr>
      <t xml:space="preserve">&lt;</t>
    </r>
    <r>
      <rPr>
        <sz val="10"/>
        <rFont val="Noto Sans CJK SC"/>
        <family val="2"/>
      </rPr>
      <t xml:space="preserve">かぜ症候群</t>
    </r>
    <r>
      <rPr>
        <sz val="10"/>
        <rFont val="Arial"/>
        <family val="0"/>
        <charset val="1"/>
      </rPr>
      <t xml:space="preserve">&gt;</t>
    </r>
    <r>
      <rPr>
        <sz val="10"/>
        <rFont val="Noto Sans CJK SC"/>
        <family val="2"/>
      </rPr>
      <t xml:space="preserve">、上気道炎、</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</si>
  <si>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TBL-01-00-204 (id: JlvnlxA)</t>
    </r>
  </si>
  <si>
    <t xml:space="preserve">SRC-350</t>
  </si>
  <si>
    <r>
      <rPr>
        <sz val="10"/>
        <rFont val="Noto Sans CJK SC"/>
        <family val="2"/>
      </rPr>
      <t xml:space="preserve">厚生労働省健康・生活衛生局感染症対策部感染症対策課</t>
    </r>
    <r>
      <rPr>
        <sz val="10"/>
        <rFont val="Arial"/>
        <family val="0"/>
        <charset val="1"/>
      </rPr>
      <t xml:space="preserve">. </t>
    </r>
    <r>
      <rPr>
        <sz val="10"/>
        <rFont val="Noto Sans CJK SC"/>
        <family val="2"/>
      </rPr>
      <t xml:space="preserve">抗微生物薬適正使用の手引き 第三版（</t>
    </r>
    <r>
      <rPr>
        <sz val="10"/>
        <rFont val="Arial"/>
        <family val="0"/>
        <charset val="1"/>
      </rPr>
      <t xml:space="preserve">2023</t>
    </r>
    <r>
      <rPr>
        <sz val="10"/>
        <rFont val="Noto Sans CJK SC"/>
        <family val="2"/>
      </rPr>
      <t xml:space="preserve">年）</t>
    </r>
  </si>
  <si>
    <t xml:space="preserve">2026-10-28</t>
  </si>
  <si>
    <t xml:space="preserve">経過の日数は手引きに記載された一般的な経過で、個々の症例では差がある</t>
  </si>
  <si>
    <t xml:space="preserve">RI-002</t>
  </si>
  <si>
    <t xml:space="preserve">気管支炎、細気管支炎</t>
  </si>
  <si>
    <t xml:space="preserve">慢性呼吸器疾患などの基礎疾患や合併症のない成人の急性気管支炎には、百日咳を除き抗菌薬を投与しないことが推奨されている。百日咳ではマクロライド系抗菌薬が第一選択とされる。</t>
  </si>
  <si>
    <r>
      <rPr>
        <sz val="10"/>
        <rFont val="Noto Sans CJK SC"/>
        <family val="2"/>
      </rPr>
      <t xml:space="preserve">医学各論 Ⅳ</t>
    </r>
    <r>
      <rPr>
        <sz val="10"/>
        <rFont val="Arial"/>
        <family val="0"/>
        <charset val="1"/>
      </rPr>
      <t xml:space="preserve">-1-A-②</t>
    </r>
    <r>
      <rPr>
        <sz val="10"/>
        <rFont val="Noto Sans CJK SC"/>
        <family val="2"/>
      </rPr>
      <t xml:space="preserve">（気管支炎、細気管支炎、</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</si>
  <si>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TBL-01-00-206 (id: JlvnlxM)</t>
    </r>
  </si>
  <si>
    <t xml:space="preserve">小児のマイコプラズマ感染などにも触れられているが、小児の扱いは小児の回で扱う</t>
  </si>
  <si>
    <t xml:space="preserve">RI-003</t>
  </si>
  <si>
    <r>
      <rPr>
        <sz val="10"/>
        <rFont val="Noto Sans CJK SC"/>
        <family val="2"/>
      </rPr>
      <t xml:space="preserve">急性気管支炎の咳は平均で約</t>
    </r>
    <r>
      <rPr>
        <sz val="10"/>
        <rFont val="Arial"/>
        <family val="0"/>
        <charset val="1"/>
      </rPr>
      <t xml:space="preserve">18</t>
    </r>
    <r>
      <rPr>
        <sz val="10"/>
        <rFont val="Noto Sans CJK SC"/>
        <family val="2"/>
      </rPr>
      <t xml:space="preserve">日（報告により</t>
    </r>
    <r>
      <rPr>
        <sz val="10"/>
        <rFont val="Arial"/>
        <family val="0"/>
        <charset val="1"/>
      </rPr>
      <t xml:space="preserve">15</t>
    </r>
    <r>
      <rPr>
        <sz val="10"/>
        <rFont val="Noto Sans CJK SC"/>
        <family val="2"/>
      </rPr>
      <t xml:space="preserve">〜</t>
    </r>
    <r>
      <rPr>
        <sz val="10"/>
        <rFont val="Arial"/>
        <family val="0"/>
        <charset val="1"/>
      </rPr>
      <t xml:space="preserve">29</t>
    </r>
    <r>
      <rPr>
        <sz val="10"/>
        <rFont val="Noto Sans CJK SC"/>
        <family val="2"/>
      </rPr>
      <t xml:space="preserve">日程度）続くとされ、咳が長引くこと自体は抗菌薬の適応を示さない。</t>
    </r>
  </si>
  <si>
    <r>
      <rPr>
        <sz val="10"/>
        <rFont val="Noto Sans CJK SC"/>
        <family val="2"/>
      </rPr>
      <t xml:space="preserve">手引きが引用している海外の報告の値（平均</t>
    </r>
    <r>
      <rPr>
        <sz val="10"/>
        <rFont val="Arial"/>
        <family val="0"/>
        <charset val="1"/>
      </rPr>
      <t xml:space="preserve">17.8</t>
    </r>
    <r>
      <rPr>
        <sz val="10"/>
        <rFont val="Noto Sans CJK SC"/>
        <family val="2"/>
      </rPr>
      <t xml:space="preserve">日、</t>
    </r>
    <r>
      <rPr>
        <sz val="10"/>
        <rFont val="Arial"/>
        <family val="0"/>
        <charset val="1"/>
      </rPr>
      <t xml:space="preserve">15.3</t>
    </r>
    <r>
      <rPr>
        <sz val="10"/>
        <rFont val="Noto Sans CJK SC"/>
        <family val="2"/>
      </rPr>
      <t xml:space="preserve">〜</t>
    </r>
    <r>
      <rPr>
        <sz val="10"/>
        <rFont val="Arial"/>
        <family val="0"/>
        <charset val="1"/>
      </rPr>
      <t xml:space="preserve">28.6</t>
    </r>
    <r>
      <rPr>
        <sz val="10"/>
        <rFont val="Noto Sans CJK SC"/>
        <family val="2"/>
      </rPr>
      <t xml:space="preserve">日）を丸めて記載した。二次資料経由</t>
    </r>
  </si>
  <si>
    <t xml:space="preserve">RI-004</t>
  </si>
  <si>
    <r>
      <rPr>
        <sz val="10"/>
        <rFont val="Noto Sans CJK SC"/>
        <family val="2"/>
      </rPr>
      <t xml:space="preserve">米国では </t>
    </r>
    <r>
      <rPr>
        <sz val="10"/>
        <rFont val="Arial"/>
        <family val="0"/>
        <charset val="1"/>
      </rPr>
      <t xml:space="preserve">RS </t>
    </r>
    <r>
      <rPr>
        <sz val="10"/>
        <rFont val="Noto Sans CJK SC"/>
        <family val="2"/>
      </rPr>
      <t xml:space="preserve">ウイルスが乳児の入院原因の第</t>
    </r>
    <r>
      <rPr>
        <sz val="10"/>
        <rFont val="Arial"/>
        <family val="0"/>
        <charset val="1"/>
      </rPr>
      <t xml:space="preserve">1</t>
    </r>
    <r>
      <rPr>
        <sz val="10"/>
        <rFont val="Noto Sans CJK SC"/>
        <family val="2"/>
      </rPr>
      <t xml:space="preserve">位であり、</t>
    </r>
    <r>
      <rPr>
        <sz val="10"/>
        <rFont val="Arial"/>
        <family val="0"/>
        <charset val="1"/>
      </rPr>
      <t xml:space="preserve">5</t>
    </r>
    <r>
      <rPr>
        <sz val="10"/>
        <rFont val="Noto Sans CJK SC"/>
        <family val="2"/>
      </rPr>
      <t xml:space="preserve">歳未満の小児で年間約</t>
    </r>
    <r>
      <rPr>
        <sz val="10"/>
        <rFont val="Arial"/>
        <family val="0"/>
        <charset val="1"/>
      </rPr>
      <t xml:space="preserve">5</t>
    </r>
    <r>
      <rPr>
        <sz val="10"/>
        <rFont val="Noto Sans CJK SC"/>
        <family val="2"/>
      </rPr>
      <t xml:space="preserve">万〜</t>
    </r>
    <r>
      <rPr>
        <sz val="10"/>
        <rFont val="Arial"/>
        <family val="0"/>
        <charset val="1"/>
      </rPr>
      <t xml:space="preserve">8</t>
    </r>
    <r>
      <rPr>
        <sz val="10"/>
        <rFont val="Noto Sans CJK SC"/>
        <family val="2"/>
      </rPr>
      <t xml:space="preserve">万人の入院がある。</t>
    </r>
    <r>
      <rPr>
        <sz val="10"/>
        <rFont val="Arial"/>
        <family val="0"/>
        <charset val="1"/>
      </rPr>
      <t xml:space="preserve">2023</t>
    </r>
    <r>
      <rPr>
        <sz val="10"/>
        <rFont val="Noto Sans CJK SC"/>
        <family val="2"/>
      </rPr>
      <t xml:space="preserve">年に </t>
    </r>
    <r>
      <rPr>
        <sz val="10"/>
        <rFont val="Arial"/>
        <family val="0"/>
        <charset val="1"/>
      </rPr>
      <t xml:space="preserve">ACIP </t>
    </r>
    <r>
      <rPr>
        <sz val="10"/>
        <rFont val="Noto Sans CJK SC"/>
        <family val="2"/>
      </rPr>
      <t xml:space="preserve">は、初めての </t>
    </r>
    <r>
      <rPr>
        <sz val="10"/>
        <rFont val="Arial"/>
        <family val="0"/>
        <charset val="1"/>
      </rPr>
      <t xml:space="preserve">RS </t>
    </r>
    <r>
      <rPr>
        <sz val="10"/>
        <rFont val="Noto Sans CJK SC"/>
        <family val="2"/>
      </rPr>
      <t xml:space="preserve">ウイルス流行期を迎える生後</t>
    </r>
    <r>
      <rPr>
        <sz val="10"/>
        <rFont val="Arial"/>
        <family val="0"/>
        <charset val="1"/>
      </rPr>
      <t xml:space="preserve">8</t>
    </r>
    <r>
      <rPr>
        <sz val="10"/>
        <rFont val="Noto Sans CJK SC"/>
        <family val="2"/>
      </rPr>
      <t xml:space="preserve">か月未満の全乳児に長時間作用型の抗体薬ニルセビマブを</t>
    </r>
    <r>
      <rPr>
        <sz val="10"/>
        <rFont val="Arial"/>
        <family val="0"/>
        <charset val="1"/>
      </rPr>
      <t xml:space="preserve">1</t>
    </r>
    <r>
      <rPr>
        <sz val="10"/>
        <rFont val="Noto Sans CJK SC"/>
        <family val="2"/>
      </rPr>
      <t xml:space="preserve">回投与することを推奨した。</t>
    </r>
  </si>
  <si>
    <r>
      <rPr>
        <sz val="10"/>
        <rFont val="Arial"/>
        <family val="0"/>
        <charset val="1"/>
      </rPr>
      <t xml:space="preserve">PS-02-07-05 (id: JkxnuRE)</t>
    </r>
    <r>
      <rPr>
        <sz val="10"/>
        <rFont val="Noto Sans CJK SC"/>
        <family val="2"/>
      </rPr>
      <t xml:space="preserve">；</t>
    </r>
    <r>
      <rPr>
        <sz val="10"/>
        <rFont val="Arial"/>
        <family val="0"/>
        <charset val="1"/>
      </rPr>
      <t xml:space="preserve">TBL-01-00-207 (id: JlvnlxU)</t>
    </r>
    <r>
      <rPr>
        <sz val="10"/>
        <rFont val="Noto Sans CJK SC"/>
        <family val="2"/>
      </rPr>
      <t xml:space="preserve">；</t>
    </r>
    <r>
      <rPr>
        <sz val="10"/>
        <rFont val="Arial"/>
        <family val="0"/>
        <charset val="1"/>
      </rPr>
      <t xml:space="preserve">TBL-01-00-416 (id: JlvnmGY)</t>
    </r>
  </si>
  <si>
    <t xml:space="preserve">SRC-351</t>
  </si>
  <si>
    <t xml:space="preserve">Jones JM, Fleming-Dutra KE, Prill MM, et al. Use of Nirsevimab for the Prevention of Respiratory Syncytial Virus Disease Among Infants and Young Children: Recommendations of the Advisory Committee on Immunization Practices — United States, 2023. MMWR Morb Mortal Wkly Rep 2023;72(34):920-925</t>
  </si>
  <si>
    <t xml:space="preserve">10.15585/mmwr.mm7234a4</t>
  </si>
  <si>
    <t xml:space="preserve">米国の推計と推奨であり、日本の承認・定期接種の状況は確認していない。細気管支炎の治療（支持療法）の記述は含まない</t>
  </si>
  <si>
    <t xml:space="preserve">RI-005</t>
  </si>
  <si>
    <t xml:space="preserve">市中肺炎</t>
  </si>
  <si>
    <r>
      <rPr>
        <sz val="10"/>
        <rFont val="Noto Sans CJK SC"/>
        <family val="2"/>
      </rPr>
      <t xml:space="preserve">日本呼吸器学会の成人肺炎診療ガイドライン</t>
    </r>
    <r>
      <rPr>
        <sz val="10"/>
        <rFont val="Arial"/>
        <family val="0"/>
        <charset val="1"/>
      </rPr>
      <t xml:space="preserve">2024</t>
    </r>
    <r>
      <rPr>
        <sz val="10"/>
        <rFont val="Noto Sans CJK SC"/>
        <family val="2"/>
      </rPr>
      <t xml:space="preserve">（</t>
    </r>
    <r>
      <rPr>
        <sz val="10"/>
        <rFont val="Arial"/>
        <family val="0"/>
        <charset val="1"/>
      </rPr>
      <t xml:space="preserve">2024</t>
    </r>
    <r>
      <rPr>
        <sz val="10"/>
        <rFont val="Noto Sans CJK SC"/>
        <family val="2"/>
      </rPr>
      <t xml:space="preserve">年</t>
    </r>
    <r>
      <rPr>
        <sz val="10"/>
        <rFont val="Arial"/>
        <family val="0"/>
        <charset val="1"/>
      </rPr>
      <t xml:space="preserve">4</t>
    </r>
    <r>
      <rPr>
        <sz val="10"/>
        <rFont val="Noto Sans CJK SC"/>
        <family val="2"/>
      </rPr>
      <t xml:space="preserve">月発行）は、超高齢社会で肺炎の負担が大きいことを踏まえ、抗菌薬の適正使用と高齢者の肺炎の予防・管理を改訂の柱とした。高齢者では誤嚥性肺炎が多く抗菌薬だけでは解決しにくいため、ワクチン、リハビリテーション、口腔ケアを重視している。</t>
    </r>
  </si>
  <si>
    <r>
      <rPr>
        <sz val="10"/>
        <rFont val="Noto Sans CJK SC"/>
        <family val="2"/>
      </rPr>
      <t xml:space="preserve">医学各論 Ⅳ</t>
    </r>
    <r>
      <rPr>
        <sz val="10"/>
        <rFont val="Arial"/>
        <family val="0"/>
        <charset val="1"/>
      </rPr>
      <t xml:space="preserve">-1-B-①</t>
    </r>
    <r>
      <rPr>
        <sz val="10"/>
        <rFont val="Noto Sans CJK SC"/>
        <family val="2"/>
      </rPr>
      <t xml:space="preserve">（市中肺炎、</t>
    </r>
    <r>
      <rPr>
        <sz val="10"/>
        <rFont val="Arial"/>
        <family val="0"/>
        <charset val="1"/>
      </rPr>
      <t xml:space="preserve">a</t>
    </r>
    <r>
      <rPr>
        <sz val="10"/>
        <rFont val="Noto Sans CJK SC"/>
        <family val="2"/>
      </rPr>
      <t xml:space="preserve">）；医学各論 Ⅳ</t>
    </r>
    <r>
      <rPr>
        <sz val="10"/>
        <rFont val="Arial"/>
        <family val="0"/>
        <charset val="1"/>
      </rPr>
      <t xml:space="preserve">-1-B-③</t>
    </r>
    <r>
      <rPr>
        <sz val="10"/>
        <rFont val="Noto Sans CJK SC"/>
        <family val="2"/>
      </rPr>
      <t xml:space="preserve">（医療・介護関連肺炎、</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</si>
  <si>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TBL-01-00-208 (id: Jlvnlxc)</t>
    </r>
    <r>
      <rPr>
        <sz val="10"/>
        <rFont val="Noto Sans CJK SC"/>
        <family val="2"/>
      </rPr>
      <t xml:space="preserve">；</t>
    </r>
    <r>
      <rPr>
        <sz val="10"/>
        <rFont val="Arial"/>
        <family val="0"/>
        <charset val="1"/>
      </rPr>
      <t xml:space="preserve">TBL-01-00-212 (id: Jlvnlx0)</t>
    </r>
  </si>
  <si>
    <t xml:space="preserve">SRC-352</t>
  </si>
  <si>
    <t xml:space="preserve">Mukae H, Iwanaga N, Horita N, et al. The JRS guideline for the management of pneumonia in adults 2024. Respir Investig 2025;63(5):811-828</t>
  </si>
  <si>
    <t xml:space="preserve">10.1016/j.resinv.2025.06.014</t>
  </si>
  <si>
    <t xml:space="preserve">40614556</t>
  </si>
  <si>
    <t xml:space="preserve">英語版の抄録で確認した内容。本文は未確認</t>
  </si>
  <si>
    <t xml:space="preserve">RI-006</t>
  </si>
  <si>
    <r>
      <rPr>
        <sz val="10"/>
        <rFont val="Noto Sans CJK SC"/>
        <family val="2"/>
      </rPr>
      <t xml:space="preserve">令和</t>
    </r>
    <r>
      <rPr>
        <sz val="10"/>
        <rFont val="Arial"/>
        <family val="0"/>
        <charset val="1"/>
      </rPr>
      <t xml:space="preserve">6</t>
    </r>
    <r>
      <rPr>
        <sz val="10"/>
        <rFont val="Noto Sans CJK SC"/>
        <family val="2"/>
      </rPr>
      <t xml:space="preserve">年（</t>
    </r>
    <r>
      <rPr>
        <sz val="10"/>
        <rFont val="Arial"/>
        <family val="0"/>
        <charset val="1"/>
      </rPr>
      <t xml:space="preserve">2024</t>
    </r>
    <r>
      <rPr>
        <sz val="10"/>
        <rFont val="Noto Sans CJK SC"/>
        <family val="2"/>
      </rPr>
      <t xml:space="preserve">年）の人口動態統計（確定数）では、肺炎による死亡は</t>
    </r>
    <r>
      <rPr>
        <sz val="10"/>
        <rFont val="Arial"/>
        <family val="0"/>
        <charset val="1"/>
      </rPr>
      <t xml:space="preserve">80,176</t>
    </r>
    <r>
      <rPr>
        <sz val="10"/>
        <rFont val="Noto Sans CJK SC"/>
        <family val="2"/>
      </rPr>
      <t xml:space="preserve">人（死亡率 人口</t>
    </r>
    <r>
      <rPr>
        <sz val="10"/>
        <rFont val="Arial"/>
        <family val="0"/>
        <charset val="1"/>
      </rPr>
      <t xml:space="preserve">10</t>
    </r>
    <r>
      <rPr>
        <sz val="10"/>
        <rFont val="Noto Sans CJK SC"/>
        <family val="2"/>
      </rPr>
      <t xml:space="preserve">万対</t>
    </r>
    <r>
      <rPr>
        <sz val="10"/>
        <rFont val="Arial"/>
        <family val="0"/>
        <charset val="1"/>
      </rPr>
      <t xml:space="preserve">66.6</t>
    </r>
    <r>
      <rPr>
        <sz val="10"/>
        <rFont val="Noto Sans CJK SC"/>
        <family val="2"/>
      </rPr>
      <t xml:space="preserve">）で死因の第</t>
    </r>
    <r>
      <rPr>
        <sz val="10"/>
        <rFont val="Arial"/>
        <family val="0"/>
        <charset val="1"/>
      </rPr>
      <t xml:space="preserve">5</t>
    </r>
    <r>
      <rPr>
        <sz val="10"/>
        <rFont val="Noto Sans CJK SC"/>
        <family val="2"/>
      </rPr>
      <t xml:space="preserve">位、誤嚥性肺炎は</t>
    </r>
    <r>
      <rPr>
        <sz val="10"/>
        <rFont val="Arial"/>
        <family val="0"/>
        <charset val="1"/>
      </rPr>
      <t xml:space="preserve">63,667</t>
    </r>
    <r>
      <rPr>
        <sz val="10"/>
        <rFont val="Noto Sans CJK SC"/>
        <family val="2"/>
      </rPr>
      <t xml:space="preserve">人（同</t>
    </r>
    <r>
      <rPr>
        <sz val="10"/>
        <rFont val="Arial"/>
        <family val="0"/>
        <charset val="1"/>
      </rPr>
      <t xml:space="preserve">52.9</t>
    </r>
    <r>
      <rPr>
        <sz val="10"/>
        <rFont val="Noto Sans CJK SC"/>
        <family val="2"/>
      </rPr>
      <t xml:space="preserve">）で第</t>
    </r>
    <r>
      <rPr>
        <sz val="10"/>
        <rFont val="Arial"/>
        <family val="0"/>
        <charset val="1"/>
      </rPr>
      <t xml:space="preserve">6</t>
    </r>
    <r>
      <rPr>
        <sz val="10"/>
        <rFont val="Noto Sans CJK SC"/>
        <family val="2"/>
      </rPr>
      <t xml:space="preserve">位だった。</t>
    </r>
  </si>
  <si>
    <r>
      <rPr>
        <sz val="10"/>
        <rFont val="Noto Sans CJK SC"/>
        <family val="2"/>
      </rPr>
      <t xml:space="preserve">医学各論 Ⅳ</t>
    </r>
    <r>
      <rPr>
        <sz val="10"/>
        <rFont val="Arial"/>
        <family val="0"/>
        <charset val="1"/>
      </rPr>
      <t xml:space="preserve">-1-B-①</t>
    </r>
    <r>
      <rPr>
        <sz val="10"/>
        <rFont val="Noto Sans CJK SC"/>
        <family val="2"/>
      </rPr>
      <t xml:space="preserve">（市中肺炎、</t>
    </r>
    <r>
      <rPr>
        <sz val="10"/>
        <rFont val="Arial"/>
        <family val="0"/>
        <charset val="1"/>
      </rPr>
      <t xml:space="preserve">a</t>
    </r>
    <r>
      <rPr>
        <sz val="10"/>
        <rFont val="Noto Sans CJK SC"/>
        <family val="2"/>
      </rPr>
      <t xml:space="preserve">）</t>
    </r>
  </si>
  <si>
    <t xml:space="preserve">表から読み取り。死因統計では肺炎と誤嚥性肺炎を別に分類している</t>
  </si>
  <si>
    <t xml:space="preserve">RI-007</t>
  </si>
  <si>
    <r>
      <rPr>
        <sz val="10"/>
        <rFont val="Noto Sans CJK SC"/>
        <family val="2"/>
      </rPr>
      <t xml:space="preserve">市中肺炎では肺炎球菌、インフルエンザ菌、肺炎マイコプラズマが検出されることが多い。成人肺炎診療ガイドライン</t>
    </r>
    <r>
      <rPr>
        <sz val="10"/>
        <rFont val="Arial"/>
        <family val="0"/>
        <charset val="1"/>
      </rPr>
      <t xml:space="preserve">2024</t>
    </r>
    <r>
      <rPr>
        <sz val="10"/>
        <rFont val="Noto Sans CJK SC"/>
        <family val="2"/>
      </rPr>
      <t xml:space="preserve">のシステマティックレビューでは、原因菌として最も多いのは肺炎球菌で、</t>
    </r>
    <r>
      <rPr>
        <sz val="10"/>
        <rFont val="Arial"/>
        <family val="0"/>
        <charset val="1"/>
      </rPr>
      <t xml:space="preserve">15</t>
    </r>
    <r>
      <rPr>
        <sz val="10"/>
        <rFont val="Noto Sans CJK SC"/>
        <family val="2"/>
      </rPr>
      <t xml:space="preserve">〜</t>
    </r>
    <r>
      <rPr>
        <sz val="10"/>
        <rFont val="Arial"/>
        <family val="0"/>
        <charset val="1"/>
      </rPr>
      <t xml:space="preserve">20%</t>
    </r>
    <r>
      <rPr>
        <sz val="10"/>
        <rFont val="Noto Sans CJK SC"/>
        <family val="2"/>
      </rPr>
      <t xml:space="preserve">程度とされた。</t>
    </r>
  </si>
  <si>
    <r>
      <rPr>
        <sz val="10"/>
        <rFont val="Arial"/>
        <family val="0"/>
        <charset val="1"/>
      </rPr>
      <t xml:space="preserve">PS-02-07-05 (id: JkxnuRE)</t>
    </r>
    <r>
      <rPr>
        <sz val="10"/>
        <rFont val="Noto Sans CJK SC"/>
        <family val="2"/>
      </rPr>
      <t xml:space="preserve">；</t>
    </r>
    <r>
      <rPr>
        <sz val="10"/>
        <rFont val="Arial"/>
        <family val="0"/>
        <charset val="1"/>
      </rPr>
      <t xml:space="preserve">TBL-01-00-208 (id: Jlvnlxc)</t>
    </r>
    <r>
      <rPr>
        <sz val="10"/>
        <rFont val="Noto Sans CJK SC"/>
        <family val="2"/>
      </rPr>
      <t xml:space="preserve">；</t>
    </r>
    <r>
      <rPr>
        <sz val="10"/>
        <rFont val="Arial"/>
        <family val="0"/>
        <charset val="1"/>
      </rPr>
      <t xml:space="preserve">TBL-01-00-592 (id: JlvnmXc)</t>
    </r>
  </si>
  <si>
    <t xml:space="preserve">SRC-353</t>
  </si>
  <si>
    <r>
      <rPr>
        <sz val="10"/>
        <rFont val="Noto Sans CJK SC"/>
        <family val="2"/>
      </rPr>
      <t xml:space="preserve">日本呼吸器学会 成人肺炎診療ガイドライン</t>
    </r>
    <r>
      <rPr>
        <sz val="10"/>
        <rFont val="Arial"/>
        <family val="0"/>
        <charset val="1"/>
      </rPr>
      <t xml:space="preserve">2024</t>
    </r>
    <r>
      <rPr>
        <sz val="10"/>
        <rFont val="Noto Sans CJK SC"/>
        <family val="2"/>
      </rPr>
      <t xml:space="preserve">作成委員会</t>
    </r>
    <r>
      <rPr>
        <sz val="10"/>
        <rFont val="Arial"/>
        <family val="0"/>
        <charset val="1"/>
      </rPr>
      <t xml:space="preserve">. </t>
    </r>
    <r>
      <rPr>
        <sz val="10"/>
        <rFont val="Noto Sans CJK SC"/>
        <family val="2"/>
      </rPr>
      <t xml:space="preserve">成人肺炎診療ガイドライン</t>
    </r>
    <r>
      <rPr>
        <sz val="10"/>
        <rFont val="Arial"/>
        <family val="0"/>
        <charset val="1"/>
      </rPr>
      <t xml:space="preserve">2024</t>
    </r>
    <r>
      <rPr>
        <sz val="10"/>
        <rFont val="Noto Sans CJK SC"/>
        <family val="2"/>
      </rPr>
      <t xml:space="preserve">（学会サイト掲載 </t>
    </r>
    <r>
      <rPr>
        <sz val="10"/>
        <rFont val="Arial"/>
        <family val="0"/>
        <charset val="1"/>
      </rPr>
      <t xml:space="preserve">PDF</t>
    </r>
    <r>
      <rPr>
        <sz val="10"/>
        <rFont val="Noto Sans CJK SC"/>
        <family val="2"/>
      </rPr>
      <t xml:space="preserve">：推奨一覧・フローチャート・用語の定義・第</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章の一部）</t>
    </r>
  </si>
  <si>
    <r>
      <rPr>
        <sz val="10"/>
        <rFont val="Arial"/>
        <family val="0"/>
        <charset val="1"/>
      </rPr>
      <t xml:space="preserve">15</t>
    </r>
    <r>
      <rPr>
        <sz val="10"/>
        <rFont val="Noto Sans CJK SC"/>
        <family val="2"/>
      </rPr>
      <t xml:space="preserve">〜</t>
    </r>
    <r>
      <rPr>
        <sz val="10"/>
        <rFont val="Arial"/>
        <family val="0"/>
        <charset val="1"/>
      </rPr>
      <t xml:space="preserve">20%</t>
    </r>
    <r>
      <rPr>
        <sz val="10"/>
        <rFont val="Noto Sans CJK SC"/>
        <family val="2"/>
      </rPr>
      <t xml:space="preserve">は原因菌を検索した研究の集計にもとづく値で、原因菌が特定できない例を含めた割合かどうかは本文で確認が要る</t>
    </r>
  </si>
  <si>
    <t xml:space="preserve">RI-008</t>
  </si>
  <si>
    <r>
      <rPr>
        <sz val="10"/>
        <rFont val="Noto Sans CJK SC"/>
        <family val="2"/>
      </rPr>
      <t xml:space="preserve">細菌性肺炎は</t>
    </r>
    <r>
      <rPr>
        <sz val="10"/>
        <rFont val="Arial"/>
        <family val="0"/>
        <charset val="1"/>
      </rPr>
      <t xml:space="preserve">β-</t>
    </r>
    <r>
      <rPr>
        <sz val="10"/>
        <rFont val="Noto Sans CJK SC"/>
        <family val="2"/>
      </rPr>
      <t xml:space="preserve">ラクタム系薬が有効で、好中球優位の白血球増多、</t>
    </r>
    <r>
      <rPr>
        <sz val="10"/>
        <rFont val="Arial"/>
        <family val="0"/>
        <charset val="1"/>
      </rPr>
      <t xml:space="preserve">CRP</t>
    </r>
    <r>
      <rPr>
        <sz val="10"/>
        <rFont val="Noto Sans CJK SC"/>
        <family val="2"/>
      </rPr>
      <t xml:space="preserve">・プロカルシトニンの上昇、気管支透亮像を伴う浸潤影をとりやすい。非定型肺炎は</t>
    </r>
    <r>
      <rPr>
        <sz val="10"/>
        <rFont val="Arial"/>
        <family val="0"/>
        <charset val="1"/>
      </rPr>
      <t xml:space="preserve">β-</t>
    </r>
    <r>
      <rPr>
        <sz val="10"/>
        <rFont val="Noto Sans CJK SC"/>
        <family val="2"/>
      </rPr>
      <t xml:space="preserve">ラクタム系薬が無効でマクロライド系・テトラサイクリン系・ニューキノロン系薬が有効であり、乾性咳嗽が多く、白血球数や </t>
    </r>
    <r>
      <rPr>
        <sz val="10"/>
        <rFont val="Arial"/>
        <family val="0"/>
        <charset val="1"/>
      </rPr>
      <t xml:space="preserve">CRP </t>
    </r>
    <r>
      <rPr>
        <sz val="10"/>
        <rFont val="Noto Sans CJK SC"/>
        <family val="2"/>
      </rPr>
      <t xml:space="preserve">は比較的低く、両肺に散在するすりガラス影をとることが多い。</t>
    </r>
  </si>
  <si>
    <r>
      <rPr>
        <sz val="10"/>
        <rFont val="Noto Sans CJK SC"/>
        <family val="2"/>
      </rPr>
      <t xml:space="preserve">ガイドライン本文は所見を総合して判断するとしている。点数化した鑑別基準（</t>
    </r>
    <r>
      <rPr>
        <sz val="10"/>
        <rFont val="Arial"/>
        <family val="0"/>
        <charset val="1"/>
      </rPr>
      <t xml:space="preserve">6</t>
    </r>
    <r>
      <rPr>
        <sz val="10"/>
        <rFont val="Noto Sans CJK SC"/>
        <family val="2"/>
      </rPr>
      <t xml:space="preserve">項目）は今回抽出できた範囲に含まれず、別の版・資料で確認が要る</t>
    </r>
  </si>
  <si>
    <t xml:space="preserve">RI-009</t>
  </si>
  <si>
    <r>
      <rPr>
        <sz val="10"/>
        <rFont val="Noto Sans CJK SC"/>
        <family val="2"/>
      </rPr>
      <t xml:space="preserve">日本呼吸器学会の </t>
    </r>
    <r>
      <rPr>
        <sz val="10"/>
        <rFont val="Arial"/>
        <family val="0"/>
        <charset val="1"/>
      </rPr>
      <t xml:space="preserve">A-DROP </t>
    </r>
    <r>
      <rPr>
        <sz val="10"/>
        <rFont val="Noto Sans CJK SC"/>
        <family val="2"/>
      </rPr>
      <t xml:space="preserve">は、</t>
    </r>
    <r>
      <rPr>
        <sz val="10"/>
        <rFont val="Arial"/>
        <family val="0"/>
        <charset val="1"/>
      </rPr>
      <t xml:space="preserve">CURB-65 </t>
    </r>
    <r>
      <rPr>
        <sz val="10"/>
        <rFont val="Noto Sans CJK SC"/>
        <family val="2"/>
      </rPr>
      <t xml:space="preserve">を改変した市中肺炎の重症度スコアで、年齢、脱水（臨床的な脱水所見または </t>
    </r>
    <r>
      <rPr>
        <sz val="10"/>
        <rFont val="Arial"/>
        <family val="0"/>
        <charset val="1"/>
      </rPr>
      <t xml:space="preserve">BUN 21 mg/dL </t>
    </r>
    <r>
      <rPr>
        <sz val="10"/>
        <rFont val="Noto Sans CJK SC"/>
        <family val="2"/>
      </rPr>
      <t xml:space="preserve">以上）、呼吸不全（</t>
    </r>
    <r>
      <rPr>
        <sz val="10"/>
        <rFont val="Arial"/>
        <family val="0"/>
        <charset val="1"/>
      </rPr>
      <t xml:space="preserve">SpO2 90%</t>
    </r>
    <r>
      <rPr>
        <sz val="10"/>
        <rFont val="Noto Sans CJK SC"/>
        <family val="2"/>
      </rPr>
      <t xml:space="preserve">以下または </t>
    </r>
    <r>
      <rPr>
        <sz val="10"/>
        <rFont val="Arial"/>
        <family val="0"/>
        <charset val="1"/>
      </rPr>
      <t xml:space="preserve">PaO2 60 mmHg</t>
    </r>
    <r>
      <rPr>
        <sz val="10"/>
        <rFont val="Noto Sans CJK SC"/>
        <family val="2"/>
      </rPr>
      <t xml:space="preserve">以下）、意識障害、低血圧（収縮期血圧</t>
    </r>
    <r>
      <rPr>
        <sz val="10"/>
        <rFont val="Arial"/>
        <family val="0"/>
        <charset val="1"/>
      </rPr>
      <t xml:space="preserve">90 mmHg</t>
    </r>
    <r>
      <rPr>
        <sz val="10"/>
        <rFont val="Noto Sans CJK SC"/>
        <family val="2"/>
      </rPr>
      <t xml:space="preserve">以下）の</t>
    </r>
    <r>
      <rPr>
        <sz val="10"/>
        <rFont val="Arial"/>
        <family val="0"/>
        <charset val="1"/>
      </rPr>
      <t xml:space="preserve">5</t>
    </r>
    <r>
      <rPr>
        <sz val="10"/>
        <rFont val="Noto Sans CJK SC"/>
        <family val="2"/>
      </rPr>
      <t xml:space="preserve">項目からなる。</t>
    </r>
    <r>
      <rPr>
        <sz val="10"/>
        <rFont val="Arial"/>
        <family val="0"/>
        <charset val="1"/>
      </rPr>
      <t xml:space="preserve">0</t>
    </r>
    <r>
      <rPr>
        <sz val="10"/>
        <rFont val="Noto Sans CJK SC"/>
        <family val="2"/>
      </rPr>
      <t xml:space="preserve">点を軽症、</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点を中等症、</t>
    </r>
    <r>
      <rPr>
        <sz val="10"/>
        <rFont val="Arial"/>
        <family val="0"/>
        <charset val="1"/>
      </rPr>
      <t xml:space="preserve">3</t>
    </r>
    <r>
      <rPr>
        <sz val="10"/>
        <rFont val="Noto Sans CJK SC"/>
        <family val="2"/>
      </rPr>
      <t xml:space="preserve">点を重症、</t>
    </r>
    <r>
      <rPr>
        <sz val="10"/>
        <rFont val="Arial"/>
        <family val="0"/>
        <charset val="1"/>
      </rPr>
      <t xml:space="preserve">4</t>
    </r>
    <r>
      <rPr>
        <sz val="10"/>
        <rFont val="Noto Sans CJK SC"/>
        <family val="2"/>
      </rPr>
      <t xml:space="preserve">〜</t>
    </r>
    <r>
      <rPr>
        <sz val="10"/>
        <rFont val="Arial"/>
        <family val="0"/>
        <charset val="1"/>
      </rPr>
      <t xml:space="preserve">5</t>
    </r>
    <r>
      <rPr>
        <sz val="10"/>
        <rFont val="Noto Sans CJK SC"/>
        <family val="2"/>
      </rPr>
      <t xml:space="preserve">点を超重症とする。</t>
    </r>
  </si>
  <si>
    <t xml:space="preserve">SRC-354</t>
  </si>
  <si>
    <t xml:space="preserve">Tashiro M, Fushimi K, Takazono T, et al. A mortality prediction rule for non-elderly patients with community-acquired pneumonia. BMC Pulm Med 2016;16:39</t>
  </si>
  <si>
    <t xml:space="preserve">10.1186/s12890-016-0199-z</t>
  </si>
  <si>
    <r>
      <rPr>
        <sz val="10"/>
        <rFont val="Noto Sans CJK SC"/>
        <family val="2"/>
      </rPr>
      <t xml:space="preserve">論文中の </t>
    </r>
    <r>
      <rPr>
        <sz val="10"/>
        <rFont val="Arial"/>
        <family val="0"/>
        <charset val="1"/>
      </rPr>
      <t xml:space="preserve">BUN </t>
    </r>
    <r>
      <rPr>
        <sz val="10"/>
        <rFont val="Noto Sans CJK SC"/>
        <family val="2"/>
      </rPr>
      <t xml:space="preserve">の基準は </t>
    </r>
    <r>
      <rPr>
        <sz val="10"/>
        <rFont val="Arial"/>
        <family val="0"/>
        <charset val="1"/>
      </rPr>
      <t xml:space="preserve">210 mg/L </t>
    </r>
    <r>
      <rPr>
        <sz val="10"/>
        <rFont val="Noto Sans CJK SC"/>
        <family val="2"/>
      </rPr>
      <t xml:space="preserve">と表記されており、</t>
    </r>
    <r>
      <rPr>
        <sz val="10"/>
        <rFont val="Arial"/>
        <family val="0"/>
        <charset val="1"/>
      </rPr>
      <t xml:space="preserve">21 mg/dL </t>
    </r>
    <r>
      <rPr>
        <sz val="10"/>
        <rFont val="Noto Sans CJK SC"/>
        <family val="2"/>
      </rPr>
      <t xml:space="preserve">に換算して記載した。年齢の基準値はこの論文に記載がない（</t>
    </r>
    <r>
      <rPr>
        <sz val="10"/>
        <rFont val="Arial"/>
        <family val="0"/>
        <charset val="1"/>
      </rPr>
      <t xml:space="preserve">RI-010 </t>
    </r>
    <r>
      <rPr>
        <sz val="10"/>
        <rFont val="Noto Sans CJK SC"/>
        <family val="2"/>
      </rPr>
      <t xml:space="preserve">を参照）。表から読み取り</t>
    </r>
  </si>
  <si>
    <t xml:space="preserve">RI-010</t>
  </si>
  <si>
    <r>
      <rPr>
        <sz val="10"/>
        <rFont val="Arial"/>
        <family val="0"/>
        <charset val="1"/>
      </rPr>
      <t xml:space="preserve">A-DROP </t>
    </r>
    <r>
      <rPr>
        <sz val="10"/>
        <rFont val="Noto Sans CJK SC"/>
        <family val="2"/>
      </rPr>
      <t xml:space="preserve">の年齢の項目は男性</t>
    </r>
    <r>
      <rPr>
        <sz val="10"/>
        <rFont val="Arial"/>
        <family val="0"/>
        <charset val="1"/>
      </rPr>
      <t xml:space="preserve">70</t>
    </r>
    <r>
      <rPr>
        <sz val="10"/>
        <rFont val="Noto Sans CJK SC"/>
        <family val="2"/>
      </rPr>
      <t xml:space="preserve">歳以上、女性</t>
    </r>
    <r>
      <rPr>
        <sz val="10"/>
        <rFont val="Arial"/>
        <family val="0"/>
        <charset val="1"/>
      </rPr>
      <t xml:space="preserve">75</t>
    </r>
    <r>
      <rPr>
        <sz val="10"/>
        <rFont val="Noto Sans CJK SC"/>
        <family val="2"/>
      </rPr>
      <t xml:space="preserve">歳以上で</t>
    </r>
    <r>
      <rPr>
        <sz val="10"/>
        <rFont val="Arial"/>
        <family val="0"/>
        <charset val="1"/>
      </rPr>
      <t xml:space="preserve">1</t>
    </r>
    <r>
      <rPr>
        <sz val="10"/>
        <rFont val="Noto Sans CJK SC"/>
        <family val="2"/>
      </rPr>
      <t xml:space="preserve">点となる。日本呼吸器学会は </t>
    </r>
    <r>
      <rPr>
        <sz val="10"/>
        <rFont val="Arial"/>
        <family val="0"/>
        <charset val="1"/>
      </rPr>
      <t xml:space="preserve">A-DROP 2</t>
    </r>
    <r>
      <rPr>
        <sz val="10"/>
        <rFont val="Noto Sans CJK SC"/>
        <family val="2"/>
      </rPr>
      <t xml:space="preserve">点以上で入院を推奨しており、米国の救急外来の患者</t>
    </r>
    <r>
      <rPr>
        <sz val="10"/>
        <rFont val="Arial"/>
        <family val="0"/>
        <charset val="1"/>
      </rPr>
      <t xml:space="preserve">2,308</t>
    </r>
    <r>
      <rPr>
        <sz val="10"/>
        <rFont val="Noto Sans CJK SC"/>
        <family val="2"/>
      </rPr>
      <t xml:space="preserve">人での検証では、</t>
    </r>
    <r>
      <rPr>
        <sz val="10"/>
        <rFont val="Arial"/>
        <family val="0"/>
        <charset val="1"/>
      </rPr>
      <t xml:space="preserve">A-DROP 2</t>
    </r>
    <r>
      <rPr>
        <sz val="10"/>
        <rFont val="Noto Sans CJK SC"/>
        <family val="2"/>
      </rPr>
      <t xml:space="preserve">点以上の入院予測の </t>
    </r>
    <r>
      <rPr>
        <sz val="10"/>
        <rFont val="Arial"/>
        <family val="0"/>
        <charset val="1"/>
      </rPr>
      <t xml:space="preserve">AUC </t>
    </r>
    <r>
      <rPr>
        <sz val="10"/>
        <rFont val="Noto Sans CJK SC"/>
        <family val="2"/>
      </rPr>
      <t xml:space="preserve">は</t>
    </r>
    <r>
      <rPr>
        <sz val="10"/>
        <rFont val="Arial"/>
        <family val="0"/>
        <charset val="1"/>
      </rPr>
      <t xml:space="preserve">0.78</t>
    </r>
    <r>
      <rPr>
        <sz val="10"/>
        <rFont val="Noto Sans CJK SC"/>
        <family val="2"/>
      </rPr>
      <t xml:space="preserve">、</t>
    </r>
    <r>
      <rPr>
        <sz val="10"/>
        <rFont val="Arial"/>
        <family val="0"/>
        <charset val="1"/>
      </rPr>
      <t xml:space="preserve">30</t>
    </r>
    <r>
      <rPr>
        <sz val="10"/>
        <rFont val="Noto Sans CJK SC"/>
        <family val="2"/>
      </rPr>
      <t xml:space="preserve">日死亡予測の </t>
    </r>
    <r>
      <rPr>
        <sz val="10"/>
        <rFont val="Arial"/>
        <family val="0"/>
        <charset val="1"/>
      </rPr>
      <t xml:space="preserve">AUC </t>
    </r>
    <r>
      <rPr>
        <sz val="10"/>
        <rFont val="Noto Sans CJK SC"/>
        <family val="2"/>
      </rPr>
      <t xml:space="preserve">は</t>
    </r>
    <r>
      <rPr>
        <sz val="10"/>
        <rFont val="Arial"/>
        <family val="0"/>
        <charset val="1"/>
      </rPr>
      <t xml:space="preserve">0.79</t>
    </r>
    <r>
      <rPr>
        <sz val="10"/>
        <rFont val="Noto Sans CJK SC"/>
        <family val="2"/>
      </rPr>
      <t xml:space="preserve">だった。</t>
    </r>
  </si>
  <si>
    <t xml:space="preserve">SRC-355</t>
  </si>
  <si>
    <t xml:space="preserve">Jones BE, Jones JP, Vines CG, Dean NC. Validating hospital admission criteria for decision support in pneumonia. BMC Pulm Med 2014;14:149</t>
  </si>
  <si>
    <t xml:space="preserve">10.1186/1471-2466-14-149</t>
  </si>
  <si>
    <r>
      <rPr>
        <sz val="10"/>
        <rFont val="Noto Sans CJK SC"/>
        <family val="2"/>
      </rPr>
      <t xml:space="preserve">論文の表では </t>
    </r>
    <r>
      <rPr>
        <sz val="10"/>
        <rFont val="Arial"/>
        <family val="0"/>
        <charset val="1"/>
      </rPr>
      <t xml:space="preserve">BUN </t>
    </r>
    <r>
      <rPr>
        <sz val="10"/>
        <rFont val="Noto Sans CJK SC"/>
        <family val="2"/>
      </rPr>
      <t xml:space="preserve">の基準が </t>
    </r>
    <r>
      <rPr>
        <sz val="10"/>
        <rFont val="Arial"/>
        <family val="0"/>
        <charset val="1"/>
      </rPr>
      <t xml:space="preserve">210 mg/dL </t>
    </r>
    <r>
      <rPr>
        <sz val="10"/>
        <rFont val="Noto Sans CJK SC"/>
        <family val="2"/>
      </rPr>
      <t xml:space="preserve">と印刷されており、誤植と考えられる（</t>
    </r>
    <r>
      <rPr>
        <sz val="10"/>
        <rFont val="Arial"/>
        <family val="0"/>
        <charset val="1"/>
      </rPr>
      <t xml:space="preserve">21 mg/dL </t>
    </r>
    <r>
      <rPr>
        <sz val="10"/>
        <rFont val="Noto Sans CJK SC"/>
        <family val="2"/>
      </rPr>
      <t xml:space="preserve">が正しい）。表から読み取り。検証は米国の単一医療システムの後ろ向き研究</t>
    </r>
  </si>
  <si>
    <t xml:space="preserve">RI-011</t>
  </si>
  <si>
    <r>
      <rPr>
        <sz val="10"/>
        <rFont val="Noto Sans CJK SC"/>
        <family val="2"/>
      </rPr>
      <t xml:space="preserve">成人肺炎診療ガイドライン</t>
    </r>
    <r>
      <rPr>
        <sz val="10"/>
        <rFont val="Arial"/>
        <family val="0"/>
        <charset val="1"/>
      </rPr>
      <t xml:space="preserve">2024</t>
    </r>
    <r>
      <rPr>
        <sz val="10"/>
        <rFont val="Noto Sans CJK SC"/>
        <family val="2"/>
      </rPr>
      <t xml:space="preserve">の市中肺炎の診療の流れでは、まず敗血症性ショックの有無を判断し、次に </t>
    </r>
    <r>
      <rPr>
        <sz val="10"/>
        <rFont val="Arial"/>
        <family val="0"/>
        <charset val="1"/>
      </rPr>
      <t xml:space="preserve">A-DROP </t>
    </r>
    <r>
      <rPr>
        <sz val="10"/>
        <rFont val="Noto Sans CJK SC"/>
        <family val="2"/>
      </rPr>
      <t xml:space="preserve">で重症度を評価して治療の場を決める。重症〜超重症や敗血症性ショックでは </t>
    </r>
    <r>
      <rPr>
        <sz val="10"/>
        <rFont val="Arial"/>
        <family val="0"/>
        <charset val="1"/>
      </rPr>
      <t xml:space="preserve">ICU </t>
    </r>
    <r>
      <rPr>
        <sz val="10"/>
        <rFont val="Noto Sans CJK SC"/>
        <family val="2"/>
      </rPr>
      <t xml:space="preserve">またはそれに準じる病室、中等症〜重症では一般病棟への入院、軽症〜中等症では外来治療も選択肢となる。市中肺炎の流れには耐性菌リスクの判定は含まれない。</t>
    </r>
  </si>
  <si>
    <t xml:space="preserve">フローチャートの文字の抽出が一部崩れており、表から読み取り。中等症の扱い（外来と入院の境界）は本文で確認が要る</t>
  </si>
  <si>
    <t xml:space="preserve">RI-012</t>
  </si>
  <si>
    <r>
      <rPr>
        <sz val="10"/>
        <rFont val="Noto Sans CJK SC"/>
        <family val="2"/>
      </rPr>
      <t xml:space="preserve">成人肺炎診療ガイドライン</t>
    </r>
    <r>
      <rPr>
        <sz val="10"/>
        <rFont val="Arial"/>
        <family val="0"/>
        <charset val="1"/>
      </rPr>
      <t xml:space="preserve">2024</t>
    </r>
    <r>
      <rPr>
        <sz val="10"/>
        <rFont val="Noto Sans CJK SC"/>
        <family val="2"/>
      </rPr>
      <t xml:space="preserve">は、市中肺炎の重症度評価に </t>
    </r>
    <r>
      <rPr>
        <sz val="10"/>
        <rFont val="Arial"/>
        <family val="0"/>
        <charset val="1"/>
      </rPr>
      <t xml:space="preserve">CURB-65 </t>
    </r>
    <r>
      <rPr>
        <sz val="10"/>
        <rFont val="Noto Sans CJK SC"/>
        <family val="2"/>
      </rPr>
      <t xml:space="preserve">や </t>
    </r>
    <r>
      <rPr>
        <sz val="10"/>
        <rFont val="Arial"/>
        <family val="0"/>
        <charset val="1"/>
      </rPr>
      <t xml:space="preserve">PSI </t>
    </r>
    <r>
      <rPr>
        <sz val="10"/>
        <rFont val="Noto Sans CJK SC"/>
        <family val="2"/>
      </rPr>
      <t xml:space="preserve">ではなく </t>
    </r>
    <r>
      <rPr>
        <sz val="10"/>
        <rFont val="Arial"/>
        <family val="0"/>
        <charset val="1"/>
      </rPr>
      <t xml:space="preserve">A-DROP </t>
    </r>
    <r>
      <rPr>
        <sz val="10"/>
        <rFont val="Noto Sans CJK SC"/>
        <family val="2"/>
      </rPr>
      <t xml:space="preserve">を用いることを弱く推奨している（エビデンスの確実性 </t>
    </r>
    <r>
      <rPr>
        <sz val="10"/>
        <rFont val="Arial"/>
        <family val="0"/>
        <charset val="1"/>
      </rPr>
      <t xml:space="preserve">C</t>
    </r>
    <r>
      <rPr>
        <sz val="10"/>
        <rFont val="Noto Sans CJK SC"/>
        <family val="2"/>
      </rPr>
      <t xml:space="preserve">）。</t>
    </r>
  </si>
  <si>
    <r>
      <rPr>
        <sz val="10"/>
        <rFont val="Noto Sans CJK SC"/>
        <family val="2"/>
      </rPr>
      <t xml:space="preserve">欧米の重症度評価（</t>
    </r>
    <r>
      <rPr>
        <sz val="10"/>
        <rFont val="Arial"/>
        <family val="0"/>
        <charset val="1"/>
      </rPr>
      <t xml:space="preserve">CURB-65</t>
    </r>
    <r>
      <rPr>
        <sz val="10"/>
        <rFont val="Noto Sans CJK SC"/>
        <family val="2"/>
      </rPr>
      <t xml:space="preserve">・</t>
    </r>
    <r>
      <rPr>
        <sz val="10"/>
        <rFont val="Arial"/>
        <family val="0"/>
        <charset val="1"/>
      </rPr>
      <t xml:space="preserve">PSI</t>
    </r>
    <r>
      <rPr>
        <sz val="10"/>
        <rFont val="Noto Sans CJK SC"/>
        <family val="2"/>
      </rPr>
      <t xml:space="preserve">）の推奨はこの出典では確認していない</t>
    </r>
  </si>
  <si>
    <t xml:space="preserve">RI-013</t>
  </si>
  <si>
    <r>
      <rPr>
        <sz val="10"/>
        <rFont val="Noto Sans CJK SC"/>
        <family val="2"/>
      </rPr>
      <t xml:space="preserve">成人肺炎診療ガイドライン</t>
    </r>
    <r>
      <rPr>
        <sz val="10"/>
        <rFont val="Arial"/>
        <family val="0"/>
        <charset val="1"/>
      </rPr>
      <t xml:space="preserve">2024</t>
    </r>
    <r>
      <rPr>
        <sz val="10"/>
        <rFont val="Noto Sans CJK SC"/>
        <family val="2"/>
      </rPr>
      <t xml:space="preserve">は、市中肺炎で症状と検査所見が改善すれば注射薬から経口薬へ切り替えるスイッチ療法を強く推奨し（確実性 </t>
    </r>
    <r>
      <rPr>
        <sz val="10"/>
        <rFont val="Arial"/>
        <family val="0"/>
        <charset val="1"/>
      </rPr>
      <t xml:space="preserve">B</t>
    </r>
    <r>
      <rPr>
        <sz val="10"/>
        <rFont val="Noto Sans CJK SC"/>
        <family val="2"/>
      </rPr>
      <t xml:space="preserve">）、初期治療が有効なら治療期間を</t>
    </r>
    <r>
      <rPr>
        <sz val="10"/>
        <rFont val="Arial"/>
        <family val="0"/>
        <charset val="1"/>
      </rPr>
      <t xml:space="preserve">1</t>
    </r>
    <r>
      <rPr>
        <sz val="10"/>
        <rFont val="Noto Sans CJK SC"/>
        <family val="2"/>
      </rPr>
      <t xml:space="preserve">週間以内とする短期治療を弱く推奨している（確実性 </t>
    </r>
    <r>
      <rPr>
        <sz val="10"/>
        <rFont val="Arial"/>
        <family val="0"/>
        <charset val="1"/>
      </rPr>
      <t xml:space="preserve">B</t>
    </r>
    <r>
      <rPr>
        <sz val="10"/>
        <rFont val="Noto Sans CJK SC"/>
        <family val="2"/>
      </rPr>
      <t xml:space="preserve">）。</t>
    </r>
  </si>
  <si>
    <t xml:space="preserve">RI-014</t>
  </si>
  <si>
    <r>
      <rPr>
        <sz val="10"/>
        <rFont val="Noto Sans CJK SC"/>
        <family val="2"/>
      </rPr>
      <t xml:space="preserve">成人肺炎診療ガイドライン</t>
    </r>
    <r>
      <rPr>
        <sz val="10"/>
        <rFont val="Arial"/>
        <family val="0"/>
        <charset val="1"/>
      </rPr>
      <t xml:space="preserve">2024</t>
    </r>
    <r>
      <rPr>
        <sz val="10"/>
        <rFont val="Noto Sans CJK SC"/>
        <family val="2"/>
      </rPr>
      <t xml:space="preserve">は、市中肺炎の重症例では</t>
    </r>
    <r>
      <rPr>
        <sz val="10"/>
        <rFont val="Arial"/>
        <family val="0"/>
        <charset val="1"/>
      </rPr>
      <t xml:space="preserve">β-</t>
    </r>
    <r>
      <rPr>
        <sz val="10"/>
        <rFont val="Noto Sans CJK SC"/>
        <family val="2"/>
      </rPr>
      <t xml:space="preserve">ラクタム系薬にマクロライド系薬を併用し、非重症例では併用しないことを弱く推奨している（確実性 </t>
    </r>
    <r>
      <rPr>
        <sz val="10"/>
        <rFont val="Arial"/>
        <family val="0"/>
        <charset val="1"/>
      </rPr>
      <t xml:space="preserve">C</t>
    </r>
    <r>
      <rPr>
        <sz val="10"/>
        <rFont val="Noto Sans CJK SC"/>
        <family val="2"/>
      </rPr>
      <t xml:space="preserve">）。</t>
    </r>
  </si>
  <si>
    <t xml:space="preserve">具体的な薬剤名・用量の推奨は今回抽出できた範囲に含まれない</t>
  </si>
  <si>
    <t xml:space="preserve">RI-015</t>
  </si>
  <si>
    <r>
      <rPr>
        <sz val="10"/>
        <rFont val="Noto Sans CJK SC"/>
        <family val="2"/>
      </rPr>
      <t xml:space="preserve">成人肺炎診療ガイドライン</t>
    </r>
    <r>
      <rPr>
        <sz val="10"/>
        <rFont val="Arial"/>
        <family val="0"/>
        <charset val="1"/>
      </rPr>
      <t xml:space="preserve">2024</t>
    </r>
    <r>
      <rPr>
        <sz val="10"/>
        <rFont val="Noto Sans CJK SC"/>
        <family val="2"/>
      </rPr>
      <t xml:space="preserve">は、市中肺炎の重症例では抗菌薬に全身性ステロイドを併用し、非重症例では併用しないことを弱く推奨している（確実性 </t>
    </r>
    <r>
      <rPr>
        <sz val="10"/>
        <rFont val="Arial"/>
        <family val="0"/>
        <charset val="1"/>
      </rPr>
      <t xml:space="preserve">C</t>
    </r>
    <r>
      <rPr>
        <sz val="10"/>
        <rFont val="Noto Sans CJK SC"/>
        <family val="2"/>
      </rPr>
      <t xml:space="preserve">）。</t>
    </r>
  </si>
  <si>
    <t xml:space="preserve">ステロイドの種類・量・期間は今回抽出できた範囲に含まれない</t>
  </si>
  <si>
    <t xml:space="preserve">RI-016</t>
  </si>
  <si>
    <t xml:space="preserve">院内肺炎</t>
  </si>
  <si>
    <r>
      <rPr>
        <sz val="10"/>
        <rFont val="Noto Sans CJK SC"/>
        <family val="2"/>
      </rPr>
      <t xml:space="preserve">院内肺炎（</t>
    </r>
    <r>
      <rPr>
        <sz val="10"/>
        <rFont val="Arial"/>
        <family val="0"/>
        <charset val="1"/>
      </rPr>
      <t xml:space="preserve">HAP</t>
    </r>
    <r>
      <rPr>
        <sz val="10"/>
        <rFont val="Noto Sans CJK SC"/>
        <family val="2"/>
      </rPr>
      <t xml:space="preserve">）は入院後</t>
    </r>
    <r>
      <rPr>
        <sz val="10"/>
        <rFont val="Arial"/>
        <family val="0"/>
        <charset val="1"/>
      </rPr>
      <t xml:space="preserve">48</t>
    </r>
    <r>
      <rPr>
        <sz val="10"/>
        <rFont val="Noto Sans CJK SC"/>
        <family val="2"/>
      </rPr>
      <t xml:space="preserve">時間以上たってから新たに発症した肺炎をいい、人工呼吸器関連肺炎（</t>
    </r>
    <r>
      <rPr>
        <sz val="10"/>
        <rFont val="Arial"/>
        <family val="0"/>
        <charset val="1"/>
      </rPr>
      <t xml:space="preserve">VAP</t>
    </r>
    <r>
      <rPr>
        <sz val="10"/>
        <rFont val="Noto Sans CJK SC"/>
        <family val="2"/>
      </rPr>
      <t xml:space="preserve">）は気管挿管による人工呼吸の開始から</t>
    </r>
    <r>
      <rPr>
        <sz val="10"/>
        <rFont val="Arial"/>
        <family val="0"/>
        <charset val="1"/>
      </rPr>
      <t xml:space="preserve">48</t>
    </r>
    <r>
      <rPr>
        <sz val="10"/>
        <rFont val="Noto Sans CJK SC"/>
        <family val="2"/>
      </rPr>
      <t xml:space="preserve">時間以降に新たに発症した院内肺炎をいう。</t>
    </r>
  </si>
  <si>
    <r>
      <rPr>
        <sz val="10"/>
        <rFont val="Noto Sans CJK SC"/>
        <family val="2"/>
      </rPr>
      <t xml:space="preserve">医学各論 Ⅳ</t>
    </r>
    <r>
      <rPr>
        <sz val="10"/>
        <rFont val="Arial"/>
        <family val="0"/>
        <charset val="1"/>
      </rPr>
      <t xml:space="preserve">-1-B-②</t>
    </r>
    <r>
      <rPr>
        <sz val="10"/>
        <rFont val="Noto Sans CJK SC"/>
        <family val="2"/>
      </rPr>
      <t xml:space="preserve">（院内肺炎、</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</si>
  <si>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TBL-01-00-599 (id: JlvnmYE)</t>
    </r>
  </si>
  <si>
    <t xml:space="preserve">RI-017</t>
  </si>
  <si>
    <r>
      <rPr>
        <sz val="10"/>
        <rFont val="Noto Sans CJK SC"/>
        <family val="2"/>
      </rPr>
      <t xml:space="preserve">成人肺炎診療ガイドライン</t>
    </r>
    <r>
      <rPr>
        <sz val="10"/>
        <rFont val="Arial"/>
        <family val="0"/>
        <charset val="1"/>
      </rPr>
      <t xml:space="preserve">2024</t>
    </r>
    <r>
      <rPr>
        <sz val="10"/>
        <rFont val="Noto Sans CJK SC"/>
        <family val="2"/>
      </rPr>
      <t xml:space="preserve">の院内肺炎の診療の流れでは、敗血症性ショックの有無を判断したあと </t>
    </r>
    <r>
      <rPr>
        <sz val="10"/>
        <rFont val="Arial"/>
        <family val="0"/>
        <charset val="1"/>
      </rPr>
      <t xml:space="preserve">I-ROAD </t>
    </r>
    <r>
      <rPr>
        <sz val="10"/>
        <rFont val="Noto Sans CJK SC"/>
        <family val="2"/>
      </rPr>
      <t xml:space="preserve">で重症度を評価し、耐性菌リスクを判定する。</t>
    </r>
    <r>
      <rPr>
        <sz val="10"/>
        <rFont val="Arial"/>
        <family val="0"/>
        <charset val="1"/>
      </rPr>
      <t xml:space="preserve">I-ROAD </t>
    </r>
    <r>
      <rPr>
        <sz val="10"/>
        <rFont val="Noto Sans CJK SC"/>
        <family val="2"/>
      </rPr>
      <t xml:space="preserve">で中等症・重症、敗血症性ショック、または耐性菌リスク因子が</t>
    </r>
    <r>
      <rPr>
        <sz val="10"/>
        <rFont val="Arial"/>
        <family val="0"/>
        <charset val="1"/>
      </rPr>
      <t xml:space="preserve">2</t>
    </r>
    <r>
      <rPr>
        <sz val="10"/>
        <rFont val="Noto Sans CJK SC"/>
        <family val="2"/>
      </rPr>
      <t xml:space="preserve">個以上なら広域抗菌薬を検討し、軽症でリスク因子が</t>
    </r>
    <r>
      <rPr>
        <sz val="10"/>
        <rFont val="Arial"/>
        <family val="0"/>
        <charset val="1"/>
      </rPr>
      <t xml:space="preserve">1</t>
    </r>
    <r>
      <rPr>
        <sz val="10"/>
        <rFont val="Noto Sans CJK SC"/>
        <family val="2"/>
      </rPr>
      <t xml:space="preserve">個以下なら狭域抗菌薬から始める。</t>
    </r>
  </si>
  <si>
    <r>
      <rPr>
        <sz val="10"/>
        <rFont val="Arial"/>
        <family val="0"/>
        <charset val="1"/>
      </rPr>
      <t xml:space="preserve">I-ROAD </t>
    </r>
    <r>
      <rPr>
        <sz val="10"/>
        <rFont val="Noto Sans CJK SC"/>
        <family val="2"/>
      </rPr>
      <t xml:space="preserve">の各項目と基準値は今回抽出できた範囲に含まれない。フローチャートの抽出が一部崩れており、表から読み取り</t>
    </r>
  </si>
  <si>
    <t xml:space="preserve">RI-018</t>
  </si>
  <si>
    <r>
      <rPr>
        <sz val="10"/>
        <rFont val="Noto Sans CJK SC"/>
        <family val="2"/>
      </rPr>
      <t xml:space="preserve">成人肺炎診療ガイドライン</t>
    </r>
    <r>
      <rPr>
        <sz val="10"/>
        <rFont val="Arial"/>
        <family val="0"/>
        <charset val="1"/>
      </rPr>
      <t xml:space="preserve">2024</t>
    </r>
    <r>
      <rPr>
        <sz val="10"/>
        <rFont val="Noto Sans CJK SC"/>
        <family val="2"/>
      </rPr>
      <t xml:space="preserve">は、院内肺炎で、抗緑膿菌作用のある広域抗菌薬をルーチンに使わないこと（確実性 </t>
    </r>
    <r>
      <rPr>
        <sz val="10"/>
        <rFont val="Arial"/>
        <family val="0"/>
        <charset val="1"/>
      </rPr>
      <t xml:space="preserve">C</t>
    </r>
    <r>
      <rPr>
        <sz val="10"/>
        <rFont val="Noto Sans CJK SC"/>
        <family val="2"/>
      </rPr>
      <t xml:space="preserve">）、初期治療で抗 </t>
    </r>
    <r>
      <rPr>
        <sz val="10"/>
        <rFont val="Arial"/>
        <family val="0"/>
        <charset val="1"/>
      </rPr>
      <t xml:space="preserve">MRSA </t>
    </r>
    <r>
      <rPr>
        <sz val="10"/>
        <rFont val="Noto Sans CJK SC"/>
        <family val="2"/>
      </rPr>
      <t xml:space="preserve">薬をルーチンに併用しないこと（確実性 </t>
    </r>
    <r>
      <rPr>
        <sz val="10"/>
        <rFont val="Arial"/>
        <family val="0"/>
        <charset val="1"/>
      </rPr>
      <t xml:space="preserve">C</t>
    </r>
    <r>
      <rPr>
        <sz val="10"/>
        <rFont val="Noto Sans CJK SC"/>
        <family val="2"/>
      </rPr>
      <t xml:space="preserve">）、</t>
    </r>
    <r>
      <rPr>
        <sz val="10"/>
        <rFont val="Arial"/>
        <family val="0"/>
        <charset val="1"/>
      </rPr>
      <t xml:space="preserve">de-escalation </t>
    </r>
    <r>
      <rPr>
        <sz val="10"/>
        <rFont val="Noto Sans CJK SC"/>
        <family val="2"/>
      </rPr>
      <t xml:space="preserve">を行うこと（確実性 </t>
    </r>
    <r>
      <rPr>
        <sz val="10"/>
        <rFont val="Arial"/>
        <family val="0"/>
        <charset val="1"/>
      </rPr>
      <t xml:space="preserve">D</t>
    </r>
    <r>
      <rPr>
        <sz val="10"/>
        <rFont val="Noto Sans CJK SC"/>
        <family val="2"/>
      </rPr>
      <t xml:space="preserve">）、治療期間を</t>
    </r>
    <r>
      <rPr>
        <sz val="10"/>
        <rFont val="Arial"/>
        <family val="0"/>
        <charset val="1"/>
      </rPr>
      <t xml:space="preserve">1</t>
    </r>
    <r>
      <rPr>
        <sz val="10"/>
        <rFont val="Noto Sans CJK SC"/>
        <family val="2"/>
      </rPr>
      <t xml:space="preserve">週間以内とすること（確実性 </t>
    </r>
    <r>
      <rPr>
        <sz val="10"/>
        <rFont val="Arial"/>
        <family val="0"/>
        <charset val="1"/>
      </rPr>
      <t xml:space="preserve">C</t>
    </r>
    <r>
      <rPr>
        <sz val="10"/>
        <rFont val="Noto Sans CJK SC"/>
        <family val="2"/>
      </rPr>
      <t xml:space="preserve">）を、いずれも弱く推奨している。</t>
    </r>
  </si>
  <si>
    <t xml:space="preserve">RI-019</t>
  </si>
  <si>
    <r>
      <rPr>
        <sz val="10"/>
        <rFont val="Noto Sans CJK SC"/>
        <family val="2"/>
      </rPr>
      <t xml:space="preserve">成人肺炎診療ガイドライン</t>
    </r>
    <r>
      <rPr>
        <sz val="10"/>
        <rFont val="Arial"/>
        <family val="0"/>
        <charset val="1"/>
      </rPr>
      <t xml:space="preserve">2024</t>
    </r>
    <r>
      <rPr>
        <sz val="10"/>
        <rFont val="Noto Sans CJK SC"/>
        <family val="2"/>
      </rPr>
      <t xml:space="preserve">は、人工呼吸器関連肺炎について、気管支鏡を用いた侵襲的な培養を行わないこと、経験的治療は抗緑膿菌薬の多剤併用ではなく単剤とすること、カルバペネム系薬ではなく非カルバペネム系薬を使うこと、投与期間を比較的短くすることを、いずれも弱く推奨している（確実性 </t>
    </r>
    <r>
      <rPr>
        <sz val="10"/>
        <rFont val="Arial"/>
        <family val="0"/>
        <charset val="1"/>
      </rPr>
      <t xml:space="preserve">C</t>
    </r>
    <r>
      <rPr>
        <sz val="10"/>
        <rFont val="Noto Sans CJK SC"/>
        <family val="2"/>
      </rPr>
      <t xml:space="preserve">）。</t>
    </r>
  </si>
  <si>
    <t xml:space="preserve">「比較的短期間」の具体的な日数は今回抽出できた範囲に含まれない</t>
  </si>
  <si>
    <t xml:space="preserve">RI-020</t>
  </si>
  <si>
    <t xml:space="preserve">医療・介護関連肺炎</t>
  </si>
  <si>
    <r>
      <rPr>
        <sz val="10"/>
        <rFont val="Noto Sans CJK SC"/>
        <family val="2"/>
      </rPr>
      <t xml:space="preserve">医療・介護関連肺炎（</t>
    </r>
    <r>
      <rPr>
        <sz val="10"/>
        <rFont val="Arial"/>
        <family val="0"/>
        <charset val="1"/>
      </rPr>
      <t xml:space="preserve">NHCAP</t>
    </r>
    <r>
      <rPr>
        <sz val="10"/>
        <rFont val="Noto Sans CJK SC"/>
        <family val="2"/>
      </rPr>
      <t xml:space="preserve">）は、院内肺炎以外で、長期療養型病床（精神病床を含む）や介護施設への入所、過去</t>
    </r>
    <r>
      <rPr>
        <sz val="10"/>
        <rFont val="Arial"/>
        <family val="0"/>
        <charset val="1"/>
      </rPr>
      <t xml:space="preserve">90</t>
    </r>
    <r>
      <rPr>
        <sz val="10"/>
        <rFont val="Noto Sans CJK SC"/>
        <family val="2"/>
      </rPr>
      <t xml:space="preserve">日以内の退院、介護を要する高齢者・身体障害者、通院での継続的な血管内治療（透析、抗菌薬、化学療法、免疫抑制薬など）のいずれかにあてはまる人に発症した肺炎をいう。</t>
    </r>
  </si>
  <si>
    <r>
      <rPr>
        <sz val="10"/>
        <rFont val="Noto Sans CJK SC"/>
        <family val="2"/>
      </rPr>
      <t xml:space="preserve">医学各論 Ⅳ</t>
    </r>
    <r>
      <rPr>
        <sz val="10"/>
        <rFont val="Arial"/>
        <family val="0"/>
        <charset val="1"/>
      </rPr>
      <t xml:space="preserve">-1-B-③</t>
    </r>
    <r>
      <rPr>
        <sz val="10"/>
        <rFont val="Noto Sans CJK SC"/>
        <family val="2"/>
      </rPr>
      <t xml:space="preserve">（医療・介護関連肺炎、</t>
    </r>
    <r>
      <rPr>
        <sz val="10"/>
        <rFont val="Arial"/>
        <family val="0"/>
        <charset val="1"/>
      </rPr>
      <t xml:space="preserve">a</t>
    </r>
    <r>
      <rPr>
        <sz val="10"/>
        <rFont val="Noto Sans CJK SC"/>
        <family val="2"/>
      </rPr>
      <t xml:space="preserve">）</t>
    </r>
  </si>
  <si>
    <t xml:space="preserve">RI-021</t>
  </si>
  <si>
    <r>
      <rPr>
        <sz val="10"/>
        <rFont val="Noto Sans CJK SC"/>
        <family val="2"/>
      </rPr>
      <t xml:space="preserve">成人肺炎診療ガイドライン</t>
    </r>
    <r>
      <rPr>
        <sz val="10"/>
        <rFont val="Arial"/>
        <family val="0"/>
        <charset val="1"/>
      </rPr>
      <t xml:space="preserve">2024</t>
    </r>
    <r>
      <rPr>
        <sz val="10"/>
        <rFont val="Noto Sans CJK SC"/>
        <family val="2"/>
      </rPr>
      <t xml:space="preserve">は、医療・介護関連肺炎の重症度を </t>
    </r>
    <r>
      <rPr>
        <sz val="10"/>
        <rFont val="Arial"/>
        <family val="0"/>
        <charset val="1"/>
      </rPr>
      <t xml:space="preserve">A-DROP </t>
    </r>
    <r>
      <rPr>
        <sz val="10"/>
        <rFont val="Noto Sans CJK SC"/>
        <family val="2"/>
      </rPr>
      <t xml:space="preserve">または </t>
    </r>
    <r>
      <rPr>
        <sz val="10"/>
        <rFont val="Arial"/>
        <family val="0"/>
        <charset val="1"/>
      </rPr>
      <t xml:space="preserve">I-ROAD </t>
    </r>
    <r>
      <rPr>
        <sz val="10"/>
        <rFont val="Noto Sans CJK SC"/>
        <family val="2"/>
      </rPr>
      <t xml:space="preserve">で評価することを弱く推奨する（確実性 </t>
    </r>
    <r>
      <rPr>
        <sz val="10"/>
        <rFont val="Arial"/>
        <family val="0"/>
        <charset val="1"/>
      </rPr>
      <t xml:space="preserve">C</t>
    </r>
    <r>
      <rPr>
        <sz val="10"/>
        <rFont val="Noto Sans CJK SC"/>
        <family val="2"/>
      </rPr>
      <t xml:space="preserve">）。</t>
    </r>
    <r>
      <rPr>
        <sz val="10"/>
        <rFont val="Arial"/>
        <family val="0"/>
        <charset val="1"/>
      </rPr>
      <t xml:space="preserve">A-DROP 3</t>
    </r>
    <r>
      <rPr>
        <sz val="10"/>
        <rFont val="Noto Sans CJK SC"/>
        <family val="2"/>
      </rPr>
      <t xml:space="preserve">点以上の重症例では耐性菌リスク因子</t>
    </r>
    <r>
      <rPr>
        <sz val="10"/>
        <rFont val="Arial"/>
        <family val="0"/>
        <charset val="1"/>
      </rPr>
      <t xml:space="preserve">1</t>
    </r>
    <r>
      <rPr>
        <sz val="10"/>
        <rFont val="Noto Sans CJK SC"/>
        <family val="2"/>
      </rPr>
      <t xml:space="preserve">個以上、</t>
    </r>
    <r>
      <rPr>
        <sz val="10"/>
        <rFont val="Arial"/>
        <family val="0"/>
        <charset val="1"/>
      </rPr>
      <t xml:space="preserve">2</t>
    </r>
    <r>
      <rPr>
        <sz val="10"/>
        <rFont val="Noto Sans CJK SC"/>
        <family val="2"/>
      </rPr>
      <t xml:space="preserve">点以下の非重症例では</t>
    </r>
    <r>
      <rPr>
        <sz val="10"/>
        <rFont val="Arial"/>
        <family val="0"/>
        <charset val="1"/>
      </rPr>
      <t xml:space="preserve">3</t>
    </r>
    <r>
      <rPr>
        <sz val="10"/>
        <rFont val="Noto Sans CJK SC"/>
        <family val="2"/>
      </rPr>
      <t xml:space="preserve">個以上で広域抗菌薬を検討する。緑膿菌をカバーする広域抗菌薬を一律に使わないことも弱く推奨されている（確実性 </t>
    </r>
    <r>
      <rPr>
        <sz val="10"/>
        <rFont val="Arial"/>
        <family val="0"/>
        <charset val="1"/>
      </rPr>
      <t xml:space="preserve">D</t>
    </r>
    <r>
      <rPr>
        <sz val="10"/>
        <rFont val="Noto Sans CJK SC"/>
        <family val="2"/>
      </rPr>
      <t xml:space="preserve">）。</t>
    </r>
  </si>
  <si>
    <t xml:space="preserve">フローチャートの抽出が一部崩れており、表から読み取り</t>
  </si>
  <si>
    <t xml:space="preserve">RI-022</t>
  </si>
  <si>
    <r>
      <rPr>
        <sz val="10"/>
        <rFont val="Noto Sans CJK SC"/>
        <family val="2"/>
      </rPr>
      <t xml:space="preserve">医療・介護関連肺炎（</t>
    </r>
    <r>
      <rPr>
        <sz val="10"/>
        <rFont val="Arial"/>
        <family val="0"/>
        <charset val="1"/>
      </rPr>
      <t xml:space="preserve">NHCAP</t>
    </r>
    <r>
      <rPr>
        <sz val="10"/>
        <rFont val="Noto Sans CJK SC"/>
        <family val="2"/>
      </rPr>
      <t xml:space="preserve">）は、米国 </t>
    </r>
    <r>
      <rPr>
        <sz val="10"/>
        <rFont val="Arial"/>
        <family val="0"/>
        <charset val="1"/>
      </rPr>
      <t xml:space="preserve">ATS/IDSA </t>
    </r>
    <r>
      <rPr>
        <sz val="10"/>
        <rFont val="Noto Sans CJK SC"/>
        <family val="2"/>
      </rPr>
      <t xml:space="preserve">の医療ケア関連肺炎（</t>
    </r>
    <r>
      <rPr>
        <sz val="10"/>
        <rFont val="Arial"/>
        <family val="0"/>
        <charset val="1"/>
      </rPr>
      <t xml:space="preserve">HCAP</t>
    </r>
    <r>
      <rPr>
        <sz val="10"/>
        <rFont val="Noto Sans CJK SC"/>
        <family val="2"/>
      </rPr>
      <t xml:space="preserve">）を日本向けに改変した分類である。海外では広域抗菌薬の過剰使用への懸念から </t>
    </r>
    <r>
      <rPr>
        <sz val="10"/>
        <rFont val="Arial"/>
        <family val="0"/>
        <charset val="1"/>
      </rPr>
      <t xml:space="preserve">HCAP </t>
    </r>
    <r>
      <rPr>
        <sz val="10"/>
        <rFont val="Noto Sans CJK SC"/>
        <family val="2"/>
      </rPr>
      <t xml:space="preserve">の概念が使われなくなっているが、日本の</t>
    </r>
    <r>
      <rPr>
        <sz val="10"/>
        <rFont val="Arial"/>
        <family val="0"/>
        <charset val="1"/>
      </rPr>
      <t xml:space="preserve">2024</t>
    </r>
    <r>
      <rPr>
        <sz val="10"/>
        <rFont val="Noto Sans CJK SC"/>
        <family val="2"/>
      </rPr>
      <t xml:space="preserve">年版は高齢者のために </t>
    </r>
    <r>
      <rPr>
        <sz val="10"/>
        <rFont val="Arial"/>
        <family val="0"/>
        <charset val="1"/>
      </rPr>
      <t xml:space="preserve">NHCAP </t>
    </r>
    <r>
      <rPr>
        <sz val="10"/>
        <rFont val="Noto Sans CJK SC"/>
        <family val="2"/>
      </rPr>
      <t xml:space="preserve">を残し、抗菌薬の使い方をより厳しく絞っている。</t>
    </r>
  </si>
  <si>
    <t xml:space="preserve">英語版の抄録で確認した内容</t>
  </si>
  <si>
    <t xml:space="preserve">RI-023</t>
  </si>
  <si>
    <r>
      <rPr>
        <sz val="10"/>
        <rFont val="Noto Sans CJK SC"/>
        <family val="2"/>
      </rPr>
      <t xml:space="preserve">成人肺炎診療ガイドライン</t>
    </r>
    <r>
      <rPr>
        <sz val="10"/>
        <rFont val="Arial"/>
        <family val="0"/>
        <charset val="1"/>
      </rPr>
      <t xml:space="preserve">2024</t>
    </r>
    <r>
      <rPr>
        <sz val="10"/>
        <rFont val="Noto Sans CJK SC"/>
        <family val="2"/>
      </rPr>
      <t xml:space="preserve">は、院内肺炎・医療・介護関連肺炎の耐性菌リスク因子として、経腸栄養、活動性の低下・歩行不能、免疫抑制状態、透析を含む慢性腎臓病、過去</t>
    </r>
    <r>
      <rPr>
        <sz val="10"/>
        <rFont val="Arial"/>
        <family val="0"/>
        <charset val="1"/>
      </rPr>
      <t xml:space="preserve">90</t>
    </r>
    <r>
      <rPr>
        <sz val="10"/>
        <rFont val="Noto Sans CJK SC"/>
        <family val="2"/>
      </rPr>
      <t xml:space="preserve">日以内の抗菌薬使用歴、過去</t>
    </r>
    <r>
      <rPr>
        <sz val="10"/>
        <rFont val="Arial"/>
        <family val="0"/>
        <charset val="1"/>
      </rPr>
      <t xml:space="preserve">90</t>
    </r>
    <r>
      <rPr>
        <sz val="10"/>
        <rFont val="Noto Sans CJK SC"/>
        <family val="2"/>
      </rPr>
      <t xml:space="preserve">日以内の入院歴、過去</t>
    </r>
    <r>
      <rPr>
        <sz val="10"/>
        <rFont val="Arial"/>
        <family val="0"/>
        <charset val="1"/>
      </rPr>
      <t xml:space="preserve">1</t>
    </r>
    <r>
      <rPr>
        <sz val="10"/>
        <rFont val="Noto Sans CJK SC"/>
        <family val="2"/>
      </rPr>
      <t xml:space="preserve">年以内の耐性菌検出歴を臨床背景として挙げ、低アルブミン血症、挿管による人工呼吸管理、</t>
    </r>
    <r>
      <rPr>
        <sz val="10"/>
        <rFont val="Arial"/>
        <family val="0"/>
        <charset val="1"/>
      </rPr>
      <t xml:space="preserve">ICU </t>
    </r>
    <r>
      <rPr>
        <sz val="10"/>
        <rFont val="Noto Sans CJK SC"/>
        <family val="2"/>
      </rPr>
      <t xml:space="preserve">での発症、敗血症・敗血症性ショックを発症時の状況として挙げている。</t>
    </r>
  </si>
  <si>
    <r>
      <rPr>
        <sz val="10"/>
        <rFont val="Noto Sans CJK SC"/>
        <family val="2"/>
      </rPr>
      <t xml:space="preserve">医学各論 Ⅳ</t>
    </r>
    <r>
      <rPr>
        <sz val="10"/>
        <rFont val="Arial"/>
        <family val="0"/>
        <charset val="1"/>
      </rPr>
      <t xml:space="preserve">-1-B-②</t>
    </r>
    <r>
      <rPr>
        <sz val="10"/>
        <rFont val="Noto Sans CJK SC"/>
        <family val="2"/>
      </rPr>
      <t xml:space="preserve">（院内肺炎、</t>
    </r>
    <r>
      <rPr>
        <sz val="10"/>
        <rFont val="Arial"/>
        <family val="0"/>
        <charset val="1"/>
      </rPr>
      <t xml:space="preserve">a</t>
    </r>
    <r>
      <rPr>
        <sz val="10"/>
        <rFont val="Noto Sans CJK SC"/>
        <family val="2"/>
      </rPr>
      <t xml:space="preserve">）；医学各論 Ⅳ</t>
    </r>
    <r>
      <rPr>
        <sz val="10"/>
        <rFont val="Arial"/>
        <family val="0"/>
        <charset val="1"/>
      </rPr>
      <t xml:space="preserve">-1-B-③</t>
    </r>
    <r>
      <rPr>
        <sz val="10"/>
        <rFont val="Noto Sans CJK SC"/>
        <family val="2"/>
      </rPr>
      <t xml:space="preserve">（医療・介護関連肺炎、</t>
    </r>
    <r>
      <rPr>
        <sz val="10"/>
        <rFont val="Arial"/>
        <family val="0"/>
        <charset val="1"/>
      </rPr>
      <t xml:space="preserve">a</t>
    </r>
    <r>
      <rPr>
        <sz val="10"/>
        <rFont val="Noto Sans CJK SC"/>
        <family val="2"/>
      </rPr>
      <t xml:space="preserve">）</t>
    </r>
  </si>
  <si>
    <t xml:space="preserve">表の段組みが抽出で崩れており、各因子が院内肺炎と医療・介護関連肺炎のどちらに適用されるかは原典で確認が要る。表から読み取り</t>
  </si>
  <si>
    <t xml:space="preserve">RI-024</t>
  </si>
  <si>
    <t xml:space="preserve">誤嚥性肺炎</t>
  </si>
  <si>
    <r>
      <rPr>
        <sz val="10"/>
        <rFont val="Noto Sans CJK SC"/>
        <family val="2"/>
      </rPr>
      <t xml:space="preserve">成人肺炎診療ガイドライン</t>
    </r>
    <r>
      <rPr>
        <sz val="10"/>
        <rFont val="Arial"/>
        <family val="0"/>
        <charset val="1"/>
      </rPr>
      <t xml:space="preserve">2024</t>
    </r>
    <r>
      <rPr>
        <sz val="10"/>
        <rFont val="Noto Sans CJK SC"/>
        <family val="2"/>
      </rPr>
      <t xml:space="preserve">は、誤嚥性肺炎を嚥下機能障害のある人に生じた肺炎と定義し、明確な診断基準はないとしている。嚥下機能障害の背景には意識障害、</t>
    </r>
    <r>
      <rPr>
        <sz val="10"/>
        <rFont val="Arial"/>
        <family val="0"/>
        <charset val="1"/>
      </rPr>
      <t xml:space="preserve">ADL </t>
    </r>
    <r>
      <rPr>
        <sz val="10"/>
        <rFont val="Noto Sans CJK SC"/>
        <family val="2"/>
      </rPr>
      <t xml:space="preserve">の低下、脳血管障害、認知症があり、主に加齢に伴う身体の衰えが関わる。中枢神経・頭頸部・胃食道の腫瘍などの器質的疾患を除外し、早期のリハビリテーションで背景の病態の改善を図ることが重要とされる。</t>
    </r>
  </si>
  <si>
    <r>
      <rPr>
        <sz val="10"/>
        <rFont val="Arial"/>
        <family val="0"/>
        <charset val="1"/>
      </rPr>
      <t xml:space="preserve">PS-02-07-05 (id: JkxnuRE)</t>
    </r>
    <r>
      <rPr>
        <sz val="10"/>
        <rFont val="Noto Sans CJK SC"/>
        <family val="2"/>
      </rPr>
      <t xml:space="preserve">；</t>
    </r>
    <r>
      <rPr>
        <sz val="10"/>
        <rFont val="Arial"/>
        <family val="0"/>
        <charset val="1"/>
      </rPr>
      <t xml:space="preserve">TBL-01-00-212 (id: Jlvnlx0)</t>
    </r>
  </si>
  <si>
    <t xml:space="preserve">RI-025</t>
  </si>
  <si>
    <r>
      <rPr>
        <sz val="10"/>
        <rFont val="Noto Sans CJK SC"/>
        <family val="2"/>
      </rPr>
      <t xml:space="preserve">成人肺炎診療ガイドライン</t>
    </r>
    <r>
      <rPr>
        <sz val="10"/>
        <rFont val="Arial"/>
        <family val="0"/>
        <charset val="1"/>
      </rPr>
      <t xml:space="preserve">2024</t>
    </r>
    <r>
      <rPr>
        <sz val="10"/>
        <rFont val="Noto Sans CJK SC"/>
        <family val="2"/>
      </rPr>
      <t xml:space="preserve">では、誤嚥性肺炎に嫌気性菌をカバーする抗菌薬を使うべきかについて推奨を決められなかった（推奨決定不能）。一方、肺炎の予防に口腔ケアを行うことは弱く推奨されている（確実性 </t>
    </r>
    <r>
      <rPr>
        <sz val="10"/>
        <rFont val="Arial"/>
        <family val="0"/>
        <charset val="1"/>
      </rPr>
      <t xml:space="preserve">C</t>
    </r>
    <r>
      <rPr>
        <sz val="10"/>
        <rFont val="Noto Sans CJK SC"/>
        <family val="2"/>
      </rPr>
      <t xml:space="preserve">）。</t>
    </r>
  </si>
  <si>
    <r>
      <rPr>
        <sz val="10"/>
        <rFont val="Arial"/>
        <family val="0"/>
        <charset val="1"/>
      </rPr>
      <t xml:space="preserve">CQ18 </t>
    </r>
    <r>
      <rPr>
        <sz val="10"/>
        <rFont val="Noto Sans CJK SC"/>
        <family val="2"/>
      </rPr>
      <t xml:space="preserve">は</t>
    </r>
    <r>
      <rPr>
        <sz val="10"/>
        <rFont val="Arial"/>
        <family val="0"/>
        <charset val="1"/>
      </rPr>
      <t xml:space="preserve">3</t>
    </r>
    <r>
      <rPr>
        <sz val="10"/>
        <rFont val="Noto Sans CJK SC"/>
        <family val="2"/>
      </rPr>
      <t xml:space="preserve">回の投票で推奨決定の条件（委員の</t>
    </r>
    <r>
      <rPr>
        <sz val="10"/>
        <rFont val="Arial"/>
        <family val="0"/>
        <charset val="1"/>
      </rPr>
      <t xml:space="preserve">7</t>
    </r>
    <r>
      <rPr>
        <sz val="10"/>
        <rFont val="Noto Sans CJK SC"/>
        <family val="2"/>
      </rPr>
      <t xml:space="preserve">割以上の賛成）を満たさなかった</t>
    </r>
  </si>
  <si>
    <t xml:space="preserve">RI-026</t>
  </si>
  <si>
    <r>
      <rPr>
        <sz val="10"/>
        <rFont val="Noto Sans CJK SC"/>
        <family val="2"/>
      </rPr>
      <t xml:space="preserve">成人肺炎診療ガイドライン</t>
    </r>
    <r>
      <rPr>
        <sz val="10"/>
        <rFont val="Arial"/>
        <family val="0"/>
        <charset val="1"/>
      </rPr>
      <t xml:space="preserve">2024</t>
    </r>
    <r>
      <rPr>
        <sz val="10"/>
        <rFont val="Noto Sans CJK SC"/>
        <family val="2"/>
      </rPr>
      <t xml:space="preserve">は、誤嚥性肺炎を繰り返す人や、疾患の末期・老衰と判断される人では、肺炎の分類にもとづく方針ではなく、本人の意思と </t>
    </r>
    <r>
      <rPr>
        <sz val="10"/>
        <rFont val="Arial"/>
        <family val="0"/>
        <charset val="1"/>
      </rPr>
      <t xml:space="preserve">QOL </t>
    </r>
    <r>
      <rPr>
        <sz val="10"/>
        <rFont val="Noto Sans CJK SC"/>
        <family val="2"/>
      </rPr>
      <t xml:space="preserve">を考慮した診療を検討するとしている。本人・家族と予後や選択肢を話し合うアドバンス・ケア・プランニングを行い、合意にもとづいて症状の緩和を基本とし、静注抗菌薬や人工呼吸を行わない選択肢もありうる。</t>
    </r>
  </si>
  <si>
    <r>
      <rPr>
        <sz val="10"/>
        <rFont val="Arial"/>
        <family val="0"/>
        <charset val="1"/>
      </rPr>
      <t xml:space="preserve">ACP </t>
    </r>
    <r>
      <rPr>
        <sz val="10"/>
        <rFont val="Noto Sans CJK SC"/>
        <family val="2"/>
      </rPr>
      <t xml:space="preserve">を始める目安として、</t>
    </r>
    <r>
      <rPr>
        <sz val="10"/>
        <rFont val="Arial"/>
        <family val="0"/>
        <charset val="1"/>
      </rPr>
      <t xml:space="preserve">1</t>
    </r>
    <r>
      <rPr>
        <sz val="10"/>
        <rFont val="Noto Sans CJK SC"/>
        <family val="2"/>
      </rPr>
      <t xml:space="preserve">年以内に亡くなっても驚かないかを問う </t>
    </r>
    <r>
      <rPr>
        <sz val="10"/>
        <rFont val="Arial"/>
        <family val="0"/>
        <charset val="1"/>
      </rPr>
      <t xml:space="preserve">Surprise Question </t>
    </r>
    <r>
      <rPr>
        <sz val="10"/>
        <rFont val="Noto Sans CJK SC"/>
        <family val="2"/>
      </rPr>
      <t xml:space="preserve">が挙げられている</t>
    </r>
  </si>
  <si>
    <t xml:space="preserve">RI-027</t>
  </si>
  <si>
    <r>
      <rPr>
        <sz val="10"/>
        <rFont val="Arial"/>
        <family val="0"/>
        <charset val="1"/>
      </rPr>
      <t xml:space="preserve">2024</t>
    </r>
    <r>
      <rPr>
        <sz val="10"/>
        <rFont val="Noto Sans CJK SC"/>
        <family val="2"/>
      </rPr>
      <t xml:space="preserve">年</t>
    </r>
    <r>
      <rPr>
        <sz val="10"/>
        <rFont val="Arial"/>
        <family val="0"/>
        <charset val="1"/>
      </rPr>
      <t xml:space="preserve">4</t>
    </r>
    <r>
      <rPr>
        <sz val="10"/>
        <rFont val="Noto Sans CJK SC"/>
        <family val="2"/>
      </rPr>
      <t xml:space="preserve">月以降、日本の高齢者の肺炎球菌感染症の定期接種の対象は、</t>
    </r>
    <r>
      <rPr>
        <sz val="10"/>
        <rFont val="Arial"/>
        <family val="0"/>
        <charset val="1"/>
      </rPr>
      <t xml:space="preserve">65</t>
    </r>
    <r>
      <rPr>
        <sz val="10"/>
        <rFont val="Noto Sans CJK SC"/>
        <family val="2"/>
      </rPr>
      <t xml:space="preserve">歳の人と、心臓・腎臓・呼吸器の機能障害または </t>
    </r>
    <r>
      <rPr>
        <sz val="10"/>
        <rFont val="Arial"/>
        <family val="0"/>
        <charset val="1"/>
      </rPr>
      <t xml:space="preserve">HIV </t>
    </r>
    <r>
      <rPr>
        <sz val="10"/>
        <rFont val="Noto Sans CJK SC"/>
        <family val="2"/>
      </rPr>
      <t xml:space="preserve">による免疫機能障害で日常生活が極度に制限される</t>
    </r>
    <r>
      <rPr>
        <sz val="10"/>
        <rFont val="Arial"/>
        <family val="0"/>
        <charset val="1"/>
      </rPr>
      <t xml:space="preserve">60</t>
    </r>
    <r>
      <rPr>
        <sz val="10"/>
        <rFont val="Noto Sans CJK SC"/>
        <family val="2"/>
      </rPr>
      <t xml:space="preserve">〜</t>
    </r>
    <r>
      <rPr>
        <sz val="10"/>
        <rFont val="Arial"/>
        <family val="0"/>
        <charset val="1"/>
      </rPr>
      <t xml:space="preserve">64</t>
    </r>
    <r>
      <rPr>
        <sz val="10"/>
        <rFont val="Noto Sans CJK SC"/>
        <family val="2"/>
      </rPr>
      <t xml:space="preserve">歳の人である。接種は</t>
    </r>
    <r>
      <rPr>
        <sz val="10"/>
        <rFont val="Arial"/>
        <family val="0"/>
        <charset val="1"/>
      </rPr>
      <t xml:space="preserve">1</t>
    </r>
    <r>
      <rPr>
        <sz val="10"/>
        <rFont val="Noto Sans CJK SC"/>
        <family val="2"/>
      </rPr>
      <t xml:space="preserve">回で、</t>
    </r>
    <r>
      <rPr>
        <sz val="10"/>
        <rFont val="Arial"/>
        <family val="0"/>
        <charset val="1"/>
      </rPr>
      <t xml:space="preserve">65</t>
    </r>
    <r>
      <rPr>
        <sz val="10"/>
        <rFont val="Noto Sans CJK SC"/>
        <family val="2"/>
      </rPr>
      <t xml:space="preserve">歳を超える人への経過措置は</t>
    </r>
    <r>
      <rPr>
        <sz val="10"/>
        <rFont val="Arial"/>
        <family val="0"/>
        <charset val="1"/>
      </rPr>
      <t xml:space="preserve">2024</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31</t>
    </r>
    <r>
      <rPr>
        <sz val="10"/>
        <rFont val="Noto Sans CJK SC"/>
        <family val="2"/>
      </rPr>
      <t xml:space="preserve">日で終わった。</t>
    </r>
  </si>
  <si>
    <r>
      <rPr>
        <sz val="10"/>
        <rFont val="Noto Sans CJK SC"/>
        <family val="2"/>
      </rPr>
      <t xml:space="preserve">医学各論 Ⅳ</t>
    </r>
    <r>
      <rPr>
        <sz val="10"/>
        <rFont val="Arial"/>
        <family val="0"/>
        <charset val="1"/>
      </rPr>
      <t xml:space="preserve">-1-B-①</t>
    </r>
    <r>
      <rPr>
        <sz val="10"/>
        <rFont val="Noto Sans CJK SC"/>
        <family val="2"/>
      </rPr>
      <t xml:space="preserve">（市中肺炎、</t>
    </r>
    <r>
      <rPr>
        <sz val="10"/>
        <rFont val="Arial"/>
        <family val="0"/>
        <charset val="1"/>
      </rPr>
      <t xml:space="preserve">a</t>
    </r>
    <r>
      <rPr>
        <sz val="10"/>
        <rFont val="Noto Sans CJK SC"/>
        <family val="2"/>
      </rPr>
      <t xml:space="preserve">）；医学各論 Ⅻ</t>
    </r>
    <r>
      <rPr>
        <sz val="10"/>
        <rFont val="Arial"/>
        <family val="0"/>
        <charset val="1"/>
      </rPr>
      <t xml:space="preserve">-2-B-③</t>
    </r>
    <r>
      <rPr>
        <sz val="10"/>
        <rFont val="Noto Sans CJK SC"/>
        <family val="2"/>
      </rPr>
      <t xml:space="preserve">（肺炎球菌感染症、</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</si>
  <si>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TBL-01-00-617 (id: JlvnmZs)</t>
    </r>
  </si>
  <si>
    <t xml:space="preserve">SRC-356</t>
  </si>
  <si>
    <r>
      <rPr>
        <sz val="10"/>
        <rFont val="Noto Sans CJK SC"/>
        <family val="2"/>
      </rPr>
      <t xml:space="preserve">厚生労働省</t>
    </r>
    <r>
      <rPr>
        <sz val="10"/>
        <rFont val="Arial"/>
        <family val="0"/>
        <charset val="1"/>
      </rPr>
      <t xml:space="preserve">. </t>
    </r>
    <r>
      <rPr>
        <sz val="10"/>
        <rFont val="Noto Sans CJK SC"/>
        <family val="2"/>
      </rPr>
      <t xml:space="preserve">肺炎球菌感染症（高齢者）（</t>
    </r>
    <r>
      <rPr>
        <sz val="10"/>
        <rFont val="Arial"/>
        <family val="0"/>
        <charset val="1"/>
      </rPr>
      <t xml:space="preserve">Q&amp;A </t>
    </r>
    <r>
      <rPr>
        <sz val="10"/>
        <rFont val="Noto Sans CJK SC"/>
        <family val="2"/>
      </rPr>
      <t xml:space="preserve">は</t>
    </r>
    <r>
      <rPr>
        <sz val="10"/>
        <rFont val="Arial"/>
        <family val="0"/>
        <charset val="1"/>
      </rPr>
      <t xml:space="preserve">2024</t>
    </r>
    <r>
      <rPr>
        <sz val="10"/>
        <rFont val="Noto Sans CJK SC"/>
        <family val="2"/>
      </rPr>
      <t xml:space="preserve">年</t>
    </r>
    <r>
      <rPr>
        <sz val="10"/>
        <rFont val="Arial"/>
        <family val="0"/>
        <charset val="1"/>
      </rPr>
      <t xml:space="preserve">4</t>
    </r>
    <r>
      <rPr>
        <sz val="10"/>
        <rFont val="Noto Sans CJK SC"/>
        <family val="2"/>
      </rPr>
      <t xml:space="preserve">月時点。</t>
    </r>
    <r>
      <rPr>
        <sz val="10"/>
        <rFont val="Arial"/>
        <family val="0"/>
        <charset val="1"/>
      </rPr>
      <t xml:space="preserve">2024</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30</t>
    </r>
    <r>
      <rPr>
        <sz val="10"/>
        <rFont val="Noto Sans CJK SC"/>
        <family val="2"/>
      </rPr>
      <t xml:space="preserve">日以降は更新停止と表示）</t>
    </r>
  </si>
  <si>
    <r>
      <rPr>
        <sz val="10"/>
        <rFont val="Arial"/>
        <family val="0"/>
        <charset val="1"/>
      </rPr>
      <t xml:space="preserve">2024</t>
    </r>
    <r>
      <rPr>
        <sz val="10"/>
        <rFont val="Noto Sans CJK SC"/>
        <family val="2"/>
      </rPr>
      <t xml:space="preserve">年</t>
    </r>
    <r>
      <rPr>
        <sz val="10"/>
        <rFont val="Arial"/>
        <family val="0"/>
        <charset val="1"/>
      </rPr>
      <t xml:space="preserve">4</t>
    </r>
    <r>
      <rPr>
        <sz val="10"/>
        <rFont val="Noto Sans CJK SC"/>
        <family val="2"/>
      </rPr>
      <t xml:space="preserve">月時点の情報。このページは</t>
    </r>
    <r>
      <rPr>
        <sz val="10"/>
        <rFont val="Arial"/>
        <family val="0"/>
        <charset val="1"/>
      </rPr>
      <t xml:space="preserve">2024</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30</t>
    </r>
    <r>
      <rPr>
        <sz val="10"/>
        <rFont val="Noto Sans CJK SC"/>
        <family val="2"/>
      </rPr>
      <t xml:space="preserve">日以降更新されていない。使用ワクチンは </t>
    </r>
    <r>
      <rPr>
        <sz val="10"/>
        <rFont val="Arial"/>
        <family val="0"/>
        <charset val="1"/>
      </rPr>
      <t xml:space="preserve">RI-028 </t>
    </r>
    <r>
      <rPr>
        <sz val="10"/>
        <rFont val="Noto Sans CJK SC"/>
        <family val="2"/>
      </rPr>
      <t xml:space="preserve">を参照</t>
    </r>
  </si>
  <si>
    <t xml:space="preserve">RI-028</t>
  </si>
  <si>
    <r>
      <rPr>
        <sz val="10"/>
        <rFont val="Noto Sans CJK SC"/>
        <family val="2"/>
      </rPr>
      <t xml:space="preserve">日本の高齢者の肺炎球菌感染症の定期接種に使うワクチンは、</t>
    </r>
    <r>
      <rPr>
        <sz val="10"/>
        <rFont val="Arial"/>
        <family val="0"/>
        <charset val="1"/>
      </rPr>
      <t xml:space="preserve">2026</t>
    </r>
    <r>
      <rPr>
        <sz val="10"/>
        <rFont val="Noto Sans CJK SC"/>
        <family val="2"/>
      </rPr>
      <t xml:space="preserve">年</t>
    </r>
    <r>
      <rPr>
        <sz val="10"/>
        <rFont val="Arial"/>
        <family val="0"/>
        <charset val="1"/>
      </rPr>
      <t xml:space="preserve">4</t>
    </r>
    <r>
      <rPr>
        <sz val="10"/>
        <rFont val="Noto Sans CJK SC"/>
        <family val="2"/>
      </rPr>
      <t xml:space="preserve">月から</t>
    </r>
    <r>
      <rPr>
        <sz val="10"/>
        <rFont val="Arial"/>
        <family val="0"/>
        <charset val="1"/>
      </rPr>
      <t xml:space="preserve">23</t>
    </r>
    <r>
      <rPr>
        <sz val="10"/>
        <rFont val="Noto Sans CJK SC"/>
        <family val="2"/>
      </rPr>
      <t xml:space="preserve">価莢膜ポリサッカライドワクチン（</t>
    </r>
    <r>
      <rPr>
        <sz val="10"/>
        <rFont val="Arial"/>
        <family val="0"/>
        <charset val="1"/>
      </rPr>
      <t xml:space="preserve">PPSV23</t>
    </r>
    <r>
      <rPr>
        <sz val="10"/>
        <rFont val="Noto Sans CJK SC"/>
        <family val="2"/>
      </rPr>
      <t xml:space="preserve">）から</t>
    </r>
    <r>
      <rPr>
        <sz val="10"/>
        <rFont val="Arial"/>
        <family val="0"/>
        <charset val="1"/>
      </rPr>
      <t xml:space="preserve">20</t>
    </r>
    <r>
      <rPr>
        <sz val="10"/>
        <rFont val="Noto Sans CJK SC"/>
        <family val="2"/>
      </rPr>
      <t xml:space="preserve">価結合型ワクチン（</t>
    </r>
    <r>
      <rPr>
        <sz val="10"/>
        <rFont val="Arial"/>
        <family val="0"/>
        <charset val="1"/>
      </rPr>
      <t xml:space="preserve">PCV20</t>
    </r>
    <r>
      <rPr>
        <sz val="10"/>
        <rFont val="Noto Sans CJK SC"/>
        <family val="2"/>
      </rPr>
      <t xml:space="preserve">）に変わった。すでに定期接種を受けた人は再度定期接種を受けることはできない。</t>
    </r>
  </si>
  <si>
    <t xml:space="preserve">SRC-357</t>
  </si>
  <si>
    <r>
      <rPr>
        <sz val="10"/>
        <rFont val="Noto Sans CJK SC"/>
        <family val="2"/>
      </rPr>
      <t xml:space="preserve">札幌市保健所</t>
    </r>
    <r>
      <rPr>
        <sz val="10"/>
        <rFont val="Arial"/>
        <family val="0"/>
        <charset val="1"/>
      </rPr>
      <t xml:space="preserve">. </t>
    </r>
    <r>
      <rPr>
        <sz val="10"/>
        <rFont val="Noto Sans CJK SC"/>
        <family val="2"/>
      </rPr>
      <t xml:space="preserve">高齢者肺炎球菌予防接種（定期接種）について（</t>
    </r>
    <r>
      <rPr>
        <sz val="10"/>
        <rFont val="Arial"/>
        <family val="0"/>
        <charset val="1"/>
      </rPr>
      <t xml:space="preserve">2026</t>
    </r>
    <r>
      <rPr>
        <sz val="10"/>
        <rFont val="Noto Sans CJK SC"/>
        <family val="2"/>
      </rPr>
      <t xml:space="preserve">年</t>
    </r>
    <r>
      <rPr>
        <sz val="10"/>
        <rFont val="Arial"/>
        <family val="0"/>
        <charset val="1"/>
      </rPr>
      <t xml:space="preserve">4</t>
    </r>
    <r>
      <rPr>
        <sz val="10"/>
        <rFont val="Noto Sans CJK SC"/>
        <family val="2"/>
      </rPr>
      <t xml:space="preserve">月</t>
    </r>
    <r>
      <rPr>
        <sz val="10"/>
        <rFont val="Arial"/>
        <family val="0"/>
        <charset val="1"/>
      </rPr>
      <t xml:space="preserve">1</t>
    </r>
    <r>
      <rPr>
        <sz val="10"/>
        <rFont val="Noto Sans CJK SC"/>
        <family val="2"/>
      </rPr>
      <t xml:space="preserve">日更新）</t>
    </r>
  </si>
  <si>
    <t xml:space="preserve">札幌市保健所のページで確認した。変更の根拠となる厚生労働省の通知・告示は未確認で、確認が要る</t>
  </si>
  <si>
    <t xml:space="preserve">RI-029</t>
  </si>
  <si>
    <r>
      <rPr>
        <sz val="10"/>
        <rFont val="Noto Sans CJK SC"/>
        <family val="2"/>
      </rPr>
      <t xml:space="preserve">米国 </t>
    </r>
    <r>
      <rPr>
        <sz val="10"/>
        <rFont val="Arial"/>
        <family val="0"/>
        <charset val="1"/>
      </rPr>
      <t xml:space="preserve">CDC </t>
    </r>
    <r>
      <rPr>
        <sz val="10"/>
        <rFont val="Noto Sans CJK SC"/>
        <family val="2"/>
      </rPr>
      <t xml:space="preserve">は、肺炎球菌結合型ワクチンを受けたことがない</t>
    </r>
    <r>
      <rPr>
        <sz val="10"/>
        <rFont val="Arial"/>
        <family val="0"/>
        <charset val="1"/>
      </rPr>
      <t xml:space="preserve">50</t>
    </r>
    <r>
      <rPr>
        <sz val="10"/>
        <rFont val="Noto Sans CJK SC"/>
        <family val="2"/>
      </rPr>
      <t xml:space="preserve">歳以上の成人に、</t>
    </r>
    <r>
      <rPr>
        <sz val="10"/>
        <rFont val="Arial"/>
        <family val="0"/>
        <charset val="1"/>
      </rPr>
      <t xml:space="preserve">PCV15</t>
    </r>
    <r>
      <rPr>
        <sz val="10"/>
        <rFont val="Noto Sans CJK SC"/>
        <family val="2"/>
      </rPr>
      <t xml:space="preserve">、</t>
    </r>
    <r>
      <rPr>
        <sz val="10"/>
        <rFont val="Arial"/>
        <family val="0"/>
        <charset val="1"/>
      </rPr>
      <t xml:space="preserve">PCV20</t>
    </r>
    <r>
      <rPr>
        <sz val="10"/>
        <rFont val="Noto Sans CJK SC"/>
        <family val="2"/>
      </rPr>
      <t xml:space="preserve">、</t>
    </r>
    <r>
      <rPr>
        <sz val="10"/>
        <rFont val="Arial"/>
        <family val="0"/>
        <charset val="1"/>
      </rPr>
      <t xml:space="preserve">PCV21 </t>
    </r>
    <r>
      <rPr>
        <sz val="10"/>
        <rFont val="Noto Sans CJK SC"/>
        <family val="2"/>
      </rPr>
      <t xml:space="preserve">のいずれかを推奨している。</t>
    </r>
    <r>
      <rPr>
        <sz val="10"/>
        <rFont val="Arial"/>
        <family val="0"/>
        <charset val="1"/>
      </rPr>
      <t xml:space="preserve">PCV20 </t>
    </r>
    <r>
      <rPr>
        <sz val="10"/>
        <rFont val="Noto Sans CJK SC"/>
        <family val="2"/>
      </rPr>
      <t xml:space="preserve">か </t>
    </r>
    <r>
      <rPr>
        <sz val="10"/>
        <rFont val="Arial"/>
        <family val="0"/>
        <charset val="1"/>
      </rPr>
      <t xml:space="preserve">PCV21 </t>
    </r>
    <r>
      <rPr>
        <sz val="10"/>
        <rFont val="Noto Sans CJK SC"/>
        <family val="2"/>
      </rPr>
      <t xml:space="preserve">なら</t>
    </r>
    <r>
      <rPr>
        <sz val="10"/>
        <rFont val="Arial"/>
        <family val="0"/>
        <charset val="1"/>
      </rPr>
      <t xml:space="preserve">1</t>
    </r>
    <r>
      <rPr>
        <sz val="10"/>
        <rFont val="Noto Sans CJK SC"/>
        <family val="2"/>
      </rPr>
      <t xml:space="preserve">回で完了し、</t>
    </r>
    <r>
      <rPr>
        <sz val="10"/>
        <rFont val="Arial"/>
        <family val="0"/>
        <charset val="1"/>
      </rPr>
      <t xml:space="preserve">PCV15 </t>
    </r>
    <r>
      <rPr>
        <sz val="10"/>
        <rFont val="Noto Sans CJK SC"/>
        <family val="2"/>
      </rPr>
      <t xml:space="preserve">の場合は原則</t>
    </r>
    <r>
      <rPr>
        <sz val="10"/>
        <rFont val="Arial"/>
        <family val="0"/>
        <charset val="1"/>
      </rPr>
      <t xml:space="preserve">1</t>
    </r>
    <r>
      <rPr>
        <sz val="10"/>
        <rFont val="Noto Sans CJK SC"/>
        <family val="2"/>
      </rPr>
      <t xml:space="preserve">年以上あけて </t>
    </r>
    <r>
      <rPr>
        <sz val="10"/>
        <rFont val="Arial"/>
        <family val="0"/>
        <charset val="1"/>
      </rPr>
      <t xml:space="preserve">PPSV23 </t>
    </r>
    <r>
      <rPr>
        <sz val="10"/>
        <rFont val="Noto Sans CJK SC"/>
        <family val="2"/>
      </rPr>
      <t xml:space="preserve">を</t>
    </r>
    <r>
      <rPr>
        <sz val="10"/>
        <rFont val="Arial"/>
        <family val="0"/>
        <charset val="1"/>
      </rPr>
      <t xml:space="preserve">1</t>
    </r>
    <r>
      <rPr>
        <sz val="10"/>
        <rFont val="Noto Sans CJK SC"/>
        <family val="2"/>
      </rPr>
      <t xml:space="preserve">回追加する。</t>
    </r>
  </si>
  <si>
    <t xml:space="preserve">SRC-358</t>
  </si>
  <si>
    <t xml:space="preserve">Centers for Disease Control and Prevention. Pneumococcal Vaccine Recommendations (last reviewed 2026 Feb 25)</t>
  </si>
  <si>
    <r>
      <rPr>
        <sz val="10"/>
        <rFont val="Noto Sans CJK SC"/>
        <family val="2"/>
      </rPr>
      <t xml:space="preserve">日本の定期接種（</t>
    </r>
    <r>
      <rPr>
        <sz val="10"/>
        <rFont val="Arial"/>
        <family val="0"/>
        <charset val="1"/>
      </rPr>
      <t xml:space="preserve">RI-027</t>
    </r>
    <r>
      <rPr>
        <sz val="10"/>
        <rFont val="Noto Sans CJK SC"/>
        <family val="2"/>
      </rPr>
      <t xml:space="preserve">・</t>
    </r>
    <r>
      <rPr>
        <sz val="10"/>
        <rFont val="Arial"/>
        <family val="0"/>
        <charset val="1"/>
      </rPr>
      <t xml:space="preserve">RI-028</t>
    </r>
    <r>
      <rPr>
        <sz val="10"/>
        <rFont val="Noto Sans CJK SC"/>
        <family val="2"/>
      </rPr>
      <t xml:space="preserve">）とは対象年齢とワクチンが異なる</t>
    </r>
  </si>
  <si>
    <t xml:space="preserve">RI-030</t>
  </si>
  <si>
    <t xml:space="preserve">肺真菌症</t>
  </si>
  <si>
    <t xml:space="preserve">アスペルギルス症には、免疫不全者に生じる侵襲性アスペルギルス症、喘息や嚢胞性線維症などの肺疾患のある人に生じるアレルギー性の病型（アレルギー性気管支肺アスペルギルス症など）、アスペルギローマなどの病型がある。侵襲性アスペルギルス症の危険因子は、高度・長期の好中球減少、造血器腫瘍、造血幹細胞移植・臓器移植、高用量ステロイドや免疫抑制療法である。</t>
  </si>
  <si>
    <r>
      <rPr>
        <sz val="10"/>
        <rFont val="Noto Sans CJK SC"/>
        <family val="2"/>
      </rPr>
      <t xml:space="preserve">医学各論 Ⅳ</t>
    </r>
    <r>
      <rPr>
        <sz val="10"/>
        <rFont val="Arial"/>
        <family val="0"/>
        <charset val="1"/>
      </rPr>
      <t xml:space="preserve">-1-C-①</t>
    </r>
    <r>
      <rPr>
        <sz val="10"/>
        <rFont val="Noto Sans CJK SC"/>
        <family val="2"/>
      </rPr>
      <t xml:space="preserve">（アスペルギルス症、クリプトコックス症、カンジダ症、ニューモシスチス肺炎、</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</si>
  <si>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TBL-01-00-211 (id: Jlvnlxs)</t>
    </r>
  </si>
  <si>
    <t xml:space="preserve">SRC-359</t>
  </si>
  <si>
    <t xml:space="preserve">Centers for Disease Control and Prevention. Clinical Overview of Aspergillosis (last reviewed 2026 Oct 5)</t>
  </si>
  <si>
    <r>
      <rPr>
        <sz val="10"/>
        <rFont val="Noto Sans CJK SC"/>
        <family val="2"/>
      </rPr>
      <t xml:space="preserve">慢性進行性肺アスペルギルス症（</t>
    </r>
    <r>
      <rPr>
        <sz val="10"/>
        <rFont val="Arial"/>
        <family val="0"/>
        <charset val="1"/>
      </rPr>
      <t xml:space="preserve">CPA</t>
    </r>
    <r>
      <rPr>
        <sz val="10"/>
        <rFont val="Noto Sans CJK SC"/>
        <family val="2"/>
      </rPr>
      <t xml:space="preserve">）はこのページに記載がない</t>
    </r>
  </si>
  <si>
    <t xml:space="preserve">RI-031</t>
  </si>
  <si>
    <r>
      <rPr>
        <sz val="10"/>
        <rFont val="Noto Sans CJK SC"/>
        <family val="2"/>
      </rPr>
      <t xml:space="preserve">アスペルギルス症の診断には、組織の顕微鏡検査・病理、培養、ガラクトマンナン抗原（血清・気管支肺胞洗浄液）、</t>
    </r>
    <r>
      <rPr>
        <sz val="10"/>
        <rFont val="Arial"/>
        <family val="0"/>
        <charset val="1"/>
      </rPr>
      <t xml:space="preserve">β-D-</t>
    </r>
    <r>
      <rPr>
        <sz val="10"/>
        <rFont val="Noto Sans CJK SC"/>
        <family val="2"/>
      </rPr>
      <t xml:space="preserve">グルカン、</t>
    </r>
    <r>
      <rPr>
        <sz val="10"/>
        <rFont val="Arial"/>
        <family val="0"/>
        <charset val="1"/>
      </rPr>
      <t xml:space="preserve">PCR </t>
    </r>
    <r>
      <rPr>
        <sz val="10"/>
        <rFont val="Noto Sans CJK SC"/>
        <family val="2"/>
      </rPr>
      <t xml:space="preserve">が用いられる。アレルギー性の病型には通常イトラコナゾールが使われ、ステロイドも選択肢となる。アスペルギローマには手術と抗真菌薬を組み合わせることがある。</t>
    </r>
  </si>
  <si>
    <r>
      <rPr>
        <sz val="10"/>
        <rFont val="Noto Sans CJK SC"/>
        <family val="2"/>
      </rPr>
      <t xml:space="preserve">侵襲性アスペルギルス症の第一選択薬はこのページに記載がなく、</t>
    </r>
    <r>
      <rPr>
        <sz val="10"/>
        <rFont val="Arial"/>
        <family val="0"/>
        <charset val="1"/>
      </rPr>
      <t xml:space="preserve">IDSA </t>
    </r>
    <r>
      <rPr>
        <sz val="10"/>
        <rFont val="Noto Sans CJK SC"/>
        <family val="2"/>
      </rPr>
      <t xml:space="preserve">の診療ガイドラインを参照するよう示されている</t>
    </r>
  </si>
  <si>
    <t xml:space="preserve">RI-032</t>
  </si>
  <si>
    <r>
      <rPr>
        <sz val="10"/>
        <rFont val="Noto Sans CJK SC"/>
        <family val="2"/>
      </rPr>
      <t xml:space="preserve">クリプトコックスは土壌や朽ちた木に生息し、</t>
    </r>
    <r>
      <rPr>
        <sz val="10"/>
        <rFont val="Arial"/>
        <family val="0"/>
        <charset val="1"/>
      </rPr>
      <t xml:space="preserve">C. neoformans </t>
    </r>
    <r>
      <rPr>
        <sz val="10"/>
        <rFont val="Noto Sans CJK SC"/>
        <family val="2"/>
      </rPr>
      <t xml:space="preserve">は鳥の糞にも存在して、胞子の吸入で感染する。肺の感染は咳・発熱・胸痛など肺炎に似た症状と、胸部画像での結節影や肺門リンパ節腫大を示し、中枢神経に広がると髄膜脳炎を起こす。軽症〜中等症の肺病変にはフルコナゾール、重症の肺病変や中枢神経病変にはアムホテリシン</t>
    </r>
    <r>
      <rPr>
        <sz val="10"/>
        <rFont val="Arial"/>
        <family val="0"/>
        <charset val="1"/>
      </rPr>
      <t xml:space="preserve">B</t>
    </r>
    <r>
      <rPr>
        <sz val="10"/>
        <rFont val="Noto Sans CJK SC"/>
        <family val="2"/>
      </rPr>
      <t xml:space="preserve">とフルシトシンの併用で始め、その後フルコナゾールを長く続ける。</t>
    </r>
  </si>
  <si>
    <t xml:space="preserve">SRC-360</t>
  </si>
  <si>
    <t xml:space="preserve">Centers for Disease Control and Prevention. Clinical Overview of Cryptococcosis (last reviewed 2024 Apr 24)</t>
  </si>
  <si>
    <t xml:space="preserve">免疫正常者にも頻度は低いが発症する。診断の基準は培養で、髄液の墨汁染色や抗原検査も用いる</t>
  </si>
  <si>
    <t xml:space="preserve">RI-033</t>
  </si>
  <si>
    <r>
      <rPr>
        <sz val="10"/>
        <rFont val="Noto Sans CJK SC"/>
        <family val="2"/>
      </rPr>
      <t xml:space="preserve">ニューモシスチス肺炎は、数日〜数週かけて進む労作時呼吸困難、発熱、乾性咳嗽で始まることが多く、低酸素血症が最も特徴的な検査所見である。胸部画像では両側びまん性・対称性のすりガラス影が典型だが、初期の胸部</t>
    </r>
    <r>
      <rPr>
        <sz val="10"/>
        <rFont val="Arial"/>
        <family val="0"/>
        <charset val="1"/>
      </rPr>
      <t xml:space="preserve">X</t>
    </r>
    <r>
      <rPr>
        <sz val="10"/>
        <rFont val="Noto Sans CJK SC"/>
        <family val="2"/>
      </rPr>
      <t xml:space="preserve">線は正常のことがある。血清</t>
    </r>
    <r>
      <rPr>
        <sz val="10"/>
        <rFont val="Arial"/>
        <family val="0"/>
        <charset val="1"/>
      </rPr>
      <t xml:space="preserve">β-D-</t>
    </r>
    <r>
      <rPr>
        <sz val="10"/>
        <rFont val="Noto Sans CJK SC"/>
        <family val="2"/>
      </rPr>
      <t xml:space="preserve">グルカンは上昇することが多いが特異度は低い。</t>
    </r>
  </si>
  <si>
    <t xml:space="preserve">SRC-361</t>
  </si>
  <si>
    <t xml:space="preserve">Panel on Guidelines for the Prevention and Treatment of Opportunistic Infections in Adults and Adolescents With HIV. Guidelines for the Prevention and Treatment of Opportunistic Infections in Adults and Adolescents With HIV: Pneumocystis Pneumonia (updated 2026 May 27). NIH, CDC, HIVMA/IDSA</t>
  </si>
  <si>
    <r>
      <rPr>
        <sz val="10"/>
        <rFont val="Arial"/>
        <family val="0"/>
        <charset val="1"/>
      </rPr>
      <t xml:space="preserve">HIV </t>
    </r>
    <r>
      <rPr>
        <sz val="10"/>
        <rFont val="Noto Sans CJK SC"/>
        <family val="2"/>
      </rPr>
      <t xml:space="preserve">感染者を対象とした記述。</t>
    </r>
    <r>
      <rPr>
        <sz val="10"/>
        <rFont val="Arial"/>
        <family val="0"/>
        <charset val="1"/>
      </rPr>
      <t xml:space="preserve">HIV </t>
    </r>
    <r>
      <rPr>
        <sz val="10"/>
        <rFont val="Noto Sans CJK SC"/>
        <family val="2"/>
      </rPr>
      <t xml:space="preserve">以外の免疫不全者では経過がより急速なことがあるが、この出典では確認していない</t>
    </r>
  </si>
  <si>
    <t xml:space="preserve">RI-034</t>
  </si>
  <si>
    <r>
      <rPr>
        <sz val="10"/>
        <rFont val="Noto Sans CJK SC"/>
        <family val="2"/>
      </rPr>
      <t xml:space="preserve">ニューモシスチス肺炎の確定診断には、組織、気管支肺胞洗浄液、誘発喀痰で病原体を確認する（自然喀出痰は検体に適さない）。治療の第一選択は </t>
    </r>
    <r>
      <rPr>
        <sz val="10"/>
        <rFont val="Arial"/>
        <family val="0"/>
        <charset val="1"/>
      </rPr>
      <t xml:space="preserve">ST </t>
    </r>
    <r>
      <rPr>
        <sz val="10"/>
        <rFont val="Noto Sans CJK SC"/>
        <family val="2"/>
      </rPr>
      <t xml:space="preserve">合剤で、期間は</t>
    </r>
    <r>
      <rPr>
        <sz val="10"/>
        <rFont val="Arial"/>
        <family val="0"/>
        <charset val="1"/>
      </rPr>
      <t xml:space="preserve">21</t>
    </r>
    <r>
      <rPr>
        <sz val="10"/>
        <rFont val="Noto Sans CJK SC"/>
        <family val="2"/>
      </rPr>
      <t xml:space="preserve">日間である。室内気で </t>
    </r>
    <r>
      <rPr>
        <sz val="10"/>
        <rFont val="Arial"/>
        <family val="0"/>
        <charset val="1"/>
      </rPr>
      <t xml:space="preserve">PaO2 70 mmHg</t>
    </r>
    <r>
      <rPr>
        <sz val="10"/>
        <rFont val="Noto Sans CJK SC"/>
        <family val="2"/>
      </rPr>
      <t xml:space="preserve">未満または </t>
    </r>
    <r>
      <rPr>
        <sz val="10"/>
        <rFont val="Arial"/>
        <family val="0"/>
        <charset val="1"/>
      </rPr>
      <t xml:space="preserve">A-aDO2 35 mmHg</t>
    </r>
    <r>
      <rPr>
        <sz val="10"/>
        <rFont val="Noto Sans CJK SC"/>
        <family val="2"/>
      </rPr>
      <t xml:space="preserve">以上なら、治療開始から</t>
    </r>
    <r>
      <rPr>
        <sz val="10"/>
        <rFont val="Arial"/>
        <family val="0"/>
        <charset val="1"/>
      </rPr>
      <t xml:space="preserve">72</t>
    </r>
    <r>
      <rPr>
        <sz val="10"/>
        <rFont val="Noto Sans CJK SC"/>
        <family val="2"/>
      </rPr>
      <t xml:space="preserve">時間以内に副腎皮質ステロイドを併用する。</t>
    </r>
  </si>
  <si>
    <r>
      <rPr>
        <sz val="10"/>
        <rFont val="Noto Sans CJK SC"/>
        <family val="2"/>
      </rPr>
      <t xml:space="preserve">推奨の評価は </t>
    </r>
    <r>
      <rPr>
        <sz val="10"/>
        <rFont val="Arial"/>
        <family val="0"/>
        <charset val="1"/>
      </rPr>
      <t xml:space="preserve">ST </t>
    </r>
    <r>
      <rPr>
        <sz val="10"/>
        <rFont val="Noto Sans CJK SC"/>
        <family val="2"/>
      </rPr>
      <t xml:space="preserve">合剤（</t>
    </r>
    <r>
      <rPr>
        <sz val="10"/>
        <rFont val="Arial"/>
        <family val="0"/>
        <charset val="1"/>
      </rPr>
      <t xml:space="preserve">AI</t>
    </r>
    <r>
      <rPr>
        <sz val="10"/>
        <rFont val="Noto Sans CJK SC"/>
        <family val="2"/>
      </rPr>
      <t xml:space="preserve">）、</t>
    </r>
    <r>
      <rPr>
        <sz val="10"/>
        <rFont val="Arial"/>
        <family val="0"/>
        <charset val="1"/>
      </rPr>
      <t xml:space="preserve">21</t>
    </r>
    <r>
      <rPr>
        <sz val="10"/>
        <rFont val="Noto Sans CJK SC"/>
        <family val="2"/>
      </rPr>
      <t xml:space="preserve">日間（</t>
    </r>
    <r>
      <rPr>
        <sz val="10"/>
        <rFont val="Arial"/>
        <family val="0"/>
        <charset val="1"/>
      </rPr>
      <t xml:space="preserve">AII</t>
    </r>
    <r>
      <rPr>
        <sz val="10"/>
        <rFont val="Noto Sans CJK SC"/>
        <family val="2"/>
      </rPr>
      <t xml:space="preserve">）、ステロイド併用（</t>
    </r>
    <r>
      <rPr>
        <sz val="10"/>
        <rFont val="Arial"/>
        <family val="0"/>
        <charset val="1"/>
      </rPr>
      <t xml:space="preserve">AI</t>
    </r>
    <r>
      <rPr>
        <sz val="10"/>
        <rFont val="Noto Sans CJK SC"/>
        <family val="2"/>
      </rPr>
      <t xml:space="preserve">）。</t>
    </r>
    <r>
      <rPr>
        <sz val="10"/>
        <rFont val="Arial"/>
        <family val="0"/>
        <charset val="1"/>
      </rPr>
      <t xml:space="preserve">HIV </t>
    </r>
    <r>
      <rPr>
        <sz val="10"/>
        <rFont val="Noto Sans CJK SC"/>
        <family val="2"/>
      </rPr>
      <t xml:space="preserve">感染者を対象とした推奨</t>
    </r>
  </si>
  <si>
    <t xml:space="preserve">RI-035</t>
  </si>
  <si>
    <r>
      <rPr>
        <sz val="10"/>
        <rFont val="Arial"/>
        <family val="0"/>
        <charset val="1"/>
      </rPr>
      <t xml:space="preserve">HIV </t>
    </r>
    <r>
      <rPr>
        <sz val="10"/>
        <rFont val="Noto Sans CJK SC"/>
        <family val="2"/>
      </rPr>
      <t xml:space="preserve">感染者では、</t>
    </r>
    <r>
      <rPr>
        <sz val="10"/>
        <rFont val="Arial"/>
        <family val="0"/>
        <charset val="1"/>
      </rPr>
      <t xml:space="preserve">CD4 </t>
    </r>
    <r>
      <rPr>
        <sz val="10"/>
        <rFont val="Noto Sans CJK SC"/>
        <family val="2"/>
      </rPr>
      <t xml:space="preserve">陽性リンパ球が</t>
    </r>
    <r>
      <rPr>
        <sz val="10"/>
        <rFont val="Arial"/>
        <family val="0"/>
        <charset val="1"/>
      </rPr>
      <t xml:space="preserve">200/μL</t>
    </r>
    <r>
      <rPr>
        <sz val="10"/>
        <rFont val="Noto Sans CJK SC"/>
        <family val="2"/>
      </rPr>
      <t xml:space="preserve">未満になったらニューモシスチス肺炎の一次予防を始め、</t>
    </r>
    <r>
      <rPr>
        <sz val="10"/>
        <rFont val="Arial"/>
        <family val="0"/>
        <charset val="1"/>
      </rPr>
      <t xml:space="preserve">ST </t>
    </r>
    <r>
      <rPr>
        <sz val="10"/>
        <rFont val="Noto Sans CJK SC"/>
        <family val="2"/>
      </rPr>
      <t xml:space="preserve">合剤を第一選択とする。抗 </t>
    </r>
    <r>
      <rPr>
        <sz val="10"/>
        <rFont val="Arial"/>
        <family val="0"/>
        <charset val="1"/>
      </rPr>
      <t xml:space="preserve">HIV </t>
    </r>
    <r>
      <rPr>
        <sz val="10"/>
        <rFont val="Noto Sans CJK SC"/>
        <family val="2"/>
      </rPr>
      <t xml:space="preserve">療法で </t>
    </r>
    <r>
      <rPr>
        <sz val="10"/>
        <rFont val="Arial"/>
        <family val="0"/>
        <charset val="1"/>
      </rPr>
      <t xml:space="preserve">CD4 </t>
    </r>
    <r>
      <rPr>
        <sz val="10"/>
        <rFont val="Noto Sans CJK SC"/>
        <family val="2"/>
      </rPr>
      <t xml:space="preserve">が</t>
    </r>
    <r>
      <rPr>
        <sz val="10"/>
        <rFont val="Arial"/>
        <family val="0"/>
        <charset val="1"/>
      </rPr>
      <t xml:space="preserve">200/μL</t>
    </r>
    <r>
      <rPr>
        <sz val="10"/>
        <rFont val="Noto Sans CJK SC"/>
        <family val="2"/>
      </rPr>
      <t xml:space="preserve">以上に</t>
    </r>
    <r>
      <rPr>
        <sz val="10"/>
        <rFont val="Arial"/>
        <family val="0"/>
        <charset val="1"/>
      </rPr>
      <t xml:space="preserve">3</t>
    </r>
    <r>
      <rPr>
        <sz val="10"/>
        <rFont val="Noto Sans CJK SC"/>
        <family val="2"/>
      </rPr>
      <t xml:space="preserve">か月以上保たれたら、一次予防を中止する。</t>
    </r>
  </si>
  <si>
    <r>
      <rPr>
        <sz val="10"/>
        <rFont val="Noto Sans CJK SC"/>
        <family val="2"/>
      </rPr>
      <t xml:space="preserve">推奨の評価はいずれも </t>
    </r>
    <r>
      <rPr>
        <sz val="10"/>
        <rFont val="Arial"/>
        <family val="0"/>
        <charset val="1"/>
      </rPr>
      <t xml:space="preserve">AI</t>
    </r>
    <r>
      <rPr>
        <sz val="10"/>
        <rFont val="Noto Sans CJK SC"/>
        <family val="2"/>
      </rPr>
      <t xml:space="preserve">。</t>
    </r>
    <r>
      <rPr>
        <sz val="10"/>
        <rFont val="Arial"/>
        <family val="0"/>
        <charset val="1"/>
      </rPr>
      <t xml:space="preserve">HIV </t>
    </r>
    <r>
      <rPr>
        <sz val="10"/>
        <rFont val="Noto Sans CJK SC"/>
        <family val="2"/>
      </rPr>
      <t xml:space="preserve">以外の免疫抑制患者の予防の基準は含まない</t>
    </r>
  </si>
  <si>
    <t xml:space="preserve">RI-036</t>
  </si>
  <si>
    <t xml:space="preserve">肺結核症</t>
  </si>
  <si>
    <r>
      <rPr>
        <sz val="10"/>
        <rFont val="Arial"/>
        <family val="0"/>
        <charset val="1"/>
      </rPr>
      <t xml:space="preserve">2024</t>
    </r>
    <r>
      <rPr>
        <sz val="10"/>
        <rFont val="Noto Sans CJK SC"/>
        <family val="2"/>
      </rPr>
      <t xml:space="preserve">年の日本の新登録結核患者は</t>
    </r>
    <r>
      <rPr>
        <sz val="10"/>
        <rFont val="Arial"/>
        <family val="0"/>
        <charset val="1"/>
      </rPr>
      <t xml:space="preserve">10,051</t>
    </r>
    <r>
      <rPr>
        <sz val="10"/>
        <rFont val="Noto Sans CJK SC"/>
        <family val="2"/>
      </rPr>
      <t xml:space="preserve">人、罹患率は人口</t>
    </r>
    <r>
      <rPr>
        <sz val="10"/>
        <rFont val="Arial"/>
        <family val="0"/>
        <charset val="1"/>
      </rPr>
      <t xml:space="preserve">10</t>
    </r>
    <r>
      <rPr>
        <sz val="10"/>
        <rFont val="Noto Sans CJK SC"/>
        <family val="2"/>
      </rPr>
      <t xml:space="preserve">万対</t>
    </r>
    <r>
      <rPr>
        <sz val="10"/>
        <rFont val="Arial"/>
        <family val="0"/>
        <charset val="1"/>
      </rPr>
      <t xml:space="preserve">8.1</t>
    </r>
    <r>
      <rPr>
        <sz val="10"/>
        <rFont val="Noto Sans CJK SC"/>
        <family val="2"/>
      </rPr>
      <t xml:space="preserve">で前年と同じだった。罹患率</t>
    </r>
    <r>
      <rPr>
        <sz val="10"/>
        <rFont val="Arial"/>
        <family val="0"/>
        <charset val="1"/>
      </rPr>
      <t xml:space="preserve">10</t>
    </r>
    <r>
      <rPr>
        <sz val="10"/>
        <rFont val="Noto Sans CJK SC"/>
        <family val="2"/>
      </rPr>
      <t xml:space="preserve">以下の低まん延の水準は</t>
    </r>
    <r>
      <rPr>
        <sz val="10"/>
        <rFont val="Arial"/>
        <family val="0"/>
        <charset val="1"/>
      </rPr>
      <t xml:space="preserve">2021</t>
    </r>
    <r>
      <rPr>
        <sz val="10"/>
        <rFont val="Noto Sans CJK SC"/>
        <family val="2"/>
      </rPr>
      <t xml:space="preserve">年から続いている。喀痰塗抹陽性肺結核は</t>
    </r>
    <r>
      <rPr>
        <sz val="10"/>
        <rFont val="Arial"/>
        <family val="0"/>
        <charset val="1"/>
      </rPr>
      <t xml:space="preserve">3,352</t>
    </r>
    <r>
      <rPr>
        <sz val="10"/>
        <rFont val="Noto Sans CJK SC"/>
        <family val="2"/>
      </rPr>
      <t xml:space="preserve">人（罹患率</t>
    </r>
    <r>
      <rPr>
        <sz val="10"/>
        <rFont val="Arial"/>
        <family val="0"/>
        <charset val="1"/>
      </rPr>
      <t xml:space="preserve">2.7</t>
    </r>
    <r>
      <rPr>
        <sz val="10"/>
        <rFont val="Noto Sans CJK SC"/>
        <family val="2"/>
      </rPr>
      <t xml:space="preserve">）だった。</t>
    </r>
  </si>
  <si>
    <r>
      <rPr>
        <sz val="10"/>
        <rFont val="Noto Sans CJK SC"/>
        <family val="2"/>
      </rPr>
      <t xml:space="preserve">医学各論 Ⅳ</t>
    </r>
    <r>
      <rPr>
        <sz val="10"/>
        <rFont val="Arial"/>
        <family val="0"/>
        <charset val="1"/>
      </rPr>
      <t xml:space="preserve">-1-D-①</t>
    </r>
    <r>
      <rPr>
        <sz val="10"/>
        <rFont val="Noto Sans CJK SC"/>
        <family val="2"/>
      </rPr>
      <t xml:space="preserve">（肺結核症、</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</si>
  <si>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TBL-01-00-209 (id: Jlvnlxg)</t>
    </r>
  </si>
  <si>
    <t xml:space="preserve">SRC-362</t>
  </si>
  <si>
    <r>
      <rPr>
        <sz val="10"/>
        <rFont val="Noto Sans CJK SC"/>
        <family val="2"/>
      </rPr>
      <t xml:space="preserve">厚生労働省</t>
    </r>
    <r>
      <rPr>
        <sz val="10"/>
        <rFont val="Arial"/>
        <family val="0"/>
        <charset val="1"/>
      </rPr>
      <t xml:space="preserve">. 2024</t>
    </r>
    <r>
      <rPr>
        <sz val="10"/>
        <rFont val="Noto Sans CJK SC"/>
        <family val="2"/>
      </rPr>
      <t xml:space="preserve">年 結核登録者情報調査年報集計結果について（</t>
    </r>
    <r>
      <rPr>
        <sz val="10"/>
        <rFont val="Arial"/>
        <family val="0"/>
        <charset val="1"/>
      </rPr>
      <t xml:space="preserve">2025</t>
    </r>
    <r>
      <rPr>
        <sz val="10"/>
        <rFont val="Noto Sans CJK SC"/>
        <family val="2"/>
      </rPr>
      <t xml:space="preserve">年</t>
    </r>
    <r>
      <rPr>
        <sz val="10"/>
        <rFont val="Arial"/>
        <family val="0"/>
        <charset val="1"/>
      </rPr>
      <t xml:space="preserve">8</t>
    </r>
    <r>
      <rPr>
        <sz val="10"/>
        <rFont val="Noto Sans CJK SC"/>
        <family val="2"/>
      </rPr>
      <t xml:space="preserve">月</t>
    </r>
    <r>
      <rPr>
        <sz val="10"/>
        <rFont val="Arial"/>
        <family val="0"/>
        <charset val="1"/>
      </rPr>
      <t xml:space="preserve">26</t>
    </r>
    <r>
      <rPr>
        <sz val="10"/>
        <rFont val="Noto Sans CJK SC"/>
        <family val="2"/>
      </rPr>
      <t xml:space="preserve">日公表）</t>
    </r>
  </si>
  <si>
    <r>
      <rPr>
        <sz val="10"/>
        <rFont val="Noto Sans CJK SC"/>
        <family val="2"/>
      </rPr>
      <t xml:space="preserve">厚生労働省の公表ページの数値。集計結果の </t>
    </r>
    <r>
      <rPr>
        <sz val="10"/>
        <rFont val="Arial"/>
        <family val="0"/>
        <charset val="1"/>
      </rPr>
      <t xml:space="preserve">PDF </t>
    </r>
    <r>
      <rPr>
        <sz val="10"/>
        <rFont val="Noto Sans CJK SC"/>
        <family val="2"/>
      </rPr>
      <t xml:space="preserve">本体は未確認</t>
    </r>
  </si>
  <si>
    <t xml:space="preserve">RI-037</t>
  </si>
  <si>
    <r>
      <rPr>
        <sz val="10"/>
        <rFont val="Arial"/>
        <family val="0"/>
        <charset val="1"/>
      </rPr>
      <t xml:space="preserve">2024</t>
    </r>
    <r>
      <rPr>
        <sz val="10"/>
        <rFont val="Noto Sans CJK SC"/>
        <family val="2"/>
      </rPr>
      <t xml:space="preserve">年の日本の新登録結核患者の年齢は</t>
    </r>
    <r>
      <rPr>
        <sz val="10"/>
        <rFont val="Arial"/>
        <family val="0"/>
        <charset val="1"/>
      </rPr>
      <t xml:space="preserve">80</t>
    </r>
    <r>
      <rPr>
        <sz val="10"/>
        <rFont val="Noto Sans CJK SC"/>
        <family val="2"/>
      </rPr>
      <t xml:space="preserve">〜</t>
    </r>
    <r>
      <rPr>
        <sz val="10"/>
        <rFont val="Arial"/>
        <family val="0"/>
        <charset val="1"/>
      </rPr>
      <t xml:space="preserve">89</t>
    </r>
    <r>
      <rPr>
        <sz val="10"/>
        <rFont val="Noto Sans CJK SC"/>
        <family val="2"/>
      </rPr>
      <t xml:space="preserve">歳が</t>
    </r>
    <r>
      <rPr>
        <sz val="10"/>
        <rFont val="Arial"/>
        <family val="0"/>
        <charset val="1"/>
      </rPr>
      <t xml:space="preserve">28.4%</t>
    </r>
    <r>
      <rPr>
        <sz val="10"/>
        <rFont val="Noto Sans CJK SC"/>
        <family val="2"/>
      </rPr>
      <t xml:space="preserve">と最も多く、罹患率（人口</t>
    </r>
    <r>
      <rPr>
        <sz val="10"/>
        <rFont val="Arial"/>
        <family val="0"/>
        <charset val="1"/>
      </rPr>
      <t xml:space="preserve">10</t>
    </r>
    <r>
      <rPr>
        <sz val="10"/>
        <rFont val="Noto Sans CJK SC"/>
        <family val="2"/>
      </rPr>
      <t xml:space="preserve">万対）は</t>
    </r>
    <r>
      <rPr>
        <sz val="10"/>
        <rFont val="Arial"/>
        <family val="0"/>
        <charset val="1"/>
      </rPr>
      <t xml:space="preserve">70</t>
    </r>
    <r>
      <rPr>
        <sz val="10"/>
        <rFont val="Noto Sans CJK SC"/>
        <family val="2"/>
      </rPr>
      <t xml:space="preserve">〜</t>
    </r>
    <r>
      <rPr>
        <sz val="10"/>
        <rFont val="Arial"/>
        <family val="0"/>
        <charset val="1"/>
      </rPr>
      <t xml:space="preserve">79</t>
    </r>
    <r>
      <rPr>
        <sz val="10"/>
        <rFont val="Noto Sans CJK SC"/>
        <family val="2"/>
      </rPr>
      <t xml:space="preserve">歳で</t>
    </r>
    <r>
      <rPr>
        <sz val="10"/>
        <rFont val="Arial"/>
        <family val="0"/>
        <charset val="1"/>
      </rPr>
      <t xml:space="preserve">10.9</t>
    </r>
    <r>
      <rPr>
        <sz val="10"/>
        <rFont val="Noto Sans CJK SC"/>
        <family val="2"/>
      </rPr>
      <t xml:space="preserve">、</t>
    </r>
    <r>
      <rPr>
        <sz val="10"/>
        <rFont val="Arial"/>
        <family val="0"/>
        <charset val="1"/>
      </rPr>
      <t xml:space="preserve">80</t>
    </r>
    <r>
      <rPr>
        <sz val="10"/>
        <rFont val="Noto Sans CJK SC"/>
        <family val="2"/>
      </rPr>
      <t xml:space="preserve">〜</t>
    </r>
    <r>
      <rPr>
        <sz val="10"/>
        <rFont val="Arial"/>
        <family val="0"/>
        <charset val="1"/>
      </rPr>
      <t xml:space="preserve">89</t>
    </r>
    <r>
      <rPr>
        <sz val="10"/>
        <rFont val="Noto Sans CJK SC"/>
        <family val="2"/>
      </rPr>
      <t xml:space="preserve">歳で</t>
    </r>
    <r>
      <rPr>
        <sz val="10"/>
        <rFont val="Arial"/>
        <family val="0"/>
        <charset val="1"/>
      </rPr>
      <t xml:space="preserve">28.3</t>
    </r>
    <r>
      <rPr>
        <sz val="10"/>
        <rFont val="Noto Sans CJK SC"/>
        <family val="2"/>
      </rPr>
      <t xml:space="preserve">、</t>
    </r>
    <r>
      <rPr>
        <sz val="10"/>
        <rFont val="Arial"/>
        <family val="0"/>
        <charset val="1"/>
      </rPr>
      <t xml:space="preserve">90</t>
    </r>
    <r>
      <rPr>
        <sz val="10"/>
        <rFont val="Noto Sans CJK SC"/>
        <family val="2"/>
      </rPr>
      <t xml:space="preserve">歳以上で</t>
    </r>
    <r>
      <rPr>
        <sz val="10"/>
        <rFont val="Arial"/>
        <family val="0"/>
        <charset val="1"/>
      </rPr>
      <t xml:space="preserve">51.1</t>
    </r>
    <r>
      <rPr>
        <sz val="10"/>
        <rFont val="Noto Sans CJK SC"/>
        <family val="2"/>
      </rPr>
      <t xml:space="preserve">と高齢ほど高い。外国生まれの患者は</t>
    </r>
    <r>
      <rPr>
        <sz val="10"/>
        <rFont val="Arial"/>
        <family val="0"/>
        <charset val="1"/>
      </rPr>
      <t xml:space="preserve">1,980</t>
    </r>
    <r>
      <rPr>
        <sz val="10"/>
        <rFont val="Noto Sans CJK SC"/>
        <family val="2"/>
      </rPr>
      <t xml:space="preserve">人で全体の</t>
    </r>
    <r>
      <rPr>
        <sz val="10"/>
        <rFont val="Arial"/>
        <family val="0"/>
        <charset val="1"/>
      </rPr>
      <t xml:space="preserve">19.7%</t>
    </r>
    <r>
      <rPr>
        <sz val="10"/>
        <rFont val="Noto Sans CJK SC"/>
        <family val="2"/>
      </rPr>
      <t xml:space="preserve">を占め、前年の</t>
    </r>
    <r>
      <rPr>
        <sz val="10"/>
        <rFont val="Arial"/>
        <family val="0"/>
        <charset val="1"/>
      </rPr>
      <t xml:space="preserve">16.0%</t>
    </r>
    <r>
      <rPr>
        <sz val="10"/>
        <rFont val="Noto Sans CJK SC"/>
        <family val="2"/>
      </rPr>
      <t xml:space="preserve">から増えた。</t>
    </r>
  </si>
  <si>
    <t xml:space="preserve">RI-038</t>
  </si>
  <si>
    <r>
      <rPr>
        <sz val="10"/>
        <rFont val="Arial"/>
        <family val="0"/>
        <charset val="1"/>
      </rPr>
      <t xml:space="preserve">2024</t>
    </r>
    <r>
      <rPr>
        <sz val="10"/>
        <rFont val="Noto Sans CJK SC"/>
        <family val="2"/>
      </rPr>
      <t xml:space="preserve">年の日本では、多剤耐性肺結核の新登録は</t>
    </r>
    <r>
      <rPr>
        <sz val="10"/>
        <rFont val="Arial"/>
        <family val="0"/>
        <charset val="1"/>
      </rPr>
      <t xml:space="preserve">45</t>
    </r>
    <r>
      <rPr>
        <sz val="10"/>
        <rFont val="Noto Sans CJK SC"/>
        <family val="2"/>
      </rPr>
      <t xml:space="preserve">人（うち外国生まれ</t>
    </r>
    <r>
      <rPr>
        <sz val="10"/>
        <rFont val="Arial"/>
        <family val="0"/>
        <charset val="1"/>
      </rPr>
      <t xml:space="preserve">22</t>
    </r>
    <r>
      <rPr>
        <sz val="10"/>
        <rFont val="Noto Sans CJK SC"/>
        <family val="2"/>
      </rPr>
      <t xml:space="preserve">人）、糖尿病の合併は</t>
    </r>
    <r>
      <rPr>
        <sz val="10"/>
        <rFont val="Arial"/>
        <family val="0"/>
        <charset val="1"/>
      </rPr>
      <t xml:space="preserve">15.7%</t>
    </r>
    <r>
      <rPr>
        <sz val="10"/>
        <rFont val="Noto Sans CJK SC"/>
        <family val="2"/>
      </rPr>
      <t xml:space="preserve">だった。</t>
    </r>
    <r>
      <rPr>
        <sz val="10"/>
        <rFont val="Arial"/>
        <family val="0"/>
        <charset val="1"/>
      </rPr>
      <t xml:space="preserve">2023</t>
    </r>
    <r>
      <rPr>
        <sz val="10"/>
        <rFont val="Noto Sans CJK SC"/>
        <family val="2"/>
      </rPr>
      <t xml:space="preserve">年に新登録された患者の</t>
    </r>
    <r>
      <rPr>
        <sz val="10"/>
        <rFont val="Arial"/>
        <family val="0"/>
        <charset val="1"/>
      </rPr>
      <t xml:space="preserve">2024</t>
    </r>
    <r>
      <rPr>
        <sz val="10"/>
        <rFont val="Noto Sans CJK SC"/>
        <family val="2"/>
      </rPr>
      <t xml:space="preserve">年末時点の治療成功率は</t>
    </r>
    <r>
      <rPr>
        <sz val="10"/>
        <rFont val="Arial"/>
        <family val="0"/>
        <charset val="1"/>
      </rPr>
      <t xml:space="preserve">67.3%</t>
    </r>
    <r>
      <rPr>
        <sz val="10"/>
        <rFont val="Noto Sans CJK SC"/>
        <family val="2"/>
      </rPr>
      <t xml:space="preserve">、死亡は</t>
    </r>
    <r>
      <rPr>
        <sz val="10"/>
        <rFont val="Arial"/>
        <family val="0"/>
        <charset val="1"/>
      </rPr>
      <t xml:space="preserve">25.1%</t>
    </r>
    <r>
      <rPr>
        <sz val="10"/>
        <rFont val="Noto Sans CJK SC"/>
        <family val="2"/>
      </rPr>
      <t xml:space="preserve">だった。潜在性結核感染症の新登録は</t>
    </r>
    <r>
      <rPr>
        <sz val="10"/>
        <rFont val="Arial"/>
        <family val="0"/>
        <charset val="1"/>
      </rPr>
      <t xml:space="preserve">5,967</t>
    </r>
    <r>
      <rPr>
        <sz val="10"/>
        <rFont val="Noto Sans CJK SC"/>
        <family val="2"/>
      </rPr>
      <t xml:space="preserve">人で、前年より</t>
    </r>
    <r>
      <rPr>
        <sz val="10"/>
        <rFont val="Arial"/>
        <family val="0"/>
        <charset val="1"/>
      </rPr>
      <t xml:space="preserve">18.6%</t>
    </r>
    <r>
      <rPr>
        <sz val="10"/>
        <rFont val="Noto Sans CJK SC"/>
        <family val="2"/>
      </rPr>
      <t xml:space="preserve">増えた。</t>
    </r>
  </si>
  <si>
    <r>
      <rPr>
        <sz val="10"/>
        <rFont val="Noto Sans CJK SC"/>
        <family val="2"/>
      </rPr>
      <t xml:space="preserve">厚生労働省の公表ページの数値。集計結果の </t>
    </r>
    <r>
      <rPr>
        <sz val="10"/>
        <rFont val="Arial"/>
        <family val="0"/>
        <charset val="1"/>
      </rPr>
      <t xml:space="preserve">PDF </t>
    </r>
    <r>
      <rPr>
        <sz val="10"/>
        <rFont val="Noto Sans CJK SC"/>
        <family val="2"/>
      </rPr>
      <t xml:space="preserve">本体は未確認。死亡には結核以外の原因による死亡も含まれうる</t>
    </r>
  </si>
  <si>
    <t xml:space="preserve">RI-039</t>
  </si>
  <si>
    <r>
      <rPr>
        <sz val="10"/>
        <rFont val="Noto Sans CJK SC"/>
        <family val="2"/>
      </rPr>
      <t xml:space="preserve">結核は感染症法にもとづき、医師が患者、疑似症患者、治療を要する無症状病原体保有者（潜在性結核感染症）を診断したとき、直ちに最寄りの保健所長に届け出る。診断に用いる検査には塗抹・培養・核酸増幅法による病原体の検出、病理検査、ツベルクリン反応、インターフェロン</t>
    </r>
    <r>
      <rPr>
        <sz val="10"/>
        <rFont val="Arial"/>
        <family val="0"/>
        <charset val="1"/>
      </rPr>
      <t xml:space="preserve">γ</t>
    </r>
    <r>
      <rPr>
        <sz val="10"/>
        <rFont val="Noto Sans CJK SC"/>
        <family val="2"/>
      </rPr>
      <t xml:space="preserve">遊離試験（</t>
    </r>
    <r>
      <rPr>
        <sz val="10"/>
        <rFont val="Arial"/>
        <family val="0"/>
        <charset val="1"/>
      </rPr>
      <t xml:space="preserve">IGRA</t>
    </r>
    <r>
      <rPr>
        <sz val="10"/>
        <rFont val="Noto Sans CJK SC"/>
        <family val="2"/>
      </rPr>
      <t xml:space="preserve">）、画像検査がある。</t>
    </r>
  </si>
  <si>
    <t xml:space="preserve">SRC-363</t>
  </si>
  <si>
    <r>
      <rPr>
        <sz val="10"/>
        <rFont val="Noto Sans CJK SC"/>
        <family val="2"/>
      </rPr>
      <t xml:space="preserve">厚生労働省</t>
    </r>
    <r>
      <rPr>
        <sz val="10"/>
        <rFont val="Arial"/>
        <family val="0"/>
        <charset val="1"/>
      </rPr>
      <t xml:space="preserve">. </t>
    </r>
    <r>
      <rPr>
        <sz val="10"/>
        <rFont val="Noto Sans CJK SC"/>
        <family val="2"/>
      </rPr>
      <t xml:space="preserve">感染症法に基づく医師の届出のお願い：結核（届出基準）</t>
    </r>
  </si>
  <si>
    <r>
      <rPr>
        <sz val="10"/>
        <rFont val="Arial"/>
        <family val="0"/>
        <charset val="1"/>
      </rPr>
      <t xml:space="preserve">5</t>
    </r>
    <r>
      <rPr>
        <sz val="10"/>
        <rFont val="Noto Sans CJK SC"/>
        <family val="2"/>
      </rPr>
      <t xml:space="preserve">歳未満では、検査で確認できなくても濃厚接触などから感染の可能性が高い場合に無症状病原体保有者として届け出る</t>
    </r>
  </si>
  <si>
    <t xml:space="preserve">RI-040</t>
  </si>
  <si>
    <r>
      <rPr>
        <sz val="10"/>
        <rFont val="Noto Sans CJK SC"/>
        <family val="2"/>
      </rPr>
      <t xml:space="preserve">結核は主に飛沫核による空気感染で広がり、感染源の多くは喀痰塗抹陽性の肺結核患者である。感染者のうち発病するのは約</t>
    </r>
    <r>
      <rPr>
        <sz val="10"/>
        <rFont val="Arial"/>
        <family val="0"/>
        <charset val="1"/>
      </rPr>
      <t xml:space="preserve">30%</t>
    </r>
    <r>
      <rPr>
        <sz val="10"/>
        <rFont val="Noto Sans CJK SC"/>
        <family val="2"/>
      </rPr>
      <t xml:space="preserve">とされ、感染後</t>
    </r>
    <r>
      <rPr>
        <sz val="10"/>
        <rFont val="Arial"/>
        <family val="0"/>
        <charset val="1"/>
      </rPr>
      <t xml:space="preserve">1</t>
    </r>
    <r>
      <rPr>
        <sz val="10"/>
        <rFont val="Noto Sans CJK SC"/>
        <family val="2"/>
      </rPr>
      <t xml:space="preserve">年以内、乳幼児期・思春期、糖尿病の合併、胃切除歴、免疫抑制剤による治療中は発病の危険が高い。肺外結核として胸膜、リンパ節、骨関節、腎尿路生殖器、中枢神経の病変や粟粒結核もある。</t>
    </r>
  </si>
  <si>
    <r>
      <rPr>
        <sz val="10"/>
        <rFont val="Noto Sans CJK SC"/>
        <family val="2"/>
      </rPr>
      <t xml:space="preserve">発病率約</t>
    </r>
    <r>
      <rPr>
        <sz val="10"/>
        <rFont val="Arial"/>
        <family val="0"/>
        <charset val="1"/>
      </rPr>
      <t xml:space="preserve">30%</t>
    </r>
    <r>
      <rPr>
        <sz val="10"/>
        <rFont val="Noto Sans CJK SC"/>
        <family val="2"/>
      </rPr>
      <t xml:space="preserve">は届出基準の臨床的特徴の記載による。どの期間・集団での割合かは原典に記載がなく、確認が要る</t>
    </r>
  </si>
  <si>
    <t xml:space="preserve">RI-041</t>
  </si>
  <si>
    <r>
      <rPr>
        <sz val="10"/>
        <rFont val="Noto Sans CJK SC"/>
        <family val="2"/>
      </rPr>
      <t xml:space="preserve">日本の結核医療の基準では、肺結核の初回治療は、イソニアジド・リファンピシン・ピラジナミドにエタンブトールまたはストレプトマイシンを加えた</t>
    </r>
    <r>
      <rPr>
        <sz val="10"/>
        <rFont val="Arial"/>
        <family val="0"/>
        <charset val="1"/>
      </rPr>
      <t xml:space="preserve">4</t>
    </r>
    <r>
      <rPr>
        <sz val="10"/>
        <rFont val="Noto Sans CJK SC"/>
        <family val="2"/>
      </rPr>
      <t xml:space="preserve">剤を</t>
    </r>
    <r>
      <rPr>
        <sz val="10"/>
        <rFont val="Arial"/>
        <family val="0"/>
        <charset val="1"/>
      </rPr>
      <t xml:space="preserve">2</t>
    </r>
    <r>
      <rPr>
        <sz val="10"/>
        <rFont val="Noto Sans CJK SC"/>
        <family val="2"/>
      </rPr>
      <t xml:space="preserve">か月使い、その後イソニアジドとリファンピシンの</t>
    </r>
    <r>
      <rPr>
        <sz val="10"/>
        <rFont val="Arial"/>
        <family val="0"/>
        <charset val="1"/>
      </rPr>
      <t xml:space="preserve">2</t>
    </r>
    <r>
      <rPr>
        <sz val="10"/>
        <rFont val="Noto Sans CJK SC"/>
        <family val="2"/>
      </rPr>
      <t xml:space="preserve">剤を治療開始から</t>
    </r>
    <r>
      <rPr>
        <sz val="10"/>
        <rFont val="Arial"/>
        <family val="0"/>
        <charset val="1"/>
      </rPr>
      <t xml:space="preserve">6</t>
    </r>
    <r>
      <rPr>
        <sz val="10"/>
        <rFont val="Noto Sans CJK SC"/>
        <family val="2"/>
      </rPr>
      <t xml:space="preserve">か月（</t>
    </r>
    <r>
      <rPr>
        <sz val="10"/>
        <rFont val="Arial"/>
        <family val="0"/>
        <charset val="1"/>
      </rPr>
      <t xml:space="preserve">180</t>
    </r>
    <r>
      <rPr>
        <sz val="10"/>
        <rFont val="Noto Sans CJK SC"/>
        <family val="2"/>
      </rPr>
      <t xml:space="preserve">日）まで続ける。ピラジナミドを使えない場合は、</t>
    </r>
    <r>
      <rPr>
        <sz val="10"/>
        <rFont val="Arial"/>
        <family val="0"/>
        <charset val="1"/>
      </rPr>
      <t xml:space="preserve">3</t>
    </r>
    <r>
      <rPr>
        <sz val="10"/>
        <rFont val="Noto Sans CJK SC"/>
        <family val="2"/>
      </rPr>
      <t xml:space="preserve">剤を</t>
    </r>
    <r>
      <rPr>
        <sz val="10"/>
        <rFont val="Arial"/>
        <family val="0"/>
        <charset val="1"/>
      </rPr>
      <t xml:space="preserve">2</t>
    </r>
    <r>
      <rPr>
        <sz val="10"/>
        <rFont val="Noto Sans CJK SC"/>
        <family val="2"/>
      </rPr>
      <t xml:space="preserve">〜</t>
    </r>
    <r>
      <rPr>
        <sz val="10"/>
        <rFont val="Arial"/>
        <family val="0"/>
        <charset val="1"/>
      </rPr>
      <t xml:space="preserve">6</t>
    </r>
    <r>
      <rPr>
        <sz val="10"/>
        <rFont val="Noto Sans CJK SC"/>
        <family val="2"/>
      </rPr>
      <t xml:space="preserve">か月使ったあと</t>
    </r>
    <r>
      <rPr>
        <sz val="10"/>
        <rFont val="Arial"/>
        <family val="0"/>
        <charset val="1"/>
      </rPr>
      <t xml:space="preserve">2</t>
    </r>
    <r>
      <rPr>
        <sz val="10"/>
        <rFont val="Noto Sans CJK SC"/>
        <family val="2"/>
      </rPr>
      <t xml:space="preserve">剤を開始から</t>
    </r>
    <r>
      <rPr>
        <sz val="10"/>
        <rFont val="Arial"/>
        <family val="0"/>
        <charset val="1"/>
      </rPr>
      <t xml:space="preserve">9</t>
    </r>
    <r>
      <rPr>
        <sz val="10"/>
        <rFont val="Noto Sans CJK SC"/>
        <family val="2"/>
      </rPr>
      <t xml:space="preserve">か月（</t>
    </r>
    <r>
      <rPr>
        <sz val="10"/>
        <rFont val="Arial"/>
        <family val="0"/>
        <charset val="1"/>
      </rPr>
      <t xml:space="preserve">270</t>
    </r>
    <r>
      <rPr>
        <sz val="10"/>
        <rFont val="Noto Sans CJK SC"/>
        <family val="2"/>
      </rPr>
      <t xml:space="preserve">日）まで続ける。</t>
    </r>
  </si>
  <si>
    <t xml:space="preserve">SRC-364</t>
  </si>
  <si>
    <r>
      <rPr>
        <sz val="10"/>
        <rFont val="Noto Sans CJK SC"/>
        <family val="2"/>
      </rPr>
      <t xml:space="preserve">厚生労働省健康局結核感染症課長</t>
    </r>
    <r>
      <rPr>
        <sz val="10"/>
        <rFont val="Arial"/>
        <family val="0"/>
        <charset val="1"/>
      </rPr>
      <t xml:space="preserve">. </t>
    </r>
    <r>
      <rPr>
        <sz val="10"/>
        <rFont val="Noto Sans CJK SC"/>
        <family val="2"/>
      </rPr>
      <t xml:space="preserve">「結核医療の基準」の一部改正について（健感発</t>
    </r>
    <r>
      <rPr>
        <sz val="10"/>
        <rFont val="Arial"/>
        <family val="0"/>
        <charset val="1"/>
      </rPr>
      <t xml:space="preserve">1018</t>
    </r>
    <r>
      <rPr>
        <sz val="10"/>
        <rFont val="Noto Sans CJK SC"/>
        <family val="2"/>
      </rPr>
      <t xml:space="preserve">第</t>
    </r>
    <r>
      <rPr>
        <sz val="10"/>
        <rFont val="Arial"/>
        <family val="0"/>
        <charset val="1"/>
      </rPr>
      <t xml:space="preserve">1</t>
    </r>
    <r>
      <rPr>
        <sz val="10"/>
        <rFont val="Noto Sans CJK SC"/>
        <family val="2"/>
      </rPr>
      <t xml:space="preserve">号、令和</t>
    </r>
    <r>
      <rPr>
        <sz val="10"/>
        <rFont val="Arial"/>
        <family val="0"/>
        <charset val="1"/>
      </rPr>
      <t xml:space="preserve">3</t>
    </r>
    <r>
      <rPr>
        <sz val="10"/>
        <rFont val="Noto Sans CJK SC"/>
        <family val="2"/>
      </rPr>
      <t xml:space="preserve">年</t>
    </r>
    <r>
      <rPr>
        <sz val="10"/>
        <rFont val="Arial"/>
        <family val="0"/>
        <charset val="1"/>
      </rPr>
      <t xml:space="preserve">10</t>
    </r>
    <r>
      <rPr>
        <sz val="10"/>
        <rFont val="Noto Sans CJK SC"/>
        <family val="2"/>
      </rPr>
      <t xml:space="preserve">月</t>
    </r>
    <r>
      <rPr>
        <sz val="10"/>
        <rFont val="Arial"/>
        <family val="0"/>
        <charset val="1"/>
      </rPr>
      <t xml:space="preserve">18</t>
    </r>
    <r>
      <rPr>
        <sz val="10"/>
        <rFont val="Noto Sans CJK SC"/>
        <family val="2"/>
      </rPr>
      <t xml:space="preserve">日）。新旧対照（結核医療の基準：平成</t>
    </r>
    <r>
      <rPr>
        <sz val="10"/>
        <rFont val="Arial"/>
        <family val="0"/>
        <charset val="1"/>
      </rPr>
      <t xml:space="preserve">21</t>
    </r>
    <r>
      <rPr>
        <sz val="10"/>
        <rFont val="Noto Sans CJK SC"/>
        <family val="2"/>
      </rPr>
      <t xml:space="preserve">年厚生労働省告示第</t>
    </r>
    <r>
      <rPr>
        <sz val="10"/>
        <rFont val="Arial"/>
        <family val="0"/>
        <charset val="1"/>
      </rPr>
      <t xml:space="preserve">16</t>
    </r>
    <r>
      <rPr>
        <sz val="10"/>
        <rFont val="Noto Sans CJK SC"/>
        <family val="2"/>
      </rPr>
      <t xml:space="preserve">号）を含む</t>
    </r>
  </si>
  <si>
    <r>
      <rPr>
        <sz val="10"/>
        <rFont val="Noto Sans CJK SC"/>
        <family val="2"/>
      </rPr>
      <t xml:space="preserve">米国 </t>
    </r>
    <r>
      <rPr>
        <sz val="10"/>
        <rFont val="Arial"/>
        <family val="0"/>
        <charset val="1"/>
      </rPr>
      <t xml:space="preserve">CDC </t>
    </r>
    <r>
      <rPr>
        <sz val="10"/>
        <rFont val="Noto Sans CJK SC"/>
        <family val="2"/>
      </rPr>
      <t xml:space="preserve">の標準治療（</t>
    </r>
    <r>
      <rPr>
        <sz val="10"/>
        <rFont val="Arial"/>
        <family val="0"/>
        <charset val="1"/>
      </rPr>
      <t xml:space="preserve">RI-045</t>
    </r>
    <r>
      <rPr>
        <sz val="10"/>
        <rFont val="Noto Sans CJK SC"/>
        <family val="2"/>
      </rPr>
      <t xml:space="preserve">）と基本の組み合わせは同じだが、</t>
    </r>
    <r>
      <rPr>
        <sz val="10"/>
        <rFont val="Arial"/>
        <family val="0"/>
        <charset val="1"/>
      </rPr>
      <t xml:space="preserve">4</t>
    </r>
    <r>
      <rPr>
        <sz val="10"/>
        <rFont val="Noto Sans CJK SC"/>
        <family val="2"/>
      </rPr>
      <t xml:space="preserve">か月レジメンの扱いが異なる</t>
    </r>
  </si>
  <si>
    <t xml:space="preserve">RI-042</t>
  </si>
  <si>
    <r>
      <rPr>
        <sz val="10"/>
        <rFont val="Noto Sans CJK SC"/>
        <family val="2"/>
      </rPr>
      <t xml:space="preserve">日本の結核医療の基準では、治療開始時に症状が著しく重い、</t>
    </r>
    <r>
      <rPr>
        <sz val="10"/>
        <rFont val="Arial"/>
        <family val="0"/>
        <charset val="1"/>
      </rPr>
      <t xml:space="preserve">2</t>
    </r>
    <r>
      <rPr>
        <sz val="10"/>
        <rFont val="Noto Sans CJK SC"/>
        <family val="2"/>
      </rPr>
      <t xml:space="preserve">か月たっても培養が陰性化しない、糖尿病・じん肺・</t>
    </r>
    <r>
      <rPr>
        <sz val="10"/>
        <rFont val="Arial"/>
        <family val="0"/>
        <charset val="1"/>
      </rPr>
      <t xml:space="preserve">HIV </t>
    </r>
    <r>
      <rPr>
        <sz val="10"/>
        <rFont val="Noto Sans CJK SC"/>
        <family val="2"/>
      </rPr>
      <t xml:space="preserve">感染など結核の経過に影響する病気を合併する、ステロイドや免疫抑制剤を長く使っている場合に、治療期間を</t>
    </r>
    <r>
      <rPr>
        <sz val="10"/>
        <rFont val="Arial"/>
        <family val="0"/>
        <charset val="1"/>
      </rPr>
      <t xml:space="preserve">3</t>
    </r>
    <r>
      <rPr>
        <sz val="10"/>
        <rFont val="Noto Sans CJK SC"/>
        <family val="2"/>
      </rPr>
      <t xml:space="preserve">か月延長できる。再治療でも初回より</t>
    </r>
    <r>
      <rPr>
        <sz val="10"/>
        <rFont val="Arial"/>
        <family val="0"/>
        <charset val="1"/>
      </rPr>
      <t xml:space="preserve">3</t>
    </r>
    <r>
      <rPr>
        <sz val="10"/>
        <rFont val="Noto Sans CJK SC"/>
        <family val="2"/>
      </rPr>
      <t xml:space="preserve">か月延長できる。</t>
    </r>
  </si>
  <si>
    <t xml:space="preserve">RI-043</t>
  </si>
  <si>
    <r>
      <rPr>
        <sz val="10"/>
        <rFont val="Arial"/>
        <family val="0"/>
        <charset val="1"/>
      </rPr>
      <t xml:space="preserve">2021</t>
    </r>
    <r>
      <rPr>
        <sz val="10"/>
        <rFont val="Noto Sans CJK SC"/>
        <family val="2"/>
      </rPr>
      <t xml:space="preserve">年の結核医療の基準の改正で、イソニアジドとリファンピシンの両方に耐性の多剤耐性結核には</t>
    </r>
    <r>
      <rPr>
        <sz val="10"/>
        <rFont val="Arial"/>
        <family val="0"/>
        <charset val="1"/>
      </rPr>
      <t xml:space="preserve">5</t>
    </r>
    <r>
      <rPr>
        <sz val="10"/>
        <rFont val="Noto Sans CJK SC"/>
        <family val="2"/>
      </rPr>
      <t xml:space="preserve">剤併用療法を行い、治療期間は培養陰性化から</t>
    </r>
    <r>
      <rPr>
        <sz val="10"/>
        <rFont val="Arial"/>
        <family val="0"/>
        <charset val="1"/>
      </rPr>
      <t xml:space="preserve">18</t>
    </r>
    <r>
      <rPr>
        <sz val="10"/>
        <rFont val="Noto Sans CJK SC"/>
        <family val="2"/>
      </rPr>
      <t xml:space="preserve">か月とされた。基本となる薬剤はレボフロキサシンとベダキリンで、エタンブトール、ピラジナミド、デラマニド、サイクロセリンなどの使用を検討する。</t>
    </r>
  </si>
  <si>
    <r>
      <rPr>
        <sz val="10"/>
        <rFont val="Arial"/>
        <family val="0"/>
        <charset val="1"/>
      </rPr>
      <t xml:space="preserve">WHO </t>
    </r>
    <r>
      <rPr>
        <sz val="10"/>
        <rFont val="Noto Sans CJK SC"/>
        <family val="2"/>
      </rPr>
      <t xml:space="preserve">の多剤耐性結核の短期レジメンとは期間が異なる。</t>
    </r>
    <r>
      <rPr>
        <sz val="10"/>
        <rFont val="Arial"/>
        <family val="0"/>
        <charset val="1"/>
      </rPr>
      <t xml:space="preserve">WHO </t>
    </r>
    <r>
      <rPr>
        <sz val="10"/>
        <rFont val="Noto Sans CJK SC"/>
        <family val="2"/>
      </rPr>
      <t xml:space="preserve">の推奨はこの出典では確認していない</t>
    </r>
  </si>
  <si>
    <t xml:space="preserve">RI-044</t>
  </si>
  <si>
    <r>
      <rPr>
        <sz val="10"/>
        <rFont val="Noto Sans CJK SC"/>
        <family val="2"/>
      </rPr>
      <t xml:space="preserve">日本の結核医療の基準では、潜在性結核感染症の治療は、原則としてイソニアジド単独を</t>
    </r>
    <r>
      <rPr>
        <sz val="10"/>
        <rFont val="Arial"/>
        <family val="0"/>
        <charset val="1"/>
      </rPr>
      <t xml:space="preserve">6</t>
    </r>
    <r>
      <rPr>
        <sz val="10"/>
        <rFont val="Noto Sans CJK SC"/>
        <family val="2"/>
      </rPr>
      <t xml:space="preserve">か月（必要に応じてさらに</t>
    </r>
    <r>
      <rPr>
        <sz val="10"/>
        <rFont val="Arial"/>
        <family val="0"/>
        <charset val="1"/>
      </rPr>
      <t xml:space="preserve">3</t>
    </r>
    <r>
      <rPr>
        <sz val="10"/>
        <rFont val="Noto Sans CJK SC"/>
        <family val="2"/>
      </rPr>
      <t xml:space="preserve">か月）か、イソニアジドとリファンピシンの併用を</t>
    </r>
    <r>
      <rPr>
        <sz val="10"/>
        <rFont val="Arial"/>
        <family val="0"/>
        <charset val="1"/>
      </rPr>
      <t xml:space="preserve">3</t>
    </r>
    <r>
      <rPr>
        <sz val="10"/>
        <rFont val="Noto Sans CJK SC"/>
        <family val="2"/>
      </rPr>
      <t xml:space="preserve">か月または</t>
    </r>
    <r>
      <rPr>
        <sz val="10"/>
        <rFont val="Arial"/>
        <family val="0"/>
        <charset val="1"/>
      </rPr>
      <t xml:space="preserve">4</t>
    </r>
    <r>
      <rPr>
        <sz val="10"/>
        <rFont val="Noto Sans CJK SC"/>
        <family val="2"/>
      </rPr>
      <t xml:space="preserve">か月行う。イソニアジドを使えないか副作用が予想される場合は、リファンピシン単独を</t>
    </r>
    <r>
      <rPr>
        <sz val="10"/>
        <rFont val="Arial"/>
        <family val="0"/>
        <charset val="1"/>
      </rPr>
      <t xml:space="preserve">4</t>
    </r>
    <r>
      <rPr>
        <sz val="10"/>
        <rFont val="Noto Sans CJK SC"/>
        <family val="2"/>
      </rPr>
      <t xml:space="preserve">か月行う。</t>
    </r>
  </si>
  <si>
    <r>
      <rPr>
        <sz val="10"/>
        <rFont val="Noto Sans CJK SC"/>
        <family val="2"/>
      </rPr>
      <t xml:space="preserve">米国 </t>
    </r>
    <r>
      <rPr>
        <sz val="10"/>
        <rFont val="Arial"/>
        <family val="0"/>
        <charset val="1"/>
      </rPr>
      <t xml:space="preserve">CDC </t>
    </r>
    <r>
      <rPr>
        <sz val="10"/>
        <rFont val="Noto Sans CJK SC"/>
        <family val="2"/>
      </rPr>
      <t xml:space="preserve">の推奨（</t>
    </r>
    <r>
      <rPr>
        <sz val="10"/>
        <rFont val="Arial"/>
        <family val="0"/>
        <charset val="1"/>
      </rPr>
      <t xml:space="preserve">RI-046</t>
    </r>
    <r>
      <rPr>
        <sz val="10"/>
        <rFont val="Noto Sans CJK SC"/>
        <family val="2"/>
      </rPr>
      <t xml:space="preserve">）では</t>
    </r>
    <r>
      <rPr>
        <sz val="10"/>
        <rFont val="Arial"/>
        <family val="0"/>
        <charset val="1"/>
      </rPr>
      <t xml:space="preserve">3HP </t>
    </r>
    <r>
      <rPr>
        <sz val="10"/>
        <rFont val="Noto Sans CJK SC"/>
        <family val="2"/>
      </rPr>
      <t xml:space="preserve">などリファマイシンを含む短期レジメンが優先される</t>
    </r>
  </si>
  <si>
    <t xml:space="preserve">RI-045</t>
  </si>
  <si>
    <r>
      <rPr>
        <sz val="10"/>
        <rFont val="Noto Sans CJK SC"/>
        <family val="2"/>
      </rPr>
      <t xml:space="preserve">米国 </t>
    </r>
    <r>
      <rPr>
        <sz val="10"/>
        <rFont val="Arial"/>
        <family val="0"/>
        <charset val="1"/>
      </rPr>
      <t xml:space="preserve">CDC </t>
    </r>
    <r>
      <rPr>
        <sz val="10"/>
        <rFont val="Noto Sans CJK SC"/>
        <family val="2"/>
      </rPr>
      <t xml:space="preserve">は、薬剤感受性肺結核の治療として、イソニアジド・リファンピシン・ピラジナミド・エタンブトールの</t>
    </r>
    <r>
      <rPr>
        <sz val="10"/>
        <rFont val="Arial"/>
        <family val="0"/>
        <charset val="1"/>
      </rPr>
      <t xml:space="preserve">2</t>
    </r>
    <r>
      <rPr>
        <sz val="10"/>
        <rFont val="Noto Sans CJK SC"/>
        <family val="2"/>
      </rPr>
      <t xml:space="preserve">か月と、イソニアジド・リファンピシンの</t>
    </r>
    <r>
      <rPr>
        <sz val="10"/>
        <rFont val="Arial"/>
        <family val="0"/>
        <charset val="1"/>
      </rPr>
      <t xml:space="preserve">4</t>
    </r>
    <r>
      <rPr>
        <sz val="10"/>
        <rFont val="Noto Sans CJK SC"/>
        <family val="2"/>
      </rPr>
      <t xml:space="preserve">か月からなる</t>
    </r>
    <r>
      <rPr>
        <sz val="10"/>
        <rFont val="Arial"/>
        <family val="0"/>
        <charset val="1"/>
      </rPr>
      <t xml:space="preserve">6</t>
    </r>
    <r>
      <rPr>
        <sz val="10"/>
        <rFont val="Noto Sans CJK SC"/>
        <family val="2"/>
      </rPr>
      <t xml:space="preserve">か月レジメンを示している。</t>
    </r>
    <r>
      <rPr>
        <sz val="10"/>
        <rFont val="Arial"/>
        <family val="0"/>
        <charset val="1"/>
      </rPr>
      <t xml:space="preserve">12</t>
    </r>
    <r>
      <rPr>
        <sz val="10"/>
        <rFont val="Noto Sans CJK SC"/>
        <family val="2"/>
      </rPr>
      <t xml:space="preserve">歳以上・体重</t>
    </r>
    <r>
      <rPr>
        <sz val="10"/>
        <rFont val="Arial"/>
        <family val="0"/>
        <charset val="1"/>
      </rPr>
      <t xml:space="preserve">40 kg</t>
    </r>
    <r>
      <rPr>
        <sz val="10"/>
        <rFont val="Noto Sans CJK SC"/>
        <family val="2"/>
      </rPr>
      <t xml:space="preserve">以上などの条件を満たせば、リファペンチンとモキシフロキサシンを含む</t>
    </r>
    <r>
      <rPr>
        <sz val="10"/>
        <rFont val="Arial"/>
        <family val="0"/>
        <charset val="1"/>
      </rPr>
      <t xml:space="preserve">4</t>
    </r>
    <r>
      <rPr>
        <sz val="10"/>
        <rFont val="Noto Sans CJK SC"/>
        <family val="2"/>
      </rPr>
      <t xml:space="preserve">か月レジメンも選択肢となる。直接服薬確認（</t>
    </r>
    <r>
      <rPr>
        <sz val="10"/>
        <rFont val="Arial"/>
        <family val="0"/>
        <charset val="1"/>
      </rPr>
      <t xml:space="preserve">DOT</t>
    </r>
    <r>
      <rPr>
        <sz val="10"/>
        <rFont val="Noto Sans CJK SC"/>
        <family val="2"/>
      </rPr>
      <t xml:space="preserve">）が標準とされる。</t>
    </r>
  </si>
  <si>
    <t xml:space="preserve">SRC-365</t>
  </si>
  <si>
    <t xml:space="preserve">Centers for Disease Control and Prevention. Treatment for Drug-Susceptible Tuberculosis Disease (last reviewed 2025 Mar 7)</t>
  </si>
  <si>
    <r>
      <rPr>
        <sz val="10"/>
        <rFont val="Arial"/>
        <family val="0"/>
        <charset val="1"/>
      </rPr>
      <t xml:space="preserve">HIV </t>
    </r>
    <r>
      <rPr>
        <sz val="10"/>
        <rFont val="Noto Sans CJK SC"/>
        <family val="2"/>
      </rPr>
      <t xml:space="preserve">感染者で</t>
    </r>
    <r>
      <rPr>
        <sz val="10"/>
        <rFont val="Arial"/>
        <family val="0"/>
        <charset val="1"/>
      </rPr>
      <t xml:space="preserve">4</t>
    </r>
    <r>
      <rPr>
        <sz val="10"/>
        <rFont val="Noto Sans CJK SC"/>
        <family val="2"/>
      </rPr>
      <t xml:space="preserve">か月レジメンを使う条件は </t>
    </r>
    <r>
      <rPr>
        <sz val="10"/>
        <rFont val="Arial"/>
        <family val="0"/>
        <charset val="1"/>
      </rPr>
      <t xml:space="preserve">CD4 100/μL</t>
    </r>
    <r>
      <rPr>
        <sz val="10"/>
        <rFont val="Noto Sans CJK SC"/>
        <family val="2"/>
      </rPr>
      <t xml:space="preserve">以上など。空洞があり</t>
    </r>
    <r>
      <rPr>
        <sz val="10"/>
        <rFont val="Arial"/>
        <family val="0"/>
        <charset val="1"/>
      </rPr>
      <t xml:space="preserve">2</t>
    </r>
    <r>
      <rPr>
        <sz val="10"/>
        <rFont val="Noto Sans CJK SC"/>
        <family val="2"/>
      </rPr>
      <t xml:space="preserve">か月時点で培養陽性なら</t>
    </r>
    <r>
      <rPr>
        <sz val="10"/>
        <rFont val="Arial"/>
        <family val="0"/>
        <charset val="1"/>
      </rPr>
      <t xml:space="preserve">9</t>
    </r>
    <r>
      <rPr>
        <sz val="10"/>
        <rFont val="Noto Sans CJK SC"/>
        <family val="2"/>
      </rPr>
      <t xml:space="preserve">か月に延長する</t>
    </r>
  </si>
  <si>
    <t xml:space="preserve">RI-046</t>
  </si>
  <si>
    <r>
      <rPr>
        <sz val="10"/>
        <rFont val="Noto Sans CJK SC"/>
        <family val="2"/>
      </rPr>
      <t xml:space="preserve">米国 </t>
    </r>
    <r>
      <rPr>
        <sz val="10"/>
        <rFont val="Arial"/>
        <family val="0"/>
        <charset val="1"/>
      </rPr>
      <t xml:space="preserve">CDC </t>
    </r>
    <r>
      <rPr>
        <sz val="10"/>
        <rFont val="Noto Sans CJK SC"/>
        <family val="2"/>
      </rPr>
      <t xml:space="preserve">は、潜在性結核感染症の治療として、リファマイシンを含む</t>
    </r>
    <r>
      <rPr>
        <sz val="10"/>
        <rFont val="Arial"/>
        <family val="0"/>
        <charset val="1"/>
      </rPr>
      <t xml:space="preserve">3</t>
    </r>
    <r>
      <rPr>
        <sz val="10"/>
        <rFont val="Noto Sans CJK SC"/>
        <family val="2"/>
      </rPr>
      <t xml:space="preserve">〜</t>
    </r>
    <r>
      <rPr>
        <sz val="10"/>
        <rFont val="Arial"/>
        <family val="0"/>
        <charset val="1"/>
      </rPr>
      <t xml:space="preserve">4</t>
    </r>
    <r>
      <rPr>
        <sz val="10"/>
        <rFont val="Noto Sans CJK SC"/>
        <family val="2"/>
      </rPr>
      <t xml:space="preserve">か月の短期レジメン（イソニアジドとリファペンチンの週</t>
    </r>
    <r>
      <rPr>
        <sz val="10"/>
        <rFont val="Arial"/>
        <family val="0"/>
        <charset val="1"/>
      </rPr>
      <t xml:space="preserve">1</t>
    </r>
    <r>
      <rPr>
        <sz val="10"/>
        <rFont val="Noto Sans CJK SC"/>
        <family val="2"/>
      </rPr>
      <t xml:space="preserve">回</t>
    </r>
    <r>
      <rPr>
        <sz val="10"/>
        <rFont val="Arial"/>
        <family val="0"/>
        <charset val="1"/>
      </rPr>
      <t xml:space="preserve">12</t>
    </r>
    <r>
      <rPr>
        <sz val="10"/>
        <rFont val="Noto Sans CJK SC"/>
        <family val="2"/>
      </rPr>
      <t xml:space="preserve">回の</t>
    </r>
    <r>
      <rPr>
        <sz val="10"/>
        <rFont val="Arial"/>
        <family val="0"/>
        <charset val="1"/>
      </rPr>
      <t xml:space="preserve">3HP</t>
    </r>
    <r>
      <rPr>
        <sz val="10"/>
        <rFont val="Noto Sans CJK SC"/>
        <family val="2"/>
      </rPr>
      <t xml:space="preserve">、リファンピシン連日</t>
    </r>
    <r>
      <rPr>
        <sz val="10"/>
        <rFont val="Arial"/>
        <family val="0"/>
        <charset val="1"/>
      </rPr>
      <t xml:space="preserve">4</t>
    </r>
    <r>
      <rPr>
        <sz val="10"/>
        <rFont val="Noto Sans CJK SC"/>
        <family val="2"/>
      </rPr>
      <t xml:space="preserve">か月の</t>
    </r>
    <r>
      <rPr>
        <sz val="10"/>
        <rFont val="Arial"/>
        <family val="0"/>
        <charset val="1"/>
      </rPr>
      <t xml:space="preserve">4R</t>
    </r>
    <r>
      <rPr>
        <sz val="10"/>
        <rFont val="Noto Sans CJK SC"/>
        <family val="2"/>
      </rPr>
      <t xml:space="preserve">、イソニアジドとリファンピシン連日</t>
    </r>
    <r>
      <rPr>
        <sz val="10"/>
        <rFont val="Arial"/>
        <family val="0"/>
        <charset val="1"/>
      </rPr>
      <t xml:space="preserve">3</t>
    </r>
    <r>
      <rPr>
        <sz val="10"/>
        <rFont val="Noto Sans CJK SC"/>
        <family val="2"/>
      </rPr>
      <t xml:space="preserve">か月の</t>
    </r>
    <r>
      <rPr>
        <sz val="10"/>
        <rFont val="Arial"/>
        <family val="0"/>
        <charset val="1"/>
      </rPr>
      <t xml:space="preserve">3HR</t>
    </r>
    <r>
      <rPr>
        <sz val="10"/>
        <rFont val="Noto Sans CJK SC"/>
        <family val="2"/>
      </rPr>
      <t xml:space="preserve">）を優先して推奨し、イソニアジド単独</t>
    </r>
    <r>
      <rPr>
        <sz val="10"/>
        <rFont val="Arial"/>
        <family val="0"/>
        <charset val="1"/>
      </rPr>
      <t xml:space="preserve">6</t>
    </r>
    <r>
      <rPr>
        <sz val="10"/>
        <rFont val="Noto Sans CJK SC"/>
        <family val="2"/>
      </rPr>
      <t xml:space="preserve">か月・</t>
    </r>
    <r>
      <rPr>
        <sz val="10"/>
        <rFont val="Arial"/>
        <family val="0"/>
        <charset val="1"/>
      </rPr>
      <t xml:space="preserve">9</t>
    </r>
    <r>
      <rPr>
        <sz val="10"/>
        <rFont val="Noto Sans CJK SC"/>
        <family val="2"/>
      </rPr>
      <t xml:space="preserve">か月は代替とする。</t>
    </r>
  </si>
  <si>
    <t xml:space="preserve">SRC-366</t>
  </si>
  <si>
    <t xml:space="preserve">Centers for Disease Control and Prevention. Treatment for Latent Tuberculosis Infection (last reviewed 2025 Jan 15)</t>
  </si>
  <si>
    <r>
      <rPr>
        <sz val="10"/>
        <rFont val="Arial"/>
        <family val="0"/>
        <charset val="1"/>
      </rPr>
      <t xml:space="preserve">3HP </t>
    </r>
    <r>
      <rPr>
        <sz val="10"/>
        <rFont val="Noto Sans CJK SC"/>
        <family val="2"/>
      </rPr>
      <t xml:space="preserve">は</t>
    </r>
    <r>
      <rPr>
        <sz val="10"/>
        <rFont val="Arial"/>
        <family val="0"/>
        <charset val="1"/>
      </rPr>
      <t xml:space="preserve">2</t>
    </r>
    <r>
      <rPr>
        <sz val="10"/>
        <rFont val="Noto Sans CJK SC"/>
        <family val="2"/>
      </rPr>
      <t xml:space="preserve">歳未満と妊婦には推奨されない。日本ではリファペンチンの承認状況を確認していない</t>
    </r>
  </si>
  <si>
    <t xml:space="preserve">RI-047</t>
  </si>
  <si>
    <t xml:space="preserve">非結核性抗酸菌症</t>
  </si>
  <si>
    <r>
      <rPr>
        <sz val="10"/>
        <rFont val="Arial"/>
        <family val="0"/>
        <charset val="1"/>
      </rPr>
      <t xml:space="preserve">2014</t>
    </r>
    <r>
      <rPr>
        <sz val="10"/>
        <rFont val="Noto Sans CJK SC"/>
        <family val="2"/>
      </rPr>
      <t xml:space="preserve">年の全国調査では、日本の肺非結核性抗酸菌症の推定罹患率は人口</t>
    </r>
    <r>
      <rPr>
        <sz val="10"/>
        <rFont val="Arial"/>
        <family val="0"/>
        <charset val="1"/>
      </rPr>
      <t xml:space="preserve">10</t>
    </r>
    <r>
      <rPr>
        <sz val="10"/>
        <rFont val="Noto Sans CJK SC"/>
        <family val="2"/>
      </rPr>
      <t xml:space="preserve">万人年あたり</t>
    </r>
    <r>
      <rPr>
        <sz val="10"/>
        <rFont val="Arial"/>
        <family val="0"/>
        <charset val="1"/>
      </rPr>
      <t xml:space="preserve">14.7</t>
    </r>
    <r>
      <rPr>
        <sz val="10"/>
        <rFont val="Noto Sans CJK SC"/>
        <family val="2"/>
      </rPr>
      <t xml:space="preserve">で、</t>
    </r>
    <r>
      <rPr>
        <sz val="10"/>
        <rFont val="Arial"/>
        <family val="0"/>
        <charset val="1"/>
      </rPr>
      <t xml:space="preserve">2007</t>
    </r>
    <r>
      <rPr>
        <sz val="10"/>
        <rFont val="Noto Sans CJK SC"/>
        <family val="2"/>
      </rPr>
      <t xml:space="preserve">年（</t>
    </r>
    <r>
      <rPr>
        <sz val="10"/>
        <rFont val="Arial"/>
        <family val="0"/>
        <charset val="1"/>
      </rPr>
      <t xml:space="preserve">5.7</t>
    </r>
    <r>
      <rPr>
        <sz val="10"/>
        <rFont val="Noto Sans CJK SC"/>
        <family val="2"/>
      </rPr>
      <t xml:space="preserve">）の約</t>
    </r>
    <r>
      <rPr>
        <sz val="10"/>
        <rFont val="Arial"/>
        <family val="0"/>
        <charset val="1"/>
      </rPr>
      <t xml:space="preserve">2.6</t>
    </r>
    <r>
      <rPr>
        <sz val="10"/>
        <rFont val="Noto Sans CJK SC"/>
        <family val="2"/>
      </rPr>
      <t xml:space="preserve">倍に増え、同年の結核の罹患率（</t>
    </r>
    <r>
      <rPr>
        <sz val="10"/>
        <rFont val="Arial"/>
        <family val="0"/>
        <charset val="1"/>
      </rPr>
      <t xml:space="preserve">12.9</t>
    </r>
    <r>
      <rPr>
        <sz val="10"/>
        <rFont val="Noto Sans CJK SC"/>
        <family val="2"/>
      </rPr>
      <t xml:space="preserve">）を上回った。菌種別では </t>
    </r>
    <r>
      <rPr>
        <sz val="10"/>
        <rFont val="Arial"/>
        <family val="0"/>
        <charset val="1"/>
      </rPr>
      <t xml:space="preserve">MAC </t>
    </r>
    <r>
      <rPr>
        <sz val="10"/>
        <rFont val="Noto Sans CJK SC"/>
        <family val="2"/>
      </rPr>
      <t xml:space="preserve">が</t>
    </r>
    <r>
      <rPr>
        <sz val="10"/>
        <rFont val="Arial"/>
        <family val="0"/>
        <charset val="1"/>
      </rPr>
      <t xml:space="preserve">13.1</t>
    </r>
    <r>
      <rPr>
        <sz val="10"/>
        <rFont val="Noto Sans CJK SC"/>
        <family val="2"/>
      </rPr>
      <t xml:space="preserve">と大部分を占め、</t>
    </r>
    <r>
      <rPr>
        <sz val="10"/>
        <rFont val="Arial"/>
        <family val="0"/>
        <charset val="1"/>
      </rPr>
      <t xml:space="preserve">M. kansasii </t>
    </r>
    <r>
      <rPr>
        <sz val="10"/>
        <rFont val="Noto Sans CJK SC"/>
        <family val="2"/>
      </rPr>
      <t xml:space="preserve">が</t>
    </r>
    <r>
      <rPr>
        <sz val="10"/>
        <rFont val="Arial"/>
        <family val="0"/>
        <charset val="1"/>
      </rPr>
      <t xml:space="preserve">0.6</t>
    </r>
    <r>
      <rPr>
        <sz val="10"/>
        <rFont val="Noto Sans CJK SC"/>
        <family val="2"/>
      </rPr>
      <t xml:space="preserve">、</t>
    </r>
    <r>
      <rPr>
        <sz val="10"/>
        <rFont val="Arial"/>
        <family val="0"/>
        <charset val="1"/>
      </rPr>
      <t xml:space="preserve">M. abscessus </t>
    </r>
    <r>
      <rPr>
        <sz val="10"/>
        <rFont val="Noto Sans CJK SC"/>
        <family val="2"/>
      </rPr>
      <t xml:space="preserve">が</t>
    </r>
    <r>
      <rPr>
        <sz val="10"/>
        <rFont val="Arial"/>
        <family val="0"/>
        <charset val="1"/>
      </rPr>
      <t xml:space="preserve">0.5</t>
    </r>
    <r>
      <rPr>
        <sz val="10"/>
        <rFont val="Noto Sans CJK SC"/>
        <family val="2"/>
      </rPr>
      <t xml:space="preserve">だった。</t>
    </r>
  </si>
  <si>
    <r>
      <rPr>
        <sz val="10"/>
        <rFont val="Noto Sans CJK SC"/>
        <family val="2"/>
      </rPr>
      <t xml:space="preserve">医学各論 Ⅳ</t>
    </r>
    <r>
      <rPr>
        <sz val="10"/>
        <rFont val="Arial"/>
        <family val="0"/>
        <charset val="1"/>
      </rPr>
      <t xml:space="preserve">-1-D-②</t>
    </r>
    <r>
      <rPr>
        <sz val="10"/>
        <rFont val="Noto Sans CJK SC"/>
        <family val="2"/>
      </rPr>
      <t xml:space="preserve">（非結核性抗酸菌症、</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</si>
  <si>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TBL-01-00-210 (id: Jlvnlxo)</t>
    </r>
  </si>
  <si>
    <t xml:space="preserve">SRC-367</t>
  </si>
  <si>
    <t xml:space="preserve">Namkoong H, Kurashima A, Morimoto K, et al. Epidemiology of pulmonary nontuberculous mycobacterial disease, Japan. Emerg Infect Dis 2016;22(6):1116-1117</t>
  </si>
  <si>
    <t xml:space="preserve">10.3201/eid2206.151086</t>
  </si>
  <si>
    <r>
      <rPr>
        <sz val="10"/>
        <rFont val="Noto Sans CJK SC"/>
        <family val="2"/>
      </rPr>
      <t xml:space="preserve">呼吸器学会認定施設へのアンケート（回答率</t>
    </r>
    <r>
      <rPr>
        <sz val="10"/>
        <rFont val="Arial"/>
        <family val="0"/>
        <charset val="1"/>
      </rPr>
      <t xml:space="preserve">62.3%</t>
    </r>
    <r>
      <rPr>
        <sz val="10"/>
        <rFont val="Noto Sans CJK SC"/>
        <family val="2"/>
      </rPr>
      <t xml:space="preserve">）と、結核との比率からの推計値</t>
    </r>
  </si>
  <si>
    <t xml:space="preserve">RI-048</t>
  </si>
  <si>
    <r>
      <rPr>
        <sz val="10"/>
        <rFont val="Noto Sans CJK SC"/>
        <family val="2"/>
      </rPr>
      <t xml:space="preserve">日本の肺 </t>
    </r>
    <r>
      <rPr>
        <sz val="10"/>
        <rFont val="Arial"/>
        <family val="0"/>
        <charset val="1"/>
      </rPr>
      <t xml:space="preserve">MAC </t>
    </r>
    <r>
      <rPr>
        <sz val="10"/>
        <rFont val="Noto Sans CJK SC"/>
        <family val="2"/>
      </rPr>
      <t xml:space="preserve">症では、</t>
    </r>
    <r>
      <rPr>
        <sz val="10"/>
        <rFont val="Arial"/>
        <family val="0"/>
        <charset val="1"/>
      </rPr>
      <t xml:space="preserve">M. avium </t>
    </r>
    <r>
      <rPr>
        <sz val="10"/>
        <rFont val="Noto Sans CJK SC"/>
        <family val="2"/>
      </rPr>
      <t xml:space="preserve">の割合は北日本・東日本で高く、</t>
    </r>
    <r>
      <rPr>
        <sz val="10"/>
        <rFont val="Arial"/>
        <family val="0"/>
        <charset val="1"/>
      </rPr>
      <t xml:space="preserve">M. intracellulare </t>
    </r>
    <r>
      <rPr>
        <sz val="10"/>
        <rFont val="Noto Sans CJK SC"/>
        <family val="2"/>
      </rPr>
      <t xml:space="preserve">の割合は南日本・西日本で高い。</t>
    </r>
    <r>
      <rPr>
        <sz val="10"/>
        <rFont val="Arial"/>
        <family val="0"/>
        <charset val="1"/>
      </rPr>
      <t xml:space="preserve">M. abscessus </t>
    </r>
    <r>
      <rPr>
        <sz val="10"/>
        <rFont val="Noto Sans CJK SC"/>
        <family val="2"/>
      </rPr>
      <t xml:space="preserve">症は</t>
    </r>
    <r>
      <rPr>
        <sz val="10"/>
        <rFont val="Arial"/>
        <family val="0"/>
        <charset val="1"/>
      </rPr>
      <t xml:space="preserve">2001</t>
    </r>
    <r>
      <rPr>
        <sz val="10"/>
        <rFont val="Noto Sans CJK SC"/>
        <family val="2"/>
      </rPr>
      <t xml:space="preserve">年の人口</t>
    </r>
    <r>
      <rPr>
        <sz val="10"/>
        <rFont val="Arial"/>
        <family val="0"/>
        <charset val="1"/>
      </rPr>
      <t xml:space="preserve">10</t>
    </r>
    <r>
      <rPr>
        <sz val="10"/>
        <rFont val="Noto Sans CJK SC"/>
        <family val="2"/>
      </rPr>
      <t xml:space="preserve">万人年あたり</t>
    </r>
    <r>
      <rPr>
        <sz val="10"/>
        <rFont val="Arial"/>
        <family val="0"/>
        <charset val="1"/>
      </rPr>
      <t xml:space="preserve">0.1</t>
    </r>
    <r>
      <rPr>
        <sz val="10"/>
        <rFont val="Noto Sans CJK SC"/>
        <family val="2"/>
      </rPr>
      <t xml:space="preserve">から</t>
    </r>
    <r>
      <rPr>
        <sz val="10"/>
        <rFont val="Arial"/>
        <family val="0"/>
        <charset val="1"/>
      </rPr>
      <t xml:space="preserve">2014</t>
    </r>
    <r>
      <rPr>
        <sz val="10"/>
        <rFont val="Noto Sans CJK SC"/>
        <family val="2"/>
      </rPr>
      <t xml:space="preserve">年の</t>
    </r>
    <r>
      <rPr>
        <sz val="10"/>
        <rFont val="Arial"/>
        <family val="0"/>
        <charset val="1"/>
      </rPr>
      <t xml:space="preserve">0.5</t>
    </r>
    <r>
      <rPr>
        <sz val="10"/>
        <rFont val="Noto Sans CJK SC"/>
        <family val="2"/>
      </rPr>
      <t xml:space="preserve">に増えた。</t>
    </r>
  </si>
  <si>
    <t xml:space="preserve">全国調査にもとづく推計</t>
  </si>
  <si>
    <t xml:space="preserve">RI-049</t>
  </si>
  <si>
    <t xml:space="preserve">インフルエンザ、サイトメガロウイルス肺炎</t>
  </si>
  <si>
    <r>
      <rPr>
        <sz val="10"/>
        <rFont val="Noto Sans CJK SC"/>
        <family val="2"/>
      </rPr>
      <t xml:space="preserve">米国 </t>
    </r>
    <r>
      <rPr>
        <sz val="10"/>
        <rFont val="Arial"/>
        <family val="0"/>
        <charset val="1"/>
      </rPr>
      <t xml:space="preserve">CDC </t>
    </r>
    <r>
      <rPr>
        <sz val="10"/>
        <rFont val="Noto Sans CJK SC"/>
        <family val="2"/>
      </rPr>
      <t xml:space="preserve">は、入院患者、重症・合併症のある・進行性の患者、合併症の高リスク者のインフルエンザには、疑いの段階でもできるだけ早く抗インフルエンザ薬を始めるよう推奨しており、入院患者にはオセルタミビルを用いる。効果は発症</t>
    </r>
    <r>
      <rPr>
        <sz val="10"/>
        <rFont val="Arial"/>
        <family val="0"/>
        <charset val="1"/>
      </rPr>
      <t xml:space="preserve">48</t>
    </r>
    <r>
      <rPr>
        <sz val="10"/>
        <rFont val="Noto Sans CJK SC"/>
        <family val="2"/>
      </rPr>
      <t xml:space="preserve">時間以内の開始で最も大きいが、入院・重症例では</t>
    </r>
    <r>
      <rPr>
        <sz val="10"/>
        <rFont val="Arial"/>
        <family val="0"/>
        <charset val="1"/>
      </rPr>
      <t xml:space="preserve">48</t>
    </r>
    <r>
      <rPr>
        <sz val="10"/>
        <rFont val="Noto Sans CJK SC"/>
        <family val="2"/>
      </rPr>
      <t xml:space="preserve">時間を過ぎて始めても利益が示されている。重症例では肺炎球菌、化膿レンサ球菌、</t>
    </r>
    <r>
      <rPr>
        <sz val="10"/>
        <rFont val="Arial"/>
        <family val="0"/>
        <charset val="1"/>
      </rPr>
      <t xml:space="preserve">MRSA </t>
    </r>
    <r>
      <rPr>
        <sz val="10"/>
        <rFont val="Noto Sans CJK SC"/>
        <family val="2"/>
      </rPr>
      <t xml:space="preserve">を含む黄色ブドウ球菌による二次性細菌性肺炎に注意する。</t>
    </r>
  </si>
  <si>
    <r>
      <rPr>
        <sz val="10"/>
        <rFont val="Noto Sans CJK SC"/>
        <family val="2"/>
      </rPr>
      <t xml:space="preserve">医学各論 Ⅳ</t>
    </r>
    <r>
      <rPr>
        <sz val="10"/>
        <rFont val="Arial"/>
        <family val="0"/>
        <charset val="1"/>
      </rPr>
      <t xml:space="preserve">-1-E-①</t>
    </r>
    <r>
      <rPr>
        <sz val="10"/>
        <rFont val="Noto Sans CJK SC"/>
        <family val="2"/>
      </rPr>
      <t xml:space="preserve">（インフルエンザ、サイトメガロウイルス肺炎、</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</si>
  <si>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TBL-01-00-619 (id: JlvnmZ4)</t>
    </r>
  </si>
  <si>
    <t xml:space="preserve">SRC-368</t>
  </si>
  <si>
    <t xml:space="preserve">Centers for Disease Control and Prevention. Influenza Antiviral Medications: Summary for Clinicians (last reviewed 2026 Mar 10)</t>
  </si>
  <si>
    <t xml:space="preserve">米国で承認されている薬はオセルタミビル（経口）、ザナミビル（吸入）、ペラミビル（静注）、バロキサビル（経口）。日本の承認薬はこの出典では確認していない</t>
  </si>
  <si>
    <t xml:space="preserve">RI-050</t>
  </si>
  <si>
    <r>
      <rPr>
        <sz val="10"/>
        <rFont val="Noto Sans CJK SC"/>
        <family val="2"/>
      </rPr>
      <t xml:space="preserve">令和</t>
    </r>
    <r>
      <rPr>
        <sz val="10"/>
        <rFont val="Arial"/>
        <family val="0"/>
        <charset val="1"/>
      </rPr>
      <t xml:space="preserve">6</t>
    </r>
    <r>
      <rPr>
        <sz val="10"/>
        <rFont val="Noto Sans CJK SC"/>
        <family val="2"/>
      </rPr>
      <t xml:space="preserve">年（</t>
    </r>
    <r>
      <rPr>
        <sz val="10"/>
        <rFont val="Arial"/>
        <family val="0"/>
        <charset val="1"/>
      </rPr>
      <t xml:space="preserve">2024</t>
    </r>
    <r>
      <rPr>
        <sz val="10"/>
        <rFont val="Noto Sans CJK SC"/>
        <family val="2"/>
      </rPr>
      <t xml:space="preserve">年）の人口動態統計（確定数）では、インフルエンザによる死亡は</t>
    </r>
    <r>
      <rPr>
        <sz val="10"/>
        <rFont val="Arial"/>
        <family val="0"/>
        <charset val="1"/>
      </rPr>
      <t xml:space="preserve">2,857</t>
    </r>
    <r>
      <rPr>
        <sz val="10"/>
        <rFont val="Noto Sans CJK SC"/>
        <family val="2"/>
      </rPr>
      <t xml:space="preserve">人（死亡率 人口</t>
    </r>
    <r>
      <rPr>
        <sz val="10"/>
        <rFont val="Arial"/>
        <family val="0"/>
        <charset val="1"/>
      </rPr>
      <t xml:space="preserve">10</t>
    </r>
    <r>
      <rPr>
        <sz val="10"/>
        <rFont val="Noto Sans CJK SC"/>
        <family val="2"/>
      </rPr>
      <t xml:space="preserve">万対</t>
    </r>
    <r>
      <rPr>
        <sz val="10"/>
        <rFont val="Arial"/>
        <family val="0"/>
        <charset val="1"/>
      </rPr>
      <t xml:space="preserve">2.4</t>
    </r>
    <r>
      <rPr>
        <sz val="10"/>
        <rFont val="Noto Sans CJK SC"/>
        <family val="2"/>
      </rPr>
      <t xml:space="preserve">）だった。</t>
    </r>
  </si>
  <si>
    <t xml:space="preserve">SRC-369</t>
  </si>
  <si>
    <r>
      <rPr>
        <sz val="10"/>
        <rFont val="Noto Sans CJK SC"/>
        <family val="2"/>
      </rPr>
      <t xml:space="preserve">厚生労働省</t>
    </r>
    <r>
      <rPr>
        <sz val="10"/>
        <rFont val="Arial"/>
        <family val="0"/>
        <charset val="1"/>
      </rPr>
      <t xml:space="preserve">. </t>
    </r>
    <r>
      <rPr>
        <sz val="10"/>
        <rFont val="Noto Sans CJK SC"/>
        <family val="2"/>
      </rPr>
      <t xml:space="preserve">令和</t>
    </r>
    <r>
      <rPr>
        <sz val="10"/>
        <rFont val="Arial"/>
        <family val="0"/>
        <charset val="1"/>
      </rPr>
      <t xml:space="preserve">6</t>
    </r>
    <r>
      <rPr>
        <sz val="10"/>
        <rFont val="Noto Sans CJK SC"/>
        <family val="2"/>
      </rPr>
      <t xml:space="preserve">年（</t>
    </r>
    <r>
      <rPr>
        <sz val="10"/>
        <rFont val="Arial"/>
        <family val="0"/>
        <charset val="1"/>
      </rPr>
      <t xml:space="preserve">2024</t>
    </r>
    <r>
      <rPr>
        <sz val="10"/>
        <rFont val="Noto Sans CJK SC"/>
        <family val="2"/>
      </rPr>
      <t xml:space="preserve">）人口動態統計（確定数）の概況 第</t>
    </r>
    <r>
      <rPr>
        <sz val="10"/>
        <rFont val="Arial"/>
        <family val="0"/>
        <charset val="1"/>
      </rPr>
      <t xml:space="preserve">9</t>
    </r>
    <r>
      <rPr>
        <sz val="10"/>
        <rFont val="Noto Sans CJK SC"/>
        <family val="2"/>
      </rPr>
      <t xml:space="preserve">表 死因簡単分類別にみた性別死亡数・死亡率（人口</t>
    </r>
    <r>
      <rPr>
        <sz val="10"/>
        <rFont val="Arial"/>
        <family val="0"/>
        <charset val="1"/>
      </rPr>
      <t xml:space="preserve">10</t>
    </r>
    <r>
      <rPr>
        <sz val="10"/>
        <rFont val="Noto Sans CJK SC"/>
        <family val="2"/>
      </rPr>
      <t xml:space="preserve">万対）</t>
    </r>
  </si>
  <si>
    <t xml:space="preserve">表から読み取り。インフルエンザ後の細菌性肺炎による死亡は肺炎に分類されうる</t>
  </si>
  <si>
    <t xml:space="preserve">RI-051</t>
  </si>
  <si>
    <r>
      <rPr>
        <sz val="10"/>
        <rFont val="Noto Sans CJK SC"/>
        <family val="2"/>
      </rPr>
      <t xml:space="preserve">令和</t>
    </r>
    <r>
      <rPr>
        <sz val="10"/>
        <rFont val="Arial"/>
        <family val="0"/>
        <charset val="1"/>
      </rPr>
      <t xml:space="preserve">6</t>
    </r>
    <r>
      <rPr>
        <sz val="10"/>
        <rFont val="Noto Sans CJK SC"/>
        <family val="2"/>
      </rPr>
      <t xml:space="preserve">年（</t>
    </r>
    <r>
      <rPr>
        <sz val="10"/>
        <rFont val="Arial"/>
        <family val="0"/>
        <charset val="1"/>
      </rPr>
      <t xml:space="preserve">2024</t>
    </r>
    <r>
      <rPr>
        <sz val="10"/>
        <rFont val="Noto Sans CJK SC"/>
        <family val="2"/>
      </rPr>
      <t xml:space="preserve">年）の人口動態統計（確定数）では、新型コロナウイルス感染症による死亡は</t>
    </r>
    <r>
      <rPr>
        <sz val="10"/>
        <rFont val="Arial"/>
        <family val="0"/>
        <charset val="1"/>
      </rPr>
      <t xml:space="preserve">35,865</t>
    </r>
    <r>
      <rPr>
        <sz val="10"/>
        <rFont val="Noto Sans CJK SC"/>
        <family val="2"/>
      </rPr>
      <t xml:space="preserve">人（死亡率 人口</t>
    </r>
    <r>
      <rPr>
        <sz val="10"/>
        <rFont val="Arial"/>
        <family val="0"/>
        <charset val="1"/>
      </rPr>
      <t xml:space="preserve">10</t>
    </r>
    <r>
      <rPr>
        <sz val="10"/>
        <rFont val="Noto Sans CJK SC"/>
        <family val="2"/>
      </rPr>
      <t xml:space="preserve">万対</t>
    </r>
    <r>
      <rPr>
        <sz val="10"/>
        <rFont val="Arial"/>
        <family val="0"/>
        <charset val="1"/>
      </rPr>
      <t xml:space="preserve">29.8</t>
    </r>
    <r>
      <rPr>
        <sz val="10"/>
        <rFont val="Noto Sans CJK SC"/>
        <family val="2"/>
      </rPr>
      <t xml:space="preserve">）で、死因の第</t>
    </r>
    <r>
      <rPr>
        <sz val="10"/>
        <rFont val="Arial"/>
        <family val="0"/>
        <charset val="1"/>
      </rPr>
      <t xml:space="preserve">8</t>
    </r>
    <r>
      <rPr>
        <sz val="10"/>
        <rFont val="Noto Sans CJK SC"/>
        <family val="2"/>
      </rPr>
      <t xml:space="preserve">位だった。</t>
    </r>
  </si>
  <si>
    <r>
      <rPr>
        <sz val="10"/>
        <rFont val="Arial"/>
        <family val="0"/>
        <charset val="1"/>
      </rPr>
      <t xml:space="preserve">PS-02-07-05 (id: JkxnuRE)</t>
    </r>
    <r>
      <rPr>
        <sz val="10"/>
        <rFont val="Noto Sans CJK SC"/>
        <family val="2"/>
      </rPr>
      <t xml:space="preserve">；</t>
    </r>
    <r>
      <rPr>
        <sz val="10"/>
        <rFont val="Arial"/>
        <family val="0"/>
        <charset val="1"/>
      </rPr>
      <t xml:space="preserve">TBL-01-00-620 (id: JlvnmaA)</t>
    </r>
  </si>
  <si>
    <r>
      <rPr>
        <sz val="10"/>
        <rFont val="Noto Sans CJK SC"/>
        <family val="2"/>
      </rPr>
      <t xml:space="preserve">表から読み取り。</t>
    </r>
    <r>
      <rPr>
        <sz val="10"/>
        <rFont val="Arial"/>
        <family val="0"/>
        <charset val="1"/>
      </rPr>
      <t xml:space="preserve">COVID-19 </t>
    </r>
    <r>
      <rPr>
        <sz val="10"/>
        <rFont val="Noto Sans CJK SC"/>
        <family val="2"/>
      </rPr>
      <t xml:space="preserve">は出題基準 Ⅳ の表にないため、出題基準の番号は付けていない</t>
    </r>
  </si>
  <si>
    <t xml:space="preserve">RI-052</t>
  </si>
  <si>
    <t xml:space="preserve">胸膜炎</t>
  </si>
  <si>
    <r>
      <rPr>
        <sz val="10"/>
        <rFont val="Noto Sans CJK SC"/>
        <family val="2"/>
      </rPr>
      <t xml:space="preserve">英国胸部学会（</t>
    </r>
    <r>
      <rPr>
        <sz val="10"/>
        <rFont val="Arial"/>
        <family val="0"/>
        <charset val="1"/>
      </rPr>
      <t xml:space="preserve">BTS</t>
    </r>
    <r>
      <rPr>
        <sz val="10"/>
        <rFont val="Noto Sans CJK SC"/>
        <family val="2"/>
      </rPr>
      <t xml:space="preserve">）の</t>
    </r>
    <r>
      <rPr>
        <sz val="10"/>
        <rFont val="Arial"/>
        <family val="0"/>
        <charset val="1"/>
      </rPr>
      <t xml:space="preserve">2023</t>
    </r>
    <r>
      <rPr>
        <sz val="10"/>
        <rFont val="Noto Sans CJK SC"/>
        <family val="2"/>
      </rPr>
      <t xml:space="preserve">年ガイドラインは、胸腔穿刺で明らかな膿が引けない胸膜感染症では、胸水の </t>
    </r>
    <r>
      <rPr>
        <sz val="10"/>
        <rFont val="Arial"/>
        <family val="0"/>
        <charset val="1"/>
      </rPr>
      <t xml:space="preserve">pH </t>
    </r>
    <r>
      <rPr>
        <sz val="10"/>
        <rFont val="Noto Sans CJK SC"/>
        <family val="2"/>
      </rPr>
      <t xml:space="preserve">をすぐに測るよう強く推奨している。</t>
    </r>
    <r>
      <rPr>
        <sz val="10"/>
        <rFont val="Arial"/>
        <family val="0"/>
        <charset val="1"/>
      </rPr>
      <t xml:space="preserve">pH 7.2</t>
    </r>
    <r>
      <rPr>
        <sz val="10"/>
        <rFont val="Noto Sans CJK SC"/>
        <family val="2"/>
      </rPr>
      <t xml:space="preserve">以下なら複雑性肺炎随伴性胸水の可能性が高く胸腔ドレーンを入れ、</t>
    </r>
    <r>
      <rPr>
        <sz val="10"/>
        <rFont val="Arial"/>
        <family val="0"/>
        <charset val="1"/>
      </rPr>
      <t xml:space="preserve">7.2</t>
    </r>
    <r>
      <rPr>
        <sz val="10"/>
        <rFont val="Noto Sans CJK SC"/>
        <family val="2"/>
      </rPr>
      <t xml:space="preserve">〜</t>
    </r>
    <r>
      <rPr>
        <sz val="10"/>
        <rFont val="Arial"/>
        <family val="0"/>
        <charset val="1"/>
      </rPr>
      <t xml:space="preserve">7.4</t>
    </r>
    <r>
      <rPr>
        <sz val="10"/>
        <rFont val="Noto Sans CJK SC"/>
        <family val="2"/>
      </rPr>
      <t xml:space="preserve">なら </t>
    </r>
    <r>
      <rPr>
        <sz val="10"/>
        <rFont val="Arial"/>
        <family val="0"/>
        <charset val="1"/>
      </rPr>
      <t xml:space="preserve">LDH </t>
    </r>
    <r>
      <rPr>
        <sz val="10"/>
        <rFont val="Noto Sans CJK SC"/>
        <family val="2"/>
      </rPr>
      <t xml:space="preserve">が</t>
    </r>
    <r>
      <rPr>
        <sz val="10"/>
        <rFont val="Arial"/>
        <family val="0"/>
        <charset val="1"/>
      </rPr>
      <t xml:space="preserve">900 IU/L </t>
    </r>
    <r>
      <rPr>
        <sz val="10"/>
        <rFont val="Noto Sans CJK SC"/>
        <family val="2"/>
      </rPr>
      <t xml:space="preserve">を超えるときにドレナージを考慮し、</t>
    </r>
    <r>
      <rPr>
        <sz val="10"/>
        <rFont val="Arial"/>
        <family val="0"/>
        <charset val="1"/>
      </rPr>
      <t xml:space="preserve">7.4</t>
    </r>
    <r>
      <rPr>
        <sz val="10"/>
        <rFont val="Noto Sans CJK SC"/>
        <family val="2"/>
      </rPr>
      <t xml:space="preserve">以上ならすぐのドレナージは不要とする。</t>
    </r>
    <r>
      <rPr>
        <sz val="10"/>
        <rFont val="Arial"/>
        <family val="0"/>
        <charset val="1"/>
      </rPr>
      <t xml:space="preserve">pH </t>
    </r>
    <r>
      <rPr>
        <sz val="10"/>
        <rFont val="Noto Sans CJK SC"/>
        <family val="2"/>
      </rPr>
      <t xml:space="preserve">が測れない場合は、胸水の糖が</t>
    </r>
    <r>
      <rPr>
        <sz val="10"/>
        <rFont val="Arial"/>
        <family val="0"/>
        <charset val="1"/>
      </rPr>
      <t xml:space="preserve">3.3 mmol/L</t>
    </r>
    <r>
      <rPr>
        <sz val="10"/>
        <rFont val="Noto Sans CJK SC"/>
        <family val="2"/>
      </rPr>
      <t xml:space="preserve">未満であることをドレナージの判断に使える。</t>
    </r>
  </si>
  <si>
    <r>
      <rPr>
        <sz val="10"/>
        <rFont val="Noto Sans CJK SC"/>
        <family val="2"/>
      </rPr>
      <t xml:space="preserve">医学各論 Ⅳ</t>
    </r>
    <r>
      <rPr>
        <sz val="10"/>
        <rFont val="Arial"/>
        <family val="0"/>
        <charset val="1"/>
      </rPr>
      <t xml:space="preserve">-1-G-①</t>
    </r>
    <r>
      <rPr>
        <sz val="10"/>
        <rFont val="Noto Sans CJK SC"/>
        <family val="2"/>
      </rPr>
      <t xml:space="preserve">（胸膜炎、</t>
    </r>
    <r>
      <rPr>
        <sz val="10"/>
        <rFont val="Arial"/>
        <family val="0"/>
        <charset val="1"/>
      </rPr>
      <t xml:space="preserve">a</t>
    </r>
    <r>
      <rPr>
        <sz val="10"/>
        <rFont val="Noto Sans CJK SC"/>
        <family val="2"/>
      </rPr>
      <t xml:space="preserve">）；医学各論 Ⅳ</t>
    </r>
    <r>
      <rPr>
        <sz val="10"/>
        <rFont val="Arial"/>
        <family val="0"/>
        <charset val="1"/>
      </rPr>
      <t xml:space="preserve">-1-G-②</t>
    </r>
    <r>
      <rPr>
        <sz val="10"/>
        <rFont val="Noto Sans CJK SC"/>
        <family val="2"/>
      </rPr>
      <t xml:space="preserve">（膿胸、</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</si>
  <si>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TBL-01-00-213 (id: Jlvnlx4)</t>
    </r>
    <r>
      <rPr>
        <sz val="10"/>
        <rFont val="Noto Sans CJK SC"/>
        <family val="2"/>
      </rPr>
      <t xml:space="preserve">；</t>
    </r>
    <r>
      <rPr>
        <sz val="10"/>
        <rFont val="Arial"/>
        <family val="0"/>
        <charset val="1"/>
      </rPr>
      <t xml:space="preserve">TBL-01-00-240 (id: Jlvnl08)</t>
    </r>
  </si>
  <si>
    <t xml:space="preserve">SRC-370</t>
  </si>
  <si>
    <t xml:space="preserve">Roberts ME, Rahman NM, Maskell NA, et al. British Thoracic Society Guideline for pleural disease. Thorax 2023;78:1143-1156</t>
  </si>
  <si>
    <t xml:space="preserve">10.1136/thorax-2023-220304</t>
  </si>
  <si>
    <r>
      <rPr>
        <sz val="10"/>
        <rFont val="Noto Sans CJK SC"/>
        <family val="2"/>
      </rPr>
      <t xml:space="preserve">局所麻酔薬やヘパリンの混入で </t>
    </r>
    <r>
      <rPr>
        <sz val="10"/>
        <rFont val="Arial"/>
        <family val="0"/>
        <charset val="1"/>
      </rPr>
      <t xml:space="preserve">pH </t>
    </r>
    <r>
      <rPr>
        <sz val="10"/>
        <rFont val="Noto Sans CJK SC"/>
        <family val="2"/>
      </rPr>
      <t xml:space="preserve">は低く、測定が遅れると高く出る。糖</t>
    </r>
    <r>
      <rPr>
        <sz val="10"/>
        <rFont val="Arial"/>
        <family val="0"/>
        <charset val="1"/>
      </rPr>
      <t xml:space="preserve">3.3 mmol/L </t>
    </r>
    <r>
      <rPr>
        <sz val="10"/>
        <rFont val="Noto Sans CJK SC"/>
        <family val="2"/>
      </rPr>
      <t xml:space="preserve">は約</t>
    </r>
    <r>
      <rPr>
        <sz val="10"/>
        <rFont val="Arial"/>
        <family val="0"/>
        <charset val="1"/>
      </rPr>
      <t xml:space="preserve">60 mg/dL </t>
    </r>
    <r>
      <rPr>
        <sz val="10"/>
        <rFont val="Noto Sans CJK SC"/>
        <family val="2"/>
      </rPr>
      <t xml:space="preserve">に相当する。表から読み取り</t>
    </r>
  </si>
  <si>
    <t xml:space="preserve">RI-053</t>
  </si>
  <si>
    <t xml:space="preserve">膿胸</t>
  </si>
  <si>
    <r>
      <rPr>
        <sz val="10"/>
        <rFont val="Arial"/>
        <family val="0"/>
        <charset val="1"/>
      </rPr>
      <t xml:space="preserve">BTS </t>
    </r>
    <r>
      <rPr>
        <sz val="10"/>
        <rFont val="Noto Sans CJK SC"/>
        <family val="2"/>
      </rPr>
      <t xml:space="preserve">の</t>
    </r>
    <r>
      <rPr>
        <sz val="10"/>
        <rFont val="Arial"/>
        <family val="0"/>
        <charset val="1"/>
      </rPr>
      <t xml:space="preserve">2023</t>
    </r>
    <r>
      <rPr>
        <sz val="10"/>
        <rFont val="Noto Sans CJK SC"/>
        <family val="2"/>
      </rPr>
      <t xml:space="preserve">年ガイドラインは、胸膜感染症の最初のドレナージには</t>
    </r>
    <r>
      <rPr>
        <sz val="10"/>
        <rFont val="Arial"/>
        <family val="0"/>
        <charset val="1"/>
      </rPr>
      <t xml:space="preserve">14 Fr </t>
    </r>
    <r>
      <rPr>
        <sz val="10"/>
        <rFont val="Noto Sans CJK SC"/>
        <family val="2"/>
      </rPr>
      <t xml:space="preserve">以下の細いチューブを使い、ドレナージが止まっても胸水が残る場合は組織プラスミノーゲン活性化因子（</t>
    </r>
    <r>
      <rPr>
        <sz val="10"/>
        <rFont val="Arial"/>
        <family val="0"/>
        <charset val="1"/>
      </rPr>
      <t xml:space="preserve">tPA</t>
    </r>
    <r>
      <rPr>
        <sz val="10"/>
        <rFont val="Noto Sans CJK SC"/>
        <family val="2"/>
      </rPr>
      <t xml:space="preserve">）と </t>
    </r>
    <r>
      <rPr>
        <sz val="10"/>
        <rFont val="Arial"/>
        <family val="0"/>
        <charset val="1"/>
      </rPr>
      <t xml:space="preserve">DNase </t>
    </r>
    <r>
      <rPr>
        <sz val="10"/>
        <rFont val="Noto Sans CJK SC"/>
        <family val="2"/>
      </rPr>
      <t xml:space="preserve">の併用による胸腔内注入を考慮するとしている。どちらか一方だけの注入や、ストレプトキナーゼは推奨されない。最初の治療として早期の胸腔鏡手術を胸腔ドレナージより優先することはしない。</t>
    </r>
  </si>
  <si>
    <r>
      <rPr>
        <sz val="10"/>
        <rFont val="Noto Sans CJK SC"/>
        <family val="2"/>
      </rPr>
      <t xml:space="preserve">医学各論 Ⅳ</t>
    </r>
    <r>
      <rPr>
        <sz val="10"/>
        <rFont val="Arial"/>
        <family val="0"/>
        <charset val="1"/>
      </rPr>
      <t xml:space="preserve">-1-G-②</t>
    </r>
    <r>
      <rPr>
        <sz val="10"/>
        <rFont val="Noto Sans CJK SC"/>
        <family val="2"/>
      </rPr>
      <t xml:space="preserve">（膿胸、</t>
    </r>
    <r>
      <rPr>
        <sz val="10"/>
        <rFont val="Arial"/>
        <family val="0"/>
        <charset val="1"/>
      </rPr>
      <t xml:space="preserve">b</t>
    </r>
    <r>
      <rPr>
        <sz val="10"/>
        <rFont val="Noto Sans CJK SC"/>
        <family val="2"/>
      </rPr>
      <t xml:space="preserve">）</t>
    </r>
  </si>
  <si>
    <r>
      <rPr>
        <sz val="10"/>
        <rFont val="Arial"/>
        <family val="0"/>
        <charset val="1"/>
      </rPr>
      <t xml:space="preserve">tPA</t>
    </r>
    <r>
      <rPr>
        <sz val="10"/>
        <rFont val="Noto Sans CJK SC"/>
        <family val="2"/>
      </rPr>
      <t xml:space="preserve">・</t>
    </r>
    <r>
      <rPr>
        <sz val="10"/>
        <rFont val="Arial"/>
        <family val="0"/>
        <charset val="1"/>
      </rPr>
      <t xml:space="preserve">DNase </t>
    </r>
    <r>
      <rPr>
        <sz val="10"/>
        <rFont val="Noto Sans CJK SC"/>
        <family val="2"/>
      </rPr>
      <t xml:space="preserve">の胸腔内投与の日本での承認・保険適用は確認していない</t>
    </r>
  </si>
  <si>
    <t xml:space="preserve">RI-054</t>
  </si>
  <si>
    <t xml:space="preserve">肺吸虫症</t>
  </si>
  <si>
    <r>
      <rPr>
        <sz val="10"/>
        <rFont val="Noto Sans CJK SC"/>
        <family val="2"/>
      </rPr>
      <t xml:space="preserve">肺吸虫症は、喀痰中の虫卵の証明で診断できた例と、便中の虫卵でのみ証明できた例があり、プラジカンテル</t>
    </r>
    <r>
      <rPr>
        <sz val="10"/>
        <rFont val="Arial"/>
        <family val="0"/>
        <charset val="1"/>
      </rPr>
      <t xml:space="preserve">75 mg/kg/</t>
    </r>
    <r>
      <rPr>
        <sz val="10"/>
        <rFont val="Noto Sans CJK SC"/>
        <family val="2"/>
      </rPr>
      <t xml:space="preserve">日を</t>
    </r>
    <r>
      <rPr>
        <sz val="10"/>
        <rFont val="Arial"/>
        <family val="0"/>
        <charset val="1"/>
      </rPr>
      <t xml:space="preserve">2</t>
    </r>
    <r>
      <rPr>
        <sz val="10"/>
        <rFont val="Noto Sans CJK SC"/>
        <family val="2"/>
      </rPr>
      <t xml:space="preserve">日間経口投与した報告では、投与を完遂した</t>
    </r>
    <r>
      <rPr>
        <sz val="10"/>
        <rFont val="Arial"/>
        <family val="0"/>
        <charset val="1"/>
      </rPr>
      <t xml:space="preserve">7</t>
    </r>
    <r>
      <rPr>
        <sz val="10"/>
        <rFont val="Noto Sans CJK SC"/>
        <family val="2"/>
      </rPr>
      <t xml:space="preserve">例中</t>
    </r>
    <r>
      <rPr>
        <sz val="10"/>
        <rFont val="Arial"/>
        <family val="0"/>
        <charset val="1"/>
      </rPr>
      <t xml:space="preserve">6</t>
    </r>
    <r>
      <rPr>
        <sz val="10"/>
        <rFont val="Noto Sans CJK SC"/>
        <family val="2"/>
      </rPr>
      <t xml:space="preserve">例で</t>
    </r>
    <r>
      <rPr>
        <sz val="10"/>
        <rFont val="Arial"/>
        <family val="0"/>
        <charset val="1"/>
      </rPr>
      <t xml:space="preserve">90</t>
    </r>
    <r>
      <rPr>
        <sz val="10"/>
        <rFont val="Noto Sans CJK SC"/>
        <family val="2"/>
      </rPr>
      <t xml:space="preserve">日までに喀痰と便の虫卵が陰性化し、残る</t>
    </r>
    <r>
      <rPr>
        <sz val="10"/>
        <rFont val="Arial"/>
        <family val="0"/>
        <charset val="1"/>
      </rPr>
      <t xml:space="preserve">1</t>
    </r>
    <r>
      <rPr>
        <sz val="10"/>
        <rFont val="Noto Sans CJK SC"/>
        <family val="2"/>
      </rPr>
      <t xml:space="preserve">例も</t>
    </r>
    <r>
      <rPr>
        <sz val="10"/>
        <rFont val="Arial"/>
        <family val="0"/>
        <charset val="1"/>
      </rPr>
      <t xml:space="preserve">120</t>
    </r>
    <r>
      <rPr>
        <sz val="10"/>
        <rFont val="Noto Sans CJK SC"/>
        <family val="2"/>
      </rPr>
      <t xml:space="preserve">日までに陰性化した。</t>
    </r>
  </si>
  <si>
    <r>
      <rPr>
        <sz val="10"/>
        <rFont val="Noto Sans CJK SC"/>
        <family val="2"/>
      </rPr>
      <t xml:space="preserve">医学各論 Ⅳ</t>
    </r>
    <r>
      <rPr>
        <sz val="10"/>
        <rFont val="Arial"/>
        <family val="0"/>
        <charset val="1"/>
      </rPr>
      <t xml:space="preserve">-1-F-①</t>
    </r>
    <r>
      <rPr>
        <sz val="10"/>
        <rFont val="Noto Sans CJK SC"/>
        <family val="2"/>
      </rPr>
      <t xml:space="preserve">（吸虫症、線虫症、</t>
    </r>
    <r>
      <rPr>
        <sz val="10"/>
        <rFont val="Arial"/>
        <family val="0"/>
        <charset val="1"/>
      </rPr>
      <t xml:space="preserve">c</t>
    </r>
    <r>
      <rPr>
        <sz val="10"/>
        <rFont val="Noto Sans CJK SC"/>
        <family val="2"/>
      </rPr>
      <t xml:space="preserve">）</t>
    </r>
  </si>
  <si>
    <t xml:space="preserve">PS-02-07-05 (id: JkxnuRE)</t>
  </si>
  <si>
    <t xml:space="preserve">SRC-530</t>
  </si>
  <si>
    <t xml:space="preserve">Johnson RJ, Jong EC, Dunning SB, Carberry WL, Minshew BH. Paragonimiasis: diagnosis and the use of praziquantel in treatment. Rev Infect Dis. 1985;7(2):200-206</t>
  </si>
  <si>
    <t xml:space="preserve">10.1093/clinids/7.2.200</t>
  </si>
  <si>
    <t xml:space="preserve">4001715</t>
  </si>
  <si>
    <r>
      <rPr>
        <sz val="10"/>
        <rFont val="Arial"/>
        <family val="0"/>
        <charset val="1"/>
      </rPr>
      <t xml:space="preserve">1985</t>
    </r>
    <r>
      <rPr>
        <sz val="10"/>
        <rFont val="Noto Sans CJK SC"/>
        <family val="2"/>
      </rPr>
      <t xml:space="preserve">年の報告であり、現在の国内の標準治療・承認状況は確認していない。出典のライセンスも未確認のため、取り込み時に確認が必要。</t>
    </r>
  </si>
  <si>
    <t xml:space="preserve">RI-055</t>
  </si>
  <si>
    <t xml:space="preserve">縦隔炎</t>
  </si>
  <si>
    <r>
      <rPr>
        <sz val="10"/>
        <rFont val="Noto Sans CJK SC"/>
        <family val="2"/>
      </rPr>
      <t xml:space="preserve">下行性壊死性縦隔炎は、口腔咽頭の感染が深頸部の間隙を下行して縦隔へ広がる重篤な縦隔炎で、死亡率は約</t>
    </r>
    <r>
      <rPr>
        <sz val="10"/>
        <rFont val="Arial"/>
        <family val="0"/>
        <charset val="1"/>
      </rPr>
      <t xml:space="preserve">20%</t>
    </r>
    <r>
      <rPr>
        <sz val="10"/>
        <rFont val="Noto Sans CJK SC"/>
        <family val="2"/>
      </rPr>
      <t xml:space="preserve">とされる。治療は集中治療下での抗菌薬投与と頸部の感染源の除去が前提で、縦隔の進展範囲に応じた適切な外科的ドレナージが基盤となり、外科・麻酔科・耳鼻咽喉科・歯科口腔外科などによる集学的治療を要する。</t>
    </r>
  </si>
  <si>
    <r>
      <rPr>
        <sz val="10"/>
        <rFont val="Noto Sans CJK SC"/>
        <family val="2"/>
      </rPr>
      <t xml:space="preserve">医学各論 Ⅳ</t>
    </r>
    <r>
      <rPr>
        <sz val="10"/>
        <rFont val="Arial"/>
        <family val="0"/>
        <charset val="1"/>
      </rPr>
      <t xml:space="preserve">-1-G-③</t>
    </r>
    <r>
      <rPr>
        <sz val="10"/>
        <rFont val="Noto Sans CJK SC"/>
        <family val="2"/>
      </rPr>
      <t xml:space="preserve">（縦隔炎、</t>
    </r>
    <r>
      <rPr>
        <sz val="10"/>
        <rFont val="Arial"/>
        <family val="0"/>
        <charset val="1"/>
      </rPr>
      <t xml:space="preserve">c</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</si>
  <si>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TBL-01-00-244 (id: Jlvnl1o)</t>
    </r>
  </si>
  <si>
    <t xml:space="preserve">SRC-531</t>
  </si>
  <si>
    <t xml:space="preserve">Šafránek J. Descending necrotizing mediastinitis – a surgical view. Rozhledy v chirurgii. 2024;103(12):502-504</t>
  </si>
  <si>
    <t xml:space="preserve">10.48095/ccrvch2024502</t>
  </si>
  <si>
    <t xml:space="preserve">40221899</t>
  </si>
  <si>
    <r>
      <rPr>
        <sz val="10"/>
        <rFont val="Noto Sans CJK SC"/>
        <family val="2"/>
      </rPr>
      <t xml:space="preserve">単一施設の実践を含む総説であり、死亡率約</t>
    </r>
    <r>
      <rPr>
        <sz val="10"/>
        <rFont val="Arial"/>
        <family val="0"/>
        <charset val="1"/>
      </rPr>
      <t xml:space="preserve">20%</t>
    </r>
    <r>
      <rPr>
        <sz val="10"/>
        <rFont val="Noto Sans CJK SC"/>
        <family val="2"/>
      </rPr>
      <t xml:space="preserve">はその総説の記載に基づく。出典のライセンスは未確認のため、取り込み時に確認が必要。</t>
    </r>
  </si>
  <si>
    <t xml:space="preserve">RI-056</t>
  </si>
  <si>
    <t xml:space="preserve">吸虫症、線虫症</t>
  </si>
  <si>
    <r>
      <rPr>
        <sz val="10"/>
        <rFont val="Noto Sans CJK SC"/>
        <family val="2"/>
      </rPr>
      <t xml:space="preserve">肺吸虫症は、淡水産のカニやザリガニを生、加熱不十分、または酢漬け・塩漬けで食べて感染する。人で最も多い種はウェステルマン肺吸虫で、東南アジアと日本に分布する。食べた幼虫（メタセルカリア）は十二指腸で脱囊し、腸管壁と腹膜を貫き、横隔膜を通って肺に入って成虫になり、感染から</t>
    </r>
    <r>
      <rPr>
        <sz val="10"/>
        <rFont val="Arial"/>
        <family val="0"/>
        <charset val="1"/>
      </rPr>
      <t xml:space="preserve">65</t>
    </r>
    <r>
      <rPr>
        <sz val="10"/>
        <rFont val="Noto Sans CJK SC"/>
        <family val="2"/>
      </rPr>
      <t xml:space="preserve">〜</t>
    </r>
    <r>
      <rPr>
        <sz val="10"/>
        <rFont val="Arial"/>
        <family val="0"/>
        <charset val="1"/>
      </rPr>
      <t xml:space="preserve">90</t>
    </r>
    <r>
      <rPr>
        <sz val="10"/>
        <rFont val="Noto Sans CJK SC"/>
        <family val="2"/>
      </rPr>
      <t xml:space="preserve">日で虫卵が出始める。</t>
    </r>
  </si>
  <si>
    <t xml:space="preserve">SRC-535</t>
  </si>
  <si>
    <r>
      <rPr>
        <sz val="10"/>
        <rFont val="Arial"/>
        <family val="0"/>
        <charset val="1"/>
      </rPr>
      <t xml:space="preserve">Centers for Disease Control and Prevention. DPDx: Paragonimiasis</t>
    </r>
    <r>
      <rPr>
        <sz val="10"/>
        <rFont val="Noto Sans CJK SC"/>
        <family val="2"/>
      </rPr>
      <t xml:space="preserve">（最終更新 </t>
    </r>
    <r>
      <rPr>
        <sz val="10"/>
        <rFont val="Arial"/>
        <family val="0"/>
        <charset val="1"/>
      </rPr>
      <t xml:space="preserve">2024-06-06</t>
    </r>
    <r>
      <rPr>
        <sz val="10"/>
        <rFont val="Noto Sans CJK SC"/>
        <family val="2"/>
      </rPr>
      <t xml:space="preserve">）</t>
    </r>
  </si>
  <si>
    <t xml:space="preserve">日本に分布する他の種（宮崎肺吸虫など）は出典に記載がない</t>
  </si>
  <si>
    <t xml:space="preserve">RI-057</t>
  </si>
  <si>
    <r>
      <rPr>
        <sz val="10"/>
        <rFont val="Noto Sans CJK SC"/>
        <family val="2"/>
      </rPr>
      <t xml:space="preserve">糞線虫症では、免疫の低下で自家感染が加速すると、多数の幼虫が消化管と肺を移動する過剰感染症候群となり、幼虫が多臓器に入ると播種性糞線虫症になる。最大の危険因子は喘息や </t>
    </r>
    <r>
      <rPr>
        <sz val="10"/>
        <rFont val="Arial"/>
        <family val="0"/>
        <charset val="1"/>
      </rPr>
      <t xml:space="preserve">COPD </t>
    </r>
    <r>
      <rPr>
        <sz val="10"/>
        <rFont val="Noto Sans CJK SC"/>
        <family val="2"/>
      </rPr>
      <t xml:space="preserve">の増悪などに使う高用量の副腎皮質ステロイドである。肺では咳嗽・喘鳴・呼吸困難・喀血・呼吸不全とびまん性浸潤影がみられ、腸管から運ばれたグラム陰性菌による菌血症・敗血症や髄膜炎を合併し、未治療の死亡率は</t>
    </r>
    <r>
      <rPr>
        <sz val="10"/>
        <rFont val="Arial"/>
        <family val="0"/>
        <charset val="1"/>
      </rPr>
      <t xml:space="preserve">90%</t>
    </r>
    <r>
      <rPr>
        <sz val="10"/>
        <rFont val="Noto Sans CJK SC"/>
        <family val="2"/>
      </rPr>
      <t xml:space="preserve">近くに達しうる。</t>
    </r>
  </si>
  <si>
    <t xml:space="preserve">SRC-536</t>
  </si>
  <si>
    <r>
      <rPr>
        <sz val="10"/>
        <rFont val="Arial"/>
        <family val="0"/>
        <charset val="1"/>
      </rPr>
      <t xml:space="preserve">Centers for Disease Control and Prevention. Clinical Overview of Strongyloides</t>
    </r>
    <r>
      <rPr>
        <sz val="10"/>
        <rFont val="Noto Sans CJK SC"/>
        <family val="2"/>
      </rPr>
      <t xml:space="preserve">（最終更新 </t>
    </r>
    <r>
      <rPr>
        <sz val="10"/>
        <rFont val="Arial"/>
        <family val="0"/>
        <charset val="1"/>
      </rPr>
      <t xml:space="preserve">2026-02-11</t>
    </r>
    <r>
      <rPr>
        <sz val="10"/>
        <rFont val="Noto Sans CJK SC"/>
        <family val="2"/>
      </rPr>
      <t xml:space="preserve">）</t>
    </r>
  </si>
  <si>
    <r>
      <rPr>
        <sz val="10"/>
        <rFont val="Arial"/>
        <family val="0"/>
        <charset val="1"/>
      </rPr>
      <t xml:space="preserve">HTLV-1 </t>
    </r>
    <r>
      <rPr>
        <sz val="10"/>
        <rFont val="Noto Sans CJK SC"/>
        <family val="2"/>
      </rPr>
      <t xml:space="preserve">感染や臓器移植などの他の危険因子、免疫抑制前のスクリーニング、治療薬は今回取得したページに記載がない</t>
    </r>
  </si>
  <si>
    <t xml:space="preserve">RO-001</t>
  </si>
  <si>
    <t xml:space="preserve">慢性閉塞性肺疾患</t>
  </si>
  <si>
    <r>
      <rPr>
        <sz val="10"/>
        <rFont val="Noto Sans CJK SC"/>
        <family val="2"/>
      </rPr>
      <t xml:space="preserve">日本では</t>
    </r>
    <r>
      <rPr>
        <sz val="10"/>
        <rFont val="Arial"/>
        <family val="0"/>
        <charset val="1"/>
      </rPr>
      <t xml:space="preserve">40</t>
    </r>
    <r>
      <rPr>
        <sz val="10"/>
        <rFont val="Noto Sans CJK SC"/>
        <family val="2"/>
      </rPr>
      <t xml:space="preserve">歳以上の約</t>
    </r>
    <r>
      <rPr>
        <sz val="10"/>
        <rFont val="Arial"/>
        <family val="0"/>
        <charset val="1"/>
      </rPr>
      <t xml:space="preserve">8.6%</t>
    </r>
    <r>
      <rPr>
        <sz val="10"/>
        <rFont val="Noto Sans CJK SC"/>
        <family val="2"/>
      </rPr>
      <t xml:space="preserve">が </t>
    </r>
    <r>
      <rPr>
        <sz val="10"/>
        <rFont val="Arial"/>
        <family val="0"/>
        <charset val="1"/>
      </rPr>
      <t xml:space="preserve">COPD </t>
    </r>
    <r>
      <rPr>
        <sz val="10"/>
        <rFont val="Noto Sans CJK SC"/>
        <family val="2"/>
      </rPr>
      <t xml:space="preserve">を有すると推定されているが、正式に診断されているのはそのうち</t>
    </r>
    <r>
      <rPr>
        <sz val="10"/>
        <rFont val="Arial"/>
        <family val="0"/>
        <charset val="1"/>
      </rPr>
      <t xml:space="preserve">10%</t>
    </r>
    <r>
      <rPr>
        <sz val="10"/>
        <rFont val="Noto Sans CJK SC"/>
        <family val="2"/>
      </rPr>
      <t xml:space="preserve">未満である。</t>
    </r>
  </si>
  <si>
    <r>
      <rPr>
        <sz val="10"/>
        <rFont val="Noto Sans CJK SC"/>
        <family val="2"/>
      </rPr>
      <t xml:space="preserve">医学各論 Ⅳ</t>
    </r>
    <r>
      <rPr>
        <sz val="10"/>
        <rFont val="Arial"/>
        <family val="0"/>
        <charset val="1"/>
      </rPr>
      <t xml:space="preserve">-2-C-①</t>
    </r>
    <r>
      <rPr>
        <sz val="10"/>
        <rFont val="Noto Sans CJK SC"/>
        <family val="2"/>
      </rPr>
      <t xml:space="preserve">（慢性閉塞性肺疾患</t>
    </r>
    <r>
      <rPr>
        <sz val="10"/>
        <rFont val="Arial"/>
        <family val="0"/>
        <charset val="1"/>
      </rPr>
      <t xml:space="preserve">&lt;COPD&gt;</t>
    </r>
    <r>
      <rPr>
        <sz val="10"/>
        <rFont val="Noto Sans CJK SC"/>
        <family val="2"/>
      </rPr>
      <t xml:space="preserve">、喘息</t>
    </r>
    <r>
      <rPr>
        <sz val="10"/>
        <rFont val="Arial"/>
        <family val="0"/>
        <charset val="1"/>
      </rPr>
      <t xml:space="preserve">COPD</t>
    </r>
    <r>
      <rPr>
        <sz val="10"/>
        <rFont val="Noto Sans CJK SC"/>
        <family val="2"/>
      </rPr>
      <t xml:space="preserve">オーバーラップ</t>
    </r>
    <r>
      <rPr>
        <sz val="10"/>
        <rFont val="Arial"/>
        <family val="0"/>
        <charset val="1"/>
      </rPr>
      <t xml:space="preserve">&lt;ACO&gt;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</si>
  <si>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TBL-01-00-215 (id: JlvnlyE)</t>
    </r>
  </si>
  <si>
    <t xml:space="preserve">SRC-371</t>
  </si>
  <si>
    <t xml:space="preserve">Sugiura H, Fujino N, Shibata Y, Muro S, Matsunaga K, Horita N, Kawayama T. The JRS guideline for the management of chronic obstructive pulmonary disease 7th edition 2026. Respir Investig 2026;64(5):101482 (Epub 2026 Jul 14)</t>
  </si>
  <si>
    <t xml:space="preserve">10.1016/j.resinv.2026.101482</t>
  </si>
  <si>
    <t xml:space="preserve">42447589</t>
  </si>
  <si>
    <r>
      <rPr>
        <sz val="10"/>
        <rFont val="Noto Sans CJK SC"/>
        <family val="2"/>
      </rPr>
      <t xml:space="preserve">英語版の抄録で確認した内容。</t>
    </r>
    <r>
      <rPr>
        <sz val="10"/>
        <rFont val="Arial"/>
        <family val="0"/>
        <charset val="1"/>
      </rPr>
      <t xml:space="preserve">8.6%</t>
    </r>
    <r>
      <rPr>
        <sz val="10"/>
        <rFont val="Noto Sans CJK SC"/>
        <family val="2"/>
      </rPr>
      <t xml:space="preserve">の根拠となる疫学調査は本文で確認が要る。二次資料経由</t>
    </r>
  </si>
  <si>
    <t xml:space="preserve">RO-002</t>
  </si>
  <si>
    <r>
      <rPr>
        <sz val="10"/>
        <rFont val="Noto Sans CJK SC"/>
        <family val="2"/>
      </rPr>
      <t xml:space="preserve">令和</t>
    </r>
    <r>
      <rPr>
        <sz val="10"/>
        <rFont val="Arial"/>
        <family val="0"/>
        <charset val="1"/>
      </rPr>
      <t xml:space="preserve">6</t>
    </r>
    <r>
      <rPr>
        <sz val="10"/>
        <rFont val="Noto Sans CJK SC"/>
        <family val="2"/>
      </rPr>
      <t xml:space="preserve">年（</t>
    </r>
    <r>
      <rPr>
        <sz val="10"/>
        <rFont val="Arial"/>
        <family val="0"/>
        <charset val="1"/>
      </rPr>
      <t xml:space="preserve">2024</t>
    </r>
    <r>
      <rPr>
        <sz val="10"/>
        <rFont val="Noto Sans CJK SC"/>
        <family val="2"/>
      </rPr>
      <t xml:space="preserve">年）の人口動態統計（確定数）では、慢性閉塞性肺疾患（</t>
    </r>
    <r>
      <rPr>
        <sz val="10"/>
        <rFont val="Arial"/>
        <family val="0"/>
        <charset val="1"/>
      </rPr>
      <t xml:space="preserve">COPD</t>
    </r>
    <r>
      <rPr>
        <sz val="10"/>
        <rFont val="Noto Sans CJK SC"/>
        <family val="2"/>
      </rPr>
      <t xml:space="preserve">）による死亡は</t>
    </r>
    <r>
      <rPr>
        <sz val="10"/>
        <rFont val="Arial"/>
        <family val="0"/>
        <charset val="1"/>
      </rPr>
      <t xml:space="preserve">16,629</t>
    </r>
    <r>
      <rPr>
        <sz val="10"/>
        <rFont val="Noto Sans CJK SC"/>
        <family val="2"/>
      </rPr>
      <t xml:space="preserve">人（死亡率 人口</t>
    </r>
    <r>
      <rPr>
        <sz val="10"/>
        <rFont val="Arial"/>
        <family val="0"/>
        <charset val="1"/>
      </rPr>
      <t xml:space="preserve">10</t>
    </r>
    <r>
      <rPr>
        <sz val="10"/>
        <rFont val="Noto Sans CJK SC"/>
        <family val="2"/>
      </rPr>
      <t xml:space="preserve">万対</t>
    </r>
    <r>
      <rPr>
        <sz val="10"/>
        <rFont val="Arial"/>
        <family val="0"/>
        <charset val="1"/>
      </rPr>
      <t xml:space="preserve">13.8</t>
    </r>
    <r>
      <rPr>
        <sz val="10"/>
        <rFont val="Noto Sans CJK SC"/>
        <family val="2"/>
      </rPr>
      <t xml:space="preserve">）だった。</t>
    </r>
  </si>
  <si>
    <t xml:space="preserve">表から読み取り</t>
  </si>
  <si>
    <t xml:space="preserve">RO-003</t>
  </si>
  <si>
    <r>
      <rPr>
        <sz val="10"/>
        <rFont val="Noto Sans CJK SC"/>
        <family val="2"/>
      </rPr>
      <t xml:space="preserve">日本呼吸器学会の </t>
    </r>
    <r>
      <rPr>
        <sz val="10"/>
        <rFont val="Arial"/>
        <family val="0"/>
        <charset val="1"/>
      </rPr>
      <t xml:space="preserve">COPD </t>
    </r>
    <r>
      <rPr>
        <sz val="10"/>
        <rFont val="Noto Sans CJK SC"/>
        <family val="2"/>
      </rPr>
      <t xml:space="preserve">ガイドライン第</t>
    </r>
    <r>
      <rPr>
        <sz val="10"/>
        <rFont val="Arial"/>
        <family val="0"/>
        <charset val="1"/>
      </rPr>
      <t xml:space="preserve">7</t>
    </r>
    <r>
      <rPr>
        <sz val="10"/>
        <rFont val="Noto Sans CJK SC"/>
        <family val="2"/>
      </rPr>
      <t xml:space="preserve">版（</t>
    </r>
    <r>
      <rPr>
        <sz val="10"/>
        <rFont val="Arial"/>
        <family val="0"/>
        <charset val="1"/>
      </rPr>
      <t xml:space="preserve">2026</t>
    </r>
    <r>
      <rPr>
        <sz val="10"/>
        <rFont val="Noto Sans CJK SC"/>
        <family val="2"/>
      </rPr>
      <t xml:space="preserve">年</t>
    </r>
    <r>
      <rPr>
        <sz val="10"/>
        <rFont val="Arial"/>
        <family val="0"/>
        <charset val="1"/>
      </rPr>
      <t xml:space="preserve">3</t>
    </r>
    <r>
      <rPr>
        <sz val="10"/>
        <rFont val="Noto Sans CJK SC"/>
        <family val="2"/>
      </rPr>
      <t xml:space="preserve">月発行）は、</t>
    </r>
    <r>
      <rPr>
        <sz val="10"/>
        <rFont val="Arial"/>
        <family val="0"/>
        <charset val="1"/>
      </rPr>
      <t xml:space="preserve">GOLD 2023 </t>
    </r>
    <r>
      <rPr>
        <sz val="10"/>
        <rFont val="Noto Sans CJK SC"/>
        <family val="2"/>
      </rPr>
      <t xml:space="preserve">の病因別分類（</t>
    </r>
    <r>
      <rPr>
        <sz val="10"/>
        <rFont val="Arial"/>
        <family val="0"/>
        <charset val="1"/>
      </rPr>
      <t xml:space="preserve">etiotype</t>
    </r>
    <r>
      <rPr>
        <sz val="10"/>
        <rFont val="Noto Sans CJK SC"/>
        <family val="2"/>
      </rPr>
      <t xml:space="preserve">）を正式に採り入れ、</t>
    </r>
    <r>
      <rPr>
        <sz val="10"/>
        <rFont val="Arial"/>
        <family val="0"/>
        <charset val="1"/>
      </rPr>
      <t xml:space="preserve">CT </t>
    </r>
    <r>
      <rPr>
        <sz val="10"/>
        <rFont val="Noto Sans CJK SC"/>
        <family val="2"/>
      </rPr>
      <t xml:space="preserve">で見つかる粘液栓を独立した予後因子とし、細胞老化を病態の機序として加えた。日本人の </t>
    </r>
    <r>
      <rPr>
        <sz val="10"/>
        <rFont val="Arial"/>
        <family val="0"/>
        <charset val="1"/>
      </rPr>
      <t xml:space="preserve">COPD </t>
    </r>
    <r>
      <rPr>
        <sz val="10"/>
        <rFont val="Noto Sans CJK SC"/>
        <family val="2"/>
      </rPr>
      <t xml:space="preserve">の特徴として、やせ型が多いこと、増悪が少ないこと、喘息 </t>
    </r>
    <r>
      <rPr>
        <sz val="10"/>
        <rFont val="Arial"/>
        <family val="0"/>
        <charset val="1"/>
      </rPr>
      <t xml:space="preserve">COPD </t>
    </r>
    <r>
      <rPr>
        <sz val="10"/>
        <rFont val="Noto Sans CJK SC"/>
        <family val="2"/>
      </rPr>
      <t xml:space="preserve">オーバーラップの割合が高いことを挙げている。</t>
    </r>
  </si>
  <si>
    <t xml:space="preserve">RO-004</t>
  </si>
  <si>
    <r>
      <rPr>
        <sz val="10"/>
        <rFont val="Arial"/>
        <family val="0"/>
        <charset val="1"/>
      </rPr>
      <t xml:space="preserve">COPD </t>
    </r>
    <r>
      <rPr>
        <sz val="10"/>
        <rFont val="Noto Sans CJK SC"/>
        <family val="2"/>
      </rPr>
      <t xml:space="preserve">ガイドライン第</t>
    </r>
    <r>
      <rPr>
        <sz val="10"/>
        <rFont val="Arial"/>
        <family val="0"/>
        <charset val="1"/>
      </rPr>
      <t xml:space="preserve">7</t>
    </r>
    <r>
      <rPr>
        <sz val="10"/>
        <rFont val="Noto Sans CJK SC"/>
        <family val="2"/>
      </rPr>
      <t xml:space="preserve">版（</t>
    </r>
    <r>
      <rPr>
        <sz val="10"/>
        <rFont val="Arial"/>
        <family val="0"/>
        <charset val="1"/>
      </rPr>
      <t xml:space="preserve">2026</t>
    </r>
    <r>
      <rPr>
        <sz val="10"/>
        <rFont val="Noto Sans CJK SC"/>
        <family val="2"/>
      </rPr>
      <t xml:space="preserve">年）は、第</t>
    </r>
    <r>
      <rPr>
        <sz val="10"/>
        <rFont val="Arial"/>
        <family val="0"/>
        <charset val="1"/>
      </rPr>
      <t xml:space="preserve">6</t>
    </r>
    <r>
      <rPr>
        <sz val="10"/>
        <rFont val="Noto Sans CJK SC"/>
        <family val="2"/>
      </rPr>
      <t xml:space="preserve">版の</t>
    </r>
    <r>
      <rPr>
        <sz val="10"/>
        <rFont val="Arial"/>
        <family val="0"/>
        <charset val="1"/>
      </rPr>
      <t xml:space="preserve">15</t>
    </r>
    <r>
      <rPr>
        <sz val="10"/>
        <rFont val="Noto Sans CJK SC"/>
        <family val="2"/>
      </rPr>
      <t xml:space="preserve">のクリニカルクエスチョンに長期マクロライド療法、気管支鏡的肺容量減少術、増悪時の包括的管理などの</t>
    </r>
    <r>
      <rPr>
        <sz val="10"/>
        <rFont val="Arial"/>
        <family val="0"/>
        <charset val="1"/>
      </rPr>
      <t xml:space="preserve">7</t>
    </r>
    <r>
      <rPr>
        <sz val="10"/>
        <rFont val="Noto Sans CJK SC"/>
        <family val="2"/>
      </rPr>
      <t xml:space="preserve">つを加えた。</t>
    </r>
    <r>
      <rPr>
        <sz val="10"/>
        <rFont val="Arial"/>
        <family val="0"/>
        <charset val="1"/>
      </rPr>
      <t xml:space="preserve">2</t>
    </r>
    <r>
      <rPr>
        <sz val="10"/>
        <rFont val="Noto Sans CJK SC"/>
        <family val="2"/>
      </rPr>
      <t xml:space="preserve">型炎症があり増悪を繰り返す患者にデュピルマブを新たに推奨し、増悪中・増悪後の心血管リスクの管理を管理目標の中心に置いている。</t>
    </r>
  </si>
  <si>
    <r>
      <rPr>
        <sz val="10"/>
        <rFont val="Noto Sans CJK SC"/>
        <family val="2"/>
      </rPr>
      <t xml:space="preserve">英語版の抄録で確認した内容。デュピルマブの推奨の強さ・対象の基準（好酸球数など）と、日本での </t>
    </r>
    <r>
      <rPr>
        <sz val="10"/>
        <rFont val="Arial"/>
        <family val="0"/>
        <charset val="1"/>
      </rPr>
      <t xml:space="preserve">COPD </t>
    </r>
    <r>
      <rPr>
        <sz val="10"/>
        <rFont val="Noto Sans CJK SC"/>
        <family val="2"/>
      </rPr>
      <t xml:space="preserve">への承認状況は確認していない</t>
    </r>
  </si>
  <si>
    <t xml:space="preserve">RO-005</t>
  </si>
  <si>
    <r>
      <rPr>
        <sz val="10"/>
        <rFont val="Noto Sans CJK SC"/>
        <family val="2"/>
      </rPr>
      <t xml:space="preserve">日本呼吸器学会の </t>
    </r>
    <r>
      <rPr>
        <sz val="10"/>
        <rFont val="Arial"/>
        <family val="0"/>
        <charset val="1"/>
      </rPr>
      <t xml:space="preserve">COPD </t>
    </r>
    <r>
      <rPr>
        <sz val="10"/>
        <rFont val="Noto Sans CJK SC"/>
        <family val="2"/>
      </rPr>
      <t xml:space="preserve">ガイドライン（第</t>
    </r>
    <r>
      <rPr>
        <sz val="10"/>
        <rFont val="Arial"/>
        <family val="0"/>
        <charset val="1"/>
      </rPr>
      <t xml:space="preserve">6</t>
    </r>
    <r>
      <rPr>
        <sz val="10"/>
        <rFont val="Noto Sans CJK SC"/>
        <family val="2"/>
      </rPr>
      <t xml:space="preserve">版）では、長期の喫煙などの曝露歴があり、気管支拡張薬吸入後のスパイロメトリーで</t>
    </r>
    <r>
      <rPr>
        <sz val="10"/>
        <rFont val="Arial"/>
        <family val="0"/>
        <charset val="1"/>
      </rPr>
      <t xml:space="preserve">1</t>
    </r>
    <r>
      <rPr>
        <sz val="10"/>
        <rFont val="Noto Sans CJK SC"/>
        <family val="2"/>
      </rPr>
      <t xml:space="preserve">秒率（</t>
    </r>
    <r>
      <rPr>
        <sz val="10"/>
        <rFont val="Arial"/>
        <family val="0"/>
        <charset val="1"/>
      </rPr>
      <t xml:space="preserve">FEV1/FVC</t>
    </r>
    <r>
      <rPr>
        <sz val="10"/>
        <rFont val="Noto Sans CJK SC"/>
        <family val="2"/>
      </rPr>
      <t xml:space="preserve">）が</t>
    </r>
    <r>
      <rPr>
        <sz val="10"/>
        <rFont val="Arial"/>
        <family val="0"/>
        <charset val="1"/>
      </rPr>
      <t xml:space="preserve">70%</t>
    </r>
    <r>
      <rPr>
        <sz val="10"/>
        <rFont val="Noto Sans CJK SC"/>
        <family val="2"/>
      </rPr>
      <t xml:space="preserve">未満で、ほかの気流閉塞をきたす疾患を除外できることを </t>
    </r>
    <r>
      <rPr>
        <sz val="10"/>
        <rFont val="Arial"/>
        <family val="0"/>
        <charset val="1"/>
      </rPr>
      <t xml:space="preserve">COPD </t>
    </r>
    <r>
      <rPr>
        <sz val="10"/>
        <rFont val="Noto Sans CJK SC"/>
        <family val="2"/>
      </rPr>
      <t xml:space="preserve">の診断の条件としている。</t>
    </r>
  </si>
  <si>
    <r>
      <rPr>
        <sz val="10"/>
        <rFont val="Arial"/>
        <family val="0"/>
        <charset val="1"/>
      </rPr>
      <t xml:space="preserve">PS-02-07-05 (id: JkxnuRE)</t>
    </r>
    <r>
      <rPr>
        <sz val="10"/>
        <rFont val="Noto Sans CJK SC"/>
        <family val="2"/>
      </rPr>
      <t xml:space="preserve">；</t>
    </r>
    <r>
      <rPr>
        <sz val="10"/>
        <rFont val="Arial"/>
        <family val="0"/>
        <charset val="1"/>
      </rPr>
      <t xml:space="preserve">TBL-01-00-215 (id: JlvnlyE)</t>
    </r>
    <r>
      <rPr>
        <sz val="10"/>
        <rFont val="Noto Sans CJK SC"/>
        <family val="2"/>
      </rPr>
      <t xml:space="preserve">；</t>
    </r>
    <r>
      <rPr>
        <sz val="10"/>
        <rFont val="Arial"/>
        <family val="0"/>
        <charset val="1"/>
      </rPr>
      <t xml:space="preserve">TBL-02-06-021 (id: JlAKpiU)</t>
    </r>
  </si>
  <si>
    <t xml:space="preserve">SRC-372</t>
  </si>
  <si>
    <r>
      <rPr>
        <sz val="10"/>
        <rFont val="Noto Sans CJK SC"/>
        <family val="2"/>
      </rPr>
      <t xml:space="preserve">日本呼吸器学会 </t>
    </r>
    <r>
      <rPr>
        <sz val="10"/>
        <rFont val="Arial"/>
        <family val="0"/>
        <charset val="1"/>
      </rPr>
      <t xml:space="preserve">COPD </t>
    </r>
    <r>
      <rPr>
        <sz val="10"/>
        <rFont val="Noto Sans CJK SC"/>
        <family val="2"/>
      </rPr>
      <t xml:space="preserve">ガイドライン第</t>
    </r>
    <r>
      <rPr>
        <sz val="10"/>
        <rFont val="Arial"/>
        <family val="0"/>
        <charset val="1"/>
      </rPr>
      <t xml:space="preserve">6</t>
    </r>
    <r>
      <rPr>
        <sz val="10"/>
        <rFont val="Noto Sans CJK SC"/>
        <family val="2"/>
      </rPr>
      <t xml:space="preserve">版作成委員会</t>
    </r>
    <r>
      <rPr>
        <sz val="10"/>
        <rFont val="Arial"/>
        <family val="0"/>
        <charset val="1"/>
      </rPr>
      <t xml:space="preserve">. COPD</t>
    </r>
    <r>
      <rPr>
        <sz val="10"/>
        <rFont val="Noto Sans CJK SC"/>
        <family val="2"/>
      </rPr>
      <t xml:space="preserve">（慢性閉塞性肺疾患）診断と治療のためのガイドライン 第</t>
    </r>
    <r>
      <rPr>
        <sz val="10"/>
        <rFont val="Arial"/>
        <family val="0"/>
        <charset val="1"/>
      </rPr>
      <t xml:space="preserve">6</t>
    </r>
    <r>
      <rPr>
        <sz val="10"/>
        <rFont val="Noto Sans CJK SC"/>
        <family val="2"/>
      </rPr>
      <t xml:space="preserve">版 </t>
    </r>
    <r>
      <rPr>
        <sz val="10"/>
        <rFont val="Arial"/>
        <family val="0"/>
        <charset val="1"/>
      </rPr>
      <t xml:space="preserve">2022</t>
    </r>
    <r>
      <rPr>
        <sz val="10"/>
        <rFont val="Noto Sans CJK SC"/>
        <family val="2"/>
      </rPr>
      <t xml:space="preserve">（学会サイト掲載 </t>
    </r>
    <r>
      <rPr>
        <sz val="10"/>
        <rFont val="Arial"/>
        <family val="0"/>
        <charset val="1"/>
      </rPr>
      <t xml:space="preserve">PDF</t>
    </r>
    <r>
      <rPr>
        <sz val="10"/>
        <rFont val="Noto Sans CJK SC"/>
        <family val="2"/>
      </rPr>
      <t xml:space="preserve">：巻頭ガイドラインサマリー）</t>
    </r>
  </si>
  <si>
    <r>
      <rPr>
        <sz val="10"/>
        <rFont val="Noto Sans CJK SC"/>
        <family val="2"/>
      </rPr>
      <t xml:space="preserve">最新版は第</t>
    </r>
    <r>
      <rPr>
        <sz val="10"/>
        <rFont val="Arial"/>
        <family val="0"/>
        <charset val="1"/>
      </rPr>
      <t xml:space="preserve">7</t>
    </r>
    <r>
      <rPr>
        <sz val="10"/>
        <rFont val="Noto Sans CJK SC"/>
        <family val="2"/>
      </rPr>
      <t xml:space="preserve">版（</t>
    </r>
    <r>
      <rPr>
        <sz val="10"/>
        <rFont val="Arial"/>
        <family val="0"/>
        <charset val="1"/>
      </rPr>
      <t xml:space="preserve">2026</t>
    </r>
    <r>
      <rPr>
        <sz val="10"/>
        <rFont val="Noto Sans CJK SC"/>
        <family val="2"/>
      </rPr>
      <t xml:space="preserve">年）だが本文を確認できなかったため、第</t>
    </r>
    <r>
      <rPr>
        <sz val="10"/>
        <rFont val="Arial"/>
        <family val="0"/>
        <charset val="1"/>
      </rPr>
      <t xml:space="preserve">6</t>
    </r>
    <r>
      <rPr>
        <sz val="10"/>
        <rFont val="Noto Sans CJK SC"/>
        <family val="2"/>
      </rPr>
      <t xml:space="preserve">版のサマリーを出典にした。第</t>
    </r>
    <r>
      <rPr>
        <sz val="10"/>
        <rFont val="Arial"/>
        <family val="0"/>
        <charset val="1"/>
      </rPr>
      <t xml:space="preserve">7</t>
    </r>
    <r>
      <rPr>
        <sz val="10"/>
        <rFont val="Noto Sans CJK SC"/>
        <family val="2"/>
      </rPr>
      <t xml:space="preserve">版での変更の有無は確認が要る</t>
    </r>
  </si>
  <si>
    <t xml:space="preserve">RO-006</t>
  </si>
  <si>
    <r>
      <rPr>
        <sz val="10"/>
        <rFont val="Arial"/>
        <family val="0"/>
        <charset val="1"/>
      </rPr>
      <t xml:space="preserve">COPD </t>
    </r>
    <r>
      <rPr>
        <sz val="10"/>
        <rFont val="Noto Sans CJK SC"/>
        <family val="2"/>
      </rPr>
      <t xml:space="preserve">の病期は、気管支拡張薬吸入後の</t>
    </r>
    <r>
      <rPr>
        <sz val="10"/>
        <rFont val="Arial"/>
        <family val="0"/>
        <charset val="1"/>
      </rPr>
      <t xml:space="preserve">1</t>
    </r>
    <r>
      <rPr>
        <sz val="10"/>
        <rFont val="Noto Sans CJK SC"/>
        <family val="2"/>
      </rPr>
      <t xml:space="preserve">秒率</t>
    </r>
    <r>
      <rPr>
        <sz val="10"/>
        <rFont val="Arial"/>
        <family val="0"/>
        <charset val="1"/>
      </rPr>
      <t xml:space="preserve">70%</t>
    </r>
    <r>
      <rPr>
        <sz val="10"/>
        <rFont val="Noto Sans CJK SC"/>
        <family val="2"/>
      </rPr>
      <t xml:space="preserve">未満を前提に、予測</t>
    </r>
    <r>
      <rPr>
        <sz val="10"/>
        <rFont val="Arial"/>
        <family val="0"/>
        <charset val="1"/>
      </rPr>
      <t xml:space="preserve">1</t>
    </r>
    <r>
      <rPr>
        <sz val="10"/>
        <rFont val="Noto Sans CJK SC"/>
        <family val="2"/>
      </rPr>
      <t xml:space="preserve">秒量に対する割合（</t>
    </r>
    <r>
      <rPr>
        <sz val="10"/>
        <rFont val="Arial"/>
        <family val="0"/>
        <charset val="1"/>
      </rPr>
      <t xml:space="preserve">%FEV1</t>
    </r>
    <r>
      <rPr>
        <sz val="10"/>
        <rFont val="Noto Sans CJK SC"/>
        <family val="2"/>
      </rPr>
      <t xml:space="preserve">）で分類する。</t>
    </r>
    <r>
      <rPr>
        <sz val="10"/>
        <rFont val="Arial"/>
        <family val="0"/>
        <charset val="1"/>
      </rPr>
      <t xml:space="preserve">80%</t>
    </r>
    <r>
      <rPr>
        <sz val="10"/>
        <rFont val="Noto Sans CJK SC"/>
        <family val="2"/>
      </rPr>
      <t xml:space="preserve">以上がⅠ期（軽度）、</t>
    </r>
    <r>
      <rPr>
        <sz val="10"/>
        <rFont val="Arial"/>
        <family val="0"/>
        <charset val="1"/>
      </rPr>
      <t xml:space="preserve">50%</t>
    </r>
    <r>
      <rPr>
        <sz val="10"/>
        <rFont val="Noto Sans CJK SC"/>
        <family val="2"/>
      </rPr>
      <t xml:space="preserve">以上</t>
    </r>
    <r>
      <rPr>
        <sz val="10"/>
        <rFont val="Arial"/>
        <family val="0"/>
        <charset val="1"/>
      </rPr>
      <t xml:space="preserve">80%</t>
    </r>
    <r>
      <rPr>
        <sz val="10"/>
        <rFont val="Noto Sans CJK SC"/>
        <family val="2"/>
      </rPr>
      <t xml:space="preserve">未満がⅡ期（中等度）、</t>
    </r>
    <r>
      <rPr>
        <sz val="10"/>
        <rFont val="Arial"/>
        <family val="0"/>
        <charset val="1"/>
      </rPr>
      <t xml:space="preserve">30%</t>
    </r>
    <r>
      <rPr>
        <sz val="10"/>
        <rFont val="Noto Sans CJK SC"/>
        <family val="2"/>
      </rPr>
      <t xml:space="preserve">以上</t>
    </r>
    <r>
      <rPr>
        <sz val="10"/>
        <rFont val="Arial"/>
        <family val="0"/>
        <charset val="1"/>
      </rPr>
      <t xml:space="preserve">50%</t>
    </r>
    <r>
      <rPr>
        <sz val="10"/>
        <rFont val="Noto Sans CJK SC"/>
        <family val="2"/>
      </rPr>
      <t xml:space="preserve">未満がⅢ期（高度）、</t>
    </r>
    <r>
      <rPr>
        <sz val="10"/>
        <rFont val="Arial"/>
        <family val="0"/>
        <charset val="1"/>
      </rPr>
      <t xml:space="preserve">30%</t>
    </r>
    <r>
      <rPr>
        <sz val="10"/>
        <rFont val="Noto Sans CJK SC"/>
        <family val="2"/>
      </rPr>
      <t xml:space="preserve">未満がⅣ期（きわめて高度）である。</t>
    </r>
  </si>
  <si>
    <r>
      <rPr>
        <sz val="10"/>
        <rFont val="Noto Sans CJK SC"/>
        <family val="2"/>
      </rPr>
      <t xml:space="preserve">表から読み取り。第</t>
    </r>
    <r>
      <rPr>
        <sz val="10"/>
        <rFont val="Arial"/>
        <family val="0"/>
        <charset val="1"/>
      </rPr>
      <t xml:space="preserve">7</t>
    </r>
    <r>
      <rPr>
        <sz val="10"/>
        <rFont val="Noto Sans CJK SC"/>
        <family val="2"/>
      </rPr>
      <t xml:space="preserve">版の本文は未確認</t>
    </r>
  </si>
  <si>
    <t xml:space="preserve">RO-007</t>
  </si>
  <si>
    <r>
      <rPr>
        <sz val="10"/>
        <rFont val="Arial"/>
        <family val="0"/>
        <charset val="1"/>
      </rPr>
      <t xml:space="preserve">GOLD 2026 </t>
    </r>
    <r>
      <rPr>
        <sz val="10"/>
        <rFont val="Noto Sans CJK SC"/>
        <family val="2"/>
      </rPr>
      <t xml:space="preserve">は、</t>
    </r>
    <r>
      <rPr>
        <sz val="10"/>
        <rFont val="Arial"/>
        <family val="0"/>
        <charset val="1"/>
      </rPr>
      <t xml:space="preserve">COPD </t>
    </r>
    <r>
      <rPr>
        <sz val="10"/>
        <rFont val="Noto Sans CJK SC"/>
        <family val="2"/>
      </rPr>
      <t xml:space="preserve">を慢性の呼吸器症状を特徴とする不均一な肺の状態とし、診断には気管支拡張薬吸入後の </t>
    </r>
    <r>
      <rPr>
        <sz val="10"/>
        <rFont val="Arial"/>
        <family val="0"/>
        <charset val="1"/>
      </rPr>
      <t xml:space="preserve">FEV1/FVC 0.7</t>
    </r>
    <r>
      <rPr>
        <sz val="10"/>
        <rFont val="Noto Sans CJK SC"/>
        <family val="2"/>
      </rPr>
      <t xml:space="preserve">未満を示すスパイロメトリーが必須であるとしている。</t>
    </r>
  </si>
  <si>
    <t xml:space="preserve">SRC-373</t>
  </si>
  <si>
    <t xml:space="preserve">Global Initiative for Chronic Obstructive Lung Disease. Pocket Guide to COPD Diagnosis, Management, and Prevention: 2026 Report (v1.1, 2025 Nov 20)</t>
  </si>
  <si>
    <r>
      <rPr>
        <sz val="10"/>
        <rFont val="Noto Sans CJK SC"/>
        <family val="2"/>
      </rPr>
      <t xml:space="preserve">日本の第</t>
    </r>
    <r>
      <rPr>
        <sz val="10"/>
        <rFont val="Arial"/>
        <family val="0"/>
        <charset val="1"/>
      </rPr>
      <t xml:space="preserve">6</t>
    </r>
    <r>
      <rPr>
        <sz val="10"/>
        <rFont val="Noto Sans CJK SC"/>
        <family val="2"/>
      </rPr>
      <t xml:space="preserve">版（</t>
    </r>
    <r>
      <rPr>
        <sz val="10"/>
        <rFont val="Arial"/>
        <family val="0"/>
        <charset val="1"/>
      </rPr>
      <t xml:space="preserve">RO-005</t>
    </r>
    <r>
      <rPr>
        <sz val="10"/>
        <rFont val="Noto Sans CJK SC"/>
        <family val="2"/>
      </rPr>
      <t xml:space="preserve">）も同じ基準を</t>
    </r>
    <r>
      <rPr>
        <sz val="10"/>
        <rFont val="Arial"/>
        <family val="0"/>
        <charset val="1"/>
      </rPr>
      <t xml:space="preserve">70%</t>
    </r>
    <r>
      <rPr>
        <sz val="10"/>
        <rFont val="Noto Sans CJK SC"/>
        <family val="2"/>
      </rPr>
      <t xml:space="preserve">未満と表記している</t>
    </r>
  </si>
  <si>
    <t xml:space="preserve">RO-008</t>
  </si>
  <si>
    <r>
      <rPr>
        <sz val="10"/>
        <rFont val="Noto Sans CJK SC"/>
        <family val="2"/>
      </rPr>
      <t xml:space="preserve">日本の </t>
    </r>
    <r>
      <rPr>
        <sz val="10"/>
        <rFont val="Arial"/>
        <family val="0"/>
        <charset val="1"/>
      </rPr>
      <t xml:space="preserve">COPD </t>
    </r>
    <r>
      <rPr>
        <sz val="10"/>
        <rFont val="Noto Sans CJK SC"/>
        <family val="2"/>
      </rPr>
      <t xml:space="preserve">ガイドライン（第</t>
    </r>
    <r>
      <rPr>
        <sz val="10"/>
        <rFont val="Arial"/>
        <family val="0"/>
        <charset val="1"/>
      </rPr>
      <t xml:space="preserve">6</t>
    </r>
    <r>
      <rPr>
        <sz val="10"/>
        <rFont val="Noto Sans CJK SC"/>
        <family val="2"/>
      </rPr>
      <t xml:space="preserve">版）では、安定期の薬物療法の中心は長時間作用性気管支拡張薬（</t>
    </r>
    <r>
      <rPr>
        <sz val="10"/>
        <rFont val="Arial"/>
        <family val="0"/>
        <charset val="1"/>
      </rPr>
      <t xml:space="preserve">LAMA</t>
    </r>
    <r>
      <rPr>
        <sz val="10"/>
        <rFont val="Noto Sans CJK SC"/>
        <family val="2"/>
      </rPr>
      <t xml:space="preserve">、</t>
    </r>
    <r>
      <rPr>
        <sz val="10"/>
        <rFont val="Arial"/>
        <family val="0"/>
        <charset val="1"/>
      </rPr>
      <t xml:space="preserve">LABA</t>
    </r>
    <r>
      <rPr>
        <sz val="10"/>
        <rFont val="Noto Sans CJK SC"/>
        <family val="2"/>
      </rPr>
      <t xml:space="preserve">、</t>
    </r>
    <r>
      <rPr>
        <sz val="10"/>
        <rFont val="Arial"/>
        <family val="0"/>
        <charset val="1"/>
      </rPr>
      <t xml:space="preserve">LAMA/LABA </t>
    </r>
    <r>
      <rPr>
        <sz val="10"/>
        <rFont val="Noto Sans CJK SC"/>
        <family val="2"/>
      </rPr>
      <t xml:space="preserve">配合薬）である。喘息の病態を合併しない例では </t>
    </r>
    <r>
      <rPr>
        <sz val="10"/>
        <rFont val="Arial"/>
        <family val="0"/>
        <charset val="1"/>
      </rPr>
      <t xml:space="preserve">LAMA</t>
    </r>
    <r>
      <rPr>
        <sz val="10"/>
        <rFont val="Noto Sans CJK SC"/>
        <family val="2"/>
      </rPr>
      <t xml:space="preserve">（または </t>
    </r>
    <r>
      <rPr>
        <sz val="10"/>
        <rFont val="Arial"/>
        <family val="0"/>
        <charset val="1"/>
      </rPr>
      <t xml:space="preserve">LABA</t>
    </r>
    <r>
      <rPr>
        <sz val="10"/>
        <rFont val="Noto Sans CJK SC"/>
        <family val="2"/>
      </rPr>
      <t xml:space="preserve">）から始めて </t>
    </r>
    <r>
      <rPr>
        <sz val="10"/>
        <rFont val="Arial"/>
        <family val="0"/>
        <charset val="1"/>
      </rPr>
      <t xml:space="preserve">LAMA</t>
    </r>
    <r>
      <rPr>
        <sz val="10"/>
        <rFont val="Noto Sans CJK SC"/>
        <family val="2"/>
      </rPr>
      <t xml:space="preserve">＋</t>
    </r>
    <r>
      <rPr>
        <sz val="10"/>
        <rFont val="Arial"/>
        <family val="0"/>
        <charset val="1"/>
      </rPr>
      <t xml:space="preserve">LABA </t>
    </r>
    <r>
      <rPr>
        <sz val="10"/>
        <rFont val="Noto Sans CJK SC"/>
        <family val="2"/>
      </rPr>
      <t xml:space="preserve">に進め、吸入ステロイドを含む配合薬は喘息の病態を合併する例や、増悪を繰り返し末梢血好酸球が増えている例で使う。</t>
    </r>
  </si>
  <si>
    <r>
      <rPr>
        <sz val="10"/>
        <rFont val="Noto Sans CJK SC"/>
        <family val="2"/>
      </rPr>
      <t xml:space="preserve">好酸球数の具体的な基準値は今回抽出できた範囲に含まれない。第</t>
    </r>
    <r>
      <rPr>
        <sz val="10"/>
        <rFont val="Arial"/>
        <family val="0"/>
        <charset val="1"/>
      </rPr>
      <t xml:space="preserve">7</t>
    </r>
    <r>
      <rPr>
        <sz val="10"/>
        <rFont val="Noto Sans CJK SC"/>
        <family val="2"/>
      </rPr>
      <t xml:space="preserve">版の本文は未確認</t>
    </r>
  </si>
  <si>
    <t xml:space="preserve">RO-009</t>
  </si>
  <si>
    <r>
      <rPr>
        <sz val="10"/>
        <rFont val="Noto Sans CJK SC"/>
        <family val="2"/>
      </rPr>
      <t xml:space="preserve">日本の </t>
    </r>
    <r>
      <rPr>
        <sz val="10"/>
        <rFont val="Arial"/>
        <family val="0"/>
        <charset val="1"/>
      </rPr>
      <t xml:space="preserve">COPD </t>
    </r>
    <r>
      <rPr>
        <sz val="10"/>
        <rFont val="Noto Sans CJK SC"/>
        <family val="2"/>
      </rPr>
      <t xml:space="preserve">ガイドライン（第</t>
    </r>
    <r>
      <rPr>
        <sz val="10"/>
        <rFont val="Arial"/>
        <family val="0"/>
        <charset val="1"/>
      </rPr>
      <t xml:space="preserve">6</t>
    </r>
    <r>
      <rPr>
        <sz val="10"/>
        <rFont val="Noto Sans CJK SC"/>
        <family val="2"/>
      </rPr>
      <t xml:space="preserve">版）は、禁煙が </t>
    </r>
    <r>
      <rPr>
        <sz val="10"/>
        <rFont val="Arial"/>
        <family val="0"/>
        <charset val="1"/>
      </rPr>
      <t xml:space="preserve">COPD </t>
    </r>
    <r>
      <rPr>
        <sz val="10"/>
        <rFont val="Noto Sans CJK SC"/>
        <family val="2"/>
      </rPr>
      <t xml:space="preserve">の進行を遅らせるとし、禁煙を達成させる指導を重視している。喫煙者の</t>
    </r>
    <r>
      <rPr>
        <sz val="10"/>
        <rFont val="Arial"/>
        <family val="0"/>
        <charset val="1"/>
      </rPr>
      <t xml:space="preserve">20%</t>
    </r>
    <r>
      <rPr>
        <sz val="10"/>
        <rFont val="Noto Sans CJK SC"/>
        <family val="2"/>
      </rPr>
      <t xml:space="preserve">前後が </t>
    </r>
    <r>
      <rPr>
        <sz val="10"/>
        <rFont val="Arial"/>
        <family val="0"/>
        <charset val="1"/>
      </rPr>
      <t xml:space="preserve">COPD </t>
    </r>
    <r>
      <rPr>
        <sz val="10"/>
        <rFont val="Noto Sans CJK SC"/>
        <family val="2"/>
      </rPr>
      <t xml:space="preserve">を発症するとされる。</t>
    </r>
  </si>
  <si>
    <r>
      <rPr>
        <sz val="10"/>
        <rFont val="Arial"/>
        <family val="0"/>
        <charset val="1"/>
      </rPr>
      <t xml:space="preserve">20%</t>
    </r>
    <r>
      <rPr>
        <sz val="10"/>
        <rFont val="Noto Sans CJK SC"/>
        <family val="2"/>
      </rPr>
      <t xml:space="preserve">前後という値の原著は未確認。二次資料経由</t>
    </r>
  </si>
  <si>
    <t xml:space="preserve">RO-010</t>
  </si>
  <si>
    <r>
      <rPr>
        <sz val="10"/>
        <rFont val="Noto Sans CJK SC"/>
        <family val="2"/>
      </rPr>
      <t xml:space="preserve">日本の </t>
    </r>
    <r>
      <rPr>
        <sz val="10"/>
        <rFont val="Arial"/>
        <family val="0"/>
        <charset val="1"/>
      </rPr>
      <t xml:space="preserve">COPD </t>
    </r>
    <r>
      <rPr>
        <sz val="10"/>
        <rFont val="Noto Sans CJK SC"/>
        <family val="2"/>
      </rPr>
      <t xml:space="preserve">ガイドライン（第</t>
    </r>
    <r>
      <rPr>
        <sz val="10"/>
        <rFont val="Arial"/>
        <family val="0"/>
        <charset val="1"/>
      </rPr>
      <t xml:space="preserve">6</t>
    </r>
    <r>
      <rPr>
        <sz val="10"/>
        <rFont val="Noto Sans CJK SC"/>
        <family val="2"/>
      </rPr>
      <t xml:space="preserve">版）は、安定期の管理として、教育・運動・栄養を含む呼吸リハビリテーションを導入して続けること、手洗い・口腔ケア・ワクチン・マスクによる感染予防を挙げている。</t>
    </r>
  </si>
  <si>
    <r>
      <rPr>
        <sz val="10"/>
        <rFont val="Arial"/>
        <family val="0"/>
        <charset val="1"/>
      </rPr>
      <t xml:space="preserve">PS-02-07-05 (id: JkxnuRE)</t>
    </r>
    <r>
      <rPr>
        <sz val="10"/>
        <rFont val="Noto Sans CJK SC"/>
        <family val="2"/>
      </rPr>
      <t xml:space="preserve">；</t>
    </r>
    <r>
      <rPr>
        <sz val="10"/>
        <rFont val="Arial"/>
        <family val="0"/>
        <charset val="1"/>
      </rPr>
      <t xml:space="preserve">TBL-01-00-215 (id: JlvnlyE)</t>
    </r>
    <r>
      <rPr>
        <sz val="10"/>
        <rFont val="Noto Sans CJK SC"/>
        <family val="2"/>
      </rPr>
      <t xml:space="preserve">；</t>
    </r>
    <r>
      <rPr>
        <sz val="10"/>
        <rFont val="Arial"/>
        <family val="0"/>
        <charset val="1"/>
      </rPr>
      <t xml:space="preserve">TBL-02-06-025 (id: JlAKpig)</t>
    </r>
  </si>
  <si>
    <t xml:space="preserve">呼吸リハビリテーションの具体的なプログラムは今回抽出できた範囲に含まれない</t>
  </si>
  <si>
    <t xml:space="preserve">RO-011</t>
  </si>
  <si>
    <r>
      <rPr>
        <sz val="10"/>
        <rFont val="Arial"/>
        <family val="0"/>
        <charset val="1"/>
      </rPr>
      <t xml:space="preserve">GOLD 2026 </t>
    </r>
    <r>
      <rPr>
        <sz val="10"/>
        <rFont val="Noto Sans CJK SC"/>
        <family val="2"/>
      </rPr>
      <t xml:space="preserve">は、安静時の高度な慢性低酸素血症（</t>
    </r>
    <r>
      <rPr>
        <sz val="10"/>
        <rFont val="Arial"/>
        <family val="0"/>
        <charset val="1"/>
      </rPr>
      <t xml:space="preserve">PaO2 55 mmHg</t>
    </r>
    <r>
      <rPr>
        <sz val="10"/>
        <rFont val="Noto Sans CJK SC"/>
        <family val="2"/>
      </rPr>
      <t xml:space="preserve">以下、または肺性心や二次性多血症があれば</t>
    </r>
    <r>
      <rPr>
        <sz val="10"/>
        <rFont val="Arial"/>
        <family val="0"/>
        <charset val="1"/>
      </rPr>
      <t xml:space="preserve">60 mmHg</t>
    </r>
    <r>
      <rPr>
        <sz val="10"/>
        <rFont val="Noto Sans CJK SC"/>
        <family val="2"/>
      </rPr>
      <t xml:space="preserve">未満）の </t>
    </r>
    <r>
      <rPr>
        <sz val="10"/>
        <rFont val="Arial"/>
        <family val="0"/>
        <charset val="1"/>
      </rPr>
      <t xml:space="preserve">COPD </t>
    </r>
    <r>
      <rPr>
        <sz val="10"/>
        <rFont val="Noto Sans CJK SC"/>
        <family val="2"/>
      </rPr>
      <t xml:space="preserve">患者では長期酸素療法が生存を改善しうるとし、中等度の酸素飽和度低下にとどまる安定期の患者にはルーチンに処方しないとしている。</t>
    </r>
  </si>
  <si>
    <r>
      <rPr>
        <sz val="10"/>
        <rFont val="Arial"/>
        <family val="0"/>
        <charset val="1"/>
      </rPr>
      <t xml:space="preserve">PS-02-07-05 (id: JkxnuRE)</t>
    </r>
    <r>
      <rPr>
        <sz val="10"/>
        <rFont val="Noto Sans CJK SC"/>
        <family val="2"/>
      </rPr>
      <t xml:space="preserve">；</t>
    </r>
    <r>
      <rPr>
        <sz val="10"/>
        <rFont val="Arial"/>
        <family val="0"/>
        <charset val="1"/>
      </rPr>
      <t xml:space="preserve">TBL-01-00-215 (id: JlvnlyE)</t>
    </r>
    <r>
      <rPr>
        <sz val="10"/>
        <rFont val="Noto Sans CJK SC"/>
        <family val="2"/>
      </rPr>
      <t xml:space="preserve">；</t>
    </r>
    <r>
      <rPr>
        <sz val="10"/>
        <rFont val="Arial"/>
        <family val="0"/>
        <charset val="1"/>
      </rPr>
      <t xml:space="preserve">TBL-02-06-026 (id: JlAKpik)</t>
    </r>
  </si>
  <si>
    <t xml:space="preserve">日本の在宅酸素療法の保険適用の基準（睡眠時・運動時の低酸素血症の扱いなど）はこの出典では確認していない</t>
  </si>
  <si>
    <t xml:space="preserve">RO-012</t>
  </si>
  <si>
    <r>
      <rPr>
        <sz val="10"/>
        <rFont val="Noto Sans CJK SC"/>
        <family val="2"/>
      </rPr>
      <t xml:space="preserve">日本の </t>
    </r>
    <r>
      <rPr>
        <sz val="10"/>
        <rFont val="Arial"/>
        <family val="0"/>
        <charset val="1"/>
      </rPr>
      <t xml:space="preserve">COPD </t>
    </r>
    <r>
      <rPr>
        <sz val="10"/>
        <rFont val="Noto Sans CJK SC"/>
        <family val="2"/>
      </rPr>
      <t xml:space="preserve">ガイドライン（第</t>
    </r>
    <r>
      <rPr>
        <sz val="10"/>
        <rFont val="Arial"/>
        <family val="0"/>
        <charset val="1"/>
      </rPr>
      <t xml:space="preserve">6</t>
    </r>
    <r>
      <rPr>
        <sz val="10"/>
        <rFont val="Noto Sans CJK SC"/>
        <family val="2"/>
      </rPr>
      <t xml:space="preserve">版）では、増悪の薬物療法は抗菌薬・気管支拡張薬・ステロイドの </t>
    </r>
    <r>
      <rPr>
        <sz val="10"/>
        <rFont val="Arial"/>
        <family val="0"/>
        <charset val="1"/>
      </rPr>
      <t xml:space="preserve">ABC </t>
    </r>
    <r>
      <rPr>
        <sz val="10"/>
        <rFont val="Noto Sans CJK SC"/>
        <family val="2"/>
      </rPr>
      <t xml:space="preserve">アプローチが基本である。痰の膿性化や </t>
    </r>
    <r>
      <rPr>
        <sz val="10"/>
        <rFont val="Arial"/>
        <family val="0"/>
        <charset val="1"/>
      </rPr>
      <t xml:space="preserve">CRP </t>
    </r>
    <r>
      <rPr>
        <sz val="10"/>
        <rFont val="Noto Sans CJK SC"/>
        <family val="2"/>
      </rPr>
      <t xml:space="preserve">陽性などの炎症反応があれば抗菌薬を使い、短時間作用性</t>
    </r>
    <r>
      <rPr>
        <sz val="10"/>
        <rFont val="Arial"/>
        <family val="0"/>
        <charset val="1"/>
      </rPr>
      <t xml:space="preserve">β2</t>
    </r>
    <r>
      <rPr>
        <sz val="10"/>
        <rFont val="Noto Sans CJK SC"/>
        <family val="2"/>
      </rPr>
      <t xml:space="preserve">刺激薬を反復吸入し、不十分なら短時間作用性抗コリン薬を併用する。全身ステロイドはプレドニゾロン換算</t>
    </r>
    <r>
      <rPr>
        <sz val="10"/>
        <rFont val="Arial"/>
        <family val="0"/>
        <charset val="1"/>
      </rPr>
      <t xml:space="preserve">30</t>
    </r>
    <r>
      <rPr>
        <sz val="10"/>
        <rFont val="Noto Sans CJK SC"/>
        <family val="2"/>
      </rPr>
      <t xml:space="preserve">〜</t>
    </r>
    <r>
      <rPr>
        <sz val="10"/>
        <rFont val="Arial"/>
        <family val="0"/>
        <charset val="1"/>
      </rPr>
      <t xml:space="preserve">40 mg/</t>
    </r>
    <r>
      <rPr>
        <sz val="10"/>
        <rFont val="Noto Sans CJK SC"/>
        <family val="2"/>
      </rPr>
      <t xml:space="preserve">日を</t>
    </r>
    <r>
      <rPr>
        <sz val="10"/>
        <rFont val="Arial"/>
        <family val="0"/>
        <charset val="1"/>
      </rPr>
      <t xml:space="preserve">5</t>
    </r>
    <r>
      <rPr>
        <sz val="10"/>
        <rFont val="Noto Sans CJK SC"/>
        <family val="2"/>
      </rPr>
      <t xml:space="preserve">〜</t>
    </r>
    <r>
      <rPr>
        <sz val="10"/>
        <rFont val="Arial"/>
        <family val="0"/>
        <charset val="1"/>
      </rPr>
      <t xml:space="preserve">7</t>
    </r>
    <r>
      <rPr>
        <sz val="10"/>
        <rFont val="Noto Sans CJK SC"/>
        <family val="2"/>
      </rPr>
      <t xml:space="preserve">日間使う。</t>
    </r>
  </si>
  <si>
    <r>
      <rPr>
        <sz val="10"/>
        <rFont val="Noto Sans CJK SC"/>
        <family val="2"/>
      </rPr>
      <t xml:space="preserve">第</t>
    </r>
    <r>
      <rPr>
        <sz val="10"/>
        <rFont val="Arial"/>
        <family val="0"/>
        <charset val="1"/>
      </rPr>
      <t xml:space="preserve">7</t>
    </r>
    <r>
      <rPr>
        <sz val="10"/>
        <rFont val="Noto Sans CJK SC"/>
        <family val="2"/>
      </rPr>
      <t xml:space="preserve">版では増悪時の管理に新しいクリニカルクエスチョンが加わっており（</t>
    </r>
    <r>
      <rPr>
        <sz val="10"/>
        <rFont val="Arial"/>
        <family val="0"/>
        <charset val="1"/>
      </rPr>
      <t xml:space="preserve">RO-004</t>
    </r>
    <r>
      <rPr>
        <sz val="10"/>
        <rFont val="Noto Sans CJK SC"/>
        <family val="2"/>
      </rPr>
      <t xml:space="preserve">）、用量・期間が変わっていないか確認が要る</t>
    </r>
  </si>
  <si>
    <t xml:space="preserve">RO-013</t>
  </si>
  <si>
    <r>
      <rPr>
        <sz val="10"/>
        <rFont val="Noto Sans CJK SC"/>
        <family val="2"/>
      </rPr>
      <t xml:space="preserve">日本の </t>
    </r>
    <r>
      <rPr>
        <sz val="10"/>
        <rFont val="Arial"/>
        <family val="0"/>
        <charset val="1"/>
      </rPr>
      <t xml:space="preserve">COPD </t>
    </r>
    <r>
      <rPr>
        <sz val="10"/>
        <rFont val="Noto Sans CJK SC"/>
        <family val="2"/>
      </rPr>
      <t xml:space="preserve">ガイドライン（第</t>
    </r>
    <r>
      <rPr>
        <sz val="10"/>
        <rFont val="Arial"/>
        <family val="0"/>
        <charset val="1"/>
      </rPr>
      <t xml:space="preserve">6</t>
    </r>
    <r>
      <rPr>
        <sz val="10"/>
        <rFont val="Noto Sans CJK SC"/>
        <family val="2"/>
      </rPr>
      <t xml:space="preserve">版）は、</t>
    </r>
    <r>
      <rPr>
        <sz val="10"/>
        <rFont val="Arial"/>
        <family val="0"/>
        <charset val="1"/>
      </rPr>
      <t xml:space="preserve">COPD </t>
    </r>
    <r>
      <rPr>
        <sz val="10"/>
        <rFont val="Noto Sans CJK SC"/>
        <family val="2"/>
      </rPr>
      <t xml:space="preserve">の増悪時に </t>
    </r>
    <r>
      <rPr>
        <sz val="10"/>
        <rFont val="Arial"/>
        <family val="0"/>
        <charset val="1"/>
      </rPr>
      <t xml:space="preserve">PaO2 60 Torr</t>
    </r>
    <r>
      <rPr>
        <sz val="10"/>
        <rFont val="Noto Sans CJK SC"/>
        <family val="2"/>
      </rPr>
      <t xml:space="preserve">未満または </t>
    </r>
    <r>
      <rPr>
        <sz val="10"/>
        <rFont val="Arial"/>
        <family val="0"/>
        <charset val="1"/>
      </rPr>
      <t xml:space="preserve">SpO2 90%</t>
    </r>
    <r>
      <rPr>
        <sz val="10"/>
        <rFont val="Noto Sans CJK SC"/>
        <family val="2"/>
      </rPr>
      <t xml:space="preserve">未満であれば酸素療法の適応としている。</t>
    </r>
  </si>
  <si>
    <r>
      <rPr>
        <sz val="10"/>
        <rFont val="Arial"/>
        <family val="0"/>
        <charset val="1"/>
      </rPr>
      <t xml:space="preserve">CO2 </t>
    </r>
    <r>
      <rPr>
        <sz val="10"/>
        <rFont val="Noto Sans CJK SC"/>
        <family val="2"/>
      </rPr>
      <t xml:space="preserve">ナルコーシスへの注意や目標 </t>
    </r>
    <r>
      <rPr>
        <sz val="10"/>
        <rFont val="Arial"/>
        <family val="0"/>
        <charset val="1"/>
      </rPr>
      <t xml:space="preserve">SpO2 </t>
    </r>
    <r>
      <rPr>
        <sz val="10"/>
        <rFont val="Noto Sans CJK SC"/>
        <family val="2"/>
      </rPr>
      <t xml:space="preserve">は今回抽出できた範囲に含まれない</t>
    </r>
  </si>
  <si>
    <t xml:space="preserve">RO-014</t>
  </si>
  <si>
    <r>
      <rPr>
        <sz val="10"/>
        <rFont val="Arial"/>
        <family val="0"/>
        <charset val="1"/>
      </rPr>
      <t xml:space="preserve">GOLD 2026 </t>
    </r>
    <r>
      <rPr>
        <sz val="10"/>
        <rFont val="Noto Sans CJK SC"/>
        <family val="2"/>
      </rPr>
      <t xml:space="preserve">は、</t>
    </r>
    <r>
      <rPr>
        <sz val="10"/>
        <rFont val="Arial"/>
        <family val="0"/>
        <charset val="1"/>
      </rPr>
      <t xml:space="preserve">COPD </t>
    </r>
    <r>
      <rPr>
        <sz val="10"/>
        <rFont val="Noto Sans CJK SC"/>
        <family val="2"/>
      </rPr>
      <t xml:space="preserve">の増悪を数日（最大</t>
    </r>
    <r>
      <rPr>
        <sz val="10"/>
        <rFont val="Arial"/>
        <family val="0"/>
        <charset val="1"/>
      </rPr>
      <t xml:space="preserve">14</t>
    </r>
    <r>
      <rPr>
        <sz val="10"/>
        <rFont val="Noto Sans CJK SC"/>
        <family val="2"/>
      </rPr>
      <t xml:space="preserve">日）のうちに症状が悪化するものとし、重症度は </t>
    </r>
    <r>
      <rPr>
        <sz val="10"/>
        <rFont val="Arial"/>
        <family val="0"/>
        <charset val="1"/>
      </rPr>
      <t xml:space="preserve">Rome </t>
    </r>
    <r>
      <rPr>
        <sz val="10"/>
        <rFont val="Noto Sans CJK SC"/>
        <family val="2"/>
      </rPr>
      <t xml:space="preserve">提案にもとづいて軽症・中等症・重症に分ける。中等症・重症の増悪には全身ステロイドを最長</t>
    </r>
    <r>
      <rPr>
        <sz val="10"/>
        <rFont val="Arial"/>
        <family val="0"/>
        <charset val="1"/>
      </rPr>
      <t xml:space="preserve">5</t>
    </r>
    <r>
      <rPr>
        <sz val="10"/>
        <rFont val="Noto Sans CJK SC"/>
        <family val="2"/>
      </rPr>
      <t xml:space="preserve">日、膿性痰などがあれば抗菌薬を計</t>
    </r>
    <r>
      <rPr>
        <sz val="10"/>
        <rFont val="Arial"/>
        <family val="0"/>
        <charset val="1"/>
      </rPr>
      <t xml:space="preserve">5</t>
    </r>
    <r>
      <rPr>
        <sz val="10"/>
        <rFont val="Noto Sans CJK SC"/>
        <family val="2"/>
      </rPr>
      <t xml:space="preserve">日使い、メチルキサンチンは推奨しない。</t>
    </r>
  </si>
  <si>
    <r>
      <rPr>
        <sz val="10"/>
        <rFont val="Noto Sans CJK SC"/>
        <family val="2"/>
      </rPr>
      <t xml:space="preserve">ステロイドの用量はこの出典では確認していない。日本の第</t>
    </r>
    <r>
      <rPr>
        <sz val="10"/>
        <rFont val="Arial"/>
        <family val="0"/>
        <charset val="1"/>
      </rPr>
      <t xml:space="preserve">6</t>
    </r>
    <r>
      <rPr>
        <sz val="10"/>
        <rFont val="Noto Sans CJK SC"/>
        <family val="2"/>
      </rPr>
      <t xml:space="preserve">版の増悪治療（</t>
    </r>
    <r>
      <rPr>
        <sz val="10"/>
        <rFont val="Arial"/>
        <family val="0"/>
        <charset val="1"/>
      </rPr>
      <t xml:space="preserve">RO-012</t>
    </r>
    <r>
      <rPr>
        <sz val="10"/>
        <rFont val="Noto Sans CJK SC"/>
        <family val="2"/>
      </rPr>
      <t xml:space="preserve">）とは期間の表記が異なる</t>
    </r>
  </si>
  <si>
    <t xml:space="preserve">RO-015</t>
  </si>
  <si>
    <r>
      <rPr>
        <sz val="10"/>
        <rFont val="Noto Sans CJK SC"/>
        <family val="2"/>
      </rPr>
      <t xml:space="preserve">日本呼吸器学会の </t>
    </r>
    <r>
      <rPr>
        <sz val="10"/>
        <rFont val="Arial"/>
        <family val="0"/>
        <charset val="1"/>
      </rPr>
      <t xml:space="preserve">COPD </t>
    </r>
    <r>
      <rPr>
        <sz val="10"/>
        <rFont val="Noto Sans CJK SC"/>
        <family val="2"/>
      </rPr>
      <t xml:space="preserve">ガイドライン第</t>
    </r>
    <r>
      <rPr>
        <sz val="10"/>
        <rFont val="Arial"/>
        <family val="0"/>
        <charset val="1"/>
      </rPr>
      <t xml:space="preserve">7</t>
    </r>
    <r>
      <rPr>
        <sz val="10"/>
        <rFont val="Noto Sans CJK SC"/>
        <family val="2"/>
      </rPr>
      <t xml:space="preserve">版（</t>
    </r>
    <r>
      <rPr>
        <sz val="10"/>
        <rFont val="Arial"/>
        <family val="0"/>
        <charset val="1"/>
      </rPr>
      <t xml:space="preserve">2026</t>
    </r>
    <r>
      <rPr>
        <sz val="10"/>
        <rFont val="Noto Sans CJK SC"/>
        <family val="2"/>
      </rPr>
      <t xml:space="preserve">年）は、日本の </t>
    </r>
    <r>
      <rPr>
        <sz val="10"/>
        <rFont val="Arial"/>
        <family val="0"/>
        <charset val="1"/>
      </rPr>
      <t xml:space="preserve">COPD </t>
    </r>
    <r>
      <rPr>
        <sz val="10"/>
        <rFont val="Noto Sans CJK SC"/>
        <family val="2"/>
      </rPr>
      <t xml:space="preserve">患者では喘息 </t>
    </r>
    <r>
      <rPr>
        <sz val="10"/>
        <rFont val="Arial"/>
        <family val="0"/>
        <charset val="1"/>
      </rPr>
      <t xml:space="preserve">COPD </t>
    </r>
    <r>
      <rPr>
        <sz val="10"/>
        <rFont val="Noto Sans CJK SC"/>
        <family val="2"/>
      </rPr>
      <t xml:space="preserve">オーバーラップ（</t>
    </r>
    <r>
      <rPr>
        <sz val="10"/>
        <rFont val="Arial"/>
        <family val="0"/>
        <charset val="1"/>
      </rPr>
      <t xml:space="preserve">ACO</t>
    </r>
    <r>
      <rPr>
        <sz val="10"/>
        <rFont val="Noto Sans CJK SC"/>
        <family val="2"/>
      </rPr>
      <t xml:space="preserve">）の割合が高いことを日本人の特徴の一つとし、こうした特徴が日本独自の管理の方針を形づくっているとしている。</t>
    </r>
  </si>
  <si>
    <r>
      <rPr>
        <sz val="10"/>
        <rFont val="Arial"/>
        <family val="0"/>
        <charset val="1"/>
      </rPr>
      <t xml:space="preserve">PS-02-07-05 (id: JkxnuRE)</t>
    </r>
    <r>
      <rPr>
        <sz val="10"/>
        <rFont val="Noto Sans CJK SC"/>
        <family val="2"/>
      </rPr>
      <t xml:space="preserve">；</t>
    </r>
    <r>
      <rPr>
        <sz val="10"/>
        <rFont val="Arial"/>
        <family val="0"/>
        <charset val="1"/>
      </rPr>
      <t xml:space="preserve">TBL-01-00-215 (id: JlvnlyE)</t>
    </r>
    <r>
      <rPr>
        <sz val="10"/>
        <rFont val="Noto Sans CJK SC"/>
        <family val="2"/>
      </rPr>
      <t xml:space="preserve">；</t>
    </r>
    <r>
      <rPr>
        <sz val="10"/>
        <rFont val="Arial"/>
        <family val="0"/>
        <charset val="1"/>
      </rPr>
      <t xml:space="preserve">TBL-01-00-217 (id: JlvnlyQ)</t>
    </r>
  </si>
  <si>
    <r>
      <rPr>
        <sz val="10"/>
        <rFont val="Noto Sans CJK SC"/>
        <family val="2"/>
      </rPr>
      <t xml:space="preserve">英語版の抄録で確認した内容。</t>
    </r>
    <r>
      <rPr>
        <sz val="10"/>
        <rFont val="Arial"/>
        <family val="0"/>
        <charset val="1"/>
      </rPr>
      <t xml:space="preserve">ACO </t>
    </r>
    <r>
      <rPr>
        <sz val="10"/>
        <rFont val="Noto Sans CJK SC"/>
        <family val="2"/>
      </rPr>
      <t xml:space="preserve">の診断基準と治療は本文で確認が要る。日本呼吸器学会の喘息と </t>
    </r>
    <r>
      <rPr>
        <sz val="10"/>
        <rFont val="Arial"/>
        <family val="0"/>
        <charset val="1"/>
      </rPr>
      <t xml:space="preserve">COPD </t>
    </r>
    <r>
      <rPr>
        <sz val="10"/>
        <rFont val="Noto Sans CJK SC"/>
        <family val="2"/>
      </rPr>
      <t xml:space="preserve">のオーバーラップ診断と治療の手引き第</t>
    </r>
    <r>
      <rPr>
        <sz val="10"/>
        <rFont val="Arial"/>
        <family val="0"/>
        <charset val="1"/>
      </rPr>
      <t xml:space="preserve">2</t>
    </r>
    <r>
      <rPr>
        <sz val="10"/>
        <rFont val="Noto Sans CJK SC"/>
        <family val="2"/>
      </rPr>
      <t xml:space="preserve">版（</t>
    </r>
    <r>
      <rPr>
        <sz val="10"/>
        <rFont val="Arial"/>
        <family val="0"/>
        <charset val="1"/>
      </rPr>
      <t xml:space="preserve">2023</t>
    </r>
    <r>
      <rPr>
        <sz val="10"/>
        <rFont val="Noto Sans CJK SC"/>
        <family val="2"/>
      </rPr>
      <t xml:space="preserve">年）の英語要約（</t>
    </r>
    <r>
      <rPr>
        <sz val="10"/>
        <rFont val="Arial"/>
        <family val="0"/>
        <charset val="1"/>
      </rPr>
      <t xml:space="preserve">Respir Investig</t>
    </r>
    <r>
      <rPr>
        <sz val="10"/>
        <rFont val="Noto Sans CJK SC"/>
        <family val="2"/>
      </rPr>
      <t xml:space="preserve">）があり、次回以降に照合が要る</t>
    </r>
  </si>
  <si>
    <t xml:space="preserve">RO-016</t>
  </si>
  <si>
    <t xml:space="preserve">気管支喘息</t>
  </si>
  <si>
    <r>
      <rPr>
        <sz val="10"/>
        <rFont val="Noto Sans CJK SC"/>
        <family val="2"/>
      </rPr>
      <t xml:space="preserve">日本の成人喘息ガイドライン（</t>
    </r>
    <r>
      <rPr>
        <sz val="10"/>
        <rFont val="Arial"/>
        <family val="0"/>
        <charset val="1"/>
      </rPr>
      <t xml:space="preserve">JGL2021</t>
    </r>
    <r>
      <rPr>
        <sz val="10"/>
        <rFont val="Noto Sans CJK SC"/>
        <family val="2"/>
      </rPr>
      <t xml:space="preserve">）では、長期管理の薬物療法を重症度に応じた</t>
    </r>
    <r>
      <rPr>
        <sz val="10"/>
        <rFont val="Arial"/>
        <family val="0"/>
        <charset val="1"/>
      </rPr>
      <t xml:space="preserve">4</t>
    </r>
    <r>
      <rPr>
        <sz val="10"/>
        <rFont val="Noto Sans CJK SC"/>
        <family val="2"/>
      </rPr>
      <t xml:space="preserve">段階のステップで行い、どのステップでも毎日の吸入ステロイドを基本として、ステップが上がるほど低用量から高用量に増やす。追加薬には長時間作用性</t>
    </r>
    <r>
      <rPr>
        <sz val="10"/>
        <rFont val="Arial"/>
        <family val="0"/>
        <charset val="1"/>
      </rPr>
      <t xml:space="preserve">β2</t>
    </r>
    <r>
      <rPr>
        <sz val="10"/>
        <rFont val="Noto Sans CJK SC"/>
        <family val="2"/>
      </rPr>
      <t xml:space="preserve">刺激薬、ロイコトリエン受容体拮抗薬、徐放性テオフィリン、長時間作用性抗コリン薬がある。日本の喘息死は増え続ける有病率とは逆に減り、</t>
    </r>
    <r>
      <rPr>
        <sz val="10"/>
        <rFont val="Arial"/>
        <family val="0"/>
        <charset val="1"/>
      </rPr>
      <t xml:space="preserve">2020</t>
    </r>
    <r>
      <rPr>
        <sz val="10"/>
        <rFont val="Noto Sans CJK SC"/>
        <family val="2"/>
      </rPr>
      <t xml:space="preserve">年には人口</t>
    </r>
    <r>
      <rPr>
        <sz val="10"/>
        <rFont val="Arial"/>
        <family val="0"/>
        <charset val="1"/>
      </rPr>
      <t xml:space="preserve">10</t>
    </r>
    <r>
      <rPr>
        <sz val="10"/>
        <rFont val="Noto Sans CJK SC"/>
        <family val="2"/>
      </rPr>
      <t xml:space="preserve">万対</t>
    </r>
    <r>
      <rPr>
        <sz val="10"/>
        <rFont val="Arial"/>
        <family val="0"/>
        <charset val="1"/>
      </rPr>
      <t xml:space="preserve">0.94</t>
    </r>
    <r>
      <rPr>
        <sz val="10"/>
        <rFont val="Noto Sans CJK SC"/>
        <family val="2"/>
      </rPr>
      <t xml:space="preserve">になった。</t>
    </r>
  </si>
  <si>
    <r>
      <rPr>
        <sz val="10"/>
        <rFont val="Noto Sans CJK SC"/>
        <family val="2"/>
      </rPr>
      <t xml:space="preserve">医学各論 Ⅳ</t>
    </r>
    <r>
      <rPr>
        <sz val="10"/>
        <rFont val="Arial"/>
        <family val="0"/>
        <charset val="1"/>
      </rPr>
      <t xml:space="preserve">-3-A-①</t>
    </r>
    <r>
      <rPr>
        <sz val="10"/>
        <rFont val="Noto Sans CJK SC"/>
        <family val="2"/>
      </rPr>
      <t xml:space="preserve">（気管支喘息、咳喘息、</t>
    </r>
    <r>
      <rPr>
        <sz val="10"/>
        <rFont val="Arial"/>
        <family val="0"/>
        <charset val="1"/>
      </rPr>
      <t xml:space="preserve">a</t>
    </r>
    <r>
      <rPr>
        <sz val="10"/>
        <rFont val="Noto Sans CJK SC"/>
        <family val="2"/>
      </rPr>
      <t xml:space="preserve">）；医学各論 Ⅺ</t>
    </r>
    <r>
      <rPr>
        <sz val="10"/>
        <rFont val="Arial"/>
        <family val="0"/>
        <charset val="1"/>
      </rPr>
      <t xml:space="preserve">-1-C-①</t>
    </r>
    <r>
      <rPr>
        <sz val="10"/>
        <rFont val="Noto Sans CJK SC"/>
        <family val="2"/>
      </rPr>
      <t xml:space="preserve">（気管支喘息、</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</si>
  <si>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TBL-01-00-217 (id: JlvnlyQ)</t>
    </r>
  </si>
  <si>
    <t xml:space="preserve">SRC-374</t>
  </si>
  <si>
    <t xml:space="preserve">Niimi A, Fukunaga K, Taniguchi M, et al. Executive summary: Japanese guidelines for adult asthma (JGL) 2021. Allergol Int 2023;72(2):207-226</t>
  </si>
  <si>
    <t xml:space="preserve">10.1016/j.alit.2023.02.006</t>
  </si>
  <si>
    <r>
      <rPr>
        <sz val="10"/>
        <rFont val="Noto Sans CJK SC"/>
        <family val="2"/>
      </rPr>
      <t xml:space="preserve">英語版の要約（抄録）で確認した内容。最新版は </t>
    </r>
    <r>
      <rPr>
        <sz val="10"/>
        <rFont val="Arial"/>
        <family val="0"/>
        <charset val="1"/>
      </rPr>
      <t xml:space="preserve">JGL2024 </t>
    </r>
    <r>
      <rPr>
        <sz val="10"/>
        <rFont val="Noto Sans CJK SC"/>
        <family val="2"/>
      </rPr>
      <t xml:space="preserve">だが、英語版の要約を確認できなかったため </t>
    </r>
    <r>
      <rPr>
        <sz val="10"/>
        <rFont val="Arial"/>
        <family val="0"/>
        <charset val="1"/>
      </rPr>
      <t xml:space="preserve">JGL2021 </t>
    </r>
    <r>
      <rPr>
        <sz val="10"/>
        <rFont val="Noto Sans CJK SC"/>
        <family val="2"/>
      </rPr>
      <t xml:space="preserve">を出典にした。</t>
    </r>
    <r>
      <rPr>
        <sz val="10"/>
        <rFont val="Arial"/>
        <family val="0"/>
        <charset val="1"/>
      </rPr>
      <t xml:space="preserve">GINA</t>
    </r>
    <r>
      <rPr>
        <sz val="10"/>
        <rFont val="Noto Sans CJK SC"/>
        <family val="2"/>
      </rPr>
      <t xml:space="preserve">（</t>
    </r>
    <r>
      <rPr>
        <sz val="10"/>
        <rFont val="Arial"/>
        <family val="0"/>
        <charset val="1"/>
      </rPr>
      <t xml:space="preserve">RO-021</t>
    </r>
    <r>
      <rPr>
        <sz val="10"/>
        <rFont val="Noto Sans CJK SC"/>
        <family val="2"/>
      </rPr>
      <t xml:space="preserve">）とは段階数や発作治療薬の扱いが異なる</t>
    </r>
  </si>
  <si>
    <t xml:space="preserve">RO-017</t>
  </si>
  <si>
    <r>
      <rPr>
        <sz val="10"/>
        <rFont val="Noto Sans CJK SC"/>
        <family val="2"/>
      </rPr>
      <t xml:space="preserve">令和</t>
    </r>
    <r>
      <rPr>
        <sz val="10"/>
        <rFont val="Arial"/>
        <family val="0"/>
        <charset val="1"/>
      </rPr>
      <t xml:space="preserve">6</t>
    </r>
    <r>
      <rPr>
        <sz val="10"/>
        <rFont val="Noto Sans CJK SC"/>
        <family val="2"/>
      </rPr>
      <t xml:space="preserve">年（</t>
    </r>
    <r>
      <rPr>
        <sz val="10"/>
        <rFont val="Arial"/>
        <family val="0"/>
        <charset val="1"/>
      </rPr>
      <t xml:space="preserve">2024</t>
    </r>
    <r>
      <rPr>
        <sz val="10"/>
        <rFont val="Noto Sans CJK SC"/>
        <family val="2"/>
      </rPr>
      <t xml:space="preserve">年）の人口動態統計（確定数）では、喘息による死亡は</t>
    </r>
    <r>
      <rPr>
        <sz val="10"/>
        <rFont val="Arial"/>
        <family val="0"/>
        <charset val="1"/>
      </rPr>
      <t xml:space="preserve">1,088</t>
    </r>
    <r>
      <rPr>
        <sz val="10"/>
        <rFont val="Noto Sans CJK SC"/>
        <family val="2"/>
      </rPr>
      <t xml:space="preserve">人（死亡率 人口</t>
    </r>
    <r>
      <rPr>
        <sz val="10"/>
        <rFont val="Arial"/>
        <family val="0"/>
        <charset val="1"/>
      </rPr>
      <t xml:space="preserve">10</t>
    </r>
    <r>
      <rPr>
        <sz val="10"/>
        <rFont val="Noto Sans CJK SC"/>
        <family val="2"/>
      </rPr>
      <t xml:space="preserve">万対</t>
    </r>
    <r>
      <rPr>
        <sz val="10"/>
        <rFont val="Arial"/>
        <family val="0"/>
        <charset val="1"/>
      </rPr>
      <t xml:space="preserve">0.9</t>
    </r>
    <r>
      <rPr>
        <sz val="10"/>
        <rFont val="Noto Sans CJK SC"/>
        <family val="2"/>
      </rPr>
      <t xml:space="preserve">）だった。</t>
    </r>
  </si>
  <si>
    <t xml:space="preserve">RO-018</t>
  </si>
  <si>
    <r>
      <rPr>
        <sz val="10"/>
        <rFont val="Arial"/>
        <family val="0"/>
        <charset val="1"/>
      </rPr>
      <t xml:space="preserve">GINA 2026 </t>
    </r>
    <r>
      <rPr>
        <sz val="10"/>
        <rFont val="Noto Sans CJK SC"/>
        <family val="2"/>
      </rPr>
      <t xml:space="preserve">は、喘息を通常は慢性の気道炎症を特徴とする不均一な疾患とし、時間とともに強さが変わる喘鳴・息切れ・胸部絞扼感・咳と、変動する呼気の気流制限によって定義している。</t>
    </r>
  </si>
  <si>
    <t xml:space="preserve">SRC-375</t>
  </si>
  <si>
    <t xml:space="preserve">Global Initiative for Asthma. Global Strategy for Asthma Management and Prevention, 2026 update (Strategy Report)</t>
  </si>
  <si>
    <t xml:space="preserve">RO-019</t>
  </si>
  <si>
    <r>
      <rPr>
        <sz val="10"/>
        <rFont val="Arial"/>
        <family val="0"/>
        <charset val="1"/>
      </rPr>
      <t xml:space="preserve">GINA 2026 </t>
    </r>
    <r>
      <rPr>
        <sz val="10"/>
        <rFont val="Noto Sans CJK SC"/>
        <family val="2"/>
      </rPr>
      <t xml:space="preserve">では、成人の変動する気流制限の根拠として、気管支拡張薬吸入後に </t>
    </r>
    <r>
      <rPr>
        <sz val="10"/>
        <rFont val="Arial"/>
        <family val="0"/>
        <charset val="1"/>
      </rPr>
      <t xml:space="preserve">FEV1 </t>
    </r>
    <r>
      <rPr>
        <sz val="10"/>
        <rFont val="Noto Sans CJK SC"/>
        <family val="2"/>
      </rPr>
      <t xml:space="preserve">または </t>
    </r>
    <r>
      <rPr>
        <sz val="10"/>
        <rFont val="Arial"/>
        <family val="0"/>
        <charset val="1"/>
      </rPr>
      <t xml:space="preserve">FVC </t>
    </r>
    <r>
      <rPr>
        <sz val="10"/>
        <rFont val="Noto Sans CJK SC"/>
        <family val="2"/>
      </rPr>
      <t xml:space="preserve">が</t>
    </r>
    <r>
      <rPr>
        <sz val="10"/>
        <rFont val="Arial"/>
        <family val="0"/>
        <charset val="1"/>
      </rPr>
      <t xml:space="preserve">12%</t>
    </r>
    <r>
      <rPr>
        <sz val="10"/>
        <rFont val="Noto Sans CJK SC"/>
        <family val="2"/>
      </rPr>
      <t xml:space="preserve">以上かつ</t>
    </r>
    <r>
      <rPr>
        <sz val="10"/>
        <rFont val="Arial"/>
        <family val="0"/>
        <charset val="1"/>
      </rPr>
      <t xml:space="preserve">200 mL</t>
    </r>
    <r>
      <rPr>
        <sz val="10"/>
        <rFont val="Noto Sans CJK SC"/>
        <family val="2"/>
      </rPr>
      <t xml:space="preserve">以上増えること（</t>
    </r>
    <r>
      <rPr>
        <sz val="10"/>
        <rFont val="Arial"/>
        <family val="0"/>
        <charset val="1"/>
      </rPr>
      <t xml:space="preserve">15%</t>
    </r>
    <r>
      <rPr>
        <sz val="10"/>
        <rFont val="Noto Sans CJK SC"/>
        <family val="2"/>
      </rPr>
      <t xml:space="preserve">以上かつ</t>
    </r>
    <r>
      <rPr>
        <sz val="10"/>
        <rFont val="Arial"/>
        <family val="0"/>
        <charset val="1"/>
      </rPr>
      <t xml:space="preserve">400 mL</t>
    </r>
    <r>
      <rPr>
        <sz val="10"/>
        <rFont val="Noto Sans CJK SC"/>
        <family val="2"/>
      </rPr>
      <t xml:space="preserve">以上ならより確実）、スパイロメトリーがなければ </t>
    </r>
    <r>
      <rPr>
        <sz val="10"/>
        <rFont val="Arial"/>
        <family val="0"/>
        <charset val="1"/>
      </rPr>
      <t xml:space="preserve">PEF </t>
    </r>
    <r>
      <rPr>
        <sz val="10"/>
        <rFont val="Noto Sans CJK SC"/>
        <family val="2"/>
      </rPr>
      <t xml:space="preserve">が</t>
    </r>
    <r>
      <rPr>
        <sz val="10"/>
        <rFont val="Arial"/>
        <family val="0"/>
        <charset val="1"/>
      </rPr>
      <t xml:space="preserve">20%</t>
    </r>
    <r>
      <rPr>
        <sz val="10"/>
        <rFont val="Noto Sans CJK SC"/>
        <family val="2"/>
      </rPr>
      <t xml:space="preserve">以上増えること、</t>
    </r>
    <r>
      <rPr>
        <sz val="10"/>
        <rFont val="Arial"/>
        <family val="0"/>
        <charset val="1"/>
      </rPr>
      <t xml:space="preserve">PEF </t>
    </r>
    <r>
      <rPr>
        <sz val="10"/>
        <rFont val="Noto Sans CJK SC"/>
        <family val="2"/>
      </rPr>
      <t xml:space="preserve">の日内変動の平均が</t>
    </r>
    <r>
      <rPr>
        <sz val="10"/>
        <rFont val="Arial"/>
        <family val="0"/>
        <charset val="1"/>
      </rPr>
      <t xml:space="preserve">10%</t>
    </r>
    <r>
      <rPr>
        <sz val="10"/>
        <rFont val="Noto Sans CJK SC"/>
        <family val="2"/>
      </rPr>
      <t xml:space="preserve">を超えることを挙げている。</t>
    </r>
  </si>
  <si>
    <r>
      <rPr>
        <sz val="10"/>
        <rFont val="Arial"/>
        <family val="0"/>
        <charset val="1"/>
      </rPr>
      <t xml:space="preserve">PS-02-07-05 (id: JkxnuRE)</t>
    </r>
    <r>
      <rPr>
        <sz val="10"/>
        <rFont val="Noto Sans CJK SC"/>
        <family val="2"/>
      </rPr>
      <t xml:space="preserve">；</t>
    </r>
    <r>
      <rPr>
        <sz val="10"/>
        <rFont val="Arial"/>
        <family val="0"/>
        <charset val="1"/>
      </rPr>
      <t xml:space="preserve">TBL-01-00-217 (id: JlvnlyQ)</t>
    </r>
    <r>
      <rPr>
        <sz val="10"/>
        <rFont val="Noto Sans CJK SC"/>
        <family val="2"/>
      </rPr>
      <t xml:space="preserve">；</t>
    </r>
    <r>
      <rPr>
        <sz val="10"/>
        <rFont val="Arial"/>
        <family val="0"/>
        <charset val="1"/>
      </rPr>
      <t xml:space="preserve">TBL-02-06-021 (id: JlAKpiU)</t>
    </r>
  </si>
  <si>
    <r>
      <rPr>
        <sz val="10"/>
        <rFont val="Noto Sans CJK SC"/>
        <family val="2"/>
      </rPr>
      <t xml:space="preserve">表から読み取り。小児の基準は異なる（</t>
    </r>
    <r>
      <rPr>
        <sz val="10"/>
        <rFont val="Arial"/>
        <family val="0"/>
        <charset val="1"/>
      </rPr>
      <t xml:space="preserve">FEV1 </t>
    </r>
    <r>
      <rPr>
        <sz val="10"/>
        <rFont val="Noto Sans CJK SC"/>
        <family val="2"/>
      </rPr>
      <t xml:space="preserve">の増加</t>
    </r>
    <r>
      <rPr>
        <sz val="10"/>
        <rFont val="Arial"/>
        <family val="0"/>
        <charset val="1"/>
      </rPr>
      <t xml:space="preserve">12%</t>
    </r>
    <r>
      <rPr>
        <sz val="10"/>
        <rFont val="Noto Sans CJK SC"/>
        <family val="2"/>
      </rPr>
      <t xml:space="preserve">以上など）</t>
    </r>
  </si>
  <si>
    <t xml:space="preserve">RO-020</t>
  </si>
  <si>
    <r>
      <rPr>
        <sz val="10"/>
        <rFont val="Arial"/>
        <family val="0"/>
        <charset val="1"/>
      </rPr>
      <t xml:space="preserve">GINA 2026 </t>
    </r>
    <r>
      <rPr>
        <sz val="10"/>
        <rFont val="Noto Sans CJK SC"/>
        <family val="2"/>
      </rPr>
      <t xml:space="preserve">は、スパイロメトリーや </t>
    </r>
    <r>
      <rPr>
        <sz val="10"/>
        <rFont val="Arial"/>
        <family val="0"/>
        <charset val="1"/>
      </rPr>
      <t xml:space="preserve">PEF </t>
    </r>
    <r>
      <rPr>
        <sz val="10"/>
        <rFont val="Noto Sans CJK SC"/>
        <family val="2"/>
      </rPr>
      <t xml:space="preserve">で喘息を確認できないとき、呼気 </t>
    </r>
    <r>
      <rPr>
        <sz val="10"/>
        <rFont val="Arial"/>
        <family val="0"/>
        <charset val="1"/>
      </rPr>
      <t xml:space="preserve">NO</t>
    </r>
    <r>
      <rPr>
        <sz val="10"/>
        <rFont val="Noto Sans CJK SC"/>
        <family val="2"/>
      </rPr>
      <t xml:space="preserve">（</t>
    </r>
    <r>
      <rPr>
        <sz val="10"/>
        <rFont val="Arial"/>
        <family val="0"/>
        <charset val="1"/>
      </rPr>
      <t xml:space="preserve">FeNO</t>
    </r>
    <r>
      <rPr>
        <sz val="10"/>
        <rFont val="Noto Sans CJK SC"/>
        <family val="2"/>
      </rPr>
      <t xml:space="preserve">）が成人で</t>
    </r>
    <r>
      <rPr>
        <sz val="10"/>
        <rFont val="Arial"/>
        <family val="0"/>
        <charset val="1"/>
      </rPr>
      <t xml:space="preserve">50 ppb </t>
    </r>
    <r>
      <rPr>
        <sz val="10"/>
        <rFont val="Noto Sans CJK SC"/>
        <family val="2"/>
      </rPr>
      <t xml:space="preserve">を超えれば</t>
    </r>
    <r>
      <rPr>
        <sz val="10"/>
        <rFont val="Arial"/>
        <family val="0"/>
        <charset val="1"/>
      </rPr>
      <t xml:space="preserve">2</t>
    </r>
    <r>
      <rPr>
        <sz val="10"/>
        <rFont val="Noto Sans CJK SC"/>
        <family val="2"/>
      </rPr>
      <t xml:space="preserve">型の喘息を支持する所見になるとしている。ただし値が低くても喘息は否定できない。</t>
    </r>
  </si>
  <si>
    <r>
      <rPr>
        <sz val="10"/>
        <rFont val="Arial"/>
        <family val="0"/>
        <charset val="1"/>
      </rPr>
      <t xml:space="preserve">PS-02-07-05 (id: JkxnuRE)</t>
    </r>
    <r>
      <rPr>
        <sz val="10"/>
        <rFont val="Noto Sans CJK SC"/>
        <family val="2"/>
      </rPr>
      <t xml:space="preserve">；</t>
    </r>
    <r>
      <rPr>
        <sz val="10"/>
        <rFont val="Arial"/>
        <family val="0"/>
        <charset val="1"/>
      </rPr>
      <t xml:space="preserve">TBL-01-00-217 (id: JlvnlyQ)</t>
    </r>
    <r>
      <rPr>
        <sz val="10"/>
        <rFont val="Noto Sans CJK SC"/>
        <family val="2"/>
      </rPr>
      <t xml:space="preserve">；</t>
    </r>
    <r>
      <rPr>
        <sz val="10"/>
        <rFont val="Arial"/>
        <family val="0"/>
        <charset val="1"/>
      </rPr>
      <t xml:space="preserve">TBL-02-06-022 (id: JvVZg-4)</t>
    </r>
  </si>
  <si>
    <r>
      <rPr>
        <sz val="10"/>
        <rFont val="Noto Sans CJK SC"/>
        <family val="2"/>
      </rPr>
      <t xml:space="preserve">小児の目安は</t>
    </r>
    <r>
      <rPr>
        <sz val="10"/>
        <rFont val="Arial"/>
        <family val="0"/>
        <charset val="1"/>
      </rPr>
      <t xml:space="preserve">35 ppb </t>
    </r>
    <r>
      <rPr>
        <sz val="10"/>
        <rFont val="Noto Sans CJK SC"/>
        <family val="2"/>
      </rPr>
      <t xml:space="preserve">を超える値。日本のガイドラインの呼気 </t>
    </r>
    <r>
      <rPr>
        <sz val="10"/>
        <rFont val="Arial"/>
        <family val="0"/>
        <charset val="1"/>
      </rPr>
      <t xml:space="preserve">NO </t>
    </r>
    <r>
      <rPr>
        <sz val="10"/>
        <rFont val="Noto Sans CJK SC"/>
        <family val="2"/>
      </rPr>
      <t xml:space="preserve">の基準値はこの出典では確認していない</t>
    </r>
  </si>
  <si>
    <t xml:space="preserve">RO-021</t>
  </si>
  <si>
    <r>
      <rPr>
        <sz val="10"/>
        <rFont val="Arial"/>
        <family val="0"/>
        <charset val="1"/>
      </rPr>
      <t xml:space="preserve">GINA 2026 </t>
    </r>
    <r>
      <rPr>
        <sz val="10"/>
        <rFont val="Noto Sans CJK SC"/>
        <family val="2"/>
      </rPr>
      <t xml:space="preserve">では、成人・青年の治療の推奨経路（</t>
    </r>
    <r>
      <rPr>
        <sz val="10"/>
        <rFont val="Arial"/>
        <family val="0"/>
        <charset val="1"/>
      </rPr>
      <t xml:space="preserve">Track 1</t>
    </r>
    <r>
      <rPr>
        <sz val="10"/>
        <rFont val="Noto Sans CJK SC"/>
        <family val="2"/>
      </rPr>
      <t xml:space="preserve">）として、低用量吸入ステロイド・ホルモテロール配合薬を発作治療薬として使う方法（</t>
    </r>
    <r>
      <rPr>
        <sz val="10"/>
        <rFont val="Arial"/>
        <family val="0"/>
        <charset val="1"/>
      </rPr>
      <t xml:space="preserve">AIR</t>
    </r>
    <r>
      <rPr>
        <sz val="10"/>
        <rFont val="Noto Sans CJK SC"/>
        <family val="2"/>
      </rPr>
      <t xml:space="preserve">、維持と発作の両方に使う </t>
    </r>
    <r>
      <rPr>
        <sz val="10"/>
        <rFont val="Arial"/>
        <family val="0"/>
        <charset val="1"/>
      </rPr>
      <t xml:space="preserve">MART </t>
    </r>
    <r>
      <rPr>
        <sz val="10"/>
        <rFont val="Noto Sans CJK SC"/>
        <family val="2"/>
      </rPr>
      <t xml:space="preserve">を含む）を優先しており、短時間作用性</t>
    </r>
    <r>
      <rPr>
        <sz val="10"/>
        <rFont val="Arial"/>
        <family val="0"/>
        <charset val="1"/>
      </rPr>
      <t xml:space="preserve">β2</t>
    </r>
    <r>
      <rPr>
        <sz val="10"/>
        <rFont val="Noto Sans CJK SC"/>
        <family val="2"/>
      </rPr>
      <t xml:space="preserve">刺激薬にもとづく治療に比べて重い増悪の危険を大きく減らすとしている。</t>
    </r>
    <r>
      <rPr>
        <sz val="10"/>
        <rFont val="Arial"/>
        <family val="0"/>
        <charset val="1"/>
      </rPr>
      <t xml:space="preserve">2026</t>
    </r>
    <r>
      <rPr>
        <sz val="10"/>
        <rFont val="Noto Sans CJK SC"/>
        <family val="2"/>
      </rPr>
      <t xml:space="preserve">年版では、代替経路（</t>
    </r>
    <r>
      <rPr>
        <sz val="10"/>
        <rFont val="Arial"/>
        <family val="0"/>
        <charset val="1"/>
      </rPr>
      <t xml:space="preserve">Track 2</t>
    </r>
    <r>
      <rPr>
        <sz val="10"/>
        <rFont val="Noto Sans CJK SC"/>
        <family val="2"/>
      </rPr>
      <t xml:space="preserve">）の </t>
    </r>
    <r>
      <rPr>
        <sz val="10"/>
        <rFont val="Arial"/>
        <family val="0"/>
        <charset val="1"/>
      </rPr>
      <t xml:space="preserve">Step 1 </t>
    </r>
    <r>
      <rPr>
        <sz val="10"/>
        <rFont val="Noto Sans CJK SC"/>
        <family val="2"/>
      </rPr>
      <t xml:space="preserve">に吸入ステロイド・短時間作用性</t>
    </r>
    <r>
      <rPr>
        <sz val="10"/>
        <rFont val="Arial"/>
        <family val="0"/>
        <charset val="1"/>
      </rPr>
      <t xml:space="preserve">β2</t>
    </r>
    <r>
      <rPr>
        <sz val="10"/>
        <rFont val="Noto Sans CJK SC"/>
        <family val="2"/>
      </rPr>
      <t xml:space="preserve">刺激薬配合薬を発作時に使う方法が加わった。</t>
    </r>
  </si>
  <si>
    <r>
      <rPr>
        <sz val="10"/>
        <rFont val="Noto Sans CJK SC"/>
        <family val="2"/>
      </rPr>
      <t xml:space="preserve">日本の </t>
    </r>
    <r>
      <rPr>
        <sz val="10"/>
        <rFont val="Arial"/>
        <family val="0"/>
        <charset val="1"/>
      </rPr>
      <t xml:space="preserve">JGL </t>
    </r>
    <r>
      <rPr>
        <sz val="10"/>
        <rFont val="Noto Sans CJK SC"/>
        <family val="2"/>
      </rPr>
      <t xml:space="preserve">とは発作治療薬の推奨が異なる。日本での </t>
    </r>
    <r>
      <rPr>
        <sz val="10"/>
        <rFont val="Arial"/>
        <family val="0"/>
        <charset val="1"/>
      </rPr>
      <t xml:space="preserve">ICS</t>
    </r>
    <r>
      <rPr>
        <sz val="10"/>
        <rFont val="Noto Sans CJK SC"/>
        <family val="2"/>
      </rPr>
      <t xml:space="preserve">・</t>
    </r>
    <r>
      <rPr>
        <sz val="10"/>
        <rFont val="Arial"/>
        <family val="0"/>
        <charset val="1"/>
      </rPr>
      <t xml:space="preserve">SABA </t>
    </r>
    <r>
      <rPr>
        <sz val="10"/>
        <rFont val="Noto Sans CJK SC"/>
        <family val="2"/>
      </rPr>
      <t xml:space="preserve">配合薬の承認状況は確認していない。</t>
    </r>
    <r>
      <rPr>
        <sz val="10"/>
        <rFont val="Arial"/>
        <family val="0"/>
        <charset val="1"/>
      </rPr>
      <t xml:space="preserve">Step 1</t>
    </r>
    <r>
      <rPr>
        <sz val="10"/>
        <rFont val="Noto Sans CJK SC"/>
        <family val="2"/>
      </rPr>
      <t xml:space="preserve">〜</t>
    </r>
    <r>
      <rPr>
        <sz val="10"/>
        <rFont val="Arial"/>
        <family val="0"/>
        <charset val="1"/>
      </rPr>
      <t xml:space="preserve">4 </t>
    </r>
    <r>
      <rPr>
        <sz val="10"/>
        <rFont val="Noto Sans CJK SC"/>
        <family val="2"/>
      </rPr>
      <t xml:space="preserve">の表は抽出できなかった</t>
    </r>
  </si>
  <si>
    <t xml:space="preserve">RO-022</t>
  </si>
  <si>
    <r>
      <rPr>
        <sz val="10"/>
        <rFont val="Arial"/>
        <family val="0"/>
        <charset val="1"/>
      </rPr>
      <t xml:space="preserve">GINA 2026 </t>
    </r>
    <r>
      <rPr>
        <sz val="10"/>
        <rFont val="Noto Sans CJK SC"/>
        <family val="2"/>
      </rPr>
      <t xml:space="preserve">は、喘息の増悪時の酸素投与を </t>
    </r>
    <r>
      <rPr>
        <sz val="10"/>
        <rFont val="Arial"/>
        <family val="0"/>
        <charset val="1"/>
      </rPr>
      <t xml:space="preserve">SpO2 </t>
    </r>
    <r>
      <rPr>
        <sz val="10"/>
        <rFont val="Noto Sans CJK SC"/>
        <family val="2"/>
      </rPr>
      <t xml:space="preserve">が</t>
    </r>
    <r>
      <rPr>
        <sz val="10"/>
        <rFont val="Arial"/>
        <family val="0"/>
        <charset val="1"/>
      </rPr>
      <t xml:space="preserve">92%</t>
    </r>
    <r>
      <rPr>
        <sz val="10"/>
        <rFont val="Noto Sans CJK SC"/>
        <family val="2"/>
      </rPr>
      <t xml:space="preserve">未満のときに限って推奨し、投与する場合の上限を成人・青年・</t>
    </r>
    <r>
      <rPr>
        <sz val="10"/>
        <rFont val="Arial"/>
        <family val="0"/>
        <charset val="1"/>
      </rPr>
      <t xml:space="preserve">6</t>
    </r>
    <r>
      <rPr>
        <sz val="10"/>
        <rFont val="Noto Sans CJK SC"/>
        <family val="2"/>
      </rPr>
      <t xml:space="preserve">〜</t>
    </r>
    <r>
      <rPr>
        <sz val="10"/>
        <rFont val="Arial"/>
        <family val="0"/>
        <charset val="1"/>
      </rPr>
      <t xml:space="preserve">11</t>
    </r>
    <r>
      <rPr>
        <sz val="10"/>
        <rFont val="Noto Sans CJK SC"/>
        <family val="2"/>
      </rPr>
      <t xml:space="preserve">歳の小児で</t>
    </r>
    <r>
      <rPr>
        <sz val="10"/>
        <rFont val="Arial"/>
        <family val="0"/>
        <charset val="1"/>
      </rPr>
      <t xml:space="preserve">95%</t>
    </r>
    <r>
      <rPr>
        <sz val="10"/>
        <rFont val="Noto Sans CJK SC"/>
        <family val="2"/>
      </rPr>
      <t xml:space="preserve">としている。</t>
    </r>
  </si>
  <si>
    <r>
      <rPr>
        <sz val="10"/>
        <rFont val="Arial"/>
        <family val="0"/>
        <charset val="1"/>
      </rPr>
      <t xml:space="preserve">PS-02-07-05 (id: JkxnuRE)</t>
    </r>
    <r>
      <rPr>
        <sz val="10"/>
        <rFont val="Noto Sans CJK SC"/>
        <family val="2"/>
      </rPr>
      <t xml:space="preserve">；</t>
    </r>
    <r>
      <rPr>
        <sz val="10"/>
        <rFont val="Arial"/>
        <family val="0"/>
        <charset val="1"/>
      </rPr>
      <t xml:space="preserve">TBL-01-00-217 (id: JlvnlyQ)</t>
    </r>
    <r>
      <rPr>
        <sz val="10"/>
        <rFont val="Noto Sans CJK SC"/>
        <family val="2"/>
      </rPr>
      <t xml:space="preserve">；</t>
    </r>
    <r>
      <rPr>
        <sz val="10"/>
        <rFont val="Arial"/>
        <family val="0"/>
        <charset val="1"/>
      </rPr>
      <t xml:space="preserve">TBL-02-06-026 (id: JlAKpik)</t>
    </r>
  </si>
  <si>
    <t xml:space="preserve">経口ステロイドの用量・期間はこの出典の抽出範囲に含まれない</t>
  </si>
  <si>
    <t xml:space="preserve">RO-023</t>
  </si>
  <si>
    <r>
      <rPr>
        <sz val="10"/>
        <rFont val="Arial"/>
        <family val="0"/>
        <charset val="1"/>
      </rPr>
      <t xml:space="preserve">GINA 2026 </t>
    </r>
    <r>
      <rPr>
        <sz val="10"/>
        <rFont val="Noto Sans CJK SC"/>
        <family val="2"/>
      </rPr>
      <t xml:space="preserve">は、重症喘息に使う生物学的製剤として抗 </t>
    </r>
    <r>
      <rPr>
        <sz val="10"/>
        <rFont val="Arial"/>
        <family val="0"/>
        <charset val="1"/>
      </rPr>
      <t xml:space="preserve">IgE </t>
    </r>
    <r>
      <rPr>
        <sz val="10"/>
        <rFont val="Noto Sans CJK SC"/>
        <family val="2"/>
      </rPr>
      <t xml:space="preserve">抗体、抗 </t>
    </r>
    <r>
      <rPr>
        <sz val="10"/>
        <rFont val="Arial"/>
        <family val="0"/>
        <charset val="1"/>
      </rPr>
      <t xml:space="preserve">IL-5</t>
    </r>
    <r>
      <rPr>
        <sz val="10"/>
        <rFont val="Noto Sans CJK SC"/>
        <family val="2"/>
      </rPr>
      <t xml:space="preserve">／</t>
    </r>
    <r>
      <rPr>
        <sz val="10"/>
        <rFont val="Arial"/>
        <family val="0"/>
        <charset val="1"/>
      </rPr>
      <t xml:space="preserve">IL-5</t>
    </r>
    <r>
      <rPr>
        <sz val="10"/>
        <rFont val="Noto Sans CJK SC"/>
        <family val="2"/>
      </rPr>
      <t xml:space="preserve">受容体</t>
    </r>
    <r>
      <rPr>
        <sz val="10"/>
        <rFont val="Arial"/>
        <family val="0"/>
        <charset val="1"/>
      </rPr>
      <t xml:space="preserve">α</t>
    </r>
    <r>
      <rPr>
        <sz val="10"/>
        <rFont val="Noto Sans CJK SC"/>
        <family val="2"/>
      </rPr>
      <t xml:space="preserve">抗体、抗 </t>
    </r>
    <r>
      <rPr>
        <sz val="10"/>
        <rFont val="Arial"/>
        <family val="0"/>
        <charset val="1"/>
      </rPr>
      <t xml:space="preserve">IL-4</t>
    </r>
    <r>
      <rPr>
        <sz val="10"/>
        <rFont val="Noto Sans CJK SC"/>
        <family val="2"/>
      </rPr>
      <t xml:space="preserve">受容体</t>
    </r>
    <r>
      <rPr>
        <sz val="10"/>
        <rFont val="Arial"/>
        <family val="0"/>
        <charset val="1"/>
      </rPr>
      <t xml:space="preserve">α</t>
    </r>
    <r>
      <rPr>
        <sz val="10"/>
        <rFont val="Noto Sans CJK SC"/>
        <family val="2"/>
      </rPr>
      <t xml:space="preserve">抗体、抗 </t>
    </r>
    <r>
      <rPr>
        <sz val="10"/>
        <rFont val="Arial"/>
        <family val="0"/>
        <charset val="1"/>
      </rPr>
      <t xml:space="preserve">TSLP </t>
    </r>
    <r>
      <rPr>
        <sz val="10"/>
        <rFont val="Noto Sans CJK SC"/>
        <family val="2"/>
      </rPr>
      <t xml:space="preserve">抗体を挙げ、</t>
    </r>
    <r>
      <rPr>
        <sz val="10"/>
        <rFont val="Arial"/>
        <family val="0"/>
        <charset val="1"/>
      </rPr>
      <t xml:space="preserve">2026</t>
    </r>
    <r>
      <rPr>
        <sz val="10"/>
        <rFont val="Noto Sans CJK SC"/>
        <family val="2"/>
      </rPr>
      <t xml:space="preserve">年版で</t>
    </r>
    <r>
      <rPr>
        <sz val="10"/>
        <rFont val="Arial"/>
        <family val="0"/>
        <charset val="1"/>
      </rPr>
      <t xml:space="preserve">26</t>
    </r>
    <r>
      <rPr>
        <sz val="10"/>
        <rFont val="Noto Sans CJK SC"/>
        <family val="2"/>
      </rPr>
      <t xml:space="preserve">週ごとに投与する長時間作用型の抗 </t>
    </r>
    <r>
      <rPr>
        <sz val="10"/>
        <rFont val="Arial"/>
        <family val="0"/>
        <charset val="1"/>
      </rPr>
      <t xml:space="preserve">IL-5</t>
    </r>
    <r>
      <rPr>
        <sz val="10"/>
        <rFont val="Noto Sans CJK SC"/>
        <family val="2"/>
      </rPr>
      <t xml:space="preserve">抗体デペモキマブ（</t>
    </r>
    <r>
      <rPr>
        <sz val="10"/>
        <rFont val="Arial"/>
        <family val="0"/>
        <charset val="1"/>
      </rPr>
      <t xml:space="preserve">12</t>
    </r>
    <r>
      <rPr>
        <sz val="10"/>
        <rFont val="Noto Sans CJK SC"/>
        <family val="2"/>
      </rPr>
      <t xml:space="preserve">歳以上の重症好酸球性喘息）とオマリズマブのバイオシミラーを加えた。</t>
    </r>
  </si>
  <si>
    <r>
      <rPr>
        <sz val="10"/>
        <rFont val="Noto Sans CJK SC"/>
        <family val="2"/>
      </rPr>
      <t xml:space="preserve">各製剤の適応基準（好酸球数・</t>
    </r>
    <r>
      <rPr>
        <sz val="10"/>
        <rFont val="Arial"/>
        <family val="0"/>
        <charset val="1"/>
      </rPr>
      <t xml:space="preserve">FeNO</t>
    </r>
    <r>
      <rPr>
        <sz val="10"/>
        <rFont val="Noto Sans CJK SC"/>
        <family val="2"/>
      </rPr>
      <t xml:space="preserve">・</t>
    </r>
    <r>
      <rPr>
        <sz val="10"/>
        <rFont val="Arial"/>
        <family val="0"/>
        <charset val="1"/>
      </rPr>
      <t xml:space="preserve">IgE </t>
    </r>
    <r>
      <rPr>
        <sz val="10"/>
        <rFont val="Noto Sans CJK SC"/>
        <family val="2"/>
      </rPr>
      <t xml:space="preserve">の値）は抽出できなかった。日本での各製剤の承認・保険適用は確認していない</t>
    </r>
  </si>
  <si>
    <t xml:space="preserve">RO-024</t>
  </si>
  <si>
    <r>
      <rPr>
        <sz val="10"/>
        <rFont val="Arial"/>
        <family val="0"/>
        <charset val="1"/>
      </rPr>
      <t xml:space="preserve">GINA 2026 </t>
    </r>
    <r>
      <rPr>
        <sz val="10"/>
        <rFont val="Noto Sans CJK SC"/>
        <family val="2"/>
      </rPr>
      <t xml:space="preserve">は、咳が唯一の症状で、気管支誘発試験以外では気流制限がほとんど見られない咳喘息が成人・小児にあるとし、のちに喘鳴や気道可逆性が現れる例があること、吸入ステロイドを含む治療が有効であることを示している。</t>
    </r>
  </si>
  <si>
    <t xml:space="preserve">RO-025</t>
  </si>
  <si>
    <t xml:space="preserve">アトピー咳嗽</t>
  </si>
  <si>
    <r>
      <rPr>
        <sz val="10"/>
        <rFont val="Noto Sans CJK SC"/>
        <family val="2"/>
      </rPr>
      <t xml:space="preserve">日本呼吸器学会の咳嗽・喀痰の診療ガイドライン（</t>
    </r>
    <r>
      <rPr>
        <sz val="10"/>
        <rFont val="Arial"/>
        <family val="0"/>
        <charset val="1"/>
      </rPr>
      <t xml:space="preserve">2019</t>
    </r>
    <r>
      <rPr>
        <sz val="10"/>
        <rFont val="Noto Sans CJK SC"/>
        <family val="2"/>
      </rPr>
      <t xml:space="preserve">年版の英語ダイジェスト）は、</t>
    </r>
    <r>
      <rPr>
        <sz val="10"/>
        <rFont val="Arial"/>
        <family val="0"/>
        <charset val="1"/>
      </rPr>
      <t xml:space="preserve">3</t>
    </r>
    <r>
      <rPr>
        <sz val="10"/>
        <rFont val="Noto Sans CJK SC"/>
        <family val="2"/>
      </rPr>
      <t xml:space="preserve">週間以内の咳を急性咳嗽、それより長い咳を遷延性・慢性咳嗽とする。急性咳嗽の多くは感染症で、ピークを過ぎた咳には抗菌薬を推奨しない。長引く乾性咳嗽の主な原因は、咳喘息、アトピー咳嗽・喉頭アレルギー、胃食道逆流、感染後咳嗽である。</t>
    </r>
  </si>
  <si>
    <r>
      <rPr>
        <sz val="10"/>
        <rFont val="Noto Sans CJK SC"/>
        <family val="2"/>
      </rPr>
      <t xml:space="preserve">医学各論 Ⅳ</t>
    </r>
    <r>
      <rPr>
        <sz val="10"/>
        <rFont val="Arial"/>
        <family val="0"/>
        <charset val="1"/>
      </rPr>
      <t xml:space="preserve">-3-A-①</t>
    </r>
    <r>
      <rPr>
        <sz val="10"/>
        <rFont val="Noto Sans CJK SC"/>
        <family val="2"/>
      </rPr>
      <t xml:space="preserve">（気管支喘息、咳喘息、</t>
    </r>
    <r>
      <rPr>
        <sz val="10"/>
        <rFont val="Arial"/>
        <family val="0"/>
        <charset val="1"/>
      </rPr>
      <t xml:space="preserve">a</t>
    </r>
    <r>
      <rPr>
        <sz val="10"/>
        <rFont val="Noto Sans CJK SC"/>
        <family val="2"/>
      </rPr>
      <t xml:space="preserve">）；医学各論 Ⅳ</t>
    </r>
    <r>
      <rPr>
        <sz val="10"/>
        <rFont val="Arial"/>
        <family val="0"/>
        <charset val="1"/>
      </rPr>
      <t xml:space="preserve">-3-A-②</t>
    </r>
    <r>
      <rPr>
        <sz val="10"/>
        <rFont val="Noto Sans CJK SC"/>
        <family val="2"/>
      </rPr>
      <t xml:space="preserve">（アトピー咳嗽、</t>
    </r>
    <r>
      <rPr>
        <sz val="10"/>
        <rFont val="Arial"/>
        <family val="0"/>
        <charset val="1"/>
      </rPr>
      <t xml:space="preserve">a</t>
    </r>
    <r>
      <rPr>
        <sz val="10"/>
        <rFont val="Noto Sans CJK SC"/>
        <family val="2"/>
      </rPr>
      <t xml:space="preserve">）；医学各論 Ⅺ</t>
    </r>
    <r>
      <rPr>
        <sz val="10"/>
        <rFont val="Arial"/>
        <family val="0"/>
        <charset val="1"/>
      </rPr>
      <t xml:space="preserve">-1-C-①</t>
    </r>
    <r>
      <rPr>
        <sz val="10"/>
        <rFont val="Noto Sans CJK SC"/>
        <family val="2"/>
      </rPr>
      <t xml:space="preserve">（気管支喘息、</t>
    </r>
    <r>
      <rPr>
        <sz val="10"/>
        <rFont val="Arial"/>
        <family val="0"/>
        <charset val="1"/>
      </rPr>
      <t xml:space="preserve">a</t>
    </r>
    <r>
      <rPr>
        <sz val="10"/>
        <rFont val="Noto Sans CJK SC"/>
        <family val="2"/>
      </rPr>
      <t xml:space="preserve">）</t>
    </r>
  </si>
  <si>
    <r>
      <rPr>
        <sz val="10"/>
        <rFont val="Arial"/>
        <family val="0"/>
        <charset val="1"/>
      </rPr>
      <t xml:space="preserve">PS-02-07-02 (id: JkxnuQ4)</t>
    </r>
    <r>
      <rPr>
        <sz val="10"/>
        <rFont val="Noto Sans CJK SC"/>
        <family val="2"/>
      </rPr>
      <t xml:space="preserve">；</t>
    </r>
    <r>
      <rPr>
        <sz val="10"/>
        <rFont val="Arial"/>
        <family val="0"/>
        <charset val="1"/>
      </rPr>
      <t xml:space="preserve">TBL-02-06-011 (id: JlAKph0)</t>
    </r>
  </si>
  <si>
    <t xml:space="preserve">SRC-376</t>
  </si>
  <si>
    <t xml:space="preserve">Mukae H, Kaneko T, Obase Y, et al. The Japanese respiratory society guidelines for the management of cough and sputum (digest edition). Respir Investig 2021;59(3):270-290</t>
  </si>
  <si>
    <t xml:space="preserve">10.1016/j.resinv.2021.01.007</t>
  </si>
  <si>
    <t xml:space="preserve">33642231</t>
  </si>
  <si>
    <r>
      <rPr>
        <sz val="10"/>
        <rFont val="Noto Sans CJK SC"/>
        <family val="2"/>
      </rPr>
      <t xml:space="preserve">英語ダイジェストの抄録で確認した内容。</t>
    </r>
    <r>
      <rPr>
        <sz val="10"/>
        <rFont val="Arial"/>
        <family val="0"/>
        <charset val="1"/>
      </rPr>
      <t xml:space="preserve">2025</t>
    </r>
    <r>
      <rPr>
        <sz val="10"/>
        <rFont val="Noto Sans CJK SC"/>
        <family val="2"/>
      </rPr>
      <t xml:space="preserve">年に改訂版（咳嗽・喀痰の診療ガイドライン</t>
    </r>
    <r>
      <rPr>
        <sz val="10"/>
        <rFont val="Arial"/>
        <family val="0"/>
        <charset val="1"/>
      </rPr>
      <t xml:space="preserve">2025</t>
    </r>
    <r>
      <rPr>
        <sz val="10"/>
        <rFont val="Noto Sans CJK SC"/>
        <family val="2"/>
      </rPr>
      <t xml:space="preserve">）が出ているが、内容を確認できなかったため旧版を出典にした。遷延性と慢性の境界（週数）は抄録では確認できなかった</t>
    </r>
  </si>
  <si>
    <t xml:space="preserve">RO-026</t>
  </si>
  <si>
    <r>
      <rPr>
        <sz val="10"/>
        <rFont val="Noto Sans CJK SC"/>
        <family val="2"/>
      </rPr>
      <t xml:space="preserve">アトピー咳嗽は、気管支拡張薬が効かない</t>
    </r>
    <r>
      <rPr>
        <sz val="10"/>
        <rFont val="Arial"/>
        <family val="0"/>
        <charset val="1"/>
      </rPr>
      <t xml:space="preserve">8</t>
    </r>
    <r>
      <rPr>
        <sz val="10"/>
        <rFont val="Noto Sans CJK SC"/>
        <family val="2"/>
      </rPr>
      <t xml:space="preserve">週以上の乾性咳嗽で、咽喉頭のイガイガ感を伴い、気道過敏性の亢進はなく、咳の感受性が亢進している。アトピー素因があり、喀痰や中枢気道に好酸球がみられ、ヒスタミン </t>
    </r>
    <r>
      <rPr>
        <sz val="10"/>
        <rFont val="Arial"/>
        <family val="0"/>
        <charset val="1"/>
      </rPr>
      <t xml:space="preserve">H1 </t>
    </r>
    <r>
      <rPr>
        <sz val="10"/>
        <rFont val="Noto Sans CJK SC"/>
        <family val="2"/>
      </rPr>
      <t xml:space="preserve">受容体拮抗薬や吸入・経口ステロイドで咳が消える。</t>
    </r>
  </si>
  <si>
    <r>
      <rPr>
        <sz val="10"/>
        <rFont val="Noto Sans CJK SC"/>
        <family val="2"/>
      </rPr>
      <t xml:space="preserve">医学各論 Ⅳ</t>
    </r>
    <r>
      <rPr>
        <sz val="10"/>
        <rFont val="Arial"/>
        <family val="0"/>
        <charset val="1"/>
      </rPr>
      <t xml:space="preserve">-3-A-②</t>
    </r>
    <r>
      <rPr>
        <sz val="10"/>
        <rFont val="Noto Sans CJK SC"/>
        <family val="2"/>
      </rPr>
      <t xml:space="preserve">（アトピー咳嗽、</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</si>
  <si>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TBL-02-06-011 (id: JlAKph0)</t>
    </r>
  </si>
  <si>
    <t xml:space="preserve">SRC-377</t>
  </si>
  <si>
    <t xml:space="preserve">Ogawa H, Fujimura M, Ohkura N, Makimura K. Atopic cough and fungal allergy. J Thorac Dis 2014;6(Suppl 7):S689-S698</t>
  </si>
  <si>
    <t xml:space="preserve">10.3978/j.issn.2072-1439.2014.09.25</t>
  </si>
  <si>
    <t xml:space="preserve">提唱者グループによる総説の記述。診断基準の正式な版（学会ガイドライン）とは照合していない</t>
  </si>
  <si>
    <t xml:space="preserve">RO-027</t>
  </si>
  <si>
    <r>
      <rPr>
        <sz val="10"/>
        <rFont val="Noto Sans CJK SC"/>
        <family val="2"/>
      </rPr>
      <t xml:space="preserve">咳喘息は気管支拡張薬が効き、好酸球性炎症は末梢気道が主体で、呼気 </t>
    </r>
    <r>
      <rPr>
        <sz val="10"/>
        <rFont val="Arial"/>
        <family val="0"/>
        <charset val="1"/>
      </rPr>
      <t xml:space="preserve">NO </t>
    </r>
    <r>
      <rPr>
        <sz val="10"/>
        <rFont val="Noto Sans CJK SC"/>
        <family val="2"/>
      </rPr>
      <t xml:space="preserve">はアトピー咳嗽より高い。アトピー咳嗽は気管支拡張薬が効かず、炎症は中枢気道が主体である。典型的な喘息への移行は、アトピー咳嗽で</t>
    </r>
    <r>
      <rPr>
        <sz val="10"/>
        <rFont val="Arial"/>
        <family val="0"/>
        <charset val="1"/>
      </rPr>
      <t xml:space="preserve">84</t>
    </r>
    <r>
      <rPr>
        <sz val="10"/>
        <rFont val="Noto Sans CJK SC"/>
        <family val="2"/>
      </rPr>
      <t xml:space="preserve">人中</t>
    </r>
    <r>
      <rPr>
        <sz val="10"/>
        <rFont val="Arial"/>
        <family val="0"/>
        <charset val="1"/>
      </rPr>
      <t xml:space="preserve">1</t>
    </r>
    <r>
      <rPr>
        <sz val="10"/>
        <rFont val="Noto Sans CJK SC"/>
        <family val="2"/>
      </rPr>
      <t xml:space="preserve">人（</t>
    </r>
    <r>
      <rPr>
        <sz val="10"/>
        <rFont val="Arial"/>
        <family val="0"/>
        <charset val="1"/>
      </rPr>
      <t xml:space="preserve">1.2%</t>
    </r>
    <r>
      <rPr>
        <sz val="10"/>
        <rFont val="Noto Sans CJK SC"/>
        <family val="2"/>
      </rPr>
      <t xml:space="preserve">）、未治療の咳喘息で</t>
    </r>
    <r>
      <rPr>
        <sz val="10"/>
        <rFont val="Arial"/>
        <family val="0"/>
        <charset val="1"/>
      </rPr>
      <t xml:space="preserve">20</t>
    </r>
    <r>
      <rPr>
        <sz val="10"/>
        <rFont val="Noto Sans CJK SC"/>
        <family val="2"/>
      </rPr>
      <t xml:space="preserve">人中</t>
    </r>
    <r>
      <rPr>
        <sz val="10"/>
        <rFont val="Arial"/>
        <family val="0"/>
        <charset val="1"/>
      </rPr>
      <t xml:space="preserve">6</t>
    </r>
    <r>
      <rPr>
        <sz val="10"/>
        <rFont val="Noto Sans CJK SC"/>
        <family val="2"/>
      </rPr>
      <t xml:space="preserve">人（</t>
    </r>
    <r>
      <rPr>
        <sz val="10"/>
        <rFont val="Arial"/>
        <family val="0"/>
        <charset val="1"/>
      </rPr>
      <t xml:space="preserve">30%</t>
    </r>
    <r>
      <rPr>
        <sz val="10"/>
        <rFont val="Noto Sans CJK SC"/>
        <family val="2"/>
      </rPr>
      <t xml:space="preserve">）、吸入ステロイドで治療した咳喘息で</t>
    </r>
    <r>
      <rPr>
        <sz val="10"/>
        <rFont val="Arial"/>
        <family val="0"/>
        <charset val="1"/>
      </rPr>
      <t xml:space="preserve">35</t>
    </r>
    <r>
      <rPr>
        <sz val="10"/>
        <rFont val="Noto Sans CJK SC"/>
        <family val="2"/>
      </rPr>
      <t xml:space="preserve">人中</t>
    </r>
    <r>
      <rPr>
        <sz val="10"/>
        <rFont val="Arial"/>
        <family val="0"/>
        <charset val="1"/>
      </rPr>
      <t xml:space="preserve">2</t>
    </r>
    <r>
      <rPr>
        <sz val="10"/>
        <rFont val="Noto Sans CJK SC"/>
        <family val="2"/>
      </rPr>
      <t xml:space="preserve">人（</t>
    </r>
    <r>
      <rPr>
        <sz val="10"/>
        <rFont val="Arial"/>
        <family val="0"/>
        <charset val="1"/>
      </rPr>
      <t xml:space="preserve">5.7%</t>
    </r>
    <r>
      <rPr>
        <sz val="10"/>
        <rFont val="Noto Sans CJK SC"/>
        <family val="2"/>
      </rPr>
      <t xml:space="preserve">）と報告されている。</t>
    </r>
  </si>
  <si>
    <t xml:space="preserve">移行率は提唱者グループの小規模な観察研究の値で、追跡期間は出典で確認が要る</t>
  </si>
  <si>
    <t xml:space="preserve">RO-028</t>
  </si>
  <si>
    <t xml:space="preserve">気管支拡張症</t>
  </si>
  <si>
    <r>
      <rPr>
        <sz val="10"/>
        <rFont val="Noto Sans CJK SC"/>
        <family val="2"/>
      </rPr>
      <t xml:space="preserve">欧州呼吸器学会（</t>
    </r>
    <r>
      <rPr>
        <sz val="10"/>
        <rFont val="Arial"/>
        <family val="0"/>
        <charset val="1"/>
      </rPr>
      <t xml:space="preserve">ERS</t>
    </r>
    <r>
      <rPr>
        <sz val="10"/>
        <rFont val="Noto Sans CJK SC"/>
        <family val="2"/>
      </rPr>
      <t xml:space="preserve">）の</t>
    </r>
    <r>
      <rPr>
        <sz val="10"/>
        <rFont val="Arial"/>
        <family val="0"/>
        <charset val="1"/>
      </rPr>
      <t xml:space="preserve">2025</t>
    </r>
    <r>
      <rPr>
        <sz val="10"/>
        <rFont val="Noto Sans CJK SC"/>
        <family val="2"/>
      </rPr>
      <t xml:space="preserve">年の成人気管支拡張症ガイドラインは、多くの患者への気道クリアランス法、運動耐容能が落ちた患者への呼吸リハビリテーション、増悪の危険が高い患者への長期マクロライド療法、緑膿菌の慢性感染があり増悪の危険が高い患者への長期吸入抗菌薬を、いずれも強く推奨している。一方、マクロライド以外の長期経口抗菌薬と吸入ステロイドのルーチン使用は推奨していない。</t>
    </r>
  </si>
  <si>
    <r>
      <rPr>
        <sz val="10"/>
        <rFont val="Noto Sans CJK SC"/>
        <family val="2"/>
      </rPr>
      <t xml:space="preserve">医学各論 Ⅳ</t>
    </r>
    <r>
      <rPr>
        <sz val="10"/>
        <rFont val="Arial"/>
        <family val="0"/>
        <charset val="1"/>
      </rPr>
      <t xml:space="preserve">-2-A-①</t>
    </r>
    <r>
      <rPr>
        <sz val="10"/>
        <rFont val="Noto Sans CJK SC"/>
        <family val="2"/>
      </rPr>
      <t xml:space="preserve">（気管支拡張症、</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</si>
  <si>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TBL-01-00-234 (id: Jlvnl0U)</t>
    </r>
  </si>
  <si>
    <t xml:space="preserve">SRC-378</t>
  </si>
  <si>
    <t xml:space="preserve">Chalmers JD, Haworth CS, Flume P, et al. European Respiratory Society Clinical Practice Guideline for the Management of Adult Bronchiectasis (2025)</t>
  </si>
  <si>
    <t xml:space="preserve">10.1183/13993003.01126-2025</t>
  </si>
  <si>
    <r>
      <rPr>
        <sz val="10"/>
        <rFont val="Noto Sans CJK SC"/>
        <family val="2"/>
      </rPr>
      <t xml:space="preserve">紹介ページで確認した推奨で、本文は未確認。</t>
    </r>
    <r>
      <rPr>
        <sz val="10"/>
        <rFont val="Arial"/>
        <family val="0"/>
        <charset val="1"/>
      </rPr>
      <t xml:space="preserve">DPP-1 </t>
    </r>
    <r>
      <rPr>
        <sz val="10"/>
        <rFont val="Noto Sans CJK SC"/>
        <family val="2"/>
      </rPr>
      <t xml:space="preserve">阻害薬（ブレンソカチブ）の扱いと日本での承認状況は確認していない</t>
    </r>
  </si>
  <si>
    <t xml:space="preserve">RO-029</t>
  </si>
  <si>
    <t xml:space="preserve">びまん性汎細気管支炎</t>
  </si>
  <si>
    <r>
      <rPr>
        <sz val="10"/>
        <rFont val="Noto Sans CJK SC"/>
        <family val="2"/>
      </rPr>
      <t xml:space="preserve">びまん性汎細気管支炎（</t>
    </r>
    <r>
      <rPr>
        <sz val="10"/>
        <rFont val="Arial"/>
        <family val="0"/>
        <charset val="1"/>
      </rPr>
      <t xml:space="preserve">DPB</t>
    </r>
    <r>
      <rPr>
        <sz val="10"/>
        <rFont val="Noto Sans CJK SC"/>
        <family val="2"/>
      </rPr>
      <t xml:space="preserve">）は進行性の気流制限と気道感染の反復を特徴とする慢性気道疾患で、主に東アジアの人に起こり、日本の有病率は人口</t>
    </r>
    <r>
      <rPr>
        <sz val="10"/>
        <rFont val="Arial"/>
        <family val="0"/>
        <charset val="1"/>
      </rPr>
      <t xml:space="preserve">10</t>
    </r>
    <r>
      <rPr>
        <sz val="10"/>
        <rFont val="Noto Sans CJK SC"/>
        <family val="2"/>
      </rPr>
      <t xml:space="preserve">万人あたり約</t>
    </r>
    <r>
      <rPr>
        <sz val="10"/>
        <rFont val="Arial"/>
        <family val="0"/>
        <charset val="1"/>
      </rPr>
      <t xml:space="preserve">11</t>
    </r>
    <r>
      <rPr>
        <sz val="10"/>
        <rFont val="Noto Sans CJK SC"/>
        <family val="2"/>
      </rPr>
      <t xml:space="preserve">人とされる。</t>
    </r>
    <r>
      <rPr>
        <sz val="10"/>
        <rFont val="Arial"/>
        <family val="0"/>
        <charset val="1"/>
      </rPr>
      <t xml:space="preserve">1980</t>
    </r>
    <r>
      <rPr>
        <sz val="10"/>
        <rFont val="Noto Sans CJK SC"/>
        <family val="2"/>
      </rPr>
      <t xml:space="preserve">年代からマクロライド系抗菌薬が第一選択とされてきたが、</t>
    </r>
    <r>
      <rPr>
        <sz val="10"/>
        <rFont val="Arial"/>
        <family val="0"/>
        <charset val="1"/>
      </rPr>
      <t xml:space="preserve">2015</t>
    </r>
    <r>
      <rPr>
        <sz val="10"/>
        <rFont val="Noto Sans CJK SC"/>
        <family val="2"/>
      </rPr>
      <t xml:space="preserve">年の </t>
    </r>
    <r>
      <rPr>
        <sz val="10"/>
        <rFont val="Arial"/>
        <family val="0"/>
        <charset val="1"/>
      </rPr>
      <t xml:space="preserve">Cochrane </t>
    </r>
    <r>
      <rPr>
        <sz val="10"/>
        <rFont val="Noto Sans CJK SC"/>
        <family val="2"/>
      </rPr>
      <t xml:space="preserve">レビューで見つかったランダム化比較試験は</t>
    </r>
    <r>
      <rPr>
        <sz val="10"/>
        <rFont val="Arial"/>
        <family val="0"/>
        <charset val="1"/>
      </rPr>
      <t xml:space="preserve">19</t>
    </r>
    <r>
      <rPr>
        <sz val="10"/>
        <rFont val="Noto Sans CJK SC"/>
        <family val="2"/>
      </rPr>
      <t xml:space="preserve">人の</t>
    </r>
    <r>
      <rPr>
        <sz val="10"/>
        <rFont val="Arial"/>
        <family val="0"/>
        <charset val="1"/>
      </rPr>
      <t xml:space="preserve">1</t>
    </r>
    <r>
      <rPr>
        <sz val="10"/>
        <rFont val="Noto Sans CJK SC"/>
        <family val="2"/>
      </rPr>
      <t xml:space="preserve">件だけで、質の高い根拠は乏しい。</t>
    </r>
  </si>
  <si>
    <r>
      <rPr>
        <sz val="10"/>
        <rFont val="Noto Sans CJK SC"/>
        <family val="2"/>
      </rPr>
      <t xml:space="preserve">医学各論 Ⅳ</t>
    </r>
    <r>
      <rPr>
        <sz val="10"/>
        <rFont val="Arial"/>
        <family val="0"/>
        <charset val="1"/>
      </rPr>
      <t xml:space="preserve">-2-A-②</t>
    </r>
    <r>
      <rPr>
        <sz val="10"/>
        <rFont val="Noto Sans CJK SC"/>
        <family val="2"/>
      </rPr>
      <t xml:space="preserve">（びまん性汎細気管支炎、</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</si>
  <si>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TBL-01-00-222 (id: Jlvnlyk)</t>
    </r>
  </si>
  <si>
    <t xml:space="preserve">SRC-379</t>
  </si>
  <si>
    <t xml:space="preserve">Lin X, Lu J, Yang M, Dong BR, Wu HM. Macrolides for diffuse panbronchiolitis. Cochrane Database Syst Rev 2015;(1):CD007716</t>
  </si>
  <si>
    <t xml:space="preserve">10.1002/14651858.CD007716.pub4</t>
  </si>
  <si>
    <r>
      <rPr>
        <sz val="10"/>
        <rFont val="Noto Sans CJK SC"/>
        <family val="2"/>
      </rPr>
      <t xml:space="preserve">レビューの著者は、診断後早期に少量マクロライドを始めて</t>
    </r>
    <r>
      <rPr>
        <sz val="10"/>
        <rFont val="Arial"/>
        <family val="0"/>
        <charset val="1"/>
      </rPr>
      <t xml:space="preserve">6</t>
    </r>
    <r>
      <rPr>
        <sz val="10"/>
        <rFont val="Noto Sans CJK SC"/>
        <family val="2"/>
      </rPr>
      <t xml:space="preserve">か月以上続ける既存の指針の方針は妥当としている</t>
    </r>
  </si>
  <si>
    <t xml:space="preserve">RO-030</t>
  </si>
  <si>
    <r>
      <rPr>
        <sz val="10"/>
        <rFont val="Noto Sans CJK SC"/>
        <family val="2"/>
      </rPr>
      <t xml:space="preserve">びまん性汎細気管支炎の患者の多くは慢性副鼻腔炎を合併する。東アジア人に多い </t>
    </r>
    <r>
      <rPr>
        <sz val="10"/>
        <rFont val="Arial"/>
        <family val="0"/>
        <charset val="1"/>
      </rPr>
      <t xml:space="preserve">HLA-B54 </t>
    </r>
    <r>
      <rPr>
        <sz val="10"/>
        <rFont val="Noto Sans CJK SC"/>
        <family val="2"/>
      </rPr>
      <t xml:space="preserve">との強い関連が報告されており、日本人患者では </t>
    </r>
    <r>
      <rPr>
        <sz val="10"/>
        <rFont val="Arial"/>
        <family val="0"/>
        <charset val="1"/>
      </rPr>
      <t xml:space="preserve">HLA-B*5401 </t>
    </r>
    <r>
      <rPr>
        <sz val="10"/>
        <rFont val="Noto Sans CJK SC"/>
        <family val="2"/>
      </rPr>
      <t xml:space="preserve">が</t>
    </r>
    <r>
      <rPr>
        <sz val="10"/>
        <rFont val="Arial"/>
        <family val="0"/>
        <charset val="1"/>
      </rPr>
      <t xml:space="preserve">37%</t>
    </r>
    <r>
      <rPr>
        <sz val="10"/>
        <rFont val="Noto Sans CJK SC"/>
        <family val="2"/>
      </rPr>
      <t xml:space="preserve">にみられ、健常対照の</t>
    </r>
    <r>
      <rPr>
        <sz val="10"/>
        <rFont val="Arial"/>
        <family val="0"/>
        <charset val="1"/>
      </rPr>
      <t xml:space="preserve">15%</t>
    </r>
    <r>
      <rPr>
        <sz val="10"/>
        <rFont val="Noto Sans CJK SC"/>
        <family val="2"/>
      </rPr>
      <t xml:space="preserve">より多かった。</t>
    </r>
  </si>
  <si>
    <t xml:space="preserve">SRC-380</t>
  </si>
  <si>
    <t xml:space="preserve">Online Mendelian Inheritance in Man (OMIM). Panbronchiolitis, diffuse; #604809. Johns Hopkins University</t>
  </si>
  <si>
    <r>
      <rPr>
        <sz val="10"/>
        <rFont val="Arial"/>
        <family val="0"/>
        <charset val="1"/>
      </rPr>
      <t xml:space="preserve">OMIM </t>
    </r>
    <r>
      <rPr>
        <sz val="10"/>
        <rFont val="Noto Sans CJK SC"/>
        <family val="2"/>
      </rPr>
      <t xml:space="preserve">の記載を転載ページで確認した。</t>
    </r>
    <r>
      <rPr>
        <sz val="10"/>
        <rFont val="Arial"/>
        <family val="0"/>
        <charset val="1"/>
      </rPr>
      <t xml:space="preserve">OMIM </t>
    </r>
    <r>
      <rPr>
        <sz val="10"/>
        <rFont val="Noto Sans CJK SC"/>
        <family val="2"/>
      </rPr>
      <t xml:space="preserve">本体と原著論文は未確認。二次資料経由</t>
    </r>
  </si>
  <si>
    <t xml:space="preserve">RO-031</t>
  </si>
  <si>
    <t xml:space="preserve">閉塞性細気管支炎</t>
  </si>
  <si>
    <t xml:space="preserve">閉塞性細気管支炎は細気管支の炎症によって閉塞性換気障害を起こす病態で、細気管支の内腔が肉芽組織や滲出物で埋まる。典型的な症状は乾性咳嗽と息切れである。</t>
  </si>
  <si>
    <r>
      <rPr>
        <sz val="10"/>
        <rFont val="Noto Sans CJK SC"/>
        <family val="2"/>
      </rPr>
      <t xml:space="preserve">医学各論 Ⅳ</t>
    </r>
    <r>
      <rPr>
        <sz val="10"/>
        <rFont val="Arial"/>
        <family val="0"/>
        <charset val="1"/>
      </rPr>
      <t xml:space="preserve">-2-A-③</t>
    </r>
    <r>
      <rPr>
        <sz val="10"/>
        <rFont val="Noto Sans CJK SC"/>
        <family val="2"/>
      </rPr>
      <t xml:space="preserve">（閉塞性細気管支炎、</t>
    </r>
    <r>
      <rPr>
        <sz val="10"/>
        <rFont val="Arial"/>
        <family val="0"/>
        <charset val="1"/>
      </rPr>
      <t xml:space="preserve">a</t>
    </r>
    <r>
      <rPr>
        <sz val="10"/>
        <rFont val="Noto Sans CJK SC"/>
        <family val="2"/>
      </rPr>
      <t xml:space="preserve">）</t>
    </r>
  </si>
  <si>
    <t xml:space="preserve">SRC-381</t>
  </si>
  <si>
    <t xml:space="preserve">National Library of Medicine. MeSH Descriptor: Bronchiolitis Obliterans (D001989)</t>
  </si>
  <si>
    <t xml:space="preserve">用語集の定義。造血幹細胞移植や肺移植後の閉塞性細気管支炎症候群など原因別の記述はこの出典に含まれない</t>
  </si>
  <si>
    <t xml:space="preserve">RO-032</t>
  </si>
  <si>
    <t xml:space="preserve">気道異物</t>
  </si>
  <si>
    <r>
      <rPr>
        <sz val="10"/>
        <rFont val="Noto Sans CJK SC"/>
        <family val="2"/>
      </rPr>
      <t xml:space="preserve">成人の気道異物は右主気管支に多く、右主気管支が左より短く太く、気管からの角度が垂直に近いことが理由とされる。主な症状は慢性の咳（</t>
    </r>
    <r>
      <rPr>
        <sz val="10"/>
        <rFont val="Arial"/>
        <family val="0"/>
        <charset val="1"/>
      </rPr>
      <t xml:space="preserve">60</t>
    </r>
    <r>
      <rPr>
        <sz val="10"/>
        <rFont val="Noto Sans CJK SC"/>
        <family val="2"/>
      </rPr>
      <t xml:space="preserve">〜</t>
    </r>
    <r>
      <rPr>
        <sz val="10"/>
        <rFont val="Arial"/>
        <family val="0"/>
        <charset val="1"/>
      </rPr>
      <t xml:space="preserve">85%</t>
    </r>
    <r>
      <rPr>
        <sz val="10"/>
        <rFont val="Noto Sans CJK SC"/>
        <family val="2"/>
      </rPr>
      <t xml:space="preserve">）で、呼吸困難、片側性の喘鳴、血痰、同じ肺葉の肺炎の反復もみられる。むせた病歴がないことが多く、見逃されやすい。</t>
    </r>
  </si>
  <si>
    <r>
      <rPr>
        <sz val="10"/>
        <rFont val="Noto Sans CJK SC"/>
        <family val="2"/>
      </rPr>
      <t xml:space="preserve">医学各論 Ⅳ</t>
    </r>
    <r>
      <rPr>
        <sz val="10"/>
        <rFont val="Arial"/>
        <family val="0"/>
        <charset val="1"/>
      </rPr>
      <t xml:space="preserve">-2-A-④</t>
    </r>
    <r>
      <rPr>
        <sz val="10"/>
        <rFont val="Noto Sans CJK SC"/>
        <family val="2"/>
      </rPr>
      <t xml:space="preserve">（気道異物、</t>
    </r>
    <r>
      <rPr>
        <sz val="10"/>
        <rFont val="Arial"/>
        <family val="0"/>
        <charset val="1"/>
      </rPr>
      <t xml:space="preserve">a</t>
    </r>
    <r>
      <rPr>
        <sz val="10"/>
        <rFont val="Noto Sans CJK SC"/>
        <family val="2"/>
      </rPr>
      <t xml:space="preserve">）</t>
    </r>
  </si>
  <si>
    <t xml:space="preserve">SRC-383</t>
  </si>
  <si>
    <t xml:space="preserve">Chi J, Bai Y. Bronchoscopic management of airway foreign bodies in adults: a narrative educational review. Front Med 2026;13:1779715</t>
  </si>
  <si>
    <t xml:space="preserve">10.3389/fmed.2026.1779715</t>
  </si>
  <si>
    <t xml:space="preserve">成人を対象とした総説の記述。小児の気道異物は小児の回で扱う</t>
  </si>
  <si>
    <t xml:space="preserve">RO-033</t>
  </si>
  <si>
    <r>
      <rPr>
        <sz val="10"/>
        <rFont val="Noto Sans CJK SC"/>
        <family val="2"/>
      </rPr>
      <t xml:space="preserve">成人の気道異物の診断は </t>
    </r>
    <r>
      <rPr>
        <sz val="10"/>
        <rFont val="Arial"/>
        <family val="0"/>
        <charset val="1"/>
      </rPr>
      <t xml:space="preserve">CT </t>
    </r>
    <r>
      <rPr>
        <sz val="10"/>
        <rFont val="Noto Sans CJK SC"/>
        <family val="2"/>
      </rPr>
      <t xml:space="preserve">が第一で、統合した感度は</t>
    </r>
    <r>
      <rPr>
        <sz val="10"/>
        <rFont val="Arial"/>
        <family val="0"/>
        <charset val="1"/>
      </rPr>
      <t xml:space="preserve">98.8%</t>
    </r>
    <r>
      <rPr>
        <sz val="10"/>
        <rFont val="Noto Sans CJK SC"/>
        <family val="2"/>
      </rPr>
      <t xml:space="preserve">、特異度は</t>
    </r>
    <r>
      <rPr>
        <sz val="10"/>
        <rFont val="Arial"/>
        <family val="0"/>
        <charset val="1"/>
      </rPr>
      <t xml:space="preserve">96.6%</t>
    </r>
    <r>
      <rPr>
        <sz val="10"/>
        <rFont val="Noto Sans CJK SC"/>
        <family val="2"/>
      </rPr>
      <t xml:space="preserve">と報告されているが、</t>
    </r>
    <r>
      <rPr>
        <sz val="10"/>
        <rFont val="Arial"/>
        <family val="0"/>
        <charset val="1"/>
      </rPr>
      <t xml:space="preserve">X</t>
    </r>
    <r>
      <rPr>
        <sz val="10"/>
        <rFont val="Noto Sans CJK SC"/>
        <family val="2"/>
      </rPr>
      <t xml:space="preserve">線透過性の有機物は見逃されることがある。間接所見として過膨張（エアトラッピング）、無気肺、閉塞後肺炎がある。末梢の異物には全身麻酔下の軟性気管支鏡が選ばれることが多く（成功率約</t>
    </r>
    <r>
      <rPr>
        <sz val="10"/>
        <rFont val="Arial"/>
        <family val="0"/>
        <charset val="1"/>
      </rPr>
      <t xml:space="preserve">90%</t>
    </r>
    <r>
      <rPr>
        <sz val="10"/>
        <rFont val="Noto Sans CJK SC"/>
        <family val="2"/>
      </rPr>
      <t xml:space="preserve">）、大きい・鋭い・中枢の異物には硬性気管支鏡が標準とされる。</t>
    </r>
  </si>
  <si>
    <r>
      <rPr>
        <sz val="10"/>
        <rFont val="Arial"/>
        <family val="0"/>
        <charset val="1"/>
      </rPr>
      <t xml:space="preserve">PS-02-07-05 (id: JkxnuRE)</t>
    </r>
    <r>
      <rPr>
        <sz val="10"/>
        <rFont val="Noto Sans CJK SC"/>
        <family val="2"/>
      </rPr>
      <t xml:space="preserve">；</t>
    </r>
    <r>
      <rPr>
        <sz val="10"/>
        <rFont val="Arial"/>
        <family val="0"/>
        <charset val="1"/>
      </rPr>
      <t xml:space="preserve">TBL-02-06-024 (id: JlAKpic)</t>
    </r>
  </si>
  <si>
    <t xml:space="preserve">感度・特異度と成功率は総説が引用したメタ解析の値で、原著は未確認。二次資料経由</t>
  </si>
  <si>
    <t xml:space="preserve">RO-034</t>
  </si>
  <si>
    <r>
      <rPr>
        <sz val="10"/>
        <rFont val="Noto Sans CJK SC"/>
        <family val="2"/>
      </rPr>
      <t xml:space="preserve">気腫性囊胞</t>
    </r>
    <r>
      <rPr>
        <sz val="10"/>
        <rFont val="Arial"/>
        <family val="0"/>
        <charset val="1"/>
      </rPr>
      <t xml:space="preserve">&lt;</t>
    </r>
    <r>
      <rPr>
        <sz val="10"/>
        <rFont val="Noto Sans CJK SC"/>
        <family val="2"/>
      </rPr>
      <t xml:space="preserve">ブラ、ブレブ</t>
    </r>
    <r>
      <rPr>
        <sz val="10"/>
        <rFont val="Arial"/>
        <family val="0"/>
        <charset val="1"/>
      </rPr>
      <t xml:space="preserve">&gt;</t>
    </r>
  </si>
  <si>
    <r>
      <rPr>
        <sz val="10"/>
        <rFont val="Noto Sans CJK SC"/>
        <family val="2"/>
      </rPr>
      <t xml:space="preserve">巨大気腫性ブラは片側胸郭の</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以上を占める含気腔で、全般的な肺気腫で壊された肺に生じる。胸部</t>
    </r>
    <r>
      <rPr>
        <sz val="10"/>
        <rFont val="Arial"/>
        <family val="0"/>
        <charset val="1"/>
      </rPr>
      <t xml:space="preserve">X</t>
    </r>
    <r>
      <rPr>
        <sz val="10"/>
        <rFont val="Noto Sans CJK SC"/>
        <family val="2"/>
      </rPr>
      <t xml:space="preserve">線では気胸と紛らわしく、ブラを気胸と誤って胸腔ドレーンを入れた例が報告されているため、</t>
    </r>
    <r>
      <rPr>
        <sz val="10"/>
        <rFont val="Arial"/>
        <family val="0"/>
        <charset val="1"/>
      </rPr>
      <t xml:space="preserve">CT </t>
    </r>
    <r>
      <rPr>
        <sz val="10"/>
        <rFont val="Noto Sans CJK SC"/>
        <family val="2"/>
      </rPr>
      <t xml:space="preserve">で区別する。高度の呼吸困難や感染・気胸などの合併症があれば、切除やビデオ胸腔鏡手術などの外科治療の適応となる。</t>
    </r>
  </si>
  <si>
    <r>
      <rPr>
        <sz val="10"/>
        <rFont val="Noto Sans CJK SC"/>
        <family val="2"/>
      </rPr>
      <t xml:space="preserve">医学各論 Ⅳ</t>
    </r>
    <r>
      <rPr>
        <sz val="10"/>
        <rFont val="Arial"/>
        <family val="0"/>
        <charset val="1"/>
      </rPr>
      <t xml:space="preserve">-2-B-①</t>
    </r>
    <r>
      <rPr>
        <sz val="10"/>
        <rFont val="Noto Sans CJK SC"/>
        <family val="2"/>
      </rPr>
      <t xml:space="preserve">（気腫性囊胞</t>
    </r>
    <r>
      <rPr>
        <sz val="10"/>
        <rFont val="Arial"/>
        <family val="0"/>
        <charset val="1"/>
      </rPr>
      <t xml:space="preserve">&lt;</t>
    </r>
    <r>
      <rPr>
        <sz val="10"/>
        <rFont val="Noto Sans CJK SC"/>
        <family val="2"/>
      </rPr>
      <t xml:space="preserve">ブラ、ブレブ</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</si>
  <si>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TBL-01-00-216 (id: JlvnlyM)</t>
    </r>
  </si>
  <si>
    <t xml:space="preserve">SRC-384</t>
  </si>
  <si>
    <t xml:space="preserve">Goldberg C, Carey KE. Bullous Lung Disease. West J Emerg Med 2013;14(5):450-</t>
  </si>
  <si>
    <r>
      <rPr>
        <sz val="10"/>
        <rFont val="Noto Sans CJK SC"/>
        <family val="2"/>
      </rPr>
      <t xml:space="preserve">症例報告にもとづく記述。ブラ（</t>
    </r>
    <r>
      <rPr>
        <sz val="10"/>
        <rFont val="Arial"/>
        <family val="0"/>
        <charset val="1"/>
      </rPr>
      <t xml:space="preserve">1 cm </t>
    </r>
    <r>
      <rPr>
        <sz val="10"/>
        <rFont val="Noto Sans CJK SC"/>
        <family val="2"/>
      </rPr>
      <t xml:space="preserve">以上）とブレブ（臓側胸膜内）の大きさ・位置による定義はこの出典で確認できなかった</t>
    </r>
  </si>
  <si>
    <t xml:space="preserve">RO-035</t>
  </si>
  <si>
    <t xml:space="preserve">無気肺</t>
  </si>
  <si>
    <t xml:space="preserve">無気肺は肺の全体または一部に空気が含まれない状態で、気道の閉塞、外からの圧迫、線維組織による収縮などで起こる。新生児で肺が十分に広がらない場合も含む。</t>
  </si>
  <si>
    <r>
      <rPr>
        <sz val="10"/>
        <rFont val="Noto Sans CJK SC"/>
        <family val="2"/>
      </rPr>
      <t xml:space="preserve">医学各論 Ⅳ</t>
    </r>
    <r>
      <rPr>
        <sz val="10"/>
        <rFont val="Arial"/>
        <family val="0"/>
        <charset val="1"/>
      </rPr>
      <t xml:space="preserve">-2-B-②</t>
    </r>
    <r>
      <rPr>
        <sz val="10"/>
        <rFont val="Noto Sans CJK SC"/>
        <family val="2"/>
      </rPr>
      <t xml:space="preserve">（無気肺、</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</si>
  <si>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TBL-01-00-235 (id: Jlvnl0c)</t>
    </r>
  </si>
  <si>
    <t xml:space="preserve">SRC-382</t>
  </si>
  <si>
    <t xml:space="preserve">National Library of Medicine. MeSH Descriptor: Pulmonary Atelectasis (D001261)</t>
  </si>
  <si>
    <t xml:space="preserve">用語集の定義。新生児の無気肺・呼吸窮迫症候群は小児の回で扱う</t>
  </si>
  <si>
    <t xml:space="preserve">RO-036</t>
  </si>
  <si>
    <t xml:space="preserve">気管・気管支損傷</t>
  </si>
  <si>
    <r>
      <rPr>
        <sz val="10"/>
        <rFont val="Noto Sans CJK SC"/>
        <family val="2"/>
      </rPr>
      <t xml:space="preserve">外傷性の気管・気管支損傷は胸部・頸部外傷の</t>
    </r>
    <r>
      <rPr>
        <sz val="10"/>
        <rFont val="Arial"/>
        <family val="0"/>
        <charset val="1"/>
      </rPr>
      <t xml:space="preserve">0.5</t>
    </r>
    <r>
      <rPr>
        <sz val="10"/>
        <rFont val="Noto Sans CJK SC"/>
        <family val="2"/>
      </rPr>
      <t xml:space="preserve">〜</t>
    </r>
    <r>
      <rPr>
        <sz val="10"/>
        <rFont val="Arial"/>
        <family val="0"/>
        <charset val="1"/>
      </rPr>
      <t xml:space="preserve">2%</t>
    </r>
    <r>
      <rPr>
        <sz val="10"/>
        <rFont val="Noto Sans CJK SC"/>
        <family val="2"/>
      </rPr>
      <t xml:space="preserve">に起こり、鈍的外傷では</t>
    </r>
    <r>
      <rPr>
        <sz val="10"/>
        <rFont val="Arial"/>
        <family val="0"/>
        <charset val="1"/>
      </rPr>
      <t xml:space="preserve">75</t>
    </r>
    <r>
      <rPr>
        <sz val="10"/>
        <rFont val="Noto Sans CJK SC"/>
        <family val="2"/>
      </rPr>
      <t xml:space="preserve">〜</t>
    </r>
    <r>
      <rPr>
        <sz val="10"/>
        <rFont val="Arial"/>
        <family val="0"/>
        <charset val="1"/>
      </rPr>
      <t xml:space="preserve">80%</t>
    </r>
    <r>
      <rPr>
        <sz val="10"/>
        <rFont val="Noto Sans CJK SC"/>
        <family val="2"/>
      </rPr>
      <t xml:space="preserve">が気管分岐部から</t>
    </r>
    <r>
      <rPr>
        <sz val="10"/>
        <rFont val="Arial"/>
        <family val="0"/>
        <charset val="1"/>
      </rPr>
      <t xml:space="preserve">2.5 cm</t>
    </r>
    <r>
      <rPr>
        <sz val="10"/>
        <rFont val="Noto Sans CJK SC"/>
        <family val="2"/>
      </rPr>
      <t xml:space="preserve">以内に生じる。皮下気腫が最も多い所見（最大</t>
    </r>
    <r>
      <rPr>
        <sz val="10"/>
        <rFont val="Arial"/>
        <family val="0"/>
        <charset val="1"/>
      </rPr>
      <t xml:space="preserve">87%</t>
    </r>
    <r>
      <rPr>
        <sz val="10"/>
        <rFont val="Noto Sans CJK SC"/>
        <family val="2"/>
      </rPr>
      <t xml:space="preserve">）で、胸腔ドレーンを入れても大量の空気漏れが続く、または肺が再膨張しない場合は強く疑う。部位の確認と重症度の評価には気管支鏡が第一の検査で、治療は一次修復が原則である。</t>
    </r>
  </si>
  <si>
    <r>
      <rPr>
        <sz val="10"/>
        <rFont val="Noto Sans CJK SC"/>
        <family val="2"/>
      </rPr>
      <t xml:space="preserve">医学各論 Ⅳ</t>
    </r>
    <r>
      <rPr>
        <sz val="10"/>
        <rFont val="Arial"/>
        <family val="0"/>
        <charset val="1"/>
      </rPr>
      <t xml:space="preserve">-2-D-①</t>
    </r>
    <r>
      <rPr>
        <sz val="10"/>
        <rFont val="Noto Sans CJK SC"/>
        <family val="2"/>
      </rPr>
      <t xml:space="preserve">（気管・気管支損傷、</t>
    </r>
    <r>
      <rPr>
        <sz val="10"/>
        <rFont val="Arial"/>
        <family val="0"/>
        <charset val="1"/>
      </rPr>
      <t xml:space="preserve">b</t>
    </r>
    <r>
      <rPr>
        <sz val="10"/>
        <rFont val="Noto Sans CJK SC"/>
        <family val="2"/>
      </rPr>
      <t xml:space="preserve">）</t>
    </r>
  </si>
  <si>
    <t xml:space="preserve">SRC-385</t>
  </si>
  <si>
    <t xml:space="preserve">Prokakis C, Koletsis EN, Dedeilias P, et al. Airway trauma: a review on epidemiology, mechanisms of injury, diagnosis and treatment. J Cardiothorac Surg 2014;9:117</t>
  </si>
  <si>
    <t xml:space="preserve">10.1186/1749-8090-9-117</t>
  </si>
  <si>
    <r>
      <rPr>
        <sz val="10"/>
        <rFont val="Noto Sans CJK SC"/>
        <family val="2"/>
      </rPr>
      <t xml:space="preserve">胸部</t>
    </r>
    <r>
      <rPr>
        <sz val="10"/>
        <rFont val="Arial"/>
        <family val="0"/>
        <charset val="1"/>
      </rPr>
      <t xml:space="preserve">X</t>
    </r>
    <r>
      <rPr>
        <sz val="10"/>
        <rFont val="Noto Sans CJK SC"/>
        <family val="2"/>
      </rPr>
      <t xml:space="preserve">線で異常がない例が</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あるとされる。数値は総説が引用した文献の値で、原著は未確認。二次資料経由</t>
    </r>
  </si>
  <si>
    <t xml:space="preserve">RO-037</t>
  </si>
  <si>
    <t xml:space="preserve">気管・気管支の狭窄・閉塞</t>
  </si>
  <si>
    <r>
      <rPr>
        <sz val="10"/>
        <rFont val="Noto Sans CJK SC"/>
        <family val="2"/>
      </rPr>
      <t xml:space="preserve">非悪性の気管狭窄</t>
    </r>
    <r>
      <rPr>
        <sz val="10"/>
        <rFont val="Arial"/>
        <family val="0"/>
        <charset val="1"/>
      </rPr>
      <t xml:space="preserve">60</t>
    </r>
    <r>
      <rPr>
        <sz val="10"/>
        <rFont val="Noto Sans CJK SC"/>
        <family val="2"/>
      </rPr>
      <t xml:space="preserve">例を集計した後方視研究では、原因の</t>
    </r>
    <r>
      <rPr>
        <sz val="10"/>
        <rFont val="Arial"/>
        <family val="0"/>
        <charset val="1"/>
      </rPr>
      <t xml:space="preserve">93.3%</t>
    </r>
    <r>
      <rPr>
        <sz val="10"/>
        <rFont val="Noto Sans CJK SC"/>
        <family val="2"/>
      </rPr>
      <t xml:space="preserve">（</t>
    </r>
    <r>
      <rPr>
        <sz val="10"/>
        <rFont val="Arial"/>
        <family val="0"/>
        <charset val="1"/>
      </rPr>
      <t xml:space="preserve">56</t>
    </r>
    <r>
      <rPr>
        <sz val="10"/>
        <rFont val="Noto Sans CJK SC"/>
        <family val="2"/>
      </rPr>
      <t xml:space="preserve">例）が挿管後で、平均の挿管期間は</t>
    </r>
    <r>
      <rPr>
        <sz val="10"/>
        <rFont val="Arial"/>
        <family val="0"/>
        <charset val="1"/>
      </rPr>
      <t xml:space="preserve">13.8</t>
    </r>
    <r>
      <rPr>
        <sz val="10"/>
        <rFont val="Noto Sans CJK SC"/>
        <family val="2"/>
      </rPr>
      <t xml:space="preserve">日、狭窄部位は気管の上部</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が</t>
    </r>
    <r>
      <rPr>
        <sz val="10"/>
        <rFont val="Arial"/>
        <family val="0"/>
        <charset val="1"/>
      </rPr>
      <t xml:space="preserve">81.7%</t>
    </r>
    <r>
      <rPr>
        <sz val="10"/>
        <rFont val="Noto Sans CJK SC"/>
        <family val="2"/>
      </rPr>
      <t xml:space="preserve">を占め、外科的な切除と端々吻合で良好な転帰を得た割合は</t>
    </r>
    <r>
      <rPr>
        <sz val="10"/>
        <rFont val="Arial"/>
        <family val="0"/>
        <charset val="1"/>
      </rPr>
      <t xml:space="preserve">89.1%</t>
    </r>
    <r>
      <rPr>
        <sz val="10"/>
        <rFont val="Noto Sans CJK SC"/>
        <family val="2"/>
      </rPr>
      <t xml:space="preserve">で、気管支鏡下の拡張術の</t>
    </r>
    <r>
      <rPr>
        <sz val="10"/>
        <rFont val="Arial"/>
        <family val="0"/>
        <charset val="1"/>
      </rPr>
      <t xml:space="preserve">75.0%</t>
    </r>
    <r>
      <rPr>
        <sz val="10"/>
        <rFont val="Noto Sans CJK SC"/>
        <family val="2"/>
      </rPr>
      <t xml:space="preserve">を上回った。</t>
    </r>
  </si>
  <si>
    <r>
      <rPr>
        <sz val="10"/>
        <rFont val="Noto Sans CJK SC"/>
        <family val="2"/>
      </rPr>
      <t xml:space="preserve">エチオピアの</t>
    </r>
    <r>
      <rPr>
        <sz val="10"/>
        <rFont val="Arial"/>
        <family val="0"/>
        <charset val="1"/>
      </rPr>
      <t xml:space="preserve">3</t>
    </r>
    <r>
      <rPr>
        <sz val="10"/>
        <rFont val="Noto Sans CJK SC"/>
        <family val="2"/>
      </rPr>
      <t xml:space="preserve">施設</t>
    </r>
  </si>
  <si>
    <r>
      <rPr>
        <sz val="10"/>
        <rFont val="Noto Sans CJK SC"/>
        <family val="2"/>
      </rPr>
      <t xml:space="preserve">医学各論 Ⅳ</t>
    </r>
    <r>
      <rPr>
        <sz val="10"/>
        <rFont val="Arial"/>
        <family val="0"/>
        <charset val="1"/>
      </rPr>
      <t xml:space="preserve">-2-A-⑤</t>
    </r>
    <r>
      <rPr>
        <sz val="10"/>
        <rFont val="Noto Sans CJK SC"/>
        <family val="2"/>
      </rPr>
      <t xml:space="preserve">（気管・気管支の狭窄・閉塞、</t>
    </r>
    <r>
      <rPr>
        <sz val="10"/>
        <rFont val="Arial"/>
        <family val="0"/>
        <charset val="1"/>
      </rPr>
      <t xml:space="preserve">b</t>
    </r>
    <r>
      <rPr>
        <sz val="10"/>
        <rFont val="Noto Sans CJK SC"/>
        <family val="2"/>
      </rPr>
      <t xml:space="preserve">）</t>
    </r>
  </si>
  <si>
    <t xml:space="preserve">SRC-532</t>
  </si>
  <si>
    <t xml:space="preserve">Gulilat D, Genetu A, Kejela S, Kassa S, Bekele A, Tizazu A. Nonmalignant tracheal stenosis: presentation, management and outcome in limited resources setting. J Cardiothorac Surg. 2024;19(1):21</t>
  </si>
  <si>
    <t xml:space="preserve">10.1186/s13019-024-02480-w</t>
  </si>
  <si>
    <t xml:space="preserve">38263174</t>
  </si>
  <si>
    <t xml:space="preserve">資源の限られた環境での単一国の後方視研究であり、日本の診療環境への一般化は確認していない。</t>
  </si>
  <si>
    <t xml:space="preserve">RO-038</t>
  </si>
  <si>
    <t xml:space="preserve">肺分画症</t>
  </si>
  <si>
    <r>
      <rPr>
        <sz val="10"/>
        <rFont val="Noto Sans CJK SC"/>
        <family val="2"/>
      </rPr>
      <t xml:space="preserve">成人の肺分画症の手術例</t>
    </r>
    <r>
      <rPr>
        <sz val="10"/>
        <rFont val="Arial"/>
        <family val="0"/>
        <charset val="1"/>
      </rPr>
      <t xml:space="preserve">97</t>
    </r>
    <r>
      <rPr>
        <sz val="10"/>
        <rFont val="Noto Sans CJK SC"/>
        <family val="2"/>
      </rPr>
      <t xml:space="preserve">例では、病変の</t>
    </r>
    <r>
      <rPr>
        <sz val="10"/>
        <rFont val="Arial"/>
        <family val="0"/>
        <charset val="1"/>
      </rPr>
      <t xml:space="preserve">96</t>
    </r>
    <r>
      <rPr>
        <sz val="10"/>
        <rFont val="Noto Sans CJK SC"/>
        <family val="2"/>
      </rPr>
      <t xml:space="preserve">例が脊椎に近い下葉にあり、栄養動脈の起始は胸部大動脈が</t>
    </r>
    <r>
      <rPr>
        <sz val="10"/>
        <rFont val="Arial"/>
        <family val="0"/>
        <charset val="1"/>
      </rPr>
      <t xml:space="preserve">87.4%</t>
    </r>
    <r>
      <rPr>
        <sz val="10"/>
        <rFont val="Noto Sans CJK SC"/>
        <family val="2"/>
      </rPr>
      <t xml:space="preserve">、腹部大動脈が</t>
    </r>
    <r>
      <rPr>
        <sz val="10"/>
        <rFont val="Arial"/>
        <family val="0"/>
        <charset val="1"/>
      </rPr>
      <t xml:space="preserve">10.5%</t>
    </r>
    <r>
      <rPr>
        <sz val="10"/>
        <rFont val="Noto Sans CJK SC"/>
        <family val="2"/>
      </rPr>
      <t xml:space="preserve">で、肺葉内型が</t>
    </r>
    <r>
      <rPr>
        <sz val="10"/>
        <rFont val="Arial"/>
        <family val="0"/>
        <charset val="1"/>
      </rPr>
      <t xml:space="preserve">90.7%</t>
    </r>
    <r>
      <rPr>
        <sz val="10"/>
        <rFont val="Noto Sans CJK SC"/>
        <family val="2"/>
      </rPr>
      <t xml:space="preserve">、肺葉外型が</t>
    </r>
    <r>
      <rPr>
        <sz val="10"/>
        <rFont val="Arial"/>
        <family val="0"/>
        <charset val="1"/>
      </rPr>
      <t xml:space="preserve">9.3%</t>
    </r>
    <r>
      <rPr>
        <sz val="10"/>
        <rFont val="Noto Sans CJK SC"/>
        <family val="2"/>
      </rPr>
      <t xml:space="preserve">を占めた。</t>
    </r>
    <r>
      <rPr>
        <sz val="10"/>
        <rFont val="Arial"/>
        <family val="0"/>
        <charset val="1"/>
      </rPr>
      <t xml:space="preserve">CT</t>
    </r>
    <r>
      <rPr>
        <sz val="10"/>
        <rFont val="Noto Sans CJK SC"/>
        <family val="2"/>
      </rPr>
      <t xml:space="preserve">での形態は、腫瘤状が</t>
    </r>
    <r>
      <rPr>
        <sz val="10"/>
        <rFont val="Arial"/>
        <family val="0"/>
        <charset val="1"/>
      </rPr>
      <t xml:space="preserve">50.5%</t>
    </r>
    <r>
      <rPr>
        <sz val="10"/>
        <rFont val="Noto Sans CJK SC"/>
        <family val="2"/>
      </rPr>
      <t xml:space="preserve">と最も多く、次いで嚢胞状が</t>
    </r>
    <r>
      <rPr>
        <sz val="10"/>
        <rFont val="Arial"/>
        <family val="0"/>
        <charset val="1"/>
      </rPr>
      <t xml:space="preserve">20.6%</t>
    </r>
    <r>
      <rPr>
        <sz val="10"/>
        <rFont val="Noto Sans CJK SC"/>
        <family val="2"/>
      </rPr>
      <t xml:space="preserve">だった。</t>
    </r>
  </si>
  <si>
    <t xml:space="preserve">中国の単一施設</t>
  </si>
  <si>
    <r>
      <rPr>
        <sz val="10"/>
        <rFont val="Noto Sans CJK SC"/>
        <family val="2"/>
      </rPr>
      <t xml:space="preserve">医学各論 Ⅳ</t>
    </r>
    <r>
      <rPr>
        <sz val="10"/>
        <rFont val="Arial"/>
        <family val="0"/>
        <charset val="1"/>
      </rPr>
      <t xml:space="preserve">-2-B-③</t>
    </r>
    <r>
      <rPr>
        <sz val="10"/>
        <rFont val="Noto Sans CJK SC"/>
        <family val="2"/>
      </rPr>
      <t xml:space="preserve">（肺分画症、</t>
    </r>
    <r>
      <rPr>
        <sz val="10"/>
        <rFont val="Arial"/>
        <family val="0"/>
        <charset val="1"/>
      </rPr>
      <t xml:space="preserve">c</t>
    </r>
    <r>
      <rPr>
        <sz val="10"/>
        <rFont val="Noto Sans CJK SC"/>
        <family val="2"/>
      </rPr>
      <t xml:space="preserve">）</t>
    </r>
  </si>
  <si>
    <t xml:space="preserve">SRC-533</t>
  </si>
  <si>
    <t xml:space="preserve">Ren S, Yang L, Xiao Y, Tong Z, Wang L, Hu Y. Pulmonary sequestration in adult patients: a single-center retrospective study. Respir Res. 2023;24(1):13</t>
  </si>
  <si>
    <t xml:space="preserve">10.1186/s12931-023-02320-w</t>
  </si>
  <si>
    <t xml:space="preserve">36635696</t>
  </si>
  <si>
    <t xml:space="preserve">手術に至った成人例のみの集計であり、無症状のまま経過する例や未手術例を含めた全体の分布とは異なる可能性がある。</t>
  </si>
  <si>
    <t xml:space="preserve">RO-039</t>
  </si>
  <si>
    <t xml:space="preserve">肺損傷</t>
  </si>
  <si>
    <r>
      <rPr>
        <sz val="10"/>
        <rFont val="Noto Sans CJK SC"/>
        <family val="2"/>
      </rPr>
      <t xml:space="preserve">肺挫傷は鈍的胸部外傷の</t>
    </r>
    <r>
      <rPr>
        <sz val="10"/>
        <rFont val="Arial"/>
        <family val="0"/>
        <charset val="1"/>
      </rPr>
      <t xml:space="preserve">25</t>
    </r>
    <r>
      <rPr>
        <sz val="10"/>
        <rFont val="Noto Sans CJK SC"/>
        <family val="2"/>
      </rPr>
      <t xml:space="preserve">〜</t>
    </r>
    <r>
      <rPr>
        <sz val="10"/>
        <rFont val="Arial"/>
        <family val="0"/>
        <charset val="1"/>
      </rPr>
      <t xml:space="preserve">35%</t>
    </r>
    <r>
      <rPr>
        <sz val="10"/>
        <rFont val="Noto Sans CJK SC"/>
        <family val="2"/>
      </rPr>
      <t xml:space="preserve">に生じ、肺組織の裂傷を伴わずに肺胞の毛細血管が損傷して血液や液体が肺組織内にたまり、ガス交換が障害される病態である。治療は支持療法が中心で、酸素投与と、適応がある場合の人工呼吸を行う。</t>
    </r>
  </si>
  <si>
    <r>
      <rPr>
        <sz val="10"/>
        <rFont val="Noto Sans CJK SC"/>
        <family val="2"/>
      </rPr>
      <t xml:space="preserve">医学各論 Ⅳ</t>
    </r>
    <r>
      <rPr>
        <sz val="10"/>
        <rFont val="Arial"/>
        <family val="0"/>
        <charset val="1"/>
      </rPr>
      <t xml:space="preserve">-2-D-②</t>
    </r>
    <r>
      <rPr>
        <sz val="10"/>
        <rFont val="Noto Sans CJK SC"/>
        <family val="2"/>
      </rPr>
      <t xml:space="preserve">（肺損傷、</t>
    </r>
    <r>
      <rPr>
        <sz val="10"/>
        <rFont val="Arial"/>
        <family val="0"/>
        <charset val="1"/>
      </rPr>
      <t xml:space="preserve">b</t>
    </r>
    <r>
      <rPr>
        <sz val="10"/>
        <rFont val="Noto Sans CJK SC"/>
        <family val="2"/>
      </rPr>
      <t xml:space="preserve">）</t>
    </r>
  </si>
  <si>
    <t xml:space="preserve">SRC-534</t>
  </si>
  <si>
    <t xml:space="preserve">Ganie FA, Lone H, Lone GN, Wani ML, Singh S, Dar AM, Wani N, Wani SN, Nazeer N. Lung Contusion: A Clinico-Pathological Entity with Unpredictable Clinical Course. Bull Emerg Trauma. 2013;1(1):7-16</t>
  </si>
  <si>
    <t xml:space="preserve">27162815</t>
  </si>
  <si>
    <r>
      <rPr>
        <sz val="10"/>
        <rFont val="Arial"/>
        <family val="0"/>
        <charset val="1"/>
      </rPr>
      <t xml:space="preserve">DOI </t>
    </r>
    <r>
      <rPr>
        <sz val="10"/>
        <rFont val="Noto Sans CJK SC"/>
        <family val="2"/>
      </rPr>
      <t xml:space="preserve">は誌面と抄録ページの表示で確認できなかったため </t>
    </r>
    <r>
      <rPr>
        <sz val="10"/>
        <rFont val="Arial"/>
        <family val="0"/>
        <charset val="1"/>
      </rPr>
      <t xml:space="preserve">null </t>
    </r>
    <r>
      <rPr>
        <sz val="10"/>
        <rFont val="Noto Sans CJK SC"/>
        <family val="2"/>
      </rPr>
      <t xml:space="preserve">とした。出典のライセンスも未確認。本文中で引用されていた死亡率</t>
    </r>
    <r>
      <rPr>
        <sz val="10"/>
        <rFont val="Arial"/>
        <family val="0"/>
        <charset val="1"/>
      </rPr>
      <t xml:space="preserve">10</t>
    </r>
    <r>
      <rPr>
        <sz val="10"/>
        <rFont val="Noto Sans CJK SC"/>
        <family val="2"/>
      </rPr>
      <t xml:space="preserve">〜</t>
    </r>
    <r>
      <rPr>
        <sz val="10"/>
        <rFont val="Arial"/>
        <family val="0"/>
        <charset val="1"/>
      </rPr>
      <t xml:space="preserve">25%</t>
    </r>
    <r>
      <rPr>
        <sz val="10"/>
        <rFont val="Noto Sans CJK SC"/>
        <family val="2"/>
      </rPr>
      <t xml:space="preserve">は二次引用のため、主張文には採用していない。</t>
    </r>
  </si>
  <si>
    <t xml:space="preserve">RO-040</t>
  </si>
  <si>
    <r>
      <rPr>
        <sz val="10"/>
        <rFont val="Noto Sans CJK SC"/>
        <family val="2"/>
      </rPr>
      <t xml:space="preserve">中枢気道狭窄では、労作時の呼吸困難は内腔が約</t>
    </r>
    <r>
      <rPr>
        <sz val="10"/>
        <rFont val="Arial"/>
        <family val="0"/>
        <charset val="1"/>
      </rPr>
      <t xml:space="preserve">8 mm</t>
    </r>
    <r>
      <rPr>
        <sz val="10"/>
        <rFont val="Noto Sans CJK SC"/>
        <family val="2"/>
      </rPr>
      <t xml:space="preserve">まで、安静時の呼吸困難は</t>
    </r>
    <r>
      <rPr>
        <sz val="10"/>
        <rFont val="Arial"/>
        <family val="0"/>
        <charset val="1"/>
      </rPr>
      <t xml:space="preserve">5 mm</t>
    </r>
    <r>
      <rPr>
        <sz val="10"/>
        <rFont val="Noto Sans CJK SC"/>
        <family val="2"/>
      </rPr>
      <t xml:space="preserve">未満まで狭くなって現れるとされ、初発症状は呼吸困難と喘鳴（</t>
    </r>
    <r>
      <rPr>
        <sz val="10"/>
        <rFont val="Arial"/>
        <family val="0"/>
        <charset val="1"/>
      </rPr>
      <t xml:space="preserve">stridor</t>
    </r>
    <r>
      <rPr>
        <sz val="10"/>
        <rFont val="Noto Sans CJK SC"/>
        <family val="2"/>
      </rPr>
      <t xml:space="preserve">）が約半数を占める。診断には気管用の撮像条件の胸部 </t>
    </r>
    <r>
      <rPr>
        <sz val="10"/>
        <rFont val="Arial"/>
        <family val="0"/>
        <charset val="1"/>
      </rPr>
      <t xml:space="preserve">CT </t>
    </r>
    <r>
      <rPr>
        <sz val="10"/>
        <rFont val="Noto Sans CJK SC"/>
        <family val="2"/>
      </rPr>
      <t xml:space="preserve">が有用である（感度約</t>
    </r>
    <r>
      <rPr>
        <sz val="10"/>
        <rFont val="Arial"/>
        <family val="0"/>
        <charset val="1"/>
      </rPr>
      <t xml:space="preserve">97%</t>
    </r>
    <r>
      <rPr>
        <sz val="10"/>
        <rFont val="Noto Sans CJK SC"/>
        <family val="2"/>
      </rPr>
      <t xml:space="preserve">）。治療に使う気道ステントのうち、金属ステントは肉芽形成や破損の問題から良性狭窄には勧められず（</t>
    </r>
    <r>
      <rPr>
        <sz val="10"/>
        <rFont val="Arial"/>
        <family val="0"/>
        <charset val="1"/>
      </rPr>
      <t xml:space="preserve">2005</t>
    </r>
    <r>
      <rPr>
        <sz val="10"/>
        <rFont val="Noto Sans CJK SC"/>
        <family val="2"/>
      </rPr>
      <t xml:space="preserve">年の米国 </t>
    </r>
    <r>
      <rPr>
        <sz val="10"/>
        <rFont val="Arial"/>
        <family val="0"/>
        <charset val="1"/>
      </rPr>
      <t xml:space="preserve">FDA </t>
    </r>
    <r>
      <rPr>
        <sz val="10"/>
        <rFont val="Noto Sans CJK SC"/>
        <family val="2"/>
      </rPr>
      <t xml:space="preserve">の警告）、シリコンステントは抜去や位置の調整がしやすいが、移動や痰の貯留が起こりやすい。</t>
    </r>
  </si>
  <si>
    <t xml:space="preserve">SRC-537</t>
  </si>
  <si>
    <t xml:space="preserve">Guedes F, Branquinho MV, Sousa AC, et al. Central airway obstruction: is it time to move forward? BMC Pulm Med 2022;22:68</t>
  </si>
  <si>
    <t xml:space="preserve">10.1186/s12890-022-01862-x</t>
  </si>
  <si>
    <t xml:space="preserve">叙述的レビューに引用された研究の数値で、一次資料は未照合（二次資料経由）</t>
  </si>
  <si>
    <t xml:space="preserve">RO-041</t>
  </si>
  <si>
    <r>
      <rPr>
        <sz val="10"/>
        <rFont val="Noto Sans CJK SC"/>
        <family val="2"/>
      </rPr>
      <t xml:space="preserve">肺挫傷による呼吸不全は受傷後</t>
    </r>
    <r>
      <rPr>
        <sz val="10"/>
        <rFont val="Arial"/>
        <family val="0"/>
        <charset val="1"/>
      </rPr>
      <t xml:space="preserve">24</t>
    </r>
    <r>
      <rPr>
        <sz val="10"/>
        <rFont val="Noto Sans CJK SC"/>
        <family val="2"/>
      </rPr>
      <t xml:space="preserve">〜</t>
    </r>
    <r>
      <rPr>
        <sz val="10"/>
        <rFont val="Arial"/>
        <family val="0"/>
        <charset val="1"/>
      </rPr>
      <t xml:space="preserve">48</t>
    </r>
    <r>
      <rPr>
        <sz val="10"/>
        <rFont val="Noto Sans CJK SC"/>
        <family val="2"/>
      </rPr>
      <t xml:space="preserve">時間で明らかになることが多い。胸部エックス線は受傷早期の感度が低く、</t>
    </r>
    <r>
      <rPr>
        <sz val="10"/>
        <rFont val="Arial"/>
        <family val="0"/>
        <charset val="1"/>
      </rPr>
      <t xml:space="preserve">CT </t>
    </r>
    <r>
      <rPr>
        <sz val="10"/>
        <rFont val="Noto Sans CJK SC"/>
        <family val="2"/>
      </rPr>
      <t xml:space="preserve">のほうが早く検出でき重症度の評価にも用いられる。管理では肺保護換気（</t>
    </r>
    <r>
      <rPr>
        <sz val="10"/>
        <rFont val="Arial"/>
        <family val="0"/>
        <charset val="1"/>
      </rPr>
      <t xml:space="preserve">1</t>
    </r>
    <r>
      <rPr>
        <sz val="10"/>
        <rFont val="Noto Sans CJK SC"/>
        <family val="2"/>
      </rPr>
      <t xml:space="preserve">回換気量 約</t>
    </r>
    <r>
      <rPr>
        <sz val="10"/>
        <rFont val="Arial"/>
        <family val="0"/>
        <charset val="1"/>
      </rPr>
      <t xml:space="preserve">6 mL/kg </t>
    </r>
    <r>
      <rPr>
        <sz val="10"/>
        <rFont val="Noto Sans CJK SC"/>
        <family val="2"/>
      </rPr>
      <t xml:space="preserve">予測体重、プラトー圧</t>
    </r>
    <r>
      <rPr>
        <sz val="10"/>
        <rFont val="Arial"/>
        <family val="0"/>
        <charset val="1"/>
      </rPr>
      <t xml:space="preserve">30 cmH2O</t>
    </r>
    <r>
      <rPr>
        <sz val="10"/>
        <rFont val="Noto Sans CJK SC"/>
        <family val="2"/>
      </rPr>
      <t xml:space="preserve">未満）と、最初の</t>
    </r>
    <r>
      <rPr>
        <sz val="10"/>
        <rFont val="Arial"/>
        <family val="0"/>
        <charset val="1"/>
      </rPr>
      <t xml:space="preserve">72</t>
    </r>
    <r>
      <rPr>
        <sz val="10"/>
        <rFont val="Noto Sans CJK SC"/>
        <family val="2"/>
      </rPr>
      <t xml:space="preserve">時間の過剰な水分負荷を避けることが勧められ、副腎皮質ステロイドや感染のない時期の予防的抗菌薬のルーチン投与は勧められない。</t>
    </r>
  </si>
  <si>
    <t xml:space="preserve">SRC-546</t>
  </si>
  <si>
    <t xml:space="preserve">Chau HS, Gutkin PM, Knight AW, Forrester JD. Contemporary management of pulmonary contusions: a narrative review. Curr Chall Thorac Surg 2025;7:26</t>
  </si>
  <si>
    <t xml:space="preserve">10.21037/ccts-25-18</t>
  </si>
  <si>
    <r>
      <rPr>
        <sz val="10"/>
        <rFont val="Noto Sans CJK SC"/>
        <family val="2"/>
      </rPr>
      <t xml:space="preserve">叙述的レビューの記載。挫傷の容積</t>
    </r>
    <r>
      <rPr>
        <sz val="10"/>
        <rFont val="Arial"/>
        <family val="0"/>
        <charset val="1"/>
      </rPr>
      <t xml:space="preserve">20%</t>
    </r>
    <r>
      <rPr>
        <sz val="10"/>
        <rFont val="Noto Sans CJK SC"/>
        <family val="2"/>
      </rPr>
      <t xml:space="preserve">以上で </t>
    </r>
    <r>
      <rPr>
        <sz val="10"/>
        <rFont val="Arial"/>
        <family val="0"/>
        <charset val="1"/>
      </rPr>
      <t xml:space="preserve">ARDS </t>
    </r>
    <r>
      <rPr>
        <sz val="10"/>
        <rFont val="Noto Sans CJK SC"/>
        <family val="2"/>
      </rPr>
      <t xml:space="preserve">が</t>
    </r>
    <r>
      <rPr>
        <sz val="10"/>
        <rFont val="Arial"/>
        <family val="0"/>
        <charset val="1"/>
      </rPr>
      <t xml:space="preserve">82%</t>
    </r>
    <r>
      <rPr>
        <sz val="10"/>
        <rFont val="Noto Sans CJK SC"/>
        <family val="2"/>
      </rPr>
      <t xml:space="preserve">（</t>
    </r>
    <r>
      <rPr>
        <sz val="10"/>
        <rFont val="Arial"/>
        <family val="0"/>
        <charset val="1"/>
      </rPr>
      <t xml:space="preserve">20%</t>
    </r>
    <r>
      <rPr>
        <sz val="10"/>
        <rFont val="Noto Sans CJK SC"/>
        <family val="2"/>
      </rPr>
      <t xml:space="preserve">未満では</t>
    </r>
    <r>
      <rPr>
        <sz val="10"/>
        <rFont val="Arial"/>
        <family val="0"/>
        <charset val="1"/>
      </rPr>
      <t xml:space="preserve">22%</t>
    </r>
    <r>
      <rPr>
        <sz val="10"/>
        <rFont val="Noto Sans CJK SC"/>
        <family val="2"/>
      </rPr>
      <t xml:space="preserve">）などの数値は引用元が別の研究で、一次資料は未照合（二次資料経由）</t>
    </r>
  </si>
  <si>
    <t xml:space="preserve">IL-001</t>
  </si>
  <si>
    <t xml:space="preserve">特発性間質性肺炎</t>
  </si>
  <si>
    <r>
      <rPr>
        <sz val="10"/>
        <rFont val="Arial"/>
        <family val="0"/>
        <charset val="1"/>
      </rPr>
      <t xml:space="preserve">2025</t>
    </r>
    <r>
      <rPr>
        <sz val="10"/>
        <rFont val="Noto Sans CJK SC"/>
        <family val="2"/>
      </rPr>
      <t xml:space="preserve">年の </t>
    </r>
    <r>
      <rPr>
        <sz val="10"/>
        <rFont val="Arial"/>
        <family val="0"/>
        <charset val="1"/>
      </rPr>
      <t xml:space="preserve">ERS/ATS </t>
    </r>
    <r>
      <rPr>
        <sz val="10"/>
        <rFont val="Noto Sans CJK SC"/>
        <family val="2"/>
      </rPr>
      <t xml:space="preserve">による間質性肺炎の国際分類の改訂では、対象を特発性のものから二次性の原因を含む間質性肺炎全体に広げ、急性間質性肺炎を特発性びまん性肺胞傷害、剝離性間質性肺炎を肺胞マクロファージ肺炎と呼び替え、細気管支中心性間質性肺炎を主要な病型に加えた。</t>
    </r>
  </si>
  <si>
    <r>
      <rPr>
        <sz val="10"/>
        <rFont val="Arial"/>
        <family val="0"/>
        <charset val="1"/>
      </rPr>
      <t xml:space="preserve">PS-02-07-05 (id: JkxnuRE)</t>
    </r>
    <r>
      <rPr>
        <sz val="10"/>
        <rFont val="Noto Sans CJK SC"/>
        <family val="2"/>
      </rPr>
      <t xml:space="preserve">；</t>
    </r>
    <r>
      <rPr>
        <sz val="10"/>
        <rFont val="Arial"/>
        <family val="0"/>
        <charset val="1"/>
      </rPr>
      <t xml:space="preserve">TBL-01-00-218 (id: JlvnlyY)</t>
    </r>
  </si>
  <si>
    <t xml:space="preserve">SRC-411</t>
  </si>
  <si>
    <t xml:space="preserve">Ryerson CJ, Adegunsoye A, Piciucchi S, et al. Update of the International Multidisciplinary Classification of the Interstitial Pneumonias: An ERS/ATS Statement. Eur Respir J 2025;2500158</t>
  </si>
  <si>
    <t xml:space="preserve">10.1183/13993003.00158-2025</t>
  </si>
  <si>
    <r>
      <rPr>
        <sz val="10"/>
        <rFont val="Noto Sans CJK SC"/>
        <family val="2"/>
      </rPr>
      <t xml:space="preserve">抄録（</t>
    </r>
    <r>
      <rPr>
        <sz val="10"/>
        <rFont val="Arial"/>
        <family val="0"/>
        <charset val="1"/>
      </rPr>
      <t xml:space="preserve">ERS </t>
    </r>
    <r>
      <rPr>
        <sz val="10"/>
        <rFont val="Noto Sans CJK SC"/>
        <family val="2"/>
      </rPr>
      <t xml:space="preserve">の配信ページ）で確認。本文は未確認。</t>
    </r>
    <r>
      <rPr>
        <sz val="10"/>
        <rFont val="Arial"/>
        <family val="0"/>
        <charset val="1"/>
      </rPr>
      <t xml:space="preserve">PMID </t>
    </r>
    <r>
      <rPr>
        <sz val="10"/>
        <rFont val="Noto Sans CJK SC"/>
        <family val="2"/>
      </rPr>
      <t xml:space="preserve">未確認。出題基準（令和</t>
    </r>
    <r>
      <rPr>
        <sz val="10"/>
        <rFont val="Arial"/>
        <family val="0"/>
        <charset val="1"/>
      </rPr>
      <t xml:space="preserve">6</t>
    </r>
    <r>
      <rPr>
        <sz val="10"/>
        <rFont val="Noto Sans CJK SC"/>
        <family val="2"/>
      </rPr>
      <t xml:space="preserve">年版）と国内の教科書的分類は</t>
    </r>
    <r>
      <rPr>
        <sz val="10"/>
        <rFont val="Arial"/>
        <family val="0"/>
        <charset val="1"/>
      </rPr>
      <t xml:space="preserve">2013</t>
    </r>
    <r>
      <rPr>
        <sz val="10"/>
        <rFont val="Noto Sans CJK SC"/>
        <family val="2"/>
      </rPr>
      <t xml:space="preserve">年分類にもとづくため、用語の切り替え時期は国内の動向を見て判断する。</t>
    </r>
  </si>
  <si>
    <t xml:space="preserve">IL-002</t>
  </si>
  <si>
    <r>
      <rPr>
        <sz val="10"/>
        <rFont val="Arial"/>
        <family val="0"/>
        <charset val="1"/>
      </rPr>
      <t xml:space="preserve">2013</t>
    </r>
    <r>
      <rPr>
        <sz val="10"/>
        <rFont val="Noto Sans CJK SC"/>
        <family val="2"/>
      </rPr>
      <t xml:space="preserve">年の </t>
    </r>
    <r>
      <rPr>
        <sz val="10"/>
        <rFont val="Arial"/>
        <family val="0"/>
        <charset val="1"/>
      </rPr>
      <t xml:space="preserve">ATS/ERS </t>
    </r>
    <r>
      <rPr>
        <sz val="10"/>
        <rFont val="Noto Sans CJK SC"/>
        <family val="2"/>
      </rPr>
      <t xml:space="preserve">による特発性間質性肺炎の分類の改訂では、非特異性間質性肺炎の定義を明確にし、</t>
    </r>
    <r>
      <rPr>
        <sz val="10"/>
        <rFont val="Arial"/>
        <family val="0"/>
        <charset val="1"/>
      </rPr>
      <t xml:space="preserve">IPF </t>
    </r>
    <r>
      <rPr>
        <sz val="10"/>
        <rFont val="Noto Sans CJK SC"/>
        <family val="2"/>
      </rPr>
      <t xml:space="preserve">と非特異性間質性肺炎の経過が一様でないことを認め、分類しにくい例について実際の経過にもとづく分類を提案し、胸膜肺実質線維弾性症を含む稀な病型の群を設けた。</t>
    </r>
  </si>
  <si>
    <r>
      <rPr>
        <sz val="10"/>
        <rFont val="Noto Sans CJK SC"/>
        <family val="2"/>
      </rPr>
      <t xml:space="preserve">医学各論 Ⅳ</t>
    </r>
    <r>
      <rPr>
        <sz val="10"/>
        <rFont val="Arial"/>
        <family val="0"/>
        <charset val="1"/>
      </rPr>
      <t xml:space="preserve">-4-A-②</t>
    </r>
    <r>
      <rPr>
        <sz val="10"/>
        <rFont val="Noto Sans CJK SC"/>
        <family val="2"/>
      </rPr>
      <t xml:space="preserve">（非特異性間質性肺炎</t>
    </r>
    <r>
      <rPr>
        <sz val="10"/>
        <rFont val="Arial"/>
        <family val="0"/>
        <charset val="1"/>
      </rPr>
      <t xml:space="preserve">&lt;NSIP&gt;</t>
    </r>
    <r>
      <rPr>
        <sz val="10"/>
        <rFont val="Noto Sans CJK SC"/>
        <family val="2"/>
      </rPr>
      <t xml:space="preserve">、</t>
    </r>
    <r>
      <rPr>
        <sz val="10"/>
        <rFont val="Arial"/>
        <family val="0"/>
        <charset val="1"/>
      </rPr>
      <t xml:space="preserve">b</t>
    </r>
    <r>
      <rPr>
        <sz val="10"/>
        <rFont val="Noto Sans CJK SC"/>
        <family val="2"/>
      </rPr>
      <t xml:space="preserve">）</t>
    </r>
  </si>
  <si>
    <t xml:space="preserve">SRC-412</t>
  </si>
  <si>
    <t xml:space="preserve">Travis WD, Costabel U, Hansell DM, et al. An official American Thoracic Society/European Respiratory Society statement: Update of the international multidisciplinary classification of the idiopathic interstitial pneumonias. Am J Respir Crit Care Med 2013;188(6):733-748</t>
  </si>
  <si>
    <t xml:space="preserve">10.1164/rccm.201308-1483ST</t>
  </si>
  <si>
    <t xml:space="preserve">24032382</t>
  </si>
  <si>
    <r>
      <rPr>
        <sz val="10"/>
        <rFont val="Noto Sans CJK SC"/>
        <family val="2"/>
      </rPr>
      <t xml:space="preserve">抄録（</t>
    </r>
    <r>
      <rPr>
        <sz val="10"/>
        <rFont val="Arial"/>
        <family val="0"/>
        <charset val="1"/>
      </rPr>
      <t xml:space="preserve">Weill Cornell </t>
    </r>
    <r>
      <rPr>
        <sz val="10"/>
        <rFont val="Noto Sans CJK SC"/>
        <family val="2"/>
      </rPr>
      <t xml:space="preserve">の書誌ページ）で確認。</t>
    </r>
    <r>
      <rPr>
        <sz val="10"/>
        <rFont val="Arial"/>
        <family val="0"/>
        <charset val="1"/>
      </rPr>
      <t xml:space="preserve">2025</t>
    </r>
    <r>
      <rPr>
        <sz val="10"/>
        <rFont val="Noto Sans CJK SC"/>
        <family val="2"/>
      </rPr>
      <t xml:space="preserve">年に </t>
    </r>
    <r>
      <rPr>
        <sz val="10"/>
        <rFont val="Arial"/>
        <family val="0"/>
        <charset val="1"/>
      </rPr>
      <t xml:space="preserve">ERS/ATS </t>
    </r>
    <r>
      <rPr>
        <sz val="10"/>
        <rFont val="Noto Sans CJK SC"/>
        <family val="2"/>
      </rPr>
      <t xml:space="preserve">の改訂（</t>
    </r>
    <r>
      <rPr>
        <sz val="10"/>
        <rFont val="Arial"/>
        <family val="0"/>
        <charset val="1"/>
      </rPr>
      <t xml:space="preserve">SRC-411</t>
    </r>
    <r>
      <rPr>
        <sz val="10"/>
        <rFont val="Noto Sans CJK SC"/>
        <family val="2"/>
      </rPr>
      <t xml:space="preserve">）が出ており、こちらは旧版。出題基準の病型名（</t>
    </r>
    <r>
      <rPr>
        <sz val="10"/>
        <rFont val="Arial"/>
        <family val="0"/>
        <charset val="1"/>
      </rPr>
      <t xml:space="preserve">NSIP</t>
    </r>
    <r>
      <rPr>
        <sz val="10"/>
        <rFont val="Noto Sans CJK SC"/>
        <family val="2"/>
      </rPr>
      <t xml:space="preserve">・</t>
    </r>
    <r>
      <rPr>
        <sz val="10"/>
        <rFont val="Arial"/>
        <family val="0"/>
        <charset val="1"/>
      </rPr>
      <t xml:space="preserve">COP</t>
    </r>
    <r>
      <rPr>
        <sz val="10"/>
        <rFont val="Noto Sans CJK SC"/>
        <family val="2"/>
      </rPr>
      <t xml:space="preserve">）との対応のために残す。頁は書誌ページに記載がなく、</t>
    </r>
    <r>
      <rPr>
        <sz val="10"/>
        <rFont val="Arial"/>
        <family val="0"/>
        <charset val="1"/>
      </rPr>
      <t xml:space="preserve">733-748 </t>
    </r>
    <r>
      <rPr>
        <sz val="10"/>
        <rFont val="Noto Sans CJK SC"/>
        <family val="2"/>
      </rPr>
      <t xml:space="preserve">は </t>
    </r>
    <r>
      <rPr>
        <sz val="10"/>
        <rFont val="Arial"/>
        <family val="0"/>
        <charset val="1"/>
      </rPr>
      <t xml:space="preserve">API </t>
    </r>
    <r>
      <rPr>
        <sz val="10"/>
        <rFont val="Noto Sans CJK SC"/>
        <family val="2"/>
      </rPr>
      <t xml:space="preserve">照合で確認する。</t>
    </r>
  </si>
  <si>
    <t xml:space="preserve">IL-003</t>
  </si>
  <si>
    <t xml:space="preserve">特発性肺線維症</t>
  </si>
  <si>
    <r>
      <rPr>
        <sz val="10"/>
        <rFont val="Arial"/>
        <family val="0"/>
        <charset val="1"/>
      </rPr>
      <t xml:space="preserve">2022</t>
    </r>
    <r>
      <rPr>
        <sz val="10"/>
        <rFont val="Noto Sans CJK SC"/>
        <family val="2"/>
      </rPr>
      <t xml:space="preserve">年の </t>
    </r>
    <r>
      <rPr>
        <sz val="10"/>
        <rFont val="Arial"/>
        <family val="0"/>
        <charset val="1"/>
      </rPr>
      <t xml:space="preserve">ATS/ERS/JRS/ALAT </t>
    </r>
    <r>
      <rPr>
        <sz val="10"/>
        <rFont val="Noto Sans CJK SC"/>
        <family val="2"/>
      </rPr>
      <t xml:space="preserve">ガイドラインは、</t>
    </r>
    <r>
      <rPr>
        <sz val="10"/>
        <rFont val="Arial"/>
        <family val="0"/>
        <charset val="1"/>
      </rPr>
      <t xml:space="preserve">IPF </t>
    </r>
    <r>
      <rPr>
        <sz val="10"/>
        <rFont val="Noto Sans CJK SC"/>
        <family val="2"/>
      </rPr>
      <t xml:space="preserve">の診断において、経気管支肺クライオ生検を、経験のある施設では外科的肺生検に代わりうる方法とする条件付き推奨を示した。</t>
    </r>
  </si>
  <si>
    <r>
      <rPr>
        <sz val="10"/>
        <rFont val="Noto Sans CJK SC"/>
        <family val="2"/>
      </rPr>
      <t xml:space="preserve">医学各論 Ⅳ</t>
    </r>
    <r>
      <rPr>
        <sz val="10"/>
        <rFont val="Arial"/>
        <family val="0"/>
        <charset val="1"/>
      </rPr>
      <t xml:space="preserve">-4-A-①</t>
    </r>
    <r>
      <rPr>
        <sz val="10"/>
        <rFont val="Noto Sans CJK SC"/>
        <family val="2"/>
      </rPr>
      <t xml:space="preserve">（特発性肺線維症</t>
    </r>
    <r>
      <rPr>
        <sz val="10"/>
        <rFont val="Arial"/>
        <family val="0"/>
        <charset val="1"/>
      </rPr>
      <t xml:space="preserve">&lt;IPF&gt;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</si>
  <si>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TBL-01-00-218 (id: JlvnlyY)</t>
    </r>
    <r>
      <rPr>
        <sz val="10"/>
        <rFont val="Noto Sans CJK SC"/>
        <family val="2"/>
      </rPr>
      <t xml:space="preserve">；</t>
    </r>
    <r>
      <rPr>
        <sz val="10"/>
        <rFont val="Arial"/>
        <family val="0"/>
        <charset val="1"/>
      </rPr>
      <t xml:space="preserve">TBL-02-06-024 (id: JlAKpic)</t>
    </r>
  </si>
  <si>
    <t xml:space="preserve">SRC-410</t>
  </si>
  <si>
    <t xml:space="preserve">Raghu G, Remy-Jardin M, Richeldi L, et al. Idiopathic Pulmonary Fibrosis (an Update) and Progressive Pulmonary Fibrosis in Adults: An Official ATS/ERS/JRS/ALAT Clinical Practice Guideline. Am J Respir Crit Care Med 2022;205:e18-e47</t>
  </si>
  <si>
    <t xml:space="preserve">10.1164/rccm.202202-0399ST</t>
  </si>
  <si>
    <t xml:space="preserve">35486072</t>
  </si>
  <si>
    <r>
      <rPr>
        <sz val="10"/>
        <rFont val="Noto Sans CJK SC"/>
        <family val="2"/>
      </rPr>
      <t xml:space="preserve">抄録の要約で確認（本文は未確認）。</t>
    </r>
    <r>
      <rPr>
        <sz val="10"/>
        <rFont val="Arial"/>
        <family val="0"/>
        <charset val="1"/>
      </rPr>
      <t xml:space="preserve">DOI</t>
    </r>
    <r>
      <rPr>
        <sz val="10"/>
        <rFont val="Noto Sans CJK SC"/>
        <family val="2"/>
      </rPr>
      <t xml:space="preserve">・</t>
    </r>
    <r>
      <rPr>
        <sz val="10"/>
        <rFont val="Arial"/>
        <family val="0"/>
        <charset val="1"/>
      </rPr>
      <t xml:space="preserve">PMID </t>
    </r>
    <r>
      <rPr>
        <sz val="10"/>
        <rFont val="Noto Sans CJK SC"/>
        <family val="2"/>
      </rPr>
      <t xml:space="preserve">は検索結果の </t>
    </r>
    <r>
      <rPr>
        <sz val="10"/>
        <rFont val="Arial"/>
        <family val="0"/>
        <charset val="1"/>
      </rPr>
      <t xml:space="preserve">URL</t>
    </r>
    <r>
      <rPr>
        <sz val="10"/>
        <rFont val="Noto Sans CJK SC"/>
        <family val="2"/>
      </rPr>
      <t xml:space="preserve">（</t>
    </r>
    <r>
      <rPr>
        <sz val="10"/>
        <rFont val="Arial"/>
        <family val="0"/>
        <charset val="1"/>
      </rPr>
      <t xml:space="preserve">qxmd</t>
    </r>
    <r>
      <rPr>
        <sz val="10"/>
        <rFont val="Noto Sans CJK SC"/>
        <family val="2"/>
      </rPr>
      <t xml:space="preserve">・</t>
    </r>
    <r>
      <rPr>
        <sz val="10"/>
        <rFont val="Arial"/>
        <family val="0"/>
        <charset val="1"/>
      </rPr>
      <t xml:space="preserve">Weill Cornell</t>
    </r>
    <r>
      <rPr>
        <sz val="10"/>
        <rFont val="Noto Sans CJK SC"/>
        <family val="2"/>
      </rPr>
      <t xml:space="preserve">）で確認。</t>
    </r>
  </si>
  <si>
    <t xml:space="preserve">IL-004</t>
  </si>
  <si>
    <r>
      <rPr>
        <sz val="10"/>
        <rFont val="Arial"/>
        <family val="0"/>
        <charset val="1"/>
      </rPr>
      <t xml:space="preserve">2022</t>
    </r>
    <r>
      <rPr>
        <sz val="10"/>
        <rFont val="Noto Sans CJK SC"/>
        <family val="2"/>
      </rPr>
      <t xml:space="preserve">年の </t>
    </r>
    <r>
      <rPr>
        <sz val="10"/>
        <rFont val="Arial"/>
        <family val="0"/>
        <charset val="1"/>
      </rPr>
      <t xml:space="preserve">ATS/ERS/JRS/ALAT </t>
    </r>
    <r>
      <rPr>
        <sz val="10"/>
        <rFont val="Noto Sans CJK SC"/>
        <family val="2"/>
      </rPr>
      <t xml:space="preserve">ガイドラインは、</t>
    </r>
    <r>
      <rPr>
        <sz val="10"/>
        <rFont val="Arial"/>
        <family val="0"/>
        <charset val="1"/>
      </rPr>
      <t xml:space="preserve">IPF </t>
    </r>
    <r>
      <rPr>
        <sz val="10"/>
        <rFont val="Noto Sans CJK SC"/>
        <family val="2"/>
      </rPr>
      <t xml:space="preserve">の治療を目的とした制酸薬の投与と逆流防止手術を、いずれも行わないことを条件付きで推奨した。</t>
    </r>
  </si>
  <si>
    <t xml:space="preserve">抄録の要約で確認（本文は未確認）。</t>
  </si>
  <si>
    <t xml:space="preserve">IL-005</t>
  </si>
  <si>
    <t xml:space="preserve">進行性肺線維症</t>
  </si>
  <si>
    <r>
      <rPr>
        <sz val="10"/>
        <rFont val="Arial"/>
        <family val="0"/>
        <charset val="1"/>
      </rPr>
      <t xml:space="preserve">2022</t>
    </r>
    <r>
      <rPr>
        <sz val="10"/>
        <rFont val="Noto Sans CJK SC"/>
        <family val="2"/>
      </rPr>
      <t xml:space="preserve">年の </t>
    </r>
    <r>
      <rPr>
        <sz val="10"/>
        <rFont val="Arial"/>
        <family val="0"/>
        <charset val="1"/>
      </rPr>
      <t xml:space="preserve">ATS/ERS/JRS/ALAT </t>
    </r>
    <r>
      <rPr>
        <sz val="10"/>
        <rFont val="Noto Sans CJK SC"/>
        <family val="2"/>
      </rPr>
      <t xml:space="preserve">ガイドラインは、進行性肺線維症（</t>
    </r>
    <r>
      <rPr>
        <sz val="10"/>
        <rFont val="Arial"/>
        <family val="0"/>
        <charset val="1"/>
      </rPr>
      <t xml:space="preserve">PPF</t>
    </r>
    <r>
      <rPr>
        <sz val="10"/>
        <rFont val="Noto Sans CJK SC"/>
        <family val="2"/>
      </rPr>
      <t xml:space="preserve">）を、</t>
    </r>
    <r>
      <rPr>
        <sz val="10"/>
        <rFont val="Arial"/>
        <family val="0"/>
        <charset val="1"/>
      </rPr>
      <t xml:space="preserve">IPF </t>
    </r>
    <r>
      <rPr>
        <sz val="10"/>
        <rFont val="Noto Sans CJK SC"/>
        <family val="2"/>
      </rPr>
      <t xml:space="preserve">以外の間質性肺疾患で、ほかに説明のつく原因がないまま、過去</t>
    </r>
    <r>
      <rPr>
        <sz val="10"/>
        <rFont val="Arial"/>
        <family val="0"/>
        <charset val="1"/>
      </rPr>
      <t xml:space="preserve">1</t>
    </r>
    <r>
      <rPr>
        <sz val="10"/>
        <rFont val="Noto Sans CJK SC"/>
        <family val="2"/>
      </rPr>
      <t xml:space="preserve">年以内に症状の悪化・画像上の進行・肺機能上の進行の</t>
    </r>
    <r>
      <rPr>
        <sz val="10"/>
        <rFont val="Arial"/>
        <family val="0"/>
        <charset val="1"/>
      </rPr>
      <t xml:space="preserve">3</t>
    </r>
    <r>
      <rPr>
        <sz val="10"/>
        <rFont val="Noto Sans CJK SC"/>
        <family val="2"/>
      </rPr>
      <t xml:space="preserve">つのうち</t>
    </r>
    <r>
      <rPr>
        <sz val="10"/>
        <rFont val="Arial"/>
        <family val="0"/>
        <charset val="1"/>
      </rPr>
      <t xml:space="preserve">2</t>
    </r>
    <r>
      <rPr>
        <sz val="10"/>
        <rFont val="Noto Sans CJK SC"/>
        <family val="2"/>
      </rPr>
      <t xml:space="preserve">つ以上を満たすものと定義した。</t>
    </r>
  </si>
  <si>
    <r>
      <rPr>
        <sz val="10"/>
        <rFont val="Arial"/>
        <family val="0"/>
        <charset val="1"/>
      </rPr>
      <t xml:space="preserve">PS-02-07-05 (id: JkxnuRE)</t>
    </r>
    <r>
      <rPr>
        <sz val="10"/>
        <rFont val="Noto Sans CJK SC"/>
        <family val="2"/>
      </rPr>
      <t xml:space="preserve">；</t>
    </r>
    <r>
      <rPr>
        <sz val="10"/>
        <rFont val="Arial"/>
        <family val="0"/>
        <charset val="1"/>
      </rPr>
      <t xml:space="preserve">TBL-01-00-218 (id: JlvnlyY)</t>
    </r>
    <r>
      <rPr>
        <sz val="10"/>
        <rFont val="Noto Sans CJK SC"/>
        <family val="2"/>
      </rPr>
      <t xml:space="preserve">；</t>
    </r>
    <r>
      <rPr>
        <sz val="10"/>
        <rFont val="Arial"/>
        <family val="0"/>
        <charset val="1"/>
      </rPr>
      <t xml:space="preserve">TBL-01-00-219 (id: Jlvnlyc)</t>
    </r>
  </si>
  <si>
    <r>
      <rPr>
        <sz val="10"/>
        <rFont val="Noto Sans CJK SC"/>
        <family val="2"/>
      </rPr>
      <t xml:space="preserve">抄録の要約で確認。肺機能上の進行の具体的な閾値（</t>
    </r>
    <r>
      <rPr>
        <sz val="10"/>
        <rFont val="Arial"/>
        <family val="0"/>
        <charset val="1"/>
      </rPr>
      <t xml:space="preserve">FVC</t>
    </r>
    <r>
      <rPr>
        <sz val="10"/>
        <rFont val="Noto Sans CJK SC"/>
        <family val="2"/>
      </rPr>
      <t xml:space="preserve">・</t>
    </r>
    <r>
      <rPr>
        <sz val="10"/>
        <rFont val="Arial"/>
        <family val="0"/>
        <charset val="1"/>
      </rPr>
      <t xml:space="preserve">DLco </t>
    </r>
    <r>
      <rPr>
        <sz val="10"/>
        <rFont val="Noto Sans CJK SC"/>
        <family val="2"/>
      </rPr>
      <t xml:space="preserve">の低下幅）は本文で確認していないため書いていない。出題基準 Ⅳ に </t>
    </r>
    <r>
      <rPr>
        <sz val="10"/>
        <rFont val="Arial"/>
        <family val="0"/>
        <charset val="1"/>
      </rPr>
      <t xml:space="preserve">PPF </t>
    </r>
    <r>
      <rPr>
        <sz val="10"/>
        <rFont val="Noto Sans CJK SC"/>
        <family val="2"/>
      </rPr>
      <t xml:space="preserve">の項目はないため </t>
    </r>
    <r>
      <rPr>
        <sz val="10"/>
        <rFont val="Arial"/>
        <family val="0"/>
        <charset val="1"/>
      </rPr>
      <t xml:space="preserve">kokushi </t>
    </r>
    <r>
      <rPr>
        <sz val="10"/>
        <rFont val="Noto Sans CJK SC"/>
        <family val="2"/>
      </rPr>
      <t xml:space="preserve">は </t>
    </r>
    <r>
      <rPr>
        <sz val="10"/>
        <rFont val="Arial"/>
        <family val="0"/>
        <charset val="1"/>
      </rPr>
      <t xml:space="preserve">null</t>
    </r>
    <r>
      <rPr>
        <sz val="10"/>
        <rFont val="Noto Sans CJK SC"/>
        <family val="2"/>
      </rPr>
      <t xml:space="preserve">。</t>
    </r>
  </si>
  <si>
    <t xml:space="preserve">IL-006</t>
  </si>
  <si>
    <r>
      <rPr>
        <sz val="10"/>
        <rFont val="Arial"/>
        <family val="0"/>
        <charset val="1"/>
      </rPr>
      <t xml:space="preserve">2022</t>
    </r>
    <r>
      <rPr>
        <sz val="10"/>
        <rFont val="Noto Sans CJK SC"/>
        <family val="2"/>
      </rPr>
      <t xml:space="preserve">年の </t>
    </r>
    <r>
      <rPr>
        <sz val="10"/>
        <rFont val="Arial"/>
        <family val="0"/>
        <charset val="1"/>
      </rPr>
      <t xml:space="preserve">ATS/ERS/JRS/ALAT </t>
    </r>
    <r>
      <rPr>
        <sz val="10"/>
        <rFont val="Noto Sans CJK SC"/>
        <family val="2"/>
      </rPr>
      <t xml:space="preserve">ガイドラインは、進行性肺線維症にニンテダニブを使うことを条件付きで推奨し、ピルフェニドンについては推奨を出さず、さらなる研究を求めた。</t>
    </r>
  </si>
  <si>
    <r>
      <rPr>
        <sz val="10"/>
        <rFont val="Noto Sans CJK SC"/>
        <family val="2"/>
      </rPr>
      <t xml:space="preserve">抄録の要約で確認。国内での </t>
    </r>
    <r>
      <rPr>
        <sz val="10"/>
        <rFont val="Arial"/>
        <family val="0"/>
        <charset val="1"/>
      </rPr>
      <t xml:space="preserve">PPF</t>
    </r>
    <r>
      <rPr>
        <sz val="10"/>
        <rFont val="Noto Sans CJK SC"/>
        <family val="2"/>
      </rPr>
      <t xml:space="preserve">（進行性線維化を伴う間質性肺疾患）へのニンテダニブの承認時期は添付文書で確認していない。</t>
    </r>
  </si>
  <si>
    <t xml:space="preserve">IL-007</t>
  </si>
  <si>
    <r>
      <rPr>
        <sz val="10"/>
        <rFont val="Arial"/>
        <family val="0"/>
        <charset val="1"/>
      </rPr>
      <t xml:space="preserve">IPF </t>
    </r>
    <r>
      <rPr>
        <sz val="10"/>
        <rFont val="Noto Sans CJK SC"/>
        <family val="2"/>
      </rPr>
      <t xml:space="preserve">を対象とした </t>
    </r>
    <r>
      <rPr>
        <sz val="10"/>
        <rFont val="Arial"/>
        <family val="0"/>
        <charset val="1"/>
      </rPr>
      <t xml:space="preserve">INPULSIS-1</t>
    </r>
    <r>
      <rPr>
        <sz val="10"/>
        <rFont val="Noto Sans CJK SC"/>
        <family val="2"/>
      </rPr>
      <t xml:space="preserve">・</t>
    </r>
    <r>
      <rPr>
        <sz val="10"/>
        <rFont val="Arial"/>
        <family val="0"/>
        <charset val="1"/>
      </rPr>
      <t xml:space="preserve">INPULSIS-2 </t>
    </r>
    <r>
      <rPr>
        <sz val="10"/>
        <rFont val="Noto Sans CJK SC"/>
        <family val="2"/>
      </rPr>
      <t xml:space="preserve">試験（</t>
    </r>
    <r>
      <rPr>
        <sz val="10"/>
        <rFont val="Arial"/>
        <family val="0"/>
        <charset val="1"/>
      </rPr>
      <t xml:space="preserve">52</t>
    </r>
    <r>
      <rPr>
        <sz val="10"/>
        <rFont val="Noto Sans CJK SC"/>
        <family val="2"/>
      </rPr>
      <t xml:space="preserve">週）で、ニンテダニブ</t>
    </r>
    <r>
      <rPr>
        <sz val="10"/>
        <rFont val="Arial"/>
        <family val="0"/>
        <charset val="1"/>
      </rPr>
      <t xml:space="preserve">150 mg 1</t>
    </r>
    <r>
      <rPr>
        <sz val="10"/>
        <rFont val="Noto Sans CJK SC"/>
        <family val="2"/>
      </rPr>
      <t xml:space="preserve">日</t>
    </r>
    <r>
      <rPr>
        <sz val="10"/>
        <rFont val="Arial"/>
        <family val="0"/>
        <charset val="1"/>
      </rPr>
      <t xml:space="preserve">2</t>
    </r>
    <r>
      <rPr>
        <sz val="10"/>
        <rFont val="Noto Sans CJK SC"/>
        <family val="2"/>
      </rPr>
      <t xml:space="preserve">回はプラセボと比べて </t>
    </r>
    <r>
      <rPr>
        <sz val="10"/>
        <rFont val="Arial"/>
        <family val="0"/>
        <charset val="1"/>
      </rPr>
      <t xml:space="preserve">FVC </t>
    </r>
    <r>
      <rPr>
        <sz val="10"/>
        <rFont val="Noto Sans CJK SC"/>
        <family val="2"/>
      </rPr>
      <t xml:space="preserve">の年間低下量を小さくした（</t>
    </r>
    <r>
      <rPr>
        <sz val="10"/>
        <rFont val="Arial"/>
        <family val="0"/>
        <charset val="1"/>
      </rPr>
      <t xml:space="preserve">INPULSIS-1</t>
    </r>
    <r>
      <rPr>
        <sz val="10"/>
        <rFont val="Noto Sans CJK SC"/>
        <family val="2"/>
      </rPr>
      <t xml:space="preserve">：</t>
    </r>
    <r>
      <rPr>
        <sz val="10"/>
        <rFont val="Arial"/>
        <family val="0"/>
        <charset val="1"/>
      </rPr>
      <t xml:space="preserve">-114.7 </t>
    </r>
    <r>
      <rPr>
        <sz val="10"/>
        <rFont val="Noto Sans CJK SC"/>
        <family val="2"/>
      </rPr>
      <t xml:space="preserve">対 </t>
    </r>
    <r>
      <rPr>
        <sz val="10"/>
        <rFont val="Arial"/>
        <family val="0"/>
        <charset val="1"/>
      </rPr>
      <t xml:space="preserve">-239.9 mL/</t>
    </r>
    <r>
      <rPr>
        <sz val="10"/>
        <rFont val="Noto Sans CJK SC"/>
        <family val="2"/>
      </rPr>
      <t xml:space="preserve">年、</t>
    </r>
    <r>
      <rPr>
        <sz val="10"/>
        <rFont val="Arial"/>
        <family val="0"/>
        <charset val="1"/>
      </rPr>
      <t xml:space="preserve">INPULSIS-2</t>
    </r>
    <r>
      <rPr>
        <sz val="10"/>
        <rFont val="Noto Sans CJK SC"/>
        <family val="2"/>
      </rPr>
      <t xml:space="preserve">：</t>
    </r>
    <r>
      <rPr>
        <sz val="10"/>
        <rFont val="Arial"/>
        <family val="0"/>
        <charset val="1"/>
      </rPr>
      <t xml:space="preserve">-113.6 </t>
    </r>
    <r>
      <rPr>
        <sz val="10"/>
        <rFont val="Noto Sans CJK SC"/>
        <family val="2"/>
      </rPr>
      <t xml:space="preserve">対 </t>
    </r>
    <r>
      <rPr>
        <sz val="10"/>
        <rFont val="Arial"/>
        <family val="0"/>
        <charset val="1"/>
      </rPr>
      <t xml:space="preserve">-207.3 mL/</t>
    </r>
    <r>
      <rPr>
        <sz val="10"/>
        <rFont val="Noto Sans CJK SC"/>
        <family val="2"/>
      </rPr>
      <t xml:space="preserve">年）。最も多い有害事象は下痢で、ニンテダニブ群の約</t>
    </r>
    <r>
      <rPr>
        <sz val="10"/>
        <rFont val="Arial"/>
        <family val="0"/>
        <charset val="1"/>
      </rPr>
      <t xml:space="preserve">6</t>
    </r>
    <r>
      <rPr>
        <sz val="10"/>
        <rFont val="Noto Sans CJK SC"/>
        <family val="2"/>
      </rPr>
      <t xml:space="preserve">割にみられた。</t>
    </r>
  </si>
  <si>
    <t xml:space="preserve">SRC-414</t>
  </si>
  <si>
    <t xml:space="preserve">Richeldi L, du Bois RM, Raghu G, et al. Efficacy and safety of nintedanib in idiopathic pulmonary fibrosis. N Engl J Med 2014;370:2071-2082</t>
  </si>
  <si>
    <t xml:space="preserve">10.1056/NEJMoa1402584</t>
  </si>
  <si>
    <r>
      <rPr>
        <sz val="10"/>
        <rFont val="Noto Sans CJK SC"/>
        <family val="2"/>
      </rPr>
      <t xml:space="preserve">抄録（リポジトリ掲載の書誌ページまたは本文 </t>
    </r>
    <r>
      <rPr>
        <sz val="10"/>
        <rFont val="Arial"/>
        <family val="0"/>
        <charset val="1"/>
      </rPr>
      <t xml:space="preserve">PDF</t>
    </r>
    <r>
      <rPr>
        <sz val="10"/>
        <rFont val="Noto Sans CJK SC"/>
        <family val="2"/>
      </rPr>
      <t xml:space="preserve">）で確認。</t>
    </r>
    <r>
      <rPr>
        <sz val="10"/>
        <rFont val="Arial"/>
        <family val="0"/>
        <charset val="1"/>
      </rPr>
      <t xml:space="preserve">PMID </t>
    </r>
    <r>
      <rPr>
        <sz val="10"/>
        <rFont val="Noto Sans CJK SC"/>
        <family val="2"/>
      </rPr>
      <t xml:space="preserve">は本チャットで確認できず </t>
    </r>
    <r>
      <rPr>
        <sz val="10"/>
        <rFont val="Arial"/>
        <family val="0"/>
        <charset val="1"/>
      </rPr>
      <t xml:space="preserve">null</t>
    </r>
    <r>
      <rPr>
        <sz val="10"/>
        <rFont val="Noto Sans CJK SC"/>
        <family val="2"/>
      </rPr>
      <t xml:space="preserve">（</t>
    </r>
    <r>
      <rPr>
        <sz val="10"/>
        <rFont val="Arial"/>
        <family val="0"/>
        <charset val="1"/>
      </rPr>
      <t xml:space="preserve">API </t>
    </r>
    <r>
      <rPr>
        <sz val="10"/>
        <rFont val="Noto Sans CJK SC"/>
        <family val="2"/>
      </rPr>
      <t xml:space="preserve">照合で確定する）。下痢の割合はニンテダニブ群で</t>
    </r>
    <r>
      <rPr>
        <sz val="10"/>
        <rFont val="Arial"/>
        <family val="0"/>
        <charset val="1"/>
      </rPr>
      <t xml:space="preserve">61.5%</t>
    </r>
    <r>
      <rPr>
        <sz val="10"/>
        <rFont val="Noto Sans CJK SC"/>
        <family val="2"/>
      </rPr>
      <t xml:space="preserve">（</t>
    </r>
    <r>
      <rPr>
        <sz val="10"/>
        <rFont val="Arial"/>
        <family val="0"/>
        <charset val="1"/>
      </rPr>
      <t xml:space="preserve">INPULSIS-1</t>
    </r>
    <r>
      <rPr>
        <sz val="10"/>
        <rFont val="Noto Sans CJK SC"/>
        <family val="2"/>
      </rPr>
      <t xml:space="preserve">）と</t>
    </r>
    <r>
      <rPr>
        <sz val="10"/>
        <rFont val="Arial"/>
        <family val="0"/>
        <charset val="1"/>
      </rPr>
      <t xml:space="preserve">63.2%</t>
    </r>
    <r>
      <rPr>
        <sz val="10"/>
        <rFont val="Noto Sans CJK SC"/>
        <family val="2"/>
      </rPr>
      <t xml:space="preserve">（</t>
    </r>
    <r>
      <rPr>
        <sz val="10"/>
        <rFont val="Arial"/>
        <family val="0"/>
        <charset val="1"/>
      </rPr>
      <t xml:space="preserve">INPULSIS-2</t>
    </r>
    <r>
      <rPr>
        <sz val="10"/>
        <rFont val="Noto Sans CJK SC"/>
        <family val="2"/>
      </rPr>
      <t xml:space="preserve">）、プラセボ群で</t>
    </r>
    <r>
      <rPr>
        <sz val="10"/>
        <rFont val="Arial"/>
        <family val="0"/>
        <charset val="1"/>
      </rPr>
      <t xml:space="preserve">18.6%</t>
    </r>
    <r>
      <rPr>
        <sz val="10"/>
        <rFont val="Noto Sans CJK SC"/>
        <family val="2"/>
      </rPr>
      <t xml:space="preserve">と</t>
    </r>
    <r>
      <rPr>
        <sz val="10"/>
        <rFont val="Arial"/>
        <family val="0"/>
        <charset val="1"/>
      </rPr>
      <t xml:space="preserve">18.3%</t>
    </r>
    <r>
      <rPr>
        <sz val="10"/>
        <rFont val="Noto Sans CJK SC"/>
        <family val="2"/>
      </rPr>
      <t xml:space="preserve">。</t>
    </r>
  </si>
  <si>
    <t xml:space="preserve">IL-008</t>
  </si>
  <si>
    <r>
      <rPr>
        <sz val="10"/>
        <rFont val="Arial"/>
        <family val="0"/>
        <charset val="1"/>
      </rPr>
      <t xml:space="preserve">IPF </t>
    </r>
    <r>
      <rPr>
        <sz val="10"/>
        <rFont val="Noto Sans CJK SC"/>
        <family val="2"/>
      </rPr>
      <t xml:space="preserve">を対象とした </t>
    </r>
    <r>
      <rPr>
        <sz val="10"/>
        <rFont val="Arial"/>
        <family val="0"/>
        <charset val="1"/>
      </rPr>
      <t xml:space="preserve">ASCEND </t>
    </r>
    <r>
      <rPr>
        <sz val="10"/>
        <rFont val="Noto Sans CJK SC"/>
        <family val="2"/>
      </rPr>
      <t xml:space="preserve">試験（</t>
    </r>
    <r>
      <rPr>
        <sz val="10"/>
        <rFont val="Arial"/>
        <family val="0"/>
        <charset val="1"/>
      </rPr>
      <t xml:space="preserve">52</t>
    </r>
    <r>
      <rPr>
        <sz val="10"/>
        <rFont val="Noto Sans CJK SC"/>
        <family val="2"/>
      </rPr>
      <t xml:space="preserve">週）で、ピルフェニドンは、</t>
    </r>
    <r>
      <rPr>
        <sz val="10"/>
        <rFont val="Arial"/>
        <family val="0"/>
        <charset val="1"/>
      </rPr>
      <t xml:space="preserve">FVC </t>
    </r>
    <r>
      <rPr>
        <sz val="10"/>
        <rFont val="Noto Sans CJK SC"/>
        <family val="2"/>
      </rPr>
      <t xml:space="preserve">の予測値に対する割合が</t>
    </r>
    <r>
      <rPr>
        <sz val="10"/>
        <rFont val="Arial"/>
        <family val="0"/>
        <charset val="1"/>
      </rPr>
      <t xml:space="preserve">10</t>
    </r>
    <r>
      <rPr>
        <sz val="10"/>
        <rFont val="Noto Sans CJK SC"/>
        <family val="2"/>
      </rPr>
      <t xml:space="preserve">ポイント以上低下するか死亡した患者の割合を、プラセボと比べて相対的に</t>
    </r>
    <r>
      <rPr>
        <sz val="10"/>
        <rFont val="Arial"/>
        <family val="0"/>
        <charset val="1"/>
      </rPr>
      <t xml:space="preserve">47.9%</t>
    </r>
    <r>
      <rPr>
        <sz val="10"/>
        <rFont val="Noto Sans CJK SC"/>
        <family val="2"/>
      </rPr>
      <t xml:space="preserve">減らした。消化器症状と皮膚の有害事象はピルフェニドン群で多かったが、中止に至ることは少なかった。</t>
    </r>
  </si>
  <si>
    <t xml:space="preserve">SRC-415</t>
  </si>
  <si>
    <t xml:space="preserve">King TE Jr, Bradford WZ, Castro-Bernardini S, et al. A phase 3 trial of pirfenidone in patients with idiopathic pulmonary fibrosis. N Engl J Med 2014;370(22):2083-2092</t>
  </si>
  <si>
    <t xml:space="preserve">10.1056/NEJMoa1402582</t>
  </si>
  <si>
    <r>
      <rPr>
        <sz val="10"/>
        <rFont val="Noto Sans CJK SC"/>
        <family val="2"/>
      </rPr>
      <t xml:space="preserve">抄録（リポジトリ掲載の書誌ページまたは本文 </t>
    </r>
    <r>
      <rPr>
        <sz val="10"/>
        <rFont val="Arial"/>
        <family val="0"/>
        <charset val="1"/>
      </rPr>
      <t xml:space="preserve">PDF</t>
    </r>
    <r>
      <rPr>
        <sz val="10"/>
        <rFont val="Noto Sans CJK SC"/>
        <family val="2"/>
      </rPr>
      <t xml:space="preserve">）で確認。</t>
    </r>
    <r>
      <rPr>
        <sz val="10"/>
        <rFont val="Arial"/>
        <family val="0"/>
        <charset val="1"/>
      </rPr>
      <t xml:space="preserve">PMID </t>
    </r>
    <r>
      <rPr>
        <sz val="10"/>
        <rFont val="Noto Sans CJK SC"/>
        <family val="2"/>
      </rPr>
      <t xml:space="preserve">は本チャットで確認できず </t>
    </r>
    <r>
      <rPr>
        <sz val="10"/>
        <rFont val="Arial"/>
        <family val="0"/>
        <charset val="1"/>
      </rPr>
      <t xml:space="preserve">null</t>
    </r>
    <r>
      <rPr>
        <sz val="10"/>
        <rFont val="Noto Sans CJK SC"/>
        <family val="2"/>
      </rPr>
      <t xml:space="preserve">（</t>
    </r>
    <r>
      <rPr>
        <sz val="10"/>
        <rFont val="Arial"/>
        <family val="0"/>
        <charset val="1"/>
      </rPr>
      <t xml:space="preserve">API </t>
    </r>
    <r>
      <rPr>
        <sz val="10"/>
        <rFont val="Noto Sans CJK SC"/>
        <family val="2"/>
      </rPr>
      <t xml:space="preserve">照合で確定する）。国内でのピルフェニドンの承認状況は添付文書で確認していない。</t>
    </r>
  </si>
  <si>
    <t xml:space="preserve">IL-009</t>
  </si>
  <si>
    <r>
      <rPr>
        <sz val="10"/>
        <rFont val="Arial"/>
        <family val="0"/>
        <charset val="1"/>
      </rPr>
      <t xml:space="preserve">IPF </t>
    </r>
    <r>
      <rPr>
        <sz val="10"/>
        <rFont val="Noto Sans CJK SC"/>
        <family val="2"/>
      </rPr>
      <t xml:space="preserve">を対象とした </t>
    </r>
    <r>
      <rPr>
        <sz val="10"/>
        <rFont val="Arial"/>
        <family val="0"/>
        <charset val="1"/>
      </rPr>
      <t xml:space="preserve">FIBRONEER-IPF </t>
    </r>
    <r>
      <rPr>
        <sz val="10"/>
        <rFont val="Noto Sans CJK SC"/>
        <family val="2"/>
      </rPr>
      <t xml:space="preserve">試験（</t>
    </r>
    <r>
      <rPr>
        <sz val="10"/>
        <rFont val="Arial"/>
        <family val="0"/>
        <charset val="1"/>
      </rPr>
      <t xml:space="preserve">52</t>
    </r>
    <r>
      <rPr>
        <sz val="10"/>
        <rFont val="Noto Sans CJK SC"/>
        <family val="2"/>
      </rPr>
      <t xml:space="preserve">週）で、</t>
    </r>
    <r>
      <rPr>
        <sz val="10"/>
        <rFont val="Arial"/>
        <family val="0"/>
        <charset val="1"/>
      </rPr>
      <t xml:space="preserve">PDE4B </t>
    </r>
    <r>
      <rPr>
        <sz val="10"/>
        <rFont val="Noto Sans CJK SC"/>
        <family val="2"/>
      </rPr>
      <t xml:space="preserve">阻害薬のネランドミラストは </t>
    </r>
    <r>
      <rPr>
        <sz val="10"/>
        <rFont val="Arial"/>
        <family val="0"/>
        <charset val="1"/>
      </rPr>
      <t xml:space="preserve">FVC </t>
    </r>
    <r>
      <rPr>
        <sz val="10"/>
        <rFont val="Noto Sans CJK SC"/>
        <family val="2"/>
      </rPr>
      <t xml:space="preserve">の低下をプラセボより小さくした（調整平均の変化：</t>
    </r>
    <r>
      <rPr>
        <sz val="10"/>
        <rFont val="Arial"/>
        <family val="0"/>
        <charset val="1"/>
      </rPr>
      <t xml:space="preserve">18 mg 1</t>
    </r>
    <r>
      <rPr>
        <sz val="10"/>
        <rFont val="Noto Sans CJK SC"/>
        <family val="2"/>
      </rPr>
      <t xml:space="preserve">日</t>
    </r>
    <r>
      <rPr>
        <sz val="10"/>
        <rFont val="Arial"/>
        <family val="0"/>
        <charset val="1"/>
      </rPr>
      <t xml:space="preserve">2</t>
    </r>
    <r>
      <rPr>
        <sz val="10"/>
        <rFont val="Noto Sans CJK SC"/>
        <family val="2"/>
      </rPr>
      <t xml:space="preserve">回 </t>
    </r>
    <r>
      <rPr>
        <sz val="10"/>
        <rFont val="Arial"/>
        <family val="0"/>
        <charset val="1"/>
      </rPr>
      <t xml:space="preserve">-114.7 mL</t>
    </r>
    <r>
      <rPr>
        <sz val="10"/>
        <rFont val="Noto Sans CJK SC"/>
        <family val="2"/>
      </rPr>
      <t xml:space="preserve">、</t>
    </r>
    <r>
      <rPr>
        <sz val="10"/>
        <rFont val="Arial"/>
        <family val="0"/>
        <charset val="1"/>
      </rPr>
      <t xml:space="preserve">9 mg 1</t>
    </r>
    <r>
      <rPr>
        <sz val="10"/>
        <rFont val="Noto Sans CJK SC"/>
        <family val="2"/>
      </rPr>
      <t xml:space="preserve">日</t>
    </r>
    <r>
      <rPr>
        <sz val="10"/>
        <rFont val="Arial"/>
        <family val="0"/>
        <charset val="1"/>
      </rPr>
      <t xml:space="preserve">2</t>
    </r>
    <r>
      <rPr>
        <sz val="10"/>
        <rFont val="Noto Sans CJK SC"/>
        <family val="2"/>
      </rPr>
      <t xml:space="preserve">回 </t>
    </r>
    <r>
      <rPr>
        <sz val="10"/>
        <rFont val="Arial"/>
        <family val="0"/>
        <charset val="1"/>
      </rPr>
      <t xml:space="preserve">-138.6 mL</t>
    </r>
    <r>
      <rPr>
        <sz val="10"/>
        <rFont val="Noto Sans CJK SC"/>
        <family val="2"/>
      </rPr>
      <t xml:space="preserve">、プラセボ </t>
    </r>
    <r>
      <rPr>
        <sz val="10"/>
        <rFont val="Arial"/>
        <family val="0"/>
        <charset val="1"/>
      </rPr>
      <t xml:space="preserve">-183.5 mL</t>
    </r>
    <r>
      <rPr>
        <sz val="10"/>
        <rFont val="Noto Sans CJK SC"/>
        <family val="2"/>
      </rPr>
      <t xml:space="preserve">）。登録時に</t>
    </r>
    <r>
      <rPr>
        <sz val="10"/>
        <rFont val="Arial"/>
        <family val="0"/>
        <charset val="1"/>
      </rPr>
      <t xml:space="preserve">77.7%</t>
    </r>
    <r>
      <rPr>
        <sz val="10"/>
        <rFont val="Noto Sans CJK SC"/>
        <family val="2"/>
      </rPr>
      <t xml:space="preserve">がニンテダニブかピルフェニドンを併用していた。</t>
    </r>
  </si>
  <si>
    <t xml:space="preserve">SRC-416</t>
  </si>
  <si>
    <t xml:space="preserve">Richeldi L, et al. Nerandomilast in Patients with Idiopathic Pulmonary Fibrosis. N Engl J Med 2025;392(22):2193-2202</t>
  </si>
  <si>
    <t xml:space="preserve">10.1056/NEJMoa2414108</t>
  </si>
  <si>
    <t xml:space="preserve">40387033</t>
  </si>
  <si>
    <r>
      <rPr>
        <sz val="10"/>
        <rFont val="Noto Sans CJK SC"/>
        <family val="2"/>
      </rPr>
      <t xml:space="preserve">抄録（</t>
    </r>
    <r>
      <rPr>
        <sz val="10"/>
        <rFont val="Arial"/>
        <family val="0"/>
        <charset val="1"/>
      </rPr>
      <t xml:space="preserve">UFG </t>
    </r>
    <r>
      <rPr>
        <sz val="10"/>
        <rFont val="Noto Sans CJK SC"/>
        <family val="2"/>
      </rPr>
      <t xml:space="preserve">のリポジトリ）で確認。</t>
    </r>
    <r>
      <rPr>
        <sz val="10"/>
        <rFont val="Arial"/>
        <family val="0"/>
        <charset val="1"/>
      </rPr>
      <t xml:space="preserve">PMID </t>
    </r>
    <r>
      <rPr>
        <sz val="10"/>
        <rFont val="Noto Sans CJK SC"/>
        <family val="2"/>
      </rPr>
      <t xml:space="preserve">は検索結果の </t>
    </r>
    <r>
      <rPr>
        <sz val="10"/>
        <rFont val="Arial"/>
        <family val="0"/>
        <charset val="1"/>
      </rPr>
      <t xml:space="preserve">URL</t>
    </r>
    <r>
      <rPr>
        <sz val="10"/>
        <rFont val="Noto Sans CJK SC"/>
        <family val="2"/>
      </rPr>
      <t xml:space="preserve">（</t>
    </r>
    <r>
      <rPr>
        <sz val="10"/>
        <rFont val="Arial"/>
        <family val="0"/>
        <charset val="1"/>
      </rPr>
      <t xml:space="preserve">Weill Cornell</t>
    </r>
    <r>
      <rPr>
        <sz val="10"/>
        <rFont val="Noto Sans CJK SC"/>
        <family val="2"/>
      </rPr>
      <t xml:space="preserve">）で確認。下痢は</t>
    </r>
    <r>
      <rPr>
        <sz val="10"/>
        <rFont val="Arial"/>
        <family val="0"/>
        <charset val="1"/>
      </rPr>
      <t xml:space="preserve">18 mg </t>
    </r>
    <r>
      <rPr>
        <sz val="10"/>
        <rFont val="Noto Sans CJK SC"/>
        <family val="2"/>
      </rPr>
      <t xml:space="preserve">群</t>
    </r>
    <r>
      <rPr>
        <sz val="10"/>
        <rFont val="Arial"/>
        <family val="0"/>
        <charset val="1"/>
      </rPr>
      <t xml:space="preserve">41.3%</t>
    </r>
    <r>
      <rPr>
        <sz val="10"/>
        <rFont val="Noto Sans CJK SC"/>
        <family val="2"/>
      </rPr>
      <t xml:space="preserve">、</t>
    </r>
    <r>
      <rPr>
        <sz val="10"/>
        <rFont val="Arial"/>
        <family val="0"/>
        <charset val="1"/>
      </rPr>
      <t xml:space="preserve">9 mg </t>
    </r>
    <r>
      <rPr>
        <sz val="10"/>
        <rFont val="Noto Sans CJK SC"/>
        <family val="2"/>
      </rPr>
      <t xml:space="preserve">群</t>
    </r>
    <r>
      <rPr>
        <sz val="10"/>
        <rFont val="Arial"/>
        <family val="0"/>
        <charset val="1"/>
      </rPr>
      <t xml:space="preserve">31.1%</t>
    </r>
    <r>
      <rPr>
        <sz val="10"/>
        <rFont val="Noto Sans CJK SC"/>
        <family val="2"/>
      </rPr>
      <t xml:space="preserve">、プラセボ群</t>
    </r>
    <r>
      <rPr>
        <sz val="10"/>
        <rFont val="Arial"/>
        <family val="0"/>
        <charset val="1"/>
      </rPr>
      <t xml:space="preserve">16.0%</t>
    </r>
    <r>
      <rPr>
        <sz val="10"/>
        <rFont val="Noto Sans CJK SC"/>
        <family val="2"/>
      </rPr>
      <t xml:space="preserve">。抗線維化薬の併用の有無による効果の差は抄録では確認していない。</t>
    </r>
  </si>
  <si>
    <t xml:space="preserve">IL-010</t>
  </si>
  <si>
    <r>
      <rPr>
        <sz val="10"/>
        <rFont val="Noto Sans CJK SC"/>
        <family val="2"/>
      </rPr>
      <t xml:space="preserve">ネランドミラスト（販売名ジャスケイド）は、</t>
    </r>
    <r>
      <rPr>
        <sz val="10"/>
        <rFont val="Arial"/>
        <family val="0"/>
        <charset val="1"/>
      </rPr>
      <t xml:space="preserve">2026</t>
    </r>
    <r>
      <rPr>
        <sz val="10"/>
        <rFont val="Noto Sans CJK SC"/>
        <family val="2"/>
      </rPr>
      <t xml:space="preserve">年に国内で特発性肺線維症と進行性肺線維症を効能として審議され、承認して差し支えないとされた。通常は成人に</t>
    </r>
    <r>
      <rPr>
        <sz val="10"/>
        <rFont val="Arial"/>
        <family val="0"/>
        <charset val="1"/>
      </rPr>
      <t xml:space="preserve">1</t>
    </r>
    <r>
      <rPr>
        <sz val="10"/>
        <rFont val="Noto Sans CJK SC"/>
        <family val="2"/>
      </rPr>
      <t xml:space="preserve">回</t>
    </r>
    <r>
      <rPr>
        <sz val="10"/>
        <rFont val="Arial"/>
        <family val="0"/>
        <charset val="1"/>
      </rPr>
      <t xml:space="preserve">18 mg </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回経口投与し、忍容性に応じて</t>
    </r>
    <r>
      <rPr>
        <sz val="10"/>
        <rFont val="Arial"/>
        <family val="0"/>
        <charset val="1"/>
      </rPr>
      <t xml:space="preserve">1</t>
    </r>
    <r>
      <rPr>
        <sz val="10"/>
        <rFont val="Noto Sans CJK SC"/>
        <family val="2"/>
      </rPr>
      <t xml:space="preserve">回</t>
    </r>
    <r>
      <rPr>
        <sz val="10"/>
        <rFont val="Arial"/>
        <family val="0"/>
        <charset val="1"/>
      </rPr>
      <t xml:space="preserve">9 mg </t>
    </r>
    <r>
      <rPr>
        <sz val="10"/>
        <rFont val="Noto Sans CJK SC"/>
        <family val="2"/>
      </rPr>
      <t xml:space="preserve">に減量できる。</t>
    </r>
  </si>
  <si>
    <t xml:space="preserve">SRC-417</t>
  </si>
  <si>
    <r>
      <rPr>
        <sz val="10"/>
        <rFont val="Noto Sans CJK SC"/>
        <family val="2"/>
      </rPr>
      <t xml:space="preserve">医薬品医療機器総合機構</t>
    </r>
    <r>
      <rPr>
        <sz val="10"/>
        <rFont val="Arial"/>
        <family val="0"/>
        <charset val="1"/>
      </rPr>
      <t xml:space="preserve">. </t>
    </r>
    <r>
      <rPr>
        <sz val="10"/>
        <rFont val="Noto Sans CJK SC"/>
        <family val="2"/>
      </rPr>
      <t xml:space="preserve">ジャスケイド錠</t>
    </r>
    <r>
      <rPr>
        <sz val="10"/>
        <rFont val="Arial"/>
        <family val="0"/>
        <charset val="1"/>
      </rPr>
      <t xml:space="preserve">9mg</t>
    </r>
    <r>
      <rPr>
        <sz val="10"/>
        <rFont val="Noto Sans CJK SC"/>
        <family val="2"/>
      </rPr>
      <t xml:space="preserve">・同錠</t>
    </r>
    <r>
      <rPr>
        <sz val="10"/>
        <rFont val="Arial"/>
        <family val="0"/>
        <charset val="1"/>
      </rPr>
      <t xml:space="preserve">18mg</t>
    </r>
    <r>
      <rPr>
        <sz val="10"/>
        <rFont val="Noto Sans CJK SC"/>
        <family val="2"/>
      </rPr>
      <t xml:space="preserve">（ネランドミラスト）審議結果報告書・審査報告書（令和</t>
    </r>
    <r>
      <rPr>
        <sz val="10"/>
        <rFont val="Arial"/>
        <family val="0"/>
        <charset val="1"/>
      </rPr>
      <t xml:space="preserve">8</t>
    </r>
    <r>
      <rPr>
        <sz val="10"/>
        <rFont val="Noto Sans CJK SC"/>
        <family val="2"/>
      </rPr>
      <t xml:space="preserve">年</t>
    </r>
    <r>
      <rPr>
        <sz val="10"/>
        <rFont val="Arial"/>
        <family val="0"/>
        <charset val="1"/>
      </rPr>
      <t xml:space="preserve">4</t>
    </r>
    <r>
      <rPr>
        <sz val="10"/>
        <rFont val="Noto Sans CJK SC"/>
        <family val="2"/>
      </rPr>
      <t xml:space="preserve">月</t>
    </r>
    <r>
      <rPr>
        <sz val="10"/>
        <rFont val="Arial"/>
        <family val="0"/>
        <charset val="1"/>
      </rPr>
      <t xml:space="preserve">28</t>
    </r>
    <r>
      <rPr>
        <sz val="10"/>
        <rFont val="Noto Sans CJK SC"/>
        <family val="2"/>
      </rPr>
      <t xml:space="preserve">日付 審議結果報告書）</t>
    </r>
  </si>
  <si>
    <r>
      <rPr>
        <sz val="10"/>
        <rFont val="Arial"/>
        <family val="0"/>
        <charset val="1"/>
      </rPr>
      <t xml:space="preserve">PMDA </t>
    </r>
    <r>
      <rPr>
        <sz val="10"/>
        <rFont val="Noto Sans CJK SC"/>
        <family val="2"/>
      </rPr>
      <t xml:space="preserve">公開の審議結果報告書で確認（令和</t>
    </r>
    <r>
      <rPr>
        <sz val="10"/>
        <rFont val="Arial"/>
        <family val="0"/>
        <charset val="1"/>
      </rPr>
      <t xml:space="preserve">8</t>
    </r>
    <r>
      <rPr>
        <sz val="10"/>
        <rFont val="Noto Sans CJK SC"/>
        <family val="2"/>
      </rPr>
      <t xml:space="preserve">年</t>
    </r>
    <r>
      <rPr>
        <sz val="10"/>
        <rFont val="Arial"/>
        <family val="0"/>
        <charset val="1"/>
      </rPr>
      <t xml:space="preserve">4</t>
    </r>
    <r>
      <rPr>
        <sz val="10"/>
        <rFont val="Noto Sans CJK SC"/>
        <family val="2"/>
      </rPr>
      <t xml:space="preserve">月</t>
    </r>
    <r>
      <rPr>
        <sz val="10"/>
        <rFont val="Arial"/>
        <family val="0"/>
        <charset val="1"/>
      </rPr>
      <t xml:space="preserve">27</t>
    </r>
    <r>
      <rPr>
        <sz val="10"/>
        <rFont val="Noto Sans CJK SC"/>
        <family val="2"/>
      </rPr>
      <t xml:space="preserve">日の医薬品第二部会、</t>
    </r>
    <r>
      <rPr>
        <sz val="10"/>
        <rFont val="Arial"/>
        <family val="0"/>
        <charset val="1"/>
      </rPr>
      <t xml:space="preserve">4</t>
    </r>
    <r>
      <rPr>
        <sz val="10"/>
        <rFont val="Noto Sans CJK SC"/>
        <family val="2"/>
      </rPr>
      <t xml:space="preserve">月</t>
    </r>
    <r>
      <rPr>
        <sz val="10"/>
        <rFont val="Arial"/>
        <family val="0"/>
        <charset val="1"/>
      </rPr>
      <t xml:space="preserve">28</t>
    </r>
    <r>
      <rPr>
        <sz val="10"/>
        <rFont val="Noto Sans CJK SC"/>
        <family val="2"/>
      </rPr>
      <t xml:space="preserve">日付の報告書）。承認日と薬価収載日は文書に明記がなく、添付文書で確認する。</t>
    </r>
  </si>
  <si>
    <t xml:space="preserve">IL-011</t>
  </si>
  <si>
    <r>
      <rPr>
        <sz val="10"/>
        <rFont val="Arial"/>
        <family val="0"/>
        <charset val="1"/>
      </rPr>
      <t xml:space="preserve">IPF </t>
    </r>
    <r>
      <rPr>
        <sz val="10"/>
        <rFont val="Noto Sans CJK SC"/>
        <family val="2"/>
      </rPr>
      <t xml:space="preserve">の急性増悪は、従来は原因を特定できない急性で臨床的に重大な呼吸状態の悪化と定義されていたが、</t>
    </r>
    <r>
      <rPr>
        <sz val="10"/>
        <rFont val="Arial"/>
        <family val="0"/>
        <charset val="1"/>
      </rPr>
      <t xml:space="preserve">2016</t>
    </r>
    <r>
      <rPr>
        <sz val="10"/>
        <rFont val="Noto Sans CJK SC"/>
        <family val="2"/>
      </rPr>
      <t xml:space="preserve">年の国際作業部会は定義と診断基準の改訂案を示した。</t>
    </r>
  </si>
  <si>
    <t xml:space="preserve">SRC-413</t>
  </si>
  <si>
    <t xml:space="preserve">Collard HR, Ryerson CJ, Corte TJ, et al. Acute Exacerbation of Idiopathic Pulmonary Fibrosis. An International Working Group Report. Am J Respir Crit Care Med 2016;194(3):265-275</t>
  </si>
  <si>
    <t xml:space="preserve">10.1164/rccm.201604-0801CI</t>
  </si>
  <si>
    <t xml:space="preserve">27299520</t>
  </si>
  <si>
    <r>
      <rPr>
        <sz val="10"/>
        <rFont val="Noto Sans CJK SC"/>
        <family val="2"/>
      </rPr>
      <t xml:space="preserve">リポジトリ（</t>
    </r>
    <r>
      <rPr>
        <sz val="10"/>
        <rFont val="Arial"/>
        <family val="0"/>
        <charset val="1"/>
      </rPr>
      <t xml:space="preserve">Imperial College</t>
    </r>
    <r>
      <rPr>
        <sz val="10"/>
        <rFont val="Noto Sans CJK SC"/>
        <family val="2"/>
      </rPr>
      <t xml:space="preserve">）の書誌ページで確認。改訂後の定義の具体的な条件（期間、新たな両側の陰影、心不全・体液過剰の除外、誘因の有無による分類）は本文で確認していないため書いていない。補完回で本文を確認してカードを追加する。</t>
    </r>
  </si>
  <si>
    <t xml:space="preserve">IL-012</t>
  </si>
  <si>
    <r>
      <rPr>
        <sz val="10"/>
        <rFont val="Arial"/>
        <family val="0"/>
        <charset val="1"/>
      </rPr>
      <t xml:space="preserve">INBUILD </t>
    </r>
    <r>
      <rPr>
        <sz val="10"/>
        <rFont val="Noto Sans CJK SC"/>
        <family val="2"/>
      </rPr>
      <t xml:space="preserve">試験は、</t>
    </r>
    <r>
      <rPr>
        <sz val="10"/>
        <rFont val="Arial"/>
        <family val="0"/>
        <charset val="1"/>
      </rPr>
      <t xml:space="preserve">HRCT </t>
    </r>
    <r>
      <rPr>
        <sz val="10"/>
        <rFont val="Noto Sans CJK SC"/>
        <family val="2"/>
      </rPr>
      <t xml:space="preserve">で肺の</t>
    </r>
    <r>
      <rPr>
        <sz val="10"/>
        <rFont val="Arial"/>
        <family val="0"/>
        <charset val="1"/>
      </rPr>
      <t xml:space="preserve">10%</t>
    </r>
    <r>
      <rPr>
        <sz val="10"/>
        <rFont val="Noto Sans CJK SC"/>
        <family val="2"/>
      </rPr>
      <t xml:space="preserve">超に線維化を伴い、過去</t>
    </r>
    <r>
      <rPr>
        <sz val="10"/>
        <rFont val="Arial"/>
        <family val="0"/>
        <charset val="1"/>
      </rPr>
      <t xml:space="preserve">24</t>
    </r>
    <r>
      <rPr>
        <sz val="10"/>
        <rFont val="Noto Sans CJK SC"/>
        <family val="2"/>
      </rPr>
      <t xml:space="preserve">か月以内に治療にもかかわらず進行した </t>
    </r>
    <r>
      <rPr>
        <sz val="10"/>
        <rFont val="Arial"/>
        <family val="0"/>
        <charset val="1"/>
      </rPr>
      <t xml:space="preserve">IPF </t>
    </r>
    <r>
      <rPr>
        <sz val="10"/>
        <rFont val="Noto Sans CJK SC"/>
        <family val="2"/>
      </rPr>
      <t xml:space="preserve">以外の間質性肺疾患を対象とした。</t>
    </r>
    <r>
      <rPr>
        <sz val="10"/>
        <rFont val="Arial"/>
        <family val="0"/>
        <charset val="1"/>
      </rPr>
      <t xml:space="preserve">52</t>
    </r>
    <r>
      <rPr>
        <sz val="10"/>
        <rFont val="Noto Sans CJK SC"/>
        <family val="2"/>
      </rPr>
      <t xml:space="preserve">週の </t>
    </r>
    <r>
      <rPr>
        <sz val="10"/>
        <rFont val="Arial"/>
        <family val="0"/>
        <charset val="1"/>
      </rPr>
      <t xml:space="preserve">FVC </t>
    </r>
    <r>
      <rPr>
        <sz val="10"/>
        <rFont val="Noto Sans CJK SC"/>
        <family val="2"/>
      </rPr>
      <t xml:space="preserve">の年間低下量はニンテダニブ群 </t>
    </r>
    <r>
      <rPr>
        <sz val="10"/>
        <rFont val="Arial"/>
        <family val="0"/>
        <charset val="1"/>
      </rPr>
      <t xml:space="preserve">-80.8 mL/</t>
    </r>
    <r>
      <rPr>
        <sz val="10"/>
        <rFont val="Noto Sans CJK SC"/>
        <family val="2"/>
      </rPr>
      <t xml:space="preserve">年、プラセボ群 </t>
    </r>
    <r>
      <rPr>
        <sz val="10"/>
        <rFont val="Arial"/>
        <family val="0"/>
        <charset val="1"/>
      </rPr>
      <t xml:space="preserve">-187.8 mL/</t>
    </r>
    <r>
      <rPr>
        <sz val="10"/>
        <rFont val="Noto Sans CJK SC"/>
        <family val="2"/>
      </rPr>
      <t xml:space="preserve">年で、差は</t>
    </r>
    <r>
      <rPr>
        <sz val="10"/>
        <rFont val="Arial"/>
        <family val="0"/>
        <charset val="1"/>
      </rPr>
      <t xml:space="preserve">107.0 mL/</t>
    </r>
    <r>
      <rPr>
        <sz val="10"/>
        <rFont val="Noto Sans CJK SC"/>
        <family val="2"/>
      </rPr>
      <t xml:space="preserve">年であった。</t>
    </r>
  </si>
  <si>
    <t xml:space="preserve">SRC-418</t>
  </si>
  <si>
    <t xml:space="preserve">Flaherty KR, Wells AU, Cottin V, et al. Nintedanib in Progressive Fibrosing Interstitial Lung Diseases. N Engl J Med 2019;381:1718-1727</t>
  </si>
  <si>
    <t xml:space="preserve">10.1056/NEJMoa1908681</t>
  </si>
  <si>
    <r>
      <rPr>
        <sz val="10"/>
        <rFont val="Noto Sans CJK SC"/>
        <family val="2"/>
      </rPr>
      <t xml:space="preserve">抄録（リポジトリ掲載の書誌ページまたは本文 </t>
    </r>
    <r>
      <rPr>
        <sz val="10"/>
        <rFont val="Arial"/>
        <family val="0"/>
        <charset val="1"/>
      </rPr>
      <t xml:space="preserve">PDF</t>
    </r>
    <r>
      <rPr>
        <sz val="10"/>
        <rFont val="Noto Sans CJK SC"/>
        <family val="2"/>
      </rPr>
      <t xml:space="preserve">）で確認。</t>
    </r>
    <r>
      <rPr>
        <sz val="10"/>
        <rFont val="Arial"/>
        <family val="0"/>
        <charset val="1"/>
      </rPr>
      <t xml:space="preserve">PMID </t>
    </r>
    <r>
      <rPr>
        <sz val="10"/>
        <rFont val="Noto Sans CJK SC"/>
        <family val="2"/>
      </rPr>
      <t xml:space="preserve">は本チャットで確認できず </t>
    </r>
    <r>
      <rPr>
        <sz val="10"/>
        <rFont val="Arial"/>
        <family val="0"/>
        <charset val="1"/>
      </rPr>
      <t xml:space="preserve">null</t>
    </r>
    <r>
      <rPr>
        <sz val="10"/>
        <rFont val="Noto Sans CJK SC"/>
        <family val="2"/>
      </rPr>
      <t xml:space="preserve">（</t>
    </r>
    <r>
      <rPr>
        <sz val="10"/>
        <rFont val="Arial"/>
        <family val="0"/>
        <charset val="1"/>
      </rPr>
      <t xml:space="preserve">API </t>
    </r>
    <r>
      <rPr>
        <sz val="10"/>
        <rFont val="Noto Sans CJK SC"/>
        <family val="2"/>
      </rPr>
      <t xml:space="preserve">照合で確定する）。</t>
    </r>
    <r>
      <rPr>
        <sz val="10"/>
        <rFont val="Arial"/>
        <family val="0"/>
        <charset val="1"/>
      </rPr>
      <t xml:space="preserve">UIP </t>
    </r>
    <r>
      <rPr>
        <sz val="10"/>
        <rFont val="Noto Sans CJK SC"/>
        <family val="2"/>
      </rPr>
      <t xml:space="preserve">様の画像所見をもつ群でも差は同様（</t>
    </r>
    <r>
      <rPr>
        <sz val="10"/>
        <rFont val="Arial"/>
        <family val="0"/>
        <charset val="1"/>
      </rPr>
      <t xml:space="preserve">-82.9 </t>
    </r>
    <r>
      <rPr>
        <sz val="10"/>
        <rFont val="Noto Sans CJK SC"/>
        <family val="2"/>
      </rPr>
      <t xml:space="preserve">対 </t>
    </r>
    <r>
      <rPr>
        <sz val="10"/>
        <rFont val="Arial"/>
        <family val="0"/>
        <charset val="1"/>
      </rPr>
      <t xml:space="preserve">-211.1 mL/</t>
    </r>
    <r>
      <rPr>
        <sz val="10"/>
        <rFont val="Noto Sans CJK SC"/>
        <family val="2"/>
      </rPr>
      <t xml:space="preserve">年）。下痢はニンテダニブ群</t>
    </r>
    <r>
      <rPr>
        <sz val="10"/>
        <rFont val="Arial"/>
        <family val="0"/>
        <charset val="1"/>
      </rPr>
      <t xml:space="preserve">66.9%</t>
    </r>
    <r>
      <rPr>
        <sz val="10"/>
        <rFont val="Noto Sans CJK SC"/>
        <family val="2"/>
      </rPr>
      <t xml:space="preserve">、プラセボ群</t>
    </r>
    <r>
      <rPr>
        <sz val="10"/>
        <rFont val="Arial"/>
        <family val="0"/>
        <charset val="1"/>
      </rPr>
      <t xml:space="preserve">23.9%</t>
    </r>
    <r>
      <rPr>
        <sz val="10"/>
        <rFont val="Noto Sans CJK SC"/>
        <family val="2"/>
      </rPr>
      <t xml:space="preserve">。出題基準 Ⅳ に </t>
    </r>
    <r>
      <rPr>
        <sz val="10"/>
        <rFont val="Arial"/>
        <family val="0"/>
        <charset val="1"/>
      </rPr>
      <t xml:space="preserve">PPF </t>
    </r>
    <r>
      <rPr>
        <sz val="10"/>
        <rFont val="Noto Sans CJK SC"/>
        <family val="2"/>
      </rPr>
      <t xml:space="preserve">の項目はないため </t>
    </r>
    <r>
      <rPr>
        <sz val="10"/>
        <rFont val="Arial"/>
        <family val="0"/>
        <charset val="1"/>
      </rPr>
      <t xml:space="preserve">kokushi </t>
    </r>
    <r>
      <rPr>
        <sz val="10"/>
        <rFont val="Noto Sans CJK SC"/>
        <family val="2"/>
      </rPr>
      <t xml:space="preserve">は </t>
    </r>
    <r>
      <rPr>
        <sz val="10"/>
        <rFont val="Arial"/>
        <family val="0"/>
        <charset val="1"/>
      </rPr>
      <t xml:space="preserve">null</t>
    </r>
    <r>
      <rPr>
        <sz val="10"/>
        <rFont val="Noto Sans CJK SC"/>
        <family val="2"/>
      </rPr>
      <t xml:space="preserve">。</t>
    </r>
  </si>
  <si>
    <t xml:space="preserve">IL-013</t>
  </si>
  <si>
    <t xml:space="preserve">膠原病および類縁疾患に伴う肺病変</t>
  </si>
  <si>
    <r>
      <rPr>
        <sz val="10"/>
        <rFont val="Noto Sans CJK SC"/>
        <family val="2"/>
      </rPr>
      <t xml:space="preserve">全身性強皮症に伴う間質性肺疾患を対象とした </t>
    </r>
    <r>
      <rPr>
        <sz val="10"/>
        <rFont val="Arial"/>
        <family val="0"/>
        <charset val="1"/>
      </rPr>
      <t xml:space="preserve">SENSCIS </t>
    </r>
    <r>
      <rPr>
        <sz val="10"/>
        <rFont val="Noto Sans CJK SC"/>
        <family val="2"/>
      </rPr>
      <t xml:space="preserve">試験（</t>
    </r>
    <r>
      <rPr>
        <sz val="10"/>
        <rFont val="Arial"/>
        <family val="0"/>
        <charset val="1"/>
      </rPr>
      <t xml:space="preserve">52</t>
    </r>
    <r>
      <rPr>
        <sz val="10"/>
        <rFont val="Noto Sans CJK SC"/>
        <family val="2"/>
      </rPr>
      <t xml:space="preserve">週）で、ニンテダニブは </t>
    </r>
    <r>
      <rPr>
        <sz val="10"/>
        <rFont val="Arial"/>
        <family val="0"/>
        <charset val="1"/>
      </rPr>
      <t xml:space="preserve">FVC </t>
    </r>
    <r>
      <rPr>
        <sz val="10"/>
        <rFont val="Noto Sans CJK SC"/>
        <family val="2"/>
      </rPr>
      <t xml:space="preserve">の年間低下量をプラセボより小さくした（</t>
    </r>
    <r>
      <rPr>
        <sz val="10"/>
        <rFont val="Arial"/>
        <family val="0"/>
        <charset val="1"/>
      </rPr>
      <t xml:space="preserve">-52.4 </t>
    </r>
    <r>
      <rPr>
        <sz val="10"/>
        <rFont val="Noto Sans CJK SC"/>
        <family val="2"/>
      </rPr>
      <t xml:space="preserve">対 </t>
    </r>
    <r>
      <rPr>
        <sz val="10"/>
        <rFont val="Arial"/>
        <family val="0"/>
        <charset val="1"/>
      </rPr>
      <t xml:space="preserve">-93.3 mL/</t>
    </r>
    <r>
      <rPr>
        <sz val="10"/>
        <rFont val="Noto Sans CJK SC"/>
        <family val="2"/>
      </rPr>
      <t xml:space="preserve">年、差</t>
    </r>
    <r>
      <rPr>
        <sz val="10"/>
        <rFont val="Arial"/>
        <family val="0"/>
        <charset val="1"/>
      </rPr>
      <t xml:space="preserve">41.0 mL/</t>
    </r>
    <r>
      <rPr>
        <sz val="10"/>
        <rFont val="Noto Sans CJK SC"/>
        <family val="2"/>
      </rPr>
      <t xml:space="preserve">年）。皮膚硬化（修正 </t>
    </r>
    <r>
      <rPr>
        <sz val="10"/>
        <rFont val="Arial"/>
        <family val="0"/>
        <charset val="1"/>
      </rPr>
      <t xml:space="preserve">Rodnan </t>
    </r>
    <r>
      <rPr>
        <sz val="10"/>
        <rFont val="Noto Sans CJK SC"/>
        <family val="2"/>
      </rPr>
      <t xml:space="preserve">スコア）には差がなかった。</t>
    </r>
  </si>
  <si>
    <r>
      <rPr>
        <sz val="10"/>
        <rFont val="Noto Sans CJK SC"/>
        <family val="2"/>
      </rPr>
      <t xml:space="preserve">医学各論 Ⅳ</t>
    </r>
    <r>
      <rPr>
        <sz val="10"/>
        <rFont val="Arial"/>
        <family val="0"/>
        <charset val="1"/>
      </rPr>
      <t xml:space="preserve">-3-B-②</t>
    </r>
    <r>
      <rPr>
        <sz val="10"/>
        <rFont val="Noto Sans CJK SC"/>
        <family val="2"/>
      </rPr>
      <t xml:space="preserve">（膠原病および類縁疾患に伴う肺病変、</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</si>
  <si>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TBL-01-00-219 (id: Jlvnlyc)</t>
    </r>
  </si>
  <si>
    <t xml:space="preserve">SRC-419</t>
  </si>
  <si>
    <t xml:space="preserve">Distler O, Highland KB, Gahlemann M, et al. Nintedanib for Systemic Sclerosis-Associated Interstitial Lung Disease. N Engl J Med 2019;380(26):2518-2528</t>
  </si>
  <si>
    <t xml:space="preserve">10.1056/NEJMoa1903076</t>
  </si>
  <si>
    <r>
      <rPr>
        <sz val="10"/>
        <rFont val="Noto Sans CJK SC"/>
        <family val="2"/>
      </rPr>
      <t xml:space="preserve">抄録（リポジトリ掲載の書誌ページまたは本文 </t>
    </r>
    <r>
      <rPr>
        <sz val="10"/>
        <rFont val="Arial"/>
        <family val="0"/>
        <charset val="1"/>
      </rPr>
      <t xml:space="preserve">PDF</t>
    </r>
    <r>
      <rPr>
        <sz val="10"/>
        <rFont val="Noto Sans CJK SC"/>
        <family val="2"/>
      </rPr>
      <t xml:space="preserve">）で確認。</t>
    </r>
    <r>
      <rPr>
        <sz val="10"/>
        <rFont val="Arial"/>
        <family val="0"/>
        <charset val="1"/>
      </rPr>
      <t xml:space="preserve">PMID </t>
    </r>
    <r>
      <rPr>
        <sz val="10"/>
        <rFont val="Noto Sans CJK SC"/>
        <family val="2"/>
      </rPr>
      <t xml:space="preserve">は本チャットで確認できず </t>
    </r>
    <r>
      <rPr>
        <sz val="10"/>
        <rFont val="Arial"/>
        <family val="0"/>
        <charset val="1"/>
      </rPr>
      <t xml:space="preserve">null</t>
    </r>
    <r>
      <rPr>
        <sz val="10"/>
        <rFont val="Noto Sans CJK SC"/>
        <family val="2"/>
      </rPr>
      <t xml:space="preserve">（</t>
    </r>
    <r>
      <rPr>
        <sz val="10"/>
        <rFont val="Arial"/>
        <family val="0"/>
        <charset val="1"/>
      </rPr>
      <t xml:space="preserve">API </t>
    </r>
    <r>
      <rPr>
        <sz val="10"/>
        <rFont val="Noto Sans CJK SC"/>
        <family val="2"/>
      </rPr>
      <t xml:space="preserve">照合で確定する）。多重代入による感度分析では </t>
    </r>
    <r>
      <rPr>
        <sz val="10"/>
        <rFont val="Arial"/>
        <family val="0"/>
        <charset val="1"/>
      </rPr>
      <t xml:space="preserve">P=0.06</t>
    </r>
    <r>
      <rPr>
        <sz val="10"/>
        <rFont val="Noto Sans CJK SC"/>
        <family val="2"/>
      </rPr>
      <t xml:space="preserve">〜</t>
    </r>
    <r>
      <rPr>
        <sz val="10"/>
        <rFont val="Arial"/>
        <family val="0"/>
        <charset val="1"/>
      </rPr>
      <t xml:space="preserve">0.10 </t>
    </r>
    <r>
      <rPr>
        <sz val="10"/>
        <rFont val="Noto Sans CJK SC"/>
        <family val="2"/>
      </rPr>
      <t xml:space="preserve">で、主解析ほど頑健ではない。下痢はニンテダニブ群</t>
    </r>
    <r>
      <rPr>
        <sz val="10"/>
        <rFont val="Arial"/>
        <family val="0"/>
        <charset val="1"/>
      </rPr>
      <t xml:space="preserve">75.7%</t>
    </r>
    <r>
      <rPr>
        <sz val="10"/>
        <rFont val="Noto Sans CJK SC"/>
        <family val="2"/>
      </rPr>
      <t xml:space="preserve">、プラセボ群</t>
    </r>
    <r>
      <rPr>
        <sz val="10"/>
        <rFont val="Arial"/>
        <family val="0"/>
        <charset val="1"/>
      </rPr>
      <t xml:space="preserve">31.6%</t>
    </r>
    <r>
      <rPr>
        <sz val="10"/>
        <rFont val="Noto Sans CJK SC"/>
        <family val="2"/>
      </rPr>
      <t xml:space="preserve">。</t>
    </r>
  </si>
  <si>
    <t xml:space="preserve">IL-014</t>
  </si>
  <si>
    <t xml:space="preserve">多発血管炎性肉芽腫症</t>
  </si>
  <si>
    <r>
      <rPr>
        <sz val="10"/>
        <rFont val="Arial"/>
        <family val="0"/>
        <charset val="1"/>
      </rPr>
      <t xml:space="preserve">2022</t>
    </r>
    <r>
      <rPr>
        <sz val="10"/>
        <rFont val="Noto Sans CJK SC"/>
        <family val="2"/>
      </rPr>
      <t xml:space="preserve">年の </t>
    </r>
    <r>
      <rPr>
        <sz val="10"/>
        <rFont val="Arial"/>
        <family val="0"/>
        <charset val="1"/>
      </rPr>
      <t xml:space="preserve">ACR/EULAR </t>
    </r>
    <r>
      <rPr>
        <sz val="10"/>
        <rFont val="Noto Sans CJK SC"/>
        <family val="2"/>
      </rPr>
      <t xml:space="preserve">による多発血管炎性肉芽腫症の分類基準では、小型・中型血管炎と診断し類似疾患を除外したうえで点数を合計し、</t>
    </r>
    <r>
      <rPr>
        <sz val="10"/>
        <rFont val="Arial"/>
        <family val="0"/>
        <charset val="1"/>
      </rPr>
      <t xml:space="preserve">5</t>
    </r>
    <r>
      <rPr>
        <sz val="10"/>
        <rFont val="Noto Sans CJK SC"/>
        <family val="2"/>
      </rPr>
      <t xml:space="preserve">点以上で分類する。胸部画像で結節・腫瘤・空洞があれば</t>
    </r>
    <r>
      <rPr>
        <sz val="10"/>
        <rFont val="Arial"/>
        <family val="0"/>
        <charset val="1"/>
      </rPr>
      <t xml:space="preserve">2</t>
    </r>
    <r>
      <rPr>
        <sz val="10"/>
        <rFont val="Noto Sans CJK SC"/>
        <family val="2"/>
      </rPr>
      <t xml:space="preserve">点、</t>
    </r>
    <r>
      <rPr>
        <sz val="10"/>
        <rFont val="Arial"/>
        <family val="0"/>
        <charset val="1"/>
      </rPr>
      <t xml:space="preserve">c-ANCA </t>
    </r>
    <r>
      <rPr>
        <sz val="10"/>
        <rFont val="Noto Sans CJK SC"/>
        <family val="2"/>
      </rPr>
      <t xml:space="preserve">または </t>
    </r>
    <r>
      <rPr>
        <sz val="10"/>
        <rFont val="Arial"/>
        <family val="0"/>
        <charset val="1"/>
      </rPr>
      <t xml:space="preserve">PR3-ANCA </t>
    </r>
    <r>
      <rPr>
        <sz val="10"/>
        <rFont val="Noto Sans CJK SC"/>
        <family val="2"/>
      </rPr>
      <t xml:space="preserve">陽性は</t>
    </r>
    <r>
      <rPr>
        <sz val="10"/>
        <rFont val="Arial"/>
        <family val="0"/>
        <charset val="1"/>
      </rPr>
      <t xml:space="preserve">5</t>
    </r>
    <r>
      <rPr>
        <sz val="10"/>
        <rFont val="Noto Sans CJK SC"/>
        <family val="2"/>
      </rPr>
      <t xml:space="preserve">点、鼻出血・痂皮・副鼻腔のうっ血は</t>
    </r>
    <r>
      <rPr>
        <sz val="10"/>
        <rFont val="Arial"/>
        <family val="0"/>
        <charset val="1"/>
      </rPr>
      <t xml:space="preserve">3</t>
    </r>
    <r>
      <rPr>
        <sz val="10"/>
        <rFont val="Noto Sans CJK SC"/>
        <family val="2"/>
      </rPr>
      <t xml:space="preserve">点である。</t>
    </r>
  </si>
  <si>
    <r>
      <rPr>
        <sz val="10"/>
        <rFont val="Noto Sans CJK SC"/>
        <family val="2"/>
      </rPr>
      <t xml:space="preserve">医学各論 Ⅳ</t>
    </r>
    <r>
      <rPr>
        <sz val="10"/>
        <rFont val="Arial"/>
        <family val="0"/>
        <charset val="1"/>
      </rPr>
      <t xml:space="preserve">-3-B-④</t>
    </r>
    <r>
      <rPr>
        <sz val="10"/>
        <rFont val="Noto Sans CJK SC"/>
        <family val="2"/>
      </rPr>
      <t xml:space="preserve">（多発血管炎性肉芽腫症、</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</si>
  <si>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TBL-01-00-570 (id: JlvnmWg)</t>
    </r>
  </si>
  <si>
    <t xml:space="preserve">SRC-420</t>
  </si>
  <si>
    <t xml:space="preserve">Robson JC, Grayson PC, Ponte C, et al. 2022 American College of Rheumatology/European Alliance of Associations for Rheumatology classification criteria for granulomatosis with polyangiitis. Arthritis Rheumatol 2022;74(3):393-399</t>
  </si>
  <si>
    <t xml:space="preserve">10.1002/art.41986</t>
  </si>
  <si>
    <r>
      <rPr>
        <sz val="10"/>
        <rFont val="Noto Sans CJK SC"/>
        <family val="2"/>
      </rPr>
      <t xml:space="preserve">表から読み取り（米国リウマチ学会掲載の基準の </t>
    </r>
    <r>
      <rPr>
        <sz val="10"/>
        <rFont val="Arial"/>
        <family val="0"/>
        <charset val="1"/>
      </rPr>
      <t xml:space="preserve">PDF</t>
    </r>
    <r>
      <rPr>
        <sz val="10"/>
        <rFont val="Noto Sans CJK SC"/>
        <family val="2"/>
      </rPr>
      <t xml:space="preserve">）。分類基準は研究対象の均質化のためのもので、個々の患者の診断基準ではない。日本の厚生労働省研究班の診断基準とは別物。</t>
    </r>
  </si>
  <si>
    <t xml:space="preserve">IL-015</t>
  </si>
  <si>
    <t xml:space="preserve">顕微鏡的多発血管炎</t>
  </si>
  <si>
    <r>
      <rPr>
        <sz val="10"/>
        <rFont val="Arial"/>
        <family val="0"/>
        <charset val="1"/>
      </rPr>
      <t xml:space="preserve">2022</t>
    </r>
    <r>
      <rPr>
        <sz val="10"/>
        <rFont val="Noto Sans CJK SC"/>
        <family val="2"/>
      </rPr>
      <t xml:space="preserve">年の </t>
    </r>
    <r>
      <rPr>
        <sz val="10"/>
        <rFont val="Arial"/>
        <family val="0"/>
        <charset val="1"/>
      </rPr>
      <t xml:space="preserve">ACR/EULAR </t>
    </r>
    <r>
      <rPr>
        <sz val="10"/>
        <rFont val="Noto Sans CJK SC"/>
        <family val="2"/>
      </rPr>
      <t xml:space="preserve">による顕微鏡的多発血管炎の分類基準では、胸部画像での線維化または間質性肺疾患が</t>
    </r>
    <r>
      <rPr>
        <sz val="10"/>
        <rFont val="Arial"/>
        <family val="0"/>
        <charset val="1"/>
      </rPr>
      <t xml:space="preserve">3</t>
    </r>
    <r>
      <rPr>
        <sz val="10"/>
        <rFont val="Noto Sans CJK SC"/>
        <family val="2"/>
      </rPr>
      <t xml:space="preserve">点、</t>
    </r>
    <r>
      <rPr>
        <sz val="10"/>
        <rFont val="Arial"/>
        <family val="0"/>
        <charset val="1"/>
      </rPr>
      <t xml:space="preserve">p-ANCA </t>
    </r>
    <r>
      <rPr>
        <sz val="10"/>
        <rFont val="Noto Sans CJK SC"/>
        <family val="2"/>
      </rPr>
      <t xml:space="preserve">または </t>
    </r>
    <r>
      <rPr>
        <sz val="10"/>
        <rFont val="Arial"/>
        <family val="0"/>
        <charset val="1"/>
      </rPr>
      <t xml:space="preserve">MPO-ANCA </t>
    </r>
    <r>
      <rPr>
        <sz val="10"/>
        <rFont val="Noto Sans CJK SC"/>
        <family val="2"/>
      </rPr>
      <t xml:space="preserve">陽性が</t>
    </r>
    <r>
      <rPr>
        <sz val="10"/>
        <rFont val="Arial"/>
        <family val="0"/>
        <charset val="1"/>
      </rPr>
      <t xml:space="preserve">6</t>
    </r>
    <r>
      <rPr>
        <sz val="10"/>
        <rFont val="Noto Sans CJK SC"/>
        <family val="2"/>
      </rPr>
      <t xml:space="preserve">点で、合計</t>
    </r>
    <r>
      <rPr>
        <sz val="10"/>
        <rFont val="Arial"/>
        <family val="0"/>
        <charset val="1"/>
      </rPr>
      <t xml:space="preserve">5</t>
    </r>
    <r>
      <rPr>
        <sz val="10"/>
        <rFont val="Noto Sans CJK SC"/>
        <family val="2"/>
      </rPr>
      <t xml:space="preserve">点以上で分類する。鼻の症状（</t>
    </r>
    <r>
      <rPr>
        <sz val="10"/>
        <rFont val="Arial"/>
        <family val="0"/>
        <charset val="1"/>
      </rPr>
      <t xml:space="preserve">-3</t>
    </r>
    <r>
      <rPr>
        <sz val="10"/>
        <rFont val="Noto Sans CJK SC"/>
        <family val="2"/>
      </rPr>
      <t xml:space="preserve">点）、</t>
    </r>
    <r>
      <rPr>
        <sz val="10"/>
        <rFont val="Arial"/>
        <family val="0"/>
        <charset val="1"/>
      </rPr>
      <t xml:space="preserve">c-ANCA </t>
    </r>
    <r>
      <rPr>
        <sz val="10"/>
        <rFont val="Noto Sans CJK SC"/>
        <family val="2"/>
      </rPr>
      <t xml:space="preserve">または </t>
    </r>
    <r>
      <rPr>
        <sz val="10"/>
        <rFont val="Arial"/>
        <family val="0"/>
        <charset val="1"/>
      </rPr>
      <t xml:space="preserve">PR3-ANCA </t>
    </r>
    <r>
      <rPr>
        <sz val="10"/>
        <rFont val="Noto Sans CJK SC"/>
        <family val="2"/>
      </rPr>
      <t xml:space="preserve">陽性（</t>
    </r>
    <r>
      <rPr>
        <sz val="10"/>
        <rFont val="Arial"/>
        <family val="0"/>
        <charset val="1"/>
      </rPr>
      <t xml:space="preserve">-1</t>
    </r>
    <r>
      <rPr>
        <sz val="10"/>
        <rFont val="Noto Sans CJK SC"/>
        <family val="2"/>
      </rPr>
      <t xml:space="preserve">点）、好酸球</t>
    </r>
    <r>
      <rPr>
        <sz val="10"/>
        <rFont val="Arial"/>
        <family val="0"/>
        <charset val="1"/>
      </rPr>
      <t xml:space="preserve">1×10^9/L </t>
    </r>
    <r>
      <rPr>
        <sz val="10"/>
        <rFont val="Noto Sans CJK SC"/>
        <family val="2"/>
      </rPr>
      <t xml:space="preserve">以上（</t>
    </r>
    <r>
      <rPr>
        <sz val="10"/>
        <rFont val="Arial"/>
        <family val="0"/>
        <charset val="1"/>
      </rPr>
      <t xml:space="preserve">-4</t>
    </r>
    <r>
      <rPr>
        <sz val="10"/>
        <rFont val="Noto Sans CJK SC"/>
        <family val="2"/>
      </rPr>
      <t xml:space="preserve">点）は減点となる。</t>
    </r>
  </si>
  <si>
    <r>
      <rPr>
        <sz val="10"/>
        <rFont val="Noto Sans CJK SC"/>
        <family val="2"/>
      </rPr>
      <t xml:space="preserve">医学各論 Ⅳ</t>
    </r>
    <r>
      <rPr>
        <sz val="10"/>
        <rFont val="Arial"/>
        <family val="0"/>
        <charset val="1"/>
      </rPr>
      <t xml:space="preserve">-3-B-③</t>
    </r>
    <r>
      <rPr>
        <sz val="10"/>
        <rFont val="Noto Sans CJK SC"/>
        <family val="2"/>
      </rPr>
      <t xml:space="preserve">（顕微鏡的多発血管炎、</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</si>
  <si>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TBL-01-00-569 (id: JlvnmWY)</t>
    </r>
    <r>
      <rPr>
        <sz val="10"/>
        <rFont val="Noto Sans CJK SC"/>
        <family val="2"/>
      </rPr>
      <t xml:space="preserve">；</t>
    </r>
    <r>
      <rPr>
        <sz val="10"/>
        <rFont val="Arial"/>
        <family val="0"/>
        <charset val="1"/>
      </rPr>
      <t xml:space="preserve">TBL-01-00-219 (id: Jlvnlyc)</t>
    </r>
  </si>
  <si>
    <t xml:space="preserve">SRC-421</t>
  </si>
  <si>
    <t xml:space="preserve">Suppiah R, Robson JC, Grayson PC, et al. 2022 American College of Rheumatology/European Alliance of Associations for Rheumatology classification criteria for microscopic polyangiitis</t>
  </si>
  <si>
    <r>
      <rPr>
        <sz val="10"/>
        <rFont val="Noto Sans CJK SC"/>
        <family val="2"/>
      </rPr>
      <t xml:space="preserve">表から読み取り（</t>
    </r>
    <r>
      <rPr>
        <sz val="10"/>
        <rFont val="Arial"/>
        <family val="0"/>
        <charset val="1"/>
      </rPr>
      <t xml:space="preserve">UWE </t>
    </r>
    <r>
      <rPr>
        <sz val="10"/>
        <rFont val="Noto Sans CJK SC"/>
        <family val="2"/>
      </rPr>
      <t xml:space="preserve">リポジトリ掲載の図）。書誌（雑誌名・巻・頁・</t>
    </r>
    <r>
      <rPr>
        <sz val="10"/>
        <rFont val="Arial"/>
        <family val="0"/>
        <charset val="1"/>
      </rPr>
      <t xml:space="preserve">DOI</t>
    </r>
    <r>
      <rPr>
        <sz val="10"/>
        <rFont val="Noto Sans CJK SC"/>
        <family val="2"/>
      </rPr>
      <t xml:space="preserve">）は掲載ファイルに記載がなく未確認。</t>
    </r>
  </si>
  <si>
    <t xml:space="preserve">IL-016</t>
  </si>
  <si>
    <t xml:space="preserve">好酸球性多発血管炎性肉芽腫症</t>
  </si>
  <si>
    <r>
      <rPr>
        <sz val="10"/>
        <rFont val="Arial"/>
        <family val="0"/>
        <charset val="1"/>
      </rPr>
      <t xml:space="preserve">2022</t>
    </r>
    <r>
      <rPr>
        <sz val="10"/>
        <rFont val="Noto Sans CJK SC"/>
        <family val="2"/>
      </rPr>
      <t xml:space="preserve">年の </t>
    </r>
    <r>
      <rPr>
        <sz val="10"/>
        <rFont val="Arial"/>
        <family val="0"/>
        <charset val="1"/>
      </rPr>
      <t xml:space="preserve">ACR/EULAR </t>
    </r>
    <r>
      <rPr>
        <sz val="10"/>
        <rFont val="Noto Sans CJK SC"/>
        <family val="2"/>
      </rPr>
      <t xml:space="preserve">による好酸球性多発血管炎性肉芽腫症の分類基準では、血中好酸球の最高値</t>
    </r>
    <r>
      <rPr>
        <sz val="10"/>
        <rFont val="Arial"/>
        <family val="0"/>
        <charset val="1"/>
      </rPr>
      <t xml:space="preserve">1×10^9/L </t>
    </r>
    <r>
      <rPr>
        <sz val="10"/>
        <rFont val="Noto Sans CJK SC"/>
        <family val="2"/>
      </rPr>
      <t xml:space="preserve">以上が</t>
    </r>
    <r>
      <rPr>
        <sz val="10"/>
        <rFont val="Arial"/>
        <family val="0"/>
        <charset val="1"/>
      </rPr>
      <t xml:space="preserve">5</t>
    </r>
    <r>
      <rPr>
        <sz val="10"/>
        <rFont val="Noto Sans CJK SC"/>
        <family val="2"/>
      </rPr>
      <t xml:space="preserve">点、閉塞性気道疾患が</t>
    </r>
    <r>
      <rPr>
        <sz val="10"/>
        <rFont val="Arial"/>
        <family val="0"/>
        <charset val="1"/>
      </rPr>
      <t xml:space="preserve">3</t>
    </r>
    <r>
      <rPr>
        <sz val="10"/>
        <rFont val="Noto Sans CJK SC"/>
        <family val="2"/>
      </rPr>
      <t xml:space="preserve">点、鼻ポリープが</t>
    </r>
    <r>
      <rPr>
        <sz val="10"/>
        <rFont val="Arial"/>
        <family val="0"/>
        <charset val="1"/>
      </rPr>
      <t xml:space="preserve">3</t>
    </r>
    <r>
      <rPr>
        <sz val="10"/>
        <rFont val="Noto Sans CJK SC"/>
        <family val="2"/>
      </rPr>
      <t xml:space="preserve">点などを合計し、</t>
    </r>
    <r>
      <rPr>
        <sz val="10"/>
        <rFont val="Arial"/>
        <family val="0"/>
        <charset val="1"/>
      </rPr>
      <t xml:space="preserve">6</t>
    </r>
    <r>
      <rPr>
        <sz val="10"/>
        <rFont val="Noto Sans CJK SC"/>
        <family val="2"/>
      </rPr>
      <t xml:space="preserve">点以上で分類する。</t>
    </r>
    <r>
      <rPr>
        <sz val="10"/>
        <rFont val="Arial"/>
        <family val="0"/>
        <charset val="1"/>
      </rPr>
      <t xml:space="preserve">c-ANCA </t>
    </r>
    <r>
      <rPr>
        <sz val="10"/>
        <rFont val="Noto Sans CJK SC"/>
        <family val="2"/>
      </rPr>
      <t xml:space="preserve">または </t>
    </r>
    <r>
      <rPr>
        <sz val="10"/>
        <rFont val="Arial"/>
        <family val="0"/>
        <charset val="1"/>
      </rPr>
      <t xml:space="preserve">PR3-ANCA </t>
    </r>
    <r>
      <rPr>
        <sz val="10"/>
        <rFont val="Noto Sans CJK SC"/>
        <family val="2"/>
      </rPr>
      <t xml:space="preserve">陽性は</t>
    </r>
    <r>
      <rPr>
        <sz val="10"/>
        <rFont val="Arial"/>
        <family val="0"/>
        <charset val="1"/>
      </rPr>
      <t xml:space="preserve">3</t>
    </r>
    <r>
      <rPr>
        <sz val="10"/>
        <rFont val="Noto Sans CJK SC"/>
        <family val="2"/>
      </rPr>
      <t xml:space="preserve">点の減点となる。</t>
    </r>
  </si>
  <si>
    <r>
      <rPr>
        <sz val="10"/>
        <rFont val="Noto Sans CJK SC"/>
        <family val="2"/>
      </rPr>
      <t xml:space="preserve">医学各論 Ⅳ</t>
    </r>
    <r>
      <rPr>
        <sz val="10"/>
        <rFont val="Arial"/>
        <family val="0"/>
        <charset val="1"/>
      </rPr>
      <t xml:space="preserve">-3-B-⑤</t>
    </r>
    <r>
      <rPr>
        <sz val="10"/>
        <rFont val="Noto Sans CJK SC"/>
        <family val="2"/>
      </rPr>
      <t xml:space="preserve">（好酸球性多発血管炎性肉芽腫症、</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</si>
  <si>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TBL-01-00-571 (id: JlvnmWk)</t>
    </r>
  </si>
  <si>
    <t xml:space="preserve">SRC-422</t>
  </si>
  <si>
    <t xml:space="preserve">Grayson PC, Ponte C, Suppiah R, et al. 2022 American College of Rheumatology/European Alliance of Associations for Rheumatology classification criteria for eosinophilic granulomatosis with polyangiitis. Ann Rheum Dis 2022;81:309-314</t>
  </si>
  <si>
    <t xml:space="preserve">10.1136/annrheumdis-2021-221794</t>
  </si>
  <si>
    <r>
      <rPr>
        <sz val="10"/>
        <rFont val="Noto Sans CJK SC"/>
        <family val="2"/>
      </rPr>
      <t xml:space="preserve">表から読み取り（抄録の重みづけ）。ほかの項目は、好酸球優位の血管外の炎症（</t>
    </r>
    <r>
      <rPr>
        <sz val="10"/>
        <rFont val="Arial"/>
        <family val="0"/>
        <charset val="1"/>
      </rPr>
      <t xml:space="preserve">+2</t>
    </r>
    <r>
      <rPr>
        <sz val="10"/>
        <rFont val="Noto Sans CJK SC"/>
        <family val="2"/>
      </rPr>
      <t xml:space="preserve">）、多発単神経炎または運動神経障害（</t>
    </r>
    <r>
      <rPr>
        <sz val="10"/>
        <rFont val="Arial"/>
        <family val="0"/>
        <charset val="1"/>
      </rPr>
      <t xml:space="preserve">+1</t>
    </r>
    <r>
      <rPr>
        <sz val="10"/>
        <rFont val="Noto Sans CJK SC"/>
        <family val="2"/>
      </rPr>
      <t xml:space="preserve">）、血尿（</t>
    </r>
    <r>
      <rPr>
        <sz val="10"/>
        <rFont val="Arial"/>
        <family val="0"/>
        <charset val="1"/>
      </rPr>
      <t xml:space="preserve">-1</t>
    </r>
    <r>
      <rPr>
        <sz val="10"/>
        <rFont val="Noto Sans CJK SC"/>
        <family val="2"/>
      </rPr>
      <t xml:space="preserve">）。研究のための分類基準で、診断基準ではない。</t>
    </r>
  </si>
  <si>
    <t xml:space="preserve">IL-017</t>
  </si>
  <si>
    <t xml:space="preserve">サルコイドーシス</t>
  </si>
  <si>
    <r>
      <rPr>
        <sz val="10"/>
        <rFont val="Arial"/>
        <family val="0"/>
        <charset val="1"/>
      </rPr>
      <t xml:space="preserve">ATS </t>
    </r>
    <r>
      <rPr>
        <sz val="10"/>
        <rFont val="Noto Sans CJK SC"/>
        <family val="2"/>
      </rPr>
      <t xml:space="preserve">の</t>
    </r>
    <r>
      <rPr>
        <sz val="10"/>
        <rFont val="Arial"/>
        <family val="0"/>
        <charset val="1"/>
      </rPr>
      <t xml:space="preserve">2020</t>
    </r>
    <r>
      <rPr>
        <sz val="10"/>
        <rFont val="Noto Sans CJK SC"/>
        <family val="2"/>
      </rPr>
      <t xml:space="preserve">年ガイドラインは、サルコイドーシスの診断を、合致する臨床像、</t>
    </r>
    <r>
      <rPr>
        <sz val="10"/>
        <rFont val="Arial"/>
        <family val="0"/>
        <charset val="1"/>
      </rPr>
      <t xml:space="preserve">1</t>
    </r>
    <r>
      <rPr>
        <sz val="10"/>
        <rFont val="Noto Sans CJK SC"/>
        <family val="2"/>
      </rPr>
      <t xml:space="preserve">つ以上の組織での壊死を伴わない肉芽腫性炎症、ほかの肉芽腫性疾患の除外、の</t>
    </r>
    <r>
      <rPr>
        <sz val="10"/>
        <rFont val="Arial"/>
        <family val="0"/>
        <charset val="1"/>
      </rPr>
      <t xml:space="preserve">3</t>
    </r>
    <r>
      <rPr>
        <sz val="10"/>
        <rFont val="Noto Sans CJK SC"/>
        <family val="2"/>
      </rPr>
      <t xml:space="preserve">点にもとづくとし、客観的な基準がないため診断が完全に確定することはないとした。</t>
    </r>
  </si>
  <si>
    <r>
      <rPr>
        <sz val="10"/>
        <rFont val="Noto Sans CJK SC"/>
        <family val="2"/>
      </rPr>
      <t xml:space="preserve">医学各論 Ⅳ</t>
    </r>
    <r>
      <rPr>
        <sz val="10"/>
        <rFont val="Arial"/>
        <family val="0"/>
        <charset val="1"/>
      </rPr>
      <t xml:space="preserve">-3-B-①</t>
    </r>
    <r>
      <rPr>
        <sz val="10"/>
        <rFont val="Noto Sans CJK SC"/>
        <family val="2"/>
      </rPr>
      <t xml:space="preserve">（サルコイドーシス、</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</si>
  <si>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TBL-01-00-228 (id: Jlvnlzo)</t>
    </r>
  </si>
  <si>
    <t xml:space="preserve">SRC-423</t>
  </si>
  <si>
    <t xml:space="preserve">Crouser ED, Maier LA, Wilson KC, et al. Diagnosis and Detection of Sarcoidosis. An Official American Thoracic Society Clinical Practice Guideline. Am J Respir Crit Care Med 2020;201(8):e26-e51</t>
  </si>
  <si>
    <t xml:space="preserve">10.1164/rccm.202002-0251ST</t>
  </si>
  <si>
    <r>
      <rPr>
        <sz val="10"/>
        <rFont val="Noto Sans CJK SC"/>
        <family val="2"/>
      </rPr>
      <t xml:space="preserve">本文（</t>
    </r>
    <r>
      <rPr>
        <sz val="10"/>
        <rFont val="Arial"/>
        <family val="0"/>
        <charset val="1"/>
      </rPr>
      <t xml:space="preserve">eScholarship </t>
    </r>
    <r>
      <rPr>
        <sz val="10"/>
        <rFont val="Noto Sans CJK SC"/>
        <family val="2"/>
      </rPr>
      <t xml:space="preserve">掲載の </t>
    </r>
    <r>
      <rPr>
        <sz val="10"/>
        <rFont val="Arial"/>
        <family val="0"/>
        <charset val="1"/>
      </rPr>
      <t xml:space="preserve">PDF</t>
    </r>
    <r>
      <rPr>
        <sz val="10"/>
        <rFont val="Noto Sans CJK SC"/>
        <family val="2"/>
      </rPr>
      <t xml:space="preserve">）で確認。日本サルコイドーシス／肉芽腫性疾患学会の診断基準とは照合していない。</t>
    </r>
    <r>
      <rPr>
        <sz val="10"/>
        <rFont val="Arial"/>
        <family val="0"/>
        <charset val="1"/>
      </rPr>
      <t xml:space="preserve">PMID </t>
    </r>
    <r>
      <rPr>
        <sz val="10"/>
        <rFont val="Noto Sans CJK SC"/>
        <family val="2"/>
      </rPr>
      <t xml:space="preserve">未確認。</t>
    </r>
  </si>
  <si>
    <t xml:space="preserve">IL-018</t>
  </si>
  <si>
    <r>
      <rPr>
        <sz val="10"/>
        <rFont val="Arial"/>
        <family val="0"/>
        <charset val="1"/>
      </rPr>
      <t xml:space="preserve">ATS </t>
    </r>
    <r>
      <rPr>
        <sz val="10"/>
        <rFont val="Noto Sans CJK SC"/>
        <family val="2"/>
      </rPr>
      <t xml:space="preserve">の</t>
    </r>
    <r>
      <rPr>
        <sz val="10"/>
        <rFont val="Arial"/>
        <family val="0"/>
        <charset val="1"/>
      </rPr>
      <t xml:space="preserve">2020</t>
    </r>
    <r>
      <rPr>
        <sz val="10"/>
        <rFont val="Noto Sans CJK SC"/>
        <family val="2"/>
      </rPr>
      <t xml:space="preserve">年ガイドラインは、</t>
    </r>
    <r>
      <rPr>
        <sz val="10"/>
        <rFont val="Arial"/>
        <family val="0"/>
        <charset val="1"/>
      </rPr>
      <t xml:space="preserve">Löfgren </t>
    </r>
    <r>
      <rPr>
        <sz val="10"/>
        <rFont val="Noto Sans CJK SC"/>
        <family val="2"/>
      </rPr>
      <t xml:space="preserve">症候群・</t>
    </r>
    <r>
      <rPr>
        <sz val="10"/>
        <rFont val="Arial"/>
        <family val="0"/>
        <charset val="1"/>
      </rPr>
      <t xml:space="preserve">lupus pernio</t>
    </r>
    <r>
      <rPr>
        <sz val="10"/>
        <rFont val="Noto Sans CJK SC"/>
        <family val="2"/>
      </rPr>
      <t xml:space="preserve">・</t>
    </r>
    <r>
      <rPr>
        <sz val="10"/>
        <rFont val="Arial"/>
        <family val="0"/>
        <charset val="1"/>
      </rPr>
      <t xml:space="preserve">Heerfordt </t>
    </r>
    <r>
      <rPr>
        <sz val="10"/>
        <rFont val="Noto Sans CJK SC"/>
        <family val="2"/>
      </rPr>
      <t xml:space="preserve">症候群のように臨床的にサルコイドーシスの可能性が高い患者ではリンパ節の生検を行わずに経過を慎重にみることを提案し、組織の採取が必要な場合は超音波気管支鏡ガイド下の採取を最初の手技とすることを提案した。</t>
    </r>
  </si>
  <si>
    <r>
      <rPr>
        <sz val="10"/>
        <rFont val="Arial"/>
        <family val="0"/>
        <charset val="1"/>
      </rPr>
      <t xml:space="preserve">PS-02-07-05 (id: JkxnuRE)</t>
    </r>
    <r>
      <rPr>
        <sz val="10"/>
        <rFont val="Noto Sans CJK SC"/>
        <family val="2"/>
      </rPr>
      <t xml:space="preserve">；</t>
    </r>
    <r>
      <rPr>
        <sz val="10"/>
        <rFont val="Arial"/>
        <family val="0"/>
        <charset val="1"/>
      </rPr>
      <t xml:space="preserve">TBL-01-00-228 (id: Jlvnlzo)</t>
    </r>
    <r>
      <rPr>
        <sz val="10"/>
        <rFont val="Noto Sans CJK SC"/>
        <family val="2"/>
      </rPr>
      <t xml:space="preserve">；</t>
    </r>
    <r>
      <rPr>
        <sz val="10"/>
        <rFont val="Arial"/>
        <family val="0"/>
        <charset val="1"/>
      </rPr>
      <t xml:space="preserve">TBL-02-06-024 (id: JlAKpic)</t>
    </r>
  </si>
  <si>
    <t xml:space="preserve">本文で確認。いずれも条件付き推奨・エビデンスの質は非常に低い。無症状の両側肺門リンパ節腫脹では、生検の要否について推奨を出していない。</t>
  </si>
  <si>
    <t xml:space="preserve">IL-019</t>
  </si>
  <si>
    <r>
      <rPr>
        <sz val="10"/>
        <rFont val="Arial"/>
        <family val="0"/>
        <charset val="1"/>
      </rPr>
      <t xml:space="preserve">ATS </t>
    </r>
    <r>
      <rPr>
        <sz val="10"/>
        <rFont val="Noto Sans CJK SC"/>
        <family val="2"/>
      </rPr>
      <t xml:space="preserve">の</t>
    </r>
    <r>
      <rPr>
        <sz val="10"/>
        <rFont val="Arial"/>
        <family val="0"/>
        <charset val="1"/>
      </rPr>
      <t xml:space="preserve">2020</t>
    </r>
    <r>
      <rPr>
        <sz val="10"/>
        <rFont val="Noto Sans CJK SC"/>
        <family val="2"/>
      </rPr>
      <t xml:space="preserve">年ガイドラインは、サルコイドーシスの診断時に、症状がなくても血清カルシウムを測定することを強く推奨し、血清クレアチニン・</t>
    </r>
    <r>
      <rPr>
        <sz val="10"/>
        <rFont val="Arial"/>
        <family val="0"/>
        <charset val="1"/>
      </rPr>
      <t xml:space="preserve">ALP</t>
    </r>
    <r>
      <rPr>
        <sz val="10"/>
        <rFont val="Noto Sans CJK SC"/>
        <family val="2"/>
      </rPr>
      <t xml:space="preserve">・血算・眼科診察・心電図を行うことを条件付きで提案した。</t>
    </r>
  </si>
  <si>
    <r>
      <rPr>
        <sz val="10"/>
        <rFont val="Noto Sans CJK SC"/>
        <family val="2"/>
      </rPr>
      <t xml:space="preserve">本文で確認。エビデンスの質はいずれも非常に低い。トランスアミナーゼは推奨なし。ビタミン </t>
    </r>
    <r>
      <rPr>
        <sz val="10"/>
        <rFont val="Arial"/>
        <family val="0"/>
        <charset val="1"/>
      </rPr>
      <t xml:space="preserve">D </t>
    </r>
    <r>
      <rPr>
        <sz val="10"/>
        <rFont val="Noto Sans CJK SC"/>
        <family val="2"/>
      </rPr>
      <t xml:space="preserve">を評価する場合は</t>
    </r>
    <r>
      <rPr>
        <sz val="10"/>
        <rFont val="Arial"/>
        <family val="0"/>
        <charset val="1"/>
      </rPr>
      <t xml:space="preserve">25-OH </t>
    </r>
    <r>
      <rPr>
        <sz val="10"/>
        <rFont val="Noto Sans CJK SC"/>
        <family val="2"/>
      </rPr>
      <t xml:space="preserve">体と</t>
    </r>
    <r>
      <rPr>
        <sz val="10"/>
        <rFont val="Arial"/>
        <family val="0"/>
        <charset val="1"/>
      </rPr>
      <t xml:space="preserve">1,25-OH </t>
    </r>
    <r>
      <rPr>
        <sz val="10"/>
        <rFont val="Noto Sans CJK SC"/>
        <family val="2"/>
      </rPr>
      <t xml:space="preserve">体の両方を測ることを提案。</t>
    </r>
  </si>
  <si>
    <t xml:space="preserve">IL-020</t>
  </si>
  <si>
    <r>
      <rPr>
        <sz val="10"/>
        <rFont val="Arial"/>
        <family val="0"/>
        <charset val="1"/>
      </rPr>
      <t xml:space="preserve">ATS </t>
    </r>
    <r>
      <rPr>
        <sz val="10"/>
        <rFont val="Noto Sans CJK SC"/>
        <family val="2"/>
      </rPr>
      <t xml:space="preserve">の</t>
    </r>
    <r>
      <rPr>
        <sz val="10"/>
        <rFont val="Arial"/>
        <family val="0"/>
        <charset val="1"/>
      </rPr>
      <t xml:space="preserve">2020</t>
    </r>
    <r>
      <rPr>
        <sz val="10"/>
        <rFont val="Noto Sans CJK SC"/>
        <family val="2"/>
      </rPr>
      <t xml:space="preserve">年ガイドラインは、心症状のないサルコイドーシス患者に心エコーやホルター心電図をルーチンに行わないことを提案し、心病変が疑われる場合は </t>
    </r>
    <r>
      <rPr>
        <sz val="10"/>
        <rFont val="Arial"/>
        <family val="0"/>
        <charset val="1"/>
      </rPr>
      <t xml:space="preserve">PET </t>
    </r>
    <r>
      <rPr>
        <sz val="10"/>
        <rFont val="Noto Sans CJK SC"/>
        <family val="2"/>
      </rPr>
      <t xml:space="preserve">や心エコーより心臓 </t>
    </r>
    <r>
      <rPr>
        <sz val="10"/>
        <rFont val="Arial"/>
        <family val="0"/>
        <charset val="1"/>
      </rPr>
      <t xml:space="preserve">MRI </t>
    </r>
    <r>
      <rPr>
        <sz val="10"/>
        <rFont val="Noto Sans CJK SC"/>
        <family val="2"/>
      </rPr>
      <t xml:space="preserve">を優先し、</t>
    </r>
    <r>
      <rPr>
        <sz val="10"/>
        <rFont val="Arial"/>
        <family val="0"/>
        <charset val="1"/>
      </rPr>
      <t xml:space="preserve">MRI </t>
    </r>
    <r>
      <rPr>
        <sz val="10"/>
        <rFont val="Noto Sans CJK SC"/>
        <family val="2"/>
      </rPr>
      <t xml:space="preserve">が使えない場合に専用のプロトコルによる </t>
    </r>
    <r>
      <rPr>
        <sz val="10"/>
        <rFont val="Arial"/>
        <family val="0"/>
        <charset val="1"/>
      </rPr>
      <t xml:space="preserve">PET </t>
    </r>
    <r>
      <rPr>
        <sz val="10"/>
        <rFont val="Noto Sans CJK SC"/>
        <family val="2"/>
      </rPr>
      <t xml:space="preserve">を使うことを提案した。</t>
    </r>
  </si>
  <si>
    <r>
      <rPr>
        <sz val="10"/>
        <rFont val="Arial"/>
        <family val="0"/>
        <charset val="1"/>
      </rPr>
      <t xml:space="preserve">PS-02-07-05 (id: JkxnuRE)</t>
    </r>
    <r>
      <rPr>
        <sz val="10"/>
        <rFont val="Noto Sans CJK SC"/>
        <family val="2"/>
      </rPr>
      <t xml:space="preserve">；</t>
    </r>
    <r>
      <rPr>
        <sz val="10"/>
        <rFont val="Arial"/>
        <family val="0"/>
        <charset val="1"/>
      </rPr>
      <t xml:space="preserve">TBL-01-00-228 (id: Jlvnlzo)</t>
    </r>
    <r>
      <rPr>
        <sz val="10"/>
        <rFont val="Noto Sans CJK SC"/>
        <family val="2"/>
      </rPr>
      <t xml:space="preserve">；</t>
    </r>
    <r>
      <rPr>
        <sz val="10"/>
        <rFont val="Arial"/>
        <family val="0"/>
        <charset val="1"/>
      </rPr>
      <t xml:space="preserve">TBL-02-06-023 (id: JlAKpiY)</t>
    </r>
  </si>
  <si>
    <t xml:space="preserve">本文で確認。いずれも条件付き推奨・エビデンスの質は非常に低い。</t>
  </si>
  <si>
    <t xml:space="preserve">IL-021</t>
  </si>
  <si>
    <r>
      <rPr>
        <sz val="10"/>
        <rFont val="Noto Sans CJK SC"/>
        <family val="2"/>
      </rPr>
      <t xml:space="preserve">サルコイドーシスでは、気管支肺胞洗浄液のリンパ球の増加や </t>
    </r>
    <r>
      <rPr>
        <sz val="10"/>
        <rFont val="Arial"/>
        <family val="0"/>
        <charset val="1"/>
      </rPr>
      <t xml:space="preserve">CD4/CD8 </t>
    </r>
    <r>
      <rPr>
        <sz val="10"/>
        <rFont val="Noto Sans CJK SC"/>
        <family val="2"/>
      </rPr>
      <t xml:space="preserve">比の上昇は診断を支持する所見とされるが、</t>
    </r>
    <r>
      <rPr>
        <sz val="10"/>
        <rFont val="Arial"/>
        <family val="0"/>
        <charset val="1"/>
      </rPr>
      <t xml:space="preserve">ATS </t>
    </r>
    <r>
      <rPr>
        <sz val="10"/>
        <rFont val="Noto Sans CJK SC"/>
        <family val="2"/>
      </rPr>
      <t xml:space="preserve">の</t>
    </r>
    <r>
      <rPr>
        <sz val="10"/>
        <rFont val="Arial"/>
        <family val="0"/>
        <charset val="1"/>
      </rPr>
      <t xml:space="preserve">2020</t>
    </r>
    <r>
      <rPr>
        <sz val="10"/>
        <rFont val="Noto Sans CJK SC"/>
        <family val="2"/>
      </rPr>
      <t xml:space="preserve">年ガイドラインはこれを推奨の対象としていない。</t>
    </r>
  </si>
  <si>
    <r>
      <rPr>
        <sz val="10"/>
        <rFont val="Noto Sans CJK SC"/>
        <family val="2"/>
      </rPr>
      <t xml:space="preserve">本文で確認（支持的な所見としての記載）。</t>
    </r>
    <r>
      <rPr>
        <sz val="10"/>
        <rFont val="Arial"/>
        <family val="0"/>
        <charset val="1"/>
      </rPr>
      <t xml:space="preserve">CD4/CD8 </t>
    </r>
    <r>
      <rPr>
        <sz val="10"/>
        <rFont val="Noto Sans CJK SC"/>
        <family val="2"/>
      </rPr>
      <t xml:space="preserve">比の具体的な閾値は書いていない。</t>
    </r>
  </si>
  <si>
    <t xml:space="preserve">IL-022</t>
  </si>
  <si>
    <r>
      <rPr>
        <sz val="10"/>
        <rFont val="Arial"/>
        <family val="0"/>
        <charset val="1"/>
      </rPr>
      <t xml:space="preserve">ATS </t>
    </r>
    <r>
      <rPr>
        <sz val="10"/>
        <rFont val="Noto Sans CJK SC"/>
        <family val="2"/>
      </rPr>
      <t xml:space="preserve">の</t>
    </r>
    <r>
      <rPr>
        <sz val="10"/>
        <rFont val="Arial"/>
        <family val="0"/>
        <charset val="1"/>
      </rPr>
      <t xml:space="preserve">2020</t>
    </r>
    <r>
      <rPr>
        <sz val="10"/>
        <rFont val="Noto Sans CJK SC"/>
        <family val="2"/>
      </rPr>
      <t xml:space="preserve">年ガイドラインは、サルコイドーシスで肺高血圧症が疑われる場合はまず心エコーを行い、心エコーで肺高血圧症が示唆されれば右心カテーテル検査を行うことを提案した。</t>
    </r>
  </si>
  <si>
    <r>
      <rPr>
        <sz val="10"/>
        <rFont val="Arial"/>
        <family val="0"/>
        <charset val="1"/>
      </rPr>
      <t xml:space="preserve">PS-02-07-05 (id: JkxnuRE)</t>
    </r>
    <r>
      <rPr>
        <sz val="10"/>
        <rFont val="Noto Sans CJK SC"/>
        <family val="2"/>
      </rPr>
      <t xml:space="preserve">；</t>
    </r>
    <r>
      <rPr>
        <sz val="10"/>
        <rFont val="Arial"/>
        <family val="0"/>
        <charset val="1"/>
      </rPr>
      <t xml:space="preserve">TBL-01-00-228 (id: Jlvnlzo)</t>
    </r>
    <r>
      <rPr>
        <sz val="10"/>
        <rFont val="Noto Sans CJK SC"/>
        <family val="2"/>
      </rPr>
      <t xml:space="preserve">；</t>
    </r>
    <r>
      <rPr>
        <sz val="10"/>
        <rFont val="Arial"/>
        <family val="0"/>
        <charset val="1"/>
      </rPr>
      <t xml:space="preserve">TBL-01-00-226 (id: JlvnlzQ)</t>
    </r>
  </si>
  <si>
    <r>
      <rPr>
        <sz val="10"/>
        <rFont val="Noto Sans CJK SC"/>
        <family val="2"/>
      </rPr>
      <t xml:space="preserve">本文で確認。心エコーで示唆されない場合の右心カテーテルは個別に判断する（</t>
    </r>
    <r>
      <rPr>
        <sz val="10"/>
        <rFont val="Arial"/>
        <family val="0"/>
        <charset val="1"/>
      </rPr>
      <t xml:space="preserve">best practice statement</t>
    </r>
    <r>
      <rPr>
        <sz val="10"/>
        <rFont val="Noto Sans CJK SC"/>
        <family val="2"/>
      </rPr>
      <t xml:space="preserve">）。</t>
    </r>
  </si>
  <si>
    <t xml:space="preserve">IL-023</t>
  </si>
  <si>
    <t xml:space="preserve">過敏性肺炎</t>
  </si>
  <si>
    <r>
      <rPr>
        <sz val="10"/>
        <rFont val="Arial"/>
        <family val="0"/>
        <charset val="1"/>
      </rPr>
      <t xml:space="preserve">ATS/JRS/ALAT </t>
    </r>
    <r>
      <rPr>
        <sz val="10"/>
        <rFont val="Noto Sans CJK SC"/>
        <family val="2"/>
      </rPr>
      <t xml:space="preserve">の</t>
    </r>
    <r>
      <rPr>
        <sz val="10"/>
        <rFont val="Arial"/>
        <family val="0"/>
        <charset val="1"/>
      </rPr>
      <t xml:space="preserve">2020</t>
    </r>
    <r>
      <rPr>
        <sz val="10"/>
        <rFont val="Noto Sans CJK SC"/>
        <family val="2"/>
      </rPr>
      <t xml:space="preserve">年ガイドラインは、過敏性肺炎を、線維化を伴わない非線維性過敏性肺炎と、線維性過敏性肺炎の</t>
    </r>
    <r>
      <rPr>
        <sz val="10"/>
        <rFont val="Arial"/>
        <family val="0"/>
        <charset val="1"/>
      </rPr>
      <t xml:space="preserve">2</t>
    </r>
    <r>
      <rPr>
        <sz val="10"/>
        <rFont val="Noto Sans CJK SC"/>
        <family val="2"/>
      </rPr>
      <t xml:space="preserve">つの臨床型に分けた。</t>
    </r>
  </si>
  <si>
    <r>
      <rPr>
        <sz val="10"/>
        <rFont val="Noto Sans CJK SC"/>
        <family val="2"/>
      </rPr>
      <t xml:space="preserve">医学各論 Ⅳ</t>
    </r>
    <r>
      <rPr>
        <sz val="10"/>
        <rFont val="Arial"/>
        <family val="0"/>
        <charset val="1"/>
      </rPr>
      <t xml:space="preserve">-3-A-⑤</t>
    </r>
    <r>
      <rPr>
        <sz val="10"/>
        <rFont val="Noto Sans CJK SC"/>
        <family val="2"/>
      </rPr>
      <t xml:space="preserve">（過敏性肺炎、</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</si>
  <si>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TBL-01-00-227 (id: Jlvnlzk)</t>
    </r>
  </si>
  <si>
    <t xml:space="preserve">SRC-424</t>
  </si>
  <si>
    <t xml:space="preserve">Raghu G, Remy-Jardin M, Ryerson CJ, et al. Diagnosis of Hypersensitivity Pneumonitis in Adults. An Official ATS/JRS/ALAT Clinical Practice Guideline. Am J Respir Crit Care Med 2020</t>
  </si>
  <si>
    <r>
      <rPr>
        <sz val="10"/>
        <rFont val="Noto Sans CJK SC"/>
        <family val="2"/>
      </rPr>
      <t xml:space="preserve">日本呼吸器学会が掲載した </t>
    </r>
    <r>
      <rPr>
        <sz val="10"/>
        <rFont val="Arial"/>
        <family val="0"/>
        <charset val="1"/>
      </rPr>
      <t xml:space="preserve">ATS </t>
    </r>
    <r>
      <rPr>
        <sz val="10"/>
        <rFont val="Noto Sans CJK SC"/>
        <family val="2"/>
      </rPr>
      <t xml:space="preserve">のプレスリリースで確認（ガイドライン本文は未確認）。</t>
    </r>
    <r>
      <rPr>
        <sz val="10"/>
        <rFont val="Arial"/>
        <family val="0"/>
        <charset val="1"/>
      </rPr>
      <t xml:space="preserve">DOI</t>
    </r>
    <r>
      <rPr>
        <sz val="10"/>
        <rFont val="Noto Sans CJK SC"/>
        <family val="2"/>
      </rPr>
      <t xml:space="preserve">・</t>
    </r>
    <r>
      <rPr>
        <sz val="10"/>
        <rFont val="Arial"/>
        <family val="0"/>
        <charset val="1"/>
      </rPr>
      <t xml:space="preserve">PMID </t>
    </r>
    <r>
      <rPr>
        <sz val="10"/>
        <rFont val="Noto Sans CJK SC"/>
        <family val="2"/>
      </rPr>
      <t xml:space="preserve">未確認。急性・慢性という従来の分類とは基準が異なる。日本呼吸器学会の過敏性肺炎診療指針とは照合していない。</t>
    </r>
  </si>
  <si>
    <t xml:space="preserve">IL-024</t>
  </si>
  <si>
    <r>
      <rPr>
        <sz val="10"/>
        <rFont val="Arial"/>
        <family val="0"/>
        <charset val="1"/>
      </rPr>
      <t xml:space="preserve">ATS/JRS/ALAT </t>
    </r>
    <r>
      <rPr>
        <sz val="10"/>
        <rFont val="Noto Sans CJK SC"/>
        <family val="2"/>
      </rPr>
      <t xml:space="preserve">の</t>
    </r>
    <r>
      <rPr>
        <sz val="10"/>
        <rFont val="Arial"/>
        <family val="0"/>
        <charset val="1"/>
      </rPr>
      <t xml:space="preserve">2020</t>
    </r>
    <r>
      <rPr>
        <sz val="10"/>
        <rFont val="Noto Sans CJK SC"/>
        <family val="2"/>
      </rPr>
      <t xml:space="preserve">年ガイドラインは、過敏性肺炎の診断で、環境中の曝露源を詳しく聴取することを推奨し、関連抗原に対する血清 </t>
    </r>
    <r>
      <rPr>
        <sz val="10"/>
        <rFont val="Arial"/>
        <family val="0"/>
        <charset val="1"/>
      </rPr>
      <t xml:space="preserve">IgG </t>
    </r>
    <r>
      <rPr>
        <sz val="10"/>
        <rFont val="Noto Sans CJK SC"/>
        <family val="2"/>
      </rPr>
      <t xml:space="preserve">の検査を提案し、気管支肺胞洗浄液のリンパ球分画の解析を非線維性では推奨、線維性では提案した。</t>
    </r>
  </si>
  <si>
    <r>
      <rPr>
        <sz val="10"/>
        <rFont val="Arial"/>
        <family val="0"/>
        <charset val="1"/>
      </rPr>
      <t xml:space="preserve">PS-02-07-05 (id: JkxnuRE)</t>
    </r>
    <r>
      <rPr>
        <sz val="10"/>
        <rFont val="Noto Sans CJK SC"/>
        <family val="2"/>
      </rPr>
      <t xml:space="preserve">；</t>
    </r>
    <r>
      <rPr>
        <sz val="10"/>
        <rFont val="Arial"/>
        <family val="0"/>
        <charset val="1"/>
      </rPr>
      <t xml:space="preserve">TBL-01-00-227 (id: Jlvnlzk)</t>
    </r>
    <r>
      <rPr>
        <sz val="10"/>
        <rFont val="Noto Sans CJK SC"/>
        <family val="2"/>
      </rPr>
      <t xml:space="preserve">；</t>
    </r>
    <r>
      <rPr>
        <sz val="10"/>
        <rFont val="Arial"/>
        <family val="0"/>
        <charset val="1"/>
      </rPr>
      <t xml:space="preserve">TBL-02-06-024 (id: JlAKpic)</t>
    </r>
  </si>
  <si>
    <r>
      <rPr>
        <sz val="10"/>
        <rFont val="Arial"/>
        <family val="0"/>
        <charset val="1"/>
      </rPr>
      <t xml:space="preserve">ATS </t>
    </r>
    <r>
      <rPr>
        <sz val="10"/>
        <rFont val="Noto Sans CJK SC"/>
        <family val="2"/>
      </rPr>
      <t xml:space="preserve">のプレスリリースで確認（本文は未確認）。質問票は現時点では推奨せず、開発と検証を求めている。リンパ球分画の閾値は書いていない。</t>
    </r>
  </si>
  <si>
    <t xml:space="preserve">IL-025</t>
  </si>
  <si>
    <r>
      <rPr>
        <sz val="10"/>
        <rFont val="Arial"/>
        <family val="0"/>
        <charset val="1"/>
      </rPr>
      <t xml:space="preserve">ATS/JRS/ALAT </t>
    </r>
    <r>
      <rPr>
        <sz val="10"/>
        <rFont val="Noto Sans CJK SC"/>
        <family val="2"/>
      </rPr>
      <t xml:space="preserve">の</t>
    </r>
    <r>
      <rPr>
        <sz val="10"/>
        <rFont val="Arial"/>
        <family val="0"/>
        <charset val="1"/>
      </rPr>
      <t xml:space="preserve">2020</t>
    </r>
    <r>
      <rPr>
        <sz val="10"/>
        <rFont val="Noto Sans CJK SC"/>
        <family val="2"/>
      </rPr>
      <t xml:space="preserve">年ガイドラインは、過敏性肺炎の組織診断として、非線維性では経気管支肺生検を、線維性では経気管支肺クライオ生検を提案し、外科的肺生検はほかの方法を尽くしたあとに提案した。</t>
    </r>
  </si>
  <si>
    <r>
      <rPr>
        <sz val="10"/>
        <rFont val="Arial"/>
        <family val="0"/>
        <charset val="1"/>
      </rPr>
      <t xml:space="preserve">ATS </t>
    </r>
    <r>
      <rPr>
        <sz val="10"/>
        <rFont val="Noto Sans CJK SC"/>
        <family val="2"/>
      </rPr>
      <t xml:space="preserve">のプレスリリースで確認（本文は未確認）。</t>
    </r>
  </si>
  <si>
    <t xml:space="preserve">IL-026</t>
  </si>
  <si>
    <t xml:space="preserve">好酸球性肺炎</t>
  </si>
  <si>
    <r>
      <rPr>
        <sz val="10"/>
        <rFont val="Arial"/>
        <family val="0"/>
        <charset val="1"/>
      </rPr>
      <t xml:space="preserve">2003</t>
    </r>
    <r>
      <rPr>
        <sz val="10"/>
        <rFont val="Noto Sans CJK SC"/>
        <family val="2"/>
      </rPr>
      <t xml:space="preserve">〜</t>
    </r>
    <r>
      <rPr>
        <sz val="10"/>
        <rFont val="Arial"/>
        <family val="0"/>
        <charset val="1"/>
      </rPr>
      <t xml:space="preserve">2004</t>
    </r>
    <r>
      <rPr>
        <sz val="10"/>
        <rFont val="Noto Sans CJK SC"/>
        <family val="2"/>
      </rPr>
      <t xml:space="preserve">年にイラク周辺に派遣された米軍兵士約</t>
    </r>
    <r>
      <rPr>
        <sz val="10"/>
        <rFont val="Arial"/>
        <family val="0"/>
        <charset val="1"/>
      </rPr>
      <t xml:space="preserve">18</t>
    </r>
    <r>
      <rPr>
        <sz val="10"/>
        <rFont val="Noto Sans CJK SC"/>
        <family val="2"/>
      </rPr>
      <t xml:space="preserve">万</t>
    </r>
    <r>
      <rPr>
        <sz val="10"/>
        <rFont val="Arial"/>
        <family val="0"/>
        <charset val="1"/>
      </rPr>
      <t xml:space="preserve">3</t>
    </r>
    <r>
      <rPr>
        <sz val="10"/>
        <rFont val="Noto Sans CJK SC"/>
        <family val="2"/>
      </rPr>
      <t xml:space="preserve">千人のうち</t>
    </r>
    <r>
      <rPr>
        <sz val="10"/>
        <rFont val="Arial"/>
        <family val="0"/>
        <charset val="1"/>
      </rPr>
      <t xml:space="preserve">18</t>
    </r>
    <r>
      <rPr>
        <sz val="10"/>
        <rFont val="Noto Sans CJK SC"/>
        <family val="2"/>
      </rPr>
      <t xml:space="preserve">人が急性好酸球性肺炎を発症し（</t>
    </r>
    <r>
      <rPr>
        <sz val="10"/>
        <rFont val="Arial"/>
        <family val="0"/>
        <charset val="1"/>
      </rPr>
      <t xml:space="preserve">9.1/10</t>
    </r>
    <r>
      <rPr>
        <sz val="10"/>
        <rFont val="Noto Sans CJK SC"/>
        <family val="2"/>
      </rPr>
      <t xml:space="preserve">万人年）、全員が喫煙者で、</t>
    </r>
    <r>
      <rPr>
        <sz val="10"/>
        <rFont val="Arial"/>
        <family val="0"/>
        <charset val="1"/>
      </rPr>
      <t xml:space="preserve">78%</t>
    </r>
    <r>
      <rPr>
        <sz val="10"/>
        <rFont val="Noto Sans CJK SC"/>
        <family val="2"/>
      </rPr>
      <t xml:space="preserve">は喫煙を始めて間もなかった。</t>
    </r>
  </si>
  <si>
    <r>
      <rPr>
        <sz val="10"/>
        <rFont val="Noto Sans CJK SC"/>
        <family val="2"/>
      </rPr>
      <t xml:space="preserve">医学各論 Ⅳ</t>
    </r>
    <r>
      <rPr>
        <sz val="10"/>
        <rFont val="Arial"/>
        <family val="0"/>
        <charset val="1"/>
      </rPr>
      <t xml:space="preserve">-3-A-③</t>
    </r>
    <r>
      <rPr>
        <sz val="10"/>
        <rFont val="Noto Sans CJK SC"/>
        <family val="2"/>
      </rPr>
      <t xml:space="preserve">（好酸球性肺炎、</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</si>
  <si>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TBL-01-00-229 (id: Jlvnlzw)</t>
    </r>
  </si>
  <si>
    <t xml:space="preserve">SRC-425</t>
  </si>
  <si>
    <r>
      <rPr>
        <sz val="10"/>
        <rFont val="Arial"/>
        <family val="0"/>
        <charset val="1"/>
      </rPr>
      <t xml:space="preserve">Shorr AF, et al. Acute eosinophilic pneumonia among US military personnel deployed in or near Iraq. JAMA 2004</t>
    </r>
    <r>
      <rPr>
        <sz val="10"/>
        <rFont val="Noto Sans CJK SC"/>
        <family val="2"/>
      </rPr>
      <t xml:space="preserve">（</t>
    </r>
    <r>
      <rPr>
        <sz val="10"/>
        <rFont val="Arial"/>
        <family val="0"/>
        <charset val="1"/>
      </rPr>
      <t xml:space="preserve">12</t>
    </r>
    <r>
      <rPr>
        <sz val="10"/>
        <rFont val="Noto Sans CJK SC"/>
        <family val="2"/>
      </rPr>
      <t xml:space="preserve">月号）</t>
    </r>
  </si>
  <si>
    <t xml:space="preserve">15613668</t>
  </si>
  <si>
    <r>
      <rPr>
        <sz val="10"/>
        <rFont val="Noto Sans CJK SC"/>
        <family val="2"/>
      </rPr>
      <t xml:space="preserve">抄録（</t>
    </r>
    <r>
      <rPr>
        <sz val="10"/>
        <rFont val="Arial"/>
        <family val="0"/>
        <charset val="1"/>
      </rPr>
      <t xml:space="preserve">QxMD </t>
    </r>
    <r>
      <rPr>
        <sz val="10"/>
        <rFont val="Noto Sans CJK SC"/>
        <family val="2"/>
      </rPr>
      <t xml:space="preserve">の書誌ページ）で確認。</t>
    </r>
    <r>
      <rPr>
        <sz val="10"/>
        <rFont val="Arial"/>
        <family val="0"/>
        <charset val="1"/>
      </rPr>
      <t xml:space="preserve">PMID </t>
    </r>
    <r>
      <rPr>
        <sz val="10"/>
        <rFont val="Noto Sans CJK SC"/>
        <family val="2"/>
      </rPr>
      <t xml:space="preserve">は同ページで確認、</t>
    </r>
    <r>
      <rPr>
        <sz val="10"/>
        <rFont val="Arial"/>
        <family val="0"/>
        <charset val="1"/>
      </rPr>
      <t xml:space="preserve">DOI</t>
    </r>
    <r>
      <rPr>
        <sz val="10"/>
        <rFont val="Noto Sans CJK SC"/>
        <family val="2"/>
      </rPr>
      <t xml:space="preserve">・巻・頁は未確認。気管支肺胞洗浄を受けた</t>
    </r>
    <r>
      <rPr>
        <sz val="10"/>
        <rFont val="Arial"/>
        <family val="0"/>
        <charset val="1"/>
      </rPr>
      <t xml:space="preserve">6</t>
    </r>
    <r>
      <rPr>
        <sz val="10"/>
        <rFont val="Noto Sans CJK SC"/>
        <family val="2"/>
      </rPr>
      <t xml:space="preserve">人の好酸球の中央値は</t>
    </r>
    <r>
      <rPr>
        <sz val="10"/>
        <rFont val="Arial"/>
        <family val="0"/>
        <charset val="1"/>
      </rPr>
      <t xml:space="preserve">40.5%</t>
    </r>
    <r>
      <rPr>
        <sz val="10"/>
        <rFont val="Noto Sans CJK SC"/>
        <family val="2"/>
      </rPr>
      <t xml:space="preserve">、死亡は</t>
    </r>
    <r>
      <rPr>
        <sz val="10"/>
        <rFont val="Arial"/>
        <family val="0"/>
        <charset val="1"/>
      </rPr>
      <t xml:space="preserve">2</t>
    </r>
    <r>
      <rPr>
        <sz val="10"/>
        <rFont val="Noto Sans CJK SC"/>
        <family val="2"/>
      </rPr>
      <t xml:space="preserve">人。急性好酸球性肺炎の診断基準（</t>
    </r>
    <r>
      <rPr>
        <sz val="10"/>
        <rFont val="Arial"/>
        <family val="0"/>
        <charset val="1"/>
      </rPr>
      <t xml:space="preserve">BAL </t>
    </r>
    <r>
      <rPr>
        <sz val="10"/>
        <rFont val="Noto Sans CJK SC"/>
        <family val="2"/>
      </rPr>
      <t xml:space="preserve">好酸球の閾値など）はこの出典では確認していない。</t>
    </r>
  </si>
  <si>
    <t xml:space="preserve">IL-027</t>
  </si>
  <si>
    <t xml:space="preserve">アレルギー性気管支肺真菌症</t>
  </si>
  <si>
    <r>
      <rPr>
        <sz val="10"/>
        <rFont val="Arial"/>
        <family val="0"/>
        <charset val="1"/>
      </rPr>
      <t xml:space="preserve">2024</t>
    </r>
    <r>
      <rPr>
        <sz val="10"/>
        <rFont val="Noto Sans CJK SC"/>
        <family val="2"/>
      </rPr>
      <t xml:space="preserve">年の </t>
    </r>
    <r>
      <rPr>
        <sz val="10"/>
        <rFont val="Arial"/>
        <family val="0"/>
        <charset val="1"/>
      </rPr>
      <t xml:space="preserve">ISHAM-ABPA </t>
    </r>
    <r>
      <rPr>
        <sz val="10"/>
        <rFont val="Noto Sans CJK SC"/>
        <family val="2"/>
      </rPr>
      <t xml:space="preserve">作業部会の改訂基準では、喘息などの素因がある患者で、アスペルギルス・フミガーツス特異的 </t>
    </r>
    <r>
      <rPr>
        <sz val="10"/>
        <rFont val="Arial"/>
        <family val="0"/>
        <charset val="1"/>
      </rPr>
      <t xml:space="preserve">IgE 0.35 kUA/L </t>
    </r>
    <r>
      <rPr>
        <sz val="10"/>
        <rFont val="Noto Sans CJK SC"/>
        <family val="2"/>
      </rPr>
      <t xml:space="preserve">以上と血清総 </t>
    </r>
    <r>
      <rPr>
        <sz val="10"/>
        <rFont val="Arial"/>
        <family val="0"/>
        <charset val="1"/>
      </rPr>
      <t xml:space="preserve">IgE 500 IU/mL </t>
    </r>
    <r>
      <rPr>
        <sz val="10"/>
        <rFont val="Noto Sans CJK SC"/>
        <family val="2"/>
      </rPr>
      <t xml:space="preserve">以上の両方を必須とし、さらにアスペルギルス特異的 </t>
    </r>
    <r>
      <rPr>
        <sz val="10"/>
        <rFont val="Arial"/>
        <family val="0"/>
        <charset val="1"/>
      </rPr>
      <t xml:space="preserve">IgG </t>
    </r>
    <r>
      <rPr>
        <sz val="10"/>
        <rFont val="Noto Sans CJK SC"/>
        <family val="2"/>
      </rPr>
      <t xml:space="preserve">陽性、血中好酸球</t>
    </r>
    <r>
      <rPr>
        <sz val="10"/>
        <rFont val="Arial"/>
        <family val="0"/>
        <charset val="1"/>
      </rPr>
      <t xml:space="preserve">500/μL </t>
    </r>
    <r>
      <rPr>
        <sz val="10"/>
        <rFont val="Noto Sans CJK SC"/>
        <family val="2"/>
      </rPr>
      <t xml:space="preserve">以上、</t>
    </r>
    <r>
      <rPr>
        <sz val="10"/>
        <rFont val="Arial"/>
        <family val="0"/>
        <charset val="1"/>
      </rPr>
      <t xml:space="preserve">ABPA </t>
    </r>
    <r>
      <rPr>
        <sz val="10"/>
        <rFont val="Noto Sans CJK SC"/>
        <family val="2"/>
      </rPr>
      <t xml:space="preserve">に合う胸部 </t>
    </r>
    <r>
      <rPr>
        <sz val="10"/>
        <rFont val="Arial"/>
        <family val="0"/>
        <charset val="1"/>
      </rPr>
      <t xml:space="preserve">CT </t>
    </r>
    <r>
      <rPr>
        <sz val="10"/>
        <rFont val="Noto Sans CJK SC"/>
        <family val="2"/>
      </rPr>
      <t xml:space="preserve">所見（気管支拡張・粘液栓・高吸収粘液）のうち</t>
    </r>
    <r>
      <rPr>
        <sz val="10"/>
        <rFont val="Arial"/>
        <family val="0"/>
        <charset val="1"/>
      </rPr>
      <t xml:space="preserve">2</t>
    </r>
    <r>
      <rPr>
        <sz val="10"/>
        <rFont val="Noto Sans CJK SC"/>
        <family val="2"/>
      </rPr>
      <t xml:space="preserve">つを満たせば </t>
    </r>
    <r>
      <rPr>
        <sz val="10"/>
        <rFont val="Arial"/>
        <family val="0"/>
        <charset val="1"/>
      </rPr>
      <t xml:space="preserve">ABPA </t>
    </r>
    <r>
      <rPr>
        <sz val="10"/>
        <rFont val="Noto Sans CJK SC"/>
        <family val="2"/>
      </rPr>
      <t xml:space="preserve">と診断する。</t>
    </r>
  </si>
  <si>
    <r>
      <rPr>
        <sz val="10"/>
        <rFont val="Noto Sans CJK SC"/>
        <family val="2"/>
      </rPr>
      <t xml:space="preserve">医学各論 Ⅳ</t>
    </r>
    <r>
      <rPr>
        <sz val="10"/>
        <rFont val="Arial"/>
        <family val="0"/>
        <charset val="1"/>
      </rPr>
      <t xml:space="preserve">-3-A-④</t>
    </r>
    <r>
      <rPr>
        <sz val="10"/>
        <rFont val="Noto Sans CJK SC"/>
        <family val="2"/>
      </rPr>
      <t xml:space="preserve">（アレルギー性気管支肺真菌症、</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</si>
  <si>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TBL-01-00-231 (id: Jlvnlz8)</t>
    </r>
  </si>
  <si>
    <t xml:space="preserve">SRC-426</t>
  </si>
  <si>
    <r>
      <rPr>
        <sz val="10"/>
        <rFont val="Arial"/>
        <family val="0"/>
        <charset val="1"/>
      </rPr>
      <t xml:space="preserve">Agarwal R, et al</t>
    </r>
    <r>
      <rPr>
        <sz val="10"/>
        <rFont val="Noto Sans CJK SC"/>
        <family val="2"/>
      </rPr>
      <t xml:space="preserve">（</t>
    </r>
    <r>
      <rPr>
        <sz val="10"/>
        <rFont val="Arial"/>
        <family val="0"/>
        <charset val="1"/>
      </rPr>
      <t xml:space="preserve">ISHAM-ABPA working group</t>
    </r>
    <r>
      <rPr>
        <sz val="10"/>
        <rFont val="Noto Sans CJK SC"/>
        <family val="2"/>
      </rPr>
      <t xml:space="preserve">）</t>
    </r>
    <r>
      <rPr>
        <sz val="10"/>
        <rFont val="Arial"/>
        <family val="0"/>
        <charset val="1"/>
      </rPr>
      <t xml:space="preserve">. Revised ISHAM-ABPA working group clinical practice guidelines for diagnosing, classifying and treating allergic bronchopulmonary aspergillosis/mycoses. Eur Respir J 2024;63(4):2400061</t>
    </r>
  </si>
  <si>
    <t xml:space="preserve">10.1183/13993003.00061-2024</t>
  </si>
  <si>
    <r>
      <rPr>
        <sz val="10"/>
        <rFont val="Noto Sans CJK SC"/>
        <family val="2"/>
      </rPr>
      <t xml:space="preserve">表から読み取り（</t>
    </r>
    <r>
      <rPr>
        <sz val="10"/>
        <rFont val="Arial"/>
        <family val="0"/>
        <charset val="1"/>
      </rPr>
      <t xml:space="preserve">ERS </t>
    </r>
    <r>
      <rPr>
        <sz val="10"/>
        <rFont val="Noto Sans CJK SC"/>
        <family val="2"/>
      </rPr>
      <t xml:space="preserve">の掲載ページ）。好酸球数は過去の値でもよいとされる。胸部 </t>
    </r>
    <r>
      <rPr>
        <sz val="10"/>
        <rFont val="Arial"/>
        <family val="0"/>
        <charset val="1"/>
      </rPr>
      <t xml:space="preserve">X </t>
    </r>
    <r>
      <rPr>
        <sz val="10"/>
        <rFont val="Noto Sans CJK SC"/>
        <family val="2"/>
      </rPr>
      <t xml:space="preserve">線の一過性陰影も画像所見として扱う。日本の </t>
    </r>
    <r>
      <rPr>
        <sz val="10"/>
        <rFont val="Arial"/>
        <family val="0"/>
        <charset val="1"/>
      </rPr>
      <t xml:space="preserve">ABPM </t>
    </r>
    <r>
      <rPr>
        <sz val="10"/>
        <rFont val="Noto Sans CJK SC"/>
        <family val="2"/>
      </rPr>
      <t xml:space="preserve">診断基準（</t>
    </r>
    <r>
      <rPr>
        <sz val="10"/>
        <rFont val="Arial"/>
        <family val="0"/>
        <charset val="1"/>
      </rPr>
      <t xml:space="preserve">Asano </t>
    </r>
    <r>
      <rPr>
        <sz val="10"/>
        <rFont val="Noto Sans CJK SC"/>
        <family val="2"/>
      </rPr>
      <t xml:space="preserve">ら）とは基準が異なり、照合していない。</t>
    </r>
  </si>
  <si>
    <t xml:space="preserve">IL-028</t>
  </si>
  <si>
    <r>
      <rPr>
        <sz val="10"/>
        <rFont val="Arial"/>
        <family val="0"/>
        <charset val="1"/>
      </rPr>
      <t xml:space="preserve">2024</t>
    </r>
    <r>
      <rPr>
        <sz val="10"/>
        <rFont val="Noto Sans CJK SC"/>
        <family val="2"/>
      </rPr>
      <t xml:space="preserve">年の </t>
    </r>
    <r>
      <rPr>
        <sz val="10"/>
        <rFont val="Arial"/>
        <family val="0"/>
        <charset val="1"/>
      </rPr>
      <t xml:space="preserve">ISHAM-ABPA </t>
    </r>
    <r>
      <rPr>
        <sz val="10"/>
        <rFont val="Noto Sans CJK SC"/>
        <family val="2"/>
      </rPr>
      <t xml:space="preserve">作業部会の改訂基準では、</t>
    </r>
    <r>
      <rPr>
        <sz val="10"/>
        <rFont val="Arial"/>
        <family val="0"/>
        <charset val="1"/>
      </rPr>
      <t xml:space="preserve">CT </t>
    </r>
    <r>
      <rPr>
        <sz val="10"/>
        <rFont val="Noto Sans CJK SC"/>
        <family val="2"/>
      </rPr>
      <t xml:space="preserve">での高吸収粘液は </t>
    </r>
    <r>
      <rPr>
        <sz val="10"/>
        <rFont val="Arial"/>
        <family val="0"/>
        <charset val="1"/>
      </rPr>
      <t xml:space="preserve">ABPA </t>
    </r>
    <r>
      <rPr>
        <sz val="10"/>
        <rFont val="Noto Sans CJK SC"/>
        <family val="2"/>
      </rPr>
      <t xml:space="preserve">に特徴的な所見とされ、ほかの基準を満たさなくても診断を確定できる。</t>
    </r>
  </si>
  <si>
    <r>
      <rPr>
        <sz val="10"/>
        <rFont val="Arial"/>
        <family val="0"/>
        <charset val="1"/>
      </rPr>
      <t xml:space="preserve">PS-02-07-05 (id: JkxnuRE)</t>
    </r>
    <r>
      <rPr>
        <sz val="10"/>
        <rFont val="Noto Sans CJK SC"/>
        <family val="2"/>
      </rPr>
      <t xml:space="preserve">；</t>
    </r>
    <r>
      <rPr>
        <sz val="10"/>
        <rFont val="Arial"/>
        <family val="0"/>
        <charset val="1"/>
      </rPr>
      <t xml:space="preserve">TBL-01-00-231 (id: Jlvnlz8)</t>
    </r>
    <r>
      <rPr>
        <sz val="10"/>
        <rFont val="Noto Sans CJK SC"/>
        <family val="2"/>
      </rPr>
      <t xml:space="preserve">；</t>
    </r>
    <r>
      <rPr>
        <sz val="10"/>
        <rFont val="Arial"/>
        <family val="0"/>
        <charset val="1"/>
      </rPr>
      <t xml:space="preserve">TBL-02-06-023 (id: JlAKpiY)</t>
    </r>
  </si>
  <si>
    <r>
      <rPr>
        <sz val="10"/>
        <rFont val="Arial"/>
        <family val="0"/>
        <charset val="1"/>
      </rPr>
      <t xml:space="preserve">ERS </t>
    </r>
    <r>
      <rPr>
        <sz val="10"/>
        <rFont val="Noto Sans CJK SC"/>
        <family val="2"/>
      </rPr>
      <t xml:space="preserve">の掲載ページで確認。</t>
    </r>
  </si>
  <si>
    <t xml:space="preserve">IL-029</t>
  </si>
  <si>
    <r>
      <rPr>
        <sz val="10"/>
        <rFont val="Arial"/>
        <family val="0"/>
        <charset val="1"/>
      </rPr>
      <t xml:space="preserve">2024</t>
    </r>
    <r>
      <rPr>
        <sz val="10"/>
        <rFont val="Noto Sans CJK SC"/>
        <family val="2"/>
      </rPr>
      <t xml:space="preserve">年の </t>
    </r>
    <r>
      <rPr>
        <sz val="10"/>
        <rFont val="Arial"/>
        <family val="0"/>
        <charset val="1"/>
      </rPr>
      <t xml:space="preserve">ISHAM-ABPA </t>
    </r>
    <r>
      <rPr>
        <sz val="10"/>
        <rFont val="Noto Sans CJK SC"/>
        <family val="2"/>
      </rPr>
      <t xml:space="preserve">作業部会は、急性期の </t>
    </r>
    <r>
      <rPr>
        <sz val="10"/>
        <rFont val="Arial"/>
        <family val="0"/>
        <charset val="1"/>
      </rPr>
      <t xml:space="preserve">ABPA </t>
    </r>
    <r>
      <rPr>
        <sz val="10"/>
        <rFont val="Noto Sans CJK SC"/>
        <family val="2"/>
      </rPr>
      <t xml:space="preserve">の初期治療として、経口プレドニゾロン（</t>
    </r>
    <r>
      <rPr>
        <sz val="10"/>
        <rFont val="Arial"/>
        <family val="0"/>
        <charset val="1"/>
      </rPr>
      <t xml:space="preserve">0.5 mg/kg/</t>
    </r>
    <r>
      <rPr>
        <sz val="10"/>
        <rFont val="Noto Sans CJK SC"/>
        <family val="2"/>
      </rPr>
      <t xml:space="preserve">日を</t>
    </r>
    <r>
      <rPr>
        <sz val="10"/>
        <rFont val="Arial"/>
        <family val="0"/>
        <charset val="1"/>
      </rPr>
      <t xml:space="preserve">2</t>
    </r>
    <r>
      <rPr>
        <sz val="10"/>
        <rFont val="Noto Sans CJK SC"/>
        <family val="2"/>
      </rPr>
      <t xml:space="preserve">〜</t>
    </r>
    <r>
      <rPr>
        <sz val="10"/>
        <rFont val="Arial"/>
        <family val="0"/>
        <charset val="1"/>
      </rPr>
      <t xml:space="preserve">4</t>
    </r>
    <r>
      <rPr>
        <sz val="10"/>
        <rFont val="Noto Sans CJK SC"/>
        <family val="2"/>
      </rPr>
      <t xml:space="preserve">週、</t>
    </r>
    <r>
      <rPr>
        <sz val="10"/>
        <rFont val="Arial"/>
        <family val="0"/>
        <charset val="1"/>
      </rPr>
      <t xml:space="preserve">4</t>
    </r>
    <r>
      <rPr>
        <sz val="10"/>
        <rFont val="Noto Sans CJK SC"/>
        <family val="2"/>
      </rPr>
      <t xml:space="preserve">か月で漸減）か、経口イトラコナゾール</t>
    </r>
    <r>
      <rPr>
        <sz val="10"/>
        <rFont val="Arial"/>
        <family val="0"/>
        <charset val="1"/>
      </rPr>
      <t xml:space="preserve">4</t>
    </r>
    <r>
      <rPr>
        <sz val="10"/>
        <rFont val="Noto Sans CJK SC"/>
        <family val="2"/>
      </rPr>
      <t xml:space="preserve">か月のどちらかの単剤を推奨し、全身ステロイドが使えない場合はイトラコナゾールを優先するとした。両者の併用は初期治療としては推奨せず、生物学的製剤も初期治療には推奨しない。</t>
    </r>
  </si>
  <si>
    <r>
      <rPr>
        <sz val="10"/>
        <rFont val="Arial"/>
        <family val="0"/>
        <charset val="1"/>
      </rPr>
      <t xml:space="preserve">ERS </t>
    </r>
    <r>
      <rPr>
        <sz val="10"/>
        <rFont val="Noto Sans CJK SC"/>
        <family val="2"/>
      </rPr>
      <t xml:space="preserve">の掲載ページで確認。推奨はデルファイ法による合意（合意率</t>
    </r>
    <r>
      <rPr>
        <sz val="10"/>
        <rFont val="Arial"/>
        <family val="0"/>
        <charset val="1"/>
      </rPr>
      <t xml:space="preserve">70</t>
    </r>
    <r>
      <rPr>
        <sz val="10"/>
        <rFont val="Noto Sans CJK SC"/>
        <family val="2"/>
      </rPr>
      <t xml:space="preserve">〜</t>
    </r>
    <r>
      <rPr>
        <sz val="10"/>
        <rFont val="Arial"/>
        <family val="0"/>
        <charset val="1"/>
      </rPr>
      <t xml:space="preserve">97%</t>
    </r>
    <r>
      <rPr>
        <sz val="10"/>
        <rFont val="Noto Sans CJK SC"/>
        <family val="2"/>
      </rPr>
      <t xml:space="preserve">）で、</t>
    </r>
    <r>
      <rPr>
        <sz val="10"/>
        <rFont val="Arial"/>
        <family val="0"/>
        <charset val="1"/>
      </rPr>
      <t xml:space="preserve">GRADE </t>
    </r>
    <r>
      <rPr>
        <sz val="10"/>
        <rFont val="Noto Sans CJK SC"/>
        <family val="2"/>
      </rPr>
      <t xml:space="preserve">の推奨の強さではない。用量は表から読み取り。併用療法は過去</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年に</t>
    </r>
    <r>
      <rPr>
        <sz val="10"/>
        <rFont val="Arial"/>
        <family val="0"/>
        <charset val="1"/>
      </rPr>
      <t xml:space="preserve">2</t>
    </r>
    <r>
      <rPr>
        <sz val="10"/>
        <rFont val="Noto Sans CJK SC"/>
        <family val="2"/>
      </rPr>
      <t xml:space="preserve">回以上増悪した場合に推奨。国内での生物学的製剤の </t>
    </r>
    <r>
      <rPr>
        <sz val="10"/>
        <rFont val="Arial"/>
        <family val="0"/>
        <charset val="1"/>
      </rPr>
      <t xml:space="preserve">ABPA </t>
    </r>
    <r>
      <rPr>
        <sz val="10"/>
        <rFont val="Noto Sans CJK SC"/>
        <family val="2"/>
      </rPr>
      <t xml:space="preserve">への保険適用は確認していない。</t>
    </r>
  </si>
  <si>
    <t xml:space="preserve">IL-030</t>
  </si>
  <si>
    <t xml:space="preserve">薬剤性肺障害</t>
  </si>
  <si>
    <r>
      <rPr>
        <sz val="10"/>
        <rFont val="Noto Sans CJK SC"/>
        <family val="2"/>
      </rPr>
      <t xml:space="preserve">日本の非小細胞肺癌患者を対象としたコホート・コホート内症例対照研究で、</t>
    </r>
    <r>
      <rPr>
        <sz val="10"/>
        <rFont val="Arial"/>
        <family val="0"/>
        <charset val="1"/>
      </rPr>
      <t xml:space="preserve">12</t>
    </r>
    <r>
      <rPr>
        <sz val="10"/>
        <rFont val="Noto Sans CJK SC"/>
        <family val="2"/>
      </rPr>
      <t xml:space="preserve">週間の間質性肺疾患の累積発症率はゲフィチニブ群</t>
    </r>
    <r>
      <rPr>
        <sz val="10"/>
        <rFont val="Arial"/>
        <family val="0"/>
        <charset val="1"/>
      </rPr>
      <t xml:space="preserve">4.0%</t>
    </r>
    <r>
      <rPr>
        <sz val="10"/>
        <rFont val="Noto Sans CJK SC"/>
        <family val="2"/>
      </rPr>
      <t xml:space="preserve">、化学療法群</t>
    </r>
    <r>
      <rPr>
        <sz val="10"/>
        <rFont val="Arial"/>
        <family val="0"/>
        <charset val="1"/>
      </rPr>
      <t xml:space="preserve">2.1%</t>
    </r>
    <r>
      <rPr>
        <sz val="10"/>
        <rFont val="Noto Sans CJK SC"/>
        <family val="2"/>
      </rPr>
      <t xml:space="preserve">で、ゲフィチニブの調整オッズ比は</t>
    </r>
    <r>
      <rPr>
        <sz val="10"/>
        <rFont val="Arial"/>
        <family val="0"/>
        <charset val="1"/>
      </rPr>
      <t xml:space="preserve">3.2</t>
    </r>
    <r>
      <rPr>
        <sz val="10"/>
        <rFont val="Noto Sans CJK SC"/>
        <family val="2"/>
      </rPr>
      <t xml:space="preserve">であり、危険の上昇は投与開始後</t>
    </r>
    <r>
      <rPr>
        <sz val="10"/>
        <rFont val="Arial"/>
        <family val="0"/>
        <charset val="1"/>
      </rPr>
      <t xml:space="preserve">4</t>
    </r>
    <r>
      <rPr>
        <sz val="10"/>
        <rFont val="Noto Sans CJK SC"/>
        <family val="2"/>
      </rPr>
      <t xml:space="preserve">週以内で目立った。</t>
    </r>
  </si>
  <si>
    <r>
      <rPr>
        <sz val="10"/>
        <rFont val="Noto Sans CJK SC"/>
        <family val="2"/>
      </rPr>
      <t xml:space="preserve">医学各論 Ⅳ</t>
    </r>
    <r>
      <rPr>
        <sz val="10"/>
        <rFont val="Arial"/>
        <family val="0"/>
        <charset val="1"/>
      </rPr>
      <t xml:space="preserve">-4-C-①</t>
    </r>
    <r>
      <rPr>
        <sz val="10"/>
        <rFont val="Noto Sans CJK SC"/>
        <family val="2"/>
      </rPr>
      <t xml:space="preserve">（薬剤性肺障害、</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</si>
  <si>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TBL-01-00-230 (id: Jlvnlz0)</t>
    </r>
  </si>
  <si>
    <t xml:space="preserve">SRC-427</t>
  </si>
  <si>
    <t xml:space="preserve">Kudoh S, Kato H, Nishiwaki Y, et al. Interstitial lung disease in Japanese patients with lung cancer: a cohort and nested case-control study. Am J Respir Crit Care Med 2008;177(12):1348-1357</t>
  </si>
  <si>
    <t xml:space="preserve">10.1164/rccm.200710-1501OC</t>
  </si>
  <si>
    <r>
      <rPr>
        <sz val="10"/>
        <rFont val="Noto Sans CJK SC"/>
        <family val="2"/>
      </rPr>
      <t xml:space="preserve">抄録（藤田医科大学の書誌ページ）で確認。</t>
    </r>
    <r>
      <rPr>
        <sz val="10"/>
        <rFont val="Arial"/>
        <family val="0"/>
        <charset val="1"/>
      </rPr>
      <t xml:space="preserve">PMID </t>
    </r>
    <r>
      <rPr>
        <sz val="10"/>
        <rFont val="Noto Sans CJK SC"/>
        <family val="2"/>
      </rPr>
      <t xml:space="preserve">は本チャットで確認できず </t>
    </r>
    <r>
      <rPr>
        <sz val="10"/>
        <rFont val="Arial"/>
        <family val="0"/>
        <charset val="1"/>
      </rPr>
      <t xml:space="preserve">null</t>
    </r>
    <r>
      <rPr>
        <sz val="10"/>
        <rFont val="Noto Sans CJK SC"/>
        <family val="2"/>
      </rPr>
      <t xml:space="preserve">（</t>
    </r>
    <r>
      <rPr>
        <sz val="10"/>
        <rFont val="Arial"/>
        <family val="0"/>
        <charset val="1"/>
      </rPr>
      <t xml:space="preserve">API </t>
    </r>
    <r>
      <rPr>
        <sz val="10"/>
        <rFont val="Noto Sans CJK SC"/>
        <family val="2"/>
      </rPr>
      <t xml:space="preserve">照合で確定する）。最初の</t>
    </r>
    <r>
      <rPr>
        <sz val="10"/>
        <rFont val="Arial"/>
        <family val="0"/>
        <charset val="1"/>
      </rPr>
      <t xml:space="preserve">4</t>
    </r>
    <r>
      <rPr>
        <sz val="10"/>
        <rFont val="Noto Sans CJK SC"/>
        <family val="2"/>
      </rPr>
      <t xml:space="preserve">週の調整オッズ比は</t>
    </r>
    <r>
      <rPr>
        <sz val="10"/>
        <rFont val="Arial"/>
        <family val="0"/>
        <charset val="1"/>
      </rPr>
      <t xml:space="preserve">3.8</t>
    </r>
    <r>
      <rPr>
        <sz val="10"/>
        <rFont val="Noto Sans CJK SC"/>
        <family val="2"/>
      </rPr>
      <t xml:space="preserve">。</t>
    </r>
  </si>
  <si>
    <t xml:space="preserve">IL-031</t>
  </si>
  <si>
    <r>
      <rPr>
        <sz val="10"/>
        <rFont val="Noto Sans CJK SC"/>
        <family val="2"/>
      </rPr>
      <t xml:space="preserve">日本の非小細胞肺癌患者の研究では、高齢、全身状態不良、喫煙、診断から間もないこと、</t>
    </r>
    <r>
      <rPr>
        <sz val="10"/>
        <rFont val="Arial"/>
        <family val="0"/>
        <charset val="1"/>
      </rPr>
      <t xml:space="preserve">CT </t>
    </r>
    <r>
      <rPr>
        <sz val="10"/>
        <rFont val="Noto Sans CJK SC"/>
        <family val="2"/>
      </rPr>
      <t xml:space="preserve">で正常肺が少ないこと、既存の慢性間質性肺疾患、心疾患の合併が、治療薬の種類にかかわらず間質性肺疾患の発症と関連した。発症した患者の約</t>
    </r>
    <r>
      <rPr>
        <sz val="10"/>
        <rFont val="Arial"/>
        <family val="0"/>
        <charset val="1"/>
      </rPr>
      <t xml:space="preserve">3</t>
    </r>
    <r>
      <rPr>
        <sz val="10"/>
        <rFont val="Noto Sans CJK SC"/>
        <family val="2"/>
      </rPr>
      <t xml:space="preserve">割が間質性肺疾患で死亡した。</t>
    </r>
  </si>
  <si>
    <r>
      <rPr>
        <sz val="10"/>
        <rFont val="Noto Sans CJK SC"/>
        <family val="2"/>
      </rPr>
      <t xml:space="preserve">抄録で確認。間質性肺疾患による死亡はゲフィチニブ群</t>
    </r>
    <r>
      <rPr>
        <sz val="10"/>
        <rFont val="Arial"/>
        <family val="0"/>
        <charset val="1"/>
      </rPr>
      <t xml:space="preserve">31.6%</t>
    </r>
    <r>
      <rPr>
        <sz val="10"/>
        <rFont val="Noto Sans CJK SC"/>
        <family val="2"/>
      </rPr>
      <t xml:space="preserve">、化学療法群</t>
    </r>
    <r>
      <rPr>
        <sz val="10"/>
        <rFont val="Arial"/>
        <family val="0"/>
        <charset val="1"/>
      </rPr>
      <t xml:space="preserve">27.9%</t>
    </r>
    <r>
      <rPr>
        <sz val="10"/>
        <rFont val="Noto Sans CJK SC"/>
        <family val="2"/>
      </rPr>
      <t xml:space="preserve">で、両群に有意差はなかった。</t>
    </r>
  </si>
  <si>
    <t xml:space="preserve">IL-032</t>
  </si>
  <si>
    <t xml:space="preserve">放射線肺炎</t>
  </si>
  <si>
    <r>
      <rPr>
        <sz val="10"/>
        <rFont val="Arial"/>
        <family val="0"/>
        <charset val="1"/>
      </rPr>
      <t xml:space="preserve">QUANTEC </t>
    </r>
    <r>
      <rPr>
        <sz val="10"/>
        <rFont val="Noto Sans CJK SC"/>
        <family val="2"/>
      </rPr>
      <t xml:space="preserve">の肺の線量体積効果のレビューによれば、症候性の放射線肺炎の頻度は多くの線量指標と関連するが、明確な耐容線量体積の閾値はなく、照射体積と分割法が危険に大きく影響する。</t>
    </r>
  </si>
  <si>
    <r>
      <rPr>
        <sz val="10"/>
        <rFont val="Noto Sans CJK SC"/>
        <family val="2"/>
      </rPr>
      <t xml:space="preserve">医学各論 Ⅳ</t>
    </r>
    <r>
      <rPr>
        <sz val="10"/>
        <rFont val="Arial"/>
        <family val="0"/>
        <charset val="1"/>
      </rPr>
      <t xml:space="preserve">-4-C-③</t>
    </r>
    <r>
      <rPr>
        <sz val="10"/>
        <rFont val="Noto Sans CJK SC"/>
        <family val="2"/>
      </rPr>
      <t xml:space="preserve">（放射線肺炎、</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</si>
  <si>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TBL-01-00-223 (id: Jlvnlys)</t>
    </r>
  </si>
  <si>
    <t xml:space="preserve">SRC-428</t>
  </si>
  <si>
    <t xml:space="preserve">Marks LB, Bentzen SM, Deasy JO, et al. Radiation Dose-Volume Effects in the Lung. Int J Radiat Oncol Biol Phys 2010;76(3 Suppl):S70-S76</t>
  </si>
  <si>
    <t xml:space="preserve">10.1016/j.ijrobp.2009.06.091</t>
  </si>
  <si>
    <r>
      <rPr>
        <sz val="10"/>
        <rFont val="Noto Sans CJK SC"/>
        <family val="2"/>
      </rPr>
      <t xml:space="preserve">抄録（ワシントン大学の書誌ページ）で確認。</t>
    </r>
    <r>
      <rPr>
        <sz val="10"/>
        <rFont val="Arial"/>
        <family val="0"/>
        <charset val="1"/>
      </rPr>
      <t xml:space="preserve">V20 </t>
    </r>
    <r>
      <rPr>
        <sz val="10"/>
        <rFont val="Noto Sans CJK SC"/>
        <family val="2"/>
      </rPr>
      <t xml:space="preserve">や平均肺線量などの具体的な目安は本文で確認していないため書いていない。</t>
    </r>
    <r>
      <rPr>
        <sz val="10"/>
        <rFont val="Arial"/>
        <family val="0"/>
        <charset val="1"/>
      </rPr>
      <t xml:space="preserve">PMID </t>
    </r>
    <r>
      <rPr>
        <sz val="10"/>
        <rFont val="Noto Sans CJK SC"/>
        <family val="2"/>
      </rPr>
      <t xml:space="preserve">未確認。</t>
    </r>
  </si>
  <si>
    <t xml:space="preserve">IL-033</t>
  </si>
  <si>
    <t xml:space="preserve">じん肺</t>
  </si>
  <si>
    <t xml:space="preserve">じん肺法は、じん肺を、粉じんの吸入によって肺に生じた線維増殖性変化を主体とする疾病と定義している。</t>
  </si>
  <si>
    <r>
      <rPr>
        <sz val="10"/>
        <rFont val="Noto Sans CJK SC"/>
        <family val="2"/>
      </rPr>
      <t xml:space="preserve">医学各論 Ⅳ</t>
    </r>
    <r>
      <rPr>
        <sz val="10"/>
        <rFont val="Arial"/>
        <family val="0"/>
        <charset val="1"/>
      </rPr>
      <t xml:space="preserve">-4-E-①</t>
    </r>
    <r>
      <rPr>
        <sz val="10"/>
        <rFont val="Noto Sans CJK SC"/>
        <family val="2"/>
      </rPr>
      <t xml:space="preserve">（珪肺</t>
    </r>
    <r>
      <rPr>
        <sz val="10"/>
        <rFont val="Arial"/>
        <family val="0"/>
        <charset val="1"/>
      </rPr>
      <t xml:space="preserve">&lt;silicosis&gt;</t>
    </r>
    <r>
      <rPr>
        <sz val="10"/>
        <rFont val="Noto Sans CJK SC"/>
        <family val="2"/>
      </rPr>
      <t xml:space="preserve">、</t>
    </r>
    <r>
      <rPr>
        <sz val="10"/>
        <rFont val="Arial"/>
        <family val="0"/>
        <charset val="1"/>
      </rPr>
      <t xml:space="preserve">b</t>
    </r>
    <r>
      <rPr>
        <sz val="10"/>
        <rFont val="Noto Sans CJK SC"/>
        <family val="2"/>
      </rPr>
      <t xml:space="preserve">）；医学各論 Ⅳ</t>
    </r>
    <r>
      <rPr>
        <sz val="10"/>
        <rFont val="Arial"/>
        <family val="0"/>
        <charset val="1"/>
      </rPr>
      <t xml:space="preserve">-4-E-②</t>
    </r>
    <r>
      <rPr>
        <sz val="10"/>
        <rFont val="Noto Sans CJK SC"/>
        <family val="2"/>
      </rPr>
      <t xml:space="preserve">（石綿肺</t>
    </r>
    <r>
      <rPr>
        <sz val="10"/>
        <rFont val="Arial"/>
        <family val="0"/>
        <charset val="1"/>
      </rPr>
      <t xml:space="preserve">&lt;asbestosis&gt;</t>
    </r>
    <r>
      <rPr>
        <sz val="10"/>
        <rFont val="Noto Sans CJK SC"/>
        <family val="2"/>
      </rPr>
      <t xml:space="preserve">、</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</si>
  <si>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TBL-01-00-220 (id: Jlvnlyw)</t>
    </r>
    <r>
      <rPr>
        <sz val="10"/>
        <rFont val="Noto Sans CJK SC"/>
        <family val="2"/>
      </rPr>
      <t xml:space="preserve">；</t>
    </r>
    <r>
      <rPr>
        <sz val="10"/>
        <rFont val="Arial"/>
        <family val="0"/>
        <charset val="1"/>
      </rPr>
      <t xml:space="preserve">TBL-01-00-221 (id: Jlvnly4)</t>
    </r>
  </si>
  <si>
    <t xml:space="preserve">SRC-429</t>
  </si>
  <si>
    <r>
      <rPr>
        <sz val="10"/>
        <rFont val="Noto Sans CJK SC"/>
        <family val="2"/>
      </rPr>
      <t xml:space="preserve">じん肺法（昭和</t>
    </r>
    <r>
      <rPr>
        <sz val="10"/>
        <rFont val="Arial"/>
        <family val="0"/>
        <charset val="1"/>
      </rPr>
      <t xml:space="preserve">35</t>
    </r>
    <r>
      <rPr>
        <sz val="10"/>
        <rFont val="Noto Sans CJK SC"/>
        <family val="2"/>
      </rPr>
      <t xml:space="preserve">年法律第</t>
    </r>
    <r>
      <rPr>
        <sz val="10"/>
        <rFont val="Arial"/>
        <family val="0"/>
        <charset val="1"/>
      </rPr>
      <t xml:space="preserve">30</t>
    </r>
    <r>
      <rPr>
        <sz val="10"/>
        <rFont val="Noto Sans CJK SC"/>
        <family val="2"/>
      </rPr>
      <t xml:space="preserve">号、最終改正 平成</t>
    </r>
    <r>
      <rPr>
        <sz val="10"/>
        <rFont val="Arial"/>
        <family val="0"/>
        <charset val="1"/>
      </rPr>
      <t xml:space="preserve">30</t>
    </r>
    <r>
      <rPr>
        <sz val="10"/>
        <rFont val="Noto Sans CJK SC"/>
        <family val="2"/>
      </rPr>
      <t xml:space="preserve">年</t>
    </r>
    <r>
      <rPr>
        <sz val="10"/>
        <rFont val="Arial"/>
        <family val="0"/>
        <charset val="1"/>
      </rPr>
      <t xml:space="preserve">7</t>
    </r>
    <r>
      <rPr>
        <sz val="10"/>
        <rFont val="Noto Sans CJK SC"/>
        <family val="2"/>
      </rPr>
      <t xml:space="preserve">月</t>
    </r>
    <r>
      <rPr>
        <sz val="10"/>
        <rFont val="Arial"/>
        <family val="0"/>
        <charset val="1"/>
      </rPr>
      <t xml:space="preserve">6</t>
    </r>
    <r>
      <rPr>
        <sz val="10"/>
        <rFont val="Noto Sans CJK SC"/>
        <family val="2"/>
      </rPr>
      <t xml:space="preserve">日）</t>
    </r>
  </si>
  <si>
    <r>
      <rPr>
        <sz val="10"/>
        <rFont val="Noto Sans CJK SC"/>
        <family val="2"/>
      </rPr>
      <t xml:space="preserve">法令の条文を掲載するサイト（</t>
    </r>
    <r>
      <rPr>
        <sz val="10"/>
        <rFont val="Arial"/>
        <family val="0"/>
        <charset val="1"/>
      </rPr>
      <t xml:space="preserve">hourei.net</t>
    </r>
    <r>
      <rPr>
        <sz val="10"/>
        <rFont val="Noto Sans CJK SC"/>
        <family val="2"/>
      </rPr>
      <t xml:space="preserve">）で確認。</t>
    </r>
    <r>
      <rPr>
        <sz val="10"/>
        <rFont val="Arial"/>
        <family val="0"/>
        <charset val="1"/>
      </rPr>
      <t xml:space="preserve">e-Gov </t>
    </r>
    <r>
      <rPr>
        <sz val="10"/>
        <rFont val="Noto Sans CJK SC"/>
        <family val="2"/>
      </rPr>
      <t xml:space="preserve">法令検索での照合は未了。</t>
    </r>
  </si>
  <si>
    <t xml:space="preserve">IL-034</t>
  </si>
  <si>
    <r>
      <rPr>
        <sz val="10"/>
        <rFont val="Noto Sans CJK SC"/>
        <family val="2"/>
      </rPr>
      <t xml:space="preserve">じん肺法では、じん肺健康診断の胸部エックス線写真の像によって第</t>
    </r>
    <r>
      <rPr>
        <sz val="10"/>
        <rFont val="Arial"/>
        <family val="0"/>
        <charset val="1"/>
      </rPr>
      <t xml:space="preserve">1</t>
    </r>
    <r>
      <rPr>
        <sz val="10"/>
        <rFont val="Noto Sans CJK SC"/>
        <family val="2"/>
      </rPr>
      <t xml:space="preserve">型から第</t>
    </r>
    <r>
      <rPr>
        <sz val="10"/>
        <rFont val="Arial"/>
        <family val="0"/>
        <charset val="1"/>
      </rPr>
      <t xml:space="preserve">4</t>
    </r>
    <r>
      <rPr>
        <sz val="10"/>
        <rFont val="Noto Sans CJK SC"/>
        <family val="2"/>
      </rPr>
      <t xml:space="preserve">型に分け、これに肺機能などを加えて管理一から管理四の管理区分を決める。管理四と決定された者と、合併症にかかっていると認められた者は療養を要する。</t>
    </r>
  </si>
  <si>
    <r>
      <rPr>
        <sz val="10"/>
        <rFont val="Arial"/>
        <family val="0"/>
        <charset val="1"/>
      </rPr>
      <t xml:space="preserve">PS-02-07-05 (id: JkxnuRE)</t>
    </r>
    <r>
      <rPr>
        <sz val="10"/>
        <rFont val="Noto Sans CJK SC"/>
        <family val="2"/>
      </rPr>
      <t xml:space="preserve">；</t>
    </r>
    <r>
      <rPr>
        <sz val="10"/>
        <rFont val="Arial"/>
        <family val="0"/>
        <charset val="1"/>
      </rPr>
      <t xml:space="preserve">TBL-01-00-220 (id: Jlvnlyw)</t>
    </r>
    <r>
      <rPr>
        <sz val="10"/>
        <rFont val="Noto Sans CJK SC"/>
        <family val="2"/>
      </rPr>
      <t xml:space="preserve">；</t>
    </r>
    <r>
      <rPr>
        <sz val="10"/>
        <rFont val="Arial"/>
        <family val="0"/>
        <charset val="1"/>
      </rPr>
      <t xml:space="preserve">TBL-01-00-221 (id: Jlvnly4)</t>
    </r>
    <r>
      <rPr>
        <sz val="10"/>
        <rFont val="Noto Sans CJK SC"/>
        <family val="2"/>
      </rPr>
      <t xml:space="preserve">；</t>
    </r>
    <r>
      <rPr>
        <sz val="10"/>
        <rFont val="Arial"/>
        <family val="0"/>
        <charset val="1"/>
      </rPr>
      <t xml:space="preserve">TBL-02-06-023 (id: JlAKpiY)</t>
    </r>
  </si>
  <si>
    <r>
      <rPr>
        <sz val="10"/>
        <rFont val="Noto Sans CJK SC"/>
        <family val="2"/>
      </rPr>
      <t xml:space="preserve">法令の条文を掲載するサイトで確認（第</t>
    </r>
    <r>
      <rPr>
        <sz val="10"/>
        <rFont val="Arial"/>
        <family val="0"/>
        <charset val="1"/>
      </rPr>
      <t xml:space="preserve">3</t>
    </r>
    <r>
      <rPr>
        <sz val="10"/>
        <rFont val="Noto Sans CJK SC"/>
        <family val="2"/>
      </rPr>
      <t xml:space="preserve">条・第</t>
    </r>
    <r>
      <rPr>
        <sz val="10"/>
        <rFont val="Arial"/>
        <family val="0"/>
        <charset val="1"/>
      </rPr>
      <t xml:space="preserve">4</t>
    </r>
    <r>
      <rPr>
        <sz val="10"/>
        <rFont val="Noto Sans CJK SC"/>
        <family val="2"/>
      </rPr>
      <t xml:space="preserve">条・第</t>
    </r>
    <r>
      <rPr>
        <sz val="10"/>
        <rFont val="Arial"/>
        <family val="0"/>
        <charset val="1"/>
      </rPr>
      <t xml:space="preserve">23</t>
    </r>
    <r>
      <rPr>
        <sz val="10"/>
        <rFont val="Noto Sans CJK SC"/>
        <family val="2"/>
      </rPr>
      <t xml:space="preserve">条）。各型・各管理区分の具体的な要件と、合併症の種類（施行規則で定める）は条文で確認していない。</t>
    </r>
  </si>
  <si>
    <t xml:space="preserve">IL-035</t>
  </si>
  <si>
    <t xml:space="preserve">石綿肺</t>
  </si>
  <si>
    <r>
      <rPr>
        <sz val="10"/>
        <rFont val="Noto Sans CJK SC"/>
        <family val="2"/>
      </rPr>
      <t xml:space="preserve">石綿健康被害救済制度（石綿による健康被害の救済に関する法律）の対象となる指定疾病は、中皮腫、石綿による肺がん、著しい呼吸機能障害を伴う石綿肺、著しい呼吸機能障害を伴うびまん性胸膜肥厚の</t>
    </r>
    <r>
      <rPr>
        <sz val="10"/>
        <rFont val="Arial"/>
        <family val="0"/>
        <charset val="1"/>
      </rPr>
      <t xml:space="preserve">4</t>
    </r>
    <r>
      <rPr>
        <sz val="10"/>
        <rFont val="Noto Sans CJK SC"/>
        <family val="2"/>
      </rPr>
      <t xml:space="preserve">つで、労災保険などの補償を受けられない人とその遺族が対象となる。申請先は環境再生保全機構である。</t>
    </r>
  </si>
  <si>
    <r>
      <rPr>
        <sz val="10"/>
        <rFont val="Noto Sans CJK SC"/>
        <family val="2"/>
      </rPr>
      <t xml:space="preserve">医学各論 Ⅳ</t>
    </r>
    <r>
      <rPr>
        <sz val="10"/>
        <rFont val="Arial"/>
        <family val="0"/>
        <charset val="1"/>
      </rPr>
      <t xml:space="preserve">-4-E-②</t>
    </r>
    <r>
      <rPr>
        <sz val="10"/>
        <rFont val="Noto Sans CJK SC"/>
        <family val="2"/>
      </rPr>
      <t xml:space="preserve">（石綿肺</t>
    </r>
    <r>
      <rPr>
        <sz val="10"/>
        <rFont val="Arial"/>
        <family val="0"/>
        <charset val="1"/>
      </rPr>
      <t xml:space="preserve">&lt;asbestosis&gt;</t>
    </r>
    <r>
      <rPr>
        <sz val="10"/>
        <rFont val="Noto Sans CJK SC"/>
        <family val="2"/>
      </rPr>
      <t xml:space="preserve">、</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</si>
  <si>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TBL-01-00-221 (id: Jlvnly4)</t>
    </r>
  </si>
  <si>
    <t xml:space="preserve">SRC-430</t>
  </si>
  <si>
    <r>
      <rPr>
        <sz val="10"/>
        <rFont val="Noto Sans CJK SC"/>
        <family val="2"/>
      </rPr>
      <t xml:space="preserve">千葉県</t>
    </r>
    <r>
      <rPr>
        <sz val="10"/>
        <rFont val="Arial"/>
        <family val="0"/>
        <charset val="1"/>
      </rPr>
      <t xml:space="preserve">. </t>
    </r>
    <r>
      <rPr>
        <sz val="10"/>
        <rFont val="Noto Sans CJK SC"/>
        <family val="2"/>
      </rPr>
      <t xml:space="preserve">石綿による健康被害の救済に関する法律（石綿健康被害救済制度）の案内ページ</t>
    </r>
  </si>
  <si>
    <t xml:space="preserve">LC-032</t>
  </si>
  <si>
    <r>
      <rPr>
        <sz val="10"/>
        <rFont val="Noto Sans CJK SC"/>
        <family val="2"/>
      </rPr>
      <t xml:space="preserve">千葉県の案内ページで確認。法律本文（</t>
    </r>
    <r>
      <rPr>
        <sz val="10"/>
        <rFont val="Arial"/>
        <family val="0"/>
        <charset val="1"/>
      </rPr>
      <t xml:space="preserve">e-Gov</t>
    </r>
    <r>
      <rPr>
        <sz val="10"/>
        <rFont val="Noto Sans CJK SC"/>
        <family val="2"/>
      </rPr>
      <t xml:space="preserve">）と環境再生保全機構のページでの照合は未了。給付額は改定されるため書いていない。</t>
    </r>
  </si>
  <si>
    <t xml:space="preserve">IL-036</t>
  </si>
  <si>
    <r>
      <rPr>
        <sz val="10"/>
        <rFont val="Noto Sans CJK SC"/>
        <family val="2"/>
      </rPr>
      <t xml:space="preserve">急性呼吸窮迫症候群</t>
    </r>
    <r>
      <rPr>
        <sz val="10"/>
        <rFont val="Arial"/>
        <family val="0"/>
        <charset val="1"/>
      </rPr>
      <t xml:space="preserve">&lt;ARDS&gt;</t>
    </r>
  </si>
  <si>
    <r>
      <rPr>
        <sz val="10"/>
        <rFont val="Arial"/>
        <family val="0"/>
        <charset val="1"/>
      </rPr>
      <t xml:space="preserve">ARDS </t>
    </r>
    <r>
      <rPr>
        <sz val="10"/>
        <rFont val="Noto Sans CJK SC"/>
        <family val="2"/>
      </rPr>
      <t xml:space="preserve">のベルリン定義（</t>
    </r>
    <r>
      <rPr>
        <sz val="10"/>
        <rFont val="Arial"/>
        <family val="0"/>
        <charset val="1"/>
      </rPr>
      <t xml:space="preserve">2012</t>
    </r>
    <r>
      <rPr>
        <sz val="10"/>
        <rFont val="Noto Sans CJK SC"/>
        <family val="2"/>
      </rPr>
      <t xml:space="preserve">年）は、低酸素血症の程度により、</t>
    </r>
    <r>
      <rPr>
        <sz val="10"/>
        <rFont val="Arial"/>
        <family val="0"/>
        <charset val="1"/>
      </rPr>
      <t xml:space="preserve">PaO2/FIO2 </t>
    </r>
    <r>
      <rPr>
        <sz val="10"/>
        <rFont val="Noto Sans CJK SC"/>
        <family val="2"/>
      </rPr>
      <t xml:space="preserve">が</t>
    </r>
    <r>
      <rPr>
        <sz val="10"/>
        <rFont val="Arial"/>
        <family val="0"/>
        <charset val="1"/>
      </rPr>
      <t xml:space="preserve">200</t>
    </r>
    <r>
      <rPr>
        <sz val="10"/>
        <rFont val="Noto Sans CJK SC"/>
        <family val="2"/>
      </rPr>
      <t xml:space="preserve">超〜</t>
    </r>
    <r>
      <rPr>
        <sz val="10"/>
        <rFont val="Arial"/>
        <family val="0"/>
        <charset val="1"/>
      </rPr>
      <t xml:space="preserve">300</t>
    </r>
    <r>
      <rPr>
        <sz val="10"/>
        <rFont val="Noto Sans CJK SC"/>
        <family val="2"/>
      </rPr>
      <t xml:space="preserve">以下を軽症、</t>
    </r>
    <r>
      <rPr>
        <sz val="10"/>
        <rFont val="Arial"/>
        <family val="0"/>
        <charset val="1"/>
      </rPr>
      <t xml:space="preserve">100</t>
    </r>
    <r>
      <rPr>
        <sz val="10"/>
        <rFont val="Noto Sans CJK SC"/>
        <family val="2"/>
      </rPr>
      <t xml:space="preserve">超〜</t>
    </r>
    <r>
      <rPr>
        <sz val="10"/>
        <rFont val="Arial"/>
        <family val="0"/>
        <charset val="1"/>
      </rPr>
      <t xml:space="preserve">200</t>
    </r>
    <r>
      <rPr>
        <sz val="10"/>
        <rFont val="Noto Sans CJK SC"/>
        <family val="2"/>
      </rPr>
      <t xml:space="preserve">以下を中等症、</t>
    </r>
    <r>
      <rPr>
        <sz val="10"/>
        <rFont val="Arial"/>
        <family val="0"/>
        <charset val="1"/>
      </rPr>
      <t xml:space="preserve">100</t>
    </r>
    <r>
      <rPr>
        <sz val="10"/>
        <rFont val="Noto Sans CJK SC"/>
        <family val="2"/>
      </rPr>
      <t xml:space="preserve">以下を重症に分け、死亡率はそれぞれ</t>
    </r>
    <r>
      <rPr>
        <sz val="10"/>
        <rFont val="Arial"/>
        <family val="0"/>
        <charset val="1"/>
      </rPr>
      <t xml:space="preserve">27%</t>
    </r>
    <r>
      <rPr>
        <sz val="10"/>
        <rFont val="Noto Sans CJK SC"/>
        <family val="2"/>
      </rPr>
      <t xml:space="preserve">、</t>
    </r>
    <r>
      <rPr>
        <sz val="10"/>
        <rFont val="Arial"/>
        <family val="0"/>
        <charset val="1"/>
      </rPr>
      <t xml:space="preserve">32%</t>
    </r>
    <r>
      <rPr>
        <sz val="10"/>
        <rFont val="Noto Sans CJK SC"/>
        <family val="2"/>
      </rPr>
      <t xml:space="preserve">、</t>
    </r>
    <r>
      <rPr>
        <sz val="10"/>
        <rFont val="Arial"/>
        <family val="0"/>
        <charset val="1"/>
      </rPr>
      <t xml:space="preserve">45%</t>
    </r>
    <r>
      <rPr>
        <sz val="10"/>
        <rFont val="Noto Sans CJK SC"/>
        <family val="2"/>
      </rPr>
      <t xml:space="preserve">であった。</t>
    </r>
  </si>
  <si>
    <r>
      <rPr>
        <sz val="10"/>
        <rFont val="Noto Sans CJK SC"/>
        <family val="2"/>
      </rPr>
      <t xml:space="preserve">医学各論 Ⅳ</t>
    </r>
    <r>
      <rPr>
        <sz val="10"/>
        <rFont val="Arial"/>
        <family val="0"/>
        <charset val="1"/>
      </rPr>
      <t xml:space="preserve">-4-D-①</t>
    </r>
    <r>
      <rPr>
        <sz val="10"/>
        <rFont val="Noto Sans CJK SC"/>
        <family val="2"/>
      </rPr>
      <t xml:space="preserve">（急性呼吸窮迫症候群</t>
    </r>
    <r>
      <rPr>
        <sz val="10"/>
        <rFont val="Arial"/>
        <family val="0"/>
        <charset val="1"/>
      </rPr>
      <t xml:space="preserve">&lt;ARDS&gt;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</si>
  <si>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TBL-01-00-236 (id: JlvnlzE)</t>
    </r>
  </si>
  <si>
    <t xml:space="preserve">SRC-431</t>
  </si>
  <si>
    <r>
      <rPr>
        <sz val="10"/>
        <rFont val="Arial"/>
        <family val="0"/>
        <charset val="1"/>
      </rPr>
      <t xml:space="preserve">Ranieri VM, Rubenfeld GD, Thompson BT, et al</t>
    </r>
    <r>
      <rPr>
        <sz val="10"/>
        <rFont val="Noto Sans CJK SC"/>
        <family val="2"/>
      </rPr>
      <t xml:space="preserve">（</t>
    </r>
    <r>
      <rPr>
        <sz val="10"/>
        <rFont val="Arial"/>
        <family val="0"/>
        <charset val="1"/>
      </rPr>
      <t xml:space="preserve">ARDS Definition Task Force</t>
    </r>
    <r>
      <rPr>
        <sz val="10"/>
        <rFont val="Noto Sans CJK SC"/>
        <family val="2"/>
      </rPr>
      <t xml:space="preserve">）</t>
    </r>
    <r>
      <rPr>
        <sz val="10"/>
        <rFont val="Arial"/>
        <family val="0"/>
        <charset val="1"/>
      </rPr>
      <t xml:space="preserve">. Acute respiratory distress syndrome: the Berlin Definition. JAMA 2012;307(23):2526-2533</t>
    </r>
  </si>
  <si>
    <t xml:space="preserve">10.1001/jama.2012.5669</t>
  </si>
  <si>
    <t xml:space="preserve">22797452</t>
  </si>
  <si>
    <r>
      <rPr>
        <sz val="10"/>
        <rFont val="Noto Sans CJK SC"/>
        <family val="2"/>
      </rPr>
      <t xml:space="preserve">抄録（ミラノ大学のリポジトリ）で確認。定義の他の要件（発症</t>
    </r>
    <r>
      <rPr>
        <sz val="10"/>
        <rFont val="Arial"/>
        <family val="0"/>
        <charset val="1"/>
      </rPr>
      <t xml:space="preserve">1</t>
    </r>
    <r>
      <rPr>
        <sz val="10"/>
        <rFont val="Noto Sans CJK SC"/>
        <family val="2"/>
      </rPr>
      <t xml:space="preserve">週間以内、両側陰影、心不全・体液過剰で説明できないこと、</t>
    </r>
    <r>
      <rPr>
        <sz val="10"/>
        <rFont val="Arial"/>
        <family val="0"/>
        <charset val="1"/>
      </rPr>
      <t xml:space="preserve">PEEP 5 cmH2O </t>
    </r>
    <r>
      <rPr>
        <sz val="10"/>
        <rFont val="Noto Sans CJK SC"/>
        <family val="2"/>
      </rPr>
      <t xml:space="preserve">以上での評価）は抄録に記載がなく、本文で確認していない。</t>
    </r>
  </si>
  <si>
    <t xml:space="preserve">IL-037</t>
  </si>
  <si>
    <r>
      <rPr>
        <sz val="10"/>
        <rFont val="Noto Sans CJK SC"/>
        <family val="2"/>
      </rPr>
      <t xml:space="preserve">ベルリン定義の死亡予測能（</t>
    </r>
    <r>
      <rPr>
        <sz val="10"/>
        <rFont val="Arial"/>
        <family val="0"/>
        <charset val="1"/>
      </rPr>
      <t xml:space="preserve">ROC </t>
    </r>
    <r>
      <rPr>
        <sz val="10"/>
        <rFont val="Noto Sans CJK SC"/>
        <family val="2"/>
      </rPr>
      <t xml:space="preserve">曲線下面積</t>
    </r>
    <r>
      <rPr>
        <sz val="10"/>
        <rFont val="Arial"/>
        <family val="0"/>
        <charset val="1"/>
      </rPr>
      <t xml:space="preserve">0.577</t>
    </r>
    <r>
      <rPr>
        <sz val="10"/>
        <rFont val="Noto Sans CJK SC"/>
        <family val="2"/>
      </rPr>
      <t xml:space="preserve">）は、</t>
    </r>
    <r>
      <rPr>
        <sz val="10"/>
        <rFont val="Arial"/>
        <family val="0"/>
        <charset val="1"/>
      </rPr>
      <t xml:space="preserve">1994</t>
    </r>
    <r>
      <rPr>
        <sz val="10"/>
        <rFont val="Noto Sans CJK SC"/>
        <family val="2"/>
      </rPr>
      <t xml:space="preserve">年の </t>
    </r>
    <r>
      <rPr>
        <sz val="10"/>
        <rFont val="Arial"/>
        <family val="0"/>
        <charset val="1"/>
      </rPr>
      <t xml:space="preserve">AECC </t>
    </r>
    <r>
      <rPr>
        <sz val="10"/>
        <rFont val="Noto Sans CJK SC"/>
        <family val="2"/>
      </rPr>
      <t xml:space="preserve">定義（</t>
    </r>
    <r>
      <rPr>
        <sz val="10"/>
        <rFont val="Arial"/>
        <family val="0"/>
        <charset val="1"/>
      </rPr>
      <t xml:space="preserve">0.536</t>
    </r>
    <r>
      <rPr>
        <sz val="10"/>
        <rFont val="Noto Sans CJK SC"/>
        <family val="2"/>
      </rPr>
      <t xml:space="preserve">）より統計的に有意に高かったが、改善の幅は小さかった。</t>
    </r>
  </si>
  <si>
    <t xml:space="preserve">抄録で確認。「改善の幅は小さい」は数値からの評価で、抄録の表現ではない。</t>
  </si>
  <si>
    <t xml:space="preserve">IL-038</t>
  </si>
  <si>
    <r>
      <rPr>
        <sz val="10"/>
        <rFont val="Arial"/>
        <family val="0"/>
        <charset val="1"/>
      </rPr>
      <t xml:space="preserve">2024</t>
    </r>
    <r>
      <rPr>
        <sz val="10"/>
        <rFont val="Noto Sans CJK SC"/>
        <family val="2"/>
      </rPr>
      <t xml:space="preserve">年に提案された </t>
    </r>
    <r>
      <rPr>
        <sz val="10"/>
        <rFont val="Arial"/>
        <family val="0"/>
        <charset val="1"/>
      </rPr>
      <t xml:space="preserve">ARDS </t>
    </r>
    <r>
      <rPr>
        <sz val="10"/>
        <rFont val="Noto Sans CJK SC"/>
        <family val="2"/>
      </rPr>
      <t xml:space="preserve">の新しい国際定義は、</t>
    </r>
    <r>
      <rPr>
        <sz val="10"/>
        <rFont val="Arial"/>
        <family val="0"/>
        <charset val="1"/>
      </rPr>
      <t xml:space="preserve">PaO2/FIO2 300</t>
    </r>
    <r>
      <rPr>
        <sz val="10"/>
        <rFont val="Noto Sans CJK SC"/>
        <family val="2"/>
      </rPr>
      <t xml:space="preserve">以下に加えて </t>
    </r>
    <r>
      <rPr>
        <sz val="10"/>
        <rFont val="Arial"/>
        <family val="0"/>
        <charset val="1"/>
      </rPr>
      <t xml:space="preserve">SpO2 97%</t>
    </r>
    <r>
      <rPr>
        <sz val="10"/>
        <rFont val="Noto Sans CJK SC"/>
        <family val="2"/>
      </rPr>
      <t xml:space="preserve">以下での </t>
    </r>
    <r>
      <rPr>
        <sz val="10"/>
        <rFont val="Arial"/>
        <family val="0"/>
        <charset val="1"/>
      </rPr>
      <t xml:space="preserve">SpO2/FIO2 315</t>
    </r>
    <r>
      <rPr>
        <sz val="10"/>
        <rFont val="Noto Sans CJK SC"/>
        <family val="2"/>
      </rPr>
      <t xml:space="preserve">以下でも低酸素血症を判定でき、</t>
    </r>
    <r>
      <rPr>
        <sz val="10"/>
        <rFont val="Arial"/>
        <family val="0"/>
        <charset val="1"/>
      </rPr>
      <t xml:space="preserve">30 L/</t>
    </r>
    <r>
      <rPr>
        <sz val="10"/>
        <rFont val="Noto Sans CJK SC"/>
        <family val="2"/>
      </rPr>
      <t xml:space="preserve">分以上の高流量鼻カニュラ酸素療法中の患者や挿管していない患者も含め、両側陰影の確認に超音波検査を使えるようにした。</t>
    </r>
  </si>
  <si>
    <r>
      <rPr>
        <sz val="10"/>
        <rFont val="Arial"/>
        <family val="0"/>
        <charset val="1"/>
      </rPr>
      <t xml:space="preserve">PS-02-07-05 (id: JkxnuRE)</t>
    </r>
    <r>
      <rPr>
        <sz val="10"/>
        <rFont val="Noto Sans CJK SC"/>
        <family val="2"/>
      </rPr>
      <t xml:space="preserve">；</t>
    </r>
    <r>
      <rPr>
        <sz val="10"/>
        <rFont val="Arial"/>
        <family val="0"/>
        <charset val="1"/>
      </rPr>
      <t xml:space="preserve">TBL-01-00-236 (id: JlvnlzE)</t>
    </r>
    <r>
      <rPr>
        <sz val="10"/>
        <rFont val="Noto Sans CJK SC"/>
        <family val="2"/>
      </rPr>
      <t xml:space="preserve">；</t>
    </r>
    <r>
      <rPr>
        <sz val="10"/>
        <rFont val="Arial"/>
        <family val="0"/>
        <charset val="1"/>
      </rPr>
      <t xml:space="preserve">TBL-02-06-023 (id: JlAKpiY)</t>
    </r>
  </si>
  <si>
    <t xml:space="preserve">SRC-432</t>
  </si>
  <si>
    <t xml:space="preserve">Matthay MA, Arabi Y, Arroliga AC, et al. A New Global Definition of Acute Respiratory Distress Syndrome. Am J Respir Crit Care Med 2024;209(1):37-47</t>
  </si>
  <si>
    <r>
      <rPr>
        <sz val="10"/>
        <rFont val="Noto Sans CJK SC"/>
        <family val="2"/>
      </rPr>
      <t xml:space="preserve">ルワンダ大学のリポジトリの要約で確認（本文・抄録の全文は未確認）。</t>
    </r>
    <r>
      <rPr>
        <sz val="10"/>
        <rFont val="Arial"/>
        <family val="0"/>
        <charset val="1"/>
      </rPr>
      <t xml:space="preserve">DOI</t>
    </r>
    <r>
      <rPr>
        <sz val="10"/>
        <rFont val="Noto Sans CJK SC"/>
        <family val="2"/>
      </rPr>
      <t xml:space="preserve">・</t>
    </r>
    <r>
      <rPr>
        <sz val="10"/>
        <rFont val="Arial"/>
        <family val="0"/>
        <charset val="1"/>
      </rPr>
      <t xml:space="preserve">PMID </t>
    </r>
    <r>
      <rPr>
        <sz val="10"/>
        <rFont val="Noto Sans CJK SC"/>
        <family val="2"/>
      </rPr>
      <t xml:space="preserve">未確認。資源の限られた地域での適用を想定した変更も含む。日本の </t>
    </r>
    <r>
      <rPr>
        <sz val="10"/>
        <rFont val="Arial"/>
        <family val="0"/>
        <charset val="1"/>
      </rPr>
      <t xml:space="preserve">ARDS </t>
    </r>
    <r>
      <rPr>
        <sz val="10"/>
        <rFont val="Noto Sans CJK SC"/>
        <family val="2"/>
      </rPr>
      <t xml:space="preserve">診療ガイドライン</t>
    </r>
    <r>
      <rPr>
        <sz val="10"/>
        <rFont val="Arial"/>
        <family val="0"/>
        <charset val="1"/>
      </rPr>
      <t xml:space="preserve">2021</t>
    </r>
    <r>
      <rPr>
        <sz val="10"/>
        <rFont val="Noto Sans CJK SC"/>
        <family val="2"/>
      </rPr>
      <t xml:space="preserve">はベルリン定義を用いている（</t>
    </r>
    <r>
      <rPr>
        <sz val="10"/>
        <rFont val="Arial"/>
        <family val="0"/>
        <charset val="1"/>
      </rPr>
      <t xml:space="preserve">SRC-435</t>
    </r>
    <r>
      <rPr>
        <sz val="10"/>
        <rFont val="Noto Sans CJK SC"/>
        <family val="2"/>
      </rPr>
      <t xml:space="preserve">）。</t>
    </r>
  </si>
  <si>
    <t xml:space="preserve">IL-039</t>
  </si>
  <si>
    <r>
      <rPr>
        <sz val="10"/>
        <rFont val="Arial"/>
        <family val="0"/>
        <charset val="1"/>
      </rPr>
      <t xml:space="preserve">ARDS Network </t>
    </r>
    <r>
      <rPr>
        <sz val="10"/>
        <rFont val="Noto Sans CJK SC"/>
        <family val="2"/>
      </rPr>
      <t xml:space="preserve">の </t>
    </r>
    <r>
      <rPr>
        <sz val="10"/>
        <rFont val="Arial"/>
        <family val="0"/>
        <charset val="1"/>
      </rPr>
      <t xml:space="preserve">ARMA </t>
    </r>
    <r>
      <rPr>
        <sz val="10"/>
        <rFont val="Noto Sans CJK SC"/>
        <family val="2"/>
      </rPr>
      <t xml:space="preserve">試験（</t>
    </r>
    <r>
      <rPr>
        <sz val="10"/>
        <rFont val="Arial"/>
        <family val="0"/>
        <charset val="1"/>
      </rPr>
      <t xml:space="preserve">2000</t>
    </r>
    <r>
      <rPr>
        <sz val="10"/>
        <rFont val="Noto Sans CJK SC"/>
        <family val="2"/>
      </rPr>
      <t xml:space="preserve">年）で、予測体重あたり</t>
    </r>
    <r>
      <rPr>
        <sz val="10"/>
        <rFont val="Arial"/>
        <family val="0"/>
        <charset val="1"/>
      </rPr>
      <t xml:space="preserve">6 mL/kg </t>
    </r>
    <r>
      <rPr>
        <sz val="10"/>
        <rFont val="Noto Sans CJK SC"/>
        <family val="2"/>
      </rPr>
      <t xml:space="preserve">の低一回換気量（プラトー圧</t>
    </r>
    <r>
      <rPr>
        <sz val="10"/>
        <rFont val="Arial"/>
        <family val="0"/>
        <charset val="1"/>
      </rPr>
      <t xml:space="preserve">30 cmH2O </t>
    </r>
    <r>
      <rPr>
        <sz val="10"/>
        <rFont val="Noto Sans CJK SC"/>
        <family val="2"/>
      </rPr>
      <t xml:space="preserve">以下）は、</t>
    </r>
    <r>
      <rPr>
        <sz val="10"/>
        <rFont val="Arial"/>
        <family val="0"/>
        <charset val="1"/>
      </rPr>
      <t xml:space="preserve">12 mL/kg</t>
    </r>
    <r>
      <rPr>
        <sz val="10"/>
        <rFont val="Noto Sans CJK SC"/>
        <family val="2"/>
      </rPr>
      <t xml:space="preserve">（プラトー圧</t>
    </r>
    <r>
      <rPr>
        <sz val="10"/>
        <rFont val="Arial"/>
        <family val="0"/>
        <charset val="1"/>
      </rPr>
      <t xml:space="preserve">50 cmH2O </t>
    </r>
    <r>
      <rPr>
        <sz val="10"/>
        <rFont val="Noto Sans CJK SC"/>
        <family val="2"/>
      </rPr>
      <t xml:space="preserve">以下）と比べて死亡率を下げた（</t>
    </r>
    <r>
      <rPr>
        <sz val="10"/>
        <rFont val="Arial"/>
        <family val="0"/>
        <charset val="1"/>
      </rPr>
      <t xml:space="preserve">31.0% </t>
    </r>
    <r>
      <rPr>
        <sz val="10"/>
        <rFont val="Noto Sans CJK SC"/>
        <family val="2"/>
      </rPr>
      <t xml:space="preserve">対 </t>
    </r>
    <r>
      <rPr>
        <sz val="10"/>
        <rFont val="Arial"/>
        <family val="0"/>
        <charset val="1"/>
      </rPr>
      <t xml:space="preserve">39.8%</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</si>
  <si>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TBL-01-00-236 (id: JlvnlzE)</t>
    </r>
    <r>
      <rPr>
        <sz val="10"/>
        <rFont val="Noto Sans CJK SC"/>
        <family val="2"/>
      </rPr>
      <t xml:space="preserve">；</t>
    </r>
    <r>
      <rPr>
        <sz val="10"/>
        <rFont val="Arial"/>
        <family val="0"/>
        <charset val="1"/>
      </rPr>
      <t xml:space="preserve">TBL-02-06-027 (id: JlAKpio)</t>
    </r>
  </si>
  <si>
    <t xml:space="preserve">SRC-433</t>
  </si>
  <si>
    <t xml:space="preserve">The Acute Respiratory Distress Syndrome Network. Ventilation with lower tidal volumes as compared with traditional tidal volumes for acute lung injury and the acute respiratory distress syndrome. N Engl J Med 2000;342(18):1301-1308</t>
  </si>
  <si>
    <t xml:space="preserve">10793162</t>
  </si>
  <si>
    <r>
      <rPr>
        <sz val="10"/>
        <rFont val="Noto Sans CJK SC"/>
        <family val="2"/>
      </rPr>
      <t xml:space="preserve">本文 </t>
    </r>
    <r>
      <rPr>
        <sz val="10"/>
        <rFont val="Arial"/>
        <family val="0"/>
        <charset val="1"/>
      </rPr>
      <t xml:space="preserve">PDF</t>
    </r>
    <r>
      <rPr>
        <sz val="10"/>
        <rFont val="Noto Sans CJK SC"/>
        <family val="2"/>
      </rPr>
      <t xml:space="preserve">（コーネル大学のサイト）の抄録で確認。</t>
    </r>
    <r>
      <rPr>
        <sz val="10"/>
        <rFont val="Arial"/>
        <family val="0"/>
        <charset val="1"/>
      </rPr>
      <t xml:space="preserve">PMID </t>
    </r>
    <r>
      <rPr>
        <sz val="10"/>
        <rFont val="Noto Sans CJK SC"/>
        <family val="2"/>
      </rPr>
      <t xml:space="preserve">は検索結果の </t>
    </r>
    <r>
      <rPr>
        <sz val="10"/>
        <rFont val="Arial"/>
        <family val="0"/>
        <charset val="1"/>
      </rPr>
      <t xml:space="preserve">URL</t>
    </r>
    <r>
      <rPr>
        <sz val="10"/>
        <rFont val="Noto Sans CJK SC"/>
        <family val="2"/>
      </rPr>
      <t xml:space="preserve">（</t>
    </r>
    <r>
      <rPr>
        <sz val="10"/>
        <rFont val="Arial"/>
        <family val="0"/>
        <charset val="1"/>
      </rPr>
      <t xml:space="preserve">QxMD</t>
    </r>
    <r>
      <rPr>
        <sz val="10"/>
        <rFont val="Noto Sans CJK SC"/>
        <family val="2"/>
      </rPr>
      <t xml:space="preserve">）で確認、</t>
    </r>
    <r>
      <rPr>
        <sz val="10"/>
        <rFont val="Arial"/>
        <family val="0"/>
        <charset val="1"/>
      </rPr>
      <t xml:space="preserve">DOI </t>
    </r>
    <r>
      <rPr>
        <sz val="10"/>
        <rFont val="Noto Sans CJK SC"/>
        <family val="2"/>
      </rPr>
      <t xml:space="preserve">未確認。主要評価項目は「補助呼吸なしで退院する前の死亡」。人工呼吸器を使わない日数も低換気量群で多かった。中間解析</t>
    </r>
    <r>
      <rPr>
        <sz val="10"/>
        <rFont val="Arial"/>
        <family val="0"/>
        <charset val="1"/>
      </rPr>
      <t xml:space="preserve">4</t>
    </r>
    <r>
      <rPr>
        <sz val="10"/>
        <rFont val="Noto Sans CJK SC"/>
        <family val="2"/>
      </rPr>
      <t xml:space="preserve">回目で有効中止。</t>
    </r>
  </si>
  <si>
    <t xml:space="preserve">IL-040</t>
  </si>
  <si>
    <r>
      <rPr>
        <sz val="10"/>
        <rFont val="Arial"/>
        <family val="0"/>
        <charset val="1"/>
      </rPr>
      <t xml:space="preserve">PROSEVA </t>
    </r>
    <r>
      <rPr>
        <sz val="10"/>
        <rFont val="Noto Sans CJK SC"/>
        <family val="2"/>
      </rPr>
      <t xml:space="preserve">試験（</t>
    </r>
    <r>
      <rPr>
        <sz val="10"/>
        <rFont val="Arial"/>
        <family val="0"/>
        <charset val="1"/>
      </rPr>
      <t xml:space="preserve">2013</t>
    </r>
    <r>
      <rPr>
        <sz val="10"/>
        <rFont val="Noto Sans CJK SC"/>
        <family val="2"/>
      </rPr>
      <t xml:space="preserve">年）で、</t>
    </r>
    <r>
      <rPr>
        <sz val="10"/>
        <rFont val="Arial"/>
        <family val="0"/>
        <charset val="1"/>
      </rPr>
      <t xml:space="preserve">PaO2/FIO2 150</t>
    </r>
    <r>
      <rPr>
        <sz val="10"/>
        <rFont val="Noto Sans CJK SC"/>
        <family val="2"/>
      </rPr>
      <t xml:space="preserve">未満（</t>
    </r>
    <r>
      <rPr>
        <sz val="10"/>
        <rFont val="Arial"/>
        <family val="0"/>
        <charset val="1"/>
      </rPr>
      <t xml:space="preserve">FIO2 0.6</t>
    </r>
    <r>
      <rPr>
        <sz val="10"/>
        <rFont val="Noto Sans CJK SC"/>
        <family val="2"/>
      </rPr>
      <t xml:space="preserve">以上、</t>
    </r>
    <r>
      <rPr>
        <sz val="10"/>
        <rFont val="Arial"/>
        <family val="0"/>
        <charset val="1"/>
      </rPr>
      <t xml:space="preserve">PEEP 5 cmH2O </t>
    </r>
    <r>
      <rPr>
        <sz val="10"/>
        <rFont val="Noto Sans CJK SC"/>
        <family val="2"/>
      </rPr>
      <t xml:space="preserve">以上）の重症 </t>
    </r>
    <r>
      <rPr>
        <sz val="10"/>
        <rFont val="Arial"/>
        <family val="0"/>
        <charset val="1"/>
      </rPr>
      <t xml:space="preserve">ARDS </t>
    </r>
    <r>
      <rPr>
        <sz val="10"/>
        <rFont val="Noto Sans CJK SC"/>
        <family val="2"/>
      </rPr>
      <t xml:space="preserve">に</t>
    </r>
    <r>
      <rPr>
        <sz val="10"/>
        <rFont val="Arial"/>
        <family val="0"/>
        <charset val="1"/>
      </rPr>
      <t xml:space="preserve">1</t>
    </r>
    <r>
      <rPr>
        <sz val="10"/>
        <rFont val="Noto Sans CJK SC"/>
        <family val="2"/>
      </rPr>
      <t xml:space="preserve">回</t>
    </r>
    <r>
      <rPr>
        <sz val="10"/>
        <rFont val="Arial"/>
        <family val="0"/>
        <charset val="1"/>
      </rPr>
      <t xml:space="preserve">16</t>
    </r>
    <r>
      <rPr>
        <sz val="10"/>
        <rFont val="Noto Sans CJK SC"/>
        <family val="2"/>
      </rPr>
      <t xml:space="preserve">時間以上の腹臥位療法を早期に行うと、</t>
    </r>
    <r>
      <rPr>
        <sz val="10"/>
        <rFont val="Arial"/>
        <family val="0"/>
        <charset val="1"/>
      </rPr>
      <t xml:space="preserve">28</t>
    </r>
    <r>
      <rPr>
        <sz val="10"/>
        <rFont val="Noto Sans CJK SC"/>
        <family val="2"/>
      </rPr>
      <t xml:space="preserve">日死亡率は</t>
    </r>
    <r>
      <rPr>
        <sz val="10"/>
        <rFont val="Arial"/>
        <family val="0"/>
        <charset val="1"/>
      </rPr>
      <t xml:space="preserve">16.0%</t>
    </r>
    <r>
      <rPr>
        <sz val="10"/>
        <rFont val="Noto Sans CJK SC"/>
        <family val="2"/>
      </rPr>
      <t xml:space="preserve">（仰臥位</t>
    </r>
    <r>
      <rPr>
        <sz val="10"/>
        <rFont val="Arial"/>
        <family val="0"/>
        <charset val="1"/>
      </rPr>
      <t xml:space="preserve">32.8%</t>
    </r>
    <r>
      <rPr>
        <sz val="10"/>
        <rFont val="Noto Sans CJK SC"/>
        <family val="2"/>
      </rPr>
      <t xml:space="preserve">）に下がった。</t>
    </r>
  </si>
  <si>
    <t xml:space="preserve">フランス・スペイン</t>
  </si>
  <si>
    <t xml:space="preserve">SRC-434</t>
  </si>
  <si>
    <r>
      <rPr>
        <sz val="10"/>
        <rFont val="Arial"/>
        <family val="0"/>
        <charset val="1"/>
      </rPr>
      <t xml:space="preserve">Guérin C, Reignier J, Richard JC, et al</t>
    </r>
    <r>
      <rPr>
        <sz val="10"/>
        <rFont val="Noto Sans CJK SC"/>
        <family val="2"/>
      </rPr>
      <t xml:space="preserve">（</t>
    </r>
    <r>
      <rPr>
        <sz val="10"/>
        <rFont val="Arial"/>
        <family val="0"/>
        <charset val="1"/>
      </rPr>
      <t xml:space="preserve">PROSEVA Study Group</t>
    </r>
    <r>
      <rPr>
        <sz val="10"/>
        <rFont val="Noto Sans CJK SC"/>
        <family val="2"/>
      </rPr>
      <t xml:space="preserve">）</t>
    </r>
    <r>
      <rPr>
        <sz val="10"/>
        <rFont val="Arial"/>
        <family val="0"/>
        <charset val="1"/>
      </rPr>
      <t xml:space="preserve">. Prone positioning in severe acute respiratory distress syndrome. N Engl J Med 2013;368(23):2159-2168</t>
    </r>
  </si>
  <si>
    <t xml:space="preserve">10.1056/NEJMoa1214103</t>
  </si>
  <si>
    <r>
      <rPr>
        <sz val="10"/>
        <rFont val="Noto Sans CJK SC"/>
        <family val="2"/>
      </rPr>
      <t xml:space="preserve">本文 </t>
    </r>
    <r>
      <rPr>
        <sz val="10"/>
        <rFont val="Arial"/>
        <family val="0"/>
        <charset val="1"/>
      </rPr>
      <t xml:space="preserve">PDF </t>
    </r>
    <r>
      <rPr>
        <sz val="10"/>
        <rFont val="Noto Sans CJK SC"/>
        <family val="2"/>
      </rPr>
      <t xml:space="preserve">の抄録で確認。</t>
    </r>
    <r>
      <rPr>
        <sz val="10"/>
        <rFont val="Arial"/>
        <family val="0"/>
        <charset val="1"/>
      </rPr>
      <t xml:space="preserve">PMID </t>
    </r>
    <r>
      <rPr>
        <sz val="10"/>
        <rFont val="Noto Sans CJK SC"/>
        <family val="2"/>
      </rPr>
      <t xml:space="preserve">は本チャットで確認できず </t>
    </r>
    <r>
      <rPr>
        <sz val="10"/>
        <rFont val="Arial"/>
        <family val="0"/>
        <charset val="1"/>
      </rPr>
      <t xml:space="preserve">null</t>
    </r>
    <r>
      <rPr>
        <sz val="10"/>
        <rFont val="Noto Sans CJK SC"/>
        <family val="2"/>
      </rPr>
      <t xml:space="preserve">（</t>
    </r>
    <r>
      <rPr>
        <sz val="10"/>
        <rFont val="Arial"/>
        <family val="0"/>
        <charset val="1"/>
      </rPr>
      <t xml:space="preserve">API </t>
    </r>
    <r>
      <rPr>
        <sz val="10"/>
        <rFont val="Noto Sans CJK SC"/>
        <family val="2"/>
      </rPr>
      <t xml:space="preserve">照合で確定する）。</t>
    </r>
    <r>
      <rPr>
        <sz val="10"/>
        <rFont val="Arial"/>
        <family val="0"/>
        <charset val="1"/>
      </rPr>
      <t xml:space="preserve">90</t>
    </r>
    <r>
      <rPr>
        <sz val="10"/>
        <rFont val="Noto Sans CJK SC"/>
        <family val="2"/>
      </rPr>
      <t xml:space="preserve">日死亡率も</t>
    </r>
    <r>
      <rPr>
        <sz val="10"/>
        <rFont val="Arial"/>
        <family val="0"/>
        <charset val="1"/>
      </rPr>
      <t xml:space="preserve">23.6% </t>
    </r>
    <r>
      <rPr>
        <sz val="10"/>
        <rFont val="Noto Sans CJK SC"/>
        <family val="2"/>
      </rPr>
      <t xml:space="preserve">対 </t>
    </r>
    <r>
      <rPr>
        <sz val="10"/>
        <rFont val="Arial"/>
        <family val="0"/>
        <charset val="1"/>
      </rPr>
      <t xml:space="preserve">41.0%</t>
    </r>
    <r>
      <rPr>
        <sz val="10"/>
        <rFont val="Noto Sans CJK SC"/>
        <family val="2"/>
      </rPr>
      <t xml:space="preserve">で低下。</t>
    </r>
  </si>
  <si>
    <t xml:space="preserve">IL-041</t>
  </si>
  <si>
    <r>
      <rPr>
        <sz val="10"/>
        <rFont val="Noto Sans CJK SC"/>
        <family val="2"/>
      </rPr>
      <t xml:space="preserve">日本の </t>
    </r>
    <r>
      <rPr>
        <sz val="10"/>
        <rFont val="Arial"/>
        <family val="0"/>
        <charset val="1"/>
      </rPr>
      <t xml:space="preserve">ARDS </t>
    </r>
    <r>
      <rPr>
        <sz val="10"/>
        <rFont val="Noto Sans CJK SC"/>
        <family val="2"/>
      </rPr>
      <t xml:space="preserve">診療ガイドライン</t>
    </r>
    <r>
      <rPr>
        <sz val="10"/>
        <rFont val="Arial"/>
        <family val="0"/>
        <charset val="1"/>
      </rPr>
      <t xml:space="preserve">2021</t>
    </r>
    <r>
      <rPr>
        <sz val="10"/>
        <rFont val="Noto Sans CJK SC"/>
        <family val="2"/>
      </rPr>
      <t xml:space="preserve">は、成人 </t>
    </r>
    <r>
      <rPr>
        <sz val="10"/>
        <rFont val="Arial"/>
        <family val="0"/>
        <charset val="1"/>
      </rPr>
      <t xml:space="preserve">ARDS </t>
    </r>
    <r>
      <rPr>
        <sz val="10"/>
        <rFont val="Noto Sans CJK SC"/>
        <family val="2"/>
      </rPr>
      <t xml:space="preserve">の人工呼吸で一回換気量を</t>
    </r>
    <r>
      <rPr>
        <sz val="10"/>
        <rFont val="Arial"/>
        <family val="0"/>
        <charset val="1"/>
      </rPr>
      <t xml:space="preserve">4</t>
    </r>
    <r>
      <rPr>
        <sz val="10"/>
        <rFont val="Noto Sans CJK SC"/>
        <family val="2"/>
      </rPr>
      <t xml:space="preserve">〜</t>
    </r>
    <r>
      <rPr>
        <sz val="10"/>
        <rFont val="Arial"/>
        <family val="0"/>
        <charset val="1"/>
      </rPr>
      <t xml:space="preserve">8 mL/kg </t>
    </r>
    <r>
      <rPr>
        <sz val="10"/>
        <rFont val="Noto Sans CJK SC"/>
        <family val="2"/>
      </rPr>
      <t xml:space="preserve">に制限することを推奨した（</t>
    </r>
    <r>
      <rPr>
        <sz val="10"/>
        <rFont val="Arial"/>
        <family val="0"/>
        <charset val="1"/>
      </rPr>
      <t xml:space="preserve">GRADE 1D</t>
    </r>
    <r>
      <rPr>
        <sz val="10"/>
        <rFont val="Noto Sans CJK SC"/>
        <family val="2"/>
      </rPr>
      <t xml:space="preserve">）。</t>
    </r>
  </si>
  <si>
    <t xml:space="preserve">SRC-435</t>
  </si>
  <si>
    <t xml:space="preserve">Tasaka S, Ohshimo S, Takeuchi M, et al. ARDS Clinical Practice Guideline 2021. J Intensive Care 2022;10(1):32</t>
  </si>
  <si>
    <t xml:space="preserve">10.1186/s40560-022-00615-6</t>
  </si>
  <si>
    <r>
      <rPr>
        <sz val="10"/>
        <rFont val="Arial"/>
        <family val="0"/>
        <charset val="1"/>
      </rPr>
      <t xml:space="preserve">Springer </t>
    </r>
    <r>
      <rPr>
        <sz val="10"/>
        <rFont val="Noto Sans CJK SC"/>
        <family val="2"/>
      </rPr>
      <t xml:space="preserve">の掲載ページ（英語版）で確認。体重が予測体重かどうかは掲載ページの範囲では確認できていない。</t>
    </r>
    <r>
      <rPr>
        <sz val="10"/>
        <rFont val="Arial"/>
        <family val="0"/>
        <charset val="1"/>
      </rPr>
      <t xml:space="preserve">PMID </t>
    </r>
    <r>
      <rPr>
        <sz val="10"/>
        <rFont val="Noto Sans CJK SC"/>
        <family val="2"/>
      </rPr>
      <t xml:space="preserve">は本チャットで確認できず </t>
    </r>
    <r>
      <rPr>
        <sz val="10"/>
        <rFont val="Arial"/>
        <family val="0"/>
        <charset val="1"/>
      </rPr>
      <t xml:space="preserve">null</t>
    </r>
    <r>
      <rPr>
        <sz val="10"/>
        <rFont val="Noto Sans CJK SC"/>
        <family val="2"/>
      </rPr>
      <t xml:space="preserve">（</t>
    </r>
    <r>
      <rPr>
        <sz val="10"/>
        <rFont val="Arial"/>
        <family val="0"/>
        <charset val="1"/>
      </rPr>
      <t xml:space="preserve">API </t>
    </r>
    <r>
      <rPr>
        <sz val="10"/>
        <rFont val="Noto Sans CJK SC"/>
        <family val="2"/>
      </rPr>
      <t xml:space="preserve">照合で確定する）。</t>
    </r>
  </si>
  <si>
    <t xml:space="preserve">IL-042</t>
  </si>
  <si>
    <r>
      <rPr>
        <sz val="10"/>
        <rFont val="Noto Sans CJK SC"/>
        <family val="2"/>
      </rPr>
      <t xml:space="preserve">日本の </t>
    </r>
    <r>
      <rPr>
        <sz val="10"/>
        <rFont val="Arial"/>
        <family val="0"/>
        <charset val="1"/>
      </rPr>
      <t xml:space="preserve">ARDS </t>
    </r>
    <r>
      <rPr>
        <sz val="10"/>
        <rFont val="Noto Sans CJK SC"/>
        <family val="2"/>
      </rPr>
      <t xml:space="preserve">診療ガイドライン</t>
    </r>
    <r>
      <rPr>
        <sz val="10"/>
        <rFont val="Arial"/>
        <family val="0"/>
        <charset val="1"/>
      </rPr>
      <t xml:space="preserve">2021</t>
    </r>
    <r>
      <rPr>
        <sz val="10"/>
        <rFont val="Noto Sans CJK SC"/>
        <family val="2"/>
      </rPr>
      <t xml:space="preserve">は、成人 </t>
    </r>
    <r>
      <rPr>
        <sz val="10"/>
        <rFont val="Arial"/>
        <family val="0"/>
        <charset val="1"/>
      </rPr>
      <t xml:space="preserve">ARDS </t>
    </r>
    <r>
      <rPr>
        <sz val="10"/>
        <rFont val="Noto Sans CJK SC"/>
        <family val="2"/>
      </rPr>
      <t xml:space="preserve">に低用量のステロイドを使うことを推奨し（</t>
    </r>
    <r>
      <rPr>
        <sz val="10"/>
        <rFont val="Arial"/>
        <family val="0"/>
        <charset val="1"/>
      </rPr>
      <t xml:space="preserve">GRADE 1B</t>
    </r>
    <r>
      <rPr>
        <sz val="10"/>
        <rFont val="Noto Sans CJK SC"/>
        <family val="2"/>
      </rPr>
      <t xml:space="preserve">）、高用量のステロイドは使わないことを提案した（</t>
    </r>
    <r>
      <rPr>
        <sz val="10"/>
        <rFont val="Arial"/>
        <family val="0"/>
        <charset val="1"/>
      </rPr>
      <t xml:space="preserve">GRADE 2C</t>
    </r>
    <r>
      <rPr>
        <sz val="10"/>
        <rFont val="Noto Sans CJK SC"/>
        <family val="2"/>
      </rPr>
      <t xml:space="preserve">）。</t>
    </r>
  </si>
  <si>
    <r>
      <rPr>
        <sz val="10"/>
        <rFont val="Arial"/>
        <family val="0"/>
        <charset val="1"/>
      </rPr>
      <t xml:space="preserve">Springer </t>
    </r>
    <r>
      <rPr>
        <sz val="10"/>
        <rFont val="Noto Sans CJK SC"/>
        <family val="2"/>
      </rPr>
      <t xml:space="preserve">の掲載ページで確認。低用量・高用量の具体的な用量と投与期間は確認していない。</t>
    </r>
  </si>
  <si>
    <t xml:space="preserve">IL-043</t>
  </si>
  <si>
    <r>
      <rPr>
        <sz val="10"/>
        <rFont val="Noto Sans CJK SC"/>
        <family val="2"/>
      </rPr>
      <t xml:space="preserve">日本の </t>
    </r>
    <r>
      <rPr>
        <sz val="10"/>
        <rFont val="Arial"/>
        <family val="0"/>
        <charset val="1"/>
      </rPr>
      <t xml:space="preserve">ARDS </t>
    </r>
    <r>
      <rPr>
        <sz val="10"/>
        <rFont val="Noto Sans CJK SC"/>
        <family val="2"/>
      </rPr>
      <t xml:space="preserve">診療ガイドライン</t>
    </r>
    <r>
      <rPr>
        <sz val="10"/>
        <rFont val="Arial"/>
        <family val="0"/>
        <charset val="1"/>
      </rPr>
      <t xml:space="preserve">2021</t>
    </r>
    <r>
      <rPr>
        <sz val="10"/>
        <rFont val="Noto Sans CJK SC"/>
        <family val="2"/>
      </rPr>
      <t xml:space="preserve">は、成人の重症 </t>
    </r>
    <r>
      <rPr>
        <sz val="10"/>
        <rFont val="Arial"/>
        <family val="0"/>
        <charset val="1"/>
      </rPr>
      <t xml:space="preserve">ARDS </t>
    </r>
    <r>
      <rPr>
        <sz val="10"/>
        <rFont val="Noto Sans CJK SC"/>
        <family val="2"/>
      </rPr>
      <t xml:space="preserve">に体外式膜型人工肺（</t>
    </r>
    <r>
      <rPr>
        <sz val="10"/>
        <rFont val="Arial"/>
        <family val="0"/>
        <charset val="1"/>
      </rPr>
      <t xml:space="preserve">ECMO</t>
    </r>
    <r>
      <rPr>
        <sz val="10"/>
        <rFont val="Noto Sans CJK SC"/>
        <family val="2"/>
      </rPr>
      <t xml:space="preserve">）を導入することを提案し（</t>
    </r>
    <r>
      <rPr>
        <sz val="10"/>
        <rFont val="Arial"/>
        <family val="0"/>
        <charset val="1"/>
      </rPr>
      <t xml:space="preserve">GRADE 2B</t>
    </r>
    <r>
      <rPr>
        <sz val="10"/>
        <rFont val="Noto Sans CJK SC"/>
        <family val="2"/>
      </rPr>
      <t xml:space="preserve">）、成人で過度に低い </t>
    </r>
    <r>
      <rPr>
        <sz val="10"/>
        <rFont val="Arial"/>
        <family val="0"/>
        <charset val="1"/>
      </rPr>
      <t xml:space="preserve">SpO2 </t>
    </r>
    <r>
      <rPr>
        <sz val="10"/>
        <rFont val="Noto Sans CJK SC"/>
        <family val="2"/>
      </rPr>
      <t xml:space="preserve">を目標とする管理は行わないことを提案した（</t>
    </r>
    <r>
      <rPr>
        <sz val="10"/>
        <rFont val="Arial"/>
        <family val="0"/>
        <charset val="1"/>
      </rPr>
      <t xml:space="preserve">GRADE 2D</t>
    </r>
    <r>
      <rPr>
        <sz val="10"/>
        <rFont val="Noto Sans CJK SC"/>
        <family val="2"/>
      </rPr>
      <t xml:space="preserve">）。</t>
    </r>
  </si>
  <si>
    <r>
      <rPr>
        <sz val="10"/>
        <rFont val="Arial"/>
        <family val="0"/>
        <charset val="1"/>
      </rPr>
      <t xml:space="preserve">Springer </t>
    </r>
    <r>
      <rPr>
        <sz val="10"/>
        <rFont val="Noto Sans CJK SC"/>
        <family val="2"/>
      </rPr>
      <t xml:space="preserve">の掲載ページで確認。目標 </t>
    </r>
    <r>
      <rPr>
        <sz val="10"/>
        <rFont val="Arial"/>
        <family val="0"/>
        <charset val="1"/>
      </rPr>
      <t xml:space="preserve">SpO2 </t>
    </r>
    <r>
      <rPr>
        <sz val="10"/>
        <rFont val="Noto Sans CJK SC"/>
        <family val="2"/>
      </rPr>
      <t xml:space="preserve">の具体的な範囲は確認していない。</t>
    </r>
  </si>
  <si>
    <t xml:space="preserve">IL-044</t>
  </si>
  <si>
    <r>
      <rPr>
        <sz val="10"/>
        <rFont val="Noto Sans CJK SC"/>
        <family val="2"/>
      </rPr>
      <t xml:space="preserve">肺リンパ脈管筋腫症</t>
    </r>
    <r>
      <rPr>
        <sz val="10"/>
        <rFont val="Arial"/>
        <family val="0"/>
        <charset val="1"/>
      </rPr>
      <t xml:space="preserve">&lt;LAM&gt;</t>
    </r>
  </si>
  <si>
    <r>
      <rPr>
        <sz val="10"/>
        <rFont val="Arial"/>
        <family val="0"/>
        <charset val="1"/>
      </rPr>
      <t xml:space="preserve">ATS/JRS </t>
    </r>
    <r>
      <rPr>
        <sz val="10"/>
        <rFont val="Noto Sans CJK SC"/>
        <family val="2"/>
      </rPr>
      <t xml:space="preserve">の</t>
    </r>
    <r>
      <rPr>
        <sz val="10"/>
        <rFont val="Arial"/>
        <family val="0"/>
        <charset val="1"/>
      </rPr>
      <t xml:space="preserve">2016</t>
    </r>
    <r>
      <rPr>
        <sz val="10"/>
        <rFont val="Noto Sans CJK SC"/>
        <family val="2"/>
      </rPr>
      <t xml:space="preserve">年の </t>
    </r>
    <r>
      <rPr>
        <sz val="10"/>
        <rFont val="Arial"/>
        <family val="0"/>
        <charset val="1"/>
      </rPr>
      <t xml:space="preserve">LAM </t>
    </r>
    <r>
      <rPr>
        <sz val="10"/>
        <rFont val="Noto Sans CJK SC"/>
        <family val="2"/>
      </rPr>
      <t xml:space="preserve">ガイドラインは、肺機能が異常または低下している </t>
    </r>
    <r>
      <rPr>
        <sz val="10"/>
        <rFont val="Arial"/>
        <family val="0"/>
        <charset val="1"/>
      </rPr>
      <t xml:space="preserve">LAM </t>
    </r>
    <r>
      <rPr>
        <sz val="10"/>
        <rFont val="Noto Sans CJK SC"/>
        <family val="2"/>
      </rPr>
      <t xml:space="preserve">患者に、経過観察ではなくシロリムスによる治療を強く推奨した（エビデンスの質は中等度）。</t>
    </r>
  </si>
  <si>
    <r>
      <rPr>
        <sz val="10"/>
        <rFont val="Noto Sans CJK SC"/>
        <family val="2"/>
      </rPr>
      <t xml:space="preserve">医学各論 Ⅳ</t>
    </r>
    <r>
      <rPr>
        <sz val="10"/>
        <rFont val="Arial"/>
        <family val="0"/>
        <charset val="1"/>
      </rPr>
      <t xml:space="preserve">-4-B-①</t>
    </r>
    <r>
      <rPr>
        <sz val="10"/>
        <rFont val="Noto Sans CJK SC"/>
        <family val="2"/>
      </rPr>
      <t xml:space="preserve">（肺リンパ脈管筋腫症</t>
    </r>
    <r>
      <rPr>
        <sz val="10"/>
        <rFont val="Arial"/>
        <family val="0"/>
        <charset val="1"/>
      </rPr>
      <t xml:space="preserve">&lt;LAM&gt;</t>
    </r>
    <r>
      <rPr>
        <sz val="10"/>
        <rFont val="Noto Sans CJK SC"/>
        <family val="2"/>
      </rPr>
      <t xml:space="preserve">、</t>
    </r>
    <r>
      <rPr>
        <sz val="10"/>
        <rFont val="Arial"/>
        <family val="0"/>
        <charset val="1"/>
      </rPr>
      <t xml:space="preserve">c</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</si>
  <si>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TBL-01-00-238 (id: Jlvnl0o)</t>
    </r>
  </si>
  <si>
    <t xml:space="preserve">SRC-436</t>
  </si>
  <si>
    <r>
      <rPr>
        <sz val="10"/>
        <rFont val="Arial"/>
        <family val="0"/>
        <charset val="1"/>
      </rPr>
      <t xml:space="preserve">McCormack FX, et al. Official American Thoracic Society/Japanese Respiratory Society Clinical Practice Guidelines: Lymphangioleiomyomatosis Diagnosis and Management. Am J Respir Crit Care Med 2016</t>
    </r>
    <r>
      <rPr>
        <sz val="10"/>
        <rFont val="Noto Sans CJK SC"/>
        <family val="2"/>
      </rPr>
      <t xml:space="preserve">（</t>
    </r>
    <r>
      <rPr>
        <sz val="10"/>
        <rFont val="Arial"/>
        <family val="0"/>
        <charset val="1"/>
      </rPr>
      <t xml:space="preserve">9</t>
    </r>
    <r>
      <rPr>
        <sz val="10"/>
        <rFont val="Noto Sans CJK SC"/>
        <family val="2"/>
      </rPr>
      <t xml:space="preserve">月</t>
    </r>
    <r>
      <rPr>
        <sz val="10"/>
        <rFont val="Arial"/>
        <family val="0"/>
        <charset val="1"/>
      </rPr>
      <t xml:space="preserve">15</t>
    </r>
    <r>
      <rPr>
        <sz val="10"/>
        <rFont val="Noto Sans CJK SC"/>
        <family val="2"/>
      </rPr>
      <t xml:space="preserve">日号）</t>
    </r>
  </si>
  <si>
    <r>
      <rPr>
        <sz val="10"/>
        <rFont val="Arial"/>
        <family val="0"/>
        <charset val="1"/>
      </rPr>
      <t xml:space="preserve">ATS </t>
    </r>
    <r>
      <rPr>
        <sz val="10"/>
        <rFont val="Noto Sans CJK SC"/>
        <family val="2"/>
      </rPr>
      <t xml:space="preserve">のプレスリリース（</t>
    </r>
    <r>
      <rPr>
        <sz val="10"/>
        <rFont val="Arial"/>
        <family val="0"/>
        <charset val="1"/>
      </rPr>
      <t xml:space="preserve">newswise </t>
    </r>
    <r>
      <rPr>
        <sz val="10"/>
        <rFont val="Noto Sans CJK SC"/>
        <family val="2"/>
      </rPr>
      <t xml:space="preserve">掲載）で確認。ガイドライン本文・</t>
    </r>
    <r>
      <rPr>
        <sz val="10"/>
        <rFont val="Arial"/>
        <family val="0"/>
        <charset val="1"/>
      </rPr>
      <t xml:space="preserve">DOI</t>
    </r>
    <r>
      <rPr>
        <sz val="10"/>
        <rFont val="Noto Sans CJK SC"/>
        <family val="2"/>
      </rPr>
      <t xml:space="preserve">・</t>
    </r>
    <r>
      <rPr>
        <sz val="10"/>
        <rFont val="Arial"/>
        <family val="0"/>
        <charset val="1"/>
      </rPr>
      <t xml:space="preserve">PMID </t>
    </r>
    <r>
      <rPr>
        <sz val="10"/>
        <rFont val="Noto Sans CJK SC"/>
        <family val="2"/>
      </rPr>
      <t xml:space="preserve">は未確認。シロリムスの国内承認状況は添付文書で確認していない。</t>
    </r>
  </si>
  <si>
    <t xml:space="preserve">IL-045</t>
  </si>
  <si>
    <r>
      <rPr>
        <sz val="10"/>
        <rFont val="Arial"/>
        <family val="0"/>
        <charset val="1"/>
      </rPr>
      <t xml:space="preserve">ATS/JRS </t>
    </r>
    <r>
      <rPr>
        <sz val="10"/>
        <rFont val="Noto Sans CJK SC"/>
        <family val="2"/>
      </rPr>
      <t xml:space="preserve">の</t>
    </r>
    <r>
      <rPr>
        <sz val="10"/>
        <rFont val="Arial"/>
        <family val="0"/>
        <charset val="1"/>
      </rPr>
      <t xml:space="preserve">2016</t>
    </r>
    <r>
      <rPr>
        <sz val="10"/>
        <rFont val="Noto Sans CJK SC"/>
        <family val="2"/>
      </rPr>
      <t xml:space="preserve">年の </t>
    </r>
    <r>
      <rPr>
        <sz val="10"/>
        <rFont val="Arial"/>
        <family val="0"/>
        <charset val="1"/>
      </rPr>
      <t xml:space="preserve">LAM </t>
    </r>
    <r>
      <rPr>
        <sz val="10"/>
        <rFont val="Noto Sans CJK SC"/>
        <family val="2"/>
      </rPr>
      <t xml:space="preserve">ガイドラインは、</t>
    </r>
    <r>
      <rPr>
        <sz val="10"/>
        <rFont val="Arial"/>
        <family val="0"/>
        <charset val="1"/>
      </rPr>
      <t xml:space="preserve">CT </t>
    </r>
    <r>
      <rPr>
        <sz val="10"/>
        <rFont val="Noto Sans CJK SC"/>
        <family val="2"/>
      </rPr>
      <t xml:space="preserve">で </t>
    </r>
    <r>
      <rPr>
        <sz val="10"/>
        <rFont val="Arial"/>
        <family val="0"/>
        <charset val="1"/>
      </rPr>
      <t xml:space="preserve">LAM </t>
    </r>
    <r>
      <rPr>
        <sz val="10"/>
        <rFont val="Noto Sans CJK SC"/>
        <family val="2"/>
      </rPr>
      <t xml:space="preserve">に特徴的な嚢胞があるがほかに診断を確定する所見がない患者では、肺生検を考える前に血清 </t>
    </r>
    <r>
      <rPr>
        <sz val="10"/>
        <rFont val="Arial"/>
        <family val="0"/>
        <charset val="1"/>
      </rPr>
      <t xml:space="preserve">VEGF-D </t>
    </r>
    <r>
      <rPr>
        <sz val="10"/>
        <rFont val="Noto Sans CJK SC"/>
        <family val="2"/>
      </rPr>
      <t xml:space="preserve">を測定することを強く推奨した。</t>
    </r>
  </si>
  <si>
    <r>
      <rPr>
        <sz val="10"/>
        <rFont val="Arial"/>
        <family val="0"/>
        <charset val="1"/>
      </rPr>
      <t xml:space="preserve">PS-02-07-05 (id: JkxnuRE)</t>
    </r>
    <r>
      <rPr>
        <sz val="10"/>
        <rFont val="Noto Sans CJK SC"/>
        <family val="2"/>
      </rPr>
      <t xml:space="preserve">；</t>
    </r>
    <r>
      <rPr>
        <sz val="10"/>
        <rFont val="Arial"/>
        <family val="0"/>
        <charset val="1"/>
      </rPr>
      <t xml:space="preserve">TBL-01-00-238 (id: Jlvnl0o)</t>
    </r>
    <r>
      <rPr>
        <sz val="10"/>
        <rFont val="Noto Sans CJK SC"/>
        <family val="2"/>
      </rPr>
      <t xml:space="preserve">；</t>
    </r>
    <r>
      <rPr>
        <sz val="10"/>
        <rFont val="Arial"/>
        <family val="0"/>
        <charset val="1"/>
      </rPr>
      <t xml:space="preserve">TBL-02-06-023 (id: JlAKpiY)</t>
    </r>
  </si>
  <si>
    <r>
      <rPr>
        <sz val="10"/>
        <rFont val="Arial"/>
        <family val="0"/>
        <charset val="1"/>
      </rPr>
      <t xml:space="preserve">ATS </t>
    </r>
    <r>
      <rPr>
        <sz val="10"/>
        <rFont val="Noto Sans CJK SC"/>
        <family val="2"/>
      </rPr>
      <t xml:space="preserve">のプレスリリースで確認。</t>
    </r>
    <r>
      <rPr>
        <sz val="10"/>
        <rFont val="Arial"/>
        <family val="0"/>
        <charset val="1"/>
      </rPr>
      <t xml:space="preserve">VEGF-D </t>
    </r>
    <r>
      <rPr>
        <sz val="10"/>
        <rFont val="Noto Sans CJK SC"/>
        <family val="2"/>
      </rPr>
      <t xml:space="preserve">の診断閾値は確認していない。</t>
    </r>
  </si>
  <si>
    <t xml:space="preserve">IL-046</t>
  </si>
  <si>
    <r>
      <rPr>
        <sz val="10"/>
        <rFont val="Arial"/>
        <family val="0"/>
        <charset val="1"/>
      </rPr>
      <t xml:space="preserve">ATS/JRS </t>
    </r>
    <r>
      <rPr>
        <sz val="10"/>
        <rFont val="Noto Sans CJK SC"/>
        <family val="2"/>
      </rPr>
      <t xml:space="preserve">の</t>
    </r>
    <r>
      <rPr>
        <sz val="10"/>
        <rFont val="Arial"/>
        <family val="0"/>
        <charset val="1"/>
      </rPr>
      <t xml:space="preserve">2016</t>
    </r>
    <r>
      <rPr>
        <sz val="10"/>
        <rFont val="Noto Sans CJK SC"/>
        <family val="2"/>
      </rPr>
      <t xml:space="preserve">年の </t>
    </r>
    <r>
      <rPr>
        <sz val="10"/>
        <rFont val="Arial"/>
        <family val="0"/>
        <charset val="1"/>
      </rPr>
      <t xml:space="preserve">LAM </t>
    </r>
    <r>
      <rPr>
        <sz val="10"/>
        <rFont val="Noto Sans CJK SC"/>
        <family val="2"/>
      </rPr>
      <t xml:space="preserve">ガイドラインは、</t>
    </r>
    <r>
      <rPr>
        <sz val="10"/>
        <rFont val="Arial"/>
        <family val="0"/>
        <charset val="1"/>
      </rPr>
      <t xml:space="preserve">LAM </t>
    </r>
    <r>
      <rPr>
        <sz val="10"/>
        <rFont val="Noto Sans CJK SC"/>
        <family val="2"/>
      </rPr>
      <t xml:space="preserve">の治療にドキシサイクリンやホルモン療法を使わないことを提案した（いずれも条件付き）。</t>
    </r>
  </si>
  <si>
    <r>
      <rPr>
        <sz val="10"/>
        <rFont val="Arial"/>
        <family val="0"/>
        <charset val="1"/>
      </rPr>
      <t xml:space="preserve">ATS </t>
    </r>
    <r>
      <rPr>
        <sz val="10"/>
        <rFont val="Noto Sans CJK SC"/>
        <family val="2"/>
      </rPr>
      <t xml:space="preserve">のプレスリリースで確認。乳び胸水が問題となる例では、侵襲的な処置の前にシロリムスを試すことを提案（条件付き）。</t>
    </r>
  </si>
  <si>
    <t xml:space="preserve">IL-047</t>
  </si>
  <si>
    <t xml:space="preserve">肺胞蛋白症</t>
  </si>
  <si>
    <r>
      <rPr>
        <sz val="10"/>
        <rFont val="Noto Sans CJK SC"/>
        <family val="2"/>
      </rPr>
      <t xml:space="preserve">日本の自己免疫性肺胞蛋白症の患者</t>
    </r>
    <r>
      <rPr>
        <sz val="10"/>
        <rFont val="Arial"/>
        <family val="0"/>
        <charset val="1"/>
      </rPr>
      <t xml:space="preserve">64</t>
    </r>
    <r>
      <rPr>
        <sz val="10"/>
        <rFont val="Noto Sans CJK SC"/>
        <family val="2"/>
      </rPr>
      <t xml:space="preserve">人を対象とした </t>
    </r>
    <r>
      <rPr>
        <sz val="10"/>
        <rFont val="Arial"/>
        <family val="0"/>
        <charset val="1"/>
      </rPr>
      <t xml:space="preserve">PAGE </t>
    </r>
    <r>
      <rPr>
        <sz val="10"/>
        <rFont val="Noto Sans CJK SC"/>
        <family val="2"/>
      </rPr>
      <t xml:space="preserve">試験で、サルグラモスチム（</t>
    </r>
    <r>
      <rPr>
        <sz val="10"/>
        <rFont val="Arial"/>
        <family val="0"/>
        <charset val="1"/>
      </rPr>
      <t xml:space="preserve">GM-CSF</t>
    </r>
    <r>
      <rPr>
        <sz val="10"/>
        <rFont val="Noto Sans CJK SC"/>
        <family val="2"/>
      </rPr>
      <t xml:space="preserve">）</t>
    </r>
    <r>
      <rPr>
        <sz val="10"/>
        <rFont val="Arial"/>
        <family val="0"/>
        <charset val="1"/>
      </rPr>
      <t xml:space="preserve">125 μg 1</t>
    </r>
    <r>
      <rPr>
        <sz val="10"/>
        <rFont val="Noto Sans CJK SC"/>
        <family val="2"/>
      </rPr>
      <t xml:space="preserve">日</t>
    </r>
    <r>
      <rPr>
        <sz val="10"/>
        <rFont val="Arial"/>
        <family val="0"/>
        <charset val="1"/>
      </rPr>
      <t xml:space="preserve">2</t>
    </r>
    <r>
      <rPr>
        <sz val="10"/>
        <rFont val="Noto Sans CJK SC"/>
        <family val="2"/>
      </rPr>
      <t xml:space="preserve">回の吸入を</t>
    </r>
    <r>
      <rPr>
        <sz val="10"/>
        <rFont val="Arial"/>
        <family val="0"/>
        <charset val="1"/>
      </rPr>
      <t xml:space="preserve">7</t>
    </r>
    <r>
      <rPr>
        <sz val="10"/>
        <rFont val="Noto Sans CJK SC"/>
        <family val="2"/>
      </rPr>
      <t xml:space="preserve">日間行い</t>
    </r>
    <r>
      <rPr>
        <sz val="10"/>
        <rFont val="Arial"/>
        <family val="0"/>
        <charset val="1"/>
      </rPr>
      <t xml:space="preserve">7</t>
    </r>
    <r>
      <rPr>
        <sz val="10"/>
        <rFont val="Noto Sans CJK SC"/>
        <family val="2"/>
      </rPr>
      <t xml:space="preserve">日間休む方法を</t>
    </r>
    <r>
      <rPr>
        <sz val="10"/>
        <rFont val="Arial"/>
        <family val="0"/>
        <charset val="1"/>
      </rPr>
      <t xml:space="preserve">24</t>
    </r>
    <r>
      <rPr>
        <sz val="10"/>
        <rFont val="Noto Sans CJK SC"/>
        <family val="2"/>
      </rPr>
      <t xml:space="preserve">週続けると、肺胞気</t>
    </r>
    <r>
      <rPr>
        <sz val="10"/>
        <rFont val="Arial"/>
        <family val="0"/>
        <charset val="1"/>
      </rPr>
      <t xml:space="preserve">-</t>
    </r>
    <r>
      <rPr>
        <sz val="10"/>
        <rFont val="Noto Sans CJK SC"/>
        <family val="2"/>
      </rPr>
      <t xml:space="preserve">動脈血酸素分圧較差は改善した（</t>
    </r>
    <r>
      <rPr>
        <sz val="10"/>
        <rFont val="Arial"/>
        <family val="0"/>
        <charset val="1"/>
      </rPr>
      <t xml:space="preserve">-4.50 mmHg </t>
    </r>
    <r>
      <rPr>
        <sz val="10"/>
        <rFont val="Noto Sans CJK SC"/>
        <family val="2"/>
      </rPr>
      <t xml:space="preserve">対 プラセボ </t>
    </r>
    <r>
      <rPr>
        <sz val="10"/>
        <rFont val="Arial"/>
        <family val="0"/>
        <charset val="1"/>
      </rPr>
      <t xml:space="preserve">+0.17 mmHg</t>
    </r>
    <r>
      <rPr>
        <sz val="10"/>
        <rFont val="Noto Sans CJK SC"/>
        <family val="2"/>
      </rPr>
      <t xml:space="preserve">）。</t>
    </r>
  </si>
  <si>
    <r>
      <rPr>
        <sz val="10"/>
        <rFont val="Noto Sans CJK SC"/>
        <family val="2"/>
      </rPr>
      <t xml:space="preserve">医学各論 Ⅳ</t>
    </r>
    <r>
      <rPr>
        <sz val="10"/>
        <rFont val="Arial"/>
        <family val="0"/>
        <charset val="1"/>
      </rPr>
      <t xml:space="preserve">-4-F-②</t>
    </r>
    <r>
      <rPr>
        <sz val="10"/>
        <rFont val="Noto Sans CJK SC"/>
        <family val="2"/>
      </rPr>
      <t xml:space="preserve">（肺胞蛋白症、</t>
    </r>
    <r>
      <rPr>
        <sz val="10"/>
        <rFont val="Arial"/>
        <family val="0"/>
        <charset val="1"/>
      </rPr>
      <t xml:space="preserve">c</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</si>
  <si>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TBL-01-00-239 (id: Jlvnl0s)</t>
    </r>
  </si>
  <si>
    <t xml:space="preserve">SRC-437</t>
  </si>
  <si>
    <t xml:space="preserve">Tazawa R, Ueda T, Abe M, et al. Inhaled GM-CSF for Pulmonary Alveolar Proteinosis. N Engl J Med 2019;381:923-932</t>
  </si>
  <si>
    <t xml:space="preserve">10.1056/NEJMoa1816216</t>
  </si>
  <si>
    <r>
      <rPr>
        <sz val="10"/>
        <rFont val="Noto Sans CJK SC"/>
        <family val="2"/>
      </rPr>
      <t xml:space="preserve">本文 </t>
    </r>
    <r>
      <rPr>
        <sz val="10"/>
        <rFont val="Arial"/>
        <family val="0"/>
        <charset val="1"/>
      </rPr>
      <t xml:space="preserve">PDF</t>
    </r>
    <r>
      <rPr>
        <sz val="10"/>
        <rFont val="Noto Sans CJK SC"/>
        <family val="2"/>
      </rPr>
      <t xml:space="preserve">（千葉大学のリポジトリ）の抄録で確認。</t>
    </r>
    <r>
      <rPr>
        <sz val="10"/>
        <rFont val="Arial"/>
        <family val="0"/>
        <charset val="1"/>
      </rPr>
      <t xml:space="preserve">PMID </t>
    </r>
    <r>
      <rPr>
        <sz val="10"/>
        <rFont val="Noto Sans CJK SC"/>
        <family val="2"/>
      </rPr>
      <t xml:space="preserve">は本チャットで確認できず </t>
    </r>
    <r>
      <rPr>
        <sz val="10"/>
        <rFont val="Arial"/>
        <family val="0"/>
        <charset val="1"/>
      </rPr>
      <t xml:space="preserve">null</t>
    </r>
    <r>
      <rPr>
        <sz val="10"/>
        <rFont val="Noto Sans CJK SC"/>
        <family val="2"/>
      </rPr>
      <t xml:space="preserve">（</t>
    </r>
    <r>
      <rPr>
        <sz val="10"/>
        <rFont val="Arial"/>
        <family val="0"/>
        <charset val="1"/>
      </rPr>
      <t xml:space="preserve">API </t>
    </r>
    <r>
      <rPr>
        <sz val="10"/>
        <rFont val="Noto Sans CJK SC"/>
        <family val="2"/>
      </rPr>
      <t xml:space="preserve">照合で確定する）。</t>
    </r>
    <r>
      <rPr>
        <sz val="10"/>
        <rFont val="Arial"/>
        <family val="0"/>
        <charset val="1"/>
      </rPr>
      <t xml:space="preserve">DLco</t>
    </r>
    <r>
      <rPr>
        <sz val="10"/>
        <rFont val="Noto Sans CJK SC"/>
        <family val="2"/>
      </rPr>
      <t xml:space="preserve">・</t>
    </r>
    <r>
      <rPr>
        <sz val="10"/>
        <rFont val="Arial"/>
        <family val="0"/>
        <charset val="1"/>
      </rPr>
      <t xml:space="preserve">CT </t>
    </r>
    <r>
      <rPr>
        <sz val="10"/>
        <rFont val="Noto Sans CJK SC"/>
        <family val="2"/>
      </rPr>
      <t xml:space="preserve">の肺野濃度も改善したが、肺活量・</t>
    </r>
    <r>
      <rPr>
        <sz val="10"/>
        <rFont val="Arial"/>
        <family val="0"/>
        <charset val="1"/>
      </rPr>
      <t xml:space="preserve">CAT </t>
    </r>
    <r>
      <rPr>
        <sz val="10"/>
        <rFont val="Noto Sans CJK SC"/>
        <family val="2"/>
      </rPr>
      <t xml:space="preserve">スコア・</t>
    </r>
    <r>
      <rPr>
        <sz val="10"/>
        <rFont val="Arial"/>
        <family val="0"/>
        <charset val="1"/>
      </rPr>
      <t xml:space="preserve">6</t>
    </r>
    <r>
      <rPr>
        <sz val="10"/>
        <rFont val="Noto Sans CJK SC"/>
        <family val="2"/>
      </rPr>
      <t xml:space="preserve">分間歩行距離には差がなく、著者は臨床的な利益は認めなかったとしている。</t>
    </r>
  </si>
  <si>
    <t xml:space="preserve">IL-048</t>
  </si>
  <si>
    <r>
      <rPr>
        <sz val="10"/>
        <rFont val="Noto Sans CJK SC"/>
        <family val="2"/>
      </rPr>
      <t xml:space="preserve">サルグラモスチム（販売名サルグマリン吸入用</t>
    </r>
    <r>
      <rPr>
        <sz val="10"/>
        <rFont val="Arial"/>
        <family val="0"/>
        <charset val="1"/>
      </rPr>
      <t xml:space="preserve">250 μg</t>
    </r>
    <r>
      <rPr>
        <sz val="10"/>
        <rFont val="Noto Sans CJK SC"/>
        <family val="2"/>
      </rPr>
      <t xml:space="preserve">）は自己免疫性肺胞蛋白症の治療薬で、成人は</t>
    </r>
    <r>
      <rPr>
        <sz val="10"/>
        <rFont val="Arial"/>
        <family val="0"/>
        <charset val="1"/>
      </rPr>
      <t xml:space="preserve">1</t>
    </r>
    <r>
      <rPr>
        <sz val="10"/>
        <rFont val="Noto Sans CJK SC"/>
        <family val="2"/>
      </rPr>
      <t xml:space="preserve">回</t>
    </r>
    <r>
      <rPr>
        <sz val="10"/>
        <rFont val="Arial"/>
        <family val="0"/>
        <charset val="1"/>
      </rPr>
      <t xml:space="preserve">125 μg </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回、ネブライザーで</t>
    </r>
    <r>
      <rPr>
        <sz val="10"/>
        <rFont val="Arial"/>
        <family val="0"/>
        <charset val="1"/>
      </rPr>
      <t xml:space="preserve">7</t>
    </r>
    <r>
      <rPr>
        <sz val="10"/>
        <rFont val="Noto Sans CJK SC"/>
        <family val="2"/>
      </rPr>
      <t xml:space="preserve">日間吸入して</t>
    </r>
    <r>
      <rPr>
        <sz val="10"/>
        <rFont val="Arial"/>
        <family val="0"/>
        <charset val="1"/>
      </rPr>
      <t xml:space="preserve">7</t>
    </r>
    <r>
      <rPr>
        <sz val="10"/>
        <rFont val="Noto Sans CJK SC"/>
        <family val="2"/>
      </rPr>
      <t xml:space="preserve">日間休む方法を</t>
    </r>
    <r>
      <rPr>
        <sz val="10"/>
        <rFont val="Arial"/>
        <family val="0"/>
        <charset val="1"/>
      </rPr>
      <t xml:space="preserve">1</t>
    </r>
    <r>
      <rPr>
        <sz val="10"/>
        <rFont val="Noto Sans CJK SC"/>
        <family val="2"/>
      </rPr>
      <t xml:space="preserve">クールとして繰り返す。</t>
    </r>
  </si>
  <si>
    <t xml:space="preserve">SRC-438</t>
  </si>
  <si>
    <r>
      <rPr>
        <sz val="10"/>
        <rFont val="Noto Sans CJK SC"/>
        <family val="2"/>
      </rPr>
      <t xml:space="preserve">サルグマリン吸入用</t>
    </r>
    <r>
      <rPr>
        <sz val="10"/>
        <rFont val="Arial"/>
        <family val="0"/>
        <charset val="1"/>
      </rPr>
      <t xml:space="preserve">250μg</t>
    </r>
    <r>
      <rPr>
        <sz val="10"/>
        <rFont val="Noto Sans CJK SC"/>
        <family val="2"/>
      </rPr>
      <t xml:space="preserve">（サルグラモスチム（遺伝子組換え））患者向医薬品ガイド（</t>
    </r>
    <r>
      <rPr>
        <sz val="10"/>
        <rFont val="Arial"/>
        <family val="0"/>
        <charset val="1"/>
      </rPr>
      <t xml:space="preserve">2024</t>
    </r>
    <r>
      <rPr>
        <sz val="10"/>
        <rFont val="Noto Sans CJK SC"/>
        <family val="2"/>
      </rPr>
      <t xml:space="preserve">年</t>
    </r>
    <r>
      <rPr>
        <sz val="10"/>
        <rFont val="Arial"/>
        <family val="0"/>
        <charset val="1"/>
      </rPr>
      <t xml:space="preserve">4</t>
    </r>
    <r>
      <rPr>
        <sz val="10"/>
        <rFont val="Noto Sans CJK SC"/>
        <family val="2"/>
      </rPr>
      <t xml:space="preserve">月作成）</t>
    </r>
    <r>
      <rPr>
        <sz val="10"/>
        <rFont val="Arial"/>
        <family val="0"/>
        <charset val="1"/>
      </rPr>
      <t xml:space="preserve">. </t>
    </r>
    <r>
      <rPr>
        <sz val="10"/>
        <rFont val="Noto Sans CJK SC"/>
        <family val="2"/>
      </rPr>
      <t xml:space="preserve">医薬品医療機器総合機構 掲載</t>
    </r>
  </si>
  <si>
    <r>
      <rPr>
        <sz val="10"/>
        <rFont val="Arial"/>
        <family val="0"/>
        <charset val="1"/>
      </rPr>
      <t xml:space="preserve">PMDA </t>
    </r>
    <r>
      <rPr>
        <sz val="10"/>
        <rFont val="Noto Sans CJK SC"/>
        <family val="2"/>
      </rPr>
      <t xml:space="preserve">掲載の患者向医薬品ガイド（</t>
    </r>
    <r>
      <rPr>
        <sz val="10"/>
        <rFont val="Arial"/>
        <family val="0"/>
        <charset val="1"/>
      </rPr>
      <t xml:space="preserve">2024</t>
    </r>
    <r>
      <rPr>
        <sz val="10"/>
        <rFont val="Noto Sans CJK SC"/>
        <family val="2"/>
      </rPr>
      <t xml:space="preserve">年</t>
    </r>
    <r>
      <rPr>
        <sz val="10"/>
        <rFont val="Arial"/>
        <family val="0"/>
        <charset val="1"/>
      </rPr>
      <t xml:space="preserve">4</t>
    </r>
    <r>
      <rPr>
        <sz val="10"/>
        <rFont val="Noto Sans CJK SC"/>
        <family val="2"/>
      </rPr>
      <t xml:space="preserve">月作成）で確認。承認日は文書に記載がない（発売は</t>
    </r>
    <r>
      <rPr>
        <sz val="10"/>
        <rFont val="Arial"/>
        <family val="0"/>
        <charset val="1"/>
      </rPr>
      <t xml:space="preserve">2024</t>
    </r>
    <r>
      <rPr>
        <sz val="10"/>
        <rFont val="Noto Sans CJK SC"/>
        <family val="2"/>
      </rPr>
      <t xml:space="preserve">年</t>
    </r>
    <r>
      <rPr>
        <sz val="10"/>
        <rFont val="Arial"/>
        <family val="0"/>
        <charset val="1"/>
      </rPr>
      <t xml:space="preserve">7</t>
    </r>
    <r>
      <rPr>
        <sz val="10"/>
        <rFont val="Noto Sans CJK SC"/>
        <family val="2"/>
      </rPr>
      <t xml:space="preserve">月との報道あり）。超音波式（メッシュ式を除く）以外のネブライザーを使う。</t>
    </r>
  </si>
  <si>
    <t xml:space="preserve">IL-049</t>
  </si>
  <si>
    <t xml:space="preserve">悪性リンパ腫、白血病</t>
  </si>
  <si>
    <r>
      <rPr>
        <sz val="10"/>
        <rFont val="Noto Sans CJK SC"/>
        <family val="2"/>
      </rPr>
      <t xml:space="preserve">原発性肺リンパ腫は肺腫瘍の</t>
    </r>
    <r>
      <rPr>
        <sz val="10"/>
        <rFont val="Arial"/>
        <family val="0"/>
        <charset val="1"/>
      </rPr>
      <t xml:space="preserve">1%</t>
    </r>
    <r>
      <rPr>
        <sz val="10"/>
        <rFont val="Noto Sans CJK SC"/>
        <family val="2"/>
      </rPr>
      <t xml:space="preserve">未満を占めるまれなリンパ腫で、肺にみられるリンパ腫の大半は全身性リンパ腫の二次性肺病変である。原発性肺リンパ腫の内訳は</t>
    </r>
    <r>
      <rPr>
        <sz val="10"/>
        <rFont val="Arial"/>
        <family val="0"/>
        <charset val="1"/>
      </rPr>
      <t xml:space="preserve">MALT</t>
    </r>
    <r>
      <rPr>
        <sz val="10"/>
        <rFont val="Noto Sans CJK SC"/>
        <family val="2"/>
      </rPr>
      <t xml:space="preserve">リンパ腫が</t>
    </r>
    <r>
      <rPr>
        <sz val="10"/>
        <rFont val="Arial"/>
        <family val="0"/>
        <charset val="1"/>
      </rPr>
      <t xml:space="preserve">70</t>
    </r>
    <r>
      <rPr>
        <sz val="10"/>
        <rFont val="Noto Sans CJK SC"/>
        <family val="2"/>
      </rPr>
      <t xml:space="preserve">〜</t>
    </r>
    <r>
      <rPr>
        <sz val="10"/>
        <rFont val="Arial"/>
        <family val="0"/>
        <charset val="1"/>
      </rPr>
      <t xml:space="preserve">90%</t>
    </r>
    <r>
      <rPr>
        <sz val="10"/>
        <rFont val="Noto Sans CJK SC"/>
        <family val="2"/>
      </rPr>
      <t xml:space="preserve">と最も多く、次いでびまん性大細胞型</t>
    </r>
    <r>
      <rPr>
        <sz val="10"/>
        <rFont val="Arial"/>
        <family val="0"/>
        <charset val="1"/>
      </rPr>
      <t xml:space="preserve">B</t>
    </r>
    <r>
      <rPr>
        <sz val="10"/>
        <rFont val="Noto Sans CJK SC"/>
        <family val="2"/>
      </rPr>
      <t xml:space="preserve">細胞リンパ腫が</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を占める。約半数は無症状で画像の異常を契機に見つかり、</t>
    </r>
    <r>
      <rPr>
        <sz val="10"/>
        <rFont val="Arial"/>
        <family val="0"/>
        <charset val="1"/>
      </rPr>
      <t xml:space="preserve">MALT</t>
    </r>
    <r>
      <rPr>
        <sz val="10"/>
        <rFont val="Noto Sans CJK SC"/>
        <family val="2"/>
      </rPr>
      <t xml:space="preserve">リンパ腫の</t>
    </r>
    <r>
      <rPr>
        <sz val="10"/>
        <rFont val="Arial"/>
        <family val="0"/>
        <charset val="1"/>
      </rPr>
      <t xml:space="preserve">5</t>
    </r>
    <r>
      <rPr>
        <sz val="10"/>
        <rFont val="Noto Sans CJK SC"/>
        <family val="2"/>
      </rPr>
      <t xml:space="preserve">年全生存率は</t>
    </r>
    <r>
      <rPr>
        <sz val="10"/>
        <rFont val="Arial"/>
        <family val="0"/>
        <charset val="1"/>
      </rPr>
      <t xml:space="preserve">80%</t>
    </r>
    <r>
      <rPr>
        <sz val="10"/>
        <rFont val="Noto Sans CJK SC"/>
        <family val="2"/>
      </rPr>
      <t xml:space="preserve">を超える。</t>
    </r>
  </si>
  <si>
    <r>
      <rPr>
        <sz val="10"/>
        <rFont val="Noto Sans CJK SC"/>
        <family val="2"/>
      </rPr>
      <t xml:space="preserve">医学各論 Ⅳ</t>
    </r>
    <r>
      <rPr>
        <sz val="10"/>
        <rFont val="Arial"/>
        <family val="0"/>
        <charset val="1"/>
      </rPr>
      <t xml:space="preserve">-3-B-⑥</t>
    </r>
    <r>
      <rPr>
        <sz val="10"/>
        <rFont val="Noto Sans CJK SC"/>
        <family val="2"/>
      </rPr>
      <t xml:space="preserve">（悪性リンパ腫、白血病、</t>
    </r>
    <r>
      <rPr>
        <sz val="10"/>
        <rFont val="Arial"/>
        <family val="0"/>
        <charset val="1"/>
      </rPr>
      <t xml:space="preserve">b</t>
    </r>
    <r>
      <rPr>
        <sz val="10"/>
        <rFont val="Noto Sans CJK SC"/>
        <family val="2"/>
      </rPr>
      <t xml:space="preserve">）</t>
    </r>
  </si>
  <si>
    <t xml:space="preserve">SRC-538</t>
  </si>
  <si>
    <t xml:space="preserve">Cherian SV, Tang VK, Vijhani P, Ambelil M, Estrada-Y-Martin RM. Primary pulmonary lymphoproliferative neoplasms. Lung India 2018;35:220</t>
  </si>
  <si>
    <t xml:space="preserve">10.4103/lungindia.lungindia_381_17</t>
  </si>
  <si>
    <t xml:space="preserve">29697079</t>
  </si>
  <si>
    <t xml:space="preserve">割合はいずれもレビューが引用する複数報告の集約であり、単一コホートの値ではない。</t>
  </si>
  <si>
    <t xml:space="preserve">IL-050</t>
  </si>
  <si>
    <r>
      <rPr>
        <sz val="10"/>
        <rFont val="Arial"/>
        <family val="0"/>
        <charset val="1"/>
      </rPr>
      <t xml:space="preserve">Langerhans</t>
    </r>
    <r>
      <rPr>
        <sz val="10"/>
        <rFont val="Noto Sans CJK SC"/>
        <family val="2"/>
      </rPr>
      <t xml:space="preserve">細胞組織球症</t>
    </r>
  </si>
  <si>
    <r>
      <rPr>
        <sz val="10"/>
        <rFont val="Noto Sans CJK SC"/>
        <family val="2"/>
      </rPr>
      <t xml:space="preserve">肺</t>
    </r>
    <r>
      <rPr>
        <sz val="10"/>
        <rFont val="Arial"/>
        <family val="0"/>
        <charset val="1"/>
      </rPr>
      <t xml:space="preserve">Langerhans</t>
    </r>
    <r>
      <rPr>
        <sz val="10"/>
        <rFont val="Noto Sans CJK SC"/>
        <family val="2"/>
      </rPr>
      <t xml:space="preserve">細胞組織球症は主に喫煙する若年成人に起こり、細気管支周囲にできた星芒状の結節が空洞化して厚壁・薄壁の嚢胞へと進む。高分解能</t>
    </r>
    <r>
      <rPr>
        <sz val="10"/>
        <rFont val="Arial"/>
        <family val="0"/>
        <charset val="1"/>
      </rPr>
      <t xml:space="preserve">CT</t>
    </r>
    <r>
      <rPr>
        <sz val="10"/>
        <rFont val="Noto Sans CJK SC"/>
        <family val="2"/>
      </rPr>
      <t xml:space="preserve">では上・中肺野に優位で肺底部が比較的保たれる結節と嚢胞の混在が特徴で、初期は結節優位、後期は嚢胞優位になる。治療の基本は禁煙である。</t>
    </r>
  </si>
  <si>
    <r>
      <rPr>
        <sz val="10"/>
        <rFont val="Noto Sans CJK SC"/>
        <family val="2"/>
      </rPr>
      <t xml:space="preserve">医学各論 Ⅳ</t>
    </r>
    <r>
      <rPr>
        <sz val="10"/>
        <rFont val="Arial"/>
        <family val="0"/>
        <charset val="1"/>
      </rPr>
      <t xml:space="preserve">-3-B-⑦</t>
    </r>
    <r>
      <rPr>
        <sz val="10"/>
        <rFont val="Noto Sans CJK SC"/>
        <family val="2"/>
      </rPr>
      <t xml:space="preserve">（</t>
    </r>
    <r>
      <rPr>
        <sz val="10"/>
        <rFont val="Arial"/>
        <family val="0"/>
        <charset val="1"/>
      </rPr>
      <t xml:space="preserve">Langerhans</t>
    </r>
    <r>
      <rPr>
        <sz val="10"/>
        <rFont val="Noto Sans CJK SC"/>
        <family val="2"/>
      </rPr>
      <t xml:space="preserve">細胞組織球症、</t>
    </r>
    <r>
      <rPr>
        <sz val="10"/>
        <rFont val="Arial"/>
        <family val="0"/>
        <charset val="1"/>
      </rPr>
      <t xml:space="preserve">c</t>
    </r>
    <r>
      <rPr>
        <sz val="10"/>
        <rFont val="Noto Sans CJK SC"/>
        <family val="2"/>
      </rPr>
      <t xml:space="preserve">）</t>
    </r>
  </si>
  <si>
    <t xml:space="preserve">SRC-539</t>
  </si>
  <si>
    <t xml:space="preserve">Abbott GF, Rosado-de-Christenson ML, Franks TJ, Frazier AA, Galvin JR. From the archives of the AFIP: Pulmonary Langerhans cell histiocytosis. RadioGraphics 2004;24:821-841</t>
  </si>
  <si>
    <t xml:space="preserve">10.1148/rg.243045005</t>
  </si>
  <si>
    <t xml:space="preserve">15143231</t>
  </si>
  <si>
    <r>
      <rPr>
        <sz val="10"/>
        <rFont val="Noto Sans CJK SC"/>
        <family val="2"/>
      </rPr>
      <t xml:space="preserve">ライセンス表示を </t>
    </r>
    <r>
      <rPr>
        <sz val="10"/>
        <rFont val="Arial"/>
        <family val="0"/>
        <charset val="1"/>
      </rPr>
      <t xml:space="preserve">Crossref </t>
    </r>
    <r>
      <rPr>
        <sz val="10"/>
        <rFont val="Noto Sans CJK SC"/>
        <family val="2"/>
      </rPr>
      <t xml:space="preserve">で確認できなかったため、</t>
    </r>
    <r>
      <rPr>
        <sz val="10"/>
        <rFont val="Arial"/>
        <family val="0"/>
        <charset val="1"/>
      </rPr>
      <t xml:space="preserve">source_class </t>
    </r>
    <r>
      <rPr>
        <sz val="10"/>
        <rFont val="Noto Sans CJK SC"/>
        <family val="2"/>
      </rPr>
      <t xml:space="preserve">は </t>
    </r>
    <r>
      <rPr>
        <sz val="10"/>
        <rFont val="Arial"/>
        <family val="0"/>
        <charset val="1"/>
      </rPr>
      <t xml:space="preserve">UNKNOWN </t>
    </r>
    <r>
      <rPr>
        <sz val="10"/>
        <rFont val="Noto Sans CJK SC"/>
        <family val="2"/>
      </rPr>
      <t xml:space="preserve">とした。</t>
    </r>
  </si>
  <si>
    <t xml:space="preserve">IL-051</t>
  </si>
  <si>
    <t xml:space="preserve">アミロイドーシス</t>
  </si>
  <si>
    <r>
      <rPr>
        <sz val="10"/>
        <rFont val="Noto Sans CJK SC"/>
        <family val="2"/>
      </rPr>
      <t xml:space="preserve">原発性気管気管支アミロイドーシスは、全身性アミロイドーシスを伴わずに気管・気管支の粘膜下にアミロイドが沈着するまれな疾患である。中国の報告例</t>
    </r>
    <r>
      <rPr>
        <sz val="10"/>
        <rFont val="Arial"/>
        <family val="0"/>
        <charset val="1"/>
      </rPr>
      <t xml:space="preserve">107</t>
    </r>
    <r>
      <rPr>
        <sz val="10"/>
        <rFont val="Noto Sans CJK SC"/>
        <family val="2"/>
      </rPr>
      <t xml:space="preserve">例の解析では</t>
    </r>
    <r>
      <rPr>
        <sz val="10"/>
        <rFont val="Arial"/>
        <family val="0"/>
        <charset val="1"/>
      </rPr>
      <t xml:space="preserve">105</t>
    </r>
    <r>
      <rPr>
        <sz val="10"/>
        <rFont val="Noto Sans CJK SC"/>
        <family val="2"/>
      </rPr>
      <t xml:space="preserve">例が気管支鏡生検で病理学的に確定診断され、自験</t>
    </r>
    <r>
      <rPr>
        <sz val="10"/>
        <rFont val="Arial"/>
        <family val="0"/>
        <charset val="1"/>
      </rPr>
      <t xml:space="preserve">2</t>
    </r>
    <r>
      <rPr>
        <sz val="10"/>
        <rFont val="Noto Sans CJK SC"/>
        <family val="2"/>
      </rPr>
      <t xml:space="preserve">例を含む</t>
    </r>
    <r>
      <rPr>
        <sz val="10"/>
        <rFont val="Arial"/>
        <family val="0"/>
        <charset val="1"/>
      </rPr>
      <t xml:space="preserve">109</t>
    </r>
    <r>
      <rPr>
        <sz val="10"/>
        <rFont val="Noto Sans CJK SC"/>
        <family val="2"/>
      </rPr>
      <t xml:space="preserve">例では初診時の誤診率が</t>
    </r>
    <r>
      <rPr>
        <sz val="10"/>
        <rFont val="Arial"/>
        <family val="0"/>
        <charset val="1"/>
      </rPr>
      <t xml:space="preserve">45%</t>
    </r>
    <r>
      <rPr>
        <sz val="10"/>
        <rFont val="Noto Sans CJK SC"/>
        <family val="2"/>
      </rPr>
      <t xml:space="preserve">に達した。気管支鏡による介入治療を受けた</t>
    </r>
    <r>
      <rPr>
        <sz val="10"/>
        <rFont val="Arial"/>
        <family val="0"/>
        <charset val="1"/>
      </rPr>
      <t xml:space="preserve">53</t>
    </r>
    <r>
      <rPr>
        <sz val="10"/>
        <rFont val="Noto Sans CJK SC"/>
        <family val="2"/>
      </rPr>
      <t xml:space="preserve">例では</t>
    </r>
    <r>
      <rPr>
        <sz val="10"/>
        <rFont val="Arial"/>
        <family val="0"/>
        <charset val="1"/>
      </rPr>
      <t xml:space="preserve">51</t>
    </r>
    <r>
      <rPr>
        <sz val="10"/>
        <rFont val="Noto Sans CJK SC"/>
        <family val="2"/>
      </rPr>
      <t xml:space="preserve">例が改善した。</t>
    </r>
  </si>
  <si>
    <t xml:space="preserve">中国</t>
  </si>
  <si>
    <r>
      <rPr>
        <sz val="10"/>
        <rFont val="Noto Sans CJK SC"/>
        <family val="2"/>
      </rPr>
      <t xml:space="preserve">医学各論 Ⅳ</t>
    </r>
    <r>
      <rPr>
        <sz val="10"/>
        <rFont val="Arial"/>
        <family val="0"/>
        <charset val="1"/>
      </rPr>
      <t xml:space="preserve">-3-B-⑧</t>
    </r>
    <r>
      <rPr>
        <sz val="10"/>
        <rFont val="Noto Sans CJK SC"/>
        <family val="2"/>
      </rPr>
      <t xml:space="preserve">（アミロイドーシス、</t>
    </r>
    <r>
      <rPr>
        <sz val="10"/>
        <rFont val="Arial"/>
        <family val="0"/>
        <charset val="1"/>
      </rPr>
      <t xml:space="preserve">c</t>
    </r>
    <r>
      <rPr>
        <sz val="10"/>
        <rFont val="Noto Sans CJK SC"/>
        <family val="2"/>
      </rPr>
      <t xml:space="preserve">）</t>
    </r>
  </si>
  <si>
    <t xml:space="preserve">SRC-540</t>
  </si>
  <si>
    <t xml:space="preserve">Lu X, He B, Wang G, He B, Wang L, Chen Q. Bronchoscopic Diagnosis and Treatment of Primary Tracheobronchial Amyloidosis: A Retrospective Analysis from China. BioMed Res Int 2017;2017:3425812</t>
  </si>
  <si>
    <t xml:space="preserve">10.1155/2017/3425812</t>
  </si>
  <si>
    <t xml:space="preserve">28197412</t>
  </si>
  <si>
    <t xml:space="preserve">IL-052</t>
  </si>
  <si>
    <t xml:space="preserve">特発性器質化肺炎</t>
  </si>
  <si>
    <r>
      <rPr>
        <sz val="10"/>
        <rFont val="Noto Sans CJK SC"/>
        <family val="2"/>
      </rPr>
      <t xml:space="preserve">特発性器質化肺炎（</t>
    </r>
    <r>
      <rPr>
        <sz val="10"/>
        <rFont val="Arial"/>
        <family val="0"/>
        <charset val="1"/>
      </rPr>
      <t xml:space="preserve">COP</t>
    </r>
    <r>
      <rPr>
        <sz val="10"/>
        <rFont val="Noto Sans CJK SC"/>
        <family val="2"/>
      </rPr>
      <t xml:space="preserve">）は、感染・薬剤・膠原病などの原因が特定できない器質化肺炎で、典型的には呼吸困難と咳嗽で発症し、画像では多発性の斑状の肺胞陰影を示す。確定診断は肺生検で遠位気腔内に肉芽組織の芽を確認することによる。副腎皮質ステロイドが速やかに効くが、減量や中止の際に再発が多い。</t>
    </r>
  </si>
  <si>
    <r>
      <rPr>
        <sz val="10"/>
        <rFont val="Noto Sans CJK SC"/>
        <family val="2"/>
      </rPr>
      <t xml:space="preserve">医学各論 Ⅳ</t>
    </r>
    <r>
      <rPr>
        <sz val="10"/>
        <rFont val="Arial"/>
        <family val="0"/>
        <charset val="1"/>
      </rPr>
      <t xml:space="preserve">-4-A-③</t>
    </r>
    <r>
      <rPr>
        <sz val="10"/>
        <rFont val="Noto Sans CJK SC"/>
        <family val="2"/>
      </rPr>
      <t xml:space="preserve">（特発性器質化肺炎</t>
    </r>
    <r>
      <rPr>
        <sz val="10"/>
        <rFont val="Arial"/>
        <family val="0"/>
        <charset val="1"/>
      </rPr>
      <t xml:space="preserve">&lt;COP&gt;</t>
    </r>
    <r>
      <rPr>
        <sz val="10"/>
        <rFont val="Noto Sans CJK SC"/>
        <family val="2"/>
      </rPr>
      <t xml:space="preserve">、</t>
    </r>
    <r>
      <rPr>
        <sz val="10"/>
        <rFont val="Arial"/>
        <family val="0"/>
        <charset val="1"/>
      </rPr>
      <t xml:space="preserve">b</t>
    </r>
    <r>
      <rPr>
        <sz val="10"/>
        <rFont val="Noto Sans CJK SC"/>
        <family val="2"/>
      </rPr>
      <t xml:space="preserve">）</t>
    </r>
  </si>
  <si>
    <t xml:space="preserve">SRC-541</t>
  </si>
  <si>
    <t xml:space="preserve">Cordier JF. Cryptogenic organizing pneumonia. Clin Chest Med 2004;25:727-738</t>
  </si>
  <si>
    <t xml:space="preserve">10.1016/j.ccm.2004.06.003</t>
  </si>
  <si>
    <t xml:space="preserve">15564018</t>
  </si>
  <si>
    <t xml:space="preserve">IL-053</t>
  </si>
  <si>
    <t xml:space="preserve">化学薬品、重金属などによる肺障害</t>
  </si>
  <si>
    <r>
      <rPr>
        <sz val="10"/>
        <rFont val="Noto Sans CJK SC"/>
        <family val="2"/>
      </rPr>
      <t xml:space="preserve">超硬金属（炭化タングステンとコバルト）部品を製造する工場の元労働者</t>
    </r>
    <r>
      <rPr>
        <sz val="10"/>
        <rFont val="Arial"/>
        <family val="0"/>
        <charset val="1"/>
      </rPr>
      <t xml:space="preserve">125</t>
    </r>
    <r>
      <rPr>
        <sz val="10"/>
        <rFont val="Noto Sans CJK SC"/>
        <family val="2"/>
      </rPr>
      <t xml:space="preserve">人のうち</t>
    </r>
    <r>
      <rPr>
        <sz val="10"/>
        <rFont val="Arial"/>
        <family val="0"/>
        <charset val="1"/>
      </rPr>
      <t xml:space="preserve">42</t>
    </r>
    <r>
      <rPr>
        <sz val="10"/>
        <rFont val="Noto Sans CJK SC"/>
        <family val="2"/>
      </rPr>
      <t xml:space="preserve">人を調べた研究では、胸部画像または肺機能の異常が</t>
    </r>
    <r>
      <rPr>
        <sz val="10"/>
        <rFont val="Arial"/>
        <family val="0"/>
        <charset val="1"/>
      </rPr>
      <t xml:space="preserve">16</t>
    </r>
    <r>
      <rPr>
        <sz val="10"/>
        <rFont val="Noto Sans CJK SC"/>
        <family val="2"/>
      </rPr>
      <t xml:space="preserve">人にみられ、肺生検と剖検の例で巨細胞性間質性肺炎と炭化タングステンの存在が確認された。異常の有無と曝露期間の間に相関はみられなかった。</t>
    </r>
  </si>
  <si>
    <r>
      <rPr>
        <sz val="10"/>
        <rFont val="Noto Sans CJK SC"/>
        <family val="2"/>
      </rPr>
      <t xml:space="preserve">医学各論 Ⅳ</t>
    </r>
    <r>
      <rPr>
        <sz val="10"/>
        <rFont val="Arial"/>
        <family val="0"/>
        <charset val="1"/>
      </rPr>
      <t xml:space="preserve">-4-C-②</t>
    </r>
    <r>
      <rPr>
        <sz val="10"/>
        <rFont val="Noto Sans CJK SC"/>
        <family val="2"/>
      </rPr>
      <t xml:space="preserve">（化学薬品、重金属などによる肺障害、</t>
    </r>
    <r>
      <rPr>
        <sz val="10"/>
        <rFont val="Arial"/>
        <family val="0"/>
        <charset val="1"/>
      </rPr>
      <t xml:space="preserve">b</t>
    </r>
    <r>
      <rPr>
        <sz val="10"/>
        <rFont val="Noto Sans CJK SC"/>
        <family val="2"/>
      </rPr>
      <t xml:space="preserve">）</t>
    </r>
  </si>
  <si>
    <t xml:space="preserve">SRC-542</t>
  </si>
  <si>
    <t xml:space="preserve">Auchincloss JH, Abraham JL, Gilbert R, Lax M, Henneberger PK, Heitzman ER, Peppi DJ. Health hazard of poorly regulated exposure during manufacture of cemented tungsten carbides and cobalt. Br J Ind Med 1992;49:832-836</t>
  </si>
  <si>
    <t xml:space="preserve">10.1136/oem.49.12.832</t>
  </si>
  <si>
    <t xml:space="preserve">1472440</t>
  </si>
  <si>
    <r>
      <rPr>
        <sz val="10"/>
        <rFont val="Noto Sans CJK SC"/>
        <family val="2"/>
      </rPr>
      <t xml:space="preserve">ライセンス表示を </t>
    </r>
    <r>
      <rPr>
        <sz val="10"/>
        <rFont val="Arial"/>
        <family val="0"/>
        <charset val="1"/>
      </rPr>
      <t xml:space="preserve">Crossref </t>
    </r>
    <r>
      <rPr>
        <sz val="10"/>
        <rFont val="Noto Sans CJK SC"/>
        <family val="2"/>
      </rPr>
      <t xml:space="preserve">で確認できなかったため </t>
    </r>
    <r>
      <rPr>
        <sz val="10"/>
        <rFont val="Arial"/>
        <family val="0"/>
        <charset val="1"/>
      </rPr>
      <t xml:space="preserve">source_class </t>
    </r>
    <r>
      <rPr>
        <sz val="10"/>
        <rFont val="Noto Sans CJK SC"/>
        <family val="2"/>
      </rPr>
      <t xml:space="preserve">は </t>
    </r>
    <r>
      <rPr>
        <sz val="10"/>
        <rFont val="Arial"/>
        <family val="0"/>
        <charset val="1"/>
      </rPr>
      <t xml:space="preserve">UNKNOWN </t>
    </r>
    <r>
      <rPr>
        <sz val="10"/>
        <rFont val="Noto Sans CJK SC"/>
        <family val="2"/>
      </rPr>
      <t xml:space="preserve">とした。</t>
    </r>
    <r>
      <rPr>
        <sz val="10"/>
        <rFont val="Arial"/>
        <family val="0"/>
        <charset val="1"/>
      </rPr>
      <t xml:space="preserve">1992</t>
    </r>
    <r>
      <rPr>
        <sz val="10"/>
        <rFont val="Noto Sans CJK SC"/>
        <family val="2"/>
      </rPr>
      <t xml:space="preserve">年の単一工場での調査であり、現在の曝露環境への一般化には限界がある。</t>
    </r>
  </si>
  <si>
    <t xml:space="preserve">IL-054</t>
  </si>
  <si>
    <t xml:space="preserve">酸素中毒</t>
  </si>
  <si>
    <r>
      <rPr>
        <sz val="10"/>
        <rFont val="Noto Sans CJK SC"/>
        <family val="2"/>
      </rPr>
      <t xml:space="preserve">酸素の肺毒性は吸入酸素分画と曝露時間で決まり、</t>
    </r>
    <r>
      <rPr>
        <sz val="10"/>
        <rFont val="Arial"/>
        <family val="0"/>
        <charset val="1"/>
      </rPr>
      <t xml:space="preserve">1</t>
    </r>
    <r>
      <rPr>
        <sz val="10"/>
        <rFont val="Noto Sans CJK SC"/>
        <family val="2"/>
      </rPr>
      <t xml:space="preserve">気圧では吸入酸素分画が</t>
    </r>
    <r>
      <rPr>
        <sz val="10"/>
        <rFont val="Arial"/>
        <family val="0"/>
        <charset val="1"/>
      </rPr>
      <t xml:space="preserve">0.60</t>
    </r>
    <r>
      <rPr>
        <sz val="10"/>
        <rFont val="Noto Sans CJK SC"/>
        <family val="2"/>
      </rPr>
      <t xml:space="preserve">を超える酸素を</t>
    </r>
    <r>
      <rPr>
        <sz val="10"/>
        <rFont val="Arial"/>
        <family val="0"/>
        <charset val="1"/>
      </rPr>
      <t xml:space="preserve">24</t>
    </r>
    <r>
      <rPr>
        <sz val="10"/>
        <rFont val="Noto Sans CJK SC"/>
        <family val="2"/>
      </rPr>
      <t xml:space="preserve">時間を超えて投与すると肺に毒性が生じうる。肺毒性の経過は気管気管支炎、</t>
    </r>
    <r>
      <rPr>
        <sz val="10"/>
        <rFont val="Arial"/>
        <family val="0"/>
        <charset val="1"/>
      </rPr>
      <t xml:space="preserve">ARDS</t>
    </r>
    <r>
      <rPr>
        <sz val="10"/>
        <rFont val="Noto Sans CJK SC"/>
        <family val="2"/>
      </rPr>
      <t xml:space="preserve">、肺の間質性線維化の段階をとり、毒性を抑える目安として吸入酸素分画を</t>
    </r>
    <r>
      <rPr>
        <sz val="10"/>
        <rFont val="Arial"/>
        <family val="0"/>
        <charset val="1"/>
      </rPr>
      <t xml:space="preserve">0.40</t>
    </r>
    <r>
      <rPr>
        <sz val="10"/>
        <rFont val="Noto Sans CJK SC"/>
        <family val="2"/>
      </rPr>
      <t xml:space="preserve">〜</t>
    </r>
    <r>
      <rPr>
        <sz val="10"/>
        <rFont val="Arial"/>
        <family val="0"/>
        <charset val="1"/>
      </rPr>
      <t xml:space="preserve">0.5</t>
    </r>
    <r>
      <rPr>
        <sz val="10"/>
        <rFont val="Noto Sans CJK SC"/>
        <family val="2"/>
      </rPr>
      <t xml:space="preserve">未満に保つことが挙げられる。</t>
    </r>
  </si>
  <si>
    <r>
      <rPr>
        <sz val="10"/>
        <rFont val="Noto Sans CJK SC"/>
        <family val="2"/>
      </rPr>
      <t xml:space="preserve">医学各論 Ⅳ</t>
    </r>
    <r>
      <rPr>
        <sz val="10"/>
        <rFont val="Arial"/>
        <family val="0"/>
        <charset val="1"/>
      </rPr>
      <t xml:space="preserve">-4-C-④</t>
    </r>
    <r>
      <rPr>
        <sz val="10"/>
        <rFont val="Noto Sans CJK SC"/>
        <family val="2"/>
      </rPr>
      <t xml:space="preserve">（酸素中毒、</t>
    </r>
    <r>
      <rPr>
        <sz val="10"/>
        <rFont val="Arial"/>
        <family val="0"/>
        <charset val="1"/>
      </rPr>
      <t xml:space="preserve">c</t>
    </r>
    <r>
      <rPr>
        <sz val="10"/>
        <rFont val="Noto Sans CJK SC"/>
        <family val="2"/>
      </rPr>
      <t xml:space="preserve">）</t>
    </r>
  </si>
  <si>
    <t xml:space="preserve">SRC-543</t>
  </si>
  <si>
    <t xml:space="preserve">Lius EE, Syafaah I. Hyperoxia in the management of respiratory failure: A literature review. Ann Med Surg 2022;81:104393</t>
  </si>
  <si>
    <t xml:space="preserve">10.1016/j.amsu.2022.104393</t>
  </si>
  <si>
    <t xml:space="preserve">36147110</t>
  </si>
  <si>
    <t xml:space="preserve">吸入酸素分画と時間の値はレビューが引用する既報の集約であり、個々の患者での厳密な安全域を示すものではない。</t>
  </si>
  <si>
    <t xml:space="preserve">IL-055</t>
  </si>
  <si>
    <t xml:space="preserve">パラコート中毒</t>
  </si>
  <si>
    <r>
      <rPr>
        <sz val="10"/>
        <rFont val="Noto Sans CJK SC"/>
        <family val="2"/>
      </rPr>
      <t xml:space="preserve">パラコートは</t>
    </r>
    <r>
      <rPr>
        <sz val="10"/>
        <rFont val="Arial"/>
        <family val="0"/>
        <charset val="1"/>
      </rPr>
      <t xml:space="preserve">30 mg/kg</t>
    </r>
    <r>
      <rPr>
        <sz val="10"/>
        <rFont val="Noto Sans CJK SC"/>
        <family val="2"/>
      </rPr>
      <t xml:space="preserve">程度の摂取で致死的となり得て、これは市販の</t>
    </r>
    <r>
      <rPr>
        <sz val="10"/>
        <rFont val="Arial"/>
        <family val="0"/>
        <charset val="1"/>
      </rPr>
      <t xml:space="preserve">24.6%</t>
    </r>
    <r>
      <rPr>
        <sz val="10"/>
        <rFont val="Noto Sans CJK SC"/>
        <family val="2"/>
      </rPr>
      <t xml:space="preserve">製剤</t>
    </r>
    <r>
      <rPr>
        <sz val="10"/>
        <rFont val="Arial"/>
        <family val="0"/>
        <charset val="1"/>
      </rPr>
      <t xml:space="preserve">7</t>
    </r>
    <r>
      <rPr>
        <sz val="10"/>
        <rFont val="Noto Sans CJK SC"/>
        <family val="2"/>
      </rPr>
      <t xml:space="preserve">〜</t>
    </r>
    <r>
      <rPr>
        <sz val="10"/>
        <rFont val="Arial"/>
        <family val="0"/>
        <charset val="1"/>
      </rPr>
      <t xml:space="preserve">8 mL</t>
    </r>
    <r>
      <rPr>
        <sz val="10"/>
        <rFont val="Noto Sans CJK SC"/>
        <family val="2"/>
      </rPr>
      <t xml:space="preserve">に相当する。重症例は早期に循環不全で死亡し、経過が延びた例では肺線維症を来す。肺内のパラコート濃度は血漿の</t>
    </r>
    <r>
      <rPr>
        <sz val="10"/>
        <rFont val="Arial"/>
        <family val="0"/>
        <charset val="1"/>
      </rPr>
      <t xml:space="preserve">6</t>
    </r>
    <r>
      <rPr>
        <sz val="10"/>
        <rFont val="Noto Sans CJK SC"/>
        <family val="2"/>
      </rPr>
      <t xml:space="preserve">〜</t>
    </r>
    <r>
      <rPr>
        <sz val="10"/>
        <rFont val="Arial"/>
        <family val="0"/>
        <charset val="1"/>
      </rPr>
      <t xml:space="preserve">10</t>
    </r>
    <r>
      <rPr>
        <sz val="10"/>
        <rFont val="Noto Sans CJK SC"/>
        <family val="2"/>
      </rPr>
      <t xml:space="preserve">倍に達しうるため、体外除去は肺への移行が進む前、摂取後</t>
    </r>
    <r>
      <rPr>
        <sz val="10"/>
        <rFont val="Arial"/>
        <family val="0"/>
        <charset val="1"/>
      </rPr>
      <t xml:space="preserve">15</t>
    </r>
    <r>
      <rPr>
        <sz val="10"/>
        <rFont val="Noto Sans CJK SC"/>
        <family val="2"/>
      </rPr>
      <t xml:space="preserve">時間以内の開始が重要とされる。</t>
    </r>
  </si>
  <si>
    <r>
      <rPr>
        <sz val="10"/>
        <rFont val="Noto Sans CJK SC"/>
        <family val="2"/>
      </rPr>
      <t xml:space="preserve">医学各論 Ⅳ</t>
    </r>
    <r>
      <rPr>
        <sz val="10"/>
        <rFont val="Arial"/>
        <family val="0"/>
        <charset val="1"/>
      </rPr>
      <t xml:space="preserve">-4-C-⑤</t>
    </r>
    <r>
      <rPr>
        <sz val="10"/>
        <rFont val="Noto Sans CJK SC"/>
        <family val="2"/>
      </rPr>
      <t xml:space="preserve">（パラコート中毒、</t>
    </r>
    <r>
      <rPr>
        <sz val="10"/>
        <rFont val="Arial"/>
        <family val="0"/>
        <charset val="1"/>
      </rPr>
      <t xml:space="preserve">c</t>
    </r>
    <r>
      <rPr>
        <sz val="10"/>
        <rFont val="Noto Sans CJK SC"/>
        <family val="2"/>
      </rPr>
      <t xml:space="preserve">）</t>
    </r>
  </si>
  <si>
    <t xml:space="preserve">SRC-544</t>
  </si>
  <si>
    <t xml:space="preserve">Yoon SC. Clinical Outcome of Paraquat Poisoning. Korean J Intern Med 2009;24:93-94</t>
  </si>
  <si>
    <t xml:space="preserve">10.3904/kjim.2009.24.2.93</t>
  </si>
  <si>
    <t xml:space="preserve">19543485</t>
  </si>
  <si>
    <t xml:space="preserve">本出典は総説的な論説であり、致死量と生存率は本稿自体の症例データではなく、引用された既報に基づく二次的な記述を含む。</t>
  </si>
  <si>
    <t xml:space="preserve">IL-056</t>
  </si>
  <si>
    <t xml:space="preserve">肺胞微石症</t>
  </si>
  <si>
    <r>
      <rPr>
        <sz val="10"/>
        <rFont val="Noto Sans CJK SC"/>
        <family val="2"/>
      </rPr>
      <t xml:space="preserve">肺胞微石症は、</t>
    </r>
    <r>
      <rPr>
        <sz val="10"/>
        <rFont val="Arial"/>
        <family val="0"/>
        <charset val="1"/>
      </rPr>
      <t xml:space="preserve">SLC34A2</t>
    </r>
    <r>
      <rPr>
        <sz val="10"/>
        <rFont val="Noto Sans CJK SC"/>
        <family val="2"/>
      </rPr>
      <t xml:space="preserve">遺伝子の機能喪失型変異による常染色体劣性遺伝疾患で、肺胞内にリン酸カルシウムの微小結石が広範に沈着し、世界で約</t>
    </r>
    <r>
      <rPr>
        <sz val="10"/>
        <rFont val="Arial"/>
        <family val="0"/>
        <charset val="1"/>
      </rPr>
      <t xml:space="preserve">1,100</t>
    </r>
    <r>
      <rPr>
        <sz val="10"/>
        <rFont val="Noto Sans CJK SC"/>
        <family val="2"/>
      </rPr>
      <t xml:space="preserve">例が報告されている。胸部画像では砂嵐様のびまん性微小石灰化が特徴で、画像所見の広がりに比べて症状が軽いという乖離が大きい。根治的な治療はなく、一部の進行例では肺移植が必要になる。</t>
    </r>
  </si>
  <si>
    <r>
      <rPr>
        <sz val="10"/>
        <rFont val="Noto Sans CJK SC"/>
        <family val="2"/>
      </rPr>
      <t xml:space="preserve">医学各論 Ⅳ</t>
    </r>
    <r>
      <rPr>
        <sz val="10"/>
        <rFont val="Arial"/>
        <family val="0"/>
        <charset val="1"/>
      </rPr>
      <t xml:space="preserve">-4-F-①</t>
    </r>
    <r>
      <rPr>
        <sz val="10"/>
        <rFont val="Noto Sans CJK SC"/>
        <family val="2"/>
      </rPr>
      <t xml:space="preserve">（肺胞微石症、</t>
    </r>
    <r>
      <rPr>
        <sz val="10"/>
        <rFont val="Arial"/>
        <family val="0"/>
        <charset val="1"/>
      </rPr>
      <t xml:space="preserve">c</t>
    </r>
    <r>
      <rPr>
        <sz val="10"/>
        <rFont val="Noto Sans CJK SC"/>
        <family val="2"/>
      </rPr>
      <t xml:space="preserve">）</t>
    </r>
  </si>
  <si>
    <t xml:space="preserve">SRC-545</t>
  </si>
  <si>
    <t xml:space="preserve">Enemark A, Jönsson ÅLM, Kronborg-White S, Bendstrup E. Pulmonary Alveolar Microlithiasis – A Review. Yale J Biol Med 2021;94</t>
  </si>
  <si>
    <t xml:space="preserve">34970102</t>
  </si>
  <si>
    <r>
      <rPr>
        <sz val="10"/>
        <rFont val="Arial"/>
        <family val="0"/>
        <charset val="1"/>
      </rPr>
      <t xml:space="preserve">DOI </t>
    </r>
    <r>
      <rPr>
        <sz val="10"/>
        <rFont val="Noto Sans CJK SC"/>
        <family val="2"/>
      </rPr>
      <t xml:space="preserve">は </t>
    </r>
    <r>
      <rPr>
        <sz val="10"/>
        <rFont val="Arial"/>
        <family val="0"/>
        <charset val="1"/>
      </rPr>
      <t xml:space="preserve">Crossref </t>
    </r>
    <r>
      <rPr>
        <sz val="10"/>
        <rFont val="Noto Sans CJK SC"/>
        <family val="2"/>
      </rPr>
      <t xml:space="preserve">の検索と </t>
    </r>
    <r>
      <rPr>
        <sz val="10"/>
        <rFont val="Arial"/>
        <family val="0"/>
        <charset val="1"/>
      </rPr>
      <t xml:space="preserve">ID </t>
    </r>
    <r>
      <rPr>
        <sz val="10"/>
        <rFont val="Noto Sans CJK SC"/>
        <family val="2"/>
      </rPr>
      <t xml:space="preserve">変換のいずれでも確認できなかったため </t>
    </r>
    <r>
      <rPr>
        <sz val="10"/>
        <rFont val="Arial"/>
        <family val="0"/>
        <charset val="1"/>
      </rPr>
      <t xml:space="preserve">null </t>
    </r>
    <r>
      <rPr>
        <sz val="10"/>
        <rFont val="Noto Sans CJK SC"/>
        <family val="2"/>
      </rPr>
      <t xml:space="preserve">とした。誌面のページ範囲も未確認。</t>
    </r>
  </si>
  <si>
    <t xml:space="preserve">IL-057</t>
  </si>
  <si>
    <r>
      <rPr>
        <sz val="10"/>
        <rFont val="Noto Sans CJK SC"/>
        <family val="2"/>
      </rPr>
      <t xml:space="preserve">原発性肺悪性リンパ腫の</t>
    </r>
    <r>
      <rPr>
        <sz val="10"/>
        <rFont val="Arial"/>
        <family val="0"/>
        <charset val="1"/>
      </rPr>
      <t xml:space="preserve">80</t>
    </r>
    <r>
      <rPr>
        <sz val="10"/>
        <rFont val="Noto Sans CJK SC"/>
        <family val="2"/>
      </rPr>
      <t xml:space="preserve">〜</t>
    </r>
    <r>
      <rPr>
        <sz val="10"/>
        <rFont val="Arial"/>
        <family val="0"/>
        <charset val="1"/>
      </rPr>
      <t xml:space="preserve">90%</t>
    </r>
    <r>
      <rPr>
        <sz val="10"/>
        <rFont val="Noto Sans CJK SC"/>
        <family val="2"/>
      </rPr>
      <t xml:space="preserve">は </t>
    </r>
    <r>
      <rPr>
        <sz val="10"/>
        <rFont val="Arial"/>
        <family val="0"/>
        <charset val="1"/>
      </rPr>
      <t xml:space="preserve">MALT </t>
    </r>
    <r>
      <rPr>
        <sz val="10"/>
        <rFont val="Noto Sans CJK SC"/>
        <family val="2"/>
      </rPr>
      <t xml:space="preserve">リンパ腫（節外性辺縁帯リンパ腫）で、肺 </t>
    </r>
    <r>
      <rPr>
        <sz val="10"/>
        <rFont val="Arial"/>
        <family val="0"/>
        <charset val="1"/>
      </rPr>
      <t xml:space="preserve">MALT </t>
    </r>
    <r>
      <rPr>
        <sz val="10"/>
        <rFont val="Noto Sans CJK SC"/>
        <family val="2"/>
      </rPr>
      <t xml:space="preserve">リンパ腫は肺の悪性腫瘍の</t>
    </r>
    <r>
      <rPr>
        <sz val="10"/>
        <rFont val="Arial"/>
        <family val="0"/>
        <charset val="1"/>
      </rPr>
      <t xml:space="preserve">0.5</t>
    </r>
    <r>
      <rPr>
        <sz val="10"/>
        <rFont val="Noto Sans CJK SC"/>
        <family val="2"/>
      </rPr>
      <t xml:space="preserve">〜</t>
    </r>
    <r>
      <rPr>
        <sz val="10"/>
        <rFont val="Arial"/>
        <family val="0"/>
        <charset val="1"/>
      </rPr>
      <t xml:space="preserve">1%</t>
    </r>
    <r>
      <rPr>
        <sz val="10"/>
        <rFont val="Noto Sans CJK SC"/>
        <family val="2"/>
      </rPr>
      <t xml:space="preserve">を占め、</t>
    </r>
    <r>
      <rPr>
        <sz val="10"/>
        <rFont val="Arial"/>
        <family val="0"/>
        <charset val="1"/>
      </rPr>
      <t xml:space="preserve">60</t>
    </r>
    <r>
      <rPr>
        <sz val="10"/>
        <rFont val="Noto Sans CJK SC"/>
        <family val="2"/>
      </rPr>
      <t xml:space="preserve">〜</t>
    </r>
    <r>
      <rPr>
        <sz val="10"/>
        <rFont val="Arial"/>
        <family val="0"/>
        <charset val="1"/>
      </rPr>
      <t xml:space="preserve">70</t>
    </r>
    <r>
      <rPr>
        <sz val="10"/>
        <rFont val="Noto Sans CJK SC"/>
        <family val="2"/>
      </rPr>
      <t xml:space="preserve">歳代に多く、約</t>
    </r>
    <r>
      <rPr>
        <sz val="10"/>
        <rFont val="Arial"/>
        <family val="0"/>
        <charset val="1"/>
      </rPr>
      <t xml:space="preserve">20%</t>
    </r>
    <r>
      <rPr>
        <sz val="10"/>
        <rFont val="Noto Sans CJK SC"/>
        <family val="2"/>
      </rPr>
      <t xml:space="preserve">に自己免疫疾患を合併する。経過は緩徐で、後ろ向き研究の</t>
    </r>
    <r>
      <rPr>
        <sz val="10"/>
        <rFont val="Arial"/>
        <family val="0"/>
        <charset val="1"/>
      </rPr>
      <t xml:space="preserve">5</t>
    </r>
    <r>
      <rPr>
        <sz val="10"/>
        <rFont val="Noto Sans CJK SC"/>
        <family val="2"/>
      </rPr>
      <t xml:space="preserve">年全生存率は約</t>
    </r>
    <r>
      <rPr>
        <sz val="10"/>
        <rFont val="Arial"/>
        <family val="0"/>
        <charset val="1"/>
      </rPr>
      <t xml:space="preserve">85</t>
    </r>
    <r>
      <rPr>
        <sz val="10"/>
        <rFont val="Noto Sans CJK SC"/>
        <family val="2"/>
      </rPr>
      <t xml:space="preserve">〜</t>
    </r>
    <r>
      <rPr>
        <sz val="10"/>
        <rFont val="Arial"/>
        <family val="0"/>
        <charset val="1"/>
      </rPr>
      <t xml:space="preserve">90%</t>
    </r>
    <r>
      <rPr>
        <sz val="10"/>
        <rFont val="Noto Sans CJK SC"/>
        <family val="2"/>
      </rPr>
      <t xml:space="preserve">である。無症状で病変量が少なければ経過観察、限局例には放射線療法（単発病変では切除も選択肢）、進行例や有症状例にはリツキシマブを含む免疫化学療法が用いられる。</t>
    </r>
  </si>
  <si>
    <t xml:space="preserve">SRC-547</t>
  </si>
  <si>
    <t xml:space="preserve">Sapuppo G, Frazzetto S, Pirosa MC, Zucca E. Epidemiology, diagnosis, and treatment of primary pulmonary mucosa-associated lymphoid tissue lymphoma. Chin Clin Oncol 2026;15(3):46</t>
  </si>
  <si>
    <t xml:space="preserve">10.21037/cco-2025-1-134</t>
  </si>
  <si>
    <t xml:space="preserve">レビューに引用された研究の数値で、一次資料は未照合（二次資料経由）。白血病の肺浸潤は扱っていない</t>
  </si>
  <si>
    <t xml:space="preserve">IL-058</t>
  </si>
  <si>
    <r>
      <rPr>
        <sz val="10"/>
        <rFont val="Noto Sans CJK SC"/>
        <family val="2"/>
      </rPr>
      <t xml:space="preserve">肺 </t>
    </r>
    <r>
      <rPr>
        <sz val="10"/>
        <rFont val="Arial"/>
        <family val="0"/>
        <charset val="1"/>
      </rPr>
      <t xml:space="preserve">Langerhans </t>
    </r>
    <r>
      <rPr>
        <sz val="10"/>
        <rFont val="Noto Sans CJK SC"/>
        <family val="2"/>
      </rPr>
      <t xml:space="preserve">細胞組織球症の肺結節では約</t>
    </r>
    <r>
      <rPr>
        <sz val="10"/>
        <rFont val="Arial"/>
        <family val="0"/>
        <charset val="1"/>
      </rPr>
      <t xml:space="preserve">50%</t>
    </r>
    <r>
      <rPr>
        <sz val="10"/>
        <rFont val="Noto Sans CJK SC"/>
        <family val="2"/>
      </rPr>
      <t xml:space="preserve">に </t>
    </r>
    <r>
      <rPr>
        <sz val="10"/>
        <rFont val="Arial"/>
        <family val="0"/>
        <charset val="1"/>
      </rPr>
      <t xml:space="preserve">BRAF V600E </t>
    </r>
    <r>
      <rPr>
        <sz val="10"/>
        <rFont val="Noto Sans CJK SC"/>
        <family val="2"/>
      </rPr>
      <t xml:space="preserve">変異、さらに約</t>
    </r>
    <r>
      <rPr>
        <sz val="10"/>
        <rFont val="Arial"/>
        <family val="0"/>
        <charset val="1"/>
      </rPr>
      <t xml:space="preserve">20%</t>
    </r>
    <r>
      <rPr>
        <sz val="10"/>
        <rFont val="Noto Sans CJK SC"/>
        <family val="2"/>
      </rPr>
      <t xml:space="preserve">に </t>
    </r>
    <r>
      <rPr>
        <sz val="10"/>
        <rFont val="Arial"/>
        <family val="0"/>
        <charset val="1"/>
      </rPr>
      <t xml:space="preserve">MAP2K1 </t>
    </r>
    <r>
      <rPr>
        <sz val="10"/>
        <rFont val="Noto Sans CJK SC"/>
        <family val="2"/>
      </rPr>
      <t xml:space="preserve">変異がみられる。気胸は</t>
    </r>
    <r>
      <rPr>
        <sz val="10"/>
        <rFont val="Arial"/>
        <family val="0"/>
        <charset val="1"/>
      </rPr>
      <t xml:space="preserve">10</t>
    </r>
    <r>
      <rPr>
        <sz val="10"/>
        <rFont val="Noto Sans CJK SC"/>
        <family val="2"/>
      </rPr>
      <t xml:space="preserve">〜</t>
    </r>
    <r>
      <rPr>
        <sz val="10"/>
        <rFont val="Arial"/>
        <family val="0"/>
        <charset val="1"/>
      </rPr>
      <t xml:space="preserve">30%</t>
    </r>
    <r>
      <rPr>
        <sz val="10"/>
        <rFont val="Noto Sans CJK SC"/>
        <family val="2"/>
      </rPr>
      <t xml:space="preserve">で初発症状となり、経過中に</t>
    </r>
    <r>
      <rPr>
        <sz val="10"/>
        <rFont val="Arial"/>
        <family val="0"/>
        <charset val="1"/>
      </rPr>
      <t xml:space="preserve">30</t>
    </r>
    <r>
      <rPr>
        <sz val="10"/>
        <rFont val="Noto Sans CJK SC"/>
        <family val="2"/>
      </rPr>
      <t xml:space="preserve">〜</t>
    </r>
    <r>
      <rPr>
        <sz val="10"/>
        <rFont val="Arial"/>
        <family val="0"/>
        <charset val="1"/>
      </rPr>
      <t xml:space="preserve">45%</t>
    </r>
    <r>
      <rPr>
        <sz val="10"/>
        <rFont val="Noto Sans CJK SC"/>
        <family val="2"/>
      </rPr>
      <t xml:space="preserve">に起こる。肺に限局した例では、禁煙だけで約半数が部分的に退縮または安定する。</t>
    </r>
  </si>
  <si>
    <t xml:space="preserve">SRC-561</t>
  </si>
  <si>
    <t xml:space="preserve">Radzikowska E. Update on Pulmonary Langerhans Cell Histiocytosis. Front Med 2020;7:582581</t>
  </si>
  <si>
    <t xml:space="preserve">10.3389/fmed.2020.582581</t>
  </si>
  <si>
    <r>
      <rPr>
        <sz val="10"/>
        <rFont val="Noto Sans CJK SC"/>
        <family val="2"/>
      </rPr>
      <t xml:space="preserve">レビューの記載で、引用元の一次資料は未照合（二次資料経由）。経過中の気胸の頻度は本文内で</t>
    </r>
    <r>
      <rPr>
        <sz val="10"/>
        <rFont val="Arial"/>
        <family val="0"/>
        <charset val="1"/>
      </rPr>
      <t xml:space="preserve">30</t>
    </r>
    <r>
      <rPr>
        <sz val="10"/>
        <rFont val="Noto Sans CJK SC"/>
        <family val="2"/>
      </rPr>
      <t xml:space="preserve">〜</t>
    </r>
    <r>
      <rPr>
        <sz val="10"/>
        <rFont val="Arial"/>
        <family val="0"/>
        <charset val="1"/>
      </rPr>
      <t xml:space="preserve">40%</t>
    </r>
    <r>
      <rPr>
        <sz val="10"/>
        <rFont val="Noto Sans CJK SC"/>
        <family val="2"/>
      </rPr>
      <t xml:space="preserve">との記載もあり一致しない。クラドリビンの国内での適応は未確認</t>
    </r>
  </si>
  <si>
    <t xml:space="preserve">IL-059</t>
  </si>
  <si>
    <r>
      <rPr>
        <sz val="10"/>
        <rFont val="Noto Sans CJK SC"/>
        <family val="2"/>
      </rPr>
      <t xml:space="preserve">肺アミロイドーシスは気管気管支型、結節型、びまん性肺胞隔壁型に分けられ、いずれも </t>
    </r>
    <r>
      <rPr>
        <sz val="10"/>
        <rFont val="Arial"/>
        <family val="0"/>
        <charset val="1"/>
      </rPr>
      <t xml:space="preserve">AL </t>
    </r>
    <r>
      <rPr>
        <sz val="10"/>
        <rFont val="Noto Sans CJK SC"/>
        <family val="2"/>
      </rPr>
      <t xml:space="preserve">型が多い。気管気管支型と結節型は通常は肺に限局し（結節型は </t>
    </r>
    <r>
      <rPr>
        <sz val="10"/>
        <rFont val="Arial"/>
        <family val="0"/>
        <charset val="1"/>
      </rPr>
      <t xml:space="preserve">MALT </t>
    </r>
    <r>
      <rPr>
        <sz val="10"/>
        <rFont val="Noto Sans CJK SC"/>
        <family val="2"/>
      </rPr>
      <t xml:space="preserve">リンパ腫などの低悪性度 </t>
    </r>
    <r>
      <rPr>
        <sz val="10"/>
        <rFont val="Arial"/>
        <family val="0"/>
        <charset val="1"/>
      </rPr>
      <t xml:space="preserve">B </t>
    </r>
    <r>
      <rPr>
        <sz val="10"/>
        <rFont val="Noto Sans CJK SC"/>
        <family val="2"/>
      </rPr>
      <t xml:space="preserve">細胞増殖性疾患と関連することがある）、びまん性肺胞隔壁型は全身性アミロイドーシスの部分症として拘束性換気障害と拡散能低下を起こす。診断は生検組織のコンゴーレッド染色で、偏光下の緑色の複屈折を確認し、治療を選ぶために線維蛋白の種類を同定する。</t>
    </r>
  </si>
  <si>
    <t xml:space="preserve">SRC-562</t>
  </si>
  <si>
    <t xml:space="preserve">Milani P, Basset M, Russo F, et al. The lung in amyloidosis. Eur Respir Rev 2017;26:170046</t>
  </si>
  <si>
    <t xml:space="preserve">10.1183/16000617.0046-2017</t>
  </si>
  <si>
    <t xml:space="preserve">IL-060</t>
  </si>
  <si>
    <r>
      <rPr>
        <sz val="10"/>
        <rFont val="Noto Sans CJK SC"/>
        <family val="2"/>
      </rPr>
      <t xml:space="preserve">特発性器質化肺炎</t>
    </r>
    <r>
      <rPr>
        <sz val="10"/>
        <rFont val="Arial"/>
        <family val="0"/>
        <charset val="1"/>
      </rPr>
      <t xml:space="preserve">&lt;COP&gt;</t>
    </r>
  </si>
  <si>
    <r>
      <rPr>
        <sz val="10"/>
        <rFont val="Noto Sans CJK SC"/>
        <family val="2"/>
      </rPr>
      <t xml:space="preserve">特発性器質化肺炎の</t>
    </r>
    <r>
      <rPr>
        <sz val="10"/>
        <rFont val="Arial"/>
        <family val="0"/>
        <charset val="1"/>
      </rPr>
      <t xml:space="preserve">33</t>
    </r>
    <r>
      <rPr>
        <sz val="10"/>
        <rFont val="Noto Sans CJK SC"/>
        <family val="2"/>
      </rPr>
      <t xml:space="preserve">例（</t>
    </r>
    <r>
      <rPr>
        <sz val="10"/>
        <rFont val="Arial"/>
        <family val="0"/>
        <charset val="1"/>
      </rPr>
      <t xml:space="preserve">2008</t>
    </r>
    <r>
      <rPr>
        <sz val="10"/>
        <rFont val="Noto Sans CJK SC"/>
        <family val="2"/>
      </rPr>
      <t xml:space="preserve">〜</t>
    </r>
    <r>
      <rPr>
        <sz val="10"/>
        <rFont val="Arial"/>
        <family val="0"/>
        <charset val="1"/>
      </rPr>
      <t xml:space="preserve">2013</t>
    </r>
    <r>
      <rPr>
        <sz val="10"/>
        <rFont val="Noto Sans CJK SC"/>
        <family val="2"/>
      </rPr>
      <t xml:space="preserve">年に治療）の後ろ向き検討では、副腎皮質ステロイド治療の後に</t>
    </r>
    <r>
      <rPr>
        <sz val="10"/>
        <rFont val="Arial"/>
        <family val="0"/>
        <charset val="1"/>
      </rPr>
      <t xml:space="preserve">10</t>
    </r>
    <r>
      <rPr>
        <sz val="10"/>
        <rFont val="Noto Sans CJK SC"/>
        <family val="2"/>
      </rPr>
      <t xml:space="preserve">例（</t>
    </r>
    <r>
      <rPr>
        <sz val="10"/>
        <rFont val="Arial"/>
        <family val="0"/>
        <charset val="1"/>
      </rPr>
      <t xml:space="preserve">30.3%</t>
    </r>
    <r>
      <rPr>
        <sz val="10"/>
        <rFont val="Noto Sans CJK SC"/>
        <family val="2"/>
      </rPr>
      <t xml:space="preserve">）が再燃した。単変量解析では、両側性の陰影、牽引性気管支拡張、ステロイドへの部分寛解が再燃群に多かったが、多変量解析ではいずれも独立した予測因子にならなかった。</t>
    </r>
  </si>
  <si>
    <t xml:space="preserve">SRC-563</t>
  </si>
  <si>
    <t xml:space="preserve">Saito Z, Kaneko Y, Hasegawa T, et al. Predictive factors for relapse of cryptogenic organizing pneumonia. BMC Pulm Med 2019;19</t>
  </si>
  <si>
    <t xml:space="preserve">10.1186/s12890-018-0764-8</t>
  </si>
  <si>
    <t xml:space="preserve">施設・国は取得範囲で確認していない。初期のステロイド量と減量方法は抄録に記載がない。ライセンスは未確認</t>
  </si>
  <si>
    <t xml:space="preserve">IL-061</t>
  </si>
  <si>
    <r>
      <rPr>
        <sz val="10"/>
        <rFont val="Noto Sans CJK SC"/>
        <family val="2"/>
      </rPr>
      <t xml:space="preserve">塩素ガスは組織の水分に触れて塩酸と次亜塩素酸を生じ、気道と肺を傷害する。約</t>
    </r>
    <r>
      <rPr>
        <sz val="10"/>
        <rFont val="Arial"/>
        <family val="0"/>
        <charset val="1"/>
      </rPr>
      <t xml:space="preserve">0.32 ppm</t>
    </r>
    <r>
      <rPr>
        <sz val="10"/>
        <rFont val="Noto Sans CJK SC"/>
        <family val="2"/>
      </rPr>
      <t xml:space="preserve">で臭気や刺激を感じ、</t>
    </r>
    <r>
      <rPr>
        <sz val="10"/>
        <rFont val="Arial"/>
        <family val="0"/>
        <charset val="1"/>
      </rPr>
      <t xml:space="preserve">1</t>
    </r>
    <r>
      <rPr>
        <sz val="10"/>
        <rFont val="Noto Sans CJK SC"/>
        <family val="2"/>
      </rPr>
      <t xml:space="preserve">〜</t>
    </r>
    <r>
      <rPr>
        <sz val="10"/>
        <rFont val="Arial"/>
        <family val="0"/>
        <charset val="1"/>
      </rPr>
      <t xml:space="preserve">10 ppm</t>
    </r>
    <r>
      <rPr>
        <sz val="10"/>
        <rFont val="Noto Sans CJK SC"/>
        <family val="2"/>
      </rPr>
      <t xml:space="preserve">で眼・鼻の刺激、咽頭痛、咳嗽が、</t>
    </r>
    <r>
      <rPr>
        <sz val="10"/>
        <rFont val="Arial"/>
        <family val="0"/>
        <charset val="1"/>
      </rPr>
      <t xml:space="preserve">15 ppm</t>
    </r>
    <r>
      <rPr>
        <sz val="10"/>
        <rFont val="Noto Sans CJK SC"/>
        <family val="2"/>
      </rPr>
      <t xml:space="preserve">を超えると急速な呼吸窮迫、気道の収縮、肺水腫が起こり、症状が数時間遅れて出ることもある。特異的な解毒薬はなく、治療は酸素投与や気管支拡張薬の吸入などの支持療法で、反応性気道機能不全症候群（</t>
    </r>
    <r>
      <rPr>
        <sz val="10"/>
        <rFont val="Arial"/>
        <family val="0"/>
        <charset val="1"/>
      </rPr>
      <t xml:space="preserve">RADS</t>
    </r>
    <r>
      <rPr>
        <sz val="10"/>
        <rFont val="Noto Sans CJK SC"/>
        <family val="2"/>
      </rPr>
      <t xml:space="preserve">）を残すことがある。</t>
    </r>
  </si>
  <si>
    <t xml:space="preserve">SRC-564</t>
  </si>
  <si>
    <r>
      <rPr>
        <sz val="10"/>
        <rFont val="Arial"/>
        <family val="0"/>
        <charset val="1"/>
      </rPr>
      <t xml:space="preserve">Agency for Toxic Substances and Disease Registry. Medical Management Guidelines for Chlorine</t>
    </r>
    <r>
      <rPr>
        <sz val="10"/>
        <rFont val="Noto Sans CJK SC"/>
        <family val="2"/>
      </rPr>
      <t xml:space="preserve">（最終確認 </t>
    </r>
    <r>
      <rPr>
        <sz val="10"/>
        <rFont val="Arial"/>
        <family val="0"/>
        <charset val="1"/>
      </rPr>
      <t xml:space="preserve">2014-10-21</t>
    </r>
    <r>
      <rPr>
        <sz val="10"/>
        <rFont val="Noto Sans CJK SC"/>
        <family val="2"/>
      </rPr>
      <t xml:space="preserve">、アーカイブ）</t>
    </r>
  </si>
  <si>
    <r>
      <rPr>
        <sz val="10"/>
        <rFont val="Arial"/>
        <family val="0"/>
        <charset val="1"/>
      </rPr>
      <t xml:space="preserve">2014</t>
    </r>
    <r>
      <rPr>
        <sz val="10"/>
        <rFont val="Noto Sans CJK SC"/>
        <family val="2"/>
      </rPr>
      <t xml:space="preserve">年</t>
    </r>
    <r>
      <rPr>
        <sz val="10"/>
        <rFont val="Arial"/>
        <family val="0"/>
        <charset val="1"/>
      </rPr>
      <t xml:space="preserve">10</t>
    </r>
    <r>
      <rPr>
        <sz val="10"/>
        <rFont val="Noto Sans CJK SC"/>
        <family val="2"/>
      </rPr>
      <t xml:space="preserve">月に最終確認され、以後は更新されないアーカイブ資料。濃度と症状の対応は表から読み取り</t>
    </r>
  </si>
  <si>
    <t xml:space="preserve">PV-001</t>
  </si>
  <si>
    <t xml:space="preserve">心原性肺水腫</t>
  </si>
  <si>
    <r>
      <rPr>
        <sz val="10"/>
        <rFont val="Arial"/>
        <family val="0"/>
        <charset val="1"/>
      </rPr>
      <t xml:space="preserve">ERS/ATS </t>
    </r>
    <r>
      <rPr>
        <sz val="10"/>
        <rFont val="Noto Sans CJK SC"/>
        <family val="2"/>
      </rPr>
      <t xml:space="preserve">の</t>
    </r>
    <r>
      <rPr>
        <sz val="10"/>
        <rFont val="Arial"/>
        <family val="0"/>
        <charset val="1"/>
      </rPr>
      <t xml:space="preserve">2017</t>
    </r>
    <r>
      <rPr>
        <sz val="10"/>
        <rFont val="Noto Sans CJK SC"/>
        <family val="2"/>
      </rPr>
      <t xml:space="preserve">年の非侵襲的換気ガイドラインは、心原性肺水腫による急性呼吸不全に、バイレベル </t>
    </r>
    <r>
      <rPr>
        <sz val="10"/>
        <rFont val="Arial"/>
        <family val="0"/>
        <charset val="1"/>
      </rPr>
      <t xml:space="preserve">NIV </t>
    </r>
    <r>
      <rPr>
        <sz val="10"/>
        <rFont val="Noto Sans CJK SC"/>
        <family val="2"/>
      </rPr>
      <t xml:space="preserve">または </t>
    </r>
    <r>
      <rPr>
        <sz val="10"/>
        <rFont val="Arial"/>
        <family val="0"/>
        <charset val="1"/>
      </rPr>
      <t xml:space="preserve">CPAP </t>
    </r>
    <r>
      <rPr>
        <sz val="10"/>
        <rFont val="Noto Sans CJK SC"/>
        <family val="2"/>
      </rPr>
      <t xml:space="preserve">のいずれかを使うことを強く推奨した（エビデンスの確実性は中等度）。心原性ショックと急性冠症候群の患者はこの推奨の対象外である。</t>
    </r>
  </si>
  <si>
    <r>
      <rPr>
        <sz val="10"/>
        <rFont val="Noto Sans CJK SC"/>
        <family val="2"/>
      </rPr>
      <t xml:space="preserve">医学各論 Ⅳ</t>
    </r>
    <r>
      <rPr>
        <sz val="10"/>
        <rFont val="Arial"/>
        <family val="0"/>
        <charset val="1"/>
      </rPr>
      <t xml:space="preserve">-5-A-①</t>
    </r>
    <r>
      <rPr>
        <sz val="10"/>
        <rFont val="Noto Sans CJK SC"/>
        <family val="2"/>
      </rPr>
      <t xml:space="preserve">（心原性肺水腫、</t>
    </r>
    <r>
      <rPr>
        <sz val="10"/>
        <rFont val="Arial"/>
        <family val="0"/>
        <charset val="1"/>
      </rPr>
      <t xml:space="preserve">a</t>
    </r>
    <r>
      <rPr>
        <sz val="10"/>
        <rFont val="Noto Sans CJK SC"/>
        <family val="2"/>
      </rPr>
      <t xml:space="preserve">）</t>
    </r>
  </si>
  <si>
    <r>
      <rPr>
        <sz val="10"/>
        <rFont val="Arial"/>
        <family val="0"/>
        <charset val="1"/>
      </rPr>
      <t xml:space="preserve">PS-02-07-04 (id: JkxnuRA)</t>
    </r>
    <r>
      <rPr>
        <sz val="10"/>
        <rFont val="Noto Sans CJK SC"/>
        <family val="2"/>
      </rPr>
      <t xml:space="preserve">；</t>
    </r>
    <r>
      <rPr>
        <sz val="10"/>
        <rFont val="Arial"/>
        <family val="0"/>
        <charset val="1"/>
      </rPr>
      <t xml:space="preserve">TBL-02-06-027 (id: JlAKpio)</t>
    </r>
  </si>
  <si>
    <t xml:space="preserve">SRC-439</t>
  </si>
  <si>
    <t xml:space="preserve">Rochwerg B, Brochard L, Elliott MW, et al. Official ERS/ATS clinical practice guidelines: noninvasive ventilation for acute respiratory failure. Eur Respir J 2017;50:1602426</t>
  </si>
  <si>
    <t xml:space="preserve">28860265</t>
  </si>
  <si>
    <r>
      <rPr>
        <sz val="10"/>
        <rFont val="Arial"/>
        <family val="0"/>
        <charset val="1"/>
      </rPr>
      <t xml:space="preserve">ATS </t>
    </r>
    <r>
      <rPr>
        <sz val="10"/>
        <rFont val="Noto Sans CJK SC"/>
        <family val="2"/>
      </rPr>
      <t xml:space="preserve">掲載の本文 </t>
    </r>
    <r>
      <rPr>
        <sz val="10"/>
        <rFont val="Arial"/>
        <family val="0"/>
        <charset val="1"/>
      </rPr>
      <t xml:space="preserve">PDF </t>
    </r>
    <r>
      <rPr>
        <sz val="10"/>
        <rFont val="Noto Sans CJK SC"/>
        <family val="2"/>
      </rPr>
      <t xml:space="preserve">で確認。</t>
    </r>
    <r>
      <rPr>
        <sz val="10"/>
        <rFont val="Arial"/>
        <family val="0"/>
        <charset val="1"/>
      </rPr>
      <t xml:space="preserve">PMID </t>
    </r>
    <r>
      <rPr>
        <sz val="10"/>
        <rFont val="Noto Sans CJK SC"/>
        <family val="2"/>
      </rPr>
      <t xml:space="preserve">は検索結果の </t>
    </r>
    <r>
      <rPr>
        <sz val="10"/>
        <rFont val="Arial"/>
        <family val="0"/>
        <charset val="1"/>
      </rPr>
      <t xml:space="preserve">PubMed </t>
    </r>
    <r>
      <rPr>
        <sz val="10"/>
        <rFont val="Noto Sans CJK SC"/>
        <family val="2"/>
      </rPr>
      <t xml:space="preserve">表題で確認、</t>
    </r>
    <r>
      <rPr>
        <sz val="10"/>
        <rFont val="Arial"/>
        <family val="0"/>
        <charset val="1"/>
      </rPr>
      <t xml:space="preserve">DOI </t>
    </r>
    <r>
      <rPr>
        <sz val="10"/>
        <rFont val="Noto Sans CJK SC"/>
        <family val="2"/>
      </rPr>
      <t xml:space="preserve">未確認。</t>
    </r>
    <r>
      <rPr>
        <sz val="10"/>
        <rFont val="Arial"/>
        <family val="0"/>
        <charset val="1"/>
      </rPr>
      <t xml:space="preserve">de novo </t>
    </r>
    <r>
      <rPr>
        <sz val="10"/>
        <rFont val="Noto Sans CJK SC"/>
        <family val="2"/>
      </rPr>
      <t xml:space="preserve">の低酸素性呼吸不全については推奨を出していない。</t>
    </r>
  </si>
  <si>
    <t xml:space="preserve">PV-002</t>
  </si>
  <si>
    <t xml:space="preserve">急性肺血栓塞栓症</t>
  </si>
  <si>
    <r>
      <rPr>
        <sz val="10"/>
        <rFont val="Arial"/>
        <family val="0"/>
        <charset val="1"/>
      </rPr>
      <t xml:space="preserve">2026</t>
    </r>
    <r>
      <rPr>
        <sz val="10"/>
        <rFont val="Noto Sans CJK SC"/>
        <family val="2"/>
      </rPr>
      <t xml:space="preserve">年の </t>
    </r>
    <r>
      <rPr>
        <sz val="10"/>
        <rFont val="Arial"/>
        <family val="0"/>
        <charset val="1"/>
      </rPr>
      <t xml:space="preserve">AHA/ACC </t>
    </r>
    <r>
      <rPr>
        <sz val="10"/>
        <rFont val="Noto Sans CJK SC"/>
        <family val="2"/>
      </rPr>
      <t xml:space="preserve">ほかの急性肺血栓塞栓症ガイドラインは、従来の「広範型」「亜広範型」に代えて、</t>
    </r>
    <r>
      <rPr>
        <sz val="10"/>
        <rFont val="Arial"/>
        <family val="0"/>
        <charset val="1"/>
      </rPr>
      <t xml:space="preserve">A</t>
    </r>
    <r>
      <rPr>
        <sz val="10"/>
        <rFont val="Noto Sans CJK SC"/>
        <family val="2"/>
      </rPr>
      <t xml:space="preserve">（無症状・偶発的）、</t>
    </r>
    <r>
      <rPr>
        <sz val="10"/>
        <rFont val="Arial"/>
        <family val="0"/>
        <charset val="1"/>
      </rPr>
      <t xml:space="preserve">B</t>
    </r>
    <r>
      <rPr>
        <sz val="10"/>
        <rFont val="Noto Sans CJK SC"/>
        <family val="2"/>
      </rPr>
      <t xml:space="preserve">（症状があり臨床重症度スコアが低い）、</t>
    </r>
    <r>
      <rPr>
        <sz val="10"/>
        <rFont val="Arial"/>
        <family val="0"/>
        <charset val="1"/>
      </rPr>
      <t xml:space="preserve">C</t>
    </r>
    <r>
      <rPr>
        <sz val="10"/>
        <rFont val="Noto Sans CJK SC"/>
        <family val="2"/>
      </rPr>
      <t xml:space="preserve">（臨床重症度スコアが高い）、</t>
    </r>
    <r>
      <rPr>
        <sz val="10"/>
        <rFont val="Arial"/>
        <family val="0"/>
        <charset val="1"/>
      </rPr>
      <t xml:space="preserve">D</t>
    </r>
    <r>
      <rPr>
        <sz val="10"/>
        <rFont val="Noto Sans CJK SC"/>
        <family val="2"/>
      </rPr>
      <t xml:space="preserve">（心肺不全の初期）、</t>
    </r>
    <r>
      <rPr>
        <sz val="10"/>
        <rFont val="Arial"/>
        <family val="0"/>
        <charset val="1"/>
      </rPr>
      <t xml:space="preserve">E</t>
    </r>
    <r>
      <rPr>
        <sz val="10"/>
        <rFont val="Noto Sans CJK SC"/>
        <family val="2"/>
      </rPr>
      <t xml:space="preserve">（心肺不全）の</t>
    </r>
    <r>
      <rPr>
        <sz val="10"/>
        <rFont val="Arial"/>
        <family val="0"/>
        <charset val="1"/>
      </rPr>
      <t xml:space="preserve">5</t>
    </r>
    <r>
      <rPr>
        <sz val="10"/>
        <rFont val="Noto Sans CJK SC"/>
        <family val="2"/>
      </rPr>
      <t xml:space="preserve">つの臨床分類を導入した。</t>
    </r>
  </si>
  <si>
    <r>
      <rPr>
        <sz val="10"/>
        <rFont val="Noto Sans CJK SC"/>
        <family val="2"/>
      </rPr>
      <t xml:space="preserve">医学各論 Ⅳ</t>
    </r>
    <r>
      <rPr>
        <sz val="10"/>
        <rFont val="Arial"/>
        <family val="0"/>
        <charset val="1"/>
      </rPr>
      <t xml:space="preserve">-5-B-①</t>
    </r>
    <r>
      <rPr>
        <sz val="10"/>
        <rFont val="Noto Sans CJK SC"/>
        <family val="2"/>
      </rPr>
      <t xml:space="preserve">（急性肺血栓塞栓症、</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</si>
  <si>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TBL-01-00-225 (id: JlvnlzI)</t>
    </r>
  </si>
  <si>
    <t xml:space="preserve">SRC-440</t>
  </si>
  <si>
    <t xml:space="preserve">Creager MA, Barnes GD, Giri J, et al. 2026 AHA/ACC/ACCP/ACEP/CHEST/SCAI/SHM/SIR/SVM/SVN Guideline for the Evaluation and Management of Acute Pulmonary Embolism in Adults. Circulation 2026;153:e977-e1051</t>
  </si>
  <si>
    <t xml:space="preserve">10.1161/CIR.0000000000001415</t>
  </si>
  <si>
    <r>
      <rPr>
        <sz val="10"/>
        <rFont val="Noto Sans CJK SC"/>
        <family val="2"/>
      </rPr>
      <t xml:space="preserve">本文 </t>
    </r>
    <r>
      <rPr>
        <sz val="10"/>
        <rFont val="Arial"/>
        <family val="0"/>
        <charset val="1"/>
      </rPr>
      <t xml:space="preserve">PDF</t>
    </r>
    <r>
      <rPr>
        <sz val="10"/>
        <rFont val="Noto Sans CJK SC"/>
        <family val="2"/>
      </rPr>
      <t xml:space="preserve">（第三者サイト掲載）の抽出テキストで確認。</t>
    </r>
    <r>
      <rPr>
        <sz val="10"/>
        <rFont val="Arial"/>
        <family val="0"/>
        <charset val="1"/>
      </rPr>
      <t xml:space="preserve">COR/LOE </t>
    </r>
    <r>
      <rPr>
        <sz val="10"/>
        <rFont val="Noto Sans CJK SC"/>
        <family val="2"/>
      </rPr>
      <t xml:space="preserve">は抽出テキストどおり。米国のガイドラインで、日本の </t>
    </r>
    <r>
      <rPr>
        <sz val="10"/>
        <rFont val="Arial"/>
        <family val="0"/>
        <charset val="1"/>
      </rPr>
      <t xml:space="preserve">JCS/JPCPHS 2025 </t>
    </r>
    <r>
      <rPr>
        <sz val="10"/>
        <rFont val="Noto Sans CJK SC"/>
        <family val="2"/>
      </rPr>
      <t xml:space="preserve">ガイドライン（</t>
    </r>
    <r>
      <rPr>
        <sz val="10"/>
        <rFont val="Arial"/>
        <family val="0"/>
        <charset val="1"/>
      </rPr>
      <t xml:space="preserve">DOI 10.1253/circj.CJ-25-1144</t>
    </r>
    <r>
      <rPr>
        <sz val="10"/>
        <rFont val="Noto Sans CJK SC"/>
        <family val="2"/>
      </rPr>
      <t xml:space="preserve">）とは照合していない。</t>
    </r>
    <r>
      <rPr>
        <sz val="10"/>
        <rFont val="Arial"/>
        <family val="0"/>
        <charset val="1"/>
      </rPr>
      <t xml:space="preserve">ESC </t>
    </r>
    <r>
      <rPr>
        <sz val="10"/>
        <rFont val="Noto Sans CJK SC"/>
        <family val="2"/>
      </rPr>
      <t xml:space="preserve">の</t>
    </r>
    <r>
      <rPr>
        <sz val="10"/>
        <rFont val="Arial"/>
        <family val="0"/>
        <charset val="1"/>
      </rPr>
      <t xml:space="preserve">2019</t>
    </r>
    <r>
      <rPr>
        <sz val="10"/>
        <rFont val="Noto Sans CJK SC"/>
        <family val="2"/>
      </rPr>
      <t xml:space="preserve">年ガイドラインの後継版の有無は確認していない。表から読み取り。呼吸状態の異常が目立つ場合は </t>
    </r>
    <r>
      <rPr>
        <sz val="10"/>
        <rFont val="Arial"/>
        <family val="0"/>
        <charset val="1"/>
      </rPr>
      <t xml:space="preserve">R </t>
    </r>
    <r>
      <rPr>
        <sz val="10"/>
        <rFont val="Noto Sans CJK SC"/>
        <family val="2"/>
      </rPr>
      <t xml:space="preserve">を付ける（例：</t>
    </r>
    <r>
      <rPr>
        <sz val="10"/>
        <rFont val="Arial"/>
        <family val="0"/>
        <charset val="1"/>
      </rPr>
      <t xml:space="preserve">C1R</t>
    </r>
    <r>
      <rPr>
        <sz val="10"/>
        <rFont val="Noto Sans CJK SC"/>
        <family val="2"/>
      </rPr>
      <t xml:space="preserve">）。</t>
    </r>
    <r>
      <rPr>
        <sz val="10"/>
        <rFont val="Arial"/>
        <family val="0"/>
        <charset val="1"/>
      </rPr>
      <t xml:space="preserve">C1</t>
    </r>
    <r>
      <rPr>
        <sz val="10"/>
        <rFont val="Noto Sans CJK SC"/>
        <family val="2"/>
      </rPr>
      <t xml:space="preserve">〜</t>
    </r>
    <r>
      <rPr>
        <sz val="10"/>
        <rFont val="Arial"/>
        <family val="0"/>
        <charset val="1"/>
      </rPr>
      <t xml:space="preserve">C3 </t>
    </r>
    <r>
      <rPr>
        <sz val="10"/>
        <rFont val="Noto Sans CJK SC"/>
        <family val="2"/>
      </rPr>
      <t xml:space="preserve">の細分の基準は抽出テキストで確認できていない。</t>
    </r>
  </si>
  <si>
    <t xml:space="preserve">PV-003</t>
  </si>
  <si>
    <r>
      <rPr>
        <sz val="10"/>
        <rFont val="Arial"/>
        <family val="0"/>
        <charset val="1"/>
      </rPr>
      <t xml:space="preserve">2026</t>
    </r>
    <r>
      <rPr>
        <sz val="10"/>
        <rFont val="Noto Sans CJK SC"/>
        <family val="2"/>
      </rPr>
      <t xml:space="preserve">年の </t>
    </r>
    <r>
      <rPr>
        <sz val="10"/>
        <rFont val="Arial"/>
        <family val="0"/>
        <charset val="1"/>
      </rPr>
      <t xml:space="preserve">AHA/ACC </t>
    </r>
    <r>
      <rPr>
        <sz val="10"/>
        <rFont val="Noto Sans CJK SC"/>
        <family val="2"/>
      </rPr>
      <t xml:space="preserve">ほかのガイドラインでは、症状があり臨床重症度スコアが低い（</t>
    </r>
    <r>
      <rPr>
        <sz val="10"/>
        <rFont val="Arial"/>
        <family val="0"/>
        <charset val="1"/>
      </rPr>
      <t xml:space="preserve">PESI I</t>
    </r>
    <r>
      <rPr>
        <sz val="10"/>
        <rFont val="Noto Sans CJK SC"/>
        <family val="2"/>
      </rPr>
      <t xml:space="preserve">〜</t>
    </r>
    <r>
      <rPr>
        <sz val="10"/>
        <rFont val="Arial"/>
        <family val="0"/>
        <charset val="1"/>
      </rPr>
      <t xml:space="preserve">II</t>
    </r>
    <r>
      <rPr>
        <sz val="10"/>
        <rFont val="Noto Sans CJK SC"/>
        <family val="2"/>
      </rPr>
      <t xml:space="preserve">、</t>
    </r>
    <r>
      <rPr>
        <sz val="10"/>
        <rFont val="Arial"/>
        <family val="0"/>
        <charset val="1"/>
      </rPr>
      <t xml:space="preserve">sPESI 0</t>
    </r>
    <r>
      <rPr>
        <sz val="10"/>
        <rFont val="Noto Sans CJK SC"/>
        <family val="2"/>
      </rPr>
      <t xml:space="preserve">、</t>
    </r>
    <r>
      <rPr>
        <sz val="10"/>
        <rFont val="Arial"/>
        <family val="0"/>
        <charset val="1"/>
      </rPr>
      <t xml:space="preserve">Hestia 0 </t>
    </r>
    <r>
      <rPr>
        <sz val="10"/>
        <rFont val="Noto Sans CJK SC"/>
        <family val="2"/>
      </rPr>
      <t xml:space="preserve">など）カテゴリー </t>
    </r>
    <r>
      <rPr>
        <sz val="10"/>
        <rFont val="Arial"/>
        <family val="0"/>
        <charset val="1"/>
      </rPr>
      <t xml:space="preserve">B </t>
    </r>
    <r>
      <rPr>
        <sz val="10"/>
        <rFont val="Noto Sans CJK SC"/>
        <family val="2"/>
      </rPr>
      <t xml:space="preserve">の急性肺血栓塞栓症は一般に早期退院が可能とし、カテゴリー </t>
    </r>
    <r>
      <rPr>
        <sz val="10"/>
        <rFont val="Arial"/>
        <family val="0"/>
        <charset val="1"/>
      </rPr>
      <t xml:space="preserve">C</t>
    </r>
    <r>
      <rPr>
        <sz val="10"/>
        <rFont val="Noto Sans CJK SC"/>
        <family val="2"/>
      </rPr>
      <t xml:space="preserve">・</t>
    </r>
    <r>
      <rPr>
        <sz val="10"/>
        <rFont val="Arial"/>
        <family val="0"/>
        <charset val="1"/>
      </rPr>
      <t xml:space="preserve">D</t>
    </r>
    <r>
      <rPr>
        <sz val="10"/>
        <rFont val="Noto Sans CJK SC"/>
        <family val="2"/>
      </rPr>
      <t xml:space="preserve">・</t>
    </r>
    <r>
      <rPr>
        <sz val="10"/>
        <rFont val="Arial"/>
        <family val="0"/>
        <charset val="1"/>
      </rPr>
      <t xml:space="preserve">E </t>
    </r>
    <r>
      <rPr>
        <sz val="10"/>
        <rFont val="Noto Sans CJK SC"/>
        <family val="2"/>
      </rPr>
      <t xml:space="preserve">は入院とした。無症状のカテゴリー </t>
    </r>
    <r>
      <rPr>
        <sz val="10"/>
        <rFont val="Arial"/>
        <family val="0"/>
        <charset val="1"/>
      </rPr>
      <t xml:space="preserve">A </t>
    </r>
    <r>
      <rPr>
        <sz val="10"/>
        <rFont val="Noto Sans CJK SC"/>
        <family val="2"/>
      </rPr>
      <t xml:space="preserve">は救急外来から帰宅できるとした。</t>
    </r>
  </si>
  <si>
    <r>
      <rPr>
        <sz val="10"/>
        <rFont val="Noto Sans CJK SC"/>
        <family val="2"/>
      </rPr>
      <t xml:space="preserve">本文 </t>
    </r>
    <r>
      <rPr>
        <sz val="10"/>
        <rFont val="Arial"/>
        <family val="0"/>
        <charset val="1"/>
      </rPr>
      <t xml:space="preserve">PDF</t>
    </r>
    <r>
      <rPr>
        <sz val="10"/>
        <rFont val="Noto Sans CJK SC"/>
        <family val="2"/>
      </rPr>
      <t xml:space="preserve">（第三者サイト掲載）の抽出テキストで確認。</t>
    </r>
    <r>
      <rPr>
        <sz val="10"/>
        <rFont val="Arial"/>
        <family val="0"/>
        <charset val="1"/>
      </rPr>
      <t xml:space="preserve">COR/LOE </t>
    </r>
    <r>
      <rPr>
        <sz val="10"/>
        <rFont val="Noto Sans CJK SC"/>
        <family val="2"/>
      </rPr>
      <t xml:space="preserve">は抽出テキストどおり。米国のガイドラインで、日本の </t>
    </r>
    <r>
      <rPr>
        <sz val="10"/>
        <rFont val="Arial"/>
        <family val="0"/>
        <charset val="1"/>
      </rPr>
      <t xml:space="preserve">JCS/JPCPHS 2025 </t>
    </r>
    <r>
      <rPr>
        <sz val="10"/>
        <rFont val="Noto Sans CJK SC"/>
        <family val="2"/>
      </rPr>
      <t xml:space="preserve">ガイドライン（</t>
    </r>
    <r>
      <rPr>
        <sz val="10"/>
        <rFont val="Arial"/>
        <family val="0"/>
        <charset val="1"/>
      </rPr>
      <t xml:space="preserve">DOI 10.1253/circj.CJ-25-1144</t>
    </r>
    <r>
      <rPr>
        <sz val="10"/>
        <rFont val="Noto Sans CJK SC"/>
        <family val="2"/>
      </rPr>
      <t xml:space="preserve">）とは照合していない。</t>
    </r>
    <r>
      <rPr>
        <sz val="10"/>
        <rFont val="Arial"/>
        <family val="0"/>
        <charset val="1"/>
      </rPr>
      <t xml:space="preserve">ESC </t>
    </r>
    <r>
      <rPr>
        <sz val="10"/>
        <rFont val="Noto Sans CJK SC"/>
        <family val="2"/>
      </rPr>
      <t xml:space="preserve">の</t>
    </r>
    <r>
      <rPr>
        <sz val="10"/>
        <rFont val="Arial"/>
        <family val="0"/>
        <charset val="1"/>
      </rPr>
      <t xml:space="preserve">2019</t>
    </r>
    <r>
      <rPr>
        <sz val="10"/>
        <rFont val="Noto Sans CJK SC"/>
        <family val="2"/>
      </rPr>
      <t xml:space="preserve">年ガイドラインの後継版の有無は確認していない。要点（</t>
    </r>
    <r>
      <rPr>
        <sz val="10"/>
        <rFont val="Arial"/>
        <family val="0"/>
        <charset val="1"/>
      </rPr>
      <t xml:space="preserve">Top 10 Take-Home Messages</t>
    </r>
    <r>
      <rPr>
        <sz val="10"/>
        <rFont val="Noto Sans CJK SC"/>
        <family val="2"/>
      </rPr>
      <t xml:space="preserve">）から読み取り。</t>
    </r>
  </si>
  <si>
    <t xml:space="preserve">PV-004</t>
  </si>
  <si>
    <r>
      <rPr>
        <sz val="10"/>
        <rFont val="Arial"/>
        <family val="0"/>
        <charset val="1"/>
      </rPr>
      <t xml:space="preserve">2026</t>
    </r>
    <r>
      <rPr>
        <sz val="10"/>
        <rFont val="Noto Sans CJK SC"/>
        <family val="2"/>
      </rPr>
      <t xml:space="preserve">年の </t>
    </r>
    <r>
      <rPr>
        <sz val="10"/>
        <rFont val="Arial"/>
        <family val="0"/>
        <charset val="1"/>
      </rPr>
      <t xml:space="preserve">AHA/ACC </t>
    </r>
    <r>
      <rPr>
        <sz val="10"/>
        <rFont val="Noto Sans CJK SC"/>
        <family val="2"/>
      </rPr>
      <t xml:space="preserve">ほかのガイドラインでは、カテゴリー </t>
    </r>
    <r>
      <rPr>
        <sz val="10"/>
        <rFont val="Arial"/>
        <family val="0"/>
        <charset val="1"/>
      </rPr>
      <t xml:space="preserve">E1</t>
    </r>
    <r>
      <rPr>
        <sz val="10"/>
        <rFont val="Noto Sans CJK SC"/>
        <family val="2"/>
      </rPr>
      <t xml:space="preserve">（持続する低血圧）には血栓溶解などの高度治療が妥当とされ、カテゴリー </t>
    </r>
    <r>
      <rPr>
        <sz val="10"/>
        <rFont val="Arial"/>
        <family val="0"/>
        <charset val="1"/>
      </rPr>
      <t xml:space="preserve">D1</t>
    </r>
    <r>
      <rPr>
        <sz val="10"/>
        <rFont val="Noto Sans CJK SC"/>
        <family val="2"/>
      </rPr>
      <t xml:space="preserve">〜</t>
    </r>
    <r>
      <rPr>
        <sz val="10"/>
        <rFont val="Arial"/>
        <family val="0"/>
        <charset val="1"/>
      </rPr>
      <t xml:space="preserve">D2</t>
    </r>
    <r>
      <rPr>
        <sz val="10"/>
        <rFont val="Noto Sans CJK SC"/>
        <family val="2"/>
      </rPr>
      <t xml:space="preserve">（正常血圧のショックなど心肺不全の初期）では考慮してよいとされた。肺塞栓症対応チーム（</t>
    </r>
    <r>
      <rPr>
        <sz val="10"/>
        <rFont val="Arial"/>
        <family val="0"/>
        <charset val="1"/>
      </rPr>
      <t xml:space="preserve">PERT</t>
    </r>
    <r>
      <rPr>
        <sz val="10"/>
        <rFont val="Noto Sans CJK SC"/>
        <family val="2"/>
      </rPr>
      <t xml:space="preserve">）の設置も推奨された。</t>
    </r>
  </si>
  <si>
    <r>
      <rPr>
        <sz val="10"/>
        <rFont val="Noto Sans CJK SC"/>
        <family val="2"/>
      </rPr>
      <t xml:space="preserve">本文 </t>
    </r>
    <r>
      <rPr>
        <sz val="10"/>
        <rFont val="Arial"/>
        <family val="0"/>
        <charset val="1"/>
      </rPr>
      <t xml:space="preserve">PDF</t>
    </r>
    <r>
      <rPr>
        <sz val="10"/>
        <rFont val="Noto Sans CJK SC"/>
        <family val="2"/>
      </rPr>
      <t xml:space="preserve">（第三者サイト掲載）の抽出テキストで確認。</t>
    </r>
    <r>
      <rPr>
        <sz val="10"/>
        <rFont val="Arial"/>
        <family val="0"/>
        <charset val="1"/>
      </rPr>
      <t xml:space="preserve">COR/LOE </t>
    </r>
    <r>
      <rPr>
        <sz val="10"/>
        <rFont val="Noto Sans CJK SC"/>
        <family val="2"/>
      </rPr>
      <t xml:space="preserve">は抽出テキストどおり。米国のガイドラインで、日本の </t>
    </r>
    <r>
      <rPr>
        <sz val="10"/>
        <rFont val="Arial"/>
        <family val="0"/>
        <charset val="1"/>
      </rPr>
      <t xml:space="preserve">JCS/JPCPHS 2025 </t>
    </r>
    <r>
      <rPr>
        <sz val="10"/>
        <rFont val="Noto Sans CJK SC"/>
        <family val="2"/>
      </rPr>
      <t xml:space="preserve">ガイドライン（</t>
    </r>
    <r>
      <rPr>
        <sz val="10"/>
        <rFont val="Arial"/>
        <family val="0"/>
        <charset val="1"/>
      </rPr>
      <t xml:space="preserve">DOI 10.1253/circj.CJ-25-1144</t>
    </r>
    <r>
      <rPr>
        <sz val="10"/>
        <rFont val="Noto Sans CJK SC"/>
        <family val="2"/>
      </rPr>
      <t xml:space="preserve">）とは照合していない。</t>
    </r>
    <r>
      <rPr>
        <sz val="10"/>
        <rFont val="Arial"/>
        <family val="0"/>
        <charset val="1"/>
      </rPr>
      <t xml:space="preserve">ESC </t>
    </r>
    <r>
      <rPr>
        <sz val="10"/>
        <rFont val="Noto Sans CJK SC"/>
        <family val="2"/>
      </rPr>
      <t xml:space="preserve">の</t>
    </r>
    <r>
      <rPr>
        <sz val="10"/>
        <rFont val="Arial"/>
        <family val="0"/>
        <charset val="1"/>
      </rPr>
      <t xml:space="preserve">2019</t>
    </r>
    <r>
      <rPr>
        <sz val="10"/>
        <rFont val="Noto Sans CJK SC"/>
        <family val="2"/>
      </rPr>
      <t xml:space="preserve">年ガイドラインの後継版の有無は確認していない。要点から読み取り。全身血栓溶解・カテーテル治療の個別の </t>
    </r>
    <r>
      <rPr>
        <sz val="10"/>
        <rFont val="Arial"/>
        <family val="0"/>
        <charset val="1"/>
      </rPr>
      <t xml:space="preserve">COR/LOE </t>
    </r>
    <r>
      <rPr>
        <sz val="10"/>
        <rFont val="Noto Sans CJK SC"/>
        <family val="2"/>
      </rPr>
      <t xml:space="preserve">は抽出テキストに含まれず未確認。</t>
    </r>
  </si>
  <si>
    <t xml:space="preserve">PV-005</t>
  </si>
  <si>
    <r>
      <rPr>
        <sz val="10"/>
        <rFont val="Arial"/>
        <family val="0"/>
        <charset val="1"/>
      </rPr>
      <t xml:space="preserve">2026</t>
    </r>
    <r>
      <rPr>
        <sz val="10"/>
        <rFont val="Noto Sans CJK SC"/>
        <family val="2"/>
      </rPr>
      <t xml:space="preserve">年の </t>
    </r>
    <r>
      <rPr>
        <sz val="10"/>
        <rFont val="Arial"/>
        <family val="0"/>
        <charset val="1"/>
      </rPr>
      <t xml:space="preserve">AHA/ACC </t>
    </r>
    <r>
      <rPr>
        <sz val="10"/>
        <rFont val="Noto Sans CJK SC"/>
        <family val="2"/>
      </rPr>
      <t xml:space="preserve">ほかのガイドラインは、肺血栓塞栓症の検査前確率を問診と身体診察で評価することを推奨し（</t>
    </r>
    <r>
      <rPr>
        <sz val="10"/>
        <rFont val="Arial"/>
        <family val="0"/>
        <charset val="1"/>
      </rPr>
      <t xml:space="preserve">COR 1</t>
    </r>
    <r>
      <rPr>
        <sz val="10"/>
        <rFont val="Noto Sans CJK SC"/>
        <family val="2"/>
      </rPr>
      <t xml:space="preserve">、</t>
    </r>
    <r>
      <rPr>
        <sz val="10"/>
        <rFont val="Arial"/>
        <family val="0"/>
        <charset val="1"/>
      </rPr>
      <t xml:space="preserve">LOE A</t>
    </r>
    <r>
      <rPr>
        <sz val="10"/>
        <rFont val="Noto Sans CJK SC"/>
        <family val="2"/>
      </rPr>
      <t xml:space="preserve">）、確率が高い（</t>
    </r>
    <r>
      <rPr>
        <sz val="10"/>
        <rFont val="Arial"/>
        <family val="0"/>
        <charset val="1"/>
      </rPr>
      <t xml:space="preserve">50%</t>
    </r>
    <r>
      <rPr>
        <sz val="10"/>
        <rFont val="Noto Sans CJK SC"/>
        <family val="2"/>
      </rPr>
      <t xml:space="preserve">超）か </t>
    </r>
    <r>
      <rPr>
        <sz val="10"/>
        <rFont val="Arial"/>
        <family val="0"/>
        <charset val="1"/>
      </rPr>
      <t xml:space="preserve">D </t>
    </r>
    <r>
      <rPr>
        <sz val="10"/>
        <rFont val="Noto Sans CJK SC"/>
        <family val="2"/>
      </rPr>
      <t xml:space="preserve">ダイマーが上昇している場合に画像検査を行うことを推奨した（</t>
    </r>
    <r>
      <rPr>
        <sz val="10"/>
        <rFont val="Arial"/>
        <family val="0"/>
        <charset val="1"/>
      </rPr>
      <t xml:space="preserve">COR 1</t>
    </r>
    <r>
      <rPr>
        <sz val="10"/>
        <rFont val="Noto Sans CJK SC"/>
        <family val="2"/>
      </rPr>
      <t xml:space="preserve">、</t>
    </r>
    <r>
      <rPr>
        <sz val="10"/>
        <rFont val="Arial"/>
        <family val="0"/>
        <charset val="1"/>
      </rPr>
      <t xml:space="preserve">LOE A</t>
    </r>
    <r>
      <rPr>
        <sz val="10"/>
        <rFont val="Noto Sans CJK SC"/>
        <family val="2"/>
      </rPr>
      <t xml:space="preserve">）。</t>
    </r>
  </si>
  <si>
    <r>
      <rPr>
        <sz val="10"/>
        <rFont val="Noto Sans CJK SC"/>
        <family val="2"/>
      </rPr>
      <t xml:space="preserve">本文 </t>
    </r>
    <r>
      <rPr>
        <sz val="10"/>
        <rFont val="Arial"/>
        <family val="0"/>
        <charset val="1"/>
      </rPr>
      <t xml:space="preserve">PDF</t>
    </r>
    <r>
      <rPr>
        <sz val="10"/>
        <rFont val="Noto Sans CJK SC"/>
        <family val="2"/>
      </rPr>
      <t xml:space="preserve">（第三者サイト掲載）の抽出テキストで確認。</t>
    </r>
    <r>
      <rPr>
        <sz val="10"/>
        <rFont val="Arial"/>
        <family val="0"/>
        <charset val="1"/>
      </rPr>
      <t xml:space="preserve">COR/LOE </t>
    </r>
    <r>
      <rPr>
        <sz val="10"/>
        <rFont val="Noto Sans CJK SC"/>
        <family val="2"/>
      </rPr>
      <t xml:space="preserve">は抽出テキストどおり。米国のガイドラインで、日本の </t>
    </r>
    <r>
      <rPr>
        <sz val="10"/>
        <rFont val="Arial"/>
        <family val="0"/>
        <charset val="1"/>
      </rPr>
      <t xml:space="preserve">JCS/JPCPHS 2025 </t>
    </r>
    <r>
      <rPr>
        <sz val="10"/>
        <rFont val="Noto Sans CJK SC"/>
        <family val="2"/>
      </rPr>
      <t xml:space="preserve">ガイドライン（</t>
    </r>
    <r>
      <rPr>
        <sz val="10"/>
        <rFont val="Arial"/>
        <family val="0"/>
        <charset val="1"/>
      </rPr>
      <t xml:space="preserve">DOI 10.1253/circj.CJ-25-1144</t>
    </r>
    <r>
      <rPr>
        <sz val="10"/>
        <rFont val="Noto Sans CJK SC"/>
        <family val="2"/>
      </rPr>
      <t xml:space="preserve">）とは照合していない。</t>
    </r>
    <r>
      <rPr>
        <sz val="10"/>
        <rFont val="Arial"/>
        <family val="0"/>
        <charset val="1"/>
      </rPr>
      <t xml:space="preserve">ESC </t>
    </r>
    <r>
      <rPr>
        <sz val="10"/>
        <rFont val="Noto Sans CJK SC"/>
        <family val="2"/>
      </rPr>
      <t xml:space="preserve">の</t>
    </r>
    <r>
      <rPr>
        <sz val="10"/>
        <rFont val="Arial"/>
        <family val="0"/>
        <charset val="1"/>
      </rPr>
      <t xml:space="preserve">2019</t>
    </r>
    <r>
      <rPr>
        <sz val="10"/>
        <rFont val="Noto Sans CJK SC"/>
        <family val="2"/>
      </rPr>
      <t xml:space="preserve">年ガイドラインの後継版の有無は確認していない。</t>
    </r>
  </si>
  <si>
    <t xml:space="preserve">PV-006</t>
  </si>
  <si>
    <r>
      <rPr>
        <sz val="10"/>
        <rFont val="Arial"/>
        <family val="0"/>
        <charset val="1"/>
      </rPr>
      <t xml:space="preserve">2026</t>
    </r>
    <r>
      <rPr>
        <sz val="10"/>
        <rFont val="Noto Sans CJK SC"/>
        <family val="2"/>
      </rPr>
      <t xml:space="preserve">年の </t>
    </r>
    <r>
      <rPr>
        <sz val="10"/>
        <rFont val="Arial"/>
        <family val="0"/>
        <charset val="1"/>
      </rPr>
      <t xml:space="preserve">AHA/ACC </t>
    </r>
    <r>
      <rPr>
        <sz val="10"/>
        <rFont val="Noto Sans CJK SC"/>
        <family val="2"/>
      </rPr>
      <t xml:space="preserve">ほかのガイドラインでは、検査前確率が低〜中等度（</t>
    </r>
    <r>
      <rPr>
        <sz val="10"/>
        <rFont val="Arial"/>
        <family val="0"/>
        <charset val="1"/>
      </rPr>
      <t xml:space="preserve">50%</t>
    </r>
    <r>
      <rPr>
        <sz val="10"/>
        <rFont val="Noto Sans CJK SC"/>
        <family val="2"/>
      </rPr>
      <t xml:space="preserve">未満）の患者で、年齢調整 </t>
    </r>
    <r>
      <rPr>
        <sz val="10"/>
        <rFont val="Arial"/>
        <family val="0"/>
        <charset val="1"/>
      </rPr>
      <t xml:space="preserve">D </t>
    </r>
    <r>
      <rPr>
        <sz val="10"/>
        <rFont val="Noto Sans CJK SC"/>
        <family val="2"/>
      </rPr>
      <t xml:space="preserve">ダイマー（年齢</t>
    </r>
    <r>
      <rPr>
        <sz val="10"/>
        <rFont val="Arial"/>
        <family val="0"/>
        <charset val="1"/>
      </rPr>
      <t xml:space="preserve">×10 μg/L FEU</t>
    </r>
    <r>
      <rPr>
        <sz val="10"/>
        <rFont val="Noto Sans CJK SC"/>
        <family val="2"/>
      </rPr>
      <t xml:space="preserve">）が閾値未満であれば肺血栓塞栓症を除外することが妥当とされた（</t>
    </r>
    <r>
      <rPr>
        <sz val="10"/>
        <rFont val="Arial"/>
        <family val="0"/>
        <charset val="1"/>
      </rPr>
      <t xml:space="preserve">COR 2a</t>
    </r>
    <r>
      <rPr>
        <sz val="10"/>
        <rFont val="Noto Sans CJK SC"/>
        <family val="2"/>
      </rPr>
      <t xml:space="preserve">、</t>
    </r>
    <r>
      <rPr>
        <sz val="10"/>
        <rFont val="Arial"/>
        <family val="0"/>
        <charset val="1"/>
      </rPr>
      <t xml:space="preserve">LOE B-R</t>
    </r>
    <r>
      <rPr>
        <sz val="10"/>
        <rFont val="Noto Sans CJK SC"/>
        <family val="2"/>
      </rPr>
      <t xml:space="preserve">）。</t>
    </r>
    <r>
      <rPr>
        <sz val="10"/>
        <rFont val="Arial"/>
        <family val="0"/>
        <charset val="1"/>
      </rPr>
      <t xml:space="preserve">YEARS </t>
    </r>
    <r>
      <rPr>
        <sz val="10"/>
        <rFont val="Noto Sans CJK SC"/>
        <family val="2"/>
      </rPr>
      <t xml:space="preserve">アルゴリズムで画像検査が不要な患者を見分けることも考慮してよいとされた（</t>
    </r>
    <r>
      <rPr>
        <sz val="10"/>
        <rFont val="Arial"/>
        <family val="0"/>
        <charset val="1"/>
      </rPr>
      <t xml:space="preserve">COR 2b</t>
    </r>
    <r>
      <rPr>
        <sz val="10"/>
        <rFont val="Noto Sans CJK SC"/>
        <family val="2"/>
      </rPr>
      <t xml:space="preserve">）。</t>
    </r>
  </si>
  <si>
    <r>
      <rPr>
        <sz val="10"/>
        <rFont val="Noto Sans CJK SC"/>
        <family val="2"/>
      </rPr>
      <t xml:space="preserve">本文 </t>
    </r>
    <r>
      <rPr>
        <sz val="10"/>
        <rFont val="Arial"/>
        <family val="0"/>
        <charset val="1"/>
      </rPr>
      <t xml:space="preserve">PDF</t>
    </r>
    <r>
      <rPr>
        <sz val="10"/>
        <rFont val="Noto Sans CJK SC"/>
        <family val="2"/>
      </rPr>
      <t xml:space="preserve">（第三者サイト掲載）の抽出テキストで確認。</t>
    </r>
    <r>
      <rPr>
        <sz val="10"/>
        <rFont val="Arial"/>
        <family val="0"/>
        <charset val="1"/>
      </rPr>
      <t xml:space="preserve">COR/LOE </t>
    </r>
    <r>
      <rPr>
        <sz val="10"/>
        <rFont val="Noto Sans CJK SC"/>
        <family val="2"/>
      </rPr>
      <t xml:space="preserve">は抽出テキストどおり。米国のガイドラインで、日本の </t>
    </r>
    <r>
      <rPr>
        <sz val="10"/>
        <rFont val="Arial"/>
        <family val="0"/>
        <charset val="1"/>
      </rPr>
      <t xml:space="preserve">JCS/JPCPHS 2025 </t>
    </r>
    <r>
      <rPr>
        <sz val="10"/>
        <rFont val="Noto Sans CJK SC"/>
        <family val="2"/>
      </rPr>
      <t xml:space="preserve">ガイドライン（</t>
    </r>
    <r>
      <rPr>
        <sz val="10"/>
        <rFont val="Arial"/>
        <family val="0"/>
        <charset val="1"/>
      </rPr>
      <t xml:space="preserve">DOI 10.1253/circj.CJ-25-1144</t>
    </r>
    <r>
      <rPr>
        <sz val="10"/>
        <rFont val="Noto Sans CJK SC"/>
        <family val="2"/>
      </rPr>
      <t xml:space="preserve">）とは照合していない。</t>
    </r>
    <r>
      <rPr>
        <sz val="10"/>
        <rFont val="Arial"/>
        <family val="0"/>
        <charset val="1"/>
      </rPr>
      <t xml:space="preserve">ESC </t>
    </r>
    <r>
      <rPr>
        <sz val="10"/>
        <rFont val="Noto Sans CJK SC"/>
        <family val="2"/>
      </rPr>
      <t xml:space="preserve">の</t>
    </r>
    <r>
      <rPr>
        <sz val="10"/>
        <rFont val="Arial"/>
        <family val="0"/>
        <charset val="1"/>
      </rPr>
      <t xml:space="preserve">2019</t>
    </r>
    <r>
      <rPr>
        <sz val="10"/>
        <rFont val="Noto Sans CJK SC"/>
        <family val="2"/>
      </rPr>
      <t xml:space="preserve">年ガイドラインの後継版の有無は確認していない。妊娠中は妊娠用に調整した </t>
    </r>
    <r>
      <rPr>
        <sz val="10"/>
        <rFont val="Arial"/>
        <family val="0"/>
        <charset val="1"/>
      </rPr>
      <t xml:space="preserve">YEARS </t>
    </r>
    <r>
      <rPr>
        <sz val="10"/>
        <rFont val="Noto Sans CJK SC"/>
        <family val="2"/>
      </rPr>
      <t xml:space="preserve">基準が考慮されうる（</t>
    </r>
    <r>
      <rPr>
        <sz val="10"/>
        <rFont val="Arial"/>
        <family val="0"/>
        <charset val="1"/>
      </rPr>
      <t xml:space="preserve">COR 2b</t>
    </r>
    <r>
      <rPr>
        <sz val="10"/>
        <rFont val="Noto Sans CJK SC"/>
        <family val="2"/>
      </rPr>
      <t xml:space="preserve">）。</t>
    </r>
  </si>
  <si>
    <t xml:space="preserve">PV-007</t>
  </si>
  <si>
    <r>
      <rPr>
        <sz val="10"/>
        <rFont val="Arial"/>
        <family val="0"/>
        <charset val="1"/>
      </rPr>
      <t xml:space="preserve">2026</t>
    </r>
    <r>
      <rPr>
        <sz val="10"/>
        <rFont val="Noto Sans CJK SC"/>
        <family val="2"/>
      </rPr>
      <t xml:space="preserve">年の </t>
    </r>
    <r>
      <rPr>
        <sz val="10"/>
        <rFont val="Arial"/>
        <family val="0"/>
        <charset val="1"/>
      </rPr>
      <t xml:space="preserve">AHA/ACC </t>
    </r>
    <r>
      <rPr>
        <sz val="10"/>
        <rFont val="Noto Sans CJK SC"/>
        <family val="2"/>
      </rPr>
      <t xml:space="preserve">ほかのガイドラインは、急性肺血栓塞栓症の確定には換気血流シンチグラフィより </t>
    </r>
    <r>
      <rPr>
        <sz val="10"/>
        <rFont val="Arial"/>
        <family val="0"/>
        <charset val="1"/>
      </rPr>
      <t xml:space="preserve">CT </t>
    </r>
    <r>
      <rPr>
        <sz val="10"/>
        <rFont val="Noto Sans CJK SC"/>
        <family val="2"/>
      </rPr>
      <t xml:space="preserve">肺動脈造影を推奨し（</t>
    </r>
    <r>
      <rPr>
        <sz val="10"/>
        <rFont val="Arial"/>
        <family val="0"/>
        <charset val="1"/>
      </rPr>
      <t xml:space="preserve">COR 1</t>
    </r>
    <r>
      <rPr>
        <sz val="10"/>
        <rFont val="Noto Sans CJK SC"/>
        <family val="2"/>
      </rPr>
      <t xml:space="preserve">、</t>
    </r>
    <r>
      <rPr>
        <sz val="10"/>
        <rFont val="Arial"/>
        <family val="0"/>
        <charset val="1"/>
      </rPr>
      <t xml:space="preserve">LOE B-R</t>
    </r>
    <r>
      <rPr>
        <sz val="10"/>
        <rFont val="Noto Sans CJK SC"/>
        <family val="2"/>
      </rPr>
      <t xml:space="preserve">）、</t>
    </r>
    <r>
      <rPr>
        <sz val="10"/>
        <rFont val="Arial"/>
        <family val="0"/>
        <charset val="1"/>
      </rPr>
      <t xml:space="preserve">CT </t>
    </r>
    <r>
      <rPr>
        <sz val="10"/>
        <rFont val="Noto Sans CJK SC"/>
        <family val="2"/>
      </rPr>
      <t xml:space="preserve">肺動脈造影の陽性か換気血流シンチグラフィの高確率所見があれば診断に十分とした（</t>
    </r>
    <r>
      <rPr>
        <sz val="10"/>
        <rFont val="Arial"/>
        <family val="0"/>
        <charset val="1"/>
      </rPr>
      <t xml:space="preserve">COR 1</t>
    </r>
    <r>
      <rPr>
        <sz val="10"/>
        <rFont val="Noto Sans CJK SC"/>
        <family val="2"/>
      </rPr>
      <t xml:space="preserve">、</t>
    </r>
    <r>
      <rPr>
        <sz val="10"/>
        <rFont val="Arial"/>
        <family val="0"/>
        <charset val="1"/>
      </rPr>
      <t xml:space="preserve">LOE A</t>
    </r>
    <r>
      <rPr>
        <sz val="10"/>
        <rFont val="Noto Sans CJK SC"/>
        <family val="2"/>
      </rPr>
      <t xml:space="preserve">）。造影剤が使えない場合は造影 </t>
    </r>
    <r>
      <rPr>
        <sz val="10"/>
        <rFont val="Arial"/>
        <family val="0"/>
        <charset val="1"/>
      </rPr>
      <t xml:space="preserve">MRA </t>
    </r>
    <r>
      <rPr>
        <sz val="10"/>
        <rFont val="Noto Sans CJK SC"/>
        <family val="2"/>
      </rPr>
      <t xml:space="preserve">より換気血流シンチグラフィが妥当とした（</t>
    </r>
    <r>
      <rPr>
        <sz val="10"/>
        <rFont val="Arial"/>
        <family val="0"/>
        <charset val="1"/>
      </rPr>
      <t xml:space="preserve">COR 2b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</si>
  <si>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TBL-01-00-225 (id: JlvnlzI)</t>
    </r>
    <r>
      <rPr>
        <sz val="10"/>
        <rFont val="Noto Sans CJK SC"/>
        <family val="2"/>
      </rPr>
      <t xml:space="preserve">；</t>
    </r>
    <r>
      <rPr>
        <sz val="10"/>
        <rFont val="Arial"/>
        <family val="0"/>
        <charset val="1"/>
      </rPr>
      <t xml:space="preserve">TBL-02-06-023 (id: JlAKpiY)</t>
    </r>
  </si>
  <si>
    <r>
      <rPr>
        <sz val="10"/>
        <rFont val="Noto Sans CJK SC"/>
        <family val="2"/>
      </rPr>
      <t xml:space="preserve">本文 </t>
    </r>
    <r>
      <rPr>
        <sz val="10"/>
        <rFont val="Arial"/>
        <family val="0"/>
        <charset val="1"/>
      </rPr>
      <t xml:space="preserve">PDF</t>
    </r>
    <r>
      <rPr>
        <sz val="10"/>
        <rFont val="Noto Sans CJK SC"/>
        <family val="2"/>
      </rPr>
      <t xml:space="preserve">（第三者サイト掲載）の抽出テキストで確認。</t>
    </r>
    <r>
      <rPr>
        <sz val="10"/>
        <rFont val="Arial"/>
        <family val="0"/>
        <charset val="1"/>
      </rPr>
      <t xml:space="preserve">COR/LOE </t>
    </r>
    <r>
      <rPr>
        <sz val="10"/>
        <rFont val="Noto Sans CJK SC"/>
        <family val="2"/>
      </rPr>
      <t xml:space="preserve">は抽出テキストどおり。米国のガイドラインで、日本の </t>
    </r>
    <r>
      <rPr>
        <sz val="10"/>
        <rFont val="Arial"/>
        <family val="0"/>
        <charset val="1"/>
      </rPr>
      <t xml:space="preserve">JCS/JPCPHS 2025 </t>
    </r>
    <r>
      <rPr>
        <sz val="10"/>
        <rFont val="Noto Sans CJK SC"/>
        <family val="2"/>
      </rPr>
      <t xml:space="preserve">ガイドライン（</t>
    </r>
    <r>
      <rPr>
        <sz val="10"/>
        <rFont val="Arial"/>
        <family val="0"/>
        <charset val="1"/>
      </rPr>
      <t xml:space="preserve">DOI 10.1253/circj.CJ-25-1144</t>
    </r>
    <r>
      <rPr>
        <sz val="10"/>
        <rFont val="Noto Sans CJK SC"/>
        <family val="2"/>
      </rPr>
      <t xml:space="preserve">）とは照合していない。</t>
    </r>
    <r>
      <rPr>
        <sz val="10"/>
        <rFont val="Arial"/>
        <family val="0"/>
        <charset val="1"/>
      </rPr>
      <t xml:space="preserve">ESC </t>
    </r>
    <r>
      <rPr>
        <sz val="10"/>
        <rFont val="Noto Sans CJK SC"/>
        <family val="2"/>
      </rPr>
      <t xml:space="preserve">の</t>
    </r>
    <r>
      <rPr>
        <sz val="10"/>
        <rFont val="Arial"/>
        <family val="0"/>
        <charset val="1"/>
      </rPr>
      <t xml:space="preserve">2019</t>
    </r>
    <r>
      <rPr>
        <sz val="10"/>
        <rFont val="Noto Sans CJK SC"/>
        <family val="2"/>
      </rPr>
      <t xml:space="preserve">年ガイドラインの後継版の有無は確認していない。妊娠中は低線量 </t>
    </r>
    <r>
      <rPr>
        <sz val="10"/>
        <rFont val="Arial"/>
        <family val="0"/>
        <charset val="1"/>
      </rPr>
      <t xml:space="preserve">CT </t>
    </r>
    <r>
      <rPr>
        <sz val="10"/>
        <rFont val="Noto Sans CJK SC"/>
        <family val="2"/>
      </rPr>
      <t xml:space="preserve">肺動脈造影を低線量の肺血流シンチグラフィより優先することが妥当（</t>
    </r>
    <r>
      <rPr>
        <sz val="10"/>
        <rFont val="Arial"/>
        <family val="0"/>
        <charset val="1"/>
      </rPr>
      <t xml:space="preserve">COR 2a</t>
    </r>
    <r>
      <rPr>
        <sz val="10"/>
        <rFont val="Noto Sans CJK SC"/>
        <family val="2"/>
      </rPr>
      <t xml:space="preserve">）。</t>
    </r>
  </si>
  <si>
    <t xml:space="preserve">PV-008</t>
  </si>
  <si>
    <r>
      <rPr>
        <sz val="10"/>
        <rFont val="Arial"/>
        <family val="0"/>
        <charset val="1"/>
      </rPr>
      <t xml:space="preserve">2026</t>
    </r>
    <r>
      <rPr>
        <sz val="10"/>
        <rFont val="Noto Sans CJK SC"/>
        <family val="2"/>
      </rPr>
      <t xml:space="preserve">年の </t>
    </r>
    <r>
      <rPr>
        <sz val="10"/>
        <rFont val="Arial"/>
        <family val="0"/>
        <charset val="1"/>
      </rPr>
      <t xml:space="preserve">AHA/ACC </t>
    </r>
    <r>
      <rPr>
        <sz val="10"/>
        <rFont val="Noto Sans CJK SC"/>
        <family val="2"/>
      </rPr>
      <t xml:space="preserve">ほかのガイドラインは、肺血栓塞栓症の診断を確定または否定する目的で心エコーを使うことは推奨しない（</t>
    </r>
    <r>
      <rPr>
        <sz val="10"/>
        <rFont val="Arial"/>
        <family val="0"/>
        <charset val="1"/>
      </rPr>
      <t xml:space="preserve">COR 3</t>
    </r>
    <r>
      <rPr>
        <sz val="10"/>
        <rFont val="Noto Sans CJK SC"/>
        <family val="2"/>
      </rPr>
      <t xml:space="preserve">：利益なし）とした。</t>
    </r>
  </si>
  <si>
    <r>
      <rPr>
        <sz val="10"/>
        <rFont val="Noto Sans CJK SC"/>
        <family val="2"/>
      </rPr>
      <t xml:space="preserve">本文 </t>
    </r>
    <r>
      <rPr>
        <sz val="10"/>
        <rFont val="Arial"/>
        <family val="0"/>
        <charset val="1"/>
      </rPr>
      <t xml:space="preserve">PDF</t>
    </r>
    <r>
      <rPr>
        <sz val="10"/>
        <rFont val="Noto Sans CJK SC"/>
        <family val="2"/>
      </rPr>
      <t xml:space="preserve">（第三者サイト掲載）の抽出テキストで確認。</t>
    </r>
    <r>
      <rPr>
        <sz val="10"/>
        <rFont val="Arial"/>
        <family val="0"/>
        <charset val="1"/>
      </rPr>
      <t xml:space="preserve">COR/LOE </t>
    </r>
    <r>
      <rPr>
        <sz val="10"/>
        <rFont val="Noto Sans CJK SC"/>
        <family val="2"/>
      </rPr>
      <t xml:space="preserve">は抽出テキストどおり。米国のガイドラインで、日本の </t>
    </r>
    <r>
      <rPr>
        <sz val="10"/>
        <rFont val="Arial"/>
        <family val="0"/>
        <charset val="1"/>
      </rPr>
      <t xml:space="preserve">JCS/JPCPHS 2025 </t>
    </r>
    <r>
      <rPr>
        <sz val="10"/>
        <rFont val="Noto Sans CJK SC"/>
        <family val="2"/>
      </rPr>
      <t xml:space="preserve">ガイドライン（</t>
    </r>
    <r>
      <rPr>
        <sz val="10"/>
        <rFont val="Arial"/>
        <family val="0"/>
        <charset val="1"/>
      </rPr>
      <t xml:space="preserve">DOI 10.1253/circj.CJ-25-1144</t>
    </r>
    <r>
      <rPr>
        <sz val="10"/>
        <rFont val="Noto Sans CJK SC"/>
        <family val="2"/>
      </rPr>
      <t xml:space="preserve">）とは照合していない。</t>
    </r>
    <r>
      <rPr>
        <sz val="10"/>
        <rFont val="Arial"/>
        <family val="0"/>
        <charset val="1"/>
      </rPr>
      <t xml:space="preserve">ESC </t>
    </r>
    <r>
      <rPr>
        <sz val="10"/>
        <rFont val="Noto Sans CJK SC"/>
        <family val="2"/>
      </rPr>
      <t xml:space="preserve">の</t>
    </r>
    <r>
      <rPr>
        <sz val="10"/>
        <rFont val="Arial"/>
        <family val="0"/>
        <charset val="1"/>
      </rPr>
      <t xml:space="preserve">2019</t>
    </r>
    <r>
      <rPr>
        <sz val="10"/>
        <rFont val="Noto Sans CJK SC"/>
        <family val="2"/>
      </rPr>
      <t xml:space="preserve">年ガイドラインの後継版の有無は確認していない。心エコーは重症度（右室機能）の評価には使われる。</t>
    </r>
  </si>
  <si>
    <t xml:space="preserve">PV-009</t>
  </si>
  <si>
    <r>
      <rPr>
        <sz val="10"/>
        <rFont val="Arial"/>
        <family val="0"/>
        <charset val="1"/>
      </rPr>
      <t xml:space="preserve">2026</t>
    </r>
    <r>
      <rPr>
        <sz val="10"/>
        <rFont val="Noto Sans CJK SC"/>
        <family val="2"/>
      </rPr>
      <t xml:space="preserve">年の </t>
    </r>
    <r>
      <rPr>
        <sz val="10"/>
        <rFont val="Arial"/>
        <family val="0"/>
        <charset val="1"/>
      </rPr>
      <t xml:space="preserve">AHA/ACC </t>
    </r>
    <r>
      <rPr>
        <sz val="10"/>
        <rFont val="Noto Sans CJK SC"/>
        <family val="2"/>
      </rPr>
      <t xml:space="preserve">ほかのガイドラインは、急性肺血栓塞栓症の初期の非経口抗凝固薬として未分画ヘパリンより低分子ヘパリンを、経口抗凝固薬としてはワルファリンなどのビタミン </t>
    </r>
    <r>
      <rPr>
        <sz val="10"/>
        <rFont val="Arial"/>
        <family val="0"/>
        <charset val="1"/>
      </rPr>
      <t xml:space="preserve">K </t>
    </r>
    <r>
      <rPr>
        <sz val="10"/>
        <rFont val="Noto Sans CJK SC"/>
        <family val="2"/>
      </rPr>
      <t xml:space="preserve">拮抗薬より直接経口抗凝固薬を推奨した。</t>
    </r>
  </si>
  <si>
    <r>
      <rPr>
        <sz val="10"/>
        <rFont val="Noto Sans CJK SC"/>
        <family val="2"/>
      </rPr>
      <t xml:space="preserve">本文 </t>
    </r>
    <r>
      <rPr>
        <sz val="10"/>
        <rFont val="Arial"/>
        <family val="0"/>
        <charset val="1"/>
      </rPr>
      <t xml:space="preserve">PDF</t>
    </r>
    <r>
      <rPr>
        <sz val="10"/>
        <rFont val="Noto Sans CJK SC"/>
        <family val="2"/>
      </rPr>
      <t xml:space="preserve">（第三者サイト掲載）の抽出テキストで確認。</t>
    </r>
    <r>
      <rPr>
        <sz val="10"/>
        <rFont val="Arial"/>
        <family val="0"/>
        <charset val="1"/>
      </rPr>
      <t xml:space="preserve">COR/LOE </t>
    </r>
    <r>
      <rPr>
        <sz val="10"/>
        <rFont val="Noto Sans CJK SC"/>
        <family val="2"/>
      </rPr>
      <t xml:space="preserve">は抽出テキストどおり。米国のガイドラインで、日本の </t>
    </r>
    <r>
      <rPr>
        <sz val="10"/>
        <rFont val="Arial"/>
        <family val="0"/>
        <charset val="1"/>
      </rPr>
      <t xml:space="preserve">JCS/JPCPHS 2025 </t>
    </r>
    <r>
      <rPr>
        <sz val="10"/>
        <rFont val="Noto Sans CJK SC"/>
        <family val="2"/>
      </rPr>
      <t xml:space="preserve">ガイドライン（</t>
    </r>
    <r>
      <rPr>
        <sz val="10"/>
        <rFont val="Arial"/>
        <family val="0"/>
        <charset val="1"/>
      </rPr>
      <t xml:space="preserve">DOI 10.1253/circj.CJ-25-1144</t>
    </r>
    <r>
      <rPr>
        <sz val="10"/>
        <rFont val="Noto Sans CJK SC"/>
        <family val="2"/>
      </rPr>
      <t xml:space="preserve">）とは照合していない。</t>
    </r>
    <r>
      <rPr>
        <sz val="10"/>
        <rFont val="Arial"/>
        <family val="0"/>
        <charset val="1"/>
      </rPr>
      <t xml:space="preserve">ESC </t>
    </r>
    <r>
      <rPr>
        <sz val="10"/>
        <rFont val="Noto Sans CJK SC"/>
        <family val="2"/>
      </rPr>
      <t xml:space="preserve">の</t>
    </r>
    <r>
      <rPr>
        <sz val="10"/>
        <rFont val="Arial"/>
        <family val="0"/>
        <charset val="1"/>
      </rPr>
      <t xml:space="preserve">2019</t>
    </r>
    <r>
      <rPr>
        <sz val="10"/>
        <rFont val="Noto Sans CJK SC"/>
        <family val="2"/>
      </rPr>
      <t xml:space="preserve">年ガイドラインの後継版の有無は確認していない。要点から読み取り。個別の </t>
    </r>
    <r>
      <rPr>
        <sz val="10"/>
        <rFont val="Arial"/>
        <family val="0"/>
        <charset val="1"/>
      </rPr>
      <t xml:space="preserve">COR/LOE </t>
    </r>
    <r>
      <rPr>
        <sz val="10"/>
        <rFont val="Noto Sans CJK SC"/>
        <family val="2"/>
      </rPr>
      <t xml:space="preserve">は抽出テキストで未確認。国内の抗凝固薬の保険適用は </t>
    </r>
    <r>
      <rPr>
        <sz val="10"/>
        <rFont val="Arial"/>
        <family val="0"/>
        <charset val="1"/>
      </rPr>
      <t xml:space="preserve">JCS/JPCPHS 2025 </t>
    </r>
    <r>
      <rPr>
        <sz val="10"/>
        <rFont val="Noto Sans CJK SC"/>
        <family val="2"/>
      </rPr>
      <t xml:space="preserve">ガイドラインと添付文書で確認する必要がある。</t>
    </r>
  </si>
  <si>
    <t xml:space="preserve">PV-010</t>
  </si>
  <si>
    <r>
      <rPr>
        <sz val="10"/>
        <rFont val="Arial"/>
        <family val="0"/>
        <charset val="1"/>
      </rPr>
      <t xml:space="preserve">2026</t>
    </r>
    <r>
      <rPr>
        <sz val="10"/>
        <rFont val="Noto Sans CJK SC"/>
        <family val="2"/>
      </rPr>
      <t xml:space="preserve">年の </t>
    </r>
    <r>
      <rPr>
        <sz val="10"/>
        <rFont val="Arial"/>
        <family val="0"/>
        <charset val="1"/>
      </rPr>
      <t xml:space="preserve">AHA/ACC </t>
    </r>
    <r>
      <rPr>
        <sz val="10"/>
        <rFont val="Noto Sans CJK SC"/>
        <family val="2"/>
      </rPr>
      <t xml:space="preserve">ほかのガイドラインは、大きな可逆的危険因子のない初回の肺血栓塞栓症や、危険因子が持続する場合には、抗凝固療法を</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か月で終えずに継続することとした。</t>
    </r>
  </si>
  <si>
    <r>
      <rPr>
        <sz val="10"/>
        <rFont val="Noto Sans CJK SC"/>
        <family val="2"/>
      </rPr>
      <t xml:space="preserve">本文 </t>
    </r>
    <r>
      <rPr>
        <sz val="10"/>
        <rFont val="Arial"/>
        <family val="0"/>
        <charset val="1"/>
      </rPr>
      <t xml:space="preserve">PDF</t>
    </r>
    <r>
      <rPr>
        <sz val="10"/>
        <rFont val="Noto Sans CJK SC"/>
        <family val="2"/>
      </rPr>
      <t xml:space="preserve">（第三者サイト掲載）の抽出テキストで確認。</t>
    </r>
    <r>
      <rPr>
        <sz val="10"/>
        <rFont val="Arial"/>
        <family val="0"/>
        <charset val="1"/>
      </rPr>
      <t xml:space="preserve">COR/LOE </t>
    </r>
    <r>
      <rPr>
        <sz val="10"/>
        <rFont val="Noto Sans CJK SC"/>
        <family val="2"/>
      </rPr>
      <t xml:space="preserve">は抽出テキストどおり。米国のガイドラインで、日本の </t>
    </r>
    <r>
      <rPr>
        <sz val="10"/>
        <rFont val="Arial"/>
        <family val="0"/>
        <charset val="1"/>
      </rPr>
      <t xml:space="preserve">JCS/JPCPHS 2025 </t>
    </r>
    <r>
      <rPr>
        <sz val="10"/>
        <rFont val="Noto Sans CJK SC"/>
        <family val="2"/>
      </rPr>
      <t xml:space="preserve">ガイドライン（</t>
    </r>
    <r>
      <rPr>
        <sz val="10"/>
        <rFont val="Arial"/>
        <family val="0"/>
        <charset val="1"/>
      </rPr>
      <t xml:space="preserve">DOI 10.1253/circj.CJ-25-1144</t>
    </r>
    <r>
      <rPr>
        <sz val="10"/>
        <rFont val="Noto Sans CJK SC"/>
        <family val="2"/>
      </rPr>
      <t xml:space="preserve">）とは照合していない。</t>
    </r>
    <r>
      <rPr>
        <sz val="10"/>
        <rFont val="Arial"/>
        <family val="0"/>
        <charset val="1"/>
      </rPr>
      <t xml:space="preserve">ESC </t>
    </r>
    <r>
      <rPr>
        <sz val="10"/>
        <rFont val="Noto Sans CJK SC"/>
        <family val="2"/>
      </rPr>
      <t xml:space="preserve">の</t>
    </r>
    <r>
      <rPr>
        <sz val="10"/>
        <rFont val="Arial"/>
        <family val="0"/>
        <charset val="1"/>
      </rPr>
      <t xml:space="preserve">2019</t>
    </r>
    <r>
      <rPr>
        <sz val="10"/>
        <rFont val="Noto Sans CJK SC"/>
        <family val="2"/>
      </rPr>
      <t xml:space="preserve">年ガイドラインの後継版の有無は確認していない。要点から読み取り。</t>
    </r>
    <r>
      <rPr>
        <sz val="10"/>
        <rFont val="Arial"/>
        <family val="0"/>
        <charset val="1"/>
      </rPr>
      <t xml:space="preserve">COR/LOE </t>
    </r>
    <r>
      <rPr>
        <sz val="10"/>
        <rFont val="Noto Sans CJK SC"/>
        <family val="2"/>
      </rPr>
      <t xml:space="preserve">と、可逆的な危険因子がある場合の期間は抽出テキストで未確認。</t>
    </r>
  </si>
  <si>
    <t xml:space="preserve">PV-011</t>
  </si>
  <si>
    <r>
      <rPr>
        <sz val="10"/>
        <rFont val="Arial"/>
        <family val="0"/>
        <charset val="1"/>
      </rPr>
      <t xml:space="preserve">PEITHO </t>
    </r>
    <r>
      <rPr>
        <sz val="10"/>
        <rFont val="Noto Sans CJK SC"/>
        <family val="2"/>
      </rPr>
      <t xml:space="preserve">試験で、右室機能障害とトロポニン陽性を伴う正常血圧の中間リスク肺血栓塞栓症にテネクテプラーゼを加えると、</t>
    </r>
    <r>
      <rPr>
        <sz val="10"/>
        <rFont val="Arial"/>
        <family val="0"/>
        <charset val="1"/>
      </rPr>
      <t xml:space="preserve">7</t>
    </r>
    <r>
      <rPr>
        <sz val="10"/>
        <rFont val="Noto Sans CJK SC"/>
        <family val="2"/>
      </rPr>
      <t xml:space="preserve">日以内の死亡または血行動態の破綻は減った（</t>
    </r>
    <r>
      <rPr>
        <sz val="10"/>
        <rFont val="Arial"/>
        <family val="0"/>
        <charset val="1"/>
      </rPr>
      <t xml:space="preserve">2.6% </t>
    </r>
    <r>
      <rPr>
        <sz val="10"/>
        <rFont val="Noto Sans CJK SC"/>
        <family val="2"/>
      </rPr>
      <t xml:space="preserve">対 </t>
    </r>
    <r>
      <rPr>
        <sz val="10"/>
        <rFont val="Arial"/>
        <family val="0"/>
        <charset val="1"/>
      </rPr>
      <t xml:space="preserve">5.6%</t>
    </r>
    <r>
      <rPr>
        <sz val="10"/>
        <rFont val="Noto Sans CJK SC"/>
        <family val="2"/>
      </rPr>
      <t xml:space="preserve">）が、</t>
    </r>
    <r>
      <rPr>
        <sz val="10"/>
        <rFont val="Arial"/>
        <family val="0"/>
        <charset val="1"/>
      </rPr>
      <t xml:space="preserve">30</t>
    </r>
    <r>
      <rPr>
        <sz val="10"/>
        <rFont val="Noto Sans CJK SC"/>
        <family val="2"/>
      </rPr>
      <t xml:space="preserve">日死亡率には差がなかった（</t>
    </r>
    <r>
      <rPr>
        <sz val="10"/>
        <rFont val="Arial"/>
        <family val="0"/>
        <charset val="1"/>
      </rPr>
      <t xml:space="preserve">2.4% </t>
    </r>
    <r>
      <rPr>
        <sz val="10"/>
        <rFont val="Noto Sans CJK SC"/>
        <family val="2"/>
      </rPr>
      <t xml:space="preserve">対 </t>
    </r>
    <r>
      <rPr>
        <sz val="10"/>
        <rFont val="Arial"/>
        <family val="0"/>
        <charset val="1"/>
      </rPr>
      <t xml:space="preserve">3.2%</t>
    </r>
    <r>
      <rPr>
        <sz val="10"/>
        <rFont val="Noto Sans CJK SC"/>
        <family val="2"/>
      </rPr>
      <t xml:space="preserve">）。</t>
    </r>
  </si>
  <si>
    <t xml:space="preserve">SRC-441</t>
  </si>
  <si>
    <r>
      <rPr>
        <sz val="10"/>
        <rFont val="Arial"/>
        <family val="0"/>
        <charset val="1"/>
      </rPr>
      <t xml:space="preserve">Meyer G, Vicaut E, Danays T, et al</t>
    </r>
    <r>
      <rPr>
        <sz val="10"/>
        <rFont val="Noto Sans CJK SC"/>
        <family val="2"/>
      </rPr>
      <t xml:space="preserve">（</t>
    </r>
    <r>
      <rPr>
        <sz val="10"/>
        <rFont val="Arial"/>
        <family val="0"/>
        <charset val="1"/>
      </rPr>
      <t xml:space="preserve">PEITHO Investigators</t>
    </r>
    <r>
      <rPr>
        <sz val="10"/>
        <rFont val="Noto Sans CJK SC"/>
        <family val="2"/>
      </rPr>
      <t xml:space="preserve">）</t>
    </r>
    <r>
      <rPr>
        <sz val="10"/>
        <rFont val="Arial"/>
        <family val="0"/>
        <charset val="1"/>
      </rPr>
      <t xml:space="preserve">. Fibrinolysis for patients with intermediate-risk pulmonary embolism. N Engl J Med 2014;370</t>
    </r>
  </si>
  <si>
    <t xml:space="preserve">10.1056/NEJMoa1302097</t>
  </si>
  <si>
    <r>
      <rPr>
        <sz val="10"/>
        <rFont val="Noto Sans CJK SC"/>
        <family val="2"/>
      </rPr>
      <t xml:space="preserve">リポジトリ（ゲッティンゲン大学）の抄録で確認。</t>
    </r>
    <r>
      <rPr>
        <sz val="10"/>
        <rFont val="Arial"/>
        <family val="0"/>
        <charset val="1"/>
      </rPr>
      <t xml:space="preserve">PMID </t>
    </r>
    <r>
      <rPr>
        <sz val="10"/>
        <rFont val="Noto Sans CJK SC"/>
        <family val="2"/>
      </rPr>
      <t xml:space="preserve">は本チャットで確認できず </t>
    </r>
    <r>
      <rPr>
        <sz val="10"/>
        <rFont val="Arial"/>
        <family val="0"/>
        <charset val="1"/>
      </rPr>
      <t xml:space="preserve">null</t>
    </r>
    <r>
      <rPr>
        <sz val="10"/>
        <rFont val="Noto Sans CJK SC"/>
        <family val="2"/>
      </rPr>
      <t xml:space="preserve">（</t>
    </r>
    <r>
      <rPr>
        <sz val="10"/>
        <rFont val="Arial"/>
        <family val="0"/>
        <charset val="1"/>
      </rPr>
      <t xml:space="preserve">API </t>
    </r>
    <r>
      <rPr>
        <sz val="10"/>
        <rFont val="Noto Sans CJK SC"/>
        <family val="2"/>
      </rPr>
      <t xml:space="preserve">照合で確定する）。頁は未確認。テネクテプラーゼの国内承認状況は確認していない。</t>
    </r>
  </si>
  <si>
    <t xml:space="preserve">PV-012</t>
  </si>
  <si>
    <r>
      <rPr>
        <sz val="10"/>
        <rFont val="Arial"/>
        <family val="0"/>
        <charset val="1"/>
      </rPr>
      <t xml:space="preserve">PEITHO </t>
    </r>
    <r>
      <rPr>
        <sz val="10"/>
        <rFont val="Noto Sans CJK SC"/>
        <family val="2"/>
      </rPr>
      <t xml:space="preserve">試験で、テネクテプラーゼ群は頭蓋外出血（</t>
    </r>
    <r>
      <rPr>
        <sz val="10"/>
        <rFont val="Arial"/>
        <family val="0"/>
        <charset val="1"/>
      </rPr>
      <t xml:space="preserve">6.3% </t>
    </r>
    <r>
      <rPr>
        <sz val="10"/>
        <rFont val="Noto Sans CJK SC"/>
        <family val="2"/>
      </rPr>
      <t xml:space="preserve">対 </t>
    </r>
    <r>
      <rPr>
        <sz val="10"/>
        <rFont val="Arial"/>
        <family val="0"/>
        <charset val="1"/>
      </rPr>
      <t xml:space="preserve">1.2%</t>
    </r>
    <r>
      <rPr>
        <sz val="10"/>
        <rFont val="Noto Sans CJK SC"/>
        <family val="2"/>
      </rPr>
      <t xml:space="preserve">）と脳卒中（</t>
    </r>
    <r>
      <rPr>
        <sz val="10"/>
        <rFont val="Arial"/>
        <family val="0"/>
        <charset val="1"/>
      </rPr>
      <t xml:space="preserve">2.4% </t>
    </r>
    <r>
      <rPr>
        <sz val="10"/>
        <rFont val="Noto Sans CJK SC"/>
        <family val="2"/>
      </rPr>
      <t xml:space="preserve">対 </t>
    </r>
    <r>
      <rPr>
        <sz val="10"/>
        <rFont val="Arial"/>
        <family val="0"/>
        <charset val="1"/>
      </rPr>
      <t xml:space="preserve">0.2%</t>
    </r>
    <r>
      <rPr>
        <sz val="10"/>
        <rFont val="Noto Sans CJK SC"/>
        <family val="2"/>
      </rPr>
      <t xml:space="preserve">、多くは出血性）が多かった。</t>
    </r>
  </si>
  <si>
    <t xml:space="preserve">リポジトリの抄録で確認。</t>
  </si>
  <si>
    <t xml:space="preserve">PV-013</t>
  </si>
  <si>
    <t xml:space="preserve">慢性肺血栓塞栓症</t>
  </si>
  <si>
    <r>
      <rPr>
        <sz val="10"/>
        <rFont val="Noto Sans CJK SC"/>
        <family val="2"/>
      </rPr>
      <t xml:space="preserve">急性肺血栓塞栓症の患者を追跡した前向き研究で、症候性の慢性血栓塞栓性肺高血圧症の累積発生率は</t>
    </r>
    <r>
      <rPr>
        <sz val="10"/>
        <rFont val="Arial"/>
        <family val="0"/>
        <charset val="1"/>
      </rPr>
      <t xml:space="preserve">6</t>
    </r>
    <r>
      <rPr>
        <sz val="10"/>
        <rFont val="Noto Sans CJK SC"/>
        <family val="2"/>
      </rPr>
      <t xml:space="preserve">か月で</t>
    </r>
    <r>
      <rPr>
        <sz val="10"/>
        <rFont val="Arial"/>
        <family val="0"/>
        <charset val="1"/>
      </rPr>
      <t xml:space="preserve">1.0%</t>
    </r>
    <r>
      <rPr>
        <sz val="10"/>
        <rFont val="Noto Sans CJK SC"/>
        <family val="2"/>
      </rPr>
      <t xml:space="preserve">、</t>
    </r>
    <r>
      <rPr>
        <sz val="10"/>
        <rFont val="Arial"/>
        <family val="0"/>
        <charset val="1"/>
      </rPr>
      <t xml:space="preserve">1</t>
    </r>
    <r>
      <rPr>
        <sz val="10"/>
        <rFont val="Noto Sans CJK SC"/>
        <family val="2"/>
      </rPr>
      <t xml:space="preserve">年で</t>
    </r>
    <r>
      <rPr>
        <sz val="10"/>
        <rFont val="Arial"/>
        <family val="0"/>
        <charset val="1"/>
      </rPr>
      <t xml:space="preserve">3.1%</t>
    </r>
    <r>
      <rPr>
        <sz val="10"/>
        <rFont val="Noto Sans CJK SC"/>
        <family val="2"/>
      </rPr>
      <t xml:space="preserve">、</t>
    </r>
    <r>
      <rPr>
        <sz val="10"/>
        <rFont val="Arial"/>
        <family val="0"/>
        <charset val="1"/>
      </rPr>
      <t xml:space="preserve">2</t>
    </r>
    <r>
      <rPr>
        <sz val="10"/>
        <rFont val="Noto Sans CJK SC"/>
        <family val="2"/>
      </rPr>
      <t xml:space="preserve">年で</t>
    </r>
    <r>
      <rPr>
        <sz val="10"/>
        <rFont val="Arial"/>
        <family val="0"/>
        <charset val="1"/>
      </rPr>
      <t xml:space="preserve">3.8%</t>
    </r>
    <r>
      <rPr>
        <sz val="10"/>
        <rFont val="Noto Sans CJK SC"/>
        <family val="2"/>
      </rPr>
      <t xml:space="preserve">で、</t>
    </r>
    <r>
      <rPr>
        <sz val="10"/>
        <rFont val="Arial"/>
        <family val="0"/>
        <charset val="1"/>
      </rPr>
      <t xml:space="preserve">2</t>
    </r>
    <r>
      <rPr>
        <sz val="10"/>
        <rFont val="Noto Sans CJK SC"/>
        <family val="2"/>
      </rPr>
      <t xml:space="preserve">年以降の発生はなかった。</t>
    </r>
  </si>
  <si>
    <t xml:space="preserve">イタリア</t>
  </si>
  <si>
    <r>
      <rPr>
        <sz val="10"/>
        <rFont val="Noto Sans CJK SC"/>
        <family val="2"/>
      </rPr>
      <t xml:space="preserve">医学各論 Ⅳ</t>
    </r>
    <r>
      <rPr>
        <sz val="10"/>
        <rFont val="Arial"/>
        <family val="0"/>
        <charset val="1"/>
      </rPr>
      <t xml:space="preserve">-5-B-②</t>
    </r>
    <r>
      <rPr>
        <sz val="10"/>
        <rFont val="Noto Sans CJK SC"/>
        <family val="2"/>
      </rPr>
      <t xml:space="preserve">（慢性肺血栓塞栓症、</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</si>
  <si>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TBL-01-00-225 (id: JlvnlzI)</t>
    </r>
    <r>
      <rPr>
        <sz val="10"/>
        <rFont val="Noto Sans CJK SC"/>
        <family val="2"/>
      </rPr>
      <t xml:space="preserve">；</t>
    </r>
    <r>
      <rPr>
        <sz val="10"/>
        <rFont val="Arial"/>
        <family val="0"/>
        <charset val="1"/>
      </rPr>
      <t xml:space="preserve">TBL-01-00-226 (id: JlvnlzQ)</t>
    </r>
  </si>
  <si>
    <t xml:space="preserve">SRC-442</t>
  </si>
  <si>
    <t xml:space="preserve">Pengo V, Lensing AWA, Prins MH, et al. Incidence of Chronic Thromboembolic Pulmonary Hypertension after Pulmonary Embolism. N Engl J Med 2004;350(22):2257-2264</t>
  </si>
  <si>
    <r>
      <rPr>
        <sz val="10"/>
        <rFont val="Noto Sans CJK SC"/>
        <family val="2"/>
      </rPr>
      <t xml:space="preserve">パドヴァ大学のリポジトリ掲載の本文 </t>
    </r>
    <r>
      <rPr>
        <sz val="10"/>
        <rFont val="Arial"/>
        <family val="0"/>
        <charset val="1"/>
      </rPr>
      <t xml:space="preserve">PDF </t>
    </r>
    <r>
      <rPr>
        <sz val="10"/>
        <rFont val="Noto Sans CJK SC"/>
        <family val="2"/>
      </rPr>
      <t xml:space="preserve">の抄録で確認。</t>
    </r>
    <r>
      <rPr>
        <sz val="10"/>
        <rFont val="Arial"/>
        <family val="0"/>
        <charset val="1"/>
      </rPr>
      <t xml:space="preserve">DOI</t>
    </r>
    <r>
      <rPr>
        <sz val="10"/>
        <rFont val="Noto Sans CJK SC"/>
        <family val="2"/>
      </rPr>
      <t xml:space="preserve">・</t>
    </r>
    <r>
      <rPr>
        <sz val="10"/>
        <rFont val="Arial"/>
        <family val="0"/>
        <charset val="1"/>
      </rPr>
      <t xml:space="preserve">PMID </t>
    </r>
    <r>
      <rPr>
        <sz val="10"/>
        <rFont val="Noto Sans CJK SC"/>
        <family val="2"/>
      </rPr>
      <t xml:space="preserve">未確認。</t>
    </r>
  </si>
  <si>
    <t xml:space="preserve">PV-014</t>
  </si>
  <si>
    <t xml:space="preserve">急性肺血栓塞栓症後の慢性血栓塞栓性肺高血圧症の発生には、肺血栓塞栓症の既往、特発性の肺血栓塞栓症、血流欠損が大きいこと、若い年齢が関連した。</t>
  </si>
  <si>
    <r>
      <rPr>
        <sz val="10"/>
        <rFont val="Noto Sans CJK SC"/>
        <family val="2"/>
      </rPr>
      <t xml:space="preserve">抄録で確認（多変量解析のオッズ比：既往</t>
    </r>
    <r>
      <rPr>
        <sz val="10"/>
        <rFont val="Arial"/>
        <family val="0"/>
        <charset val="1"/>
      </rPr>
      <t xml:space="preserve">19.0</t>
    </r>
    <r>
      <rPr>
        <sz val="10"/>
        <rFont val="Noto Sans CJK SC"/>
        <family val="2"/>
      </rPr>
      <t xml:space="preserve">、特発性</t>
    </r>
    <r>
      <rPr>
        <sz val="10"/>
        <rFont val="Arial"/>
        <family val="0"/>
        <charset val="1"/>
      </rPr>
      <t xml:space="preserve">5.70</t>
    </r>
    <r>
      <rPr>
        <sz val="10"/>
        <rFont val="Noto Sans CJK SC"/>
        <family val="2"/>
      </rPr>
      <t xml:space="preserve">、血流欠損</t>
    </r>
    <r>
      <rPr>
        <sz val="10"/>
        <rFont val="Arial"/>
        <family val="0"/>
        <charset val="1"/>
      </rPr>
      <t xml:space="preserve">1</t>
    </r>
    <r>
      <rPr>
        <sz val="10"/>
        <rFont val="Noto Sans CJK SC"/>
        <family val="2"/>
      </rPr>
      <t xml:space="preserve">十分位あたり</t>
    </r>
    <r>
      <rPr>
        <sz val="10"/>
        <rFont val="Arial"/>
        <family val="0"/>
        <charset val="1"/>
      </rPr>
      <t xml:space="preserve">2.22</t>
    </r>
    <r>
      <rPr>
        <sz val="10"/>
        <rFont val="Noto Sans CJK SC"/>
        <family val="2"/>
      </rPr>
      <t xml:space="preserve">、年齢</t>
    </r>
    <r>
      <rPr>
        <sz val="10"/>
        <rFont val="Arial"/>
        <family val="0"/>
        <charset val="1"/>
      </rPr>
      <t xml:space="preserve">10</t>
    </r>
    <r>
      <rPr>
        <sz val="10"/>
        <rFont val="Noto Sans CJK SC"/>
        <family val="2"/>
      </rPr>
      <t xml:space="preserve">歳若いごとに</t>
    </r>
    <r>
      <rPr>
        <sz val="10"/>
        <rFont val="Arial"/>
        <family val="0"/>
        <charset val="1"/>
      </rPr>
      <t xml:space="preserve">1.79</t>
    </r>
    <r>
      <rPr>
        <sz val="10"/>
        <rFont val="Noto Sans CJK SC"/>
        <family val="2"/>
      </rPr>
      <t xml:space="preserve">）。</t>
    </r>
  </si>
  <si>
    <t xml:space="preserve">PV-015</t>
  </si>
  <si>
    <r>
      <rPr>
        <sz val="10"/>
        <rFont val="Arial"/>
        <family val="0"/>
        <charset val="1"/>
      </rPr>
      <t xml:space="preserve">2026</t>
    </r>
    <r>
      <rPr>
        <sz val="10"/>
        <rFont val="Noto Sans CJK SC"/>
        <family val="2"/>
      </rPr>
      <t xml:space="preserve">年の </t>
    </r>
    <r>
      <rPr>
        <sz val="10"/>
        <rFont val="Arial"/>
        <family val="0"/>
        <charset val="1"/>
      </rPr>
      <t xml:space="preserve">AHA/ACC </t>
    </r>
    <r>
      <rPr>
        <sz val="10"/>
        <rFont val="Noto Sans CJK SC"/>
        <family val="2"/>
      </rPr>
      <t xml:space="preserve">ほかのガイドラインは、肺血栓塞栓症の患者には少なくとも</t>
    </r>
    <r>
      <rPr>
        <sz val="10"/>
        <rFont val="Arial"/>
        <family val="0"/>
        <charset val="1"/>
      </rPr>
      <t xml:space="preserve">1</t>
    </r>
    <r>
      <rPr>
        <sz val="10"/>
        <rFont val="Noto Sans CJK SC"/>
        <family val="2"/>
      </rPr>
      <t xml:space="preserve">年間、受診のたびに症状と機能の制限を尋ね、慢性血栓塞栓性肺疾患を見逃さないようにすることとした。</t>
    </r>
  </si>
  <si>
    <r>
      <rPr>
        <sz val="10"/>
        <rFont val="Noto Sans CJK SC"/>
        <family val="2"/>
      </rPr>
      <t xml:space="preserve">本文 </t>
    </r>
    <r>
      <rPr>
        <sz val="10"/>
        <rFont val="Arial"/>
        <family val="0"/>
        <charset val="1"/>
      </rPr>
      <t xml:space="preserve">PDF</t>
    </r>
    <r>
      <rPr>
        <sz val="10"/>
        <rFont val="Noto Sans CJK SC"/>
        <family val="2"/>
      </rPr>
      <t xml:space="preserve">（第三者サイト掲載）の抽出テキストで確認。</t>
    </r>
    <r>
      <rPr>
        <sz val="10"/>
        <rFont val="Arial"/>
        <family val="0"/>
        <charset val="1"/>
      </rPr>
      <t xml:space="preserve">COR/LOE </t>
    </r>
    <r>
      <rPr>
        <sz val="10"/>
        <rFont val="Noto Sans CJK SC"/>
        <family val="2"/>
      </rPr>
      <t xml:space="preserve">は抽出テキストどおり。米国のガイドラインで、日本の </t>
    </r>
    <r>
      <rPr>
        <sz val="10"/>
        <rFont val="Arial"/>
        <family val="0"/>
        <charset val="1"/>
      </rPr>
      <t xml:space="preserve">JCS/JPCPHS 2025 </t>
    </r>
    <r>
      <rPr>
        <sz val="10"/>
        <rFont val="Noto Sans CJK SC"/>
        <family val="2"/>
      </rPr>
      <t xml:space="preserve">ガイドライン（</t>
    </r>
    <r>
      <rPr>
        <sz val="10"/>
        <rFont val="Arial"/>
        <family val="0"/>
        <charset val="1"/>
      </rPr>
      <t xml:space="preserve">DOI 10.1253/circj.CJ-25-1144</t>
    </r>
    <r>
      <rPr>
        <sz val="10"/>
        <rFont val="Noto Sans CJK SC"/>
        <family val="2"/>
      </rPr>
      <t xml:space="preserve">）とは照合していない。</t>
    </r>
    <r>
      <rPr>
        <sz val="10"/>
        <rFont val="Arial"/>
        <family val="0"/>
        <charset val="1"/>
      </rPr>
      <t xml:space="preserve">ESC </t>
    </r>
    <r>
      <rPr>
        <sz val="10"/>
        <rFont val="Noto Sans CJK SC"/>
        <family val="2"/>
      </rPr>
      <t xml:space="preserve">の</t>
    </r>
    <r>
      <rPr>
        <sz val="10"/>
        <rFont val="Arial"/>
        <family val="0"/>
        <charset val="1"/>
      </rPr>
      <t xml:space="preserve">2019</t>
    </r>
    <r>
      <rPr>
        <sz val="10"/>
        <rFont val="Noto Sans CJK SC"/>
        <family val="2"/>
      </rPr>
      <t xml:space="preserve">年ガイドラインの後継版の有無は確認していない。要点から読み取り。</t>
    </r>
    <r>
      <rPr>
        <sz val="10"/>
        <rFont val="Arial"/>
        <family val="0"/>
        <charset val="1"/>
      </rPr>
      <t xml:space="preserve">COR/LOE </t>
    </r>
    <r>
      <rPr>
        <sz val="10"/>
        <rFont val="Noto Sans CJK SC"/>
        <family val="2"/>
      </rPr>
      <t xml:space="preserve">は未確認。</t>
    </r>
  </si>
  <si>
    <t xml:space="preserve">PV-016</t>
  </si>
  <si>
    <r>
      <rPr>
        <sz val="10"/>
        <rFont val="Arial"/>
        <family val="0"/>
        <charset val="1"/>
      </rPr>
      <t xml:space="preserve">2022</t>
    </r>
    <r>
      <rPr>
        <sz val="10"/>
        <rFont val="Noto Sans CJK SC"/>
        <family val="2"/>
      </rPr>
      <t xml:space="preserve">年の </t>
    </r>
    <r>
      <rPr>
        <sz val="10"/>
        <rFont val="Arial"/>
        <family val="0"/>
        <charset val="1"/>
      </rPr>
      <t xml:space="preserve">ESC/ERS </t>
    </r>
    <r>
      <rPr>
        <sz val="10"/>
        <rFont val="Noto Sans CJK SC"/>
        <family val="2"/>
      </rPr>
      <t xml:space="preserve">ガイドラインは、</t>
    </r>
    <r>
      <rPr>
        <sz val="10"/>
        <rFont val="Arial"/>
        <family val="0"/>
        <charset val="1"/>
      </rPr>
      <t xml:space="preserve">3</t>
    </r>
    <r>
      <rPr>
        <sz val="10"/>
        <rFont val="Noto Sans CJK SC"/>
        <family val="2"/>
      </rPr>
      <t xml:space="preserve">か月以上の抗凝固療法後も症状があり、換気血流のミスマッチと慢性の器質化血栓の所見がある状態を、肺高血圧の有無にかかわらず慢性血栓塞栓性肺疾患（</t>
    </r>
    <r>
      <rPr>
        <sz val="10"/>
        <rFont val="Arial"/>
        <family val="0"/>
        <charset val="1"/>
      </rPr>
      <t xml:space="preserve">CTEPD</t>
    </r>
    <r>
      <rPr>
        <sz val="10"/>
        <rFont val="Noto Sans CJK SC"/>
        <family val="2"/>
      </rPr>
      <t xml:space="preserve">）という概念で扱った。</t>
    </r>
  </si>
  <si>
    <r>
      <rPr>
        <sz val="10"/>
        <rFont val="Arial"/>
        <family val="0"/>
        <charset val="1"/>
      </rPr>
      <t xml:space="preserve">PS-02-07-05 (id: JkxnuRE)</t>
    </r>
    <r>
      <rPr>
        <sz val="10"/>
        <rFont val="Noto Sans CJK SC"/>
        <family val="2"/>
      </rPr>
      <t xml:space="preserve">；</t>
    </r>
    <r>
      <rPr>
        <sz val="10"/>
        <rFont val="Arial"/>
        <family val="0"/>
        <charset val="1"/>
      </rPr>
      <t xml:space="preserve">TBL-01-00-226 (id: JlvnlzQ)</t>
    </r>
  </si>
  <si>
    <t xml:space="preserve">SRC-444</t>
  </si>
  <si>
    <t xml:space="preserve">Humbert M, Kovacs G, Hoeper MM, et al. 2022 ESC/ERS Guidelines for the diagnosis and treatment of pulmonary hypertension. Eur Respir J 2023;61(1):2200879</t>
  </si>
  <si>
    <t xml:space="preserve">10.1183/13993003.00879-2022</t>
  </si>
  <si>
    <t xml:space="preserve">36028254</t>
  </si>
  <si>
    <r>
      <rPr>
        <sz val="10"/>
        <rFont val="Noto Sans CJK SC"/>
        <family val="2"/>
      </rPr>
      <t xml:space="preserve">二次資料経由（</t>
    </r>
    <r>
      <rPr>
        <sz val="10"/>
        <rFont val="Arial"/>
        <family val="0"/>
        <charset val="1"/>
      </rPr>
      <t xml:space="preserve">ACC </t>
    </r>
    <r>
      <rPr>
        <sz val="10"/>
        <rFont val="Noto Sans CJK SC"/>
        <family val="2"/>
      </rPr>
      <t xml:space="preserve">の要約「</t>
    </r>
    <r>
      <rPr>
        <sz val="10"/>
        <rFont val="Arial"/>
        <family val="0"/>
        <charset val="1"/>
      </rPr>
      <t xml:space="preserve">Ten Points to Remember</t>
    </r>
    <r>
      <rPr>
        <sz val="10"/>
        <rFont val="Noto Sans CJK SC"/>
        <family val="2"/>
      </rPr>
      <t xml:space="preserve">」で確認。ガイドライン本文は未入手）。</t>
    </r>
  </si>
  <si>
    <t xml:space="preserve">PV-017</t>
  </si>
  <si>
    <r>
      <rPr>
        <sz val="10"/>
        <rFont val="Arial"/>
        <family val="0"/>
        <charset val="1"/>
      </rPr>
      <t xml:space="preserve">2022</t>
    </r>
    <r>
      <rPr>
        <sz val="10"/>
        <rFont val="Noto Sans CJK SC"/>
        <family val="2"/>
      </rPr>
      <t xml:space="preserve">年の </t>
    </r>
    <r>
      <rPr>
        <sz val="10"/>
        <rFont val="Arial"/>
        <family val="0"/>
        <charset val="1"/>
      </rPr>
      <t xml:space="preserve">ESC/ERS </t>
    </r>
    <r>
      <rPr>
        <sz val="10"/>
        <rFont val="Noto Sans CJK SC"/>
        <family val="2"/>
      </rPr>
      <t xml:space="preserve">ガイドラインでは、慢性血栓塞栓性肺高血圧症の治療は手術（肺動脈血栓内膜摘除術）、肺高血圧症治療薬、バルーン肺動脈形成術を組み合わせて行い、抗凝固療法は生涯続ける。</t>
    </r>
  </si>
  <si>
    <r>
      <rPr>
        <sz val="10"/>
        <rFont val="Noto Sans CJK SC"/>
        <family val="2"/>
      </rPr>
      <t xml:space="preserve">二次資料経由（</t>
    </r>
    <r>
      <rPr>
        <sz val="10"/>
        <rFont val="Arial"/>
        <family val="0"/>
        <charset val="1"/>
      </rPr>
      <t xml:space="preserve">ACC </t>
    </r>
    <r>
      <rPr>
        <sz val="10"/>
        <rFont val="Noto Sans CJK SC"/>
        <family val="2"/>
      </rPr>
      <t xml:space="preserve">の要約で確認）。各治療の推奨クラス・レベルは本文で確認していない。日本の </t>
    </r>
    <r>
      <rPr>
        <sz val="10"/>
        <rFont val="Arial"/>
        <family val="0"/>
        <charset val="1"/>
      </rPr>
      <t xml:space="preserve">JCS/JPCPHS 2025 </t>
    </r>
    <r>
      <rPr>
        <sz val="10"/>
        <rFont val="Noto Sans CJK SC"/>
        <family val="2"/>
      </rPr>
      <t xml:space="preserve">ガイドラインとは照合していない。</t>
    </r>
  </si>
  <si>
    <t xml:space="preserve">PV-018</t>
  </si>
  <si>
    <r>
      <rPr>
        <sz val="10"/>
        <rFont val="Noto Sans CJK SC"/>
        <family val="2"/>
      </rPr>
      <t xml:space="preserve">手術不能の慢性血栓塞栓性肺高血圧症、または肺動脈血栓内膜摘除術後も残存・再発した肺高血圧症の患者</t>
    </r>
    <r>
      <rPr>
        <sz val="10"/>
        <rFont val="Arial"/>
        <family val="0"/>
        <charset val="1"/>
      </rPr>
      <t xml:space="preserve">261</t>
    </r>
    <r>
      <rPr>
        <sz val="10"/>
        <rFont val="Noto Sans CJK SC"/>
        <family val="2"/>
      </rPr>
      <t xml:space="preserve">人を対象とした </t>
    </r>
    <r>
      <rPr>
        <sz val="10"/>
        <rFont val="Arial"/>
        <family val="0"/>
        <charset val="1"/>
      </rPr>
      <t xml:space="preserve">CHEST-1 </t>
    </r>
    <r>
      <rPr>
        <sz val="10"/>
        <rFont val="Noto Sans CJK SC"/>
        <family val="2"/>
      </rPr>
      <t xml:space="preserve">試験で、可溶性グアニル酸シクラーゼ刺激薬リオシグアトは</t>
    </r>
    <r>
      <rPr>
        <sz val="10"/>
        <rFont val="Arial"/>
        <family val="0"/>
        <charset val="1"/>
      </rPr>
      <t xml:space="preserve">16</t>
    </r>
    <r>
      <rPr>
        <sz val="10"/>
        <rFont val="Noto Sans CJK SC"/>
        <family val="2"/>
      </rPr>
      <t xml:space="preserve">週の</t>
    </r>
    <r>
      <rPr>
        <sz val="10"/>
        <rFont val="Arial"/>
        <family val="0"/>
        <charset val="1"/>
      </rPr>
      <t xml:space="preserve">6</t>
    </r>
    <r>
      <rPr>
        <sz val="10"/>
        <rFont val="Noto Sans CJK SC"/>
        <family val="2"/>
      </rPr>
      <t xml:space="preserve">分間歩行距離をプラセボより</t>
    </r>
    <r>
      <rPr>
        <sz val="10"/>
        <rFont val="Arial"/>
        <family val="0"/>
        <charset val="1"/>
      </rPr>
      <t xml:space="preserve">46 m </t>
    </r>
    <r>
      <rPr>
        <sz val="10"/>
        <rFont val="Noto Sans CJK SC"/>
        <family val="2"/>
      </rPr>
      <t xml:space="preserve">延ばし、肺血管抵抗を下げた。</t>
    </r>
  </si>
  <si>
    <t xml:space="preserve">SRC-443</t>
  </si>
  <si>
    <r>
      <rPr>
        <sz val="10"/>
        <rFont val="Arial"/>
        <family val="0"/>
        <charset val="1"/>
      </rPr>
      <t xml:space="preserve">Ghofrani HA, D'Armini AM, Grimminger F, et al</t>
    </r>
    <r>
      <rPr>
        <sz val="10"/>
        <rFont val="Noto Sans CJK SC"/>
        <family val="2"/>
      </rPr>
      <t xml:space="preserve">（</t>
    </r>
    <r>
      <rPr>
        <sz val="10"/>
        <rFont val="Arial"/>
        <family val="0"/>
        <charset val="1"/>
      </rPr>
      <t xml:space="preserve">CHEST-1 Study Group</t>
    </r>
    <r>
      <rPr>
        <sz val="10"/>
        <rFont val="Noto Sans CJK SC"/>
        <family val="2"/>
      </rPr>
      <t xml:space="preserve">）</t>
    </r>
    <r>
      <rPr>
        <sz val="10"/>
        <rFont val="Arial"/>
        <family val="0"/>
        <charset val="1"/>
      </rPr>
      <t xml:space="preserve">. Riociguat for the treatment of chronic thromboembolic pulmonary hypertension. N Engl J Med 2013;369</t>
    </r>
  </si>
  <si>
    <r>
      <rPr>
        <sz val="10"/>
        <rFont val="Arial"/>
        <family val="0"/>
        <charset val="1"/>
      </rPr>
      <t xml:space="preserve">CORE </t>
    </r>
    <r>
      <rPr>
        <sz val="10"/>
        <rFont val="Noto Sans CJK SC"/>
        <family val="2"/>
      </rPr>
      <t xml:space="preserve">の書誌ページの抄録で確認。</t>
    </r>
    <r>
      <rPr>
        <sz val="10"/>
        <rFont val="Arial"/>
        <family val="0"/>
        <charset val="1"/>
      </rPr>
      <t xml:space="preserve">DOI </t>
    </r>
    <r>
      <rPr>
        <sz val="10"/>
        <rFont val="Noto Sans CJK SC"/>
        <family val="2"/>
      </rPr>
      <t xml:space="preserve">は表示が途中で切れており未確認、</t>
    </r>
    <r>
      <rPr>
        <sz val="10"/>
        <rFont val="Arial"/>
        <family val="0"/>
        <charset val="1"/>
      </rPr>
      <t xml:space="preserve">PMID</t>
    </r>
    <r>
      <rPr>
        <sz val="10"/>
        <rFont val="Noto Sans CJK SC"/>
        <family val="2"/>
      </rPr>
      <t xml:space="preserve">・頁も未確認。国内承認状況は添付文書で確認していない。</t>
    </r>
  </si>
  <si>
    <t xml:space="preserve">PV-019</t>
  </si>
  <si>
    <t xml:space="preserve">肺高血圧症</t>
  </si>
  <si>
    <r>
      <rPr>
        <sz val="10"/>
        <rFont val="Arial"/>
        <family val="0"/>
        <charset val="1"/>
      </rPr>
      <t xml:space="preserve">2022</t>
    </r>
    <r>
      <rPr>
        <sz val="10"/>
        <rFont val="Noto Sans CJK SC"/>
        <family val="2"/>
      </rPr>
      <t xml:space="preserve">年の </t>
    </r>
    <r>
      <rPr>
        <sz val="10"/>
        <rFont val="Arial"/>
        <family val="0"/>
        <charset val="1"/>
      </rPr>
      <t xml:space="preserve">ESC/ERS </t>
    </r>
    <r>
      <rPr>
        <sz val="10"/>
        <rFont val="Noto Sans CJK SC"/>
        <family val="2"/>
      </rPr>
      <t xml:space="preserve">ガイドラインは、肺高血圧症を安静時の平均肺動脈圧</t>
    </r>
    <r>
      <rPr>
        <sz val="10"/>
        <rFont val="Arial"/>
        <family val="0"/>
        <charset val="1"/>
      </rPr>
      <t xml:space="preserve">20 mmHg </t>
    </r>
    <r>
      <rPr>
        <sz val="10"/>
        <rFont val="Noto Sans CJK SC"/>
        <family val="2"/>
      </rPr>
      <t xml:space="preserve">超と定義し、肺動脈性肺高血圧症ではさらに肺血管抵抗</t>
    </r>
    <r>
      <rPr>
        <sz val="10"/>
        <rFont val="Arial"/>
        <family val="0"/>
        <charset val="1"/>
      </rPr>
      <t xml:space="preserve">2 WU </t>
    </r>
    <r>
      <rPr>
        <sz val="10"/>
        <rFont val="Noto Sans CJK SC"/>
        <family val="2"/>
      </rPr>
      <t xml:space="preserve">超と肺動脈楔入圧</t>
    </r>
    <r>
      <rPr>
        <sz val="10"/>
        <rFont val="Arial"/>
        <family val="0"/>
        <charset val="1"/>
      </rPr>
      <t xml:space="preserve">15 mmHg </t>
    </r>
    <r>
      <rPr>
        <sz val="10"/>
        <rFont val="Noto Sans CJK SC"/>
        <family val="2"/>
      </rPr>
      <t xml:space="preserve">以下を満たすこととした。</t>
    </r>
  </si>
  <si>
    <r>
      <rPr>
        <sz val="10"/>
        <rFont val="Noto Sans CJK SC"/>
        <family val="2"/>
      </rPr>
      <t xml:space="preserve">医学各論 Ⅳ</t>
    </r>
    <r>
      <rPr>
        <sz val="10"/>
        <rFont val="Arial"/>
        <family val="0"/>
        <charset val="1"/>
      </rPr>
      <t xml:space="preserve">-5-C-②</t>
    </r>
    <r>
      <rPr>
        <sz val="10"/>
        <rFont val="Noto Sans CJK SC"/>
        <family val="2"/>
      </rPr>
      <t xml:space="preserve">（肺動脈性肺高血圧症</t>
    </r>
    <r>
      <rPr>
        <sz val="10"/>
        <rFont val="Arial"/>
        <family val="0"/>
        <charset val="1"/>
      </rPr>
      <t xml:space="preserve">&lt;</t>
    </r>
    <r>
      <rPr>
        <sz val="10"/>
        <rFont val="Noto Sans CJK SC"/>
        <family val="2"/>
      </rPr>
      <t xml:space="preserve">特発性、遺伝性、続発性</t>
    </r>
    <r>
      <rPr>
        <sz val="10"/>
        <rFont val="Arial"/>
        <family val="0"/>
        <charset val="1"/>
      </rPr>
      <t xml:space="preserve">&gt;</t>
    </r>
    <r>
      <rPr>
        <sz val="10"/>
        <rFont val="Noto Sans CJK SC"/>
        <family val="2"/>
      </rPr>
      <t xml:space="preserve">、</t>
    </r>
    <r>
      <rPr>
        <sz val="10"/>
        <rFont val="Arial"/>
        <family val="0"/>
        <charset val="1"/>
      </rPr>
      <t xml:space="preserve">b</t>
    </r>
    <r>
      <rPr>
        <sz val="10"/>
        <rFont val="Noto Sans CJK SC"/>
        <family val="2"/>
      </rPr>
      <t xml:space="preserve">）</t>
    </r>
  </si>
  <si>
    <r>
      <rPr>
        <sz val="10"/>
        <rFont val="Noto Sans CJK SC"/>
        <family val="2"/>
      </rPr>
      <t xml:space="preserve">二次資料経由（</t>
    </r>
    <r>
      <rPr>
        <sz val="10"/>
        <rFont val="Arial"/>
        <family val="0"/>
        <charset val="1"/>
      </rPr>
      <t xml:space="preserve">ACC </t>
    </r>
    <r>
      <rPr>
        <sz val="10"/>
        <rFont val="Noto Sans CJK SC"/>
        <family val="2"/>
      </rPr>
      <t xml:space="preserve">の要約で確認。ガイドライン本文は未入手）。旧版の基準（平均肺動脈圧</t>
    </r>
    <r>
      <rPr>
        <sz val="10"/>
        <rFont val="Arial"/>
        <family val="0"/>
        <charset val="1"/>
      </rPr>
      <t xml:space="preserve">25 mmHg </t>
    </r>
    <r>
      <rPr>
        <sz val="10"/>
        <rFont val="Noto Sans CJK SC"/>
        <family val="2"/>
      </rPr>
      <t xml:space="preserve">以上）からの変更点は本文で確認していない。日本の </t>
    </r>
    <r>
      <rPr>
        <sz val="10"/>
        <rFont val="Arial"/>
        <family val="0"/>
        <charset val="1"/>
      </rPr>
      <t xml:space="preserve">JCS/JPCPHS 2025 </t>
    </r>
    <r>
      <rPr>
        <sz val="10"/>
        <rFont val="Noto Sans CJK SC"/>
        <family val="2"/>
      </rPr>
      <t xml:space="preserve">ガイドラインとは照合していない。</t>
    </r>
  </si>
  <si>
    <t xml:space="preserve">PV-020</t>
  </si>
  <si>
    <r>
      <rPr>
        <sz val="10"/>
        <rFont val="Noto Sans CJK SC"/>
        <family val="2"/>
      </rPr>
      <t xml:space="preserve">左心系疾患に伴う肺高血圧症は臨床分類の第</t>
    </r>
    <r>
      <rPr>
        <sz val="10"/>
        <rFont val="Arial"/>
        <family val="0"/>
        <charset val="1"/>
      </rPr>
      <t xml:space="preserve">2</t>
    </r>
    <r>
      <rPr>
        <sz val="10"/>
        <rFont val="Noto Sans CJK SC"/>
        <family val="2"/>
      </rPr>
      <t xml:space="preserve">群にあたり、肺動脈楔入圧の上昇を伴う毛細血管後性の肺高血圧症である。</t>
    </r>
  </si>
  <si>
    <r>
      <rPr>
        <sz val="10"/>
        <rFont val="Noto Sans CJK SC"/>
        <family val="2"/>
      </rPr>
      <t xml:space="preserve">医学各論 Ⅳ</t>
    </r>
    <r>
      <rPr>
        <sz val="10"/>
        <rFont val="Arial"/>
        <family val="0"/>
        <charset val="1"/>
      </rPr>
      <t xml:space="preserve">-5-C-①</t>
    </r>
    <r>
      <rPr>
        <sz val="10"/>
        <rFont val="Noto Sans CJK SC"/>
        <family val="2"/>
      </rPr>
      <t xml:space="preserve">（左心系疾患に伴う肺高血圧症、</t>
    </r>
    <r>
      <rPr>
        <sz val="10"/>
        <rFont val="Arial"/>
        <family val="0"/>
        <charset val="1"/>
      </rPr>
      <t xml:space="preserve">a</t>
    </r>
    <r>
      <rPr>
        <sz val="10"/>
        <rFont val="Noto Sans CJK SC"/>
        <family val="2"/>
      </rPr>
      <t xml:space="preserve">）</t>
    </r>
  </si>
  <si>
    <r>
      <rPr>
        <sz val="10"/>
        <rFont val="Arial"/>
        <family val="0"/>
        <charset val="1"/>
      </rPr>
      <t xml:space="preserve">ESC/ERS 2022 </t>
    </r>
    <r>
      <rPr>
        <sz val="10"/>
        <rFont val="Noto Sans CJK SC"/>
        <family val="2"/>
      </rPr>
      <t xml:space="preserve">ガイドライン本文は未入手で、二次資料（</t>
    </r>
    <r>
      <rPr>
        <sz val="10"/>
        <rFont val="Arial"/>
        <family val="0"/>
        <charset val="1"/>
      </rPr>
      <t xml:space="preserve">ACC </t>
    </r>
    <r>
      <rPr>
        <sz val="10"/>
        <rFont val="Noto Sans CJK SC"/>
        <family val="2"/>
      </rPr>
      <t xml:space="preserve">の要約）にも第</t>
    </r>
    <r>
      <rPr>
        <sz val="10"/>
        <rFont val="Arial"/>
        <family val="0"/>
        <charset val="1"/>
      </rPr>
      <t xml:space="preserve">2</t>
    </r>
    <r>
      <rPr>
        <sz val="10"/>
        <rFont val="Noto Sans CJK SC"/>
        <family val="2"/>
      </rPr>
      <t xml:space="preserve">群の血行動態の記載はない。毛細血管後性の肺高血圧の楔入圧・肺血管抵抗の閾値（孤立性・混合性の区別）は本文で確認してからカードを追加する。心不全そのものの内容は循環器 </t>
    </r>
    <r>
      <rPr>
        <sz val="10"/>
        <rFont val="Arial"/>
        <family val="0"/>
        <charset val="1"/>
      </rPr>
      <t xml:space="preserve">HF </t>
    </r>
    <r>
      <rPr>
        <sz val="10"/>
        <rFont val="Noto Sans CJK SC"/>
        <family val="2"/>
      </rPr>
      <t xml:space="preserve">で扱う。</t>
    </r>
  </si>
  <si>
    <t xml:space="preserve">PV-021</t>
  </si>
  <si>
    <t xml:space="preserve">肺動脈性肺高血圧症</t>
  </si>
  <si>
    <r>
      <rPr>
        <sz val="10"/>
        <rFont val="Noto Sans CJK SC"/>
        <family val="2"/>
      </rPr>
      <t xml:space="preserve">治療歴のない </t>
    </r>
    <r>
      <rPr>
        <sz val="10"/>
        <rFont val="Arial"/>
        <family val="0"/>
        <charset val="1"/>
      </rPr>
      <t xml:space="preserve">WHO </t>
    </r>
    <r>
      <rPr>
        <sz val="10"/>
        <rFont val="Noto Sans CJK SC"/>
        <family val="2"/>
      </rPr>
      <t xml:space="preserve">機能分類 </t>
    </r>
    <r>
      <rPr>
        <sz val="10"/>
        <rFont val="Arial"/>
        <family val="0"/>
        <charset val="1"/>
      </rPr>
      <t xml:space="preserve">II</t>
    </r>
    <r>
      <rPr>
        <sz val="10"/>
        <rFont val="Noto Sans CJK SC"/>
        <family val="2"/>
      </rPr>
      <t xml:space="preserve">〜</t>
    </r>
    <r>
      <rPr>
        <sz val="10"/>
        <rFont val="Arial"/>
        <family val="0"/>
        <charset val="1"/>
      </rPr>
      <t xml:space="preserve">III </t>
    </r>
    <r>
      <rPr>
        <sz val="10"/>
        <rFont val="Noto Sans CJK SC"/>
        <family val="2"/>
      </rPr>
      <t xml:space="preserve">度の肺動脈性肺高血圧症</t>
    </r>
    <r>
      <rPr>
        <sz val="10"/>
        <rFont val="Arial"/>
        <family val="0"/>
        <charset val="1"/>
      </rPr>
      <t xml:space="preserve">500</t>
    </r>
    <r>
      <rPr>
        <sz val="10"/>
        <rFont val="Noto Sans CJK SC"/>
        <family val="2"/>
      </rPr>
      <t xml:space="preserve">人を対象とした </t>
    </r>
    <r>
      <rPr>
        <sz val="10"/>
        <rFont val="Arial"/>
        <family val="0"/>
        <charset val="1"/>
      </rPr>
      <t xml:space="preserve">AMBITION </t>
    </r>
    <r>
      <rPr>
        <sz val="10"/>
        <rFont val="Noto Sans CJK SC"/>
        <family val="2"/>
      </rPr>
      <t xml:space="preserve">試験で、アンブリセンタンとタダラフィルの初期併用は、各単剤（合算）と比べて臨床的失敗の発生を半減させた（</t>
    </r>
    <r>
      <rPr>
        <sz val="10"/>
        <rFont val="Arial"/>
        <family val="0"/>
        <charset val="1"/>
      </rPr>
      <t xml:space="preserve">18% </t>
    </r>
    <r>
      <rPr>
        <sz val="10"/>
        <rFont val="Noto Sans CJK SC"/>
        <family val="2"/>
      </rPr>
      <t xml:space="preserve">対 </t>
    </r>
    <r>
      <rPr>
        <sz val="10"/>
        <rFont val="Arial"/>
        <family val="0"/>
        <charset val="1"/>
      </rPr>
      <t xml:space="preserve">31%</t>
    </r>
    <r>
      <rPr>
        <sz val="10"/>
        <rFont val="Noto Sans CJK SC"/>
        <family val="2"/>
      </rPr>
      <t xml:space="preserve">、ハザード比</t>
    </r>
    <r>
      <rPr>
        <sz val="10"/>
        <rFont val="Arial"/>
        <family val="0"/>
        <charset val="1"/>
      </rPr>
      <t xml:space="preserve">0.50</t>
    </r>
    <r>
      <rPr>
        <sz val="10"/>
        <rFont val="Noto Sans CJK SC"/>
        <family val="2"/>
      </rPr>
      <t xml:space="preserve">）。</t>
    </r>
  </si>
  <si>
    <t xml:space="preserve">SRC-445</t>
  </si>
  <si>
    <r>
      <rPr>
        <sz val="10"/>
        <rFont val="Arial"/>
        <family val="0"/>
        <charset val="1"/>
      </rPr>
      <t xml:space="preserve">Galiè N, Barberà JA, Frost AE, et al</t>
    </r>
    <r>
      <rPr>
        <sz val="10"/>
        <rFont val="Noto Sans CJK SC"/>
        <family val="2"/>
      </rPr>
      <t xml:space="preserve">（</t>
    </r>
    <r>
      <rPr>
        <sz val="10"/>
        <rFont val="Arial"/>
        <family val="0"/>
        <charset val="1"/>
      </rPr>
      <t xml:space="preserve">AMBITION Investigators</t>
    </r>
    <r>
      <rPr>
        <sz val="10"/>
        <rFont val="Noto Sans CJK SC"/>
        <family val="2"/>
      </rPr>
      <t xml:space="preserve">）</t>
    </r>
    <r>
      <rPr>
        <sz val="10"/>
        <rFont val="Arial"/>
        <family val="0"/>
        <charset val="1"/>
      </rPr>
      <t xml:space="preserve">. Initial Use of Ambrisentan plus Tadalafil in Pulmonary Arterial Hypertension. N Engl J Med 2015;373(9):834-844</t>
    </r>
  </si>
  <si>
    <t xml:space="preserve">10.1056/NEJMoa1413687</t>
  </si>
  <si>
    <t xml:space="preserve">26308684</t>
  </si>
  <si>
    <t xml:space="preserve">グラスゴー大学のリポジトリの抄録で確認。併用群では末梢浮腫・頭痛・鼻閉・貧血が多かった。</t>
  </si>
  <si>
    <t xml:space="preserve">PV-022</t>
  </si>
  <si>
    <r>
      <rPr>
        <sz val="10"/>
        <rFont val="Arial"/>
        <family val="0"/>
        <charset val="1"/>
      </rPr>
      <t xml:space="preserve">2022</t>
    </r>
    <r>
      <rPr>
        <sz val="10"/>
        <rFont val="Noto Sans CJK SC"/>
        <family val="2"/>
      </rPr>
      <t xml:space="preserve">年の </t>
    </r>
    <r>
      <rPr>
        <sz val="10"/>
        <rFont val="Arial"/>
        <family val="0"/>
        <charset val="1"/>
      </rPr>
      <t xml:space="preserve">ESC/ERS </t>
    </r>
    <r>
      <rPr>
        <sz val="10"/>
        <rFont val="Noto Sans CJK SC"/>
        <family val="2"/>
      </rPr>
      <t xml:space="preserve">ガイドラインでは、肺動脈性肺高血圧症の治療は、リスク評価・併存症・治療目標にもとづいて進め、初期からの併用療法と経過観察時の治療強化が標準とされた。</t>
    </r>
  </si>
  <si>
    <r>
      <rPr>
        <sz val="10"/>
        <rFont val="Noto Sans CJK SC"/>
        <family val="2"/>
      </rPr>
      <t xml:space="preserve">二次資料経由（</t>
    </r>
    <r>
      <rPr>
        <sz val="10"/>
        <rFont val="Arial"/>
        <family val="0"/>
        <charset val="1"/>
      </rPr>
      <t xml:space="preserve">ACC </t>
    </r>
    <r>
      <rPr>
        <sz val="10"/>
        <rFont val="Noto Sans CJK SC"/>
        <family val="2"/>
      </rPr>
      <t xml:space="preserve">の要約で確認）。初期併用の対象（低〜中リスクで心肺の併存症がない場合など）と推奨クラスは本文で確認していない。</t>
    </r>
  </si>
  <si>
    <t xml:space="preserve">PV-023</t>
  </si>
  <si>
    <r>
      <rPr>
        <sz val="10"/>
        <rFont val="Noto Sans CJK SC"/>
        <family val="2"/>
      </rPr>
      <t xml:space="preserve">既存の治療を続けている </t>
    </r>
    <r>
      <rPr>
        <sz val="10"/>
        <rFont val="Arial"/>
        <family val="0"/>
        <charset val="1"/>
      </rPr>
      <t xml:space="preserve">WHO </t>
    </r>
    <r>
      <rPr>
        <sz val="10"/>
        <rFont val="Noto Sans CJK SC"/>
        <family val="2"/>
      </rPr>
      <t xml:space="preserve">機能分類 </t>
    </r>
    <r>
      <rPr>
        <sz val="10"/>
        <rFont val="Arial"/>
        <family val="0"/>
        <charset val="1"/>
      </rPr>
      <t xml:space="preserve">II</t>
    </r>
    <r>
      <rPr>
        <sz val="10"/>
        <rFont val="Noto Sans CJK SC"/>
        <family val="2"/>
      </rPr>
      <t xml:space="preserve">〜</t>
    </r>
    <r>
      <rPr>
        <sz val="10"/>
        <rFont val="Arial"/>
        <family val="0"/>
        <charset val="1"/>
      </rPr>
      <t xml:space="preserve">III </t>
    </r>
    <r>
      <rPr>
        <sz val="10"/>
        <rFont val="Noto Sans CJK SC"/>
        <family val="2"/>
      </rPr>
      <t xml:space="preserve">度の肺動脈性肺高血圧症を対象とした </t>
    </r>
    <r>
      <rPr>
        <sz val="10"/>
        <rFont val="Arial"/>
        <family val="0"/>
        <charset val="1"/>
      </rPr>
      <t xml:space="preserve">STELLAR </t>
    </r>
    <r>
      <rPr>
        <sz val="10"/>
        <rFont val="Noto Sans CJK SC"/>
        <family val="2"/>
      </rPr>
      <t xml:space="preserve">試験で、アクチビンシグナル阻害薬ソタテルセプトの</t>
    </r>
    <r>
      <rPr>
        <sz val="10"/>
        <rFont val="Arial"/>
        <family val="0"/>
        <charset val="1"/>
      </rPr>
      <t xml:space="preserve">3</t>
    </r>
    <r>
      <rPr>
        <sz val="10"/>
        <rFont val="Noto Sans CJK SC"/>
        <family val="2"/>
      </rPr>
      <t xml:space="preserve">週ごとの皮下注射は、</t>
    </r>
    <r>
      <rPr>
        <sz val="10"/>
        <rFont val="Arial"/>
        <family val="0"/>
        <charset val="1"/>
      </rPr>
      <t xml:space="preserve">24</t>
    </r>
    <r>
      <rPr>
        <sz val="10"/>
        <rFont val="Noto Sans CJK SC"/>
        <family val="2"/>
      </rPr>
      <t xml:space="preserve">週の</t>
    </r>
    <r>
      <rPr>
        <sz val="10"/>
        <rFont val="Arial"/>
        <family val="0"/>
        <charset val="1"/>
      </rPr>
      <t xml:space="preserve">6</t>
    </r>
    <r>
      <rPr>
        <sz val="10"/>
        <rFont val="Noto Sans CJK SC"/>
        <family val="2"/>
      </rPr>
      <t xml:space="preserve">分間歩行距離をプラセボより延ばした（差の推定値</t>
    </r>
    <r>
      <rPr>
        <sz val="10"/>
        <rFont val="Arial"/>
        <family val="0"/>
        <charset val="1"/>
      </rPr>
      <t xml:space="preserve">40.8 m</t>
    </r>
    <r>
      <rPr>
        <sz val="10"/>
        <rFont val="Noto Sans CJK SC"/>
        <family val="2"/>
      </rPr>
      <t xml:space="preserve">）。</t>
    </r>
  </si>
  <si>
    <t xml:space="preserve">SRC-446</t>
  </si>
  <si>
    <r>
      <rPr>
        <sz val="10"/>
        <rFont val="Arial"/>
        <family val="0"/>
        <charset val="1"/>
      </rPr>
      <t xml:space="preserve">Hoeper MM, Badesch DB, Ghofrani HA, et al</t>
    </r>
    <r>
      <rPr>
        <sz val="10"/>
        <rFont val="Noto Sans CJK SC"/>
        <family val="2"/>
      </rPr>
      <t xml:space="preserve">（</t>
    </r>
    <r>
      <rPr>
        <sz val="10"/>
        <rFont val="Arial"/>
        <family val="0"/>
        <charset val="1"/>
      </rPr>
      <t xml:space="preserve">STELLAR Trial Investigators</t>
    </r>
    <r>
      <rPr>
        <sz val="10"/>
        <rFont val="Noto Sans CJK SC"/>
        <family val="2"/>
      </rPr>
      <t xml:space="preserve">）</t>
    </r>
    <r>
      <rPr>
        <sz val="10"/>
        <rFont val="Arial"/>
        <family val="0"/>
        <charset val="1"/>
      </rPr>
      <t xml:space="preserve">. Phase 3 Trial of Sotatercept for Treatment of Pulmonary Arterial Hypertension. N Engl J Med 2023;388</t>
    </r>
  </si>
  <si>
    <t xml:space="preserve">10.1056/NEJMoa2213558</t>
  </si>
  <si>
    <t xml:space="preserve">36877098</t>
  </si>
  <si>
    <r>
      <rPr>
        <sz val="10"/>
        <rFont val="Noto Sans CJK SC"/>
        <family val="2"/>
      </rPr>
      <t xml:space="preserve">リポジトリ（</t>
    </r>
    <r>
      <rPr>
        <sz val="10"/>
        <rFont val="Arial"/>
        <family val="0"/>
        <charset val="1"/>
      </rPr>
      <t xml:space="preserve">DZL</t>
    </r>
    <r>
      <rPr>
        <sz val="10"/>
        <rFont val="Noto Sans CJK SC"/>
        <family val="2"/>
      </rPr>
      <t xml:space="preserve">）の抄録で確認。鼻出血・めまい・毛細血管拡張・ヘモグロビン増加・血小板減少・血圧上昇が多かった。国内では</t>
    </r>
    <r>
      <rPr>
        <sz val="10"/>
        <rFont val="Arial"/>
        <family val="0"/>
        <charset val="1"/>
      </rPr>
      <t xml:space="preserve">2025</t>
    </r>
    <r>
      <rPr>
        <sz val="10"/>
        <rFont val="Noto Sans CJK SC"/>
        <family val="2"/>
      </rPr>
      <t xml:space="preserve">年</t>
    </r>
    <r>
      <rPr>
        <sz val="10"/>
        <rFont val="Arial"/>
        <family val="0"/>
        <charset val="1"/>
      </rPr>
      <t xml:space="preserve">6</t>
    </r>
    <r>
      <rPr>
        <sz val="10"/>
        <rFont val="Noto Sans CJK SC"/>
        <family val="2"/>
      </rPr>
      <t xml:space="preserve">月に承認（販売名エアウィン）との報道があるが、添付文書で確認していない。</t>
    </r>
  </si>
  <si>
    <t xml:space="preserve">PV-024</t>
  </si>
  <si>
    <r>
      <rPr>
        <sz val="10"/>
        <rFont val="Arial"/>
        <family val="0"/>
        <charset val="1"/>
      </rPr>
      <t xml:space="preserve">2022</t>
    </r>
    <r>
      <rPr>
        <sz val="10"/>
        <rFont val="Noto Sans CJK SC"/>
        <family val="2"/>
      </rPr>
      <t xml:space="preserve">年の </t>
    </r>
    <r>
      <rPr>
        <sz val="10"/>
        <rFont val="Arial"/>
        <family val="0"/>
        <charset val="1"/>
      </rPr>
      <t xml:space="preserve">ESC/ERS </t>
    </r>
    <r>
      <rPr>
        <sz val="10"/>
        <rFont val="Noto Sans CJK SC"/>
        <family val="2"/>
      </rPr>
      <t xml:space="preserve">ガイドラインでは、肺高血圧症の妊婦は多職種のそろった肺高血圧症センターで管理し、エンドセリン受容体拮抗薬・リオシグアト・セレキシパグは中止するとされた。</t>
    </r>
  </si>
  <si>
    <r>
      <rPr>
        <sz val="10"/>
        <rFont val="Noto Sans CJK SC"/>
        <family val="2"/>
      </rPr>
      <t xml:space="preserve">二次資料経由（</t>
    </r>
    <r>
      <rPr>
        <sz val="10"/>
        <rFont val="Arial"/>
        <family val="0"/>
        <charset val="1"/>
      </rPr>
      <t xml:space="preserve">ACC </t>
    </r>
    <r>
      <rPr>
        <sz val="10"/>
        <rFont val="Noto Sans CJK SC"/>
        <family val="2"/>
      </rPr>
      <t xml:space="preserve">の要約で確認）。カルシウム拮抗薬・</t>
    </r>
    <r>
      <rPr>
        <sz val="10"/>
        <rFont val="Arial"/>
        <family val="0"/>
        <charset val="1"/>
      </rPr>
      <t xml:space="preserve">PDE5 </t>
    </r>
    <r>
      <rPr>
        <sz val="10"/>
        <rFont val="Noto Sans CJK SC"/>
        <family val="2"/>
      </rPr>
      <t xml:space="preserve">阻害薬・プロスタサイクリン製剤はエビデンスは限られるが安全と考えられている。</t>
    </r>
  </si>
  <si>
    <t xml:space="preserve">PV-025</t>
  </si>
  <si>
    <t xml:space="preserve">肺疾患あるいは低酸素血症に続発する肺高血圧症</t>
  </si>
  <si>
    <r>
      <rPr>
        <sz val="10"/>
        <rFont val="Noto Sans CJK SC"/>
        <family val="2"/>
      </rPr>
      <t xml:space="preserve">右心カテーテルで確認した間質性肺疾患に伴う肺高血圧症</t>
    </r>
    <r>
      <rPr>
        <sz val="10"/>
        <rFont val="Arial"/>
        <family val="0"/>
        <charset val="1"/>
      </rPr>
      <t xml:space="preserve">326</t>
    </r>
    <r>
      <rPr>
        <sz val="10"/>
        <rFont val="Noto Sans CJK SC"/>
        <family val="2"/>
      </rPr>
      <t xml:space="preserve">人を対象とした </t>
    </r>
    <r>
      <rPr>
        <sz val="10"/>
        <rFont val="Arial"/>
        <family val="0"/>
        <charset val="1"/>
      </rPr>
      <t xml:space="preserve">INCREASE </t>
    </r>
    <r>
      <rPr>
        <sz val="10"/>
        <rFont val="Noto Sans CJK SC"/>
        <family val="2"/>
      </rPr>
      <t xml:space="preserve">試験で、トレプロスチニル吸入は</t>
    </r>
    <r>
      <rPr>
        <sz val="10"/>
        <rFont val="Arial"/>
        <family val="0"/>
        <charset val="1"/>
      </rPr>
      <t xml:space="preserve">16</t>
    </r>
    <r>
      <rPr>
        <sz val="10"/>
        <rFont val="Noto Sans CJK SC"/>
        <family val="2"/>
      </rPr>
      <t xml:space="preserve">週の</t>
    </r>
    <r>
      <rPr>
        <sz val="10"/>
        <rFont val="Arial"/>
        <family val="0"/>
        <charset val="1"/>
      </rPr>
      <t xml:space="preserve">6</t>
    </r>
    <r>
      <rPr>
        <sz val="10"/>
        <rFont val="Noto Sans CJK SC"/>
        <family val="2"/>
      </rPr>
      <t xml:space="preserve">分間歩行距離をプラセボより</t>
    </r>
    <r>
      <rPr>
        <sz val="10"/>
        <rFont val="Arial"/>
        <family val="0"/>
        <charset val="1"/>
      </rPr>
      <t xml:space="preserve">31.12 m </t>
    </r>
    <r>
      <rPr>
        <sz val="10"/>
        <rFont val="Noto Sans CJK SC"/>
        <family val="2"/>
      </rPr>
      <t xml:space="preserve">延ばし、臨床的な悪化を減らした（</t>
    </r>
    <r>
      <rPr>
        <sz val="10"/>
        <rFont val="Arial"/>
        <family val="0"/>
        <charset val="1"/>
      </rPr>
      <t xml:space="preserve">22.7% </t>
    </r>
    <r>
      <rPr>
        <sz val="10"/>
        <rFont val="Noto Sans CJK SC"/>
        <family val="2"/>
      </rPr>
      <t xml:space="preserve">対 </t>
    </r>
    <r>
      <rPr>
        <sz val="10"/>
        <rFont val="Arial"/>
        <family val="0"/>
        <charset val="1"/>
      </rPr>
      <t xml:space="preserve">33.1%</t>
    </r>
    <r>
      <rPr>
        <sz val="10"/>
        <rFont val="Noto Sans CJK SC"/>
        <family val="2"/>
      </rPr>
      <t xml:space="preserve">）。</t>
    </r>
  </si>
  <si>
    <r>
      <rPr>
        <sz val="10"/>
        <rFont val="Noto Sans CJK SC"/>
        <family val="2"/>
      </rPr>
      <t xml:space="preserve">医学各論 Ⅳ</t>
    </r>
    <r>
      <rPr>
        <sz val="10"/>
        <rFont val="Arial"/>
        <family val="0"/>
        <charset val="1"/>
      </rPr>
      <t xml:space="preserve">-5-C-③</t>
    </r>
    <r>
      <rPr>
        <sz val="10"/>
        <rFont val="Noto Sans CJK SC"/>
        <family val="2"/>
      </rPr>
      <t xml:space="preserve">（肺疾患あるいは低酸素血症に続発する肺高血圧症、</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</si>
  <si>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TBL-01-00-226 (id: JlvnlzQ)</t>
    </r>
    <r>
      <rPr>
        <sz val="10"/>
        <rFont val="Noto Sans CJK SC"/>
        <family val="2"/>
      </rPr>
      <t xml:space="preserve">；</t>
    </r>
    <r>
      <rPr>
        <sz val="10"/>
        <rFont val="Arial"/>
        <family val="0"/>
        <charset val="1"/>
      </rPr>
      <t xml:space="preserve">TBL-01-00-218 (id: JlvnlyY)</t>
    </r>
  </si>
  <si>
    <t xml:space="preserve">SRC-447</t>
  </si>
  <si>
    <t xml:space="preserve">Waxman A, Restrepo-Jaramillo R, Thenappan T, et al. Inhaled Treprostinil in Pulmonary Hypertension Due to Interstitial Lung Disease. N Engl J Med 2021;384(4):325-334</t>
  </si>
  <si>
    <t xml:space="preserve">10.1056/NEJMoa2008470</t>
  </si>
  <si>
    <t xml:space="preserve">33440084</t>
  </si>
  <si>
    <t xml:space="preserve">ミネソタ大学の書誌ページの抄録で確認。国内でのトレプロスチニル吸入製剤の承認状況は確認していない。</t>
  </si>
  <si>
    <t xml:space="preserve">PV-026</t>
  </si>
  <si>
    <r>
      <rPr>
        <sz val="10"/>
        <rFont val="Arial"/>
        <family val="0"/>
        <charset val="1"/>
      </rPr>
      <t xml:space="preserve">2022</t>
    </r>
    <r>
      <rPr>
        <sz val="10"/>
        <rFont val="Noto Sans CJK SC"/>
        <family val="2"/>
      </rPr>
      <t xml:space="preserve">年の </t>
    </r>
    <r>
      <rPr>
        <sz val="10"/>
        <rFont val="Arial"/>
        <family val="0"/>
        <charset val="1"/>
      </rPr>
      <t xml:space="preserve">ESC/ERS </t>
    </r>
    <r>
      <rPr>
        <sz val="10"/>
        <rFont val="Noto Sans CJK SC"/>
        <family val="2"/>
      </rPr>
      <t xml:space="preserve">ガイドラインは、肺疾患に伴う肺高血圧症（第</t>
    </r>
    <r>
      <rPr>
        <sz val="10"/>
        <rFont val="Arial"/>
        <family val="0"/>
        <charset val="1"/>
      </rPr>
      <t xml:space="preserve">3</t>
    </r>
    <r>
      <rPr>
        <sz val="10"/>
        <rFont val="Noto Sans CJK SC"/>
        <family val="2"/>
      </rPr>
      <t xml:space="preserve">群）に初めて薬物療法の推奨を設けた。治療はまず肺疾患の最適化から始め、重症の間質性肺疾患に伴う肺高血圧症では、肺高血圧症センターで個別に判断したうえで </t>
    </r>
    <r>
      <rPr>
        <sz val="10"/>
        <rFont val="Arial"/>
        <family val="0"/>
        <charset val="1"/>
      </rPr>
      <t xml:space="preserve">PDE5 </t>
    </r>
    <r>
      <rPr>
        <sz val="10"/>
        <rFont val="Noto Sans CJK SC"/>
        <family val="2"/>
      </rPr>
      <t xml:space="preserve">阻害薬を考慮してよいとした。</t>
    </r>
  </si>
  <si>
    <r>
      <rPr>
        <sz val="10"/>
        <rFont val="Noto Sans CJK SC"/>
        <family val="2"/>
      </rPr>
      <t xml:space="preserve">二次資料経由（</t>
    </r>
    <r>
      <rPr>
        <sz val="10"/>
        <rFont val="Arial"/>
        <family val="0"/>
        <charset val="1"/>
      </rPr>
      <t xml:space="preserve">ACC </t>
    </r>
    <r>
      <rPr>
        <sz val="10"/>
        <rFont val="Noto Sans CJK SC"/>
        <family val="2"/>
      </rPr>
      <t xml:space="preserve">の要約で確認）。根拠は間質性肺疾患での</t>
    </r>
    <r>
      <rPr>
        <sz val="10"/>
        <rFont val="Arial"/>
        <family val="0"/>
        <charset val="1"/>
      </rPr>
      <t xml:space="preserve">1</t>
    </r>
    <r>
      <rPr>
        <sz val="10"/>
        <rFont val="Noto Sans CJK SC"/>
        <family val="2"/>
      </rPr>
      <t xml:space="preserve">つの陽性 </t>
    </r>
    <r>
      <rPr>
        <sz val="10"/>
        <rFont val="Arial"/>
        <family val="0"/>
        <charset val="1"/>
      </rPr>
      <t xml:space="preserve">RCT </t>
    </r>
    <r>
      <rPr>
        <sz val="10"/>
        <rFont val="Noto Sans CJK SC"/>
        <family val="2"/>
      </rPr>
      <t xml:space="preserve">とされる（</t>
    </r>
    <r>
      <rPr>
        <sz val="10"/>
        <rFont val="Arial"/>
        <family val="0"/>
        <charset val="1"/>
      </rPr>
      <t xml:space="preserve">SRC-447 </t>
    </r>
    <r>
      <rPr>
        <sz val="10"/>
        <rFont val="Noto Sans CJK SC"/>
        <family val="2"/>
      </rPr>
      <t xml:space="preserve">の </t>
    </r>
    <r>
      <rPr>
        <sz val="10"/>
        <rFont val="Arial"/>
        <family val="0"/>
        <charset val="1"/>
      </rPr>
      <t xml:space="preserve">INCREASE </t>
    </r>
    <r>
      <rPr>
        <sz val="10"/>
        <rFont val="Noto Sans CJK SC"/>
        <family val="2"/>
      </rPr>
      <t xml:space="preserve">試験と考えられるが、本文で確認していない）。</t>
    </r>
  </si>
  <si>
    <t xml:space="preserve">PV-027</t>
  </si>
  <si>
    <t xml:space="preserve">肺性心</t>
  </si>
  <si>
    <r>
      <rPr>
        <sz val="10"/>
        <rFont val="Noto Sans CJK SC"/>
        <family val="2"/>
      </rPr>
      <t xml:space="preserve">英国 </t>
    </r>
    <r>
      <rPr>
        <sz val="10"/>
        <rFont val="Arial"/>
        <family val="0"/>
        <charset val="1"/>
      </rPr>
      <t xml:space="preserve">MRC </t>
    </r>
    <r>
      <rPr>
        <sz val="10"/>
        <rFont val="Noto Sans CJK SC"/>
        <family val="2"/>
      </rPr>
      <t xml:space="preserve">の試験（</t>
    </r>
    <r>
      <rPr>
        <sz val="10"/>
        <rFont val="Arial"/>
        <family val="0"/>
        <charset val="1"/>
      </rPr>
      <t xml:space="preserve">1981</t>
    </r>
    <r>
      <rPr>
        <sz val="10"/>
        <rFont val="Noto Sans CJK SC"/>
        <family val="2"/>
      </rPr>
      <t xml:space="preserve">年）で、慢性気管支炎・肺気腫による慢性の低酸素性肺性心（高度の低酸素血症と </t>
    </r>
    <r>
      <rPr>
        <sz val="10"/>
        <rFont val="Arial"/>
        <family val="0"/>
        <charset val="1"/>
      </rPr>
      <t xml:space="preserve">CO2 </t>
    </r>
    <r>
      <rPr>
        <sz val="10"/>
        <rFont val="Noto Sans CJK SC"/>
        <family val="2"/>
      </rPr>
      <t xml:space="preserve">貯留、うっ血性心不全の既往）の</t>
    </r>
    <r>
      <rPr>
        <sz val="10"/>
        <rFont val="Arial"/>
        <family val="0"/>
        <charset val="1"/>
      </rPr>
      <t xml:space="preserve">70</t>
    </r>
    <r>
      <rPr>
        <sz val="10"/>
        <rFont val="Noto Sans CJK SC"/>
        <family val="2"/>
      </rPr>
      <t xml:space="preserve">歳未満の患者</t>
    </r>
    <r>
      <rPr>
        <sz val="10"/>
        <rFont val="Arial"/>
        <family val="0"/>
        <charset val="1"/>
      </rPr>
      <t xml:space="preserve">87</t>
    </r>
    <r>
      <rPr>
        <sz val="10"/>
        <rFont val="Noto Sans CJK SC"/>
        <family val="2"/>
      </rPr>
      <t xml:space="preserve">人に、</t>
    </r>
    <r>
      <rPr>
        <sz val="10"/>
        <rFont val="Arial"/>
        <family val="0"/>
        <charset val="1"/>
      </rPr>
      <t xml:space="preserve">1</t>
    </r>
    <r>
      <rPr>
        <sz val="10"/>
        <rFont val="Noto Sans CJK SC"/>
        <family val="2"/>
      </rPr>
      <t xml:space="preserve">日</t>
    </r>
    <r>
      <rPr>
        <sz val="10"/>
        <rFont val="Arial"/>
        <family val="0"/>
        <charset val="1"/>
      </rPr>
      <t xml:space="preserve">15</t>
    </r>
    <r>
      <rPr>
        <sz val="10"/>
        <rFont val="Noto Sans CJK SC"/>
        <family val="2"/>
      </rPr>
      <t xml:space="preserve">時間以上の在宅酸素療法を行うと、</t>
    </r>
    <r>
      <rPr>
        <sz val="10"/>
        <rFont val="Arial"/>
        <family val="0"/>
        <charset val="1"/>
      </rPr>
      <t xml:space="preserve">5</t>
    </r>
    <r>
      <rPr>
        <sz val="10"/>
        <rFont val="Noto Sans CJK SC"/>
        <family val="2"/>
      </rPr>
      <t xml:space="preserve">年間の死亡は</t>
    </r>
    <r>
      <rPr>
        <sz val="10"/>
        <rFont val="Arial"/>
        <family val="0"/>
        <charset val="1"/>
      </rPr>
      <t xml:space="preserve">42</t>
    </r>
    <r>
      <rPr>
        <sz val="10"/>
        <rFont val="Noto Sans CJK SC"/>
        <family val="2"/>
      </rPr>
      <t xml:space="preserve">人中</t>
    </r>
    <r>
      <rPr>
        <sz val="10"/>
        <rFont val="Arial"/>
        <family val="0"/>
        <charset val="1"/>
      </rPr>
      <t xml:space="preserve">19</t>
    </r>
    <r>
      <rPr>
        <sz val="10"/>
        <rFont val="Noto Sans CJK SC"/>
        <family val="2"/>
      </rPr>
      <t xml:space="preserve">人で、対照の</t>
    </r>
    <r>
      <rPr>
        <sz val="10"/>
        <rFont val="Arial"/>
        <family val="0"/>
        <charset val="1"/>
      </rPr>
      <t xml:space="preserve">45</t>
    </r>
    <r>
      <rPr>
        <sz val="10"/>
        <rFont val="Noto Sans CJK SC"/>
        <family val="2"/>
      </rPr>
      <t xml:space="preserve">人中</t>
    </r>
    <r>
      <rPr>
        <sz val="10"/>
        <rFont val="Arial"/>
        <family val="0"/>
        <charset val="1"/>
      </rPr>
      <t xml:space="preserve">30</t>
    </r>
    <r>
      <rPr>
        <sz val="10"/>
        <rFont val="Noto Sans CJK SC"/>
        <family val="2"/>
      </rPr>
      <t xml:space="preserve">人より少なかった。</t>
    </r>
  </si>
  <si>
    <r>
      <rPr>
        <sz val="10"/>
        <rFont val="Noto Sans CJK SC"/>
        <family val="2"/>
      </rPr>
      <t xml:space="preserve">医学各論 Ⅳ</t>
    </r>
    <r>
      <rPr>
        <sz val="10"/>
        <rFont val="Arial"/>
        <family val="0"/>
        <charset val="1"/>
      </rPr>
      <t xml:space="preserve">-5-D</t>
    </r>
    <r>
      <rPr>
        <sz val="10"/>
        <rFont val="Noto Sans CJK SC"/>
        <family val="2"/>
      </rPr>
      <t xml:space="preserve">（肺性心、</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</si>
  <si>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TBL-01-00-224 (id: Jlvnly8)</t>
    </r>
    <r>
      <rPr>
        <sz val="10"/>
        <rFont val="Noto Sans CJK SC"/>
        <family val="2"/>
      </rPr>
      <t xml:space="preserve">；</t>
    </r>
    <r>
      <rPr>
        <sz val="10"/>
        <rFont val="Arial"/>
        <family val="0"/>
        <charset val="1"/>
      </rPr>
      <t xml:space="preserve">TBL-02-06-026 (id: JlAKpik)</t>
    </r>
  </si>
  <si>
    <t xml:space="preserve">SRC-448</t>
  </si>
  <si>
    <t xml:space="preserve">Medical Research Council Working Party. Long term domiciliary oxygen therapy in chronic hypoxic cor pulmonale complicating chronic bronchitis and emphysema. Lancet 1981;317(8222):681-686</t>
  </si>
  <si>
    <t xml:space="preserve">10.1016/S0140-6736(81)91970-X</t>
  </si>
  <si>
    <r>
      <rPr>
        <sz val="10"/>
        <rFont val="Arial"/>
        <family val="0"/>
        <charset val="1"/>
      </rPr>
      <t xml:space="preserve">PEDro </t>
    </r>
    <r>
      <rPr>
        <sz val="10"/>
        <rFont val="Noto Sans CJK SC"/>
        <family val="2"/>
      </rPr>
      <t xml:space="preserve">の書誌ページの抄録で確認。</t>
    </r>
    <r>
      <rPr>
        <sz val="10"/>
        <rFont val="Arial"/>
        <family val="0"/>
        <charset val="1"/>
      </rPr>
      <t xml:space="preserve">PMID </t>
    </r>
    <r>
      <rPr>
        <sz val="10"/>
        <rFont val="Noto Sans CJK SC"/>
        <family val="2"/>
      </rPr>
      <t xml:space="preserve">未確認。酸素は通常、鼻カニュラで</t>
    </r>
    <r>
      <rPr>
        <sz val="10"/>
        <rFont val="Arial"/>
        <family val="0"/>
        <charset val="1"/>
      </rPr>
      <t xml:space="preserve">2 L/</t>
    </r>
    <r>
      <rPr>
        <sz val="10"/>
        <rFont val="Noto Sans CJK SC"/>
        <family val="2"/>
      </rPr>
      <t xml:space="preserve">分。男性では効果が現れるまで約</t>
    </r>
    <r>
      <rPr>
        <sz val="10"/>
        <rFont val="Arial"/>
        <family val="0"/>
        <charset val="1"/>
      </rPr>
      <t xml:space="preserve">500</t>
    </r>
    <r>
      <rPr>
        <sz val="10"/>
        <rFont val="Noto Sans CJK SC"/>
        <family val="2"/>
      </rPr>
      <t xml:space="preserve">日を要した。</t>
    </r>
  </si>
  <si>
    <t xml:space="preserve">PV-028</t>
  </si>
  <si>
    <r>
      <rPr>
        <sz val="10"/>
        <rFont val="Noto Sans CJK SC"/>
        <family val="2"/>
      </rPr>
      <t xml:space="preserve">英国 </t>
    </r>
    <r>
      <rPr>
        <sz val="10"/>
        <rFont val="Arial"/>
        <family val="0"/>
        <charset val="1"/>
      </rPr>
      <t xml:space="preserve">MRC </t>
    </r>
    <r>
      <rPr>
        <sz val="10"/>
        <rFont val="Noto Sans CJK SC"/>
        <family val="2"/>
      </rPr>
      <t xml:space="preserve">の在宅酸素療法の試験では、死亡は動脈血 </t>
    </r>
    <r>
      <rPr>
        <sz val="10"/>
        <rFont val="Arial"/>
        <family val="0"/>
        <charset val="1"/>
      </rPr>
      <t xml:space="preserve">CO2 </t>
    </r>
    <r>
      <rPr>
        <sz val="10"/>
        <rFont val="Noto Sans CJK SC"/>
        <family val="2"/>
      </rPr>
      <t xml:space="preserve">分圧と赤血球量を組み合わせた指標で一部予測され、酸素療法は呼吸不全の増悪による入院日数や就労には影響しなかった。</t>
    </r>
  </si>
  <si>
    <t xml:space="preserve">抄録で確認。</t>
  </si>
  <si>
    <t xml:space="preserve">PV-029</t>
  </si>
  <si>
    <t xml:space="preserve">肺動静脈瘻</t>
  </si>
  <si>
    <r>
      <rPr>
        <sz val="10"/>
        <rFont val="Arial"/>
        <family val="0"/>
        <charset val="1"/>
      </rPr>
      <t xml:space="preserve">2020</t>
    </r>
    <r>
      <rPr>
        <sz val="10"/>
        <rFont val="Noto Sans CJK SC"/>
        <family val="2"/>
      </rPr>
      <t xml:space="preserve">年の第</t>
    </r>
    <r>
      <rPr>
        <sz val="10"/>
        <rFont val="Arial"/>
        <family val="0"/>
        <charset val="1"/>
      </rPr>
      <t xml:space="preserve">2</t>
    </r>
    <r>
      <rPr>
        <sz val="10"/>
        <rFont val="Noto Sans CJK SC"/>
        <family val="2"/>
      </rPr>
      <t xml:space="preserve">版国際 </t>
    </r>
    <r>
      <rPr>
        <sz val="10"/>
        <rFont val="Arial"/>
        <family val="0"/>
        <charset val="1"/>
      </rPr>
      <t xml:space="preserve">HHT </t>
    </r>
    <r>
      <rPr>
        <sz val="10"/>
        <rFont val="Noto Sans CJK SC"/>
        <family val="2"/>
      </rPr>
      <t xml:space="preserve">ガイドラインは、遺伝性出血性毛細血管拡張症（</t>
    </r>
    <r>
      <rPr>
        <sz val="10"/>
        <rFont val="Arial"/>
        <family val="0"/>
        <charset val="1"/>
      </rPr>
      <t xml:space="preserve">HHT</t>
    </r>
    <r>
      <rPr>
        <sz val="10"/>
        <rFont val="Noto Sans CJK SC"/>
        <family val="2"/>
      </rPr>
      <t xml:space="preserve">）の、またはその可能性がある無症状の小児に、診断時に胸部 </t>
    </r>
    <r>
      <rPr>
        <sz val="10"/>
        <rFont val="Arial"/>
        <family val="0"/>
        <charset val="1"/>
      </rPr>
      <t xml:space="preserve">X </t>
    </r>
    <r>
      <rPr>
        <sz val="10"/>
        <rFont val="Noto Sans CJK SC"/>
        <family val="2"/>
      </rPr>
      <t xml:space="preserve">線とパルスオキシメトリ、または経胸壁コントラスト心エコーで肺動静脈奇形のスクリーニングを行うことを強く推奨した。</t>
    </r>
    <r>
      <rPr>
        <sz val="10"/>
        <rFont val="Arial"/>
        <family val="0"/>
        <charset val="1"/>
      </rPr>
      <t xml:space="preserve">CT </t>
    </r>
    <r>
      <rPr>
        <sz val="10"/>
        <rFont val="Noto Sans CJK SC"/>
        <family val="2"/>
      </rPr>
      <t xml:space="preserve">はスクリーニングには勧めないが、スクリーニング陽性の場合の確認検査とされる。</t>
    </r>
  </si>
  <si>
    <r>
      <rPr>
        <sz val="10"/>
        <rFont val="Noto Sans CJK SC"/>
        <family val="2"/>
      </rPr>
      <t xml:space="preserve">医学各論 Ⅳ</t>
    </r>
    <r>
      <rPr>
        <sz val="10"/>
        <rFont val="Arial"/>
        <family val="0"/>
        <charset val="1"/>
      </rPr>
      <t xml:space="preserve">-5-E</t>
    </r>
    <r>
      <rPr>
        <sz val="10"/>
        <rFont val="Noto Sans CJK SC"/>
        <family val="2"/>
      </rPr>
      <t xml:space="preserve">（肺動静脈瘻、</t>
    </r>
    <r>
      <rPr>
        <sz val="10"/>
        <rFont val="Arial"/>
        <family val="0"/>
        <charset val="1"/>
      </rPr>
      <t xml:space="preserve">b</t>
    </r>
    <r>
      <rPr>
        <sz val="10"/>
        <rFont val="Noto Sans CJK SC"/>
        <family val="2"/>
      </rPr>
      <t xml:space="preserve">）</t>
    </r>
  </si>
  <si>
    <t xml:space="preserve">SRC-449</t>
  </si>
  <si>
    <r>
      <rPr>
        <sz val="10"/>
        <rFont val="Arial"/>
        <family val="0"/>
        <charset val="1"/>
      </rPr>
      <t xml:space="preserve">Faughnan ME, Mager JJ, Hetts SW, et al. Second International Guidelines for the Diagnosis and Management of Hereditary Hemorrhagic Telangiectasia. Ann Intern Med 2020;173</t>
    </r>
    <r>
      <rPr>
        <sz val="10"/>
        <rFont val="Noto Sans CJK SC"/>
        <family val="2"/>
      </rPr>
      <t xml:space="preserve">（</t>
    </r>
    <r>
      <rPr>
        <sz val="10"/>
        <rFont val="Arial"/>
        <family val="0"/>
        <charset val="1"/>
      </rPr>
      <t xml:space="preserve">2020</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8</t>
    </r>
    <r>
      <rPr>
        <sz val="10"/>
        <rFont val="Noto Sans CJK SC"/>
        <family val="2"/>
      </rPr>
      <t xml:space="preserve">日 早期公開）</t>
    </r>
  </si>
  <si>
    <t xml:space="preserve">10.7326/M20-1443</t>
  </si>
  <si>
    <r>
      <rPr>
        <sz val="10"/>
        <rFont val="Arial"/>
        <family val="0"/>
        <charset val="1"/>
      </rPr>
      <t xml:space="preserve">HHT </t>
    </r>
    <r>
      <rPr>
        <sz val="10"/>
        <rFont val="Noto Sans CJK SC"/>
        <family val="2"/>
      </rPr>
      <t xml:space="preserve">ガイドライン公式サイトの補足資料（小児・妊娠の章）で確認。成人のスクリーニングの推奨は本文の該当部分で確認していない。</t>
    </r>
    <r>
      <rPr>
        <sz val="10"/>
        <rFont val="Arial"/>
        <family val="0"/>
        <charset val="1"/>
      </rPr>
      <t xml:space="preserve">PMID</t>
    </r>
    <r>
      <rPr>
        <sz val="10"/>
        <rFont val="Noto Sans CJK SC"/>
        <family val="2"/>
      </rPr>
      <t xml:space="preserve">・頁未確認。</t>
    </r>
  </si>
  <si>
    <t xml:space="preserve">PV-030</t>
  </si>
  <si>
    <r>
      <rPr>
        <sz val="10"/>
        <rFont val="Arial"/>
        <family val="0"/>
        <charset val="1"/>
      </rPr>
      <t xml:space="preserve">2020</t>
    </r>
    <r>
      <rPr>
        <sz val="10"/>
        <rFont val="Noto Sans CJK SC"/>
        <family val="2"/>
      </rPr>
      <t xml:space="preserve">年の第</t>
    </r>
    <r>
      <rPr>
        <sz val="10"/>
        <rFont val="Arial"/>
        <family val="0"/>
        <charset val="1"/>
      </rPr>
      <t xml:space="preserve">2</t>
    </r>
    <r>
      <rPr>
        <sz val="10"/>
        <rFont val="Noto Sans CJK SC"/>
        <family val="2"/>
      </rPr>
      <t xml:space="preserve">版国際 </t>
    </r>
    <r>
      <rPr>
        <sz val="10"/>
        <rFont val="Arial"/>
        <family val="0"/>
        <charset val="1"/>
      </rPr>
      <t xml:space="preserve">HHT </t>
    </r>
    <r>
      <rPr>
        <sz val="10"/>
        <rFont val="Noto Sans CJK SC"/>
        <family val="2"/>
      </rPr>
      <t xml:space="preserve">ガイドラインは、小児の大きな肺動静脈奇形や酸素飽和度の低下を伴うものを治療して重い合併症を防ぐことを強く推奨し、流入動脈の径が</t>
    </r>
    <r>
      <rPr>
        <sz val="10"/>
        <rFont val="Arial"/>
        <family val="0"/>
        <charset val="1"/>
      </rPr>
      <t xml:space="preserve">3 mm </t>
    </r>
    <r>
      <rPr>
        <sz val="10"/>
        <rFont val="Noto Sans CJK SC"/>
        <family val="2"/>
      </rPr>
      <t xml:space="preserve">以上のものは塞栓術の対象とした。</t>
    </r>
  </si>
  <si>
    <r>
      <rPr>
        <sz val="10"/>
        <rFont val="Noto Sans CJK SC"/>
        <family val="2"/>
      </rPr>
      <t xml:space="preserve">補足資料で確認。無症状の小児では通常</t>
    </r>
    <r>
      <rPr>
        <sz val="10"/>
        <rFont val="Arial"/>
        <family val="0"/>
        <charset val="1"/>
      </rPr>
      <t xml:space="preserve">5</t>
    </r>
    <r>
      <rPr>
        <sz val="10"/>
        <rFont val="Noto Sans CJK SC"/>
        <family val="2"/>
      </rPr>
      <t xml:space="preserve">年ごとにスクリーニングを繰り返す（強い推奨）。</t>
    </r>
  </si>
  <si>
    <t xml:space="preserve">PV-031</t>
  </si>
  <si>
    <r>
      <rPr>
        <sz val="10"/>
        <rFont val="Arial"/>
        <family val="0"/>
        <charset val="1"/>
      </rPr>
      <t xml:space="preserve">2020</t>
    </r>
    <r>
      <rPr>
        <sz val="10"/>
        <rFont val="Noto Sans CJK SC"/>
        <family val="2"/>
      </rPr>
      <t xml:space="preserve">年の第</t>
    </r>
    <r>
      <rPr>
        <sz val="10"/>
        <rFont val="Arial"/>
        <family val="0"/>
        <charset val="1"/>
      </rPr>
      <t xml:space="preserve">2</t>
    </r>
    <r>
      <rPr>
        <sz val="10"/>
        <rFont val="Noto Sans CJK SC"/>
        <family val="2"/>
      </rPr>
      <t xml:space="preserve">版国際 </t>
    </r>
    <r>
      <rPr>
        <sz val="10"/>
        <rFont val="Arial"/>
        <family val="0"/>
        <charset val="1"/>
      </rPr>
      <t xml:space="preserve">HHT </t>
    </r>
    <r>
      <rPr>
        <sz val="10"/>
        <rFont val="Noto Sans CJK SC"/>
        <family val="2"/>
      </rPr>
      <t xml:space="preserve">ガイドラインの補足資料は、無症状の肺動静脈奇形の妊娠中のスクリーニングを妊娠</t>
    </r>
    <r>
      <rPr>
        <sz val="10"/>
        <rFont val="Arial"/>
        <family val="0"/>
        <charset val="1"/>
      </rPr>
      <t xml:space="preserve">12</t>
    </r>
    <r>
      <rPr>
        <sz val="10"/>
        <rFont val="Noto Sans CJK SC"/>
        <family val="2"/>
      </rPr>
      <t xml:space="preserve">〜</t>
    </r>
    <r>
      <rPr>
        <sz val="10"/>
        <rFont val="Arial"/>
        <family val="0"/>
        <charset val="1"/>
      </rPr>
      <t xml:space="preserve">20</t>
    </r>
    <r>
      <rPr>
        <sz val="10"/>
        <rFont val="Noto Sans CJK SC"/>
        <family val="2"/>
      </rPr>
      <t xml:space="preserve">週に行い、症状のあるものはすぐに塞栓術を行うとし、生理食塩水による経胸壁コントラスト心エコーは妊娠中も安全と考えられるとした。</t>
    </r>
  </si>
  <si>
    <t xml:space="preserve">補足資料の背景の記述で確認。妊娠に関する推奨本体（合意率・推奨の強さ）は抽出範囲外で未確認。</t>
  </si>
  <si>
    <t xml:space="preserve">LC-001</t>
  </si>
  <si>
    <t xml:space="preserve">肺癌</t>
  </si>
  <si>
    <r>
      <rPr>
        <sz val="10"/>
        <rFont val="Arial"/>
        <family val="0"/>
        <charset val="1"/>
      </rPr>
      <t xml:space="preserve">2023</t>
    </r>
    <r>
      <rPr>
        <sz val="10"/>
        <rFont val="Noto Sans CJK SC"/>
        <family val="2"/>
      </rPr>
      <t xml:space="preserve">年の日本の肺癌（気管・気管支・肺）の死亡数は</t>
    </r>
    <r>
      <rPr>
        <sz val="10"/>
        <rFont val="Arial"/>
        <family val="0"/>
        <charset val="1"/>
      </rPr>
      <t xml:space="preserve">75,725</t>
    </r>
    <r>
      <rPr>
        <sz val="10"/>
        <rFont val="Noto Sans CJK SC"/>
        <family val="2"/>
      </rPr>
      <t xml:space="preserve">人（男性</t>
    </r>
    <r>
      <rPr>
        <sz val="10"/>
        <rFont val="Arial"/>
        <family val="0"/>
        <charset val="1"/>
      </rPr>
      <t xml:space="preserve">52,887</t>
    </r>
    <r>
      <rPr>
        <sz val="10"/>
        <rFont val="Noto Sans CJK SC"/>
        <family val="2"/>
      </rPr>
      <t xml:space="preserve">人、女性</t>
    </r>
    <r>
      <rPr>
        <sz val="10"/>
        <rFont val="Arial"/>
        <family val="0"/>
        <charset val="1"/>
      </rPr>
      <t xml:space="preserve">22,838</t>
    </r>
    <r>
      <rPr>
        <sz val="10"/>
        <rFont val="Noto Sans CJK SC"/>
        <family val="2"/>
      </rPr>
      <t xml:space="preserve">人）で、がん死亡全体の</t>
    </r>
    <r>
      <rPr>
        <sz val="10"/>
        <rFont val="Arial"/>
        <family val="0"/>
        <charset val="1"/>
      </rPr>
      <t xml:space="preserve">19.8%</t>
    </r>
    <r>
      <rPr>
        <sz val="10"/>
        <rFont val="Noto Sans CJK SC"/>
        <family val="2"/>
      </rPr>
      <t xml:space="preserve">を占め、部位別の死亡数で最も多かった。</t>
    </r>
  </si>
  <si>
    <r>
      <rPr>
        <sz val="10"/>
        <rFont val="Noto Sans CJK SC"/>
        <family val="2"/>
      </rPr>
      <t xml:space="preserve">医学各論 Ⅳ</t>
    </r>
    <r>
      <rPr>
        <sz val="10"/>
        <rFont val="Arial"/>
        <family val="0"/>
        <charset val="1"/>
      </rPr>
      <t xml:space="preserve">-6-A-①</t>
    </r>
    <r>
      <rPr>
        <sz val="10"/>
        <rFont val="Noto Sans CJK SC"/>
        <family val="2"/>
      </rPr>
      <t xml:space="preserve">（肺癌、</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</si>
  <si>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TBL-01-00-643 (id: JlvnmcI)</t>
    </r>
  </si>
  <si>
    <t xml:space="preserve">SRC-471</t>
  </si>
  <si>
    <r>
      <rPr>
        <sz val="10"/>
        <rFont val="Noto Sans CJK SC"/>
        <family val="2"/>
      </rPr>
      <t xml:space="preserve">公益財団法人がん研究振興財団</t>
    </r>
    <r>
      <rPr>
        <sz val="10"/>
        <rFont val="Arial"/>
        <family val="0"/>
        <charset val="1"/>
      </rPr>
      <t xml:space="preserve">. Cancer Statistics in Japan 2025</t>
    </r>
    <r>
      <rPr>
        <sz val="10"/>
        <rFont val="Noto Sans CJK SC"/>
        <family val="2"/>
      </rPr>
      <t xml:space="preserve">（</t>
    </r>
    <r>
      <rPr>
        <sz val="10"/>
        <rFont val="Arial"/>
        <family val="0"/>
        <charset val="1"/>
      </rPr>
      <t xml:space="preserve">2025</t>
    </r>
    <r>
      <rPr>
        <sz val="10"/>
        <rFont val="Noto Sans CJK SC"/>
        <family val="2"/>
      </rPr>
      <t xml:space="preserve">年</t>
    </r>
    <r>
      <rPr>
        <sz val="10"/>
        <rFont val="Arial"/>
        <family val="0"/>
        <charset val="1"/>
      </rPr>
      <t xml:space="preserve">5</t>
    </r>
    <r>
      <rPr>
        <sz val="10"/>
        <rFont val="Noto Sans CJK SC"/>
        <family val="2"/>
      </rPr>
      <t xml:space="preserve">月掲載）</t>
    </r>
    <r>
      <rPr>
        <sz val="10"/>
        <rFont val="Arial"/>
        <family val="0"/>
        <charset val="1"/>
      </rPr>
      <t xml:space="preserve">Table 1 Number of deaths by cancer site (2023)</t>
    </r>
  </si>
  <si>
    <r>
      <rPr>
        <sz val="10"/>
        <rFont val="Noto Sans CJK SC"/>
        <family val="2"/>
      </rPr>
      <t xml:space="preserve">表から読み取り。部位の区分は結腸と直腸を分けた集計で、大腸（結腸と直腸の合計）として集計すると女性の順位は変わりうる。罹患数・</t>
    </r>
    <r>
      <rPr>
        <sz val="10"/>
        <rFont val="Arial"/>
        <family val="0"/>
        <charset val="1"/>
      </rPr>
      <t xml:space="preserve">5</t>
    </r>
    <r>
      <rPr>
        <sz val="10"/>
        <rFont val="Noto Sans CJK SC"/>
        <family val="2"/>
      </rPr>
      <t xml:space="preserve">年生存率の表は抽出できず未作成</t>
    </r>
  </si>
  <si>
    <t xml:space="preserve">LC-002</t>
  </si>
  <si>
    <r>
      <rPr>
        <sz val="10"/>
        <rFont val="Noto Sans CJK SC"/>
        <family val="2"/>
      </rPr>
      <t xml:space="preserve">厚生労働省のがん検診啓発サイトによると、肺がんは</t>
    </r>
    <r>
      <rPr>
        <sz val="10"/>
        <rFont val="Arial"/>
        <family val="0"/>
        <charset val="1"/>
      </rPr>
      <t xml:space="preserve">2024</t>
    </r>
    <r>
      <rPr>
        <sz val="10"/>
        <rFont val="Noto Sans CJK SC"/>
        <family val="2"/>
      </rPr>
      <t xml:space="preserve">年のがん死亡数で男女計と男性で</t>
    </r>
    <r>
      <rPr>
        <sz val="10"/>
        <rFont val="Arial"/>
        <family val="0"/>
        <charset val="1"/>
      </rPr>
      <t xml:space="preserve">1</t>
    </r>
    <r>
      <rPr>
        <sz val="10"/>
        <rFont val="Noto Sans CJK SC"/>
        <family val="2"/>
      </rPr>
      <t xml:space="preserve">位、女性で</t>
    </r>
    <r>
      <rPr>
        <sz val="10"/>
        <rFont val="Arial"/>
        <family val="0"/>
        <charset val="1"/>
      </rPr>
      <t xml:space="preserve">2</t>
    </r>
    <r>
      <rPr>
        <sz val="10"/>
        <rFont val="Noto Sans CJK SC"/>
        <family val="2"/>
      </rPr>
      <t xml:space="preserve">位であり、</t>
    </r>
    <r>
      <rPr>
        <sz val="10"/>
        <rFont val="Arial"/>
        <family val="0"/>
        <charset val="1"/>
      </rPr>
      <t xml:space="preserve">2021</t>
    </r>
    <r>
      <rPr>
        <sz val="10"/>
        <rFont val="Noto Sans CJK SC"/>
        <family val="2"/>
      </rPr>
      <t xml:space="preserve">年の罹患数では男女計・男性・女性のいずれも</t>
    </r>
    <r>
      <rPr>
        <sz val="10"/>
        <rFont val="Arial"/>
        <family val="0"/>
        <charset val="1"/>
      </rPr>
      <t xml:space="preserve">3</t>
    </r>
    <r>
      <rPr>
        <sz val="10"/>
        <rFont val="Noto Sans CJK SC"/>
        <family val="2"/>
      </rPr>
      <t xml:space="preserve">位である。</t>
    </r>
  </si>
  <si>
    <t xml:space="preserve">SRC-472</t>
  </si>
  <si>
    <r>
      <rPr>
        <sz val="10"/>
        <rFont val="Noto Sans CJK SC"/>
        <family val="2"/>
      </rPr>
      <t xml:space="preserve">厚生労働省</t>
    </r>
    <r>
      <rPr>
        <sz val="10"/>
        <rFont val="Arial"/>
        <family val="0"/>
        <charset val="1"/>
      </rPr>
      <t xml:space="preserve">. </t>
    </r>
    <r>
      <rPr>
        <sz val="10"/>
        <rFont val="Noto Sans CJK SC"/>
        <family val="2"/>
      </rPr>
      <t xml:space="preserve">がん検診受診率</t>
    </r>
    <r>
      <rPr>
        <sz val="10"/>
        <rFont val="Arial"/>
        <family val="0"/>
        <charset val="1"/>
      </rPr>
      <t xml:space="preserve">50%</t>
    </r>
    <r>
      <rPr>
        <sz val="10"/>
        <rFont val="Noto Sans CJK SC"/>
        <family val="2"/>
      </rPr>
      <t xml:space="preserve">達成に向けた集中キャンペーン「がんの統計」（部位別順位）</t>
    </r>
  </si>
  <si>
    <t xml:space="preserve">本文の順位の記載による。実数はグラフ画像にしかなく確認できていない。女性の死亡順位は大腸を一括した集計によるとみられるが、本文で部位の区分は確認できていない</t>
  </si>
  <si>
    <t xml:space="preserve">LC-003</t>
  </si>
  <si>
    <r>
      <rPr>
        <sz val="10"/>
        <rFont val="Noto Sans CJK SC"/>
        <family val="2"/>
      </rPr>
      <t xml:space="preserve">国立がん研究センターの「有効性評価に基づく肺がん検診ガイドライン」</t>
    </r>
    <r>
      <rPr>
        <sz val="10"/>
        <rFont val="Arial"/>
        <family val="0"/>
        <charset val="1"/>
      </rPr>
      <t xml:space="preserve">2025</t>
    </r>
    <r>
      <rPr>
        <sz val="10"/>
        <rFont val="Noto Sans CJK SC"/>
        <family val="2"/>
      </rPr>
      <t xml:space="preserve">年度版（</t>
    </r>
    <r>
      <rPr>
        <sz val="10"/>
        <rFont val="Arial"/>
        <family val="0"/>
        <charset val="1"/>
      </rPr>
      <t xml:space="preserve">2006</t>
    </r>
    <r>
      <rPr>
        <sz val="10"/>
        <rFont val="Noto Sans CJK SC"/>
        <family val="2"/>
      </rPr>
      <t xml:space="preserve">年度版の改訂）は、喫煙指数</t>
    </r>
    <r>
      <rPr>
        <sz val="10"/>
        <rFont val="Arial"/>
        <family val="0"/>
        <charset val="1"/>
      </rPr>
      <t xml:space="preserve">600</t>
    </r>
    <r>
      <rPr>
        <sz val="10"/>
        <rFont val="Noto Sans CJK SC"/>
        <family val="2"/>
      </rPr>
      <t xml:space="preserve">以上の重喫煙者に対する低線量</t>
    </r>
    <r>
      <rPr>
        <sz val="10"/>
        <rFont val="Arial"/>
        <family val="0"/>
        <charset val="1"/>
      </rPr>
      <t xml:space="preserve">CT</t>
    </r>
    <r>
      <rPr>
        <sz val="10"/>
        <rFont val="Noto Sans CJK SC"/>
        <family val="2"/>
      </rPr>
      <t xml:space="preserve">検診を、</t>
    </r>
    <r>
      <rPr>
        <sz val="10"/>
        <rFont val="Arial"/>
        <family val="0"/>
        <charset val="1"/>
      </rPr>
      <t xml:space="preserve">50</t>
    </r>
    <r>
      <rPr>
        <sz val="10"/>
        <rFont val="Noto Sans CJK SC"/>
        <family val="2"/>
      </rPr>
      <t xml:space="preserve">〜</t>
    </r>
    <r>
      <rPr>
        <sz val="10"/>
        <rFont val="Arial"/>
        <family val="0"/>
        <charset val="1"/>
      </rPr>
      <t xml:space="preserve">74</t>
    </r>
    <r>
      <rPr>
        <sz val="10"/>
        <rFont val="Noto Sans CJK SC"/>
        <family val="2"/>
      </rPr>
      <t xml:space="preserve">歳を対象に年</t>
    </r>
    <r>
      <rPr>
        <sz val="10"/>
        <rFont val="Arial"/>
        <family val="0"/>
        <charset val="1"/>
      </rPr>
      <t xml:space="preserve">1</t>
    </r>
    <r>
      <rPr>
        <sz val="10"/>
        <rFont val="Noto Sans CJK SC"/>
        <family val="2"/>
      </rPr>
      <t xml:space="preserve">回、対策型・任意型の両方で推奨した（推奨グレード</t>
    </r>
    <r>
      <rPr>
        <sz val="10"/>
        <rFont val="Arial"/>
        <family val="0"/>
        <charset val="1"/>
      </rPr>
      <t xml:space="preserve">A</t>
    </r>
    <r>
      <rPr>
        <sz val="10"/>
        <rFont val="Noto Sans CJK SC"/>
        <family val="2"/>
      </rPr>
      <t xml:space="preserve">）。喫煙指数は</t>
    </r>
    <r>
      <rPr>
        <sz val="10"/>
        <rFont val="Arial"/>
        <family val="0"/>
        <charset val="1"/>
      </rPr>
      <t xml:space="preserve">1</t>
    </r>
    <r>
      <rPr>
        <sz val="10"/>
        <rFont val="Noto Sans CJK SC"/>
        <family val="2"/>
      </rPr>
      <t xml:space="preserve">日の喫煙本数と喫煙年数の積で、禁煙者は禁煙した年数を除き、加熱式たばこはカートリッジの本数で数える。</t>
    </r>
  </si>
  <si>
    <t xml:space="preserve">SRC-470</t>
  </si>
  <si>
    <r>
      <rPr>
        <sz val="10"/>
        <rFont val="Noto Sans CJK SC"/>
        <family val="2"/>
      </rPr>
      <t xml:space="preserve">国立がん研究センター</t>
    </r>
    <r>
      <rPr>
        <sz val="10"/>
        <rFont val="Arial"/>
        <family val="0"/>
        <charset val="1"/>
      </rPr>
      <t xml:space="preserve">. </t>
    </r>
    <r>
      <rPr>
        <sz val="10"/>
        <rFont val="Noto Sans CJK SC"/>
        <family val="2"/>
      </rPr>
      <t xml:space="preserve">プレスリリース「有効性評価に基づく肺がん検診ガイドライン </t>
    </r>
    <r>
      <rPr>
        <sz val="10"/>
        <rFont val="Arial"/>
        <family val="0"/>
        <charset val="1"/>
      </rPr>
      <t xml:space="preserve">2025</t>
    </r>
    <r>
      <rPr>
        <sz val="10"/>
        <rFont val="Noto Sans CJK SC"/>
        <family val="2"/>
      </rPr>
      <t xml:space="preserve">年度版を公開」（</t>
    </r>
    <r>
      <rPr>
        <sz val="10"/>
        <rFont val="Arial"/>
        <family val="0"/>
        <charset val="1"/>
      </rPr>
      <t xml:space="preserve">2025</t>
    </r>
    <r>
      <rPr>
        <sz val="10"/>
        <rFont val="Noto Sans CJK SC"/>
        <family val="2"/>
      </rPr>
      <t xml:space="preserve">年</t>
    </r>
    <r>
      <rPr>
        <sz val="10"/>
        <rFont val="Arial"/>
        <family val="0"/>
        <charset val="1"/>
      </rPr>
      <t xml:space="preserve">4</t>
    </r>
    <r>
      <rPr>
        <sz val="10"/>
        <rFont val="Noto Sans CJK SC"/>
        <family val="2"/>
      </rPr>
      <t xml:space="preserve">月</t>
    </r>
    <r>
      <rPr>
        <sz val="10"/>
        <rFont val="Arial"/>
        <family val="0"/>
        <charset val="1"/>
      </rPr>
      <t xml:space="preserve">25</t>
    </r>
    <r>
      <rPr>
        <sz val="10"/>
        <rFont val="Noto Sans CJK SC"/>
        <family val="2"/>
      </rPr>
      <t xml:space="preserve">日）</t>
    </r>
  </si>
  <si>
    <t xml:space="preserve">国立がん研究センターのプレスリリースで確認した推奨の要旨。ガイドライン本文（推奨の根拠、不利益の評価、精度管理の条件）は未確認。厚生労働省の「がん予防重点健康教育及びがん検診実施のための指針」への反映状況は未確認</t>
  </si>
  <si>
    <t xml:space="preserve">LC-004</t>
  </si>
  <si>
    <r>
      <rPr>
        <sz val="10"/>
        <rFont val="Noto Sans CJK SC"/>
        <family val="2"/>
      </rPr>
      <t xml:space="preserve">同ガイドライン</t>
    </r>
    <r>
      <rPr>
        <sz val="10"/>
        <rFont val="Arial"/>
        <family val="0"/>
        <charset val="1"/>
      </rPr>
      <t xml:space="preserve">2025</t>
    </r>
    <r>
      <rPr>
        <sz val="10"/>
        <rFont val="Noto Sans CJK SC"/>
        <family val="2"/>
      </rPr>
      <t xml:space="preserve">年度版では、重喫煙者以外への低線量</t>
    </r>
    <r>
      <rPr>
        <sz val="10"/>
        <rFont val="Arial"/>
        <family val="0"/>
        <charset val="1"/>
      </rPr>
      <t xml:space="preserve">CT</t>
    </r>
    <r>
      <rPr>
        <sz val="10"/>
        <rFont val="Noto Sans CJK SC"/>
        <family val="2"/>
      </rPr>
      <t xml:space="preserve">検診は推奨グレード</t>
    </r>
    <r>
      <rPr>
        <sz val="10"/>
        <rFont val="Arial"/>
        <family val="0"/>
        <charset val="1"/>
      </rPr>
      <t xml:space="preserve">I</t>
    </r>
    <r>
      <rPr>
        <sz val="10"/>
        <rFont val="Noto Sans CJK SC"/>
        <family val="2"/>
      </rPr>
      <t xml:space="preserve">とされ、対策型検診としては実施しないことが勧められた。任意型検診では、医療者が利益と不利益を説明したうえで受診者個人の判断に委ねるとされ、国内で進行中の無作為化比較試験の結果を注視するとしている。</t>
    </r>
  </si>
  <si>
    <t xml:space="preserve">LC-005</t>
  </si>
  <si>
    <r>
      <rPr>
        <sz val="10"/>
        <rFont val="Noto Sans CJK SC"/>
        <family val="2"/>
      </rPr>
      <t xml:space="preserve">同ガイドライン</t>
    </r>
    <r>
      <rPr>
        <sz val="10"/>
        <rFont val="Arial"/>
        <family val="0"/>
        <charset val="1"/>
      </rPr>
      <t xml:space="preserve">2025</t>
    </r>
    <r>
      <rPr>
        <sz val="10"/>
        <rFont val="Noto Sans CJK SC"/>
        <family val="2"/>
      </rPr>
      <t xml:space="preserve">年度版では、胸部エックス線検査による肺がん検診は喫煙状況によらず</t>
    </r>
    <r>
      <rPr>
        <sz val="10"/>
        <rFont val="Arial"/>
        <family val="0"/>
        <charset val="1"/>
      </rPr>
      <t xml:space="preserve">40</t>
    </r>
    <r>
      <rPr>
        <sz val="10"/>
        <rFont val="Noto Sans CJK SC"/>
        <family val="2"/>
      </rPr>
      <t xml:space="preserve">〜</t>
    </r>
    <r>
      <rPr>
        <sz val="10"/>
        <rFont val="Arial"/>
        <family val="0"/>
        <charset val="1"/>
      </rPr>
      <t xml:space="preserve">79</t>
    </r>
    <r>
      <rPr>
        <sz val="10"/>
        <rFont val="Noto Sans CJK SC"/>
        <family val="2"/>
      </rPr>
      <t xml:space="preserve">歳を対象に年</t>
    </r>
    <r>
      <rPr>
        <sz val="10"/>
        <rFont val="Arial"/>
        <family val="0"/>
        <charset val="1"/>
      </rPr>
      <t xml:space="preserve">1</t>
    </r>
    <r>
      <rPr>
        <sz val="10"/>
        <rFont val="Noto Sans CJK SC"/>
        <family val="2"/>
      </rPr>
      <t xml:space="preserve">回、対策型・任意型の両方で推奨された（推奨グレード</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</si>
  <si>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TBL-01-00-643 (id: JlvnmcI)</t>
    </r>
    <r>
      <rPr>
        <sz val="10"/>
        <rFont val="Noto Sans CJK SC"/>
        <family val="2"/>
      </rPr>
      <t xml:space="preserve">；</t>
    </r>
    <r>
      <rPr>
        <sz val="10"/>
        <rFont val="Arial"/>
        <family val="0"/>
        <charset val="1"/>
      </rPr>
      <t xml:space="preserve">TBL-02-06-023 (id: JlAKpiY)</t>
    </r>
  </si>
  <si>
    <t xml:space="preserve">LC-006</t>
  </si>
  <si>
    <r>
      <rPr>
        <sz val="10"/>
        <rFont val="Noto Sans CJK SC"/>
        <family val="2"/>
      </rPr>
      <t xml:space="preserve">同ガイドライン</t>
    </r>
    <r>
      <rPr>
        <sz val="10"/>
        <rFont val="Arial"/>
        <family val="0"/>
        <charset val="1"/>
      </rPr>
      <t xml:space="preserve">2025</t>
    </r>
    <r>
      <rPr>
        <sz val="10"/>
        <rFont val="Noto Sans CJK SC"/>
        <family val="2"/>
      </rPr>
      <t xml:space="preserve">年度版では、重喫煙者に対する喀痰細胞診と胸部エックス線検査の併用は推奨グレード</t>
    </r>
    <r>
      <rPr>
        <sz val="10"/>
        <rFont val="Arial"/>
        <family val="0"/>
        <charset val="1"/>
      </rPr>
      <t xml:space="preserve">D</t>
    </r>
    <r>
      <rPr>
        <sz val="10"/>
        <rFont val="Noto Sans CJK SC"/>
        <family val="2"/>
      </rPr>
      <t xml:space="preserve">とされ、対策型・任意型のいずれでも実施しないことが勧められた。従来は</t>
    </r>
    <r>
      <rPr>
        <sz val="10"/>
        <rFont val="Arial"/>
        <family val="0"/>
        <charset val="1"/>
      </rPr>
      <t xml:space="preserve">50</t>
    </r>
    <r>
      <rPr>
        <sz val="10"/>
        <rFont val="Noto Sans CJK SC"/>
        <family val="2"/>
      </rPr>
      <t xml:space="preserve">歳以上の重喫煙者に併用されていた。</t>
    </r>
  </si>
  <si>
    <r>
      <rPr>
        <sz val="10"/>
        <rFont val="Arial"/>
        <family val="0"/>
        <charset val="1"/>
      </rPr>
      <t xml:space="preserve">PS-02-07-05 (id: JkxnuRE)</t>
    </r>
    <r>
      <rPr>
        <sz val="10"/>
        <rFont val="Noto Sans CJK SC"/>
        <family val="2"/>
      </rPr>
      <t xml:space="preserve">；</t>
    </r>
    <r>
      <rPr>
        <sz val="10"/>
        <rFont val="Arial"/>
        <family val="0"/>
        <charset val="1"/>
      </rPr>
      <t xml:space="preserve">TBL-01-00-643 (id: JlvnmcI)</t>
    </r>
    <r>
      <rPr>
        <sz val="10"/>
        <rFont val="Noto Sans CJK SC"/>
        <family val="2"/>
      </rPr>
      <t xml:space="preserve">；</t>
    </r>
    <r>
      <rPr>
        <sz val="10"/>
        <rFont val="Arial"/>
        <family val="0"/>
        <charset val="1"/>
      </rPr>
      <t xml:space="preserve">TBL-02-06-019 (id: JlAKpiM)</t>
    </r>
  </si>
  <si>
    <t xml:space="preserve">LC-007</t>
  </si>
  <si>
    <r>
      <rPr>
        <sz val="10"/>
        <rFont val="Noto Sans CJK SC"/>
        <family val="2"/>
      </rPr>
      <t xml:space="preserve">米国の </t>
    </r>
    <r>
      <rPr>
        <sz val="10"/>
        <rFont val="Arial"/>
        <family val="0"/>
        <charset val="1"/>
      </rPr>
      <t xml:space="preserve">National Lung Screening Trial</t>
    </r>
    <r>
      <rPr>
        <sz val="10"/>
        <rFont val="Noto Sans CJK SC"/>
        <family val="2"/>
      </rPr>
      <t xml:space="preserve">（</t>
    </r>
    <r>
      <rPr>
        <sz val="10"/>
        <rFont val="Arial"/>
        <family val="0"/>
        <charset val="1"/>
      </rPr>
      <t xml:space="preserve">NLST</t>
    </r>
    <r>
      <rPr>
        <sz val="10"/>
        <rFont val="Noto Sans CJK SC"/>
        <family val="2"/>
      </rPr>
      <t xml:space="preserve">）では、高リスク者</t>
    </r>
    <r>
      <rPr>
        <sz val="10"/>
        <rFont val="Arial"/>
        <family val="0"/>
        <charset val="1"/>
      </rPr>
      <t xml:space="preserve">53,454</t>
    </r>
    <r>
      <rPr>
        <sz val="10"/>
        <rFont val="Noto Sans CJK SC"/>
        <family val="2"/>
      </rPr>
      <t xml:space="preserve">人を低線量</t>
    </r>
    <r>
      <rPr>
        <sz val="10"/>
        <rFont val="Arial"/>
        <family val="0"/>
        <charset val="1"/>
      </rPr>
      <t xml:space="preserve">CT</t>
    </r>
    <r>
      <rPr>
        <sz val="10"/>
        <rFont val="Noto Sans CJK SC"/>
        <family val="2"/>
      </rPr>
      <t xml:space="preserve">と胸部エックス線の検診に無作為に割り付け、低線量</t>
    </r>
    <r>
      <rPr>
        <sz val="10"/>
        <rFont val="Arial"/>
        <family val="0"/>
        <charset val="1"/>
      </rPr>
      <t xml:space="preserve">CT</t>
    </r>
    <r>
      <rPr>
        <sz val="10"/>
        <rFont val="Noto Sans CJK SC"/>
        <family val="2"/>
      </rPr>
      <t xml:space="preserve">群で肺癌死亡が相対的に</t>
    </r>
    <r>
      <rPr>
        <sz val="10"/>
        <rFont val="Arial"/>
        <family val="0"/>
        <charset val="1"/>
      </rPr>
      <t xml:space="preserve">20.0%</t>
    </r>
    <r>
      <rPr>
        <sz val="10"/>
        <rFont val="Noto Sans CJK SC"/>
        <family val="2"/>
      </rPr>
      <t xml:space="preserve">、全死亡が</t>
    </r>
    <r>
      <rPr>
        <sz val="10"/>
        <rFont val="Arial"/>
        <family val="0"/>
        <charset val="1"/>
      </rPr>
      <t xml:space="preserve">6.7%</t>
    </r>
    <r>
      <rPr>
        <sz val="10"/>
        <rFont val="Noto Sans CJK SC"/>
        <family val="2"/>
      </rPr>
      <t xml:space="preserve">減少した。</t>
    </r>
  </si>
  <si>
    <t xml:space="preserve">SRC-473</t>
  </si>
  <si>
    <t xml:space="preserve">National Lung Screening Trial Research Team, Aberle DR, Adams AM, et al. Reduced lung-cancer mortality with low-dose computed tomographic screening. N Engl J Med 2011;365:395-409</t>
  </si>
  <si>
    <t xml:space="preserve">21714641</t>
  </si>
  <si>
    <r>
      <rPr>
        <sz val="10"/>
        <rFont val="Noto Sans CJK SC"/>
        <family val="2"/>
      </rPr>
      <t xml:space="preserve">抄録で確認。対象の年齢と喫煙歴の条件は確認した頁に記載がなく、主張文に含めていない。</t>
    </r>
    <r>
      <rPr>
        <sz val="10"/>
        <rFont val="Arial"/>
        <family val="0"/>
        <charset val="1"/>
      </rPr>
      <t xml:space="preserve">DOI </t>
    </r>
    <r>
      <rPr>
        <sz val="10"/>
        <rFont val="Noto Sans CJK SC"/>
        <family val="2"/>
      </rPr>
      <t xml:space="preserve">は未確認</t>
    </r>
  </si>
  <si>
    <t xml:space="preserve">LC-008</t>
  </si>
  <si>
    <r>
      <rPr>
        <sz val="10"/>
        <rFont val="Arial"/>
        <family val="0"/>
        <charset val="1"/>
      </rPr>
      <t xml:space="preserve">NLST </t>
    </r>
    <r>
      <rPr>
        <sz val="10"/>
        <rFont val="Noto Sans CJK SC"/>
        <family val="2"/>
      </rPr>
      <t xml:space="preserve">の</t>
    </r>
    <r>
      <rPr>
        <sz val="10"/>
        <rFont val="Arial"/>
        <family val="0"/>
        <charset val="1"/>
      </rPr>
      <t xml:space="preserve">3</t>
    </r>
    <r>
      <rPr>
        <sz val="10"/>
        <rFont val="Noto Sans CJK SC"/>
        <family val="2"/>
      </rPr>
      <t xml:space="preserve">回の検診を通じた陽性の割合は、低線量</t>
    </r>
    <r>
      <rPr>
        <sz val="10"/>
        <rFont val="Arial"/>
        <family val="0"/>
        <charset val="1"/>
      </rPr>
      <t xml:space="preserve">CT</t>
    </r>
    <r>
      <rPr>
        <sz val="10"/>
        <rFont val="Noto Sans CJK SC"/>
        <family val="2"/>
      </rPr>
      <t xml:space="preserve">で</t>
    </r>
    <r>
      <rPr>
        <sz val="10"/>
        <rFont val="Arial"/>
        <family val="0"/>
        <charset val="1"/>
      </rPr>
      <t xml:space="preserve">24.2%</t>
    </r>
    <r>
      <rPr>
        <sz val="10"/>
        <rFont val="Noto Sans CJK SC"/>
        <family val="2"/>
      </rPr>
      <t xml:space="preserve">、胸部エックス線で</t>
    </r>
    <r>
      <rPr>
        <sz val="10"/>
        <rFont val="Arial"/>
        <family val="0"/>
        <charset val="1"/>
      </rPr>
      <t xml:space="preserve">6.9%</t>
    </r>
    <r>
      <rPr>
        <sz val="10"/>
        <rFont val="Noto Sans CJK SC"/>
        <family val="2"/>
      </rPr>
      <t xml:space="preserve">だった。</t>
    </r>
  </si>
  <si>
    <t xml:space="preserve">抄録で確認。陽性のうち肺癌だった割合（偽陽性の割合）は確認した頁に記載がなく未作成</t>
  </si>
  <si>
    <t xml:space="preserve">LC-009</t>
  </si>
  <si>
    <r>
      <rPr>
        <sz val="10"/>
        <rFont val="Noto Sans CJK SC"/>
        <family val="2"/>
      </rPr>
      <t xml:space="preserve">肺癌の </t>
    </r>
    <r>
      <rPr>
        <sz val="10"/>
        <rFont val="Arial"/>
        <family val="0"/>
        <charset val="1"/>
      </rPr>
      <t xml:space="preserve">TNM </t>
    </r>
    <r>
      <rPr>
        <sz val="10"/>
        <rFont val="Noto Sans CJK SC"/>
        <family val="2"/>
      </rPr>
      <t xml:space="preserve">分類第</t>
    </r>
    <r>
      <rPr>
        <sz val="10"/>
        <rFont val="Arial"/>
        <family val="0"/>
        <charset val="1"/>
      </rPr>
      <t xml:space="preserve">9</t>
    </r>
    <r>
      <rPr>
        <sz val="10"/>
        <rFont val="Noto Sans CJK SC"/>
        <family val="2"/>
      </rPr>
      <t xml:space="preserve">版（</t>
    </r>
    <r>
      <rPr>
        <sz val="10"/>
        <rFont val="Arial"/>
        <family val="0"/>
        <charset val="1"/>
      </rPr>
      <t xml:space="preserve">2025</t>
    </r>
    <r>
      <rPr>
        <sz val="10"/>
        <rFont val="Noto Sans CJK SC"/>
        <family val="2"/>
      </rPr>
      <t xml:space="preserve">年</t>
    </r>
    <r>
      <rPr>
        <sz val="10"/>
        <rFont val="Arial"/>
        <family val="0"/>
        <charset val="1"/>
      </rPr>
      <t xml:space="preserve">1</t>
    </r>
    <r>
      <rPr>
        <sz val="10"/>
        <rFont val="Noto Sans CJK SC"/>
        <family val="2"/>
      </rPr>
      <t xml:space="preserve">月から適用）では、</t>
    </r>
    <r>
      <rPr>
        <sz val="10"/>
        <rFont val="Arial"/>
        <family val="0"/>
        <charset val="1"/>
      </rPr>
      <t xml:space="preserve">T</t>
    </r>
    <r>
      <rPr>
        <sz val="10"/>
        <rFont val="Noto Sans CJK SC"/>
        <family val="2"/>
      </rPr>
      <t xml:space="preserve">因子は変更されず、</t>
    </r>
    <r>
      <rPr>
        <sz val="10"/>
        <rFont val="Arial"/>
        <family val="0"/>
        <charset val="1"/>
      </rPr>
      <t xml:space="preserve">N2</t>
    </r>
    <r>
      <rPr>
        <sz val="10"/>
        <rFont val="Noto Sans CJK SC"/>
        <family val="2"/>
      </rPr>
      <t xml:space="preserve">が単一のリンパ節ステーションへの転移（</t>
    </r>
    <r>
      <rPr>
        <sz val="10"/>
        <rFont val="Arial"/>
        <family val="0"/>
        <charset val="1"/>
      </rPr>
      <t xml:space="preserve">N2a</t>
    </r>
    <r>
      <rPr>
        <sz val="10"/>
        <rFont val="Noto Sans CJK SC"/>
        <family val="2"/>
      </rPr>
      <t xml:space="preserve">）と複数ステーションへの転移（</t>
    </r>
    <r>
      <rPr>
        <sz val="10"/>
        <rFont val="Arial"/>
        <family val="0"/>
        <charset val="1"/>
      </rPr>
      <t xml:space="preserve">N2b</t>
    </r>
    <r>
      <rPr>
        <sz val="10"/>
        <rFont val="Noto Sans CJK SC"/>
        <family val="2"/>
      </rPr>
      <t xml:space="preserve">）に分けられた。</t>
    </r>
    <r>
      <rPr>
        <sz val="10"/>
        <rFont val="Arial"/>
        <family val="0"/>
        <charset val="1"/>
      </rPr>
      <t xml:space="preserve">N</t>
    </r>
    <r>
      <rPr>
        <sz val="10"/>
        <rFont val="Noto Sans CJK SC"/>
        <family val="2"/>
      </rPr>
      <t xml:space="preserve">因子は転移したリンパ節の個数ではなくステーションの数で評価する。</t>
    </r>
  </si>
  <si>
    <t xml:space="preserve">SRC-474</t>
  </si>
  <si>
    <t xml:space="preserve">Constantinescu A, Căprariu RN, Stoicescu ER, et al. From TNM 8 to TNM 9: Stage Migration and Histology-Specific Patterns in Lung Cancer. Cancers (Basel) 2025;17(20):3290</t>
  </si>
  <si>
    <t xml:space="preserve">10.3390/cancers17203290</t>
  </si>
  <si>
    <t xml:space="preserve">41154348</t>
  </si>
  <si>
    <r>
      <rPr>
        <sz val="10"/>
        <rFont val="Arial"/>
        <family val="0"/>
        <charset val="1"/>
      </rPr>
      <t xml:space="preserve">IASLC </t>
    </r>
    <r>
      <rPr>
        <sz val="10"/>
        <rFont val="Noto Sans CJK SC"/>
        <family val="2"/>
      </rPr>
      <t xml:space="preserve">の原提案（</t>
    </r>
    <r>
      <rPr>
        <sz val="10"/>
        <rFont val="Arial"/>
        <family val="0"/>
        <charset val="1"/>
      </rPr>
      <t xml:space="preserve">J Thorac Oncol 2024</t>
    </r>
    <r>
      <rPr>
        <sz val="10"/>
        <rFont val="Noto Sans CJK SC"/>
        <family val="2"/>
      </rPr>
      <t xml:space="preserve">）ではなく、第</t>
    </r>
    <r>
      <rPr>
        <sz val="10"/>
        <rFont val="Arial"/>
        <family val="0"/>
        <charset val="1"/>
      </rPr>
      <t xml:space="preserve">9</t>
    </r>
    <r>
      <rPr>
        <sz val="10"/>
        <rFont val="Noto Sans CJK SC"/>
        <family val="2"/>
      </rPr>
      <t xml:space="preserve">版を解説した原著論文（</t>
    </r>
    <r>
      <rPr>
        <sz val="10"/>
        <rFont val="Arial"/>
        <family val="0"/>
        <charset val="1"/>
      </rPr>
      <t xml:space="preserve">CC BY</t>
    </r>
    <r>
      <rPr>
        <sz val="10"/>
        <rFont val="Noto Sans CJK SC"/>
        <family val="2"/>
      </rPr>
      <t xml:space="preserve">）を出典とした。原提案との照合が要る。日本の肺癌取扱い規約の対応版は未確認</t>
    </r>
  </si>
  <si>
    <t xml:space="preserve">LC-010</t>
  </si>
  <si>
    <r>
      <rPr>
        <sz val="10"/>
        <rFont val="Arial"/>
        <family val="0"/>
        <charset val="1"/>
      </rPr>
      <t xml:space="preserve">TNM </t>
    </r>
    <r>
      <rPr>
        <sz val="10"/>
        <rFont val="Noto Sans CJK SC"/>
        <family val="2"/>
      </rPr>
      <t xml:space="preserve">分類第</t>
    </r>
    <r>
      <rPr>
        <sz val="10"/>
        <rFont val="Arial"/>
        <family val="0"/>
        <charset val="1"/>
      </rPr>
      <t xml:space="preserve">9</t>
    </r>
    <r>
      <rPr>
        <sz val="10"/>
        <rFont val="Noto Sans CJK SC"/>
        <family val="2"/>
      </rPr>
      <t xml:space="preserve">版では、</t>
    </r>
    <r>
      <rPr>
        <sz val="10"/>
        <rFont val="Arial"/>
        <family val="0"/>
        <charset val="1"/>
      </rPr>
      <t xml:space="preserve">M1c </t>
    </r>
    <r>
      <rPr>
        <sz val="10"/>
        <rFont val="Noto Sans CJK SC"/>
        <family val="2"/>
      </rPr>
      <t xml:space="preserve">が単一の肺外臓器への多発転移（</t>
    </r>
    <r>
      <rPr>
        <sz val="10"/>
        <rFont val="Arial"/>
        <family val="0"/>
        <charset val="1"/>
      </rPr>
      <t xml:space="preserve">M1c1</t>
    </r>
    <r>
      <rPr>
        <sz val="10"/>
        <rFont val="Noto Sans CJK SC"/>
        <family val="2"/>
      </rPr>
      <t xml:space="preserve">）と複数の肺外臓器への多発転移（</t>
    </r>
    <r>
      <rPr>
        <sz val="10"/>
        <rFont val="Arial"/>
        <family val="0"/>
        <charset val="1"/>
      </rPr>
      <t xml:space="preserve">M1c2</t>
    </r>
    <r>
      <rPr>
        <sz val="10"/>
        <rFont val="Noto Sans CJK SC"/>
        <family val="2"/>
      </rPr>
      <t xml:space="preserve">）に分けられたが、どちらもⅣ</t>
    </r>
    <r>
      <rPr>
        <sz val="10"/>
        <rFont val="Arial"/>
        <family val="0"/>
        <charset val="1"/>
      </rPr>
      <t xml:space="preserve">B</t>
    </r>
    <r>
      <rPr>
        <sz val="10"/>
        <rFont val="Noto Sans CJK SC"/>
        <family val="2"/>
      </rPr>
      <t xml:space="preserve">期のままである。</t>
    </r>
  </si>
  <si>
    <r>
      <rPr>
        <sz val="10"/>
        <rFont val="Arial"/>
        <family val="0"/>
        <charset val="1"/>
      </rPr>
      <t xml:space="preserve">IASLC </t>
    </r>
    <r>
      <rPr>
        <sz val="10"/>
        <rFont val="Noto Sans CJK SC"/>
        <family val="2"/>
      </rPr>
      <t xml:space="preserve">の原提案との照合が要る（</t>
    </r>
    <r>
      <rPr>
        <sz val="10"/>
        <rFont val="Arial"/>
        <family val="0"/>
        <charset val="1"/>
      </rPr>
      <t xml:space="preserve">LC-009 </t>
    </r>
    <r>
      <rPr>
        <sz val="10"/>
        <rFont val="Noto Sans CJK SC"/>
        <family val="2"/>
      </rPr>
      <t xml:space="preserve">と同じ）</t>
    </r>
  </si>
  <si>
    <t xml:space="preserve">LC-011</t>
  </si>
  <si>
    <r>
      <rPr>
        <sz val="10"/>
        <rFont val="Arial"/>
        <family val="0"/>
        <charset val="1"/>
      </rPr>
      <t xml:space="preserve">TNM </t>
    </r>
    <r>
      <rPr>
        <sz val="10"/>
        <rFont val="Noto Sans CJK SC"/>
        <family val="2"/>
      </rPr>
      <t xml:space="preserve">分類第</t>
    </r>
    <r>
      <rPr>
        <sz val="10"/>
        <rFont val="Arial"/>
        <family val="0"/>
        <charset val="1"/>
      </rPr>
      <t xml:space="preserve">9</t>
    </r>
    <r>
      <rPr>
        <sz val="10"/>
        <rFont val="Noto Sans CJK SC"/>
        <family val="2"/>
      </rPr>
      <t xml:space="preserve">版では、第</t>
    </r>
    <r>
      <rPr>
        <sz val="10"/>
        <rFont val="Arial"/>
        <family val="0"/>
        <charset val="1"/>
      </rPr>
      <t xml:space="preserve">8</t>
    </r>
    <r>
      <rPr>
        <sz val="10"/>
        <rFont val="Noto Sans CJK SC"/>
        <family val="2"/>
      </rPr>
      <t xml:space="preserve">版と比べて </t>
    </r>
    <r>
      <rPr>
        <sz val="10"/>
        <rFont val="Arial"/>
        <family val="0"/>
        <charset val="1"/>
      </rPr>
      <t xml:space="preserve">T1N1 </t>
    </r>
    <r>
      <rPr>
        <sz val="10"/>
        <rFont val="Noto Sans CJK SC"/>
        <family val="2"/>
      </rPr>
      <t xml:space="preserve">がⅡ</t>
    </r>
    <r>
      <rPr>
        <sz val="10"/>
        <rFont val="Arial"/>
        <family val="0"/>
        <charset val="1"/>
      </rPr>
      <t xml:space="preserve">B</t>
    </r>
    <r>
      <rPr>
        <sz val="10"/>
        <rFont val="Noto Sans CJK SC"/>
        <family val="2"/>
      </rPr>
      <t xml:space="preserve">期からⅡ</t>
    </r>
    <r>
      <rPr>
        <sz val="10"/>
        <rFont val="Arial"/>
        <family val="0"/>
        <charset val="1"/>
      </rPr>
      <t xml:space="preserve">A</t>
    </r>
    <r>
      <rPr>
        <sz val="10"/>
        <rFont val="Noto Sans CJK SC"/>
        <family val="2"/>
      </rPr>
      <t xml:space="preserve">期に、</t>
    </r>
    <r>
      <rPr>
        <sz val="10"/>
        <rFont val="Arial"/>
        <family val="0"/>
        <charset val="1"/>
      </rPr>
      <t xml:space="preserve">T1N2a </t>
    </r>
    <r>
      <rPr>
        <sz val="10"/>
        <rFont val="Noto Sans CJK SC"/>
        <family val="2"/>
      </rPr>
      <t xml:space="preserve">がⅢ</t>
    </r>
    <r>
      <rPr>
        <sz val="10"/>
        <rFont val="Arial"/>
        <family val="0"/>
        <charset val="1"/>
      </rPr>
      <t xml:space="preserve">A</t>
    </r>
    <r>
      <rPr>
        <sz val="10"/>
        <rFont val="Noto Sans CJK SC"/>
        <family val="2"/>
      </rPr>
      <t xml:space="preserve">期からⅡ</t>
    </r>
    <r>
      <rPr>
        <sz val="10"/>
        <rFont val="Arial"/>
        <family val="0"/>
        <charset val="1"/>
      </rPr>
      <t xml:space="preserve">B</t>
    </r>
    <r>
      <rPr>
        <sz val="10"/>
        <rFont val="Noto Sans CJK SC"/>
        <family val="2"/>
      </rPr>
      <t xml:space="preserve">期に、</t>
    </r>
    <r>
      <rPr>
        <sz val="10"/>
        <rFont val="Arial"/>
        <family val="0"/>
        <charset val="1"/>
      </rPr>
      <t xml:space="preserve">T3N2a </t>
    </r>
    <r>
      <rPr>
        <sz val="10"/>
        <rFont val="Noto Sans CJK SC"/>
        <family val="2"/>
      </rPr>
      <t xml:space="preserve">がⅢ</t>
    </r>
    <r>
      <rPr>
        <sz val="10"/>
        <rFont val="Arial"/>
        <family val="0"/>
        <charset val="1"/>
      </rPr>
      <t xml:space="preserve">B</t>
    </r>
    <r>
      <rPr>
        <sz val="10"/>
        <rFont val="Noto Sans CJK SC"/>
        <family val="2"/>
      </rPr>
      <t xml:space="preserve">期からⅢ</t>
    </r>
    <r>
      <rPr>
        <sz val="10"/>
        <rFont val="Arial"/>
        <family val="0"/>
        <charset val="1"/>
      </rPr>
      <t xml:space="preserve">A</t>
    </r>
    <r>
      <rPr>
        <sz val="10"/>
        <rFont val="Noto Sans CJK SC"/>
        <family val="2"/>
      </rPr>
      <t xml:space="preserve">期に下がり、</t>
    </r>
    <r>
      <rPr>
        <sz val="10"/>
        <rFont val="Arial"/>
        <family val="0"/>
        <charset val="1"/>
      </rPr>
      <t xml:space="preserve">T2N2b </t>
    </r>
    <r>
      <rPr>
        <sz val="10"/>
        <rFont val="Noto Sans CJK SC"/>
        <family val="2"/>
      </rPr>
      <t xml:space="preserve">はⅢ</t>
    </r>
    <r>
      <rPr>
        <sz val="10"/>
        <rFont val="Arial"/>
        <family val="0"/>
        <charset val="1"/>
      </rPr>
      <t xml:space="preserve">A</t>
    </r>
    <r>
      <rPr>
        <sz val="10"/>
        <rFont val="Noto Sans CJK SC"/>
        <family val="2"/>
      </rPr>
      <t xml:space="preserve">期からⅢ</t>
    </r>
    <r>
      <rPr>
        <sz val="10"/>
        <rFont val="Arial"/>
        <family val="0"/>
        <charset val="1"/>
      </rPr>
      <t xml:space="preserve">B</t>
    </r>
    <r>
      <rPr>
        <sz val="10"/>
        <rFont val="Noto Sans CJK SC"/>
        <family val="2"/>
      </rPr>
      <t xml:space="preserve">期に上がった。</t>
    </r>
  </si>
  <si>
    <r>
      <rPr>
        <sz val="10"/>
        <rFont val="Arial"/>
        <family val="0"/>
        <charset val="1"/>
      </rPr>
      <t xml:space="preserve">IASLC </t>
    </r>
    <r>
      <rPr>
        <sz val="10"/>
        <rFont val="Noto Sans CJK SC"/>
        <family val="2"/>
      </rPr>
      <t xml:space="preserve">の原提案との照合が要る。病期の対応は論文本文の記載（</t>
    </r>
    <r>
      <rPr>
        <sz val="10"/>
        <rFont val="Arial"/>
        <family val="0"/>
        <charset val="1"/>
      </rPr>
      <t xml:space="preserve">Section 1.3</t>
    </r>
    <r>
      <rPr>
        <sz val="10"/>
        <rFont val="Noto Sans CJK SC"/>
        <family val="2"/>
      </rPr>
      <t xml:space="preserve">、</t>
    </r>
    <r>
      <rPr>
        <sz val="10"/>
        <rFont val="Arial"/>
        <family val="0"/>
        <charset val="1"/>
      </rPr>
      <t xml:space="preserve">Figure 8</t>
    </r>
    <r>
      <rPr>
        <sz val="10"/>
        <rFont val="Noto Sans CJK SC"/>
        <family val="2"/>
      </rPr>
      <t xml:space="preserve">）による</t>
    </r>
  </si>
  <si>
    <t xml:space="preserve">LC-012</t>
  </si>
  <si>
    <r>
      <rPr>
        <sz val="10"/>
        <rFont val="Arial"/>
        <family val="0"/>
        <charset val="1"/>
      </rPr>
      <t xml:space="preserve">2011</t>
    </r>
    <r>
      <rPr>
        <sz val="10"/>
        <rFont val="Noto Sans CJK SC"/>
        <family val="2"/>
      </rPr>
      <t xml:space="preserve">年の </t>
    </r>
    <r>
      <rPr>
        <sz val="10"/>
        <rFont val="Arial"/>
        <family val="0"/>
        <charset val="1"/>
      </rPr>
      <t xml:space="preserve">IASLC/ATS/ERS </t>
    </r>
    <r>
      <rPr>
        <sz val="10"/>
        <rFont val="Noto Sans CJK SC"/>
        <family val="2"/>
      </rPr>
      <t xml:space="preserve">肺腺癌分類では、上皮内腺癌（</t>
    </r>
    <r>
      <rPr>
        <sz val="10"/>
        <rFont val="Arial"/>
        <family val="0"/>
        <charset val="1"/>
      </rPr>
      <t xml:space="preserve">AIS</t>
    </r>
    <r>
      <rPr>
        <sz val="10"/>
        <rFont val="Noto Sans CJK SC"/>
        <family val="2"/>
      </rPr>
      <t xml:space="preserve">）を</t>
    </r>
    <r>
      <rPr>
        <sz val="10"/>
        <rFont val="Arial"/>
        <family val="0"/>
        <charset val="1"/>
      </rPr>
      <t xml:space="preserve">3 cm</t>
    </r>
    <r>
      <rPr>
        <sz val="10"/>
        <rFont val="Noto Sans CJK SC"/>
        <family val="2"/>
      </rPr>
      <t xml:space="preserve">以下の単発で置換性増殖だけからなり間質・脈管・胸膜への浸潤がないもの、微少浸潤性腺癌（</t>
    </r>
    <r>
      <rPr>
        <sz val="10"/>
        <rFont val="Arial"/>
        <family val="0"/>
        <charset val="1"/>
      </rPr>
      <t xml:space="preserve">MIA</t>
    </r>
    <r>
      <rPr>
        <sz val="10"/>
        <rFont val="Noto Sans CJK SC"/>
        <family val="2"/>
      </rPr>
      <t xml:space="preserve">）を</t>
    </r>
    <r>
      <rPr>
        <sz val="10"/>
        <rFont val="Arial"/>
        <family val="0"/>
        <charset val="1"/>
      </rPr>
      <t xml:space="preserve">3 cm</t>
    </r>
    <r>
      <rPr>
        <sz val="10"/>
        <rFont val="Noto Sans CJK SC"/>
        <family val="2"/>
      </rPr>
      <t xml:space="preserve">以下で置換性増殖が主体かつ浸潤部が最大径</t>
    </r>
    <r>
      <rPr>
        <sz val="10"/>
        <rFont val="Arial"/>
        <family val="0"/>
        <charset val="1"/>
      </rPr>
      <t xml:space="preserve">5 mm</t>
    </r>
    <r>
      <rPr>
        <sz val="10"/>
        <rFont val="Noto Sans CJK SC"/>
        <family val="2"/>
      </rPr>
      <t xml:space="preserve">以下のものと定義した。</t>
    </r>
  </si>
  <si>
    <t xml:space="preserve">SRC-475</t>
  </si>
  <si>
    <t xml:space="preserve">Travis WD, Brambilla E, Noguchi M, et al. International Association for the Study of Lung Cancer/American Thoracic Society/European Respiratory Society International Multidisciplinary Classification of Lung Adenocarcinoma. J Thorac Oncol 2011;6:244-285</t>
  </si>
  <si>
    <r>
      <rPr>
        <sz val="10"/>
        <rFont val="Arial"/>
        <family val="0"/>
        <charset val="1"/>
      </rPr>
      <t xml:space="preserve">2011</t>
    </r>
    <r>
      <rPr>
        <sz val="10"/>
        <rFont val="Noto Sans CJK SC"/>
        <family val="2"/>
      </rPr>
      <t xml:space="preserve">年の分類。</t>
    </r>
    <r>
      <rPr>
        <sz val="10"/>
        <rFont val="Arial"/>
        <family val="0"/>
        <charset val="1"/>
      </rPr>
      <t xml:space="preserve">2021</t>
    </r>
    <r>
      <rPr>
        <sz val="10"/>
        <rFont val="Noto Sans CJK SC"/>
        <family val="2"/>
      </rPr>
      <t xml:space="preserve">年の </t>
    </r>
    <r>
      <rPr>
        <sz val="10"/>
        <rFont val="Arial"/>
        <family val="0"/>
        <charset val="1"/>
      </rPr>
      <t xml:space="preserve">WHO </t>
    </r>
    <r>
      <rPr>
        <sz val="10"/>
        <rFont val="Noto Sans CJK SC"/>
        <family val="2"/>
      </rPr>
      <t xml:space="preserve">分類（第</t>
    </r>
    <r>
      <rPr>
        <sz val="10"/>
        <rFont val="Arial"/>
        <family val="0"/>
        <charset val="1"/>
      </rPr>
      <t xml:space="preserve">5</t>
    </r>
    <r>
      <rPr>
        <sz val="10"/>
        <rFont val="Noto Sans CJK SC"/>
        <family val="2"/>
      </rPr>
      <t xml:space="preserve">版）にも </t>
    </r>
    <r>
      <rPr>
        <sz val="10"/>
        <rFont val="Arial"/>
        <family val="0"/>
        <charset val="1"/>
      </rPr>
      <t xml:space="preserve">AIS</t>
    </r>
    <r>
      <rPr>
        <sz val="10"/>
        <rFont val="Noto Sans CJK SC"/>
        <family val="2"/>
      </rPr>
      <t xml:space="preserve">・</t>
    </r>
    <r>
      <rPr>
        <sz val="10"/>
        <rFont val="Arial"/>
        <family val="0"/>
        <charset val="1"/>
      </rPr>
      <t xml:space="preserve">MIA </t>
    </r>
    <r>
      <rPr>
        <sz val="10"/>
        <rFont val="Noto Sans CJK SC"/>
        <family val="2"/>
      </rPr>
      <t xml:space="preserve">の区分は引き継がれているとされるが、今回 </t>
    </r>
    <r>
      <rPr>
        <sz val="10"/>
        <rFont val="Arial"/>
        <family val="0"/>
        <charset val="1"/>
      </rPr>
      <t xml:space="preserve">WHO </t>
    </r>
    <r>
      <rPr>
        <sz val="10"/>
        <rFont val="Noto Sans CJK SC"/>
        <family val="2"/>
      </rPr>
      <t xml:space="preserve">分類の文献は取得できなかった。</t>
    </r>
    <r>
      <rPr>
        <sz val="10"/>
        <rFont val="Arial"/>
        <family val="0"/>
        <charset val="1"/>
      </rPr>
      <t xml:space="preserve">DOI </t>
    </r>
    <r>
      <rPr>
        <sz val="10"/>
        <rFont val="Noto Sans CJK SC"/>
        <family val="2"/>
      </rPr>
      <t xml:space="preserve">は未確認</t>
    </r>
  </si>
  <si>
    <t xml:space="preserve">LC-013</t>
  </si>
  <si>
    <r>
      <rPr>
        <sz val="10"/>
        <rFont val="Noto Sans CJK SC"/>
        <family val="2"/>
      </rPr>
      <t xml:space="preserve">同分類では、完全切除された </t>
    </r>
    <r>
      <rPr>
        <sz val="10"/>
        <rFont val="Arial"/>
        <family val="0"/>
        <charset val="1"/>
      </rPr>
      <t xml:space="preserve">AIS </t>
    </r>
    <r>
      <rPr>
        <sz val="10"/>
        <rFont val="Noto Sans CJK SC"/>
        <family val="2"/>
      </rPr>
      <t xml:space="preserve">は疾患特異的生存率</t>
    </r>
    <r>
      <rPr>
        <sz val="10"/>
        <rFont val="Arial"/>
        <family val="0"/>
        <charset val="1"/>
      </rPr>
      <t xml:space="preserve">100%</t>
    </r>
    <r>
      <rPr>
        <sz val="10"/>
        <rFont val="Noto Sans CJK SC"/>
        <family val="2"/>
      </rPr>
      <t xml:space="preserve">、</t>
    </r>
    <r>
      <rPr>
        <sz val="10"/>
        <rFont val="Arial"/>
        <family val="0"/>
        <charset val="1"/>
      </rPr>
      <t xml:space="preserve">MIA </t>
    </r>
    <r>
      <rPr>
        <sz val="10"/>
        <rFont val="Noto Sans CJK SC"/>
        <family val="2"/>
      </rPr>
      <t xml:space="preserve">はほぼ</t>
    </r>
    <r>
      <rPr>
        <sz val="10"/>
        <rFont val="Arial"/>
        <family val="0"/>
        <charset val="1"/>
      </rPr>
      <t xml:space="preserve">100%</t>
    </r>
    <r>
      <rPr>
        <sz val="10"/>
        <rFont val="Noto Sans CJK SC"/>
        <family val="2"/>
      </rPr>
      <t xml:space="preserve">と見込まれるとし、細気管支肺胞上皮癌（</t>
    </r>
    <r>
      <rPr>
        <sz val="10"/>
        <rFont val="Arial"/>
        <family val="0"/>
        <charset val="1"/>
      </rPr>
      <t xml:space="preserve">BAC</t>
    </r>
    <r>
      <rPr>
        <sz val="10"/>
        <rFont val="Noto Sans CJK SC"/>
        <family val="2"/>
      </rPr>
      <t xml:space="preserve">）という用語の使用をやめるよう推奨した（強い推奨、低い質のエビデンス）。</t>
    </r>
  </si>
  <si>
    <r>
      <rPr>
        <sz val="10"/>
        <rFont val="Arial"/>
        <family val="0"/>
        <charset val="1"/>
      </rPr>
      <t xml:space="preserve">2011</t>
    </r>
    <r>
      <rPr>
        <sz val="10"/>
        <rFont val="Noto Sans CJK SC"/>
        <family val="2"/>
      </rPr>
      <t xml:space="preserve">年の分類。生存率は分類の根拠として示された見込みで、新しい追跡研究との照合は未了</t>
    </r>
  </si>
  <si>
    <t xml:space="preserve">LC-014</t>
  </si>
  <si>
    <r>
      <rPr>
        <sz val="10"/>
        <rFont val="Arial"/>
        <family val="0"/>
        <charset val="1"/>
      </rPr>
      <t xml:space="preserve">2011</t>
    </r>
    <r>
      <rPr>
        <sz val="10"/>
        <rFont val="Noto Sans CJK SC"/>
        <family val="2"/>
      </rPr>
      <t xml:space="preserve">年の </t>
    </r>
    <r>
      <rPr>
        <sz val="10"/>
        <rFont val="Arial"/>
        <family val="0"/>
        <charset val="1"/>
      </rPr>
      <t xml:space="preserve">IASLC/ATS/ERS </t>
    </r>
    <r>
      <rPr>
        <sz val="10"/>
        <rFont val="Noto Sans CJK SC"/>
        <family val="2"/>
      </rPr>
      <t xml:space="preserve">肺腺癌分類は、進行肺腺癌の患者に </t>
    </r>
    <r>
      <rPr>
        <sz val="10"/>
        <rFont val="Arial"/>
        <family val="0"/>
        <charset val="1"/>
      </rPr>
      <t xml:space="preserve">EGFR </t>
    </r>
    <r>
      <rPr>
        <sz val="10"/>
        <rFont val="Noto Sans CJK SC"/>
        <family val="2"/>
      </rPr>
      <t xml:space="preserve">遺伝子変異の検査を行うよう推奨した。</t>
    </r>
  </si>
  <si>
    <r>
      <rPr>
        <sz val="10"/>
        <rFont val="Arial"/>
        <family val="0"/>
        <charset val="1"/>
      </rPr>
      <t xml:space="preserve">2011</t>
    </r>
    <r>
      <rPr>
        <sz val="10"/>
        <rFont val="Noto Sans CJK SC"/>
        <family val="2"/>
      </rPr>
      <t xml:space="preserve">年時点の推奨。現在検査の対象とする遺伝子の範囲（</t>
    </r>
    <r>
      <rPr>
        <sz val="10"/>
        <rFont val="Arial"/>
        <family val="0"/>
        <charset val="1"/>
      </rPr>
      <t xml:space="preserve">ALK</t>
    </r>
    <r>
      <rPr>
        <sz val="10"/>
        <rFont val="Noto Sans CJK SC"/>
        <family val="2"/>
      </rPr>
      <t xml:space="preserve">・</t>
    </r>
    <r>
      <rPr>
        <sz val="10"/>
        <rFont val="Arial"/>
        <family val="0"/>
        <charset val="1"/>
      </rPr>
      <t xml:space="preserve">ROS1</t>
    </r>
    <r>
      <rPr>
        <sz val="10"/>
        <rFont val="Noto Sans CJK SC"/>
        <family val="2"/>
      </rPr>
      <t xml:space="preserve">・</t>
    </r>
    <r>
      <rPr>
        <sz val="10"/>
        <rFont val="Arial"/>
        <family val="0"/>
        <charset val="1"/>
      </rPr>
      <t xml:space="preserve">BRAF </t>
    </r>
    <r>
      <rPr>
        <sz val="10"/>
        <rFont val="Noto Sans CJK SC"/>
        <family val="2"/>
      </rPr>
      <t xml:space="preserve">など）と日本の保険適用は、新しい指針で確認が要る（未作成）</t>
    </r>
  </si>
  <si>
    <t xml:space="preserve">LC-015</t>
  </si>
  <si>
    <r>
      <rPr>
        <sz val="10"/>
        <rFont val="Noto Sans CJK SC"/>
        <family val="2"/>
      </rPr>
      <t xml:space="preserve">未治療の </t>
    </r>
    <r>
      <rPr>
        <sz val="10"/>
        <rFont val="Arial"/>
        <family val="0"/>
        <charset val="1"/>
      </rPr>
      <t xml:space="preserve">EGFR </t>
    </r>
    <r>
      <rPr>
        <sz val="10"/>
        <rFont val="Noto Sans CJK SC"/>
        <family val="2"/>
      </rPr>
      <t xml:space="preserve">変異（エクソン</t>
    </r>
    <r>
      <rPr>
        <sz val="10"/>
        <rFont val="Arial"/>
        <family val="0"/>
        <charset val="1"/>
      </rPr>
      <t xml:space="preserve">19</t>
    </r>
    <r>
      <rPr>
        <sz val="10"/>
        <rFont val="Noto Sans CJK SC"/>
        <family val="2"/>
      </rPr>
      <t xml:space="preserve">欠失または </t>
    </r>
    <r>
      <rPr>
        <sz val="10"/>
        <rFont val="Arial"/>
        <family val="0"/>
        <charset val="1"/>
      </rPr>
      <t xml:space="preserve">L858R</t>
    </r>
    <r>
      <rPr>
        <sz val="10"/>
        <rFont val="Noto Sans CJK SC"/>
        <family val="2"/>
      </rPr>
      <t xml:space="preserve">）陽性進行非小細胞肺癌</t>
    </r>
    <r>
      <rPr>
        <sz val="10"/>
        <rFont val="Arial"/>
        <family val="0"/>
        <charset val="1"/>
      </rPr>
      <t xml:space="preserve">556</t>
    </r>
    <r>
      <rPr>
        <sz val="10"/>
        <rFont val="Noto Sans CJK SC"/>
        <family val="2"/>
      </rPr>
      <t xml:space="preserve">人を対象とした </t>
    </r>
    <r>
      <rPr>
        <sz val="10"/>
        <rFont val="Arial"/>
        <family val="0"/>
        <charset val="1"/>
      </rPr>
      <t xml:space="preserve">FLAURA </t>
    </r>
    <r>
      <rPr>
        <sz val="10"/>
        <rFont val="Noto Sans CJK SC"/>
        <family val="2"/>
      </rPr>
      <t xml:space="preserve">試験で、オシメルチニブは従来の </t>
    </r>
    <r>
      <rPr>
        <sz val="10"/>
        <rFont val="Arial"/>
        <family val="0"/>
        <charset val="1"/>
      </rPr>
      <t xml:space="preserve">EGFR </t>
    </r>
    <r>
      <rPr>
        <sz val="10"/>
        <rFont val="Noto Sans CJK SC"/>
        <family val="2"/>
      </rPr>
      <t xml:space="preserve">チロシンキナーゼ阻害薬（ゲフィチニブまたはエルロチニブ）と比べて全生存期間を延長した（ハザード比</t>
    </r>
    <r>
      <rPr>
        <sz val="10"/>
        <rFont val="Arial"/>
        <family val="0"/>
        <charset val="1"/>
      </rPr>
      <t xml:space="preserve">0.80</t>
    </r>
    <r>
      <rPr>
        <sz val="10"/>
        <rFont val="Noto Sans CJK SC"/>
        <family val="2"/>
      </rPr>
      <t xml:space="preserve">）。</t>
    </r>
    <r>
      <rPr>
        <sz val="10"/>
        <rFont val="Arial"/>
        <family val="0"/>
        <charset val="1"/>
      </rPr>
      <t xml:space="preserve">Grade 3</t>
    </r>
    <r>
      <rPr>
        <sz val="10"/>
        <rFont val="Noto Sans CJK SC"/>
        <family val="2"/>
      </rPr>
      <t xml:space="preserve">以上の有害事象は</t>
    </r>
    <r>
      <rPr>
        <sz val="10"/>
        <rFont val="Arial"/>
        <family val="0"/>
        <charset val="1"/>
      </rPr>
      <t xml:space="preserve">42%</t>
    </r>
    <r>
      <rPr>
        <sz val="10"/>
        <rFont val="Noto Sans CJK SC"/>
        <family val="2"/>
      </rPr>
      <t xml:space="preserve">対</t>
    </r>
    <r>
      <rPr>
        <sz val="10"/>
        <rFont val="Arial"/>
        <family val="0"/>
        <charset val="1"/>
      </rPr>
      <t xml:space="preserve">47%</t>
    </r>
    <r>
      <rPr>
        <sz val="10"/>
        <rFont val="Noto Sans CJK SC"/>
        <family val="2"/>
      </rPr>
      <t xml:space="preserve">だった。</t>
    </r>
  </si>
  <si>
    <t xml:space="preserve">国際（多施設共同試験）</t>
  </si>
  <si>
    <r>
      <rPr>
        <sz val="10"/>
        <rFont val="Arial"/>
        <family val="0"/>
        <charset val="1"/>
      </rPr>
      <t xml:space="preserve">PS-02-07-04 (id: JkxnuRA)</t>
    </r>
    <r>
      <rPr>
        <sz val="10"/>
        <rFont val="Noto Sans CJK SC"/>
        <family val="2"/>
      </rPr>
      <t xml:space="preserve">；</t>
    </r>
    <r>
      <rPr>
        <sz val="10"/>
        <rFont val="Arial"/>
        <family val="0"/>
        <charset val="1"/>
      </rPr>
      <t xml:space="preserve">TBL-01-00-643 (id: JlvnmcI)</t>
    </r>
  </si>
  <si>
    <t xml:space="preserve">SRC-476</t>
  </si>
  <si>
    <t xml:space="preserve">Ramalingam SS, Vansteenkiste J, Planchard D, et al. Overall Survival with Osimertinib in Untreated, EGFR-Mutated Advanced NSCLC. N Engl J Med 2020;382:41-50</t>
  </si>
  <si>
    <t xml:space="preserve">10.1056/NEJMoa1913662</t>
  </si>
  <si>
    <r>
      <rPr>
        <sz val="10"/>
        <rFont val="Noto Sans CJK SC"/>
        <family val="2"/>
      </rPr>
      <t xml:space="preserve">ハザード比は抄録で</t>
    </r>
    <r>
      <rPr>
        <sz val="10"/>
        <rFont val="Arial"/>
        <family val="0"/>
        <charset val="1"/>
      </rPr>
      <t xml:space="preserve">0.799</t>
    </r>
    <r>
      <rPr>
        <sz val="10"/>
        <rFont val="Noto Sans CJK SC"/>
        <family val="2"/>
      </rPr>
      <t xml:space="preserve">（</t>
    </r>
    <r>
      <rPr>
        <sz val="10"/>
        <rFont val="Arial"/>
        <family val="0"/>
        <charset val="1"/>
      </rPr>
      <t xml:space="preserve">95.05% CI 0.641</t>
    </r>
    <r>
      <rPr>
        <sz val="10"/>
        <rFont val="Noto Sans CJK SC"/>
        <family val="2"/>
      </rPr>
      <t xml:space="preserve">〜</t>
    </r>
    <r>
      <rPr>
        <sz val="10"/>
        <rFont val="Arial"/>
        <family val="0"/>
        <charset val="1"/>
      </rPr>
      <t xml:space="preserve">0.997</t>
    </r>
    <r>
      <rPr>
        <sz val="10"/>
        <rFont val="Noto Sans CJK SC"/>
        <family val="2"/>
      </rPr>
      <t xml:space="preserve">）、本文では上限が</t>
    </r>
    <r>
      <rPr>
        <sz val="10"/>
        <rFont val="Arial"/>
        <family val="0"/>
        <charset val="1"/>
      </rPr>
      <t xml:space="preserve">0.996</t>
    </r>
    <r>
      <rPr>
        <sz val="10"/>
        <rFont val="Noto Sans CJK SC"/>
        <family val="2"/>
      </rPr>
      <t xml:space="preserve">と記載が異なる。無増悪生存期間の主解析（</t>
    </r>
    <r>
      <rPr>
        <sz val="10"/>
        <rFont val="Arial"/>
        <family val="0"/>
        <charset val="1"/>
      </rPr>
      <t xml:space="preserve">Soria 2018</t>
    </r>
    <r>
      <rPr>
        <sz val="10"/>
        <rFont val="Noto Sans CJK SC"/>
        <family val="2"/>
      </rPr>
      <t xml:space="preserve">）は別の文献で未取得。オシメルチニブの国内承認・保険適用は未確認</t>
    </r>
  </si>
  <si>
    <t xml:space="preserve">LC-016</t>
  </si>
  <si>
    <t xml:space="preserve">転移性肺腫瘍</t>
  </si>
  <si>
    <r>
      <rPr>
        <sz val="10"/>
        <rFont val="Noto Sans CJK SC"/>
        <family val="2"/>
      </rPr>
      <t xml:space="preserve">剖検研究では、がんで死亡した例の約</t>
    </r>
    <r>
      <rPr>
        <sz val="10"/>
        <rFont val="Arial"/>
        <family val="0"/>
        <charset val="1"/>
      </rPr>
      <t xml:space="preserve">20%</t>
    </r>
    <r>
      <rPr>
        <sz val="10"/>
        <rFont val="Noto Sans CJK SC"/>
        <family val="2"/>
      </rPr>
      <t xml:space="preserve">で肺が唯一の転移部位だった。肺に転移しやすい腫瘍として、大腸癌・腎癌・乳癌・前立腺癌・口腔咽頭癌のほか、絨毛癌・骨肉腫・軟部肉腫・精巣腫瘍・</t>
    </r>
    <r>
      <rPr>
        <sz val="10"/>
        <rFont val="Arial"/>
        <family val="0"/>
        <charset val="1"/>
      </rPr>
      <t xml:space="preserve">Ewing </t>
    </r>
    <r>
      <rPr>
        <sz val="10"/>
        <rFont val="Noto Sans CJK SC"/>
        <family val="2"/>
      </rPr>
      <t xml:space="preserve">肉腫・甲状腺癌が挙げられる。</t>
    </r>
  </si>
  <si>
    <r>
      <rPr>
        <sz val="10"/>
        <rFont val="Noto Sans CJK SC"/>
        <family val="2"/>
      </rPr>
      <t xml:space="preserve">医学各論 Ⅳ</t>
    </r>
    <r>
      <rPr>
        <sz val="10"/>
        <rFont val="Arial"/>
        <family val="0"/>
        <charset val="1"/>
      </rPr>
      <t xml:space="preserve">-6-A-②</t>
    </r>
    <r>
      <rPr>
        <sz val="10"/>
        <rFont val="Noto Sans CJK SC"/>
        <family val="2"/>
      </rPr>
      <t xml:space="preserve">（転移性肺腫瘍、</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</si>
  <si>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TBL-01-00-645 (id: JlvnmcU)</t>
    </r>
  </si>
  <si>
    <t xml:space="preserve">SRC-477</t>
  </si>
  <si>
    <t xml:space="preserve">Pfannschmidt J, Egerer G, Bischof M, Thomas M, Dienemann H. Surgical Intervention for Pulmonary Metastases. Dtsch Arztebl Int 2012;109(40):645-651</t>
  </si>
  <si>
    <t xml:space="preserve">10.3238/arztebl.2012.0645</t>
  </si>
  <si>
    <t xml:space="preserve">総説の記載（二次資料経由）。各数値の一次資料は総説の引用文献</t>
  </si>
  <si>
    <t xml:space="preserve">LC-017</t>
  </si>
  <si>
    <r>
      <rPr>
        <sz val="10"/>
        <rFont val="Noto Sans CJK SC"/>
        <family val="2"/>
      </rPr>
      <t xml:space="preserve">根治を目的とする肺転移の切除は、原発巣が制御され肺外に転移がないことが前提で、技術的に切除でき手術リスクが許容できることに加え、原発巣の組織型、転移の数と部位、術後に残る肺機能、完全切除（</t>
    </r>
    <r>
      <rPr>
        <sz val="10"/>
        <rFont val="Arial"/>
        <family val="0"/>
        <charset val="1"/>
      </rPr>
      <t xml:space="preserve">R0</t>
    </r>
    <r>
      <rPr>
        <sz val="10"/>
        <rFont val="Noto Sans CJK SC"/>
        <family val="2"/>
      </rPr>
      <t xml:space="preserve">）の見込みをもとに判断する。</t>
    </r>
  </si>
  <si>
    <t xml:space="preserve">ドイツの総説の記載。日本の指針による適応は未確認</t>
  </si>
  <si>
    <t xml:space="preserve">LC-018</t>
  </si>
  <si>
    <r>
      <rPr>
        <sz val="10"/>
        <rFont val="Noto Sans CJK SC"/>
        <family val="2"/>
      </rPr>
      <t xml:space="preserve">国際肺転移登録（</t>
    </r>
    <r>
      <rPr>
        <sz val="10"/>
        <rFont val="Arial"/>
        <family val="0"/>
        <charset val="1"/>
      </rPr>
      <t xml:space="preserve">5,206</t>
    </r>
    <r>
      <rPr>
        <sz val="10"/>
        <rFont val="Noto Sans CJK SC"/>
        <family val="2"/>
      </rPr>
      <t xml:space="preserve">人）では、肺転移の完全切除後の</t>
    </r>
    <r>
      <rPr>
        <sz val="10"/>
        <rFont val="Arial"/>
        <family val="0"/>
        <charset val="1"/>
      </rPr>
      <t xml:space="preserve">5</t>
    </r>
    <r>
      <rPr>
        <sz val="10"/>
        <rFont val="Noto Sans CJK SC"/>
        <family val="2"/>
      </rPr>
      <t xml:space="preserve">年生存率は</t>
    </r>
    <r>
      <rPr>
        <sz val="10"/>
        <rFont val="Arial"/>
        <family val="0"/>
        <charset val="1"/>
      </rPr>
      <t xml:space="preserve">36%</t>
    </r>
    <r>
      <rPr>
        <sz val="10"/>
        <rFont val="Noto Sans CJK SC"/>
        <family val="2"/>
      </rPr>
      <t xml:space="preserve">、不完全切除後は</t>
    </r>
    <r>
      <rPr>
        <sz val="10"/>
        <rFont val="Arial"/>
        <family val="0"/>
        <charset val="1"/>
      </rPr>
      <t xml:space="preserve">13%</t>
    </r>
    <r>
      <rPr>
        <sz val="10"/>
        <rFont val="Noto Sans CJK SC"/>
        <family val="2"/>
      </rPr>
      <t xml:space="preserve">で、手術死亡は</t>
    </r>
    <r>
      <rPr>
        <sz val="10"/>
        <rFont val="Arial"/>
        <family val="0"/>
        <charset val="1"/>
      </rPr>
      <t xml:space="preserve">1%</t>
    </r>
    <r>
      <rPr>
        <sz val="10"/>
        <rFont val="Noto Sans CJK SC"/>
        <family val="2"/>
      </rPr>
      <t xml:space="preserve">だった。原発巣治療後の無病期間が長いこと、胸郭内リンパ節転移がないこと、肺転移の数が少ないことが予後良好の因子とされる。</t>
    </r>
  </si>
  <si>
    <r>
      <rPr>
        <sz val="10"/>
        <rFont val="Noto Sans CJK SC"/>
        <family val="2"/>
      </rPr>
      <t xml:space="preserve">総説に引用された登録研究の数値（二次資料経由）。登録研究の原著（</t>
    </r>
    <r>
      <rPr>
        <sz val="10"/>
        <rFont val="Arial"/>
        <family val="0"/>
        <charset val="1"/>
      </rPr>
      <t xml:space="preserve">J Thorac Cardiovasc Surg 1997</t>
    </r>
    <r>
      <rPr>
        <sz val="10"/>
        <rFont val="Noto Sans CJK SC"/>
        <family val="2"/>
      </rPr>
      <t xml:space="preserve">）は未確認</t>
    </r>
  </si>
  <si>
    <t xml:space="preserve">LC-019</t>
  </si>
  <si>
    <t xml:space="preserve">良性肺腫瘍</t>
  </si>
  <si>
    <r>
      <rPr>
        <sz val="10"/>
        <rFont val="Noto Sans CJK SC"/>
        <family val="2"/>
      </rPr>
      <t xml:space="preserve">過誤腫は最も多い良性肺腫瘍で、良性肺腫瘍の約</t>
    </r>
    <r>
      <rPr>
        <sz val="10"/>
        <rFont val="Arial"/>
        <family val="0"/>
        <charset val="1"/>
      </rPr>
      <t xml:space="preserve">75%</t>
    </r>
    <r>
      <rPr>
        <sz val="10"/>
        <rFont val="Noto Sans CJK SC"/>
        <family val="2"/>
      </rPr>
      <t xml:space="preserve">、肺の限局性腫瘤の</t>
    </r>
    <r>
      <rPr>
        <sz val="10"/>
        <rFont val="Arial"/>
        <family val="0"/>
        <charset val="1"/>
      </rPr>
      <t xml:space="preserve">6</t>
    </r>
    <r>
      <rPr>
        <sz val="10"/>
        <rFont val="Noto Sans CJK SC"/>
        <family val="2"/>
      </rPr>
      <t xml:space="preserve">〜</t>
    </r>
    <r>
      <rPr>
        <sz val="10"/>
        <rFont val="Arial"/>
        <family val="0"/>
        <charset val="1"/>
      </rPr>
      <t xml:space="preserve">8%</t>
    </r>
    <r>
      <rPr>
        <sz val="10"/>
        <rFont val="Noto Sans CJK SC"/>
        <family val="2"/>
      </rPr>
      <t xml:space="preserve">を占める。ポップコーン状の石灰化はほぼ特徴的だが一部の例にしかみられず、腫瘤内の脂肪の存在が診断の手がかりになる。</t>
    </r>
  </si>
  <si>
    <r>
      <rPr>
        <sz val="10"/>
        <rFont val="Noto Sans CJK SC"/>
        <family val="2"/>
      </rPr>
      <t xml:space="preserve">医学各論 Ⅳ</t>
    </r>
    <r>
      <rPr>
        <sz val="10"/>
        <rFont val="Arial"/>
        <family val="0"/>
        <charset val="1"/>
      </rPr>
      <t xml:space="preserve">-6-B-①</t>
    </r>
    <r>
      <rPr>
        <sz val="10"/>
        <rFont val="Noto Sans CJK SC"/>
        <family val="2"/>
      </rPr>
      <t xml:space="preserve">（良性肺腫瘍、</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</si>
  <si>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TBL-02-06-023 (id: JlAKpiY)</t>
    </r>
  </si>
  <si>
    <t xml:space="preserve">SRC-478</t>
  </si>
  <si>
    <t xml:space="preserve">Tavare AN, Cash C. The Clinical Picture: A 78-year-old smoker with an incidental pulmonary mass. Cleve Clin J Med 2014;81(8):477-478</t>
  </si>
  <si>
    <t xml:space="preserve">10.3949/ccjm.81a.13150</t>
  </si>
  <si>
    <t xml:space="preserve">症例提示記事の解説部分（二次資料経由）。数値の一次資料は記事の引用文献</t>
  </si>
  <si>
    <t xml:space="preserve">LC-020</t>
  </si>
  <si>
    <r>
      <rPr>
        <sz val="10"/>
        <rFont val="Noto Sans CJK SC"/>
        <family val="2"/>
      </rPr>
      <t xml:space="preserve">肺過誤腫は男性に女性の約</t>
    </r>
    <r>
      <rPr>
        <sz val="10"/>
        <rFont val="Arial"/>
        <family val="0"/>
        <charset val="1"/>
      </rPr>
      <t xml:space="preserve">2</t>
    </r>
    <r>
      <rPr>
        <sz val="10"/>
        <rFont val="Noto Sans CJK SC"/>
        <family val="2"/>
      </rPr>
      <t xml:space="preserve">倍多く、</t>
    </r>
    <r>
      <rPr>
        <sz val="10"/>
        <rFont val="Arial"/>
        <family val="0"/>
        <charset val="1"/>
      </rPr>
      <t xml:space="preserve">70</t>
    </r>
    <r>
      <rPr>
        <sz val="10"/>
        <rFont val="Noto Sans CJK SC"/>
        <family val="2"/>
      </rPr>
      <t xml:space="preserve">歳代に多い。多くは</t>
    </r>
    <r>
      <rPr>
        <sz val="10"/>
        <rFont val="Arial"/>
        <family val="0"/>
        <charset val="1"/>
      </rPr>
      <t xml:space="preserve">2.5 cm</t>
    </r>
    <r>
      <rPr>
        <sz val="10"/>
        <rFont val="Noto Sans CJK SC"/>
        <family val="2"/>
      </rPr>
      <t xml:space="preserve">未満でゆっくり大きくなり、症状がないことが多い（症状を訴えるのは最大</t>
    </r>
    <r>
      <rPr>
        <sz val="10"/>
        <rFont val="Arial"/>
        <family val="0"/>
        <charset val="1"/>
      </rPr>
      <t xml:space="preserve">39%</t>
    </r>
    <r>
      <rPr>
        <sz val="10"/>
        <rFont val="Noto Sans CJK SC"/>
        <family val="2"/>
      </rPr>
      <t xml:space="preserve">）。</t>
    </r>
    <r>
      <rPr>
        <sz val="10"/>
        <rFont val="Arial"/>
        <family val="0"/>
        <charset val="1"/>
      </rPr>
      <t xml:space="preserve">FDG-PET </t>
    </r>
    <r>
      <rPr>
        <sz val="10"/>
        <rFont val="Noto Sans CJK SC"/>
        <family val="2"/>
      </rPr>
      <t xml:space="preserve">では通常強い集積を示さない。</t>
    </r>
  </si>
  <si>
    <t xml:space="preserve">症例提示記事の解説部分（二次資料経由）</t>
  </si>
  <si>
    <t xml:space="preserve">LC-021</t>
  </si>
  <si>
    <t xml:space="preserve">神経原性腫瘍</t>
  </si>
  <si>
    <r>
      <rPr>
        <sz val="10"/>
        <rFont val="Arial"/>
        <family val="0"/>
        <charset val="1"/>
      </rPr>
      <t xml:space="preserve">ITMIG </t>
    </r>
    <r>
      <rPr>
        <sz val="10"/>
        <rFont val="Noto Sans CJK SC"/>
        <family val="2"/>
      </rPr>
      <t xml:space="preserve">の分類では縦隔を血管前区画（前縦隔）・臓側区画（中縦隔）・椎体傍区画（後縦隔）の</t>
    </r>
    <r>
      <rPr>
        <sz val="10"/>
        <rFont val="Arial"/>
        <family val="0"/>
        <charset val="1"/>
      </rPr>
      <t xml:space="preserve">3</t>
    </r>
    <r>
      <rPr>
        <sz val="10"/>
        <rFont val="Noto Sans CJK SC"/>
        <family val="2"/>
      </rPr>
      <t xml:space="preserve">つに分ける。神経原性腫瘍は椎体傍区画に生じ、後根神経節や椎間孔付近の神経から発生する。</t>
    </r>
  </si>
  <si>
    <r>
      <rPr>
        <sz val="10"/>
        <rFont val="Noto Sans CJK SC"/>
        <family val="2"/>
      </rPr>
      <t xml:space="preserve">医学各論 Ⅳ</t>
    </r>
    <r>
      <rPr>
        <sz val="10"/>
        <rFont val="Arial"/>
        <family val="0"/>
        <charset val="1"/>
      </rPr>
      <t xml:space="preserve">-6-C-③</t>
    </r>
    <r>
      <rPr>
        <sz val="10"/>
        <rFont val="Noto Sans CJK SC"/>
        <family val="2"/>
      </rPr>
      <t xml:space="preserve">（神経原性腫瘍、</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</si>
  <si>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TBL-01-00-646 (id: JlvnmcY)</t>
    </r>
    <r>
      <rPr>
        <sz val="10"/>
        <rFont val="Noto Sans CJK SC"/>
        <family val="2"/>
      </rPr>
      <t xml:space="preserve">；</t>
    </r>
    <r>
      <rPr>
        <sz val="10"/>
        <rFont val="Arial"/>
        <family val="0"/>
        <charset val="1"/>
      </rPr>
      <t xml:space="preserve">TBL-02-06-023 (id: JlAKpiY)</t>
    </r>
  </si>
  <si>
    <t xml:space="preserve">SRC-479</t>
  </si>
  <si>
    <t xml:space="preserve">Carter BW, Benveniste MF, Marom EM. Diagnostic approach to the anterior/prevascular mediastinum for radiologists. Mediastinum 2019;3:18</t>
  </si>
  <si>
    <t xml:space="preserve">10.21037/med.2018.12.03</t>
  </si>
  <si>
    <t xml:space="preserve">画像診断の総説の記載。神経原性腫瘍の組織型別の頻度は未作成</t>
  </si>
  <si>
    <t xml:space="preserve">LC-022</t>
  </si>
  <si>
    <t xml:space="preserve">縦隔腫瘍</t>
  </si>
  <si>
    <t xml:space="preserve">血管前区画（前縦隔）の病変には、胸腺上皮性腫瘍（原発腫瘍では胸腺腫が最も多い）、リンパ腫、胚細胞腫瘍、胸腺囊胞、胸腺過形成がある。</t>
  </si>
  <si>
    <r>
      <rPr>
        <sz val="10"/>
        <rFont val="Noto Sans CJK SC"/>
        <family val="2"/>
      </rPr>
      <t xml:space="preserve">医学各論 Ⅳ</t>
    </r>
    <r>
      <rPr>
        <sz val="10"/>
        <rFont val="Arial"/>
        <family val="0"/>
        <charset val="1"/>
      </rPr>
      <t xml:space="preserve">-6-C-①</t>
    </r>
    <r>
      <rPr>
        <sz val="10"/>
        <rFont val="Noto Sans CJK SC"/>
        <family val="2"/>
      </rPr>
      <t xml:space="preserve">（悪性リンパ腫、</t>
    </r>
    <r>
      <rPr>
        <sz val="10"/>
        <rFont val="Arial"/>
        <family val="0"/>
        <charset val="1"/>
      </rPr>
      <t xml:space="preserve">a</t>
    </r>
    <r>
      <rPr>
        <sz val="10"/>
        <rFont val="Noto Sans CJK SC"/>
        <family val="2"/>
      </rPr>
      <t xml:space="preserve">）；医学各論 Ⅳ</t>
    </r>
    <r>
      <rPr>
        <sz val="10"/>
        <rFont val="Arial"/>
        <family val="0"/>
        <charset val="1"/>
      </rPr>
      <t xml:space="preserve">-6-C-②</t>
    </r>
    <r>
      <rPr>
        <sz val="10"/>
        <rFont val="Noto Sans CJK SC"/>
        <family val="2"/>
      </rPr>
      <t xml:space="preserve">（胸腺腫瘍、</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</si>
  <si>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TBL-01-00-646 (id: JlvnmcY)</t>
    </r>
  </si>
  <si>
    <r>
      <rPr>
        <sz val="10"/>
        <rFont val="Noto Sans CJK SC"/>
        <family val="2"/>
      </rPr>
      <t xml:space="preserve">画像診断の総説の記載。リンパ腫の組織型（縦隔原発大細胞型 </t>
    </r>
    <r>
      <rPr>
        <sz val="10"/>
        <rFont val="Arial"/>
        <family val="0"/>
        <charset val="1"/>
      </rPr>
      <t xml:space="preserve">B </t>
    </r>
    <r>
      <rPr>
        <sz val="10"/>
        <rFont val="Noto Sans CJK SC"/>
        <family val="2"/>
      </rPr>
      <t xml:space="preserve">細胞リンパ腫、</t>
    </r>
    <r>
      <rPr>
        <sz val="10"/>
        <rFont val="Arial"/>
        <family val="0"/>
        <charset val="1"/>
      </rPr>
      <t xml:space="preserve">Hodgkin </t>
    </r>
    <r>
      <rPr>
        <sz val="10"/>
        <rFont val="Noto Sans CJK SC"/>
        <family val="2"/>
      </rPr>
      <t xml:space="preserve">リンパ腫など）の内訳は未作成</t>
    </r>
  </si>
  <si>
    <t xml:space="preserve">LC-023</t>
  </si>
  <si>
    <t xml:space="preserve">胚細胞腫瘍</t>
  </si>
  <si>
    <r>
      <rPr>
        <sz val="10"/>
        <rFont val="Noto Sans CJK SC"/>
        <family val="2"/>
      </rPr>
      <t xml:space="preserve">縦隔のセミノーマは主に</t>
    </r>
    <r>
      <rPr>
        <sz val="10"/>
        <rFont val="Arial"/>
        <family val="0"/>
        <charset val="1"/>
      </rPr>
      <t xml:space="preserve">10</t>
    </r>
    <r>
      <rPr>
        <sz val="10"/>
        <rFont val="Noto Sans CJK SC"/>
        <family val="2"/>
      </rPr>
      <t xml:space="preserve">〜</t>
    </r>
    <r>
      <rPr>
        <sz val="10"/>
        <rFont val="Arial"/>
        <family val="0"/>
        <charset val="1"/>
      </rPr>
      <t xml:space="preserve">39</t>
    </r>
    <r>
      <rPr>
        <sz val="10"/>
        <rFont val="Noto Sans CJK SC"/>
        <family val="2"/>
      </rPr>
      <t xml:space="preserve">歳の男性にみられ、</t>
    </r>
    <r>
      <rPr>
        <sz val="10"/>
        <rFont val="Arial"/>
        <family val="0"/>
        <charset val="1"/>
      </rPr>
      <t xml:space="preserve">hCG </t>
    </r>
    <r>
      <rPr>
        <sz val="10"/>
        <rFont val="Noto Sans CJK SC"/>
        <family val="2"/>
      </rPr>
      <t xml:space="preserve">の軽度上昇は約</t>
    </r>
    <r>
      <rPr>
        <sz val="10"/>
        <rFont val="Arial"/>
        <family val="0"/>
        <charset val="1"/>
      </rPr>
      <t xml:space="preserve">10%</t>
    </r>
    <r>
      <rPr>
        <sz val="10"/>
        <rFont val="Noto Sans CJK SC"/>
        <family val="2"/>
      </rPr>
      <t xml:space="preserve">、</t>
    </r>
    <r>
      <rPr>
        <sz val="10"/>
        <rFont val="Arial"/>
        <family val="0"/>
        <charset val="1"/>
      </rPr>
      <t xml:space="preserve">LDH </t>
    </r>
    <r>
      <rPr>
        <sz val="10"/>
        <rFont val="Noto Sans CJK SC"/>
        <family val="2"/>
      </rPr>
      <t xml:space="preserve">は通常上昇し、</t>
    </r>
    <r>
      <rPr>
        <sz val="10"/>
        <rFont val="Arial"/>
        <family val="0"/>
        <charset val="1"/>
      </rPr>
      <t xml:space="preserve">AFP </t>
    </r>
    <r>
      <rPr>
        <sz val="10"/>
        <rFont val="Noto Sans CJK SC"/>
        <family val="2"/>
      </rPr>
      <t xml:space="preserve">は通常正常である。非セミノーマ性胚細胞腫瘍は主に</t>
    </r>
    <r>
      <rPr>
        <sz val="10"/>
        <rFont val="Arial"/>
        <family val="0"/>
        <charset val="1"/>
      </rPr>
      <t xml:space="preserve">40</t>
    </r>
    <r>
      <rPr>
        <sz val="10"/>
        <rFont val="Noto Sans CJK SC"/>
        <family val="2"/>
      </rPr>
      <t xml:space="preserve">歳未満の男性にみられ、約</t>
    </r>
    <r>
      <rPr>
        <sz val="10"/>
        <rFont val="Arial"/>
        <family val="0"/>
        <charset val="1"/>
      </rPr>
      <t xml:space="preserve">90%</t>
    </r>
    <r>
      <rPr>
        <sz val="10"/>
        <rFont val="Noto Sans CJK SC"/>
        <family val="2"/>
      </rPr>
      <t xml:space="preserve">で診断時に </t>
    </r>
    <r>
      <rPr>
        <sz val="10"/>
        <rFont val="Arial"/>
        <family val="0"/>
        <charset val="1"/>
      </rPr>
      <t xml:space="preserve">AFP </t>
    </r>
    <r>
      <rPr>
        <sz val="10"/>
        <rFont val="Noto Sans CJK SC"/>
        <family val="2"/>
      </rPr>
      <t xml:space="preserve">か </t>
    </r>
    <r>
      <rPr>
        <sz val="10"/>
        <rFont val="Arial"/>
        <family val="0"/>
        <charset val="1"/>
      </rPr>
      <t xml:space="preserve">hCG </t>
    </r>
    <r>
      <rPr>
        <sz val="10"/>
        <rFont val="Noto Sans CJK SC"/>
        <family val="2"/>
      </rPr>
      <t xml:space="preserve">が著明に上昇している。</t>
    </r>
  </si>
  <si>
    <r>
      <rPr>
        <sz val="10"/>
        <rFont val="Noto Sans CJK SC"/>
        <family val="2"/>
      </rPr>
      <t xml:space="preserve">医学各論 Ⅳ</t>
    </r>
    <r>
      <rPr>
        <sz val="10"/>
        <rFont val="Arial"/>
        <family val="0"/>
        <charset val="1"/>
      </rPr>
      <t xml:space="preserve">-6-C-⑤</t>
    </r>
    <r>
      <rPr>
        <sz val="10"/>
        <rFont val="Noto Sans CJK SC"/>
        <family val="2"/>
      </rPr>
      <t xml:space="preserve">（胚細胞腫瘍、</t>
    </r>
    <r>
      <rPr>
        <sz val="10"/>
        <rFont val="Arial"/>
        <family val="0"/>
        <charset val="1"/>
      </rPr>
      <t xml:space="preserve">c</t>
    </r>
    <r>
      <rPr>
        <sz val="10"/>
        <rFont val="Noto Sans CJK SC"/>
        <family val="2"/>
      </rPr>
      <t xml:space="preserve">）</t>
    </r>
  </si>
  <si>
    <t xml:space="preserve">画像診断の総説の記載（二次資料経由）</t>
  </si>
  <si>
    <t xml:space="preserve">LC-024</t>
  </si>
  <si>
    <t xml:space="preserve">囊胞性腫瘍</t>
  </si>
  <si>
    <r>
      <rPr>
        <sz val="10"/>
        <rFont val="Noto Sans CJK SC"/>
        <family val="2"/>
      </rPr>
      <t xml:space="preserve">前縦隔の病変の評価で、</t>
    </r>
    <r>
      <rPr>
        <sz val="10"/>
        <rFont val="Arial"/>
        <family val="0"/>
        <charset val="1"/>
      </rPr>
      <t xml:space="preserve">MRI </t>
    </r>
    <r>
      <rPr>
        <sz val="10"/>
        <rFont val="Noto Sans CJK SC"/>
        <family val="2"/>
      </rPr>
      <t xml:space="preserve">は囊胞と充実性病変の区別や、出血・蛋白成分を含む囊胞の評価に優れる。化学シフト画像では胸腺過形成が逆位相で信号低下を示し（比</t>
    </r>
    <r>
      <rPr>
        <sz val="10"/>
        <rFont val="Arial"/>
        <family val="0"/>
        <charset val="1"/>
      </rPr>
      <t xml:space="preserve">0.5</t>
    </r>
    <r>
      <rPr>
        <sz val="10"/>
        <rFont val="Noto Sans CJK SC"/>
        <family val="2"/>
      </rPr>
      <t xml:space="preserve">〜</t>
    </r>
    <r>
      <rPr>
        <sz val="10"/>
        <rFont val="Arial"/>
        <family val="0"/>
        <charset val="1"/>
      </rPr>
      <t xml:space="preserve">0.6</t>
    </r>
    <r>
      <rPr>
        <sz val="10"/>
        <rFont val="Noto Sans CJK SC"/>
        <family val="2"/>
      </rPr>
      <t xml:space="preserve">程度）、腫瘍（</t>
    </r>
    <r>
      <rPr>
        <sz val="10"/>
        <rFont val="Arial"/>
        <family val="0"/>
        <charset val="1"/>
      </rPr>
      <t xml:space="preserve">0.9</t>
    </r>
    <r>
      <rPr>
        <sz val="10"/>
        <rFont val="Noto Sans CJK SC"/>
        <family val="2"/>
      </rPr>
      <t xml:space="preserve">〜</t>
    </r>
    <r>
      <rPr>
        <sz val="10"/>
        <rFont val="Arial"/>
        <family val="0"/>
        <charset val="1"/>
      </rPr>
      <t xml:space="preserve">1.0</t>
    </r>
    <r>
      <rPr>
        <sz val="10"/>
        <rFont val="Noto Sans CJK SC"/>
        <family val="2"/>
      </rPr>
      <t xml:space="preserve">程度）と区別できる。化学療法後には</t>
    </r>
    <r>
      <rPr>
        <sz val="10"/>
        <rFont val="Arial"/>
        <family val="0"/>
        <charset val="1"/>
      </rPr>
      <t xml:space="preserve">10</t>
    </r>
    <r>
      <rPr>
        <sz val="10"/>
        <rFont val="Noto Sans CJK SC"/>
        <family val="2"/>
      </rPr>
      <t xml:space="preserve">〜</t>
    </r>
    <r>
      <rPr>
        <sz val="10"/>
        <rFont val="Arial"/>
        <family val="0"/>
        <charset val="1"/>
      </rPr>
      <t xml:space="preserve">25%</t>
    </r>
    <r>
      <rPr>
        <sz val="10"/>
        <rFont val="Noto Sans CJK SC"/>
        <family val="2"/>
      </rPr>
      <t xml:space="preserve">程度で胸腺の反跳性過形成が起こる。</t>
    </r>
  </si>
  <si>
    <r>
      <rPr>
        <sz val="10"/>
        <rFont val="Noto Sans CJK SC"/>
        <family val="2"/>
      </rPr>
      <t xml:space="preserve">医学各論 Ⅳ</t>
    </r>
    <r>
      <rPr>
        <sz val="10"/>
        <rFont val="Arial"/>
        <family val="0"/>
        <charset val="1"/>
      </rPr>
      <t xml:space="preserve">-6-C-④</t>
    </r>
    <r>
      <rPr>
        <sz val="10"/>
        <rFont val="Noto Sans CJK SC"/>
        <family val="2"/>
      </rPr>
      <t xml:space="preserve">（囊胞性腫瘍、</t>
    </r>
    <r>
      <rPr>
        <sz val="10"/>
        <rFont val="Arial"/>
        <family val="0"/>
        <charset val="1"/>
      </rPr>
      <t xml:space="preserve">b</t>
    </r>
    <r>
      <rPr>
        <sz val="10"/>
        <rFont val="Noto Sans CJK SC"/>
        <family val="2"/>
      </rPr>
      <t xml:space="preserve">）；医学各論 Ⅳ</t>
    </r>
    <r>
      <rPr>
        <sz val="10"/>
        <rFont val="Arial"/>
        <family val="0"/>
        <charset val="1"/>
      </rPr>
      <t xml:space="preserve">-6-C-②</t>
    </r>
    <r>
      <rPr>
        <sz val="10"/>
        <rFont val="Noto Sans CJK SC"/>
        <family val="2"/>
      </rPr>
      <t xml:space="preserve">（胸腺腫瘍、</t>
    </r>
    <r>
      <rPr>
        <sz val="10"/>
        <rFont val="Arial"/>
        <family val="0"/>
        <charset val="1"/>
      </rPr>
      <t xml:space="preserve">b</t>
    </r>
    <r>
      <rPr>
        <sz val="10"/>
        <rFont val="Noto Sans CJK SC"/>
        <family val="2"/>
      </rPr>
      <t xml:space="preserve">）</t>
    </r>
  </si>
  <si>
    <t xml:space="preserve">画像診断の総説の記載。化学シフト比の数値は総説の本文による</t>
  </si>
  <si>
    <t xml:space="preserve">LC-025</t>
  </si>
  <si>
    <t xml:space="preserve">胸腺腫瘍</t>
  </si>
  <si>
    <r>
      <rPr>
        <sz val="10"/>
        <rFont val="Noto Sans CJK SC"/>
        <family val="2"/>
      </rPr>
      <t xml:space="preserve">胸腺上皮性腫瘍は成人の前縦隔で最も多い腫瘍で、全悪性腫瘍の</t>
    </r>
    <r>
      <rPr>
        <sz val="10"/>
        <rFont val="Arial"/>
        <family val="0"/>
        <charset val="1"/>
      </rPr>
      <t xml:space="preserve">0.2</t>
    </r>
    <r>
      <rPr>
        <sz val="10"/>
        <rFont val="Noto Sans CJK SC"/>
        <family val="2"/>
      </rPr>
      <t xml:space="preserve">〜</t>
    </r>
    <r>
      <rPr>
        <sz val="10"/>
        <rFont val="Arial"/>
        <family val="0"/>
        <charset val="1"/>
      </rPr>
      <t xml:space="preserve">1.5%</t>
    </r>
    <r>
      <rPr>
        <sz val="10"/>
        <rFont val="Noto Sans CJK SC"/>
        <family val="2"/>
      </rPr>
      <t xml:space="preserve">を占める。米国 </t>
    </r>
    <r>
      <rPr>
        <sz val="10"/>
        <rFont val="Arial"/>
        <family val="0"/>
        <charset val="1"/>
      </rPr>
      <t xml:space="preserve">SEER </t>
    </r>
    <r>
      <rPr>
        <sz val="10"/>
        <rFont val="Noto Sans CJK SC"/>
        <family val="2"/>
      </rPr>
      <t xml:space="preserve">の胸腺腫の罹患率は</t>
    </r>
    <r>
      <rPr>
        <sz val="10"/>
        <rFont val="Arial"/>
        <family val="0"/>
        <charset val="1"/>
      </rPr>
      <t xml:space="preserve">10</t>
    </r>
    <r>
      <rPr>
        <sz val="10"/>
        <rFont val="Noto Sans CJK SC"/>
        <family val="2"/>
      </rPr>
      <t xml:space="preserve">万人年あたり</t>
    </r>
    <r>
      <rPr>
        <sz val="10"/>
        <rFont val="Arial"/>
        <family val="0"/>
        <charset val="1"/>
      </rPr>
      <t xml:space="preserve">0.13</t>
    </r>
    <r>
      <rPr>
        <sz val="10"/>
        <rFont val="Noto Sans CJK SC"/>
        <family val="2"/>
      </rPr>
      <t xml:space="preserve">で、胸腺癌は胸腺上皮性腫瘍の約</t>
    </r>
    <r>
      <rPr>
        <sz val="10"/>
        <rFont val="Arial"/>
        <family val="0"/>
        <charset val="1"/>
      </rPr>
      <t xml:space="preserve">20%</t>
    </r>
    <r>
      <rPr>
        <sz val="10"/>
        <rFont val="Noto Sans CJK SC"/>
        <family val="2"/>
      </rPr>
      <t xml:space="preserve">である。</t>
    </r>
  </si>
  <si>
    <r>
      <rPr>
        <sz val="10"/>
        <rFont val="Noto Sans CJK SC"/>
        <family val="2"/>
      </rPr>
      <t xml:space="preserve">医学各論 Ⅳ</t>
    </r>
    <r>
      <rPr>
        <sz val="10"/>
        <rFont val="Arial"/>
        <family val="0"/>
        <charset val="1"/>
      </rPr>
      <t xml:space="preserve">-6-C-②</t>
    </r>
    <r>
      <rPr>
        <sz val="10"/>
        <rFont val="Noto Sans CJK SC"/>
        <family val="2"/>
      </rPr>
      <t xml:space="preserve">（胸腺腫瘍、</t>
    </r>
    <r>
      <rPr>
        <sz val="10"/>
        <rFont val="Arial"/>
        <family val="0"/>
        <charset val="1"/>
      </rPr>
      <t xml:space="preserve">b</t>
    </r>
    <r>
      <rPr>
        <sz val="10"/>
        <rFont val="Noto Sans CJK SC"/>
        <family val="2"/>
      </rPr>
      <t xml:space="preserve">）</t>
    </r>
  </si>
  <si>
    <t xml:space="preserve">SRC-480</t>
  </si>
  <si>
    <r>
      <rPr>
        <sz val="10"/>
        <rFont val="Arial"/>
        <family val="0"/>
        <charset val="1"/>
      </rPr>
      <t xml:space="preserve">PDQ Adult Treatment Editorial Board. Thymoma and Thymic Carcinoma Treatment (PDQ)–Health Professional Version. National Cancer Institute</t>
    </r>
    <r>
      <rPr>
        <sz val="10"/>
        <rFont val="Noto Sans CJK SC"/>
        <family val="2"/>
      </rPr>
      <t xml:space="preserve">（</t>
    </r>
    <r>
      <rPr>
        <sz val="10"/>
        <rFont val="Arial"/>
        <family val="0"/>
        <charset val="1"/>
      </rPr>
      <t xml:space="preserve">2024</t>
    </r>
    <r>
      <rPr>
        <sz val="10"/>
        <rFont val="Noto Sans CJK SC"/>
        <family val="2"/>
      </rPr>
      <t xml:space="preserve">年</t>
    </r>
    <r>
      <rPr>
        <sz val="10"/>
        <rFont val="Arial"/>
        <family val="0"/>
        <charset val="1"/>
      </rPr>
      <t xml:space="preserve">10</t>
    </r>
    <r>
      <rPr>
        <sz val="10"/>
        <rFont val="Noto Sans CJK SC"/>
        <family val="2"/>
      </rPr>
      <t xml:space="preserve">月</t>
    </r>
    <r>
      <rPr>
        <sz val="10"/>
        <rFont val="Arial"/>
        <family val="0"/>
        <charset val="1"/>
      </rPr>
      <t xml:space="preserve">25</t>
    </r>
    <r>
      <rPr>
        <sz val="10"/>
        <rFont val="Noto Sans CJK SC"/>
        <family val="2"/>
      </rPr>
      <t xml:space="preserve">日更新）</t>
    </r>
  </si>
  <si>
    <r>
      <rPr>
        <sz val="10"/>
        <rFont val="Arial"/>
        <family val="0"/>
        <charset val="1"/>
      </rPr>
      <t xml:space="preserve">PDQ</t>
    </r>
    <r>
      <rPr>
        <sz val="10"/>
        <rFont val="Noto Sans CJK SC"/>
        <family val="2"/>
      </rPr>
      <t xml:space="preserve">（</t>
    </r>
    <r>
      <rPr>
        <sz val="10"/>
        <rFont val="Arial"/>
        <family val="0"/>
        <charset val="1"/>
      </rPr>
      <t xml:space="preserve">2024</t>
    </r>
    <r>
      <rPr>
        <sz val="10"/>
        <rFont val="Noto Sans CJK SC"/>
        <family val="2"/>
      </rPr>
      <t xml:space="preserve">年</t>
    </r>
    <r>
      <rPr>
        <sz val="10"/>
        <rFont val="Arial"/>
        <family val="0"/>
        <charset val="1"/>
      </rPr>
      <t xml:space="preserve">10</t>
    </r>
    <r>
      <rPr>
        <sz val="10"/>
        <rFont val="Noto Sans CJK SC"/>
        <family val="2"/>
      </rPr>
      <t xml:space="preserve">月</t>
    </r>
    <r>
      <rPr>
        <sz val="10"/>
        <rFont val="Arial"/>
        <family val="0"/>
        <charset val="1"/>
      </rPr>
      <t xml:space="preserve">25</t>
    </r>
    <r>
      <rPr>
        <sz val="10"/>
        <rFont val="Noto Sans CJK SC"/>
        <family val="2"/>
      </rPr>
      <t xml:space="preserve">日更新）の記載。米国の資料で、数値の一次資料は </t>
    </r>
    <r>
      <rPr>
        <sz val="10"/>
        <rFont val="Arial"/>
        <family val="0"/>
        <charset val="1"/>
      </rPr>
      <t xml:space="preserve">PDQ </t>
    </r>
    <r>
      <rPr>
        <sz val="10"/>
        <rFont val="Noto Sans CJK SC"/>
        <family val="2"/>
      </rPr>
      <t xml:space="preserve">の引用文献。</t>
    </r>
    <r>
      <rPr>
        <sz val="10"/>
        <rFont val="Arial"/>
        <family val="0"/>
        <charset val="1"/>
      </rPr>
      <t xml:space="preserve">WHO </t>
    </r>
    <r>
      <rPr>
        <sz val="10"/>
        <rFont val="Noto Sans CJK SC"/>
        <family val="2"/>
      </rPr>
      <t xml:space="preserve">分類は第</t>
    </r>
    <r>
      <rPr>
        <sz val="10"/>
        <rFont val="Arial"/>
        <family val="0"/>
        <charset val="1"/>
      </rPr>
      <t xml:space="preserve">5</t>
    </r>
    <r>
      <rPr>
        <sz val="10"/>
        <rFont val="Noto Sans CJK SC"/>
        <family val="2"/>
      </rPr>
      <t xml:space="preserve">版（</t>
    </r>
    <r>
      <rPr>
        <sz val="10"/>
        <rFont val="Arial"/>
        <family val="0"/>
        <charset val="1"/>
      </rPr>
      <t xml:space="preserve">2021</t>
    </r>
    <r>
      <rPr>
        <sz val="10"/>
        <rFont val="Noto Sans CJK SC"/>
        <family val="2"/>
      </rPr>
      <t xml:space="preserve">年）が刊行されているが、</t>
    </r>
    <r>
      <rPr>
        <sz val="10"/>
        <rFont val="Arial"/>
        <family val="0"/>
        <charset val="1"/>
      </rPr>
      <t xml:space="preserve">PDQ </t>
    </r>
    <r>
      <rPr>
        <sz val="10"/>
        <rFont val="Noto Sans CJK SC"/>
        <family val="2"/>
      </rPr>
      <t xml:space="preserve">は第</t>
    </r>
    <r>
      <rPr>
        <sz val="10"/>
        <rFont val="Arial"/>
        <family val="0"/>
        <charset val="1"/>
      </rPr>
      <t xml:space="preserve">4</t>
    </r>
    <r>
      <rPr>
        <sz val="10"/>
        <rFont val="Noto Sans CJK SC"/>
        <family val="2"/>
      </rPr>
      <t xml:space="preserve">版（</t>
    </r>
    <r>
      <rPr>
        <sz val="10"/>
        <rFont val="Arial"/>
        <family val="0"/>
        <charset val="1"/>
      </rPr>
      <t xml:space="preserve">2015</t>
    </r>
    <r>
      <rPr>
        <sz val="10"/>
        <rFont val="Noto Sans CJK SC"/>
        <family val="2"/>
      </rPr>
      <t xml:space="preserve">年）を最も広く受け入れられている分類として記載している</t>
    </r>
  </si>
  <si>
    <t xml:space="preserve">LC-026</t>
  </si>
  <si>
    <r>
      <rPr>
        <sz val="10"/>
        <rFont val="Noto Sans CJK SC"/>
        <family val="2"/>
      </rPr>
      <t xml:space="preserve">胸腺腫には傍腫瘍性疾患が合併しやすく、重症筋無力症が約</t>
    </r>
    <r>
      <rPr>
        <sz val="10"/>
        <rFont val="Arial"/>
        <family val="0"/>
        <charset val="1"/>
      </rPr>
      <t xml:space="preserve">30</t>
    </r>
    <r>
      <rPr>
        <sz val="10"/>
        <rFont val="Noto Sans CJK SC"/>
        <family val="2"/>
      </rPr>
      <t xml:space="preserve">〜</t>
    </r>
    <r>
      <rPr>
        <sz val="10"/>
        <rFont val="Arial"/>
        <family val="0"/>
        <charset val="1"/>
      </rPr>
      <t xml:space="preserve">65%</t>
    </r>
    <r>
      <rPr>
        <sz val="10"/>
        <rFont val="Noto Sans CJK SC"/>
        <family val="2"/>
      </rPr>
      <t xml:space="preserve">、低ガンマグロブリン血症（</t>
    </r>
    <r>
      <rPr>
        <sz val="10"/>
        <rFont val="Arial"/>
        <family val="0"/>
        <charset val="1"/>
      </rPr>
      <t xml:space="preserve">Good </t>
    </r>
    <r>
      <rPr>
        <sz val="10"/>
        <rFont val="Noto Sans CJK SC"/>
        <family val="2"/>
      </rPr>
      <t xml:space="preserve">症候群）が</t>
    </r>
    <r>
      <rPr>
        <sz val="10"/>
        <rFont val="Arial"/>
        <family val="0"/>
        <charset val="1"/>
      </rPr>
      <t xml:space="preserve">5</t>
    </r>
    <r>
      <rPr>
        <sz val="10"/>
        <rFont val="Noto Sans CJK SC"/>
        <family val="2"/>
      </rPr>
      <t xml:space="preserve">〜</t>
    </r>
    <r>
      <rPr>
        <sz val="10"/>
        <rFont val="Arial"/>
        <family val="0"/>
        <charset val="1"/>
      </rPr>
      <t xml:space="preserve">20%</t>
    </r>
    <r>
      <rPr>
        <sz val="10"/>
        <rFont val="Noto Sans CJK SC"/>
        <family val="2"/>
      </rPr>
      <t xml:space="preserve">、赤芽球癆が約</t>
    </r>
    <r>
      <rPr>
        <sz val="10"/>
        <rFont val="Arial"/>
        <family val="0"/>
        <charset val="1"/>
      </rPr>
      <t xml:space="preserve">4%</t>
    </r>
    <r>
      <rPr>
        <sz val="10"/>
        <rFont val="Noto Sans CJK SC"/>
        <family val="2"/>
      </rPr>
      <t xml:space="preserve">にみられる。胸腺癌に傍腫瘍性疾患が合併することはまれである。</t>
    </r>
  </si>
  <si>
    <t xml:space="preserve">LC-027</t>
  </si>
  <si>
    <r>
      <rPr>
        <sz val="10"/>
        <rFont val="Arial"/>
        <family val="0"/>
        <charset val="1"/>
      </rPr>
      <t xml:space="preserve">WHO </t>
    </r>
    <r>
      <rPr>
        <sz val="10"/>
        <rFont val="Noto Sans CJK SC"/>
        <family val="2"/>
      </rPr>
      <t xml:space="preserve">分類では胸腺腫を </t>
    </r>
    <r>
      <rPr>
        <sz val="10"/>
        <rFont val="Arial"/>
        <family val="0"/>
        <charset val="1"/>
      </rPr>
      <t xml:space="preserve">A</t>
    </r>
    <r>
      <rPr>
        <sz val="10"/>
        <rFont val="Noto Sans CJK SC"/>
        <family val="2"/>
      </rPr>
      <t xml:space="preserve">・</t>
    </r>
    <r>
      <rPr>
        <sz val="10"/>
        <rFont val="Arial"/>
        <family val="0"/>
        <charset val="1"/>
      </rPr>
      <t xml:space="preserve">AB</t>
    </r>
    <r>
      <rPr>
        <sz val="10"/>
        <rFont val="Noto Sans CJK SC"/>
        <family val="2"/>
      </rPr>
      <t xml:space="preserve">・</t>
    </r>
    <r>
      <rPr>
        <sz val="10"/>
        <rFont val="Arial"/>
        <family val="0"/>
        <charset val="1"/>
      </rPr>
      <t xml:space="preserve">B1</t>
    </r>
    <r>
      <rPr>
        <sz val="10"/>
        <rFont val="Noto Sans CJK SC"/>
        <family val="2"/>
      </rPr>
      <t xml:space="preserve">・</t>
    </r>
    <r>
      <rPr>
        <sz val="10"/>
        <rFont val="Arial"/>
        <family val="0"/>
        <charset val="1"/>
      </rPr>
      <t xml:space="preserve">B2</t>
    </r>
    <r>
      <rPr>
        <sz val="10"/>
        <rFont val="Noto Sans CJK SC"/>
        <family val="2"/>
      </rPr>
      <t xml:space="preserve">・</t>
    </r>
    <r>
      <rPr>
        <sz val="10"/>
        <rFont val="Arial"/>
        <family val="0"/>
        <charset val="1"/>
      </rPr>
      <t xml:space="preserve">B3 </t>
    </r>
    <r>
      <rPr>
        <sz val="10"/>
        <rFont val="Noto Sans CJK SC"/>
        <family val="2"/>
      </rPr>
      <t xml:space="preserve">型に分け、胸腺癌には扁平上皮癌、類基底細胞癌、リンパ上皮腫様癌、</t>
    </r>
    <r>
      <rPr>
        <sz val="10"/>
        <rFont val="Arial"/>
        <family val="0"/>
        <charset val="1"/>
      </rPr>
      <t xml:space="preserve">NUT </t>
    </r>
    <r>
      <rPr>
        <sz val="10"/>
        <rFont val="Noto Sans CJK SC"/>
        <family val="2"/>
      </rPr>
      <t xml:space="preserve">癌などが含まれる。病期分類は修正正岡</t>
    </r>
    <r>
      <rPr>
        <sz val="10"/>
        <rFont val="Arial"/>
        <family val="0"/>
        <charset val="1"/>
      </rPr>
      <t xml:space="preserve">-</t>
    </r>
    <r>
      <rPr>
        <sz val="10"/>
        <rFont val="Noto Sans CJK SC"/>
        <family val="2"/>
      </rPr>
      <t xml:space="preserve">古賀分類が最も広く使われ、</t>
    </r>
    <r>
      <rPr>
        <sz val="10"/>
        <rFont val="Arial"/>
        <family val="0"/>
        <charset val="1"/>
      </rPr>
      <t xml:space="preserve">IASLC </t>
    </r>
    <r>
      <rPr>
        <sz val="10"/>
        <rFont val="Noto Sans CJK SC"/>
        <family val="2"/>
      </rPr>
      <t xml:space="preserve">と </t>
    </r>
    <r>
      <rPr>
        <sz val="10"/>
        <rFont val="Arial"/>
        <family val="0"/>
        <charset val="1"/>
      </rPr>
      <t xml:space="preserve">ITMIG </t>
    </r>
    <r>
      <rPr>
        <sz val="10"/>
        <rFont val="Noto Sans CJK SC"/>
        <family val="2"/>
      </rPr>
      <t xml:space="preserve">が作成した </t>
    </r>
    <r>
      <rPr>
        <sz val="10"/>
        <rFont val="Arial"/>
        <family val="0"/>
        <charset val="1"/>
      </rPr>
      <t xml:space="preserve">TNM </t>
    </r>
    <r>
      <rPr>
        <sz val="10"/>
        <rFont val="Noto Sans CJK SC"/>
        <family val="2"/>
      </rPr>
      <t xml:space="preserve">分類も採用されている。</t>
    </r>
  </si>
  <si>
    <t xml:space="preserve">LC-028</t>
  </si>
  <si>
    <r>
      <rPr>
        <sz val="10"/>
        <rFont val="Noto Sans CJK SC"/>
        <family val="2"/>
      </rPr>
      <t xml:space="preserve">正岡分類による胸腺腫の</t>
    </r>
    <r>
      <rPr>
        <sz val="10"/>
        <rFont val="Arial"/>
        <family val="0"/>
        <charset val="1"/>
      </rPr>
      <t xml:space="preserve">5</t>
    </r>
    <r>
      <rPr>
        <sz val="10"/>
        <rFont val="Noto Sans CJK SC"/>
        <family val="2"/>
      </rPr>
      <t xml:space="preserve">年生存率はⅠ期</t>
    </r>
    <r>
      <rPr>
        <sz val="10"/>
        <rFont val="Arial"/>
        <family val="0"/>
        <charset val="1"/>
      </rPr>
      <t xml:space="preserve">96%</t>
    </r>
    <r>
      <rPr>
        <sz val="10"/>
        <rFont val="Noto Sans CJK SC"/>
        <family val="2"/>
      </rPr>
      <t xml:space="preserve">、Ⅱ期</t>
    </r>
    <r>
      <rPr>
        <sz val="10"/>
        <rFont val="Arial"/>
        <family val="0"/>
        <charset val="1"/>
      </rPr>
      <t xml:space="preserve">86%</t>
    </r>
    <r>
      <rPr>
        <sz val="10"/>
        <rFont val="Noto Sans CJK SC"/>
        <family val="2"/>
      </rPr>
      <t xml:space="preserve">、Ⅲ期</t>
    </r>
    <r>
      <rPr>
        <sz val="10"/>
        <rFont val="Arial"/>
        <family val="0"/>
        <charset val="1"/>
      </rPr>
      <t xml:space="preserve">69%</t>
    </r>
    <r>
      <rPr>
        <sz val="10"/>
        <rFont val="Noto Sans CJK SC"/>
        <family val="2"/>
      </rPr>
      <t xml:space="preserve">、Ⅳ期</t>
    </r>
    <r>
      <rPr>
        <sz val="10"/>
        <rFont val="Arial"/>
        <family val="0"/>
        <charset val="1"/>
      </rPr>
      <t xml:space="preserve">50%</t>
    </r>
    <r>
      <rPr>
        <sz val="10"/>
        <rFont val="Noto Sans CJK SC"/>
        <family val="2"/>
      </rPr>
      <t xml:space="preserve">で、Ⅰ・Ⅱ期はほぼ全例で完全切除できる。Ⅲ・Ⅳ期の胸腺腫の</t>
    </r>
    <r>
      <rPr>
        <sz val="10"/>
        <rFont val="Arial"/>
        <family val="0"/>
        <charset val="1"/>
      </rPr>
      <t xml:space="preserve">5</t>
    </r>
    <r>
      <rPr>
        <sz val="10"/>
        <rFont val="Noto Sans CJK SC"/>
        <family val="2"/>
      </rPr>
      <t xml:space="preserve">年生存率は、完全切除で</t>
    </r>
    <r>
      <rPr>
        <sz val="10"/>
        <rFont val="Arial"/>
        <family val="0"/>
        <charset val="1"/>
      </rPr>
      <t xml:space="preserve">93%</t>
    </r>
    <r>
      <rPr>
        <sz val="10"/>
        <rFont val="Noto Sans CJK SC"/>
        <family val="2"/>
      </rPr>
      <t xml:space="preserve">、不完全切除で</t>
    </r>
    <r>
      <rPr>
        <sz val="10"/>
        <rFont val="Arial"/>
        <family val="0"/>
        <charset val="1"/>
      </rPr>
      <t xml:space="preserve">64%</t>
    </r>
    <r>
      <rPr>
        <sz val="10"/>
        <rFont val="Noto Sans CJK SC"/>
        <family val="2"/>
      </rPr>
      <t xml:space="preserve">、切除不能で</t>
    </r>
    <r>
      <rPr>
        <sz val="10"/>
        <rFont val="Arial"/>
        <family val="0"/>
        <charset val="1"/>
      </rPr>
      <t xml:space="preserve">36%</t>
    </r>
    <r>
      <rPr>
        <sz val="10"/>
        <rFont val="Noto Sans CJK SC"/>
        <family val="2"/>
      </rPr>
      <t xml:space="preserve">と報告されている。</t>
    </r>
  </si>
  <si>
    <r>
      <rPr>
        <sz val="10"/>
        <rFont val="Arial"/>
        <family val="0"/>
        <charset val="1"/>
      </rPr>
      <t xml:space="preserve">PDQ</t>
    </r>
    <r>
      <rPr>
        <sz val="10"/>
        <rFont val="Noto Sans CJK SC"/>
        <family val="2"/>
      </rPr>
      <t xml:space="preserve">（</t>
    </r>
    <r>
      <rPr>
        <sz val="10"/>
        <rFont val="Arial"/>
        <family val="0"/>
        <charset val="1"/>
      </rPr>
      <t xml:space="preserve">2024</t>
    </r>
    <r>
      <rPr>
        <sz val="10"/>
        <rFont val="Noto Sans CJK SC"/>
        <family val="2"/>
      </rPr>
      <t xml:space="preserve">年</t>
    </r>
    <r>
      <rPr>
        <sz val="10"/>
        <rFont val="Arial"/>
        <family val="0"/>
        <charset val="1"/>
      </rPr>
      <t xml:space="preserve">10</t>
    </r>
    <r>
      <rPr>
        <sz val="10"/>
        <rFont val="Noto Sans CJK SC"/>
        <family val="2"/>
      </rPr>
      <t xml:space="preserve">月</t>
    </r>
    <r>
      <rPr>
        <sz val="10"/>
        <rFont val="Arial"/>
        <family val="0"/>
        <charset val="1"/>
      </rPr>
      <t xml:space="preserve">25</t>
    </r>
    <r>
      <rPr>
        <sz val="10"/>
        <rFont val="Noto Sans CJK SC"/>
        <family val="2"/>
      </rPr>
      <t xml:space="preserve">日更新）の記載。米国の資料で、数値の一次資料は </t>
    </r>
    <r>
      <rPr>
        <sz val="10"/>
        <rFont val="Arial"/>
        <family val="0"/>
        <charset val="1"/>
      </rPr>
      <t xml:space="preserve">PDQ </t>
    </r>
    <r>
      <rPr>
        <sz val="10"/>
        <rFont val="Noto Sans CJK SC"/>
        <family val="2"/>
      </rPr>
      <t xml:space="preserve">の引用文献。</t>
    </r>
    <r>
      <rPr>
        <sz val="10"/>
        <rFont val="Arial"/>
        <family val="0"/>
        <charset val="1"/>
      </rPr>
      <t xml:space="preserve">WHO </t>
    </r>
    <r>
      <rPr>
        <sz val="10"/>
        <rFont val="Noto Sans CJK SC"/>
        <family val="2"/>
      </rPr>
      <t xml:space="preserve">分類は第</t>
    </r>
    <r>
      <rPr>
        <sz val="10"/>
        <rFont val="Arial"/>
        <family val="0"/>
        <charset val="1"/>
      </rPr>
      <t xml:space="preserve">5</t>
    </r>
    <r>
      <rPr>
        <sz val="10"/>
        <rFont val="Noto Sans CJK SC"/>
        <family val="2"/>
      </rPr>
      <t xml:space="preserve">版（</t>
    </r>
    <r>
      <rPr>
        <sz val="10"/>
        <rFont val="Arial"/>
        <family val="0"/>
        <charset val="1"/>
      </rPr>
      <t xml:space="preserve">2021</t>
    </r>
    <r>
      <rPr>
        <sz val="10"/>
        <rFont val="Noto Sans CJK SC"/>
        <family val="2"/>
      </rPr>
      <t xml:space="preserve">年）が刊行されているが、</t>
    </r>
    <r>
      <rPr>
        <sz val="10"/>
        <rFont val="Arial"/>
        <family val="0"/>
        <charset val="1"/>
      </rPr>
      <t xml:space="preserve">PDQ </t>
    </r>
    <r>
      <rPr>
        <sz val="10"/>
        <rFont val="Noto Sans CJK SC"/>
        <family val="2"/>
      </rPr>
      <t xml:space="preserve">は第</t>
    </r>
    <r>
      <rPr>
        <sz val="10"/>
        <rFont val="Arial"/>
        <family val="0"/>
        <charset val="1"/>
      </rPr>
      <t xml:space="preserve">4</t>
    </r>
    <r>
      <rPr>
        <sz val="10"/>
        <rFont val="Noto Sans CJK SC"/>
        <family val="2"/>
      </rPr>
      <t xml:space="preserve">版（</t>
    </r>
    <r>
      <rPr>
        <sz val="10"/>
        <rFont val="Arial"/>
        <family val="0"/>
        <charset val="1"/>
      </rPr>
      <t xml:space="preserve">2015</t>
    </r>
    <r>
      <rPr>
        <sz val="10"/>
        <rFont val="Noto Sans CJK SC"/>
        <family val="2"/>
      </rPr>
      <t xml:space="preserve">年）を最も広く受け入れられている分類として記載している。表から読み取り</t>
    </r>
  </si>
  <si>
    <t xml:space="preserve">LC-029</t>
  </si>
  <si>
    <t xml:space="preserve">胸膜中皮腫</t>
  </si>
  <si>
    <r>
      <rPr>
        <sz val="10"/>
        <rFont val="Noto Sans CJK SC"/>
        <family val="2"/>
      </rPr>
      <t xml:space="preserve">人口動態統計による日本の中皮腫の死亡数は、</t>
    </r>
    <r>
      <rPr>
        <sz val="10"/>
        <rFont val="Arial"/>
        <family val="0"/>
        <charset val="1"/>
      </rPr>
      <t xml:space="preserve">2025</t>
    </r>
    <r>
      <rPr>
        <sz val="10"/>
        <rFont val="Noto Sans CJK SC"/>
        <family val="2"/>
      </rPr>
      <t xml:space="preserve">年に</t>
    </r>
    <r>
      <rPr>
        <sz val="10"/>
        <rFont val="Arial"/>
        <family val="0"/>
        <charset val="1"/>
      </rPr>
      <t xml:space="preserve">1,561</t>
    </r>
    <r>
      <rPr>
        <sz val="10"/>
        <rFont val="Noto Sans CJK SC"/>
        <family val="2"/>
      </rPr>
      <t xml:space="preserve">人（男性</t>
    </r>
    <r>
      <rPr>
        <sz val="10"/>
        <rFont val="Arial"/>
        <family val="0"/>
        <charset val="1"/>
      </rPr>
      <t xml:space="preserve">1,297</t>
    </r>
    <r>
      <rPr>
        <sz val="10"/>
        <rFont val="Noto Sans CJK SC"/>
        <family val="2"/>
      </rPr>
      <t xml:space="preserve">人、女性</t>
    </r>
    <r>
      <rPr>
        <sz val="10"/>
        <rFont val="Arial"/>
        <family val="0"/>
        <charset val="1"/>
      </rPr>
      <t xml:space="preserve">264</t>
    </r>
    <r>
      <rPr>
        <sz val="10"/>
        <rFont val="Noto Sans CJK SC"/>
        <family val="2"/>
      </rPr>
      <t xml:space="preserve">人）だった。この集計は</t>
    </r>
    <r>
      <rPr>
        <sz val="10"/>
        <rFont val="Arial"/>
        <family val="0"/>
        <charset val="1"/>
      </rPr>
      <t xml:space="preserve">1995</t>
    </r>
    <r>
      <rPr>
        <sz val="10"/>
        <rFont val="Noto Sans CJK SC"/>
        <family val="2"/>
      </rPr>
      <t xml:space="preserve">年から公表されている。</t>
    </r>
  </si>
  <si>
    <r>
      <rPr>
        <sz val="10"/>
        <rFont val="Noto Sans CJK SC"/>
        <family val="2"/>
      </rPr>
      <t xml:space="preserve">医学各論 Ⅳ</t>
    </r>
    <r>
      <rPr>
        <sz val="10"/>
        <rFont val="Arial"/>
        <family val="0"/>
        <charset val="1"/>
      </rPr>
      <t xml:space="preserve">-6-D-①</t>
    </r>
    <r>
      <rPr>
        <sz val="10"/>
        <rFont val="Noto Sans CJK SC"/>
        <family val="2"/>
      </rPr>
      <t xml:space="preserve">（胸膜中皮腫、</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</si>
  <si>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TBL-01-00-644 (id: JlvnmcM)</t>
    </r>
  </si>
  <si>
    <t xml:space="preserve">SRC-481</t>
  </si>
  <si>
    <r>
      <rPr>
        <sz val="10"/>
        <rFont val="Noto Sans CJK SC"/>
        <family val="2"/>
      </rPr>
      <t xml:space="preserve">厚生労働省</t>
    </r>
    <r>
      <rPr>
        <sz val="10"/>
        <rFont val="Arial"/>
        <family val="0"/>
        <charset val="1"/>
      </rPr>
      <t xml:space="preserve">. </t>
    </r>
    <r>
      <rPr>
        <sz val="10"/>
        <rFont val="Noto Sans CJK SC"/>
        <family val="2"/>
      </rPr>
      <t xml:space="preserve">都道府県（</t>
    </r>
    <r>
      <rPr>
        <sz val="10"/>
        <rFont val="Arial"/>
        <family val="0"/>
        <charset val="1"/>
      </rPr>
      <t xml:space="preserve">21</t>
    </r>
    <r>
      <rPr>
        <sz val="10"/>
        <rFont val="Noto Sans CJK SC"/>
        <family val="2"/>
      </rPr>
      <t xml:space="preserve">大都市再掲）別にみた中皮腫による死亡数の年次推移（平成</t>
    </r>
    <r>
      <rPr>
        <sz val="10"/>
        <rFont val="Arial"/>
        <family val="0"/>
        <charset val="1"/>
      </rPr>
      <t xml:space="preserve">7</t>
    </r>
    <r>
      <rPr>
        <sz val="10"/>
        <rFont val="Noto Sans CJK SC"/>
        <family val="2"/>
      </rPr>
      <t xml:space="preserve">年〜令和</t>
    </r>
    <r>
      <rPr>
        <sz val="10"/>
        <rFont val="Arial"/>
        <family val="0"/>
        <charset val="1"/>
      </rPr>
      <t xml:space="preserve">7</t>
    </r>
    <r>
      <rPr>
        <sz val="10"/>
        <rFont val="Noto Sans CJK SC"/>
        <family val="2"/>
      </rPr>
      <t xml:space="preserve">年）人口動態統計（確定数）より</t>
    </r>
  </si>
  <si>
    <t xml:space="preserve">表から読み取り。部位（胸膜・腹膜など）の内訳と年次推移の数値は抽出できず未作成</t>
  </si>
  <si>
    <t xml:space="preserve">LC-030</t>
  </si>
  <si>
    <r>
      <rPr>
        <sz val="10"/>
        <rFont val="Noto Sans CJK SC"/>
        <family val="2"/>
      </rPr>
      <t xml:space="preserve">日本の労災認定では、石綿にさらされた労働者の胸膜・腹膜・心膜・精巣鞘膜の中皮腫は、胸部エックス線写真で第</t>
    </r>
    <r>
      <rPr>
        <sz val="10"/>
        <rFont val="Arial"/>
        <family val="0"/>
        <charset val="1"/>
      </rPr>
      <t xml:space="preserve">1</t>
    </r>
    <r>
      <rPr>
        <sz val="10"/>
        <rFont val="Noto Sans CJK SC"/>
        <family val="2"/>
      </rPr>
      <t xml:space="preserve">型以上の石綿肺所見があるか、石綿ばく露作業に</t>
    </r>
    <r>
      <rPr>
        <sz val="10"/>
        <rFont val="Arial"/>
        <family val="0"/>
        <charset val="1"/>
      </rPr>
      <t xml:space="preserve">1</t>
    </r>
    <r>
      <rPr>
        <sz val="10"/>
        <rFont val="Noto Sans CJK SC"/>
        <family val="2"/>
      </rPr>
      <t xml:space="preserve">年以上従事していれば業務上と認められる。最初のばく露作業開始から</t>
    </r>
    <r>
      <rPr>
        <sz val="10"/>
        <rFont val="Arial"/>
        <family val="0"/>
        <charset val="1"/>
      </rPr>
      <t xml:space="preserve">10</t>
    </r>
    <r>
      <rPr>
        <sz val="10"/>
        <rFont val="Noto Sans CJK SC"/>
        <family val="2"/>
      </rPr>
      <t xml:space="preserve">年未満の発症は除かれる。</t>
    </r>
  </si>
  <si>
    <t xml:space="preserve">SRC-482</t>
  </si>
  <si>
    <r>
      <rPr>
        <sz val="10"/>
        <rFont val="Noto Sans CJK SC"/>
        <family val="2"/>
      </rPr>
      <t xml:space="preserve">厚生労働省・都道府県労働局・労働基準監督署</t>
    </r>
    <r>
      <rPr>
        <sz val="10"/>
        <rFont val="Arial"/>
        <family val="0"/>
        <charset val="1"/>
      </rPr>
      <t xml:space="preserve">. </t>
    </r>
    <r>
      <rPr>
        <sz val="10"/>
        <rFont val="Noto Sans CJK SC"/>
        <family val="2"/>
      </rPr>
      <t xml:space="preserve">石綿による疾病の労災認定（パンフレット、令和</t>
    </r>
    <r>
      <rPr>
        <sz val="10"/>
        <rFont val="Arial"/>
        <family val="0"/>
        <charset val="1"/>
      </rPr>
      <t xml:space="preserve">5</t>
    </r>
    <r>
      <rPr>
        <sz val="10"/>
        <rFont val="Noto Sans CJK SC"/>
        <family val="2"/>
      </rPr>
      <t xml:space="preserve">年</t>
    </r>
    <r>
      <rPr>
        <sz val="10"/>
        <rFont val="Arial"/>
        <family val="0"/>
        <charset val="1"/>
      </rPr>
      <t xml:space="preserve">9</t>
    </r>
    <r>
      <rPr>
        <sz val="10"/>
        <rFont val="Noto Sans CJK SC"/>
        <family val="2"/>
      </rPr>
      <t xml:space="preserve">月版）</t>
    </r>
  </si>
  <si>
    <r>
      <rPr>
        <sz val="10"/>
        <rFont val="Noto Sans CJK SC"/>
        <family val="2"/>
      </rPr>
      <t xml:space="preserve">令和</t>
    </r>
    <r>
      <rPr>
        <sz val="10"/>
        <rFont val="Arial"/>
        <family val="0"/>
        <charset val="1"/>
      </rPr>
      <t xml:space="preserve">5</t>
    </r>
    <r>
      <rPr>
        <sz val="10"/>
        <rFont val="Noto Sans CJK SC"/>
        <family val="2"/>
      </rPr>
      <t xml:space="preserve">年</t>
    </r>
    <r>
      <rPr>
        <sz val="10"/>
        <rFont val="Arial"/>
        <family val="0"/>
        <charset val="1"/>
      </rPr>
      <t xml:space="preserve">9</t>
    </r>
    <r>
      <rPr>
        <sz val="10"/>
        <rFont val="Noto Sans CJK SC"/>
        <family val="2"/>
      </rPr>
      <t xml:space="preserve">月版のパンフレットで確認。認定基準の通達本文との照合は未了</t>
    </r>
  </si>
  <si>
    <t xml:space="preserve">LC-031</t>
  </si>
  <si>
    <r>
      <rPr>
        <sz val="10"/>
        <rFont val="Noto Sans CJK SC"/>
        <family val="2"/>
      </rPr>
      <t xml:space="preserve">日本の労災認定では、石綿にさらされた労働者の原発性肺癌は、石綿肺所見がある、胸膜プラークがあり石綿ばく露作業に</t>
    </r>
    <r>
      <rPr>
        <sz val="10"/>
        <rFont val="Arial"/>
        <family val="0"/>
        <charset val="1"/>
      </rPr>
      <t xml:space="preserve">10</t>
    </r>
    <r>
      <rPr>
        <sz val="10"/>
        <rFont val="Noto Sans CJK SC"/>
        <family val="2"/>
      </rPr>
      <t xml:space="preserve">年以上従事した、石綿小体（乾燥肺</t>
    </r>
    <r>
      <rPr>
        <sz val="10"/>
        <rFont val="Arial"/>
        <family val="0"/>
        <charset val="1"/>
      </rPr>
      <t xml:space="preserve">1 g</t>
    </r>
    <r>
      <rPr>
        <sz val="10"/>
        <rFont val="Noto Sans CJK SC"/>
        <family val="2"/>
      </rPr>
      <t xml:space="preserve">あたり</t>
    </r>
    <r>
      <rPr>
        <sz val="10"/>
        <rFont val="Arial"/>
        <family val="0"/>
        <charset val="1"/>
      </rPr>
      <t xml:space="preserve">5,000</t>
    </r>
    <r>
      <rPr>
        <sz val="10"/>
        <rFont val="Noto Sans CJK SC"/>
        <family val="2"/>
      </rPr>
      <t xml:space="preserve">本以上または気管支肺胞洗浄液</t>
    </r>
    <r>
      <rPr>
        <sz val="10"/>
        <rFont val="Arial"/>
        <family val="0"/>
        <charset val="1"/>
      </rPr>
      <t xml:space="preserve">1 mL</t>
    </r>
    <r>
      <rPr>
        <sz val="10"/>
        <rFont val="Noto Sans CJK SC"/>
        <family val="2"/>
      </rPr>
      <t xml:space="preserve">あたり</t>
    </r>
    <r>
      <rPr>
        <sz val="10"/>
        <rFont val="Arial"/>
        <family val="0"/>
        <charset val="1"/>
      </rPr>
      <t xml:space="preserve">5</t>
    </r>
    <r>
      <rPr>
        <sz val="10"/>
        <rFont val="Noto Sans CJK SC"/>
        <family val="2"/>
      </rPr>
      <t xml:space="preserve">本以上）などの所見があり</t>
    </r>
    <r>
      <rPr>
        <sz val="10"/>
        <rFont val="Arial"/>
        <family val="0"/>
        <charset val="1"/>
      </rPr>
      <t xml:space="preserve">1</t>
    </r>
    <r>
      <rPr>
        <sz val="10"/>
        <rFont val="Noto Sans CJK SC"/>
        <family val="2"/>
      </rPr>
      <t xml:space="preserve">年以上従事した、などのいずれかに当てはまれば業務上と認められる。</t>
    </r>
  </si>
  <si>
    <r>
      <rPr>
        <sz val="10"/>
        <rFont val="Noto Sans CJK SC"/>
        <family val="2"/>
      </rPr>
      <t xml:space="preserve">令和</t>
    </r>
    <r>
      <rPr>
        <sz val="10"/>
        <rFont val="Arial"/>
        <family val="0"/>
        <charset val="1"/>
      </rPr>
      <t xml:space="preserve">5</t>
    </r>
    <r>
      <rPr>
        <sz val="10"/>
        <rFont val="Noto Sans CJK SC"/>
        <family val="2"/>
      </rPr>
      <t xml:space="preserve">年</t>
    </r>
    <r>
      <rPr>
        <sz val="10"/>
        <rFont val="Arial"/>
        <family val="0"/>
        <charset val="1"/>
      </rPr>
      <t xml:space="preserve">9</t>
    </r>
    <r>
      <rPr>
        <sz val="10"/>
        <rFont val="Noto Sans CJK SC"/>
        <family val="2"/>
      </rPr>
      <t xml:space="preserve">月版のパンフレットで確認。要件は</t>
    </r>
    <r>
      <rPr>
        <sz val="10"/>
        <rFont val="Arial"/>
        <family val="0"/>
        <charset val="1"/>
      </rPr>
      <t xml:space="preserve">6</t>
    </r>
    <r>
      <rPr>
        <sz val="10"/>
        <rFont val="Noto Sans CJK SC"/>
        <family val="2"/>
      </rPr>
      <t xml:space="preserve">項目あり、主張文はその一部。表から読み取り</t>
    </r>
  </si>
  <si>
    <r>
      <rPr>
        <sz val="10"/>
        <rFont val="Noto Sans CJK SC"/>
        <family val="2"/>
      </rPr>
      <t xml:space="preserve">石綿健康被害救済法（平成</t>
    </r>
    <r>
      <rPr>
        <sz val="10"/>
        <rFont val="Arial"/>
        <family val="0"/>
        <charset val="1"/>
      </rPr>
      <t xml:space="preserve">18</t>
    </r>
    <r>
      <rPr>
        <sz val="10"/>
        <rFont val="Noto Sans CJK SC"/>
        <family val="2"/>
      </rPr>
      <t xml:space="preserve">年法律第</t>
    </r>
    <r>
      <rPr>
        <sz val="10"/>
        <rFont val="Arial"/>
        <family val="0"/>
        <charset val="1"/>
      </rPr>
      <t xml:space="preserve">4</t>
    </r>
    <r>
      <rPr>
        <sz val="10"/>
        <rFont val="Noto Sans CJK SC"/>
        <family val="2"/>
      </rPr>
      <t xml:space="preserve">号）による救済制度は、労災補償などの対象とならない人を対象に、中皮腫、肺癌、著しい呼吸機能障害を伴う石綿肺、著しい呼吸機能障害を伴うびまん性胸膜肥厚の</t>
    </r>
    <r>
      <rPr>
        <sz val="10"/>
        <rFont val="Arial"/>
        <family val="0"/>
        <charset val="1"/>
      </rPr>
      <t xml:space="preserve">4</t>
    </r>
    <r>
      <rPr>
        <sz val="10"/>
        <rFont val="Noto Sans CJK SC"/>
        <family val="2"/>
      </rPr>
      <t xml:space="preserve">疾病を指定し、医療費の自己負担分や療養手当などを給付する。申請は環境再生保全機構が受け付ける。</t>
    </r>
  </si>
  <si>
    <t xml:space="preserve">SRC-483</t>
  </si>
  <si>
    <r>
      <rPr>
        <sz val="10"/>
        <rFont val="Noto Sans CJK SC"/>
        <family val="2"/>
      </rPr>
      <t xml:space="preserve">環境省 大臣官房環境保健部 石綿健康被害対策室</t>
    </r>
    <r>
      <rPr>
        <sz val="10"/>
        <rFont val="Arial"/>
        <family val="0"/>
        <charset val="1"/>
      </rPr>
      <t xml:space="preserve">. </t>
    </r>
    <r>
      <rPr>
        <sz val="10"/>
        <rFont val="Noto Sans CJK SC"/>
        <family val="2"/>
      </rPr>
      <t xml:space="preserve">石綿健康被害救済制度の施行状況等について（資料</t>
    </r>
    <r>
      <rPr>
        <sz val="10"/>
        <rFont val="Arial"/>
        <family val="0"/>
        <charset val="1"/>
      </rPr>
      <t xml:space="preserve">3</t>
    </r>
    <r>
      <rPr>
        <sz val="10"/>
        <rFont val="Noto Sans CJK SC"/>
        <family val="2"/>
      </rPr>
      <t xml:space="preserve">、令和</t>
    </r>
    <r>
      <rPr>
        <sz val="10"/>
        <rFont val="Arial"/>
        <family val="0"/>
        <charset val="1"/>
      </rPr>
      <t xml:space="preserve">4</t>
    </r>
    <r>
      <rPr>
        <sz val="10"/>
        <rFont val="Noto Sans CJK SC"/>
        <family val="2"/>
      </rPr>
      <t xml:space="preserve">年</t>
    </r>
    <r>
      <rPr>
        <sz val="10"/>
        <rFont val="Arial"/>
        <family val="0"/>
        <charset val="1"/>
      </rPr>
      <t xml:space="preserve">6</t>
    </r>
    <r>
      <rPr>
        <sz val="10"/>
        <rFont val="Noto Sans CJK SC"/>
        <family val="2"/>
      </rPr>
      <t xml:space="preserve">月</t>
    </r>
    <r>
      <rPr>
        <sz val="10"/>
        <rFont val="Arial"/>
        <family val="0"/>
        <charset val="1"/>
      </rPr>
      <t xml:space="preserve">6</t>
    </r>
    <r>
      <rPr>
        <sz val="10"/>
        <rFont val="Noto Sans CJK SC"/>
        <family val="2"/>
      </rPr>
      <t xml:space="preserve">日）</t>
    </r>
  </si>
  <si>
    <r>
      <rPr>
        <sz val="10"/>
        <rFont val="Noto Sans CJK SC"/>
        <family val="2"/>
      </rPr>
      <t xml:space="preserve">令和</t>
    </r>
    <r>
      <rPr>
        <sz val="10"/>
        <rFont val="Arial"/>
        <family val="0"/>
        <charset val="1"/>
      </rPr>
      <t xml:space="preserve">4</t>
    </r>
    <r>
      <rPr>
        <sz val="10"/>
        <rFont val="Noto Sans CJK SC"/>
        <family val="2"/>
      </rPr>
      <t xml:space="preserve">年</t>
    </r>
    <r>
      <rPr>
        <sz val="10"/>
        <rFont val="Arial"/>
        <family val="0"/>
        <charset val="1"/>
      </rPr>
      <t xml:space="preserve">6</t>
    </r>
    <r>
      <rPr>
        <sz val="10"/>
        <rFont val="Noto Sans CJK SC"/>
        <family val="2"/>
      </rPr>
      <t xml:space="preserve">月時点の資料。給付額は主張文に含めていない。石綿肺・びまん性胸膜肥厚は第</t>
    </r>
    <r>
      <rPr>
        <sz val="10"/>
        <rFont val="Arial"/>
        <family val="0"/>
        <charset val="1"/>
      </rPr>
      <t xml:space="preserve">12</t>
    </r>
    <r>
      <rPr>
        <sz val="10"/>
        <rFont val="Noto Sans CJK SC"/>
        <family val="2"/>
      </rPr>
      <t xml:space="preserve">回（</t>
    </r>
    <r>
      <rPr>
        <sz val="10"/>
        <rFont val="Arial"/>
        <family val="0"/>
        <charset val="1"/>
      </rPr>
      <t xml:space="preserve">IL</t>
    </r>
    <r>
      <rPr>
        <sz val="10"/>
        <rFont val="Noto Sans CJK SC"/>
        <family val="2"/>
      </rPr>
      <t xml:space="preserve">）の範囲と重なるため、</t>
    </r>
    <r>
      <rPr>
        <sz val="10"/>
        <rFont val="Arial"/>
        <family val="0"/>
        <charset val="1"/>
      </rPr>
      <t xml:space="preserve">IL </t>
    </r>
    <r>
      <rPr>
        <sz val="10"/>
        <rFont val="Noto Sans CJK SC"/>
        <family val="2"/>
      </rPr>
      <t xml:space="preserve">側と重複がないか確認する</t>
    </r>
  </si>
  <si>
    <t xml:space="preserve">LC-033</t>
  </si>
  <si>
    <t xml:space="preserve">癌性胸膜炎</t>
  </si>
  <si>
    <r>
      <rPr>
        <sz val="10"/>
        <rFont val="Noto Sans CJK SC"/>
        <family val="2"/>
      </rPr>
      <t xml:space="preserve">症状のある胸水の約</t>
    </r>
    <r>
      <rPr>
        <sz val="10"/>
        <rFont val="Arial"/>
        <family val="0"/>
        <charset val="1"/>
      </rPr>
      <t xml:space="preserve">40%</t>
    </r>
    <r>
      <rPr>
        <sz val="10"/>
        <rFont val="Noto Sans CJK SC"/>
        <family val="2"/>
      </rPr>
      <t xml:space="preserve">は悪性腫瘍によるもので、悪性胸水の約</t>
    </r>
    <r>
      <rPr>
        <sz val="10"/>
        <rFont val="Arial"/>
        <family val="0"/>
        <charset val="1"/>
      </rPr>
      <t xml:space="preserve">75%</t>
    </r>
    <r>
      <rPr>
        <sz val="10"/>
        <rFont val="Noto Sans CJK SC"/>
        <family val="2"/>
      </rPr>
      <t xml:space="preserve">は肺癌・乳癌・リンパ腫・白血病による。悪性胸水と診断された後の生存期間の中央値は</t>
    </r>
    <r>
      <rPr>
        <sz val="10"/>
        <rFont val="Arial"/>
        <family val="0"/>
        <charset val="1"/>
      </rPr>
      <t xml:space="preserve">3</t>
    </r>
    <r>
      <rPr>
        <sz val="10"/>
        <rFont val="Noto Sans CJK SC"/>
        <family val="2"/>
      </rPr>
      <t xml:space="preserve">〜</t>
    </r>
    <r>
      <rPr>
        <sz val="10"/>
        <rFont val="Arial"/>
        <family val="0"/>
        <charset val="1"/>
      </rPr>
      <t xml:space="preserve">4</t>
    </r>
    <r>
      <rPr>
        <sz val="10"/>
        <rFont val="Noto Sans CJK SC"/>
        <family val="2"/>
      </rPr>
      <t xml:space="preserve">か月程度とされる。</t>
    </r>
  </si>
  <si>
    <r>
      <rPr>
        <sz val="10"/>
        <rFont val="Noto Sans CJK SC"/>
        <family val="2"/>
      </rPr>
      <t xml:space="preserve">医学各論 Ⅳ</t>
    </r>
    <r>
      <rPr>
        <sz val="10"/>
        <rFont val="Arial"/>
        <family val="0"/>
        <charset val="1"/>
      </rPr>
      <t xml:space="preserve">-6-E</t>
    </r>
    <r>
      <rPr>
        <sz val="10"/>
        <rFont val="Noto Sans CJK SC"/>
        <family val="2"/>
      </rPr>
      <t xml:space="preserve">（癌性胸膜炎、</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</si>
  <si>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TBL-02-06-018 (id: JlAKpiI)</t>
    </r>
  </si>
  <si>
    <t xml:space="preserve">SRC-484</t>
  </si>
  <si>
    <r>
      <rPr>
        <sz val="10"/>
        <rFont val="Arial"/>
        <family val="0"/>
        <charset val="1"/>
      </rPr>
      <t xml:space="preserve">PDQ Supportive and Palliative Care Editorial Board. Cardiopulmonary Syndromes (PDQ)–Health Professional Version. National Cancer Institute</t>
    </r>
    <r>
      <rPr>
        <sz val="10"/>
        <rFont val="Noto Sans CJK SC"/>
        <family val="2"/>
      </rPr>
      <t xml:space="preserve">（</t>
    </r>
    <r>
      <rPr>
        <sz val="10"/>
        <rFont val="Arial"/>
        <family val="0"/>
        <charset val="1"/>
      </rPr>
      <t xml:space="preserve">2023</t>
    </r>
    <r>
      <rPr>
        <sz val="10"/>
        <rFont val="Noto Sans CJK SC"/>
        <family val="2"/>
      </rPr>
      <t xml:space="preserve">年</t>
    </r>
    <r>
      <rPr>
        <sz val="10"/>
        <rFont val="Arial"/>
        <family val="0"/>
        <charset val="1"/>
      </rPr>
      <t xml:space="preserve">2</t>
    </r>
    <r>
      <rPr>
        <sz val="10"/>
        <rFont val="Noto Sans CJK SC"/>
        <family val="2"/>
      </rPr>
      <t xml:space="preserve">月</t>
    </r>
    <r>
      <rPr>
        <sz val="10"/>
        <rFont val="Arial"/>
        <family val="0"/>
        <charset val="1"/>
      </rPr>
      <t xml:space="preserve">21</t>
    </r>
    <r>
      <rPr>
        <sz val="10"/>
        <rFont val="Noto Sans CJK SC"/>
        <family val="2"/>
      </rPr>
      <t xml:space="preserve">日公開版）</t>
    </r>
  </si>
  <si>
    <r>
      <rPr>
        <sz val="10"/>
        <rFont val="Arial"/>
        <family val="0"/>
        <charset val="1"/>
      </rPr>
      <t xml:space="preserve">PDQ</t>
    </r>
    <r>
      <rPr>
        <sz val="10"/>
        <rFont val="Noto Sans CJK SC"/>
        <family val="2"/>
      </rPr>
      <t xml:space="preserve">（</t>
    </r>
    <r>
      <rPr>
        <sz val="10"/>
        <rFont val="Arial"/>
        <family val="0"/>
        <charset val="1"/>
      </rPr>
      <t xml:space="preserve">2023</t>
    </r>
    <r>
      <rPr>
        <sz val="10"/>
        <rFont val="Noto Sans CJK SC"/>
        <family val="2"/>
      </rPr>
      <t xml:space="preserve">年</t>
    </r>
    <r>
      <rPr>
        <sz val="10"/>
        <rFont val="Arial"/>
        <family val="0"/>
        <charset val="1"/>
      </rPr>
      <t xml:space="preserve">2</t>
    </r>
    <r>
      <rPr>
        <sz val="10"/>
        <rFont val="Noto Sans CJK SC"/>
        <family val="2"/>
      </rPr>
      <t xml:space="preserve">月</t>
    </r>
    <r>
      <rPr>
        <sz val="10"/>
        <rFont val="Arial"/>
        <family val="0"/>
        <charset val="1"/>
      </rPr>
      <t xml:space="preserve">21</t>
    </r>
    <r>
      <rPr>
        <sz val="10"/>
        <rFont val="Noto Sans CJK SC"/>
        <family val="2"/>
      </rPr>
      <t xml:space="preserve">日公開版）の記載。米国の資料で、数値の一次資料は </t>
    </r>
    <r>
      <rPr>
        <sz val="10"/>
        <rFont val="Arial"/>
        <family val="0"/>
        <charset val="1"/>
      </rPr>
      <t xml:space="preserve">PDQ </t>
    </r>
    <r>
      <rPr>
        <sz val="10"/>
        <rFont val="Noto Sans CJK SC"/>
        <family val="2"/>
      </rPr>
      <t xml:space="preserve">の引用文献（二次資料経由）</t>
    </r>
  </si>
  <si>
    <t xml:space="preserve">LC-034</t>
  </si>
  <si>
    <r>
      <rPr>
        <sz val="10"/>
        <rFont val="Noto Sans CJK SC"/>
        <family val="2"/>
      </rPr>
      <t xml:space="preserve">悪性胸水に対する胸腔穿刺排液は症状を一時的に和らげるが、約</t>
    </r>
    <r>
      <rPr>
        <sz val="10"/>
        <rFont val="Arial"/>
        <family val="0"/>
        <charset val="1"/>
      </rPr>
      <t xml:space="preserve">98%</t>
    </r>
    <r>
      <rPr>
        <sz val="10"/>
        <rFont val="Noto Sans CJK SC"/>
        <family val="2"/>
      </rPr>
      <t xml:space="preserve">が</t>
    </r>
    <r>
      <rPr>
        <sz val="10"/>
        <rFont val="Arial"/>
        <family val="0"/>
        <charset val="1"/>
      </rPr>
      <t xml:space="preserve">30</t>
    </r>
    <r>
      <rPr>
        <sz val="10"/>
        <rFont val="Noto Sans CJK SC"/>
        <family val="2"/>
      </rPr>
      <t xml:space="preserve">日以内に再貯留する。留置型の胸腔カテーテルでは最大</t>
    </r>
    <r>
      <rPr>
        <sz val="10"/>
        <rFont val="Arial"/>
        <family val="0"/>
        <charset val="1"/>
      </rPr>
      <t xml:space="preserve">96%</t>
    </r>
    <r>
      <rPr>
        <sz val="10"/>
        <rFont val="Noto Sans CJK SC"/>
        <family val="2"/>
      </rPr>
      <t xml:space="preserve">で症状が改善し、最大</t>
    </r>
    <r>
      <rPr>
        <sz val="10"/>
        <rFont val="Arial"/>
        <family val="0"/>
        <charset val="1"/>
      </rPr>
      <t xml:space="preserve">44%</t>
    </r>
    <r>
      <rPr>
        <sz val="10"/>
        <rFont val="Noto Sans CJK SC"/>
        <family val="2"/>
      </rPr>
      <t xml:space="preserve">で自然に胸膜癒着が得られ、胸膜癒着術より入院期間が短い。</t>
    </r>
  </si>
  <si>
    <r>
      <rPr>
        <sz val="10"/>
        <rFont val="Arial"/>
        <family val="0"/>
        <charset val="1"/>
      </rPr>
      <t xml:space="preserve">PS-02-07-05 (id: JkxnuRE)</t>
    </r>
    <r>
      <rPr>
        <sz val="10"/>
        <rFont val="Noto Sans CJK SC"/>
        <family val="2"/>
      </rPr>
      <t xml:space="preserve">；</t>
    </r>
    <r>
      <rPr>
        <sz val="10"/>
        <rFont val="Arial"/>
        <family val="0"/>
        <charset val="1"/>
      </rPr>
      <t xml:space="preserve">TBL-02-06-018 (id: JlAKpiI)</t>
    </r>
    <r>
      <rPr>
        <sz val="10"/>
        <rFont val="Noto Sans CJK SC"/>
        <family val="2"/>
      </rPr>
      <t xml:space="preserve">；</t>
    </r>
    <r>
      <rPr>
        <sz val="10"/>
        <rFont val="Arial"/>
        <family val="0"/>
        <charset val="1"/>
      </rPr>
      <t xml:space="preserve">TBL-02-06-020 (id: JlAKpiQ)</t>
    </r>
  </si>
  <si>
    <t xml:space="preserve">LC-035</t>
  </si>
  <si>
    <r>
      <rPr>
        <sz val="10"/>
        <rFont val="Noto Sans CJK SC"/>
        <family val="2"/>
      </rPr>
      <t xml:space="preserve">英国胸部疾患学会（</t>
    </r>
    <r>
      <rPr>
        <sz val="10"/>
        <rFont val="Arial"/>
        <family val="0"/>
        <charset val="1"/>
      </rPr>
      <t xml:space="preserve">BTS</t>
    </r>
    <r>
      <rPr>
        <sz val="10"/>
        <rFont val="Noto Sans CJK SC"/>
        <family val="2"/>
      </rPr>
      <t xml:space="preserve">）</t>
    </r>
    <r>
      <rPr>
        <sz val="10"/>
        <rFont val="Arial"/>
        <family val="0"/>
        <charset val="1"/>
      </rPr>
      <t xml:space="preserve">2023 </t>
    </r>
    <r>
      <rPr>
        <sz val="10"/>
        <rFont val="Noto Sans CJK SC"/>
        <family val="2"/>
      </rPr>
      <t xml:space="preserve">は、肺の再膨張不全が知られていない悪性胸水では、初回治療として留置型胸腔カテーテルか胸膜癒着術を患者が選べるようにすることを推奨した（</t>
    </r>
    <r>
      <rPr>
        <sz val="10"/>
        <rFont val="Arial"/>
        <family val="0"/>
        <charset val="1"/>
      </rPr>
      <t xml:space="preserve">Conditional</t>
    </r>
    <r>
      <rPr>
        <sz val="10"/>
        <rFont val="Noto Sans CJK SC"/>
        <family val="2"/>
      </rPr>
      <t xml:space="preserve">）。画像上</t>
    </r>
    <r>
      <rPr>
        <sz val="10"/>
        <rFont val="Arial"/>
        <family val="0"/>
        <charset val="1"/>
      </rPr>
      <t xml:space="preserve">25%</t>
    </r>
    <r>
      <rPr>
        <sz val="10"/>
        <rFont val="Noto Sans CJK SC"/>
        <family val="2"/>
      </rPr>
      <t xml:space="preserve">を超える再膨張不全がある場合は、タルクによる癒着術より留置型カテーテルを勧めている（</t>
    </r>
    <r>
      <rPr>
        <sz val="10"/>
        <rFont val="Arial"/>
        <family val="0"/>
        <charset val="1"/>
      </rPr>
      <t xml:space="preserve">good practice point</t>
    </r>
    <r>
      <rPr>
        <sz val="10"/>
        <rFont val="Noto Sans CJK SC"/>
        <family val="2"/>
      </rPr>
      <t xml:space="preserve">）。</t>
    </r>
  </si>
  <si>
    <r>
      <rPr>
        <sz val="10"/>
        <rFont val="Arial"/>
        <family val="0"/>
        <charset val="1"/>
      </rPr>
      <t xml:space="preserve">BTS 2023 </t>
    </r>
    <r>
      <rPr>
        <sz val="10"/>
        <rFont val="Noto Sans CJK SC"/>
        <family val="2"/>
      </rPr>
      <t xml:space="preserve">の推奨文の要旨（英国）。日本の気胸・胸水診療の指針（日本気胸・囊胞性肺疾患学会など）は今回確認していない。タルクの国内承認状況は未確認</t>
    </r>
  </si>
  <si>
    <t xml:space="preserve">LC-036</t>
  </si>
  <si>
    <r>
      <rPr>
        <sz val="10"/>
        <rFont val="Arial"/>
        <family val="0"/>
        <charset val="1"/>
      </rPr>
      <t xml:space="preserve">BTS 2023 </t>
    </r>
    <r>
      <rPr>
        <sz val="10"/>
        <rFont val="Noto Sans CJK SC"/>
        <family val="2"/>
      </rPr>
      <t xml:space="preserve">は、続発性の悪性胸膜病変が疑われる場合の最初の検査を胸水細胞診とし、</t>
    </r>
    <r>
      <rPr>
        <sz val="10"/>
        <rFont val="Arial"/>
        <family val="0"/>
        <charset val="1"/>
      </rPr>
      <t xml:space="preserve">25</t>
    </r>
    <r>
      <rPr>
        <sz val="10"/>
        <rFont val="Noto Sans CJK SC"/>
        <family val="2"/>
      </rPr>
      <t xml:space="preserve">〜</t>
    </r>
    <r>
      <rPr>
        <sz val="10"/>
        <rFont val="Arial"/>
        <family val="0"/>
        <charset val="1"/>
      </rPr>
      <t xml:space="preserve">50 mL</t>
    </r>
    <r>
      <rPr>
        <sz val="10"/>
        <rFont val="Noto Sans CJK SC"/>
        <family val="2"/>
      </rPr>
      <t xml:space="preserve">の胸水を提出するよう勧めた（</t>
    </r>
    <r>
      <rPr>
        <sz val="10"/>
        <rFont val="Arial"/>
        <family val="0"/>
        <charset val="1"/>
      </rPr>
      <t xml:space="preserve">Strong – by consensus</t>
    </r>
    <r>
      <rPr>
        <sz val="10"/>
        <rFont val="Noto Sans CJK SC"/>
        <family val="2"/>
      </rPr>
      <t xml:space="preserve">）。細胞診が陰性なら追加の検査を行い、胸水のバイオマーカーで診断しないこと、</t>
    </r>
    <r>
      <rPr>
        <sz val="10"/>
        <rFont val="Arial"/>
        <family val="0"/>
        <charset val="1"/>
      </rPr>
      <t xml:space="preserve">CT </t>
    </r>
    <r>
      <rPr>
        <sz val="10"/>
        <rFont val="Noto Sans CJK SC"/>
        <family val="2"/>
      </rPr>
      <t xml:space="preserve">で異常がなくても悪性は否定できないことも示している。</t>
    </r>
  </si>
  <si>
    <r>
      <rPr>
        <sz val="10"/>
        <rFont val="Arial"/>
        <family val="0"/>
        <charset val="1"/>
      </rPr>
      <t xml:space="preserve">PS-02-07-03 (id: JkxnuQ8)</t>
    </r>
    <r>
      <rPr>
        <sz val="10"/>
        <rFont val="Noto Sans CJK SC"/>
        <family val="2"/>
      </rPr>
      <t xml:space="preserve">；</t>
    </r>
    <r>
      <rPr>
        <sz val="10"/>
        <rFont val="Arial"/>
        <family val="0"/>
        <charset val="1"/>
      </rPr>
      <t xml:space="preserve">TBL-02-06-020 (id: JlAKpiQ)</t>
    </r>
  </si>
  <si>
    <r>
      <rPr>
        <sz val="10"/>
        <rFont val="Arial"/>
        <family val="0"/>
        <charset val="1"/>
      </rPr>
      <t xml:space="preserve">BTS 2023 </t>
    </r>
    <r>
      <rPr>
        <sz val="10"/>
        <rFont val="Noto Sans CJK SC"/>
        <family val="2"/>
      </rPr>
      <t xml:space="preserve">の推奨文の要旨（英国）。日本の気胸・胸水診療の指針（日本気胸・囊胞性肺疾患学会など）は今回確認していない</t>
    </r>
  </si>
  <si>
    <t xml:space="preserve">LC-037</t>
  </si>
  <si>
    <t xml:space="preserve">癌性リンパ管症</t>
  </si>
  <si>
    <r>
      <rPr>
        <sz val="10"/>
        <rFont val="Noto Sans CJK SC"/>
        <family val="2"/>
      </rPr>
      <t xml:space="preserve">肺の癌性リンパ管症</t>
    </r>
    <r>
      <rPr>
        <sz val="10"/>
        <rFont val="Arial"/>
        <family val="0"/>
        <charset val="1"/>
      </rPr>
      <t xml:space="preserve">18</t>
    </r>
    <r>
      <rPr>
        <sz val="10"/>
        <rFont val="Noto Sans CJK SC"/>
        <family val="2"/>
      </rPr>
      <t xml:space="preserve">例の高分解能</t>
    </r>
    <r>
      <rPr>
        <sz val="10"/>
        <rFont val="Arial"/>
        <family val="0"/>
        <charset val="1"/>
      </rPr>
      <t xml:space="preserve">CT</t>
    </r>
    <r>
      <rPr>
        <sz val="10"/>
        <rFont val="Noto Sans CJK SC"/>
        <family val="2"/>
      </rPr>
      <t xml:space="preserve">の検討では、小葉間隔壁の肥厚が全例にみられ（平滑</t>
    </r>
    <r>
      <rPr>
        <sz val="10"/>
        <rFont val="Arial"/>
        <family val="0"/>
        <charset val="1"/>
      </rPr>
      <t xml:space="preserve">15</t>
    </r>
    <r>
      <rPr>
        <sz val="10"/>
        <rFont val="Noto Sans CJK SC"/>
        <family val="2"/>
      </rPr>
      <t xml:space="preserve">例、平滑と結節状の混在</t>
    </r>
    <r>
      <rPr>
        <sz val="10"/>
        <rFont val="Arial"/>
        <family val="0"/>
        <charset val="1"/>
      </rPr>
      <t xml:space="preserve">3</t>
    </r>
    <r>
      <rPr>
        <sz val="10"/>
        <rFont val="Noto Sans CJK SC"/>
        <family val="2"/>
      </rPr>
      <t xml:space="preserve">例）、気管支血管束の肥厚が</t>
    </r>
    <r>
      <rPr>
        <sz val="10"/>
        <rFont val="Arial"/>
        <family val="0"/>
        <charset val="1"/>
      </rPr>
      <t xml:space="preserve">17</t>
    </r>
    <r>
      <rPr>
        <sz val="10"/>
        <rFont val="Noto Sans CJK SC"/>
        <family val="2"/>
      </rPr>
      <t xml:space="preserve">例、すりガラス影と多角形の線状影が各</t>
    </r>
    <r>
      <rPr>
        <sz val="10"/>
        <rFont val="Arial"/>
        <family val="0"/>
        <charset val="1"/>
      </rPr>
      <t xml:space="preserve">15</t>
    </r>
    <r>
      <rPr>
        <sz val="10"/>
        <rFont val="Noto Sans CJK SC"/>
        <family val="2"/>
      </rPr>
      <t xml:space="preserve">例、結節が</t>
    </r>
    <r>
      <rPr>
        <sz val="10"/>
        <rFont val="Arial"/>
        <family val="0"/>
        <charset val="1"/>
      </rPr>
      <t xml:space="preserve">10</t>
    </r>
    <r>
      <rPr>
        <sz val="10"/>
        <rFont val="Noto Sans CJK SC"/>
        <family val="2"/>
      </rPr>
      <t xml:space="preserve">例にみられた。</t>
    </r>
  </si>
  <si>
    <r>
      <rPr>
        <sz val="10"/>
        <rFont val="Noto Sans CJK SC"/>
        <family val="2"/>
      </rPr>
      <t xml:space="preserve">医学各論 Ⅳ</t>
    </r>
    <r>
      <rPr>
        <sz val="10"/>
        <rFont val="Arial"/>
        <family val="0"/>
        <charset val="1"/>
      </rPr>
      <t xml:space="preserve">-6-F</t>
    </r>
    <r>
      <rPr>
        <sz val="10"/>
        <rFont val="Noto Sans CJK SC"/>
        <family val="2"/>
      </rPr>
      <t xml:space="preserve">（癌性リンパ管症、</t>
    </r>
    <r>
      <rPr>
        <sz val="10"/>
        <rFont val="Arial"/>
        <family val="0"/>
        <charset val="1"/>
      </rPr>
      <t xml:space="preserve">a</t>
    </r>
    <r>
      <rPr>
        <sz val="10"/>
        <rFont val="Noto Sans CJK SC"/>
        <family val="2"/>
      </rPr>
      <t xml:space="preserve">）</t>
    </r>
  </si>
  <si>
    <t xml:space="preserve">SRC-486</t>
  </si>
  <si>
    <t xml:space="preserve">Hwang JW, Kim Y, Hwang JH, Kim TS, Ro DW, Lee KS. Lymphangitic Carcinomatosis of the Lung: Serial Changes on High-Resolution CT. J Korean Radiol Soc 1997;37(6):1051-1057</t>
  </si>
  <si>
    <t xml:space="preserve">10.3348/jkrs.1997.37.6.1051</t>
  </si>
  <si>
    <r>
      <rPr>
        <sz val="10"/>
        <rFont val="Arial"/>
        <family val="0"/>
        <charset val="1"/>
      </rPr>
      <t xml:space="preserve">1997</t>
    </r>
    <r>
      <rPr>
        <sz val="10"/>
        <rFont val="Noto Sans CJK SC"/>
        <family val="2"/>
      </rPr>
      <t xml:space="preserve">年の単施設</t>
    </r>
    <r>
      <rPr>
        <sz val="10"/>
        <rFont val="Arial"/>
        <family val="0"/>
        <charset val="1"/>
      </rPr>
      <t xml:space="preserve">18</t>
    </r>
    <r>
      <rPr>
        <sz val="10"/>
        <rFont val="Noto Sans CJK SC"/>
        <family val="2"/>
      </rPr>
      <t xml:space="preserve">例の研究で、韓国語論文の英文抄録で確認</t>
    </r>
  </si>
  <si>
    <t xml:space="preserve">LC-038</t>
  </si>
  <si>
    <r>
      <rPr>
        <sz val="10"/>
        <rFont val="Noto Sans CJK SC"/>
        <family val="2"/>
      </rPr>
      <t xml:space="preserve">同研究の経過観察では、化学療法を行わなかった例で </t>
    </r>
    <r>
      <rPr>
        <sz val="10"/>
        <rFont val="Arial"/>
        <family val="0"/>
        <charset val="1"/>
      </rPr>
      <t xml:space="preserve">CT </t>
    </r>
    <r>
      <rPr>
        <sz val="10"/>
        <rFont val="Noto Sans CJK SC"/>
        <family val="2"/>
      </rPr>
      <t xml:space="preserve">所見が広がり、平滑な隔壁肥厚が結節状に変わる例があった。化学療法を行った例では所見が改善するか進行が止まった。</t>
    </r>
  </si>
  <si>
    <r>
      <rPr>
        <sz val="10"/>
        <rFont val="Arial"/>
        <family val="0"/>
        <charset val="1"/>
      </rPr>
      <t xml:space="preserve">1997</t>
    </r>
    <r>
      <rPr>
        <sz val="10"/>
        <rFont val="Noto Sans CJK SC"/>
        <family val="2"/>
      </rPr>
      <t xml:space="preserve">年の単施設</t>
    </r>
    <r>
      <rPr>
        <sz val="10"/>
        <rFont val="Arial"/>
        <family val="0"/>
        <charset val="1"/>
      </rPr>
      <t xml:space="preserve">18</t>
    </r>
    <r>
      <rPr>
        <sz val="10"/>
        <rFont val="Noto Sans CJK SC"/>
        <family val="2"/>
      </rPr>
      <t xml:space="preserve">例の研究（英文抄録で確認）。症状や予後の数値は記載がない</t>
    </r>
  </si>
  <si>
    <t xml:space="preserve">LC-039</t>
  </si>
  <si>
    <t xml:space="preserve">気管・気管支腫瘍</t>
  </si>
  <si>
    <r>
      <rPr>
        <sz val="10"/>
        <rFont val="Noto Sans CJK SC"/>
        <family val="2"/>
      </rPr>
      <t xml:space="preserve">原発性気管・気管支腫瘍は呼吸器腫瘍の約</t>
    </r>
    <r>
      <rPr>
        <sz val="10"/>
        <rFont val="Arial"/>
        <family val="0"/>
        <charset val="1"/>
      </rPr>
      <t xml:space="preserve">0.2%</t>
    </r>
    <r>
      <rPr>
        <sz val="10"/>
        <rFont val="Noto Sans CJK SC"/>
        <family val="2"/>
      </rPr>
      <t xml:space="preserve">を占めるまれな腫瘍で、症状が喘息や気管支炎と紛らわしく誤診されやすい。診断には</t>
    </r>
    <r>
      <rPr>
        <sz val="10"/>
        <rFont val="Arial"/>
        <family val="0"/>
        <charset val="1"/>
      </rPr>
      <t xml:space="preserve">CT</t>
    </r>
    <r>
      <rPr>
        <sz val="10"/>
        <rFont val="Noto Sans CJK SC"/>
        <family val="2"/>
      </rPr>
      <t xml:space="preserve">と気管支鏡が最も有用で、切除可能であれば外科切除が最も有効な治療であり、切除不能例では放射線治療・化学療法・気管支鏡下インターベンションが補完的に用いられる。標準治療のコンセンサスは確立していない。</t>
    </r>
  </si>
  <si>
    <r>
      <rPr>
        <sz val="10"/>
        <rFont val="Noto Sans CJK SC"/>
        <family val="2"/>
      </rPr>
      <t xml:space="preserve">医学各論 Ⅳ</t>
    </r>
    <r>
      <rPr>
        <sz val="10"/>
        <rFont val="Arial"/>
        <family val="0"/>
        <charset val="1"/>
      </rPr>
      <t xml:space="preserve">-6-B-②</t>
    </r>
    <r>
      <rPr>
        <sz val="10"/>
        <rFont val="Noto Sans CJK SC"/>
        <family val="2"/>
      </rPr>
      <t xml:space="preserve">（気管・気管支腫瘍、</t>
    </r>
    <r>
      <rPr>
        <sz val="10"/>
        <rFont val="Arial"/>
        <family val="0"/>
        <charset val="1"/>
      </rPr>
      <t xml:space="preserve">c</t>
    </r>
    <r>
      <rPr>
        <sz val="10"/>
        <rFont val="Noto Sans CJK SC"/>
        <family val="2"/>
      </rPr>
      <t xml:space="preserve">）</t>
    </r>
  </si>
  <si>
    <t xml:space="preserve">SRC-548</t>
  </si>
  <si>
    <t xml:space="preserve">Shu C, Liu YJ, Zheng KF, et al. Diagnosis and Treatment of Primary Tracheobronchial Tumors. Cancer Med 2025;14(9):e70893</t>
  </si>
  <si>
    <t xml:space="preserve">10.1002/cam4.70893</t>
  </si>
  <si>
    <t xml:space="preserve">40289301</t>
  </si>
  <si>
    <t xml:space="preserve">本カードはレビュー論文に基づく。国内ガイドラインにおける位置づけは未確認。</t>
  </si>
  <si>
    <t xml:space="preserve">LC-040</t>
  </si>
  <si>
    <r>
      <rPr>
        <sz val="10"/>
        <rFont val="Noto Sans CJK SC"/>
        <family val="2"/>
      </rPr>
      <t xml:space="preserve">未治療の進行非小細胞肺癌で</t>
    </r>
    <r>
      <rPr>
        <sz val="10"/>
        <rFont val="Arial"/>
        <family val="0"/>
        <charset val="1"/>
      </rPr>
      <t xml:space="preserve">PD-L1</t>
    </r>
    <r>
      <rPr>
        <sz val="10"/>
        <rFont val="Noto Sans CJK SC"/>
        <family val="2"/>
      </rPr>
      <t xml:space="preserve">の腫瘍割合スコア（</t>
    </r>
    <r>
      <rPr>
        <sz val="10"/>
        <rFont val="Arial"/>
        <family val="0"/>
        <charset val="1"/>
      </rPr>
      <t xml:space="preserve">TPS</t>
    </r>
    <r>
      <rPr>
        <sz val="10"/>
        <rFont val="Noto Sans CJK SC"/>
        <family val="2"/>
      </rPr>
      <t xml:space="preserve">）が</t>
    </r>
    <r>
      <rPr>
        <sz val="10"/>
        <rFont val="Arial"/>
        <family val="0"/>
        <charset val="1"/>
      </rPr>
      <t xml:space="preserve">50%</t>
    </r>
    <r>
      <rPr>
        <sz val="10"/>
        <rFont val="Noto Sans CJK SC"/>
        <family val="2"/>
      </rPr>
      <t xml:space="preserve">以上、</t>
    </r>
    <r>
      <rPr>
        <sz val="10"/>
        <rFont val="Arial"/>
        <family val="0"/>
        <charset val="1"/>
      </rPr>
      <t xml:space="preserve">EGFR</t>
    </r>
    <r>
      <rPr>
        <sz val="10"/>
        <rFont val="Noto Sans CJK SC"/>
        <family val="2"/>
      </rPr>
      <t xml:space="preserve">感作性変異と</t>
    </r>
    <r>
      <rPr>
        <sz val="10"/>
        <rFont val="Arial"/>
        <family val="0"/>
        <charset val="1"/>
      </rPr>
      <t xml:space="preserve">ALK</t>
    </r>
    <r>
      <rPr>
        <sz val="10"/>
        <rFont val="Noto Sans CJK SC"/>
        <family val="2"/>
      </rPr>
      <t xml:space="preserve">転座がない患者では、ペムブロリズマブ単剤はプラチナ併用化学療法より無増悪生存期間を延長し（中央値</t>
    </r>
    <r>
      <rPr>
        <sz val="10"/>
        <rFont val="Arial"/>
        <family val="0"/>
        <charset val="1"/>
      </rPr>
      <t xml:space="preserve">10.3</t>
    </r>
    <r>
      <rPr>
        <sz val="10"/>
        <rFont val="Noto Sans CJK SC"/>
        <family val="2"/>
      </rPr>
      <t xml:space="preserve">か月対</t>
    </r>
    <r>
      <rPr>
        <sz val="10"/>
        <rFont val="Arial"/>
        <family val="0"/>
        <charset val="1"/>
      </rPr>
      <t xml:space="preserve">6.0</t>
    </r>
    <r>
      <rPr>
        <sz val="10"/>
        <rFont val="Noto Sans CJK SC"/>
        <family val="2"/>
      </rPr>
      <t xml:space="preserve">か月、ハザード比</t>
    </r>
    <r>
      <rPr>
        <sz val="10"/>
        <rFont val="Arial"/>
        <family val="0"/>
        <charset val="1"/>
      </rPr>
      <t xml:space="preserve">0.50</t>
    </r>
    <r>
      <rPr>
        <sz val="10"/>
        <rFont val="Noto Sans CJK SC"/>
        <family val="2"/>
      </rPr>
      <t xml:space="preserve">）、全生存期間も延長した（ハザード比</t>
    </r>
    <r>
      <rPr>
        <sz val="10"/>
        <rFont val="Arial"/>
        <family val="0"/>
        <charset val="1"/>
      </rPr>
      <t xml:space="preserve">0.60</t>
    </r>
    <r>
      <rPr>
        <sz val="10"/>
        <rFont val="Noto Sans CJK SC"/>
        <family val="2"/>
      </rPr>
      <t xml:space="preserve">）。グレード</t>
    </r>
    <r>
      <rPr>
        <sz val="10"/>
        <rFont val="Arial"/>
        <family val="0"/>
        <charset val="1"/>
      </rPr>
      <t xml:space="preserve">3</t>
    </r>
    <r>
      <rPr>
        <sz val="10"/>
        <rFont val="Noto Sans CJK SC"/>
        <family val="2"/>
      </rPr>
      <t xml:space="preserve">〜</t>
    </r>
    <r>
      <rPr>
        <sz val="10"/>
        <rFont val="Arial"/>
        <family val="0"/>
        <charset val="1"/>
      </rPr>
      <t xml:space="preserve">5</t>
    </r>
    <r>
      <rPr>
        <sz val="10"/>
        <rFont val="Noto Sans CJK SC"/>
        <family val="2"/>
      </rPr>
      <t xml:space="preserve">の治療関連有害事象は</t>
    </r>
    <r>
      <rPr>
        <sz val="10"/>
        <rFont val="Arial"/>
        <family val="0"/>
        <charset val="1"/>
      </rPr>
      <t xml:space="preserve">26.6%</t>
    </r>
    <r>
      <rPr>
        <sz val="10"/>
        <rFont val="Noto Sans CJK SC"/>
        <family val="2"/>
      </rPr>
      <t xml:space="preserve">対</t>
    </r>
    <r>
      <rPr>
        <sz val="10"/>
        <rFont val="Arial"/>
        <family val="0"/>
        <charset val="1"/>
      </rPr>
      <t xml:space="preserve">53.3%</t>
    </r>
    <r>
      <rPr>
        <sz val="10"/>
        <rFont val="Noto Sans CJK SC"/>
        <family val="2"/>
      </rPr>
      <t xml:space="preserve">とペムブロリズマブ群で少なかった。</t>
    </r>
  </si>
  <si>
    <t xml:space="preserve">国際共同</t>
  </si>
  <si>
    <t xml:space="preserve">SRC-549</t>
  </si>
  <si>
    <t xml:space="preserve">Reck M, Rodríguez-Abreu D, Robinson AG, et al. Pembrolizumab versus Chemotherapy for PD-L1-Positive Non-Small-Cell Lung Cancer. N Engl J Med 2016;375:1823-1833</t>
  </si>
  <si>
    <t xml:space="preserve">10.1056/NEJMoa1606774</t>
  </si>
  <si>
    <t xml:space="preserve">27718847</t>
  </si>
  <si>
    <t xml:space="preserve">ペムブロリズマブの国内承認・保険適用の範囲は本調査では確認していない。</t>
  </si>
  <si>
    <t xml:space="preserve">LC-041</t>
  </si>
  <si>
    <r>
      <rPr>
        <sz val="10"/>
        <rFont val="Arial"/>
        <family val="0"/>
        <charset val="1"/>
      </rPr>
      <t xml:space="preserve">KEYNOTE-024</t>
    </r>
    <r>
      <rPr>
        <sz val="10"/>
        <rFont val="Noto Sans CJK SC"/>
        <family val="2"/>
      </rPr>
      <t xml:space="preserve">の</t>
    </r>
    <r>
      <rPr>
        <sz val="10"/>
        <rFont val="Arial"/>
        <family val="0"/>
        <charset val="1"/>
      </rPr>
      <t xml:space="preserve">5</t>
    </r>
    <r>
      <rPr>
        <sz val="10"/>
        <rFont val="Noto Sans CJK SC"/>
        <family val="2"/>
      </rPr>
      <t xml:space="preserve">年追跡では、ペムブロリズマブ群の全生存期間中央値は</t>
    </r>
    <r>
      <rPr>
        <sz val="10"/>
        <rFont val="Arial"/>
        <family val="0"/>
        <charset val="1"/>
      </rPr>
      <t xml:space="preserve">26.3</t>
    </r>
    <r>
      <rPr>
        <sz val="10"/>
        <rFont val="Noto Sans CJK SC"/>
        <family val="2"/>
      </rPr>
      <t xml:space="preserve">か月、化学療法群は</t>
    </r>
    <r>
      <rPr>
        <sz val="10"/>
        <rFont val="Arial"/>
        <family val="0"/>
        <charset val="1"/>
      </rPr>
      <t xml:space="preserve">13.4</t>
    </r>
    <r>
      <rPr>
        <sz val="10"/>
        <rFont val="Noto Sans CJK SC"/>
        <family val="2"/>
      </rPr>
      <t xml:space="preserve">か月（ハザード比</t>
    </r>
    <r>
      <rPr>
        <sz val="10"/>
        <rFont val="Arial"/>
        <family val="0"/>
        <charset val="1"/>
      </rPr>
      <t xml:space="preserve">0.62</t>
    </r>
    <r>
      <rPr>
        <sz val="10"/>
        <rFont val="Noto Sans CJK SC"/>
        <family val="2"/>
      </rPr>
      <t xml:space="preserve">）、</t>
    </r>
    <r>
      <rPr>
        <sz val="10"/>
        <rFont val="Arial"/>
        <family val="0"/>
        <charset val="1"/>
      </rPr>
      <t xml:space="preserve">5</t>
    </r>
    <r>
      <rPr>
        <sz val="10"/>
        <rFont val="Noto Sans CJK SC"/>
        <family val="2"/>
      </rPr>
      <t xml:space="preserve">年生存割合は</t>
    </r>
    <r>
      <rPr>
        <sz val="10"/>
        <rFont val="Arial"/>
        <family val="0"/>
        <charset val="1"/>
      </rPr>
      <t xml:space="preserve">31.9%</t>
    </r>
    <r>
      <rPr>
        <sz val="10"/>
        <rFont val="Noto Sans CJK SC"/>
        <family val="2"/>
      </rPr>
      <t xml:space="preserve">対</t>
    </r>
    <r>
      <rPr>
        <sz val="10"/>
        <rFont val="Arial"/>
        <family val="0"/>
        <charset val="1"/>
      </rPr>
      <t xml:space="preserve">16.3%</t>
    </r>
    <r>
      <rPr>
        <sz val="10"/>
        <rFont val="Noto Sans CJK SC"/>
        <family val="2"/>
      </rPr>
      <t xml:space="preserve">であり、化学療法群から抗</t>
    </r>
    <r>
      <rPr>
        <sz val="10"/>
        <rFont val="Arial"/>
        <family val="0"/>
        <charset val="1"/>
      </rPr>
      <t xml:space="preserve">PD-1/PD-L1</t>
    </r>
    <r>
      <rPr>
        <sz val="10"/>
        <rFont val="Noto Sans CJK SC"/>
        <family val="2"/>
      </rPr>
      <t xml:space="preserve">療法への実効クロスオーバーが</t>
    </r>
    <r>
      <rPr>
        <sz val="10"/>
        <rFont val="Arial"/>
        <family val="0"/>
        <charset val="1"/>
      </rPr>
      <t xml:space="preserve">66.0%</t>
    </r>
    <r>
      <rPr>
        <sz val="10"/>
        <rFont val="Noto Sans CJK SC"/>
        <family val="2"/>
      </rPr>
      <t xml:space="preserve">あったにもかかわらず長期の生存優位が保たれた。ペムブロリズマブを</t>
    </r>
    <r>
      <rPr>
        <sz val="10"/>
        <rFont val="Arial"/>
        <family val="0"/>
        <charset val="1"/>
      </rPr>
      <t xml:space="preserve">35</t>
    </r>
    <r>
      <rPr>
        <sz val="10"/>
        <rFont val="Noto Sans CJK SC"/>
        <family val="2"/>
      </rPr>
      <t xml:space="preserve">サイクル（約</t>
    </r>
    <r>
      <rPr>
        <sz val="10"/>
        <rFont val="Arial"/>
        <family val="0"/>
        <charset val="1"/>
      </rPr>
      <t xml:space="preserve">2</t>
    </r>
    <r>
      <rPr>
        <sz val="10"/>
        <rFont val="Noto Sans CJK SC"/>
        <family val="2"/>
      </rPr>
      <t xml:space="preserve">年）完遂した</t>
    </r>
    <r>
      <rPr>
        <sz val="10"/>
        <rFont val="Arial"/>
        <family val="0"/>
        <charset val="1"/>
      </rPr>
      <t xml:space="preserve">39</t>
    </r>
    <r>
      <rPr>
        <sz val="10"/>
        <rFont val="Noto Sans CJK SC"/>
        <family val="2"/>
      </rPr>
      <t xml:space="preserve">例では、</t>
    </r>
    <r>
      <rPr>
        <sz val="10"/>
        <rFont val="Arial"/>
        <family val="0"/>
        <charset val="1"/>
      </rPr>
      <t xml:space="preserve">82.1%</t>
    </r>
    <r>
      <rPr>
        <sz val="10"/>
        <rFont val="Noto Sans CJK SC"/>
        <family val="2"/>
      </rPr>
      <t xml:space="preserve">がデータカットオフ時点で生存していた。</t>
    </r>
  </si>
  <si>
    <t xml:space="preserve">SRC-550</t>
  </si>
  <si>
    <t xml:space="preserve">Reck M, Rodríguez-Abreu D, Robinson AG, et al. Five-Year Outcomes With Pembrolizumab Versus Chemotherapy for Metastatic Non-Small-Cell Lung Cancer With PD-L1 Tumor Proportion Score ≥ 50%. J Clin Oncol 2021;39:2339-2349</t>
  </si>
  <si>
    <t xml:space="preserve">10.1200/JCO.21.00174</t>
  </si>
  <si>
    <t xml:space="preserve">33872070</t>
  </si>
  <si>
    <t xml:space="preserve">LC-042</t>
  </si>
  <si>
    <r>
      <rPr>
        <sz val="10"/>
        <rFont val="Noto Sans CJK SC"/>
        <family val="2"/>
      </rPr>
      <t xml:space="preserve">切除不能</t>
    </r>
    <r>
      <rPr>
        <sz val="10"/>
        <rFont val="Arial"/>
        <family val="0"/>
        <charset val="1"/>
      </rPr>
      <t xml:space="preserve">III</t>
    </r>
    <r>
      <rPr>
        <sz val="10"/>
        <rFont val="Noto Sans CJK SC"/>
        <family val="2"/>
      </rPr>
      <t xml:space="preserve">期非小細胞肺癌で同時化学放射線療法後に増悪しなかった患者では、地固め療法としてのデュルバルマブはプラセボより無増悪生存期間を延長した（中央値</t>
    </r>
    <r>
      <rPr>
        <sz val="10"/>
        <rFont val="Arial"/>
        <family val="0"/>
        <charset val="1"/>
      </rPr>
      <t xml:space="preserve">16.8</t>
    </r>
    <r>
      <rPr>
        <sz val="10"/>
        <rFont val="Noto Sans CJK SC"/>
        <family val="2"/>
      </rPr>
      <t xml:space="preserve">か月対</t>
    </r>
    <r>
      <rPr>
        <sz val="10"/>
        <rFont val="Arial"/>
        <family val="0"/>
        <charset val="1"/>
      </rPr>
      <t xml:space="preserve">5.6</t>
    </r>
    <r>
      <rPr>
        <sz val="10"/>
        <rFont val="Noto Sans CJK SC"/>
        <family val="2"/>
      </rPr>
      <t xml:space="preserve">か月、ハザード比</t>
    </r>
    <r>
      <rPr>
        <sz val="10"/>
        <rFont val="Arial"/>
        <family val="0"/>
        <charset val="1"/>
      </rPr>
      <t xml:space="preserve">0.52</t>
    </r>
    <r>
      <rPr>
        <sz val="10"/>
        <rFont val="Noto Sans CJK SC"/>
        <family val="2"/>
      </rPr>
      <t xml:space="preserve">）。奏効率は</t>
    </r>
    <r>
      <rPr>
        <sz val="10"/>
        <rFont val="Arial"/>
        <family val="0"/>
        <charset val="1"/>
      </rPr>
      <t xml:space="preserve">28.4%</t>
    </r>
    <r>
      <rPr>
        <sz val="10"/>
        <rFont val="Noto Sans CJK SC"/>
        <family val="2"/>
      </rPr>
      <t xml:space="preserve">対</t>
    </r>
    <r>
      <rPr>
        <sz val="10"/>
        <rFont val="Arial"/>
        <family val="0"/>
        <charset val="1"/>
      </rPr>
      <t xml:space="preserve">16.0%</t>
    </r>
    <r>
      <rPr>
        <sz val="10"/>
        <rFont val="Noto Sans CJK SC"/>
        <family val="2"/>
      </rPr>
      <t xml:space="preserve">、死亡または遠隔転移までの期間の中央値は</t>
    </r>
    <r>
      <rPr>
        <sz val="10"/>
        <rFont val="Arial"/>
        <family val="0"/>
        <charset val="1"/>
      </rPr>
      <t xml:space="preserve">23.2</t>
    </r>
    <r>
      <rPr>
        <sz val="10"/>
        <rFont val="Noto Sans CJK SC"/>
        <family val="2"/>
      </rPr>
      <t xml:space="preserve">か月対</t>
    </r>
    <r>
      <rPr>
        <sz val="10"/>
        <rFont val="Arial"/>
        <family val="0"/>
        <charset val="1"/>
      </rPr>
      <t xml:space="preserve">14.6</t>
    </r>
    <r>
      <rPr>
        <sz val="10"/>
        <rFont val="Noto Sans CJK SC"/>
        <family val="2"/>
      </rPr>
      <t xml:space="preserve">か月だった。</t>
    </r>
  </si>
  <si>
    <t xml:space="preserve">SRC-551</t>
  </si>
  <si>
    <t xml:space="preserve">Antonia SJ, Villegas A, Daniel D, et al. Durvalumab after Chemoradiotherapy in Stage III Non-Small-Cell Lung Cancer. N Engl J Med 2017;377:1919-1929</t>
  </si>
  <si>
    <t xml:space="preserve">10.1056/NEJMoa1709937</t>
  </si>
  <si>
    <t xml:space="preserve">28885881</t>
  </si>
  <si>
    <r>
      <rPr>
        <sz val="10"/>
        <rFont val="Noto Sans CJK SC"/>
        <family val="2"/>
      </rPr>
      <t xml:space="preserve">デュルバルマブの国内承認・保険適用の範囲は本調査では確認していない。全生存期間の長期成績は</t>
    </r>
    <r>
      <rPr>
        <sz val="10"/>
        <rFont val="Arial"/>
        <family val="0"/>
        <charset val="1"/>
      </rPr>
      <t xml:space="preserve">5</t>
    </r>
    <r>
      <rPr>
        <sz val="10"/>
        <rFont val="Noto Sans CJK SC"/>
        <family val="2"/>
      </rPr>
      <t xml:space="preserve">年追跡報告（</t>
    </r>
    <r>
      <rPr>
        <sz val="10"/>
        <rFont val="Arial"/>
        <family val="0"/>
        <charset val="1"/>
      </rPr>
      <t xml:space="preserve">LC-043</t>
    </r>
    <r>
      <rPr>
        <sz val="10"/>
        <rFont val="Noto Sans CJK SC"/>
        <family val="2"/>
      </rPr>
      <t xml:space="preserve">）を参照。</t>
    </r>
  </si>
  <si>
    <t xml:space="preserve">LC-043</t>
  </si>
  <si>
    <r>
      <rPr>
        <sz val="10"/>
        <rFont val="Arial"/>
        <family val="0"/>
        <charset val="1"/>
      </rPr>
      <t xml:space="preserve">PACIFIC</t>
    </r>
    <r>
      <rPr>
        <sz val="10"/>
        <rFont val="Noto Sans CJK SC"/>
        <family val="2"/>
      </rPr>
      <t xml:space="preserve">試験の約</t>
    </r>
    <r>
      <rPr>
        <sz val="10"/>
        <rFont val="Arial"/>
        <family val="0"/>
        <charset val="1"/>
      </rPr>
      <t xml:space="preserve">5</t>
    </r>
    <r>
      <rPr>
        <sz val="10"/>
        <rFont val="Noto Sans CJK SC"/>
        <family val="2"/>
      </rPr>
      <t xml:space="preserve">年追跡でもデュルバルマブ地固め療法の優位は持続し、全生存期間中央値は</t>
    </r>
    <r>
      <rPr>
        <sz val="10"/>
        <rFont val="Arial"/>
        <family val="0"/>
        <charset val="1"/>
      </rPr>
      <t xml:space="preserve">47.5</t>
    </r>
    <r>
      <rPr>
        <sz val="10"/>
        <rFont val="Noto Sans CJK SC"/>
        <family val="2"/>
      </rPr>
      <t xml:space="preserve">か月対</t>
    </r>
    <r>
      <rPr>
        <sz val="10"/>
        <rFont val="Arial"/>
        <family val="0"/>
        <charset val="1"/>
      </rPr>
      <t xml:space="preserve">29.1</t>
    </r>
    <r>
      <rPr>
        <sz val="10"/>
        <rFont val="Noto Sans CJK SC"/>
        <family val="2"/>
      </rPr>
      <t xml:space="preserve">か月（ハザード比</t>
    </r>
    <r>
      <rPr>
        <sz val="10"/>
        <rFont val="Arial"/>
        <family val="0"/>
        <charset val="1"/>
      </rPr>
      <t xml:space="preserve">0.72</t>
    </r>
    <r>
      <rPr>
        <sz val="10"/>
        <rFont val="Noto Sans CJK SC"/>
        <family val="2"/>
      </rPr>
      <t xml:space="preserve">）、</t>
    </r>
    <r>
      <rPr>
        <sz val="10"/>
        <rFont val="Arial"/>
        <family val="0"/>
        <charset val="1"/>
      </rPr>
      <t xml:space="preserve">5</t>
    </r>
    <r>
      <rPr>
        <sz val="10"/>
        <rFont val="Noto Sans CJK SC"/>
        <family val="2"/>
      </rPr>
      <t xml:space="preserve">年生存割合は</t>
    </r>
    <r>
      <rPr>
        <sz val="10"/>
        <rFont val="Arial"/>
        <family val="0"/>
        <charset val="1"/>
      </rPr>
      <t xml:space="preserve">42.9%</t>
    </r>
    <r>
      <rPr>
        <sz val="10"/>
        <rFont val="Noto Sans CJK SC"/>
        <family val="2"/>
      </rPr>
      <t xml:space="preserve">対</t>
    </r>
    <r>
      <rPr>
        <sz val="10"/>
        <rFont val="Arial"/>
        <family val="0"/>
        <charset val="1"/>
      </rPr>
      <t xml:space="preserve">33.4%</t>
    </r>
    <r>
      <rPr>
        <sz val="10"/>
        <rFont val="Noto Sans CJK SC"/>
        <family val="2"/>
      </rPr>
      <t xml:space="preserve">、無増悪生存期間中央値は</t>
    </r>
    <r>
      <rPr>
        <sz val="10"/>
        <rFont val="Arial"/>
        <family val="0"/>
        <charset val="1"/>
      </rPr>
      <t xml:space="preserve">16.9</t>
    </r>
    <r>
      <rPr>
        <sz val="10"/>
        <rFont val="Noto Sans CJK SC"/>
        <family val="2"/>
      </rPr>
      <t xml:space="preserve">か月対</t>
    </r>
    <r>
      <rPr>
        <sz val="10"/>
        <rFont val="Arial"/>
        <family val="0"/>
        <charset val="1"/>
      </rPr>
      <t xml:space="preserve">5.6</t>
    </r>
    <r>
      <rPr>
        <sz val="10"/>
        <rFont val="Noto Sans CJK SC"/>
        <family val="2"/>
      </rPr>
      <t xml:space="preserve">か月（ハザード比</t>
    </r>
    <r>
      <rPr>
        <sz val="10"/>
        <rFont val="Arial"/>
        <family val="0"/>
        <charset val="1"/>
      </rPr>
      <t xml:space="preserve">0.55</t>
    </r>
    <r>
      <rPr>
        <sz val="10"/>
        <rFont val="Noto Sans CJK SC"/>
        <family val="2"/>
      </rPr>
      <t xml:space="preserve">）、</t>
    </r>
    <r>
      <rPr>
        <sz val="10"/>
        <rFont val="Arial"/>
        <family val="0"/>
        <charset val="1"/>
      </rPr>
      <t xml:space="preserve">5</t>
    </r>
    <r>
      <rPr>
        <sz val="10"/>
        <rFont val="Noto Sans CJK SC"/>
        <family val="2"/>
      </rPr>
      <t xml:space="preserve">年無増悪生存割合は</t>
    </r>
    <r>
      <rPr>
        <sz val="10"/>
        <rFont val="Arial"/>
        <family val="0"/>
        <charset val="1"/>
      </rPr>
      <t xml:space="preserve">33.1%</t>
    </r>
    <r>
      <rPr>
        <sz val="10"/>
        <rFont val="Noto Sans CJK SC"/>
        <family val="2"/>
      </rPr>
      <t xml:space="preserve">対</t>
    </r>
    <r>
      <rPr>
        <sz val="10"/>
        <rFont val="Arial"/>
        <family val="0"/>
        <charset val="1"/>
      </rPr>
      <t xml:space="preserve">19.0%</t>
    </r>
    <r>
      <rPr>
        <sz val="10"/>
        <rFont val="Noto Sans CJK SC"/>
        <family val="2"/>
      </rPr>
      <t xml:space="preserve">だった。</t>
    </r>
  </si>
  <si>
    <t xml:space="preserve">SRC-552</t>
  </si>
  <si>
    <t xml:space="preserve">Spigel DR, Faivre-Finn C, Gray JE, et al. Five-Year Survival Outcomes From the PACIFIC Trial: Durvalumab After Chemoradiotherapy in Stage III Non-Small-Cell Lung Cancer. J Clin Oncol 2022;40:1301-1311</t>
  </si>
  <si>
    <t xml:space="preserve">10.1200/JCO.21.01308</t>
  </si>
  <si>
    <t xml:space="preserve">35108059</t>
  </si>
  <si>
    <t xml:space="preserve">本報告は更新された探索的解析と位置づけられている。デュルバルマブの国内承認・保険適用の範囲は本調査では確認していない。</t>
  </si>
  <si>
    <t xml:space="preserve">LC-044</t>
  </si>
  <si>
    <r>
      <rPr>
        <sz val="10"/>
        <rFont val="Noto Sans CJK SC"/>
        <family val="2"/>
      </rPr>
      <t xml:space="preserve">腫瘍径</t>
    </r>
    <r>
      <rPr>
        <sz val="10"/>
        <rFont val="Arial"/>
        <family val="0"/>
        <charset val="1"/>
      </rPr>
      <t xml:space="preserve">2cm</t>
    </r>
    <r>
      <rPr>
        <sz val="10"/>
        <rFont val="Noto Sans CJK SC"/>
        <family val="2"/>
      </rPr>
      <t xml:space="preserve">以下で充実成分優位（</t>
    </r>
    <r>
      <rPr>
        <sz val="10"/>
        <rFont val="Arial"/>
        <family val="0"/>
        <charset val="1"/>
      </rPr>
      <t xml:space="preserve">CTR 0.5</t>
    </r>
    <r>
      <rPr>
        <sz val="10"/>
        <rFont val="Noto Sans CJK SC"/>
        <family val="2"/>
      </rPr>
      <t xml:space="preserve">超）の末梢型臨床病期</t>
    </r>
    <r>
      <rPr>
        <sz val="10"/>
        <rFont val="Arial"/>
        <family val="0"/>
        <charset val="1"/>
      </rPr>
      <t xml:space="preserve">IA</t>
    </r>
    <r>
      <rPr>
        <sz val="10"/>
        <rFont val="Noto Sans CJK SC"/>
        <family val="2"/>
      </rPr>
      <t xml:space="preserve">非小細胞肺癌では、区域切除は肺葉切除に対して全生存期間で劣らず、むしろ優れていた（</t>
    </r>
    <r>
      <rPr>
        <sz val="10"/>
        <rFont val="Arial"/>
        <family val="0"/>
        <charset val="1"/>
      </rPr>
      <t xml:space="preserve">5</t>
    </r>
    <r>
      <rPr>
        <sz val="10"/>
        <rFont val="Noto Sans CJK SC"/>
        <family val="2"/>
      </rPr>
      <t xml:space="preserve">年生存割合</t>
    </r>
    <r>
      <rPr>
        <sz val="10"/>
        <rFont val="Arial"/>
        <family val="0"/>
        <charset val="1"/>
      </rPr>
      <t xml:space="preserve">94.3%</t>
    </r>
    <r>
      <rPr>
        <sz val="10"/>
        <rFont val="Noto Sans CJK SC"/>
        <family val="2"/>
      </rPr>
      <t xml:space="preserve">対</t>
    </r>
    <r>
      <rPr>
        <sz val="10"/>
        <rFont val="Arial"/>
        <family val="0"/>
        <charset val="1"/>
      </rPr>
      <t xml:space="preserve">91.1%</t>
    </r>
    <r>
      <rPr>
        <sz val="10"/>
        <rFont val="Noto Sans CJK SC"/>
        <family val="2"/>
      </rPr>
      <t xml:space="preserve">、ハザード比</t>
    </r>
    <r>
      <rPr>
        <sz val="10"/>
        <rFont val="Arial"/>
        <family val="0"/>
        <charset val="1"/>
      </rPr>
      <t xml:space="preserve">0.663</t>
    </r>
    <r>
      <rPr>
        <sz val="10"/>
        <rFont val="Noto Sans CJK SC"/>
        <family val="2"/>
      </rPr>
      <t xml:space="preserve">）。無再発生存期間は両群でほぼ同等（</t>
    </r>
    <r>
      <rPr>
        <sz val="10"/>
        <rFont val="Arial"/>
        <family val="0"/>
        <charset val="1"/>
      </rPr>
      <t xml:space="preserve">5</t>
    </r>
    <r>
      <rPr>
        <sz val="10"/>
        <rFont val="Noto Sans CJK SC"/>
        <family val="2"/>
      </rPr>
      <t xml:space="preserve">年</t>
    </r>
    <r>
      <rPr>
        <sz val="10"/>
        <rFont val="Arial"/>
        <family val="0"/>
        <charset val="1"/>
      </rPr>
      <t xml:space="preserve">88.0%</t>
    </r>
    <r>
      <rPr>
        <sz val="10"/>
        <rFont val="Noto Sans CJK SC"/>
        <family val="2"/>
      </rPr>
      <t xml:space="preserve">対</t>
    </r>
    <r>
      <rPr>
        <sz val="10"/>
        <rFont val="Arial"/>
        <family val="0"/>
        <charset val="1"/>
      </rPr>
      <t xml:space="preserve">87.9%</t>
    </r>
    <r>
      <rPr>
        <sz val="10"/>
        <rFont val="Noto Sans CJK SC"/>
        <family val="2"/>
      </rPr>
      <t xml:space="preserve">）だったが、局所再発は区域切除群で多かった（約</t>
    </r>
    <r>
      <rPr>
        <sz val="10"/>
        <rFont val="Arial"/>
        <family val="0"/>
        <charset val="1"/>
      </rPr>
      <t xml:space="preserve">11%</t>
    </r>
    <r>
      <rPr>
        <sz val="10"/>
        <rFont val="Noto Sans CJK SC"/>
        <family val="2"/>
      </rPr>
      <t xml:space="preserve">対約</t>
    </r>
    <r>
      <rPr>
        <sz val="10"/>
        <rFont val="Arial"/>
        <family val="0"/>
        <charset val="1"/>
      </rPr>
      <t xml:space="preserve">5%</t>
    </r>
    <r>
      <rPr>
        <sz val="10"/>
        <rFont val="Noto Sans CJK SC"/>
        <family val="2"/>
      </rPr>
      <t xml:space="preserve">）。</t>
    </r>
  </si>
  <si>
    <t xml:space="preserve">SRC-553</t>
  </si>
  <si>
    <t xml:space="preserve">Saji H, Okada M, Tsuboi M, et al. Segmentectomy versus lobectomy in small-sized peripheral non-small-cell lung cancer (JCOG0802/WJOG4607L): a multicentre, open-label, phase 3, randomised, controlled, non-inferiority trial. Lancet 2022;399:1607-1617</t>
  </si>
  <si>
    <t xml:space="preserve">10.1016/S0140-6736(21)02333-3</t>
  </si>
  <si>
    <t xml:space="preserve">35461558</t>
  </si>
  <si>
    <r>
      <rPr>
        <sz val="10"/>
        <rFont val="Noto Sans CJK SC"/>
        <family val="2"/>
      </rPr>
      <t xml:space="preserve">術後</t>
    </r>
    <r>
      <rPr>
        <sz val="10"/>
        <rFont val="Arial"/>
        <family val="0"/>
        <charset val="1"/>
      </rPr>
      <t xml:space="preserve">1</t>
    </r>
    <r>
      <rPr>
        <sz val="10"/>
        <rFont val="Noto Sans CJK SC"/>
        <family val="2"/>
      </rPr>
      <t xml:space="preserve">年の</t>
    </r>
    <r>
      <rPr>
        <sz val="10"/>
        <rFont val="Arial"/>
        <family val="0"/>
        <charset val="1"/>
      </rPr>
      <t xml:space="preserve">FEV1</t>
    </r>
    <r>
      <rPr>
        <sz val="10"/>
        <rFont val="Noto Sans CJK SC"/>
        <family val="2"/>
      </rPr>
      <t xml:space="preserve">低下の群間差は</t>
    </r>
    <r>
      <rPr>
        <sz val="10"/>
        <rFont val="Arial"/>
        <family val="0"/>
        <charset val="1"/>
      </rPr>
      <t xml:space="preserve">3.5%</t>
    </r>
    <r>
      <rPr>
        <sz val="10"/>
        <rFont val="Noto Sans CJK SC"/>
        <family val="2"/>
      </rPr>
      <t xml:space="preserve">で、事前に定められた臨床的意義の目安（</t>
    </r>
    <r>
      <rPr>
        <sz val="10"/>
        <rFont val="Arial"/>
        <family val="0"/>
        <charset val="1"/>
      </rPr>
      <t xml:space="preserve">10%</t>
    </r>
    <r>
      <rPr>
        <sz val="10"/>
        <rFont val="Noto Sans CJK SC"/>
        <family val="2"/>
      </rPr>
      <t xml:space="preserve">）には届かなかった。結果は腫瘍径</t>
    </r>
    <r>
      <rPr>
        <sz val="10"/>
        <rFont val="Arial"/>
        <family val="0"/>
        <charset val="1"/>
      </rPr>
      <t xml:space="preserve">2cm</t>
    </r>
    <r>
      <rPr>
        <sz val="10"/>
        <rFont val="Noto Sans CJK SC"/>
        <family val="2"/>
      </rPr>
      <t xml:space="preserve">以下・</t>
    </r>
    <r>
      <rPr>
        <sz val="10"/>
        <rFont val="Arial"/>
        <family val="0"/>
        <charset val="1"/>
      </rPr>
      <t xml:space="preserve">CTR 0.5</t>
    </r>
    <r>
      <rPr>
        <sz val="10"/>
        <rFont val="Noto Sans CJK SC"/>
        <family val="2"/>
      </rPr>
      <t xml:space="preserve">超の末梢病変に限られ、それ以外への外挿はできない。</t>
    </r>
  </si>
  <si>
    <t xml:space="preserve">LC-045</t>
  </si>
  <si>
    <r>
      <rPr>
        <sz val="10"/>
        <rFont val="Noto Sans CJK SC"/>
        <family val="2"/>
      </rPr>
      <t xml:space="preserve">腫瘍径</t>
    </r>
    <r>
      <rPr>
        <sz val="10"/>
        <rFont val="Arial"/>
        <family val="0"/>
        <charset val="1"/>
      </rPr>
      <t xml:space="preserve">2cm</t>
    </r>
    <r>
      <rPr>
        <sz val="10"/>
        <rFont val="Noto Sans CJK SC"/>
        <family val="2"/>
      </rPr>
      <t xml:space="preserve">以下の末梢型で臨床病期</t>
    </r>
    <r>
      <rPr>
        <sz val="10"/>
        <rFont val="Arial"/>
        <family val="0"/>
        <charset val="1"/>
      </rPr>
      <t xml:space="preserve">T1aN0</t>
    </r>
    <r>
      <rPr>
        <sz val="10"/>
        <rFont val="Noto Sans CJK SC"/>
        <family val="2"/>
      </rPr>
      <t xml:space="preserve">の非小細胞肺癌で、術中にリンパ節転移陰性が確認された患者では、肺葉切除より小さい切除（部分切除）は肺葉切除に対して無病生存期間で劣らなかった（ハザード比</t>
    </r>
    <r>
      <rPr>
        <sz val="10"/>
        <rFont val="Arial"/>
        <family val="0"/>
        <charset val="1"/>
      </rPr>
      <t xml:space="preserve">1.01</t>
    </r>
    <r>
      <rPr>
        <sz val="10"/>
        <rFont val="Noto Sans CJK SC"/>
        <family val="2"/>
      </rPr>
      <t xml:space="preserve">）。</t>
    </r>
    <r>
      <rPr>
        <sz val="10"/>
        <rFont val="Arial"/>
        <family val="0"/>
        <charset val="1"/>
      </rPr>
      <t xml:space="preserve">5</t>
    </r>
    <r>
      <rPr>
        <sz val="10"/>
        <rFont val="Noto Sans CJK SC"/>
        <family val="2"/>
      </rPr>
      <t xml:space="preserve">年無病生存割合は</t>
    </r>
    <r>
      <rPr>
        <sz val="10"/>
        <rFont val="Arial"/>
        <family val="0"/>
        <charset val="1"/>
      </rPr>
      <t xml:space="preserve">63.6%</t>
    </r>
    <r>
      <rPr>
        <sz val="10"/>
        <rFont val="Noto Sans CJK SC"/>
        <family val="2"/>
      </rPr>
      <t xml:space="preserve">対</t>
    </r>
    <r>
      <rPr>
        <sz val="10"/>
        <rFont val="Arial"/>
        <family val="0"/>
        <charset val="1"/>
      </rPr>
      <t xml:space="preserve">64.1%</t>
    </r>
    <r>
      <rPr>
        <sz val="10"/>
        <rFont val="Noto Sans CJK SC"/>
        <family val="2"/>
      </rPr>
      <t xml:space="preserve">、</t>
    </r>
    <r>
      <rPr>
        <sz val="10"/>
        <rFont val="Arial"/>
        <family val="0"/>
        <charset val="1"/>
      </rPr>
      <t xml:space="preserve">5</t>
    </r>
    <r>
      <rPr>
        <sz val="10"/>
        <rFont val="Noto Sans CJK SC"/>
        <family val="2"/>
      </rPr>
      <t xml:space="preserve">年生存割合は</t>
    </r>
    <r>
      <rPr>
        <sz val="10"/>
        <rFont val="Arial"/>
        <family val="0"/>
        <charset val="1"/>
      </rPr>
      <t xml:space="preserve">80.3%</t>
    </r>
    <r>
      <rPr>
        <sz val="10"/>
        <rFont val="Noto Sans CJK SC"/>
        <family val="2"/>
      </rPr>
      <t xml:space="preserve">対</t>
    </r>
    <r>
      <rPr>
        <sz val="10"/>
        <rFont val="Arial"/>
        <family val="0"/>
        <charset val="1"/>
      </rPr>
      <t xml:space="preserve">78.9%</t>
    </r>
    <r>
      <rPr>
        <sz val="10"/>
        <rFont val="Noto Sans CJK SC"/>
        <family val="2"/>
      </rPr>
      <t xml:space="preserve">で、局所領域・全身再発の頻度に大きな差はなく、術後</t>
    </r>
    <r>
      <rPr>
        <sz val="10"/>
        <rFont val="Arial"/>
        <family val="0"/>
        <charset val="1"/>
      </rPr>
      <t xml:space="preserve">6</t>
    </r>
    <r>
      <rPr>
        <sz val="10"/>
        <rFont val="Noto Sans CJK SC"/>
        <family val="2"/>
      </rPr>
      <t xml:space="preserve">か月の</t>
    </r>
    <r>
      <rPr>
        <sz val="10"/>
        <rFont val="Arial"/>
        <family val="0"/>
        <charset val="1"/>
      </rPr>
      <t xml:space="preserve">FEV1</t>
    </r>
    <r>
      <rPr>
        <sz val="10"/>
        <rFont val="Noto Sans CJK SC"/>
        <family val="2"/>
      </rPr>
      <t xml:space="preserve">（予測値に対する割合）の群間差は</t>
    </r>
    <r>
      <rPr>
        <sz val="10"/>
        <rFont val="Arial"/>
        <family val="0"/>
        <charset val="1"/>
      </rPr>
      <t xml:space="preserve">2</t>
    </r>
    <r>
      <rPr>
        <sz val="10"/>
        <rFont val="Noto Sans CJK SC"/>
        <family val="2"/>
      </rPr>
      <t xml:space="preserve">ポイントと部分切除群が有利だった。</t>
    </r>
  </si>
  <si>
    <t xml:space="preserve">SRC-554</t>
  </si>
  <si>
    <t xml:space="preserve">Altorki N, Wang X, Kozono D, et al. Lobar or Sublobar Resection for Peripheral Stage IA Non-Small-Cell Lung Cancer. N Engl J Med 2023;388:489-498</t>
  </si>
  <si>
    <t xml:space="preserve">10.1056/NEJMoa2212083</t>
  </si>
  <si>
    <t xml:space="preserve">36780674</t>
  </si>
  <si>
    <r>
      <rPr>
        <sz val="10"/>
        <rFont val="Noto Sans CJK SC"/>
        <family val="2"/>
      </rPr>
      <t xml:space="preserve">部分切除群の術式内訳（区域切除と楔状切除の割合）は抄録に記載なし。区域切除のみを扱った</t>
    </r>
    <r>
      <rPr>
        <sz val="10"/>
        <rFont val="Arial"/>
        <family val="0"/>
        <charset val="1"/>
      </rPr>
      <t xml:space="preserve">JCOG0802</t>
    </r>
    <r>
      <rPr>
        <sz val="10"/>
        <rFont val="Noto Sans CJK SC"/>
        <family val="2"/>
      </rPr>
      <t xml:space="preserve">（</t>
    </r>
    <r>
      <rPr>
        <sz val="10"/>
        <rFont val="Arial"/>
        <family val="0"/>
        <charset val="1"/>
      </rPr>
      <t xml:space="preserve">LC-044</t>
    </r>
    <r>
      <rPr>
        <sz val="10"/>
        <rFont val="Noto Sans CJK SC"/>
        <family val="2"/>
      </rPr>
      <t xml:space="preserve">）とは対象と術式が異なる。</t>
    </r>
  </si>
  <si>
    <t xml:space="preserve">LC-046</t>
  </si>
  <si>
    <r>
      <rPr>
        <sz val="10"/>
        <rFont val="Noto Sans CJK SC"/>
        <family val="2"/>
      </rPr>
      <t xml:space="preserve">未治療の進行</t>
    </r>
    <r>
      <rPr>
        <sz val="10"/>
        <rFont val="Arial"/>
        <family val="0"/>
        <charset val="1"/>
      </rPr>
      <t xml:space="preserve">ALK</t>
    </r>
    <r>
      <rPr>
        <sz val="10"/>
        <rFont val="Noto Sans CJK SC"/>
        <family val="2"/>
      </rPr>
      <t xml:space="preserve">陽性非小細胞肺癌では、アレクチニブはクリゾチニブより無増悪生存期間を延長した（独立評価委員会評価の中央値</t>
    </r>
    <r>
      <rPr>
        <sz val="10"/>
        <rFont val="Arial"/>
        <family val="0"/>
        <charset val="1"/>
      </rPr>
      <t xml:space="preserve">25.7</t>
    </r>
    <r>
      <rPr>
        <sz val="10"/>
        <rFont val="Noto Sans CJK SC"/>
        <family val="2"/>
      </rPr>
      <t xml:space="preserve">か月対</t>
    </r>
    <r>
      <rPr>
        <sz val="10"/>
        <rFont val="Arial"/>
        <family val="0"/>
        <charset val="1"/>
      </rPr>
      <t xml:space="preserve">10.4</t>
    </r>
    <r>
      <rPr>
        <sz val="10"/>
        <rFont val="Noto Sans CJK SC"/>
        <family val="2"/>
      </rPr>
      <t xml:space="preserve">か月、ハザード比</t>
    </r>
    <r>
      <rPr>
        <sz val="10"/>
        <rFont val="Arial"/>
        <family val="0"/>
        <charset val="1"/>
      </rPr>
      <t xml:space="preserve">0.50</t>
    </r>
    <r>
      <rPr>
        <sz val="10"/>
        <rFont val="Noto Sans CJK SC"/>
        <family val="2"/>
      </rPr>
      <t xml:space="preserve">）。中枢神経系の進行も抑えられ（原因特異的ハザード比</t>
    </r>
    <r>
      <rPr>
        <sz val="10"/>
        <rFont val="Arial"/>
        <family val="0"/>
        <charset val="1"/>
      </rPr>
      <t xml:space="preserve">0.16</t>
    </r>
    <r>
      <rPr>
        <sz val="10"/>
        <rFont val="Noto Sans CJK SC"/>
        <family val="2"/>
      </rPr>
      <t xml:space="preserve">、</t>
    </r>
    <r>
      <rPr>
        <sz val="10"/>
        <rFont val="Arial"/>
        <family val="0"/>
        <charset val="1"/>
      </rPr>
      <t xml:space="preserve">12</t>
    </r>
    <r>
      <rPr>
        <sz val="10"/>
        <rFont val="Noto Sans CJK SC"/>
        <family val="2"/>
      </rPr>
      <t xml:space="preserve">か月時点の累積</t>
    </r>
    <r>
      <rPr>
        <sz val="10"/>
        <rFont val="Arial"/>
        <family val="0"/>
        <charset val="1"/>
      </rPr>
      <t xml:space="preserve">CNS</t>
    </r>
    <r>
      <rPr>
        <sz val="10"/>
        <rFont val="Noto Sans CJK SC"/>
        <family val="2"/>
      </rPr>
      <t xml:space="preserve">進行率</t>
    </r>
    <r>
      <rPr>
        <sz val="10"/>
        <rFont val="Arial"/>
        <family val="0"/>
        <charset val="1"/>
      </rPr>
      <t xml:space="preserve">9.4%</t>
    </r>
    <r>
      <rPr>
        <sz val="10"/>
        <rFont val="Noto Sans CJK SC"/>
        <family val="2"/>
      </rPr>
      <t xml:space="preserve">対</t>
    </r>
    <r>
      <rPr>
        <sz val="10"/>
        <rFont val="Arial"/>
        <family val="0"/>
        <charset val="1"/>
      </rPr>
      <t xml:space="preserve">41.4%</t>
    </r>
    <r>
      <rPr>
        <sz val="10"/>
        <rFont val="Noto Sans CJK SC"/>
        <family val="2"/>
      </rPr>
      <t xml:space="preserve">）、奏効率は</t>
    </r>
    <r>
      <rPr>
        <sz val="10"/>
        <rFont val="Arial"/>
        <family val="0"/>
        <charset val="1"/>
      </rPr>
      <t xml:space="preserve">82.9%</t>
    </r>
    <r>
      <rPr>
        <sz val="10"/>
        <rFont val="Noto Sans CJK SC"/>
        <family val="2"/>
      </rPr>
      <t xml:space="preserve">対</t>
    </r>
    <r>
      <rPr>
        <sz val="10"/>
        <rFont val="Arial"/>
        <family val="0"/>
        <charset val="1"/>
      </rPr>
      <t xml:space="preserve">75.5%</t>
    </r>
    <r>
      <rPr>
        <sz val="10"/>
        <rFont val="Noto Sans CJK SC"/>
        <family val="2"/>
      </rPr>
      <t xml:space="preserve">、グレード</t>
    </r>
    <r>
      <rPr>
        <sz val="10"/>
        <rFont val="Arial"/>
        <family val="0"/>
        <charset val="1"/>
      </rPr>
      <t xml:space="preserve">3</t>
    </r>
    <r>
      <rPr>
        <sz val="10"/>
        <rFont val="Noto Sans CJK SC"/>
        <family val="2"/>
      </rPr>
      <t xml:space="preserve">〜</t>
    </r>
    <r>
      <rPr>
        <sz val="10"/>
        <rFont val="Arial"/>
        <family val="0"/>
        <charset val="1"/>
      </rPr>
      <t xml:space="preserve">5</t>
    </r>
    <r>
      <rPr>
        <sz val="10"/>
        <rFont val="Noto Sans CJK SC"/>
        <family val="2"/>
      </rPr>
      <t xml:space="preserve">の有害事象は</t>
    </r>
    <r>
      <rPr>
        <sz val="10"/>
        <rFont val="Arial"/>
        <family val="0"/>
        <charset val="1"/>
      </rPr>
      <t xml:space="preserve">41%</t>
    </r>
    <r>
      <rPr>
        <sz val="10"/>
        <rFont val="Noto Sans CJK SC"/>
        <family val="2"/>
      </rPr>
      <t xml:space="preserve">対</t>
    </r>
    <r>
      <rPr>
        <sz val="10"/>
        <rFont val="Arial"/>
        <family val="0"/>
        <charset val="1"/>
      </rPr>
      <t xml:space="preserve">50%</t>
    </r>
    <r>
      <rPr>
        <sz val="10"/>
        <rFont val="Noto Sans CJK SC"/>
        <family val="2"/>
      </rPr>
      <t xml:space="preserve">とアレクチニブ群で少なかった。</t>
    </r>
  </si>
  <si>
    <t xml:space="preserve">SRC-555</t>
  </si>
  <si>
    <t xml:space="preserve">Peters S, Camidge DR, Shaw AT, et al. Alectinib versus Crizotinib in Untreated ALK-Positive Non-Small-Cell Lung Cancer. N Engl J Med 2017;377:829-838</t>
  </si>
  <si>
    <t xml:space="preserve">10.1056/NEJMoa1704795</t>
  </si>
  <si>
    <t xml:space="preserve">28586279</t>
  </si>
  <si>
    <t xml:space="preserve">アレクチニブの国内承認用量・保険適用の範囲は本調査では確認していない。</t>
  </si>
  <si>
    <t xml:space="preserve">LC-047</t>
  </si>
  <si>
    <r>
      <rPr>
        <sz val="10"/>
        <rFont val="Noto Sans CJK SC"/>
        <family val="2"/>
      </rPr>
      <t xml:space="preserve">未治療の進行</t>
    </r>
    <r>
      <rPr>
        <sz val="10"/>
        <rFont val="Arial"/>
        <family val="0"/>
        <charset val="1"/>
      </rPr>
      <t xml:space="preserve">ALK</t>
    </r>
    <r>
      <rPr>
        <sz val="10"/>
        <rFont val="Noto Sans CJK SC"/>
        <family val="2"/>
      </rPr>
      <t xml:space="preserve">陽性非小細胞肺癌では、第三世代</t>
    </r>
    <r>
      <rPr>
        <sz val="10"/>
        <rFont val="Arial"/>
        <family val="0"/>
        <charset val="1"/>
      </rPr>
      <t xml:space="preserve">ALK</t>
    </r>
    <r>
      <rPr>
        <sz val="10"/>
        <rFont val="Noto Sans CJK SC"/>
        <family val="2"/>
      </rPr>
      <t xml:space="preserve">阻害薬のロルラチニブはクリゾチニブより無増悪生存期間を大きく延長した（</t>
    </r>
    <r>
      <rPr>
        <sz val="10"/>
        <rFont val="Arial"/>
        <family val="0"/>
        <charset val="1"/>
      </rPr>
      <t xml:space="preserve">12</t>
    </r>
    <r>
      <rPr>
        <sz val="10"/>
        <rFont val="Noto Sans CJK SC"/>
        <family val="2"/>
      </rPr>
      <t xml:space="preserve">か月時点で増悪なく生存していた割合</t>
    </r>
    <r>
      <rPr>
        <sz val="10"/>
        <rFont val="Arial"/>
        <family val="0"/>
        <charset val="1"/>
      </rPr>
      <t xml:space="preserve">78%</t>
    </r>
    <r>
      <rPr>
        <sz val="10"/>
        <rFont val="Noto Sans CJK SC"/>
        <family val="2"/>
      </rPr>
      <t xml:space="preserve">対</t>
    </r>
    <r>
      <rPr>
        <sz val="10"/>
        <rFont val="Arial"/>
        <family val="0"/>
        <charset val="1"/>
      </rPr>
      <t xml:space="preserve">39%</t>
    </r>
    <r>
      <rPr>
        <sz val="10"/>
        <rFont val="Noto Sans CJK SC"/>
        <family val="2"/>
      </rPr>
      <t xml:space="preserve">、ハザード比</t>
    </r>
    <r>
      <rPr>
        <sz val="10"/>
        <rFont val="Arial"/>
        <family val="0"/>
        <charset val="1"/>
      </rPr>
      <t xml:space="preserve">0.28</t>
    </r>
    <r>
      <rPr>
        <sz val="10"/>
        <rFont val="Noto Sans CJK SC"/>
        <family val="2"/>
      </rPr>
      <t xml:space="preserve">）。奏効率は</t>
    </r>
    <r>
      <rPr>
        <sz val="10"/>
        <rFont val="Arial"/>
        <family val="0"/>
        <charset val="1"/>
      </rPr>
      <t xml:space="preserve">76%</t>
    </r>
    <r>
      <rPr>
        <sz val="10"/>
        <rFont val="Noto Sans CJK SC"/>
        <family val="2"/>
      </rPr>
      <t xml:space="preserve">対</t>
    </r>
    <r>
      <rPr>
        <sz val="10"/>
        <rFont val="Arial"/>
        <family val="0"/>
        <charset val="1"/>
      </rPr>
      <t xml:space="preserve">58%</t>
    </r>
    <r>
      <rPr>
        <sz val="10"/>
        <rFont val="Noto Sans CJK SC"/>
        <family val="2"/>
      </rPr>
      <t xml:space="preserve">、測定可能な脳転移のある患者での頭蓋内奏効率は</t>
    </r>
    <r>
      <rPr>
        <sz val="10"/>
        <rFont val="Arial"/>
        <family val="0"/>
        <charset val="1"/>
      </rPr>
      <t xml:space="preserve">82%</t>
    </r>
    <r>
      <rPr>
        <sz val="10"/>
        <rFont val="Noto Sans CJK SC"/>
        <family val="2"/>
      </rPr>
      <t xml:space="preserve">対</t>
    </r>
    <r>
      <rPr>
        <sz val="10"/>
        <rFont val="Arial"/>
        <family val="0"/>
        <charset val="1"/>
      </rPr>
      <t xml:space="preserve">23%</t>
    </r>
    <r>
      <rPr>
        <sz val="10"/>
        <rFont val="Noto Sans CJK SC"/>
        <family val="2"/>
      </rPr>
      <t xml:space="preserve">で、ロルラチニブ群では</t>
    </r>
    <r>
      <rPr>
        <sz val="10"/>
        <rFont val="Arial"/>
        <family val="0"/>
        <charset val="1"/>
      </rPr>
      <t xml:space="preserve">71%</t>
    </r>
    <r>
      <rPr>
        <sz val="10"/>
        <rFont val="Noto Sans CJK SC"/>
        <family val="2"/>
      </rPr>
      <t xml:space="preserve">に頭蓋内完全奏効がみられた。一方、グレード</t>
    </r>
    <r>
      <rPr>
        <sz val="10"/>
        <rFont val="Arial"/>
        <family val="0"/>
        <charset val="1"/>
      </rPr>
      <t xml:space="preserve">3</t>
    </r>
    <r>
      <rPr>
        <sz val="10"/>
        <rFont val="Noto Sans CJK SC"/>
        <family val="2"/>
      </rPr>
      <t xml:space="preserve">〜</t>
    </r>
    <r>
      <rPr>
        <sz val="10"/>
        <rFont val="Arial"/>
        <family val="0"/>
        <charset val="1"/>
      </rPr>
      <t xml:space="preserve">4</t>
    </r>
    <r>
      <rPr>
        <sz val="10"/>
        <rFont val="Noto Sans CJK SC"/>
        <family val="2"/>
      </rPr>
      <t xml:space="preserve">の有害事象（主に脂質異常）は</t>
    </r>
    <r>
      <rPr>
        <sz val="10"/>
        <rFont val="Arial"/>
        <family val="0"/>
        <charset val="1"/>
      </rPr>
      <t xml:space="preserve">72%</t>
    </r>
    <r>
      <rPr>
        <sz val="10"/>
        <rFont val="Noto Sans CJK SC"/>
        <family val="2"/>
      </rPr>
      <t xml:space="preserve">対</t>
    </r>
    <r>
      <rPr>
        <sz val="10"/>
        <rFont val="Arial"/>
        <family val="0"/>
        <charset val="1"/>
      </rPr>
      <t xml:space="preserve">56%</t>
    </r>
    <r>
      <rPr>
        <sz val="10"/>
        <rFont val="Noto Sans CJK SC"/>
        <family val="2"/>
      </rPr>
      <t xml:space="preserve">とロルラチニブ群で多かった。</t>
    </r>
  </si>
  <si>
    <t xml:space="preserve">SRC-556</t>
  </si>
  <si>
    <t xml:space="preserve">Shaw AT, Bauer TM, de Marinis F, et al. First-Line Lorlatinib or Crizotinib in Advanced ALK-Positive Lung Cancer. N Engl J Med 2020;383:2018-2029</t>
  </si>
  <si>
    <t xml:space="preserve">10.1056/NEJMoa2027187</t>
  </si>
  <si>
    <t xml:space="preserve">33207094</t>
  </si>
  <si>
    <t xml:space="preserve">本報告は計画された中間解析の結果である。ロルラチニブの国内承認・保険適用の範囲は本調査では確認していない。</t>
  </si>
  <si>
    <t xml:space="preserve">LC-048</t>
  </si>
  <si>
    <r>
      <rPr>
        <sz val="10"/>
        <rFont val="Noto Sans CJK SC"/>
        <family val="2"/>
      </rPr>
      <t xml:space="preserve">小細胞肺癌は限局型と進展型に分ける方法が広く使われてきたが、国際肺癌学会のデータベースに登録された</t>
    </r>
    <r>
      <rPr>
        <sz val="10"/>
        <rFont val="Arial"/>
        <family val="0"/>
        <charset val="1"/>
      </rPr>
      <t xml:space="preserve">5002</t>
    </r>
    <r>
      <rPr>
        <sz val="10"/>
        <rFont val="Noto Sans CJK SC"/>
        <family val="2"/>
      </rPr>
      <t xml:space="preserve">例の解析では、</t>
    </r>
    <r>
      <rPr>
        <sz val="10"/>
        <rFont val="Arial"/>
        <family val="0"/>
        <charset val="1"/>
      </rPr>
      <t xml:space="preserve">TNM</t>
    </r>
    <r>
      <rPr>
        <sz val="10"/>
        <rFont val="Noto Sans CJK SC"/>
        <family val="2"/>
      </rPr>
      <t xml:space="preserve">分類の</t>
    </r>
    <r>
      <rPr>
        <sz val="10"/>
        <rFont val="Arial"/>
        <family val="0"/>
        <charset val="1"/>
      </rPr>
      <t xml:space="preserve">T</t>
    </r>
    <r>
      <rPr>
        <sz val="10"/>
        <rFont val="Noto Sans CJK SC"/>
        <family val="2"/>
      </rPr>
      <t xml:space="preserve">カテゴリーと</t>
    </r>
    <r>
      <rPr>
        <sz val="10"/>
        <rFont val="Arial"/>
        <family val="0"/>
        <charset val="1"/>
      </rPr>
      <t xml:space="preserve">N</t>
    </r>
    <r>
      <rPr>
        <sz val="10"/>
        <rFont val="Noto Sans CJK SC"/>
        <family val="2"/>
      </rPr>
      <t xml:space="preserve">カテゴリーごとに生存期間の差が確認され、第</t>
    </r>
    <r>
      <rPr>
        <sz val="10"/>
        <rFont val="Arial"/>
        <family val="0"/>
        <charset val="1"/>
      </rPr>
      <t xml:space="preserve">8</t>
    </r>
    <r>
      <rPr>
        <sz val="10"/>
        <rFont val="Noto Sans CJK SC"/>
        <family val="2"/>
      </rPr>
      <t xml:space="preserve">版でも小細胞肺癌に</t>
    </r>
    <r>
      <rPr>
        <sz val="10"/>
        <rFont val="Arial"/>
        <family val="0"/>
        <charset val="1"/>
      </rPr>
      <t xml:space="preserve">TNM</t>
    </r>
    <r>
      <rPr>
        <sz val="10"/>
        <rFont val="Noto Sans CJK SC"/>
        <family val="2"/>
      </rPr>
      <t xml:space="preserve">病期分類を用いることが支持された。転移については、脳のみの単一臓器転移が他の単一臓器転移より予後がよい傾向がみられた。</t>
    </r>
  </si>
  <si>
    <t xml:space="preserve">SRC-557</t>
  </si>
  <si>
    <t xml:space="preserve">Nicholson AG, Chansky K, Crowley J, et al. The International Association for the Study of Lung Cancer Lung Cancer Staging Project: Proposals for the Revision of the Clinical and Pathologic Staging of Small Cell Lung Cancer in the Forthcoming Eighth Edition of the TNM Classification for Lung Cancer. J Thorac Oncol 2016;11:300-311</t>
  </si>
  <si>
    <t xml:space="preserve">10.1016/j.jtho.2015.10.008</t>
  </si>
  <si>
    <t xml:space="preserve">26723244</t>
  </si>
  <si>
    <t xml:space="preserve">限局型・進展型の定義そのものは本資料の主対象ではなく、別資料での確認が要る。脳のみの単一臓器転移の予後差が解剖学的進展度によるのか治療選択の差によるのかは、本論文でも未確定とされている。</t>
  </si>
  <si>
    <t xml:space="preserve">LC-049</t>
  </si>
  <si>
    <r>
      <rPr>
        <sz val="10"/>
        <rFont val="Noto Sans CJK SC"/>
        <family val="2"/>
      </rPr>
      <t xml:space="preserve">進展型小細胞肺癌の一次治療では、プラチナ製剤とエトポシドの併用にアテゾリズマブを上乗せすると全生存期間が延長した（中央値</t>
    </r>
    <r>
      <rPr>
        <sz val="10"/>
        <rFont val="Arial"/>
        <family val="0"/>
        <charset val="1"/>
      </rPr>
      <t xml:space="preserve">12.3</t>
    </r>
    <r>
      <rPr>
        <sz val="10"/>
        <rFont val="Noto Sans CJK SC"/>
        <family val="2"/>
      </rPr>
      <t xml:space="preserve">か月対</t>
    </r>
    <r>
      <rPr>
        <sz val="10"/>
        <rFont val="Arial"/>
        <family val="0"/>
        <charset val="1"/>
      </rPr>
      <t xml:space="preserve">10.3</t>
    </r>
    <r>
      <rPr>
        <sz val="10"/>
        <rFont val="Noto Sans CJK SC"/>
        <family val="2"/>
      </rPr>
      <t xml:space="preserve">か月、ハザード比</t>
    </r>
    <r>
      <rPr>
        <sz val="10"/>
        <rFont val="Arial"/>
        <family val="0"/>
        <charset val="1"/>
      </rPr>
      <t xml:space="preserve">0.70</t>
    </r>
    <r>
      <rPr>
        <sz val="10"/>
        <rFont val="Noto Sans CJK SC"/>
        <family val="2"/>
      </rPr>
      <t xml:space="preserve">）。無増悪生存期間も</t>
    </r>
    <r>
      <rPr>
        <sz val="10"/>
        <rFont val="Arial"/>
        <family val="0"/>
        <charset val="1"/>
      </rPr>
      <t xml:space="preserve">5.2</t>
    </r>
    <r>
      <rPr>
        <sz val="10"/>
        <rFont val="Noto Sans CJK SC"/>
        <family val="2"/>
      </rPr>
      <t xml:space="preserve">か月対</t>
    </r>
    <r>
      <rPr>
        <sz val="10"/>
        <rFont val="Arial"/>
        <family val="0"/>
        <charset val="1"/>
      </rPr>
      <t xml:space="preserve">4.3</t>
    </r>
    <r>
      <rPr>
        <sz val="10"/>
        <rFont val="Noto Sans CJK SC"/>
        <family val="2"/>
      </rPr>
      <t xml:space="preserve">か月（ハザード比</t>
    </r>
    <r>
      <rPr>
        <sz val="10"/>
        <rFont val="Arial"/>
        <family val="0"/>
        <charset val="1"/>
      </rPr>
      <t xml:space="preserve">0.77</t>
    </r>
    <r>
      <rPr>
        <sz val="10"/>
        <rFont val="Noto Sans CJK SC"/>
        <family val="2"/>
      </rPr>
      <t xml:space="preserve">）と延長し、</t>
    </r>
    <r>
      <rPr>
        <sz val="10"/>
        <rFont val="Arial"/>
        <family val="0"/>
        <charset val="1"/>
      </rPr>
      <t xml:space="preserve">1</t>
    </r>
    <r>
      <rPr>
        <sz val="10"/>
        <rFont val="Noto Sans CJK SC"/>
        <family val="2"/>
      </rPr>
      <t xml:space="preserve">年生存割合は</t>
    </r>
    <r>
      <rPr>
        <sz val="10"/>
        <rFont val="Arial"/>
        <family val="0"/>
        <charset val="1"/>
      </rPr>
      <t xml:space="preserve">51.7%</t>
    </r>
    <r>
      <rPr>
        <sz val="10"/>
        <rFont val="Noto Sans CJK SC"/>
        <family val="2"/>
      </rPr>
      <t xml:space="preserve">対</t>
    </r>
    <r>
      <rPr>
        <sz val="10"/>
        <rFont val="Arial"/>
        <family val="0"/>
        <charset val="1"/>
      </rPr>
      <t xml:space="preserve">38.2%</t>
    </r>
    <r>
      <rPr>
        <sz val="10"/>
        <rFont val="Noto Sans CJK SC"/>
        <family val="2"/>
      </rPr>
      <t xml:space="preserve">だった。</t>
    </r>
  </si>
  <si>
    <t xml:space="preserve">SRC-558</t>
  </si>
  <si>
    <t xml:space="preserve">Horn L, Mansfield AS, Szczęsna A, et al. First-Line Atezolizumab plus Chemotherapy in Extensive-Stage Small-Cell Lung Cancer. N Engl J Med 2018;379:2220-2229</t>
  </si>
  <si>
    <t xml:space="preserve">10.1056/NEJMoa1809064</t>
  </si>
  <si>
    <t xml:space="preserve">30280641</t>
  </si>
  <si>
    <t xml:space="preserve">アテゾリズマブの国内承認・保険適用の範囲は本調査では確認していない。</t>
  </si>
  <si>
    <t xml:space="preserve">LC-050</t>
  </si>
  <si>
    <r>
      <rPr>
        <sz val="10"/>
        <rFont val="Noto Sans CJK SC"/>
        <family val="2"/>
      </rPr>
      <t xml:space="preserve">未治療の切除不能な悪性胸膜中皮腫では、ニボルマブとイピリムマブの併用はプラチナ製剤とペメトレキセドによる化学療法より全生存期間を延長した（中央値</t>
    </r>
    <r>
      <rPr>
        <sz val="10"/>
        <rFont val="Arial"/>
        <family val="0"/>
        <charset val="1"/>
      </rPr>
      <t xml:space="preserve">18.1</t>
    </r>
    <r>
      <rPr>
        <sz val="10"/>
        <rFont val="Noto Sans CJK SC"/>
        <family val="2"/>
      </rPr>
      <t xml:space="preserve">か月対</t>
    </r>
    <r>
      <rPr>
        <sz val="10"/>
        <rFont val="Arial"/>
        <family val="0"/>
        <charset val="1"/>
      </rPr>
      <t xml:space="preserve">14.1</t>
    </r>
    <r>
      <rPr>
        <sz val="10"/>
        <rFont val="Noto Sans CJK SC"/>
        <family val="2"/>
      </rPr>
      <t xml:space="preserve">か月、ハザード比</t>
    </r>
    <r>
      <rPr>
        <sz val="10"/>
        <rFont val="Arial"/>
        <family val="0"/>
        <charset val="1"/>
      </rPr>
      <t xml:space="preserve">0.74</t>
    </r>
    <r>
      <rPr>
        <sz val="10"/>
        <rFont val="Noto Sans CJK SC"/>
        <family val="2"/>
      </rPr>
      <t xml:space="preserve">）。</t>
    </r>
  </si>
  <si>
    <t xml:space="preserve">SRC-559</t>
  </si>
  <si>
    <t xml:space="preserve">Baas P, Scherpereel A, Nowak AK, et al. First-line nivolumab plus ipilimumab in unresectable malignant pleural mesothelioma (CheckMate 743): a multicentre, randomised, open-label, phase 3 trial. Lancet 2021;397:375-386</t>
  </si>
  <si>
    <t xml:space="preserve">10.1016/S0140-6736(20)32714-8</t>
  </si>
  <si>
    <t xml:space="preserve">33485464</t>
  </si>
  <si>
    <t xml:space="preserve">ニボルマブとイピリムマブ併用の国内承認・保険適用の範囲は本調査では確認していない。</t>
  </si>
  <si>
    <t xml:space="preserve">LC-051</t>
  </si>
  <si>
    <r>
      <rPr>
        <sz val="10"/>
        <rFont val="Arial"/>
        <family val="0"/>
        <charset val="1"/>
      </rPr>
      <t xml:space="preserve">CheckMate 743</t>
    </r>
    <r>
      <rPr>
        <sz val="10"/>
        <rFont val="Noto Sans CJK SC"/>
        <family val="2"/>
      </rPr>
      <t xml:space="preserve">の追跡中央値</t>
    </r>
    <r>
      <rPr>
        <sz val="10"/>
        <rFont val="Arial"/>
        <family val="0"/>
        <charset val="1"/>
      </rPr>
      <t xml:space="preserve">43.1</t>
    </r>
    <r>
      <rPr>
        <sz val="10"/>
        <rFont val="Noto Sans CJK SC"/>
        <family val="2"/>
      </rPr>
      <t xml:space="preserve">か月の報告でもニボルマブとイピリムマブ併用の優位は持続し、全生存期間中央値は</t>
    </r>
    <r>
      <rPr>
        <sz val="10"/>
        <rFont val="Arial"/>
        <family val="0"/>
        <charset val="1"/>
      </rPr>
      <t xml:space="preserve">18.1</t>
    </r>
    <r>
      <rPr>
        <sz val="10"/>
        <rFont val="Noto Sans CJK SC"/>
        <family val="2"/>
      </rPr>
      <t xml:space="preserve">か月対</t>
    </r>
    <r>
      <rPr>
        <sz val="10"/>
        <rFont val="Arial"/>
        <family val="0"/>
        <charset val="1"/>
      </rPr>
      <t xml:space="preserve">14.1</t>
    </r>
    <r>
      <rPr>
        <sz val="10"/>
        <rFont val="Noto Sans CJK SC"/>
        <family val="2"/>
      </rPr>
      <t xml:space="preserve">か月（ハザード比</t>
    </r>
    <r>
      <rPr>
        <sz val="10"/>
        <rFont val="Arial"/>
        <family val="0"/>
        <charset val="1"/>
      </rPr>
      <t xml:space="preserve">0.73</t>
    </r>
    <r>
      <rPr>
        <sz val="10"/>
        <rFont val="Noto Sans CJK SC"/>
        <family val="2"/>
      </rPr>
      <t xml:space="preserve">）、</t>
    </r>
    <r>
      <rPr>
        <sz val="10"/>
        <rFont val="Arial"/>
        <family val="0"/>
        <charset val="1"/>
      </rPr>
      <t xml:space="preserve">3</t>
    </r>
    <r>
      <rPr>
        <sz val="10"/>
        <rFont val="Noto Sans CJK SC"/>
        <family val="2"/>
      </rPr>
      <t xml:space="preserve">年生存割合は</t>
    </r>
    <r>
      <rPr>
        <sz val="10"/>
        <rFont val="Arial"/>
        <family val="0"/>
        <charset val="1"/>
      </rPr>
      <t xml:space="preserve">23%</t>
    </r>
    <r>
      <rPr>
        <sz val="10"/>
        <rFont val="Noto Sans CJK SC"/>
        <family val="2"/>
      </rPr>
      <t xml:space="preserve">対</t>
    </r>
    <r>
      <rPr>
        <sz val="10"/>
        <rFont val="Arial"/>
        <family val="0"/>
        <charset val="1"/>
      </rPr>
      <t xml:space="preserve">15%</t>
    </r>
    <r>
      <rPr>
        <sz val="10"/>
        <rFont val="Noto Sans CJK SC"/>
        <family val="2"/>
      </rPr>
      <t xml:space="preserve">、</t>
    </r>
    <r>
      <rPr>
        <sz val="10"/>
        <rFont val="Arial"/>
        <family val="0"/>
        <charset val="1"/>
      </rPr>
      <t xml:space="preserve">3</t>
    </r>
    <r>
      <rPr>
        <sz val="10"/>
        <rFont val="Noto Sans CJK SC"/>
        <family val="2"/>
      </rPr>
      <t xml:space="preserve">年無増悪生存割合は</t>
    </r>
    <r>
      <rPr>
        <sz val="10"/>
        <rFont val="Arial"/>
        <family val="0"/>
        <charset val="1"/>
      </rPr>
      <t xml:space="preserve">14%</t>
    </r>
    <r>
      <rPr>
        <sz val="10"/>
        <rFont val="Noto Sans CJK SC"/>
        <family val="2"/>
      </rPr>
      <t xml:space="preserve">対</t>
    </r>
    <r>
      <rPr>
        <sz val="10"/>
        <rFont val="Arial"/>
        <family val="0"/>
        <charset val="1"/>
      </rPr>
      <t xml:space="preserve">1%</t>
    </r>
    <r>
      <rPr>
        <sz val="10"/>
        <rFont val="Noto Sans CJK SC"/>
        <family val="2"/>
      </rPr>
      <t xml:space="preserve">だった。奏効率は</t>
    </r>
    <r>
      <rPr>
        <sz val="10"/>
        <rFont val="Arial"/>
        <family val="0"/>
        <charset val="1"/>
      </rPr>
      <t xml:space="preserve">40%</t>
    </r>
    <r>
      <rPr>
        <sz val="10"/>
        <rFont val="Noto Sans CJK SC"/>
        <family val="2"/>
      </rPr>
      <t xml:space="preserve">対</t>
    </r>
    <r>
      <rPr>
        <sz val="10"/>
        <rFont val="Arial"/>
        <family val="0"/>
        <charset val="1"/>
      </rPr>
      <t xml:space="preserve">44%</t>
    </r>
    <r>
      <rPr>
        <sz val="10"/>
        <rFont val="Noto Sans CJK SC"/>
        <family val="2"/>
      </rPr>
      <t xml:space="preserve">と化学療法群がやや高かったが、</t>
    </r>
    <r>
      <rPr>
        <sz val="10"/>
        <rFont val="Arial"/>
        <family val="0"/>
        <charset val="1"/>
      </rPr>
      <t xml:space="preserve">3</t>
    </r>
    <r>
      <rPr>
        <sz val="10"/>
        <rFont val="Noto Sans CJK SC"/>
        <family val="2"/>
      </rPr>
      <t xml:space="preserve">年時点で奏効が持続していたのは併用群の奏効例の</t>
    </r>
    <r>
      <rPr>
        <sz val="10"/>
        <rFont val="Arial"/>
        <family val="0"/>
        <charset val="1"/>
      </rPr>
      <t xml:space="preserve">28%</t>
    </r>
    <r>
      <rPr>
        <sz val="10"/>
        <rFont val="Noto Sans CJK SC"/>
        <family val="2"/>
      </rPr>
      <t xml:space="preserve">に対し化学療法群では</t>
    </r>
    <r>
      <rPr>
        <sz val="10"/>
        <rFont val="Arial"/>
        <family val="0"/>
        <charset val="1"/>
      </rPr>
      <t xml:space="preserve">0%</t>
    </r>
    <r>
      <rPr>
        <sz val="10"/>
        <rFont val="Noto Sans CJK SC"/>
        <family val="2"/>
      </rPr>
      <t xml:space="preserve">だった。</t>
    </r>
  </si>
  <si>
    <t xml:space="preserve">SRC-560</t>
  </si>
  <si>
    <t xml:space="preserve">Peters S, Scherpereel A, Cornelissen R, et al. First-line nivolumab plus ipilimumab versus chemotherapy in patients with unresectable malignant pleural mesothelioma: 3-year outcomes from CheckMate 743. Ann Oncol 2022;33:488-499</t>
  </si>
  <si>
    <t xml:space="preserve">10.1016/j.annonc.2022.01.074</t>
  </si>
  <si>
    <t xml:space="preserve">35124183</t>
  </si>
  <si>
    <t xml:space="preserve">LC-052</t>
  </si>
  <si>
    <r>
      <rPr>
        <sz val="10"/>
        <rFont val="Noto Sans CJK SC"/>
        <family val="2"/>
      </rPr>
      <t xml:space="preserve">気管は、年齢、体格、頸部の可動性などにより、約半分まで安全に切除して再建できるとされる。単施設</t>
    </r>
    <r>
      <rPr>
        <sz val="10"/>
        <rFont val="Arial"/>
        <family val="0"/>
        <charset val="1"/>
      </rPr>
      <t xml:space="preserve">270</t>
    </r>
    <r>
      <rPr>
        <sz val="10"/>
        <rFont val="Noto Sans CJK SC"/>
        <family val="2"/>
      </rPr>
      <t xml:space="preserve">例の切除成績では、</t>
    </r>
    <r>
      <rPr>
        <sz val="10"/>
        <rFont val="Arial"/>
        <family val="0"/>
        <charset val="1"/>
      </rPr>
      <t xml:space="preserve">5</t>
    </r>
    <r>
      <rPr>
        <sz val="10"/>
        <rFont val="Noto Sans CJK SC"/>
        <family val="2"/>
      </rPr>
      <t xml:space="preserve">年生存率が腺様囊胞癌</t>
    </r>
    <r>
      <rPr>
        <sz val="10"/>
        <rFont val="Arial"/>
        <family val="0"/>
        <charset val="1"/>
      </rPr>
      <t xml:space="preserve">52%</t>
    </r>
    <r>
      <rPr>
        <sz val="10"/>
        <rFont val="Noto Sans CJK SC"/>
        <family val="2"/>
      </rPr>
      <t xml:space="preserve">、扁平上皮癌</t>
    </r>
    <r>
      <rPr>
        <sz val="10"/>
        <rFont val="Arial"/>
        <family val="0"/>
        <charset val="1"/>
      </rPr>
      <t xml:space="preserve">39%</t>
    </r>
    <r>
      <rPr>
        <sz val="10"/>
        <rFont val="Noto Sans CJK SC"/>
        <family val="2"/>
      </rPr>
      <t xml:space="preserve">（</t>
    </r>
    <r>
      <rPr>
        <sz val="10"/>
        <rFont val="Arial"/>
        <family val="0"/>
        <charset val="1"/>
      </rPr>
      <t xml:space="preserve">10</t>
    </r>
    <r>
      <rPr>
        <sz val="10"/>
        <rFont val="Noto Sans CJK SC"/>
        <family val="2"/>
      </rPr>
      <t xml:space="preserve">年ではそれぞれ</t>
    </r>
    <r>
      <rPr>
        <sz val="10"/>
        <rFont val="Arial"/>
        <family val="0"/>
        <charset val="1"/>
      </rPr>
      <t xml:space="preserve">29%</t>
    </r>
    <r>
      <rPr>
        <sz val="10"/>
        <rFont val="Noto Sans CJK SC"/>
        <family val="2"/>
      </rPr>
      <t xml:space="preserve">、</t>
    </r>
    <r>
      <rPr>
        <sz val="10"/>
        <rFont val="Arial"/>
        <family val="0"/>
        <charset val="1"/>
      </rPr>
      <t xml:space="preserve">18%</t>
    </r>
    <r>
      <rPr>
        <sz val="10"/>
        <rFont val="Noto Sans CJK SC"/>
        <family val="2"/>
      </rPr>
      <t xml:space="preserve">）だった。</t>
    </r>
  </si>
  <si>
    <t xml:space="preserve">SRC-565</t>
  </si>
  <si>
    <t xml:space="preserve">Madariaga MLL, Gaissert HA. Overview of malignant tracheal tumors. Ann Cardiothorac Surg 2018;7(2):244-254</t>
  </si>
  <si>
    <t xml:space="preserve">10.21037/acs.2018.03.04</t>
  </si>
  <si>
    <r>
      <rPr>
        <sz val="10"/>
        <rFont val="Noto Sans CJK SC"/>
        <family val="2"/>
      </rPr>
      <t xml:space="preserve">生存率は </t>
    </r>
    <r>
      <rPr>
        <sz val="10"/>
        <rFont val="Arial"/>
        <family val="0"/>
        <charset val="1"/>
      </rPr>
      <t xml:space="preserve">Gaissert </t>
    </r>
    <r>
      <rPr>
        <sz val="10"/>
        <rFont val="Noto Sans CJK SC"/>
        <family val="2"/>
      </rPr>
      <t xml:space="preserve">ら（</t>
    </r>
    <r>
      <rPr>
        <sz val="10"/>
        <rFont val="Arial"/>
        <family val="0"/>
        <charset val="1"/>
      </rPr>
      <t xml:space="preserve">2004</t>
    </r>
    <r>
      <rPr>
        <sz val="10"/>
        <rFont val="Noto Sans CJK SC"/>
        <family val="2"/>
      </rPr>
      <t xml:space="preserve">年）の単施設研究の数値をレビューから引いたもので、一次資料は未照合（二次資料経由）</t>
    </r>
  </si>
  <si>
    <t xml:space="preserve">LC-053</t>
  </si>
  <si>
    <r>
      <rPr>
        <sz val="10"/>
        <rFont val="Noto Sans CJK SC"/>
        <family val="2"/>
      </rPr>
      <t xml:space="preserve">限局型小細胞肺癌では、エトポシドとシスプラチンに胸部放射線療法を併用する集学的治療が標準で、胸部放射線療法の追加は化学療法単独より絶対生存率を約</t>
    </r>
    <r>
      <rPr>
        <sz val="10"/>
        <rFont val="Arial"/>
        <family val="0"/>
        <charset val="1"/>
      </rPr>
      <t xml:space="preserve">5%</t>
    </r>
    <r>
      <rPr>
        <sz val="10"/>
        <rFont val="Noto Sans CJK SC"/>
        <family val="2"/>
      </rPr>
      <t xml:space="preserve">改善する。治療に反応した例への予防的全脳照射は脳転移のリスクを半分以上減らし、メタ解析で</t>
    </r>
    <r>
      <rPr>
        <sz val="10"/>
        <rFont val="Arial"/>
        <family val="0"/>
        <charset val="1"/>
      </rPr>
      <t xml:space="preserve">3</t>
    </r>
    <r>
      <rPr>
        <sz val="10"/>
        <rFont val="Noto Sans CJK SC"/>
        <family val="2"/>
      </rPr>
      <t xml:space="preserve">年全生存率を</t>
    </r>
    <r>
      <rPr>
        <sz val="10"/>
        <rFont val="Arial"/>
        <family val="0"/>
        <charset val="1"/>
      </rPr>
      <t xml:space="preserve">15%</t>
    </r>
    <r>
      <rPr>
        <sz val="10"/>
        <rFont val="Noto Sans CJK SC"/>
        <family val="2"/>
      </rPr>
      <t xml:space="preserve">から</t>
    </r>
    <r>
      <rPr>
        <sz val="10"/>
        <rFont val="Arial"/>
        <family val="0"/>
        <charset val="1"/>
      </rPr>
      <t xml:space="preserve">21%</t>
    </r>
    <r>
      <rPr>
        <sz val="10"/>
        <rFont val="Noto Sans CJK SC"/>
        <family val="2"/>
      </rPr>
      <t xml:space="preserve">に改善した。</t>
    </r>
  </si>
  <si>
    <t xml:space="preserve">SRC-568</t>
  </si>
  <si>
    <r>
      <rPr>
        <sz val="10"/>
        <rFont val="Arial"/>
        <family val="0"/>
        <charset val="1"/>
      </rPr>
      <t xml:space="preserve">National Cancer Institute. Small Cell Lung Cancer Treatment (PDQ®)–Health Professional Version</t>
    </r>
    <r>
      <rPr>
        <sz val="10"/>
        <rFont val="Noto Sans CJK SC"/>
        <family val="2"/>
      </rPr>
      <t xml:space="preserve">（最終更新 </t>
    </r>
    <r>
      <rPr>
        <sz val="10"/>
        <rFont val="Arial"/>
        <family val="0"/>
        <charset val="1"/>
      </rPr>
      <t xml:space="preserve">2025-05-14</t>
    </r>
    <r>
      <rPr>
        <sz val="10"/>
        <rFont val="Noto Sans CJK SC"/>
        <family val="2"/>
      </rPr>
      <t xml:space="preserve">）</t>
    </r>
  </si>
  <si>
    <r>
      <rPr>
        <sz val="10"/>
        <rFont val="Noto Sans CJK SC"/>
        <family val="2"/>
      </rPr>
      <t xml:space="preserve">予防的全脳照射のメタ解析と各試験の一次資料は未照合（</t>
    </r>
    <r>
      <rPr>
        <sz val="10"/>
        <rFont val="Arial"/>
        <family val="0"/>
        <charset val="1"/>
      </rPr>
      <t xml:space="preserve">PDQ </t>
    </r>
    <r>
      <rPr>
        <sz val="10"/>
        <rFont val="Noto Sans CJK SC"/>
        <family val="2"/>
      </rPr>
      <t xml:space="preserve">の記載による）</t>
    </r>
  </si>
  <si>
    <t xml:space="preserve">LC-054</t>
  </si>
  <si>
    <r>
      <rPr>
        <sz val="10"/>
        <rFont val="Arial"/>
        <family val="0"/>
        <charset val="1"/>
      </rPr>
      <t xml:space="preserve">ADRIATIC </t>
    </r>
    <r>
      <rPr>
        <sz val="10"/>
        <rFont val="Noto Sans CJK SC"/>
        <family val="2"/>
      </rPr>
      <t xml:space="preserve">試験では、化学放射線療法の後に進行のない限局型小細胞肺癌で、デュルバルマブによる地固め療法（</t>
    </r>
    <r>
      <rPr>
        <sz val="10"/>
        <rFont val="Arial"/>
        <family val="0"/>
        <charset val="1"/>
      </rPr>
      <t xml:space="preserve">264</t>
    </r>
    <r>
      <rPr>
        <sz val="10"/>
        <rFont val="Noto Sans CJK SC"/>
        <family val="2"/>
      </rPr>
      <t xml:space="preserve">人）はプラセボ（</t>
    </r>
    <r>
      <rPr>
        <sz val="10"/>
        <rFont val="Arial"/>
        <family val="0"/>
        <charset val="1"/>
      </rPr>
      <t xml:space="preserve">266</t>
    </r>
    <r>
      <rPr>
        <sz val="10"/>
        <rFont val="Noto Sans CJK SC"/>
        <family val="2"/>
      </rPr>
      <t xml:space="preserve">人）より全生存期間（中央値</t>
    </r>
    <r>
      <rPr>
        <sz val="10"/>
        <rFont val="Arial"/>
        <family val="0"/>
        <charset val="1"/>
      </rPr>
      <t xml:space="preserve">55.9</t>
    </r>
    <r>
      <rPr>
        <sz val="10"/>
        <rFont val="Noto Sans CJK SC"/>
        <family val="2"/>
      </rPr>
      <t xml:space="preserve">か月対</t>
    </r>
    <r>
      <rPr>
        <sz val="10"/>
        <rFont val="Arial"/>
        <family val="0"/>
        <charset val="1"/>
      </rPr>
      <t xml:space="preserve">33.4</t>
    </r>
    <r>
      <rPr>
        <sz val="10"/>
        <rFont val="Noto Sans CJK SC"/>
        <family val="2"/>
      </rPr>
      <t xml:space="preserve">か月、ハザード比</t>
    </r>
    <r>
      <rPr>
        <sz val="10"/>
        <rFont val="Arial"/>
        <family val="0"/>
        <charset val="1"/>
      </rPr>
      <t xml:space="preserve">0.73</t>
    </r>
    <r>
      <rPr>
        <sz val="10"/>
        <rFont val="Noto Sans CJK SC"/>
        <family val="2"/>
      </rPr>
      <t xml:space="preserve">）と無増悪生存期間（</t>
    </r>
    <r>
      <rPr>
        <sz val="10"/>
        <rFont val="Arial"/>
        <family val="0"/>
        <charset val="1"/>
      </rPr>
      <t xml:space="preserve">16.6</t>
    </r>
    <r>
      <rPr>
        <sz val="10"/>
        <rFont val="Noto Sans CJK SC"/>
        <family val="2"/>
      </rPr>
      <t xml:space="preserve">か月対</t>
    </r>
    <r>
      <rPr>
        <sz val="10"/>
        <rFont val="Arial"/>
        <family val="0"/>
        <charset val="1"/>
      </rPr>
      <t xml:space="preserve">9.2</t>
    </r>
    <r>
      <rPr>
        <sz val="10"/>
        <rFont val="Noto Sans CJK SC"/>
        <family val="2"/>
      </rPr>
      <t xml:space="preserve">か月、ハザード比</t>
    </r>
    <r>
      <rPr>
        <sz val="10"/>
        <rFont val="Arial"/>
        <family val="0"/>
        <charset val="1"/>
      </rPr>
      <t xml:space="preserve">0.76</t>
    </r>
    <r>
      <rPr>
        <sz val="10"/>
        <rFont val="Noto Sans CJK SC"/>
        <family val="2"/>
      </rPr>
      <t xml:space="preserve">）を延長した。</t>
    </r>
    <r>
      <rPr>
        <sz val="10"/>
        <rFont val="Arial"/>
        <family val="0"/>
        <charset val="1"/>
      </rPr>
      <t xml:space="preserve">Grade 3</t>
    </r>
    <r>
      <rPr>
        <sz val="10"/>
        <rFont val="Noto Sans CJK SC"/>
        <family val="2"/>
      </rPr>
      <t xml:space="preserve">〜</t>
    </r>
    <r>
      <rPr>
        <sz val="10"/>
        <rFont val="Arial"/>
        <family val="0"/>
        <charset val="1"/>
      </rPr>
      <t xml:space="preserve">4</t>
    </r>
    <r>
      <rPr>
        <sz val="10"/>
        <rFont val="Noto Sans CJK SC"/>
        <family val="2"/>
      </rPr>
      <t xml:space="preserve">の肺臓炎・放射線肺臓炎は</t>
    </r>
    <r>
      <rPr>
        <sz val="10"/>
        <rFont val="Arial"/>
        <family val="0"/>
        <charset val="1"/>
      </rPr>
      <t xml:space="preserve">3.1%</t>
    </r>
    <r>
      <rPr>
        <sz val="10"/>
        <rFont val="Noto Sans CJK SC"/>
        <family val="2"/>
      </rPr>
      <t xml:space="preserve">対</t>
    </r>
    <r>
      <rPr>
        <sz val="10"/>
        <rFont val="Arial"/>
        <family val="0"/>
        <charset val="1"/>
      </rPr>
      <t xml:space="preserve">2.6%</t>
    </r>
    <r>
      <rPr>
        <sz val="10"/>
        <rFont val="Noto Sans CJK SC"/>
        <family val="2"/>
      </rPr>
      <t xml:space="preserve">だった。</t>
    </r>
  </si>
  <si>
    <t xml:space="preserve">SRC-569</t>
  </si>
  <si>
    <r>
      <rPr>
        <sz val="10"/>
        <rFont val="Arial"/>
        <family val="0"/>
        <charset val="1"/>
      </rPr>
      <t xml:space="preserve">Cheng Y, Spigel DR, Cho BC, et al. Durvalumab after Chemoradiotherapy in Limited-Stage Small-Cell Lung Cancer. N Engl J Med 2024</t>
    </r>
    <r>
      <rPr>
        <sz val="10"/>
        <rFont val="Noto Sans CJK SC"/>
        <family val="2"/>
      </rPr>
      <t xml:space="preserve">（</t>
    </r>
    <r>
      <rPr>
        <sz val="10"/>
        <rFont val="Arial"/>
        <family val="0"/>
        <charset val="1"/>
      </rPr>
      <t xml:space="preserve">ADRIATIC</t>
    </r>
    <r>
      <rPr>
        <sz val="10"/>
        <rFont val="Noto Sans CJK SC"/>
        <family val="2"/>
      </rPr>
      <t xml:space="preserve">）</t>
    </r>
  </si>
  <si>
    <t xml:space="preserve">10.1056/NEJMoa2404873</t>
  </si>
  <si>
    <r>
      <rPr>
        <sz val="10"/>
        <rFont val="Arial"/>
        <family val="0"/>
        <charset val="1"/>
      </rPr>
      <t xml:space="preserve">PMID </t>
    </r>
    <r>
      <rPr>
        <sz val="10"/>
        <rFont val="Noto Sans CJK SC"/>
        <family val="2"/>
      </rPr>
      <t xml:space="preserve">は未照合。国内ではデュルバルマブの効能に「限局型小細胞肺癌における根治的化学放射線療法後の維持療法」が含まれている（</t>
    </r>
    <r>
      <rPr>
        <sz val="10"/>
        <rFont val="Arial"/>
        <family val="0"/>
        <charset val="1"/>
      </rPr>
      <t xml:space="preserve">PMDA </t>
    </r>
    <r>
      <rPr>
        <sz val="10"/>
        <rFont val="Noto Sans CJK SC"/>
        <family val="2"/>
      </rPr>
      <t xml:space="preserve">審査報告書、</t>
    </r>
    <r>
      <rPr>
        <sz val="10"/>
        <rFont val="Arial"/>
        <family val="0"/>
        <charset val="1"/>
      </rPr>
      <t xml:space="preserve">2025</t>
    </r>
    <r>
      <rPr>
        <sz val="10"/>
        <rFont val="Noto Sans CJK SC"/>
        <family val="2"/>
      </rPr>
      <t xml:space="preserve">年</t>
    </r>
    <r>
      <rPr>
        <sz val="10"/>
        <rFont val="Arial"/>
        <family val="0"/>
        <charset val="1"/>
      </rPr>
      <t xml:space="preserve">8</t>
    </r>
    <r>
      <rPr>
        <sz val="10"/>
        <rFont val="Noto Sans CJK SC"/>
        <family val="2"/>
      </rPr>
      <t xml:space="preserve">月）</t>
    </r>
  </si>
  <si>
    <t xml:space="preserve">PL-001</t>
  </si>
  <si>
    <t xml:space="preserve">気胸</t>
  </si>
  <si>
    <r>
      <rPr>
        <sz val="10"/>
        <rFont val="Arial"/>
        <family val="0"/>
        <charset val="1"/>
      </rPr>
      <t xml:space="preserve">BTS 2023 </t>
    </r>
    <r>
      <rPr>
        <sz val="10"/>
        <rFont val="Noto Sans CJK SC"/>
        <family val="2"/>
      </rPr>
      <t xml:space="preserve">は、成人の原発性自然気胸で症状がないか軽い（強い痛み・息切れ・生理学的な悪化がない）場合は、虚脱の大きさにかかわらず経過観察を考慮できるとした（</t>
    </r>
    <r>
      <rPr>
        <sz val="10"/>
        <rFont val="Arial"/>
        <family val="0"/>
        <charset val="1"/>
      </rPr>
      <t xml:space="preserve">Conditional – by consensus</t>
    </r>
    <r>
      <rPr>
        <sz val="10"/>
        <rFont val="Noto Sans CJK SC"/>
        <family val="2"/>
      </rPr>
      <t xml:space="preserve">）。治療の選択は大きさより症状で決める。</t>
    </r>
  </si>
  <si>
    <r>
      <rPr>
        <sz val="10"/>
        <rFont val="Noto Sans CJK SC"/>
        <family val="2"/>
      </rPr>
      <t xml:space="preserve">医学各論 Ⅳ</t>
    </r>
    <r>
      <rPr>
        <sz val="10"/>
        <rFont val="Arial"/>
        <family val="0"/>
        <charset val="1"/>
      </rPr>
      <t xml:space="preserve">-7-A-①</t>
    </r>
    <r>
      <rPr>
        <sz val="10"/>
        <rFont val="Noto Sans CJK SC"/>
        <family val="2"/>
      </rPr>
      <t xml:space="preserve">（気胸、緊張性気胸、</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</si>
  <si>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TBL-01-00-241 (id: Jlvnl1A)</t>
    </r>
  </si>
  <si>
    <t xml:space="preserve">PL-002</t>
  </si>
  <si>
    <r>
      <rPr>
        <sz val="10"/>
        <rFont val="Arial"/>
        <family val="0"/>
        <charset val="1"/>
      </rPr>
      <t xml:space="preserve">BTS 2023 </t>
    </r>
    <r>
      <rPr>
        <sz val="10"/>
        <rFont val="Noto Sans CJK SC"/>
        <family val="2"/>
      </rPr>
      <t xml:space="preserve">は、十分な支援と経過観察の体制がある成人の原発性自然気胸では、外来での管理（携帯型の脱気器具）を初期治療として考慮し、経過観察や外来管理が適さない場合は穿刺吸引か胸腔ドレナージを考慮するとした（いずれも </t>
    </r>
    <r>
      <rPr>
        <sz val="10"/>
        <rFont val="Arial"/>
        <family val="0"/>
        <charset val="1"/>
      </rPr>
      <t xml:space="preserve">Conditional</t>
    </r>
    <r>
      <rPr>
        <sz val="10"/>
        <rFont val="Noto Sans CJK SC"/>
        <family val="2"/>
      </rPr>
      <t xml:space="preserve">）。</t>
    </r>
  </si>
  <si>
    <r>
      <rPr>
        <sz val="10"/>
        <rFont val="Arial"/>
        <family val="0"/>
        <charset val="1"/>
      </rPr>
      <t xml:space="preserve">PS-02-07-04 (id: JkxnuRA)</t>
    </r>
    <r>
      <rPr>
        <sz val="10"/>
        <rFont val="Noto Sans CJK SC"/>
        <family val="2"/>
      </rPr>
      <t xml:space="preserve">；</t>
    </r>
    <r>
      <rPr>
        <sz val="10"/>
        <rFont val="Arial"/>
        <family val="0"/>
        <charset val="1"/>
      </rPr>
      <t xml:space="preserve">TBL-01-00-241 (id: Jlvnl1A)</t>
    </r>
  </si>
  <si>
    <r>
      <rPr>
        <sz val="10"/>
        <rFont val="Arial"/>
        <family val="0"/>
        <charset val="1"/>
      </rPr>
      <t xml:space="preserve">BTS 2023 </t>
    </r>
    <r>
      <rPr>
        <sz val="10"/>
        <rFont val="Noto Sans CJK SC"/>
        <family val="2"/>
      </rPr>
      <t xml:space="preserve">の推奨文の要旨（英国）。日本の気胸・胸水診療の指針（日本気胸・囊胞性肺疾患学会など）は今回確認していない。携帯型脱気器具の国内での使用状況は未確認</t>
    </r>
  </si>
  <si>
    <t xml:space="preserve">PL-003</t>
  </si>
  <si>
    <r>
      <rPr>
        <sz val="10"/>
        <rFont val="Arial"/>
        <family val="0"/>
        <charset val="1"/>
      </rPr>
      <t xml:space="preserve">BTS 2023 </t>
    </r>
    <r>
      <rPr>
        <sz val="10"/>
        <rFont val="Noto Sans CJK SC"/>
        <family val="2"/>
      </rPr>
      <t xml:space="preserve">は、続発性自然気胸の再発予防として、たとえば気胸で状態が悪化した重症 </t>
    </r>
    <r>
      <rPr>
        <sz val="10"/>
        <rFont val="Arial"/>
        <family val="0"/>
        <charset val="1"/>
      </rPr>
      <t xml:space="preserve">COPD </t>
    </r>
    <r>
      <rPr>
        <sz val="10"/>
        <rFont val="Noto Sans CJK SC"/>
        <family val="2"/>
      </rPr>
      <t xml:space="preserve">の患者などに化学的胸膜癒着術を考慮できるとした（</t>
    </r>
    <r>
      <rPr>
        <sz val="10"/>
        <rFont val="Arial"/>
        <family val="0"/>
        <charset val="1"/>
      </rPr>
      <t xml:space="preserve">Conditional</t>
    </r>
    <r>
      <rPr>
        <sz val="10"/>
        <rFont val="Noto Sans CJK SC"/>
        <family val="2"/>
      </rPr>
      <t xml:space="preserve">）。</t>
    </r>
  </si>
  <si>
    <t xml:space="preserve">PL-004</t>
  </si>
  <si>
    <r>
      <rPr>
        <sz val="10"/>
        <rFont val="Arial"/>
        <family val="0"/>
        <charset val="1"/>
      </rPr>
      <t xml:space="preserve">BTS 2023 </t>
    </r>
    <r>
      <rPr>
        <sz val="10"/>
        <rFont val="Noto Sans CJK SC"/>
        <family val="2"/>
      </rPr>
      <t xml:space="preserve">は、同側</t>
    </r>
    <r>
      <rPr>
        <sz val="10"/>
        <rFont val="Arial"/>
        <family val="0"/>
        <charset val="1"/>
      </rPr>
      <t xml:space="preserve">2</t>
    </r>
    <r>
      <rPr>
        <sz val="10"/>
        <rFont val="Noto Sans CJK SC"/>
        <family val="2"/>
      </rPr>
      <t xml:space="preserve">回目または対側初回の自然気胸では待機的手術を考慮し、潜水士・航空機操縦士・軍人や初回が緊張性気胸だった人など再発予防が特に重要な場合は初回から手術を考慮するとした（</t>
    </r>
    <r>
      <rPr>
        <sz val="10"/>
        <rFont val="Arial"/>
        <family val="0"/>
        <charset val="1"/>
      </rPr>
      <t xml:space="preserve">good practice point</t>
    </r>
    <r>
      <rPr>
        <sz val="10"/>
        <rFont val="Noto Sans CJK SC"/>
        <family val="2"/>
      </rPr>
      <t xml:space="preserve">、</t>
    </r>
    <r>
      <rPr>
        <sz val="10"/>
        <rFont val="Arial"/>
        <family val="0"/>
        <charset val="1"/>
      </rPr>
      <t xml:space="preserve">Conditional</t>
    </r>
    <r>
      <rPr>
        <sz val="10"/>
        <rFont val="Noto Sans CJK SC"/>
        <family val="2"/>
      </rPr>
      <t xml:space="preserve">）。手術としては外科的胸膜癒着術やブラ切除を挙げている。</t>
    </r>
  </si>
  <si>
    <t xml:space="preserve">PL-005</t>
  </si>
  <si>
    <t xml:space="preserve">血胸</t>
  </si>
  <si>
    <t xml:space="preserve">血胸は胸膜腔内に出血した状態をいう。</t>
  </si>
  <si>
    <r>
      <rPr>
        <sz val="10"/>
        <rFont val="Noto Sans CJK SC"/>
        <family val="2"/>
      </rPr>
      <t xml:space="preserve">医学各論 Ⅳ</t>
    </r>
    <r>
      <rPr>
        <sz val="10"/>
        <rFont val="Arial"/>
        <family val="0"/>
        <charset val="1"/>
      </rPr>
      <t xml:space="preserve">-7-A-②</t>
    </r>
    <r>
      <rPr>
        <sz val="10"/>
        <rFont val="Noto Sans CJK SC"/>
        <family val="2"/>
      </rPr>
      <t xml:space="preserve">（血胸、</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</si>
  <si>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TBL-01-00-243 (id: Jlvnl1Y)</t>
    </r>
  </si>
  <si>
    <t xml:space="preserve">SRC-494</t>
  </si>
  <si>
    <t xml:space="preserve">National Library of Medicine. MeSH Descriptor: Hemothorax (D006491)</t>
  </si>
  <si>
    <r>
      <rPr>
        <sz val="10"/>
        <rFont val="Arial"/>
        <family val="0"/>
        <charset val="1"/>
      </rPr>
      <t xml:space="preserve">MeSH</t>
    </r>
    <r>
      <rPr>
        <sz val="10"/>
        <rFont val="Noto Sans CJK SC"/>
        <family val="2"/>
      </rPr>
      <t xml:space="preserve">（米国国立医学図書館の統制語彙）の定義文。定義のみで、頻度・治療の記載はない。外傷性血胸の排液・手術の適応（</t>
    </r>
    <r>
      <rPr>
        <sz val="10"/>
        <rFont val="Arial"/>
        <family val="0"/>
        <charset val="1"/>
      </rPr>
      <t xml:space="preserve">EAST 2011 </t>
    </r>
    <r>
      <rPr>
        <sz val="10"/>
        <rFont val="Noto Sans CJK SC"/>
        <family val="2"/>
      </rPr>
      <t xml:space="preserve">など）は出典を取得できず未作成</t>
    </r>
  </si>
  <si>
    <t xml:space="preserve">PL-006</t>
  </si>
  <si>
    <t xml:space="preserve">乳び胸</t>
  </si>
  <si>
    <r>
      <rPr>
        <sz val="10"/>
        <rFont val="Noto Sans CJK SC"/>
        <family val="2"/>
      </rPr>
      <t xml:space="preserve">胸水の中性脂肪が</t>
    </r>
    <r>
      <rPr>
        <sz val="10"/>
        <rFont val="Arial"/>
        <family val="0"/>
        <charset val="1"/>
      </rPr>
      <t xml:space="preserve">110 mg/dL</t>
    </r>
    <r>
      <rPr>
        <sz val="10"/>
        <rFont val="Noto Sans CJK SC"/>
        <family val="2"/>
      </rPr>
      <t xml:space="preserve">を超えると乳び胸水が強く疑われ、</t>
    </r>
    <r>
      <rPr>
        <sz val="10"/>
        <rFont val="Arial"/>
        <family val="0"/>
        <charset val="1"/>
      </rPr>
      <t xml:space="preserve">50</t>
    </r>
    <r>
      <rPr>
        <sz val="10"/>
        <rFont val="Noto Sans CJK SC"/>
        <family val="2"/>
      </rPr>
      <t xml:space="preserve">〜</t>
    </r>
    <r>
      <rPr>
        <sz val="10"/>
        <rFont val="Arial"/>
        <family val="0"/>
        <charset val="1"/>
      </rPr>
      <t xml:space="preserve">110 mg/dL</t>
    </r>
    <r>
      <rPr>
        <sz val="10"/>
        <rFont val="Noto Sans CJK SC"/>
        <family val="2"/>
      </rPr>
      <t xml:space="preserve">のときはリポ蛋白電気泳動でカイロミクロンの帯を確認して判定する。</t>
    </r>
    <r>
      <rPr>
        <sz val="10"/>
        <rFont val="Arial"/>
        <family val="0"/>
        <charset val="1"/>
      </rPr>
      <t xml:space="preserve">141</t>
    </r>
    <r>
      <rPr>
        <sz val="10"/>
        <rFont val="Noto Sans CJK SC"/>
        <family val="2"/>
      </rPr>
      <t xml:space="preserve">例の胸水を検討した研究にもとづく。</t>
    </r>
  </si>
  <si>
    <r>
      <rPr>
        <sz val="10"/>
        <rFont val="Noto Sans CJK SC"/>
        <family val="2"/>
      </rPr>
      <t xml:space="preserve">医学各論 Ⅳ</t>
    </r>
    <r>
      <rPr>
        <sz val="10"/>
        <rFont val="Arial"/>
        <family val="0"/>
        <charset val="1"/>
      </rPr>
      <t xml:space="preserve">-7-A-③</t>
    </r>
    <r>
      <rPr>
        <sz val="10"/>
        <rFont val="Noto Sans CJK SC"/>
        <family val="2"/>
      </rPr>
      <t xml:space="preserve">（乳び胸、</t>
    </r>
    <r>
      <rPr>
        <sz val="10"/>
        <rFont val="Arial"/>
        <family val="0"/>
        <charset val="1"/>
      </rPr>
      <t xml:space="preserve">c</t>
    </r>
    <r>
      <rPr>
        <sz val="10"/>
        <rFont val="Noto Sans CJK SC"/>
        <family val="2"/>
      </rPr>
      <t xml:space="preserve">）</t>
    </r>
  </si>
  <si>
    <t xml:space="preserve">SRC-487</t>
  </si>
  <si>
    <t xml:space="preserve">Staats BA, et al. The lipoprotein profile of chylous and nonchylous pleural effusions. Mayo Clin Proc 1980;55(11):700-704</t>
  </si>
  <si>
    <t xml:space="preserve">7442324</t>
  </si>
  <si>
    <r>
      <rPr>
        <sz val="10"/>
        <rFont val="Noto Sans CJK SC"/>
        <family val="2"/>
      </rPr>
      <t xml:space="preserve">抄録で確認。</t>
    </r>
    <r>
      <rPr>
        <sz val="10"/>
        <rFont val="Arial"/>
        <family val="0"/>
        <charset val="1"/>
      </rPr>
      <t xml:space="preserve">50 mg/dL </t>
    </r>
    <r>
      <rPr>
        <sz val="10"/>
        <rFont val="Noto Sans CJK SC"/>
        <family val="2"/>
      </rPr>
      <t xml:space="preserve">未満で乳び胸を否定するという基準は抄録には明記されていない。著者名は </t>
    </r>
    <r>
      <rPr>
        <sz val="10"/>
        <rFont val="Arial"/>
        <family val="0"/>
        <charset val="1"/>
      </rPr>
      <t xml:space="preserve">API </t>
    </r>
    <r>
      <rPr>
        <sz val="10"/>
        <rFont val="Noto Sans CJK SC"/>
        <family val="2"/>
      </rPr>
      <t xml:space="preserve">で確定する</t>
    </r>
  </si>
  <si>
    <t xml:space="preserve">PL-007</t>
  </si>
  <si>
    <r>
      <rPr>
        <sz val="10"/>
        <rFont val="Noto Sans CJK SC"/>
        <family val="2"/>
      </rPr>
      <t xml:space="preserve">同研究で胸水の中性脂肪の中央値は、乳び胸水で</t>
    </r>
    <r>
      <rPr>
        <sz val="10"/>
        <rFont val="Arial"/>
        <family val="0"/>
        <charset val="1"/>
      </rPr>
      <t xml:space="preserve">249 mg/dL</t>
    </r>
    <r>
      <rPr>
        <sz val="10"/>
        <rFont val="Noto Sans CJK SC"/>
        <family val="2"/>
      </rPr>
      <t xml:space="preserve">（</t>
    </r>
    <r>
      <rPr>
        <sz val="10"/>
        <rFont val="Arial"/>
        <family val="0"/>
        <charset val="1"/>
      </rPr>
      <t xml:space="preserve">49</t>
    </r>
    <r>
      <rPr>
        <sz val="10"/>
        <rFont val="Noto Sans CJK SC"/>
        <family val="2"/>
      </rPr>
      <t xml:space="preserve">〜</t>
    </r>
    <r>
      <rPr>
        <sz val="10"/>
        <rFont val="Arial"/>
        <family val="0"/>
        <charset val="1"/>
      </rPr>
      <t xml:space="preserve">2,270</t>
    </r>
    <r>
      <rPr>
        <sz val="10"/>
        <rFont val="Noto Sans CJK SC"/>
        <family val="2"/>
      </rPr>
      <t xml:space="preserve">）、乳びでない胸水で</t>
    </r>
    <r>
      <rPr>
        <sz val="10"/>
        <rFont val="Arial"/>
        <family val="0"/>
        <charset val="1"/>
      </rPr>
      <t xml:space="preserve">33 mg/dL</t>
    </r>
    <r>
      <rPr>
        <sz val="10"/>
        <rFont val="Noto Sans CJK SC"/>
        <family val="2"/>
      </rPr>
      <t xml:space="preserve">（</t>
    </r>
    <r>
      <rPr>
        <sz val="10"/>
        <rFont val="Arial"/>
        <family val="0"/>
        <charset val="1"/>
      </rPr>
      <t xml:space="preserve">13</t>
    </r>
    <r>
      <rPr>
        <sz val="10"/>
        <rFont val="Noto Sans CJK SC"/>
        <family val="2"/>
      </rPr>
      <t xml:space="preserve">〜</t>
    </r>
    <r>
      <rPr>
        <sz val="10"/>
        <rFont val="Arial"/>
        <family val="0"/>
        <charset val="1"/>
      </rPr>
      <t xml:space="preserve">107</t>
    </r>
    <r>
      <rPr>
        <sz val="10"/>
        <rFont val="Noto Sans CJK SC"/>
        <family val="2"/>
      </rPr>
      <t xml:space="preserve">）だった。肉眼で乳びらしく見えたのは乳び胸水の半数未満で、外観は判定の手がかりとして不十分だった。</t>
    </r>
  </si>
  <si>
    <t xml:space="preserve">抄録で確認</t>
  </si>
  <si>
    <t xml:space="preserve">PL-008</t>
  </si>
  <si>
    <t xml:space="preserve">縦隔気腫</t>
  </si>
  <si>
    <t xml:space="preserve">縦隔気腫は、気管・気管支から空気が漏れて縦隔の組織内に空気がたまった状態で、多くは外傷による。</t>
  </si>
  <si>
    <r>
      <rPr>
        <sz val="10"/>
        <rFont val="Noto Sans CJK SC"/>
        <family val="2"/>
      </rPr>
      <t xml:space="preserve">医学各論 Ⅳ</t>
    </r>
    <r>
      <rPr>
        <sz val="10"/>
        <rFont val="Arial"/>
        <family val="0"/>
        <charset val="1"/>
      </rPr>
      <t xml:space="preserve">-7-B-①</t>
    </r>
    <r>
      <rPr>
        <sz val="10"/>
        <rFont val="Noto Sans CJK SC"/>
        <family val="2"/>
      </rPr>
      <t xml:space="preserve">（縦隔気腫、皮下気腫、</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</si>
  <si>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TBL-01-00-242 (id: Jlvnl1U)</t>
    </r>
  </si>
  <si>
    <t xml:space="preserve">SRC-488</t>
  </si>
  <si>
    <t xml:space="preserve">National Library of Medicine. MeSH Descriptor: Mediastinal Emphysema (D008478)</t>
  </si>
  <si>
    <r>
      <rPr>
        <sz val="10"/>
        <rFont val="Arial"/>
        <family val="0"/>
        <charset val="1"/>
      </rPr>
      <t xml:space="preserve">MeSH</t>
    </r>
    <r>
      <rPr>
        <sz val="10"/>
        <rFont val="Noto Sans CJK SC"/>
        <family val="2"/>
      </rPr>
      <t xml:space="preserve">（米国国立医学図書館の統制語彙）の定義文。定義のみで、頻度・治療の記載はない。自然縦隔気腫の頻度・経過（若年男性に多い、保存的治療など）は出典を取得できず未作成。皮下気腫のカードもなし</t>
    </r>
  </si>
  <si>
    <t xml:space="preserve">PL-009</t>
  </si>
  <si>
    <t xml:space="preserve">気管食道瘻</t>
  </si>
  <si>
    <t xml:space="preserve">気管食道瘻は食道と気管の間の異常な交通で、先天性と後天性があり、先天性のものはしばしば食道閉鎖を伴う。</t>
  </si>
  <si>
    <r>
      <rPr>
        <sz val="10"/>
        <rFont val="Noto Sans CJK SC"/>
        <family val="2"/>
      </rPr>
      <t xml:space="preserve">医学各論 Ⅳ</t>
    </r>
    <r>
      <rPr>
        <sz val="10"/>
        <rFont val="Arial"/>
        <family val="0"/>
        <charset val="1"/>
      </rPr>
      <t xml:space="preserve">-7-B-②</t>
    </r>
    <r>
      <rPr>
        <sz val="10"/>
        <rFont val="Noto Sans CJK SC"/>
        <family val="2"/>
      </rPr>
      <t xml:space="preserve">（気管食道瘻、食道気管瘻、</t>
    </r>
    <r>
      <rPr>
        <sz val="10"/>
        <rFont val="Arial"/>
        <family val="0"/>
        <charset val="1"/>
      </rPr>
      <t xml:space="preserve">a</t>
    </r>
    <r>
      <rPr>
        <sz val="10"/>
        <rFont val="Noto Sans CJK SC"/>
        <family val="2"/>
      </rPr>
      <t xml:space="preserve">）</t>
    </r>
  </si>
  <si>
    <t xml:space="preserve">SRC-489</t>
  </si>
  <si>
    <t xml:space="preserve">National Library of Medicine. MeSH Descriptor: Tracheoesophageal Fistula (D014138)</t>
  </si>
  <si>
    <r>
      <rPr>
        <sz val="10"/>
        <rFont val="Arial"/>
        <family val="0"/>
        <charset val="1"/>
      </rPr>
      <t xml:space="preserve">MeSH</t>
    </r>
    <r>
      <rPr>
        <sz val="10"/>
        <rFont val="Noto Sans CJK SC"/>
        <family val="2"/>
      </rPr>
      <t xml:space="preserve">（米国国立医学図書館の統制語彙）の定義文。定義のみで、頻度・治療の記載はない。先天性は小児（Ⅰ）の範囲。悪性腫瘍による後天性瘻のステント治療（</t>
    </r>
    <r>
      <rPr>
        <sz val="10"/>
        <rFont val="Arial"/>
        <family val="0"/>
        <charset val="1"/>
      </rPr>
      <t xml:space="preserve">ESGE 2021</t>
    </r>
    <r>
      <rPr>
        <sz val="10"/>
        <rFont val="Noto Sans CJK SC"/>
        <family val="2"/>
      </rPr>
      <t xml:space="preserve">）は本文を取得できず未作成</t>
    </r>
  </si>
  <si>
    <t xml:space="preserve">PL-010</t>
  </si>
  <si>
    <t xml:space="preserve">上大静脈症候群</t>
  </si>
  <si>
    <r>
      <rPr>
        <sz val="10"/>
        <rFont val="Noto Sans CJK SC"/>
        <family val="2"/>
      </rPr>
      <t xml:space="preserve">近年の報告では、上大静脈症候群の約</t>
    </r>
    <r>
      <rPr>
        <sz val="10"/>
        <rFont val="Arial"/>
        <family val="0"/>
        <charset val="1"/>
      </rPr>
      <t xml:space="preserve">95%</t>
    </r>
    <r>
      <rPr>
        <sz val="10"/>
        <rFont val="Noto Sans CJK SC"/>
        <family val="2"/>
      </rPr>
      <t xml:space="preserve">は癌に関連し、原因として最も多いのは小細胞肺癌で、扁平上皮癌、腺癌、非 </t>
    </r>
    <r>
      <rPr>
        <sz val="10"/>
        <rFont val="Arial"/>
        <family val="0"/>
        <charset val="1"/>
      </rPr>
      <t xml:space="preserve">Hodgkin </t>
    </r>
    <r>
      <rPr>
        <sz val="10"/>
        <rFont val="Noto Sans CJK SC"/>
        <family val="2"/>
      </rPr>
      <t xml:space="preserve">リンパ腫、大細胞癌が続く。癌患者の悪性でない原因として、中心静脈カテーテルやペースメーカーのリードに伴う血栓がある。</t>
    </r>
  </si>
  <si>
    <r>
      <rPr>
        <sz val="10"/>
        <rFont val="Noto Sans CJK SC"/>
        <family val="2"/>
      </rPr>
      <t xml:space="preserve">医学各論 Ⅳ</t>
    </r>
    <r>
      <rPr>
        <sz val="10"/>
        <rFont val="Arial"/>
        <family val="0"/>
        <charset val="1"/>
      </rPr>
      <t xml:space="preserve">-7-B-③</t>
    </r>
    <r>
      <rPr>
        <sz val="10"/>
        <rFont val="Noto Sans CJK SC"/>
        <family val="2"/>
      </rPr>
      <t xml:space="preserve">（上大静脈症候群、</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</si>
  <si>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TBL-01-00-196 (id: JlvnlwE)</t>
    </r>
  </si>
  <si>
    <t xml:space="preserve">PL-011</t>
  </si>
  <si>
    <r>
      <rPr>
        <sz val="10"/>
        <rFont val="Noto Sans CJK SC"/>
        <family val="2"/>
      </rPr>
      <t xml:space="preserve">上大静脈症候群の症状は呼吸困難・咳と、顔面・頸部・上半身・上肢の腫脹で、頸部や胸壁の静脈の怒張、浮腫、顔面の紅潮、頻呼吸がみられる。最初の評価は胸部エックス線写真で、造影した胸部</t>
    </r>
    <r>
      <rPr>
        <sz val="10"/>
        <rFont val="Arial"/>
        <family val="0"/>
        <charset val="1"/>
      </rPr>
      <t xml:space="preserve">CT</t>
    </r>
    <r>
      <rPr>
        <sz val="10"/>
        <rFont val="Noto Sans CJK SC"/>
        <family val="2"/>
      </rPr>
      <t xml:space="preserve">が最も多くの情報を与える。</t>
    </r>
  </si>
  <si>
    <r>
      <rPr>
        <sz val="10"/>
        <rFont val="Arial"/>
        <family val="0"/>
        <charset val="1"/>
      </rPr>
      <t xml:space="preserve">PS-02-07-05 (id: JkxnuRE)</t>
    </r>
    <r>
      <rPr>
        <sz val="10"/>
        <rFont val="Noto Sans CJK SC"/>
        <family val="2"/>
      </rPr>
      <t xml:space="preserve">；</t>
    </r>
    <r>
      <rPr>
        <sz val="10"/>
        <rFont val="Arial"/>
        <family val="0"/>
        <charset val="1"/>
      </rPr>
      <t xml:space="preserve">TBL-01-00-196 (id: JlvnlwE)</t>
    </r>
    <r>
      <rPr>
        <sz val="10"/>
        <rFont val="Noto Sans CJK SC"/>
        <family val="2"/>
      </rPr>
      <t xml:space="preserve">；</t>
    </r>
    <r>
      <rPr>
        <sz val="10"/>
        <rFont val="Arial"/>
        <family val="0"/>
        <charset val="1"/>
      </rPr>
      <t xml:space="preserve">TBL-02-06-023 (id: JlAKpiY)</t>
    </r>
  </si>
  <si>
    <t xml:space="preserve">PL-012</t>
  </si>
  <si>
    <r>
      <rPr>
        <sz val="10"/>
        <rFont val="Noto Sans CJK SC"/>
        <family val="2"/>
      </rPr>
      <t xml:space="preserve">上大静脈症候群の約</t>
    </r>
    <r>
      <rPr>
        <sz val="10"/>
        <rFont val="Arial"/>
        <family val="0"/>
        <charset val="1"/>
      </rPr>
      <t xml:space="preserve">3</t>
    </r>
    <r>
      <rPr>
        <sz val="10"/>
        <rFont val="Noto Sans CJK SC"/>
        <family val="2"/>
      </rPr>
      <t xml:space="preserve">〜</t>
    </r>
    <r>
      <rPr>
        <sz val="10"/>
        <rFont val="Arial"/>
        <family val="0"/>
        <charset val="1"/>
      </rPr>
      <t xml:space="preserve">5%</t>
    </r>
    <r>
      <rPr>
        <sz val="10"/>
        <rFont val="Noto Sans CJK SC"/>
        <family val="2"/>
      </rPr>
      <t xml:space="preserve">は癌によらないため、治療の前に組織診断を確定する。気道閉塞や脳浮腫がなければ、原因が確定するまで放射線治療や化学療法は控え、その間は頭部挙上、副腎皮質ステロイド、利尿薬で対応する。</t>
    </r>
  </si>
  <si>
    <t xml:space="preserve">PL-013</t>
  </si>
  <si>
    <r>
      <rPr>
        <sz val="10"/>
        <rFont val="Noto Sans CJK SC"/>
        <family val="2"/>
      </rPr>
      <t xml:space="preserve">上大静脈症候群では、リンパ腫や小細胞肺癌のように化学療法が効きやすい腫瘍には化学療法が第一選択となる。放射線治療による症状の軽減は小細胞癌で</t>
    </r>
    <r>
      <rPr>
        <sz val="10"/>
        <rFont val="Arial"/>
        <family val="0"/>
        <charset val="1"/>
      </rPr>
      <t xml:space="preserve">62</t>
    </r>
    <r>
      <rPr>
        <sz val="10"/>
        <rFont val="Noto Sans CJK SC"/>
        <family val="2"/>
      </rPr>
      <t xml:space="preserve">〜</t>
    </r>
    <r>
      <rPr>
        <sz val="10"/>
        <rFont val="Arial"/>
        <family val="0"/>
        <charset val="1"/>
      </rPr>
      <t xml:space="preserve">80%</t>
    </r>
    <r>
      <rPr>
        <sz val="10"/>
        <rFont val="Noto Sans CJK SC"/>
        <family val="2"/>
      </rPr>
      <t xml:space="preserve">、非小細胞癌で約</t>
    </r>
    <r>
      <rPr>
        <sz val="10"/>
        <rFont val="Arial"/>
        <family val="0"/>
        <charset val="1"/>
      </rPr>
      <t xml:space="preserve">46%</t>
    </r>
    <r>
      <rPr>
        <sz val="10"/>
        <rFont val="Noto Sans CJK SC"/>
        <family val="2"/>
      </rPr>
      <t xml:space="preserve">と報告され、ステント留置は約</t>
    </r>
    <r>
      <rPr>
        <sz val="10"/>
        <rFont val="Arial"/>
        <family val="0"/>
        <charset val="1"/>
      </rPr>
      <t xml:space="preserve">90%</t>
    </r>
    <r>
      <rPr>
        <sz val="10"/>
        <rFont val="Noto Sans CJK SC"/>
        <family val="2"/>
      </rPr>
      <t xml:space="preserve">以上の奏効が報告されているが、前向きの比較試験はない。</t>
    </r>
  </si>
  <si>
    <r>
      <rPr>
        <sz val="10"/>
        <rFont val="Arial"/>
        <family val="0"/>
        <charset val="1"/>
      </rPr>
      <t xml:space="preserve">PS-02-07-04 (id: JkxnuRA)</t>
    </r>
    <r>
      <rPr>
        <sz val="10"/>
        <rFont val="Noto Sans CJK SC"/>
        <family val="2"/>
      </rPr>
      <t xml:space="preserve">；</t>
    </r>
    <r>
      <rPr>
        <sz val="10"/>
        <rFont val="Arial"/>
        <family val="0"/>
        <charset val="1"/>
      </rPr>
      <t xml:space="preserve">TBL-01-00-196 (id: JlvnlwE)</t>
    </r>
  </si>
  <si>
    <t xml:space="preserve">PL-014</t>
  </si>
  <si>
    <t xml:space="preserve">反回神経麻痺</t>
  </si>
  <si>
    <t xml:space="preserve">声帯麻痺は片側または両側の声帯の麻痺で、先天性と後天性があり、中枢神経・迷走神経・喉頭の神経の枝の障害で起こり、嗄声や失声を生じる。反回神経麻痺はこの一部として扱われる。</t>
  </si>
  <si>
    <r>
      <rPr>
        <sz val="10"/>
        <rFont val="Noto Sans CJK SC"/>
        <family val="2"/>
      </rPr>
      <t xml:space="preserve">医学各論 Ⅳ</t>
    </r>
    <r>
      <rPr>
        <sz val="10"/>
        <rFont val="Arial"/>
        <family val="0"/>
        <charset val="1"/>
      </rPr>
      <t xml:space="preserve">-7-B-④</t>
    </r>
    <r>
      <rPr>
        <sz val="10"/>
        <rFont val="Noto Sans CJK SC"/>
        <family val="2"/>
      </rPr>
      <t xml:space="preserve">（反回神経麻痺、</t>
    </r>
    <r>
      <rPr>
        <sz val="10"/>
        <rFont val="Arial"/>
        <family val="0"/>
        <charset val="1"/>
      </rPr>
      <t xml:space="preserve">a</t>
    </r>
    <r>
      <rPr>
        <sz val="10"/>
        <rFont val="Noto Sans CJK SC"/>
        <family val="2"/>
      </rPr>
      <t xml:space="preserve">）</t>
    </r>
  </si>
  <si>
    <t xml:space="preserve">SRC-490</t>
  </si>
  <si>
    <t xml:space="preserve">National Library of Medicine. MeSH Descriptor: Vocal Cord Paralysis (D014826)</t>
  </si>
  <si>
    <r>
      <rPr>
        <sz val="10"/>
        <rFont val="Arial"/>
        <family val="0"/>
        <charset val="1"/>
      </rPr>
      <t xml:space="preserve">MeSH</t>
    </r>
    <r>
      <rPr>
        <sz val="10"/>
        <rFont val="Noto Sans CJK SC"/>
        <family val="2"/>
      </rPr>
      <t xml:space="preserve">（米国国立医学図書館の統制語彙）の定義文。定義のみで、頻度・治療の記載はない。左右差（大動脈弓を回る左反回神経に多い）や原因疾患（肺癌・食道癌・甲状腺手術など）の頻度は出典を取得できず未作成</t>
    </r>
  </si>
  <si>
    <t xml:space="preserve">PL-015</t>
  </si>
  <si>
    <t xml:space="preserve">肋骨骨折</t>
  </si>
  <si>
    <r>
      <rPr>
        <sz val="10"/>
        <rFont val="Noto Sans CJK SC"/>
        <family val="2"/>
      </rPr>
      <t xml:space="preserve">フレイルチェストは古典的には、連続する</t>
    </r>
    <r>
      <rPr>
        <sz val="10"/>
        <rFont val="Arial"/>
        <family val="0"/>
        <charset val="1"/>
      </rPr>
      <t xml:space="preserve">3</t>
    </r>
    <r>
      <rPr>
        <sz val="10"/>
        <rFont val="Noto Sans CJK SC"/>
        <family val="2"/>
      </rPr>
      <t xml:space="preserve">本以上の肋骨がそれぞれ</t>
    </r>
    <r>
      <rPr>
        <sz val="10"/>
        <rFont val="Arial"/>
        <family val="0"/>
        <charset val="1"/>
      </rPr>
      <t xml:space="preserve">2</t>
    </r>
    <r>
      <rPr>
        <sz val="10"/>
        <rFont val="Noto Sans CJK SC"/>
        <family val="2"/>
      </rPr>
      <t xml:space="preserve">か所以上で骨折したものと定義される。研究ごとに定義は異なる。</t>
    </r>
  </si>
  <si>
    <r>
      <rPr>
        <sz val="10"/>
        <rFont val="Noto Sans CJK SC"/>
        <family val="2"/>
      </rPr>
      <t xml:space="preserve">医学各論 Ⅳ</t>
    </r>
    <r>
      <rPr>
        <sz val="10"/>
        <rFont val="Arial"/>
        <family val="0"/>
        <charset val="1"/>
      </rPr>
      <t xml:space="preserve">-7-C-①</t>
    </r>
    <r>
      <rPr>
        <sz val="10"/>
        <rFont val="Noto Sans CJK SC"/>
        <family val="2"/>
      </rPr>
      <t xml:space="preserve">（肋骨骨折、</t>
    </r>
    <r>
      <rPr>
        <sz val="10"/>
        <rFont val="Arial"/>
        <family val="0"/>
        <charset val="1"/>
      </rPr>
      <t xml:space="preserve">a</t>
    </r>
    <r>
      <rPr>
        <sz val="10"/>
        <rFont val="Noto Sans CJK SC"/>
        <family val="2"/>
      </rPr>
      <t xml:space="preserve">）</t>
    </r>
  </si>
  <si>
    <t xml:space="preserve">SRC-491</t>
  </si>
  <si>
    <t xml:space="preserve">Kasotakis G, Hasenboehler EA, Streib EW, et al. Operative fixation of rib fractures after blunt trauma: A practice management guideline from the Eastern Association for the Surgery of Trauma. J Trauma Acute Care Surg 2017;82(3):618-626</t>
  </si>
  <si>
    <r>
      <rPr>
        <sz val="10"/>
        <rFont val="Arial"/>
        <family val="0"/>
        <charset val="1"/>
      </rPr>
      <t xml:space="preserve">EAST </t>
    </r>
    <r>
      <rPr>
        <sz val="10"/>
        <rFont val="Noto Sans CJK SC"/>
        <family val="2"/>
      </rPr>
      <t xml:space="preserve">の指針頁の記載。題名と第</t>
    </r>
    <r>
      <rPr>
        <sz val="10"/>
        <rFont val="Arial"/>
        <family val="0"/>
        <charset val="1"/>
      </rPr>
      <t xml:space="preserve">4</t>
    </r>
    <r>
      <rPr>
        <sz val="10"/>
        <rFont val="Noto Sans CJK SC"/>
        <family val="2"/>
      </rPr>
      <t xml:space="preserve">著者以降は </t>
    </r>
    <r>
      <rPr>
        <sz val="10"/>
        <rFont val="Arial"/>
        <family val="0"/>
        <charset val="1"/>
      </rPr>
      <t xml:space="preserve">API </t>
    </r>
    <r>
      <rPr>
        <sz val="10"/>
        <rFont val="Noto Sans CJK SC"/>
        <family val="2"/>
      </rPr>
      <t xml:space="preserve">で確定する</t>
    </r>
  </si>
  <si>
    <t xml:space="preserve">PL-016</t>
  </si>
  <si>
    <r>
      <rPr>
        <sz val="10"/>
        <rFont val="Noto Sans CJK SC"/>
        <family val="2"/>
      </rPr>
      <t xml:space="preserve">米国外傷外科学会（</t>
    </r>
    <r>
      <rPr>
        <sz val="10"/>
        <rFont val="Arial"/>
        <family val="0"/>
        <charset val="1"/>
      </rPr>
      <t xml:space="preserve">EAST</t>
    </r>
    <r>
      <rPr>
        <sz val="10"/>
        <rFont val="Noto Sans CJK SC"/>
        <family val="2"/>
      </rPr>
      <t xml:space="preserve">）</t>
    </r>
    <r>
      <rPr>
        <sz val="10"/>
        <rFont val="Arial"/>
        <family val="0"/>
        <charset val="1"/>
      </rPr>
      <t xml:space="preserve">2017 </t>
    </r>
    <r>
      <rPr>
        <sz val="10"/>
        <rFont val="Noto Sans CJK SC"/>
        <family val="2"/>
      </rPr>
      <t xml:space="preserve">の指針は、鈍的外傷による成人のフレイルチェストに対し、死亡、人工呼吸の期間、</t>
    </r>
    <r>
      <rPr>
        <sz val="10"/>
        <rFont val="Arial"/>
        <family val="0"/>
        <charset val="1"/>
      </rPr>
      <t xml:space="preserve">ICU</t>
    </r>
    <r>
      <rPr>
        <sz val="10"/>
        <rFont val="Noto Sans CJK SC"/>
        <family val="2"/>
      </rPr>
      <t xml:space="preserve">・入院期間、肺炎、気管切開を減らす目的で、非手術治療より肋骨の観血的整復固定を条件付きで推奨した（エビデンスの質は低い）。フレイルでない肋骨骨折については推奨を示していない。</t>
    </r>
  </si>
  <si>
    <t xml:space="preserve">PS-02-07-04 (id: JkxnuRA)</t>
  </si>
  <si>
    <r>
      <rPr>
        <sz val="10"/>
        <rFont val="Noto Sans CJK SC"/>
        <family val="2"/>
      </rPr>
      <t xml:space="preserve">エビデンスの質は頁内で </t>
    </r>
    <r>
      <rPr>
        <sz val="10"/>
        <rFont val="Arial"/>
        <family val="0"/>
        <charset val="1"/>
      </rPr>
      <t xml:space="preserve">low </t>
    </r>
    <r>
      <rPr>
        <sz val="10"/>
        <rFont val="Noto Sans CJK SC"/>
        <family val="2"/>
      </rPr>
      <t xml:space="preserve">と </t>
    </r>
    <r>
      <rPr>
        <sz val="10"/>
        <rFont val="Arial"/>
        <family val="0"/>
        <charset val="1"/>
      </rPr>
      <t xml:space="preserve">very low </t>
    </r>
    <r>
      <rPr>
        <sz val="10"/>
        <rFont val="Noto Sans CJK SC"/>
        <family val="2"/>
      </rPr>
      <t xml:space="preserve">の記載が混在。</t>
    </r>
    <r>
      <rPr>
        <sz val="10"/>
        <rFont val="Arial"/>
        <family val="0"/>
        <charset val="1"/>
      </rPr>
      <t xml:space="preserve">EAST </t>
    </r>
    <r>
      <rPr>
        <sz val="10"/>
        <rFont val="Noto Sans CJK SC"/>
        <family val="2"/>
      </rPr>
      <t xml:space="preserve">は改訂作業中（</t>
    </r>
    <r>
      <rPr>
        <sz val="10"/>
        <rFont val="Arial"/>
        <family val="0"/>
        <charset val="1"/>
      </rPr>
      <t xml:space="preserve">UPDATE IN PROCESS</t>
    </r>
    <r>
      <rPr>
        <sz val="10"/>
        <rFont val="Noto Sans CJK SC"/>
        <family val="2"/>
      </rPr>
      <t xml:space="preserve">）と表示されている</t>
    </r>
  </si>
  <si>
    <t xml:space="preserve">PL-017</t>
  </si>
  <si>
    <t xml:space="preserve">胸郭変形</t>
  </si>
  <si>
    <t xml:space="preserve">漏斗胸は、胸骨の下部が後方に偏位して前胸壁が漏斗状にくぼむ発達上の異常である。</t>
  </si>
  <si>
    <r>
      <rPr>
        <sz val="10"/>
        <rFont val="Noto Sans CJK SC"/>
        <family val="2"/>
      </rPr>
      <t xml:space="preserve">医学各論 Ⅳ</t>
    </r>
    <r>
      <rPr>
        <sz val="10"/>
        <rFont val="Arial"/>
        <family val="0"/>
        <charset val="1"/>
      </rPr>
      <t xml:space="preserve">-7-C-②</t>
    </r>
    <r>
      <rPr>
        <sz val="10"/>
        <rFont val="Noto Sans CJK SC"/>
        <family val="2"/>
      </rPr>
      <t xml:space="preserve">（胸郭変形、</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</si>
  <si>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TBL-01-00-245 (id: Jlvnl1s)</t>
    </r>
  </si>
  <si>
    <t xml:space="preserve">SRC-492</t>
  </si>
  <si>
    <t xml:space="preserve">National Library of Medicine. MeSH Descriptor: Funnel Chest (D005660)</t>
  </si>
  <si>
    <r>
      <rPr>
        <sz val="10"/>
        <rFont val="Arial"/>
        <family val="0"/>
        <charset val="1"/>
      </rPr>
      <t xml:space="preserve">MeSH</t>
    </r>
    <r>
      <rPr>
        <sz val="10"/>
        <rFont val="Noto Sans CJK SC"/>
        <family val="2"/>
      </rPr>
      <t xml:space="preserve">（米国国立医学図書館の統制語彙）の定義文。定義のみで、頻度・治療の記載はない。重症度の指標（</t>
    </r>
    <r>
      <rPr>
        <sz val="10"/>
        <rFont val="Arial"/>
        <family val="0"/>
        <charset val="1"/>
      </rPr>
      <t xml:space="preserve">Haller </t>
    </r>
    <r>
      <rPr>
        <sz val="10"/>
        <rFont val="Noto Sans CJK SC"/>
        <family val="2"/>
      </rPr>
      <t xml:space="preserve">指数）や手術（</t>
    </r>
    <r>
      <rPr>
        <sz val="10"/>
        <rFont val="Arial"/>
        <family val="0"/>
        <charset val="1"/>
      </rPr>
      <t xml:space="preserve">Nuss </t>
    </r>
    <r>
      <rPr>
        <sz val="10"/>
        <rFont val="Noto Sans CJK SC"/>
        <family val="2"/>
      </rPr>
      <t xml:space="preserve">法）の適応は出典を取得できず未作成</t>
    </r>
  </si>
  <si>
    <t xml:space="preserve">PL-018</t>
  </si>
  <si>
    <t xml:space="preserve">横隔膜ヘルニア</t>
  </si>
  <si>
    <t xml:space="preserve">横隔膜ヘルニアは、横隔膜の先天性または外傷性の欠損から腹部の臓器が胸腔内に脱出した状態である。</t>
  </si>
  <si>
    <r>
      <rPr>
        <sz val="10"/>
        <rFont val="Noto Sans CJK SC"/>
        <family val="2"/>
      </rPr>
      <t xml:space="preserve">医学各論 Ⅳ</t>
    </r>
    <r>
      <rPr>
        <sz val="10"/>
        <rFont val="Arial"/>
        <family val="0"/>
        <charset val="1"/>
      </rPr>
      <t xml:space="preserve">-7-C-③</t>
    </r>
    <r>
      <rPr>
        <sz val="10"/>
        <rFont val="Noto Sans CJK SC"/>
        <family val="2"/>
      </rPr>
      <t xml:space="preserve">（横隔膜ヘルニア、</t>
    </r>
    <r>
      <rPr>
        <sz val="10"/>
        <rFont val="Arial"/>
        <family val="0"/>
        <charset val="1"/>
      </rPr>
      <t xml:space="preserve">b</t>
    </r>
    <r>
      <rPr>
        <sz val="10"/>
        <rFont val="Noto Sans CJK SC"/>
        <family val="2"/>
      </rPr>
      <t xml:space="preserve">）；医学各論 Ⅵ</t>
    </r>
    <r>
      <rPr>
        <sz val="10"/>
        <rFont val="Arial"/>
        <family val="0"/>
        <charset val="1"/>
      </rPr>
      <t xml:space="preserve">-12-G-③</t>
    </r>
    <r>
      <rPr>
        <sz val="10"/>
        <rFont val="Noto Sans CJK SC"/>
        <family val="2"/>
      </rPr>
      <t xml:space="preserve">（横隔膜ヘルニア、</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</si>
  <si>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TBL-01-00-247 (id: Jlvnl14)</t>
    </r>
  </si>
  <si>
    <t xml:space="preserve">SRC-493</t>
  </si>
  <si>
    <t xml:space="preserve">National Library of Medicine. MeSH Descriptor: Hernia, Diaphragmatic (D006548)</t>
  </si>
  <si>
    <r>
      <rPr>
        <sz val="10"/>
        <rFont val="Arial"/>
        <family val="0"/>
        <charset val="1"/>
      </rPr>
      <t xml:space="preserve">MeSH</t>
    </r>
    <r>
      <rPr>
        <sz val="10"/>
        <rFont val="Noto Sans CJK SC"/>
        <family val="2"/>
      </rPr>
      <t xml:space="preserve">（米国国立医学図書館の統制語彙）の定義文。定義のみで、頻度・治療の記載はない。先天性横隔膜ヘルニアは小児（Ⅰ）の範囲。外傷性の左右差などは未作成</t>
    </r>
  </si>
  <si>
    <t xml:space="preserve">PL-019</t>
  </si>
  <si>
    <r>
      <rPr>
        <sz val="10"/>
        <rFont val="Noto Sans CJK SC"/>
        <family val="2"/>
      </rPr>
      <t xml:space="preserve">日本呼吸器学会の </t>
    </r>
    <r>
      <rPr>
        <sz val="10"/>
        <rFont val="Arial"/>
        <family val="0"/>
        <charset val="1"/>
      </rPr>
      <t xml:space="preserve">SAS </t>
    </r>
    <r>
      <rPr>
        <sz val="10"/>
        <rFont val="Noto Sans CJK SC"/>
        <family val="2"/>
      </rPr>
      <t xml:space="preserve">診療ガイドライン</t>
    </r>
    <r>
      <rPr>
        <sz val="10"/>
        <rFont val="Arial"/>
        <family val="0"/>
        <charset val="1"/>
      </rPr>
      <t xml:space="preserve">2020 </t>
    </r>
    <r>
      <rPr>
        <sz val="10"/>
        <rFont val="Noto Sans CJK SC"/>
        <family val="2"/>
      </rPr>
      <t xml:space="preserve">は </t>
    </r>
    <r>
      <rPr>
        <sz val="10"/>
        <rFont val="Arial"/>
        <family val="0"/>
        <charset val="1"/>
      </rPr>
      <t xml:space="preserve">ICSD-3 </t>
    </r>
    <r>
      <rPr>
        <sz val="10"/>
        <rFont val="Noto Sans CJK SC"/>
        <family val="2"/>
      </rPr>
      <t xml:space="preserve">にもとづき、眠気・目撃された無呼吸・高血圧などの症状や合併症があり睡眠ポリグラフ検査（</t>
    </r>
    <r>
      <rPr>
        <sz val="10"/>
        <rFont val="Arial"/>
        <family val="0"/>
        <charset val="1"/>
      </rPr>
      <t xml:space="preserve">PSG</t>
    </r>
    <r>
      <rPr>
        <sz val="10"/>
        <rFont val="Noto Sans CJK SC"/>
        <family val="2"/>
      </rPr>
      <t xml:space="preserve">）で閉塞性の呼吸イベントが</t>
    </r>
    <r>
      <rPr>
        <sz val="10"/>
        <rFont val="Arial"/>
        <family val="0"/>
        <charset val="1"/>
      </rPr>
      <t xml:space="preserve">1</t>
    </r>
    <r>
      <rPr>
        <sz val="10"/>
        <rFont val="Noto Sans CJK SC"/>
        <family val="2"/>
      </rPr>
      <t xml:space="preserve">時間に</t>
    </r>
    <r>
      <rPr>
        <sz val="10"/>
        <rFont val="Arial"/>
        <family val="0"/>
        <charset val="1"/>
      </rPr>
      <t xml:space="preserve">5</t>
    </r>
    <r>
      <rPr>
        <sz val="10"/>
        <rFont val="Noto Sans CJK SC"/>
        <family val="2"/>
      </rPr>
      <t xml:space="preserve">回以上ある場合、または症状によらず</t>
    </r>
    <r>
      <rPr>
        <sz val="10"/>
        <rFont val="Arial"/>
        <family val="0"/>
        <charset val="1"/>
      </rPr>
      <t xml:space="preserve">15</t>
    </r>
    <r>
      <rPr>
        <sz val="10"/>
        <rFont val="Noto Sans CJK SC"/>
        <family val="2"/>
      </rPr>
      <t xml:space="preserve">回以上ある場合を閉塞性睡眠時無呼吸と診断するとした。</t>
    </r>
  </si>
  <si>
    <r>
      <rPr>
        <sz val="10"/>
        <rFont val="Noto Sans CJK SC"/>
        <family val="2"/>
      </rPr>
      <t xml:space="preserve">医学各論 Ⅳ</t>
    </r>
    <r>
      <rPr>
        <sz val="10"/>
        <rFont val="Arial"/>
        <family val="0"/>
        <charset val="1"/>
      </rPr>
      <t xml:space="preserve">-8-A-①</t>
    </r>
    <r>
      <rPr>
        <sz val="10"/>
        <rFont val="Noto Sans CJK SC"/>
        <family val="2"/>
      </rPr>
      <t xml:space="preserve">（睡眠時無呼吸症候群、</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</si>
  <si>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TBL-01-00-233 (id: Jlvnl0I)</t>
    </r>
    <r>
      <rPr>
        <sz val="10"/>
        <rFont val="Noto Sans CJK SC"/>
        <family val="2"/>
      </rPr>
      <t xml:space="preserve">；</t>
    </r>
    <r>
      <rPr>
        <sz val="10"/>
        <rFont val="Arial"/>
        <family val="0"/>
        <charset val="1"/>
      </rPr>
      <t xml:space="preserve">TBL-02-06-021 (id: JlAKpiU)</t>
    </r>
  </si>
  <si>
    <t xml:space="preserve">SRC-495</t>
  </si>
  <si>
    <r>
      <rPr>
        <sz val="10"/>
        <rFont val="Noto Sans CJK SC"/>
        <family val="2"/>
      </rPr>
      <t xml:space="preserve">日本呼吸器学会・厚生労働科学研究費補助金難治性疾患政策研究事業「難治性呼吸器疾患・肺高血圧症に関する調査研究」班（監修）</t>
    </r>
    <r>
      <rPr>
        <sz val="10"/>
        <rFont val="Arial"/>
        <family val="0"/>
        <charset val="1"/>
      </rPr>
      <t xml:space="preserve">. </t>
    </r>
    <r>
      <rPr>
        <sz val="10"/>
        <rFont val="Noto Sans CJK SC"/>
        <family val="2"/>
      </rPr>
      <t xml:space="preserve">睡眠時無呼吸症候群（</t>
    </r>
    <r>
      <rPr>
        <sz val="10"/>
        <rFont val="Arial"/>
        <family val="0"/>
        <charset val="1"/>
      </rPr>
      <t xml:space="preserve">SAS</t>
    </r>
    <r>
      <rPr>
        <sz val="10"/>
        <rFont val="Noto Sans CJK SC"/>
        <family val="2"/>
      </rPr>
      <t xml:space="preserve">）の診療ガイドライン</t>
    </r>
    <r>
      <rPr>
        <sz val="10"/>
        <rFont val="Arial"/>
        <family val="0"/>
        <charset val="1"/>
      </rPr>
      <t xml:space="preserve">2020</t>
    </r>
  </si>
  <si>
    <r>
      <rPr>
        <sz val="10"/>
        <rFont val="Noto Sans CJK SC"/>
        <family val="2"/>
      </rPr>
      <t xml:space="preserve">日本語版 </t>
    </r>
    <r>
      <rPr>
        <sz val="10"/>
        <rFont val="Arial"/>
        <family val="0"/>
        <charset val="1"/>
      </rPr>
      <t xml:space="preserve">PDF </t>
    </r>
    <r>
      <rPr>
        <sz val="10"/>
        <rFont val="Noto Sans CJK SC"/>
        <family val="2"/>
      </rPr>
      <t xml:space="preserve">で確認。英語版（</t>
    </r>
    <r>
      <rPr>
        <sz val="10"/>
        <rFont val="Arial"/>
        <family val="0"/>
        <charset val="1"/>
      </rPr>
      <t xml:space="preserve">Sleep Biol Rhythms</t>
    </r>
    <r>
      <rPr>
        <sz val="10"/>
        <rFont val="Noto Sans CJK SC"/>
        <family val="2"/>
      </rPr>
      <t xml:space="preserve">、</t>
    </r>
    <r>
      <rPr>
        <sz val="10"/>
        <rFont val="Arial"/>
        <family val="0"/>
        <charset val="1"/>
      </rPr>
      <t xml:space="preserve">DOI 10.1007/s41105-021-00353-6</t>
    </r>
    <r>
      <rPr>
        <sz val="10"/>
        <rFont val="Noto Sans CJK SC"/>
        <family val="2"/>
      </rPr>
      <t xml:space="preserve">）は </t>
    </r>
    <r>
      <rPr>
        <sz val="10"/>
        <rFont val="Arial"/>
        <family val="0"/>
        <charset val="1"/>
      </rPr>
      <t xml:space="preserve">CQ16</t>
    </r>
    <r>
      <rPr>
        <sz val="10"/>
        <rFont val="Noto Sans CJK SC"/>
        <family val="2"/>
      </rPr>
      <t xml:space="preserve">〜</t>
    </r>
    <r>
      <rPr>
        <sz val="10"/>
        <rFont val="Arial"/>
        <family val="0"/>
        <charset val="1"/>
      </rPr>
      <t xml:space="preserve">36 </t>
    </r>
    <r>
      <rPr>
        <sz val="10"/>
        <rFont val="Noto Sans CJK SC"/>
        <family val="2"/>
      </rPr>
      <t xml:space="preserve">の治療部分のみを収載しており、診断基準の部分は日本語版にしかない可能性がある。表から読み取り</t>
    </r>
  </si>
  <si>
    <t xml:space="preserve">PL-020</t>
  </si>
  <si>
    <r>
      <rPr>
        <sz val="10"/>
        <rFont val="Noto Sans CJK SC"/>
        <family val="2"/>
      </rPr>
      <t xml:space="preserve">同ガイドラインでは、閉塞性睡眠時無呼吸の重症度を無呼吸低呼吸指数（</t>
    </r>
    <r>
      <rPr>
        <sz val="10"/>
        <rFont val="Arial"/>
        <family val="0"/>
        <charset val="1"/>
      </rPr>
      <t xml:space="preserve">AHI</t>
    </r>
    <r>
      <rPr>
        <sz val="10"/>
        <rFont val="Noto Sans CJK SC"/>
        <family val="2"/>
      </rPr>
      <t xml:space="preserve">）で、</t>
    </r>
    <r>
      <rPr>
        <sz val="10"/>
        <rFont val="Arial"/>
        <family val="0"/>
        <charset val="1"/>
      </rPr>
      <t xml:space="preserve">5</t>
    </r>
    <r>
      <rPr>
        <sz val="10"/>
        <rFont val="Noto Sans CJK SC"/>
        <family val="2"/>
      </rPr>
      <t xml:space="preserve">以上</t>
    </r>
    <r>
      <rPr>
        <sz val="10"/>
        <rFont val="Arial"/>
        <family val="0"/>
        <charset val="1"/>
      </rPr>
      <t xml:space="preserve">15</t>
    </r>
    <r>
      <rPr>
        <sz val="10"/>
        <rFont val="Noto Sans CJK SC"/>
        <family val="2"/>
      </rPr>
      <t xml:space="preserve">未満を軽症、</t>
    </r>
    <r>
      <rPr>
        <sz val="10"/>
        <rFont val="Arial"/>
        <family val="0"/>
        <charset val="1"/>
      </rPr>
      <t xml:space="preserve">15</t>
    </r>
    <r>
      <rPr>
        <sz val="10"/>
        <rFont val="Noto Sans CJK SC"/>
        <family val="2"/>
      </rPr>
      <t xml:space="preserve">以上</t>
    </r>
    <r>
      <rPr>
        <sz val="10"/>
        <rFont val="Arial"/>
        <family val="0"/>
        <charset val="1"/>
      </rPr>
      <t xml:space="preserve">30</t>
    </r>
    <r>
      <rPr>
        <sz val="10"/>
        <rFont val="Noto Sans CJK SC"/>
        <family val="2"/>
      </rPr>
      <t xml:space="preserve">未満を中等症、</t>
    </r>
    <r>
      <rPr>
        <sz val="10"/>
        <rFont val="Arial"/>
        <family val="0"/>
        <charset val="1"/>
      </rPr>
      <t xml:space="preserve">30</t>
    </r>
    <r>
      <rPr>
        <sz val="10"/>
        <rFont val="Noto Sans CJK SC"/>
        <family val="2"/>
      </rPr>
      <t xml:space="preserve">以上を重症とする。</t>
    </r>
  </si>
  <si>
    <r>
      <rPr>
        <sz val="10"/>
        <rFont val="Arial"/>
        <family val="0"/>
        <charset val="1"/>
      </rPr>
      <t xml:space="preserve">PS-02-07-05 (id: JkxnuRE)</t>
    </r>
    <r>
      <rPr>
        <sz val="10"/>
        <rFont val="Noto Sans CJK SC"/>
        <family val="2"/>
      </rPr>
      <t xml:space="preserve">；</t>
    </r>
    <r>
      <rPr>
        <sz val="10"/>
        <rFont val="Arial"/>
        <family val="0"/>
        <charset val="1"/>
      </rPr>
      <t xml:space="preserve">TBL-01-00-233 (id: Jlvnl0I)</t>
    </r>
  </si>
  <si>
    <r>
      <rPr>
        <sz val="10"/>
        <rFont val="Noto Sans CJK SC"/>
        <family val="2"/>
      </rPr>
      <t xml:space="preserve">日本語版 </t>
    </r>
    <r>
      <rPr>
        <sz val="10"/>
        <rFont val="Arial"/>
        <family val="0"/>
        <charset val="1"/>
      </rPr>
      <t xml:space="preserve">PDF </t>
    </r>
    <r>
      <rPr>
        <sz val="10"/>
        <rFont val="Noto Sans CJK SC"/>
        <family val="2"/>
      </rPr>
      <t xml:space="preserve">で確認。英語版（</t>
    </r>
    <r>
      <rPr>
        <sz val="10"/>
        <rFont val="Arial"/>
        <family val="0"/>
        <charset val="1"/>
      </rPr>
      <t xml:space="preserve">Sleep Biol Rhythms</t>
    </r>
    <r>
      <rPr>
        <sz val="10"/>
        <rFont val="Noto Sans CJK SC"/>
        <family val="2"/>
      </rPr>
      <t xml:space="preserve">、</t>
    </r>
    <r>
      <rPr>
        <sz val="10"/>
        <rFont val="Arial"/>
        <family val="0"/>
        <charset val="1"/>
      </rPr>
      <t xml:space="preserve">DOI 10.1007/s41105-021-00353-6</t>
    </r>
    <r>
      <rPr>
        <sz val="10"/>
        <rFont val="Noto Sans CJK SC"/>
        <family val="2"/>
      </rPr>
      <t xml:space="preserve">）は </t>
    </r>
    <r>
      <rPr>
        <sz val="10"/>
        <rFont val="Arial"/>
        <family val="0"/>
        <charset val="1"/>
      </rPr>
      <t xml:space="preserve">CQ16</t>
    </r>
    <r>
      <rPr>
        <sz val="10"/>
        <rFont val="Noto Sans CJK SC"/>
        <family val="2"/>
      </rPr>
      <t xml:space="preserve">〜</t>
    </r>
    <r>
      <rPr>
        <sz val="10"/>
        <rFont val="Arial"/>
        <family val="0"/>
        <charset val="1"/>
      </rPr>
      <t xml:space="preserve">36 </t>
    </r>
    <r>
      <rPr>
        <sz val="10"/>
        <rFont val="Noto Sans CJK SC"/>
        <family val="2"/>
      </rPr>
      <t xml:space="preserve">の治療部分のみを収載しており、診断基準の部分は日本語版にしかない可能性がある</t>
    </r>
  </si>
  <si>
    <t xml:space="preserve">PL-021</t>
  </si>
  <si>
    <r>
      <rPr>
        <sz val="10"/>
        <rFont val="Noto Sans CJK SC"/>
        <family val="2"/>
      </rPr>
      <t xml:space="preserve">同ガイドラインは、中等症以上の閉塞性睡眠時無呼吸が成人男性の約</t>
    </r>
    <r>
      <rPr>
        <sz val="10"/>
        <rFont val="Arial"/>
        <family val="0"/>
        <charset val="1"/>
      </rPr>
      <t xml:space="preserve">20%</t>
    </r>
    <r>
      <rPr>
        <sz val="10"/>
        <rFont val="Noto Sans CJK SC"/>
        <family val="2"/>
      </rPr>
      <t xml:space="preserve">、閉経後女性の約</t>
    </r>
    <r>
      <rPr>
        <sz val="10"/>
        <rFont val="Arial"/>
        <family val="0"/>
        <charset val="1"/>
      </rPr>
      <t xml:space="preserve">10%</t>
    </r>
    <r>
      <rPr>
        <sz val="10"/>
        <rFont val="Noto Sans CJK SC"/>
        <family val="2"/>
      </rPr>
      <t xml:space="preserve">にみられるとし、</t>
    </r>
    <r>
      <rPr>
        <sz val="10"/>
        <rFont val="Arial"/>
        <family val="0"/>
        <charset val="1"/>
      </rPr>
      <t xml:space="preserve">AHI 15</t>
    </r>
    <r>
      <rPr>
        <sz val="10"/>
        <rFont val="Noto Sans CJK SC"/>
        <family val="2"/>
      </rPr>
      <t xml:space="preserve">以上に日中の眠気を伴う睡眠時無呼吸症候群は男性の約</t>
    </r>
    <r>
      <rPr>
        <sz val="10"/>
        <rFont val="Arial"/>
        <family val="0"/>
        <charset val="1"/>
      </rPr>
      <t xml:space="preserve">5%</t>
    </r>
    <r>
      <rPr>
        <sz val="10"/>
        <rFont val="Noto Sans CJK SC"/>
        <family val="2"/>
      </rPr>
      <t xml:space="preserve">、女性の</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と記載している。</t>
    </r>
  </si>
  <si>
    <r>
      <rPr>
        <sz val="10"/>
        <rFont val="Noto Sans CJK SC"/>
        <family val="2"/>
      </rPr>
      <t xml:space="preserve">日本語版 </t>
    </r>
    <r>
      <rPr>
        <sz val="10"/>
        <rFont val="Arial"/>
        <family val="0"/>
        <charset val="1"/>
      </rPr>
      <t xml:space="preserve">PDF </t>
    </r>
    <r>
      <rPr>
        <sz val="10"/>
        <rFont val="Noto Sans CJK SC"/>
        <family val="2"/>
      </rPr>
      <t xml:space="preserve">で確認。英語版（</t>
    </r>
    <r>
      <rPr>
        <sz val="10"/>
        <rFont val="Arial"/>
        <family val="0"/>
        <charset val="1"/>
      </rPr>
      <t xml:space="preserve">Sleep Biol Rhythms</t>
    </r>
    <r>
      <rPr>
        <sz val="10"/>
        <rFont val="Noto Sans CJK SC"/>
        <family val="2"/>
      </rPr>
      <t xml:space="preserve">、</t>
    </r>
    <r>
      <rPr>
        <sz val="10"/>
        <rFont val="Arial"/>
        <family val="0"/>
        <charset val="1"/>
      </rPr>
      <t xml:space="preserve">DOI 10.1007/s41105-021-00353-6</t>
    </r>
    <r>
      <rPr>
        <sz val="10"/>
        <rFont val="Noto Sans CJK SC"/>
        <family val="2"/>
      </rPr>
      <t xml:space="preserve">）は </t>
    </r>
    <r>
      <rPr>
        <sz val="10"/>
        <rFont val="Arial"/>
        <family val="0"/>
        <charset val="1"/>
      </rPr>
      <t xml:space="preserve">CQ16</t>
    </r>
    <r>
      <rPr>
        <sz val="10"/>
        <rFont val="Noto Sans CJK SC"/>
        <family val="2"/>
      </rPr>
      <t xml:space="preserve">〜</t>
    </r>
    <r>
      <rPr>
        <sz val="10"/>
        <rFont val="Arial"/>
        <family val="0"/>
        <charset val="1"/>
      </rPr>
      <t xml:space="preserve">36 </t>
    </r>
    <r>
      <rPr>
        <sz val="10"/>
        <rFont val="Noto Sans CJK SC"/>
        <family val="2"/>
      </rPr>
      <t xml:space="preserve">の治療部分のみを収載しており、診断基準の部分は日本語版にしかない可能性がある。有病率が日本人の調査にもとづくかどうかは本文の引用文献で確認が要る</t>
    </r>
  </si>
  <si>
    <t xml:space="preserve">PL-022</t>
  </si>
  <si>
    <r>
      <rPr>
        <sz val="10"/>
        <rFont val="Noto Sans CJK SC"/>
        <family val="2"/>
      </rPr>
      <t xml:space="preserve">同ガイドラインは、中等症から重症の閉塞性睡眠時無呼吸や日中の症状が強い例では </t>
    </r>
    <r>
      <rPr>
        <sz val="10"/>
        <rFont val="Arial"/>
        <family val="0"/>
        <charset val="1"/>
      </rPr>
      <t xml:space="preserve">CPAP </t>
    </r>
    <r>
      <rPr>
        <sz val="10"/>
        <rFont val="Noto Sans CJK SC"/>
        <family val="2"/>
      </rPr>
      <t xml:space="preserve">を第一選択として推奨し（推奨の強さ</t>
    </r>
    <r>
      <rPr>
        <sz val="10"/>
        <rFont val="Arial"/>
        <family val="0"/>
        <charset val="1"/>
      </rPr>
      <t xml:space="preserve">1</t>
    </r>
    <r>
      <rPr>
        <sz val="10"/>
        <rFont val="Noto Sans CJK SC"/>
        <family val="2"/>
      </rPr>
      <t xml:space="preserve">、エビデンスの強さ</t>
    </r>
    <r>
      <rPr>
        <sz val="10"/>
        <rFont val="Arial"/>
        <family val="0"/>
        <charset val="1"/>
      </rPr>
      <t xml:space="preserve">A</t>
    </r>
    <r>
      <rPr>
        <sz val="10"/>
        <rFont val="Noto Sans CJK SC"/>
        <family val="2"/>
      </rPr>
      <t xml:space="preserve">）、</t>
    </r>
    <r>
      <rPr>
        <sz val="10"/>
        <rFont val="Arial"/>
        <family val="0"/>
        <charset val="1"/>
      </rPr>
      <t xml:space="preserve">CPAP </t>
    </r>
    <r>
      <rPr>
        <sz val="10"/>
        <rFont val="Noto Sans CJK SC"/>
        <family val="2"/>
      </rPr>
      <t xml:space="preserve">の適応にならないか使えない軽症〜中等症には口腔内装置を提案している（推奨の強さ</t>
    </r>
    <r>
      <rPr>
        <sz val="10"/>
        <rFont val="Arial"/>
        <family val="0"/>
        <charset val="1"/>
      </rPr>
      <t xml:space="preserve">2</t>
    </r>
    <r>
      <rPr>
        <sz val="10"/>
        <rFont val="Noto Sans CJK SC"/>
        <family val="2"/>
      </rPr>
      <t xml:space="preserve">、エビデンスの強さ</t>
    </r>
    <r>
      <rPr>
        <sz val="10"/>
        <rFont val="Arial"/>
        <family val="0"/>
        <charset val="1"/>
      </rPr>
      <t xml:space="preserve">B</t>
    </r>
    <r>
      <rPr>
        <sz val="10"/>
        <rFont val="Noto Sans CJK SC"/>
        <family val="2"/>
      </rPr>
      <t xml:space="preserve">）。</t>
    </r>
  </si>
  <si>
    <r>
      <rPr>
        <sz val="10"/>
        <rFont val="Arial"/>
        <family val="0"/>
        <charset val="1"/>
      </rPr>
      <t xml:space="preserve">PS-02-07-04 (id: JkxnuRA)</t>
    </r>
    <r>
      <rPr>
        <sz val="10"/>
        <rFont val="Noto Sans CJK SC"/>
        <family val="2"/>
      </rPr>
      <t xml:space="preserve">；</t>
    </r>
    <r>
      <rPr>
        <sz val="10"/>
        <rFont val="Arial"/>
        <family val="0"/>
        <charset val="1"/>
      </rPr>
      <t xml:space="preserve">TBL-01-00-233 (id: Jlvnl0I)</t>
    </r>
  </si>
  <si>
    <r>
      <rPr>
        <sz val="10"/>
        <rFont val="Noto Sans CJK SC"/>
        <family val="2"/>
      </rPr>
      <t xml:space="preserve">日本語版 </t>
    </r>
    <r>
      <rPr>
        <sz val="10"/>
        <rFont val="Arial"/>
        <family val="0"/>
        <charset val="1"/>
      </rPr>
      <t xml:space="preserve">PDF </t>
    </r>
    <r>
      <rPr>
        <sz val="10"/>
        <rFont val="Noto Sans CJK SC"/>
        <family val="2"/>
      </rPr>
      <t xml:space="preserve">で確認。英語版（</t>
    </r>
    <r>
      <rPr>
        <sz val="10"/>
        <rFont val="Arial"/>
        <family val="0"/>
        <charset val="1"/>
      </rPr>
      <t xml:space="preserve">Sleep Biol Rhythms</t>
    </r>
    <r>
      <rPr>
        <sz val="10"/>
        <rFont val="Noto Sans CJK SC"/>
        <family val="2"/>
      </rPr>
      <t xml:space="preserve">、</t>
    </r>
    <r>
      <rPr>
        <sz val="10"/>
        <rFont val="Arial"/>
        <family val="0"/>
        <charset val="1"/>
      </rPr>
      <t xml:space="preserve">DOI 10.1007/s41105-021-00353-6</t>
    </r>
    <r>
      <rPr>
        <sz val="10"/>
        <rFont val="Noto Sans CJK SC"/>
        <family val="2"/>
      </rPr>
      <t xml:space="preserve">）は </t>
    </r>
    <r>
      <rPr>
        <sz val="10"/>
        <rFont val="Arial"/>
        <family val="0"/>
        <charset val="1"/>
      </rPr>
      <t xml:space="preserve">CQ16</t>
    </r>
    <r>
      <rPr>
        <sz val="10"/>
        <rFont val="Noto Sans CJK SC"/>
        <family val="2"/>
      </rPr>
      <t xml:space="preserve">〜</t>
    </r>
    <r>
      <rPr>
        <sz val="10"/>
        <rFont val="Arial"/>
        <family val="0"/>
        <charset val="1"/>
      </rPr>
      <t xml:space="preserve">36 </t>
    </r>
    <r>
      <rPr>
        <sz val="10"/>
        <rFont val="Noto Sans CJK SC"/>
        <family val="2"/>
      </rPr>
      <t xml:space="preserve">の治療部分のみを収載しており、診断基準の部分は日本語版にしかない可能性がある。</t>
    </r>
    <r>
      <rPr>
        <sz val="10"/>
        <rFont val="Arial"/>
        <family val="0"/>
        <charset val="1"/>
      </rPr>
      <t xml:space="preserve">CPAP </t>
    </r>
    <r>
      <rPr>
        <sz val="10"/>
        <rFont val="Noto Sans CJK SC"/>
        <family val="2"/>
      </rPr>
      <t xml:space="preserve">の降圧効果は循環器 </t>
    </r>
    <r>
      <rPr>
        <sz val="10"/>
        <rFont val="Arial"/>
        <family val="0"/>
        <charset val="1"/>
      </rPr>
      <t xml:space="preserve">HT-016 </t>
    </r>
    <r>
      <rPr>
        <sz val="10"/>
        <rFont val="Noto Sans CJK SC"/>
        <family val="2"/>
      </rPr>
      <t xml:space="preserve">で扱う</t>
    </r>
  </si>
  <si>
    <t xml:space="preserve">PL-023</t>
  </si>
  <si>
    <r>
      <rPr>
        <sz val="10"/>
        <rFont val="Noto Sans CJK SC"/>
        <family val="2"/>
      </rPr>
      <t xml:space="preserve">日本の在宅持続陽圧呼吸療法（</t>
    </r>
    <r>
      <rPr>
        <sz val="10"/>
        <rFont val="Arial"/>
        <family val="0"/>
        <charset val="1"/>
      </rPr>
      <t xml:space="preserve">CPAP</t>
    </r>
    <r>
      <rPr>
        <sz val="10"/>
        <rFont val="Noto Sans CJK SC"/>
        <family val="2"/>
      </rPr>
      <t xml:space="preserve">）の保険算定は、</t>
    </r>
    <r>
      <rPr>
        <sz val="10"/>
        <rFont val="Arial"/>
        <family val="0"/>
        <charset val="1"/>
      </rPr>
      <t xml:space="preserve">AHI </t>
    </r>
    <r>
      <rPr>
        <sz val="10"/>
        <rFont val="Noto Sans CJK SC"/>
        <family val="2"/>
      </rPr>
      <t xml:space="preserve">が</t>
    </r>
    <r>
      <rPr>
        <sz val="10"/>
        <rFont val="Arial"/>
        <family val="0"/>
        <charset val="1"/>
      </rPr>
      <t xml:space="preserve">20</t>
    </r>
    <r>
      <rPr>
        <sz val="10"/>
        <rFont val="Noto Sans CJK SC"/>
        <family val="2"/>
      </rPr>
      <t xml:space="preserve">以上で、日中の傾眠や起床時の頭痛など日常生活に支障がある自覚症状があり、</t>
    </r>
    <r>
      <rPr>
        <sz val="10"/>
        <rFont val="Arial"/>
        <family val="0"/>
        <charset val="1"/>
      </rPr>
      <t xml:space="preserve">PSG </t>
    </r>
    <r>
      <rPr>
        <sz val="10"/>
        <rFont val="Noto Sans CJK SC"/>
        <family val="2"/>
      </rPr>
      <t xml:space="preserve">で睡眠の分断や深睡眠の著しい減少がみられ、</t>
    </r>
    <r>
      <rPr>
        <sz val="10"/>
        <rFont val="Arial"/>
        <family val="0"/>
        <charset val="1"/>
      </rPr>
      <t xml:space="preserve">CPAP </t>
    </r>
    <r>
      <rPr>
        <sz val="10"/>
        <rFont val="Noto Sans CJK SC"/>
        <family val="2"/>
      </rPr>
      <t xml:space="preserve">で改善する例が対象となる。</t>
    </r>
    <r>
      <rPr>
        <sz val="10"/>
        <rFont val="Arial"/>
        <family val="0"/>
        <charset val="1"/>
      </rPr>
      <t xml:space="preserve">AHI </t>
    </r>
    <r>
      <rPr>
        <sz val="10"/>
        <rFont val="Noto Sans CJK SC"/>
        <family val="2"/>
      </rPr>
      <t xml:space="preserve">が</t>
    </r>
    <r>
      <rPr>
        <sz val="10"/>
        <rFont val="Arial"/>
        <family val="0"/>
        <charset val="1"/>
      </rPr>
      <t xml:space="preserve">40</t>
    </r>
    <r>
      <rPr>
        <sz val="10"/>
        <rFont val="Noto Sans CJK SC"/>
        <family val="2"/>
      </rPr>
      <t xml:space="preserve">以上の場合は自覚症状の要件を満たせば対象となり、開始後最長</t>
    </r>
    <r>
      <rPr>
        <sz val="10"/>
        <rFont val="Arial"/>
        <family val="0"/>
        <charset val="1"/>
      </rPr>
      <t xml:space="preserve">2</t>
    </r>
    <r>
      <rPr>
        <sz val="10"/>
        <rFont val="Noto Sans CJK SC"/>
        <family val="2"/>
      </rPr>
      <t xml:space="preserve">か月で治療状況を評価し、続けられる例だけ算定を続ける。</t>
    </r>
  </si>
  <si>
    <t xml:space="preserve">SRC-496</t>
  </si>
  <si>
    <r>
      <rPr>
        <sz val="10"/>
        <rFont val="Noto Sans CJK SC"/>
        <family val="2"/>
      </rPr>
      <t xml:space="preserve">厚生労働省東北厚生局</t>
    </r>
    <r>
      <rPr>
        <sz val="10"/>
        <rFont val="Arial"/>
        <family val="0"/>
        <charset val="1"/>
      </rPr>
      <t xml:space="preserve">. </t>
    </r>
    <r>
      <rPr>
        <sz val="10"/>
        <rFont val="Noto Sans CJK SC"/>
        <family val="2"/>
      </rPr>
      <t xml:space="preserve">保険診療と個別指導（医科）第</t>
    </r>
    <r>
      <rPr>
        <sz val="10"/>
        <rFont val="Arial"/>
        <family val="0"/>
        <charset val="1"/>
      </rPr>
      <t xml:space="preserve">6</t>
    </r>
    <r>
      <rPr>
        <sz val="10"/>
        <rFont val="Noto Sans CJK SC"/>
        <family val="2"/>
      </rPr>
      <t xml:space="preserve">回 在宅医療について〜診療報酬算定に当たっての留意事項〜（参考資料、</t>
    </r>
    <r>
      <rPr>
        <sz val="10"/>
        <rFont val="Arial"/>
        <family val="0"/>
        <charset val="1"/>
      </rPr>
      <t xml:space="preserve">2024</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22</t>
    </r>
    <r>
      <rPr>
        <sz val="10"/>
        <rFont val="Noto Sans CJK SC"/>
        <family val="2"/>
      </rPr>
      <t xml:space="preserve">日）</t>
    </r>
  </si>
  <si>
    <r>
      <rPr>
        <sz val="10"/>
        <rFont val="Noto Sans CJK SC"/>
        <family val="2"/>
      </rPr>
      <t xml:space="preserve">東北厚生局の個別指導資料（</t>
    </r>
    <r>
      <rPr>
        <sz val="10"/>
        <rFont val="Arial"/>
        <family val="0"/>
        <charset val="1"/>
      </rPr>
      <t xml:space="preserve">2024</t>
    </r>
    <r>
      <rPr>
        <sz val="10"/>
        <rFont val="Noto Sans CJK SC"/>
        <family val="2"/>
      </rPr>
      <t xml:space="preserve">年</t>
    </r>
    <r>
      <rPr>
        <sz val="10"/>
        <rFont val="Arial"/>
        <family val="0"/>
        <charset val="1"/>
      </rPr>
      <t xml:space="preserve">3</t>
    </r>
    <r>
      <rPr>
        <sz val="10"/>
        <rFont val="Noto Sans CJK SC"/>
        <family val="2"/>
      </rPr>
      <t xml:space="preserve">月）で確認。点数表と留意事項通知（令和</t>
    </r>
    <r>
      <rPr>
        <sz val="10"/>
        <rFont val="Arial"/>
        <family val="0"/>
        <charset val="1"/>
      </rPr>
      <t xml:space="preserve">6</t>
    </r>
    <r>
      <rPr>
        <sz val="10"/>
        <rFont val="Noto Sans CJK SC"/>
        <family val="2"/>
      </rPr>
      <t xml:space="preserve">年度改定）の本文との照合が要る。簡易検査で判定できる条件は資料から読み取れなかった</t>
    </r>
  </si>
  <si>
    <t xml:space="preserve">PL-024</t>
  </si>
  <si>
    <r>
      <rPr>
        <sz val="10"/>
        <rFont val="Noto Sans CJK SC"/>
        <family val="2"/>
      </rPr>
      <t xml:space="preserve">同ガイドラインでは、中枢性睡眠時無呼吸症候群は中枢性イベントが</t>
    </r>
    <r>
      <rPr>
        <sz val="10"/>
        <rFont val="Arial"/>
        <family val="0"/>
        <charset val="1"/>
      </rPr>
      <t xml:space="preserve">1</t>
    </r>
    <r>
      <rPr>
        <sz val="10"/>
        <rFont val="Noto Sans CJK SC"/>
        <family val="2"/>
      </rPr>
      <t xml:space="preserve">時間に</t>
    </r>
    <r>
      <rPr>
        <sz val="10"/>
        <rFont val="Arial"/>
        <family val="0"/>
        <charset val="1"/>
      </rPr>
      <t xml:space="preserve">5</t>
    </r>
    <r>
      <rPr>
        <sz val="10"/>
        <rFont val="Noto Sans CJK SC"/>
        <family val="2"/>
      </rPr>
      <t xml:space="preserve">回以上で全イベントの</t>
    </r>
    <r>
      <rPr>
        <sz val="10"/>
        <rFont val="Arial"/>
        <family val="0"/>
        <charset val="1"/>
      </rPr>
      <t xml:space="preserve">50%</t>
    </r>
    <r>
      <rPr>
        <sz val="10"/>
        <rFont val="Noto Sans CJK SC"/>
        <family val="2"/>
      </rPr>
      <t xml:space="preserve">以上を占めるものとされる。チェーンストークス呼吸は中枢性睡眠時無呼吸の一型で、心不全、脳卒中後、重症の腎不全で多い。</t>
    </r>
  </si>
  <si>
    <r>
      <rPr>
        <sz val="10"/>
        <rFont val="Noto Sans CJK SC"/>
        <family val="2"/>
      </rPr>
      <t xml:space="preserve">日本語版 </t>
    </r>
    <r>
      <rPr>
        <sz val="10"/>
        <rFont val="Arial"/>
        <family val="0"/>
        <charset val="1"/>
      </rPr>
      <t xml:space="preserve">PDF </t>
    </r>
    <r>
      <rPr>
        <sz val="10"/>
        <rFont val="Noto Sans CJK SC"/>
        <family val="2"/>
      </rPr>
      <t xml:space="preserve">で確認。英語版（</t>
    </r>
    <r>
      <rPr>
        <sz val="10"/>
        <rFont val="Arial"/>
        <family val="0"/>
        <charset val="1"/>
      </rPr>
      <t xml:space="preserve">Sleep Biol Rhythms</t>
    </r>
    <r>
      <rPr>
        <sz val="10"/>
        <rFont val="Noto Sans CJK SC"/>
        <family val="2"/>
      </rPr>
      <t xml:space="preserve">、</t>
    </r>
    <r>
      <rPr>
        <sz val="10"/>
        <rFont val="Arial"/>
        <family val="0"/>
        <charset val="1"/>
      </rPr>
      <t xml:space="preserve">DOI 10.1007/s41105-021-00353-6</t>
    </r>
    <r>
      <rPr>
        <sz val="10"/>
        <rFont val="Noto Sans CJK SC"/>
        <family val="2"/>
      </rPr>
      <t xml:space="preserve">）は </t>
    </r>
    <r>
      <rPr>
        <sz val="10"/>
        <rFont val="Arial"/>
        <family val="0"/>
        <charset val="1"/>
      </rPr>
      <t xml:space="preserve">CQ16</t>
    </r>
    <r>
      <rPr>
        <sz val="10"/>
        <rFont val="Noto Sans CJK SC"/>
        <family val="2"/>
      </rPr>
      <t xml:space="preserve">〜</t>
    </r>
    <r>
      <rPr>
        <sz val="10"/>
        <rFont val="Arial"/>
        <family val="0"/>
        <charset val="1"/>
      </rPr>
      <t xml:space="preserve">36 </t>
    </r>
    <r>
      <rPr>
        <sz val="10"/>
        <rFont val="Noto Sans CJK SC"/>
        <family val="2"/>
      </rPr>
      <t xml:space="preserve">の治療部分のみを収載しており、診断基準の部分は日本語版にしかない可能性がある。心不全に伴うものの治療（</t>
    </r>
    <r>
      <rPr>
        <sz val="10"/>
        <rFont val="Arial"/>
        <family val="0"/>
        <charset val="1"/>
      </rPr>
      <t xml:space="preserve">ASV </t>
    </r>
    <r>
      <rPr>
        <sz val="10"/>
        <rFont val="Noto Sans CJK SC"/>
        <family val="2"/>
      </rPr>
      <t xml:space="preserve">など）は循環器 </t>
    </r>
    <r>
      <rPr>
        <sz val="10"/>
        <rFont val="Arial"/>
        <family val="0"/>
        <charset val="1"/>
      </rPr>
      <t xml:space="preserve">HF </t>
    </r>
    <r>
      <rPr>
        <sz val="10"/>
        <rFont val="Noto Sans CJK SC"/>
        <family val="2"/>
      </rPr>
      <t xml:space="preserve">の範囲</t>
    </r>
  </si>
  <si>
    <t xml:space="preserve">PL-025</t>
  </si>
  <si>
    <t xml:space="preserve">過換気症候群</t>
  </si>
  <si>
    <t xml:space="preserve">過換気は、呼吸数の増加や一回換気量の増加により、ガス交換に必要な量を超えて肺が換気され、二酸化炭素が過剰に排出される状態である。</t>
  </si>
  <si>
    <r>
      <rPr>
        <sz val="10"/>
        <rFont val="Noto Sans CJK SC"/>
        <family val="2"/>
      </rPr>
      <t xml:space="preserve">医学各論 Ⅳ</t>
    </r>
    <r>
      <rPr>
        <sz val="10"/>
        <rFont val="Arial"/>
        <family val="0"/>
        <charset val="1"/>
      </rPr>
      <t xml:space="preserve">-8-A-②</t>
    </r>
    <r>
      <rPr>
        <sz val="10"/>
        <rFont val="Noto Sans CJK SC"/>
        <family val="2"/>
      </rPr>
      <t xml:space="preserve">（過換気症候群、</t>
    </r>
    <r>
      <rPr>
        <sz val="10"/>
        <rFont val="Arial"/>
        <family val="0"/>
        <charset val="1"/>
      </rPr>
      <t xml:space="preserve">a</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</si>
  <si>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TBL-01-00-232 (id: Jlvnl0A)</t>
    </r>
  </si>
  <si>
    <t xml:space="preserve">SRC-497</t>
  </si>
  <si>
    <t xml:space="preserve">National Library of Medicine. MeSH Descriptor: Hyperventilation (D006985)</t>
  </si>
  <si>
    <r>
      <rPr>
        <sz val="10"/>
        <rFont val="Arial"/>
        <family val="0"/>
        <charset val="1"/>
      </rPr>
      <t xml:space="preserve">MeSH</t>
    </r>
    <r>
      <rPr>
        <sz val="10"/>
        <rFont val="Noto Sans CJK SC"/>
        <family val="2"/>
      </rPr>
      <t xml:space="preserve">（米国国立医学図書館の統制語彙）の定義文。定義のみで、頻度・治療の記載はない。過換気症候群の診断・治療の指針は出典を取得できず未作成</t>
    </r>
  </si>
  <si>
    <t xml:space="preserve">PL-026</t>
  </si>
  <si>
    <r>
      <rPr>
        <sz val="10"/>
        <rFont val="Noto Sans CJK SC"/>
        <family val="2"/>
      </rPr>
      <t xml:space="preserve">紙袋再呼吸の検討では、過換気をした健常者</t>
    </r>
    <r>
      <rPr>
        <sz val="10"/>
        <rFont val="Arial"/>
        <family val="0"/>
        <charset val="1"/>
      </rPr>
      <t xml:space="preserve">20</t>
    </r>
    <r>
      <rPr>
        <sz val="10"/>
        <rFont val="Noto Sans CJK SC"/>
        <family val="2"/>
      </rPr>
      <t xml:space="preserve">人が紙袋で再呼吸すると酸素分圧が</t>
    </r>
    <r>
      <rPr>
        <sz val="10"/>
        <rFont val="Arial"/>
        <family val="0"/>
        <charset val="1"/>
      </rPr>
      <t xml:space="preserve">3</t>
    </r>
    <r>
      <rPr>
        <sz val="10"/>
        <rFont val="Noto Sans CJK SC"/>
        <family val="2"/>
      </rPr>
      <t xml:space="preserve">分で平均</t>
    </r>
    <r>
      <rPr>
        <sz val="10"/>
        <rFont val="Arial"/>
        <family val="0"/>
        <charset val="1"/>
      </rPr>
      <t xml:space="preserve">26.6 mmHg</t>
    </r>
    <r>
      <rPr>
        <sz val="10"/>
        <rFont val="Noto Sans CJK SC"/>
        <family val="2"/>
      </rPr>
      <t xml:space="preserve">低下し、最大</t>
    </r>
    <r>
      <rPr>
        <sz val="10"/>
        <rFont val="Arial"/>
        <family val="0"/>
        <charset val="1"/>
      </rPr>
      <t xml:space="preserve">42 mmHg</t>
    </r>
    <r>
      <rPr>
        <sz val="10"/>
        <rFont val="Noto Sans CJK SC"/>
        <family val="2"/>
      </rPr>
      <t xml:space="preserve">低下した。低酸素血症や心筋虚血が見逃されたまま紙袋再呼吸が行われ死亡した</t>
    </r>
    <r>
      <rPr>
        <sz val="10"/>
        <rFont val="Arial"/>
        <family val="0"/>
        <charset val="1"/>
      </rPr>
      <t xml:space="preserve">3</t>
    </r>
    <r>
      <rPr>
        <sz val="10"/>
        <rFont val="Noto Sans CJK SC"/>
        <family val="2"/>
      </rPr>
      <t xml:space="preserve">例も報告されている。</t>
    </r>
  </si>
  <si>
    <r>
      <rPr>
        <sz val="10"/>
        <rFont val="Arial"/>
        <family val="0"/>
        <charset val="1"/>
      </rPr>
      <t xml:space="preserve">PS-02-07-04 (id: JkxnuRA)</t>
    </r>
    <r>
      <rPr>
        <sz val="10"/>
        <rFont val="Noto Sans CJK SC"/>
        <family val="2"/>
      </rPr>
      <t xml:space="preserve">；</t>
    </r>
    <r>
      <rPr>
        <sz val="10"/>
        <rFont val="Arial"/>
        <family val="0"/>
        <charset val="1"/>
      </rPr>
      <t xml:space="preserve">TBL-01-00-232 (id: Jlvnl0A)</t>
    </r>
  </si>
  <si>
    <t xml:space="preserve">SRC-498</t>
  </si>
  <si>
    <t xml:space="preserve">Callaham M. Hypoxic hazards of traditional paper bag rebreathing in hyperventilating patients. Ann Emerg Med 1989;18(6):622-628</t>
  </si>
  <si>
    <t xml:space="preserve">10.1016/s0196-0644(89)80515-3</t>
  </si>
  <si>
    <t xml:space="preserve">2499228</t>
  </si>
  <si>
    <t xml:space="preserve">抄録で確認。酸素分圧の測定部位（呼気か動脈血か）は抄録の範囲で確定できていない</t>
  </si>
  <si>
    <t xml:space="preserve">PL-027</t>
  </si>
  <si>
    <t xml:space="preserve">肺胞低換気症候群</t>
  </si>
  <si>
    <r>
      <rPr>
        <sz val="10"/>
        <rFont val="Noto Sans CJK SC"/>
        <family val="2"/>
      </rPr>
      <t xml:space="preserve">肥満低換気症候群は、高度の肥満で腹部や横隔膜周囲の脂肪が換気を制限し、血液ガスの変化に対する呼吸調節の反応が低下して、慢性の低酸素血症と高二酸化炭素血症、多血症、昼夜の過眠を生じる病態で、閉塞性睡眠時無呼吸を伴うことが多いが伴わない場合もある。</t>
    </r>
    <r>
      <rPr>
        <sz val="10"/>
        <rFont val="Arial"/>
        <family val="0"/>
        <charset val="1"/>
      </rPr>
      <t xml:space="preserve">Pickwick </t>
    </r>
    <r>
      <rPr>
        <sz val="10"/>
        <rFont val="Noto Sans CJK SC"/>
        <family val="2"/>
      </rPr>
      <t xml:space="preserve">症候群とも呼ばれる。</t>
    </r>
  </si>
  <si>
    <r>
      <rPr>
        <sz val="10"/>
        <rFont val="Noto Sans CJK SC"/>
        <family val="2"/>
      </rPr>
      <t xml:space="preserve">医学各論 Ⅳ</t>
    </r>
    <r>
      <rPr>
        <sz val="10"/>
        <rFont val="Arial"/>
        <family val="0"/>
        <charset val="1"/>
      </rPr>
      <t xml:space="preserve">-8-A-③</t>
    </r>
    <r>
      <rPr>
        <sz val="10"/>
        <rFont val="Noto Sans CJK SC"/>
        <family val="2"/>
      </rPr>
      <t xml:space="preserve">（肺胞低換気症候群、</t>
    </r>
    <r>
      <rPr>
        <sz val="10"/>
        <rFont val="Arial"/>
        <family val="0"/>
        <charset val="1"/>
      </rPr>
      <t xml:space="preserve">b</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</si>
  <si>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TBL-01-00-203 (id: Jlvnlw8)</t>
    </r>
    <r>
      <rPr>
        <sz val="10"/>
        <rFont val="Noto Sans CJK SC"/>
        <family val="2"/>
      </rPr>
      <t xml:space="preserve">；</t>
    </r>
    <r>
      <rPr>
        <sz val="10"/>
        <rFont val="Arial"/>
        <family val="0"/>
        <charset val="1"/>
      </rPr>
      <t xml:space="preserve">TBL-01-00-233 (id: Jlvnl0I)</t>
    </r>
  </si>
  <si>
    <t xml:space="preserve">SRC-499</t>
  </si>
  <si>
    <t xml:space="preserve">National Library of Medicine. MeSH Descriptor: Obesity Hypoventilation Syndrome (D010845)</t>
  </si>
  <si>
    <r>
      <rPr>
        <sz val="10"/>
        <rFont val="Arial"/>
        <family val="0"/>
        <charset val="1"/>
      </rPr>
      <t xml:space="preserve">MeSH</t>
    </r>
    <r>
      <rPr>
        <sz val="10"/>
        <rFont val="Noto Sans CJK SC"/>
        <family val="2"/>
      </rPr>
      <t xml:space="preserve">（米国国立医学図書館の統制語彙）の定義文。定義のみで、頻度・治療の記載はない。</t>
    </r>
    <r>
      <rPr>
        <sz val="10"/>
        <rFont val="Arial"/>
        <family val="0"/>
        <charset val="1"/>
      </rPr>
      <t xml:space="preserve">ATS 2019 </t>
    </r>
    <r>
      <rPr>
        <sz val="10"/>
        <rFont val="Noto Sans CJK SC"/>
        <family val="2"/>
      </rPr>
      <t xml:space="preserve">の診断基準（</t>
    </r>
    <r>
      <rPr>
        <sz val="10"/>
        <rFont val="Arial"/>
        <family val="0"/>
        <charset val="1"/>
      </rPr>
      <t xml:space="preserve">BMI</t>
    </r>
    <r>
      <rPr>
        <sz val="10"/>
        <rFont val="Noto Sans CJK SC"/>
        <family val="2"/>
      </rPr>
      <t xml:space="preserve">・</t>
    </r>
    <r>
      <rPr>
        <sz val="10"/>
        <rFont val="Arial"/>
        <family val="0"/>
        <charset val="1"/>
      </rPr>
      <t xml:space="preserve">PaCO2 </t>
    </r>
    <r>
      <rPr>
        <sz val="10"/>
        <rFont val="Noto Sans CJK SC"/>
        <family val="2"/>
      </rPr>
      <t xml:space="preserve">の閾値、血清重炭酸の目安）と治療推奨は本文を取得できず未作成</t>
    </r>
  </si>
  <si>
    <t xml:space="preserve">PL-028</t>
  </si>
  <si>
    <t xml:space="preserve">横隔神経麻痺</t>
  </si>
  <si>
    <r>
      <rPr>
        <sz val="10"/>
        <rFont val="Noto Sans CJK SC"/>
        <family val="2"/>
      </rPr>
      <t xml:space="preserve">症状のある一側横隔膜麻痺（横隔神経麻痺）では、吸気筋力の低下は麻痺側だけにとどまらない。努力肺活量（</t>
    </r>
    <r>
      <rPr>
        <sz val="10"/>
        <rFont val="Arial"/>
        <family val="0"/>
        <charset val="1"/>
      </rPr>
      <t xml:space="preserve">FVC</t>
    </r>
    <r>
      <rPr>
        <sz val="10"/>
        <rFont val="Noto Sans CJK SC"/>
        <family val="2"/>
      </rPr>
      <t xml:space="preserve">）が予測値の</t>
    </r>
    <r>
      <rPr>
        <sz val="10"/>
        <rFont val="Arial"/>
        <family val="0"/>
        <charset val="1"/>
      </rPr>
      <t xml:space="preserve">80%</t>
    </r>
    <r>
      <rPr>
        <sz val="10"/>
        <rFont val="Noto Sans CJK SC"/>
        <family val="2"/>
      </rPr>
      <t xml:space="preserve">未満の一側横隔膜麻痺</t>
    </r>
    <r>
      <rPr>
        <sz val="10"/>
        <rFont val="Arial"/>
        <family val="0"/>
        <charset val="1"/>
      </rPr>
      <t xml:space="preserve">27</t>
    </r>
    <r>
      <rPr>
        <sz val="10"/>
        <rFont val="Noto Sans CJK SC"/>
        <family val="2"/>
      </rPr>
      <t xml:space="preserve">例（右</t>
    </r>
    <r>
      <rPr>
        <sz val="10"/>
        <rFont val="Arial"/>
        <family val="0"/>
        <charset val="1"/>
      </rPr>
      <t xml:space="preserve">9</t>
    </r>
    <r>
      <rPr>
        <sz val="10"/>
        <rFont val="Noto Sans CJK SC"/>
        <family val="2"/>
      </rPr>
      <t xml:space="preserve">例・左</t>
    </r>
    <r>
      <rPr>
        <sz val="10"/>
        <rFont val="Arial"/>
        <family val="0"/>
        <charset val="1"/>
      </rPr>
      <t xml:space="preserve">18</t>
    </r>
    <r>
      <rPr>
        <sz val="10"/>
        <rFont val="Noto Sans CJK SC"/>
        <family val="2"/>
      </rPr>
      <t xml:space="preserve">例）と健常対照</t>
    </r>
    <r>
      <rPr>
        <sz val="10"/>
        <rFont val="Arial"/>
        <family val="0"/>
        <charset val="1"/>
      </rPr>
      <t xml:space="preserve">20</t>
    </r>
    <r>
      <rPr>
        <sz val="10"/>
        <rFont val="Noto Sans CJK SC"/>
        <family val="2"/>
      </rPr>
      <t xml:space="preserve">例の比較では、最大吸気圧は右麻痺群</t>
    </r>
    <r>
      <rPr>
        <sz val="10"/>
        <rFont val="Arial"/>
        <family val="0"/>
        <charset val="1"/>
      </rPr>
      <t xml:space="preserve">-57.4±16.9 cmH2O</t>
    </r>
    <r>
      <rPr>
        <sz val="10"/>
        <rFont val="Noto Sans CJK SC"/>
        <family val="2"/>
      </rPr>
      <t xml:space="preserve">、左麻痺群</t>
    </r>
    <r>
      <rPr>
        <sz val="10"/>
        <rFont val="Arial"/>
        <family val="0"/>
        <charset val="1"/>
      </rPr>
      <t xml:space="preserve">-67.1±28.5 cmH2O</t>
    </r>
    <r>
      <rPr>
        <sz val="10"/>
        <rFont val="Noto Sans CJK SC"/>
        <family val="2"/>
      </rPr>
      <t xml:space="preserve">と、対照群の</t>
    </r>
    <r>
      <rPr>
        <sz val="10"/>
        <rFont val="Arial"/>
        <family val="0"/>
        <charset val="1"/>
      </rPr>
      <t xml:space="preserve">-103.1±30.4 cmH2O</t>
    </r>
    <r>
      <rPr>
        <sz val="10"/>
        <rFont val="Noto Sans CJK SC"/>
        <family val="2"/>
      </rPr>
      <t xml:space="preserve">より小さく、磁気刺激による横隔膜圧（</t>
    </r>
    <r>
      <rPr>
        <sz val="10"/>
        <rFont val="Arial"/>
        <family val="0"/>
        <charset val="1"/>
      </rPr>
      <t xml:space="preserve">PdiTw</t>
    </r>
    <r>
      <rPr>
        <sz val="10"/>
        <rFont val="Noto Sans CJK SC"/>
        <family val="2"/>
      </rPr>
      <t xml:space="preserve">）も右麻痺群</t>
    </r>
    <r>
      <rPr>
        <sz val="10"/>
        <rFont val="Arial"/>
        <family val="0"/>
        <charset val="1"/>
      </rPr>
      <t xml:space="preserve">5.7±4 cmH2O</t>
    </r>
    <r>
      <rPr>
        <sz val="10"/>
        <rFont val="Noto Sans CJK SC"/>
        <family val="2"/>
      </rPr>
      <t xml:space="preserve">、左麻痺群</t>
    </r>
    <r>
      <rPr>
        <sz val="10"/>
        <rFont val="Arial"/>
        <family val="0"/>
        <charset val="1"/>
      </rPr>
      <t xml:space="preserve">4.8±2.3 cmH2O</t>
    </r>
    <r>
      <rPr>
        <sz val="10"/>
        <rFont val="Noto Sans CJK SC"/>
        <family val="2"/>
      </rPr>
      <t xml:space="preserve">と対照群の</t>
    </r>
    <r>
      <rPr>
        <sz val="10"/>
        <rFont val="Arial"/>
        <family val="0"/>
        <charset val="1"/>
      </rPr>
      <t xml:space="preserve">15.3±5.7 cmH2O</t>
    </r>
    <r>
      <rPr>
        <sz val="10"/>
        <rFont val="Noto Sans CJK SC"/>
        <family val="2"/>
      </rPr>
      <t xml:space="preserve">より低かった。</t>
    </r>
    <r>
      <rPr>
        <sz val="10"/>
        <rFont val="Arial"/>
        <family val="0"/>
        <charset val="1"/>
      </rPr>
      <t xml:space="preserve">PdiTw</t>
    </r>
    <r>
      <rPr>
        <sz val="10"/>
        <rFont val="Noto Sans CJK SC"/>
        <family val="2"/>
      </rPr>
      <t xml:space="preserve">は麻痺していない側を刺激しても低下しており、胃内圧の寄与が対照群の約</t>
    </r>
    <r>
      <rPr>
        <sz val="10"/>
        <rFont val="Arial"/>
        <family val="0"/>
        <charset val="1"/>
      </rPr>
      <t xml:space="preserve">50%</t>
    </r>
    <r>
      <rPr>
        <sz val="10"/>
        <rFont val="Noto Sans CJK SC"/>
        <family val="2"/>
      </rPr>
      <t xml:space="preserve">に対して約</t>
    </r>
    <r>
      <rPr>
        <sz val="10"/>
        <rFont val="Arial"/>
        <family val="0"/>
        <charset val="1"/>
      </rPr>
      <t xml:space="preserve">30%</t>
    </r>
    <r>
      <rPr>
        <sz val="10"/>
        <rFont val="Noto Sans CJK SC"/>
        <family val="2"/>
      </rPr>
      <t xml:space="preserve">と小さいことが関係していた。</t>
    </r>
  </si>
  <si>
    <r>
      <rPr>
        <sz val="10"/>
        <rFont val="Noto Sans CJK SC"/>
        <family val="2"/>
      </rPr>
      <t xml:space="preserve">医学各論 Ⅳ</t>
    </r>
    <r>
      <rPr>
        <sz val="10"/>
        <rFont val="Arial"/>
        <family val="0"/>
        <charset val="1"/>
      </rPr>
      <t xml:space="preserve">-7-C-④</t>
    </r>
    <r>
      <rPr>
        <sz val="10"/>
        <rFont val="Noto Sans CJK SC"/>
        <family val="2"/>
      </rPr>
      <t xml:space="preserve">（横隔神経麻痺、</t>
    </r>
    <r>
      <rPr>
        <sz val="10"/>
        <rFont val="Arial"/>
        <family val="0"/>
        <charset val="1"/>
      </rPr>
      <t xml:space="preserve">c</t>
    </r>
    <r>
      <rPr>
        <sz val="10"/>
        <rFont val="Noto Sans CJK SC"/>
        <family val="2"/>
      </rPr>
      <t xml:space="preserve">）</t>
    </r>
  </si>
  <si>
    <r>
      <rPr>
        <sz val="10"/>
        <rFont val="Arial"/>
        <family val="0"/>
        <charset val="1"/>
      </rPr>
      <t xml:space="preserve">PS-02-07-05 (id: JkxnuRE)</t>
    </r>
    <r>
      <rPr>
        <sz val="10"/>
        <rFont val="Noto Sans CJK SC"/>
        <family val="2"/>
      </rPr>
      <t xml:space="preserve">；</t>
    </r>
    <r>
      <rPr>
        <sz val="10"/>
        <rFont val="Arial"/>
        <family val="0"/>
        <charset val="1"/>
      </rPr>
      <t xml:space="preserve">TBL-01-00-246 (id: Jlvnl10)</t>
    </r>
  </si>
  <si>
    <t xml:space="preserve">SRC-566</t>
  </si>
  <si>
    <t xml:space="preserve">Caleffi-Pereira M, et al. Unilateral diaphragm paralysis: a dysfunction restricted not just to one hemidiaphragm. BMC Pulm Med 2018;18:126</t>
  </si>
  <si>
    <t xml:space="preserve">10.1186/s12890-018-0698-1</t>
  </si>
  <si>
    <t xml:space="preserve">30068327</t>
  </si>
  <si>
    <r>
      <rPr>
        <sz val="10"/>
        <rFont val="Noto Sans CJK SC"/>
        <family val="2"/>
      </rPr>
      <t xml:space="preserve">対象は単一施設で </t>
    </r>
    <r>
      <rPr>
        <sz val="10"/>
        <rFont val="Arial"/>
        <family val="0"/>
        <charset val="1"/>
      </rPr>
      <t xml:space="preserve">FVC </t>
    </r>
    <r>
      <rPr>
        <sz val="10"/>
        <rFont val="Noto Sans CJK SC"/>
        <family val="2"/>
      </rPr>
      <t xml:space="preserve">が予測値の</t>
    </r>
    <r>
      <rPr>
        <sz val="10"/>
        <rFont val="Arial"/>
        <family val="0"/>
        <charset val="1"/>
      </rPr>
      <t xml:space="preserve">80%</t>
    </r>
    <r>
      <rPr>
        <sz val="10"/>
        <rFont val="Noto Sans CJK SC"/>
        <family val="2"/>
      </rPr>
      <t xml:space="preserve">未満の有症状の一側横隔膜麻痺に限られ、無症状例と両側麻痺は含まれない</t>
    </r>
  </si>
  <si>
    <t xml:space="preserve">PL-029</t>
  </si>
  <si>
    <t xml:space="preserve">横隔膜弛緩症</t>
  </si>
  <si>
    <r>
      <rPr>
        <sz val="10"/>
        <rFont val="Noto Sans CJK SC"/>
        <family val="2"/>
      </rPr>
      <t xml:space="preserve">横隔膜弛緩症は、横隔膜に解剖学的な欠損がないにもかかわらず片側の横隔膜が持続的に挙上する状態で、横隔膜ヘルニアとは区別される。先天性は横隔膜の筋構造の形成不全によるもの、後天性は横隔神経障害に続発するもので、横隔膜麻痺とは別の病態とされるが、画像所見や臨床像は似る。症状のある成人</t>
    </r>
    <r>
      <rPr>
        <sz val="10"/>
        <rFont val="Arial"/>
        <family val="0"/>
        <charset val="1"/>
      </rPr>
      <t xml:space="preserve">42</t>
    </r>
    <r>
      <rPr>
        <sz val="10"/>
        <rFont val="Noto Sans CJK SC"/>
        <family val="2"/>
      </rPr>
      <t xml:space="preserve">例に縫縮術を行った検討では、左側が</t>
    </r>
    <r>
      <rPr>
        <sz val="10"/>
        <rFont val="Arial"/>
        <family val="0"/>
        <charset val="1"/>
      </rPr>
      <t xml:space="preserve">33</t>
    </r>
    <r>
      <rPr>
        <sz val="10"/>
        <rFont val="Noto Sans CJK SC"/>
        <family val="2"/>
      </rPr>
      <t xml:space="preserve">例と多く、原因は特発性</t>
    </r>
    <r>
      <rPr>
        <sz val="10"/>
        <rFont val="Arial"/>
        <family val="0"/>
        <charset val="1"/>
      </rPr>
      <t xml:space="preserve">45.2%</t>
    </r>
    <r>
      <rPr>
        <sz val="10"/>
        <rFont val="Noto Sans CJK SC"/>
        <family val="2"/>
      </rPr>
      <t xml:space="preserve">、外傷</t>
    </r>
    <r>
      <rPr>
        <sz val="10"/>
        <rFont val="Arial"/>
        <family val="0"/>
        <charset val="1"/>
      </rPr>
      <t xml:space="preserve">33.3%</t>
    </r>
    <r>
      <rPr>
        <sz val="10"/>
        <rFont val="Noto Sans CJK SC"/>
        <family val="2"/>
      </rPr>
      <t xml:space="preserve">、手術</t>
    </r>
    <r>
      <rPr>
        <sz val="10"/>
        <rFont val="Arial"/>
        <family val="0"/>
        <charset val="1"/>
      </rPr>
      <t xml:space="preserve">21.4%</t>
    </r>
    <r>
      <rPr>
        <sz val="10"/>
        <rFont val="Noto Sans CJK SC"/>
        <family val="2"/>
      </rPr>
      <t xml:space="preserve">で、術前の</t>
    </r>
    <r>
      <rPr>
        <sz val="10"/>
        <rFont val="Arial"/>
        <family val="0"/>
        <charset val="1"/>
      </rPr>
      <t xml:space="preserve">1</t>
    </r>
    <r>
      <rPr>
        <sz val="10"/>
        <rFont val="Noto Sans CJK SC"/>
        <family val="2"/>
      </rPr>
      <t xml:space="preserve">秒量は予測値の</t>
    </r>
    <r>
      <rPr>
        <sz val="10"/>
        <rFont val="Arial"/>
        <family val="0"/>
        <charset val="1"/>
      </rPr>
      <t xml:space="preserve">62%</t>
    </r>
    <r>
      <rPr>
        <sz val="10"/>
        <rFont val="Noto Sans CJK SC"/>
        <family val="2"/>
      </rPr>
      <t xml:space="preserve">、</t>
    </r>
    <r>
      <rPr>
        <sz val="10"/>
        <rFont val="Arial"/>
        <family val="0"/>
        <charset val="1"/>
      </rPr>
      <t xml:space="preserve">FVC</t>
    </r>
    <r>
      <rPr>
        <sz val="10"/>
        <rFont val="Noto Sans CJK SC"/>
        <family val="2"/>
      </rPr>
      <t xml:space="preserve">は</t>
    </r>
    <r>
      <rPr>
        <sz val="10"/>
        <rFont val="Arial"/>
        <family val="0"/>
        <charset val="1"/>
      </rPr>
      <t xml:space="preserve">61%</t>
    </r>
    <r>
      <rPr>
        <sz val="10"/>
        <rFont val="Noto Sans CJK SC"/>
        <family val="2"/>
      </rPr>
      <t xml:space="preserve">だった。縫縮術の</t>
    </r>
    <r>
      <rPr>
        <sz val="10"/>
        <rFont val="Arial"/>
        <family val="0"/>
        <charset val="1"/>
      </rPr>
      <t xml:space="preserve">1</t>
    </r>
    <r>
      <rPr>
        <sz val="10"/>
        <rFont val="Noto Sans CJK SC"/>
        <family val="2"/>
      </rPr>
      <t xml:space="preserve">年後に</t>
    </r>
    <r>
      <rPr>
        <sz val="10"/>
        <rFont val="Arial"/>
        <family val="0"/>
        <charset val="1"/>
      </rPr>
      <t xml:space="preserve">1</t>
    </r>
    <r>
      <rPr>
        <sz val="10"/>
        <rFont val="Noto Sans CJK SC"/>
        <family val="2"/>
      </rPr>
      <t xml:space="preserve">秒量は</t>
    </r>
    <r>
      <rPr>
        <sz val="10"/>
        <rFont val="Arial"/>
        <family val="0"/>
        <charset val="1"/>
      </rPr>
      <t xml:space="preserve">23%</t>
    </r>
    <r>
      <rPr>
        <sz val="10"/>
        <rFont val="Noto Sans CJK SC"/>
        <family val="2"/>
      </rPr>
      <t xml:space="preserve">、</t>
    </r>
    <r>
      <rPr>
        <sz val="10"/>
        <rFont val="Arial"/>
        <family val="0"/>
        <charset val="1"/>
      </rPr>
      <t xml:space="preserve">FVC</t>
    </r>
    <r>
      <rPr>
        <sz val="10"/>
        <rFont val="Noto Sans CJK SC"/>
        <family val="2"/>
      </rPr>
      <t xml:space="preserve">は</t>
    </r>
    <r>
      <rPr>
        <sz val="10"/>
        <rFont val="Arial"/>
        <family val="0"/>
        <charset val="1"/>
      </rPr>
      <t xml:space="preserve">24%</t>
    </r>
    <r>
      <rPr>
        <sz val="10"/>
        <rFont val="Noto Sans CJK SC"/>
        <family val="2"/>
      </rPr>
      <t xml:space="preserve">改善し、呼吸困難のスコア（</t>
    </r>
    <r>
      <rPr>
        <sz val="10"/>
        <rFont val="Arial"/>
        <family val="0"/>
        <charset val="1"/>
      </rPr>
      <t xml:space="preserve">mMRC</t>
    </r>
    <r>
      <rPr>
        <sz val="10"/>
        <rFont val="Noto Sans CJK SC"/>
        <family val="2"/>
      </rPr>
      <t xml:space="preserve">）は</t>
    </r>
    <r>
      <rPr>
        <sz val="10"/>
        <rFont val="Arial"/>
        <family val="0"/>
        <charset val="1"/>
      </rPr>
      <t xml:space="preserve">3.0</t>
    </r>
    <r>
      <rPr>
        <sz val="10"/>
        <rFont val="Noto Sans CJK SC"/>
        <family val="2"/>
      </rPr>
      <t xml:space="preserve">から</t>
    </r>
    <r>
      <rPr>
        <sz val="10"/>
        <rFont val="Arial"/>
        <family val="0"/>
        <charset val="1"/>
      </rPr>
      <t xml:space="preserve">0.9</t>
    </r>
    <r>
      <rPr>
        <sz val="10"/>
        <rFont val="Noto Sans CJK SC"/>
        <family val="2"/>
      </rPr>
      <t xml:space="preserve">に下がり、平均</t>
    </r>
    <r>
      <rPr>
        <sz val="10"/>
        <rFont val="Arial"/>
        <family val="0"/>
        <charset val="1"/>
      </rPr>
      <t xml:space="preserve">28</t>
    </r>
    <r>
      <rPr>
        <sz val="10"/>
        <rFont val="Noto Sans CJK SC"/>
        <family val="2"/>
      </rPr>
      <t xml:space="preserve">か月の観察で再発はなかった。</t>
    </r>
  </si>
  <si>
    <r>
      <rPr>
        <sz val="10"/>
        <rFont val="Noto Sans CJK SC"/>
        <family val="2"/>
      </rPr>
      <t xml:space="preserve">医学各論 Ⅳ</t>
    </r>
    <r>
      <rPr>
        <sz val="10"/>
        <rFont val="Arial"/>
        <family val="0"/>
        <charset val="1"/>
      </rPr>
      <t xml:space="preserve">-7-C-⑤</t>
    </r>
    <r>
      <rPr>
        <sz val="10"/>
        <rFont val="Noto Sans CJK SC"/>
        <family val="2"/>
      </rPr>
      <t xml:space="preserve">（横隔膜弛緩症、</t>
    </r>
    <r>
      <rPr>
        <sz val="10"/>
        <rFont val="Arial"/>
        <family val="0"/>
        <charset val="1"/>
      </rPr>
      <t xml:space="preserve">c</t>
    </r>
    <r>
      <rPr>
        <sz val="10"/>
        <rFont val="Noto Sans CJK SC"/>
        <family val="2"/>
      </rPr>
      <t xml:space="preserve">）</t>
    </r>
  </si>
  <si>
    <t xml:space="preserve">SRC-567</t>
  </si>
  <si>
    <t xml:space="preserve">Evman S, et al. Comparison of Mid-Term Clinical Outcomes of Different Surgical Approaches in Symptomatic Diaphragmatic Eventration. Ann Thorac Cardiovasc Surg 2016;22:224-229</t>
  </si>
  <si>
    <t xml:space="preserve">10.5761/atcs.oa.16-00018</t>
  </si>
  <si>
    <t xml:space="preserve">27076066</t>
  </si>
  <si>
    <r>
      <rPr>
        <sz val="10"/>
        <rFont val="Noto Sans CJK SC"/>
        <family val="2"/>
      </rPr>
      <t xml:space="preserve">対象は単一施設で縫縮術を受けた有症状の成人</t>
    </r>
    <r>
      <rPr>
        <sz val="10"/>
        <rFont val="Arial"/>
        <family val="0"/>
        <charset val="1"/>
      </rPr>
      <t xml:space="preserve">42</t>
    </r>
    <r>
      <rPr>
        <sz val="10"/>
        <rFont val="Noto Sans CJK SC"/>
        <family val="2"/>
      </rPr>
      <t xml:space="preserve">例に限られる後ろ向き検討で、無症状例の経過は示されていない</t>
    </r>
  </si>
  <si>
    <t xml:space="preserve">PL-030</t>
  </si>
  <si>
    <r>
      <rPr>
        <sz val="10"/>
        <rFont val="Noto Sans CJK SC"/>
        <family val="2"/>
      </rPr>
      <t xml:space="preserve">一側の横隔膜麻痺は無症状のことが多く胸部エックス線で偶然見つかるが、両側麻痺では起坐呼吸、安静時の呼吸困難、吸気時の腹部の奇異性運動が特徴で、レム睡眠中の低換気も起こる。原因には心臓手術を含む胸部手術、外傷、縦隔腫瘍による圧迫・浸潤、神経痛性筋萎縮症（</t>
    </r>
    <r>
      <rPr>
        <sz val="10"/>
        <rFont val="Arial"/>
        <family val="0"/>
        <charset val="1"/>
      </rPr>
      <t xml:space="preserve">Parsonage-Turner </t>
    </r>
    <r>
      <rPr>
        <sz val="10"/>
        <rFont val="Noto Sans CJK SC"/>
        <family val="2"/>
      </rPr>
      <t xml:space="preserve">症候群）、帯状疱疹、</t>
    </r>
    <r>
      <rPr>
        <sz val="10"/>
        <rFont val="Arial"/>
        <family val="0"/>
        <charset val="1"/>
      </rPr>
      <t xml:space="preserve">Guillain-Barré </t>
    </r>
    <r>
      <rPr>
        <sz val="10"/>
        <rFont val="Noto Sans CJK SC"/>
        <family val="2"/>
      </rPr>
      <t xml:space="preserve">症候群などがあり、特発性もある。透視下の </t>
    </r>
    <r>
      <rPr>
        <sz val="10"/>
        <rFont val="Arial"/>
        <family val="0"/>
        <charset val="1"/>
      </rPr>
      <t xml:space="preserve">sniff test </t>
    </r>
    <r>
      <rPr>
        <sz val="10"/>
        <rFont val="Noto Sans CJK SC"/>
        <family val="2"/>
      </rPr>
      <t xml:space="preserve">は一側麻痺の評価に有用だが両側麻痺には向かず、臥位での肺活量の低下（一側で</t>
    </r>
    <r>
      <rPr>
        <sz val="10"/>
        <rFont val="Arial"/>
        <family val="0"/>
        <charset val="1"/>
      </rPr>
      <t xml:space="preserve">15%</t>
    </r>
    <r>
      <rPr>
        <sz val="10"/>
        <rFont val="Noto Sans CJK SC"/>
        <family val="2"/>
      </rPr>
      <t xml:space="preserve">超、両側で</t>
    </r>
    <r>
      <rPr>
        <sz val="10"/>
        <rFont val="Arial"/>
        <family val="0"/>
        <charset val="1"/>
      </rPr>
      <t xml:space="preserve">30%</t>
    </r>
    <r>
      <rPr>
        <sz val="10"/>
        <rFont val="Noto Sans CJK SC"/>
        <family val="2"/>
      </rPr>
      <t xml:space="preserve">超）も手がかりになる。</t>
    </r>
  </si>
  <si>
    <t xml:space="preserve">SRC-570</t>
  </si>
  <si>
    <t xml:space="preserve">Ricoy J, Rodríguez-Núñez N, Álvarez-Dobaño JM, et al. Diaphragmatic dysfunction. Pulmonology 2019</t>
  </si>
  <si>
    <r>
      <rPr>
        <sz val="10"/>
        <rFont val="Noto Sans CJK SC"/>
        <family val="2"/>
      </rPr>
      <t xml:space="preserve">臥位肺活量の閾値は表から読み取り（本文では</t>
    </r>
    <r>
      <rPr>
        <sz val="10"/>
        <rFont val="Arial"/>
        <family val="0"/>
        <charset val="1"/>
      </rPr>
      <t xml:space="preserve">15</t>
    </r>
    <r>
      <rPr>
        <sz val="10"/>
        <rFont val="Noto Sans CJK SC"/>
        <family val="2"/>
      </rPr>
      <t xml:space="preserve">〜</t>
    </r>
    <r>
      <rPr>
        <sz val="10"/>
        <rFont val="Arial"/>
        <family val="0"/>
        <charset val="1"/>
      </rPr>
      <t xml:space="preserve">30%</t>
    </r>
    <r>
      <rPr>
        <sz val="10"/>
        <rFont val="Noto Sans CJK SC"/>
        <family val="2"/>
      </rPr>
      <t xml:space="preserve">と幅で記載）。</t>
    </r>
    <r>
      <rPr>
        <sz val="10"/>
        <rFont val="Arial"/>
        <family val="0"/>
        <charset val="1"/>
      </rPr>
      <t xml:space="preserve">DOI </t>
    </r>
    <r>
      <rPr>
        <sz val="10"/>
        <rFont val="Noto Sans CJK SC"/>
        <family val="2"/>
      </rPr>
      <t xml:space="preserve">とライセンスは未確認</t>
    </r>
  </si>
  <si>
    <t xml:space="preserve">RX-001</t>
  </si>
  <si>
    <t xml:space="preserve">主要症候（血痰・喀血）</t>
  </si>
  <si>
    <r>
      <rPr>
        <sz val="10"/>
        <rFont val="Noto Sans CJK SC"/>
        <family val="2"/>
      </rPr>
      <t xml:space="preserve">大量喀血の定義は統一されておらず、</t>
    </r>
    <r>
      <rPr>
        <sz val="10"/>
        <rFont val="Arial"/>
        <family val="0"/>
        <charset val="1"/>
      </rPr>
      <t xml:space="preserve">24</t>
    </r>
    <r>
      <rPr>
        <sz val="10"/>
        <rFont val="Noto Sans CJK SC"/>
        <family val="2"/>
      </rPr>
      <t xml:space="preserve">時間で</t>
    </r>
    <r>
      <rPr>
        <sz val="10"/>
        <rFont val="Arial"/>
        <family val="0"/>
        <charset val="1"/>
      </rPr>
      <t xml:space="preserve">600 mL</t>
    </r>
    <r>
      <rPr>
        <sz val="10"/>
        <rFont val="Noto Sans CJK SC"/>
        <family val="2"/>
      </rPr>
      <t xml:space="preserve">を超える、または</t>
    </r>
    <r>
      <rPr>
        <sz val="10"/>
        <rFont val="Arial"/>
        <family val="0"/>
        <charset val="1"/>
      </rPr>
      <t xml:space="preserve">1</t>
    </r>
    <r>
      <rPr>
        <sz val="10"/>
        <rFont val="Noto Sans CJK SC"/>
        <family val="2"/>
      </rPr>
      <t xml:space="preserve">時間に</t>
    </r>
    <r>
      <rPr>
        <sz val="10"/>
        <rFont val="Arial"/>
        <family val="0"/>
        <charset val="1"/>
      </rPr>
      <t xml:space="preserve">150 mL</t>
    </r>
    <r>
      <rPr>
        <sz val="10"/>
        <rFont val="Noto Sans CJK SC"/>
        <family val="2"/>
      </rPr>
      <t xml:space="preserve">を超える出血とする定義があり、このメタ解析では</t>
    </r>
    <r>
      <rPr>
        <sz val="10"/>
        <rFont val="Arial"/>
        <family val="0"/>
        <charset val="1"/>
      </rPr>
      <t xml:space="preserve">24</t>
    </r>
    <r>
      <rPr>
        <sz val="10"/>
        <rFont val="Noto Sans CJK SC"/>
        <family val="2"/>
      </rPr>
      <t xml:space="preserve">時間で</t>
    </r>
    <r>
      <rPr>
        <sz val="10"/>
        <rFont val="Arial"/>
        <family val="0"/>
        <charset val="1"/>
      </rPr>
      <t xml:space="preserve">200 mL</t>
    </r>
    <r>
      <rPr>
        <sz val="10"/>
        <rFont val="Noto Sans CJK SC"/>
        <family val="2"/>
      </rPr>
      <t xml:space="preserve">を超えるものとした。出血の経路としては、圧の高い気管支動脈が最も多い。</t>
    </r>
  </si>
  <si>
    <r>
      <rPr>
        <sz val="10"/>
        <rFont val="Arial"/>
        <family val="0"/>
        <charset val="1"/>
      </rPr>
      <t xml:space="preserve">PS-02-07-02 (id: JkxnuQ4)</t>
    </r>
    <r>
      <rPr>
        <sz val="10"/>
        <rFont val="Noto Sans CJK SC"/>
        <family val="2"/>
      </rPr>
      <t xml:space="preserve">；</t>
    </r>
    <r>
      <rPr>
        <sz val="10"/>
        <rFont val="Arial"/>
        <family val="0"/>
        <charset val="1"/>
      </rPr>
      <t xml:space="preserve">TBL-02-06-012 (id: JlAKph4)</t>
    </r>
  </si>
  <si>
    <t xml:space="preserve">SRC-500</t>
  </si>
  <si>
    <t xml:space="preserve">Karlafti E, Tsavdaris D, Kotzakioulafi E, et al. Which Is the Best Way to Treat Massive Hemoptysis? A Systematic Review and Meta-Analysis of Observational Studies. J Pers Med 2023;13(12):1649</t>
  </si>
  <si>
    <t xml:space="preserve">10.3390/jpm13121649</t>
  </si>
  <si>
    <t xml:space="preserve">定義は論文の序論と考察の記載</t>
  </si>
  <si>
    <t xml:space="preserve">RX-002</t>
  </si>
  <si>
    <r>
      <rPr>
        <sz val="10"/>
        <rFont val="Noto Sans CJK SC"/>
        <family val="2"/>
      </rPr>
      <t xml:space="preserve">大量喀血に対する気管支動脈塞栓術の観察研究</t>
    </r>
    <r>
      <rPr>
        <sz val="10"/>
        <rFont val="Arial"/>
        <family val="0"/>
        <charset val="1"/>
      </rPr>
      <t xml:space="preserve">30</t>
    </r>
    <r>
      <rPr>
        <sz val="10"/>
        <rFont val="Noto Sans CJK SC"/>
        <family val="2"/>
      </rPr>
      <t xml:space="preserve">件のメタ解析では、統合した技術的成功率</t>
    </r>
    <r>
      <rPr>
        <sz val="10"/>
        <rFont val="Arial"/>
        <family val="0"/>
        <charset val="1"/>
      </rPr>
      <t xml:space="preserve">97.2%</t>
    </r>
    <r>
      <rPr>
        <sz val="10"/>
        <rFont val="Noto Sans CJK SC"/>
        <family val="2"/>
      </rPr>
      <t xml:space="preserve">、臨床的成功率</t>
    </r>
    <r>
      <rPr>
        <sz val="10"/>
        <rFont val="Arial"/>
        <family val="0"/>
        <charset val="1"/>
      </rPr>
      <t xml:space="preserve">92.5%</t>
    </r>
    <r>
      <rPr>
        <sz val="10"/>
        <rFont val="Noto Sans CJK SC"/>
        <family val="2"/>
      </rPr>
      <t xml:space="preserve">、再出血</t>
    </r>
    <r>
      <rPr>
        <sz val="10"/>
        <rFont val="Arial"/>
        <family val="0"/>
        <charset val="1"/>
      </rPr>
      <t xml:space="preserve">21.5%</t>
    </r>
    <r>
      <rPr>
        <sz val="10"/>
        <rFont val="Noto Sans CJK SC"/>
        <family val="2"/>
      </rPr>
      <t xml:space="preserve">、死亡</t>
    </r>
    <r>
      <rPr>
        <sz val="10"/>
        <rFont val="Arial"/>
        <family val="0"/>
        <charset val="1"/>
      </rPr>
      <t xml:space="preserve">3.5%</t>
    </r>
    <r>
      <rPr>
        <sz val="10"/>
        <rFont val="Noto Sans CJK SC"/>
        <family val="2"/>
      </rPr>
      <t xml:space="preserve">だった。含まれた研究はすべて後ろ向きで、出版バイアスが示唆された。</t>
    </r>
  </si>
  <si>
    <r>
      <rPr>
        <sz val="10"/>
        <rFont val="Arial"/>
        <family val="0"/>
        <charset val="1"/>
      </rPr>
      <t xml:space="preserve">PS-02-07-04 (id: JkxnuRA)</t>
    </r>
    <r>
      <rPr>
        <sz val="10"/>
        <rFont val="Noto Sans CJK SC"/>
        <family val="2"/>
      </rPr>
      <t xml:space="preserve">；</t>
    </r>
    <r>
      <rPr>
        <sz val="10"/>
        <rFont val="Arial"/>
        <family val="0"/>
        <charset val="1"/>
      </rPr>
      <t xml:space="preserve">TBL-02-06-012 (id: JlAKph4)</t>
    </r>
  </si>
  <si>
    <t xml:space="preserve">すべて後ろ向き観察研究の統合値</t>
  </si>
  <si>
    <t xml:space="preserve">RX-003</t>
  </si>
  <si>
    <t xml:space="preserve">主要症候（胸水）</t>
  </si>
  <si>
    <r>
      <rPr>
        <sz val="10"/>
        <rFont val="Arial"/>
        <family val="0"/>
        <charset val="1"/>
      </rPr>
      <t xml:space="preserve">BTS 2023 </t>
    </r>
    <r>
      <rPr>
        <sz val="10"/>
        <rFont val="Noto Sans CJK SC"/>
        <family val="2"/>
      </rPr>
      <t xml:space="preserve">では、胸水</t>
    </r>
    <r>
      <rPr>
        <sz val="10"/>
        <rFont val="Arial"/>
        <family val="0"/>
        <charset val="1"/>
      </rPr>
      <t xml:space="preserve">/</t>
    </r>
    <r>
      <rPr>
        <sz val="10"/>
        <rFont val="Noto Sans CJK SC"/>
        <family val="2"/>
      </rPr>
      <t xml:space="preserve">血清の蛋白比が</t>
    </r>
    <r>
      <rPr>
        <sz val="10"/>
        <rFont val="Arial"/>
        <family val="0"/>
        <charset val="1"/>
      </rPr>
      <t xml:space="preserve">0.5</t>
    </r>
    <r>
      <rPr>
        <sz val="10"/>
        <rFont val="Noto Sans CJK SC"/>
        <family val="2"/>
      </rPr>
      <t xml:space="preserve">を超える、胸水</t>
    </r>
    <r>
      <rPr>
        <sz val="10"/>
        <rFont val="Arial"/>
        <family val="0"/>
        <charset val="1"/>
      </rPr>
      <t xml:space="preserve">/</t>
    </r>
    <r>
      <rPr>
        <sz val="10"/>
        <rFont val="Noto Sans CJK SC"/>
        <family val="2"/>
      </rPr>
      <t xml:space="preserve">血清の </t>
    </r>
    <r>
      <rPr>
        <sz val="10"/>
        <rFont val="Arial"/>
        <family val="0"/>
        <charset val="1"/>
      </rPr>
      <t xml:space="preserve">LDH </t>
    </r>
    <r>
      <rPr>
        <sz val="10"/>
        <rFont val="Noto Sans CJK SC"/>
        <family val="2"/>
      </rPr>
      <t xml:space="preserve">比が</t>
    </r>
    <r>
      <rPr>
        <sz val="10"/>
        <rFont val="Arial"/>
        <family val="0"/>
        <charset val="1"/>
      </rPr>
      <t xml:space="preserve">0.6</t>
    </r>
    <r>
      <rPr>
        <sz val="10"/>
        <rFont val="Noto Sans CJK SC"/>
        <family val="2"/>
      </rPr>
      <t xml:space="preserve">を超える、胸水 </t>
    </r>
    <r>
      <rPr>
        <sz val="10"/>
        <rFont val="Arial"/>
        <family val="0"/>
        <charset val="1"/>
      </rPr>
      <t xml:space="preserve">LDH </t>
    </r>
    <r>
      <rPr>
        <sz val="10"/>
        <rFont val="Noto Sans CJK SC"/>
        <family val="2"/>
      </rPr>
      <t xml:space="preserve">が血清 </t>
    </r>
    <r>
      <rPr>
        <sz val="10"/>
        <rFont val="Arial"/>
        <family val="0"/>
        <charset val="1"/>
      </rPr>
      <t xml:space="preserve">LDH </t>
    </r>
    <r>
      <rPr>
        <sz val="10"/>
        <rFont val="Noto Sans CJK SC"/>
        <family val="2"/>
      </rPr>
      <t xml:space="preserve">の基準上限の</t>
    </r>
    <r>
      <rPr>
        <sz val="10"/>
        <rFont val="Arial"/>
        <family val="0"/>
        <charset val="1"/>
      </rPr>
      <t xml:space="preserve">3</t>
    </r>
    <r>
      <rPr>
        <sz val="10"/>
        <rFont val="Noto Sans CJK SC"/>
        <family val="2"/>
      </rPr>
      <t xml:space="preserve">分の</t>
    </r>
    <r>
      <rPr>
        <sz val="10"/>
        <rFont val="Arial"/>
        <family val="0"/>
        <charset val="1"/>
      </rPr>
      <t xml:space="preserve">2</t>
    </r>
    <r>
      <rPr>
        <sz val="10"/>
        <rFont val="Noto Sans CJK SC"/>
        <family val="2"/>
      </rPr>
      <t xml:space="preserve">を超える、のいずれか</t>
    </r>
    <r>
      <rPr>
        <sz val="10"/>
        <rFont val="Arial"/>
        <family val="0"/>
        <charset val="1"/>
      </rPr>
      <t xml:space="preserve">1</t>
    </r>
    <r>
      <rPr>
        <sz val="10"/>
        <rFont val="Noto Sans CJK SC"/>
        <family val="2"/>
      </rPr>
      <t xml:space="preserve">つを満たせば滲出性胸水とする（</t>
    </r>
    <r>
      <rPr>
        <sz val="10"/>
        <rFont val="Arial"/>
        <family val="0"/>
        <charset val="1"/>
      </rPr>
      <t xml:space="preserve">Light </t>
    </r>
    <r>
      <rPr>
        <sz val="10"/>
        <rFont val="Noto Sans CJK SC"/>
        <family val="2"/>
      </rPr>
      <t xml:space="preserve">の基準）。</t>
    </r>
  </si>
  <si>
    <r>
      <rPr>
        <sz val="10"/>
        <rFont val="Arial"/>
        <family val="0"/>
        <charset val="1"/>
      </rPr>
      <t xml:space="preserve">PS-02-07-03 (id: JkxnuQ8)</t>
    </r>
    <r>
      <rPr>
        <sz val="10"/>
        <rFont val="Noto Sans CJK SC"/>
        <family val="2"/>
      </rPr>
      <t xml:space="preserve">；</t>
    </r>
    <r>
      <rPr>
        <sz val="10"/>
        <rFont val="Arial"/>
        <family val="0"/>
        <charset val="1"/>
      </rPr>
      <t xml:space="preserve">TBL-02-06-018 (id: JlAKpiI)</t>
    </r>
    <r>
      <rPr>
        <sz val="10"/>
        <rFont val="Noto Sans CJK SC"/>
        <family val="2"/>
      </rPr>
      <t xml:space="preserve">；</t>
    </r>
    <r>
      <rPr>
        <sz val="10"/>
        <rFont val="Arial"/>
        <family val="0"/>
        <charset val="1"/>
      </rPr>
      <t xml:space="preserve">TBL-02-06-020 (id: JlAKpiQ)</t>
    </r>
  </si>
  <si>
    <r>
      <rPr>
        <sz val="10"/>
        <rFont val="Arial"/>
        <family val="0"/>
        <charset val="1"/>
      </rPr>
      <t xml:space="preserve">BTS 2023 </t>
    </r>
    <r>
      <rPr>
        <sz val="10"/>
        <rFont val="Noto Sans CJK SC"/>
        <family val="2"/>
      </rPr>
      <t xml:space="preserve">の推奨文の要旨（英国）。日本の気胸・胸水診療の指針（日本気胸・囊胞性肺疾患学会など）は今回確認していない。表から読み取り（診断の流れ図の表）。</t>
    </r>
    <r>
      <rPr>
        <sz val="10"/>
        <rFont val="Arial"/>
        <family val="0"/>
        <charset val="1"/>
      </rPr>
      <t xml:space="preserve">Light </t>
    </r>
    <r>
      <rPr>
        <sz val="10"/>
        <rFont val="Noto Sans CJK SC"/>
        <family val="2"/>
      </rPr>
      <t xml:space="preserve">の原著（</t>
    </r>
    <r>
      <rPr>
        <sz val="10"/>
        <rFont val="Arial"/>
        <family val="0"/>
        <charset val="1"/>
      </rPr>
      <t xml:space="preserve">Ann Intern Med 1972</t>
    </r>
    <r>
      <rPr>
        <sz val="10"/>
        <rFont val="Noto Sans CJK SC"/>
        <family val="2"/>
      </rPr>
      <t xml:space="preserve">）は取得できなかった</t>
    </r>
  </si>
  <si>
    <t xml:space="preserve">RX-004</t>
  </si>
  <si>
    <r>
      <rPr>
        <sz val="10"/>
        <rFont val="Arial"/>
        <family val="0"/>
        <charset val="1"/>
      </rPr>
      <t xml:space="preserve">BTS 2023 </t>
    </r>
    <r>
      <rPr>
        <sz val="10"/>
        <rFont val="Noto Sans CJK SC"/>
        <family val="2"/>
      </rPr>
      <t xml:space="preserve">は、胸腔穿刺は合併症を減らすため常に画像ガイド下で行い（</t>
    </r>
    <r>
      <rPr>
        <sz val="10"/>
        <rFont val="Arial"/>
        <family val="0"/>
        <charset val="1"/>
      </rPr>
      <t xml:space="preserve">Strong – by consensus</t>
    </r>
    <r>
      <rPr>
        <sz val="10"/>
        <rFont val="Noto Sans CJK SC"/>
        <family val="2"/>
      </rPr>
      <t xml:space="preserve">）、盲目的な胸膜生検は行わない（</t>
    </r>
    <r>
      <rPr>
        <sz val="10"/>
        <rFont val="Arial"/>
        <family val="0"/>
        <charset val="1"/>
      </rPr>
      <t xml:space="preserve">Strong – by consensus</t>
    </r>
    <r>
      <rPr>
        <sz val="10"/>
        <rFont val="Noto Sans CJK SC"/>
        <family val="2"/>
      </rPr>
      <t xml:space="preserve">）とした。</t>
    </r>
  </si>
  <si>
    <t xml:space="preserve">RX-005</t>
  </si>
  <si>
    <r>
      <rPr>
        <sz val="10"/>
        <rFont val="Arial"/>
        <family val="0"/>
        <charset val="1"/>
      </rPr>
      <t xml:space="preserve">BTS 2023 </t>
    </r>
    <r>
      <rPr>
        <sz val="10"/>
        <rFont val="Noto Sans CJK SC"/>
        <family val="2"/>
      </rPr>
      <t xml:space="preserve">は、胸水の原因として心不全を支持するために血清 </t>
    </r>
    <r>
      <rPr>
        <sz val="10"/>
        <rFont val="Arial"/>
        <family val="0"/>
        <charset val="1"/>
      </rPr>
      <t xml:space="preserve">NT-proBNP </t>
    </r>
    <r>
      <rPr>
        <sz val="10"/>
        <rFont val="Noto Sans CJK SC"/>
        <family val="2"/>
      </rPr>
      <t xml:space="preserve">の測定を考慮し、ループス胸膜炎には抗核抗体、結核の多い地域では結核性胸水の診断に胸水 </t>
    </r>
    <r>
      <rPr>
        <sz val="10"/>
        <rFont val="Arial"/>
        <family val="0"/>
        <charset val="1"/>
      </rPr>
      <t xml:space="preserve">ADA </t>
    </r>
    <r>
      <rPr>
        <sz val="10"/>
        <rFont val="Noto Sans CJK SC"/>
        <family val="2"/>
      </rPr>
      <t xml:space="preserve">や </t>
    </r>
    <r>
      <rPr>
        <sz val="10"/>
        <rFont val="Arial"/>
        <family val="0"/>
        <charset val="1"/>
      </rPr>
      <t xml:space="preserve">IFN-γ </t>
    </r>
    <r>
      <rPr>
        <sz val="10"/>
        <rFont val="Noto Sans CJK SC"/>
        <family val="2"/>
      </rPr>
      <t xml:space="preserve">の測定を考慮できるとした（いずれも </t>
    </r>
    <r>
      <rPr>
        <sz val="10"/>
        <rFont val="Arial"/>
        <family val="0"/>
        <charset val="1"/>
      </rPr>
      <t xml:space="preserve">Conditional</t>
    </r>
    <r>
      <rPr>
        <sz val="10"/>
        <rFont val="Noto Sans CJK SC"/>
        <family val="2"/>
      </rPr>
      <t xml:space="preserve">）。</t>
    </r>
  </si>
  <si>
    <t xml:space="preserve">RX-006</t>
  </si>
  <si>
    <t xml:space="preserve">呼吸機能検査</t>
  </si>
  <si>
    <r>
      <rPr>
        <sz val="10"/>
        <rFont val="Arial"/>
        <family val="0"/>
        <charset val="1"/>
      </rPr>
      <t xml:space="preserve">ERS/ATS 2022 </t>
    </r>
    <r>
      <rPr>
        <sz val="10"/>
        <rFont val="Noto Sans CJK SC"/>
        <family val="2"/>
      </rPr>
      <t xml:space="preserve">は、閉塞性換気障害を </t>
    </r>
    <r>
      <rPr>
        <sz val="10"/>
        <rFont val="Arial"/>
        <family val="0"/>
        <charset val="1"/>
      </rPr>
      <t xml:space="preserve">FEV1/FVC </t>
    </r>
    <r>
      <rPr>
        <sz val="10"/>
        <rFont val="Noto Sans CJK SC"/>
        <family val="2"/>
      </rPr>
      <t xml:space="preserve">が正常下限（</t>
    </r>
    <r>
      <rPr>
        <sz val="10"/>
        <rFont val="Arial"/>
        <family val="0"/>
        <charset val="1"/>
      </rPr>
      <t xml:space="preserve">LLN</t>
    </r>
    <r>
      <rPr>
        <sz val="10"/>
        <rFont val="Noto Sans CJK SC"/>
        <family val="2"/>
      </rPr>
      <t xml:space="preserve">、</t>
    </r>
    <r>
      <rPr>
        <sz val="10"/>
        <rFont val="Arial"/>
        <family val="0"/>
        <charset val="1"/>
      </rPr>
      <t xml:space="preserve">5</t>
    </r>
    <r>
      <rPr>
        <sz val="10"/>
        <rFont val="Noto Sans CJK SC"/>
        <family val="2"/>
      </rPr>
      <t xml:space="preserve">パーセンタイル、</t>
    </r>
    <r>
      <rPr>
        <sz val="10"/>
        <rFont val="Arial"/>
        <family val="0"/>
        <charset val="1"/>
      </rPr>
      <t xml:space="preserve">z</t>
    </r>
    <r>
      <rPr>
        <sz val="10"/>
        <rFont val="Noto Sans CJK SC"/>
        <family val="2"/>
      </rPr>
      <t xml:space="preserve">スコア−</t>
    </r>
    <r>
      <rPr>
        <sz val="10"/>
        <rFont val="Arial"/>
        <family val="0"/>
        <charset val="1"/>
      </rPr>
      <t xml:space="preserve">1.645</t>
    </r>
    <r>
      <rPr>
        <sz val="10"/>
        <rFont val="Noto Sans CJK SC"/>
        <family val="2"/>
      </rPr>
      <t xml:space="preserve">）を下回ることで定義し、健常者の基準範囲には </t>
    </r>
    <r>
      <rPr>
        <sz val="10"/>
        <rFont val="Arial"/>
        <family val="0"/>
        <charset val="1"/>
      </rPr>
      <t xml:space="preserve">GLI </t>
    </r>
    <r>
      <rPr>
        <sz val="10"/>
        <rFont val="Noto Sans CJK SC"/>
        <family val="2"/>
      </rPr>
      <t xml:space="preserve">の参照式を使うとした。</t>
    </r>
  </si>
  <si>
    <r>
      <rPr>
        <sz val="10"/>
        <rFont val="Arial"/>
        <family val="0"/>
        <charset val="1"/>
      </rPr>
      <t xml:space="preserve">PS-02-07-03 (id: JkxnuQ8)</t>
    </r>
    <r>
      <rPr>
        <sz val="10"/>
        <rFont val="Noto Sans CJK SC"/>
        <family val="2"/>
      </rPr>
      <t xml:space="preserve">；</t>
    </r>
    <r>
      <rPr>
        <sz val="10"/>
        <rFont val="Arial"/>
        <family val="0"/>
        <charset val="1"/>
      </rPr>
      <t xml:space="preserve">TBL-02-06-021 (id: JlAKpiU)</t>
    </r>
  </si>
  <si>
    <t xml:space="preserve">SRC-501</t>
  </si>
  <si>
    <t xml:space="preserve">Stanojevic S, Kaminsky DA, Miller MR, et al. ERS/ATS technical standard on interpretive strategies for routine lung function tests. Eur Respir J 2022;60(1):2101499</t>
  </si>
  <si>
    <t xml:space="preserve">10.1183/13993003.01499-2021</t>
  </si>
  <si>
    <r>
      <rPr>
        <sz val="10"/>
        <rFont val="Arial"/>
        <family val="0"/>
        <charset val="1"/>
      </rPr>
      <t xml:space="preserve">ERS/ATS 2022 </t>
    </r>
    <r>
      <rPr>
        <sz val="10"/>
        <rFont val="Noto Sans CJK SC"/>
        <family val="2"/>
      </rPr>
      <t xml:space="preserve">の記載（欧米の基準、</t>
    </r>
    <r>
      <rPr>
        <sz val="10"/>
        <rFont val="Arial"/>
        <family val="0"/>
        <charset val="1"/>
      </rPr>
      <t xml:space="preserve">GLI </t>
    </r>
    <r>
      <rPr>
        <sz val="10"/>
        <rFont val="Noto Sans CJK SC"/>
        <family val="2"/>
      </rPr>
      <t xml:space="preserve">参照式による </t>
    </r>
    <r>
      <rPr>
        <sz val="10"/>
        <rFont val="Arial"/>
        <family val="0"/>
        <charset val="1"/>
      </rPr>
      <t xml:space="preserve">LLN</t>
    </r>
    <r>
      <rPr>
        <sz val="10"/>
        <rFont val="Noto Sans CJK SC"/>
        <family val="2"/>
      </rPr>
      <t xml:space="preserve">）。日本呼吸器学会の基準（</t>
    </r>
    <r>
      <rPr>
        <sz val="10"/>
        <rFont val="Arial"/>
        <family val="0"/>
        <charset val="1"/>
      </rPr>
      <t xml:space="preserve">1</t>
    </r>
    <r>
      <rPr>
        <sz val="10"/>
        <rFont val="Noto Sans CJK SC"/>
        <family val="2"/>
      </rPr>
      <t xml:space="preserve">秒率</t>
    </r>
    <r>
      <rPr>
        <sz val="10"/>
        <rFont val="Arial"/>
        <family val="0"/>
        <charset val="1"/>
      </rPr>
      <t xml:space="preserve">70%</t>
    </r>
    <r>
      <rPr>
        <sz val="10"/>
        <rFont val="Noto Sans CJK SC"/>
        <family val="2"/>
      </rPr>
      <t xml:space="preserve">未満、</t>
    </r>
    <r>
      <rPr>
        <sz val="10"/>
        <rFont val="Arial"/>
        <family val="0"/>
        <charset val="1"/>
      </rPr>
      <t xml:space="preserve">%VC 80%</t>
    </r>
    <r>
      <rPr>
        <sz val="10"/>
        <rFont val="Noto Sans CJK SC"/>
        <family val="2"/>
      </rPr>
      <t xml:space="preserve">未満など）や日本人の参照式（</t>
    </r>
    <r>
      <rPr>
        <sz val="10"/>
        <rFont val="Arial"/>
        <family val="0"/>
        <charset val="1"/>
      </rPr>
      <t xml:space="preserve">LMS </t>
    </r>
    <r>
      <rPr>
        <sz val="10"/>
        <rFont val="Noto Sans CJK SC"/>
        <family val="2"/>
      </rPr>
      <t xml:space="preserve">法）とは判定方法が異なる。日本の基準の出典は未取得</t>
    </r>
  </si>
  <si>
    <t xml:space="preserve">RX-007</t>
  </si>
  <si>
    <r>
      <rPr>
        <sz val="10"/>
        <rFont val="Arial"/>
        <family val="0"/>
        <charset val="1"/>
      </rPr>
      <t xml:space="preserve">ERS/ATS 2022 </t>
    </r>
    <r>
      <rPr>
        <sz val="10"/>
        <rFont val="Noto Sans CJK SC"/>
        <family val="2"/>
      </rPr>
      <t xml:space="preserve">は、呼吸機能の低下の程度を </t>
    </r>
    <r>
      <rPr>
        <sz val="10"/>
        <rFont val="Arial"/>
        <family val="0"/>
        <charset val="1"/>
      </rPr>
      <t xml:space="preserve">z</t>
    </r>
    <r>
      <rPr>
        <sz val="10"/>
        <rFont val="Noto Sans CJK SC"/>
        <family val="2"/>
      </rPr>
      <t xml:space="preserve">スコアで、−</t>
    </r>
    <r>
      <rPr>
        <sz val="10"/>
        <rFont val="Arial"/>
        <family val="0"/>
        <charset val="1"/>
      </rPr>
      <t xml:space="preserve">1.65</t>
    </r>
    <r>
      <rPr>
        <sz val="10"/>
        <rFont val="Noto Sans CJK SC"/>
        <family val="2"/>
      </rPr>
      <t xml:space="preserve">〜−</t>
    </r>
    <r>
      <rPr>
        <sz val="10"/>
        <rFont val="Arial"/>
        <family val="0"/>
        <charset val="1"/>
      </rPr>
      <t xml:space="preserve">2.5</t>
    </r>
    <r>
      <rPr>
        <sz val="10"/>
        <rFont val="Noto Sans CJK SC"/>
        <family val="2"/>
      </rPr>
      <t xml:space="preserve">を軽度、−</t>
    </r>
    <r>
      <rPr>
        <sz val="10"/>
        <rFont val="Arial"/>
        <family val="0"/>
        <charset val="1"/>
      </rPr>
      <t xml:space="preserve">2.51</t>
    </r>
    <r>
      <rPr>
        <sz val="10"/>
        <rFont val="Noto Sans CJK SC"/>
        <family val="2"/>
      </rPr>
      <t xml:space="preserve">〜−</t>
    </r>
    <r>
      <rPr>
        <sz val="10"/>
        <rFont val="Arial"/>
        <family val="0"/>
        <charset val="1"/>
      </rPr>
      <t xml:space="preserve">4.0</t>
    </r>
    <r>
      <rPr>
        <sz val="10"/>
        <rFont val="Noto Sans CJK SC"/>
        <family val="2"/>
      </rPr>
      <t xml:space="preserve">を中等度、−</t>
    </r>
    <r>
      <rPr>
        <sz val="10"/>
        <rFont val="Arial"/>
        <family val="0"/>
        <charset val="1"/>
      </rPr>
      <t xml:space="preserve">4.1</t>
    </r>
    <r>
      <rPr>
        <sz val="10"/>
        <rFont val="Noto Sans CJK SC"/>
        <family val="2"/>
      </rPr>
      <t xml:space="preserve">未満を高度とした。</t>
    </r>
  </si>
  <si>
    <r>
      <rPr>
        <sz val="10"/>
        <rFont val="Arial"/>
        <family val="0"/>
        <charset val="1"/>
      </rPr>
      <t xml:space="preserve">ERS/ATS 2022 </t>
    </r>
    <r>
      <rPr>
        <sz val="10"/>
        <rFont val="Noto Sans CJK SC"/>
        <family val="2"/>
      </rPr>
      <t xml:space="preserve">の記載（欧米の基準、</t>
    </r>
    <r>
      <rPr>
        <sz val="10"/>
        <rFont val="Arial"/>
        <family val="0"/>
        <charset val="1"/>
      </rPr>
      <t xml:space="preserve">GLI </t>
    </r>
    <r>
      <rPr>
        <sz val="10"/>
        <rFont val="Noto Sans CJK SC"/>
        <family val="2"/>
      </rPr>
      <t xml:space="preserve">参照式による </t>
    </r>
    <r>
      <rPr>
        <sz val="10"/>
        <rFont val="Arial"/>
        <family val="0"/>
        <charset val="1"/>
      </rPr>
      <t xml:space="preserve">LLN</t>
    </r>
    <r>
      <rPr>
        <sz val="10"/>
        <rFont val="Noto Sans CJK SC"/>
        <family val="2"/>
      </rPr>
      <t xml:space="preserve">）。日本呼吸器学会の基準（</t>
    </r>
    <r>
      <rPr>
        <sz val="10"/>
        <rFont val="Arial"/>
        <family val="0"/>
        <charset val="1"/>
      </rPr>
      <t xml:space="preserve">1</t>
    </r>
    <r>
      <rPr>
        <sz val="10"/>
        <rFont val="Noto Sans CJK SC"/>
        <family val="2"/>
      </rPr>
      <t xml:space="preserve">秒率</t>
    </r>
    <r>
      <rPr>
        <sz val="10"/>
        <rFont val="Arial"/>
        <family val="0"/>
        <charset val="1"/>
      </rPr>
      <t xml:space="preserve">70%</t>
    </r>
    <r>
      <rPr>
        <sz val="10"/>
        <rFont val="Noto Sans CJK SC"/>
        <family val="2"/>
      </rPr>
      <t xml:space="preserve">未満、</t>
    </r>
    <r>
      <rPr>
        <sz val="10"/>
        <rFont val="Arial"/>
        <family val="0"/>
        <charset val="1"/>
      </rPr>
      <t xml:space="preserve">%VC 80%</t>
    </r>
    <r>
      <rPr>
        <sz val="10"/>
        <rFont val="Noto Sans CJK SC"/>
        <family val="2"/>
      </rPr>
      <t xml:space="preserve">未満など）や日本人の参照式（</t>
    </r>
    <r>
      <rPr>
        <sz val="10"/>
        <rFont val="Arial"/>
        <family val="0"/>
        <charset val="1"/>
      </rPr>
      <t xml:space="preserve">LMS </t>
    </r>
    <r>
      <rPr>
        <sz val="10"/>
        <rFont val="Noto Sans CJK SC"/>
        <family val="2"/>
      </rPr>
      <t xml:space="preserve">法）とは判定方法が異なる。日本の基準の出典は未取得。−</t>
    </r>
    <r>
      <rPr>
        <sz val="10"/>
        <rFont val="Arial"/>
        <family val="0"/>
        <charset val="1"/>
      </rPr>
      <t xml:space="preserve">4.0 </t>
    </r>
    <r>
      <rPr>
        <sz val="10"/>
        <rFont val="Noto Sans CJK SC"/>
        <family val="2"/>
      </rPr>
      <t xml:space="preserve">と −</t>
    </r>
    <r>
      <rPr>
        <sz val="10"/>
        <rFont val="Arial"/>
        <family val="0"/>
        <charset val="1"/>
      </rPr>
      <t xml:space="preserve">4.1 </t>
    </r>
    <r>
      <rPr>
        <sz val="10"/>
        <rFont val="Noto Sans CJK SC"/>
        <family val="2"/>
      </rPr>
      <t xml:space="preserve">の間は原文の区切りのとおり</t>
    </r>
  </si>
  <si>
    <t xml:space="preserve">RX-008</t>
  </si>
  <si>
    <r>
      <rPr>
        <sz val="10"/>
        <rFont val="Arial"/>
        <family val="0"/>
        <charset val="1"/>
      </rPr>
      <t xml:space="preserve">ERS/ATS 2022 </t>
    </r>
    <r>
      <rPr>
        <sz val="10"/>
        <rFont val="Noto Sans CJK SC"/>
        <family val="2"/>
      </rPr>
      <t xml:space="preserve">は、気管支拡張薬への反応陽性を、</t>
    </r>
    <r>
      <rPr>
        <sz val="10"/>
        <rFont val="Arial"/>
        <family val="0"/>
        <charset val="1"/>
      </rPr>
      <t xml:space="preserve">FEV1 </t>
    </r>
    <r>
      <rPr>
        <sz val="10"/>
        <rFont val="Noto Sans CJK SC"/>
        <family val="2"/>
      </rPr>
      <t xml:space="preserve">または </t>
    </r>
    <r>
      <rPr>
        <sz val="10"/>
        <rFont val="Arial"/>
        <family val="0"/>
        <charset val="1"/>
      </rPr>
      <t xml:space="preserve">FVC </t>
    </r>
    <r>
      <rPr>
        <sz val="10"/>
        <rFont val="Noto Sans CJK SC"/>
        <family val="2"/>
      </rPr>
      <t xml:space="preserve">の変化量が予測値の</t>
    </r>
    <r>
      <rPr>
        <sz val="10"/>
        <rFont val="Arial"/>
        <family val="0"/>
        <charset val="1"/>
      </rPr>
      <t xml:space="preserve">10%</t>
    </r>
    <r>
      <rPr>
        <sz val="10"/>
        <rFont val="Noto Sans CJK SC"/>
        <family val="2"/>
      </rPr>
      <t xml:space="preserve">を超える場合とした。これは吸入前後の値どうしの</t>
    </r>
    <r>
      <rPr>
        <sz val="10"/>
        <rFont val="Arial"/>
        <family val="0"/>
        <charset val="1"/>
      </rPr>
      <t xml:space="preserve">10%</t>
    </r>
    <r>
      <rPr>
        <sz val="10"/>
        <rFont val="Noto Sans CJK SC"/>
        <family val="2"/>
      </rPr>
      <t xml:space="preserve">の変化とは異なる。</t>
    </r>
  </si>
  <si>
    <t xml:space="preserve">RX-009</t>
  </si>
  <si>
    <r>
      <rPr>
        <sz val="10"/>
        <rFont val="Arial"/>
        <family val="0"/>
        <charset val="1"/>
      </rPr>
      <t xml:space="preserve">ERS/ATS 2022 </t>
    </r>
    <r>
      <rPr>
        <sz val="10"/>
        <rFont val="Noto Sans CJK SC"/>
        <family val="2"/>
      </rPr>
      <t xml:space="preserve">では、拘束性障害は全肺気量（</t>
    </r>
    <r>
      <rPr>
        <sz val="10"/>
        <rFont val="Arial"/>
        <family val="0"/>
        <charset val="1"/>
      </rPr>
      <t xml:space="preserve">TLC</t>
    </r>
    <r>
      <rPr>
        <sz val="10"/>
        <rFont val="Noto Sans CJK SC"/>
        <family val="2"/>
      </rPr>
      <t xml:space="preserve">）が正常下限を下回ることで定義し、</t>
    </r>
    <r>
      <rPr>
        <sz val="10"/>
        <rFont val="Arial"/>
        <family val="0"/>
        <charset val="1"/>
      </rPr>
      <t xml:space="preserve">FVC </t>
    </r>
    <r>
      <rPr>
        <sz val="10"/>
        <rFont val="Noto Sans CJK SC"/>
        <family val="2"/>
      </rPr>
      <t xml:space="preserve">の低下だけでは拘束性とはいえない。</t>
    </r>
    <r>
      <rPr>
        <sz val="10"/>
        <rFont val="Arial"/>
        <family val="0"/>
        <charset val="1"/>
      </rPr>
      <t xml:space="preserve">FEV1/FVC </t>
    </r>
    <r>
      <rPr>
        <sz val="10"/>
        <rFont val="Noto Sans CJK SC"/>
        <family val="2"/>
      </rPr>
      <t xml:space="preserve">は正常で </t>
    </r>
    <r>
      <rPr>
        <sz val="10"/>
        <rFont val="Arial"/>
        <family val="0"/>
        <charset val="1"/>
      </rPr>
      <t xml:space="preserve">FEV1 </t>
    </r>
    <r>
      <rPr>
        <sz val="10"/>
        <rFont val="Noto Sans CJK SC"/>
        <family val="2"/>
      </rPr>
      <t xml:space="preserve">や </t>
    </r>
    <r>
      <rPr>
        <sz val="10"/>
        <rFont val="Arial"/>
        <family val="0"/>
        <charset val="1"/>
      </rPr>
      <t xml:space="preserve">FVC </t>
    </r>
    <r>
      <rPr>
        <sz val="10"/>
        <rFont val="Noto Sans CJK SC"/>
        <family val="2"/>
      </rPr>
      <t xml:space="preserve">が低く </t>
    </r>
    <r>
      <rPr>
        <sz val="10"/>
        <rFont val="Arial"/>
        <family val="0"/>
        <charset val="1"/>
      </rPr>
      <t xml:space="preserve">TLC </t>
    </r>
    <r>
      <rPr>
        <sz val="10"/>
        <rFont val="Noto Sans CJK SC"/>
        <family val="2"/>
      </rPr>
      <t xml:space="preserve">が正常のパターンは </t>
    </r>
    <r>
      <rPr>
        <sz val="10"/>
        <rFont val="Arial"/>
        <family val="0"/>
        <charset val="1"/>
      </rPr>
      <t xml:space="preserve">PRISm</t>
    </r>
    <r>
      <rPr>
        <sz val="10"/>
        <rFont val="Noto Sans CJK SC"/>
        <family val="2"/>
      </rPr>
      <t xml:space="preserve">（</t>
    </r>
    <r>
      <rPr>
        <sz val="10"/>
        <rFont val="Arial"/>
        <family val="0"/>
        <charset val="1"/>
      </rPr>
      <t xml:space="preserve">preserved ratio impaired spirometry</t>
    </r>
    <r>
      <rPr>
        <sz val="10"/>
        <rFont val="Noto Sans CJK SC"/>
        <family val="2"/>
      </rPr>
      <t xml:space="preserve">）と呼ばれる。</t>
    </r>
  </si>
  <si>
    <t xml:space="preserve">RX-010</t>
  </si>
  <si>
    <r>
      <rPr>
        <sz val="10"/>
        <rFont val="Arial"/>
        <family val="0"/>
        <charset val="1"/>
      </rPr>
      <t xml:space="preserve">ERS/ATS 2022 </t>
    </r>
    <r>
      <rPr>
        <sz val="10"/>
        <rFont val="Noto Sans CJK SC"/>
        <family val="2"/>
      </rPr>
      <t xml:space="preserve">は、肺拡散能（</t>
    </r>
    <r>
      <rPr>
        <sz val="10"/>
        <rFont val="Arial"/>
        <family val="0"/>
        <charset val="1"/>
      </rPr>
      <t xml:space="preserve">DLCO</t>
    </r>
    <r>
      <rPr>
        <sz val="10"/>
        <rFont val="Noto Sans CJK SC"/>
        <family val="2"/>
      </rPr>
      <t xml:space="preserve">）を</t>
    </r>
    <r>
      <rPr>
        <sz val="10"/>
        <rFont val="Arial"/>
        <family val="0"/>
        <charset val="1"/>
      </rPr>
      <t xml:space="preserve">5</t>
    </r>
    <r>
      <rPr>
        <sz val="10"/>
        <rFont val="Noto Sans CJK SC"/>
        <family val="2"/>
      </rPr>
      <t xml:space="preserve">〜</t>
    </r>
    <r>
      <rPr>
        <sz val="10"/>
        <rFont val="Arial"/>
        <family val="0"/>
        <charset val="1"/>
      </rPr>
      <t xml:space="preserve">95</t>
    </r>
    <r>
      <rPr>
        <sz val="10"/>
        <rFont val="Noto Sans CJK SC"/>
        <family val="2"/>
      </rPr>
      <t xml:space="preserve">パーセンタイルの範囲で判定し、低下時は肺胞気量（</t>
    </r>
    <r>
      <rPr>
        <sz val="10"/>
        <rFont val="Arial"/>
        <family val="0"/>
        <charset val="1"/>
      </rPr>
      <t xml:space="preserve">VA</t>
    </r>
    <r>
      <rPr>
        <sz val="10"/>
        <rFont val="Noto Sans CJK SC"/>
        <family val="2"/>
      </rPr>
      <t xml:space="preserve">）と </t>
    </r>
    <r>
      <rPr>
        <sz val="10"/>
        <rFont val="Arial"/>
        <family val="0"/>
        <charset val="1"/>
      </rPr>
      <t xml:space="preserve">KCO </t>
    </r>
    <r>
      <rPr>
        <sz val="10"/>
        <rFont val="Noto Sans CJK SC"/>
        <family val="2"/>
      </rPr>
      <t xml:space="preserve">を合わせて評価するとした。</t>
    </r>
    <r>
      <rPr>
        <sz val="10"/>
        <rFont val="Arial"/>
        <family val="0"/>
        <charset val="1"/>
      </rPr>
      <t xml:space="preserve">VA </t>
    </r>
    <r>
      <rPr>
        <sz val="10"/>
        <rFont val="Noto Sans CJK SC"/>
        <family val="2"/>
      </rPr>
      <t xml:space="preserve">が正常で </t>
    </r>
    <r>
      <rPr>
        <sz val="10"/>
        <rFont val="Arial"/>
        <family val="0"/>
        <charset val="1"/>
      </rPr>
      <t xml:space="preserve">DLCO </t>
    </r>
    <r>
      <rPr>
        <sz val="10"/>
        <rFont val="Noto Sans CJK SC"/>
        <family val="2"/>
      </rPr>
      <t xml:space="preserve">が低ければ肺血管の障害、肺気量の保たれた肺気腫、貧血を考え、基準値はヘモグロビンで補正する。</t>
    </r>
  </si>
  <si>
    <t xml:space="preserve">RX-011</t>
  </si>
  <si>
    <r>
      <rPr>
        <sz val="10"/>
        <rFont val="Noto Sans CJK SC"/>
        <family val="2"/>
      </rPr>
      <t xml:space="preserve">呼気</t>
    </r>
    <r>
      <rPr>
        <sz val="10"/>
        <rFont val="Arial"/>
        <family val="0"/>
        <charset val="1"/>
      </rPr>
      <t xml:space="preserve">NO</t>
    </r>
  </si>
  <si>
    <r>
      <rPr>
        <sz val="10"/>
        <rFont val="Arial"/>
        <family val="0"/>
        <charset val="1"/>
      </rPr>
      <t xml:space="preserve">ATS 2011 </t>
    </r>
    <r>
      <rPr>
        <sz val="10"/>
        <rFont val="Noto Sans CJK SC"/>
        <family val="2"/>
      </rPr>
      <t xml:space="preserve">の指針は、呼気 </t>
    </r>
    <r>
      <rPr>
        <sz val="10"/>
        <rFont val="Arial"/>
        <family val="0"/>
        <charset val="1"/>
      </rPr>
      <t xml:space="preserve">NO</t>
    </r>
    <r>
      <rPr>
        <sz val="10"/>
        <rFont val="Noto Sans CJK SC"/>
        <family val="2"/>
      </rPr>
      <t xml:space="preserve">（</t>
    </r>
    <r>
      <rPr>
        <sz val="10"/>
        <rFont val="Arial"/>
        <family val="0"/>
        <charset val="1"/>
      </rPr>
      <t xml:space="preserve">FeNO</t>
    </r>
    <r>
      <rPr>
        <sz val="10"/>
        <rFont val="Noto Sans CJK SC"/>
        <family val="2"/>
      </rPr>
      <t xml:space="preserve">）が成人で</t>
    </r>
    <r>
      <rPr>
        <sz val="10"/>
        <rFont val="Arial"/>
        <family val="0"/>
        <charset val="1"/>
      </rPr>
      <t xml:space="preserve">25 ppb</t>
    </r>
    <r>
      <rPr>
        <sz val="10"/>
        <rFont val="Noto Sans CJK SC"/>
        <family val="2"/>
      </rPr>
      <t xml:space="preserve">未満（小児</t>
    </r>
    <r>
      <rPr>
        <sz val="10"/>
        <rFont val="Arial"/>
        <family val="0"/>
        <charset val="1"/>
      </rPr>
      <t xml:space="preserve">20 ppb</t>
    </r>
    <r>
      <rPr>
        <sz val="10"/>
        <rFont val="Noto Sans CJK SC"/>
        <family val="2"/>
      </rPr>
      <t xml:space="preserve">未満）なら好酸球性気道炎症と副腎皮質ステロイドへの反応の可能性は低く、</t>
    </r>
    <r>
      <rPr>
        <sz val="10"/>
        <rFont val="Arial"/>
        <family val="0"/>
        <charset val="1"/>
      </rPr>
      <t xml:space="preserve">50 ppb</t>
    </r>
    <r>
      <rPr>
        <sz val="10"/>
        <rFont val="Noto Sans CJK SC"/>
        <family val="2"/>
      </rPr>
      <t xml:space="preserve">を超える（小児</t>
    </r>
    <r>
      <rPr>
        <sz val="10"/>
        <rFont val="Arial"/>
        <family val="0"/>
        <charset val="1"/>
      </rPr>
      <t xml:space="preserve">35 ppb</t>
    </r>
    <r>
      <rPr>
        <sz val="10"/>
        <rFont val="Noto Sans CJK SC"/>
        <family val="2"/>
      </rPr>
      <t xml:space="preserve">超）なら好酸球性炎症の可能性が高いとした（強い推奨、中等度の質）。</t>
    </r>
    <r>
      <rPr>
        <sz val="10"/>
        <rFont val="Arial"/>
        <family val="0"/>
        <charset val="1"/>
      </rPr>
      <t xml:space="preserve">25</t>
    </r>
    <r>
      <rPr>
        <sz val="10"/>
        <rFont val="Noto Sans CJK SC"/>
        <family val="2"/>
      </rPr>
      <t xml:space="preserve">〜</t>
    </r>
    <r>
      <rPr>
        <sz val="10"/>
        <rFont val="Arial"/>
        <family val="0"/>
        <charset val="1"/>
      </rPr>
      <t xml:space="preserve">50 ppb</t>
    </r>
    <r>
      <rPr>
        <sz val="10"/>
        <rFont val="Noto Sans CJK SC"/>
        <family val="2"/>
      </rPr>
      <t xml:space="preserve">は臨床状況に照らして慎重に解釈する。</t>
    </r>
  </si>
  <si>
    <r>
      <rPr>
        <sz val="10"/>
        <rFont val="Arial"/>
        <family val="0"/>
        <charset val="1"/>
      </rPr>
      <t xml:space="preserve">PS-02-07-03 (id: JkxnuQ8)</t>
    </r>
    <r>
      <rPr>
        <sz val="10"/>
        <rFont val="Noto Sans CJK SC"/>
        <family val="2"/>
      </rPr>
      <t xml:space="preserve">；</t>
    </r>
    <r>
      <rPr>
        <sz val="10"/>
        <rFont val="Arial"/>
        <family val="0"/>
        <charset val="1"/>
      </rPr>
      <t xml:space="preserve">TBL-02-06-022 (id: JvVZg-4)</t>
    </r>
  </si>
  <si>
    <t xml:space="preserve">SRC-502</t>
  </si>
  <si>
    <t xml:space="preserve">Dweik RA, Boggs PB, Erzurum SC, et al. An official ATS clinical practice guideline: interpretation of exhaled nitric oxide levels (FENO) for clinical applications. Am J Respir Crit Care Med 2011;184:602-615</t>
  </si>
  <si>
    <r>
      <rPr>
        <sz val="10"/>
        <rFont val="Noto Sans CJK SC"/>
        <family val="2"/>
      </rPr>
      <t xml:space="preserve">米国の指針。日本の喘息診断に用いる目安（日本アレルギー学会など）は出典を取得できず未作成。</t>
    </r>
    <r>
      <rPr>
        <sz val="10"/>
        <rFont val="Arial"/>
        <family val="0"/>
        <charset val="1"/>
      </rPr>
      <t xml:space="preserve">DOI </t>
    </r>
    <r>
      <rPr>
        <sz val="10"/>
        <rFont val="Noto Sans CJK SC"/>
        <family val="2"/>
      </rPr>
      <t xml:space="preserve">は </t>
    </r>
    <r>
      <rPr>
        <sz val="10"/>
        <rFont val="Arial"/>
        <family val="0"/>
        <charset val="1"/>
      </rPr>
      <t xml:space="preserve">PDF </t>
    </r>
    <r>
      <rPr>
        <sz val="10"/>
        <rFont val="Noto Sans CJK SC"/>
        <family val="2"/>
      </rPr>
      <t xml:space="preserve">の表記と既知の形式が一致せず、</t>
    </r>
    <r>
      <rPr>
        <sz val="10"/>
        <rFont val="Arial"/>
        <family val="0"/>
        <charset val="1"/>
      </rPr>
      <t xml:space="preserve">API </t>
    </r>
    <r>
      <rPr>
        <sz val="10"/>
        <rFont val="Noto Sans CJK SC"/>
        <family val="2"/>
      </rPr>
      <t xml:space="preserve">で確定する</t>
    </r>
  </si>
  <si>
    <t xml:space="preserve">RX-012</t>
  </si>
  <si>
    <r>
      <rPr>
        <sz val="10"/>
        <rFont val="Arial"/>
        <family val="0"/>
        <charset val="1"/>
      </rPr>
      <t xml:space="preserve">ATS 2011 </t>
    </r>
    <r>
      <rPr>
        <sz val="10"/>
        <rFont val="Noto Sans CJK SC"/>
        <family val="2"/>
      </rPr>
      <t xml:space="preserve">の指針では、</t>
    </r>
    <r>
      <rPr>
        <sz val="10"/>
        <rFont val="Arial"/>
        <family val="0"/>
        <charset val="1"/>
      </rPr>
      <t xml:space="preserve">FeNO </t>
    </r>
    <r>
      <rPr>
        <sz val="10"/>
        <rFont val="Noto Sans CJK SC"/>
        <family val="2"/>
      </rPr>
      <t xml:space="preserve">の有意な上昇を、</t>
    </r>
    <r>
      <rPr>
        <sz val="10"/>
        <rFont val="Arial"/>
        <family val="0"/>
        <charset val="1"/>
      </rPr>
      <t xml:space="preserve">50 ppb</t>
    </r>
    <r>
      <rPr>
        <sz val="10"/>
        <rFont val="Noto Sans CJK SC"/>
        <family val="2"/>
      </rPr>
      <t xml:space="preserve">を超える値では</t>
    </r>
    <r>
      <rPr>
        <sz val="10"/>
        <rFont val="Arial"/>
        <family val="0"/>
        <charset val="1"/>
      </rPr>
      <t xml:space="preserve">20%</t>
    </r>
    <r>
      <rPr>
        <sz val="10"/>
        <rFont val="Noto Sans CJK SC"/>
        <family val="2"/>
      </rPr>
      <t xml:space="preserve">を超える増加、</t>
    </r>
    <r>
      <rPr>
        <sz val="10"/>
        <rFont val="Arial"/>
        <family val="0"/>
        <charset val="1"/>
      </rPr>
      <t xml:space="preserve">50 ppb</t>
    </r>
    <r>
      <rPr>
        <sz val="10"/>
        <rFont val="Noto Sans CJK SC"/>
        <family val="2"/>
      </rPr>
      <t xml:space="preserve">未満では</t>
    </r>
    <r>
      <rPr>
        <sz val="10"/>
        <rFont val="Arial"/>
        <family val="0"/>
        <charset val="1"/>
      </rPr>
      <t xml:space="preserve">10 ppb</t>
    </r>
    <r>
      <rPr>
        <sz val="10"/>
        <rFont val="Noto Sans CJK SC"/>
        <family val="2"/>
      </rPr>
      <t xml:space="preserve">を超える増加とした（弱い推奨、低い質）。喫煙者は </t>
    </r>
    <r>
      <rPr>
        <sz val="10"/>
        <rFont val="Arial"/>
        <family val="0"/>
        <charset val="1"/>
      </rPr>
      <t xml:space="preserve">FeNO </t>
    </r>
    <r>
      <rPr>
        <sz val="10"/>
        <rFont val="Noto Sans CJK SC"/>
        <family val="2"/>
      </rPr>
      <t xml:space="preserve">が低く、アトピーのある人は高い傾向がある。</t>
    </r>
  </si>
  <si>
    <t xml:space="preserve">米国の指針</t>
  </si>
  <si>
    <t xml:space="preserve">RX-013</t>
  </si>
  <si>
    <r>
      <rPr>
        <sz val="10"/>
        <rFont val="Noto Sans CJK SC"/>
        <family val="2"/>
      </rPr>
      <t xml:space="preserve">日本の</t>
    </r>
    <r>
      <rPr>
        <sz val="10"/>
        <rFont val="Arial"/>
        <family val="0"/>
        <charset val="1"/>
      </rPr>
      <t xml:space="preserve">4</t>
    </r>
    <r>
      <rPr>
        <sz val="10"/>
        <rFont val="Noto Sans CJK SC"/>
        <family val="2"/>
      </rPr>
      <t xml:space="preserve">施設の健常成人</t>
    </r>
    <r>
      <rPr>
        <sz val="10"/>
        <rFont val="Arial"/>
        <family val="0"/>
        <charset val="1"/>
      </rPr>
      <t xml:space="preserve">240</t>
    </r>
    <r>
      <rPr>
        <sz val="10"/>
        <rFont val="Noto Sans CJK SC"/>
        <family val="2"/>
      </rPr>
      <t xml:space="preserve">人（</t>
    </r>
    <r>
      <rPr>
        <sz val="10"/>
        <rFont val="Arial"/>
        <family val="0"/>
        <charset val="1"/>
      </rPr>
      <t xml:space="preserve">18</t>
    </r>
    <r>
      <rPr>
        <sz val="10"/>
        <rFont val="Noto Sans CJK SC"/>
        <family val="2"/>
      </rPr>
      <t xml:space="preserve">〜</t>
    </r>
    <r>
      <rPr>
        <sz val="10"/>
        <rFont val="Arial"/>
        <family val="0"/>
        <charset val="1"/>
      </rPr>
      <t xml:space="preserve">74</t>
    </r>
    <r>
      <rPr>
        <sz val="10"/>
        <rFont val="Noto Sans CJK SC"/>
        <family val="2"/>
      </rPr>
      <t xml:space="preserve">歳、現喫煙者とアトピー性疾患の既往がある人を除く）の検討では、</t>
    </r>
    <r>
      <rPr>
        <sz val="10"/>
        <rFont val="Arial"/>
        <family val="0"/>
        <charset val="1"/>
      </rPr>
      <t xml:space="preserve">FeNO </t>
    </r>
    <r>
      <rPr>
        <sz val="10"/>
        <rFont val="Noto Sans CJK SC"/>
        <family val="2"/>
      </rPr>
      <t xml:space="preserve">の平均は</t>
    </r>
    <r>
      <rPr>
        <sz val="10"/>
        <rFont val="Arial"/>
        <family val="0"/>
        <charset val="1"/>
      </rPr>
      <t xml:space="preserve">16.9 ppb</t>
    </r>
    <r>
      <rPr>
        <sz val="10"/>
        <rFont val="Noto Sans CJK SC"/>
        <family val="2"/>
      </rPr>
      <t xml:space="preserve">、</t>
    </r>
    <r>
      <rPr>
        <sz val="10"/>
        <rFont val="Arial"/>
        <family val="0"/>
        <charset val="1"/>
      </rPr>
      <t xml:space="preserve">95%</t>
    </r>
    <r>
      <rPr>
        <sz val="10"/>
        <rFont val="Noto Sans CJK SC"/>
        <family val="2"/>
      </rPr>
      <t xml:space="preserve">予測区間は</t>
    </r>
    <r>
      <rPr>
        <sz val="10"/>
        <rFont val="Arial"/>
        <family val="0"/>
        <charset val="1"/>
      </rPr>
      <t xml:space="preserve">6.5</t>
    </r>
    <r>
      <rPr>
        <sz val="10"/>
        <rFont val="Noto Sans CJK SC"/>
        <family val="2"/>
      </rPr>
      <t xml:space="preserve">〜</t>
    </r>
    <r>
      <rPr>
        <sz val="10"/>
        <rFont val="Arial"/>
        <family val="0"/>
        <charset val="1"/>
      </rPr>
      <t xml:space="preserve">35.0 ppb</t>
    </r>
    <r>
      <rPr>
        <sz val="10"/>
        <rFont val="Noto Sans CJK SC"/>
        <family val="2"/>
      </rPr>
      <t xml:space="preserve">で、健常成人の上限は約</t>
    </r>
    <r>
      <rPr>
        <sz val="10"/>
        <rFont val="Arial"/>
        <family val="0"/>
        <charset val="1"/>
      </rPr>
      <t xml:space="preserve">36 ppb</t>
    </r>
    <r>
      <rPr>
        <sz val="10"/>
        <rFont val="Noto Sans CJK SC"/>
        <family val="2"/>
      </rPr>
      <t xml:space="preserve">と提案された。</t>
    </r>
  </si>
  <si>
    <t xml:space="preserve">SRC-503</t>
  </si>
  <si>
    <t xml:space="preserve">Matsunaga K, Hirano T, Kawayama T, et al. Reference Ranges for Exhaled Nitric Oxide Fraction in Healthy Japanese Adult Population. Allergol Int 2010;59(4):363-367</t>
  </si>
  <si>
    <t xml:space="preserve">10.2332/allergolint.10-OA-0197</t>
  </si>
  <si>
    <t xml:space="preserve">抄録で確認。喘息の診断のためのカットオフを示した研究ではない</t>
  </si>
  <si>
    <t xml:space="preserve">RX-014</t>
  </si>
  <si>
    <t xml:space="preserve">気管支鏡</t>
  </si>
  <si>
    <r>
      <rPr>
        <sz val="10"/>
        <rFont val="Noto Sans CJK SC"/>
        <family val="2"/>
      </rPr>
      <t xml:space="preserve">日本呼吸器内視鏡学会の全国調査では、超音波気管支鏡ガイド下針生検（</t>
    </r>
    <r>
      <rPr>
        <sz val="10"/>
        <rFont val="Arial"/>
        <family val="0"/>
        <charset val="1"/>
      </rPr>
      <t xml:space="preserve">EBUS-TBNA</t>
    </r>
    <r>
      <rPr>
        <sz val="10"/>
        <rFont val="Noto Sans CJK SC"/>
        <family val="2"/>
      </rPr>
      <t xml:space="preserve">）</t>
    </r>
    <r>
      <rPr>
        <sz val="10"/>
        <rFont val="Arial"/>
        <family val="0"/>
        <charset val="1"/>
      </rPr>
      <t xml:space="preserve">7,345</t>
    </r>
    <r>
      <rPr>
        <sz val="10"/>
        <rFont val="Noto Sans CJK SC"/>
        <family val="2"/>
      </rPr>
      <t xml:space="preserve">件の合併症の頻度は</t>
    </r>
    <r>
      <rPr>
        <sz val="10"/>
        <rFont val="Arial"/>
        <family val="0"/>
        <charset val="1"/>
      </rPr>
      <t xml:space="preserve">1.23%</t>
    </r>
    <r>
      <rPr>
        <sz val="10"/>
        <rFont val="Noto Sans CJK SC"/>
        <family val="2"/>
      </rPr>
      <t xml:space="preserve">で、最も多いのは出血（</t>
    </r>
    <r>
      <rPr>
        <sz val="10"/>
        <rFont val="Arial"/>
        <family val="0"/>
        <charset val="1"/>
      </rPr>
      <t xml:space="preserve">0.68%</t>
    </r>
    <r>
      <rPr>
        <sz val="10"/>
        <rFont val="Noto Sans CJK SC"/>
        <family val="2"/>
      </rPr>
      <t xml:space="preserve">）、感染は</t>
    </r>
    <r>
      <rPr>
        <sz val="10"/>
        <rFont val="Arial"/>
        <family val="0"/>
        <charset val="1"/>
      </rPr>
      <t xml:space="preserve">0.19%</t>
    </r>
    <r>
      <rPr>
        <sz val="10"/>
        <rFont val="Noto Sans CJK SC"/>
        <family val="2"/>
      </rPr>
      <t xml:space="preserve">、死亡は</t>
    </r>
    <r>
      <rPr>
        <sz val="10"/>
        <rFont val="Arial"/>
        <family val="0"/>
        <charset val="1"/>
      </rPr>
      <t xml:space="preserve">1</t>
    </r>
    <r>
      <rPr>
        <sz val="10"/>
        <rFont val="Noto Sans CJK SC"/>
        <family val="2"/>
      </rPr>
      <t xml:space="preserve">例（</t>
    </r>
    <r>
      <rPr>
        <sz val="10"/>
        <rFont val="Arial"/>
        <family val="0"/>
        <charset val="1"/>
      </rPr>
      <t xml:space="preserve">0.01%</t>
    </r>
    <r>
      <rPr>
        <sz val="10"/>
        <rFont val="Noto Sans CJK SC"/>
        <family val="2"/>
      </rPr>
      <t xml:space="preserve">）だった。</t>
    </r>
  </si>
  <si>
    <r>
      <rPr>
        <sz val="10"/>
        <rFont val="Arial"/>
        <family val="0"/>
        <charset val="1"/>
      </rPr>
      <t xml:space="preserve">PS-02-07-03 (id: JkxnuQ8)</t>
    </r>
    <r>
      <rPr>
        <sz val="10"/>
        <rFont val="Noto Sans CJK SC"/>
        <family val="2"/>
      </rPr>
      <t xml:space="preserve">；</t>
    </r>
    <r>
      <rPr>
        <sz val="10"/>
        <rFont val="Arial"/>
        <family val="0"/>
        <charset val="1"/>
      </rPr>
      <t xml:space="preserve">TBL-02-06-024 (id: JlAKpic)</t>
    </r>
  </si>
  <si>
    <t xml:space="preserve">SRC-504</t>
  </si>
  <si>
    <t xml:space="preserve">Asano F, Aoe M, Ohsaki Y, et al. Complications associated with endobronchial ultrasound-guided transbronchial needle aspiration: a nationwide survey by the Japan Society for Respiratory Endoscopy. Respir Res 2013;14:50</t>
  </si>
  <si>
    <t xml:space="preserve">10.1186/1465-9921-14-50</t>
  </si>
  <si>
    <t xml:space="preserve">抄録で確認。通常の気管支鏡検査（経気管支生検など）の合併症の全国調査は未取得</t>
  </si>
  <si>
    <t xml:space="preserve">RX-015</t>
  </si>
  <si>
    <t xml:space="preserve">酸素療法</t>
  </si>
  <si>
    <r>
      <rPr>
        <sz val="10"/>
        <rFont val="Arial"/>
        <family val="0"/>
        <charset val="1"/>
      </rPr>
      <t xml:space="preserve">BTS 2017 </t>
    </r>
    <r>
      <rPr>
        <sz val="10"/>
        <rFont val="Noto Sans CJK SC"/>
        <family val="2"/>
      </rPr>
      <t xml:space="preserve">は、急性疾患の多くの患者で </t>
    </r>
    <r>
      <rPr>
        <sz val="10"/>
        <rFont val="Arial"/>
        <family val="0"/>
        <charset val="1"/>
      </rPr>
      <t xml:space="preserve">SpO2 </t>
    </r>
    <r>
      <rPr>
        <sz val="10"/>
        <rFont val="Noto Sans CJK SC"/>
        <family val="2"/>
      </rPr>
      <t xml:space="preserve">の目標を</t>
    </r>
    <r>
      <rPr>
        <sz val="10"/>
        <rFont val="Arial"/>
        <family val="0"/>
        <charset val="1"/>
      </rPr>
      <t xml:space="preserve">94</t>
    </r>
    <r>
      <rPr>
        <sz val="10"/>
        <rFont val="Noto Sans CJK SC"/>
        <family val="2"/>
      </rPr>
      <t xml:space="preserve">〜</t>
    </r>
    <r>
      <rPr>
        <sz val="10"/>
        <rFont val="Arial"/>
        <family val="0"/>
        <charset val="1"/>
      </rPr>
      <t xml:space="preserve">98%</t>
    </r>
    <r>
      <rPr>
        <sz val="10"/>
        <rFont val="Noto Sans CJK SC"/>
        <family val="2"/>
      </rPr>
      <t xml:space="preserve">、高二酸化炭素性呼吸不全のリスクがある患者では</t>
    </r>
    <r>
      <rPr>
        <sz val="10"/>
        <rFont val="Arial"/>
        <family val="0"/>
        <charset val="1"/>
      </rPr>
      <t xml:space="preserve">88</t>
    </r>
    <r>
      <rPr>
        <sz val="10"/>
        <rFont val="Noto Sans CJK SC"/>
        <family val="2"/>
      </rPr>
      <t xml:space="preserve">〜</t>
    </r>
    <r>
      <rPr>
        <sz val="10"/>
        <rFont val="Arial"/>
        <family val="0"/>
        <charset val="1"/>
      </rPr>
      <t xml:space="preserve">92%</t>
    </r>
    <r>
      <rPr>
        <sz val="10"/>
        <rFont val="Noto Sans CJK SC"/>
        <family val="2"/>
      </rPr>
      <t xml:space="preserve">とし、酸素は薬剤として処方して投与すべきものとした。</t>
    </r>
  </si>
  <si>
    <r>
      <rPr>
        <sz val="10"/>
        <rFont val="Arial"/>
        <family val="0"/>
        <charset val="1"/>
      </rPr>
      <t xml:space="preserve">PS-02-07-04 (id: JkxnuRA)</t>
    </r>
    <r>
      <rPr>
        <sz val="10"/>
        <rFont val="Noto Sans CJK SC"/>
        <family val="2"/>
      </rPr>
      <t xml:space="preserve">；</t>
    </r>
    <r>
      <rPr>
        <sz val="10"/>
        <rFont val="Arial"/>
        <family val="0"/>
        <charset val="1"/>
      </rPr>
      <t xml:space="preserve">TBL-02-06-026 (id: JlAKpik)</t>
    </r>
  </si>
  <si>
    <t xml:space="preserve">SRC-505</t>
  </si>
  <si>
    <r>
      <rPr>
        <sz val="10"/>
        <rFont val="Arial"/>
        <family val="0"/>
        <charset val="1"/>
      </rPr>
      <t xml:space="preserve">British Thoracic Society. BTS Guideline for oxygen use in adults in healthcare and emergency settings, Web Appendix 3: Summary of guideline for hospital use</t>
    </r>
    <r>
      <rPr>
        <sz val="10"/>
        <rFont val="Noto Sans CJK SC"/>
        <family val="2"/>
      </rPr>
      <t xml:space="preserve">（</t>
    </r>
    <r>
      <rPr>
        <sz val="10"/>
        <rFont val="Arial"/>
        <family val="0"/>
        <charset val="1"/>
      </rPr>
      <t xml:space="preserve">2017</t>
    </r>
    <r>
      <rPr>
        <sz val="10"/>
        <rFont val="Noto Sans CJK SC"/>
        <family val="2"/>
      </rPr>
      <t xml:space="preserve">年</t>
    </r>
    <r>
      <rPr>
        <sz val="10"/>
        <rFont val="Arial"/>
        <family val="0"/>
        <charset val="1"/>
      </rPr>
      <t xml:space="preserve">5</t>
    </r>
    <r>
      <rPr>
        <sz val="10"/>
        <rFont val="Noto Sans CJK SC"/>
        <family val="2"/>
      </rPr>
      <t xml:space="preserve">月）</t>
    </r>
    <r>
      <rPr>
        <sz val="10"/>
        <rFont val="Arial"/>
        <family val="0"/>
        <charset val="1"/>
      </rPr>
      <t xml:space="preserve">. </t>
    </r>
    <r>
      <rPr>
        <sz val="10"/>
        <rFont val="Noto Sans CJK SC"/>
        <family val="2"/>
      </rPr>
      <t xml:space="preserve">本体は </t>
    </r>
    <r>
      <rPr>
        <sz val="10"/>
        <rFont val="Arial"/>
        <family val="0"/>
        <charset val="1"/>
      </rPr>
      <t xml:space="preserve">O'Driscoll BR, et al. Thorax 2017;72(Suppl 1):i1-i89</t>
    </r>
  </si>
  <si>
    <r>
      <rPr>
        <sz val="10"/>
        <rFont val="Arial"/>
        <family val="0"/>
        <charset val="1"/>
      </rPr>
      <t xml:space="preserve">BTS </t>
    </r>
    <r>
      <rPr>
        <sz val="10"/>
        <rFont val="Noto Sans CJK SC"/>
        <family val="2"/>
      </rPr>
      <t xml:space="preserve">の要約頁（</t>
    </r>
    <r>
      <rPr>
        <sz val="10"/>
        <rFont val="Arial"/>
        <family val="0"/>
        <charset val="1"/>
      </rPr>
      <t xml:space="preserve">Web Appendix 3</t>
    </r>
    <r>
      <rPr>
        <sz val="10"/>
        <rFont val="Noto Sans CJK SC"/>
        <family val="2"/>
      </rPr>
      <t xml:space="preserve">）で確認。高二酸化炭素性呼吸不全のリスクがある疾患の一覧は要約頁にない。本体の </t>
    </r>
    <r>
      <rPr>
        <sz val="10"/>
        <rFont val="Arial"/>
        <family val="0"/>
        <charset val="1"/>
      </rPr>
      <t xml:space="preserve">DOI </t>
    </r>
    <r>
      <rPr>
        <sz val="10"/>
        <rFont val="Noto Sans CJK SC"/>
        <family val="2"/>
      </rPr>
      <t xml:space="preserve">は未確認</t>
    </r>
  </si>
  <si>
    <t xml:space="preserve">RX-016</t>
  </si>
  <si>
    <r>
      <rPr>
        <sz val="10"/>
        <rFont val="Noto Sans CJK SC"/>
        <family val="2"/>
      </rPr>
      <t xml:space="preserve">日本の在宅酸素療法の保険適用の対象には、高度慢性呼吸不全で動脈血酸素分圧が</t>
    </r>
    <r>
      <rPr>
        <sz val="10"/>
        <rFont val="Arial"/>
        <family val="0"/>
        <charset val="1"/>
      </rPr>
      <t xml:space="preserve">55 mmHg</t>
    </r>
    <r>
      <rPr>
        <sz val="10"/>
        <rFont val="Noto Sans CJK SC"/>
        <family val="2"/>
      </rPr>
      <t xml:space="preserve">以下の人と、</t>
    </r>
    <r>
      <rPr>
        <sz val="10"/>
        <rFont val="Arial"/>
        <family val="0"/>
        <charset val="1"/>
      </rPr>
      <t xml:space="preserve">60 mmHg</t>
    </r>
    <r>
      <rPr>
        <sz val="10"/>
        <rFont val="Noto Sans CJK SC"/>
        <family val="2"/>
      </rPr>
      <t xml:space="preserve">以下で睡眠時または運動負荷時に著しい低酸素血症を来す人が含まれる。</t>
    </r>
  </si>
  <si>
    <r>
      <rPr>
        <sz val="10"/>
        <rFont val="Arial"/>
        <family val="0"/>
        <charset val="1"/>
      </rPr>
      <t xml:space="preserve">PS-02-07-04 (id: JkxnuRA)</t>
    </r>
    <r>
      <rPr>
        <sz val="10"/>
        <rFont val="Noto Sans CJK SC"/>
        <family val="2"/>
      </rPr>
      <t xml:space="preserve">；</t>
    </r>
    <r>
      <rPr>
        <sz val="10"/>
        <rFont val="Arial"/>
        <family val="0"/>
        <charset val="1"/>
      </rPr>
      <t xml:space="preserve">TBL-02-06-026 (id: JlAKpik)</t>
    </r>
    <r>
      <rPr>
        <sz val="10"/>
        <rFont val="Noto Sans CJK SC"/>
        <family val="2"/>
      </rPr>
      <t xml:space="preserve">；</t>
    </r>
    <r>
      <rPr>
        <sz val="10"/>
        <rFont val="Arial"/>
        <family val="0"/>
        <charset val="1"/>
      </rPr>
      <t xml:space="preserve">TBL-01-00-203 (id: Jlvnlw8)</t>
    </r>
  </si>
  <si>
    <t xml:space="preserve">SRC-506</t>
  </si>
  <si>
    <r>
      <rPr>
        <sz val="10"/>
        <rFont val="Noto Sans CJK SC"/>
        <family val="2"/>
      </rPr>
      <t xml:space="preserve">厚生労働省</t>
    </r>
    <r>
      <rPr>
        <sz val="10"/>
        <rFont val="Arial"/>
        <family val="0"/>
        <charset val="1"/>
      </rPr>
      <t xml:space="preserve">. </t>
    </r>
    <r>
      <rPr>
        <sz val="10"/>
        <rFont val="Noto Sans CJK SC"/>
        <family val="2"/>
      </rPr>
      <t xml:space="preserve">平成</t>
    </r>
    <r>
      <rPr>
        <sz val="10"/>
        <rFont val="Arial"/>
        <family val="0"/>
        <charset val="1"/>
      </rPr>
      <t xml:space="preserve">20</t>
    </r>
    <r>
      <rPr>
        <sz val="10"/>
        <rFont val="Noto Sans CJK SC"/>
        <family val="2"/>
      </rPr>
      <t xml:space="preserve">年度診療報酬改定 告示・通知（在宅医療：</t>
    </r>
    <r>
      <rPr>
        <sz val="10"/>
        <rFont val="Arial"/>
        <family val="0"/>
        <charset val="1"/>
      </rPr>
      <t xml:space="preserve">C103 </t>
    </r>
    <r>
      <rPr>
        <sz val="10"/>
        <rFont val="Noto Sans CJK SC"/>
        <family val="2"/>
      </rPr>
      <t xml:space="preserve">在宅酸素療法指導管理料、</t>
    </r>
    <r>
      <rPr>
        <sz val="10"/>
        <rFont val="Arial"/>
        <family val="0"/>
        <charset val="1"/>
      </rPr>
      <t xml:space="preserve">C107-2 </t>
    </r>
    <r>
      <rPr>
        <sz val="10"/>
        <rFont val="Noto Sans CJK SC"/>
        <family val="2"/>
      </rPr>
      <t xml:space="preserve">在宅持続陽圧呼吸療法指導管理料）</t>
    </r>
  </si>
  <si>
    <r>
      <rPr>
        <sz val="10"/>
        <rFont val="Noto Sans CJK SC"/>
        <family val="2"/>
      </rPr>
      <t xml:space="preserve">平成</t>
    </r>
    <r>
      <rPr>
        <sz val="10"/>
        <rFont val="Arial"/>
        <family val="0"/>
        <charset val="1"/>
      </rPr>
      <t xml:space="preserve">20</t>
    </r>
    <r>
      <rPr>
        <sz val="10"/>
        <rFont val="Noto Sans CJK SC"/>
        <family val="2"/>
      </rPr>
      <t xml:space="preserve">年度の告示・通知で確認。</t>
    </r>
    <r>
      <rPr>
        <sz val="10"/>
        <rFont val="Arial"/>
        <family val="0"/>
        <charset val="1"/>
      </rPr>
      <t xml:space="preserve">2024</t>
    </r>
    <r>
      <rPr>
        <sz val="10"/>
        <rFont val="Noto Sans CJK SC"/>
        <family val="2"/>
      </rPr>
      <t xml:space="preserve">年の東北厚生局資料の抽出では「</t>
    </r>
    <r>
      <rPr>
        <sz val="10"/>
        <rFont val="Arial"/>
        <family val="0"/>
        <charset val="1"/>
      </rPr>
      <t xml:space="preserve">50 mmHg </t>
    </r>
    <r>
      <rPr>
        <sz val="10"/>
        <rFont val="Noto Sans CJK SC"/>
        <family val="2"/>
      </rPr>
      <t xml:space="preserve">以下」と読み取られたが、抽出時の誤りと考えられる。現行（令和</t>
    </r>
    <r>
      <rPr>
        <sz val="10"/>
        <rFont val="Arial"/>
        <family val="0"/>
        <charset val="1"/>
      </rPr>
      <t xml:space="preserve">6</t>
    </r>
    <r>
      <rPr>
        <sz val="10"/>
        <rFont val="Noto Sans CJK SC"/>
        <family val="2"/>
      </rPr>
      <t xml:space="preserve">年度）の留意事項通知との照合が要る。肺高血圧症・慢性心不全・チアノーゼ型先天性心疾患などの対象は主張文に含めていない</t>
    </r>
  </si>
  <si>
    <t xml:space="preserve">RX-017</t>
  </si>
  <si>
    <t xml:space="preserve">人工呼吸</t>
  </si>
  <si>
    <r>
      <rPr>
        <sz val="10"/>
        <rFont val="Arial"/>
        <family val="0"/>
        <charset val="1"/>
      </rPr>
      <t xml:space="preserve">ERS/ATS 2017 </t>
    </r>
    <r>
      <rPr>
        <sz val="10"/>
        <rFont val="Noto Sans CJK SC"/>
        <family val="2"/>
      </rPr>
      <t xml:space="preserve">は、</t>
    </r>
    <r>
      <rPr>
        <sz val="10"/>
        <rFont val="Arial"/>
        <family val="0"/>
        <charset val="1"/>
      </rPr>
      <t xml:space="preserve">COPD </t>
    </r>
    <r>
      <rPr>
        <sz val="10"/>
        <rFont val="Noto Sans CJK SC"/>
        <family val="2"/>
      </rPr>
      <t xml:space="preserve">増悪で急性または慢性の急性増悪による呼吸性アシドーシス（</t>
    </r>
    <r>
      <rPr>
        <sz val="10"/>
        <rFont val="Arial"/>
        <family val="0"/>
        <charset val="1"/>
      </rPr>
      <t xml:space="preserve">pH 7.35</t>
    </r>
    <r>
      <rPr>
        <sz val="10"/>
        <rFont val="Noto Sans CJK SC"/>
        <family val="2"/>
      </rPr>
      <t xml:space="preserve">以下）を来した場合に </t>
    </r>
    <r>
      <rPr>
        <sz val="10"/>
        <rFont val="Arial"/>
        <family val="0"/>
        <charset val="1"/>
      </rPr>
      <t xml:space="preserve">bilevel </t>
    </r>
    <r>
      <rPr>
        <sz val="10"/>
        <rFont val="Noto Sans CJK SC"/>
        <family val="2"/>
      </rPr>
      <t xml:space="preserve">の非侵襲的陽圧換気（</t>
    </r>
    <r>
      <rPr>
        <sz val="10"/>
        <rFont val="Arial"/>
        <family val="0"/>
        <charset val="1"/>
      </rPr>
      <t xml:space="preserve">NIV</t>
    </r>
    <r>
      <rPr>
        <sz val="10"/>
        <rFont val="Noto Sans CJK SC"/>
        <family val="2"/>
      </rPr>
      <t xml:space="preserve">）を推奨し（強い推奨、高い確実性）、アシドーシスのない高二酸化炭素血症には </t>
    </r>
    <r>
      <rPr>
        <sz val="10"/>
        <rFont val="Arial"/>
        <family val="0"/>
        <charset val="1"/>
      </rPr>
      <t xml:space="preserve">NIV </t>
    </r>
    <r>
      <rPr>
        <sz val="10"/>
        <rFont val="Noto Sans CJK SC"/>
        <family val="2"/>
      </rPr>
      <t xml:space="preserve">を使わないことを提案した（条件付き、低い確実性）。</t>
    </r>
  </si>
  <si>
    <r>
      <rPr>
        <sz val="10"/>
        <rFont val="Arial"/>
        <family val="0"/>
        <charset val="1"/>
      </rPr>
      <t xml:space="preserve">PS-02-07-04 (id: JkxnuRA)</t>
    </r>
    <r>
      <rPr>
        <sz val="10"/>
        <rFont val="Noto Sans CJK SC"/>
        <family val="2"/>
      </rPr>
      <t xml:space="preserve">；</t>
    </r>
    <r>
      <rPr>
        <sz val="10"/>
        <rFont val="Arial"/>
        <family val="0"/>
        <charset val="1"/>
      </rPr>
      <t xml:space="preserve">TBL-02-06-027 (id: JlAKpio)</t>
    </r>
    <r>
      <rPr>
        <sz val="10"/>
        <rFont val="Noto Sans CJK SC"/>
        <family val="2"/>
      </rPr>
      <t xml:space="preserve">；</t>
    </r>
    <r>
      <rPr>
        <sz val="10"/>
        <rFont val="Arial"/>
        <family val="0"/>
        <charset val="1"/>
      </rPr>
      <t xml:space="preserve">TBL-01-00-215 (id: JlvnlyE)</t>
    </r>
  </si>
  <si>
    <t xml:space="preserve">SRC-507</t>
  </si>
  <si>
    <t xml:space="preserve">10.1183/13993003.02426-2016</t>
  </si>
  <si>
    <r>
      <rPr>
        <sz val="10"/>
        <rFont val="Noto Sans CJK SC"/>
        <family val="2"/>
      </rPr>
      <t xml:space="preserve">欧米の指針。日本の </t>
    </r>
    <r>
      <rPr>
        <sz val="10"/>
        <rFont val="Arial"/>
        <family val="0"/>
        <charset val="1"/>
      </rPr>
      <t xml:space="preserve">NPPV </t>
    </r>
    <r>
      <rPr>
        <sz val="10"/>
        <rFont val="Noto Sans CJK SC"/>
        <family val="2"/>
      </rPr>
      <t xml:space="preserve">ガイドライン（日本呼吸器学会）は未確認</t>
    </r>
  </si>
  <si>
    <t xml:space="preserve">RX-018</t>
  </si>
  <si>
    <r>
      <rPr>
        <sz val="10"/>
        <rFont val="Arial"/>
        <family val="0"/>
        <charset val="1"/>
      </rPr>
      <t xml:space="preserve">ERS/ATS 2017 </t>
    </r>
    <r>
      <rPr>
        <sz val="10"/>
        <rFont val="Noto Sans CJK SC"/>
        <family val="2"/>
      </rPr>
      <t xml:space="preserve">は、心原性肺水腫による急性呼吸不全に </t>
    </r>
    <r>
      <rPr>
        <sz val="10"/>
        <rFont val="Arial"/>
        <family val="0"/>
        <charset val="1"/>
      </rPr>
      <t xml:space="preserve">bilevel NIV </t>
    </r>
    <r>
      <rPr>
        <sz val="10"/>
        <rFont val="Noto Sans CJK SC"/>
        <family val="2"/>
      </rPr>
      <t xml:space="preserve">か </t>
    </r>
    <r>
      <rPr>
        <sz val="10"/>
        <rFont val="Arial"/>
        <family val="0"/>
        <charset val="1"/>
      </rPr>
      <t xml:space="preserve">CPAP </t>
    </r>
    <r>
      <rPr>
        <sz val="10"/>
        <rFont val="Noto Sans CJK SC"/>
        <family val="2"/>
      </rPr>
      <t xml:space="preserve">を推奨した（強い推奨、中等度の確実性）。免疫不全、術後、胸部外傷、終末期の呼吸困難では </t>
    </r>
    <r>
      <rPr>
        <sz val="10"/>
        <rFont val="Arial"/>
        <family val="0"/>
        <charset val="1"/>
      </rPr>
      <t xml:space="preserve">NIV </t>
    </r>
    <r>
      <rPr>
        <sz val="10"/>
        <rFont val="Noto Sans CJK SC"/>
        <family val="2"/>
      </rPr>
      <t xml:space="preserve">を提案し（条件付き）、それ以外の新規発症の低酸素性呼吸不全には推奨を示さなかった。</t>
    </r>
  </si>
  <si>
    <r>
      <rPr>
        <sz val="10"/>
        <rFont val="Noto Sans CJK SC"/>
        <family val="2"/>
      </rPr>
      <t xml:space="preserve">欧米の指針。心原性肺水腫の鑑別・画像は第</t>
    </r>
    <r>
      <rPr>
        <sz val="10"/>
        <rFont val="Arial"/>
        <family val="0"/>
        <charset val="1"/>
      </rPr>
      <t xml:space="preserve">12</t>
    </r>
    <r>
      <rPr>
        <sz val="10"/>
        <rFont val="Noto Sans CJK SC"/>
        <family val="2"/>
      </rPr>
      <t xml:space="preserve">回（</t>
    </r>
    <r>
      <rPr>
        <sz val="10"/>
        <rFont val="Arial"/>
        <family val="0"/>
        <charset val="1"/>
      </rPr>
      <t xml:space="preserve">PV</t>
    </r>
    <r>
      <rPr>
        <sz val="10"/>
        <rFont val="Noto Sans CJK SC"/>
        <family val="2"/>
      </rPr>
      <t xml:space="preserve">）、心不全の治療は循環器 </t>
    </r>
    <r>
      <rPr>
        <sz val="10"/>
        <rFont val="Arial"/>
        <family val="0"/>
        <charset val="1"/>
      </rPr>
      <t xml:space="preserve">HF </t>
    </r>
    <r>
      <rPr>
        <sz val="10"/>
        <rFont val="Noto Sans CJK SC"/>
        <family val="2"/>
      </rPr>
      <t xml:space="preserve">の範囲</t>
    </r>
  </si>
  <si>
    <t xml:space="preserve">RX-019</t>
  </si>
  <si>
    <r>
      <rPr>
        <sz val="10"/>
        <rFont val="Arial"/>
        <family val="0"/>
        <charset val="1"/>
      </rPr>
      <t xml:space="preserve">ERS/ATS 2017 </t>
    </r>
    <r>
      <rPr>
        <sz val="10"/>
        <rFont val="Noto Sans CJK SC"/>
        <family val="2"/>
      </rPr>
      <t xml:space="preserve">は、抜管後の呼吸不全のリスクが高い患者の予防に </t>
    </r>
    <r>
      <rPr>
        <sz val="10"/>
        <rFont val="Arial"/>
        <family val="0"/>
        <charset val="1"/>
      </rPr>
      <t xml:space="preserve">NIV </t>
    </r>
    <r>
      <rPr>
        <sz val="10"/>
        <rFont val="Noto Sans CJK SC"/>
        <family val="2"/>
      </rPr>
      <t xml:space="preserve">を提案した（条件付き、低い確実性）一方、抜管後にすでに呼吸不全を来した患者には </t>
    </r>
    <r>
      <rPr>
        <sz val="10"/>
        <rFont val="Arial"/>
        <family val="0"/>
        <charset val="1"/>
      </rPr>
      <t xml:space="preserve">NIV </t>
    </r>
    <r>
      <rPr>
        <sz val="10"/>
        <rFont val="Noto Sans CJK SC"/>
        <family val="2"/>
      </rPr>
      <t xml:space="preserve">を使わないことを提案した（条件付き、低い確実性）。高二酸化炭素性呼吸不全の患者の人工呼吸からの離脱を早める目的でも </t>
    </r>
    <r>
      <rPr>
        <sz val="10"/>
        <rFont val="Arial"/>
        <family val="0"/>
        <charset val="1"/>
      </rPr>
      <t xml:space="preserve">NIV </t>
    </r>
    <r>
      <rPr>
        <sz val="10"/>
        <rFont val="Noto Sans CJK SC"/>
        <family val="2"/>
      </rPr>
      <t xml:space="preserve">を提案している。</t>
    </r>
  </si>
  <si>
    <t xml:space="preserve">欧米の指針</t>
  </si>
  <si>
    <t xml:space="preserve">RX-020</t>
  </si>
  <si>
    <t xml:space="preserve">呼吸リハビリテーション</t>
  </si>
  <si>
    <r>
      <rPr>
        <sz val="10"/>
        <rFont val="Arial"/>
        <family val="0"/>
        <charset val="1"/>
      </rPr>
      <t xml:space="preserve">ATS 2023 </t>
    </r>
    <r>
      <rPr>
        <sz val="10"/>
        <rFont val="Noto Sans CJK SC"/>
        <family val="2"/>
      </rPr>
      <t xml:space="preserve">の指針は、安定期の </t>
    </r>
    <r>
      <rPr>
        <sz val="10"/>
        <rFont val="Arial"/>
        <family val="0"/>
        <charset val="1"/>
      </rPr>
      <t xml:space="preserve">COPD</t>
    </r>
    <r>
      <rPr>
        <sz val="10"/>
        <rFont val="Noto Sans CJK SC"/>
        <family val="2"/>
      </rPr>
      <t xml:space="preserve">、増悪で入院した後の </t>
    </r>
    <r>
      <rPr>
        <sz val="10"/>
        <rFont val="Arial"/>
        <family val="0"/>
        <charset val="1"/>
      </rPr>
      <t xml:space="preserve">COPD</t>
    </r>
    <r>
      <rPr>
        <sz val="10"/>
        <rFont val="Noto Sans CJK SC"/>
        <family val="2"/>
      </rPr>
      <t xml:space="preserve">、間質性肺疾患の成人に呼吸リハビリテーションを強く推奨し（中等度の質）、肺高血圧症には条件付きで提案した（低い質）。施設型と遠隔リハビリテーションのどちらかを選べるようにすることも強く推奨した。</t>
    </r>
  </si>
  <si>
    <r>
      <rPr>
        <sz val="10"/>
        <rFont val="Arial"/>
        <family val="0"/>
        <charset val="1"/>
      </rPr>
      <t xml:space="preserve">PS-02-07-04 (id: JkxnuRA)</t>
    </r>
    <r>
      <rPr>
        <sz val="10"/>
        <rFont val="Noto Sans CJK SC"/>
        <family val="2"/>
      </rPr>
      <t xml:space="preserve">；</t>
    </r>
    <r>
      <rPr>
        <sz val="10"/>
        <rFont val="Arial"/>
        <family val="0"/>
        <charset val="1"/>
      </rPr>
      <t xml:space="preserve">TBL-02-06-025 (id: JlAKpig)</t>
    </r>
    <r>
      <rPr>
        <sz val="10"/>
        <rFont val="Noto Sans CJK SC"/>
        <family val="2"/>
      </rPr>
      <t xml:space="preserve">；</t>
    </r>
    <r>
      <rPr>
        <sz val="10"/>
        <rFont val="Arial"/>
        <family val="0"/>
        <charset val="1"/>
      </rPr>
      <t xml:space="preserve">TBL-01-00-215 (id: JlvnlyE)</t>
    </r>
    <r>
      <rPr>
        <sz val="10"/>
        <rFont val="Noto Sans CJK SC"/>
        <family val="2"/>
      </rPr>
      <t xml:space="preserve">；</t>
    </r>
    <r>
      <rPr>
        <sz val="10"/>
        <rFont val="Arial"/>
        <family val="0"/>
        <charset val="1"/>
      </rPr>
      <t xml:space="preserve">TBL-01-00-218 (id: JlvnlyY)</t>
    </r>
  </si>
  <si>
    <t xml:space="preserve">SRC-508</t>
  </si>
  <si>
    <t xml:space="preserve">Rochester CL, Alison JA, Carlin B, et al. Pulmonary Rehabilitation for Adults with Chronic Respiratory Disease: An Official American Thoracic Society Clinical Practice Guideline. Am J Respir Crit Care Med 2023;208(4):e7-e26</t>
  </si>
  <si>
    <r>
      <rPr>
        <sz val="10"/>
        <rFont val="Noto Sans CJK SC"/>
        <family val="2"/>
      </rPr>
      <t xml:space="preserve">米国の指針。肺癌の切除前後と肺移植は指針の範囲外。</t>
    </r>
    <r>
      <rPr>
        <sz val="10"/>
        <rFont val="Arial"/>
        <family val="0"/>
        <charset val="1"/>
      </rPr>
      <t xml:space="preserve">COPD </t>
    </r>
    <r>
      <rPr>
        <sz val="10"/>
        <rFont val="Noto Sans CJK SC"/>
        <family val="2"/>
      </rPr>
      <t xml:space="preserve">の呼吸リハビリテーションの詳細は第</t>
    </r>
    <r>
      <rPr>
        <sz val="10"/>
        <rFont val="Arial"/>
        <family val="0"/>
        <charset val="1"/>
      </rPr>
      <t xml:space="preserve">11</t>
    </r>
    <r>
      <rPr>
        <sz val="10"/>
        <rFont val="Noto Sans CJK SC"/>
        <family val="2"/>
      </rPr>
      <t xml:space="preserve">回（</t>
    </r>
    <r>
      <rPr>
        <sz val="10"/>
        <rFont val="Arial"/>
        <family val="0"/>
        <charset val="1"/>
      </rPr>
      <t xml:space="preserve">RO</t>
    </r>
    <r>
      <rPr>
        <sz val="10"/>
        <rFont val="Noto Sans CJK SC"/>
        <family val="2"/>
      </rPr>
      <t xml:space="preserve">）の範囲。</t>
    </r>
    <r>
      <rPr>
        <sz val="10"/>
        <rFont val="Arial"/>
        <family val="0"/>
        <charset val="1"/>
      </rPr>
      <t xml:space="preserve">DOI </t>
    </r>
    <r>
      <rPr>
        <sz val="10"/>
        <rFont val="Noto Sans CJK SC"/>
        <family val="2"/>
      </rPr>
      <t xml:space="preserve">は本文に記載がなく未確認</t>
    </r>
  </si>
  <si>
    <t xml:space="preserve">RX-021</t>
  </si>
  <si>
    <t xml:space="preserve">喫煙と禁煙治療</t>
  </si>
  <si>
    <r>
      <rPr>
        <sz val="10"/>
        <rFont val="Noto Sans CJK SC"/>
        <family val="2"/>
      </rPr>
      <t xml:space="preserve">令和</t>
    </r>
    <r>
      <rPr>
        <sz val="10"/>
        <rFont val="Arial"/>
        <family val="0"/>
        <charset val="1"/>
      </rPr>
      <t xml:space="preserve">4</t>
    </r>
    <r>
      <rPr>
        <sz val="10"/>
        <rFont val="Noto Sans CJK SC"/>
        <family val="2"/>
      </rPr>
      <t xml:space="preserve">年の国民健康・栄養調査では、</t>
    </r>
    <r>
      <rPr>
        <sz val="10"/>
        <rFont val="Arial"/>
        <family val="0"/>
        <charset val="1"/>
      </rPr>
      <t xml:space="preserve">20</t>
    </r>
    <r>
      <rPr>
        <sz val="10"/>
        <rFont val="Noto Sans CJK SC"/>
        <family val="2"/>
      </rPr>
      <t xml:space="preserve">歳以上で習慣的に喫煙している人の割合は</t>
    </r>
    <r>
      <rPr>
        <sz val="10"/>
        <rFont val="Arial"/>
        <family val="0"/>
        <charset val="1"/>
      </rPr>
      <t xml:space="preserve">14.8%</t>
    </r>
    <r>
      <rPr>
        <sz val="10"/>
        <rFont val="Noto Sans CJK SC"/>
        <family val="2"/>
      </rPr>
      <t xml:space="preserve">（男性</t>
    </r>
    <r>
      <rPr>
        <sz val="10"/>
        <rFont val="Arial"/>
        <family val="0"/>
        <charset val="1"/>
      </rPr>
      <t xml:space="preserve">24.8%</t>
    </r>
    <r>
      <rPr>
        <sz val="10"/>
        <rFont val="Noto Sans CJK SC"/>
        <family val="2"/>
      </rPr>
      <t xml:space="preserve">、女性</t>
    </r>
    <r>
      <rPr>
        <sz val="10"/>
        <rFont val="Arial"/>
        <family val="0"/>
        <charset val="1"/>
      </rPr>
      <t xml:space="preserve">6.2%</t>
    </r>
    <r>
      <rPr>
        <sz val="10"/>
        <rFont val="Noto Sans CJK SC"/>
        <family val="2"/>
      </rPr>
      <t xml:space="preserve">）で、平成</t>
    </r>
    <r>
      <rPr>
        <sz val="10"/>
        <rFont val="Arial"/>
        <family val="0"/>
        <charset val="1"/>
      </rPr>
      <t xml:space="preserve">22</t>
    </r>
    <r>
      <rPr>
        <sz val="10"/>
        <rFont val="Noto Sans CJK SC"/>
        <family val="2"/>
      </rPr>
      <t xml:space="preserve">年（</t>
    </r>
    <r>
      <rPr>
        <sz val="10"/>
        <rFont val="Arial"/>
        <family val="0"/>
        <charset val="1"/>
      </rPr>
      <t xml:space="preserve">19.5%</t>
    </r>
    <r>
      <rPr>
        <sz val="10"/>
        <rFont val="Noto Sans CJK SC"/>
        <family val="2"/>
      </rPr>
      <t xml:space="preserve">、男性</t>
    </r>
    <r>
      <rPr>
        <sz val="10"/>
        <rFont val="Arial"/>
        <family val="0"/>
        <charset val="1"/>
      </rPr>
      <t xml:space="preserve">32.2%</t>
    </r>
    <r>
      <rPr>
        <sz val="10"/>
        <rFont val="Noto Sans CJK SC"/>
        <family val="2"/>
      </rPr>
      <t xml:space="preserve">、女性</t>
    </r>
    <r>
      <rPr>
        <sz val="10"/>
        <rFont val="Arial"/>
        <family val="0"/>
        <charset val="1"/>
      </rPr>
      <t xml:space="preserve">8.4%</t>
    </r>
    <r>
      <rPr>
        <sz val="10"/>
        <rFont val="Noto Sans CJK SC"/>
        <family val="2"/>
      </rPr>
      <t xml:space="preserve">）から減り、直近</t>
    </r>
    <r>
      <rPr>
        <sz val="10"/>
        <rFont val="Arial"/>
        <family val="0"/>
        <charset val="1"/>
      </rPr>
      <t xml:space="preserve">10</t>
    </r>
    <r>
      <rPr>
        <sz val="10"/>
        <rFont val="Noto Sans CJK SC"/>
        <family val="2"/>
      </rPr>
      <t xml:space="preserve">年間で男女とも有意に減少した。</t>
    </r>
  </si>
  <si>
    <t xml:space="preserve">SRC-509</t>
  </si>
  <si>
    <r>
      <rPr>
        <sz val="10"/>
        <rFont val="Noto Sans CJK SC"/>
        <family val="2"/>
      </rPr>
      <t xml:space="preserve">厚生労働省</t>
    </r>
    <r>
      <rPr>
        <sz val="10"/>
        <rFont val="Arial"/>
        <family val="0"/>
        <charset val="1"/>
      </rPr>
      <t xml:space="preserve">. </t>
    </r>
    <r>
      <rPr>
        <sz val="10"/>
        <rFont val="Noto Sans CJK SC"/>
        <family val="2"/>
      </rPr>
      <t xml:space="preserve">令和</t>
    </r>
    <r>
      <rPr>
        <sz val="10"/>
        <rFont val="Arial"/>
        <family val="0"/>
        <charset val="1"/>
      </rPr>
      <t xml:space="preserve">4</t>
    </r>
    <r>
      <rPr>
        <sz val="10"/>
        <rFont val="Noto Sans CJK SC"/>
        <family val="2"/>
      </rPr>
      <t xml:space="preserve">年国民健康・栄養調査結果の概要（</t>
    </r>
    <r>
      <rPr>
        <sz val="10"/>
        <rFont val="Arial"/>
        <family val="0"/>
        <charset val="1"/>
      </rPr>
      <t xml:space="preserve">2024</t>
    </r>
    <r>
      <rPr>
        <sz val="10"/>
        <rFont val="Noto Sans CJK SC"/>
        <family val="2"/>
      </rPr>
      <t xml:space="preserve">年</t>
    </r>
    <r>
      <rPr>
        <sz val="10"/>
        <rFont val="Arial"/>
        <family val="0"/>
        <charset val="1"/>
      </rPr>
      <t xml:space="preserve">8</t>
    </r>
    <r>
      <rPr>
        <sz val="10"/>
        <rFont val="Noto Sans CJK SC"/>
        <family val="2"/>
      </rPr>
      <t xml:space="preserve">月</t>
    </r>
    <r>
      <rPr>
        <sz val="10"/>
        <rFont val="Arial"/>
        <family val="0"/>
        <charset val="1"/>
      </rPr>
      <t xml:space="preserve">28</t>
    </r>
    <r>
      <rPr>
        <sz val="10"/>
        <rFont val="Noto Sans CJK SC"/>
        <family val="2"/>
      </rPr>
      <t xml:space="preserve">日公表）</t>
    </r>
  </si>
  <si>
    <r>
      <rPr>
        <sz val="10"/>
        <rFont val="Noto Sans CJK SC"/>
        <family val="2"/>
      </rPr>
      <t xml:space="preserve">令和</t>
    </r>
    <r>
      <rPr>
        <sz val="10"/>
        <rFont val="Arial"/>
        <family val="0"/>
        <charset val="1"/>
      </rPr>
      <t xml:space="preserve">4</t>
    </r>
    <r>
      <rPr>
        <sz val="10"/>
        <rFont val="Noto Sans CJK SC"/>
        <family val="2"/>
      </rPr>
      <t xml:space="preserve">年の調査。令和</t>
    </r>
    <r>
      <rPr>
        <sz val="10"/>
        <rFont val="Arial"/>
        <family val="0"/>
        <charset val="1"/>
      </rPr>
      <t xml:space="preserve">5</t>
    </r>
    <r>
      <rPr>
        <sz val="10"/>
        <rFont val="Noto Sans CJK SC"/>
        <family val="2"/>
      </rPr>
      <t xml:space="preserve">年以降の調査で喫煙の項目が公表されているかは未確認。加熱式たばこの使用割合はこの資料に記載がない</t>
    </r>
  </si>
  <si>
    <t xml:space="preserve">RX-022</t>
  </si>
  <si>
    <r>
      <rPr>
        <sz val="10"/>
        <rFont val="Noto Sans CJK SC"/>
        <family val="2"/>
      </rPr>
      <t xml:space="preserve">令和</t>
    </r>
    <r>
      <rPr>
        <sz val="10"/>
        <rFont val="Arial"/>
        <family val="0"/>
        <charset val="1"/>
      </rPr>
      <t xml:space="preserve">4</t>
    </r>
    <r>
      <rPr>
        <sz val="10"/>
        <rFont val="Noto Sans CJK SC"/>
        <family val="2"/>
      </rPr>
      <t xml:space="preserve">年の国民健康・栄養調査では、受動喫煙の機会がある人の割合は平成</t>
    </r>
    <r>
      <rPr>
        <sz val="10"/>
        <rFont val="Arial"/>
        <family val="0"/>
        <charset val="1"/>
      </rPr>
      <t xml:space="preserve">15</t>
    </r>
    <r>
      <rPr>
        <sz val="10"/>
        <rFont val="Noto Sans CJK SC"/>
        <family val="2"/>
      </rPr>
      <t xml:space="preserve">年以降、家庭・職場・学校・飲食店のいずれでも有意に減っており、家庭では平成</t>
    </r>
    <r>
      <rPr>
        <sz val="10"/>
        <rFont val="Arial"/>
        <family val="0"/>
        <charset val="1"/>
      </rPr>
      <t xml:space="preserve">15</t>
    </r>
    <r>
      <rPr>
        <sz val="10"/>
        <rFont val="Noto Sans CJK SC"/>
        <family val="2"/>
      </rPr>
      <t xml:space="preserve">年の</t>
    </r>
    <r>
      <rPr>
        <sz val="10"/>
        <rFont val="Arial"/>
        <family val="0"/>
        <charset val="1"/>
      </rPr>
      <t xml:space="preserve">22.0%</t>
    </r>
    <r>
      <rPr>
        <sz val="10"/>
        <rFont val="Noto Sans CJK SC"/>
        <family val="2"/>
      </rPr>
      <t xml:space="preserve">から令和</t>
    </r>
    <r>
      <rPr>
        <sz val="10"/>
        <rFont val="Arial"/>
        <family val="0"/>
        <charset val="1"/>
      </rPr>
      <t xml:space="preserve">4</t>
    </r>
    <r>
      <rPr>
        <sz val="10"/>
        <rFont val="Noto Sans CJK SC"/>
        <family val="2"/>
      </rPr>
      <t xml:space="preserve">年の</t>
    </r>
    <r>
      <rPr>
        <sz val="10"/>
        <rFont val="Arial"/>
        <family val="0"/>
        <charset val="1"/>
      </rPr>
      <t xml:space="preserve">4.7%</t>
    </r>
    <r>
      <rPr>
        <sz val="10"/>
        <rFont val="Noto Sans CJK SC"/>
        <family val="2"/>
      </rPr>
      <t xml:space="preserve">になった。</t>
    </r>
  </si>
  <si>
    <r>
      <rPr>
        <sz val="10"/>
        <rFont val="Noto Sans CJK SC"/>
        <family val="2"/>
      </rPr>
      <t xml:space="preserve">令和</t>
    </r>
    <r>
      <rPr>
        <sz val="10"/>
        <rFont val="Arial"/>
        <family val="0"/>
        <charset val="1"/>
      </rPr>
      <t xml:space="preserve">4</t>
    </r>
    <r>
      <rPr>
        <sz val="10"/>
        <rFont val="Noto Sans CJK SC"/>
        <family val="2"/>
      </rPr>
      <t xml:space="preserve">年の調査</t>
    </r>
  </si>
  <si>
    <t xml:space="preserve">RX-023</t>
  </si>
  <si>
    <r>
      <rPr>
        <sz val="10"/>
        <rFont val="Noto Sans CJK SC"/>
        <family val="2"/>
      </rPr>
      <t xml:space="preserve">禁煙治療の保険算定（ニコチン依存症管理料）の対象は、ニコチン依存症のスクリーニングテスト（</t>
    </r>
    <r>
      <rPr>
        <sz val="10"/>
        <rFont val="Arial"/>
        <family val="0"/>
        <charset val="1"/>
      </rPr>
      <t xml:space="preserve">TDS</t>
    </r>
    <r>
      <rPr>
        <sz val="10"/>
        <rFont val="Noto Sans CJK SC"/>
        <family val="2"/>
      </rPr>
      <t xml:space="preserve">）でニコチン依存症と診断され、すぐに禁煙を希望して文書で治療に同意した人で、</t>
    </r>
    <r>
      <rPr>
        <sz val="10"/>
        <rFont val="Arial"/>
        <family val="0"/>
        <charset val="1"/>
      </rPr>
      <t xml:space="preserve">35</t>
    </r>
    <r>
      <rPr>
        <sz val="10"/>
        <rFont val="Noto Sans CJK SC"/>
        <family val="2"/>
      </rPr>
      <t xml:space="preserve">歳以上では喫煙指数（</t>
    </r>
    <r>
      <rPr>
        <sz val="10"/>
        <rFont val="Arial"/>
        <family val="0"/>
        <charset val="1"/>
      </rPr>
      <t xml:space="preserve">1</t>
    </r>
    <r>
      <rPr>
        <sz val="10"/>
        <rFont val="Noto Sans CJK SC"/>
        <family val="2"/>
      </rPr>
      <t xml:space="preserve">日の本数</t>
    </r>
    <r>
      <rPr>
        <sz val="10"/>
        <rFont val="Arial"/>
        <family val="0"/>
        <charset val="1"/>
      </rPr>
      <t xml:space="preserve">×</t>
    </r>
    <r>
      <rPr>
        <sz val="10"/>
        <rFont val="Noto Sans CJK SC"/>
        <family val="2"/>
      </rPr>
      <t xml:space="preserve">年数）</t>
    </r>
    <r>
      <rPr>
        <sz val="10"/>
        <rFont val="Arial"/>
        <family val="0"/>
        <charset val="1"/>
      </rPr>
      <t xml:space="preserve">200</t>
    </r>
    <r>
      <rPr>
        <sz val="10"/>
        <rFont val="Noto Sans CJK SC"/>
        <family val="2"/>
      </rPr>
      <t xml:space="preserve">以上も要件となる。平成</t>
    </r>
    <r>
      <rPr>
        <sz val="10"/>
        <rFont val="Arial"/>
        <family val="0"/>
        <charset val="1"/>
      </rPr>
      <t xml:space="preserve">28</t>
    </r>
    <r>
      <rPr>
        <sz val="10"/>
        <rFont val="Noto Sans CJK SC"/>
        <family val="2"/>
      </rPr>
      <t xml:space="preserve">年度の改定で、</t>
    </r>
    <r>
      <rPr>
        <sz val="10"/>
        <rFont val="Arial"/>
        <family val="0"/>
        <charset val="1"/>
      </rPr>
      <t xml:space="preserve">35</t>
    </r>
    <r>
      <rPr>
        <sz val="10"/>
        <rFont val="Noto Sans CJK SC"/>
        <family val="2"/>
      </rPr>
      <t xml:space="preserve">歳未満では喫煙指数の要件がなくなった。</t>
    </r>
  </si>
  <si>
    <t xml:space="preserve">SRC-510</t>
  </si>
  <si>
    <r>
      <rPr>
        <sz val="10"/>
        <rFont val="Noto Sans CJK SC"/>
        <family val="2"/>
      </rPr>
      <t xml:space="preserve">厚生労働省</t>
    </r>
    <r>
      <rPr>
        <sz val="10"/>
        <rFont val="Arial"/>
        <family val="0"/>
        <charset val="1"/>
      </rPr>
      <t xml:space="preserve">. </t>
    </r>
    <r>
      <rPr>
        <sz val="10"/>
        <rFont val="Noto Sans CJK SC"/>
        <family val="2"/>
      </rPr>
      <t xml:space="preserve">中央社会保険医療協議会 検</t>
    </r>
    <r>
      <rPr>
        <sz val="10"/>
        <rFont val="Arial"/>
        <family val="0"/>
        <charset val="1"/>
      </rPr>
      <t xml:space="preserve">-4-2</t>
    </r>
    <r>
      <rPr>
        <sz val="10"/>
        <rFont val="Noto Sans CJK SC"/>
        <family val="2"/>
      </rPr>
      <t xml:space="preserve">参考「平成</t>
    </r>
    <r>
      <rPr>
        <sz val="10"/>
        <rFont val="Arial"/>
        <family val="0"/>
        <charset val="1"/>
      </rPr>
      <t xml:space="preserve">28</t>
    </r>
    <r>
      <rPr>
        <sz val="10"/>
        <rFont val="Noto Sans CJK SC"/>
        <family val="2"/>
      </rPr>
      <t xml:space="preserve">年度診療報酬改定 重症化予防の取組の推進②（ニコチン依存症管理料の対象患者の拡大）」（平成</t>
    </r>
    <r>
      <rPr>
        <sz val="10"/>
        <rFont val="Arial"/>
        <family val="0"/>
        <charset val="1"/>
      </rPr>
      <t xml:space="preserve">29</t>
    </r>
    <r>
      <rPr>
        <sz val="10"/>
        <rFont val="Noto Sans CJK SC"/>
        <family val="2"/>
      </rPr>
      <t xml:space="preserve">年</t>
    </r>
    <r>
      <rPr>
        <sz val="10"/>
        <rFont val="Arial"/>
        <family val="0"/>
        <charset val="1"/>
      </rPr>
      <t xml:space="preserve">11</t>
    </r>
    <r>
      <rPr>
        <sz val="10"/>
        <rFont val="Noto Sans CJK SC"/>
        <family val="2"/>
      </rPr>
      <t xml:space="preserve">月</t>
    </r>
    <r>
      <rPr>
        <sz val="10"/>
        <rFont val="Arial"/>
        <family val="0"/>
        <charset val="1"/>
      </rPr>
      <t xml:space="preserve">10</t>
    </r>
    <r>
      <rPr>
        <sz val="10"/>
        <rFont val="Noto Sans CJK SC"/>
        <family val="2"/>
      </rPr>
      <t xml:space="preserve">日）</t>
    </r>
  </si>
  <si>
    <r>
      <rPr>
        <sz val="10"/>
        <rFont val="Noto Sans CJK SC"/>
        <family val="2"/>
      </rPr>
      <t xml:space="preserve">平成</t>
    </r>
    <r>
      <rPr>
        <sz val="10"/>
        <rFont val="Arial"/>
        <family val="0"/>
        <charset val="1"/>
      </rPr>
      <t xml:space="preserve">28</t>
    </r>
    <r>
      <rPr>
        <sz val="10"/>
        <rFont val="Noto Sans CJK SC"/>
        <family val="2"/>
      </rPr>
      <t xml:space="preserve">年度改定時点の中医協資料。</t>
    </r>
    <r>
      <rPr>
        <sz val="10"/>
        <rFont val="Arial"/>
        <family val="0"/>
        <charset val="1"/>
      </rPr>
      <t xml:space="preserve">TDS </t>
    </r>
    <r>
      <rPr>
        <sz val="10"/>
        <rFont val="Noto Sans CJK SC"/>
        <family val="2"/>
      </rPr>
      <t xml:space="preserve">の判定点数（</t>
    </r>
    <r>
      <rPr>
        <sz val="10"/>
        <rFont val="Arial"/>
        <family val="0"/>
        <charset val="1"/>
      </rPr>
      <t xml:space="preserve">5</t>
    </r>
    <r>
      <rPr>
        <sz val="10"/>
        <rFont val="Noto Sans CJK SC"/>
        <family val="2"/>
      </rPr>
      <t xml:space="preserve">点以上）は資料に記載がなく主張文に含めていない。令和</t>
    </r>
    <r>
      <rPr>
        <sz val="10"/>
        <rFont val="Arial"/>
        <family val="0"/>
        <charset val="1"/>
      </rPr>
      <t xml:space="preserve">6</t>
    </r>
    <r>
      <rPr>
        <sz val="10"/>
        <rFont val="Noto Sans CJK SC"/>
        <family val="2"/>
      </rPr>
      <t xml:space="preserve">年度改定後の要件、加熱式たばこの扱い、バレニクリンの供給状況は未確認</t>
    </r>
  </si>
  <si>
    <t xml:space="preserve">RX-024</t>
  </si>
  <si>
    <t xml:space="preserve">呼吸器疾患の統計</t>
  </si>
  <si>
    <r>
      <rPr>
        <sz val="10"/>
        <rFont val="Noto Sans CJK SC"/>
        <family val="2"/>
      </rPr>
      <t xml:space="preserve">令和</t>
    </r>
    <r>
      <rPr>
        <sz val="10"/>
        <rFont val="Arial"/>
        <family val="0"/>
        <charset val="1"/>
      </rPr>
      <t xml:space="preserve">6</t>
    </r>
    <r>
      <rPr>
        <sz val="10"/>
        <rFont val="Noto Sans CJK SC"/>
        <family val="2"/>
      </rPr>
      <t xml:space="preserve">年（</t>
    </r>
    <r>
      <rPr>
        <sz val="10"/>
        <rFont val="Arial"/>
        <family val="0"/>
        <charset val="1"/>
      </rPr>
      <t xml:space="preserve">2024</t>
    </r>
    <r>
      <rPr>
        <sz val="10"/>
        <rFont val="Noto Sans CJK SC"/>
        <family val="2"/>
      </rPr>
      <t xml:space="preserve">年）の人口動態統計では、肺炎が死因の第</t>
    </r>
    <r>
      <rPr>
        <sz val="10"/>
        <rFont val="Arial"/>
        <family val="0"/>
        <charset val="1"/>
      </rPr>
      <t xml:space="preserve">5</t>
    </r>
    <r>
      <rPr>
        <sz val="10"/>
        <rFont val="Noto Sans CJK SC"/>
        <family val="2"/>
      </rPr>
      <t xml:space="preserve">位（</t>
    </r>
    <r>
      <rPr>
        <sz val="10"/>
        <rFont val="Arial"/>
        <family val="0"/>
        <charset val="1"/>
      </rPr>
      <t xml:space="preserve">80,176</t>
    </r>
    <r>
      <rPr>
        <sz val="10"/>
        <rFont val="Noto Sans CJK SC"/>
        <family val="2"/>
      </rPr>
      <t xml:space="preserve">人、人口</t>
    </r>
    <r>
      <rPr>
        <sz val="10"/>
        <rFont val="Arial"/>
        <family val="0"/>
        <charset val="1"/>
      </rPr>
      <t xml:space="preserve">10</t>
    </r>
    <r>
      <rPr>
        <sz val="10"/>
        <rFont val="Noto Sans CJK SC"/>
        <family val="2"/>
      </rPr>
      <t xml:space="preserve">万対</t>
    </r>
    <r>
      <rPr>
        <sz val="10"/>
        <rFont val="Arial"/>
        <family val="0"/>
        <charset val="1"/>
      </rPr>
      <t xml:space="preserve">66.6</t>
    </r>
    <r>
      <rPr>
        <sz val="10"/>
        <rFont val="Noto Sans CJK SC"/>
        <family val="2"/>
      </rPr>
      <t xml:space="preserve">）、誤嚥性肺炎が第</t>
    </r>
    <r>
      <rPr>
        <sz val="10"/>
        <rFont val="Arial"/>
        <family val="0"/>
        <charset val="1"/>
      </rPr>
      <t xml:space="preserve">6</t>
    </r>
    <r>
      <rPr>
        <sz val="10"/>
        <rFont val="Noto Sans CJK SC"/>
        <family val="2"/>
      </rPr>
      <t xml:space="preserve">位（</t>
    </r>
    <r>
      <rPr>
        <sz val="10"/>
        <rFont val="Arial"/>
        <family val="0"/>
        <charset val="1"/>
      </rPr>
      <t xml:space="preserve">63,667</t>
    </r>
    <r>
      <rPr>
        <sz val="10"/>
        <rFont val="Noto Sans CJK SC"/>
        <family val="2"/>
      </rPr>
      <t xml:space="preserve">人、</t>
    </r>
    <r>
      <rPr>
        <sz val="10"/>
        <rFont val="Arial"/>
        <family val="0"/>
        <charset val="1"/>
      </rPr>
      <t xml:space="preserve">52.9</t>
    </r>
    <r>
      <rPr>
        <sz val="10"/>
        <rFont val="Noto Sans CJK SC"/>
        <family val="2"/>
      </rPr>
      <t xml:space="preserve">）、新型コロナウイルス感染症が第</t>
    </r>
    <r>
      <rPr>
        <sz val="10"/>
        <rFont val="Arial"/>
        <family val="0"/>
        <charset val="1"/>
      </rPr>
      <t xml:space="preserve">8</t>
    </r>
    <r>
      <rPr>
        <sz val="10"/>
        <rFont val="Noto Sans CJK SC"/>
        <family val="2"/>
      </rPr>
      <t xml:space="preserve">位（</t>
    </r>
    <r>
      <rPr>
        <sz val="10"/>
        <rFont val="Arial"/>
        <family val="0"/>
        <charset val="1"/>
      </rPr>
      <t xml:space="preserve">35,865</t>
    </r>
    <r>
      <rPr>
        <sz val="10"/>
        <rFont val="Noto Sans CJK SC"/>
        <family val="2"/>
      </rPr>
      <t xml:space="preserve">人）だった。</t>
    </r>
  </si>
  <si>
    <r>
      <rPr>
        <sz val="10"/>
        <rFont val="Noto Sans CJK SC"/>
        <family val="2"/>
      </rPr>
      <t xml:space="preserve">表から読み取り。令和</t>
    </r>
    <r>
      <rPr>
        <sz val="10"/>
        <rFont val="Arial"/>
        <family val="0"/>
        <charset val="1"/>
      </rPr>
      <t xml:space="preserve">7</t>
    </r>
    <r>
      <rPr>
        <sz val="10"/>
        <rFont val="Noto Sans CJK SC"/>
        <family val="2"/>
      </rPr>
      <t xml:space="preserve">年の確定数は</t>
    </r>
    <r>
      <rPr>
        <sz val="10"/>
        <rFont val="Arial"/>
        <family val="0"/>
        <charset val="1"/>
      </rPr>
      <t xml:space="preserve">2026</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30</t>
    </r>
    <r>
      <rPr>
        <sz val="10"/>
        <rFont val="Noto Sans CJK SC"/>
        <family val="2"/>
      </rPr>
      <t xml:space="preserve">日に公表されたが、死因別の死亡率などの詳細は</t>
    </r>
    <r>
      <rPr>
        <sz val="10"/>
        <rFont val="Arial"/>
        <family val="0"/>
        <charset val="1"/>
      </rPr>
      <t xml:space="preserve">2026</t>
    </r>
    <r>
      <rPr>
        <sz val="10"/>
        <rFont val="Noto Sans CJK SC"/>
        <family val="2"/>
      </rPr>
      <t xml:space="preserve">年</t>
    </r>
    <r>
      <rPr>
        <sz val="10"/>
        <rFont val="Arial"/>
        <family val="0"/>
        <charset val="1"/>
      </rPr>
      <t xml:space="preserve">11</t>
    </r>
    <r>
      <rPr>
        <sz val="10"/>
        <rFont val="Noto Sans CJK SC"/>
        <family val="2"/>
      </rPr>
      <t xml:space="preserve">月公表予定とされ、今回は令和</t>
    </r>
    <r>
      <rPr>
        <sz val="10"/>
        <rFont val="Arial"/>
        <family val="0"/>
        <charset val="1"/>
      </rPr>
      <t xml:space="preserve">6</t>
    </r>
    <r>
      <rPr>
        <sz val="10"/>
        <rFont val="Noto Sans CJK SC"/>
        <family val="2"/>
      </rPr>
      <t xml:space="preserve">年の値を使った</t>
    </r>
  </si>
  <si>
    <t xml:space="preserve">RX-025</t>
  </si>
  <si>
    <r>
      <rPr>
        <sz val="10"/>
        <rFont val="Noto Sans CJK SC"/>
        <family val="2"/>
      </rPr>
      <t xml:space="preserve">令和</t>
    </r>
    <r>
      <rPr>
        <sz val="10"/>
        <rFont val="Arial"/>
        <family val="0"/>
        <charset val="1"/>
      </rPr>
      <t xml:space="preserve">6</t>
    </r>
    <r>
      <rPr>
        <sz val="10"/>
        <rFont val="Noto Sans CJK SC"/>
        <family val="2"/>
      </rPr>
      <t xml:space="preserve">年（</t>
    </r>
    <r>
      <rPr>
        <sz val="10"/>
        <rFont val="Arial"/>
        <family val="0"/>
        <charset val="1"/>
      </rPr>
      <t xml:space="preserve">2024</t>
    </r>
    <r>
      <rPr>
        <sz val="10"/>
        <rFont val="Noto Sans CJK SC"/>
        <family val="2"/>
      </rPr>
      <t xml:space="preserve">年）の人口動態統計では、間質性肺疾患が男性の死因の第</t>
    </r>
    <r>
      <rPr>
        <sz val="10"/>
        <rFont val="Arial"/>
        <family val="0"/>
        <charset val="1"/>
      </rPr>
      <t xml:space="preserve">10</t>
    </r>
    <r>
      <rPr>
        <sz val="10"/>
        <rFont val="Noto Sans CJK SC"/>
        <family val="2"/>
      </rPr>
      <t xml:space="preserve">位で、死亡数は</t>
    </r>
    <r>
      <rPr>
        <sz val="10"/>
        <rFont val="Arial"/>
        <family val="0"/>
        <charset val="1"/>
      </rPr>
      <t xml:space="preserve">16,024</t>
    </r>
    <r>
      <rPr>
        <sz val="10"/>
        <rFont val="Noto Sans CJK SC"/>
        <family val="2"/>
      </rPr>
      <t xml:space="preserve">人（</t>
    </r>
    <r>
      <rPr>
        <sz val="10"/>
        <rFont val="Arial"/>
        <family val="0"/>
        <charset val="1"/>
      </rPr>
      <t xml:space="preserve">2023</t>
    </r>
    <r>
      <rPr>
        <sz val="10"/>
        <rFont val="Noto Sans CJK SC"/>
        <family val="2"/>
      </rPr>
      <t xml:space="preserve">年は</t>
    </r>
    <r>
      <rPr>
        <sz val="10"/>
        <rFont val="Arial"/>
        <family val="0"/>
        <charset val="1"/>
      </rPr>
      <t xml:space="preserve">15,516</t>
    </r>
    <r>
      <rPr>
        <sz val="10"/>
        <rFont val="Noto Sans CJK SC"/>
        <family val="2"/>
      </rPr>
      <t xml:space="preserve">人）だった。総数と女性の上位</t>
    </r>
    <r>
      <rPr>
        <sz val="10"/>
        <rFont val="Arial"/>
        <family val="0"/>
        <charset val="1"/>
      </rPr>
      <t xml:space="preserve">10</t>
    </r>
    <r>
      <rPr>
        <sz val="10"/>
        <rFont val="Noto Sans CJK SC"/>
        <family val="2"/>
      </rPr>
      <t xml:space="preserve">位には入っていない。</t>
    </r>
  </si>
  <si>
    <r>
      <rPr>
        <sz val="10"/>
        <rFont val="Noto Sans CJK SC"/>
        <family val="2"/>
      </rPr>
      <t xml:space="preserve">表から読み取り。</t>
    </r>
    <r>
      <rPr>
        <sz val="10"/>
        <rFont val="Arial"/>
        <family val="0"/>
        <charset val="1"/>
      </rPr>
      <t xml:space="preserve">COPD </t>
    </r>
    <r>
      <rPr>
        <sz val="10"/>
        <rFont val="Noto Sans CJK SC"/>
        <family val="2"/>
      </rPr>
      <t xml:space="preserve">は総数・男女とも上位</t>
    </r>
    <r>
      <rPr>
        <sz val="10"/>
        <rFont val="Arial"/>
        <family val="0"/>
        <charset val="1"/>
      </rPr>
      <t xml:space="preserve">10</t>
    </r>
    <r>
      <rPr>
        <sz val="10"/>
        <rFont val="Noto Sans CJK SC"/>
        <family val="2"/>
      </rPr>
      <t xml:space="preserve">位に入っておらず、この表では死亡数を確認できない</t>
    </r>
  </si>
  <si>
    <t xml:space="preserve">GN-001</t>
  </si>
  <si>
    <t xml:space="preserve">血尿</t>
  </si>
  <si>
    <r>
      <rPr>
        <sz val="10"/>
        <rFont val="Noto Sans CJK SC"/>
        <family val="2"/>
      </rPr>
      <t xml:space="preserve">顕微鏡的血尿は、適切に採取した尿の顕微鏡検査で赤血球</t>
    </r>
    <r>
      <rPr>
        <sz val="10"/>
        <rFont val="Arial"/>
        <family val="0"/>
        <charset val="1"/>
      </rPr>
      <t xml:space="preserve">3</t>
    </r>
    <r>
      <rPr>
        <sz val="10"/>
        <rFont val="Noto Sans CJK SC"/>
        <family val="2"/>
      </rPr>
      <t xml:space="preserve">個</t>
    </r>
    <r>
      <rPr>
        <sz val="10"/>
        <rFont val="Arial"/>
        <family val="0"/>
        <charset val="1"/>
      </rPr>
      <t xml:space="preserve">/HPF</t>
    </r>
    <r>
      <rPr>
        <sz val="10"/>
        <rFont val="Noto Sans CJK SC"/>
        <family val="2"/>
      </rPr>
      <t xml:space="preserve">以上を認めるものと定義される。米国の</t>
    </r>
    <r>
      <rPr>
        <sz val="10"/>
        <rFont val="Arial"/>
        <family val="0"/>
        <charset val="1"/>
      </rPr>
      <t xml:space="preserve">2025</t>
    </r>
    <r>
      <rPr>
        <sz val="10"/>
        <rFont val="Noto Sans CJK SC"/>
        <family val="2"/>
      </rPr>
      <t xml:space="preserve">年改訂ガイドラインでは、年齢と性、喫煙量、</t>
    </r>
    <r>
      <rPr>
        <sz val="10"/>
        <rFont val="Arial"/>
        <family val="0"/>
        <charset val="1"/>
      </rPr>
      <t xml:space="preserve">1</t>
    </r>
    <r>
      <rPr>
        <sz val="10"/>
        <rFont val="Noto Sans CJK SC"/>
        <family val="2"/>
      </rPr>
      <t xml:space="preserve">回の尿検査での赤血球数、肉眼的血尿の既往、尿路上皮癌の危険因子の有無で低リスク・中間リスク・高リスクに層別し、低リスクでは</t>
    </r>
    <r>
      <rPr>
        <sz val="10"/>
        <rFont val="Arial"/>
        <family val="0"/>
        <charset val="1"/>
      </rPr>
      <t xml:space="preserve">6</t>
    </r>
    <r>
      <rPr>
        <sz val="10"/>
        <rFont val="Noto Sans CJK SC"/>
        <family val="2"/>
      </rPr>
      <t xml:space="preserve">か月後の尿検査の再検、中間リスクでは膀胱鏡と腎超音波、高リスクでは膀胱鏡と上部尿路の軸位断画像（</t>
    </r>
    <r>
      <rPr>
        <sz val="10"/>
        <rFont val="Arial"/>
        <family val="0"/>
        <charset val="1"/>
      </rPr>
      <t xml:space="preserve">CT</t>
    </r>
    <r>
      <rPr>
        <sz val="10"/>
        <rFont val="Noto Sans CJK SC"/>
        <family val="2"/>
      </rPr>
      <t xml:space="preserve">尿路造影など）による評価を行う。</t>
    </r>
  </si>
  <si>
    <r>
      <rPr>
        <sz val="10"/>
        <rFont val="Noto Sans CJK SC"/>
        <family val="2"/>
      </rPr>
      <t xml:space="preserve">医学各論 Ⅷ</t>
    </r>
    <r>
      <rPr>
        <sz val="10"/>
        <rFont val="Arial"/>
        <family val="0"/>
        <charset val="1"/>
      </rPr>
      <t xml:space="preserve">-1-E-①</t>
    </r>
    <r>
      <rPr>
        <sz val="10"/>
        <rFont val="Noto Sans CJK SC"/>
        <family val="2"/>
      </rPr>
      <t xml:space="preserve">（血尿、</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</si>
  <si>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TBL-02-08-010 (id: JlAKpmc)</t>
    </r>
  </si>
  <si>
    <t xml:space="preserve">SRC-572</t>
  </si>
  <si>
    <t xml:space="preserve">Barocas DA, Lotan Y, Matulewicz RS, Raman JD, Westerman ME, Kirkby E, Pak L, Souter L. Updates to Microhematuria: AUA/SUFU Guideline (2025). J Urol. 2025;213(5):547-557</t>
  </si>
  <si>
    <t xml:space="preserve">10.1097/JU.0000000000004490</t>
  </si>
  <si>
    <t xml:space="preserve">40013563</t>
  </si>
  <si>
    <t xml:space="preserve">リスク層別の境界値（赤血球数・喫煙量など）はガイドラインの表から読み取ったものである（表から読み取り）。米国のガイドラインであり、日本の検尿・診療の基準と同一とは限らない。</t>
  </si>
  <si>
    <t xml:space="preserve">GN-002</t>
  </si>
  <si>
    <t xml:space="preserve">蛋白尿</t>
  </si>
  <si>
    <r>
      <rPr>
        <sz val="10"/>
        <rFont val="Noto Sans CJK SC"/>
        <family val="2"/>
      </rPr>
      <t xml:space="preserve">蛋白尿の評価では尿アルブミン</t>
    </r>
    <r>
      <rPr>
        <sz val="10"/>
        <rFont val="Arial"/>
        <family val="0"/>
        <charset val="1"/>
      </rPr>
      <t xml:space="preserve">/</t>
    </r>
    <r>
      <rPr>
        <sz val="10"/>
        <rFont val="Noto Sans CJK SC"/>
        <family val="2"/>
      </rPr>
      <t xml:space="preserve">クレアチニン比（</t>
    </r>
    <r>
      <rPr>
        <sz val="10"/>
        <rFont val="Arial"/>
        <family val="0"/>
        <charset val="1"/>
      </rPr>
      <t xml:space="preserve">ACR</t>
    </r>
    <r>
      <rPr>
        <sz val="10"/>
        <rFont val="Noto Sans CJK SC"/>
        <family val="2"/>
      </rPr>
      <t xml:space="preserve">）が用いられ、国際的な </t>
    </r>
    <r>
      <rPr>
        <sz val="10"/>
        <rFont val="Arial"/>
        <family val="0"/>
        <charset val="1"/>
      </rPr>
      <t xml:space="preserve">CKD </t>
    </r>
    <r>
      <rPr>
        <sz val="10"/>
        <rFont val="Noto Sans CJK SC"/>
        <family val="2"/>
      </rPr>
      <t xml:space="preserve">の枠組みではアルブミン尿は </t>
    </r>
    <r>
      <rPr>
        <sz val="10"/>
        <rFont val="Arial"/>
        <family val="0"/>
        <charset val="1"/>
      </rPr>
      <t xml:space="preserve">A1</t>
    </r>
    <r>
      <rPr>
        <sz val="10"/>
        <rFont val="Noto Sans CJK SC"/>
        <family val="2"/>
      </rPr>
      <t xml:space="preserve">（</t>
    </r>
    <r>
      <rPr>
        <sz val="10"/>
        <rFont val="Arial"/>
        <family val="0"/>
        <charset val="1"/>
      </rPr>
      <t xml:space="preserve">30 mg/g</t>
    </r>
    <r>
      <rPr>
        <sz val="10"/>
        <rFont val="Noto Sans CJK SC"/>
        <family val="2"/>
      </rPr>
      <t xml:space="preserve">未満）、</t>
    </r>
    <r>
      <rPr>
        <sz val="10"/>
        <rFont val="Arial"/>
        <family val="0"/>
        <charset val="1"/>
      </rPr>
      <t xml:space="preserve">A2</t>
    </r>
    <r>
      <rPr>
        <sz val="10"/>
        <rFont val="Noto Sans CJK SC"/>
        <family val="2"/>
      </rPr>
      <t xml:space="preserve">（</t>
    </r>
    <r>
      <rPr>
        <sz val="10"/>
        <rFont val="Arial"/>
        <family val="0"/>
        <charset val="1"/>
      </rPr>
      <t xml:space="preserve">30</t>
    </r>
    <r>
      <rPr>
        <sz val="10"/>
        <rFont val="Noto Sans CJK SC"/>
        <family val="2"/>
      </rPr>
      <t xml:space="preserve">〜</t>
    </r>
    <r>
      <rPr>
        <sz val="10"/>
        <rFont val="Arial"/>
        <family val="0"/>
        <charset val="1"/>
      </rPr>
      <t xml:space="preserve">300 mg/g</t>
    </r>
    <r>
      <rPr>
        <sz val="10"/>
        <rFont val="Noto Sans CJK SC"/>
        <family val="2"/>
      </rPr>
      <t xml:space="preserve">）、</t>
    </r>
    <r>
      <rPr>
        <sz val="10"/>
        <rFont val="Arial"/>
        <family val="0"/>
        <charset val="1"/>
      </rPr>
      <t xml:space="preserve">A3</t>
    </r>
    <r>
      <rPr>
        <sz val="10"/>
        <rFont val="Noto Sans CJK SC"/>
        <family val="2"/>
      </rPr>
      <t xml:space="preserve">（</t>
    </r>
    <r>
      <rPr>
        <sz val="10"/>
        <rFont val="Arial"/>
        <family val="0"/>
        <charset val="1"/>
      </rPr>
      <t xml:space="preserve">300 mg/g</t>
    </r>
    <r>
      <rPr>
        <sz val="10"/>
        <rFont val="Noto Sans CJK SC"/>
        <family val="2"/>
      </rPr>
      <t xml:space="preserve">を超える）の</t>
    </r>
    <r>
      <rPr>
        <sz val="10"/>
        <rFont val="Arial"/>
        <family val="0"/>
        <charset val="1"/>
      </rPr>
      <t xml:space="preserve">3</t>
    </r>
    <r>
      <rPr>
        <sz val="10"/>
        <rFont val="Noto Sans CJK SC"/>
        <family val="2"/>
      </rPr>
      <t xml:space="preserve">区分に分けられる。アルブミン尿の増加は腎障害のマーカーであり心血管リスクとも関連するため、一過性の増加の原因を除いたうえで持続性を確認し、糸球体濾過量の区分と組み合わせて評価する。</t>
    </r>
  </si>
  <si>
    <r>
      <rPr>
        <sz val="10"/>
        <rFont val="Noto Sans CJK SC"/>
        <family val="2"/>
      </rPr>
      <t xml:space="preserve">医学各論 Ⅷ</t>
    </r>
    <r>
      <rPr>
        <sz val="10"/>
        <rFont val="Arial"/>
        <family val="0"/>
        <charset val="1"/>
      </rPr>
      <t xml:space="preserve">-1-E-②</t>
    </r>
    <r>
      <rPr>
        <sz val="10"/>
        <rFont val="Noto Sans CJK SC"/>
        <family val="2"/>
      </rPr>
      <t xml:space="preserve">（蛋白尿、</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</si>
  <si>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TBL-02-08-011 (id: JlAKpmg)</t>
    </r>
  </si>
  <si>
    <t xml:space="preserve">SRC-573</t>
  </si>
  <si>
    <t xml:space="preserve">Kidney Disease: Improving Global Outcomes (KDIGO) CKD Work Group. KDIGO 2024 Clinical Practice Guideline for the Evaluation and Management of Chronic Kidney Disease. Kidney Int. 2024;105(4S):S117-S314</t>
  </si>
  <si>
    <t xml:space="preserve">10.1016/j.kint.2023.10.018</t>
  </si>
  <si>
    <t xml:space="preserve">38490803</t>
  </si>
  <si>
    <t xml:space="preserve">アルブミン尿区分の境界値はガイドラインの表から読み取ったものである（表から読み取り）。日本の特定健診などで用いる試験紙法による蛋白尿の判定とは方式が異なる。</t>
  </si>
  <si>
    <t xml:space="preserve">GN-003</t>
  </si>
  <si>
    <t xml:space="preserve">急性糸球体腎炎</t>
  </si>
  <si>
    <r>
      <rPr>
        <sz val="10"/>
        <rFont val="Noto Sans CJK SC"/>
        <family val="2"/>
      </rPr>
      <t xml:space="preserve">溶連菌感染後急性糸球体腎炎は、</t>
    </r>
    <r>
      <rPr>
        <sz val="10"/>
        <rFont val="Arial"/>
        <family val="0"/>
        <charset val="1"/>
      </rPr>
      <t xml:space="preserve">A</t>
    </r>
    <r>
      <rPr>
        <sz val="10"/>
        <rFont val="Noto Sans CJK SC"/>
        <family val="2"/>
      </rPr>
      <t xml:space="preserve">群溶連菌の感染後に急性腎炎症候群として発症する。小児の長期予後は一般に良好で、流行性と散発性の</t>
    </r>
    <r>
      <rPr>
        <sz val="10"/>
        <rFont val="Arial"/>
        <family val="0"/>
        <charset val="1"/>
      </rPr>
      <t xml:space="preserve">110</t>
    </r>
    <r>
      <rPr>
        <sz val="10"/>
        <rFont val="Noto Sans CJK SC"/>
        <family val="2"/>
      </rPr>
      <t xml:space="preserve">例を</t>
    </r>
    <r>
      <rPr>
        <sz val="10"/>
        <rFont val="Arial"/>
        <family val="0"/>
        <charset val="1"/>
      </rPr>
      <t xml:space="preserve">15</t>
    </r>
    <r>
      <rPr>
        <sz val="10"/>
        <rFont val="Noto Sans CJK SC"/>
        <family val="2"/>
      </rPr>
      <t xml:space="preserve">〜</t>
    </r>
    <r>
      <rPr>
        <sz val="10"/>
        <rFont val="Arial"/>
        <family val="0"/>
        <charset val="1"/>
      </rPr>
      <t xml:space="preserve">18</t>
    </r>
    <r>
      <rPr>
        <sz val="10"/>
        <rFont val="Noto Sans CJK SC"/>
        <family val="2"/>
      </rPr>
      <t xml:space="preserve">年間追跡した報告では、蛋白尿</t>
    </r>
    <r>
      <rPr>
        <sz val="10"/>
        <rFont val="Arial"/>
        <family val="0"/>
        <charset val="1"/>
      </rPr>
      <t xml:space="preserve">7.2%</t>
    </r>
    <r>
      <rPr>
        <sz val="10"/>
        <rFont val="Noto Sans CJK SC"/>
        <family val="2"/>
      </rPr>
      <t xml:space="preserve">、顕微鏡的血尿</t>
    </r>
    <r>
      <rPr>
        <sz val="10"/>
        <rFont val="Arial"/>
        <family val="0"/>
        <charset val="1"/>
      </rPr>
      <t xml:space="preserve">5.4%</t>
    </r>
    <r>
      <rPr>
        <sz val="10"/>
        <rFont val="Noto Sans CJK SC"/>
        <family val="2"/>
      </rPr>
      <t xml:space="preserve">、高血圧</t>
    </r>
    <r>
      <rPr>
        <sz val="10"/>
        <rFont val="Arial"/>
        <family val="0"/>
        <charset val="1"/>
      </rPr>
      <t xml:space="preserve">3.0%</t>
    </r>
    <r>
      <rPr>
        <sz val="10"/>
        <rFont val="Noto Sans CJK SC"/>
        <family val="2"/>
      </rPr>
      <t xml:space="preserve">、高窒素血症</t>
    </r>
    <r>
      <rPr>
        <sz val="10"/>
        <rFont val="Arial"/>
        <family val="0"/>
        <charset val="1"/>
      </rPr>
      <t xml:space="preserve">0.9%</t>
    </r>
    <r>
      <rPr>
        <sz val="10"/>
        <rFont val="Noto Sans CJK SC"/>
        <family val="2"/>
      </rPr>
      <t xml:space="preserve">にとどまり、一般人口とほぼ変わらなかった。一方、溶連菌感染が反復する環境にある集団では、後にアルブミン尿を呈する調整オッズ比が</t>
    </r>
    <r>
      <rPr>
        <sz val="10"/>
        <rFont val="Arial"/>
        <family val="0"/>
        <charset val="1"/>
      </rPr>
      <t xml:space="preserve">6.1</t>
    </r>
    <r>
      <rPr>
        <sz val="10"/>
        <rFont val="Noto Sans CJK SC"/>
        <family val="2"/>
      </rPr>
      <t xml:space="preserve">と高く、背景集団によって長期予後は異なる。</t>
    </r>
  </si>
  <si>
    <r>
      <rPr>
        <sz val="10"/>
        <rFont val="Noto Sans CJK SC"/>
        <family val="2"/>
      </rPr>
      <t xml:space="preserve">医学各論 Ⅷ</t>
    </r>
    <r>
      <rPr>
        <sz val="10"/>
        <rFont val="Arial"/>
        <family val="0"/>
        <charset val="1"/>
      </rPr>
      <t xml:space="preserve">-1-A-①</t>
    </r>
    <r>
      <rPr>
        <sz val="10"/>
        <rFont val="Noto Sans CJK SC"/>
        <family val="2"/>
      </rPr>
      <t xml:space="preserve">（急性糸球体腎炎、</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</si>
  <si>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TBL-01-00-321 (id: Jlvnl9M)</t>
    </r>
  </si>
  <si>
    <t xml:space="preserve">SRC-574</t>
  </si>
  <si>
    <t xml:space="preserve">Rodriguez-Iturbe B, Musser JM. The current state of poststreptococcal glomerulonephritis. J Am Soc Nephrol. 2008;19(10):1855-1864</t>
  </si>
  <si>
    <t xml:space="preserve">10.1681/ASN.2008010092</t>
  </si>
  <si>
    <t xml:space="preserve">18667731</t>
  </si>
  <si>
    <t xml:space="preserve">長期予後の数値は著者らの単一コホートに基づくもので、成人の発症例や腎機能低下を伴う例では経過が異なる。出典のライセンスは未確認である。</t>
  </si>
  <si>
    <t xml:space="preserve">GN-004</t>
  </si>
  <si>
    <t xml:space="preserve">感染に関連する急性糸球体腎炎では、なお続いている感染への治療と、浮腫・高血圧・体液過剰に対する支持療法が管理の中心となり、典型的な経過をたどる溶連菌感染後糸球体腎炎に対して免疫抑制療法は用いない。国際ガイドラインは感染関連糸球体腎炎を独立した領域として扱い、診断、予後、治療、特殊な状況という枠組みで推奨を示している。</t>
  </si>
  <si>
    <t xml:space="preserve">SRC-571</t>
  </si>
  <si>
    <t xml:space="preserve">Kidney Disease: Improving Global Outcomes (KDIGO) Glomerular Diseases Work Group. KDIGO 2021 Clinical Practice Guideline for the Management of Glomerular Diseases. Kidney Int. 2021;100(4S):S1-S276</t>
  </si>
  <si>
    <t xml:space="preserve">10.1016/j.kint.2021.05.021</t>
  </si>
  <si>
    <t xml:space="preserve">34556256</t>
  </si>
  <si>
    <t xml:space="preserve">本カードはガイドラインの一般原則であり、個別の薬剤名と用量は記載していない。支持療法で用いる利尿薬や降圧薬は国内承認薬であるが、個別製剤の適応確認はしていない。半月体形成を伴うなど非典型的な経過では扱いが異なる。</t>
  </si>
  <si>
    <t xml:space="preserve">GN-005</t>
  </si>
  <si>
    <t xml:space="preserve">急速進行性糸球体腎炎症候群</t>
  </si>
  <si>
    <r>
      <rPr>
        <sz val="10"/>
        <rFont val="Noto Sans CJK SC"/>
        <family val="2"/>
      </rPr>
      <t xml:space="preserve">急速進行性糸球体腎炎は、数週から数か月の経過で腎機能が急速に低下する臨床症候群で、腎生検では半月体形成を特徴とする。機序により、抗糸球体基底膜（抗</t>
    </r>
    <r>
      <rPr>
        <sz val="10"/>
        <rFont val="Arial"/>
        <family val="0"/>
        <charset val="1"/>
      </rPr>
      <t xml:space="preserve">GBM</t>
    </r>
    <r>
      <rPr>
        <sz val="10"/>
        <rFont val="Noto Sans CJK SC"/>
        <family val="2"/>
      </rPr>
      <t xml:space="preserve">）抗体型、免疫複合体型、免疫沈着の乏しい </t>
    </r>
    <r>
      <rPr>
        <sz val="10"/>
        <rFont val="Arial"/>
        <family val="0"/>
        <charset val="1"/>
      </rPr>
      <t xml:space="preserve">pauci-immune </t>
    </r>
    <r>
      <rPr>
        <sz val="10"/>
        <rFont val="Noto Sans CJK SC"/>
        <family val="2"/>
      </rPr>
      <t xml:space="preserve">型（多くは </t>
    </r>
    <r>
      <rPr>
        <sz val="10"/>
        <rFont val="Arial"/>
        <family val="0"/>
        <charset val="1"/>
      </rPr>
      <t xml:space="preserve">ANCA </t>
    </r>
    <r>
      <rPr>
        <sz val="10"/>
        <rFont val="Noto Sans CJK SC"/>
        <family val="2"/>
      </rPr>
      <t xml:space="preserve">関連血管炎）に分類され、治療方針が異なるため、</t>
    </r>
    <r>
      <rPr>
        <sz val="10"/>
        <rFont val="Arial"/>
        <family val="0"/>
        <charset val="1"/>
      </rPr>
      <t xml:space="preserve">ANCA </t>
    </r>
    <r>
      <rPr>
        <sz val="10"/>
        <rFont val="Noto Sans CJK SC"/>
        <family val="2"/>
      </rPr>
      <t xml:space="preserve">や抗</t>
    </r>
    <r>
      <rPr>
        <sz val="10"/>
        <rFont val="Arial"/>
        <family val="0"/>
        <charset val="1"/>
      </rPr>
      <t xml:space="preserve">GBM</t>
    </r>
    <r>
      <rPr>
        <sz val="10"/>
        <rFont val="Noto Sans CJK SC"/>
        <family val="2"/>
      </rPr>
      <t xml:space="preserve">抗体、補体などの血清学と腎生検による早期の鑑別が重要である。</t>
    </r>
  </si>
  <si>
    <r>
      <rPr>
        <sz val="10"/>
        <rFont val="Noto Sans CJK SC"/>
        <family val="2"/>
      </rPr>
      <t xml:space="preserve">医学各論 Ⅷ</t>
    </r>
    <r>
      <rPr>
        <sz val="10"/>
        <rFont val="Arial"/>
        <family val="0"/>
        <charset val="1"/>
      </rPr>
      <t xml:space="preserve">-1-A-②</t>
    </r>
    <r>
      <rPr>
        <sz val="10"/>
        <rFont val="Noto Sans CJK SC"/>
        <family val="2"/>
      </rPr>
      <t xml:space="preserve">（急速進行性糸球体腎炎症候群、</t>
    </r>
    <r>
      <rPr>
        <sz val="10"/>
        <rFont val="Arial"/>
        <family val="0"/>
        <charset val="1"/>
      </rPr>
      <t xml:space="preserve">a</t>
    </r>
    <r>
      <rPr>
        <sz val="10"/>
        <rFont val="Noto Sans CJK SC"/>
        <family val="2"/>
      </rPr>
      <t xml:space="preserve">）</t>
    </r>
  </si>
  <si>
    <t xml:space="preserve">PS-02-09-05 (id: JkxnuRs)</t>
  </si>
  <si>
    <t xml:space="preserve">分類の枠組みはガイドラインに基づく。各型の頻度は年齢と地域で異なり、本カードでは頻度の数値は扱っていない。</t>
  </si>
  <si>
    <t xml:space="preserve">GN-006</t>
  </si>
  <si>
    <r>
      <rPr>
        <sz val="10"/>
        <rFont val="Noto Sans CJK SC"/>
        <family val="2"/>
      </rPr>
      <t xml:space="preserve">重症の </t>
    </r>
    <r>
      <rPr>
        <sz val="10"/>
        <rFont val="Arial"/>
        <family val="0"/>
        <charset val="1"/>
      </rPr>
      <t xml:space="preserve">ANCA </t>
    </r>
    <r>
      <rPr>
        <sz val="10"/>
        <rFont val="Noto Sans CJK SC"/>
        <family val="2"/>
      </rPr>
      <t xml:space="preserve">関連血管炎（糸球体濾過量</t>
    </r>
    <r>
      <rPr>
        <sz val="10"/>
        <rFont val="Arial"/>
        <family val="0"/>
        <charset val="1"/>
      </rPr>
      <t xml:space="preserve">50 mL/min/1.73 m2</t>
    </r>
    <r>
      <rPr>
        <sz val="10"/>
        <rFont val="Noto Sans CJK SC"/>
        <family val="2"/>
      </rPr>
      <t xml:space="preserve">未満またはびまん性肺出血）を対象とした国際共同ランダム化試験（</t>
    </r>
    <r>
      <rPr>
        <sz val="10"/>
        <rFont val="Arial"/>
        <family val="0"/>
        <charset val="1"/>
      </rPr>
      <t xml:space="preserve">704</t>
    </r>
    <r>
      <rPr>
        <sz val="10"/>
        <rFont val="Noto Sans CJK SC"/>
        <family val="2"/>
      </rPr>
      <t xml:space="preserve">例）では、血漿交換を行っても死亡または末期腎不全の複合転帰は減らなかった（</t>
    </r>
    <r>
      <rPr>
        <sz val="10"/>
        <rFont val="Arial"/>
        <family val="0"/>
        <charset val="1"/>
      </rPr>
      <t xml:space="preserve">28.4% </t>
    </r>
    <r>
      <rPr>
        <sz val="10"/>
        <rFont val="Noto Sans CJK SC"/>
        <family val="2"/>
      </rPr>
      <t xml:space="preserve">対 </t>
    </r>
    <r>
      <rPr>
        <sz val="10"/>
        <rFont val="Arial"/>
        <family val="0"/>
        <charset val="1"/>
      </rPr>
      <t xml:space="preserve">31.0%</t>
    </r>
    <r>
      <rPr>
        <sz val="10"/>
        <rFont val="Noto Sans CJK SC"/>
        <family val="2"/>
      </rPr>
      <t xml:space="preserve">、ハザード比</t>
    </r>
    <r>
      <rPr>
        <sz val="10"/>
        <rFont val="Arial"/>
        <family val="0"/>
        <charset val="1"/>
      </rPr>
      <t xml:space="preserve">0.86</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0.65</t>
    </r>
    <r>
      <rPr>
        <sz val="10"/>
        <rFont val="Noto Sans CJK SC"/>
        <family val="2"/>
      </rPr>
      <t xml:space="preserve">〜</t>
    </r>
    <r>
      <rPr>
        <sz val="10"/>
        <rFont val="Arial"/>
        <family val="0"/>
        <charset val="1"/>
      </rPr>
      <t xml:space="preserve">1.13</t>
    </r>
    <r>
      <rPr>
        <sz val="10"/>
        <rFont val="Noto Sans CJK SC"/>
        <family val="2"/>
      </rPr>
      <t xml:space="preserve">）。経口グルココルチコイドの減量レジメンは標準量レジメンに対して非劣性で、</t>
    </r>
    <r>
      <rPr>
        <sz val="10"/>
        <rFont val="Arial"/>
        <family val="0"/>
        <charset val="1"/>
      </rPr>
      <t xml:space="preserve">1</t>
    </r>
    <r>
      <rPr>
        <sz val="10"/>
        <rFont val="Noto Sans CJK SC"/>
        <family val="2"/>
      </rPr>
      <t xml:space="preserve">年以内の重篤な感染症は減量群で少なかった（発生率比</t>
    </r>
    <r>
      <rPr>
        <sz val="10"/>
        <rFont val="Arial"/>
        <family val="0"/>
        <charset val="1"/>
      </rPr>
      <t xml:space="preserve">0.69</t>
    </r>
    <r>
      <rPr>
        <sz val="10"/>
        <rFont val="Noto Sans CJK SC"/>
        <family val="2"/>
      </rPr>
      <t xml:space="preserve">）。</t>
    </r>
  </si>
  <si>
    <t xml:space="preserve">SRC-575</t>
  </si>
  <si>
    <t xml:space="preserve">Walsh M, Merkel PA, Peh CA, Szpirt W, Puéchal X, Fujimoto S, et al. Plasma Exchange and Glucocorticoids in Severe ANCA-Associated Vasculitis. N Engl J Med. 2020;382(7):622-631</t>
  </si>
  <si>
    <t xml:space="preserve">10.1056/NEJMoa1803537</t>
  </si>
  <si>
    <t xml:space="preserve">32053298</t>
  </si>
  <si>
    <r>
      <rPr>
        <sz val="10"/>
        <rFont val="Noto Sans CJK SC"/>
        <family val="2"/>
      </rPr>
      <t xml:space="preserve">グルココルチコイドは国内承認薬だが、本試験の減量レジメンそのものの国内の適応・保険適用は未確認である。抗</t>
    </r>
    <r>
      <rPr>
        <sz val="10"/>
        <rFont val="Arial"/>
        <family val="0"/>
        <charset val="1"/>
      </rPr>
      <t xml:space="preserve">GBM</t>
    </r>
    <r>
      <rPr>
        <sz val="10"/>
        <rFont val="Noto Sans CJK SC"/>
        <family val="2"/>
      </rPr>
      <t xml:space="preserve">抗体型など対象外の病型にはこの結果をそのまま当てはめない。</t>
    </r>
  </si>
  <si>
    <t xml:space="preserve">GN-007</t>
  </si>
  <si>
    <r>
      <rPr>
        <sz val="10"/>
        <rFont val="Arial"/>
        <family val="0"/>
        <charset val="1"/>
      </rPr>
      <t xml:space="preserve">IgA</t>
    </r>
    <r>
      <rPr>
        <sz val="10"/>
        <rFont val="Noto Sans CJK SC"/>
        <family val="2"/>
      </rPr>
      <t xml:space="preserve">腎症</t>
    </r>
  </si>
  <si>
    <r>
      <rPr>
        <sz val="10"/>
        <rFont val="Arial"/>
        <family val="0"/>
        <charset val="1"/>
      </rPr>
      <t xml:space="preserve">IgA</t>
    </r>
    <r>
      <rPr>
        <sz val="10"/>
        <rFont val="Noto Sans CJK SC"/>
        <family val="2"/>
      </rPr>
      <t xml:space="preserve">腎症は世界で最も多い原発性の慢性糸球体疾患で、診断の決め手は糸球体メサンギウムに </t>
    </r>
    <r>
      <rPr>
        <sz val="10"/>
        <rFont val="Arial"/>
        <family val="0"/>
        <charset val="1"/>
      </rPr>
      <t xml:space="preserve">IgA </t>
    </r>
    <r>
      <rPr>
        <sz val="10"/>
        <rFont val="Noto Sans CJK SC"/>
        <family val="2"/>
      </rPr>
      <t xml:space="preserve">が優位に沈着することである。蛍光抗体法では </t>
    </r>
    <r>
      <rPr>
        <sz val="10"/>
        <rFont val="Arial"/>
        <family val="0"/>
        <charset val="1"/>
      </rPr>
      <t xml:space="preserve">IgA </t>
    </r>
    <r>
      <rPr>
        <sz val="10"/>
        <rFont val="Noto Sans CJK SC"/>
        <family val="2"/>
      </rPr>
      <t xml:space="preserve">が単独で、または </t>
    </r>
    <r>
      <rPr>
        <sz val="10"/>
        <rFont val="Arial"/>
        <family val="0"/>
        <charset val="1"/>
      </rPr>
      <t xml:space="preserve">IgG </t>
    </r>
    <r>
      <rPr>
        <sz val="10"/>
        <rFont val="Noto Sans CJK SC"/>
        <family val="2"/>
      </rPr>
      <t xml:space="preserve">や </t>
    </r>
    <r>
      <rPr>
        <sz val="10"/>
        <rFont val="Arial"/>
        <family val="0"/>
        <charset val="1"/>
      </rPr>
      <t xml:space="preserve">IgM </t>
    </r>
    <r>
      <rPr>
        <sz val="10"/>
        <rFont val="Noto Sans CJK SC"/>
        <family val="2"/>
      </rPr>
      <t xml:space="preserve">を伴って沈着し、補体 </t>
    </r>
    <r>
      <rPr>
        <sz val="10"/>
        <rFont val="Arial"/>
        <family val="0"/>
        <charset val="1"/>
      </rPr>
      <t xml:space="preserve">C3 </t>
    </r>
    <r>
      <rPr>
        <sz val="10"/>
        <rFont val="Noto Sans CJK SC"/>
        <family val="2"/>
      </rPr>
      <t xml:space="preserve">とプロペルジンはほぼ常にみられる一方、</t>
    </r>
    <r>
      <rPr>
        <sz val="10"/>
        <rFont val="Arial"/>
        <family val="0"/>
        <charset val="1"/>
      </rPr>
      <t xml:space="preserve">C1q </t>
    </r>
    <r>
      <rPr>
        <sz val="10"/>
        <rFont val="Noto Sans CJK SC"/>
        <family val="2"/>
      </rPr>
      <t xml:space="preserve">は通常みられない。臨床像は、上気道感染に伴う肉眼的血尿から検尿異常のみの例まで幅広い。</t>
    </r>
  </si>
  <si>
    <r>
      <rPr>
        <sz val="10"/>
        <rFont val="Noto Sans CJK SC"/>
        <family val="2"/>
      </rPr>
      <t xml:space="preserve">医学各論 Ⅷ</t>
    </r>
    <r>
      <rPr>
        <sz val="10"/>
        <rFont val="Arial"/>
        <family val="0"/>
        <charset val="1"/>
      </rPr>
      <t xml:space="preserve">-1-A-③</t>
    </r>
    <r>
      <rPr>
        <sz val="10"/>
        <rFont val="Noto Sans CJK SC"/>
        <family val="2"/>
      </rPr>
      <t xml:space="preserve">（慢性糸球体腎炎、</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</si>
  <si>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TBL-01-00-322 (id: Jlvnl9U)</t>
    </r>
  </si>
  <si>
    <t xml:space="preserve">SRC-576</t>
  </si>
  <si>
    <t xml:space="preserve">Wyatt RJ, Julian BA. IgA nephropathy. N Engl J Med. 2013;368(25):2402-2414</t>
  </si>
  <si>
    <t xml:space="preserve">10.1056/NEJMra1206793</t>
  </si>
  <si>
    <t xml:space="preserve">23782179</t>
  </si>
  <si>
    <t xml:space="preserve">免疫グロブリン沈着の内訳の頻度は施設により大きく異なることが本文に記されている。診断には腎生検が必要である。</t>
  </si>
  <si>
    <t xml:space="preserve">GN-008</t>
  </si>
  <si>
    <r>
      <rPr>
        <sz val="10"/>
        <rFont val="Noto Sans CJK SC"/>
        <family val="2"/>
      </rPr>
      <t xml:space="preserve">進行リスクの高い </t>
    </r>
    <r>
      <rPr>
        <sz val="10"/>
        <rFont val="Arial"/>
        <family val="0"/>
        <charset val="1"/>
      </rPr>
      <t xml:space="preserve">IgA </t>
    </r>
    <r>
      <rPr>
        <sz val="10"/>
        <rFont val="Noto Sans CJK SC"/>
        <family val="2"/>
      </rPr>
      <t xml:space="preserve">腎症（蛋白尿</t>
    </r>
    <r>
      <rPr>
        <sz val="10"/>
        <rFont val="Arial"/>
        <family val="0"/>
        <charset val="1"/>
      </rPr>
      <t xml:space="preserve">1 g/</t>
    </r>
    <r>
      <rPr>
        <sz val="10"/>
        <rFont val="Noto Sans CJK SC"/>
        <family val="2"/>
      </rPr>
      <t xml:space="preserve">日以上が最適化した支持療法を</t>
    </r>
    <r>
      <rPr>
        <sz val="10"/>
        <rFont val="Arial"/>
        <family val="0"/>
        <charset val="1"/>
      </rPr>
      <t xml:space="preserve">3</t>
    </r>
    <r>
      <rPr>
        <sz val="10"/>
        <rFont val="Noto Sans CJK SC"/>
        <family val="2"/>
      </rPr>
      <t xml:space="preserve">か月以上行った後も持続する例）を対象とした国際共同ランダム化試験（</t>
    </r>
    <r>
      <rPr>
        <sz val="10"/>
        <rFont val="Arial"/>
        <family val="0"/>
        <charset val="1"/>
      </rPr>
      <t xml:space="preserve">503</t>
    </r>
    <r>
      <rPr>
        <sz val="10"/>
        <rFont val="Noto Sans CJK SC"/>
        <family val="2"/>
      </rPr>
      <t xml:space="preserve">例）では、経口メチルプレドニゾロンを</t>
    </r>
    <r>
      <rPr>
        <sz val="10"/>
        <rFont val="Arial"/>
        <family val="0"/>
        <charset val="1"/>
      </rPr>
      <t xml:space="preserve">6</t>
    </r>
    <r>
      <rPr>
        <sz val="10"/>
        <rFont val="Noto Sans CJK SC"/>
        <family val="2"/>
      </rPr>
      <t xml:space="preserve">〜</t>
    </r>
    <r>
      <rPr>
        <sz val="10"/>
        <rFont val="Arial"/>
        <family val="0"/>
        <charset val="1"/>
      </rPr>
      <t xml:space="preserve">9</t>
    </r>
    <r>
      <rPr>
        <sz val="10"/>
        <rFont val="Noto Sans CJK SC"/>
        <family val="2"/>
      </rPr>
      <t xml:space="preserve">か月間投与した群で、推算糸球体濾過量の</t>
    </r>
    <r>
      <rPr>
        <sz val="10"/>
        <rFont val="Arial"/>
        <family val="0"/>
        <charset val="1"/>
      </rPr>
      <t xml:space="preserve">40%</t>
    </r>
    <r>
      <rPr>
        <sz val="10"/>
        <rFont val="Noto Sans CJK SC"/>
        <family val="2"/>
      </rPr>
      <t xml:space="preserve">低下・腎不全・腎疾患による死亡の複合転帰が少なかった（</t>
    </r>
    <r>
      <rPr>
        <sz val="10"/>
        <rFont val="Arial"/>
        <family val="0"/>
        <charset val="1"/>
      </rPr>
      <t xml:space="preserve">28.8% </t>
    </r>
    <r>
      <rPr>
        <sz val="10"/>
        <rFont val="Noto Sans CJK SC"/>
        <family val="2"/>
      </rPr>
      <t xml:space="preserve">対 </t>
    </r>
    <r>
      <rPr>
        <sz val="10"/>
        <rFont val="Arial"/>
        <family val="0"/>
        <charset val="1"/>
      </rPr>
      <t xml:space="preserve">43.1%</t>
    </r>
    <r>
      <rPr>
        <sz val="10"/>
        <rFont val="Noto Sans CJK SC"/>
        <family val="2"/>
      </rPr>
      <t xml:space="preserve">、ハザード比</t>
    </r>
    <r>
      <rPr>
        <sz val="10"/>
        <rFont val="Arial"/>
        <family val="0"/>
        <charset val="1"/>
      </rPr>
      <t xml:space="preserve">0.53</t>
    </r>
    <r>
      <rPr>
        <sz val="10"/>
        <rFont val="Noto Sans CJK SC"/>
        <family val="2"/>
      </rPr>
      <t xml:space="preserve">）。一方、重篤な有害事象はメチルプレドニゾロン群で多く（</t>
    </r>
    <r>
      <rPr>
        <sz val="10"/>
        <rFont val="Arial"/>
        <family val="0"/>
        <charset val="1"/>
      </rPr>
      <t xml:space="preserve">10.9% </t>
    </r>
    <r>
      <rPr>
        <sz val="10"/>
        <rFont val="Noto Sans CJK SC"/>
        <family val="2"/>
      </rPr>
      <t xml:space="preserve">対 </t>
    </r>
    <r>
      <rPr>
        <sz val="10"/>
        <rFont val="Arial"/>
        <family val="0"/>
        <charset val="1"/>
      </rPr>
      <t xml:space="preserve">2.8%</t>
    </r>
    <r>
      <rPr>
        <sz val="10"/>
        <rFont val="Noto Sans CJK SC"/>
        <family val="2"/>
      </rPr>
      <t xml:space="preserve">）、とくに高用量レジメンで重篤な感染症が増えた。</t>
    </r>
  </si>
  <si>
    <t xml:space="preserve">SRC-577</t>
  </si>
  <si>
    <t xml:space="preserve">Lv J, Wong MG, Hladunewich MA, Jha V, Hooi LS, Monaghan H, et al. Effect of Oral Methylprednisolone on Decline in Kidney Function or Kidney Failure in Patients With IgA Nephropathy: The TESTING Randomized Clinical Trial. JAMA. 2022;327(19):1888-1898</t>
  </si>
  <si>
    <t xml:space="preserve">10.1001/jama.2022.5368</t>
  </si>
  <si>
    <t xml:space="preserve">35579642</t>
  </si>
  <si>
    <r>
      <rPr>
        <sz val="10"/>
        <rFont val="Noto Sans CJK SC"/>
        <family val="2"/>
      </rPr>
      <t xml:space="preserve">メチルプレドニゾロンは国内承認薬だが、</t>
    </r>
    <r>
      <rPr>
        <sz val="10"/>
        <rFont val="Arial"/>
        <family val="0"/>
        <charset val="1"/>
      </rPr>
      <t xml:space="preserve">IgA</t>
    </r>
    <r>
      <rPr>
        <sz val="10"/>
        <rFont val="Noto Sans CJK SC"/>
        <family val="2"/>
      </rPr>
      <t xml:space="preserve">腎症に対する国内の適応・保険適用は未確認である。試験では途中で用量が減量レジメンに変更されており、用いる場合は利益と感染症のリスクを個別に評価する必要がある。</t>
    </r>
  </si>
  <si>
    <t xml:space="preserve">GN-009</t>
  </si>
  <si>
    <r>
      <rPr>
        <sz val="10"/>
        <rFont val="Arial"/>
        <family val="0"/>
        <charset val="1"/>
      </rPr>
      <t xml:space="preserve">IgA</t>
    </r>
    <r>
      <rPr>
        <sz val="10"/>
        <rFont val="Noto Sans CJK SC"/>
        <family val="2"/>
      </rPr>
      <t xml:space="preserve">腎症の </t>
    </r>
    <r>
      <rPr>
        <sz val="10"/>
        <rFont val="Arial"/>
        <family val="0"/>
        <charset val="1"/>
      </rPr>
      <t xml:space="preserve">Oxford </t>
    </r>
    <r>
      <rPr>
        <sz val="10"/>
        <rFont val="Noto Sans CJK SC"/>
        <family val="2"/>
      </rPr>
      <t xml:space="preserve">分類は、</t>
    </r>
    <r>
      <rPr>
        <sz val="10"/>
        <rFont val="Arial"/>
        <family val="0"/>
        <charset val="1"/>
      </rPr>
      <t xml:space="preserve">2016</t>
    </r>
    <r>
      <rPr>
        <sz val="10"/>
        <rFont val="Noto Sans CJK SC"/>
        <family val="2"/>
      </rPr>
      <t xml:space="preserve">年の改訂で従来の </t>
    </r>
    <r>
      <rPr>
        <sz val="10"/>
        <rFont val="Arial"/>
        <family val="0"/>
        <charset val="1"/>
      </rPr>
      <t xml:space="preserve">MEST </t>
    </r>
    <r>
      <rPr>
        <sz val="10"/>
        <rFont val="Noto Sans CJK SC"/>
        <family val="2"/>
      </rPr>
      <t xml:space="preserve">スコアに半月体（</t>
    </r>
    <r>
      <rPr>
        <sz val="10"/>
        <rFont val="Arial"/>
        <family val="0"/>
        <charset val="1"/>
      </rPr>
      <t xml:space="preserve">C</t>
    </r>
    <r>
      <rPr>
        <sz val="10"/>
        <rFont val="Noto Sans CJK SC"/>
        <family val="2"/>
      </rPr>
      <t xml:space="preserve">）が加わり、</t>
    </r>
    <r>
      <rPr>
        <sz val="10"/>
        <rFont val="Arial"/>
        <family val="0"/>
        <charset val="1"/>
      </rPr>
      <t xml:space="preserve">MEST-C </t>
    </r>
    <r>
      <rPr>
        <sz val="10"/>
        <rFont val="Noto Sans CJK SC"/>
        <family val="2"/>
      </rPr>
      <t xml:space="preserve">スコアとして生検報告に記載することが推奨された。糸球体が</t>
    </r>
    <r>
      <rPr>
        <sz val="10"/>
        <rFont val="Arial"/>
        <family val="0"/>
        <charset val="1"/>
      </rPr>
      <t xml:space="preserve">8</t>
    </r>
    <r>
      <rPr>
        <sz val="10"/>
        <rFont val="Noto Sans CJK SC"/>
        <family val="2"/>
      </rPr>
      <t xml:space="preserve">個以上ある生検標本では、メサンギウム細胞増多（</t>
    </r>
    <r>
      <rPr>
        <sz val="10"/>
        <rFont val="Arial"/>
        <family val="0"/>
        <charset val="1"/>
      </rPr>
      <t xml:space="preserve">M</t>
    </r>
    <r>
      <rPr>
        <sz val="10"/>
        <rFont val="Noto Sans CJK SC"/>
        <family val="2"/>
      </rPr>
      <t xml:space="preserve">）、分節性硬化（</t>
    </r>
    <r>
      <rPr>
        <sz val="10"/>
        <rFont val="Arial"/>
        <family val="0"/>
        <charset val="1"/>
      </rPr>
      <t xml:space="preserve">S</t>
    </r>
    <r>
      <rPr>
        <sz val="10"/>
        <rFont val="Noto Sans CJK SC"/>
        <family val="2"/>
      </rPr>
      <t xml:space="preserve">）、間質線維化・尿細管萎縮（</t>
    </r>
    <r>
      <rPr>
        <sz val="10"/>
        <rFont val="Arial"/>
        <family val="0"/>
        <charset val="1"/>
      </rPr>
      <t xml:space="preserve">T</t>
    </r>
    <r>
      <rPr>
        <sz val="10"/>
        <rFont val="Noto Sans CJK SC"/>
        <family val="2"/>
      </rPr>
      <t xml:space="preserve">）が臨床転帰を予測し、より大規模なコホートで半月体（</t>
    </r>
    <r>
      <rPr>
        <sz val="10"/>
        <rFont val="Arial"/>
        <family val="0"/>
        <charset val="1"/>
      </rPr>
      <t xml:space="preserve">C</t>
    </r>
    <r>
      <rPr>
        <sz val="10"/>
        <rFont val="Noto Sans CJK SC"/>
        <family val="2"/>
      </rPr>
      <t xml:space="preserve">）も予後予測因子であることが確認された。管内増殖（</t>
    </r>
    <r>
      <rPr>
        <sz val="10"/>
        <rFont val="Arial"/>
        <family val="0"/>
        <charset val="1"/>
      </rPr>
      <t xml:space="preserve">E</t>
    </r>
    <r>
      <rPr>
        <sz val="10"/>
        <rFont val="Noto Sans CJK SC"/>
        <family val="2"/>
      </rPr>
      <t xml:space="preserve">）は、免疫抑制療法を受けていない例でのみ予後と関連した。</t>
    </r>
  </si>
  <si>
    <t xml:space="preserve">SRC-578</t>
  </si>
  <si>
    <t xml:space="preserve">Trimarchi H, Barratt J, Cattran DC, Cook HT, Coppo R, Haas M, et al. Oxford Classification of IgA nephropathy 2016: an update from the IgA Nephropathy Classification Working Group. Kidney Int. 2017;91(5):1014-1021</t>
  </si>
  <si>
    <t xml:space="preserve">10.1016/j.kint.2017.02.003</t>
  </si>
  <si>
    <t xml:space="preserve">28341274</t>
  </si>
  <si>
    <r>
      <rPr>
        <sz val="10"/>
        <rFont val="Arial"/>
        <family val="0"/>
        <charset val="1"/>
      </rPr>
      <t xml:space="preserve">M </t>
    </r>
    <r>
      <rPr>
        <sz val="10"/>
        <rFont val="Noto Sans CJK SC"/>
        <family val="2"/>
      </rPr>
      <t xml:space="preserve">と </t>
    </r>
    <r>
      <rPr>
        <sz val="10"/>
        <rFont val="Arial"/>
        <family val="0"/>
        <charset val="1"/>
      </rPr>
      <t xml:space="preserve">E </t>
    </r>
    <r>
      <rPr>
        <sz val="10"/>
        <rFont val="Noto Sans CJK SC"/>
        <family val="2"/>
      </rPr>
      <t xml:space="preserve">の判定には報告間のばらつきが指摘されており、予後予測は生検時の臨床データと組み合わせて行うものとされている。</t>
    </r>
  </si>
  <si>
    <t xml:space="preserve">GN-010</t>
  </si>
  <si>
    <t xml:space="preserve">ネフローゼ症候群</t>
  </si>
  <si>
    <r>
      <rPr>
        <sz val="10"/>
        <rFont val="Noto Sans CJK SC"/>
        <family val="2"/>
      </rPr>
      <t xml:space="preserve">日本のネフローゼ症候群の臨床的定義では、尿蛋白</t>
    </r>
    <r>
      <rPr>
        <sz val="10"/>
        <rFont val="Arial"/>
        <family val="0"/>
        <charset val="1"/>
      </rPr>
      <t xml:space="preserve">3.5 g/</t>
    </r>
    <r>
      <rPr>
        <sz val="10"/>
        <rFont val="Noto Sans CJK SC"/>
        <family val="2"/>
      </rPr>
      <t xml:space="preserve">日以上の持続（随時尿では尿蛋白</t>
    </r>
    <r>
      <rPr>
        <sz val="10"/>
        <rFont val="Arial"/>
        <family val="0"/>
        <charset val="1"/>
      </rPr>
      <t xml:space="preserve">/</t>
    </r>
    <r>
      <rPr>
        <sz val="10"/>
        <rFont val="Noto Sans CJK SC"/>
        <family val="2"/>
      </rPr>
      <t xml:space="preserve">クレアチニン比</t>
    </r>
    <r>
      <rPr>
        <sz val="10"/>
        <rFont val="Arial"/>
        <family val="0"/>
        <charset val="1"/>
      </rPr>
      <t xml:space="preserve">3.5 g/gCr</t>
    </r>
    <r>
      <rPr>
        <sz val="10"/>
        <rFont val="Noto Sans CJK SC"/>
        <family val="2"/>
      </rPr>
      <t xml:space="preserve">以上に相当）と血清アルブミン</t>
    </r>
    <r>
      <rPr>
        <sz val="10"/>
        <rFont val="Arial"/>
        <family val="0"/>
        <charset val="1"/>
      </rPr>
      <t xml:space="preserve">3.0 g/dL</t>
    </r>
    <r>
      <rPr>
        <sz val="10"/>
        <rFont val="Noto Sans CJK SC"/>
        <family val="2"/>
      </rPr>
      <t xml:space="preserve">以下が診断に必須の条件であり、浮腫と脂質異常症（高</t>
    </r>
    <r>
      <rPr>
        <sz val="10"/>
        <rFont val="Arial"/>
        <family val="0"/>
        <charset val="1"/>
      </rPr>
      <t xml:space="preserve">LDL</t>
    </r>
    <r>
      <rPr>
        <sz val="10"/>
        <rFont val="Noto Sans CJK SC"/>
        <family val="2"/>
      </rPr>
      <t xml:space="preserve">コレステロール血症）は必須ではないが重要な参考所見とされる。卵円形脂肪体も診断の参考になる。治療効果の評価は尿蛋白量に基づいて行われる。</t>
    </r>
  </si>
  <si>
    <t xml:space="preserve">SRC-579</t>
  </si>
  <si>
    <t xml:space="preserve">Nishi S, Ubara Y, Utsunomiya Y, Okada K, Obata Y, Kai H, et al. Evidence-based clinical practice guidelines for nephrotic syndrome 2014. Clin Exp Nephrol. 2016;20(3):342-370</t>
  </si>
  <si>
    <t xml:space="preserve">10.1007/s10157-015-1216-x</t>
  </si>
  <si>
    <t xml:space="preserve">27099136</t>
  </si>
  <si>
    <r>
      <rPr>
        <sz val="10"/>
        <rFont val="Noto Sans CJK SC"/>
        <family val="2"/>
      </rPr>
      <t xml:space="preserve">定義の数値はガイドラインの表から読み取ったものである（表から読み取り）。小児では定義が異なり、高度蛋白尿と血清アルブミン</t>
    </r>
    <r>
      <rPr>
        <sz val="10"/>
        <rFont val="Arial"/>
        <family val="0"/>
        <charset val="1"/>
      </rPr>
      <t xml:space="preserve">2.5 g/dL</t>
    </r>
    <r>
      <rPr>
        <sz val="10"/>
        <rFont val="Noto Sans CJK SC"/>
        <family val="2"/>
      </rPr>
      <t xml:space="preserve">以下が用いられる。</t>
    </r>
  </si>
  <si>
    <t xml:space="preserve">GN-011</t>
  </si>
  <si>
    <t xml:space="preserve">ネフローゼ症候群の治療は、原因疾患に対する免疫抑制療法と、浮腫に対する塩分制限と利尿薬、レニン・アンジオテンシン系阻害薬による蛋白尿の抑制と血圧管理、血栓塞栓症や感染症などの合併症への注意を組み合わせて行う。国際ガイドラインはネフローゼ症候群を独立した領域として扱い、微小変化群や巣状分節性糸球体硬化症など原因疾患ごとに診断と治療の推奨を示している。</t>
  </si>
  <si>
    <t xml:space="preserve">本カードはガイドラインに基づく管理の総論であり、合併症の頻度などの個別の数値は扱っていない。免疫抑制薬や利尿薬、レニン・アンジオテンシン系阻害薬は国内承認薬だが、疾患ごとの適応・保険適用の確認は個別のカードで行う。</t>
  </si>
  <si>
    <t xml:space="preserve">GN-012</t>
  </si>
  <si>
    <t xml:space="preserve">微小変化群</t>
  </si>
  <si>
    <r>
      <rPr>
        <sz val="10"/>
        <rFont val="Noto Sans CJK SC"/>
        <family val="2"/>
      </rPr>
      <t xml:space="preserve">成人および思春期後期に発症した微小変化型ネフローゼ症候群</t>
    </r>
    <r>
      <rPr>
        <sz val="10"/>
        <rFont val="Arial"/>
        <family val="0"/>
        <charset val="1"/>
      </rPr>
      <t xml:space="preserve">125</t>
    </r>
    <r>
      <rPr>
        <sz val="10"/>
        <rFont val="Noto Sans CJK SC"/>
        <family val="2"/>
      </rPr>
      <t xml:space="preserve">例の集積では、初期治療として副腎皮質ステロイドが投与された</t>
    </r>
    <r>
      <rPr>
        <sz val="10"/>
        <rFont val="Arial"/>
        <family val="0"/>
        <charset val="1"/>
      </rPr>
      <t xml:space="preserve">105</t>
    </r>
    <r>
      <rPr>
        <sz val="10"/>
        <rFont val="Noto Sans CJK SC"/>
        <family val="2"/>
      </rPr>
      <t xml:space="preserve">例のうち</t>
    </r>
    <r>
      <rPr>
        <sz val="10"/>
        <rFont val="Arial"/>
        <family val="0"/>
        <charset val="1"/>
      </rPr>
      <t xml:space="preserve">88%</t>
    </r>
    <r>
      <rPr>
        <sz val="10"/>
        <rFont val="Noto Sans CJK SC"/>
        <family val="2"/>
      </rPr>
      <t xml:space="preserve">が</t>
    </r>
    <r>
      <rPr>
        <sz val="10"/>
        <rFont val="Arial"/>
        <family val="0"/>
        <charset val="1"/>
      </rPr>
      <t xml:space="preserve">16</t>
    </r>
    <r>
      <rPr>
        <sz val="10"/>
        <rFont val="Noto Sans CJK SC"/>
        <family val="2"/>
      </rPr>
      <t xml:space="preserve">週までに寛解し、寛解までの期間の中央値は</t>
    </r>
    <r>
      <rPr>
        <sz val="10"/>
        <rFont val="Arial"/>
        <family val="0"/>
        <charset val="1"/>
      </rPr>
      <t xml:space="preserve">4</t>
    </r>
    <r>
      <rPr>
        <sz val="10"/>
        <rFont val="Noto Sans CJK SC"/>
        <family val="2"/>
      </rPr>
      <t xml:space="preserve">週だった。一方、再発は</t>
    </r>
    <r>
      <rPr>
        <sz val="10"/>
        <rFont val="Arial"/>
        <family val="0"/>
        <charset val="1"/>
      </rPr>
      <t xml:space="preserve">54%</t>
    </r>
    <r>
      <rPr>
        <sz val="10"/>
        <rFont val="Noto Sans CJK SC"/>
        <family val="2"/>
      </rPr>
      <t xml:space="preserve">にみられ、急性腎障害が</t>
    </r>
    <r>
      <rPr>
        <sz val="10"/>
        <rFont val="Arial"/>
        <family val="0"/>
        <charset val="1"/>
      </rPr>
      <t xml:space="preserve">40%</t>
    </r>
    <r>
      <rPr>
        <sz val="10"/>
        <rFont val="Noto Sans CJK SC"/>
        <family val="2"/>
      </rPr>
      <t xml:space="preserve">、動静脈血栓症が</t>
    </r>
    <r>
      <rPr>
        <sz val="10"/>
        <rFont val="Arial"/>
        <family val="0"/>
        <charset val="1"/>
      </rPr>
      <t xml:space="preserve">9%</t>
    </r>
    <r>
      <rPr>
        <sz val="10"/>
        <rFont val="Noto Sans CJK SC"/>
        <family val="2"/>
      </rPr>
      <t xml:space="preserve">に生じた。最終観察時点では</t>
    </r>
    <r>
      <rPr>
        <sz val="10"/>
        <rFont val="Arial"/>
        <family val="0"/>
        <charset val="1"/>
      </rPr>
      <t xml:space="preserve">90%</t>
    </r>
    <r>
      <rPr>
        <sz val="10"/>
        <rFont val="Noto Sans CJK SC"/>
        <family val="2"/>
      </rPr>
      <t xml:space="preserve">が腎機能を保ったまま寛解していた。</t>
    </r>
  </si>
  <si>
    <t xml:space="preserve">オランダ</t>
  </si>
  <si>
    <r>
      <rPr>
        <sz val="10"/>
        <rFont val="Noto Sans CJK SC"/>
        <family val="2"/>
      </rPr>
      <t xml:space="preserve">医学各論 Ⅷ</t>
    </r>
    <r>
      <rPr>
        <sz val="10"/>
        <rFont val="Arial"/>
        <family val="0"/>
        <charset val="1"/>
      </rPr>
      <t xml:space="preserve">-1-B-①</t>
    </r>
    <r>
      <rPr>
        <sz val="10"/>
        <rFont val="Noto Sans CJK SC"/>
        <family val="2"/>
      </rPr>
      <t xml:space="preserve">（微小変化群、</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</si>
  <si>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TBL-01-00-325 (id: Jlvnl9k)</t>
    </r>
  </si>
  <si>
    <t xml:space="preserve">SRC-580</t>
  </si>
  <si>
    <t xml:space="preserve">Maas RJ, Deegens JK, Beukhof JR, Reichert LJ, Ten Dam MA, Beutler JJ, et al. The clinical course of minimal change nephrotic syndrome with onset in adulthood or late adolescence: a case series. Am J Kidney Dis. 2017;69(5):637-646</t>
  </si>
  <si>
    <t xml:space="preserve">10.1053/j.ajkd.2016.10.032</t>
  </si>
  <si>
    <t xml:space="preserve">28089478</t>
  </si>
  <si>
    <t xml:space="preserve">単一国の後ろ向き集積であり、小児発症例や日本の症例構成にはそのまま当てはまらない。副腎皮質ステロイドは国内承認薬だが、成人発症例に対する用量・期間の国内の標準は未確認である。出典のライセンスは未確認である。</t>
  </si>
  <si>
    <t xml:space="preserve">GN-013</t>
  </si>
  <si>
    <t xml:space="preserve">巣状分節性糸球体硬化症</t>
  </si>
  <si>
    <r>
      <rPr>
        <sz val="10"/>
        <rFont val="Noto Sans CJK SC"/>
        <family val="2"/>
      </rPr>
      <t xml:space="preserve">巣状分節性糸球体硬化症（</t>
    </r>
    <r>
      <rPr>
        <sz val="10"/>
        <rFont val="Arial"/>
        <family val="0"/>
        <charset val="1"/>
      </rPr>
      <t xml:space="preserve">FSGS</t>
    </r>
    <r>
      <rPr>
        <sz val="10"/>
        <rFont val="Noto Sans CJK SC"/>
        <family val="2"/>
      </rPr>
      <t xml:space="preserve">）の </t>
    </r>
    <r>
      <rPr>
        <sz val="10"/>
        <rFont val="Arial"/>
        <family val="0"/>
        <charset val="1"/>
      </rPr>
      <t xml:space="preserve">Columbia </t>
    </r>
    <r>
      <rPr>
        <sz val="10"/>
        <rFont val="Noto Sans CJK SC"/>
        <family val="2"/>
      </rPr>
      <t xml:space="preserve">分類は、腎生検標本の形態に基づく病理分類の作業提案として</t>
    </r>
    <r>
      <rPr>
        <sz val="10"/>
        <rFont val="Arial"/>
        <family val="0"/>
        <charset val="1"/>
      </rPr>
      <t xml:space="preserve">2004</t>
    </r>
    <r>
      <rPr>
        <sz val="10"/>
        <rFont val="Noto Sans CJK SC"/>
        <family val="2"/>
      </rPr>
      <t xml:space="preserve">年に示され、虚脱型、糸球体尖部（</t>
    </r>
    <r>
      <rPr>
        <sz val="10"/>
        <rFont val="Arial"/>
        <family val="0"/>
        <charset val="1"/>
      </rPr>
      <t xml:space="preserve">tip</t>
    </r>
    <r>
      <rPr>
        <sz val="10"/>
        <rFont val="Noto Sans CJK SC"/>
        <family val="2"/>
      </rPr>
      <t xml:space="preserve">）型、細胞型、傍糸球体門型、特定不能型（</t>
    </r>
    <r>
      <rPr>
        <sz val="10"/>
        <rFont val="Arial"/>
        <family val="0"/>
        <charset val="1"/>
      </rPr>
      <t xml:space="preserve">NOS</t>
    </r>
    <r>
      <rPr>
        <sz val="10"/>
        <rFont val="Noto Sans CJK SC"/>
        <family val="2"/>
      </rPr>
      <t xml:space="preserve">）の</t>
    </r>
    <r>
      <rPr>
        <sz val="10"/>
        <rFont val="Arial"/>
        <family val="0"/>
        <charset val="1"/>
      </rPr>
      <t xml:space="preserve">5</t>
    </r>
    <r>
      <rPr>
        <sz val="10"/>
        <rFont val="Noto Sans CJK SC"/>
        <family val="2"/>
      </rPr>
      <t xml:space="preserve">つの亜型に分ける。形態分類は病因の分類とは別であり、原発性か二次性かといった臨床的な病因の評価と組み合わせて解釈する。</t>
    </r>
  </si>
  <si>
    <r>
      <rPr>
        <sz val="10"/>
        <rFont val="Noto Sans CJK SC"/>
        <family val="2"/>
      </rPr>
      <t xml:space="preserve">医学各論 Ⅷ</t>
    </r>
    <r>
      <rPr>
        <sz val="10"/>
        <rFont val="Arial"/>
        <family val="0"/>
        <charset val="1"/>
      </rPr>
      <t xml:space="preserve">-1-B-②</t>
    </r>
    <r>
      <rPr>
        <sz val="10"/>
        <rFont val="Noto Sans CJK SC"/>
        <family val="2"/>
      </rPr>
      <t xml:space="preserve">（巣状分節性糸球体硬化症、</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</si>
  <si>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TBL-01-00-324 (id: Jlvnl9g)</t>
    </r>
  </si>
  <si>
    <t xml:space="preserve">SRC-581</t>
  </si>
  <si>
    <t xml:space="preserve">D'Agati VD, Fogo AB, Bruijn JA, Jennette JC. Pathologic classification of focal segmental glomerulosclerosis: a working proposal. Am J Kidney Dis. 2004;43(2):368-382</t>
  </si>
  <si>
    <t xml:space="preserve">10.1053/j.ajkd.2003.10.024</t>
  </si>
  <si>
    <t xml:space="preserve">14750104</t>
  </si>
  <si>
    <r>
      <rPr>
        <sz val="10"/>
        <rFont val="Arial"/>
        <family val="0"/>
        <charset val="1"/>
      </rPr>
      <t xml:space="preserve">5</t>
    </r>
    <r>
      <rPr>
        <sz val="10"/>
        <rFont val="Noto Sans CJK SC"/>
        <family val="2"/>
      </rPr>
      <t xml:space="preserve">亜型の名称は後年の総説の引用でも確認した（二次資料経由の確認を含む）。出典のライセンスは未確認である。</t>
    </r>
  </si>
  <si>
    <t xml:space="preserve">GN-014</t>
  </si>
  <si>
    <t xml:space="preserve">原発性巣状分節性糸球体硬化症の初期治療は高用量のグルココルチコイドであり、蛋白尿の寛解を目指して十分な期間継続し、反応をみて漸減する。ステロイドに抵抗性または不耐の例では、カルシニューリン阻害薬などの免疫抑制療法が検討される。これに対して二次性のものでは免疫抑制療法は行わず、原因への対処と血圧管理、レニン・アンジオテンシン系阻害による腎保護が中心となる。</t>
  </si>
  <si>
    <r>
      <rPr>
        <sz val="10"/>
        <rFont val="Noto Sans CJK SC"/>
        <family val="2"/>
      </rPr>
      <t xml:space="preserve">グルココルチコイドとカルシニューリン阻害薬はいずれも国内承認薬だが、原発性</t>
    </r>
    <r>
      <rPr>
        <sz val="10"/>
        <rFont val="Arial"/>
        <family val="0"/>
        <charset val="1"/>
      </rPr>
      <t xml:space="preserve">FSGS</t>
    </r>
    <r>
      <rPr>
        <sz val="10"/>
        <rFont val="Noto Sans CJK SC"/>
        <family val="2"/>
      </rPr>
      <t xml:space="preserve">に対する用量と投与期間の国内の適応・保険適用は未確認である。</t>
    </r>
  </si>
  <si>
    <t xml:space="preserve">GN-015</t>
  </si>
  <si>
    <t xml:space="preserve">膜性腎症</t>
  </si>
  <si>
    <r>
      <rPr>
        <sz val="10"/>
        <rFont val="Noto Sans CJK SC"/>
        <family val="2"/>
      </rPr>
      <t xml:space="preserve">特発性膜性腎症では、患者の約</t>
    </r>
    <r>
      <rPr>
        <sz val="10"/>
        <rFont val="Arial"/>
        <family val="0"/>
        <charset val="1"/>
      </rPr>
      <t xml:space="preserve">70%</t>
    </r>
    <r>
      <rPr>
        <sz val="10"/>
        <rFont val="Noto Sans CJK SC"/>
        <family val="2"/>
      </rPr>
      <t xml:space="preserve">（</t>
    </r>
    <r>
      <rPr>
        <sz val="10"/>
        <rFont val="Arial"/>
        <family val="0"/>
        <charset val="1"/>
      </rPr>
      <t xml:space="preserve">37</t>
    </r>
    <r>
      <rPr>
        <sz val="10"/>
        <rFont val="Noto Sans CJK SC"/>
        <family val="2"/>
      </rPr>
      <t xml:space="preserve">例中</t>
    </r>
    <r>
      <rPr>
        <sz val="10"/>
        <rFont val="Arial"/>
        <family val="0"/>
        <charset val="1"/>
      </rPr>
      <t xml:space="preserve">26</t>
    </r>
    <r>
      <rPr>
        <sz val="10"/>
        <rFont val="Noto Sans CJK SC"/>
        <family val="2"/>
      </rPr>
      <t xml:space="preserve">例）に</t>
    </r>
    <r>
      <rPr>
        <sz val="10"/>
        <rFont val="Arial"/>
        <family val="0"/>
        <charset val="1"/>
      </rPr>
      <t xml:space="preserve">M</t>
    </r>
    <r>
      <rPr>
        <sz val="10"/>
        <rFont val="Noto Sans CJK SC"/>
        <family val="2"/>
      </rPr>
      <t xml:space="preserve">型ホスホリパーゼ</t>
    </r>
    <r>
      <rPr>
        <sz val="10"/>
        <rFont val="Arial"/>
        <family val="0"/>
        <charset val="1"/>
      </rPr>
      <t xml:space="preserve">A2</t>
    </r>
    <r>
      <rPr>
        <sz val="10"/>
        <rFont val="Noto Sans CJK SC"/>
        <family val="2"/>
      </rPr>
      <t xml:space="preserve">受容体（</t>
    </r>
    <r>
      <rPr>
        <sz val="10"/>
        <rFont val="Arial"/>
        <family val="0"/>
        <charset val="1"/>
      </rPr>
      <t xml:space="preserve">PLA2R</t>
    </r>
    <r>
      <rPr>
        <sz val="10"/>
        <rFont val="Noto Sans CJK SC"/>
        <family val="2"/>
      </rPr>
      <t xml:space="preserve">）に対する自己抗体が検出され、この抗体は二次性膜性腎症では認められなかった。</t>
    </r>
    <r>
      <rPr>
        <sz val="10"/>
        <rFont val="Arial"/>
        <family val="0"/>
        <charset val="1"/>
      </rPr>
      <t xml:space="preserve">PLA2R</t>
    </r>
    <r>
      <rPr>
        <sz val="10"/>
        <rFont val="Noto Sans CJK SC"/>
        <family val="2"/>
      </rPr>
      <t xml:space="preserve">は糸球体上皮細胞（ポドサイト）に発現する</t>
    </r>
    <r>
      <rPr>
        <sz val="10"/>
        <rFont val="Arial"/>
        <family val="0"/>
        <charset val="1"/>
      </rPr>
      <t xml:space="preserve">185 kDa</t>
    </r>
    <r>
      <rPr>
        <sz val="10"/>
        <rFont val="Noto Sans CJK SC"/>
        <family val="2"/>
      </rPr>
      <t xml:space="preserve">の糖蛋白で、患者の抗体は主として</t>
    </r>
    <r>
      <rPr>
        <sz val="10"/>
        <rFont val="Arial"/>
        <family val="0"/>
        <charset val="1"/>
      </rPr>
      <t xml:space="preserve">IgG4</t>
    </r>
    <r>
      <rPr>
        <sz val="10"/>
        <rFont val="Noto Sans CJK SC"/>
        <family val="2"/>
      </rPr>
      <t xml:space="preserve">であり、糸球体の免疫沈着物の中で</t>
    </r>
    <r>
      <rPr>
        <sz val="10"/>
        <rFont val="Arial"/>
        <family val="0"/>
        <charset val="1"/>
      </rPr>
      <t xml:space="preserve">PLA2R</t>
    </r>
    <r>
      <rPr>
        <sz val="10"/>
        <rFont val="Noto Sans CJK SC"/>
        <family val="2"/>
      </rPr>
      <t xml:space="preserve">と共局在する。</t>
    </r>
  </si>
  <si>
    <r>
      <rPr>
        <sz val="10"/>
        <rFont val="Noto Sans CJK SC"/>
        <family val="2"/>
      </rPr>
      <t xml:space="preserve">医学各論 Ⅷ</t>
    </r>
    <r>
      <rPr>
        <sz val="10"/>
        <rFont val="Arial"/>
        <family val="0"/>
        <charset val="1"/>
      </rPr>
      <t xml:space="preserve">-1-B-③</t>
    </r>
    <r>
      <rPr>
        <sz val="10"/>
        <rFont val="Noto Sans CJK SC"/>
        <family val="2"/>
      </rPr>
      <t xml:space="preserve">（膜性腎症、</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</si>
  <si>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TBL-01-00-323 (id: Jlvnl9Y)</t>
    </r>
  </si>
  <si>
    <t xml:space="preserve">SRC-582</t>
  </si>
  <si>
    <t xml:space="preserve">Beck LH Jr, Bonegio RGB, Lambeau G, Beck DM, Powell DW, Cummins TD, et al. M-type phospholipase A2 receptor as target antigen in idiopathic membranous nephropathy. N Engl J Med. 2009;361(1):11-21</t>
  </si>
  <si>
    <t xml:space="preserve">10.1056/NEJMoa0810457</t>
  </si>
  <si>
    <t xml:space="preserve">19571279</t>
  </si>
  <si>
    <r>
      <rPr>
        <sz val="10"/>
        <rFont val="Arial"/>
        <family val="0"/>
        <charset val="1"/>
      </rPr>
      <t xml:space="preserve">70%</t>
    </r>
    <r>
      <rPr>
        <sz val="10"/>
        <rFont val="Noto Sans CJK SC"/>
        <family val="2"/>
      </rPr>
      <t xml:space="preserve">という数値は</t>
    </r>
    <r>
      <rPr>
        <sz val="10"/>
        <rFont val="Arial"/>
        <family val="0"/>
        <charset val="1"/>
      </rPr>
      <t xml:space="preserve">37</t>
    </r>
    <r>
      <rPr>
        <sz val="10"/>
        <rFont val="Noto Sans CJK SC"/>
        <family val="2"/>
      </rPr>
      <t xml:space="preserve">例の発見研究に基づくもので、測定系や対象集団により陽性割合は異なる。抗</t>
    </r>
    <r>
      <rPr>
        <sz val="10"/>
        <rFont val="Arial"/>
        <family val="0"/>
        <charset val="1"/>
      </rPr>
      <t xml:space="preserve">PLA2R</t>
    </r>
    <r>
      <rPr>
        <sz val="10"/>
        <rFont val="Noto Sans CJK SC"/>
        <family val="2"/>
      </rPr>
      <t xml:space="preserve">抗体測定の国内での実施・保険適用の状況は未確認である。</t>
    </r>
  </si>
  <si>
    <t xml:space="preserve">GN-016</t>
  </si>
  <si>
    <r>
      <rPr>
        <sz val="10"/>
        <rFont val="Noto Sans CJK SC"/>
        <family val="2"/>
      </rPr>
      <t xml:space="preserve">蛋白尿が持続する膜性腎症</t>
    </r>
    <r>
      <rPr>
        <sz val="10"/>
        <rFont val="Arial"/>
        <family val="0"/>
        <charset val="1"/>
      </rPr>
      <t xml:space="preserve">130</t>
    </r>
    <r>
      <rPr>
        <sz val="10"/>
        <rFont val="Noto Sans CJK SC"/>
        <family val="2"/>
      </rPr>
      <t xml:space="preserve">例を対象としたランダム化試験では、リツキシマブはシクロスポリンに対して</t>
    </r>
    <r>
      <rPr>
        <sz val="10"/>
        <rFont val="Arial"/>
        <family val="0"/>
        <charset val="1"/>
      </rPr>
      <t xml:space="preserve">12</t>
    </r>
    <r>
      <rPr>
        <sz val="10"/>
        <rFont val="Noto Sans CJK SC"/>
        <family val="2"/>
      </rPr>
      <t xml:space="preserve">か月時点の完全寛解と部分寛解を合わせた割合で非劣性であり（</t>
    </r>
    <r>
      <rPr>
        <sz val="10"/>
        <rFont val="Arial"/>
        <family val="0"/>
        <charset val="1"/>
      </rPr>
      <t xml:space="preserve">60% </t>
    </r>
    <r>
      <rPr>
        <sz val="10"/>
        <rFont val="Noto Sans CJK SC"/>
        <family val="2"/>
      </rPr>
      <t xml:space="preserve">対 </t>
    </r>
    <r>
      <rPr>
        <sz val="10"/>
        <rFont val="Arial"/>
        <family val="0"/>
        <charset val="1"/>
      </rPr>
      <t xml:space="preserve">52%</t>
    </r>
    <r>
      <rPr>
        <sz val="10"/>
        <rFont val="Noto Sans CJK SC"/>
        <family val="2"/>
      </rPr>
      <t xml:space="preserve">）、</t>
    </r>
    <r>
      <rPr>
        <sz val="10"/>
        <rFont val="Arial"/>
        <family val="0"/>
        <charset val="1"/>
      </rPr>
      <t xml:space="preserve">24</t>
    </r>
    <r>
      <rPr>
        <sz val="10"/>
        <rFont val="Noto Sans CJK SC"/>
        <family val="2"/>
      </rPr>
      <t xml:space="preserve">か月時点では寛解率はリツキシマブ群で維持されたのに対しシクロスポリン群では低下した（</t>
    </r>
    <r>
      <rPr>
        <sz val="10"/>
        <rFont val="Arial"/>
        <family val="0"/>
        <charset val="1"/>
      </rPr>
      <t xml:space="preserve">60% </t>
    </r>
    <r>
      <rPr>
        <sz val="10"/>
        <rFont val="Noto Sans CJK SC"/>
        <family val="2"/>
      </rPr>
      <t xml:space="preserve">対 </t>
    </r>
    <r>
      <rPr>
        <sz val="10"/>
        <rFont val="Arial"/>
        <family val="0"/>
        <charset val="1"/>
      </rPr>
      <t xml:space="preserve">20%</t>
    </r>
    <r>
      <rPr>
        <sz val="10"/>
        <rFont val="Noto Sans CJK SC"/>
        <family val="2"/>
      </rPr>
      <t xml:space="preserve">）。完全寛解は</t>
    </r>
    <r>
      <rPr>
        <sz val="10"/>
        <rFont val="Arial"/>
        <family val="0"/>
        <charset val="1"/>
      </rPr>
      <t xml:space="preserve">24</t>
    </r>
    <r>
      <rPr>
        <sz val="10"/>
        <rFont val="Noto Sans CJK SC"/>
        <family val="2"/>
      </rPr>
      <t xml:space="preserve">か月時点でリツキシマブ群の</t>
    </r>
    <r>
      <rPr>
        <sz val="10"/>
        <rFont val="Arial"/>
        <family val="0"/>
        <charset val="1"/>
      </rPr>
      <t xml:space="preserve">35%</t>
    </r>
    <r>
      <rPr>
        <sz val="10"/>
        <rFont val="Noto Sans CJK SC"/>
        <family val="2"/>
      </rPr>
      <t xml:space="preserve">に得られ、シクロスポリン群では得られなかった。</t>
    </r>
  </si>
  <si>
    <t xml:space="preserve">SRC-583</t>
  </si>
  <si>
    <t xml:space="preserve">Fervenza FC, Appel GB, Barbour SJ, Rovin BH, Lafayette RA, Aslam N, et al. Rituximab or Cyclosporine in the Treatment of Membranous Nephropathy. N Engl J Med. 2019;381(1):36-46</t>
  </si>
  <si>
    <t xml:space="preserve">10.1056/NEJMoa1814427</t>
  </si>
  <si>
    <t xml:space="preserve">31269364</t>
  </si>
  <si>
    <t xml:space="preserve">数値は抄録の要約と二次資料で照合したものである（二次資料経由の確認を含む）。リツキシマブは国内では難治性ネフローゼ症候群などに承認があるが、膜性腎症そのものに対する国内の適応・保険適用は未確認である。シクロスポリンは国内承認薬だが、膜性腎症に対する位置づけの国内確認はしていない。</t>
  </si>
  <si>
    <t xml:space="preserve">GN-017</t>
  </si>
  <si>
    <t xml:space="preserve">膜性増殖性糸球体腎炎</t>
  </si>
  <si>
    <r>
      <rPr>
        <sz val="10"/>
        <rFont val="Noto Sans CJK SC"/>
        <family val="2"/>
      </rPr>
      <t xml:space="preserve">膜性増殖性糸球体腎炎は光学顕微鏡による病理パターンの名称であり、病因に基づく現在の分類では、免疫複合体が介在する型と、補体の調節異常による補体介在型（</t>
    </r>
    <r>
      <rPr>
        <sz val="10"/>
        <rFont val="Arial"/>
        <family val="0"/>
        <charset val="1"/>
      </rPr>
      <t xml:space="preserve">C3</t>
    </r>
    <r>
      <rPr>
        <sz val="10"/>
        <rFont val="Noto Sans CJK SC"/>
        <family val="2"/>
      </rPr>
      <t xml:space="preserve">腎症を含む）に大別される。この分類に従って、背景にある感染症や自己免疫疾患、単クローン性免疫グロブリン血症の検索と、補体経路の評価が診断の出発点になる。</t>
    </r>
  </si>
  <si>
    <r>
      <rPr>
        <sz val="10"/>
        <rFont val="Noto Sans CJK SC"/>
        <family val="2"/>
      </rPr>
      <t xml:space="preserve">医学各論 Ⅷ</t>
    </r>
    <r>
      <rPr>
        <sz val="10"/>
        <rFont val="Arial"/>
        <family val="0"/>
        <charset val="1"/>
      </rPr>
      <t xml:space="preserve">-1-B-④</t>
    </r>
    <r>
      <rPr>
        <sz val="10"/>
        <rFont val="Noto Sans CJK SC"/>
        <family val="2"/>
      </rPr>
      <t xml:space="preserve">（膜性増殖性糸球体腎炎、</t>
    </r>
    <r>
      <rPr>
        <sz val="10"/>
        <rFont val="Arial"/>
        <family val="0"/>
        <charset val="1"/>
      </rPr>
      <t xml:space="preserve">c</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</si>
  <si>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TBL-01-00-326 (id: Jlvnl9s)</t>
    </r>
  </si>
  <si>
    <t xml:space="preserve">SRC-584</t>
  </si>
  <si>
    <t xml:space="preserve">Sethi S, Fervenza FC. Membranoproliferative glomerulonephritis — a new look at an old entity. N Engl J Med. 2012;366(12):1119-1131</t>
  </si>
  <si>
    <t xml:space="preserve">10.1056/NEJMra1108178</t>
  </si>
  <si>
    <t xml:space="preserve">22435371</t>
  </si>
  <si>
    <r>
      <rPr>
        <sz val="10"/>
        <rFont val="Noto Sans CJK SC"/>
        <family val="2"/>
      </rPr>
      <t xml:space="preserve">本カードは分類の枠組みのみを扱い、個別の治療の推奨は扱っていない。</t>
    </r>
    <r>
      <rPr>
        <sz val="10"/>
        <rFont val="Arial"/>
        <family val="0"/>
        <charset val="1"/>
      </rPr>
      <t xml:space="preserve">2012</t>
    </r>
    <r>
      <rPr>
        <sz val="10"/>
        <rFont val="Noto Sans CJK SC"/>
        <family val="2"/>
      </rPr>
      <t xml:space="preserve">年の総説であり、その後の補体関連の診断・治療の進歩は反映されていない。</t>
    </r>
  </si>
  <si>
    <t xml:space="preserve">GN-018</t>
  </si>
  <si>
    <r>
      <rPr>
        <sz val="10"/>
        <rFont val="Noto Sans CJK SC"/>
        <family val="2"/>
      </rPr>
      <t xml:space="preserve">小児の特発性ネフローゼ症候群に対する日本の診療ガイドラインは</t>
    </r>
    <r>
      <rPr>
        <sz val="10"/>
        <rFont val="Arial"/>
        <family val="0"/>
        <charset val="1"/>
      </rPr>
      <t xml:space="preserve">2020</t>
    </r>
    <r>
      <rPr>
        <sz val="10"/>
        <rFont val="Noto Sans CJK SC"/>
        <family val="2"/>
      </rPr>
      <t xml:space="preserve">年に全面改訂され、</t>
    </r>
    <r>
      <rPr>
        <sz val="10"/>
        <rFont val="Arial"/>
        <family val="0"/>
        <charset val="1"/>
      </rPr>
      <t xml:space="preserve">2022</t>
    </r>
    <r>
      <rPr>
        <sz val="10"/>
        <rFont val="Noto Sans CJK SC"/>
        <family val="2"/>
      </rPr>
      <t xml:space="preserve">年に補遺が発行された。内科的治療に関する英語版の要約は</t>
    </r>
    <r>
      <rPr>
        <sz val="10"/>
        <rFont val="Arial"/>
        <family val="0"/>
        <charset val="1"/>
      </rPr>
      <t xml:space="preserve">2025</t>
    </r>
    <r>
      <rPr>
        <sz val="10"/>
        <rFont val="Noto Sans CJK SC"/>
        <family val="2"/>
      </rPr>
      <t xml:space="preserve">年に公表されており、ステロイドへの反応性（感受性・抵抗性）や再発のパターンに応じた治療の枠組みを示している。</t>
    </r>
  </si>
  <si>
    <r>
      <rPr>
        <sz val="10"/>
        <rFont val="Arial"/>
        <family val="0"/>
        <charset val="1"/>
      </rPr>
      <t xml:space="preserve">PS-02-09-05 (id: JkxnuRs)</t>
    </r>
    <r>
      <rPr>
        <sz val="10"/>
        <rFont val="Noto Sans CJK SC"/>
        <family val="2"/>
      </rPr>
      <t xml:space="preserve">；</t>
    </r>
    <r>
      <rPr>
        <sz val="10"/>
        <rFont val="Arial"/>
        <family val="0"/>
        <charset val="1"/>
      </rPr>
      <t xml:space="preserve">TBL-01-00-427 (id: JlvnmHU)</t>
    </r>
  </si>
  <si>
    <t xml:space="preserve">SRC-586</t>
  </si>
  <si>
    <t xml:space="preserve">Hamada R, Kaku Y, Inaba A, Kaito H, Kimata T, Kondo S, et al. A digest of the clinical practice guideline for pediatric idiopathic nephrotic syndrome 2020 updated: medical therapy. Clin Exp Nephrol. 2025;29(6):691-701</t>
  </si>
  <si>
    <t xml:space="preserve">10.1007/s10157-025-02636-5</t>
  </si>
  <si>
    <t xml:space="preserve">40063214</t>
  </si>
  <si>
    <r>
      <rPr>
        <sz val="10"/>
        <rFont val="Noto Sans CJK SC"/>
        <family val="2"/>
      </rPr>
      <t xml:space="preserve">リツキシマブは、頻回再発型・ステロイド依存性の小児発症ネフローゼ症候群に対して国内で承認され保険適用があることを国内の総説で確認した（承認は</t>
    </r>
    <r>
      <rPr>
        <sz val="10"/>
        <rFont val="Arial"/>
        <family val="0"/>
        <charset val="1"/>
      </rPr>
      <t xml:space="preserve">2014</t>
    </r>
    <r>
      <rPr>
        <sz val="10"/>
        <rFont val="Noto Sans CJK SC"/>
        <family val="2"/>
      </rPr>
      <t xml:space="preserve">年）。個別の用法・用量は確認していない。出典のライセンスは未確認である。</t>
    </r>
  </si>
  <si>
    <t xml:space="preserve">GN-019</t>
  </si>
  <si>
    <r>
      <rPr>
        <sz val="10"/>
        <rFont val="Noto Sans CJK SC"/>
        <family val="2"/>
      </rPr>
      <t xml:space="preserve">感染性心内膜炎に伴う糸球体腎炎では、腎生検で診断された</t>
    </r>
    <r>
      <rPr>
        <sz val="10"/>
        <rFont val="Arial"/>
        <family val="0"/>
        <charset val="1"/>
      </rPr>
      <t xml:space="preserve">49</t>
    </r>
    <r>
      <rPr>
        <sz val="10"/>
        <rFont val="Noto Sans CJK SC"/>
        <family val="2"/>
      </rPr>
      <t xml:space="preserve">例の集積で、急性腎障害が最も多い臨床像であり、検査された例の</t>
    </r>
    <r>
      <rPr>
        <sz val="10"/>
        <rFont val="Arial"/>
        <family val="0"/>
        <charset val="1"/>
      </rPr>
      <t xml:space="preserve">56%</t>
    </r>
    <r>
      <rPr>
        <sz val="10"/>
        <rFont val="Noto Sans CJK SC"/>
        <family val="2"/>
      </rPr>
      <t xml:space="preserve">に低補体血症、</t>
    </r>
    <r>
      <rPr>
        <sz val="10"/>
        <rFont val="Arial"/>
        <family val="0"/>
        <charset val="1"/>
      </rPr>
      <t xml:space="preserve">28%</t>
    </r>
    <r>
      <rPr>
        <sz val="10"/>
        <rFont val="Noto Sans CJK SC"/>
        <family val="2"/>
      </rPr>
      <t xml:space="preserve">に</t>
    </r>
    <r>
      <rPr>
        <sz val="10"/>
        <rFont val="Arial"/>
        <family val="0"/>
        <charset val="1"/>
      </rPr>
      <t xml:space="preserve">ANCA</t>
    </r>
    <r>
      <rPr>
        <sz val="10"/>
        <rFont val="Noto Sans CJK SC"/>
        <family val="2"/>
      </rPr>
      <t xml:space="preserve">陽性を認めた。病理では壊死性・半月体形成性糸球体腎炎が</t>
    </r>
    <r>
      <rPr>
        <sz val="10"/>
        <rFont val="Arial"/>
        <family val="0"/>
        <charset val="1"/>
      </rPr>
      <t xml:space="preserve">53%</t>
    </r>
    <r>
      <rPr>
        <sz val="10"/>
        <rFont val="Noto Sans CJK SC"/>
        <family val="2"/>
      </rPr>
      <t xml:space="preserve">、管内増殖性糸球体腎炎が</t>
    </r>
    <r>
      <rPr>
        <sz val="10"/>
        <rFont val="Arial"/>
        <family val="0"/>
        <charset val="1"/>
      </rPr>
      <t xml:space="preserve">37%</t>
    </r>
    <r>
      <rPr>
        <sz val="10"/>
        <rFont val="Noto Sans CJK SC"/>
        <family val="2"/>
      </rPr>
      <t xml:space="preserve">を占め、原因菌は黄色ブドウ球菌が</t>
    </r>
    <r>
      <rPr>
        <sz val="10"/>
        <rFont val="Arial"/>
        <family val="0"/>
        <charset val="1"/>
      </rPr>
      <t xml:space="preserve">53%</t>
    </r>
    <r>
      <rPr>
        <sz val="10"/>
        <rFont val="Noto Sans CJK SC"/>
        <family val="2"/>
      </rPr>
      <t xml:space="preserve">と最も多かった。糸球体には</t>
    </r>
    <r>
      <rPr>
        <sz val="10"/>
        <rFont val="Arial"/>
        <family val="0"/>
        <charset val="1"/>
      </rPr>
      <t xml:space="preserve">C3</t>
    </r>
    <r>
      <rPr>
        <sz val="10"/>
        <rFont val="Noto Sans CJK SC"/>
        <family val="2"/>
      </rPr>
      <t xml:space="preserve">の沈着が全例で目立ち、</t>
    </r>
    <r>
      <rPr>
        <sz val="10"/>
        <rFont val="Arial"/>
        <family val="0"/>
        <charset val="1"/>
      </rPr>
      <t xml:space="preserve">IgG</t>
    </r>
    <r>
      <rPr>
        <sz val="10"/>
        <rFont val="Noto Sans CJK SC"/>
        <family val="2"/>
      </rPr>
      <t xml:space="preserve">の沈着は</t>
    </r>
    <r>
      <rPr>
        <sz val="10"/>
        <rFont val="Arial"/>
        <family val="0"/>
        <charset val="1"/>
      </rPr>
      <t xml:space="preserve">30%</t>
    </r>
    <r>
      <rPr>
        <sz val="10"/>
        <rFont val="Noto Sans CJK SC"/>
        <family val="2"/>
      </rPr>
      <t xml:space="preserve">未満にとどまった。</t>
    </r>
  </si>
  <si>
    <t xml:space="preserve">SRC-585</t>
  </si>
  <si>
    <t xml:space="preserve">Boils CL, Nasr SH, Walker PD, Couser WG, Larsen CP. Update on endocarditis-associated glomerulonephritis. Kidney Int. 2015;87(6):1241-1249</t>
  </si>
  <si>
    <t xml:space="preserve">10.1038/ki.2014.424</t>
  </si>
  <si>
    <t xml:space="preserve">25607109</t>
  </si>
  <si>
    <t xml:space="preserve">単一施設の生検症例集積であり、弁膜症や静注薬物使用といった背景の割合は集団により異なる。治療は原疾患である心内膜炎の治療が中心であり、免疫抑制療法の位置づけは本カードでは扱っていない。</t>
  </si>
  <si>
    <t xml:space="preserve">GN-020</t>
  </si>
  <si>
    <t xml:space="preserve">腎炎症候群</t>
  </si>
  <si>
    <r>
      <rPr>
        <sz val="10"/>
        <rFont val="Noto Sans CJK SC"/>
        <family val="2"/>
      </rPr>
      <t xml:space="preserve">腎炎の症候分類では、急性腎炎症候群は血尿（赤血球円柱を伴う）、通常はネフローゼ域に至らない蛋白尿、軽度の腎機能障害と高血圧を特徴とし、急速進行性糸球体腎炎は急性腎炎症候群の像に週から月単位の急速な腎機能低下を伴うもの、慢性腎炎症候群は蛋白尿と血尿が</t>
    </r>
    <r>
      <rPr>
        <sz val="10"/>
        <rFont val="Arial"/>
        <family val="0"/>
        <charset val="1"/>
      </rPr>
      <t xml:space="preserve">3</t>
    </r>
    <r>
      <rPr>
        <sz val="10"/>
        <rFont val="Noto Sans CJK SC"/>
        <family val="2"/>
      </rPr>
      <t xml:space="preserve">か月を超えて持続するものと定義される。台湾の腎生検登録（</t>
    </r>
    <r>
      <rPr>
        <sz val="10"/>
        <rFont val="Arial"/>
        <family val="0"/>
        <charset val="1"/>
      </rPr>
      <t xml:space="preserve">2014</t>
    </r>
    <r>
      <rPr>
        <sz val="10"/>
        <rFont val="Noto Sans CJK SC"/>
        <family val="2"/>
      </rPr>
      <t xml:space="preserve">〜</t>
    </r>
    <r>
      <rPr>
        <sz val="10"/>
        <rFont val="Arial"/>
        <family val="0"/>
        <charset val="1"/>
      </rPr>
      <t xml:space="preserve">2016</t>
    </r>
    <r>
      <rPr>
        <sz val="10"/>
        <rFont val="Noto Sans CJK SC"/>
        <family val="2"/>
      </rPr>
      <t xml:space="preserve">年、</t>
    </r>
    <r>
      <rPr>
        <sz val="10"/>
        <rFont val="Arial"/>
        <family val="0"/>
        <charset val="1"/>
      </rPr>
      <t xml:space="preserve">1445</t>
    </r>
    <r>
      <rPr>
        <sz val="10"/>
        <rFont val="Noto Sans CJK SC"/>
        <family val="2"/>
      </rPr>
      <t xml:space="preserve">件）では、原発性糸球体疾患のうち</t>
    </r>
    <r>
      <rPr>
        <sz val="10"/>
        <rFont val="Arial"/>
        <family val="0"/>
        <charset val="1"/>
      </rPr>
      <t xml:space="preserve">IgA</t>
    </r>
    <r>
      <rPr>
        <sz val="10"/>
        <rFont val="Noto Sans CJK SC"/>
        <family val="2"/>
      </rPr>
      <t xml:space="preserve">腎症が慢性腎炎症候群の</t>
    </r>
    <r>
      <rPr>
        <sz val="10"/>
        <rFont val="Arial"/>
        <family val="0"/>
        <charset val="1"/>
      </rPr>
      <t xml:space="preserve">55.2%</t>
    </r>
    <r>
      <rPr>
        <sz val="10"/>
        <rFont val="Noto Sans CJK SC"/>
        <family val="2"/>
      </rPr>
      <t xml:space="preserve">、急性腎炎症候群の</t>
    </r>
    <r>
      <rPr>
        <sz val="10"/>
        <rFont val="Arial"/>
        <family val="0"/>
        <charset val="1"/>
      </rPr>
      <t xml:space="preserve">36.7%</t>
    </r>
    <r>
      <rPr>
        <sz val="10"/>
        <rFont val="Noto Sans CJK SC"/>
        <family val="2"/>
      </rPr>
      <t xml:space="preserve">、持続性血尿の</t>
    </r>
    <r>
      <rPr>
        <sz val="10"/>
        <rFont val="Arial"/>
        <family val="0"/>
        <charset val="1"/>
      </rPr>
      <t xml:space="preserve">76.7%</t>
    </r>
    <r>
      <rPr>
        <sz val="10"/>
        <rFont val="Noto Sans CJK SC"/>
        <family val="2"/>
      </rPr>
      <t xml:space="preserve">を占めて最も多く、ネフローゼ症候群では膜性腎症が</t>
    </r>
    <r>
      <rPr>
        <sz val="10"/>
        <rFont val="Arial"/>
        <family val="0"/>
        <charset val="1"/>
      </rPr>
      <t xml:space="preserve">28.8%</t>
    </r>
    <r>
      <rPr>
        <sz val="10"/>
        <rFont val="Noto Sans CJK SC"/>
        <family val="2"/>
      </rPr>
      <t xml:space="preserve">、微小変化群が</t>
    </r>
    <r>
      <rPr>
        <sz val="10"/>
        <rFont val="Arial"/>
        <family val="0"/>
        <charset val="1"/>
      </rPr>
      <t xml:space="preserve">28.2%</t>
    </r>
    <r>
      <rPr>
        <sz val="10"/>
        <rFont val="Noto Sans CJK SC"/>
        <family val="2"/>
      </rPr>
      <t xml:space="preserve">を占めた。</t>
    </r>
  </si>
  <si>
    <t xml:space="preserve">台湾</t>
  </si>
  <si>
    <r>
      <rPr>
        <sz val="10"/>
        <rFont val="Arial"/>
        <family val="0"/>
        <charset val="1"/>
      </rPr>
      <t xml:space="preserve">PS-02-09-05 (id: JkxnuRs)</t>
    </r>
    <r>
      <rPr>
        <sz val="10"/>
        <rFont val="Noto Sans CJK SC"/>
        <family val="2"/>
      </rPr>
      <t xml:space="preserve">；</t>
    </r>
    <r>
      <rPr>
        <sz val="10"/>
        <rFont val="Arial"/>
        <family val="0"/>
        <charset val="1"/>
      </rPr>
      <t xml:space="preserve">TBL-02-08-014 (id: JlAKpmw)</t>
    </r>
  </si>
  <si>
    <t xml:space="preserve">SRC-587</t>
  </si>
  <si>
    <t xml:space="preserve">Chiu HF, Chen HC, Lu KC, Shu KH; Taiwan Society of Nephrology. Distribution of glomerular diseases in Taiwan: preliminary report of National Renal Biopsy Registry — publication on behalf of Taiwan Society of Nephrology. BMC Nephrol. 2018;19:6</t>
  </si>
  <si>
    <t xml:space="preserve">10.1186/s12882-017-0810-4</t>
  </si>
  <si>
    <t xml:space="preserve">29320993</t>
  </si>
  <si>
    <t xml:space="preserve">症候の定義と疾患頻度は台湾の登録データに基づく。生検の適応基準が異なるため、日本における頻度とは異なる可能性がある。</t>
  </si>
  <si>
    <t xml:space="preserve">GN-021</t>
  </si>
  <si>
    <t xml:space="preserve">糖尿病性腎症</t>
  </si>
  <si>
    <r>
      <rPr>
        <sz val="10"/>
        <rFont val="Noto Sans CJK SC"/>
        <family val="2"/>
      </rPr>
      <t xml:space="preserve">日本の糖尿病性腎症病期分類（</t>
    </r>
    <r>
      <rPr>
        <sz val="10"/>
        <rFont val="Arial"/>
        <family val="0"/>
        <charset val="1"/>
      </rPr>
      <t xml:space="preserve">2014</t>
    </r>
    <r>
      <rPr>
        <sz val="10"/>
        <rFont val="Noto Sans CJK SC"/>
        <family val="2"/>
      </rPr>
      <t xml:space="preserve">年改訂）は、尿アルブミン（または尿蛋白）と </t>
    </r>
    <r>
      <rPr>
        <sz val="10"/>
        <rFont val="Arial"/>
        <family val="0"/>
        <charset val="1"/>
      </rPr>
      <t xml:space="preserve">eGFR </t>
    </r>
    <r>
      <rPr>
        <sz val="10"/>
        <rFont val="Noto Sans CJK SC"/>
        <family val="2"/>
      </rPr>
      <t xml:space="preserve">によって第</t>
    </r>
    <r>
      <rPr>
        <sz val="10"/>
        <rFont val="Arial"/>
        <family val="0"/>
        <charset val="1"/>
      </rPr>
      <t xml:space="preserve">1</t>
    </r>
    <r>
      <rPr>
        <sz val="10"/>
        <rFont val="Noto Sans CJK SC"/>
        <family val="2"/>
      </rPr>
      <t xml:space="preserve">期から第</t>
    </r>
    <r>
      <rPr>
        <sz val="10"/>
        <rFont val="Arial"/>
        <family val="0"/>
        <charset val="1"/>
      </rPr>
      <t xml:space="preserve">5</t>
    </r>
    <r>
      <rPr>
        <sz val="10"/>
        <rFont val="Noto Sans CJK SC"/>
        <family val="2"/>
      </rPr>
      <t xml:space="preserve">期に分ける。第</t>
    </r>
    <r>
      <rPr>
        <sz val="10"/>
        <rFont val="Arial"/>
        <family val="0"/>
        <charset val="1"/>
      </rPr>
      <t xml:space="preserve">1</t>
    </r>
    <r>
      <rPr>
        <sz val="10"/>
        <rFont val="Noto Sans CJK SC"/>
        <family val="2"/>
      </rPr>
      <t xml:space="preserve">期（腎症前期）は正常アルブミン尿（</t>
    </r>
    <r>
      <rPr>
        <sz val="10"/>
        <rFont val="Arial"/>
        <family val="0"/>
        <charset val="1"/>
      </rPr>
      <t xml:space="preserve">30 mg/gCr </t>
    </r>
    <r>
      <rPr>
        <sz val="10"/>
        <rFont val="Noto Sans CJK SC"/>
        <family val="2"/>
      </rPr>
      <t xml:space="preserve">未満）、第</t>
    </r>
    <r>
      <rPr>
        <sz val="10"/>
        <rFont val="Arial"/>
        <family val="0"/>
        <charset val="1"/>
      </rPr>
      <t xml:space="preserve">2</t>
    </r>
    <r>
      <rPr>
        <sz val="10"/>
        <rFont val="Noto Sans CJK SC"/>
        <family val="2"/>
      </rPr>
      <t xml:space="preserve">期（早期腎症期）は微量アルブミン尿（</t>
    </r>
    <r>
      <rPr>
        <sz val="10"/>
        <rFont val="Arial"/>
        <family val="0"/>
        <charset val="1"/>
      </rPr>
      <t xml:space="preserve">30</t>
    </r>
    <r>
      <rPr>
        <sz val="10"/>
        <rFont val="Noto Sans CJK SC"/>
        <family val="2"/>
      </rPr>
      <t xml:space="preserve">〜</t>
    </r>
    <r>
      <rPr>
        <sz val="10"/>
        <rFont val="Arial"/>
        <family val="0"/>
        <charset val="1"/>
      </rPr>
      <t xml:space="preserve">299 mg/gCr</t>
    </r>
    <r>
      <rPr>
        <sz val="10"/>
        <rFont val="Noto Sans CJK SC"/>
        <family val="2"/>
      </rPr>
      <t xml:space="preserve">）、第</t>
    </r>
    <r>
      <rPr>
        <sz val="10"/>
        <rFont val="Arial"/>
        <family val="0"/>
        <charset val="1"/>
      </rPr>
      <t xml:space="preserve">3</t>
    </r>
    <r>
      <rPr>
        <sz val="10"/>
        <rFont val="Noto Sans CJK SC"/>
        <family val="2"/>
      </rPr>
      <t xml:space="preserve">期（顕性腎症期）は顕性アルブミン尿（</t>
    </r>
    <r>
      <rPr>
        <sz val="10"/>
        <rFont val="Arial"/>
        <family val="0"/>
        <charset val="1"/>
      </rPr>
      <t xml:space="preserve">300 mg/gCr </t>
    </r>
    <r>
      <rPr>
        <sz val="10"/>
        <rFont val="Noto Sans CJK SC"/>
        <family val="2"/>
      </rPr>
      <t xml:space="preserve">以上）または持続性蛋白尿（</t>
    </r>
    <r>
      <rPr>
        <sz val="10"/>
        <rFont val="Arial"/>
        <family val="0"/>
        <charset val="1"/>
      </rPr>
      <t xml:space="preserve">0.5 g/gCr </t>
    </r>
    <r>
      <rPr>
        <sz val="10"/>
        <rFont val="Noto Sans CJK SC"/>
        <family val="2"/>
      </rPr>
      <t xml:space="preserve">以上）で、第</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期はいずれも </t>
    </r>
    <r>
      <rPr>
        <sz val="10"/>
        <rFont val="Arial"/>
        <family val="0"/>
        <charset val="1"/>
      </rPr>
      <t xml:space="preserve">eGFR 30 mL/min/1.73m² </t>
    </r>
    <r>
      <rPr>
        <sz val="10"/>
        <rFont val="Noto Sans CJK SC"/>
        <family val="2"/>
      </rPr>
      <t xml:space="preserve">以上である。第</t>
    </r>
    <r>
      <rPr>
        <sz val="10"/>
        <rFont val="Arial"/>
        <family val="0"/>
        <charset val="1"/>
      </rPr>
      <t xml:space="preserve">4</t>
    </r>
    <r>
      <rPr>
        <sz val="10"/>
        <rFont val="Noto Sans CJK SC"/>
        <family val="2"/>
      </rPr>
      <t xml:space="preserve">期（腎不全期）はアルブミン尿の程度を問わず </t>
    </r>
    <r>
      <rPr>
        <sz val="10"/>
        <rFont val="Arial"/>
        <family val="0"/>
        <charset val="1"/>
      </rPr>
      <t xml:space="preserve">eGFR 30 </t>
    </r>
    <r>
      <rPr>
        <sz val="10"/>
        <rFont val="Noto Sans CJK SC"/>
        <family val="2"/>
      </rPr>
      <t xml:space="preserve">未満、第</t>
    </r>
    <r>
      <rPr>
        <sz val="10"/>
        <rFont val="Arial"/>
        <family val="0"/>
        <charset val="1"/>
      </rPr>
      <t xml:space="preserve">5</t>
    </r>
    <r>
      <rPr>
        <sz val="10"/>
        <rFont val="Noto Sans CJK SC"/>
        <family val="2"/>
      </rPr>
      <t xml:space="preserve">期は透析療法中とされる。</t>
    </r>
    <r>
      <rPr>
        <sz val="10"/>
        <rFont val="Arial"/>
        <family val="0"/>
        <charset val="1"/>
      </rPr>
      <t xml:space="preserve">2014</t>
    </r>
    <r>
      <rPr>
        <sz val="10"/>
        <rFont val="Noto Sans CJK SC"/>
        <family val="2"/>
      </rPr>
      <t xml:space="preserve">年改訂では第</t>
    </r>
    <r>
      <rPr>
        <sz val="10"/>
        <rFont val="Arial"/>
        <family val="0"/>
        <charset val="1"/>
      </rPr>
      <t xml:space="preserve">4</t>
    </r>
    <r>
      <rPr>
        <sz val="10"/>
        <rFont val="Noto Sans CJK SC"/>
        <family val="2"/>
      </rPr>
      <t xml:space="preserve">期の定義が </t>
    </r>
    <r>
      <rPr>
        <sz val="10"/>
        <rFont val="Arial"/>
        <family val="0"/>
        <charset val="1"/>
      </rPr>
      <t xml:space="preserve">eGFR 30 </t>
    </r>
    <r>
      <rPr>
        <sz val="10"/>
        <rFont val="Noto Sans CJK SC"/>
        <family val="2"/>
      </rPr>
      <t xml:space="preserve">未満に改められ、全病期を通じて糖尿病性腎症と非糖尿病性腎疾患との鑑別が重要とされた。</t>
    </r>
  </si>
  <si>
    <r>
      <rPr>
        <sz val="10"/>
        <rFont val="Noto Sans CJK SC"/>
        <family val="2"/>
      </rPr>
      <t xml:space="preserve">医学各論 Ⅷ</t>
    </r>
    <r>
      <rPr>
        <sz val="10"/>
        <rFont val="Arial"/>
        <family val="0"/>
        <charset val="1"/>
      </rPr>
      <t xml:space="preserve">-1-C-①</t>
    </r>
    <r>
      <rPr>
        <sz val="10"/>
        <rFont val="Noto Sans CJK SC"/>
        <family val="2"/>
      </rPr>
      <t xml:space="preserve">（糖尿病腎症、</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</si>
  <si>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TBL-01-00-332 (id: Jlvnl-Q)</t>
    </r>
  </si>
  <si>
    <t xml:space="preserve">SRC-589</t>
  </si>
  <si>
    <t xml:space="preserve">Haneda M, Utsunomiya K, Koya D, Babazono T, Moriya T, Makino H, et al.; Joint Committee on Diabetic Nephropathy. A new Classification of Diabetic Nephropathy 2014: a report from Joint Committee on Diabetic Nephropathy. J Diabetes Investig. 2015;6(2):242-246</t>
  </si>
  <si>
    <t xml:space="preserve">10.1111/jdi.12319</t>
  </si>
  <si>
    <t xml:space="preserve">25802733</t>
  </si>
  <si>
    <r>
      <rPr>
        <sz val="10"/>
        <rFont val="Noto Sans CJK SC"/>
        <family val="2"/>
      </rPr>
      <t xml:space="preserve">病期の境界値は分類表（</t>
    </r>
    <r>
      <rPr>
        <sz val="10"/>
        <rFont val="Arial"/>
        <family val="0"/>
        <charset val="1"/>
      </rPr>
      <t xml:space="preserve">Table 1</t>
    </r>
    <r>
      <rPr>
        <sz val="10"/>
        <rFont val="Noto Sans CJK SC"/>
        <family val="2"/>
      </rPr>
      <t xml:space="preserve">）から読み取った（表から読み取り）。分類は糖尿病性腎症が非糖尿病性腎疾患と鑑別されていることを前提とする。</t>
    </r>
  </si>
  <si>
    <t xml:space="preserve">GN-022</t>
  </si>
  <si>
    <r>
      <rPr>
        <sz val="10"/>
        <rFont val="Arial"/>
        <family val="0"/>
        <charset val="1"/>
      </rPr>
      <t xml:space="preserve">2</t>
    </r>
    <r>
      <rPr>
        <sz val="10"/>
        <rFont val="Noto Sans CJK SC"/>
        <family val="2"/>
      </rPr>
      <t xml:space="preserve">型糖尿病とアルブミン尿を伴う慢性腎臓病の患者</t>
    </r>
    <r>
      <rPr>
        <sz val="10"/>
        <rFont val="Arial"/>
        <family val="0"/>
        <charset val="1"/>
      </rPr>
      <t xml:space="preserve">4,401</t>
    </r>
    <r>
      <rPr>
        <sz val="10"/>
        <rFont val="Noto Sans CJK SC"/>
        <family val="2"/>
      </rPr>
      <t xml:space="preserve">例（</t>
    </r>
    <r>
      <rPr>
        <sz val="10"/>
        <rFont val="Arial"/>
        <family val="0"/>
        <charset val="1"/>
      </rPr>
      <t xml:space="preserve">eGFR 30</t>
    </r>
    <r>
      <rPr>
        <sz val="10"/>
        <rFont val="Noto Sans CJK SC"/>
        <family val="2"/>
      </rPr>
      <t xml:space="preserve">〜</t>
    </r>
    <r>
      <rPr>
        <sz val="10"/>
        <rFont val="Arial"/>
        <family val="0"/>
        <charset val="1"/>
      </rPr>
      <t xml:space="preserve">90 mL/min/1.73m² </t>
    </r>
    <r>
      <rPr>
        <sz val="10"/>
        <rFont val="Noto Sans CJK SC"/>
        <family val="2"/>
      </rPr>
      <t xml:space="preserve">未満、尿アルブミン</t>
    </r>
    <r>
      <rPr>
        <sz val="10"/>
        <rFont val="Arial"/>
        <family val="0"/>
        <charset val="1"/>
      </rPr>
      <t xml:space="preserve">/</t>
    </r>
    <r>
      <rPr>
        <sz val="10"/>
        <rFont val="Noto Sans CJK SC"/>
        <family val="2"/>
      </rPr>
      <t xml:space="preserve">クレアチニン比 </t>
    </r>
    <r>
      <rPr>
        <sz val="10"/>
        <rFont val="Arial"/>
        <family val="0"/>
        <charset val="1"/>
      </rPr>
      <t xml:space="preserve">300 </t>
    </r>
    <r>
      <rPr>
        <sz val="10"/>
        <rFont val="Noto Sans CJK SC"/>
        <family val="2"/>
      </rPr>
      <t xml:space="preserve">超〜</t>
    </r>
    <r>
      <rPr>
        <sz val="10"/>
        <rFont val="Arial"/>
        <family val="0"/>
        <charset val="1"/>
      </rPr>
      <t xml:space="preserve">5,000 mg/g</t>
    </r>
    <r>
      <rPr>
        <sz val="10"/>
        <rFont val="Noto Sans CJK SC"/>
        <family val="2"/>
      </rPr>
      <t xml:space="preserve">、全例がレニン・アンジオテンシン系阻害薬で治療中）を対象とした二重盲検試験（</t>
    </r>
    <r>
      <rPr>
        <sz val="10"/>
        <rFont val="Arial"/>
        <family val="0"/>
        <charset val="1"/>
      </rPr>
      <t xml:space="preserve">CREDENCE</t>
    </r>
    <r>
      <rPr>
        <sz val="10"/>
        <rFont val="Noto Sans CJK SC"/>
        <family val="2"/>
      </rPr>
      <t xml:space="preserve">）では、</t>
    </r>
    <r>
      <rPr>
        <sz val="10"/>
        <rFont val="Arial"/>
        <family val="0"/>
        <charset val="1"/>
      </rPr>
      <t xml:space="preserve">SGLT2</t>
    </r>
    <r>
      <rPr>
        <sz val="10"/>
        <rFont val="Noto Sans CJK SC"/>
        <family val="2"/>
      </rPr>
      <t xml:space="preserve">阻害薬カナグリフロジン</t>
    </r>
    <r>
      <rPr>
        <sz val="10"/>
        <rFont val="Arial"/>
        <family val="0"/>
        <charset val="1"/>
      </rPr>
      <t xml:space="preserve">100 mg/</t>
    </r>
    <r>
      <rPr>
        <sz val="10"/>
        <rFont val="Noto Sans CJK SC"/>
        <family val="2"/>
      </rPr>
      <t xml:space="preserve">日は、主要複合アウトカム（末期腎不全、血清クレアチニンの倍化、腎死または心血管死）のリスクをプラセボより</t>
    </r>
    <r>
      <rPr>
        <sz val="10"/>
        <rFont val="Arial"/>
        <family val="0"/>
        <charset val="1"/>
      </rPr>
      <t xml:space="preserve">30%</t>
    </r>
    <r>
      <rPr>
        <sz val="10"/>
        <rFont val="Noto Sans CJK SC"/>
        <family val="2"/>
      </rPr>
      <t xml:space="preserve">低下させた（発生率</t>
    </r>
    <r>
      <rPr>
        <sz val="10"/>
        <rFont val="Arial"/>
        <family val="0"/>
        <charset val="1"/>
      </rPr>
      <t xml:space="preserve">43.2 </t>
    </r>
    <r>
      <rPr>
        <sz val="10"/>
        <rFont val="Noto Sans CJK SC"/>
        <family val="2"/>
      </rPr>
      <t xml:space="preserve">対 </t>
    </r>
    <r>
      <rPr>
        <sz val="10"/>
        <rFont val="Arial"/>
        <family val="0"/>
        <charset val="1"/>
      </rPr>
      <t xml:space="preserve">61.2/1,000</t>
    </r>
    <r>
      <rPr>
        <sz val="10"/>
        <rFont val="Noto Sans CJK SC"/>
        <family val="2"/>
      </rPr>
      <t xml:space="preserve">人年、ハザード比</t>
    </r>
    <r>
      <rPr>
        <sz val="10"/>
        <rFont val="Arial"/>
        <family val="0"/>
        <charset val="1"/>
      </rPr>
      <t xml:space="preserve">0.70</t>
    </r>
    <r>
      <rPr>
        <sz val="10"/>
        <rFont val="Noto Sans CJK SC"/>
        <family val="2"/>
      </rPr>
      <t xml:space="preserve">）。追跡期間の中央値は</t>
    </r>
    <r>
      <rPr>
        <sz val="10"/>
        <rFont val="Arial"/>
        <family val="0"/>
        <charset val="1"/>
      </rPr>
      <t xml:space="preserve">2.62</t>
    </r>
    <r>
      <rPr>
        <sz val="10"/>
        <rFont val="Noto Sans CJK SC"/>
        <family val="2"/>
      </rPr>
      <t xml:space="preserve">年で、試験は中間解析を受けて早期に終了した。腎特異的な複合アウトカムのハザード比は</t>
    </r>
    <r>
      <rPr>
        <sz val="10"/>
        <rFont val="Arial"/>
        <family val="0"/>
        <charset val="1"/>
      </rPr>
      <t xml:space="preserve">0.66</t>
    </r>
    <r>
      <rPr>
        <sz val="10"/>
        <rFont val="Noto Sans CJK SC"/>
        <family val="2"/>
      </rPr>
      <t xml:space="preserve">、末期腎不全のハザード比は</t>
    </r>
    <r>
      <rPr>
        <sz val="10"/>
        <rFont val="Arial"/>
        <family val="0"/>
        <charset val="1"/>
      </rPr>
      <t xml:space="preserve">0.68</t>
    </r>
    <r>
      <rPr>
        <sz val="10"/>
        <rFont val="Noto Sans CJK SC"/>
        <family val="2"/>
      </rPr>
      <t xml:space="preserve">だった。</t>
    </r>
  </si>
  <si>
    <t xml:space="preserve">SRC-590</t>
  </si>
  <si>
    <t xml:space="preserve">Perkovic V, Jardine MJ, Neal B, et al.; CREDENCE Trial Investigators. Canagliflozin and Renal Outcomes in Type 2 Diabetes and Nephropathy. N Engl J Med. 2019;380(24):2295-2306</t>
  </si>
  <si>
    <t xml:space="preserve">10.1056/NEJMoa1811744</t>
  </si>
  <si>
    <t xml:space="preserve">30990260</t>
  </si>
  <si>
    <r>
      <rPr>
        <sz val="10"/>
        <rFont val="Noto Sans CJK SC"/>
        <family val="2"/>
      </rPr>
      <t xml:space="preserve">カナグリフロジンを含む </t>
    </r>
    <r>
      <rPr>
        <sz val="10"/>
        <rFont val="Arial"/>
        <family val="0"/>
        <charset val="1"/>
      </rPr>
      <t xml:space="preserve">SGLT2 </t>
    </r>
    <r>
      <rPr>
        <sz val="10"/>
        <rFont val="Noto Sans CJK SC"/>
        <family val="2"/>
      </rPr>
      <t xml:space="preserve">阻害薬の国内の承認・保険適用の範囲（糖尿病性腎症・慢性腎臓病への適応を含む）は未確認であり、取り込み時に </t>
    </r>
    <r>
      <rPr>
        <sz val="10"/>
        <rFont val="Arial"/>
        <family val="0"/>
        <charset val="1"/>
      </rPr>
      <t xml:space="preserve">PMDA </t>
    </r>
    <r>
      <rPr>
        <sz val="10"/>
        <rFont val="Noto Sans CJK SC"/>
        <family val="2"/>
      </rPr>
      <t xml:space="preserve">の添付文書で確認が必要。</t>
    </r>
  </si>
  <si>
    <t xml:space="preserve">GN-023</t>
  </si>
  <si>
    <r>
      <rPr>
        <sz val="10"/>
        <rFont val="Arial"/>
        <family val="0"/>
        <charset val="1"/>
      </rPr>
      <t xml:space="preserve">KDIGO </t>
    </r>
    <r>
      <rPr>
        <sz val="10"/>
        <rFont val="Noto Sans CJK SC"/>
        <family val="2"/>
      </rPr>
      <t xml:space="preserve">の</t>
    </r>
    <r>
      <rPr>
        <sz val="10"/>
        <rFont val="Arial"/>
        <family val="0"/>
        <charset val="1"/>
      </rPr>
      <t xml:space="preserve">2022</t>
    </r>
    <r>
      <rPr>
        <sz val="10"/>
        <rFont val="Noto Sans CJK SC"/>
        <family val="2"/>
      </rPr>
      <t xml:space="preserve">年ガイドラインは、糖尿病と慢性腎臓病を併せ持つ患者について、腎疾患の進行と心血管疾患のリスクを下げる包括的な治療戦略をとることを求めている。推奨</t>
    </r>
    <r>
      <rPr>
        <sz val="10"/>
        <rFont val="Arial"/>
        <family val="0"/>
        <charset val="1"/>
      </rPr>
      <t xml:space="preserve">1.3.1</t>
    </r>
    <r>
      <rPr>
        <sz val="10"/>
        <rFont val="Noto Sans CJK SC"/>
        <family val="2"/>
      </rPr>
      <t xml:space="preserve">では、</t>
    </r>
    <r>
      <rPr>
        <sz val="10"/>
        <rFont val="Arial"/>
        <family val="0"/>
        <charset val="1"/>
      </rPr>
      <t xml:space="preserve">2</t>
    </r>
    <r>
      <rPr>
        <sz val="10"/>
        <rFont val="Noto Sans CJK SC"/>
        <family val="2"/>
      </rPr>
      <t xml:space="preserve">型糖尿病と慢性腎臓病があり、</t>
    </r>
    <r>
      <rPr>
        <sz val="10"/>
        <rFont val="Arial"/>
        <family val="0"/>
        <charset val="1"/>
      </rPr>
      <t xml:space="preserve">eGFR </t>
    </r>
    <r>
      <rPr>
        <sz val="10"/>
        <rFont val="Noto Sans CJK SC"/>
        <family val="2"/>
      </rPr>
      <t xml:space="preserve">が</t>
    </r>
    <r>
      <rPr>
        <sz val="10"/>
        <rFont val="Arial"/>
        <family val="0"/>
        <charset val="1"/>
      </rPr>
      <t xml:space="preserve">20 mL/min/1.73m² </t>
    </r>
    <r>
      <rPr>
        <sz val="10"/>
        <rFont val="Noto Sans CJK SC"/>
        <family val="2"/>
      </rPr>
      <t xml:space="preserve">以上の患者に、腎・心血管保護を目的として </t>
    </r>
    <r>
      <rPr>
        <sz val="10"/>
        <rFont val="Arial"/>
        <family val="0"/>
        <charset val="1"/>
      </rPr>
      <t xml:space="preserve">SGLT2 </t>
    </r>
    <r>
      <rPr>
        <sz val="10"/>
        <rFont val="Noto Sans CJK SC"/>
        <family val="2"/>
      </rPr>
      <t xml:space="preserve">阻害薬で治療することを推奨している（推奨の強さ</t>
    </r>
    <r>
      <rPr>
        <sz val="10"/>
        <rFont val="Arial"/>
        <family val="0"/>
        <charset val="1"/>
      </rPr>
      <t xml:space="preserve">1</t>
    </r>
    <r>
      <rPr>
        <sz val="10"/>
        <rFont val="Noto Sans CJK SC"/>
        <family val="2"/>
      </rPr>
      <t xml:space="preserve">、エビデンスの確実性</t>
    </r>
    <r>
      <rPr>
        <sz val="10"/>
        <rFont val="Arial"/>
        <family val="0"/>
        <charset val="1"/>
      </rPr>
      <t xml:space="preserve">A</t>
    </r>
    <r>
      <rPr>
        <sz val="10"/>
        <rFont val="Noto Sans CJK SC"/>
        <family val="2"/>
      </rPr>
      <t xml:space="preserve">）。いったん開始した </t>
    </r>
    <r>
      <rPr>
        <sz val="10"/>
        <rFont val="Arial"/>
        <family val="0"/>
        <charset val="1"/>
      </rPr>
      <t xml:space="preserve">SGLT2 </t>
    </r>
    <r>
      <rPr>
        <sz val="10"/>
        <rFont val="Noto Sans CJK SC"/>
        <family val="2"/>
      </rPr>
      <t xml:space="preserve">阻害薬は、</t>
    </r>
    <r>
      <rPr>
        <sz val="10"/>
        <rFont val="Arial"/>
        <family val="0"/>
        <charset val="1"/>
      </rPr>
      <t xml:space="preserve">eGFR </t>
    </r>
    <r>
      <rPr>
        <sz val="10"/>
        <rFont val="Noto Sans CJK SC"/>
        <family val="2"/>
      </rPr>
      <t xml:space="preserve">が</t>
    </r>
    <r>
      <rPr>
        <sz val="10"/>
        <rFont val="Arial"/>
        <family val="0"/>
        <charset val="1"/>
      </rPr>
      <t xml:space="preserve">20</t>
    </r>
    <r>
      <rPr>
        <sz val="10"/>
        <rFont val="Noto Sans CJK SC"/>
        <family val="2"/>
      </rPr>
      <t xml:space="preserve">未満に下がっても、忍容性に問題がないか腎代替療法が始まるまでは継続してよいとされ、長時間の絶食・手術・重篤な疾患の際にはケトーシスのリスクのため一時的に休薬を検討するとされる。</t>
    </r>
  </si>
  <si>
    <t xml:space="preserve">SRC-591</t>
  </si>
  <si>
    <t xml:space="preserve">KDIGO Diabetes Work Group. KDIGO 2022 Clinical Practice Guideline for Diabetes Management in Chronic Kidney Disease. Kidney Int. 2022;102(5S):S1-S127</t>
  </si>
  <si>
    <t xml:space="preserve">10.1016/j.kint.2022.06.008</t>
  </si>
  <si>
    <t xml:space="preserve">36272764</t>
  </si>
  <si>
    <r>
      <rPr>
        <sz val="10"/>
        <rFont val="Noto Sans CJK SC"/>
        <family val="2"/>
      </rPr>
      <t xml:space="preserve">推奨の強さとエビデンスの確実性はガイドライン本文の表記どおりに書いた。</t>
    </r>
    <r>
      <rPr>
        <sz val="10"/>
        <rFont val="Arial"/>
        <family val="0"/>
        <charset val="1"/>
      </rPr>
      <t xml:space="preserve">SGLT2 </t>
    </r>
    <r>
      <rPr>
        <sz val="10"/>
        <rFont val="Noto Sans CJK SC"/>
        <family val="2"/>
      </rPr>
      <t xml:space="preserve">阻害薬の国内の承認・保険適用の範囲は未確認であり、国内の </t>
    </r>
    <r>
      <rPr>
        <sz val="10"/>
        <rFont val="Arial"/>
        <family val="0"/>
        <charset val="1"/>
      </rPr>
      <t xml:space="preserve">eGFR </t>
    </r>
    <r>
      <rPr>
        <sz val="10"/>
        <rFont val="Noto Sans CJK SC"/>
        <family val="2"/>
      </rPr>
      <t xml:space="preserve">基準や適応は添付文書で別途確認が必要。</t>
    </r>
  </si>
  <si>
    <t xml:space="preserve">GN-024</t>
  </si>
  <si>
    <t xml:space="preserve">ループス腎炎</t>
  </si>
  <si>
    <r>
      <rPr>
        <sz val="10"/>
        <rFont val="Arial"/>
        <family val="0"/>
        <charset val="1"/>
      </rPr>
      <t xml:space="preserve">KDIGO </t>
    </r>
    <r>
      <rPr>
        <sz val="10"/>
        <rFont val="Noto Sans CJK SC"/>
        <family val="2"/>
      </rPr>
      <t xml:space="preserve">の</t>
    </r>
    <r>
      <rPr>
        <sz val="10"/>
        <rFont val="Arial"/>
        <family val="0"/>
        <charset val="1"/>
      </rPr>
      <t xml:space="preserve">2024</t>
    </r>
    <r>
      <rPr>
        <sz val="10"/>
        <rFont val="Noto Sans CJK SC"/>
        <family val="2"/>
      </rPr>
      <t xml:space="preserve">年ループス腎炎ガイドラインは、腎生検による </t>
    </r>
    <r>
      <rPr>
        <sz val="10"/>
        <rFont val="Arial"/>
        <family val="0"/>
        <charset val="1"/>
      </rPr>
      <t xml:space="preserve">ISN/RPS </t>
    </r>
    <r>
      <rPr>
        <sz val="10"/>
        <rFont val="Noto Sans CJK SC"/>
        <family val="2"/>
      </rPr>
      <t xml:space="preserve">分類のクラスを治療方針の軸に置いている。</t>
    </r>
    <r>
      <rPr>
        <sz val="10"/>
        <rFont val="Arial"/>
        <family val="0"/>
        <charset val="1"/>
      </rPr>
      <t xml:space="preserve">Class I</t>
    </r>
    <r>
      <rPr>
        <sz val="10"/>
        <rFont val="Noto Sans CJK SC"/>
        <family val="2"/>
      </rPr>
      <t xml:space="preserve">・</t>
    </r>
    <r>
      <rPr>
        <sz val="10"/>
        <rFont val="Arial"/>
        <family val="0"/>
        <charset val="1"/>
      </rPr>
      <t xml:space="preserve">II </t>
    </r>
    <r>
      <rPr>
        <sz val="10"/>
        <rFont val="Noto Sans CJK SC"/>
        <family val="2"/>
      </rPr>
      <t xml:space="preserve">では免疫抑制は主に腎外の全身性エリテマトーデスの症状に応じて決め、活動性の </t>
    </r>
    <r>
      <rPr>
        <sz val="10"/>
        <rFont val="Arial"/>
        <family val="0"/>
        <charset val="1"/>
      </rPr>
      <t xml:space="preserve">Class III</t>
    </r>
    <r>
      <rPr>
        <sz val="10"/>
        <rFont val="Noto Sans CJK SC"/>
        <family val="2"/>
      </rPr>
      <t xml:space="preserve">・</t>
    </r>
    <r>
      <rPr>
        <sz val="10"/>
        <rFont val="Arial"/>
        <family val="0"/>
        <charset val="1"/>
      </rPr>
      <t xml:space="preserve">IV</t>
    </r>
    <r>
      <rPr>
        <sz val="10"/>
        <rFont val="Noto Sans CJK SC"/>
        <family val="2"/>
      </rPr>
      <t xml:space="preserve">（増殖型）には初期治療の推奨が、純粋な </t>
    </r>
    <r>
      <rPr>
        <sz val="10"/>
        <rFont val="Arial"/>
        <family val="0"/>
        <charset val="1"/>
      </rPr>
      <t xml:space="preserve">Class V</t>
    </r>
    <r>
      <rPr>
        <sz val="10"/>
        <rFont val="Noto Sans CJK SC"/>
        <family val="2"/>
      </rPr>
      <t xml:space="preserve">（膜型）には蛋白尿の程度に応じた対応が、それぞれ分けて示されている。腎生検の報告には活動性と慢性化を表す所見の項目を含めることとされ、治療への反応は蛋白尿の減少と腎機能の安定・改善で判定する枠組みが示されている。</t>
    </r>
  </si>
  <si>
    <r>
      <rPr>
        <sz val="10"/>
        <rFont val="Noto Sans CJK SC"/>
        <family val="2"/>
      </rPr>
      <t xml:space="preserve">医学各論 Ⅷ</t>
    </r>
    <r>
      <rPr>
        <sz val="10"/>
        <rFont val="Arial"/>
        <family val="0"/>
        <charset val="1"/>
      </rPr>
      <t xml:space="preserve">-1-D-②</t>
    </r>
    <r>
      <rPr>
        <sz val="10"/>
        <rFont val="Noto Sans CJK SC"/>
        <family val="2"/>
      </rPr>
      <t xml:space="preserve">（全身性エリテマトーデス</t>
    </r>
    <r>
      <rPr>
        <sz val="10"/>
        <rFont val="Arial"/>
        <family val="0"/>
        <charset val="1"/>
      </rPr>
      <t xml:space="preserve">&lt;SLE&gt;</t>
    </r>
    <r>
      <rPr>
        <sz val="10"/>
        <rFont val="Noto Sans CJK SC"/>
        <family val="2"/>
      </rPr>
      <t xml:space="preserve">、</t>
    </r>
    <r>
      <rPr>
        <sz val="10"/>
        <rFont val="Arial"/>
        <family val="0"/>
        <charset val="1"/>
      </rPr>
      <t xml:space="preserve">b</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</si>
  <si>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TBL-01-00-336 (id: Jlvnl-k)</t>
    </r>
  </si>
  <si>
    <t xml:space="preserve">SRC-592</t>
  </si>
  <si>
    <t xml:space="preserve">KDIGO Lupus Nephritis Work Group. KDIGO 2024 Clinical Practice Guideline for the management of LUPUS NEPHRITIS. Kidney Int. 2024;105(1S):S1-S69</t>
  </si>
  <si>
    <t xml:space="preserve">10.1016/j.kint.2023.09.002</t>
  </si>
  <si>
    <t xml:space="preserve">38182286</t>
  </si>
  <si>
    <r>
      <rPr>
        <sz val="10"/>
        <rFont val="Noto Sans CJK SC"/>
        <family val="2"/>
      </rPr>
      <t xml:space="preserve">各クラスの組織学的定義そのものは </t>
    </r>
    <r>
      <rPr>
        <sz val="10"/>
        <rFont val="Arial"/>
        <family val="0"/>
        <charset val="1"/>
      </rPr>
      <t xml:space="preserve">ISN/RPS </t>
    </r>
    <r>
      <rPr>
        <sz val="10"/>
        <rFont val="Noto Sans CJK SC"/>
        <family val="2"/>
      </rPr>
      <t xml:space="preserve">分類（</t>
    </r>
    <r>
      <rPr>
        <sz val="10"/>
        <rFont val="Arial"/>
        <family val="0"/>
        <charset val="1"/>
      </rPr>
      <t xml:space="preserve">2018</t>
    </r>
    <r>
      <rPr>
        <sz val="10"/>
        <rFont val="Noto Sans CJK SC"/>
        <family val="2"/>
      </rPr>
      <t xml:space="preserve">年改訂で </t>
    </r>
    <r>
      <rPr>
        <sz val="10"/>
        <rFont val="Arial"/>
        <family val="0"/>
        <charset val="1"/>
      </rPr>
      <t xml:space="preserve">Class IV </t>
    </r>
    <r>
      <rPr>
        <sz val="10"/>
        <rFont val="Noto Sans CJK SC"/>
        <family val="2"/>
      </rPr>
      <t xml:space="preserve">の </t>
    </r>
    <r>
      <rPr>
        <sz val="10"/>
        <rFont val="Arial"/>
        <family val="0"/>
        <charset val="1"/>
      </rPr>
      <t xml:space="preserve">S/G </t>
    </r>
    <r>
      <rPr>
        <sz val="10"/>
        <rFont val="Noto Sans CJK SC"/>
        <family val="2"/>
      </rPr>
      <t xml:space="preserve">細分が廃止され、活動性・慢性化指数が全クラスに適用されることになった）に従うものであり、本ガイドラインで定義の詳細までは確認していない。定義を扱うカードが要る場合は </t>
    </r>
    <r>
      <rPr>
        <sz val="10"/>
        <rFont val="Arial"/>
        <family val="0"/>
        <charset val="1"/>
      </rPr>
      <t xml:space="preserve">ISN/RPS </t>
    </r>
    <r>
      <rPr>
        <sz val="10"/>
        <rFont val="Noto Sans CJK SC"/>
        <family val="2"/>
      </rPr>
      <t xml:space="preserve">改訂報告を別途出典にすること。</t>
    </r>
  </si>
  <si>
    <t xml:space="preserve">GN-025</t>
  </si>
  <si>
    <r>
      <rPr>
        <sz val="10"/>
        <rFont val="Noto Sans CJK SC"/>
        <family val="2"/>
      </rPr>
      <t xml:space="preserve">活動性の </t>
    </r>
    <r>
      <rPr>
        <sz val="10"/>
        <rFont val="Arial"/>
        <family val="0"/>
        <charset val="1"/>
      </rPr>
      <t xml:space="preserve">Class III </t>
    </r>
    <r>
      <rPr>
        <sz val="10"/>
        <rFont val="Noto Sans CJK SC"/>
        <family val="2"/>
      </rPr>
      <t xml:space="preserve">または </t>
    </r>
    <r>
      <rPr>
        <sz val="10"/>
        <rFont val="Arial"/>
        <family val="0"/>
        <charset val="1"/>
      </rPr>
      <t xml:space="preserve">Class IV </t>
    </r>
    <r>
      <rPr>
        <sz val="10"/>
        <rFont val="Noto Sans CJK SC"/>
        <family val="2"/>
      </rPr>
      <t xml:space="preserve">のループス腎炎（膜性成分の合併を含む）への初期治療として、</t>
    </r>
    <r>
      <rPr>
        <sz val="10"/>
        <rFont val="Arial"/>
        <family val="0"/>
        <charset val="1"/>
      </rPr>
      <t xml:space="preserve">KDIGO </t>
    </r>
    <r>
      <rPr>
        <sz val="10"/>
        <rFont val="Noto Sans CJK SC"/>
        <family val="2"/>
      </rPr>
      <t xml:space="preserve">の</t>
    </r>
    <r>
      <rPr>
        <sz val="10"/>
        <rFont val="Arial"/>
        <family val="0"/>
        <charset val="1"/>
      </rPr>
      <t xml:space="preserve">2024</t>
    </r>
    <r>
      <rPr>
        <sz val="10"/>
        <rFont val="Noto Sans CJK SC"/>
        <family val="2"/>
      </rPr>
      <t xml:space="preserve">年ガイドラインは、グルココルチコイドに次のいずれか</t>
    </r>
    <r>
      <rPr>
        <sz val="10"/>
        <rFont val="Arial"/>
        <family val="0"/>
        <charset val="1"/>
      </rPr>
      <t xml:space="preserve">1</t>
    </r>
    <r>
      <rPr>
        <sz val="10"/>
        <rFont val="Noto Sans CJK SC"/>
        <family val="2"/>
      </rPr>
      <t xml:space="preserve">つを組み合わせることを推奨している（推奨</t>
    </r>
    <r>
      <rPr>
        <sz val="10"/>
        <rFont val="Arial"/>
        <family val="0"/>
        <charset val="1"/>
      </rPr>
      <t xml:space="preserve">10.2.3.1.1</t>
    </r>
    <r>
      <rPr>
        <sz val="10"/>
        <rFont val="Noto Sans CJK SC"/>
        <family val="2"/>
      </rPr>
      <t xml:space="preserve">、強さ</t>
    </r>
    <r>
      <rPr>
        <sz val="10"/>
        <rFont val="Arial"/>
        <family val="0"/>
        <charset val="1"/>
      </rPr>
      <t xml:space="preserve">1</t>
    </r>
    <r>
      <rPr>
        <sz val="10"/>
        <rFont val="Noto Sans CJK SC"/>
        <family val="2"/>
      </rPr>
      <t xml:space="preserve">・確実性</t>
    </r>
    <r>
      <rPr>
        <sz val="10"/>
        <rFont val="Arial"/>
        <family val="0"/>
        <charset val="1"/>
      </rPr>
      <t xml:space="preserve">B</t>
    </r>
    <r>
      <rPr>
        <sz val="10"/>
        <rFont val="Noto Sans CJK SC"/>
        <family val="2"/>
      </rPr>
      <t xml:space="preserve">）。ミコフェノール酸誘導体、低用量の静注シクロホスファミド、ベリムマブとミコフェノール酸誘導体または低用量静注シクロホスファミドの併用、あるいは腎機能が著しく低下していない（</t>
    </r>
    <r>
      <rPr>
        <sz val="10"/>
        <rFont val="Arial"/>
        <family val="0"/>
        <charset val="1"/>
      </rPr>
      <t xml:space="preserve">eGFR 45 mL/min/1.73m² </t>
    </r>
    <r>
      <rPr>
        <sz val="10"/>
        <rFont val="Noto Sans CJK SC"/>
        <family val="2"/>
      </rPr>
      <t xml:space="preserve">以上）場合のミコフェノール酸誘導体とカルシニューリン阻害薬の併用である。あわせて、禁忌がない限りループス腎炎を含む </t>
    </r>
    <r>
      <rPr>
        <sz val="10"/>
        <rFont val="Arial"/>
        <family val="0"/>
        <charset val="1"/>
      </rPr>
      <t xml:space="preserve">SLE </t>
    </r>
    <r>
      <rPr>
        <sz val="10"/>
        <rFont val="Noto Sans CJK SC"/>
        <family val="2"/>
      </rPr>
      <t xml:space="preserve">患者全員にヒドロキシクロロキン（または同等の抗マラリア薬）を使うことが推奨されている（推奨</t>
    </r>
    <r>
      <rPr>
        <sz val="10"/>
        <rFont val="Arial"/>
        <family val="0"/>
        <charset val="1"/>
      </rPr>
      <t xml:space="preserve">10.2.1.1</t>
    </r>
    <r>
      <rPr>
        <sz val="10"/>
        <rFont val="Noto Sans CJK SC"/>
        <family val="2"/>
      </rPr>
      <t xml:space="preserve">、</t>
    </r>
    <r>
      <rPr>
        <sz val="10"/>
        <rFont val="Arial"/>
        <family val="0"/>
        <charset val="1"/>
      </rPr>
      <t xml:space="preserve">1C</t>
    </r>
    <r>
      <rPr>
        <sz val="10"/>
        <rFont val="Noto Sans CJK SC"/>
        <family val="2"/>
      </rPr>
      <t xml:space="preserve">）。</t>
    </r>
  </si>
  <si>
    <t xml:space="preserve">推奨の強さとエビデンスの確実性はガイドライン本文の表記どおりに書いた。ここに挙げた薬剤（ミコフェノール酸誘導体、シクロホスファミド、ベリムマブ、カルシニューリン阻害薬、ヒドロキシクロロキン）のループス腎炎に対する国内の承認・保険適用の範囲は未確認であり、取り込み時に添付文書で確認が必要。</t>
  </si>
  <si>
    <t xml:space="preserve">GN-026</t>
  </si>
  <si>
    <r>
      <rPr>
        <sz val="10"/>
        <rFont val="Noto Sans CJK SC"/>
        <family val="2"/>
      </rPr>
      <t xml:space="preserve">生検で確認された活動性ループス腎炎の成人</t>
    </r>
    <r>
      <rPr>
        <sz val="10"/>
        <rFont val="Arial"/>
        <family val="0"/>
        <charset val="1"/>
      </rPr>
      <t xml:space="preserve">448</t>
    </r>
    <r>
      <rPr>
        <sz val="10"/>
        <rFont val="Noto Sans CJK SC"/>
        <family val="2"/>
      </rPr>
      <t xml:space="preserve">例を対象とした</t>
    </r>
    <r>
      <rPr>
        <sz val="10"/>
        <rFont val="Arial"/>
        <family val="0"/>
        <charset val="1"/>
      </rPr>
      <t xml:space="preserve">104</t>
    </r>
    <r>
      <rPr>
        <sz val="10"/>
        <rFont val="Noto Sans CJK SC"/>
        <family val="2"/>
      </rPr>
      <t xml:space="preserve">週間の二重盲検試験（</t>
    </r>
    <r>
      <rPr>
        <sz val="10"/>
        <rFont val="Arial"/>
        <family val="0"/>
        <charset val="1"/>
      </rPr>
      <t xml:space="preserve">BLISS-LN</t>
    </r>
    <r>
      <rPr>
        <sz val="10"/>
        <rFont val="Noto Sans CJK SC"/>
        <family val="2"/>
      </rPr>
      <t xml:space="preserve">、</t>
    </r>
    <r>
      <rPr>
        <sz val="10"/>
        <rFont val="Arial"/>
        <family val="0"/>
        <charset val="1"/>
      </rPr>
      <t xml:space="preserve">21</t>
    </r>
    <r>
      <rPr>
        <sz val="10"/>
        <rFont val="Noto Sans CJK SC"/>
        <family val="2"/>
      </rPr>
      <t xml:space="preserve">か国</t>
    </r>
    <r>
      <rPr>
        <sz val="10"/>
        <rFont val="Arial"/>
        <family val="0"/>
        <charset val="1"/>
      </rPr>
      <t xml:space="preserve">107</t>
    </r>
    <r>
      <rPr>
        <sz val="10"/>
        <rFont val="Noto Sans CJK SC"/>
        <family val="2"/>
      </rPr>
      <t xml:space="preserve">施設）では、標準治療（ミコフェノール酸誘導体、またはシクロホスファミドとアザチオプリンの逐次療法）にベリムマブ（</t>
    </r>
    <r>
      <rPr>
        <sz val="10"/>
        <rFont val="Arial"/>
        <family val="0"/>
        <charset val="1"/>
      </rPr>
      <t xml:space="preserve">10 mg/kg </t>
    </r>
    <r>
      <rPr>
        <sz val="10"/>
        <rFont val="Noto Sans CJK SC"/>
        <family val="2"/>
      </rPr>
      <t xml:space="preserve">静注）を上乗せした群で、主要腎反応（尿蛋白</t>
    </r>
    <r>
      <rPr>
        <sz val="10"/>
        <rFont val="Arial"/>
        <family val="0"/>
        <charset val="1"/>
      </rPr>
      <t xml:space="preserve">/</t>
    </r>
    <r>
      <rPr>
        <sz val="10"/>
        <rFont val="Noto Sans CJK SC"/>
        <family val="2"/>
      </rPr>
      <t xml:space="preserve">クレアチニン比</t>
    </r>
    <r>
      <rPr>
        <sz val="10"/>
        <rFont val="Arial"/>
        <family val="0"/>
        <charset val="1"/>
      </rPr>
      <t xml:space="preserve">0.7</t>
    </r>
    <r>
      <rPr>
        <sz val="10"/>
        <rFont val="Noto Sans CJK SC"/>
        <family val="2"/>
      </rPr>
      <t xml:space="preserve">以下、</t>
    </r>
    <r>
      <rPr>
        <sz val="10"/>
        <rFont val="Arial"/>
        <family val="0"/>
        <charset val="1"/>
      </rPr>
      <t xml:space="preserve">eGFR </t>
    </r>
    <r>
      <rPr>
        <sz val="10"/>
        <rFont val="Noto Sans CJK SC"/>
        <family val="2"/>
      </rPr>
      <t xml:space="preserve">が再燃前の値から</t>
    </r>
    <r>
      <rPr>
        <sz val="10"/>
        <rFont val="Arial"/>
        <family val="0"/>
        <charset val="1"/>
      </rPr>
      <t xml:space="preserve">20%</t>
    </r>
    <r>
      <rPr>
        <sz val="10"/>
        <rFont val="Noto Sans CJK SC"/>
        <family val="2"/>
      </rPr>
      <t xml:space="preserve">を超えて低下していないこと、救援療法なし）を達成した割合がプラセボ群より高かった（</t>
    </r>
    <r>
      <rPr>
        <sz val="10"/>
        <rFont val="Arial"/>
        <family val="0"/>
        <charset val="1"/>
      </rPr>
      <t xml:space="preserve">43% </t>
    </r>
    <r>
      <rPr>
        <sz val="10"/>
        <rFont val="Noto Sans CJK SC"/>
        <family val="2"/>
      </rPr>
      <t xml:space="preserve">対 </t>
    </r>
    <r>
      <rPr>
        <sz val="10"/>
        <rFont val="Arial"/>
        <family val="0"/>
        <charset val="1"/>
      </rPr>
      <t xml:space="preserve">32%</t>
    </r>
    <r>
      <rPr>
        <sz val="10"/>
        <rFont val="Noto Sans CJK SC"/>
        <family val="2"/>
      </rPr>
      <t xml:space="preserve">、オッズ比</t>
    </r>
    <r>
      <rPr>
        <sz val="10"/>
        <rFont val="Arial"/>
        <family val="0"/>
        <charset val="1"/>
      </rPr>
      <t xml:space="preserve">1.6</t>
    </r>
    <r>
      <rPr>
        <sz val="10"/>
        <rFont val="Noto Sans CJK SC"/>
        <family val="2"/>
      </rPr>
      <t xml:space="preserve">）。完全腎反応は</t>
    </r>
    <r>
      <rPr>
        <sz val="10"/>
        <rFont val="Arial"/>
        <family val="0"/>
        <charset val="1"/>
      </rPr>
      <t xml:space="preserve">30% </t>
    </r>
    <r>
      <rPr>
        <sz val="10"/>
        <rFont val="Noto Sans CJK SC"/>
        <family val="2"/>
      </rPr>
      <t xml:space="preserve">対 </t>
    </r>
    <r>
      <rPr>
        <sz val="10"/>
        <rFont val="Arial"/>
        <family val="0"/>
        <charset val="1"/>
      </rPr>
      <t xml:space="preserve">20%</t>
    </r>
    <r>
      <rPr>
        <sz val="10"/>
        <rFont val="Noto Sans CJK SC"/>
        <family val="2"/>
      </rPr>
      <t xml:space="preserve">（オッズ比</t>
    </r>
    <r>
      <rPr>
        <sz val="10"/>
        <rFont val="Arial"/>
        <family val="0"/>
        <charset val="1"/>
      </rPr>
      <t xml:space="preserve">1.7</t>
    </r>
    <r>
      <rPr>
        <sz val="10"/>
        <rFont val="Noto Sans CJK SC"/>
        <family val="2"/>
      </rPr>
      <t xml:space="preserve">）で、腎関連イベントまたは死亡のリスクはベリムマブ群で低かった（ハザード比</t>
    </r>
    <r>
      <rPr>
        <sz val="10"/>
        <rFont val="Arial"/>
        <family val="0"/>
        <charset val="1"/>
      </rPr>
      <t xml:space="preserve">0.51</t>
    </r>
    <r>
      <rPr>
        <sz val="10"/>
        <rFont val="Noto Sans CJK SC"/>
        <family val="2"/>
      </rPr>
      <t xml:space="preserve">）。</t>
    </r>
  </si>
  <si>
    <t xml:space="preserve">SRC-593</t>
  </si>
  <si>
    <t xml:space="preserve">Furie R, et al. Two-Year, Randomized, Controlled Trial of Belimumab in Lupus Nephritis. N Engl J Med. 2020;383(12):1117-1128</t>
  </si>
  <si>
    <t xml:space="preserve">10.1056/NEJMoa2001180</t>
  </si>
  <si>
    <t xml:space="preserve">32937045</t>
  </si>
  <si>
    <r>
      <rPr>
        <sz val="10"/>
        <rFont val="Noto Sans CJK SC"/>
        <family val="2"/>
      </rPr>
      <t xml:space="preserve">ベリムマブの国内の承認・保険適用（全身性エリテマトーデスに対する適応の範囲と腎炎への扱い）は未確認であり、取り込み時に </t>
    </r>
    <r>
      <rPr>
        <sz val="10"/>
        <rFont val="Arial"/>
        <family val="0"/>
        <charset val="1"/>
      </rPr>
      <t xml:space="preserve">PMDA </t>
    </r>
    <r>
      <rPr>
        <sz val="10"/>
        <rFont val="Noto Sans CJK SC"/>
        <family val="2"/>
      </rPr>
      <t xml:space="preserve">の添付文書で確認が必要。反応の定義は試験の主要評価項目の定義による。</t>
    </r>
  </si>
  <si>
    <t xml:space="preserve">GN-027</t>
  </si>
  <si>
    <r>
      <rPr>
        <sz val="10"/>
        <rFont val="Noto Sans CJK SC"/>
        <family val="2"/>
      </rPr>
      <t xml:space="preserve">腎病変を伴う顕微鏡的多発血管炎の新規患者</t>
    </r>
    <r>
      <rPr>
        <sz val="10"/>
        <rFont val="Arial"/>
        <family val="0"/>
        <charset val="1"/>
      </rPr>
      <t xml:space="preserve">124</t>
    </r>
    <r>
      <rPr>
        <sz val="10"/>
        <rFont val="Noto Sans CJK SC"/>
        <family val="2"/>
      </rPr>
      <t xml:space="preserve">例（末期腎不全の例を除く）を後方視的に調べた研究では、診断時の血清クレアチニン</t>
    </r>
    <r>
      <rPr>
        <sz val="10"/>
        <rFont val="Arial"/>
        <family val="0"/>
        <charset val="1"/>
      </rPr>
      <t xml:space="preserve">500 μmol/L </t>
    </r>
    <r>
      <rPr>
        <sz val="10"/>
        <rFont val="Noto Sans CJK SC"/>
        <family val="2"/>
      </rPr>
      <t xml:space="preserve">以上が腎生存の独立した悪化因子であり（ハザード比</t>
    </r>
    <r>
      <rPr>
        <sz val="10"/>
        <rFont val="Arial"/>
        <family val="0"/>
        <charset val="1"/>
      </rPr>
      <t xml:space="preserve">8.24</t>
    </r>
    <r>
      <rPr>
        <sz val="10"/>
        <rFont val="Noto Sans CJK SC"/>
        <family val="2"/>
      </rPr>
      <t xml:space="preserve">）、免疫抑制治療は腎生存の保護因子だった（ハザード比</t>
    </r>
    <r>
      <rPr>
        <sz val="10"/>
        <rFont val="Arial"/>
        <family val="0"/>
        <charset val="1"/>
      </rPr>
      <t xml:space="preserve">0.35</t>
    </r>
    <r>
      <rPr>
        <sz val="10"/>
        <rFont val="Noto Sans CJK SC"/>
        <family val="2"/>
      </rPr>
      <t xml:space="preserve">）。死亡については、</t>
    </r>
    <r>
      <rPr>
        <sz val="10"/>
        <rFont val="Arial"/>
        <family val="0"/>
        <charset val="1"/>
      </rPr>
      <t xml:space="preserve">65</t>
    </r>
    <r>
      <rPr>
        <sz val="10"/>
        <rFont val="Noto Sans CJK SC"/>
        <family val="2"/>
      </rPr>
      <t xml:space="preserve">歳以上（ハザード比</t>
    </r>
    <r>
      <rPr>
        <sz val="10"/>
        <rFont val="Arial"/>
        <family val="0"/>
        <charset val="1"/>
      </rPr>
      <t xml:space="preserve">2.44</t>
    </r>
    <r>
      <rPr>
        <sz val="10"/>
        <rFont val="Noto Sans CJK SC"/>
        <family val="2"/>
      </rPr>
      <t xml:space="preserve">）、血清クレアチニン</t>
    </r>
    <r>
      <rPr>
        <sz val="10"/>
        <rFont val="Arial"/>
        <family val="0"/>
        <charset val="1"/>
      </rPr>
      <t xml:space="preserve">500 μmol/L </t>
    </r>
    <r>
      <rPr>
        <sz val="10"/>
        <rFont val="Noto Sans CJK SC"/>
        <family val="2"/>
      </rPr>
      <t xml:space="preserve">以上（同</t>
    </r>
    <r>
      <rPr>
        <sz val="10"/>
        <rFont val="Arial"/>
        <family val="0"/>
        <charset val="1"/>
      </rPr>
      <t xml:space="preserve">2.21</t>
    </r>
    <r>
      <rPr>
        <sz val="10"/>
        <rFont val="Noto Sans CJK SC"/>
        <family val="2"/>
      </rPr>
      <t xml:space="preserve">）、間質性肺疾患の合併（同</t>
    </r>
    <r>
      <rPr>
        <sz val="10"/>
        <rFont val="Arial"/>
        <family val="0"/>
        <charset val="1"/>
      </rPr>
      <t xml:space="preserve">2.37</t>
    </r>
    <r>
      <rPr>
        <sz val="10"/>
        <rFont val="Noto Sans CJK SC"/>
        <family val="2"/>
      </rPr>
      <t xml:space="preserve">）が独立した予測因子だった。診断時のクレアチニン値は、末期腎不全への移行またはクレアチニン倍化の予測で </t>
    </r>
    <r>
      <rPr>
        <sz val="10"/>
        <rFont val="Arial"/>
        <family val="0"/>
        <charset val="1"/>
      </rPr>
      <t xml:space="preserve">ROC </t>
    </r>
    <r>
      <rPr>
        <sz val="10"/>
        <rFont val="Noto Sans CJK SC"/>
        <family val="2"/>
      </rPr>
      <t xml:space="preserve">曲線下面積</t>
    </r>
    <r>
      <rPr>
        <sz val="10"/>
        <rFont val="Arial"/>
        <family val="0"/>
        <charset val="1"/>
      </rPr>
      <t xml:space="preserve">0.870</t>
    </r>
    <r>
      <rPr>
        <sz val="10"/>
        <rFont val="Noto Sans CJK SC"/>
        <family val="2"/>
      </rPr>
      <t xml:space="preserve">を示した。</t>
    </r>
  </si>
  <si>
    <r>
      <rPr>
        <sz val="10"/>
        <rFont val="Noto Sans CJK SC"/>
        <family val="2"/>
      </rPr>
      <t xml:space="preserve">医学各論 Ⅷ</t>
    </r>
    <r>
      <rPr>
        <sz val="10"/>
        <rFont val="Arial"/>
        <family val="0"/>
        <charset val="1"/>
      </rPr>
      <t xml:space="preserve">-1-D-①</t>
    </r>
    <r>
      <rPr>
        <sz val="10"/>
        <rFont val="Noto Sans CJK SC"/>
        <family val="2"/>
      </rPr>
      <t xml:space="preserve">（顕微鏡的多発血管炎、</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</si>
  <si>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TBL-01-00-337 (id: Jlvnl-s)</t>
    </r>
  </si>
  <si>
    <t xml:space="preserve">SRC-594</t>
  </si>
  <si>
    <t xml:space="preserve">Shi J, Shen Q, Chen XM, Du XG. Clinical characteristics and outcomes in microscopic polyangiitis patients with renal involvement: a study of 124 Chinese patients. BMC Nephrol. 2019;20:339</t>
  </si>
  <si>
    <t xml:space="preserve">10.1186/s12882-019-1535-3</t>
  </si>
  <si>
    <t xml:space="preserve">31477033</t>
  </si>
  <si>
    <t xml:space="preserve">中国の単一施設コホートの結果であり、日本の患者集団への外挿には注意が要る。免疫抑制治療の具体的なレジメン別の効果はこの研究では分けて示されていない。</t>
  </si>
  <si>
    <t xml:space="preserve">GN-028</t>
  </si>
  <si>
    <r>
      <rPr>
        <sz val="10"/>
        <rFont val="Arial"/>
        <family val="0"/>
        <charset val="1"/>
      </rPr>
      <t xml:space="preserve">ANCA</t>
    </r>
    <r>
      <rPr>
        <sz val="10"/>
        <rFont val="Noto Sans CJK SC"/>
        <family val="2"/>
      </rPr>
      <t xml:space="preserve">関連血管炎</t>
    </r>
  </si>
  <si>
    <r>
      <rPr>
        <sz val="10"/>
        <rFont val="Noto Sans CJK SC"/>
        <family val="2"/>
      </rPr>
      <t xml:space="preserve">重症の </t>
    </r>
    <r>
      <rPr>
        <sz val="10"/>
        <rFont val="Arial"/>
        <family val="0"/>
        <charset val="1"/>
      </rPr>
      <t xml:space="preserve">ANCA </t>
    </r>
    <r>
      <rPr>
        <sz val="10"/>
        <rFont val="Noto Sans CJK SC"/>
        <family val="2"/>
      </rPr>
      <t xml:space="preserve">関連血管炎患者</t>
    </r>
    <r>
      <rPr>
        <sz val="10"/>
        <rFont val="Arial"/>
        <family val="0"/>
        <charset val="1"/>
      </rPr>
      <t xml:space="preserve">197</t>
    </r>
    <r>
      <rPr>
        <sz val="10"/>
        <rFont val="Noto Sans CJK SC"/>
        <family val="2"/>
      </rPr>
      <t xml:space="preserve">例を対象としたランダム化試験（</t>
    </r>
    <r>
      <rPr>
        <sz val="10"/>
        <rFont val="Arial"/>
        <family val="0"/>
        <charset val="1"/>
      </rPr>
      <t xml:space="preserve">RAVE</t>
    </r>
    <r>
      <rPr>
        <sz val="10"/>
        <rFont val="Noto Sans CJK SC"/>
        <family val="2"/>
      </rPr>
      <t xml:space="preserve">）では、リツキシマブ（</t>
    </r>
    <r>
      <rPr>
        <sz val="10"/>
        <rFont val="Arial"/>
        <family val="0"/>
        <charset val="1"/>
      </rPr>
      <t xml:space="preserve">375 mg/m² </t>
    </r>
    <r>
      <rPr>
        <sz val="10"/>
        <rFont val="Noto Sans CJK SC"/>
        <family val="2"/>
      </rPr>
      <t xml:space="preserve">を週</t>
    </r>
    <r>
      <rPr>
        <sz val="10"/>
        <rFont val="Arial"/>
        <family val="0"/>
        <charset val="1"/>
      </rPr>
      <t xml:space="preserve">1</t>
    </r>
    <r>
      <rPr>
        <sz val="10"/>
        <rFont val="Noto Sans CJK SC"/>
        <family val="2"/>
      </rPr>
      <t xml:space="preserve">回、</t>
    </r>
    <r>
      <rPr>
        <sz val="10"/>
        <rFont val="Arial"/>
        <family val="0"/>
        <charset val="1"/>
      </rPr>
      <t xml:space="preserve">4</t>
    </r>
    <r>
      <rPr>
        <sz val="10"/>
        <rFont val="Noto Sans CJK SC"/>
        <family val="2"/>
      </rPr>
      <t xml:space="preserve">週間投与）は、寛解導入の主要評価項目（</t>
    </r>
    <r>
      <rPr>
        <sz val="10"/>
        <rFont val="Arial"/>
        <family val="0"/>
        <charset val="1"/>
      </rPr>
      <t xml:space="preserve">6</t>
    </r>
    <r>
      <rPr>
        <sz val="10"/>
        <rFont val="Noto Sans CJK SC"/>
        <family val="2"/>
      </rPr>
      <t xml:space="preserve">か月時点で病勢が寛解しプレドニゾンを中止できていること）について、連日のシクロホスファミド内服に対して非劣性だった（達成率</t>
    </r>
    <r>
      <rPr>
        <sz val="10"/>
        <rFont val="Arial"/>
        <family val="0"/>
        <charset val="1"/>
      </rPr>
      <t xml:space="preserve">64% </t>
    </r>
    <r>
      <rPr>
        <sz val="10"/>
        <rFont val="Noto Sans CJK SC"/>
        <family val="2"/>
      </rPr>
      <t xml:space="preserve">対 </t>
    </r>
    <r>
      <rPr>
        <sz val="10"/>
        <rFont val="Arial"/>
        <family val="0"/>
        <charset val="1"/>
      </rPr>
      <t xml:space="preserve">53%</t>
    </r>
    <r>
      <rPr>
        <sz val="10"/>
        <rFont val="Noto Sans CJK SC"/>
        <family val="2"/>
      </rPr>
      <t xml:space="preserve">）。再発例に限るとリツキシマブ群の達成率が高かった（</t>
    </r>
    <r>
      <rPr>
        <sz val="10"/>
        <rFont val="Arial"/>
        <family val="0"/>
        <charset val="1"/>
      </rPr>
      <t xml:space="preserve">67% </t>
    </r>
    <r>
      <rPr>
        <sz val="10"/>
        <rFont val="Noto Sans CJK SC"/>
        <family val="2"/>
      </rPr>
      <t xml:space="preserve">対 </t>
    </r>
    <r>
      <rPr>
        <sz val="10"/>
        <rFont val="Arial"/>
        <family val="0"/>
        <charset val="1"/>
      </rPr>
      <t xml:space="preserve">42%</t>
    </r>
    <r>
      <rPr>
        <sz val="10"/>
        <rFont val="Noto Sans CJK SC"/>
        <family val="2"/>
      </rPr>
      <t xml:space="preserve">）。主要な腎病変のある患者でもリツキシマブはシクロホスファミドと同等の効果を示し、有害事象の発生率に両群で有意な差はなかった。</t>
    </r>
  </si>
  <si>
    <t xml:space="preserve">SRC-595</t>
  </si>
  <si>
    <t xml:space="preserve">Stone JH, et al. Rituximab versus Cyclophosphamide for ANCA-Associated Vasculitis. N Engl J Med. 2010;363(3):221-232</t>
  </si>
  <si>
    <t xml:space="preserve">10.1056/NEJMoa0909905</t>
  </si>
  <si>
    <t xml:space="preserve">20647199</t>
  </si>
  <si>
    <r>
      <rPr>
        <sz val="10"/>
        <rFont val="Noto Sans CJK SC"/>
        <family val="2"/>
      </rPr>
      <t xml:space="preserve">リツキシマブとシクロホスファミドの国内の承認・保険適用（</t>
    </r>
    <r>
      <rPr>
        <sz val="10"/>
        <rFont val="Arial"/>
        <family val="0"/>
        <charset val="1"/>
      </rPr>
      <t xml:space="preserve">ANCA </t>
    </r>
    <r>
      <rPr>
        <sz val="10"/>
        <rFont val="Noto Sans CJK SC"/>
        <family val="2"/>
      </rPr>
      <t xml:space="preserve">関連血管炎に対する適応の範囲）は未確認であり、取り込み時に添付文書で確認が必要。対象には顕微鏡的多発血管炎と多発血管炎性肉芽腫症の両方が含まれ、腎病変に限った試験ではない。</t>
    </r>
  </si>
  <si>
    <t xml:space="preserve">GN-029</t>
  </si>
  <si>
    <r>
      <rPr>
        <sz val="10"/>
        <rFont val="Noto Sans CJK SC"/>
        <family val="2"/>
      </rPr>
      <t xml:space="preserve">活動性の腎病変を伴う </t>
    </r>
    <r>
      <rPr>
        <sz val="10"/>
        <rFont val="Arial"/>
        <family val="0"/>
        <charset val="1"/>
      </rPr>
      <t xml:space="preserve">Wegener </t>
    </r>
    <r>
      <rPr>
        <sz val="10"/>
        <rFont val="Noto Sans CJK SC"/>
        <family val="2"/>
      </rPr>
      <t xml:space="preserve">肉芽腫症（現在の多発血管炎性肉芽腫症）患者</t>
    </r>
    <r>
      <rPr>
        <sz val="10"/>
        <rFont val="Arial"/>
        <family val="0"/>
        <charset val="1"/>
      </rPr>
      <t xml:space="preserve">94</t>
    </r>
    <r>
      <rPr>
        <sz val="10"/>
        <rFont val="Noto Sans CJK SC"/>
        <family val="2"/>
      </rPr>
      <t xml:space="preserve">例の腎生検では、分節性壊死性糸球体腎炎が</t>
    </r>
    <r>
      <rPr>
        <sz val="10"/>
        <rFont val="Arial"/>
        <family val="0"/>
        <charset val="1"/>
      </rPr>
      <t xml:space="preserve">85.1%</t>
    </r>
    <r>
      <rPr>
        <sz val="10"/>
        <rFont val="Noto Sans CJK SC"/>
        <family val="2"/>
      </rPr>
      <t xml:space="preserve">、管外増殖（半月体形成）が</t>
    </r>
    <r>
      <rPr>
        <sz val="10"/>
        <rFont val="Arial"/>
        <family val="0"/>
        <charset val="1"/>
      </rPr>
      <t xml:space="preserve">91.5%</t>
    </r>
    <r>
      <rPr>
        <sz val="10"/>
        <rFont val="Noto Sans CJK SC"/>
        <family val="2"/>
      </rPr>
      <t xml:space="preserve">にみられた。生検時の血清クレアチニンは、半月体のある糸球体の割合と相関し（相関係数</t>
    </r>
    <r>
      <rPr>
        <sz val="10"/>
        <rFont val="Arial"/>
        <family val="0"/>
        <charset val="1"/>
      </rPr>
      <t xml:space="preserve">0.52</t>
    </r>
    <r>
      <rPr>
        <sz val="10"/>
        <rFont val="Noto Sans CJK SC"/>
        <family val="2"/>
      </rPr>
      <t xml:space="preserve">）、正常な糸球体の割合とは負の相関を示した（同 </t>
    </r>
    <r>
      <rPr>
        <sz val="10"/>
        <rFont val="Arial"/>
        <family val="0"/>
        <charset val="1"/>
      </rPr>
      <t xml:space="preserve">-0.55</t>
    </r>
    <r>
      <rPr>
        <sz val="10"/>
        <rFont val="Noto Sans CJK SC"/>
        <family val="2"/>
      </rPr>
      <t xml:space="preserve">）。多変量解析では、正常糸球体の割合だけが腎機能と末期腎不全への進行に関連した。血清クレアチニンが正常で尿蛋白が</t>
    </r>
    <r>
      <rPr>
        <sz val="10"/>
        <rFont val="Arial"/>
        <family val="0"/>
        <charset val="1"/>
      </rPr>
      <t xml:space="preserve">0.5 g/</t>
    </r>
    <r>
      <rPr>
        <sz val="10"/>
        <rFont val="Noto Sans CJK SC"/>
        <family val="2"/>
      </rPr>
      <t xml:space="preserve">日未満だった</t>
    </r>
    <r>
      <rPr>
        <sz val="10"/>
        <rFont val="Arial"/>
        <family val="0"/>
        <charset val="1"/>
      </rPr>
      <t xml:space="preserve">7</t>
    </r>
    <r>
      <rPr>
        <sz val="10"/>
        <rFont val="Noto Sans CJK SC"/>
        <family val="2"/>
      </rPr>
      <t xml:space="preserve">例でも、全例に半月体がみられ、</t>
    </r>
    <r>
      <rPr>
        <sz val="10"/>
        <rFont val="Arial"/>
        <family val="0"/>
        <charset val="1"/>
      </rPr>
      <t xml:space="preserve">6</t>
    </r>
    <r>
      <rPr>
        <sz val="10"/>
        <rFont val="Noto Sans CJK SC"/>
        <family val="2"/>
      </rPr>
      <t xml:space="preserve">例に分節性の糸球体壊死があった。</t>
    </r>
  </si>
  <si>
    <t xml:space="preserve">ノルウェー</t>
  </si>
  <si>
    <r>
      <rPr>
        <sz val="10"/>
        <rFont val="Noto Sans CJK SC"/>
        <family val="2"/>
      </rPr>
      <t xml:space="preserve">医学各論 Ⅷ</t>
    </r>
    <r>
      <rPr>
        <sz val="10"/>
        <rFont val="Arial"/>
        <family val="0"/>
        <charset val="1"/>
      </rPr>
      <t xml:space="preserve">-1-D-⑤</t>
    </r>
    <r>
      <rPr>
        <sz val="10"/>
        <rFont val="Noto Sans CJK SC"/>
        <family val="2"/>
      </rPr>
      <t xml:space="preserve">（多発血管炎性肉芽腫症、</t>
    </r>
    <r>
      <rPr>
        <sz val="10"/>
        <rFont val="Arial"/>
        <family val="0"/>
        <charset val="1"/>
      </rPr>
      <t xml:space="preserve">c</t>
    </r>
    <r>
      <rPr>
        <sz val="10"/>
        <rFont val="Noto Sans CJK SC"/>
        <family val="2"/>
      </rPr>
      <t xml:space="preserve">）</t>
    </r>
  </si>
  <si>
    <t xml:space="preserve">SRC-596</t>
  </si>
  <si>
    <t xml:space="preserve">Aasarød K, Bostad L, Hammerstrøm J, Jørstad S, Iversen BM. Renal histopathology and clinical course in 94 patients with Wegener's granulomatosis. Nephrol Dial Transplant. 2001;16(5):953-960</t>
  </si>
  <si>
    <t xml:space="preserve">10.1093/ndt/16.5.953</t>
  </si>
  <si>
    <t xml:space="preserve">11328900</t>
  </si>
  <si>
    <r>
      <rPr>
        <sz val="10"/>
        <rFont val="Noto Sans CJK SC"/>
        <family val="2"/>
      </rPr>
      <t xml:space="preserve">出典のライセンスは未確認のため、取り込み時に出版社ページで確認が必要。</t>
    </r>
    <r>
      <rPr>
        <sz val="10"/>
        <rFont val="Arial"/>
        <family val="0"/>
        <charset val="1"/>
      </rPr>
      <t xml:space="preserve">2001</t>
    </r>
    <r>
      <rPr>
        <sz val="10"/>
        <rFont val="Noto Sans CJK SC"/>
        <family val="2"/>
      </rPr>
      <t xml:space="preserve">年の報告で、疾患名は現在の多発血管炎性肉芽腫症に読み替えた。</t>
    </r>
  </si>
  <si>
    <t xml:space="preserve">GN-030</t>
  </si>
  <si>
    <t xml:space="preserve">抗糸球体基底膜病</t>
  </si>
  <si>
    <r>
      <rPr>
        <sz val="10"/>
        <rFont val="Noto Sans CJK SC"/>
        <family val="2"/>
      </rPr>
      <t xml:space="preserve">抗糸球体基底膜（抗</t>
    </r>
    <r>
      <rPr>
        <sz val="10"/>
        <rFont val="Arial"/>
        <family val="0"/>
        <charset val="1"/>
      </rPr>
      <t xml:space="preserve">GBM</t>
    </r>
    <r>
      <rPr>
        <sz val="10"/>
        <rFont val="Noto Sans CJK SC"/>
        <family val="2"/>
      </rPr>
      <t xml:space="preserve">）病の連続</t>
    </r>
    <r>
      <rPr>
        <sz val="10"/>
        <rFont val="Arial"/>
        <family val="0"/>
        <charset val="1"/>
      </rPr>
      <t xml:space="preserve">221</t>
    </r>
    <r>
      <rPr>
        <sz val="10"/>
        <rFont val="Noto Sans CJK SC"/>
        <family val="2"/>
      </rPr>
      <t xml:space="preserve">例を解析した研究では、発症</t>
    </r>
    <r>
      <rPr>
        <sz val="10"/>
        <rFont val="Arial"/>
        <family val="0"/>
        <charset val="1"/>
      </rPr>
      <t xml:space="preserve">1</t>
    </r>
    <r>
      <rPr>
        <sz val="10"/>
        <rFont val="Noto Sans CJK SC"/>
        <family val="2"/>
      </rPr>
      <t xml:space="preserve">年後の患者生存率は</t>
    </r>
    <r>
      <rPr>
        <sz val="10"/>
        <rFont val="Arial"/>
        <family val="0"/>
        <charset val="1"/>
      </rPr>
      <t xml:space="preserve">72.7%</t>
    </r>
    <r>
      <rPr>
        <sz val="10"/>
        <rFont val="Noto Sans CJK SC"/>
        <family val="2"/>
      </rPr>
      <t xml:space="preserve">、腎生存率は</t>
    </r>
    <r>
      <rPr>
        <sz val="10"/>
        <rFont val="Arial"/>
        <family val="0"/>
        <charset val="1"/>
      </rPr>
      <t xml:space="preserve">25.0%</t>
    </r>
    <r>
      <rPr>
        <sz val="10"/>
        <rFont val="Noto Sans CJK SC"/>
        <family val="2"/>
      </rPr>
      <t xml:space="preserve">だった。血漿交換と副腎皮質ステロイド・シクロホスファミドの併用療法は、患者生存（死亡のハザード比</t>
    </r>
    <r>
      <rPr>
        <sz val="10"/>
        <rFont val="Arial"/>
        <family val="0"/>
        <charset val="1"/>
      </rPr>
      <t xml:space="preserve">0.31</t>
    </r>
    <r>
      <rPr>
        <sz val="10"/>
        <rFont val="Noto Sans CJK SC"/>
        <family val="2"/>
      </rPr>
      <t xml:space="preserve">）と腎生存（腎不全のハザード比</t>
    </r>
    <r>
      <rPr>
        <sz val="10"/>
        <rFont val="Arial"/>
        <family val="0"/>
        <charset val="1"/>
      </rPr>
      <t xml:space="preserve">0.60</t>
    </r>
    <r>
      <rPr>
        <sz val="10"/>
        <rFont val="Noto Sans CJK SC"/>
        <family val="2"/>
      </rPr>
      <t xml:space="preserve">）の両方で有利だった。発症時の血清クレアチニンは腎不全の独立した予測因子で、</t>
    </r>
    <r>
      <rPr>
        <sz val="10"/>
        <rFont val="Arial"/>
        <family val="0"/>
        <charset val="1"/>
      </rPr>
      <t xml:space="preserve">1.5 mg/dL </t>
    </r>
    <r>
      <rPr>
        <sz val="10"/>
        <rFont val="Noto Sans CJK SC"/>
        <family val="2"/>
      </rPr>
      <t xml:space="preserve">を起点に値が倍増するごとにハザード比が</t>
    </r>
    <r>
      <rPr>
        <sz val="10"/>
        <rFont val="Arial"/>
        <family val="0"/>
        <charset val="1"/>
      </rPr>
      <t xml:space="preserve">2.07</t>
    </r>
    <r>
      <rPr>
        <sz val="10"/>
        <rFont val="Noto Sans CJK SC"/>
        <family val="2"/>
      </rPr>
      <t xml:space="preserve">上がった。抗</t>
    </r>
    <r>
      <rPr>
        <sz val="10"/>
        <rFont val="Arial"/>
        <family val="0"/>
        <charset val="1"/>
      </rPr>
      <t xml:space="preserve">GBM</t>
    </r>
    <r>
      <rPr>
        <sz val="10"/>
        <rFont val="Noto Sans CJK SC"/>
        <family val="2"/>
      </rPr>
      <t xml:space="preserve">抗体値の上昇と </t>
    </r>
    <r>
      <rPr>
        <sz val="10"/>
        <rFont val="Arial"/>
        <family val="0"/>
        <charset val="1"/>
      </rPr>
      <t xml:space="preserve">ANCA </t>
    </r>
    <r>
      <rPr>
        <sz val="10"/>
        <rFont val="Noto Sans CJK SC"/>
        <family val="2"/>
      </rPr>
      <t xml:space="preserve">の陽性は、患者死亡の独立した予測因子だった。</t>
    </r>
  </si>
  <si>
    <r>
      <rPr>
        <sz val="10"/>
        <rFont val="Arial"/>
        <family val="0"/>
        <charset val="1"/>
      </rPr>
      <t xml:space="preserve">PS-02-09-05 (id: JkxnuRs)</t>
    </r>
    <r>
      <rPr>
        <sz val="10"/>
        <rFont val="Noto Sans CJK SC"/>
        <family val="2"/>
      </rPr>
      <t xml:space="preserve">；</t>
    </r>
    <r>
      <rPr>
        <sz val="10"/>
        <rFont val="Arial"/>
        <family val="0"/>
        <charset val="1"/>
      </rPr>
      <t xml:space="preserve">TBL-01-00-335 (id: Jlvnl-w)</t>
    </r>
  </si>
  <si>
    <t xml:space="preserve">SRC-597</t>
  </si>
  <si>
    <t xml:space="preserve">Cui Z, Zhao J, Jia XY, et al. Anti-glomerular basement membrane disease: outcomes of different therapeutic regimens in a large single-center Chinese cohort study. Medicine (Baltimore). 2011;90(5):303-311</t>
  </si>
  <si>
    <t xml:space="preserve">10.1097/MD.0b013e31822f6f68</t>
  </si>
  <si>
    <t xml:space="preserve">21862934</t>
  </si>
  <si>
    <t xml:space="preserve">出典のライセンスは未確認のため、取り込み時に出版社ページで確認が必要。治療法の比較はランダム化されていない後方視の比較である。シクロホスファミドを含む治療薬の国内の承認・保険適用は未確認。</t>
  </si>
  <si>
    <t xml:space="preserve">GN-031</t>
  </si>
  <si>
    <r>
      <rPr>
        <sz val="10"/>
        <rFont val="Arial"/>
        <family val="0"/>
        <charset val="1"/>
      </rPr>
      <t xml:space="preserve">IgA</t>
    </r>
    <r>
      <rPr>
        <sz val="10"/>
        <rFont val="Noto Sans CJK SC"/>
        <family val="2"/>
      </rPr>
      <t xml:space="preserve">血管炎</t>
    </r>
  </si>
  <si>
    <r>
      <rPr>
        <sz val="10"/>
        <rFont val="Arial"/>
        <family val="0"/>
        <charset val="1"/>
      </rPr>
      <t xml:space="preserve">Henoch-Schönlein </t>
    </r>
    <r>
      <rPr>
        <sz val="10"/>
        <rFont val="Noto Sans CJK SC"/>
        <family val="2"/>
      </rPr>
      <t xml:space="preserve">紫斑病（現在の </t>
    </r>
    <r>
      <rPr>
        <sz val="10"/>
        <rFont val="Arial"/>
        <family val="0"/>
        <charset val="1"/>
      </rPr>
      <t xml:space="preserve">IgA </t>
    </r>
    <r>
      <rPr>
        <sz val="10"/>
        <rFont val="Noto Sans CJK SC"/>
        <family val="2"/>
      </rPr>
      <t xml:space="preserve">血管炎）の小児</t>
    </r>
    <r>
      <rPr>
        <sz val="10"/>
        <rFont val="Arial"/>
        <family val="0"/>
        <charset val="1"/>
      </rPr>
      <t xml:space="preserve">1,133</t>
    </r>
    <r>
      <rPr>
        <sz val="10"/>
        <rFont val="Noto Sans CJK SC"/>
        <family val="2"/>
      </rPr>
      <t xml:space="preserve">例を集めた系統的レビューでは、蛋白尿または血尿は</t>
    </r>
    <r>
      <rPr>
        <sz val="10"/>
        <rFont val="Arial"/>
        <family val="0"/>
        <charset val="1"/>
      </rPr>
      <t xml:space="preserve">34.2%</t>
    </r>
    <r>
      <rPr>
        <sz val="10"/>
        <rFont val="Noto Sans CJK SC"/>
        <family val="2"/>
      </rPr>
      <t xml:space="preserve">に生じ、出現した時期は診断後</t>
    </r>
    <r>
      <rPr>
        <sz val="10"/>
        <rFont val="Arial"/>
        <family val="0"/>
        <charset val="1"/>
      </rPr>
      <t xml:space="preserve">4</t>
    </r>
    <r>
      <rPr>
        <sz val="10"/>
        <rFont val="Noto Sans CJK SC"/>
        <family val="2"/>
      </rPr>
      <t xml:space="preserve">週以内が</t>
    </r>
    <r>
      <rPr>
        <sz val="10"/>
        <rFont val="Arial"/>
        <family val="0"/>
        <charset val="1"/>
      </rPr>
      <t xml:space="preserve">85%</t>
    </r>
    <r>
      <rPr>
        <sz val="10"/>
        <rFont val="Noto Sans CJK SC"/>
        <family val="2"/>
      </rPr>
      <t xml:space="preserve">、</t>
    </r>
    <r>
      <rPr>
        <sz val="10"/>
        <rFont val="Arial"/>
        <family val="0"/>
        <charset val="1"/>
      </rPr>
      <t xml:space="preserve">6</t>
    </r>
    <r>
      <rPr>
        <sz val="10"/>
        <rFont val="Noto Sans CJK SC"/>
        <family val="2"/>
      </rPr>
      <t xml:space="preserve">週以内が</t>
    </r>
    <r>
      <rPr>
        <sz val="10"/>
        <rFont val="Arial"/>
        <family val="0"/>
        <charset val="1"/>
      </rPr>
      <t xml:space="preserve">91%</t>
    </r>
    <r>
      <rPr>
        <sz val="10"/>
        <rFont val="Noto Sans CJK SC"/>
        <family val="2"/>
      </rPr>
      <t xml:space="preserve">、</t>
    </r>
    <r>
      <rPr>
        <sz val="10"/>
        <rFont val="Arial"/>
        <family val="0"/>
        <charset val="1"/>
      </rPr>
      <t xml:space="preserve">6</t>
    </r>
    <r>
      <rPr>
        <sz val="10"/>
        <rFont val="Noto Sans CJK SC"/>
        <family val="2"/>
      </rPr>
      <t xml:space="preserve">か月以内が</t>
    </r>
    <r>
      <rPr>
        <sz val="10"/>
        <rFont val="Arial"/>
        <family val="0"/>
        <charset val="1"/>
      </rPr>
      <t xml:space="preserve">97%</t>
    </r>
    <r>
      <rPr>
        <sz val="10"/>
        <rFont val="Noto Sans CJK SC"/>
        <family val="2"/>
      </rPr>
      <t xml:space="preserve">だった。永続的な腎障害は、経過中に尿所見が正常だった例では生じず、孤立性の尿異常にとどまった例では</t>
    </r>
    <r>
      <rPr>
        <sz val="10"/>
        <rFont val="Arial"/>
        <family val="0"/>
        <charset val="1"/>
      </rPr>
      <t xml:space="preserve">1.6%</t>
    </r>
    <r>
      <rPr>
        <sz val="10"/>
        <rFont val="Noto Sans CJK SC"/>
        <family val="2"/>
      </rPr>
      <t xml:space="preserve">、腎炎またはネフローゼ症候群を発症した例では</t>
    </r>
    <r>
      <rPr>
        <sz val="10"/>
        <rFont val="Arial"/>
        <family val="0"/>
        <charset val="1"/>
      </rPr>
      <t xml:space="preserve">19.5%</t>
    </r>
    <r>
      <rPr>
        <sz val="10"/>
        <rFont val="Noto Sans CJK SC"/>
        <family val="2"/>
      </rPr>
      <t xml:space="preserve">にみられた。このため、発症時に尿所見が正常でも、少なくとも</t>
    </r>
    <r>
      <rPr>
        <sz val="10"/>
        <rFont val="Arial"/>
        <family val="0"/>
        <charset val="1"/>
      </rPr>
      <t xml:space="preserve">6</t>
    </r>
    <r>
      <rPr>
        <sz val="10"/>
        <rFont val="Noto Sans CJK SC"/>
        <family val="2"/>
      </rPr>
      <t xml:space="preserve">か月間は尿検査を続けることが推奨される。</t>
    </r>
  </si>
  <si>
    <r>
      <rPr>
        <sz val="10"/>
        <rFont val="Noto Sans CJK SC"/>
        <family val="2"/>
      </rPr>
      <t xml:space="preserve">医学各論 Ⅷ</t>
    </r>
    <r>
      <rPr>
        <sz val="10"/>
        <rFont val="Arial"/>
        <family val="0"/>
        <charset val="1"/>
      </rPr>
      <t xml:space="preserve">-1-C-②</t>
    </r>
    <r>
      <rPr>
        <sz val="10"/>
        <rFont val="Noto Sans CJK SC"/>
        <family val="2"/>
      </rPr>
      <t xml:space="preserve">（</t>
    </r>
    <r>
      <rPr>
        <sz val="10"/>
        <rFont val="Arial"/>
        <family val="0"/>
        <charset val="1"/>
      </rPr>
      <t xml:space="preserve">IgA</t>
    </r>
    <r>
      <rPr>
        <sz val="10"/>
        <rFont val="Noto Sans CJK SC"/>
        <family val="2"/>
      </rPr>
      <t xml:space="preserve">血管炎、</t>
    </r>
    <r>
      <rPr>
        <sz val="10"/>
        <rFont val="Arial"/>
        <family val="0"/>
        <charset val="1"/>
      </rPr>
      <t xml:space="preserve">b</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</si>
  <si>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TBL-01-00-333 (id: Jlvnl-Y)</t>
    </r>
  </si>
  <si>
    <t xml:space="preserve">SRC-598</t>
  </si>
  <si>
    <t xml:space="preserve">Narchi H. Risk of long term renal impairment and duration of follow up recommended for Henoch-Schonlein purpura with normal or minimal urinary findings: a systematic review. Arch Dis Child. 2005;90(9):916-920</t>
  </si>
  <si>
    <t xml:space="preserve">10.1136/adc.2005.074641</t>
  </si>
  <si>
    <t xml:space="preserve">15871983</t>
  </si>
  <si>
    <t xml:space="preserve">出典のライセンスは未確認のため、取り込み時に出版社ページで確認が必要。対象は、診断時に腎炎・ネフローゼ症候群・腎不全を呈していなかった小児であり、成人や発症時に腎病変が強い例にはそのまま当てはまらない。</t>
  </si>
  <si>
    <t xml:space="preserve">GN-032</t>
  </si>
  <si>
    <t xml:space="preserve">アミロイド腎症</t>
  </si>
  <si>
    <r>
      <rPr>
        <sz val="10"/>
        <rFont val="Noto Sans CJK SC"/>
        <family val="2"/>
      </rPr>
      <t xml:space="preserve">免疫グロブリン軽鎖（</t>
    </r>
    <r>
      <rPr>
        <sz val="10"/>
        <rFont val="Arial"/>
        <family val="0"/>
        <charset val="1"/>
      </rPr>
      <t xml:space="preserve">AL</t>
    </r>
    <r>
      <rPr>
        <sz val="10"/>
        <rFont val="Noto Sans CJK SC"/>
        <family val="2"/>
      </rPr>
      <t xml:space="preserve">）アミロイドーシスでは、腎臓は患者の約</t>
    </r>
    <r>
      <rPr>
        <sz val="10"/>
        <rFont val="Arial"/>
        <family val="0"/>
        <charset val="1"/>
      </rPr>
      <t xml:space="preserve">70%</t>
    </r>
    <r>
      <rPr>
        <sz val="10"/>
        <rFont val="Noto Sans CJK SC"/>
        <family val="2"/>
      </rPr>
      <t xml:space="preserve">で侵される。新たに診断された </t>
    </r>
    <r>
      <rPr>
        <sz val="10"/>
        <rFont val="Arial"/>
        <family val="0"/>
        <charset val="1"/>
      </rPr>
      <t xml:space="preserve">AL </t>
    </r>
    <r>
      <rPr>
        <sz val="10"/>
        <rFont val="Noto Sans CJK SC"/>
        <family val="2"/>
      </rPr>
      <t xml:space="preserve">アミロイドーシスの腎病変について、尿蛋白</t>
    </r>
    <r>
      <rPr>
        <sz val="10"/>
        <rFont val="Arial"/>
        <family val="0"/>
        <charset val="1"/>
      </rPr>
      <t xml:space="preserve">5 g/24</t>
    </r>
    <r>
      <rPr>
        <sz val="10"/>
        <rFont val="Noto Sans CJK SC"/>
        <family val="2"/>
      </rPr>
      <t xml:space="preserve">時間超と </t>
    </r>
    <r>
      <rPr>
        <sz val="10"/>
        <rFont val="Arial"/>
        <family val="0"/>
        <charset val="1"/>
      </rPr>
      <t xml:space="preserve">eGFR 50 mL/min/1.73m² </t>
    </r>
    <r>
      <rPr>
        <sz val="10"/>
        <rFont val="Noto Sans CJK SC"/>
        <family val="2"/>
      </rPr>
      <t xml:space="preserve">未満が透析への進行を最もよく予測する指標だった。尿蛋白がこの閾値以下で </t>
    </r>
    <r>
      <rPr>
        <sz val="10"/>
        <rFont val="Arial"/>
        <family val="0"/>
        <charset val="1"/>
      </rPr>
      <t xml:space="preserve">eGFR </t>
    </r>
    <r>
      <rPr>
        <sz val="10"/>
        <rFont val="Noto Sans CJK SC"/>
        <family val="2"/>
      </rPr>
      <t xml:space="preserve">が閾値以上の低リスク例では、</t>
    </r>
    <r>
      <rPr>
        <sz val="10"/>
        <rFont val="Arial"/>
        <family val="0"/>
        <charset val="1"/>
      </rPr>
      <t xml:space="preserve">3</t>
    </r>
    <r>
      <rPr>
        <sz val="10"/>
        <rFont val="Noto Sans CJK SC"/>
        <family val="2"/>
      </rPr>
      <t xml:space="preserve">年時点の透析移行は検証集団を含め</t>
    </r>
    <r>
      <rPr>
        <sz val="10"/>
        <rFont val="Arial"/>
        <family val="0"/>
        <charset val="1"/>
      </rPr>
      <t xml:space="preserve">0</t>
    </r>
    <r>
      <rPr>
        <sz val="10"/>
        <rFont val="Noto Sans CJK SC"/>
        <family val="2"/>
      </rPr>
      <t xml:space="preserve">〜</t>
    </r>
    <r>
      <rPr>
        <sz val="10"/>
        <rFont val="Arial"/>
        <family val="0"/>
        <charset val="1"/>
      </rPr>
      <t xml:space="preserve">4%</t>
    </r>
    <r>
      <rPr>
        <sz val="10"/>
        <rFont val="Noto Sans CJK SC"/>
        <family val="2"/>
      </rPr>
      <t xml:space="preserve">だったのに対し、尿蛋白が多く </t>
    </r>
    <r>
      <rPr>
        <sz val="10"/>
        <rFont val="Arial"/>
        <family val="0"/>
        <charset val="1"/>
      </rPr>
      <t xml:space="preserve">eGFR </t>
    </r>
    <r>
      <rPr>
        <sz val="10"/>
        <rFont val="Noto Sans CJK SC"/>
        <family val="2"/>
      </rPr>
      <t xml:space="preserve">が低い高リスク例では</t>
    </r>
    <r>
      <rPr>
        <sz val="10"/>
        <rFont val="Arial"/>
        <family val="0"/>
        <charset val="1"/>
      </rPr>
      <t xml:space="preserve">60</t>
    </r>
    <r>
      <rPr>
        <sz val="10"/>
        <rFont val="Noto Sans CJK SC"/>
        <family val="2"/>
      </rPr>
      <t xml:space="preserve">〜</t>
    </r>
    <r>
      <rPr>
        <sz val="10"/>
        <rFont val="Arial"/>
        <family val="0"/>
        <charset val="1"/>
      </rPr>
      <t xml:space="preserve">85%</t>
    </r>
    <r>
      <rPr>
        <sz val="10"/>
        <rFont val="Noto Sans CJK SC"/>
        <family val="2"/>
      </rPr>
      <t xml:space="preserve">だった。治療開始</t>
    </r>
    <r>
      <rPr>
        <sz val="10"/>
        <rFont val="Arial"/>
        <family val="0"/>
        <charset val="1"/>
      </rPr>
      <t xml:space="preserve">6</t>
    </r>
    <r>
      <rPr>
        <sz val="10"/>
        <rFont val="Noto Sans CJK SC"/>
        <family val="2"/>
      </rPr>
      <t xml:space="preserve">か月時点で、尿蛋白が</t>
    </r>
    <r>
      <rPr>
        <sz val="10"/>
        <rFont val="Arial"/>
        <family val="0"/>
        <charset val="1"/>
      </rPr>
      <t xml:space="preserve">30%</t>
    </r>
    <r>
      <rPr>
        <sz val="10"/>
        <rFont val="Noto Sans CJK SC"/>
        <family val="2"/>
      </rPr>
      <t xml:space="preserve">以上減るか</t>
    </r>
    <r>
      <rPr>
        <sz val="10"/>
        <rFont val="Arial"/>
        <family val="0"/>
        <charset val="1"/>
      </rPr>
      <t xml:space="preserve">0.5 g/24</t>
    </r>
    <r>
      <rPr>
        <sz val="10"/>
        <rFont val="Noto Sans CJK SC"/>
        <family val="2"/>
      </rPr>
      <t xml:space="preserve">時間未満になり、かつ腎の進行（</t>
    </r>
    <r>
      <rPr>
        <sz val="10"/>
        <rFont val="Arial"/>
        <family val="0"/>
        <charset val="1"/>
      </rPr>
      <t xml:space="preserve">eGFR </t>
    </r>
    <r>
      <rPr>
        <sz val="10"/>
        <rFont val="Noto Sans CJK SC"/>
        <family val="2"/>
      </rPr>
      <t xml:space="preserve">の</t>
    </r>
    <r>
      <rPr>
        <sz val="10"/>
        <rFont val="Arial"/>
        <family val="0"/>
        <charset val="1"/>
      </rPr>
      <t xml:space="preserve">25%</t>
    </r>
    <r>
      <rPr>
        <sz val="10"/>
        <rFont val="Noto Sans CJK SC"/>
        <family val="2"/>
      </rPr>
      <t xml:space="preserve">以上の低下）がないことが、腎反応の基準とされた。</t>
    </r>
  </si>
  <si>
    <r>
      <rPr>
        <sz val="10"/>
        <rFont val="Noto Sans CJK SC"/>
        <family val="2"/>
      </rPr>
      <t xml:space="preserve">医学各論 Ⅷ</t>
    </r>
    <r>
      <rPr>
        <sz val="10"/>
        <rFont val="Arial"/>
        <family val="0"/>
        <charset val="1"/>
      </rPr>
      <t xml:space="preserve">-1-C-③</t>
    </r>
    <r>
      <rPr>
        <sz val="10"/>
        <rFont val="Noto Sans CJK SC"/>
        <family val="2"/>
      </rPr>
      <t xml:space="preserve">（アミロイド腎症、</t>
    </r>
    <r>
      <rPr>
        <sz val="10"/>
        <rFont val="Arial"/>
        <family val="0"/>
        <charset val="1"/>
      </rPr>
      <t xml:space="preserve">c</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</si>
  <si>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TBL-01-00-334 (id: Jlvnl-g)</t>
    </r>
  </si>
  <si>
    <t xml:space="preserve">SRC-599</t>
  </si>
  <si>
    <t xml:space="preserve">Palladini G, et al. A staging system for renal outcome and early markers of renal response to chemotherapy in AL amyloidosis. Blood. 2014;124(15):2325-2332</t>
  </si>
  <si>
    <t xml:space="preserve">10.1182/blood-2014-04-570010</t>
  </si>
  <si>
    <t xml:space="preserve">25115890</t>
  </si>
  <si>
    <r>
      <rPr>
        <sz val="10"/>
        <rFont val="Noto Sans CJK SC"/>
        <family val="2"/>
      </rPr>
      <t xml:space="preserve">病期と反応の基準値は出典の解析結果から読み取った（表・基準の読み取りに相当）。対象は </t>
    </r>
    <r>
      <rPr>
        <sz val="10"/>
        <rFont val="Arial"/>
        <family val="0"/>
        <charset val="1"/>
      </rPr>
      <t xml:space="preserve">AL </t>
    </r>
    <r>
      <rPr>
        <sz val="10"/>
        <rFont val="Noto Sans CJK SC"/>
        <family val="2"/>
      </rPr>
      <t xml:space="preserve">アミロイドーシスであり、</t>
    </r>
    <r>
      <rPr>
        <sz val="10"/>
        <rFont val="Arial"/>
        <family val="0"/>
        <charset val="1"/>
      </rPr>
      <t xml:space="preserve">AA </t>
    </r>
    <r>
      <rPr>
        <sz val="10"/>
        <rFont val="Noto Sans CJK SC"/>
        <family val="2"/>
      </rPr>
      <t xml:space="preserve">アミロイドーシスには当てはまらない。</t>
    </r>
  </si>
  <si>
    <t xml:space="preserve">GN-033</t>
  </si>
  <si>
    <t xml:space="preserve">二次性膜性腎症</t>
  </si>
  <si>
    <r>
      <rPr>
        <sz val="10"/>
        <rFont val="Noto Sans CJK SC"/>
        <family val="2"/>
      </rPr>
      <t xml:space="preserve">膜性腎症</t>
    </r>
    <r>
      <rPr>
        <sz val="10"/>
        <rFont val="Arial"/>
        <family val="0"/>
        <charset val="1"/>
      </rPr>
      <t xml:space="preserve">240</t>
    </r>
    <r>
      <rPr>
        <sz val="10"/>
        <rFont val="Noto Sans CJK SC"/>
        <family val="2"/>
      </rPr>
      <t xml:space="preserve">例のコホートでは、腎生検の時点またはその後</t>
    </r>
    <r>
      <rPr>
        <sz val="10"/>
        <rFont val="Arial"/>
        <family val="0"/>
        <charset val="1"/>
      </rPr>
      <t xml:space="preserve">1</t>
    </r>
    <r>
      <rPr>
        <sz val="10"/>
        <rFont val="Noto Sans CJK SC"/>
        <family val="2"/>
      </rPr>
      <t xml:space="preserve">年以内に悪性腫瘍が見つかった患者が</t>
    </r>
    <r>
      <rPr>
        <sz val="10"/>
        <rFont val="Arial"/>
        <family val="0"/>
        <charset val="1"/>
      </rPr>
      <t xml:space="preserve">24</t>
    </r>
    <r>
      <rPr>
        <sz val="10"/>
        <rFont val="Noto Sans CJK SC"/>
        <family val="2"/>
      </rPr>
      <t xml:space="preserve">例あり、一般集団と比べた悪性腫瘍の発生は男性で標準化発生比</t>
    </r>
    <r>
      <rPr>
        <sz val="10"/>
        <rFont val="Arial"/>
        <family val="0"/>
        <charset val="1"/>
      </rPr>
      <t xml:space="preserve">9.8</t>
    </r>
    <r>
      <rPr>
        <sz val="10"/>
        <rFont val="Noto Sans CJK SC"/>
        <family val="2"/>
      </rPr>
      <t xml:space="preserve">、女性で</t>
    </r>
    <r>
      <rPr>
        <sz val="10"/>
        <rFont val="Arial"/>
        <family val="0"/>
        <charset val="1"/>
      </rPr>
      <t xml:space="preserve">12.3</t>
    </r>
    <r>
      <rPr>
        <sz val="10"/>
        <rFont val="Noto Sans CJK SC"/>
        <family val="2"/>
      </rPr>
      <t xml:space="preserve">と有意に高かった。悪性腫瘍の頻度は年齢とともに上がり、喫煙者に多かった。悪性腫瘍を伴う膜性腎症では糸球体内に浸潤する炎症細胞が特発性より多く、</t>
    </r>
    <r>
      <rPr>
        <sz val="10"/>
        <rFont val="Arial"/>
        <family val="0"/>
        <charset val="1"/>
      </rPr>
      <t xml:space="preserve">1</t>
    </r>
    <r>
      <rPr>
        <sz val="10"/>
        <rFont val="Noto Sans CJK SC"/>
        <family val="2"/>
      </rPr>
      <t xml:space="preserve">糸球体あたり</t>
    </r>
    <r>
      <rPr>
        <sz val="10"/>
        <rFont val="Arial"/>
        <family val="0"/>
        <charset val="1"/>
      </rPr>
      <t xml:space="preserve">8</t>
    </r>
    <r>
      <rPr>
        <sz val="10"/>
        <rFont val="Noto Sans CJK SC"/>
        <family val="2"/>
      </rPr>
      <t xml:space="preserve">個をカットオフとすると、悪性腫瘍を伴う例を感度</t>
    </r>
    <r>
      <rPr>
        <sz val="10"/>
        <rFont val="Arial"/>
        <family val="0"/>
        <charset val="1"/>
      </rPr>
      <t xml:space="preserve">92%</t>
    </r>
    <r>
      <rPr>
        <sz val="10"/>
        <rFont val="Noto Sans CJK SC"/>
        <family val="2"/>
      </rPr>
      <t xml:space="preserve">、特異度</t>
    </r>
    <r>
      <rPr>
        <sz val="10"/>
        <rFont val="Arial"/>
        <family val="0"/>
        <charset val="1"/>
      </rPr>
      <t xml:space="preserve">75%</t>
    </r>
    <r>
      <rPr>
        <sz val="10"/>
        <rFont val="Noto Sans CJK SC"/>
        <family val="2"/>
      </rPr>
      <t xml:space="preserve">で区別できた。悪性腫瘍が寛解した例では蛋白尿の減少と強く関連していた。</t>
    </r>
  </si>
  <si>
    <r>
      <rPr>
        <sz val="10"/>
        <rFont val="Noto Sans CJK SC"/>
        <family val="2"/>
      </rPr>
      <t xml:space="preserve">医学各論 Ⅷ</t>
    </r>
    <r>
      <rPr>
        <sz val="10"/>
        <rFont val="Arial"/>
        <family val="0"/>
        <charset val="1"/>
      </rPr>
      <t xml:space="preserve">-1-C-④</t>
    </r>
    <r>
      <rPr>
        <sz val="10"/>
        <rFont val="Noto Sans CJK SC"/>
        <family val="2"/>
      </rPr>
      <t xml:space="preserve">（二次性膜性腎症、</t>
    </r>
    <r>
      <rPr>
        <sz val="10"/>
        <rFont val="Arial"/>
        <family val="0"/>
        <charset val="1"/>
      </rPr>
      <t xml:space="preserve">c</t>
    </r>
    <r>
      <rPr>
        <sz val="10"/>
        <rFont val="Noto Sans CJK SC"/>
        <family val="2"/>
      </rPr>
      <t xml:space="preserve">）</t>
    </r>
  </si>
  <si>
    <t xml:space="preserve">SRC-600</t>
  </si>
  <si>
    <t xml:space="preserve">Lefaucheur C, et al. Membranous nephropathy and cancer: Epidemiologic evidence and determinants of high-risk cancer association. Kidney Int. 2006;70(8):1510-1517</t>
  </si>
  <si>
    <t xml:space="preserve">10.1038/sj.ki.5001790</t>
  </si>
  <si>
    <t xml:space="preserve">16941021</t>
  </si>
  <si>
    <r>
      <rPr>
        <sz val="10"/>
        <rFont val="Noto Sans CJK SC"/>
        <family val="2"/>
      </rPr>
      <t xml:space="preserve">このカードは悪性腫瘍に伴う二次性膜性腎症についてのもので、薬剤や感染症に伴う二次性の頻度はこの出典では扱っていない。</t>
    </r>
    <r>
      <rPr>
        <sz val="10"/>
        <rFont val="Arial"/>
        <family val="0"/>
        <charset val="1"/>
      </rPr>
      <t xml:space="preserve">2006</t>
    </r>
    <r>
      <rPr>
        <sz val="10"/>
        <rFont val="Noto Sans CJK SC"/>
        <family val="2"/>
      </rPr>
      <t xml:space="preserve">年のコホートであり、</t>
    </r>
    <r>
      <rPr>
        <sz val="10"/>
        <rFont val="Arial"/>
        <family val="0"/>
        <charset val="1"/>
      </rPr>
      <t xml:space="preserve">PLA2R </t>
    </r>
    <r>
      <rPr>
        <sz val="10"/>
        <rFont val="Noto Sans CJK SC"/>
        <family val="2"/>
      </rPr>
      <t xml:space="preserve">抗体が普及する前の集団である。</t>
    </r>
  </si>
  <si>
    <t xml:space="preserve">GN-034</t>
  </si>
  <si>
    <r>
      <rPr>
        <sz val="10"/>
        <rFont val="Noto Sans CJK SC"/>
        <family val="2"/>
      </rPr>
      <t xml:space="preserve">全身性エリテマトーデスの患者で腎病変を調べるときは、血清クレアチニンと </t>
    </r>
    <r>
      <rPr>
        <sz val="10"/>
        <rFont val="Arial"/>
        <family val="0"/>
        <charset val="1"/>
      </rPr>
      <t xml:space="preserve">eGFR</t>
    </r>
    <r>
      <rPr>
        <sz val="10"/>
        <rFont val="Noto Sans CJK SC"/>
        <family val="2"/>
      </rPr>
      <t xml:space="preserve">、尿検査（試験紙と尿沈渣）、尿蛋白クレアチニン比、抗 </t>
    </r>
    <r>
      <rPr>
        <sz val="10"/>
        <rFont val="Arial"/>
        <family val="0"/>
        <charset val="1"/>
      </rPr>
      <t xml:space="preserve">dsDNA </t>
    </r>
    <r>
      <rPr>
        <sz val="10"/>
        <rFont val="Noto Sans CJK SC"/>
        <family val="2"/>
      </rPr>
      <t xml:space="preserve">抗体と補体を、発症時と定期的な経過観察のたびに測定する。</t>
    </r>
    <r>
      <rPr>
        <sz val="10"/>
        <rFont val="Arial"/>
        <family val="0"/>
        <charset val="1"/>
      </rPr>
      <t xml:space="preserve">KDIGO </t>
    </r>
    <r>
      <rPr>
        <sz val="10"/>
        <rFont val="Noto Sans CJK SC"/>
        <family val="2"/>
      </rPr>
      <t xml:space="preserve">の</t>
    </r>
    <r>
      <rPr>
        <sz val="10"/>
        <rFont val="Arial"/>
        <family val="0"/>
        <charset val="1"/>
      </rPr>
      <t xml:space="preserve">2024</t>
    </r>
    <r>
      <rPr>
        <sz val="10"/>
        <rFont val="Noto Sans CJK SC"/>
        <family val="2"/>
      </rPr>
      <t xml:space="preserve">年ガイドラインの診断フローチャートでは、異常な蛋白尿や尿沈渣、または </t>
    </r>
    <r>
      <rPr>
        <sz val="10"/>
        <rFont val="Arial"/>
        <family val="0"/>
        <charset val="1"/>
      </rPr>
      <t xml:space="preserve">eGFR </t>
    </r>
    <r>
      <rPr>
        <sz val="10"/>
        <rFont val="Noto Sans CJK SC"/>
        <family val="2"/>
      </rPr>
      <t xml:space="preserve">の低下があれば蛋白尿を定量し、</t>
    </r>
    <r>
      <rPr>
        <sz val="10"/>
        <rFont val="Arial"/>
        <family val="0"/>
        <charset val="1"/>
      </rPr>
      <t xml:space="preserve">24</t>
    </r>
    <r>
      <rPr>
        <sz val="10"/>
        <rFont val="Noto Sans CJK SC"/>
        <family val="2"/>
      </rPr>
      <t xml:space="preserve">時間尿蛋白が</t>
    </r>
    <r>
      <rPr>
        <sz val="10"/>
        <rFont val="Arial"/>
        <family val="0"/>
        <charset val="1"/>
      </rPr>
      <t xml:space="preserve">500 mg/</t>
    </r>
    <r>
      <rPr>
        <sz val="10"/>
        <rFont val="Noto Sans CJK SC"/>
        <family val="2"/>
      </rPr>
      <t xml:space="preserve">日以上であれば腎生検を検討する流れになっている。尿沈渣の異常としては、有棘赤血球が</t>
    </r>
    <r>
      <rPr>
        <sz val="10"/>
        <rFont val="Arial"/>
        <family val="0"/>
        <charset val="1"/>
      </rPr>
      <t xml:space="preserve">5%</t>
    </r>
    <r>
      <rPr>
        <sz val="10"/>
        <rFont val="Noto Sans CJK SC"/>
        <family val="2"/>
      </rPr>
      <t xml:space="preserve">以上、赤血球円柱や白血球円柱が挙げられ、ほかに説明のつかない </t>
    </r>
    <r>
      <rPr>
        <sz val="10"/>
        <rFont val="Arial"/>
        <family val="0"/>
        <charset val="1"/>
      </rPr>
      <t xml:space="preserve">eGFR </t>
    </r>
    <r>
      <rPr>
        <sz val="10"/>
        <rFont val="Noto Sans CJK SC"/>
        <family val="2"/>
      </rPr>
      <t xml:space="preserve">の低下も生検を考える契機になる。</t>
    </r>
  </si>
  <si>
    <t xml:space="preserve">生検を検討する尿蛋白の閾値はガイドラインのフローチャート（図）から読み取った（図から読み取り）。生検の実施は尿所見・腎機能・全身の活動性をあわせて判断するもので、閾値だけで決まるものではない。</t>
  </si>
  <si>
    <t xml:space="preserve">GN-035</t>
  </si>
  <si>
    <t xml:space="preserve">関節リウマチの腎障害</t>
  </si>
  <si>
    <r>
      <rPr>
        <sz val="10"/>
        <rFont val="Noto Sans CJK SC"/>
        <family val="2"/>
      </rPr>
      <t xml:space="preserve">関節リウマチの患者に腎生検を行った</t>
    </r>
    <r>
      <rPr>
        <sz val="10"/>
        <rFont val="Arial"/>
        <family val="0"/>
        <charset val="1"/>
      </rPr>
      <t xml:space="preserve">156</t>
    </r>
    <r>
      <rPr>
        <sz val="10"/>
        <rFont val="Noto Sans CJK SC"/>
        <family val="2"/>
      </rPr>
      <t xml:space="preserve">例（</t>
    </r>
    <r>
      <rPr>
        <sz val="10"/>
        <rFont val="Arial"/>
        <family val="0"/>
        <charset val="1"/>
      </rPr>
      <t xml:space="preserve">1990</t>
    </r>
    <r>
      <rPr>
        <sz val="10"/>
        <rFont val="Noto Sans CJK SC"/>
        <family val="2"/>
      </rPr>
      <t xml:space="preserve">〜</t>
    </r>
    <r>
      <rPr>
        <sz val="10"/>
        <rFont val="Arial"/>
        <family val="0"/>
        <charset val="1"/>
      </rPr>
      <t xml:space="preserve">2019</t>
    </r>
    <r>
      <rPr>
        <sz val="10"/>
        <rFont val="Noto Sans CJK SC"/>
        <family val="2"/>
      </rPr>
      <t xml:space="preserve">年）の解析では、腎病変の主なものは膜性腎症、腎硬化症、</t>
    </r>
    <r>
      <rPr>
        <sz val="10"/>
        <rFont val="Arial"/>
        <family val="0"/>
        <charset val="1"/>
      </rPr>
      <t xml:space="preserve">AA </t>
    </r>
    <r>
      <rPr>
        <sz val="10"/>
        <rFont val="Noto Sans CJK SC"/>
        <family val="2"/>
      </rPr>
      <t xml:space="preserve">アミロイドーシス、</t>
    </r>
    <r>
      <rPr>
        <sz val="10"/>
        <rFont val="Arial"/>
        <family val="0"/>
        <charset val="1"/>
      </rPr>
      <t xml:space="preserve">IgA </t>
    </r>
    <r>
      <rPr>
        <sz val="10"/>
        <rFont val="Noto Sans CJK SC"/>
        <family val="2"/>
      </rPr>
      <t xml:space="preserve">腎症の</t>
    </r>
    <r>
      <rPr>
        <sz val="10"/>
        <rFont val="Arial"/>
        <family val="0"/>
        <charset val="1"/>
      </rPr>
      <t xml:space="preserve">4</t>
    </r>
    <r>
      <rPr>
        <sz val="10"/>
        <rFont val="Noto Sans CJK SC"/>
        <family val="2"/>
      </rPr>
      <t xml:space="preserve">つだった。</t>
    </r>
    <r>
      <rPr>
        <sz val="10"/>
        <rFont val="Arial"/>
        <family val="0"/>
        <charset val="1"/>
      </rPr>
      <t xml:space="preserve">AA </t>
    </r>
    <r>
      <rPr>
        <sz val="10"/>
        <rFont val="Noto Sans CJK SC"/>
        <family val="2"/>
      </rPr>
      <t xml:space="preserve">アミロイドーシスは</t>
    </r>
    <r>
      <rPr>
        <sz val="10"/>
        <rFont val="Arial"/>
        <family val="0"/>
        <charset val="1"/>
      </rPr>
      <t xml:space="preserve">21</t>
    </r>
    <r>
      <rPr>
        <sz val="10"/>
        <rFont val="Noto Sans CJK SC"/>
        <family val="2"/>
      </rPr>
      <t xml:space="preserve">例にみられ、時期別では</t>
    </r>
    <r>
      <rPr>
        <sz val="10"/>
        <rFont val="Arial"/>
        <family val="0"/>
        <charset val="1"/>
      </rPr>
      <t xml:space="preserve">1990</t>
    </r>
    <r>
      <rPr>
        <sz val="10"/>
        <rFont val="Noto Sans CJK SC"/>
        <family val="2"/>
      </rPr>
      <t xml:space="preserve">年代に</t>
    </r>
    <r>
      <rPr>
        <sz val="10"/>
        <rFont val="Arial"/>
        <family val="0"/>
        <charset val="1"/>
      </rPr>
      <t xml:space="preserve">7</t>
    </r>
    <r>
      <rPr>
        <sz val="10"/>
        <rFont val="Noto Sans CJK SC"/>
        <family val="2"/>
      </rPr>
      <t xml:space="preserve">例、</t>
    </r>
    <r>
      <rPr>
        <sz val="10"/>
        <rFont val="Arial"/>
        <family val="0"/>
        <charset val="1"/>
      </rPr>
      <t xml:space="preserve">2000</t>
    </r>
    <r>
      <rPr>
        <sz val="10"/>
        <rFont val="Noto Sans CJK SC"/>
        <family val="2"/>
      </rPr>
      <t xml:space="preserve">年代に</t>
    </r>
    <r>
      <rPr>
        <sz val="10"/>
        <rFont val="Arial"/>
        <family val="0"/>
        <charset val="1"/>
      </rPr>
      <t xml:space="preserve">10</t>
    </r>
    <r>
      <rPr>
        <sz val="10"/>
        <rFont val="Noto Sans CJK SC"/>
        <family val="2"/>
      </rPr>
      <t xml:space="preserve">例、</t>
    </r>
    <r>
      <rPr>
        <sz val="10"/>
        <rFont val="Arial"/>
        <family val="0"/>
        <charset val="1"/>
      </rPr>
      <t xml:space="preserve">2010</t>
    </r>
    <r>
      <rPr>
        <sz val="10"/>
        <rFont val="Noto Sans CJK SC"/>
        <family val="2"/>
      </rPr>
      <t xml:space="preserve">年代に</t>
    </r>
    <r>
      <rPr>
        <sz val="10"/>
        <rFont val="Arial"/>
        <family val="0"/>
        <charset val="1"/>
      </rPr>
      <t xml:space="preserve">4</t>
    </r>
    <r>
      <rPr>
        <sz val="10"/>
        <rFont val="Noto Sans CJK SC"/>
        <family val="2"/>
      </rPr>
      <t xml:space="preserve">例で、</t>
    </r>
    <r>
      <rPr>
        <sz val="10"/>
        <rFont val="Arial"/>
        <family val="0"/>
        <charset val="1"/>
      </rPr>
      <t xml:space="preserve">2015</t>
    </r>
    <r>
      <rPr>
        <sz val="10"/>
        <rFont val="Noto Sans CJK SC"/>
        <family val="2"/>
      </rPr>
      <t xml:space="preserve">年以降は新たな例がなかった。</t>
    </r>
    <r>
      <rPr>
        <sz val="10"/>
        <rFont val="Arial"/>
        <family val="0"/>
        <charset val="1"/>
      </rPr>
      <t xml:space="preserve">AA </t>
    </r>
    <r>
      <rPr>
        <sz val="10"/>
        <rFont val="Noto Sans CJK SC"/>
        <family val="2"/>
      </rPr>
      <t xml:space="preserve">アミロイドーシスの</t>
    </r>
    <r>
      <rPr>
        <sz val="10"/>
        <rFont val="Arial"/>
        <family val="0"/>
        <charset val="1"/>
      </rPr>
      <t xml:space="preserve">21</t>
    </r>
    <r>
      <rPr>
        <sz val="10"/>
        <rFont val="Noto Sans CJK SC"/>
        <family val="2"/>
      </rPr>
      <t xml:space="preserve">例はいずれも生物学的製剤やメトトレキサートによる治療を受けておらず、そのうち</t>
    </r>
    <r>
      <rPr>
        <sz val="10"/>
        <rFont val="Arial"/>
        <family val="0"/>
        <charset val="1"/>
      </rPr>
      <t xml:space="preserve">15</t>
    </r>
    <r>
      <rPr>
        <sz val="10"/>
        <rFont val="Noto Sans CJK SC"/>
        <family val="2"/>
      </rPr>
      <t xml:space="preserve">例が透析を必要とし、</t>
    </r>
    <r>
      <rPr>
        <sz val="10"/>
        <rFont val="Arial"/>
        <family val="0"/>
        <charset val="1"/>
      </rPr>
      <t xml:space="preserve">13</t>
    </r>
    <r>
      <rPr>
        <sz val="10"/>
        <rFont val="Noto Sans CJK SC"/>
        <family val="2"/>
      </rPr>
      <t xml:space="preserve">例が死亡した。生物学的製剤やメトトレキサートが使われるようになった時代には、ほかの腎病変も含めて透析への進行は減った。</t>
    </r>
  </si>
  <si>
    <r>
      <rPr>
        <sz val="10"/>
        <rFont val="Noto Sans CJK SC"/>
        <family val="2"/>
      </rPr>
      <t xml:space="preserve">医学各論 Ⅷ</t>
    </r>
    <r>
      <rPr>
        <sz val="10"/>
        <rFont val="Arial"/>
        <family val="0"/>
        <charset val="1"/>
      </rPr>
      <t xml:space="preserve">-1-D-④</t>
    </r>
    <r>
      <rPr>
        <sz val="10"/>
        <rFont val="Noto Sans CJK SC"/>
        <family val="2"/>
      </rPr>
      <t xml:space="preserve">（関節リウマチ、</t>
    </r>
    <r>
      <rPr>
        <sz val="10"/>
        <rFont val="Arial"/>
        <family val="0"/>
        <charset val="1"/>
      </rPr>
      <t xml:space="preserve">c</t>
    </r>
    <r>
      <rPr>
        <sz val="10"/>
        <rFont val="Noto Sans CJK SC"/>
        <family val="2"/>
      </rPr>
      <t xml:space="preserve">）</t>
    </r>
  </si>
  <si>
    <t xml:space="preserve">SRC-601</t>
  </si>
  <si>
    <t xml:space="preserve">Sawamura M, Sawa N, Yamanouchi M, Ikuma D, Sekine A, Mizuno H, et al. Use of biologic agents and methotrexate improves renal manifestation and outcome in patients with rheumatoid arthritis: a retrospective analysis. Clin Exp Nephrol. 2022;26(4):341-349</t>
  </si>
  <si>
    <t xml:space="preserve">10.1007/s10157-021-02160-2</t>
  </si>
  <si>
    <t xml:space="preserve">34846624</t>
  </si>
  <si>
    <t xml:space="preserve">腎生検を受けた患者に限った集計であり、関節リウマチ全体での腎障害の頻度を示すものではない。薬剤性の腎障害（鎮痛薬や抗リウマチ薬による間質性腎炎など）は、この生検集計では主要な病変としては扱われていない。メトトレキサートや生物学的製剤の国内の承認・保険適用は未確認。</t>
  </si>
  <si>
    <t xml:space="preserve">GN-036</t>
  </si>
  <si>
    <r>
      <rPr>
        <sz val="10"/>
        <rFont val="Arial"/>
        <family val="0"/>
        <charset val="1"/>
      </rPr>
      <t xml:space="preserve">Alport</t>
    </r>
    <r>
      <rPr>
        <sz val="10"/>
        <rFont val="Noto Sans CJK SC"/>
        <family val="2"/>
      </rPr>
      <t xml:space="preserve">症候群</t>
    </r>
  </si>
  <si>
    <r>
      <rPr>
        <sz val="10"/>
        <rFont val="Arial"/>
        <family val="0"/>
        <charset val="1"/>
      </rPr>
      <t xml:space="preserve">Alport </t>
    </r>
    <r>
      <rPr>
        <sz val="10"/>
        <rFont val="Noto Sans CJK SC"/>
        <family val="2"/>
      </rPr>
      <t xml:space="preserve">症候群は </t>
    </r>
    <r>
      <rPr>
        <sz val="10"/>
        <rFont val="Arial"/>
        <family val="0"/>
        <charset val="1"/>
      </rPr>
      <t xml:space="preserve">IV </t>
    </r>
    <r>
      <rPr>
        <sz val="10"/>
        <rFont val="Noto Sans CJK SC"/>
        <family val="2"/>
      </rPr>
      <t xml:space="preserve">型コラーゲンの異常による遺伝性の腎疾患で、専門家ガイドラインでは、遺伝学的検査が診断と遺伝形式の判定の標準的な方法とされる。</t>
    </r>
    <r>
      <rPr>
        <sz val="10"/>
        <rFont val="Arial"/>
        <family val="0"/>
        <charset val="1"/>
      </rPr>
      <t xml:space="preserve">X</t>
    </r>
    <r>
      <rPr>
        <sz val="10"/>
        <rFont val="Noto Sans CJK SC"/>
        <family val="2"/>
      </rPr>
      <t xml:space="preserve">連鎖型では、罹患した男性の母親の多くも発症者であり、本人を同定して経過を追う必要があるとされる。罹患した母親は自分自身が腎不全になるリスクを持つため、腎移植の生体ドナーになることは勧められない。常染色体劣性型でも同様に、家族内での発症者の把握が重要になる。</t>
    </r>
  </si>
  <si>
    <r>
      <rPr>
        <sz val="10"/>
        <rFont val="Noto Sans CJK SC"/>
        <family val="2"/>
      </rPr>
      <t xml:space="preserve">医学各論 Ⅷ</t>
    </r>
    <r>
      <rPr>
        <sz val="10"/>
        <rFont val="Arial"/>
        <family val="0"/>
        <charset val="1"/>
      </rPr>
      <t xml:space="preserve">-1-F-①</t>
    </r>
    <r>
      <rPr>
        <sz val="10"/>
        <rFont val="Noto Sans CJK SC"/>
        <family val="2"/>
      </rPr>
      <t xml:space="preserve">（</t>
    </r>
    <r>
      <rPr>
        <sz val="10"/>
        <rFont val="Arial"/>
        <family val="0"/>
        <charset val="1"/>
      </rPr>
      <t xml:space="preserve">Alport</t>
    </r>
    <r>
      <rPr>
        <sz val="10"/>
        <rFont val="Noto Sans CJK SC"/>
        <family val="2"/>
      </rPr>
      <t xml:space="preserve">症候群、</t>
    </r>
    <r>
      <rPr>
        <sz val="10"/>
        <rFont val="Arial"/>
        <family val="0"/>
        <charset val="1"/>
      </rPr>
      <t xml:space="preserve">c</t>
    </r>
    <r>
      <rPr>
        <sz val="10"/>
        <rFont val="Noto Sans CJK SC"/>
        <family val="2"/>
      </rPr>
      <t xml:space="preserve">）</t>
    </r>
  </si>
  <si>
    <t xml:space="preserve">SRC-602</t>
  </si>
  <si>
    <t xml:space="preserve">Savige J, Gregory M, Gross O, Kashtan C, Ding J, Flinter F. Expert guidelines for the management of Alport syndrome and thin basement membrane nephropathy. J Am Soc Nephrol. 2013;24(3):364-375</t>
  </si>
  <si>
    <t xml:space="preserve">10.1681/ASN.2012020148</t>
  </si>
  <si>
    <t xml:space="preserve">23349312</t>
  </si>
  <si>
    <t xml:space="preserve">出典のライセンスは未確認のため、取り込み時に出版社ページで確認が必要。このガイドラインの推奨は、ランダム化試験ではなく専門家意見と記述研究に基づく水準のものである。</t>
  </si>
  <si>
    <t xml:space="preserve">GN-037</t>
  </si>
  <si>
    <r>
      <rPr>
        <sz val="10"/>
        <rFont val="Arial"/>
        <family val="0"/>
        <charset val="1"/>
      </rPr>
      <t xml:space="preserve">Alport </t>
    </r>
    <r>
      <rPr>
        <sz val="10"/>
        <rFont val="Noto Sans CJK SC"/>
        <family val="2"/>
      </rPr>
      <t xml:space="preserve">症候群の専門家ガイドラインでは、</t>
    </r>
    <r>
      <rPr>
        <sz val="10"/>
        <rFont val="Arial"/>
        <family val="0"/>
        <charset val="1"/>
      </rPr>
      <t xml:space="preserve">X</t>
    </r>
    <r>
      <rPr>
        <sz val="10"/>
        <rFont val="Noto Sans CJK SC"/>
        <family val="2"/>
      </rPr>
      <t xml:space="preserve">連鎖型の男性と常染色体劣性型の患者に対して、レニン・アンジオテンシン系の阻害による治療を行い、蛋白尿が現れる前から開始することもありうるとされている。これは、腎機能の悪化を早い段階から抑えることを狙った方針で、遺伝学的検査による診断と遺伝形式の確定が前提になる。罹患した母親を含む家族内の発症者でも、腎機能と尿所見の経過観察が続けられる。</t>
    </r>
  </si>
  <si>
    <r>
      <rPr>
        <sz val="10"/>
        <rFont val="Noto Sans CJK SC"/>
        <family val="2"/>
      </rPr>
      <t xml:space="preserve">本カードは早期の </t>
    </r>
    <r>
      <rPr>
        <sz val="10"/>
        <rFont val="Arial"/>
        <family val="0"/>
        <charset val="1"/>
      </rPr>
      <t xml:space="preserve">RAS </t>
    </r>
    <r>
      <rPr>
        <sz val="10"/>
        <rFont val="Noto Sans CJK SC"/>
        <family val="2"/>
      </rPr>
      <t xml:space="preserve">阻害についての専門家ガイドラインの推奨を記したもので、早期介入を検証した個別のランダム化試験（小児を対象に </t>
    </r>
    <r>
      <rPr>
        <sz val="10"/>
        <rFont val="Arial"/>
        <family val="0"/>
        <charset val="1"/>
      </rPr>
      <t xml:space="preserve">ACE </t>
    </r>
    <r>
      <rPr>
        <sz val="10"/>
        <rFont val="Noto Sans CJK SC"/>
        <family val="2"/>
      </rPr>
      <t xml:space="preserve">阻害薬を調べた試験など）の数値はこの出典には含まれていない。試験の数値を扱う場合はその試験を別途出典として確認が必要。</t>
    </r>
    <r>
      <rPr>
        <sz val="10"/>
        <rFont val="Arial"/>
        <family val="0"/>
        <charset val="1"/>
      </rPr>
      <t xml:space="preserve">RAS </t>
    </r>
    <r>
      <rPr>
        <sz val="10"/>
        <rFont val="Noto Sans CJK SC"/>
        <family val="2"/>
      </rPr>
      <t xml:space="preserve">阻害薬の </t>
    </r>
    <r>
      <rPr>
        <sz val="10"/>
        <rFont val="Arial"/>
        <family val="0"/>
        <charset val="1"/>
      </rPr>
      <t xml:space="preserve">Alport </t>
    </r>
    <r>
      <rPr>
        <sz val="10"/>
        <rFont val="Noto Sans CJK SC"/>
        <family val="2"/>
      </rPr>
      <t xml:space="preserve">症候群に対する国内の承認・保険適用は未確認。</t>
    </r>
  </si>
  <si>
    <t xml:space="preserve">GN-038</t>
  </si>
  <si>
    <t xml:space="preserve">基底膜菲薄化症候群</t>
  </si>
  <si>
    <r>
      <rPr>
        <sz val="10"/>
        <rFont val="Noto Sans CJK SC"/>
        <family val="2"/>
      </rPr>
      <t xml:space="preserve">基底膜菲薄化症候群（菲薄基底膜腎症）は、糸球体基底膜が薄くなることによる持続性の血尿をみる病態で、専門家ガイドラインでは、症例によっては </t>
    </r>
    <r>
      <rPr>
        <sz val="10"/>
        <rFont val="Arial"/>
        <family val="0"/>
        <charset val="1"/>
      </rPr>
      <t xml:space="preserve">X</t>
    </r>
    <r>
      <rPr>
        <sz val="10"/>
        <rFont val="Noto Sans CJK SC"/>
        <family val="2"/>
      </rPr>
      <t xml:space="preserve">連鎖型 </t>
    </r>
    <r>
      <rPr>
        <sz val="10"/>
        <rFont val="Arial"/>
        <family val="0"/>
        <charset val="1"/>
      </rPr>
      <t xml:space="preserve">Alport </t>
    </r>
    <r>
      <rPr>
        <sz val="10"/>
        <rFont val="Noto Sans CJK SC"/>
        <family val="2"/>
      </rPr>
      <t xml:space="preserve">症候群を除外するために遺伝学的検査を検討するとされている。これは、菲薄基底膜腎症とされる人の中に、</t>
    </r>
    <r>
      <rPr>
        <sz val="10"/>
        <rFont val="Arial"/>
        <family val="0"/>
        <charset val="1"/>
      </rPr>
      <t xml:space="preserve">Alport </t>
    </r>
    <r>
      <rPr>
        <sz val="10"/>
        <rFont val="Noto Sans CJK SC"/>
        <family val="2"/>
      </rPr>
      <t xml:space="preserve">症候群の原因遺伝子の異常を持つ人が含まれうるためで、家族歴や経過によっては </t>
    </r>
    <r>
      <rPr>
        <sz val="10"/>
        <rFont val="Arial"/>
        <family val="0"/>
        <charset val="1"/>
      </rPr>
      <t xml:space="preserve">Alport </t>
    </r>
    <r>
      <rPr>
        <sz val="10"/>
        <rFont val="Noto Sans CJK SC"/>
        <family val="2"/>
      </rPr>
      <t xml:space="preserve">症候群として家族内発症者の把握と経過観察が必要になる。</t>
    </r>
  </si>
  <si>
    <r>
      <rPr>
        <sz val="10"/>
        <rFont val="Noto Sans CJK SC"/>
        <family val="2"/>
      </rPr>
      <t xml:space="preserve">医学各論 Ⅷ</t>
    </r>
    <r>
      <rPr>
        <sz val="10"/>
        <rFont val="Arial"/>
        <family val="0"/>
        <charset val="1"/>
      </rPr>
      <t xml:space="preserve">-1-F-②</t>
    </r>
    <r>
      <rPr>
        <sz val="10"/>
        <rFont val="Noto Sans CJK SC"/>
        <family val="2"/>
      </rPr>
      <t xml:space="preserve">（基底膜菲薄化症候群</t>
    </r>
    <r>
      <rPr>
        <sz val="10"/>
        <rFont val="Arial"/>
        <family val="0"/>
        <charset val="1"/>
      </rPr>
      <t xml:space="preserve">&lt;</t>
    </r>
    <r>
      <rPr>
        <sz val="10"/>
        <rFont val="Noto Sans CJK SC"/>
        <family val="2"/>
      </rPr>
      <t xml:space="preserve">良性家族性血尿</t>
    </r>
    <r>
      <rPr>
        <sz val="10"/>
        <rFont val="Arial"/>
        <family val="0"/>
        <charset val="1"/>
      </rPr>
      <t xml:space="preserve">&gt;</t>
    </r>
    <r>
      <rPr>
        <sz val="10"/>
        <rFont val="Noto Sans CJK SC"/>
        <family val="2"/>
      </rPr>
      <t xml:space="preserve">、</t>
    </r>
    <r>
      <rPr>
        <sz val="10"/>
        <rFont val="Arial"/>
        <family val="0"/>
        <charset val="1"/>
      </rPr>
      <t xml:space="preserve">c</t>
    </r>
    <r>
      <rPr>
        <sz val="10"/>
        <rFont val="Noto Sans CJK SC"/>
        <family val="2"/>
      </rPr>
      <t xml:space="preserve">）</t>
    </r>
  </si>
  <si>
    <t xml:space="preserve">出典のライセンスは未確認のため、取り込み時に出版社ページで確認が必要。菲薄基底膜腎症そのものの長期予後の数値はこの出典（ガイドライン抄録）では確認していない。</t>
  </si>
  <si>
    <t xml:space="preserve">GN-039</t>
  </si>
  <si>
    <r>
      <rPr>
        <sz val="10"/>
        <rFont val="Arial"/>
        <family val="0"/>
        <charset val="1"/>
      </rPr>
      <t xml:space="preserve">Fabry</t>
    </r>
    <r>
      <rPr>
        <sz val="10"/>
        <rFont val="Noto Sans CJK SC"/>
        <family val="2"/>
      </rPr>
      <t xml:space="preserve">病</t>
    </r>
  </si>
  <si>
    <r>
      <rPr>
        <sz val="10"/>
        <rFont val="Noto Sans CJK SC"/>
        <family val="2"/>
      </rPr>
      <t xml:space="preserve">酵素補充療法を受けていない成人 </t>
    </r>
    <r>
      <rPr>
        <sz val="10"/>
        <rFont val="Arial"/>
        <family val="0"/>
        <charset val="1"/>
      </rPr>
      <t xml:space="preserve">Fabry </t>
    </r>
    <r>
      <rPr>
        <sz val="10"/>
        <rFont val="Noto Sans CJK SC"/>
        <family val="2"/>
      </rPr>
      <t xml:space="preserve">病患者</t>
    </r>
    <r>
      <rPr>
        <sz val="10"/>
        <rFont val="Arial"/>
        <family val="0"/>
        <charset val="1"/>
      </rPr>
      <t xml:space="preserve">462</t>
    </r>
    <r>
      <rPr>
        <sz val="10"/>
        <rFont val="Noto Sans CJK SC"/>
        <family val="2"/>
      </rPr>
      <t xml:space="preserve">例（男性</t>
    </r>
    <r>
      <rPr>
        <sz val="10"/>
        <rFont val="Arial"/>
        <family val="0"/>
        <charset val="1"/>
      </rPr>
      <t xml:space="preserve">121</t>
    </r>
    <r>
      <rPr>
        <sz val="10"/>
        <rFont val="Noto Sans CJK SC"/>
        <family val="2"/>
      </rPr>
      <t xml:space="preserve">例、女性</t>
    </r>
    <r>
      <rPr>
        <sz val="10"/>
        <rFont val="Arial"/>
        <family val="0"/>
        <charset val="1"/>
      </rPr>
      <t xml:space="preserve">341</t>
    </r>
    <r>
      <rPr>
        <sz val="10"/>
        <rFont val="Noto Sans CJK SC"/>
        <family val="2"/>
      </rPr>
      <t xml:space="preserve">例）の登録データでは、腎機能の急速な低下（</t>
    </r>
    <r>
      <rPr>
        <sz val="10"/>
        <rFont val="Arial"/>
        <family val="0"/>
        <charset val="1"/>
      </rPr>
      <t xml:space="preserve">eGFR </t>
    </r>
    <r>
      <rPr>
        <sz val="10"/>
        <rFont val="Noto Sans CJK SC"/>
        <family val="2"/>
      </rPr>
      <t xml:space="preserve">が年</t>
    </r>
    <r>
      <rPr>
        <sz val="10"/>
        <rFont val="Arial"/>
        <family val="0"/>
        <charset val="1"/>
      </rPr>
      <t xml:space="preserve">1 mL/min/1.73m² </t>
    </r>
    <r>
      <rPr>
        <sz val="10"/>
        <rFont val="Noto Sans CJK SC"/>
        <family val="2"/>
      </rPr>
      <t xml:space="preserve">を超える速さで下がること）は男性の</t>
    </r>
    <r>
      <rPr>
        <sz val="10"/>
        <rFont val="Arial"/>
        <family val="0"/>
        <charset val="1"/>
      </rPr>
      <t xml:space="preserve">71%</t>
    </r>
    <r>
      <rPr>
        <sz val="10"/>
        <rFont val="Noto Sans CJK SC"/>
        <family val="2"/>
      </rPr>
      <t xml:space="preserve">（</t>
    </r>
    <r>
      <rPr>
        <sz val="10"/>
        <rFont val="Arial"/>
        <family val="0"/>
        <charset val="1"/>
      </rPr>
      <t xml:space="preserve">121</t>
    </r>
    <r>
      <rPr>
        <sz val="10"/>
        <rFont val="Noto Sans CJK SC"/>
        <family val="2"/>
      </rPr>
      <t xml:space="preserve">例中</t>
    </r>
    <r>
      <rPr>
        <sz val="10"/>
        <rFont val="Arial"/>
        <family val="0"/>
        <charset val="1"/>
      </rPr>
      <t xml:space="preserve">86</t>
    </r>
    <r>
      <rPr>
        <sz val="10"/>
        <rFont val="Noto Sans CJK SC"/>
        <family val="2"/>
      </rPr>
      <t xml:space="preserve">例）にみられたが、女性では</t>
    </r>
    <r>
      <rPr>
        <sz val="10"/>
        <rFont val="Arial"/>
        <family val="0"/>
        <charset val="1"/>
      </rPr>
      <t xml:space="preserve">39%</t>
    </r>
    <r>
      <rPr>
        <sz val="10"/>
        <rFont val="Noto Sans CJK SC"/>
        <family val="2"/>
      </rPr>
      <t xml:space="preserve">だった。尿蛋白</t>
    </r>
    <r>
      <rPr>
        <sz val="10"/>
        <rFont val="Arial"/>
        <family val="0"/>
        <charset val="1"/>
      </rPr>
      <t xml:space="preserve">/</t>
    </r>
    <r>
      <rPr>
        <sz val="10"/>
        <rFont val="Noto Sans CJK SC"/>
        <family val="2"/>
      </rPr>
      <t xml:space="preserve">クレアチニン比が高い患者ほど低下は速く、比が</t>
    </r>
    <r>
      <rPr>
        <sz val="10"/>
        <rFont val="Arial"/>
        <family val="0"/>
        <charset val="1"/>
      </rPr>
      <t xml:space="preserve">1.5</t>
    </r>
    <r>
      <rPr>
        <sz val="10"/>
        <rFont val="Noto Sans CJK SC"/>
        <family val="2"/>
      </rPr>
      <t xml:space="preserve">を超える男性では </t>
    </r>
    <r>
      <rPr>
        <sz val="10"/>
        <rFont val="Arial"/>
        <family val="0"/>
        <charset val="1"/>
      </rPr>
      <t xml:space="preserve">eGFR </t>
    </r>
    <r>
      <rPr>
        <sz val="10"/>
        <rFont val="Noto Sans CJK SC"/>
        <family val="2"/>
      </rPr>
      <t xml:space="preserve">が平均で年</t>
    </r>
    <r>
      <rPr>
        <sz val="10"/>
        <rFont val="Arial"/>
        <family val="0"/>
        <charset val="1"/>
      </rPr>
      <t xml:space="preserve">5.6 mL/min/1.73m² </t>
    </r>
    <r>
      <rPr>
        <sz val="10"/>
        <rFont val="Noto Sans CJK SC"/>
        <family val="2"/>
      </rPr>
      <t xml:space="preserve">下がった。回帰モデルでも、尿蛋白</t>
    </r>
    <r>
      <rPr>
        <sz val="10"/>
        <rFont val="Arial"/>
        <family val="0"/>
        <charset val="1"/>
      </rPr>
      <t xml:space="preserve">/</t>
    </r>
    <r>
      <rPr>
        <sz val="10"/>
        <rFont val="Noto Sans CJK SC"/>
        <family val="2"/>
      </rPr>
      <t xml:space="preserve">クレアチニン比が腎疾患進行の最も重要な指標であり、女性では診断時の </t>
    </r>
    <r>
      <rPr>
        <sz val="10"/>
        <rFont val="Arial"/>
        <family val="0"/>
        <charset val="1"/>
      </rPr>
      <t xml:space="preserve">eGFR </t>
    </r>
    <r>
      <rPr>
        <sz val="10"/>
        <rFont val="Noto Sans CJK SC"/>
        <family val="2"/>
      </rPr>
      <t xml:space="preserve">の低さと年齢も進行に関連した。</t>
    </r>
  </si>
  <si>
    <r>
      <rPr>
        <sz val="10"/>
        <rFont val="Noto Sans CJK SC"/>
        <family val="2"/>
      </rPr>
      <t xml:space="preserve">医学各論 Ⅷ</t>
    </r>
    <r>
      <rPr>
        <sz val="10"/>
        <rFont val="Arial"/>
        <family val="0"/>
        <charset val="1"/>
      </rPr>
      <t xml:space="preserve">-1-F-③</t>
    </r>
    <r>
      <rPr>
        <sz val="10"/>
        <rFont val="Noto Sans CJK SC"/>
        <family val="2"/>
      </rPr>
      <t xml:space="preserve">（</t>
    </r>
    <r>
      <rPr>
        <sz val="10"/>
        <rFont val="Arial"/>
        <family val="0"/>
        <charset val="1"/>
      </rPr>
      <t xml:space="preserve">Fabry</t>
    </r>
    <r>
      <rPr>
        <sz val="10"/>
        <rFont val="Noto Sans CJK SC"/>
        <family val="2"/>
      </rPr>
      <t xml:space="preserve">病、</t>
    </r>
    <r>
      <rPr>
        <sz val="10"/>
        <rFont val="Arial"/>
        <family val="0"/>
        <charset val="1"/>
      </rPr>
      <t xml:space="preserve">c</t>
    </r>
    <r>
      <rPr>
        <sz val="10"/>
        <rFont val="Noto Sans CJK SC"/>
        <family val="2"/>
      </rPr>
      <t xml:space="preserve">）</t>
    </r>
  </si>
  <si>
    <t xml:space="preserve">SRC-603</t>
  </si>
  <si>
    <t xml:space="preserve">Wanner C, Oliveira JP, Ortiz A, Mauer M, Germain DP, Linthorst GE, et al. Prognostic indicators of renal disease progression in adults with Fabry disease: natural history data from the Fabry Registry. Clin J Am Soc Nephrol. 2010;5(12):2220-2228</t>
  </si>
  <si>
    <t xml:space="preserve">10.2215/CJN.04340510</t>
  </si>
  <si>
    <t xml:space="preserve">20813854</t>
  </si>
  <si>
    <t xml:space="preserve">出典のライセンスは未確認のため、取り込み時に出版社ページで確認が必要。登録研究の未治療例の解析であり、酵素補充療法が普及した現在の患者集団とは背景が異なる可能性がある。</t>
  </si>
  <si>
    <t xml:space="preserve">GN-040</t>
  </si>
  <si>
    <r>
      <rPr>
        <sz val="10"/>
        <rFont val="Noto Sans CJK SC"/>
        <family val="2"/>
      </rPr>
      <t xml:space="preserve">酵素補充療法を受けていた成人 </t>
    </r>
    <r>
      <rPr>
        <sz val="10"/>
        <rFont val="Arial"/>
        <family val="0"/>
        <charset val="1"/>
      </rPr>
      <t xml:space="preserve">Fabry </t>
    </r>
    <r>
      <rPr>
        <sz val="10"/>
        <rFont val="Noto Sans CJK SC"/>
        <family val="2"/>
      </rPr>
      <t xml:space="preserve">病患者</t>
    </r>
    <r>
      <rPr>
        <sz val="10"/>
        <rFont val="Arial"/>
        <family val="0"/>
        <charset val="1"/>
      </rPr>
      <t xml:space="preserve">57</t>
    </r>
    <r>
      <rPr>
        <sz val="10"/>
        <rFont val="Noto Sans CJK SC"/>
        <family val="2"/>
      </rPr>
      <t xml:space="preserve">例を対象とした</t>
    </r>
    <r>
      <rPr>
        <sz val="10"/>
        <rFont val="Arial"/>
        <family val="0"/>
        <charset val="1"/>
      </rPr>
      <t xml:space="preserve">18</t>
    </r>
    <r>
      <rPr>
        <sz val="10"/>
        <rFont val="Noto Sans CJK SC"/>
        <family val="2"/>
      </rPr>
      <t xml:space="preserve">か月のランダム化試験（</t>
    </r>
    <r>
      <rPr>
        <sz val="10"/>
        <rFont val="Arial"/>
        <family val="0"/>
        <charset val="1"/>
      </rPr>
      <t xml:space="preserve">ATTRACT</t>
    </r>
    <r>
      <rPr>
        <sz val="10"/>
        <rFont val="Noto Sans CJK SC"/>
        <family val="2"/>
      </rPr>
      <t xml:space="preserve">）では、ミガーラスタットに反応する（</t>
    </r>
    <r>
      <rPr>
        <sz val="10"/>
        <rFont val="Arial"/>
        <family val="0"/>
        <charset val="1"/>
      </rPr>
      <t xml:space="preserve">amenable</t>
    </r>
    <r>
      <rPr>
        <sz val="10"/>
        <rFont val="Noto Sans CJK SC"/>
        <family val="2"/>
      </rPr>
      <t xml:space="preserve">な）</t>
    </r>
    <r>
      <rPr>
        <sz val="10"/>
        <rFont val="Arial"/>
        <family val="0"/>
        <charset val="1"/>
      </rPr>
      <t xml:space="preserve">GLA </t>
    </r>
    <r>
      <rPr>
        <sz val="10"/>
        <rFont val="Noto Sans CJK SC"/>
        <family val="2"/>
      </rPr>
      <t xml:space="preserve">変異を持つ患者で、経口の薬理学的シャペロン薬ミガーラスタットへの切り替えは、酵素補充療法の継続と比べて腎機能への影響が同等だった。あらかじめ定めた腎・心・脳血管イベントの発生は、ミガーラスタット群で</t>
    </r>
    <r>
      <rPr>
        <sz val="10"/>
        <rFont val="Arial"/>
        <family val="0"/>
        <charset val="1"/>
      </rPr>
      <t xml:space="preserve">29%</t>
    </r>
    <r>
      <rPr>
        <sz val="10"/>
        <rFont val="Noto Sans CJK SC"/>
        <family val="2"/>
      </rPr>
      <t xml:space="preserve">、酵素補充療法群で</t>
    </r>
    <r>
      <rPr>
        <sz val="10"/>
        <rFont val="Arial"/>
        <family val="0"/>
        <charset val="1"/>
      </rPr>
      <t xml:space="preserve">44%</t>
    </r>
    <r>
      <rPr>
        <sz val="10"/>
        <rFont val="Noto Sans CJK SC"/>
        <family val="2"/>
      </rPr>
      <t xml:space="preserve">だった。左室心筋重量係数はミガーラスタット群で有意に低下し（</t>
    </r>
    <r>
      <rPr>
        <sz val="10"/>
        <rFont val="Arial"/>
        <family val="0"/>
        <charset val="1"/>
      </rPr>
      <t xml:space="preserve">-6.6 g/m²</t>
    </r>
    <r>
      <rPr>
        <sz val="10"/>
        <rFont val="Noto Sans CJK SC"/>
        <family val="2"/>
      </rPr>
      <t xml:space="preserve">）、血漿グロボトリアオシルスフィンゴシンは切り替え後も低く安定していた。</t>
    </r>
  </si>
  <si>
    <t xml:space="preserve">SRC-604</t>
  </si>
  <si>
    <t xml:space="preserve">Hughes DA, et al. Oral pharmacological chaperone migalastat compared with enzyme replacement therapy in Fabry disease: 18-month results from the randomised phase III ATTRACT study. J Med Genet. 2017;54(4):288-296</t>
  </si>
  <si>
    <t xml:space="preserve">10.1136/jmedgenet-2016-104178</t>
  </si>
  <si>
    <t xml:space="preserve">27834756</t>
  </si>
  <si>
    <r>
      <rPr>
        <sz val="10"/>
        <rFont val="Noto Sans CJK SC"/>
        <family val="2"/>
      </rPr>
      <t xml:space="preserve">ミガーラスタットが使えるのは反応性のある </t>
    </r>
    <r>
      <rPr>
        <sz val="10"/>
        <rFont val="Arial"/>
        <family val="0"/>
        <charset val="1"/>
      </rPr>
      <t xml:space="preserve">GLA </t>
    </r>
    <r>
      <rPr>
        <sz val="10"/>
        <rFont val="Noto Sans CJK SC"/>
        <family val="2"/>
      </rPr>
      <t xml:space="preserve">変異を持つ患者に限られ、試験では変異の反応性を細胞アッセイで判定した。ミガーラスタットと酵素補充療法（アガルシダーゼ製剤）の国内の承認・保険適用の範囲は未確認であり、取り込み時に添付文書で確認が必要。</t>
    </r>
  </si>
  <si>
    <t xml:space="preserve">KT-001</t>
  </si>
  <si>
    <t xml:space="preserve">高血圧性腎硬化症</t>
  </si>
  <si>
    <t xml:space="preserve">腎硬化症（ネフロアンギオスクレローシス）は慢性の本態性高血圧に伴う腎疾患で、確定診断は腎生検によるが、生検は診断が疑わしい例や非典型的な経過の例に限られ、多くの場合は臨床的な推定診断にとどまる。有病率と発症率は不明とされる。</t>
  </si>
  <si>
    <r>
      <rPr>
        <sz val="10"/>
        <rFont val="Noto Sans CJK SC"/>
        <family val="2"/>
      </rPr>
      <t xml:space="preserve">医学各論 Ⅷ</t>
    </r>
    <r>
      <rPr>
        <sz val="10"/>
        <rFont val="Arial"/>
        <family val="0"/>
        <charset val="1"/>
      </rPr>
      <t xml:space="preserve">-2-A-①</t>
    </r>
    <r>
      <rPr>
        <sz val="10"/>
        <rFont val="Noto Sans CJK SC"/>
        <family val="2"/>
      </rPr>
      <t xml:space="preserve">（高血圧性腎硬化症、</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</si>
  <si>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TBL-01-00-327 (id: Jlvnl90)</t>
    </r>
  </si>
  <si>
    <t xml:space="preserve">SRC-605</t>
  </si>
  <si>
    <t xml:space="preserve">Heras Benito M. Nephroangiosclerosis: an update. Hipertens Riesgo Vasc. 2023;40(2):98-103</t>
  </si>
  <si>
    <t xml:space="preserve">10.1016/j.hipert.2022.07.004</t>
  </si>
  <si>
    <t xml:space="preserve">36050216</t>
  </si>
  <si>
    <t xml:space="preserve">単一の総説に基づく記載で、日本の集団での有病率や進行速度の数値はこの出典では確認していない。近年の遺伝学研究により、高血圧性腎疾患という用語の再定義が議論されている点も出典に記されている。</t>
  </si>
  <si>
    <t xml:space="preserve">KT-002</t>
  </si>
  <si>
    <t xml:space="preserve">悪性腎硬化症、悪性高血圧症</t>
  </si>
  <si>
    <r>
      <rPr>
        <sz val="10"/>
        <rFont val="Noto Sans CJK SC"/>
        <family val="2"/>
      </rPr>
      <t xml:space="preserve">悪性高血圧に伴う血栓性微小血管症で腎生検を受けた</t>
    </r>
    <r>
      <rPr>
        <sz val="10"/>
        <rFont val="Arial"/>
        <family val="0"/>
        <charset val="1"/>
      </rPr>
      <t xml:space="preserve">276</t>
    </r>
    <r>
      <rPr>
        <sz val="10"/>
        <rFont val="Noto Sans CJK SC"/>
        <family val="2"/>
      </rPr>
      <t xml:space="preserve">例のコホートでは、</t>
    </r>
    <r>
      <rPr>
        <sz val="10"/>
        <rFont val="Arial"/>
        <family val="0"/>
        <charset val="1"/>
      </rPr>
      <t xml:space="preserve">185</t>
    </r>
    <r>
      <rPr>
        <sz val="10"/>
        <rFont val="Noto Sans CJK SC"/>
        <family val="2"/>
      </rPr>
      <t xml:space="preserve">例（</t>
    </r>
    <r>
      <rPr>
        <sz val="10"/>
        <rFont val="Arial"/>
        <family val="0"/>
        <charset val="1"/>
      </rPr>
      <t xml:space="preserve">67.0%</t>
    </r>
    <r>
      <rPr>
        <sz val="10"/>
        <rFont val="Noto Sans CJK SC"/>
        <family val="2"/>
      </rPr>
      <t xml:space="preserve">）に</t>
    </r>
    <r>
      <rPr>
        <sz val="10"/>
        <rFont val="Arial"/>
        <family val="0"/>
        <charset val="1"/>
      </rPr>
      <t xml:space="preserve">1 g/24</t>
    </r>
    <r>
      <rPr>
        <sz val="10"/>
        <rFont val="Noto Sans CJK SC"/>
        <family val="2"/>
      </rPr>
      <t xml:space="preserve">時間以上の有意な蛋白尿がみられ、有意蛋白尿は腎代替療法導入の独立した予測因子だった（調整ハザード比</t>
    </r>
    <r>
      <rPr>
        <sz val="10"/>
        <rFont val="Arial"/>
        <family val="0"/>
        <charset val="1"/>
      </rPr>
      <t xml:space="preserve">1.30</t>
    </r>
    <r>
      <rPr>
        <sz val="10"/>
        <rFont val="Noto Sans CJK SC"/>
        <family val="2"/>
      </rPr>
      <t xml:space="preserve">）。</t>
    </r>
  </si>
  <si>
    <r>
      <rPr>
        <sz val="10"/>
        <rFont val="Noto Sans CJK SC"/>
        <family val="2"/>
      </rPr>
      <t xml:space="preserve">医学各論 Ⅷ</t>
    </r>
    <r>
      <rPr>
        <sz val="10"/>
        <rFont val="Arial"/>
        <family val="0"/>
        <charset val="1"/>
      </rPr>
      <t xml:space="preserve">-2-A-③</t>
    </r>
    <r>
      <rPr>
        <sz val="10"/>
        <rFont val="Noto Sans CJK SC"/>
        <family val="2"/>
      </rPr>
      <t xml:space="preserve">（悪性腎硬化症、悪性高血圧症、</t>
    </r>
    <r>
      <rPr>
        <sz val="10"/>
        <rFont val="Arial"/>
        <family val="0"/>
        <charset val="1"/>
      </rPr>
      <t xml:space="preserve">b</t>
    </r>
    <r>
      <rPr>
        <sz val="10"/>
        <rFont val="Noto Sans CJK SC"/>
        <family val="2"/>
      </rPr>
      <t xml:space="preserve">）</t>
    </r>
  </si>
  <si>
    <t xml:space="preserve">SRC-606</t>
  </si>
  <si>
    <t xml:space="preserve">Shi W, Lian X, Li W, Lian R, Yu S, Dai Z. Significant proteinuria as a predictor of renal prognosis in malignant hypertension patients with thrombotic microangiopathy: a prospective cohort study. BMC Nephrol. 2025;26(1):513</t>
  </si>
  <si>
    <t xml:space="preserve">10.1186/s12882-025-04407-6</t>
  </si>
  <si>
    <t xml:space="preserve">40898080</t>
  </si>
  <si>
    <t xml:space="preserve">腎生検を受けた血栓性微小血管症合併例に限った集団であり、悪性高血圧全体の頻度や予後をそのまま示すものではない。日本の集団での検証はこの出典では確認していない。</t>
  </si>
  <si>
    <t xml:space="preserve">KT-003</t>
  </si>
  <si>
    <r>
      <rPr>
        <sz val="10"/>
        <rFont val="Noto Sans CJK SC"/>
        <family val="2"/>
      </rPr>
      <t xml:space="preserve">動脈硬化性腎動脈狭窄は二次性高血圧の最も多い原因で、進行性の腎機能低下やフラッシュ肺水腫などの心血管合併症と関連する。腎の側の評価では、スクリーニング検査としてドプラ超音波検査、</t>
    </r>
    <r>
      <rPr>
        <sz val="10"/>
        <rFont val="Arial"/>
        <family val="0"/>
        <charset val="1"/>
      </rPr>
      <t xml:space="preserve">CT</t>
    </r>
    <r>
      <rPr>
        <sz val="10"/>
        <rFont val="Noto Sans CJK SC"/>
        <family val="2"/>
      </rPr>
      <t xml:space="preserve">血管造影、</t>
    </r>
    <r>
      <rPr>
        <sz val="10"/>
        <rFont val="Arial"/>
        <family val="0"/>
        <charset val="1"/>
      </rPr>
      <t xml:space="preserve">MR</t>
    </r>
    <r>
      <rPr>
        <sz val="10"/>
        <rFont val="Noto Sans CJK SC"/>
        <family val="2"/>
      </rPr>
      <t xml:space="preserve">血管造影が用いられる。</t>
    </r>
  </si>
  <si>
    <r>
      <rPr>
        <sz val="10"/>
        <rFont val="Noto Sans CJK SC"/>
        <family val="2"/>
      </rPr>
      <t xml:space="preserve">医学各論 Ⅷ</t>
    </r>
    <r>
      <rPr>
        <sz val="10"/>
        <rFont val="Arial"/>
        <family val="0"/>
        <charset val="1"/>
      </rPr>
      <t xml:space="preserve">-2-A-②</t>
    </r>
    <r>
      <rPr>
        <sz val="10"/>
        <rFont val="Noto Sans CJK SC"/>
        <family val="2"/>
      </rPr>
      <t xml:space="preserve">（腎血管性高血圧症、</t>
    </r>
    <r>
      <rPr>
        <sz val="10"/>
        <rFont val="Arial"/>
        <family val="0"/>
        <charset val="1"/>
      </rPr>
      <t xml:space="preserve">b</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</si>
  <si>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TBL-01-00-328 (id: Jlvnl94)</t>
    </r>
  </si>
  <si>
    <t xml:space="preserve">SRC-607</t>
  </si>
  <si>
    <t xml:space="preserve">Tafur-Soto JD, White CJ. Renal artery stenosis. Cardiol Clin. 2015;33(1):59-73</t>
  </si>
  <si>
    <t xml:space="preserve">10.1016/j.ccl.2014.09.006</t>
  </si>
  <si>
    <t xml:space="preserve">25439331</t>
  </si>
  <si>
    <t xml:space="preserve">境界の方針に沿い、腎の側の評価（腎機能と画像）に絞った記載で、高血圧そのものの管理や血行再建の適応判断は循環器側の範囲として扱っていない。各画像検査の感度・特異度の数値はこの出典の抄録では確認していない。</t>
  </si>
  <si>
    <t xml:space="preserve">KT-004</t>
  </si>
  <si>
    <t xml:space="preserve">腎梗塞</t>
  </si>
  <si>
    <r>
      <rPr>
        <sz val="10"/>
        <rFont val="Noto Sans CJK SC"/>
        <family val="2"/>
      </rPr>
      <t xml:space="preserve">腎梗塞</t>
    </r>
    <r>
      <rPr>
        <sz val="10"/>
        <rFont val="Arial"/>
        <family val="0"/>
        <charset val="1"/>
      </rPr>
      <t xml:space="preserve">438</t>
    </r>
    <r>
      <rPr>
        <sz val="10"/>
        <rFont val="Noto Sans CJK SC"/>
        <family val="2"/>
      </rPr>
      <t xml:space="preserve">例の症例集積では、原因は心原性が</t>
    </r>
    <r>
      <rPr>
        <sz val="10"/>
        <rFont val="Arial"/>
        <family val="0"/>
        <charset val="1"/>
      </rPr>
      <t xml:space="preserve">55.7%</t>
    </r>
    <r>
      <rPr>
        <sz val="10"/>
        <rFont val="Noto Sans CJK SC"/>
        <family val="2"/>
      </rPr>
      <t xml:space="preserve">と最も多く、特発性</t>
    </r>
    <r>
      <rPr>
        <sz val="10"/>
        <rFont val="Arial"/>
        <family val="0"/>
        <charset val="1"/>
      </rPr>
      <t xml:space="preserve">30.1%</t>
    </r>
    <r>
      <rPr>
        <sz val="10"/>
        <rFont val="Noto Sans CJK SC"/>
        <family val="2"/>
      </rPr>
      <t xml:space="preserve">、腎動脈損傷</t>
    </r>
    <r>
      <rPr>
        <sz val="10"/>
        <rFont val="Arial"/>
        <family val="0"/>
        <charset val="1"/>
      </rPr>
      <t xml:space="preserve">7.5%</t>
    </r>
    <r>
      <rPr>
        <sz val="10"/>
        <rFont val="Noto Sans CJK SC"/>
        <family val="2"/>
      </rPr>
      <t xml:space="preserve">、過凝固状態</t>
    </r>
    <r>
      <rPr>
        <sz val="10"/>
        <rFont val="Arial"/>
        <family val="0"/>
        <charset val="1"/>
      </rPr>
      <t xml:space="preserve">6.6%</t>
    </r>
    <r>
      <rPr>
        <sz val="10"/>
        <rFont val="Noto Sans CJK SC"/>
        <family val="2"/>
      </rPr>
      <t xml:space="preserve">だった。経過では急性腎障害が</t>
    </r>
    <r>
      <rPr>
        <sz val="10"/>
        <rFont val="Arial"/>
        <family val="0"/>
        <charset val="1"/>
      </rPr>
      <t xml:space="preserve">20.1%</t>
    </r>
    <r>
      <rPr>
        <sz val="10"/>
        <rFont val="Noto Sans CJK SC"/>
        <family val="2"/>
      </rPr>
      <t xml:space="preserve">に起こり、新規に</t>
    </r>
    <r>
      <rPr>
        <sz val="10"/>
        <rFont val="Arial"/>
        <family val="0"/>
        <charset val="1"/>
      </rPr>
      <t xml:space="preserve">eGFR 60 mL/min/1.73m²</t>
    </r>
    <r>
      <rPr>
        <sz val="10"/>
        <rFont val="Noto Sans CJK SC"/>
        <family val="2"/>
      </rPr>
      <t xml:space="preserve">未満となった例が</t>
    </r>
    <r>
      <rPr>
        <sz val="10"/>
        <rFont val="Arial"/>
        <family val="0"/>
        <charset val="1"/>
      </rPr>
      <t xml:space="preserve">10.9%</t>
    </r>
    <r>
      <rPr>
        <sz val="10"/>
        <rFont val="Noto Sans CJK SC"/>
        <family val="2"/>
      </rPr>
      <t xml:space="preserve">、末期腎不全への進行が</t>
    </r>
    <r>
      <rPr>
        <sz val="10"/>
        <rFont val="Arial"/>
        <family val="0"/>
        <charset val="1"/>
      </rPr>
      <t xml:space="preserve">2.1%</t>
    </r>
    <r>
      <rPr>
        <sz val="10"/>
        <rFont val="Noto Sans CJK SC"/>
        <family val="2"/>
      </rPr>
      <t xml:space="preserve">、入院中の死亡が</t>
    </r>
    <r>
      <rPr>
        <sz val="10"/>
        <rFont val="Arial"/>
        <family val="0"/>
        <charset val="1"/>
      </rPr>
      <t xml:space="preserve">5%</t>
    </r>
    <r>
      <rPr>
        <sz val="10"/>
        <rFont val="Noto Sans CJK SC"/>
        <family val="2"/>
      </rPr>
      <t xml:space="preserve">だった。</t>
    </r>
  </si>
  <si>
    <t xml:space="preserve">韓国</t>
  </si>
  <si>
    <r>
      <rPr>
        <sz val="10"/>
        <rFont val="Noto Sans CJK SC"/>
        <family val="2"/>
      </rPr>
      <t xml:space="preserve">医学各論 Ⅷ</t>
    </r>
    <r>
      <rPr>
        <sz val="10"/>
        <rFont val="Arial"/>
        <family val="0"/>
        <charset val="1"/>
      </rPr>
      <t xml:space="preserve">-2-A-④</t>
    </r>
    <r>
      <rPr>
        <sz val="10"/>
        <rFont val="Noto Sans CJK SC"/>
        <family val="2"/>
      </rPr>
      <t xml:space="preserve">（腎梗塞、</t>
    </r>
    <r>
      <rPr>
        <sz val="10"/>
        <rFont val="Arial"/>
        <family val="0"/>
        <charset val="1"/>
      </rPr>
      <t xml:space="preserve">b</t>
    </r>
    <r>
      <rPr>
        <sz val="10"/>
        <rFont val="Noto Sans CJK SC"/>
        <family val="2"/>
      </rPr>
      <t xml:space="preserve">）</t>
    </r>
  </si>
  <si>
    <t xml:space="preserve">SRC-608</t>
  </si>
  <si>
    <t xml:space="preserve">Oh YK, Yang CW, Kim YL, Kang SW, Park CW, et al. Clinical Characteristics and Outcomes of Renal Infarction. Am J Kidney Dis. 2016;67(2):243-50</t>
  </si>
  <si>
    <t xml:space="preserve">10.1053/j.ajkd.2015.09.019</t>
  </si>
  <si>
    <t xml:space="preserve">26545635</t>
  </si>
  <si>
    <t xml:space="preserve">後方視研究であり、一部の例では原因機序を明確に決められていないと出典に記されている。抗凝固薬などの治療薬の国内の承認・保険適用は本カードでは確認していない（取り込み時に確認が必要）。</t>
  </si>
  <si>
    <t xml:space="preserve">KT-005</t>
  </si>
  <si>
    <t xml:space="preserve">コレステロール塞栓症</t>
  </si>
  <si>
    <r>
      <rPr>
        <sz val="10"/>
        <rFont val="Noto Sans CJK SC"/>
        <family val="2"/>
      </rPr>
      <t xml:space="preserve">アテローム塞栓性腎疾患</t>
    </r>
    <r>
      <rPr>
        <sz val="10"/>
        <rFont val="Arial"/>
        <family val="0"/>
        <charset val="1"/>
      </rPr>
      <t xml:space="preserve">354</t>
    </r>
    <r>
      <rPr>
        <sz val="10"/>
        <rFont val="Noto Sans CJK SC"/>
        <family val="2"/>
      </rPr>
      <t xml:space="preserve">例の多施設コホートでは、男性が</t>
    </r>
    <r>
      <rPr>
        <sz val="10"/>
        <rFont val="Arial"/>
        <family val="0"/>
        <charset val="1"/>
      </rPr>
      <t xml:space="preserve">83%</t>
    </r>
    <r>
      <rPr>
        <sz val="10"/>
        <rFont val="Noto Sans CJK SC"/>
        <family val="2"/>
      </rPr>
      <t xml:space="preserve">、</t>
    </r>
    <r>
      <rPr>
        <sz val="10"/>
        <rFont val="Arial"/>
        <family val="0"/>
        <charset val="1"/>
      </rPr>
      <t xml:space="preserve">70</t>
    </r>
    <r>
      <rPr>
        <sz val="10"/>
        <rFont val="Noto Sans CJK SC"/>
        <family val="2"/>
      </rPr>
      <t xml:space="preserve">歳超が</t>
    </r>
    <r>
      <rPr>
        <sz val="10"/>
        <rFont val="Arial"/>
        <family val="0"/>
        <charset val="1"/>
      </rPr>
      <t xml:space="preserve">60%</t>
    </r>
    <r>
      <rPr>
        <sz val="10"/>
        <rFont val="Noto Sans CJK SC"/>
        <family val="2"/>
      </rPr>
      <t xml:space="preserve">を占め、自然発症は</t>
    </r>
    <r>
      <rPr>
        <sz val="10"/>
        <rFont val="Arial"/>
        <family val="0"/>
        <charset val="1"/>
      </rPr>
      <t xml:space="preserve">23.5%</t>
    </r>
    <r>
      <rPr>
        <sz val="10"/>
        <rFont val="Noto Sans CJK SC"/>
        <family val="2"/>
      </rPr>
      <t xml:space="preserve">だった。平均</t>
    </r>
    <r>
      <rPr>
        <sz val="10"/>
        <rFont val="Arial"/>
        <family val="0"/>
        <charset val="1"/>
      </rPr>
      <t xml:space="preserve">2</t>
    </r>
    <r>
      <rPr>
        <sz val="10"/>
        <rFont val="Noto Sans CJK SC"/>
        <family val="2"/>
      </rPr>
      <t xml:space="preserve">年の追跡で</t>
    </r>
    <r>
      <rPr>
        <sz val="10"/>
        <rFont val="Arial"/>
        <family val="0"/>
        <charset val="1"/>
      </rPr>
      <t xml:space="preserve">116</t>
    </r>
    <r>
      <rPr>
        <sz val="10"/>
        <rFont val="Noto Sans CJK SC"/>
        <family val="2"/>
      </rPr>
      <t xml:space="preserve">例が透析を要し、</t>
    </r>
    <r>
      <rPr>
        <sz val="10"/>
        <rFont val="Arial"/>
        <family val="0"/>
        <charset val="1"/>
      </rPr>
      <t xml:space="preserve">102</t>
    </r>
    <r>
      <rPr>
        <sz val="10"/>
        <rFont val="Noto Sans CJK SC"/>
        <family val="2"/>
      </rPr>
      <t xml:space="preserve">例が死亡した。スタチンを使用していた例では、透析と死亡のリスクが</t>
    </r>
    <r>
      <rPr>
        <sz val="10"/>
        <rFont val="Arial"/>
        <family val="0"/>
        <charset val="1"/>
      </rPr>
      <t xml:space="preserve">50%</t>
    </r>
    <r>
      <rPr>
        <sz val="10"/>
        <rFont val="Noto Sans CJK SC"/>
        <family val="2"/>
      </rPr>
      <t xml:space="preserve">低かった。</t>
    </r>
  </si>
  <si>
    <r>
      <rPr>
        <sz val="10"/>
        <rFont val="Noto Sans CJK SC"/>
        <family val="2"/>
      </rPr>
      <t xml:space="preserve">医学各論 Ⅷ</t>
    </r>
    <r>
      <rPr>
        <sz val="10"/>
        <rFont val="Arial"/>
        <family val="0"/>
        <charset val="1"/>
      </rPr>
      <t xml:space="preserve">-2-A-⑤</t>
    </r>
    <r>
      <rPr>
        <sz val="10"/>
        <rFont val="Noto Sans CJK SC"/>
        <family val="2"/>
      </rPr>
      <t xml:space="preserve">（コレステロール塞栓症、</t>
    </r>
    <r>
      <rPr>
        <sz val="10"/>
        <rFont val="Arial"/>
        <family val="0"/>
        <charset val="1"/>
      </rPr>
      <t xml:space="preserve">b</t>
    </r>
    <r>
      <rPr>
        <sz val="10"/>
        <rFont val="Noto Sans CJK SC"/>
        <family val="2"/>
      </rPr>
      <t xml:space="preserve">）</t>
    </r>
  </si>
  <si>
    <t xml:space="preserve">SRC-609</t>
  </si>
  <si>
    <t xml:space="preserve">Scolari F, Ravani P, Gaggi R, Santostefano M, Rollino C, et al. The challenge of diagnosing atheroembolic renal disease: clinical features and prognostic factors. Circulation. 2007;116(3):298-304</t>
  </si>
  <si>
    <t xml:space="preserve">10.1161/CIRCULATIONAHA.106.680991</t>
  </si>
  <si>
    <t xml:space="preserve">17606842</t>
  </si>
  <si>
    <r>
      <rPr>
        <sz val="10"/>
        <rFont val="Noto Sans CJK SC"/>
        <family val="2"/>
      </rPr>
      <t xml:space="preserve">スタチンと転帰の関連は観察研究の解析であり、因果関係を示すものではない。スタチンを含む治療薬の国内の承認・保険適用は本カードでは確認していない（取り込み時に確認が必要）。</t>
    </r>
    <r>
      <rPr>
        <sz val="10"/>
        <rFont val="Arial"/>
        <family val="0"/>
        <charset val="1"/>
      </rPr>
      <t xml:space="preserve">2007</t>
    </r>
    <r>
      <rPr>
        <sz val="10"/>
        <rFont val="Noto Sans CJK SC"/>
        <family val="2"/>
      </rPr>
      <t xml:space="preserve">年の研究であり、現在の治療環境とは異なる可能性がある。</t>
    </r>
  </si>
  <si>
    <t xml:space="preserve">KT-006</t>
  </si>
  <si>
    <t xml:space="preserve">強皮症腎クリーゼ</t>
  </si>
  <si>
    <r>
      <rPr>
        <sz val="10"/>
        <rFont val="Noto Sans CJK SC"/>
        <family val="2"/>
      </rPr>
      <t xml:space="preserve">全身性強皮症</t>
    </r>
    <r>
      <rPr>
        <sz val="10"/>
        <rFont val="Arial"/>
        <family val="0"/>
        <charset val="1"/>
      </rPr>
      <t xml:space="preserve">606</t>
    </r>
    <r>
      <rPr>
        <sz val="10"/>
        <rFont val="Noto Sans CJK SC"/>
        <family val="2"/>
      </rPr>
      <t xml:space="preserve">例の観察研究では、</t>
    </r>
    <r>
      <rPr>
        <sz val="10"/>
        <rFont val="Arial"/>
        <family val="0"/>
        <charset val="1"/>
      </rPr>
      <t xml:space="preserve">20</t>
    </r>
    <r>
      <rPr>
        <sz val="10"/>
        <rFont val="Noto Sans CJK SC"/>
        <family val="2"/>
      </rPr>
      <t xml:space="preserve">例（</t>
    </r>
    <r>
      <rPr>
        <sz val="10"/>
        <rFont val="Arial"/>
        <family val="0"/>
        <charset val="1"/>
      </rPr>
      <t xml:space="preserve">3.3%</t>
    </r>
    <r>
      <rPr>
        <sz val="10"/>
        <rFont val="Noto Sans CJK SC"/>
        <family val="2"/>
      </rPr>
      <t xml:space="preserve">）が強皮症腎クリーゼを発症した。全例が</t>
    </r>
    <r>
      <rPr>
        <sz val="10"/>
        <rFont val="Arial"/>
        <family val="0"/>
        <charset val="1"/>
      </rPr>
      <t xml:space="preserve">ACE</t>
    </r>
    <r>
      <rPr>
        <sz val="10"/>
        <rFont val="Noto Sans CJK SC"/>
        <family val="2"/>
      </rPr>
      <t xml:space="preserve">阻害薬で治療されたが、発症</t>
    </r>
    <r>
      <rPr>
        <sz val="10"/>
        <rFont val="Arial"/>
        <family val="0"/>
        <charset val="1"/>
      </rPr>
      <t xml:space="preserve">1</t>
    </r>
    <r>
      <rPr>
        <sz val="10"/>
        <rFont val="Noto Sans CJK SC"/>
        <family val="2"/>
      </rPr>
      <t xml:space="preserve">年で</t>
    </r>
    <r>
      <rPr>
        <sz val="10"/>
        <rFont val="Arial"/>
        <family val="0"/>
        <charset val="1"/>
      </rPr>
      <t xml:space="preserve">55%</t>
    </r>
    <r>
      <rPr>
        <sz val="10"/>
        <rFont val="Noto Sans CJK SC"/>
        <family val="2"/>
      </rPr>
      <t xml:space="preserve">が末期腎不全に進行し、生存率は</t>
    </r>
    <r>
      <rPr>
        <sz val="10"/>
        <rFont val="Arial"/>
        <family val="0"/>
        <charset val="1"/>
      </rPr>
      <t xml:space="preserve">1</t>
    </r>
    <r>
      <rPr>
        <sz val="10"/>
        <rFont val="Noto Sans CJK SC"/>
        <family val="2"/>
      </rPr>
      <t xml:space="preserve">年</t>
    </r>
    <r>
      <rPr>
        <sz val="10"/>
        <rFont val="Arial"/>
        <family val="0"/>
        <charset val="1"/>
      </rPr>
      <t xml:space="preserve">70%</t>
    </r>
    <r>
      <rPr>
        <sz val="10"/>
        <rFont val="Noto Sans CJK SC"/>
        <family val="2"/>
      </rPr>
      <t xml:space="preserve">、</t>
    </r>
    <r>
      <rPr>
        <sz val="10"/>
        <rFont val="Arial"/>
        <family val="0"/>
        <charset val="1"/>
      </rPr>
      <t xml:space="preserve">5</t>
    </r>
    <r>
      <rPr>
        <sz val="10"/>
        <rFont val="Noto Sans CJK SC"/>
        <family val="2"/>
      </rPr>
      <t xml:space="preserve">年</t>
    </r>
    <r>
      <rPr>
        <sz val="10"/>
        <rFont val="Arial"/>
        <family val="0"/>
        <charset val="1"/>
      </rPr>
      <t xml:space="preserve">50%</t>
    </r>
    <r>
      <rPr>
        <sz val="10"/>
        <rFont val="Noto Sans CJK SC"/>
        <family val="2"/>
      </rPr>
      <t xml:space="preserve">で、腎クリーゼ関連の死亡率は</t>
    </r>
    <r>
      <rPr>
        <sz val="10"/>
        <rFont val="Arial"/>
        <family val="0"/>
        <charset val="1"/>
      </rPr>
      <t xml:space="preserve">35%</t>
    </r>
    <r>
      <rPr>
        <sz val="10"/>
        <rFont val="Noto Sans CJK SC"/>
        <family val="2"/>
      </rPr>
      <t xml:space="preserve">だった。</t>
    </r>
  </si>
  <si>
    <r>
      <rPr>
        <sz val="10"/>
        <rFont val="Noto Sans CJK SC"/>
        <family val="2"/>
      </rPr>
      <t xml:space="preserve">医学各論 Ⅷ</t>
    </r>
    <r>
      <rPr>
        <sz val="10"/>
        <rFont val="Arial"/>
        <family val="0"/>
        <charset val="1"/>
      </rPr>
      <t xml:space="preserve">-2-A-⑥</t>
    </r>
    <r>
      <rPr>
        <sz val="10"/>
        <rFont val="Noto Sans CJK SC"/>
        <family val="2"/>
      </rPr>
      <t xml:space="preserve">（全身性強皮症、</t>
    </r>
    <r>
      <rPr>
        <sz val="10"/>
        <rFont val="Arial"/>
        <family val="0"/>
        <charset val="1"/>
      </rPr>
      <t xml:space="preserve">b</t>
    </r>
    <r>
      <rPr>
        <sz val="10"/>
        <rFont val="Noto Sans CJK SC"/>
        <family val="2"/>
      </rPr>
      <t xml:space="preserve">）；医学各論 Ⅷ</t>
    </r>
    <r>
      <rPr>
        <sz val="10"/>
        <rFont val="Arial"/>
        <family val="0"/>
        <charset val="1"/>
      </rPr>
      <t xml:space="preserve">-1-D-③</t>
    </r>
    <r>
      <rPr>
        <sz val="10"/>
        <rFont val="Noto Sans CJK SC"/>
        <family val="2"/>
      </rPr>
      <t xml:space="preserve">（全身性強皮症、</t>
    </r>
    <r>
      <rPr>
        <sz val="10"/>
        <rFont val="Arial"/>
        <family val="0"/>
        <charset val="1"/>
      </rPr>
      <t xml:space="preserve">b</t>
    </r>
    <r>
      <rPr>
        <sz val="10"/>
        <rFont val="Noto Sans CJK SC"/>
        <family val="2"/>
      </rPr>
      <t xml:space="preserve">）</t>
    </r>
  </si>
  <si>
    <t xml:space="preserve">SRC-610</t>
  </si>
  <si>
    <t xml:space="preserve">Cozzi F, Marson P, Cardarelli S, Favaro M, Tison T, et al. Prognosis of scleroderma renal crisis: a long-term observational study. Nephrol Dial Transplant. 2012;27(12):4398-403</t>
  </si>
  <si>
    <t xml:space="preserve">10.1093/ndt/gfs317</t>
  </si>
  <si>
    <t xml:space="preserve">22859795</t>
  </si>
  <si>
    <r>
      <rPr>
        <sz val="10"/>
        <rFont val="Arial"/>
        <family val="0"/>
        <charset val="1"/>
      </rPr>
      <t xml:space="preserve">ACE</t>
    </r>
    <r>
      <rPr>
        <sz val="10"/>
        <rFont val="Noto Sans CJK SC"/>
        <family val="2"/>
      </rPr>
      <t xml:space="preserve">阻害薬は国内で承認された薬剤だが、強皮症腎クリーゼに対する国内の適応・保険適用は未確認（取り込み時に添付文書で確認が必要）。</t>
    </r>
    <r>
      <rPr>
        <sz val="10"/>
        <rFont val="Arial"/>
        <family val="0"/>
        <charset val="1"/>
      </rPr>
      <t xml:space="preserve">1980</t>
    </r>
    <r>
      <rPr>
        <sz val="10"/>
        <rFont val="Noto Sans CJK SC"/>
        <family val="2"/>
      </rPr>
      <t xml:space="preserve">〜</t>
    </r>
    <r>
      <rPr>
        <sz val="10"/>
        <rFont val="Arial"/>
        <family val="0"/>
        <charset val="1"/>
      </rPr>
      <t xml:space="preserve">2005</t>
    </r>
    <r>
      <rPr>
        <sz val="10"/>
        <rFont val="Noto Sans CJK SC"/>
        <family val="2"/>
      </rPr>
      <t xml:space="preserve">年の症例であり、現在の治療成績とは異なる可能性がある。境界の方針に沿い、腎クリーゼに絞った記載である。</t>
    </r>
  </si>
  <si>
    <t xml:space="preserve">KT-007</t>
  </si>
  <si>
    <t xml:space="preserve">腎静脈血栓症</t>
  </si>
  <si>
    <r>
      <rPr>
        <sz val="10"/>
        <rFont val="Noto Sans CJK SC"/>
        <family val="2"/>
      </rPr>
      <t xml:space="preserve">ネフローゼ症候群</t>
    </r>
    <r>
      <rPr>
        <sz val="10"/>
        <rFont val="Arial"/>
        <family val="0"/>
        <charset val="1"/>
      </rPr>
      <t xml:space="preserve">512</t>
    </r>
    <r>
      <rPr>
        <sz val="10"/>
        <rFont val="Noto Sans CJK SC"/>
        <family val="2"/>
      </rPr>
      <t xml:space="preserve">例に</t>
    </r>
    <r>
      <rPr>
        <sz val="10"/>
        <rFont val="Arial"/>
        <family val="0"/>
        <charset val="1"/>
      </rPr>
      <t xml:space="preserve">CT</t>
    </r>
    <r>
      <rPr>
        <sz val="10"/>
        <rFont val="Noto Sans CJK SC"/>
        <family val="2"/>
      </rPr>
      <t xml:space="preserve">による前向き評価を行った研究では、肺塞栓症か腎静脈血栓症を</t>
    </r>
    <r>
      <rPr>
        <sz val="10"/>
        <rFont val="Arial"/>
        <family val="0"/>
        <charset val="1"/>
      </rPr>
      <t xml:space="preserve">35%</t>
    </r>
    <r>
      <rPr>
        <sz val="10"/>
        <rFont val="Noto Sans CJK SC"/>
        <family val="2"/>
      </rPr>
      <t xml:space="preserve">に認め、腎静脈血栓症は</t>
    </r>
    <r>
      <rPr>
        <sz val="10"/>
        <rFont val="Arial"/>
        <family val="0"/>
        <charset val="1"/>
      </rPr>
      <t xml:space="preserve">505</t>
    </r>
    <r>
      <rPr>
        <sz val="10"/>
        <rFont val="Noto Sans CJK SC"/>
        <family val="2"/>
      </rPr>
      <t xml:space="preserve">例中</t>
    </r>
    <r>
      <rPr>
        <sz val="10"/>
        <rFont val="Arial"/>
        <family val="0"/>
        <charset val="1"/>
      </rPr>
      <t xml:space="preserve">112</t>
    </r>
    <r>
      <rPr>
        <sz val="10"/>
        <rFont val="Noto Sans CJK SC"/>
        <family val="2"/>
      </rPr>
      <t xml:space="preserve">例（</t>
    </r>
    <r>
      <rPr>
        <sz val="10"/>
        <rFont val="Arial"/>
        <family val="0"/>
        <charset val="1"/>
      </rPr>
      <t xml:space="preserve">22%</t>
    </r>
    <r>
      <rPr>
        <sz val="10"/>
        <rFont val="Noto Sans CJK SC"/>
        <family val="2"/>
      </rPr>
      <t xml:space="preserve">）にみられた。合併は成人（</t>
    </r>
    <r>
      <rPr>
        <sz val="10"/>
        <rFont val="Arial"/>
        <family val="0"/>
        <charset val="1"/>
      </rPr>
      <t xml:space="preserve">38%</t>
    </r>
    <r>
      <rPr>
        <sz val="10"/>
        <rFont val="Noto Sans CJK SC"/>
        <family val="2"/>
      </rPr>
      <t xml:space="preserve">）で小児（</t>
    </r>
    <r>
      <rPr>
        <sz val="10"/>
        <rFont val="Arial"/>
        <family val="0"/>
        <charset val="1"/>
      </rPr>
      <t xml:space="preserve">19%</t>
    </r>
    <r>
      <rPr>
        <sz val="10"/>
        <rFont val="Noto Sans CJK SC"/>
        <family val="2"/>
      </rPr>
      <t xml:space="preserve">）より多く、関連する組織型では膜性腎症が最も多かった。</t>
    </r>
  </si>
  <si>
    <r>
      <rPr>
        <sz val="10"/>
        <rFont val="Noto Sans CJK SC"/>
        <family val="2"/>
      </rPr>
      <t xml:space="preserve">医学各論 Ⅷ</t>
    </r>
    <r>
      <rPr>
        <sz val="10"/>
        <rFont val="Arial"/>
        <family val="0"/>
        <charset val="1"/>
      </rPr>
      <t xml:space="preserve">-2-A-⑦</t>
    </r>
    <r>
      <rPr>
        <sz val="10"/>
        <rFont val="Noto Sans CJK SC"/>
        <family val="2"/>
      </rPr>
      <t xml:space="preserve">（腎静脈血栓症、</t>
    </r>
    <r>
      <rPr>
        <sz val="10"/>
        <rFont val="Arial"/>
        <family val="0"/>
        <charset val="1"/>
      </rPr>
      <t xml:space="preserve">c</t>
    </r>
    <r>
      <rPr>
        <sz val="10"/>
        <rFont val="Noto Sans CJK SC"/>
        <family val="2"/>
      </rPr>
      <t xml:space="preserve">）</t>
    </r>
  </si>
  <si>
    <t xml:space="preserve">SRC-611</t>
  </si>
  <si>
    <t xml:space="preserve">Zhang LJ, Zhang Z, Li SJ, Meinel FG, Nance JW Jr, et al. Pulmonary embolism and renal vein thrombosis in patients with nephrotic syndrome: prospective evaluation of prevalence and risk factors with CT. Radiology. 2014;273(3):897-906</t>
  </si>
  <si>
    <t xml:space="preserve">10.1148/radiol.14140121</t>
  </si>
  <si>
    <t xml:space="preserve">25072187</t>
  </si>
  <si>
    <r>
      <rPr>
        <sz val="10"/>
        <rFont val="Noto Sans CJK SC"/>
        <family val="2"/>
      </rPr>
      <t xml:space="preserve">全例に</t>
    </r>
    <r>
      <rPr>
        <sz val="10"/>
        <rFont val="Arial"/>
        <family val="0"/>
        <charset val="1"/>
      </rPr>
      <t xml:space="preserve">CT</t>
    </r>
    <r>
      <rPr>
        <sz val="10"/>
        <rFont val="Noto Sans CJK SC"/>
        <family val="2"/>
      </rPr>
      <t xml:space="preserve">を行った単一研究の頻度であり、症状があって検査された集団での頻度とは異なる。ネフローゼ症候群以外の原因（腫瘍、外傷など）による腎静脈血栓症の頻度はこの出典では確認していない。</t>
    </r>
  </si>
  <si>
    <t xml:space="preserve">KT-008</t>
  </si>
  <si>
    <t xml:space="preserve">結節性多発動脈炎</t>
  </si>
  <si>
    <r>
      <rPr>
        <sz val="10"/>
        <rFont val="Noto Sans CJK SC"/>
        <family val="2"/>
      </rPr>
      <t xml:space="preserve">結節性多発動脈炎の腎病変</t>
    </r>
    <r>
      <rPr>
        <sz val="10"/>
        <rFont val="Arial"/>
        <family val="0"/>
        <charset val="1"/>
      </rPr>
      <t xml:space="preserve">4</t>
    </r>
    <r>
      <rPr>
        <sz val="10"/>
        <rFont val="Noto Sans CJK SC"/>
        <family val="2"/>
      </rPr>
      <t xml:space="preserve">例の画像検討では、</t>
    </r>
    <r>
      <rPr>
        <sz val="10"/>
        <rFont val="Arial"/>
        <family val="0"/>
        <charset val="1"/>
      </rPr>
      <t xml:space="preserve">CT</t>
    </r>
    <r>
      <rPr>
        <sz val="10"/>
        <rFont val="Noto Sans CJK SC"/>
        <family val="2"/>
      </rPr>
      <t xml:space="preserve">と</t>
    </r>
    <r>
      <rPr>
        <sz val="10"/>
        <rFont val="Arial"/>
        <family val="0"/>
        <charset val="1"/>
      </rPr>
      <t xml:space="preserve">MR</t>
    </r>
    <r>
      <rPr>
        <sz val="10"/>
        <rFont val="Noto Sans CJK SC"/>
        <family val="2"/>
      </rPr>
      <t xml:space="preserve">の共通所見として、腎のびまん性腫大、ダイナミック造影で多発する小さな楔状の低増強域、平衡相での皮髄境界の不明瞭化がみられ、腎動脈造影では全例に多発する微小動脈瘤を認めた。微小動脈瘤が示されない場合、画像所見は腎盂腎炎と似て鑑別が難しい。</t>
    </r>
  </si>
  <si>
    <r>
      <rPr>
        <sz val="10"/>
        <rFont val="Noto Sans CJK SC"/>
        <family val="2"/>
      </rPr>
      <t xml:space="preserve">医学各論 Ⅷ</t>
    </r>
    <r>
      <rPr>
        <sz val="10"/>
        <rFont val="Arial"/>
        <family val="0"/>
        <charset val="1"/>
      </rPr>
      <t xml:space="preserve">-2-A-⑧</t>
    </r>
    <r>
      <rPr>
        <sz val="10"/>
        <rFont val="Noto Sans CJK SC"/>
        <family val="2"/>
      </rPr>
      <t xml:space="preserve">（結節性多発動脈炎、</t>
    </r>
    <r>
      <rPr>
        <sz val="10"/>
        <rFont val="Arial"/>
        <family val="0"/>
        <charset val="1"/>
      </rPr>
      <t xml:space="preserve">c</t>
    </r>
    <r>
      <rPr>
        <sz val="10"/>
        <rFont val="Noto Sans CJK SC"/>
        <family val="2"/>
      </rPr>
      <t xml:space="preserve">）</t>
    </r>
  </si>
  <si>
    <t xml:space="preserve">SRC-612</t>
  </si>
  <si>
    <t xml:space="preserve">Ozaki K, Miyayama S, Ushiogi Y, Matsui O. Renal involvement of polyarteritis nodosa: CT and MR findings. Abdom Imaging. 2009;34(2):265-70</t>
  </si>
  <si>
    <t xml:space="preserve">10.1007/s00261-008-9377-7</t>
  </si>
  <si>
    <t xml:space="preserve">18317834</t>
  </si>
  <si>
    <r>
      <rPr>
        <sz val="10"/>
        <rFont val="Arial"/>
        <family val="0"/>
        <charset val="1"/>
      </rPr>
      <t xml:space="preserve">4</t>
    </r>
    <r>
      <rPr>
        <sz val="10"/>
        <rFont val="Noto Sans CJK SC"/>
        <family val="2"/>
      </rPr>
      <t xml:space="preserve">例のみの検討であり、頻度や典型像の一般化には限界がある。腎障害の進行や治療への反応の数値はこの出典では確認していない。</t>
    </r>
  </si>
  <si>
    <t xml:space="preserve">KT-009</t>
  </si>
  <si>
    <t xml:space="preserve">急性尿細管壊死</t>
  </si>
  <si>
    <t xml:space="preserve">急性尿細管壊死は、虚血または腎毒性物質によって生じる尿細管の障害で、急性腎障害の腎性の原因として一般的である。急性腎障害は腎前性・腎性・腎後性に分類され、血清クレアチニンと尿量で病期が定められ、慢性腎臓病への移行リスクの増加と関連する。</t>
  </si>
  <si>
    <r>
      <rPr>
        <sz val="10"/>
        <rFont val="Noto Sans CJK SC"/>
        <family val="2"/>
      </rPr>
      <t xml:space="preserve">医学各論 Ⅷ</t>
    </r>
    <r>
      <rPr>
        <sz val="10"/>
        <rFont val="Arial"/>
        <family val="0"/>
        <charset val="1"/>
      </rPr>
      <t xml:space="preserve">-2-B-①</t>
    </r>
    <r>
      <rPr>
        <sz val="10"/>
        <rFont val="Noto Sans CJK SC"/>
        <family val="2"/>
      </rPr>
      <t xml:space="preserve">（急性尿細管壊死、</t>
    </r>
    <r>
      <rPr>
        <sz val="10"/>
        <rFont val="Arial"/>
        <family val="0"/>
        <charset val="1"/>
      </rPr>
      <t xml:space="preserve">a</t>
    </r>
    <r>
      <rPr>
        <sz val="10"/>
        <rFont val="Noto Sans CJK SC"/>
        <family val="2"/>
      </rPr>
      <t xml:space="preserve">）</t>
    </r>
  </si>
  <si>
    <t xml:space="preserve">SRC-613</t>
  </si>
  <si>
    <t xml:space="preserve">Turgut F, Awad AS, Abdel-Rahman EM. Acute Kidney Injury: Medical Causes and Pathogenesis. J Clin Med. 2023;12(1):375</t>
  </si>
  <si>
    <t xml:space="preserve">10.3390/jcm12010375</t>
  </si>
  <si>
    <t xml:space="preserve">36615175</t>
  </si>
  <si>
    <t xml:space="preserve">この出典は急性腎障害全体の総説であり、急性尿細管壊死に特有の経過（乏尿期・利尿期などの期間や回復率）の数値は確認していない。腎毒性薬剤の国内の承認・保険適用は本カードでは確認していない。</t>
  </si>
  <si>
    <t xml:space="preserve">KT-010</t>
  </si>
  <si>
    <t xml:space="preserve">急性間質性腎炎</t>
  </si>
  <si>
    <r>
      <rPr>
        <sz val="10"/>
        <rFont val="Noto Sans CJK SC"/>
        <family val="2"/>
      </rPr>
      <t xml:space="preserve">急性間質性腎炎は急性腎障害の原因として頻度が高く、急性腎障害のために腎生検を受けた例の</t>
    </r>
    <r>
      <rPr>
        <sz val="10"/>
        <rFont val="Arial"/>
        <family val="0"/>
        <charset val="1"/>
      </rPr>
      <t xml:space="preserve">15</t>
    </r>
    <r>
      <rPr>
        <sz val="10"/>
        <rFont val="Noto Sans CJK SC"/>
        <family val="2"/>
      </rPr>
      <t xml:space="preserve">〜</t>
    </r>
    <r>
      <rPr>
        <sz val="10"/>
        <rFont val="Arial"/>
        <family val="0"/>
        <charset val="1"/>
      </rPr>
      <t xml:space="preserve">27%</t>
    </r>
    <r>
      <rPr>
        <sz val="10"/>
        <rFont val="Noto Sans CJK SC"/>
        <family val="2"/>
      </rPr>
      <t xml:space="preserve">を占める。現在の原因として薬剤性が最も多く、抗菌薬と非ステロイド性抗炎症薬が主な原因薬剤である。発熱、皮疹、関節痛、末梢血の好酸球増多といった腎外症状が診断の手がかりになるが、症状に乏しい例も少なくない。病理ではリンパ球や好酸球などによる間質への炎症細胞浸潤が特徴である。</t>
    </r>
  </si>
  <si>
    <r>
      <rPr>
        <sz val="10"/>
        <rFont val="Noto Sans CJK SC"/>
        <family val="2"/>
      </rPr>
      <t xml:space="preserve">医学各論 Ⅷ</t>
    </r>
    <r>
      <rPr>
        <sz val="10"/>
        <rFont val="Arial"/>
        <family val="0"/>
        <charset val="1"/>
      </rPr>
      <t xml:space="preserve">-2-B-②</t>
    </r>
    <r>
      <rPr>
        <sz val="10"/>
        <rFont val="Noto Sans CJK SC"/>
        <family val="2"/>
      </rPr>
      <t xml:space="preserve">（急性間質性腎炎、</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</si>
  <si>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TBL-01-00-330 (id: Jlvnl-E)</t>
    </r>
  </si>
  <si>
    <t xml:space="preserve">SRC-614</t>
  </si>
  <si>
    <t xml:space="preserve">Praga M, González E. Acute interstitial nephritis. Kidney Int. 2010;77(11):956-61</t>
  </si>
  <si>
    <t xml:space="preserve">10.1038/ki.2010.89</t>
  </si>
  <si>
    <t xml:space="preserve">20336051</t>
  </si>
  <si>
    <r>
      <rPr>
        <sz val="10"/>
        <rFont val="Arial"/>
        <family val="0"/>
        <charset val="1"/>
      </rPr>
      <t xml:space="preserve">15</t>
    </r>
    <r>
      <rPr>
        <sz val="10"/>
        <rFont val="Noto Sans CJK SC"/>
        <family val="2"/>
      </rPr>
      <t xml:space="preserve">〜</t>
    </r>
    <r>
      <rPr>
        <sz val="10"/>
        <rFont val="Arial"/>
        <family val="0"/>
        <charset val="1"/>
      </rPr>
      <t xml:space="preserve">27%</t>
    </r>
    <r>
      <rPr>
        <sz val="10"/>
        <rFont val="Noto Sans CJK SC"/>
        <family val="2"/>
      </rPr>
      <t xml:space="preserve">は急性腎障害で生検された集団での割合であり、急性腎障害全体に占める割合ではない。原因薬剤の国内の承認・保険適用は本カードでは確認していない（取り込み時に確認が必要）。</t>
    </r>
  </si>
  <si>
    <t xml:space="preserve">KT-011</t>
  </si>
  <si>
    <r>
      <rPr>
        <sz val="10"/>
        <rFont val="Noto Sans CJK SC"/>
        <family val="2"/>
      </rPr>
      <t xml:space="preserve">薬剤性急性間質性腎炎の治療の基本は、原因薬剤を同定して中止することである。副腎皮質ステロイドは、診断後</t>
    </r>
    <r>
      <rPr>
        <sz val="10"/>
        <rFont val="Arial"/>
        <family val="0"/>
        <charset val="1"/>
      </rPr>
      <t xml:space="preserve">7</t>
    </r>
    <r>
      <rPr>
        <sz val="10"/>
        <rFont val="Noto Sans CJK SC"/>
        <family val="2"/>
      </rPr>
      <t xml:space="preserve">日以内に開始する早期投与で腎機能の回復を改善し、慢性腎障害のリスクを下げるとされる一方、間質の線維化が進んだ後に開始した遅い投与では効果が乏しい。</t>
    </r>
  </si>
  <si>
    <t xml:space="preserve">ステロイドの有効性はこの総説が引用する観察研究に基づき、ランダム化比較試験による裏づけはない。副腎皮質ステロイドの急性間質性腎炎に対する国内の適応・保険適用は未確認（取り込み時に添付文書で確認が必要）。</t>
  </si>
  <si>
    <t xml:space="preserve">KT-012</t>
  </si>
  <si>
    <t xml:space="preserve">骨髄腫腎</t>
  </si>
  <si>
    <t xml:space="preserve">症候性多発性骨髄腫に伴う急性腎障害の最も多い機序は、モノクローナルな遊離軽鎖が遠位尿細管でウロモジュリンと沈着する軽鎖円柱腎症である。しばしば重症の急性腎障害で発症し、腎機能の回復には、十分な補液と誘因の是正に加え、腎毒性のある遊離軽鎖の産生を速やかに減らす抗形質細胞療法が必要で、新規診断例の標準はボルテゾミブと高用量デキサメタゾンの併用とされる。</t>
  </si>
  <si>
    <r>
      <rPr>
        <sz val="10"/>
        <rFont val="Noto Sans CJK SC"/>
        <family val="2"/>
      </rPr>
      <t xml:space="preserve">医学各論 Ⅷ</t>
    </r>
    <r>
      <rPr>
        <sz val="10"/>
        <rFont val="Arial"/>
        <family val="0"/>
        <charset val="1"/>
      </rPr>
      <t xml:space="preserve">-2-B-③</t>
    </r>
    <r>
      <rPr>
        <sz val="10"/>
        <rFont val="Noto Sans CJK SC"/>
        <family val="2"/>
      </rPr>
      <t xml:space="preserve">（骨髄腫腎、</t>
    </r>
    <r>
      <rPr>
        <sz val="10"/>
        <rFont val="Arial"/>
        <family val="0"/>
        <charset val="1"/>
      </rPr>
      <t xml:space="preserve">b</t>
    </r>
    <r>
      <rPr>
        <sz val="10"/>
        <rFont val="Noto Sans CJK SC"/>
        <family val="2"/>
      </rPr>
      <t xml:space="preserve">）；医学各論 Ⅶ</t>
    </r>
    <r>
      <rPr>
        <sz val="10"/>
        <rFont val="Arial"/>
        <family val="0"/>
        <charset val="1"/>
      </rPr>
      <t xml:space="preserve">-3-C-④</t>
    </r>
    <r>
      <rPr>
        <sz val="10"/>
        <rFont val="Noto Sans CJK SC"/>
        <family val="2"/>
      </rPr>
      <t xml:space="preserve">（多発性骨髄腫、</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</si>
  <si>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TBL-01-00-629 (id: Jlvnmaw)</t>
    </r>
    <r>
      <rPr>
        <sz val="10"/>
        <rFont val="Noto Sans CJK SC"/>
        <family val="2"/>
      </rPr>
      <t xml:space="preserve">；</t>
    </r>
    <r>
      <rPr>
        <sz val="10"/>
        <rFont val="Arial"/>
        <family val="0"/>
        <charset val="1"/>
      </rPr>
      <t xml:space="preserve">TBL-02-01-020 (id: JlAKpWw)</t>
    </r>
  </si>
  <si>
    <t xml:space="preserve">SRC-615</t>
  </si>
  <si>
    <t xml:space="preserve">Bridoux F, Leung N, Belmouaz M, Royal V, Ronco P, Nasr SH. Management of acute kidney injury in symptomatic multiple myeloma. Kidney Int. 2021;99(3):570-580</t>
  </si>
  <si>
    <t xml:space="preserve">10.1016/j.kint.2020.11.010</t>
  </si>
  <si>
    <t xml:space="preserve">33440212</t>
  </si>
  <si>
    <r>
      <rPr>
        <sz val="10"/>
        <rFont val="Noto Sans CJK SC"/>
        <family val="2"/>
      </rPr>
      <t xml:space="preserve">境界の方針に沿い、腎障害（円柱腎症）に絞った記載で、骨髄腫そのものの診断や血液学的な治療体系は扱っていない。ボルテゾミブやデキサメタゾンを含む治療薬の国内の承認・保険適用は本カードでは確認していない（取り込み時に </t>
    </r>
    <r>
      <rPr>
        <sz val="10"/>
        <rFont val="Arial"/>
        <family val="0"/>
        <charset val="1"/>
      </rPr>
      <t xml:space="preserve">PMDA </t>
    </r>
    <r>
      <rPr>
        <sz val="10"/>
        <rFont val="Noto Sans CJK SC"/>
        <family val="2"/>
      </rPr>
      <t xml:space="preserve">の添付文書で確認が必要）。</t>
    </r>
  </si>
  <si>
    <t xml:space="preserve">KT-013</t>
  </si>
  <si>
    <t xml:space="preserve">慢性間質性腎炎</t>
  </si>
  <si>
    <t xml:space="preserve">間質性腎炎では、間質への炎症細胞浸潤が急速に間質の線維化した領域へと移行しうるため、炎症の段階での治療が遅れると慢性の腎障害として残る。急性の薬剤性間質性腎炎が慢性化する経路もこの線維化であり、原因の除去と早期治療が慢性間質性腎炎への進行を防ぐうえで重要である。</t>
  </si>
  <si>
    <r>
      <rPr>
        <sz val="10"/>
        <rFont val="Noto Sans CJK SC"/>
        <family val="2"/>
      </rPr>
      <t xml:space="preserve">医学各論 Ⅷ</t>
    </r>
    <r>
      <rPr>
        <sz val="10"/>
        <rFont val="Arial"/>
        <family val="0"/>
        <charset val="1"/>
      </rPr>
      <t xml:space="preserve">-2-B-④</t>
    </r>
    <r>
      <rPr>
        <sz val="10"/>
        <rFont val="Noto Sans CJK SC"/>
        <family val="2"/>
      </rPr>
      <t xml:space="preserve">（慢性間質性腎炎、</t>
    </r>
    <r>
      <rPr>
        <sz val="10"/>
        <rFont val="Arial"/>
        <family val="0"/>
        <charset val="1"/>
      </rPr>
      <t xml:space="preserve">b</t>
    </r>
    <r>
      <rPr>
        <sz val="10"/>
        <rFont val="Noto Sans CJK SC"/>
        <family val="2"/>
      </rPr>
      <t xml:space="preserve">）</t>
    </r>
  </si>
  <si>
    <t xml:space="preserve">本カードは薬剤性急性間質性腎炎から間質線維化への移行を中心に記載した。慢性間質性腎炎の成因全体（鎮痛薬性、自己免疫性、感染症、遺伝性など）の頻度や進行速度の数値は、この出典では確認していない（未解決事項参照）。</t>
  </si>
  <si>
    <t xml:space="preserve">KT-014</t>
  </si>
  <si>
    <r>
      <rPr>
        <sz val="10"/>
        <rFont val="Arial"/>
        <family val="0"/>
        <charset val="1"/>
      </rPr>
      <t xml:space="preserve">Sjögren</t>
    </r>
    <r>
      <rPr>
        <sz val="10"/>
        <rFont val="Noto Sans CJK SC"/>
        <family val="2"/>
      </rPr>
      <t xml:space="preserve">症候群</t>
    </r>
  </si>
  <si>
    <r>
      <rPr>
        <sz val="10"/>
        <rFont val="Noto Sans CJK SC"/>
        <family val="2"/>
      </rPr>
      <t xml:space="preserve">原発性</t>
    </r>
    <r>
      <rPr>
        <sz val="10"/>
        <rFont val="Arial"/>
        <family val="0"/>
        <charset val="1"/>
      </rPr>
      <t xml:space="preserve">Sjögren</t>
    </r>
    <r>
      <rPr>
        <sz val="10"/>
        <rFont val="Noto Sans CJK SC"/>
        <family val="2"/>
      </rPr>
      <t xml:space="preserve">症候群の腎病変は</t>
    </r>
    <r>
      <rPr>
        <sz val="10"/>
        <rFont val="Arial"/>
        <family val="0"/>
        <charset val="1"/>
      </rPr>
      <t xml:space="preserve">10%</t>
    </r>
    <r>
      <rPr>
        <sz val="10"/>
        <rFont val="Noto Sans CJK SC"/>
        <family val="2"/>
      </rPr>
      <t xml:space="preserve">未満と比較的まれで、最も多い病型は形質細胞の浸潤を特徴とする尿細管間質性腎炎である。遠位尿細管性アシドーシス、尿崩症、</t>
    </r>
    <r>
      <rPr>
        <sz val="10"/>
        <rFont val="Arial"/>
        <family val="0"/>
        <charset val="1"/>
      </rPr>
      <t xml:space="preserve">Gitelman</t>
    </r>
    <r>
      <rPr>
        <sz val="10"/>
        <rFont val="Noto Sans CJK SC"/>
        <family val="2"/>
      </rPr>
      <t xml:space="preserve">症候群様の異常、</t>
    </r>
    <r>
      <rPr>
        <sz val="10"/>
        <rFont val="Arial"/>
        <family val="0"/>
        <charset val="1"/>
      </rPr>
      <t xml:space="preserve">Fanconi</t>
    </r>
    <r>
      <rPr>
        <sz val="10"/>
        <rFont val="Noto Sans CJK SC"/>
        <family val="2"/>
      </rPr>
      <t xml:space="preserve">症候群などの電解質異常を伴うことがあり、糸球体病変はクリオグロブリン血症に伴う膜性増殖性糸球体腎炎が多い。尿細管間質性腎炎の例では腎予後はおおむね良好だが、慢性腎臓病のリスクは高いままである。</t>
    </r>
  </si>
  <si>
    <r>
      <rPr>
        <sz val="10"/>
        <rFont val="Noto Sans CJK SC"/>
        <family val="2"/>
      </rPr>
      <t xml:space="preserve">医学各論 Ⅷ</t>
    </r>
    <r>
      <rPr>
        <sz val="10"/>
        <rFont val="Arial"/>
        <family val="0"/>
        <charset val="1"/>
      </rPr>
      <t xml:space="preserve">-2-B-⑤</t>
    </r>
    <r>
      <rPr>
        <sz val="10"/>
        <rFont val="Noto Sans CJK SC"/>
        <family val="2"/>
      </rPr>
      <t xml:space="preserve">（</t>
    </r>
    <r>
      <rPr>
        <sz val="10"/>
        <rFont val="Arial"/>
        <family val="0"/>
        <charset val="1"/>
      </rPr>
      <t xml:space="preserve">Sjögren</t>
    </r>
    <r>
      <rPr>
        <sz val="10"/>
        <rFont val="Noto Sans CJK SC"/>
        <family val="2"/>
      </rPr>
      <t xml:space="preserve">症候群、</t>
    </r>
    <r>
      <rPr>
        <sz val="10"/>
        <rFont val="Arial"/>
        <family val="0"/>
        <charset val="1"/>
      </rPr>
      <t xml:space="preserve">b</t>
    </r>
    <r>
      <rPr>
        <sz val="10"/>
        <rFont val="Noto Sans CJK SC"/>
        <family val="2"/>
      </rPr>
      <t xml:space="preserve">）</t>
    </r>
  </si>
  <si>
    <t xml:space="preserve">SRC-616</t>
  </si>
  <si>
    <t xml:space="preserve">François H, Mariette X. Renal involvement in primary Sjögren syndrome. Nat Rev Nephrol. 2016;12(2):82-93</t>
  </si>
  <si>
    <t xml:space="preserve">10.1038/nrneph.2015.174</t>
  </si>
  <si>
    <t xml:space="preserve">26568188</t>
  </si>
  <si>
    <r>
      <rPr>
        <sz val="10"/>
        <rFont val="Noto Sans CJK SC"/>
        <family val="2"/>
      </rPr>
      <t xml:space="preserve">頻度</t>
    </r>
    <r>
      <rPr>
        <sz val="10"/>
        <rFont val="Arial"/>
        <family val="0"/>
        <charset val="1"/>
      </rPr>
      <t xml:space="preserve">10%</t>
    </r>
    <r>
      <rPr>
        <sz val="10"/>
        <rFont val="Noto Sans CJK SC"/>
        <family val="2"/>
      </rPr>
      <t xml:space="preserve">未満は総説の記載であり、集団や腎病変の定義により変わりうる。日本の集団での頻度はこの出典では確認していない。</t>
    </r>
  </si>
  <si>
    <t xml:space="preserve">KT-015</t>
  </si>
  <si>
    <r>
      <rPr>
        <sz val="10"/>
        <rFont val="Arial"/>
        <family val="0"/>
        <charset val="1"/>
      </rPr>
      <t xml:space="preserve">IgG4</t>
    </r>
    <r>
      <rPr>
        <sz val="10"/>
        <rFont val="Noto Sans CJK SC"/>
        <family val="2"/>
      </rPr>
      <t xml:space="preserve">関連腎臓病</t>
    </r>
  </si>
  <si>
    <r>
      <rPr>
        <sz val="10"/>
        <rFont val="Arial"/>
        <family val="0"/>
        <charset val="1"/>
      </rPr>
      <t xml:space="preserve">IgG4</t>
    </r>
    <r>
      <rPr>
        <sz val="10"/>
        <rFont val="Noto Sans CJK SC"/>
        <family val="2"/>
      </rPr>
      <t xml:space="preserve">関連腎臓病では、</t>
    </r>
    <r>
      <rPr>
        <sz val="10"/>
        <rFont val="Arial"/>
        <family val="0"/>
        <charset val="1"/>
      </rPr>
      <t xml:space="preserve">IgG4</t>
    </r>
    <r>
      <rPr>
        <sz val="10"/>
        <rFont val="Noto Sans CJK SC"/>
        <family val="2"/>
      </rPr>
      <t xml:space="preserve">陽性形質細胞の浸潤と線維化を伴う尿細管間質性腎炎が主体で、膜性腎症などの糸球体病変を伴うこともある。中高年の男性に多く、唾液腺炎やリンパ節腫脹、</t>
    </r>
    <r>
      <rPr>
        <sz val="10"/>
        <rFont val="Arial"/>
        <family val="0"/>
        <charset val="1"/>
      </rPr>
      <t xml:space="preserve">1</t>
    </r>
    <r>
      <rPr>
        <sz val="10"/>
        <rFont val="Noto Sans CJK SC"/>
        <family val="2"/>
      </rPr>
      <t xml:space="preserve">型自己免疫性膵炎などの腎外病変を伴うことが多い。血清</t>
    </r>
    <r>
      <rPr>
        <sz val="10"/>
        <rFont val="Arial"/>
        <family val="0"/>
        <charset val="1"/>
      </rPr>
      <t xml:space="preserve">IgG</t>
    </r>
    <r>
      <rPr>
        <sz val="10"/>
        <rFont val="Noto Sans CJK SC"/>
        <family val="2"/>
      </rPr>
      <t xml:space="preserve">と</t>
    </r>
    <r>
      <rPr>
        <sz val="10"/>
        <rFont val="Arial"/>
        <family val="0"/>
        <charset val="1"/>
      </rPr>
      <t xml:space="preserve">IgG4</t>
    </r>
    <r>
      <rPr>
        <sz val="10"/>
        <rFont val="Noto Sans CJK SC"/>
        <family val="2"/>
      </rPr>
      <t xml:space="preserve">の高値に加え、</t>
    </r>
    <r>
      <rPr>
        <sz val="10"/>
        <rFont val="Arial"/>
        <family val="0"/>
        <charset val="1"/>
      </rPr>
      <t xml:space="preserve">IgE</t>
    </r>
    <r>
      <rPr>
        <sz val="10"/>
        <rFont val="Noto Sans CJK SC"/>
        <family val="2"/>
      </rPr>
      <t xml:space="preserve">高値や低補体血症もしばしばみられる。副腎皮質ステロイドが通常よく効き、腎機能と画像・血清所見が改善するが、治療の遅れは不可逆的な腎不全につながりうる。</t>
    </r>
  </si>
  <si>
    <r>
      <rPr>
        <sz val="10"/>
        <rFont val="Noto Sans CJK SC"/>
        <family val="2"/>
      </rPr>
      <t xml:space="preserve">医学各論 Ⅷ</t>
    </r>
    <r>
      <rPr>
        <sz val="10"/>
        <rFont val="Arial"/>
        <family val="0"/>
        <charset val="1"/>
      </rPr>
      <t xml:space="preserve">-2-B-⑥</t>
    </r>
    <r>
      <rPr>
        <sz val="10"/>
        <rFont val="Noto Sans CJK SC"/>
        <family val="2"/>
      </rPr>
      <t xml:space="preserve">（</t>
    </r>
    <r>
      <rPr>
        <sz val="10"/>
        <rFont val="Arial"/>
        <family val="0"/>
        <charset val="1"/>
      </rPr>
      <t xml:space="preserve">IgG4</t>
    </r>
    <r>
      <rPr>
        <sz val="10"/>
        <rFont val="Noto Sans CJK SC"/>
        <family val="2"/>
      </rPr>
      <t xml:space="preserve">関連疾患、</t>
    </r>
    <r>
      <rPr>
        <sz val="10"/>
        <rFont val="Arial"/>
        <family val="0"/>
        <charset val="1"/>
      </rPr>
      <t xml:space="preserve">b</t>
    </r>
    <r>
      <rPr>
        <sz val="10"/>
        <rFont val="Noto Sans CJK SC"/>
        <family val="2"/>
      </rPr>
      <t xml:space="preserve">）</t>
    </r>
  </si>
  <si>
    <t xml:space="preserve">SRC-617</t>
  </si>
  <si>
    <t xml:space="preserve">Saeki T, Kawano M. IgG4-related kidney disease. Kidney Int. 2014;85(2):251-7</t>
  </si>
  <si>
    <t xml:space="preserve">10.1038/ki.2013.393</t>
  </si>
  <si>
    <t xml:space="preserve">24107849</t>
  </si>
  <si>
    <r>
      <rPr>
        <sz val="10"/>
        <rFont val="Noto Sans CJK SC"/>
        <family val="2"/>
      </rPr>
      <t xml:space="preserve">境界の方針に沿い、腎病変に絞った記載である。副腎皮質ステロイドの</t>
    </r>
    <r>
      <rPr>
        <sz val="10"/>
        <rFont val="Arial"/>
        <family val="0"/>
        <charset val="1"/>
      </rPr>
      <t xml:space="preserve">IgG4</t>
    </r>
    <r>
      <rPr>
        <sz val="10"/>
        <rFont val="Noto Sans CJK SC"/>
        <family val="2"/>
      </rPr>
      <t xml:space="preserve">関連腎臓病に対する国内の適応・保険適用は未確認（取り込み時に添付文書で確認が必要）。再発率などの長期経過の数値はこの出典の抄録では確認していない。</t>
    </r>
  </si>
  <si>
    <t xml:space="preserve">KT-016</t>
  </si>
  <si>
    <t xml:space="preserve">中毒性腎障害</t>
  </si>
  <si>
    <t xml:space="preserve">薬剤性の尿細管障害では、薬剤の腎での輸送と蓄積が障害の機序になる。アミノグリコシドは近位尿細管の管腔側からエンドサイトーシスで取り込まれ、テノホビルは基底側の有機アニオントランスポーター、シスプラチンは有機カチオントランスポーターを介して細胞内に蓄積して尿細管を障害する。メトトレキサートなどは尿細管内に結晶として沈着して閉塞と障害を起こす。</t>
  </si>
  <si>
    <r>
      <rPr>
        <sz val="10"/>
        <rFont val="Noto Sans CJK SC"/>
        <family val="2"/>
      </rPr>
      <t xml:space="preserve">医学各論 Ⅷ</t>
    </r>
    <r>
      <rPr>
        <sz val="10"/>
        <rFont val="Arial"/>
        <family val="0"/>
        <charset val="1"/>
      </rPr>
      <t xml:space="preserve">-2-B-⑦</t>
    </r>
    <r>
      <rPr>
        <sz val="10"/>
        <rFont val="Noto Sans CJK SC"/>
        <family val="2"/>
      </rPr>
      <t xml:space="preserve">（中毒性腎障害、</t>
    </r>
    <r>
      <rPr>
        <sz val="10"/>
        <rFont val="Arial"/>
        <family val="0"/>
        <charset val="1"/>
      </rPr>
      <t xml:space="preserve">b</t>
    </r>
    <r>
      <rPr>
        <sz val="10"/>
        <rFont val="Noto Sans CJK SC"/>
        <family val="2"/>
      </rPr>
      <t xml:space="preserve">）</t>
    </r>
  </si>
  <si>
    <t xml:space="preserve">SRC-618</t>
  </si>
  <si>
    <t xml:space="preserve">Perazella MA. Drug-induced acute kidney injury: diverse mechanisms of tubular injury. Curr Opin Crit Care. 2019;25(6):550-557</t>
  </si>
  <si>
    <t xml:space="preserve">10.1097/MCC.0000000000000653</t>
  </si>
  <si>
    <t xml:space="preserve">31483318</t>
  </si>
  <si>
    <r>
      <rPr>
        <sz val="10"/>
        <rFont val="Noto Sans CJK SC"/>
        <family val="2"/>
      </rPr>
      <t xml:space="preserve">各薬剤の発症頻度や用量依存性の数値はこの出典の抄録では確認していない。アミノグリコシド、テノホビル、シスプラチン、メトトレキサートの国内の承認・保険適用は本カードでは個別に確認していない（取り込み時に </t>
    </r>
    <r>
      <rPr>
        <sz val="10"/>
        <rFont val="Arial"/>
        <family val="0"/>
        <charset val="1"/>
      </rPr>
      <t xml:space="preserve">PMDA </t>
    </r>
    <r>
      <rPr>
        <sz val="10"/>
        <rFont val="Noto Sans CJK SC"/>
        <family val="2"/>
      </rPr>
      <t xml:space="preserve">の添付文書で確認が必要）。</t>
    </r>
  </si>
  <si>
    <t xml:space="preserve">KT-017</t>
  </si>
  <si>
    <t xml:space="preserve">尿酸腎症</t>
  </si>
  <si>
    <r>
      <rPr>
        <sz val="10"/>
        <rFont val="Noto Sans CJK SC"/>
        <family val="2"/>
      </rPr>
      <t xml:space="preserve">尿酸は</t>
    </r>
    <r>
      <rPr>
        <sz val="10"/>
        <rFont val="Arial"/>
        <family val="0"/>
        <charset val="1"/>
      </rPr>
      <t xml:space="preserve">1</t>
    </r>
    <r>
      <rPr>
        <sz val="10"/>
        <rFont val="Noto Sans CJK SC"/>
        <family val="2"/>
      </rPr>
      <t xml:space="preserve">日に産生される量の約</t>
    </r>
    <r>
      <rPr>
        <sz val="10"/>
        <rFont val="Arial"/>
        <family val="0"/>
        <charset val="1"/>
      </rPr>
      <t xml:space="preserve">70%</t>
    </r>
    <r>
      <rPr>
        <sz val="10"/>
        <rFont val="Noto Sans CJK SC"/>
        <family val="2"/>
      </rPr>
      <t xml:space="preserve">が腎臓から排泄され、産生が排泄を上回ると高尿酸血症になる。高尿酸血症は、炎症、内皮障害、血管平滑筋の増殖、レニン・アンギオテンシン系の活性化を介して慢性腎臓病の発症と進展に関連するとされ、痛風に伴う腎障害の背景になる。</t>
    </r>
  </si>
  <si>
    <r>
      <rPr>
        <sz val="10"/>
        <rFont val="Noto Sans CJK SC"/>
        <family val="2"/>
      </rPr>
      <t xml:space="preserve">医学各論 Ⅷ</t>
    </r>
    <r>
      <rPr>
        <sz val="10"/>
        <rFont val="Arial"/>
        <family val="0"/>
        <charset val="1"/>
      </rPr>
      <t xml:space="preserve">-2-B-⑧</t>
    </r>
    <r>
      <rPr>
        <sz val="10"/>
        <rFont val="Noto Sans CJK SC"/>
        <family val="2"/>
      </rPr>
      <t xml:space="preserve">（尿酸腎症</t>
    </r>
    <r>
      <rPr>
        <sz val="10"/>
        <rFont val="Arial"/>
        <family val="0"/>
        <charset val="1"/>
      </rPr>
      <t xml:space="preserve">&lt;</t>
    </r>
    <r>
      <rPr>
        <sz val="10"/>
        <rFont val="Noto Sans CJK SC"/>
        <family val="2"/>
      </rPr>
      <t xml:space="preserve">痛風腎</t>
    </r>
    <r>
      <rPr>
        <sz val="10"/>
        <rFont val="Arial"/>
        <family val="0"/>
        <charset val="1"/>
      </rPr>
      <t xml:space="preserve">&gt;</t>
    </r>
    <r>
      <rPr>
        <sz val="10"/>
        <rFont val="Noto Sans CJK SC"/>
        <family val="2"/>
      </rPr>
      <t xml:space="preserve">、</t>
    </r>
    <r>
      <rPr>
        <sz val="10"/>
        <rFont val="Arial"/>
        <family val="0"/>
        <charset val="1"/>
      </rPr>
      <t xml:space="preserve">c</t>
    </r>
    <r>
      <rPr>
        <sz val="10"/>
        <rFont val="Noto Sans CJK SC"/>
        <family val="2"/>
      </rPr>
      <t xml:space="preserve">）</t>
    </r>
  </si>
  <si>
    <t xml:space="preserve">SRC-619</t>
  </si>
  <si>
    <t xml:space="preserve">Yanai H, Adachi H, Hakoshima M, Katsuyama H. Molecular Biological and Clinical Understanding of the Pathophysiology and Treatments of Hyperuricemia and Its Association with Metabolic Syndrome, Cardiovascular Diseases and Chronic Kidney Disease. Int J Mol Sci. 2021;22(17):9221</t>
  </si>
  <si>
    <t xml:space="preserve">10.3390/ijms22179221</t>
  </si>
  <si>
    <t xml:space="preserve">34502127</t>
  </si>
  <si>
    <t xml:space="preserve">高尿酸血症と慢性腎臓病の因果関係については議論があり、この出典でも関連を示す基礎・臨床の証拠の紹介にとどまる。腫瘍崩壊症候群に伴う急性尿酸腎症の頻度や予防の数値は、この出典では確認していない。尿酸降下薬の国内の承認・保険適用は本カードでは確認していない。</t>
  </si>
  <si>
    <t xml:space="preserve">KT-018</t>
  </si>
  <si>
    <t xml:space="preserve">尿細管性アシドーシス</t>
  </si>
  <si>
    <t xml:space="preserve">尿細管性アシドーシスは、非アニオンギャップ型の代謝性アシドーシスの一群で、重炭酸の再吸収や、アンモニアとリン酸による緩衝を介した水素イオンの排泄といった、腎の酸排泄の仕組みのいずれかの障害から生じる。診断では血清と尿の指標を組み合わせ、酸血症に対して腎がどの程度応答できているかを評価して障害の性質を分け、治療方針の決定に使う。未治療では生命を脅かす経過を取りうる。</t>
  </si>
  <si>
    <r>
      <rPr>
        <sz val="10"/>
        <rFont val="Noto Sans CJK SC"/>
        <family val="2"/>
      </rPr>
      <t xml:space="preserve">医学各論 Ⅷ</t>
    </r>
    <r>
      <rPr>
        <sz val="10"/>
        <rFont val="Arial"/>
        <family val="0"/>
        <charset val="1"/>
      </rPr>
      <t xml:space="preserve">-2-C-①</t>
    </r>
    <r>
      <rPr>
        <sz val="10"/>
        <rFont val="Noto Sans CJK SC"/>
        <family val="2"/>
      </rPr>
      <t xml:space="preserve">（尿細管性アシドーシス、</t>
    </r>
    <r>
      <rPr>
        <sz val="10"/>
        <rFont val="Arial"/>
        <family val="0"/>
        <charset val="1"/>
      </rPr>
      <t xml:space="preserve">b</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</si>
  <si>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TBL-01-00-329 (id: Jlvnl-A)</t>
    </r>
    <r>
      <rPr>
        <sz val="10"/>
        <rFont val="Noto Sans CJK SC"/>
        <family val="2"/>
      </rPr>
      <t xml:space="preserve">；</t>
    </r>
    <r>
      <rPr>
        <sz val="10"/>
        <rFont val="Arial"/>
        <family val="0"/>
        <charset val="1"/>
      </rPr>
      <t xml:space="preserve">TBL-01-00-319 (id: Jlvnl9A)</t>
    </r>
    <r>
      <rPr>
        <sz val="10"/>
        <rFont val="Noto Sans CJK SC"/>
        <family val="2"/>
      </rPr>
      <t xml:space="preserve">；</t>
    </r>
    <r>
      <rPr>
        <sz val="10"/>
        <rFont val="Arial"/>
        <family val="0"/>
        <charset val="1"/>
      </rPr>
      <t xml:space="preserve">TBL-02-08-005 (id: JlAKpmM)</t>
    </r>
    <r>
      <rPr>
        <sz val="10"/>
        <rFont val="Noto Sans CJK SC"/>
        <family val="2"/>
      </rPr>
      <t xml:space="preserve">；</t>
    </r>
    <r>
      <rPr>
        <sz val="10"/>
        <rFont val="Arial"/>
        <family val="0"/>
        <charset val="1"/>
      </rPr>
      <t xml:space="preserve">TBL-02-08-006 (id: JlAKpmQ)</t>
    </r>
  </si>
  <si>
    <t xml:space="preserve">SRC-620</t>
  </si>
  <si>
    <t xml:space="preserve">Bonner R, Hladik G. Renal Tubular Acidosis: Core Curriculum 2025. Am J Kidney Dis. 2025;85(4):501-512</t>
  </si>
  <si>
    <t xml:space="preserve">10.1053/j.ajkd.2024.08.014</t>
  </si>
  <si>
    <t xml:space="preserve">39864011</t>
  </si>
  <si>
    <t xml:space="preserve">本カードは総論であり、各型の診断手順の数値基準（尿アニオンギャップや重炭酸負荷試験の値など）は出典本文の表から読み取る必要があるため、本カードには数値を記載していない。</t>
  </si>
  <si>
    <t xml:space="preserve">KT-019</t>
  </si>
  <si>
    <t xml:space="preserve">遠位型尿細管性アシドーシス</t>
  </si>
  <si>
    <r>
      <rPr>
        <sz val="10"/>
        <rFont val="Noto Sans CJK SC"/>
        <family val="2"/>
      </rPr>
      <t xml:space="preserve">原発性遠位型尿細管性アシドーシスは、集合管の</t>
    </r>
    <r>
      <rPr>
        <sz val="10"/>
        <rFont val="Arial"/>
        <family val="0"/>
        <charset val="1"/>
      </rPr>
      <t xml:space="preserve">A</t>
    </r>
    <r>
      <rPr>
        <sz val="10"/>
        <rFont val="Noto Sans CJK SC"/>
        <family val="2"/>
      </rPr>
      <t xml:space="preserve">型介在細胞の障害により尿の酸性化が進まないために生じ、全身の代謝性アシドーシスがあるにもかかわらず尿</t>
    </r>
    <r>
      <rPr>
        <sz val="10"/>
        <rFont val="Arial"/>
        <family val="0"/>
        <charset val="1"/>
      </rPr>
      <t xml:space="preserve">pH</t>
    </r>
    <r>
      <rPr>
        <sz val="10"/>
        <rFont val="Noto Sans CJK SC"/>
        <family val="2"/>
      </rPr>
      <t xml:space="preserve">を十分に下げることができない。高塩素血症と正常のアニオンギャップを伴い、高カルシウム尿、低クエン酸尿、腎石灰化、腎結石、成長遅延、くる病を来しうる。原因遺伝子は、水素イオン</t>
    </r>
    <r>
      <rPr>
        <sz val="10"/>
        <rFont val="Arial"/>
        <family val="0"/>
        <charset val="1"/>
      </rPr>
      <t xml:space="preserve">ATPase</t>
    </r>
    <r>
      <rPr>
        <sz val="10"/>
        <rFont val="Noto Sans CJK SC"/>
        <family val="2"/>
      </rPr>
      <t xml:space="preserve">のサブユニットをコードする</t>
    </r>
    <r>
      <rPr>
        <sz val="10"/>
        <rFont val="Arial"/>
        <family val="0"/>
        <charset val="1"/>
      </rPr>
      <t xml:space="preserve">ATP6V1B1</t>
    </r>
    <r>
      <rPr>
        <sz val="10"/>
        <rFont val="Noto Sans CJK SC"/>
        <family val="2"/>
      </rPr>
      <t xml:space="preserve">と</t>
    </r>
    <r>
      <rPr>
        <sz val="10"/>
        <rFont val="Arial"/>
        <family val="0"/>
        <charset val="1"/>
      </rPr>
      <t xml:space="preserve">ATP6V0A4</t>
    </r>
    <r>
      <rPr>
        <sz val="10"/>
        <rFont val="Noto Sans CJK SC"/>
        <family val="2"/>
      </rPr>
      <t xml:space="preserve">、および陰イオン交換体</t>
    </r>
    <r>
      <rPr>
        <sz val="10"/>
        <rFont val="Arial"/>
        <family val="0"/>
        <charset val="1"/>
      </rPr>
      <t xml:space="preserve">AE1</t>
    </r>
    <r>
      <rPr>
        <sz val="10"/>
        <rFont val="Noto Sans CJK SC"/>
        <family val="2"/>
      </rPr>
      <t xml:space="preserve">をコードする</t>
    </r>
    <r>
      <rPr>
        <sz val="10"/>
        <rFont val="Arial"/>
        <family val="0"/>
        <charset val="1"/>
      </rPr>
      <t xml:space="preserve">SLC4A1</t>
    </r>
    <r>
      <rPr>
        <sz val="10"/>
        <rFont val="Noto Sans CJK SC"/>
        <family val="2"/>
      </rPr>
      <t xml:space="preserve">で、治療には早期からの十分な量のアルカリ投与が必要である。</t>
    </r>
  </si>
  <si>
    <r>
      <rPr>
        <sz val="10"/>
        <rFont val="Arial"/>
        <family val="0"/>
        <charset val="1"/>
      </rPr>
      <t xml:space="preserve">PS-02-09-05 (id: JkxnuRs)</t>
    </r>
    <r>
      <rPr>
        <sz val="10"/>
        <rFont val="Noto Sans CJK SC"/>
        <family val="2"/>
      </rPr>
      <t xml:space="preserve">；</t>
    </r>
    <r>
      <rPr>
        <sz val="10"/>
        <rFont val="Arial"/>
        <family val="0"/>
        <charset val="1"/>
      </rPr>
      <t xml:space="preserve">TBL-01-00-329 (id: Jlvnl-A)</t>
    </r>
    <r>
      <rPr>
        <sz val="10"/>
        <rFont val="Noto Sans CJK SC"/>
        <family val="2"/>
      </rPr>
      <t xml:space="preserve">；</t>
    </r>
    <r>
      <rPr>
        <sz val="10"/>
        <rFont val="Arial"/>
        <family val="0"/>
        <charset val="1"/>
      </rPr>
      <t xml:space="preserve">TBL-02-08-005 (id: JlAKpmM)</t>
    </r>
    <r>
      <rPr>
        <sz val="10"/>
        <rFont val="Noto Sans CJK SC"/>
        <family val="2"/>
      </rPr>
      <t xml:space="preserve">；</t>
    </r>
    <r>
      <rPr>
        <sz val="10"/>
        <rFont val="Arial"/>
        <family val="0"/>
        <charset val="1"/>
      </rPr>
      <t xml:space="preserve">TBL-02-08-006 (id: JlAKpmQ)</t>
    </r>
  </si>
  <si>
    <t xml:space="preserve">SRC-621</t>
  </si>
  <si>
    <t xml:space="preserve">Watanabe T. Improving outcomes for patients with distal renal tubular acidosis: recent advances and challenges ahead. Pediatric Health Med Ther. 2018;9:181-190</t>
  </si>
  <si>
    <t xml:space="preserve">10.2147/PHMT.S174459</t>
  </si>
  <si>
    <t xml:space="preserve">30588151</t>
  </si>
  <si>
    <r>
      <rPr>
        <sz val="10"/>
        <rFont val="Noto Sans CJK SC"/>
        <family val="2"/>
      </rPr>
      <t xml:space="preserve">出典本文では、原因遺伝子が同定できるのは全体の</t>
    </r>
    <r>
      <rPr>
        <sz val="10"/>
        <rFont val="Arial"/>
        <family val="0"/>
        <charset val="1"/>
      </rPr>
      <t xml:space="preserve">70</t>
    </r>
    <r>
      <rPr>
        <sz val="10"/>
        <rFont val="Noto Sans CJK SC"/>
        <family val="2"/>
      </rPr>
      <t xml:space="preserve">〜</t>
    </r>
    <r>
      <rPr>
        <sz val="10"/>
        <rFont val="Arial"/>
        <family val="0"/>
        <charset val="1"/>
      </rPr>
      <t xml:space="preserve">80%</t>
    </r>
    <r>
      <rPr>
        <sz val="10"/>
        <rFont val="Noto Sans CJK SC"/>
        <family val="2"/>
      </rPr>
      <t xml:space="preserve">程度とされ、残りは原因未同定がありうる。アルカリ療法に用いる製剤の国内の承認・保険適用は本調査では確認していない（国内の適応は未確認）。</t>
    </r>
  </si>
  <si>
    <t xml:space="preserve">KT-020</t>
  </si>
  <si>
    <t xml:space="preserve">近位型尿細管性アシドーシス</t>
  </si>
  <si>
    <r>
      <rPr>
        <sz val="10"/>
        <rFont val="Noto Sans CJK SC"/>
        <family val="2"/>
      </rPr>
      <t xml:space="preserve">近位型尿細管性アシドーシスは、近位尿細管での重炭酸再吸収の障害により、尿中へ重炭酸が喪失する病態である。重炭酸だけの単独の輸送障害はまれで、多くはリン酸、尿酸、糖、アミノ酸、低分子量蛋白も失う</t>
    </r>
    <r>
      <rPr>
        <sz val="10"/>
        <rFont val="Arial"/>
        <family val="0"/>
        <charset val="1"/>
      </rPr>
      <t xml:space="preserve">Fanconi</t>
    </r>
    <r>
      <rPr>
        <sz val="10"/>
        <rFont val="Noto Sans CJK SC"/>
        <family val="2"/>
      </rPr>
      <t xml:space="preserve">症候群に伴う。遺伝性は常染色体潜性遺伝が多く、基底膜側のナトリウム重炭酸共輸送体</t>
    </r>
    <r>
      <rPr>
        <sz val="10"/>
        <rFont val="Arial"/>
        <family val="0"/>
        <charset val="1"/>
      </rPr>
      <t xml:space="preserve">NBCe1</t>
    </r>
    <r>
      <rPr>
        <sz val="10"/>
        <rFont val="Noto Sans CJK SC"/>
        <family val="2"/>
      </rPr>
      <t xml:space="preserve">の変異と関連する。後天性では薬剤性が最も多く、イホスファミド、バルプロ酸、テノホビルなどが、</t>
    </r>
    <r>
      <rPr>
        <sz val="10"/>
        <rFont val="Arial"/>
        <family val="0"/>
        <charset val="1"/>
      </rPr>
      <t xml:space="preserve">Fanconi</t>
    </r>
    <r>
      <rPr>
        <sz val="10"/>
        <rFont val="Noto Sans CJK SC"/>
        <family val="2"/>
      </rPr>
      <t xml:space="preserve">症候群を伴う近位型の原因として報告されている。</t>
    </r>
  </si>
  <si>
    <t xml:space="preserve">SRC-622</t>
  </si>
  <si>
    <t xml:space="preserve">Haque SK, Ariceta G, Batlle D. Proximal renal tubular acidosis: a not so rare disorder of multiple etiologies. Nephrol Dial Transplant. 2012;27(12):4273-4287</t>
  </si>
  <si>
    <t xml:space="preserve">10.1093/ndt/gfs493</t>
  </si>
  <si>
    <t xml:space="preserve">23235953</t>
  </si>
  <si>
    <t xml:space="preserve">原因薬として挙げたイホスファミド、バルプロ酸、テノホビルなどの国内の承認・保険適用の状況は、本調査では個別に確認していない（国内の適応は未確認）。</t>
  </si>
  <si>
    <t xml:space="preserve">KT-021</t>
  </si>
  <si>
    <r>
      <rPr>
        <sz val="10"/>
        <rFont val="Arial"/>
        <family val="0"/>
        <charset val="1"/>
      </rPr>
      <t xml:space="preserve">Fanconi</t>
    </r>
    <r>
      <rPr>
        <sz val="10"/>
        <rFont val="Noto Sans CJK SC"/>
        <family val="2"/>
      </rPr>
      <t xml:space="preserve">症候群</t>
    </r>
  </si>
  <si>
    <r>
      <rPr>
        <sz val="10"/>
        <rFont val="Arial"/>
        <family val="0"/>
        <charset val="1"/>
      </rPr>
      <t xml:space="preserve">Fanconi</t>
    </r>
    <r>
      <rPr>
        <sz val="10"/>
        <rFont val="Noto Sans CJK SC"/>
        <family val="2"/>
      </rPr>
      <t xml:space="preserve">症候群は、近位尿細管の再吸収機能が全般に障害され、重炭酸、リン酸、糖、アミノ酸、低分子量蛋白などが尿中に失われる病態である。遺伝性</t>
    </r>
    <r>
      <rPr>
        <sz val="10"/>
        <rFont val="Arial"/>
        <family val="0"/>
        <charset val="1"/>
      </rPr>
      <t xml:space="preserve">Fanconi</t>
    </r>
    <r>
      <rPr>
        <sz val="10"/>
        <rFont val="Noto Sans CJK SC"/>
        <family val="2"/>
      </rPr>
      <t xml:space="preserve">症候群の代表的な原因であるシスチノーシスは、リソソームのシスチン輸送体シスチノシンの欠損による常染色体潜性遺伝の蓄積症で、腎</t>
    </r>
    <r>
      <rPr>
        <sz val="10"/>
        <rFont val="Arial"/>
        <family val="0"/>
        <charset val="1"/>
      </rPr>
      <t xml:space="preserve">Fanconi</t>
    </r>
    <r>
      <rPr>
        <sz val="10"/>
        <rFont val="Noto Sans CJK SC"/>
        <family val="2"/>
      </rPr>
      <t xml:space="preserve">症候群が生後</t>
    </r>
    <r>
      <rPr>
        <sz val="10"/>
        <rFont val="Arial"/>
        <family val="0"/>
        <charset val="1"/>
      </rPr>
      <t xml:space="preserve">1</t>
    </r>
    <r>
      <rPr>
        <sz val="10"/>
        <rFont val="Noto Sans CJK SC"/>
        <family val="2"/>
      </rPr>
      <t xml:space="preserve">年以内に初発症状として現れることが多い。システアミン治療はリソソーム内のシスチンを減らして腎不全への進行を大きく遅らせるが、確立した</t>
    </r>
    <r>
      <rPr>
        <sz val="10"/>
        <rFont val="Arial"/>
        <family val="0"/>
        <charset val="1"/>
      </rPr>
      <t xml:space="preserve">Fanconi</t>
    </r>
    <r>
      <rPr>
        <sz val="10"/>
        <rFont val="Noto Sans CJK SC"/>
        <family val="2"/>
      </rPr>
      <t xml:space="preserve">症候群そのものは是正できない。</t>
    </r>
  </si>
  <si>
    <r>
      <rPr>
        <sz val="10"/>
        <rFont val="Arial"/>
        <family val="0"/>
        <charset val="1"/>
      </rPr>
      <t xml:space="preserve">PS-02-09-05 (id: JkxnuRs)</t>
    </r>
    <r>
      <rPr>
        <sz val="10"/>
        <rFont val="Noto Sans CJK SC"/>
        <family val="2"/>
      </rPr>
      <t xml:space="preserve">；</t>
    </r>
    <r>
      <rPr>
        <sz val="10"/>
        <rFont val="Arial"/>
        <family val="0"/>
        <charset val="1"/>
      </rPr>
      <t xml:space="preserve">TBL-02-08-005 (id: JlAKpmM)</t>
    </r>
  </si>
  <si>
    <t xml:space="preserve">SRC-623</t>
  </si>
  <si>
    <t xml:space="preserve">Cherqui S, Courtoy PJ. The renal Fanconi syndrome in cystinosis: pathogenic insights and therapeutic perspectives. Nat Rev Nephrol. 2017;13(2):115-131</t>
  </si>
  <si>
    <t xml:space="preserve">10.1038/nrneph.2016.182</t>
  </si>
  <si>
    <t xml:space="preserve">27990015</t>
  </si>
  <si>
    <r>
      <rPr>
        <sz val="10"/>
        <rFont val="Noto Sans CJK SC"/>
        <family val="2"/>
      </rPr>
      <t xml:space="preserve">システアミンの国内の承認・保険適用は本調査では確認していない（国内の適応は未確認）。後天性</t>
    </r>
    <r>
      <rPr>
        <sz val="10"/>
        <rFont val="Arial"/>
        <family val="0"/>
        <charset val="1"/>
      </rPr>
      <t xml:space="preserve">Fanconi</t>
    </r>
    <r>
      <rPr>
        <sz val="10"/>
        <rFont val="Noto Sans CJK SC"/>
        <family val="2"/>
      </rPr>
      <t xml:space="preserve">症候群（薬剤性など）の細目は本カードの出典の範囲外である。</t>
    </r>
  </si>
  <si>
    <t xml:space="preserve">KT-022</t>
  </si>
  <si>
    <t xml:space="preserve">シスチン尿症</t>
  </si>
  <si>
    <r>
      <rPr>
        <sz val="10"/>
        <rFont val="Noto Sans CJK SC"/>
        <family val="2"/>
      </rPr>
      <t xml:space="preserve">シスチン尿症は、アミノ酸輸送系</t>
    </r>
    <r>
      <rPr>
        <sz val="10"/>
        <rFont val="Arial"/>
        <family val="0"/>
        <charset val="1"/>
      </rPr>
      <t xml:space="preserve">b0,+</t>
    </r>
    <r>
      <rPr>
        <sz val="10"/>
        <rFont val="Noto Sans CJK SC"/>
        <family val="2"/>
      </rPr>
      <t xml:space="preserve">を構成する</t>
    </r>
    <r>
      <rPr>
        <sz val="10"/>
        <rFont val="Arial"/>
        <family val="0"/>
        <charset val="1"/>
      </rPr>
      <t xml:space="preserve">rBAT</t>
    </r>
    <r>
      <rPr>
        <sz val="10"/>
        <rFont val="Noto Sans CJK SC"/>
        <family val="2"/>
      </rPr>
      <t xml:space="preserve">と</t>
    </r>
    <r>
      <rPr>
        <sz val="10"/>
        <rFont val="Arial"/>
        <family val="0"/>
        <charset val="1"/>
      </rPr>
      <t xml:space="preserve">b0,+AT</t>
    </r>
    <r>
      <rPr>
        <sz val="10"/>
        <rFont val="Noto Sans CJK SC"/>
        <family val="2"/>
      </rPr>
      <t xml:space="preserve">の</t>
    </r>
    <r>
      <rPr>
        <sz val="10"/>
        <rFont val="Arial"/>
        <family val="0"/>
        <charset val="1"/>
      </rPr>
      <t xml:space="preserve">2</t>
    </r>
    <r>
      <rPr>
        <sz val="10"/>
        <rFont val="Noto Sans CJK SC"/>
        <family val="2"/>
      </rPr>
      <t xml:space="preserve">つのサブユニットをコードする遺伝子の変異による、原発性の遺伝性アミノ酸尿で、多くは常染色体潜性遺伝である。近位尿細管で濾過されたシスチンと二塩基性アミノ酸の再吸収が障害され、溶解度の低いシスチンが析出して結石を形成する。小児の腎結石の原因として一定の割合を占め、治療は再発するシスチン結石の予防を目的に行われる。</t>
    </r>
  </si>
  <si>
    <r>
      <rPr>
        <sz val="10"/>
        <rFont val="Noto Sans CJK SC"/>
        <family val="2"/>
      </rPr>
      <t xml:space="preserve">医学各論 Ⅷ</t>
    </r>
    <r>
      <rPr>
        <sz val="10"/>
        <rFont val="Arial"/>
        <family val="0"/>
        <charset val="1"/>
      </rPr>
      <t xml:space="preserve">-2-C-②</t>
    </r>
    <r>
      <rPr>
        <sz val="10"/>
        <rFont val="Noto Sans CJK SC"/>
        <family val="2"/>
      </rPr>
      <t xml:space="preserve">（シスチン尿症、</t>
    </r>
    <r>
      <rPr>
        <sz val="10"/>
        <rFont val="Arial"/>
        <family val="0"/>
        <charset val="1"/>
      </rPr>
      <t xml:space="preserve">b</t>
    </r>
    <r>
      <rPr>
        <sz val="10"/>
        <rFont val="Noto Sans CJK SC"/>
        <family val="2"/>
      </rPr>
      <t xml:space="preserve">）</t>
    </r>
  </si>
  <si>
    <t xml:space="preserve">SRC-624</t>
  </si>
  <si>
    <t xml:space="preserve">Chillarón J, Font-Llitjós M, Fort J, Zorzano A, Goldfarb DS, Nunes V, Palacín M. Pathophysiology and treatment of cystinuria. Nat Rev Nephrol. 2010;6(7):424-434</t>
  </si>
  <si>
    <t xml:space="preserve">10.1038/nrneph.2010.69</t>
  </si>
  <si>
    <t xml:space="preserve">20517292</t>
  </si>
  <si>
    <t xml:space="preserve">結石予防に用いる薬剤の国内の承認・保険適用は本調査では確認していない（国内の適応は未確認）。有病率などの疫学数値は資料により差があるため、本カードには記載していない。</t>
  </si>
  <si>
    <t xml:space="preserve">KT-023</t>
  </si>
  <si>
    <t xml:space="preserve">腎性尿崩症</t>
  </si>
  <si>
    <r>
      <rPr>
        <sz val="10"/>
        <rFont val="Noto Sans CJK SC"/>
        <family val="2"/>
      </rPr>
      <t xml:space="preserve">腎性尿崩症は、集合管がアルギニンバソプレシンに反応できず、アクアポリンを介した水の再吸収が実質的に欠けた状態になるため、尿を濃縮できず、希釈尿が持続的に多量に排泄される病態である。一次性は、バソプレシン</t>
    </r>
    <r>
      <rPr>
        <sz val="10"/>
        <rFont val="Arial"/>
        <family val="0"/>
        <charset val="1"/>
      </rPr>
      <t xml:space="preserve">V2</t>
    </r>
    <r>
      <rPr>
        <sz val="10"/>
        <rFont val="Noto Sans CJK SC"/>
        <family val="2"/>
      </rPr>
      <t xml:space="preserve">受容体をコードする</t>
    </r>
    <r>
      <rPr>
        <sz val="10"/>
        <rFont val="Arial"/>
        <family val="0"/>
        <charset val="1"/>
      </rPr>
      <t xml:space="preserve">AVPR2</t>
    </r>
    <r>
      <rPr>
        <sz val="10"/>
        <rFont val="Noto Sans CJK SC"/>
        <family val="2"/>
      </rPr>
      <t xml:space="preserve">と、水チャネルであるアクアポリン</t>
    </r>
    <r>
      <rPr>
        <sz val="10"/>
        <rFont val="Arial"/>
        <family val="0"/>
        <charset val="1"/>
      </rPr>
      <t xml:space="preserve">2</t>
    </r>
    <r>
      <rPr>
        <sz val="10"/>
        <rFont val="Noto Sans CJK SC"/>
        <family val="2"/>
      </rPr>
      <t xml:space="preserve">をコードする</t>
    </r>
    <r>
      <rPr>
        <sz val="10"/>
        <rFont val="Arial"/>
        <family val="0"/>
        <charset val="1"/>
      </rPr>
      <t xml:space="preserve">AQP2</t>
    </r>
    <r>
      <rPr>
        <sz val="10"/>
        <rFont val="Noto Sans CJK SC"/>
        <family val="2"/>
      </rPr>
      <t xml:space="preserve">の変異による。二次性は、生化学的な異常や閉塞性尿路障害、薬剤、とくにリチウムと関連する。治療の方針は、原因を同定することによって決まる。</t>
    </r>
  </si>
  <si>
    <r>
      <rPr>
        <sz val="10"/>
        <rFont val="Noto Sans CJK SC"/>
        <family val="2"/>
      </rPr>
      <t xml:space="preserve">医学各論 Ⅷ</t>
    </r>
    <r>
      <rPr>
        <sz val="10"/>
        <rFont val="Arial"/>
        <family val="0"/>
        <charset val="1"/>
      </rPr>
      <t xml:space="preserve">-2-C-③</t>
    </r>
    <r>
      <rPr>
        <sz val="10"/>
        <rFont val="Noto Sans CJK SC"/>
        <family val="2"/>
      </rPr>
      <t xml:space="preserve">（腎性尿崩症、</t>
    </r>
    <r>
      <rPr>
        <sz val="10"/>
        <rFont val="Arial"/>
        <family val="0"/>
        <charset val="1"/>
      </rPr>
      <t xml:space="preserve">c</t>
    </r>
    <r>
      <rPr>
        <sz val="10"/>
        <rFont val="Noto Sans CJK SC"/>
        <family val="2"/>
      </rPr>
      <t xml:space="preserve">）</t>
    </r>
  </si>
  <si>
    <t xml:space="preserve">SRC-625</t>
  </si>
  <si>
    <t xml:space="preserve">Bockenhauer D, Bichet DG. Pathophysiology, diagnosis and management of nephrogenic diabetes insipidus. Nat Rev Nephrol. 2015;11(10):576-588</t>
  </si>
  <si>
    <t xml:space="preserve">10.1038/nrneph.2015.89</t>
  </si>
  <si>
    <t xml:space="preserve">26077742</t>
  </si>
  <si>
    <t xml:space="preserve">原因薬として挙げたリチウム製剤の国内の承認・保険適用は、本調査では確認していない（国内の適応は未確認）。水制限試験などの診断手順の数値基準は本カードには記載していない。</t>
  </si>
  <si>
    <t xml:space="preserve">KT-024</t>
  </si>
  <si>
    <t xml:space="preserve">遺伝性の腎性尿崩症には根本的な治療法がなく、治療は、持続的な水分の供給と、塩分などを制限する食事療法、非特異的な薬物療法によって症状を抑えることが中心で、現在の治療選択肢は限られ、効果も部分的にとどまる。従来の薬物療法として、サイアザイド系利尿薬、カリウム保持性利尿薬、インドメタシンなどが、尿量を減らす対症療法として用いられてきた。二次性の場合は、原因への対応が治療方針を左右する。</t>
  </si>
  <si>
    <t xml:space="preserve">SRC-626</t>
  </si>
  <si>
    <t xml:space="preserve">Milano S, Carmosino M, Gerbino A, Svelto M, Procino G. Hereditary nephrogenic diabetes insipidus: pathophysiology and possible treatment. An update. Int J Mol Sci. 2017;18(11):2385</t>
  </si>
  <si>
    <t xml:space="preserve">10.3390/ijms18112385</t>
  </si>
  <si>
    <t xml:space="preserve">29125546</t>
  </si>
  <si>
    <t xml:space="preserve">サイアザイド系利尿薬、カリウム保持性利尿薬、インドメタシンの腎性尿崩症に対する国内の保険適用は、本調査では確認していない（国内の適応は未確認で、適応外使用となる可能性がある）。</t>
  </si>
  <si>
    <t xml:space="preserve">KT-025</t>
  </si>
  <si>
    <r>
      <rPr>
        <sz val="10"/>
        <rFont val="Arial"/>
        <family val="0"/>
        <charset val="1"/>
      </rPr>
      <t xml:space="preserve">Bartter</t>
    </r>
    <r>
      <rPr>
        <sz val="10"/>
        <rFont val="Noto Sans CJK SC"/>
        <family val="2"/>
      </rPr>
      <t xml:space="preserve">症候群</t>
    </r>
  </si>
  <si>
    <r>
      <rPr>
        <sz val="10"/>
        <rFont val="Arial"/>
        <family val="0"/>
        <charset val="1"/>
      </rPr>
      <t xml:space="preserve">Bartter</t>
    </r>
    <r>
      <rPr>
        <sz val="10"/>
        <rFont val="Noto Sans CJK SC"/>
        <family val="2"/>
      </rPr>
      <t xml:space="preserve">症候群は、ヘンレループの太い上行脚における塩の再吸収障害による遺伝性の尿細管疾患で、人口約</t>
    </r>
    <r>
      <rPr>
        <sz val="10"/>
        <rFont val="Arial"/>
        <family val="0"/>
        <charset val="1"/>
      </rPr>
      <t xml:space="preserve">100</t>
    </r>
    <r>
      <rPr>
        <sz val="10"/>
        <rFont val="Noto Sans CJK SC"/>
        <family val="2"/>
      </rPr>
      <t xml:space="preserve">万人に</t>
    </r>
    <r>
      <rPr>
        <sz val="10"/>
        <rFont val="Arial"/>
        <family val="0"/>
        <charset val="1"/>
      </rPr>
      <t xml:space="preserve">1</t>
    </r>
    <r>
      <rPr>
        <sz val="10"/>
        <rFont val="Noto Sans CJK SC"/>
        <family val="2"/>
      </rPr>
      <t xml:space="preserve">人とされ、塩の喪失、低カリウム血症、代謝性アルカローシスを来し、血圧は正常から低めで、レニンとアルドステロンは高値となる。原因遺伝子は輸送体ごとに分かれ、</t>
    </r>
    <r>
      <rPr>
        <sz val="10"/>
        <rFont val="Arial"/>
        <family val="0"/>
        <charset val="1"/>
      </rPr>
      <t xml:space="preserve">NKCC2</t>
    </r>
    <r>
      <rPr>
        <sz val="10"/>
        <rFont val="Noto Sans CJK SC"/>
        <family val="2"/>
      </rPr>
      <t xml:space="preserve">をコードする</t>
    </r>
    <r>
      <rPr>
        <sz val="10"/>
        <rFont val="Arial"/>
        <family val="0"/>
        <charset val="1"/>
      </rPr>
      <t xml:space="preserve">SLC12A1</t>
    </r>
    <r>
      <rPr>
        <sz val="10"/>
        <rFont val="Noto Sans CJK SC"/>
        <family val="2"/>
      </rPr>
      <t xml:space="preserve">、</t>
    </r>
    <r>
      <rPr>
        <sz val="10"/>
        <rFont val="Arial"/>
        <family val="0"/>
        <charset val="1"/>
      </rPr>
      <t xml:space="preserve">ROMK</t>
    </r>
    <r>
      <rPr>
        <sz val="10"/>
        <rFont val="Noto Sans CJK SC"/>
        <family val="2"/>
      </rPr>
      <t xml:space="preserve">をコードする</t>
    </r>
    <r>
      <rPr>
        <sz val="10"/>
        <rFont val="Arial"/>
        <family val="0"/>
        <charset val="1"/>
      </rPr>
      <t xml:space="preserve">KCNJ1</t>
    </r>
    <r>
      <rPr>
        <sz val="10"/>
        <rFont val="Noto Sans CJK SC"/>
        <family val="2"/>
      </rPr>
      <t xml:space="preserve">、</t>
    </r>
    <r>
      <rPr>
        <sz val="10"/>
        <rFont val="Arial"/>
        <family val="0"/>
        <charset val="1"/>
      </rPr>
      <t xml:space="preserve">ClC-Kb</t>
    </r>
    <r>
      <rPr>
        <sz val="10"/>
        <rFont val="Noto Sans CJK SC"/>
        <family val="2"/>
      </rPr>
      <t xml:space="preserve">をコードする</t>
    </r>
    <r>
      <rPr>
        <sz val="10"/>
        <rFont val="Arial"/>
        <family val="0"/>
        <charset val="1"/>
      </rPr>
      <t xml:space="preserve">CLCNKB</t>
    </r>
    <r>
      <rPr>
        <sz val="10"/>
        <rFont val="Noto Sans CJK SC"/>
        <family val="2"/>
      </rPr>
      <t xml:space="preserve">、バルチンをコードする</t>
    </r>
    <r>
      <rPr>
        <sz val="10"/>
        <rFont val="Arial"/>
        <family val="0"/>
        <charset val="1"/>
      </rPr>
      <t xml:space="preserve">BSND</t>
    </r>
    <r>
      <rPr>
        <sz val="10"/>
        <rFont val="Noto Sans CJK SC"/>
        <family val="2"/>
      </rPr>
      <t xml:space="preserve">などが知られ、型によって羊水過多や腎石灰化、感音難聴を伴うことがある。</t>
    </r>
  </si>
  <si>
    <t xml:space="preserve">ブラジル</t>
  </si>
  <si>
    <r>
      <rPr>
        <sz val="10"/>
        <rFont val="Noto Sans CJK SC"/>
        <family val="2"/>
      </rPr>
      <t xml:space="preserve">医学各論 Ⅷ</t>
    </r>
    <r>
      <rPr>
        <sz val="10"/>
        <rFont val="Arial"/>
        <family val="0"/>
        <charset val="1"/>
      </rPr>
      <t xml:space="preserve">-2-C-④</t>
    </r>
    <r>
      <rPr>
        <sz val="10"/>
        <rFont val="Noto Sans CJK SC"/>
        <family val="2"/>
      </rPr>
      <t xml:space="preserve">（</t>
    </r>
    <r>
      <rPr>
        <sz val="10"/>
        <rFont val="Arial"/>
        <family val="0"/>
        <charset val="1"/>
      </rPr>
      <t xml:space="preserve">Bartter</t>
    </r>
    <r>
      <rPr>
        <sz val="10"/>
        <rFont val="Noto Sans CJK SC"/>
        <family val="2"/>
      </rPr>
      <t xml:space="preserve">症候群、</t>
    </r>
    <r>
      <rPr>
        <sz val="10"/>
        <rFont val="Arial"/>
        <family val="0"/>
        <charset val="1"/>
      </rPr>
      <t xml:space="preserve">c</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</si>
  <si>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TBL-02-08-005 (id: JlAKpmM)</t>
    </r>
    <r>
      <rPr>
        <sz val="10"/>
        <rFont val="Noto Sans CJK SC"/>
        <family val="2"/>
      </rPr>
      <t xml:space="preserve">；</t>
    </r>
    <r>
      <rPr>
        <sz val="10"/>
        <rFont val="Arial"/>
        <family val="0"/>
        <charset val="1"/>
      </rPr>
      <t xml:space="preserve">TBL-02-08-006 (id: JlAKpmQ)</t>
    </r>
  </si>
  <si>
    <t xml:space="preserve">SRC-627</t>
  </si>
  <si>
    <t xml:space="preserve">Cunha TDS, Heilberg IP. Bartter syndrome: causes, diagnosis, and treatment. Int J Nephrol Renovasc Dis. 2018;11:291-301</t>
  </si>
  <si>
    <t xml:space="preserve">10.2147/IJNRD.S155397</t>
  </si>
  <si>
    <t xml:space="preserve">30519073</t>
  </si>
  <si>
    <r>
      <rPr>
        <sz val="10"/>
        <rFont val="Noto Sans CJK SC"/>
        <family val="2"/>
      </rPr>
      <t xml:space="preserve">有病率（約</t>
    </r>
    <r>
      <rPr>
        <sz val="10"/>
        <rFont val="Arial"/>
        <family val="0"/>
        <charset val="1"/>
      </rPr>
      <t xml:space="preserve">100</t>
    </r>
    <r>
      <rPr>
        <sz val="10"/>
        <rFont val="Noto Sans CJK SC"/>
        <family val="2"/>
      </rPr>
      <t xml:space="preserve">万人に</t>
    </r>
    <r>
      <rPr>
        <sz val="10"/>
        <rFont val="Arial"/>
        <family val="0"/>
        <charset val="1"/>
      </rPr>
      <t xml:space="preserve">1</t>
    </r>
    <r>
      <rPr>
        <sz val="10"/>
        <rFont val="Noto Sans CJK SC"/>
        <family val="2"/>
      </rPr>
      <t xml:space="preserve">人）は出典本文の記載に基づく概数で、集団により異なる可能性がある。遺伝子型と表現型の対応は一対一ではなく、出典でも表現型からの推定が第一歩とされている。</t>
    </r>
  </si>
  <si>
    <t xml:space="preserve">KT-026</t>
  </si>
  <si>
    <r>
      <rPr>
        <sz val="10"/>
        <rFont val="Arial"/>
        <family val="0"/>
        <charset val="1"/>
      </rPr>
      <t xml:space="preserve">Gitelman</t>
    </r>
    <r>
      <rPr>
        <sz val="10"/>
        <rFont val="Noto Sans CJK SC"/>
        <family val="2"/>
      </rPr>
      <t xml:space="preserve">症候群</t>
    </r>
  </si>
  <si>
    <r>
      <rPr>
        <sz val="10"/>
        <rFont val="Arial"/>
        <family val="0"/>
        <charset val="1"/>
      </rPr>
      <t xml:space="preserve">Gitelman</t>
    </r>
    <r>
      <rPr>
        <sz val="10"/>
        <rFont val="Noto Sans CJK SC"/>
        <family val="2"/>
      </rPr>
      <t xml:space="preserve">症候群は、遠位曲尿細管のサイアザイド感受性ナトリウム・クロライド共輸送体</t>
    </r>
    <r>
      <rPr>
        <sz val="10"/>
        <rFont val="Arial"/>
        <family val="0"/>
        <charset val="1"/>
      </rPr>
      <t xml:space="preserve">NCC</t>
    </r>
    <r>
      <rPr>
        <sz val="10"/>
        <rFont val="Noto Sans CJK SC"/>
        <family val="2"/>
      </rPr>
      <t xml:space="preserve">をコードする</t>
    </r>
    <r>
      <rPr>
        <sz val="10"/>
        <rFont val="Arial"/>
        <family val="0"/>
        <charset val="1"/>
      </rPr>
      <t xml:space="preserve">SLC12A3</t>
    </r>
    <r>
      <rPr>
        <sz val="10"/>
        <rFont val="Noto Sans CJK SC"/>
        <family val="2"/>
      </rPr>
      <t xml:space="preserve">の不活化変異による、常染色体潜性遺伝の塩喪失性尿細管疾患で、低カリウム性代謝性アルカローシスに、低マグネシウム血症と低カルシウム尿を伴うことが特徴である。多くは思春期から成人期に、偶然の検査所見や軽い非特異的な症状をきっかけに見つかり、治療は、塩分の自由な摂取と、経口のマグネシウムおよびカリウムの補充が中心となる。</t>
    </r>
  </si>
  <si>
    <r>
      <rPr>
        <sz val="10"/>
        <rFont val="Noto Sans CJK SC"/>
        <family val="2"/>
      </rPr>
      <t xml:space="preserve">医学各論 Ⅷ</t>
    </r>
    <r>
      <rPr>
        <sz val="10"/>
        <rFont val="Arial"/>
        <family val="0"/>
        <charset val="1"/>
      </rPr>
      <t xml:space="preserve">-2-C-⑤</t>
    </r>
    <r>
      <rPr>
        <sz val="10"/>
        <rFont val="Noto Sans CJK SC"/>
        <family val="2"/>
      </rPr>
      <t xml:space="preserve">（</t>
    </r>
    <r>
      <rPr>
        <sz val="10"/>
        <rFont val="Arial"/>
        <family val="0"/>
        <charset val="1"/>
      </rPr>
      <t xml:space="preserve">Gitelman</t>
    </r>
    <r>
      <rPr>
        <sz val="10"/>
        <rFont val="Noto Sans CJK SC"/>
        <family val="2"/>
      </rPr>
      <t xml:space="preserve">症候群、</t>
    </r>
    <r>
      <rPr>
        <sz val="10"/>
        <rFont val="Arial"/>
        <family val="0"/>
        <charset val="1"/>
      </rPr>
      <t xml:space="preserve">c</t>
    </r>
    <r>
      <rPr>
        <sz val="10"/>
        <rFont val="Noto Sans CJK SC"/>
        <family val="2"/>
      </rPr>
      <t xml:space="preserve">）</t>
    </r>
  </si>
  <si>
    <t xml:space="preserve">SRC-628</t>
  </si>
  <si>
    <t xml:space="preserve">Blanchard A, Bockenhauer D, Bolignano D, et al. Gitelman syndrome: consensus and guidance from a Kidney Disease: Improving Global Outcomes (KDIGO) Controversies Conference. Kidney Int. 2017;91(1):24-33</t>
  </si>
  <si>
    <t xml:space="preserve">10.1016/j.kint.2016.09.046</t>
  </si>
  <si>
    <t xml:space="preserve">28003083</t>
  </si>
  <si>
    <t xml:space="preserve">補充に用いるカリウム・マグネシウム製剤の国内の保険適用は、本調査では確認していない（国内の適応は未確認）。表現型には個人差が大きく、重い症状を伴う例もあることが出典に記載されている。</t>
  </si>
  <si>
    <t xml:space="preserve">KT-027</t>
  </si>
  <si>
    <r>
      <rPr>
        <sz val="10"/>
        <rFont val="Arial"/>
        <family val="0"/>
        <charset val="1"/>
      </rPr>
      <t xml:space="preserve">Liddle</t>
    </r>
    <r>
      <rPr>
        <sz val="10"/>
        <rFont val="Noto Sans CJK SC"/>
        <family val="2"/>
      </rPr>
      <t xml:space="preserve">症候群</t>
    </r>
  </si>
  <si>
    <r>
      <rPr>
        <sz val="10"/>
        <rFont val="Arial"/>
        <family val="0"/>
        <charset val="1"/>
      </rPr>
      <t xml:space="preserve">Liddle</t>
    </r>
    <r>
      <rPr>
        <sz val="10"/>
        <rFont val="Noto Sans CJK SC"/>
        <family val="2"/>
      </rPr>
      <t xml:space="preserve">症候群は、上皮性ナトリウムチャネル</t>
    </r>
    <r>
      <rPr>
        <sz val="10"/>
        <rFont val="Arial"/>
        <family val="0"/>
        <charset val="1"/>
      </rPr>
      <t xml:space="preserve">ENaC</t>
    </r>
    <r>
      <rPr>
        <sz val="10"/>
        <rFont val="Noto Sans CJK SC"/>
        <family val="2"/>
      </rPr>
      <t xml:space="preserve">のサブユニットをコードする</t>
    </r>
    <r>
      <rPr>
        <sz val="10"/>
        <rFont val="Arial"/>
        <family val="0"/>
        <charset val="1"/>
      </rPr>
      <t xml:space="preserve">SCNN1A</t>
    </r>
    <r>
      <rPr>
        <sz val="10"/>
        <rFont val="Noto Sans CJK SC"/>
        <family val="2"/>
      </rPr>
      <t xml:space="preserve">、</t>
    </r>
    <r>
      <rPr>
        <sz val="10"/>
        <rFont val="Arial"/>
        <family val="0"/>
        <charset val="1"/>
      </rPr>
      <t xml:space="preserve">SCNN1B</t>
    </r>
    <r>
      <rPr>
        <sz val="10"/>
        <rFont val="Noto Sans CJK SC"/>
        <family val="2"/>
      </rPr>
      <t xml:space="preserve">、</t>
    </r>
    <r>
      <rPr>
        <sz val="10"/>
        <rFont val="Arial"/>
        <family val="0"/>
        <charset val="1"/>
      </rPr>
      <t xml:space="preserve">SCNN1G</t>
    </r>
    <r>
      <rPr>
        <sz val="10"/>
        <rFont val="Noto Sans CJK SC"/>
        <family val="2"/>
      </rPr>
      <t xml:space="preserve">の生殖細胞系列変異による、常染色体顕性遺伝の低レニン性高血圧である。変異によりチャネルの細胞膜での発現が増えて遠位ネフロンでのナトリウム再吸収が高まるため、若年発症の高血圧、低カリウム血症、代謝性アルカローシス、血漿レニン活性の抑制と低アルドステロンがみられる。報告された症例では、アミロライドにより高血圧と低カリウム血症が良好にコントロールされた。</t>
    </r>
  </si>
  <si>
    <r>
      <rPr>
        <sz val="10"/>
        <rFont val="Noto Sans CJK SC"/>
        <family val="2"/>
      </rPr>
      <t xml:space="preserve">医学各論 Ⅷ</t>
    </r>
    <r>
      <rPr>
        <sz val="10"/>
        <rFont val="Arial"/>
        <family val="0"/>
        <charset val="1"/>
      </rPr>
      <t xml:space="preserve">-2-C-⑥</t>
    </r>
    <r>
      <rPr>
        <sz val="10"/>
        <rFont val="Noto Sans CJK SC"/>
        <family val="2"/>
      </rPr>
      <t xml:space="preserve">（</t>
    </r>
    <r>
      <rPr>
        <sz val="10"/>
        <rFont val="Arial"/>
        <family val="0"/>
        <charset val="1"/>
      </rPr>
      <t xml:space="preserve">Liddle</t>
    </r>
    <r>
      <rPr>
        <sz val="10"/>
        <rFont val="Noto Sans CJK SC"/>
        <family val="2"/>
      </rPr>
      <t xml:space="preserve">症候群、</t>
    </r>
    <r>
      <rPr>
        <sz val="10"/>
        <rFont val="Arial"/>
        <family val="0"/>
        <charset val="1"/>
      </rPr>
      <t xml:space="preserve">c</t>
    </r>
    <r>
      <rPr>
        <sz val="10"/>
        <rFont val="Noto Sans CJK SC"/>
        <family val="2"/>
      </rPr>
      <t xml:space="preserve">）</t>
    </r>
  </si>
  <si>
    <t xml:space="preserve">SRC-629</t>
  </si>
  <si>
    <t xml:space="preserve">Tetti M, Monticone S, Burrello J, et al. Liddle Syndrome: Review of the Literature and Description of a New Case. Int J Mol Sci. 2018;19(3):812</t>
  </si>
  <si>
    <t xml:space="preserve">10.3390/ijms19030812</t>
  </si>
  <si>
    <t xml:space="preserve">29534496</t>
  </si>
  <si>
    <t xml:space="preserve">アミロライドの国内の承認・保険適用は本調査では確認していない（国内の適応は未確認）。症例報告を含む総説に基づいており、有病率は確立していない。</t>
  </si>
  <si>
    <t xml:space="preserve">KT-028</t>
  </si>
  <si>
    <r>
      <rPr>
        <sz val="10"/>
        <rFont val="Arial"/>
        <family val="0"/>
        <charset val="1"/>
      </rPr>
      <t xml:space="preserve">Bartter</t>
    </r>
    <r>
      <rPr>
        <sz val="10"/>
        <rFont val="Noto Sans CJK SC"/>
        <family val="2"/>
      </rPr>
      <t xml:space="preserve">症候群と</t>
    </r>
    <r>
      <rPr>
        <sz val="10"/>
        <rFont val="Arial"/>
        <family val="0"/>
        <charset val="1"/>
      </rPr>
      <t xml:space="preserve">Gitelman</t>
    </r>
    <r>
      <rPr>
        <sz val="10"/>
        <rFont val="Noto Sans CJK SC"/>
        <family val="2"/>
      </rPr>
      <t xml:space="preserve">症候群の鑑別</t>
    </r>
  </si>
  <si>
    <r>
      <rPr>
        <sz val="10"/>
        <rFont val="Arial"/>
        <family val="0"/>
        <charset val="1"/>
      </rPr>
      <t xml:space="preserve">Bartter</t>
    </r>
    <r>
      <rPr>
        <sz val="10"/>
        <rFont val="Noto Sans CJK SC"/>
        <family val="2"/>
      </rPr>
      <t xml:space="preserve">症候群と</t>
    </r>
    <r>
      <rPr>
        <sz val="10"/>
        <rFont val="Arial"/>
        <family val="0"/>
        <charset val="1"/>
      </rPr>
      <t xml:space="preserve">Gitelman</t>
    </r>
    <r>
      <rPr>
        <sz val="10"/>
        <rFont val="Noto Sans CJK SC"/>
        <family val="2"/>
      </rPr>
      <t xml:space="preserve">症候群は、どちらも低カリウム性代謝性アルカローシスと、血圧の正常から低下、レニンとアルドステロンの上昇を共有する塩喪失性の尿細管疾患だが、障害部位が異なる。</t>
    </r>
    <r>
      <rPr>
        <sz val="10"/>
        <rFont val="Arial"/>
        <family val="0"/>
        <charset val="1"/>
      </rPr>
      <t xml:space="preserve">Bartter</t>
    </r>
    <r>
      <rPr>
        <sz val="10"/>
        <rFont val="Noto Sans CJK SC"/>
        <family val="2"/>
      </rPr>
      <t xml:space="preserve">症候群はヘンレループの太い上行脚の障害で、尿中カルシウム排泄は正常から増加し、腎石灰化を伴いやすく、発症はより早期で重症になりやすい。</t>
    </r>
    <r>
      <rPr>
        <sz val="10"/>
        <rFont val="Arial"/>
        <family val="0"/>
        <charset val="1"/>
      </rPr>
      <t xml:space="preserve">Gitelman</t>
    </r>
    <r>
      <rPr>
        <sz val="10"/>
        <rFont val="Noto Sans CJK SC"/>
        <family val="2"/>
      </rPr>
      <t xml:space="preserve">症候群は遠位曲尿細管の障害で、低カルシウム尿と目立つ低マグネシウム血症を伴い、思春期から成人期に見つかることが多い。尿中カルシウムと血清マグネシウムが、両者を分ける手がかりになる。</t>
    </r>
  </si>
  <si>
    <t xml:space="preserve">SRC-630</t>
  </si>
  <si>
    <t xml:space="preserve">Downie ML, Lopez Garcia SC, Kleta R, Bockenhauer D. Inherited Tubulopathies of the Kidney: Insights from Genetics. Clin J Am Soc Nephrol. 2021;16(4):620-630</t>
  </si>
  <si>
    <t xml:space="preserve">10.2215/CJN.14481119</t>
  </si>
  <si>
    <t xml:space="preserve">32238367</t>
  </si>
  <si>
    <t xml:space="preserve">鑑別点は遺伝性尿細管疾患の総説の記載に基づく総論であり、尿中カルシウムの数値基準（比のカットオフなど）は出典の表から読み取る必要があるため、本カードには数値を記載していない。表現型が重なる例では、最終的に遺伝学的検査で分けることがある。</t>
  </si>
  <si>
    <t xml:space="preserve">KF-001</t>
  </si>
  <si>
    <r>
      <rPr>
        <sz val="10"/>
        <rFont val="Arial"/>
        <family val="0"/>
        <charset val="1"/>
      </rPr>
      <t xml:space="preserve">AKI</t>
    </r>
    <r>
      <rPr>
        <sz val="10"/>
        <rFont val="Noto Sans CJK SC"/>
        <family val="2"/>
      </rPr>
      <t xml:space="preserve">の定義と病期分類</t>
    </r>
  </si>
  <si>
    <r>
      <rPr>
        <sz val="10"/>
        <rFont val="Noto Sans CJK SC"/>
        <family val="2"/>
      </rPr>
      <t xml:space="preserve">急性腎障害（</t>
    </r>
    <r>
      <rPr>
        <sz val="10"/>
        <rFont val="Arial"/>
        <family val="0"/>
        <charset val="1"/>
      </rPr>
      <t xml:space="preserve">AKI</t>
    </r>
    <r>
      <rPr>
        <sz val="10"/>
        <rFont val="Noto Sans CJK SC"/>
        <family val="2"/>
      </rPr>
      <t xml:space="preserve">）は、</t>
    </r>
    <r>
      <rPr>
        <sz val="10"/>
        <rFont val="Arial"/>
        <family val="0"/>
        <charset val="1"/>
      </rPr>
      <t xml:space="preserve">48</t>
    </r>
    <r>
      <rPr>
        <sz val="10"/>
        <rFont val="Noto Sans CJK SC"/>
        <family val="2"/>
      </rPr>
      <t xml:space="preserve">時間以内の血清クレアチニン</t>
    </r>
    <r>
      <rPr>
        <sz val="10"/>
        <rFont val="Arial"/>
        <family val="0"/>
        <charset val="1"/>
      </rPr>
      <t xml:space="preserve">0.3 mg/dL</t>
    </r>
    <r>
      <rPr>
        <sz val="10"/>
        <rFont val="Noto Sans CJK SC"/>
        <family val="2"/>
      </rPr>
      <t xml:space="preserve">以上の上昇、</t>
    </r>
    <r>
      <rPr>
        <sz val="10"/>
        <rFont val="Arial"/>
        <family val="0"/>
        <charset val="1"/>
      </rPr>
      <t xml:space="preserve">7</t>
    </r>
    <r>
      <rPr>
        <sz val="10"/>
        <rFont val="Noto Sans CJK SC"/>
        <family val="2"/>
      </rPr>
      <t xml:space="preserve">日以内のベースラインの</t>
    </r>
    <r>
      <rPr>
        <sz val="10"/>
        <rFont val="Arial"/>
        <family val="0"/>
        <charset val="1"/>
      </rPr>
      <t xml:space="preserve">1.5</t>
    </r>
    <r>
      <rPr>
        <sz val="10"/>
        <rFont val="Noto Sans CJK SC"/>
        <family val="2"/>
      </rPr>
      <t xml:space="preserve">倍以上の上昇、尿量</t>
    </r>
    <r>
      <rPr>
        <sz val="10"/>
        <rFont val="Arial"/>
        <family val="0"/>
        <charset val="1"/>
      </rPr>
      <t xml:space="preserve">0.5 mL/kg/</t>
    </r>
    <r>
      <rPr>
        <sz val="10"/>
        <rFont val="Noto Sans CJK SC"/>
        <family val="2"/>
      </rPr>
      <t xml:space="preserve">時未満が</t>
    </r>
    <r>
      <rPr>
        <sz val="10"/>
        <rFont val="Arial"/>
        <family val="0"/>
        <charset val="1"/>
      </rPr>
      <t xml:space="preserve">6</t>
    </r>
    <r>
      <rPr>
        <sz val="10"/>
        <rFont val="Noto Sans CJK SC"/>
        <family val="2"/>
      </rPr>
      <t xml:space="preserve">時間続くこと、のいずれかで定義される。病期はクレアチニンと尿量で決まり、ステージ</t>
    </r>
    <r>
      <rPr>
        <sz val="10"/>
        <rFont val="Arial"/>
        <family val="0"/>
        <charset val="1"/>
      </rPr>
      <t xml:space="preserve">1</t>
    </r>
    <r>
      <rPr>
        <sz val="10"/>
        <rFont val="Noto Sans CJK SC"/>
        <family val="2"/>
      </rPr>
      <t xml:space="preserve">はクレアチニン</t>
    </r>
    <r>
      <rPr>
        <sz val="10"/>
        <rFont val="Arial"/>
        <family val="0"/>
        <charset val="1"/>
      </rPr>
      <t xml:space="preserve">1.5</t>
    </r>
    <r>
      <rPr>
        <sz val="10"/>
        <rFont val="Noto Sans CJK SC"/>
        <family val="2"/>
      </rPr>
      <t xml:space="preserve">〜</t>
    </r>
    <r>
      <rPr>
        <sz val="10"/>
        <rFont val="Arial"/>
        <family val="0"/>
        <charset val="1"/>
      </rPr>
      <t xml:space="preserve">1.9</t>
    </r>
    <r>
      <rPr>
        <sz val="10"/>
        <rFont val="Noto Sans CJK SC"/>
        <family val="2"/>
      </rPr>
      <t xml:space="preserve">倍（または</t>
    </r>
    <r>
      <rPr>
        <sz val="10"/>
        <rFont val="Arial"/>
        <family val="0"/>
        <charset val="1"/>
      </rPr>
      <t xml:space="preserve">0.3 mg/dL</t>
    </r>
    <r>
      <rPr>
        <sz val="10"/>
        <rFont val="Noto Sans CJK SC"/>
        <family val="2"/>
      </rPr>
      <t xml:space="preserve">以上の上昇）か尿量</t>
    </r>
    <r>
      <rPr>
        <sz val="10"/>
        <rFont val="Arial"/>
        <family val="0"/>
        <charset val="1"/>
      </rPr>
      <t xml:space="preserve">0.5 mL/kg/</t>
    </r>
    <r>
      <rPr>
        <sz val="10"/>
        <rFont val="Noto Sans CJK SC"/>
        <family val="2"/>
      </rPr>
      <t xml:space="preserve">時未満が</t>
    </r>
    <r>
      <rPr>
        <sz val="10"/>
        <rFont val="Arial"/>
        <family val="0"/>
        <charset val="1"/>
      </rPr>
      <t xml:space="preserve">6</t>
    </r>
    <r>
      <rPr>
        <sz val="10"/>
        <rFont val="Noto Sans CJK SC"/>
        <family val="2"/>
      </rPr>
      <t xml:space="preserve">〜</t>
    </r>
    <r>
      <rPr>
        <sz val="10"/>
        <rFont val="Arial"/>
        <family val="0"/>
        <charset val="1"/>
      </rPr>
      <t xml:space="preserve">12</t>
    </r>
    <r>
      <rPr>
        <sz val="10"/>
        <rFont val="Noto Sans CJK SC"/>
        <family val="2"/>
      </rPr>
      <t xml:space="preserve">時間、ステージ</t>
    </r>
    <r>
      <rPr>
        <sz val="10"/>
        <rFont val="Arial"/>
        <family val="0"/>
        <charset val="1"/>
      </rPr>
      <t xml:space="preserve">2</t>
    </r>
    <r>
      <rPr>
        <sz val="10"/>
        <rFont val="Noto Sans CJK SC"/>
        <family val="2"/>
      </rPr>
      <t xml:space="preserve">はクレアチニン</t>
    </r>
    <r>
      <rPr>
        <sz val="10"/>
        <rFont val="Arial"/>
        <family val="0"/>
        <charset val="1"/>
      </rPr>
      <t xml:space="preserve">2.0</t>
    </r>
    <r>
      <rPr>
        <sz val="10"/>
        <rFont val="Noto Sans CJK SC"/>
        <family val="2"/>
      </rPr>
      <t xml:space="preserve">〜</t>
    </r>
    <r>
      <rPr>
        <sz val="10"/>
        <rFont val="Arial"/>
        <family val="0"/>
        <charset val="1"/>
      </rPr>
      <t xml:space="preserve">2.9</t>
    </r>
    <r>
      <rPr>
        <sz val="10"/>
        <rFont val="Noto Sans CJK SC"/>
        <family val="2"/>
      </rPr>
      <t xml:space="preserve">倍か尿量</t>
    </r>
    <r>
      <rPr>
        <sz val="10"/>
        <rFont val="Arial"/>
        <family val="0"/>
        <charset val="1"/>
      </rPr>
      <t xml:space="preserve">0.5 mL/kg/</t>
    </r>
    <r>
      <rPr>
        <sz val="10"/>
        <rFont val="Noto Sans CJK SC"/>
        <family val="2"/>
      </rPr>
      <t xml:space="preserve">時未満が</t>
    </r>
    <r>
      <rPr>
        <sz val="10"/>
        <rFont val="Arial"/>
        <family val="0"/>
        <charset val="1"/>
      </rPr>
      <t xml:space="preserve">12</t>
    </r>
    <r>
      <rPr>
        <sz val="10"/>
        <rFont val="Noto Sans CJK SC"/>
        <family val="2"/>
      </rPr>
      <t xml:space="preserve">時間以上、ステージ</t>
    </r>
    <r>
      <rPr>
        <sz val="10"/>
        <rFont val="Arial"/>
        <family val="0"/>
        <charset val="1"/>
      </rPr>
      <t xml:space="preserve">3</t>
    </r>
    <r>
      <rPr>
        <sz val="10"/>
        <rFont val="Noto Sans CJK SC"/>
        <family val="2"/>
      </rPr>
      <t xml:space="preserve">はクレアチニン</t>
    </r>
    <r>
      <rPr>
        <sz val="10"/>
        <rFont val="Arial"/>
        <family val="0"/>
        <charset val="1"/>
      </rPr>
      <t xml:space="preserve">3</t>
    </r>
    <r>
      <rPr>
        <sz val="10"/>
        <rFont val="Noto Sans CJK SC"/>
        <family val="2"/>
      </rPr>
      <t xml:space="preserve">倍以上か</t>
    </r>
    <r>
      <rPr>
        <sz val="10"/>
        <rFont val="Arial"/>
        <family val="0"/>
        <charset val="1"/>
      </rPr>
      <t xml:space="preserve">4.0 mg/dL</t>
    </r>
    <r>
      <rPr>
        <sz val="10"/>
        <rFont val="Noto Sans CJK SC"/>
        <family val="2"/>
      </rPr>
      <t xml:space="preserve">以上への上昇か腎代替療法の開始、または尿量</t>
    </r>
    <r>
      <rPr>
        <sz val="10"/>
        <rFont val="Arial"/>
        <family val="0"/>
        <charset val="1"/>
      </rPr>
      <t xml:space="preserve">0.3 mL/kg/</t>
    </r>
    <r>
      <rPr>
        <sz val="10"/>
        <rFont val="Noto Sans CJK SC"/>
        <family val="2"/>
      </rPr>
      <t xml:space="preserve">時未満が</t>
    </r>
    <r>
      <rPr>
        <sz val="10"/>
        <rFont val="Arial"/>
        <family val="0"/>
        <charset val="1"/>
      </rPr>
      <t xml:space="preserve">24</t>
    </r>
    <r>
      <rPr>
        <sz val="10"/>
        <rFont val="Noto Sans CJK SC"/>
        <family val="2"/>
      </rPr>
      <t xml:space="preserve">時間以上か無尿</t>
    </r>
    <r>
      <rPr>
        <sz val="10"/>
        <rFont val="Arial"/>
        <family val="0"/>
        <charset val="1"/>
      </rPr>
      <t xml:space="preserve">12</t>
    </r>
    <r>
      <rPr>
        <sz val="10"/>
        <rFont val="Noto Sans CJK SC"/>
        <family val="2"/>
      </rPr>
      <t xml:space="preserve">時間以上である。</t>
    </r>
  </si>
  <si>
    <r>
      <rPr>
        <sz val="10"/>
        <rFont val="Noto Sans CJK SC"/>
        <family val="2"/>
      </rPr>
      <t xml:space="preserve">医学各論 Ⅷ</t>
    </r>
    <r>
      <rPr>
        <sz val="10"/>
        <rFont val="Arial"/>
        <family val="0"/>
        <charset val="1"/>
      </rPr>
      <t xml:space="preserve">-3-A-①</t>
    </r>
    <r>
      <rPr>
        <sz val="10"/>
        <rFont val="Noto Sans CJK SC"/>
        <family val="2"/>
      </rPr>
      <t xml:space="preserve">（急性腎障害</t>
    </r>
    <r>
      <rPr>
        <sz val="10"/>
        <rFont val="Arial"/>
        <family val="0"/>
        <charset val="1"/>
      </rPr>
      <t xml:space="preserve">(</t>
    </r>
    <r>
      <rPr>
        <sz val="10"/>
        <rFont val="Noto Sans CJK SC"/>
        <family val="2"/>
      </rPr>
      <t xml:space="preserve">腎前性・腎性・腎後性</t>
    </r>
    <r>
      <rPr>
        <sz val="10"/>
        <rFont val="Arial"/>
        <family val="0"/>
        <charset val="1"/>
      </rPr>
      <t xml:space="preserve">)</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</si>
  <si>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TBL-01-00-311 (id: Jlvnl8Q)</t>
    </r>
  </si>
  <si>
    <t xml:space="preserve">SRC-631</t>
  </si>
  <si>
    <t xml:space="preserve">Kellum JA, Lameire N; KDIGO AKI Guideline Work Group. Diagnosis, evaluation, and management of acute kidney injury: a KDIGO summary (Part 1). Crit Care. 2013;17(1):204</t>
  </si>
  <si>
    <t xml:space="preserve">10.1186/cc11454</t>
  </si>
  <si>
    <t xml:space="preserve">23394211</t>
  </si>
  <si>
    <r>
      <rPr>
        <sz val="10"/>
        <rFont val="Noto Sans CJK SC"/>
        <family val="2"/>
      </rPr>
      <t xml:space="preserve">病期の基準値はガイドラインの表から読み取った。原典ガイドライン本体（</t>
    </r>
    <r>
      <rPr>
        <sz val="10"/>
        <rFont val="Arial"/>
        <family val="0"/>
        <charset val="1"/>
      </rPr>
      <t xml:space="preserve">Kidney Int Suppl. 2012;2:1-138</t>
    </r>
    <r>
      <rPr>
        <sz val="10"/>
        <rFont val="Noto Sans CJK SC"/>
        <family val="2"/>
      </rPr>
      <t xml:space="preserve">、</t>
    </r>
    <r>
      <rPr>
        <sz val="10"/>
        <rFont val="Arial"/>
        <family val="0"/>
        <charset val="1"/>
      </rPr>
      <t xml:space="preserve">DOI 10.1038/kisup.2012.1</t>
    </r>
    <r>
      <rPr>
        <sz val="10"/>
        <rFont val="Noto Sans CJK SC"/>
        <family val="2"/>
      </rPr>
      <t xml:space="preserve">）は </t>
    </r>
    <r>
      <rPr>
        <sz val="10"/>
        <rFont val="Arial"/>
        <family val="0"/>
        <charset val="1"/>
      </rPr>
      <t xml:space="preserve">PMC </t>
    </r>
    <r>
      <rPr>
        <sz val="10"/>
        <rFont val="Noto Sans CJK SC"/>
        <family val="2"/>
      </rPr>
      <t xml:space="preserve">レコード（</t>
    </r>
    <r>
      <rPr>
        <sz val="10"/>
        <rFont val="Arial"/>
        <family val="0"/>
        <charset val="1"/>
      </rPr>
      <t xml:space="preserve">PMC4089581</t>
    </r>
    <r>
      <rPr>
        <sz val="10"/>
        <rFont val="Noto Sans CJK SC"/>
        <family val="2"/>
      </rPr>
      <t xml:space="preserve">）に </t>
    </r>
    <r>
      <rPr>
        <sz val="10"/>
        <rFont val="Arial"/>
        <family val="0"/>
        <charset val="1"/>
      </rPr>
      <t xml:space="preserve">PMID </t>
    </r>
    <r>
      <rPr>
        <sz val="10"/>
        <rFont val="Noto Sans CJK SC"/>
        <family val="2"/>
      </rPr>
      <t xml:space="preserve">の付与が確認できなかったため、本カードは </t>
    </r>
    <r>
      <rPr>
        <sz val="10"/>
        <rFont val="Arial"/>
        <family val="0"/>
        <charset val="1"/>
      </rPr>
      <t xml:space="preserve">DOI</t>
    </r>
    <r>
      <rPr>
        <sz val="10"/>
        <rFont val="Noto Sans CJK SC"/>
        <family val="2"/>
      </rPr>
      <t xml:space="preserve">・</t>
    </r>
    <r>
      <rPr>
        <sz val="10"/>
        <rFont val="Arial"/>
        <family val="0"/>
        <charset val="1"/>
      </rPr>
      <t xml:space="preserve">PMID </t>
    </r>
    <r>
      <rPr>
        <sz val="10"/>
        <rFont val="Noto Sans CJK SC"/>
        <family val="2"/>
      </rPr>
      <t xml:space="preserve">のそろった </t>
    </r>
    <r>
      <rPr>
        <sz val="10"/>
        <rFont val="Arial"/>
        <family val="0"/>
        <charset val="1"/>
      </rPr>
      <t xml:space="preserve">KDIGO </t>
    </r>
    <r>
      <rPr>
        <sz val="10"/>
        <rFont val="Noto Sans CJK SC"/>
        <family val="2"/>
      </rPr>
      <t xml:space="preserve">公式要約を出典とした。</t>
    </r>
  </si>
  <si>
    <t xml:space="preserve">KF-002</t>
  </si>
  <si>
    <r>
      <rPr>
        <sz val="10"/>
        <rFont val="Arial"/>
        <family val="0"/>
        <charset val="1"/>
      </rPr>
      <t xml:space="preserve">AKI</t>
    </r>
    <r>
      <rPr>
        <sz val="10"/>
        <rFont val="Noto Sans CJK SC"/>
        <family val="2"/>
      </rPr>
      <t xml:space="preserve">の原因分類と鑑別</t>
    </r>
  </si>
  <si>
    <r>
      <rPr>
        <sz val="10"/>
        <rFont val="Arial"/>
        <family val="0"/>
        <charset val="1"/>
      </rPr>
      <t xml:space="preserve">AKI </t>
    </r>
    <r>
      <rPr>
        <sz val="10"/>
        <rFont val="Noto Sans CJK SC"/>
        <family val="2"/>
      </rPr>
      <t xml:space="preserve">の原因は、腎血流の低下による腎前性、腎実質（糸球体・尿細管・間質・血管）の障害による腎性、尿路閉塞による腎後性の</t>
    </r>
    <r>
      <rPr>
        <sz val="10"/>
        <rFont val="Arial"/>
        <family val="0"/>
        <charset val="1"/>
      </rPr>
      <t xml:space="preserve">3</t>
    </r>
    <r>
      <rPr>
        <sz val="10"/>
        <rFont val="Noto Sans CJK SC"/>
        <family val="2"/>
      </rPr>
      <t xml:space="preserve">つに大別される。評価では原因を速やかに特定すること、とくに可逆的な原因に注意することが求められ、病歴と身体所見に尿検査・血液検査・画像検査を組み合わせて鑑別を進め、原因と病期に基づいて管理する。</t>
    </r>
  </si>
  <si>
    <t xml:space="preserve">尿中ナトリウム排泄分画など個別の鑑別指標の数値基準は、本要約では確認できなかったため本カードには含めていない。</t>
  </si>
  <si>
    <t xml:space="preserve">KF-003</t>
  </si>
  <si>
    <r>
      <rPr>
        <sz val="10"/>
        <rFont val="Arial"/>
        <family val="0"/>
        <charset val="1"/>
      </rPr>
      <t xml:space="preserve">AKI</t>
    </r>
    <r>
      <rPr>
        <sz val="10"/>
        <rFont val="Noto Sans CJK SC"/>
        <family val="2"/>
      </rPr>
      <t xml:space="preserve">の予防と治療総論</t>
    </r>
  </si>
  <si>
    <r>
      <rPr>
        <sz val="10"/>
        <rFont val="Arial"/>
        <family val="0"/>
        <charset val="1"/>
      </rPr>
      <t xml:space="preserve">AKI </t>
    </r>
    <r>
      <rPr>
        <sz val="10"/>
        <rFont val="Noto Sans CJK SC"/>
        <family val="2"/>
      </rPr>
      <t xml:space="preserve">の予防と治療の柱は、リスクの評価と腎障害性の曝露の回避、原因の特定と治療、循環動態の是正、合併症の管理であり、透析を要しない管理の範囲で病期に応じて対応する。</t>
    </r>
    <r>
      <rPr>
        <sz val="10"/>
        <rFont val="Arial"/>
        <family val="0"/>
        <charset val="1"/>
      </rPr>
      <t xml:space="preserve">AKI </t>
    </r>
    <r>
      <rPr>
        <sz val="10"/>
        <rFont val="Noto Sans CJK SC"/>
        <family val="2"/>
      </rPr>
      <t xml:space="preserve">のあとは、</t>
    </r>
    <r>
      <rPr>
        <sz val="10"/>
        <rFont val="Arial"/>
        <family val="0"/>
        <charset val="1"/>
      </rPr>
      <t xml:space="preserve">3</t>
    </r>
    <r>
      <rPr>
        <sz val="10"/>
        <rFont val="Noto Sans CJK SC"/>
        <family val="2"/>
      </rPr>
      <t xml:space="preserve">か月時点で腎機能の回復、新規の慢性腎臓病の発症、既存の慢性腎臓病の悪化がないかを評価することがガイドラインで求められている。</t>
    </r>
  </si>
  <si>
    <r>
      <rPr>
        <sz val="10"/>
        <rFont val="Arial"/>
        <family val="0"/>
        <charset val="1"/>
      </rPr>
      <t xml:space="preserve">3</t>
    </r>
    <r>
      <rPr>
        <sz val="10"/>
        <rFont val="Noto Sans CJK SC"/>
        <family val="2"/>
      </rPr>
      <t xml:space="preserve">か月時点の評価はガイドライン推奨文（</t>
    </r>
    <r>
      <rPr>
        <sz val="10"/>
        <rFont val="Arial"/>
        <family val="0"/>
        <charset val="1"/>
      </rPr>
      <t xml:space="preserve">2.3.4</t>
    </r>
    <r>
      <rPr>
        <sz val="10"/>
        <rFont val="Noto Sans CJK SC"/>
        <family val="2"/>
      </rPr>
      <t xml:space="preserve">）の再掲で確認した。具体的な薬剤名は扱っておらず、国内の承認状況の注記は不要な範囲に限った。</t>
    </r>
  </si>
  <si>
    <t xml:space="preserve">KF-004</t>
  </si>
  <si>
    <r>
      <rPr>
        <sz val="10"/>
        <rFont val="Noto Sans CJK SC"/>
        <family val="2"/>
      </rPr>
      <t xml:space="preserve">造影剤関連</t>
    </r>
    <r>
      <rPr>
        <sz val="10"/>
        <rFont val="Arial"/>
        <family val="0"/>
        <charset val="1"/>
      </rPr>
      <t xml:space="preserve">AKI</t>
    </r>
  </si>
  <si>
    <r>
      <rPr>
        <sz val="10"/>
        <rFont val="Noto Sans CJK SC"/>
        <family val="2"/>
      </rPr>
      <t xml:space="preserve">血管造影を受ける腎合併症の高リスク患者</t>
    </r>
    <r>
      <rPr>
        <sz val="10"/>
        <rFont val="Arial"/>
        <family val="0"/>
        <charset val="1"/>
      </rPr>
      <t xml:space="preserve">4993</t>
    </r>
    <r>
      <rPr>
        <sz val="10"/>
        <rFont val="Noto Sans CJK SC"/>
        <family val="2"/>
      </rPr>
      <t xml:space="preserve">例を解析した無作為化試験（</t>
    </r>
    <r>
      <rPr>
        <sz val="10"/>
        <rFont val="Arial"/>
        <family val="0"/>
        <charset val="1"/>
      </rPr>
      <t xml:space="preserve">PRESERVE</t>
    </r>
    <r>
      <rPr>
        <sz val="10"/>
        <rFont val="Noto Sans CJK SC"/>
        <family val="2"/>
      </rPr>
      <t xml:space="preserve">、</t>
    </r>
    <r>
      <rPr>
        <sz val="10"/>
        <rFont val="Arial"/>
        <family val="0"/>
        <charset val="1"/>
      </rPr>
      <t xml:space="preserve">5177</t>
    </r>
    <r>
      <rPr>
        <sz val="10"/>
        <rFont val="Noto Sans CJK SC"/>
        <family val="2"/>
      </rPr>
      <t xml:space="preserve">例を無作為化）では、</t>
    </r>
    <r>
      <rPr>
        <sz val="10"/>
        <rFont val="Arial"/>
        <family val="0"/>
        <charset val="1"/>
      </rPr>
      <t xml:space="preserve">90</t>
    </r>
    <r>
      <rPr>
        <sz val="10"/>
        <rFont val="Noto Sans CJK SC"/>
        <family val="2"/>
      </rPr>
      <t xml:space="preserve">日時点の死亡・透析・クレアチニン</t>
    </r>
    <r>
      <rPr>
        <sz val="10"/>
        <rFont val="Arial"/>
        <family val="0"/>
        <charset val="1"/>
      </rPr>
      <t xml:space="preserve">50%</t>
    </r>
    <r>
      <rPr>
        <sz val="10"/>
        <rFont val="Noto Sans CJK SC"/>
        <family val="2"/>
      </rPr>
      <t xml:space="preserve">以上の持続的上昇の複合は、炭酸水素ナトリウム静注群</t>
    </r>
    <r>
      <rPr>
        <sz val="10"/>
        <rFont val="Arial"/>
        <family val="0"/>
        <charset val="1"/>
      </rPr>
      <t xml:space="preserve">4.4%</t>
    </r>
    <r>
      <rPr>
        <sz val="10"/>
        <rFont val="Noto Sans CJK SC"/>
        <family val="2"/>
      </rPr>
      <t xml:space="preserve">と生理食塩液群</t>
    </r>
    <r>
      <rPr>
        <sz val="10"/>
        <rFont val="Arial"/>
        <family val="0"/>
        <charset val="1"/>
      </rPr>
      <t xml:space="preserve">4.7%</t>
    </r>
    <r>
      <rPr>
        <sz val="10"/>
        <rFont val="Noto Sans CJK SC"/>
        <family val="2"/>
      </rPr>
      <t xml:space="preserve">で差がなく（オッズ比</t>
    </r>
    <r>
      <rPr>
        <sz val="10"/>
        <rFont val="Arial"/>
        <family val="0"/>
        <charset val="1"/>
      </rPr>
      <t xml:space="preserve">0.93</t>
    </r>
    <r>
      <rPr>
        <sz val="10"/>
        <rFont val="Noto Sans CJK SC"/>
        <family val="2"/>
      </rPr>
      <t xml:space="preserve">）、アセチルシステイン群</t>
    </r>
    <r>
      <rPr>
        <sz val="10"/>
        <rFont val="Arial"/>
        <family val="0"/>
        <charset val="1"/>
      </rPr>
      <t xml:space="preserve">4.6%</t>
    </r>
    <r>
      <rPr>
        <sz val="10"/>
        <rFont val="Noto Sans CJK SC"/>
        <family val="2"/>
      </rPr>
      <t xml:space="preserve">とプラセボ群</t>
    </r>
    <r>
      <rPr>
        <sz val="10"/>
        <rFont val="Arial"/>
        <family val="0"/>
        <charset val="1"/>
      </rPr>
      <t xml:space="preserve">4.5%</t>
    </r>
    <r>
      <rPr>
        <sz val="10"/>
        <rFont val="Noto Sans CJK SC"/>
        <family val="2"/>
      </rPr>
      <t xml:space="preserve">でも差がなかった（オッズ比</t>
    </r>
    <r>
      <rPr>
        <sz val="10"/>
        <rFont val="Arial"/>
        <family val="0"/>
        <charset val="1"/>
      </rPr>
      <t xml:space="preserve">1.02</t>
    </r>
    <r>
      <rPr>
        <sz val="10"/>
        <rFont val="Noto Sans CJK SC"/>
        <family val="2"/>
      </rPr>
      <t xml:space="preserve">）。造影剤関連</t>
    </r>
    <r>
      <rPr>
        <sz val="10"/>
        <rFont val="Arial"/>
        <family val="0"/>
        <charset val="1"/>
      </rPr>
      <t xml:space="preserve">AKI</t>
    </r>
    <r>
      <rPr>
        <sz val="10"/>
        <rFont val="Noto Sans CJK SC"/>
        <family val="2"/>
      </rPr>
      <t xml:space="preserve">の発生率にも両比較とも有意差はなく、周術期の炭酸水素ナトリウムとアセチルシステインに予防効果は示されなかった。</t>
    </r>
  </si>
  <si>
    <t xml:space="preserve">SRC-632</t>
  </si>
  <si>
    <t xml:space="preserve">Weisbord SD, Gallagher M, Jneid H, Garcia S, Cass A, Thwin SS, Conner TA, Chertow GM, Bhatt DL, Shunk K, Parikh CR, McFalls EO, Brophy M, Ferguson R, et al. Outcomes after Angiography with Sodium Bicarbonate and Acetylcysteine. N Engl J Med. 2018;378(7):603-614</t>
  </si>
  <si>
    <t xml:space="preserve">10.1056/NEJMoa1710933</t>
  </si>
  <si>
    <t xml:space="preserve">29130810</t>
  </si>
  <si>
    <r>
      <rPr>
        <sz val="10"/>
        <rFont val="Noto Sans CJK SC"/>
        <family val="2"/>
      </rPr>
      <t xml:space="preserve">薬の名前が出るカードのため注記する。アセチルシステインと炭酸水素ナトリウムの造影剤関連</t>
    </r>
    <r>
      <rPr>
        <sz val="10"/>
        <rFont val="Arial"/>
        <family val="0"/>
        <charset val="1"/>
      </rPr>
      <t xml:space="preserve">AKI</t>
    </r>
    <r>
      <rPr>
        <sz val="10"/>
        <rFont val="Noto Sans CJK SC"/>
        <family val="2"/>
      </rPr>
      <t xml:space="preserve">予防を目的とした使用について、国内の承認・保険適用の状況は未確認であり、取り込み側で添付文書による確認が必要。</t>
    </r>
  </si>
  <si>
    <t xml:space="preserve">KF-005</t>
  </si>
  <si>
    <r>
      <rPr>
        <sz val="10"/>
        <rFont val="Arial"/>
        <family val="0"/>
        <charset val="1"/>
      </rPr>
      <t xml:space="preserve">AKI</t>
    </r>
    <r>
      <rPr>
        <sz val="10"/>
        <rFont val="Noto Sans CJK SC"/>
        <family val="2"/>
      </rPr>
      <t xml:space="preserve">の腎代替療法の開始時期</t>
    </r>
  </si>
  <si>
    <r>
      <rPr>
        <sz val="10"/>
        <rFont val="Noto Sans CJK SC"/>
        <family val="2"/>
      </rPr>
      <t xml:space="preserve">重症</t>
    </r>
    <r>
      <rPr>
        <sz val="10"/>
        <rFont val="Arial"/>
        <family val="0"/>
        <charset val="1"/>
      </rPr>
      <t xml:space="preserve">AKI</t>
    </r>
    <r>
      <rPr>
        <sz val="10"/>
        <rFont val="Noto Sans CJK SC"/>
        <family val="2"/>
      </rPr>
      <t xml:space="preserve">の重症患者</t>
    </r>
    <r>
      <rPr>
        <sz val="10"/>
        <rFont val="Arial"/>
        <family val="0"/>
        <charset val="1"/>
      </rPr>
      <t xml:space="preserve">3019</t>
    </r>
    <r>
      <rPr>
        <sz val="10"/>
        <rFont val="Noto Sans CJK SC"/>
        <family val="2"/>
      </rPr>
      <t xml:space="preserve">例を無作為化した試験（</t>
    </r>
    <r>
      <rPr>
        <sz val="10"/>
        <rFont val="Arial"/>
        <family val="0"/>
        <charset val="1"/>
      </rPr>
      <t xml:space="preserve">STARRT-AKI</t>
    </r>
    <r>
      <rPr>
        <sz val="10"/>
        <rFont val="Noto Sans CJK SC"/>
        <family val="2"/>
      </rPr>
      <t xml:space="preserve">、解析</t>
    </r>
    <r>
      <rPr>
        <sz val="10"/>
        <rFont val="Arial"/>
        <family val="0"/>
        <charset val="1"/>
      </rPr>
      <t xml:space="preserve">2927</t>
    </r>
    <r>
      <rPr>
        <sz val="10"/>
        <rFont val="Noto Sans CJK SC"/>
        <family val="2"/>
      </rPr>
      <t xml:space="preserve">例）では、適格判定から</t>
    </r>
    <r>
      <rPr>
        <sz val="10"/>
        <rFont val="Arial"/>
        <family val="0"/>
        <charset val="1"/>
      </rPr>
      <t xml:space="preserve">12</t>
    </r>
    <r>
      <rPr>
        <sz val="10"/>
        <rFont val="Noto Sans CJK SC"/>
        <family val="2"/>
      </rPr>
      <t xml:space="preserve">時間以内に腎代替療法を始める加速戦略と、従来の適応が出るか</t>
    </r>
    <r>
      <rPr>
        <sz val="10"/>
        <rFont val="Arial"/>
        <family val="0"/>
        <charset val="1"/>
      </rPr>
      <t xml:space="preserve">72</t>
    </r>
    <r>
      <rPr>
        <sz val="10"/>
        <rFont val="Noto Sans CJK SC"/>
        <family val="2"/>
      </rPr>
      <t xml:space="preserve">時間を超えて持続するまで開始を控える標準戦略とで、</t>
    </r>
    <r>
      <rPr>
        <sz val="10"/>
        <rFont val="Arial"/>
        <family val="0"/>
        <charset val="1"/>
      </rPr>
      <t xml:space="preserve">90</t>
    </r>
    <r>
      <rPr>
        <sz val="10"/>
        <rFont val="Noto Sans CJK SC"/>
        <family val="2"/>
      </rPr>
      <t xml:space="preserve">日死亡は</t>
    </r>
    <r>
      <rPr>
        <sz val="10"/>
        <rFont val="Arial"/>
        <family val="0"/>
        <charset val="1"/>
      </rPr>
      <t xml:space="preserve">43.9%</t>
    </r>
    <r>
      <rPr>
        <sz val="10"/>
        <rFont val="Noto Sans CJK SC"/>
        <family val="2"/>
      </rPr>
      <t xml:space="preserve">と</t>
    </r>
    <r>
      <rPr>
        <sz val="10"/>
        <rFont val="Arial"/>
        <family val="0"/>
        <charset val="1"/>
      </rPr>
      <t xml:space="preserve">43.7%</t>
    </r>
    <r>
      <rPr>
        <sz val="10"/>
        <rFont val="Noto Sans CJK SC"/>
        <family val="2"/>
      </rPr>
      <t xml:space="preserve">で差がなかった（相対リスク</t>
    </r>
    <r>
      <rPr>
        <sz val="10"/>
        <rFont val="Arial"/>
        <family val="0"/>
        <charset val="1"/>
      </rPr>
      <t xml:space="preserve">1.00</t>
    </r>
    <r>
      <rPr>
        <sz val="10"/>
        <rFont val="Noto Sans CJK SC"/>
        <family val="2"/>
      </rPr>
      <t xml:space="preserve">）。腎代替療法を受けた割合は加速群</t>
    </r>
    <r>
      <rPr>
        <sz val="10"/>
        <rFont val="Arial"/>
        <family val="0"/>
        <charset val="1"/>
      </rPr>
      <t xml:space="preserve">96.8%</t>
    </r>
    <r>
      <rPr>
        <sz val="10"/>
        <rFont val="Noto Sans CJK SC"/>
        <family val="2"/>
      </rPr>
      <t xml:space="preserve">と標準群</t>
    </r>
    <r>
      <rPr>
        <sz val="10"/>
        <rFont val="Arial"/>
        <family val="0"/>
        <charset val="1"/>
      </rPr>
      <t xml:space="preserve">61.8%</t>
    </r>
    <r>
      <rPr>
        <sz val="10"/>
        <rFont val="Noto Sans CJK SC"/>
        <family val="2"/>
      </rPr>
      <t xml:space="preserve">で、</t>
    </r>
    <r>
      <rPr>
        <sz val="10"/>
        <rFont val="Arial"/>
        <family val="0"/>
        <charset val="1"/>
      </rPr>
      <t xml:space="preserve">90</t>
    </r>
    <r>
      <rPr>
        <sz val="10"/>
        <rFont val="Noto Sans CJK SC"/>
        <family val="2"/>
      </rPr>
      <t xml:space="preserve">日時点で生存していた患者の腎代替療法への依存は加速群</t>
    </r>
    <r>
      <rPr>
        <sz val="10"/>
        <rFont val="Arial"/>
        <family val="0"/>
        <charset val="1"/>
      </rPr>
      <t xml:space="preserve">10.4%</t>
    </r>
    <r>
      <rPr>
        <sz val="10"/>
        <rFont val="Noto Sans CJK SC"/>
        <family val="2"/>
      </rPr>
      <t xml:space="preserve">と標準群</t>
    </r>
    <r>
      <rPr>
        <sz val="10"/>
        <rFont val="Arial"/>
        <family val="0"/>
        <charset val="1"/>
      </rPr>
      <t xml:space="preserve">6.0%</t>
    </r>
    <r>
      <rPr>
        <sz val="10"/>
        <rFont val="Noto Sans CJK SC"/>
        <family val="2"/>
      </rPr>
      <t xml:space="preserve">であり、有害事象も加速群に多かった（</t>
    </r>
    <r>
      <rPr>
        <sz val="10"/>
        <rFont val="Arial"/>
        <family val="0"/>
        <charset val="1"/>
      </rPr>
      <t xml:space="preserve">23.0%</t>
    </r>
    <r>
      <rPr>
        <sz val="10"/>
        <rFont val="Noto Sans CJK SC"/>
        <family val="2"/>
      </rPr>
      <t xml:space="preserve">対</t>
    </r>
    <r>
      <rPr>
        <sz val="10"/>
        <rFont val="Arial"/>
        <family val="0"/>
        <charset val="1"/>
      </rPr>
      <t xml:space="preserve">16.5%</t>
    </r>
    <r>
      <rPr>
        <sz val="10"/>
        <rFont val="Noto Sans CJK SC"/>
        <family val="2"/>
      </rPr>
      <t xml:space="preserve">）。</t>
    </r>
  </si>
  <si>
    <t xml:space="preserve">SRC-633</t>
  </si>
  <si>
    <t xml:space="preserve">STARRT-AKI Investigators. Timing of Initiation of Renal-Replacement Therapy in Acute Kidney Injury. N Engl J Med. 2020;383(3):240-251</t>
  </si>
  <si>
    <t xml:space="preserve">10.1056/NEJMoa2000741</t>
  </si>
  <si>
    <t xml:space="preserve">32668114</t>
  </si>
  <si>
    <t xml:space="preserve">緊急の腎代替療法適応がある患者や、すぐに回復すると見込まれた患者は本試験の対象外であり、開始を遅らせてよいという結論はその範囲に限られる。</t>
  </si>
  <si>
    <t xml:space="preserve">KF-006</t>
  </si>
  <si>
    <r>
      <rPr>
        <sz val="10"/>
        <rFont val="Noto Sans CJK SC"/>
        <family val="2"/>
      </rPr>
      <t xml:space="preserve">腎代替療法を要する重症</t>
    </r>
    <r>
      <rPr>
        <sz val="10"/>
        <rFont val="Arial"/>
        <family val="0"/>
        <charset val="1"/>
      </rPr>
      <t xml:space="preserve">AKI</t>
    </r>
    <r>
      <rPr>
        <sz val="10"/>
        <rFont val="Noto Sans CJK SC"/>
        <family val="2"/>
      </rPr>
      <t xml:space="preserve">（急性尿細管壊死を含む）で、腎臓以外の臓器不全か敗血症を伴う重症患者</t>
    </r>
    <r>
      <rPr>
        <sz val="10"/>
        <rFont val="Arial"/>
        <family val="0"/>
        <charset val="1"/>
      </rPr>
      <t xml:space="preserve">1124</t>
    </r>
    <r>
      <rPr>
        <sz val="10"/>
        <rFont val="Noto Sans CJK SC"/>
        <family val="2"/>
      </rPr>
      <t xml:space="preserve">例では、</t>
    </r>
    <r>
      <rPr>
        <sz val="10"/>
        <rFont val="Arial"/>
        <family val="0"/>
        <charset val="1"/>
      </rPr>
      <t xml:space="preserve">60</t>
    </r>
    <r>
      <rPr>
        <sz val="10"/>
        <rFont val="Noto Sans CJK SC"/>
        <family val="2"/>
      </rPr>
      <t xml:space="preserve">日死亡は腎代替療法を強化した群で</t>
    </r>
    <r>
      <rPr>
        <sz val="10"/>
        <rFont val="Arial"/>
        <family val="0"/>
        <charset val="1"/>
      </rPr>
      <t xml:space="preserve">53.6%</t>
    </r>
    <r>
      <rPr>
        <sz val="10"/>
        <rFont val="Noto Sans CJK SC"/>
        <family val="2"/>
      </rPr>
      <t xml:space="preserve">、通常強度の群で</t>
    </r>
    <r>
      <rPr>
        <sz val="10"/>
        <rFont val="Arial"/>
        <family val="0"/>
        <charset val="1"/>
      </rPr>
      <t xml:space="preserve">51.5%</t>
    </r>
    <r>
      <rPr>
        <sz val="10"/>
        <rFont val="Noto Sans CJK SC"/>
        <family val="2"/>
      </rPr>
      <t xml:space="preserve">と差がなく（オッズ比</t>
    </r>
    <r>
      <rPr>
        <sz val="10"/>
        <rFont val="Arial"/>
        <family val="0"/>
        <charset val="1"/>
      </rPr>
      <t xml:space="preserve">1.09</t>
    </r>
    <r>
      <rPr>
        <sz val="10"/>
        <rFont val="Noto Sans CJK SC"/>
        <family val="2"/>
      </rPr>
      <t xml:space="preserve">）、腎機能の回復率にも差はなかった。透析を要するほどの重症の尿細管障害では死亡率が</t>
    </r>
    <r>
      <rPr>
        <sz val="10"/>
        <rFont val="Arial"/>
        <family val="0"/>
        <charset val="1"/>
      </rPr>
      <t xml:space="preserve">5</t>
    </r>
    <r>
      <rPr>
        <sz val="10"/>
        <rFont val="Noto Sans CJK SC"/>
        <family val="2"/>
      </rPr>
      <t xml:space="preserve">割を超え、腎代替療法の強度を上げることは経過を変えない。</t>
    </r>
  </si>
  <si>
    <r>
      <rPr>
        <sz val="10"/>
        <rFont val="Noto Sans CJK SC"/>
        <family val="2"/>
      </rPr>
      <t xml:space="preserve">医学各論 Ⅷ</t>
    </r>
    <r>
      <rPr>
        <sz val="10"/>
        <rFont val="Arial"/>
        <family val="0"/>
        <charset val="1"/>
      </rPr>
      <t xml:space="preserve">-3-A-②</t>
    </r>
    <r>
      <rPr>
        <sz val="10"/>
        <rFont val="Noto Sans CJK SC"/>
        <family val="2"/>
      </rPr>
      <t xml:space="preserve">（急性尿細管壊死、</t>
    </r>
    <r>
      <rPr>
        <sz val="10"/>
        <rFont val="Arial"/>
        <family val="0"/>
        <charset val="1"/>
      </rPr>
      <t xml:space="preserve">a</t>
    </r>
    <r>
      <rPr>
        <sz val="10"/>
        <rFont val="Noto Sans CJK SC"/>
        <family val="2"/>
      </rPr>
      <t xml:space="preserve">）</t>
    </r>
  </si>
  <si>
    <t xml:space="preserve">SRC-634</t>
  </si>
  <si>
    <t xml:space="preserve">VA/NIH Acute Renal Failure Trial Network; Palevsky PM, Zhang JH, O'Connor TZ, Chertow GM, Crowley ST, Choudhury D, Finkel K, Kellum JA, Paganini E, Schein RM, et al. Intensity of Renal Support in Critically Ill Patients with Acute Kidney Injury. N Engl J Med. 2008;359(1):7-20</t>
  </si>
  <si>
    <t xml:space="preserve">10.1056/NEJMoa0802639</t>
  </si>
  <si>
    <t xml:space="preserve">18492867</t>
  </si>
  <si>
    <r>
      <rPr>
        <sz val="10"/>
        <rFont val="Noto Sans CJK SC"/>
        <family val="2"/>
      </rPr>
      <t xml:space="preserve">本試験の対象は急性尿細管壊死と確定した患者だけではなく、腎代替療法を要する重症</t>
    </r>
    <r>
      <rPr>
        <sz val="10"/>
        <rFont val="Arial"/>
        <family val="0"/>
        <charset val="1"/>
      </rPr>
      <t xml:space="preserve">AKI</t>
    </r>
    <r>
      <rPr>
        <sz val="10"/>
        <rFont val="Noto Sans CJK SC"/>
        <family val="2"/>
      </rPr>
      <t xml:space="preserve">全体であり、数値はその集団のものである。第</t>
    </r>
    <r>
      <rPr>
        <sz val="10"/>
        <rFont val="Arial"/>
        <family val="0"/>
        <charset val="1"/>
      </rPr>
      <t xml:space="preserve">15</t>
    </r>
    <r>
      <rPr>
        <sz val="10"/>
        <rFont val="Noto Sans CJK SC"/>
        <family val="2"/>
      </rPr>
      <t xml:space="preserve">回の尿細管・間質側のカードとは原因ではなく重症度と経過の面から区別した。</t>
    </r>
  </si>
  <si>
    <t xml:space="preserve">KF-007</t>
  </si>
  <si>
    <r>
      <rPr>
        <sz val="10"/>
        <rFont val="Arial"/>
        <family val="0"/>
        <charset val="1"/>
      </rPr>
      <t xml:space="preserve">AKI</t>
    </r>
    <r>
      <rPr>
        <sz val="10"/>
        <rFont val="Noto Sans CJK SC"/>
        <family val="2"/>
      </rPr>
      <t xml:space="preserve">のバイオマーカーと回復評価</t>
    </r>
  </si>
  <si>
    <r>
      <rPr>
        <sz val="10"/>
        <rFont val="Noto Sans CJK SC"/>
        <family val="2"/>
      </rPr>
      <t xml:space="preserve">重症患者を対象とした </t>
    </r>
    <r>
      <rPr>
        <sz val="10"/>
        <rFont val="Arial"/>
        <family val="0"/>
        <charset val="1"/>
      </rPr>
      <t xml:space="preserve">Sapphire </t>
    </r>
    <r>
      <rPr>
        <sz val="10"/>
        <rFont val="Noto Sans CJK SC"/>
        <family val="2"/>
      </rPr>
      <t xml:space="preserve">研究（解析</t>
    </r>
    <r>
      <rPr>
        <sz val="10"/>
        <rFont val="Arial"/>
        <family val="0"/>
        <charset val="1"/>
      </rPr>
      <t xml:space="preserve">728</t>
    </r>
    <r>
      <rPr>
        <sz val="10"/>
        <rFont val="Noto Sans CJK SC"/>
        <family val="2"/>
      </rPr>
      <t xml:space="preserve">例）では、中等症から重症の</t>
    </r>
    <r>
      <rPr>
        <sz val="10"/>
        <rFont val="Arial"/>
        <family val="0"/>
        <charset val="1"/>
      </rPr>
      <t xml:space="preserve">AKI</t>
    </r>
    <r>
      <rPr>
        <sz val="10"/>
        <rFont val="Noto Sans CJK SC"/>
        <family val="2"/>
      </rPr>
      <t xml:space="preserve">（</t>
    </r>
    <r>
      <rPr>
        <sz val="10"/>
        <rFont val="Arial"/>
        <family val="0"/>
        <charset val="1"/>
      </rPr>
      <t xml:space="preserve">KDIGO</t>
    </r>
    <r>
      <rPr>
        <sz val="10"/>
        <rFont val="Noto Sans CJK SC"/>
        <family val="2"/>
      </rPr>
      <t xml:space="preserve">ステージ</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）が検体採取後</t>
    </r>
    <r>
      <rPr>
        <sz val="10"/>
        <rFont val="Arial"/>
        <family val="0"/>
        <charset val="1"/>
      </rPr>
      <t xml:space="preserve">12</t>
    </r>
    <r>
      <rPr>
        <sz val="10"/>
        <rFont val="Noto Sans CJK SC"/>
        <family val="2"/>
      </rPr>
      <t xml:space="preserve">時間以内に</t>
    </r>
    <r>
      <rPr>
        <sz val="10"/>
        <rFont val="Arial"/>
        <family val="0"/>
        <charset val="1"/>
      </rPr>
      <t xml:space="preserve">14%</t>
    </r>
    <r>
      <rPr>
        <sz val="10"/>
        <rFont val="Noto Sans CJK SC"/>
        <family val="2"/>
      </rPr>
      <t xml:space="preserve">に発生し、尿中の細胞周期停止マーカーである </t>
    </r>
    <r>
      <rPr>
        <sz val="10"/>
        <rFont val="Arial"/>
        <family val="0"/>
        <charset val="1"/>
      </rPr>
      <t xml:space="preserve">TIMP-2 </t>
    </r>
    <r>
      <rPr>
        <sz val="10"/>
        <rFont val="Noto Sans CJK SC"/>
        <family val="2"/>
      </rPr>
      <t xml:space="preserve">と </t>
    </r>
    <r>
      <rPr>
        <sz val="10"/>
        <rFont val="Arial"/>
        <family val="0"/>
        <charset val="1"/>
      </rPr>
      <t xml:space="preserve">IGFBP7 </t>
    </r>
    <r>
      <rPr>
        <sz val="10"/>
        <rFont val="Noto Sans CJK SC"/>
        <family val="2"/>
      </rPr>
      <t xml:space="preserve">の積は </t>
    </r>
    <r>
      <rPr>
        <sz val="10"/>
        <rFont val="Arial"/>
        <family val="0"/>
        <charset val="1"/>
      </rPr>
      <t xml:space="preserve">AUC 0.80</t>
    </r>
    <r>
      <rPr>
        <sz val="10"/>
        <rFont val="Noto Sans CJK SC"/>
        <family val="2"/>
      </rPr>
      <t xml:space="preserve">（単独では</t>
    </r>
    <r>
      <rPr>
        <sz val="10"/>
        <rFont val="Arial"/>
        <family val="0"/>
        <charset val="1"/>
      </rPr>
      <t xml:space="preserve">0.76</t>
    </r>
    <r>
      <rPr>
        <sz val="10"/>
        <rFont val="Noto Sans CJK SC"/>
        <family val="2"/>
      </rPr>
      <t xml:space="preserve">と</t>
    </r>
    <r>
      <rPr>
        <sz val="10"/>
        <rFont val="Arial"/>
        <family val="0"/>
        <charset val="1"/>
      </rPr>
      <t xml:space="preserve">0.79</t>
    </r>
    <r>
      <rPr>
        <sz val="10"/>
        <rFont val="Noto Sans CJK SC"/>
        <family val="2"/>
      </rPr>
      <t xml:space="preserve">）を示して、既存の</t>
    </r>
    <r>
      <rPr>
        <sz val="10"/>
        <rFont val="Arial"/>
        <family val="0"/>
        <charset val="1"/>
      </rPr>
      <t xml:space="preserve">AKI</t>
    </r>
    <r>
      <rPr>
        <sz val="10"/>
        <rFont val="Noto Sans CJK SC"/>
        <family val="2"/>
      </rPr>
      <t xml:space="preserve">マーカー（いずれも </t>
    </r>
    <r>
      <rPr>
        <sz val="10"/>
        <rFont val="Arial"/>
        <family val="0"/>
        <charset val="1"/>
      </rPr>
      <t xml:space="preserve">AUC 0.72</t>
    </r>
    <r>
      <rPr>
        <sz val="10"/>
        <rFont val="Noto Sans CJK SC"/>
        <family val="2"/>
      </rPr>
      <t xml:space="preserve">以下）より優れていた（</t>
    </r>
    <r>
      <rPr>
        <sz val="10"/>
        <rFont val="Arial"/>
        <family val="0"/>
        <charset val="1"/>
      </rPr>
      <t xml:space="preserve">P&lt;0.002</t>
    </r>
    <r>
      <rPr>
        <sz val="10"/>
        <rFont val="Noto Sans CJK SC"/>
        <family val="2"/>
      </rPr>
      <t xml:space="preserve">）。この指標は臨床モデルに加えるとリスク層別化を改善し、重症化する患者を早期に選び出して経過観察と回復評価につなげる手がかりになる。</t>
    </r>
  </si>
  <si>
    <t xml:space="preserve">SRC-635</t>
  </si>
  <si>
    <t xml:space="preserve">Kashani K, Al-Khafaji A, Ardiles T, Artigas A, Bagshaw SM, Bell M, Bihorac A, Birkhahn R, Cely CM, Chawla LS, Davison DL, et al. Discovery and validation of cell cycle arrest biomarkers in human acute kidney injury. Crit Care. 2013;17(1):R25</t>
  </si>
  <si>
    <t xml:space="preserve">10.1186/cc12503</t>
  </si>
  <si>
    <t xml:space="preserve">23388612</t>
  </si>
  <si>
    <r>
      <rPr>
        <sz val="10"/>
        <rFont val="Noto Sans CJK SC"/>
        <family val="2"/>
      </rPr>
      <t xml:space="preserve">回復とフォローアップの具体的な方針（評価の間隔や急性腎臓病 </t>
    </r>
    <r>
      <rPr>
        <sz val="10"/>
        <rFont val="Arial"/>
        <family val="0"/>
        <charset val="1"/>
      </rPr>
      <t xml:space="preserve">AKD </t>
    </r>
    <r>
      <rPr>
        <sz val="10"/>
        <rFont val="Noto Sans CJK SC"/>
        <family val="2"/>
      </rPr>
      <t xml:space="preserve">の病期）は本研究の対象外であり、本カードでは未確認。</t>
    </r>
    <r>
      <rPr>
        <sz val="10"/>
        <rFont val="Arial"/>
        <family val="0"/>
        <charset val="1"/>
      </rPr>
      <t xml:space="preserve">AKI </t>
    </r>
    <r>
      <rPr>
        <sz val="10"/>
        <rFont val="Noto Sans CJK SC"/>
        <family val="2"/>
      </rPr>
      <t xml:space="preserve">後の</t>
    </r>
    <r>
      <rPr>
        <sz val="10"/>
        <rFont val="Arial"/>
        <family val="0"/>
        <charset val="1"/>
      </rPr>
      <t xml:space="preserve">3</t>
    </r>
    <r>
      <rPr>
        <sz val="10"/>
        <rFont val="Noto Sans CJK SC"/>
        <family val="2"/>
      </rPr>
      <t xml:space="preserve">か月評価は </t>
    </r>
    <r>
      <rPr>
        <sz val="10"/>
        <rFont val="Arial"/>
        <family val="0"/>
        <charset val="1"/>
      </rPr>
      <t xml:space="preserve">KF-003 </t>
    </r>
    <r>
      <rPr>
        <sz val="10"/>
        <rFont val="Noto Sans CJK SC"/>
        <family val="2"/>
      </rPr>
      <t xml:space="preserve">に記載し、</t>
    </r>
    <r>
      <rPr>
        <sz val="10"/>
        <rFont val="Arial"/>
        <family val="0"/>
        <charset val="1"/>
      </rPr>
      <t xml:space="preserve">AKD </t>
    </r>
    <r>
      <rPr>
        <sz val="10"/>
        <rFont val="Noto Sans CJK SC"/>
        <family val="2"/>
      </rPr>
      <t xml:space="preserve">の枠組みは未解決事項に残した。この検査の国内での承認・保険適用の状況も未確認である。</t>
    </r>
  </si>
  <si>
    <t xml:space="preserve">KF-008</t>
  </si>
  <si>
    <t xml:space="preserve">横紋筋融解症</t>
  </si>
  <si>
    <r>
      <rPr>
        <sz val="10"/>
        <rFont val="Noto Sans CJK SC"/>
        <family val="2"/>
      </rPr>
      <t xml:space="preserve">横紋筋融解症は骨格筋の破壊により細胞内容が血中へ流出する症候群で、多くの研究ではクレアチンキナーゼが基準値上限の</t>
    </r>
    <r>
      <rPr>
        <sz val="10"/>
        <rFont val="Arial"/>
        <family val="0"/>
        <charset val="1"/>
      </rPr>
      <t xml:space="preserve">5</t>
    </r>
    <r>
      <rPr>
        <sz val="10"/>
        <rFont val="Noto Sans CJK SC"/>
        <family val="2"/>
      </rPr>
      <t xml:space="preserve">倍を超えることが定義に使われている。腎障害の機序は複合的で、損傷した筋への体液の隔離による循環血液量の減少と腎血流の低下、ミオグロビンの直接の細胞毒性（分解で生じる遊離鉄の反応による活性酸素の産生と脂質過酸化）、代謝性アシドーシスで促進されるミオグロビン円柱による尿細管の閉塞が関与する。</t>
    </r>
  </si>
  <si>
    <r>
      <rPr>
        <sz val="10"/>
        <rFont val="Noto Sans CJK SC"/>
        <family val="2"/>
      </rPr>
      <t xml:space="preserve">医学各論 Ⅷ</t>
    </r>
    <r>
      <rPr>
        <sz val="10"/>
        <rFont val="Arial"/>
        <family val="0"/>
        <charset val="1"/>
      </rPr>
      <t xml:space="preserve">-3-A-③</t>
    </r>
    <r>
      <rPr>
        <sz val="10"/>
        <rFont val="Noto Sans CJK SC"/>
        <family val="2"/>
      </rPr>
      <t xml:space="preserve">（横紋筋融解症、</t>
    </r>
    <r>
      <rPr>
        <sz val="10"/>
        <rFont val="Arial"/>
        <family val="0"/>
        <charset val="1"/>
      </rPr>
      <t xml:space="preserve">a</t>
    </r>
    <r>
      <rPr>
        <sz val="10"/>
        <rFont val="Noto Sans CJK SC"/>
        <family val="2"/>
      </rPr>
      <t xml:space="preserve">）</t>
    </r>
  </si>
  <si>
    <t xml:space="preserve">SRC-636</t>
  </si>
  <si>
    <t xml:space="preserve">Chavez LO, Leon M, Einav S, Varon J. Beyond muscle destruction: a systematic review of rhabdomyolysis for clinical practice. Crit Care. 2016;20:135</t>
  </si>
  <si>
    <t xml:space="preserve">10.1186/s13054-016-1314-5</t>
  </si>
  <si>
    <t xml:space="preserve">27301374</t>
  </si>
  <si>
    <r>
      <rPr>
        <sz val="10"/>
        <rFont val="Noto Sans CJK SC"/>
        <family val="2"/>
      </rPr>
      <t xml:space="preserve">機序はレビュー本文で確認した。</t>
    </r>
    <r>
      <rPr>
        <sz val="10"/>
        <rFont val="Arial"/>
        <family val="0"/>
        <charset val="1"/>
      </rPr>
      <t xml:space="preserve">AKI </t>
    </r>
    <r>
      <rPr>
        <sz val="10"/>
        <rFont val="Noto Sans CJK SC"/>
        <family val="2"/>
      </rPr>
      <t xml:space="preserve">の発症率には報告間で大きな幅があり、一次資料で確定できないため本カードには数値を入れていない。</t>
    </r>
  </si>
  <si>
    <t xml:space="preserve">KF-009</t>
  </si>
  <si>
    <t xml:space="preserve">横紋筋融解症の治療</t>
  </si>
  <si>
    <r>
      <rPr>
        <sz val="10"/>
        <rFont val="Noto Sans CJK SC"/>
        <family val="2"/>
      </rPr>
      <t xml:space="preserve">横紋筋融解症の治療の中心は、早期に静脈内輸液で循環血液量を回復させ、尿量を確保してミオグロビンの排泄を促すことであり、輸液は筋損傷から</t>
    </r>
    <r>
      <rPr>
        <sz val="10"/>
        <rFont val="Arial"/>
        <family val="0"/>
        <charset val="1"/>
      </rPr>
      <t xml:space="preserve">6</t>
    </r>
    <r>
      <rPr>
        <sz val="10"/>
        <rFont val="Noto Sans CJK SC"/>
        <family val="2"/>
      </rPr>
      <t xml:space="preserve">時間以内に始めることが望ましいとされ、尿量</t>
    </r>
    <r>
      <rPr>
        <sz val="10"/>
        <rFont val="Arial"/>
        <family val="0"/>
        <charset val="1"/>
      </rPr>
      <t xml:space="preserve">300 mL/</t>
    </r>
    <r>
      <rPr>
        <sz val="10"/>
        <rFont val="Noto Sans CJK SC"/>
        <family val="2"/>
      </rPr>
      <t xml:space="preserve">時を目標とした整理がある。一方、輸液単独と、輸液への炭酸水素ナトリウムやマンニトールの追加とを比べた無作為化試験は行われておらず、追加療法の利益は確立していない。</t>
    </r>
  </si>
  <si>
    <r>
      <rPr>
        <sz val="10"/>
        <rFont val="Noto Sans CJK SC"/>
        <family val="2"/>
      </rPr>
      <t xml:space="preserve">尿量</t>
    </r>
    <r>
      <rPr>
        <sz val="10"/>
        <rFont val="Arial"/>
        <family val="0"/>
        <charset val="1"/>
      </rPr>
      <t xml:space="preserve">300 mL/</t>
    </r>
    <r>
      <rPr>
        <sz val="10"/>
        <rFont val="Noto Sans CJK SC"/>
        <family val="2"/>
      </rPr>
      <t xml:space="preserve">時の目標は、本レビューが引用した系統的レビューの値であり二次資料経由である。薬の名前が出るカードのため注記する。炭酸水素ナトリウムとマンニトールのこの目的での国内の承認・保険適用の状況は未確認である。</t>
    </r>
  </si>
  <si>
    <t xml:space="preserve">KF-010</t>
  </si>
  <si>
    <t xml:space="preserve">溶血性尿毒症症候群</t>
  </si>
  <si>
    <r>
      <rPr>
        <sz val="10"/>
        <rFont val="Noto Sans CJK SC"/>
        <family val="2"/>
      </rPr>
      <t xml:space="preserve">下痢に伴う溶血性尿毒症症候群（</t>
    </r>
    <r>
      <rPr>
        <sz val="10"/>
        <rFont val="Arial"/>
        <family val="0"/>
        <charset val="1"/>
      </rPr>
      <t xml:space="preserve">HUS</t>
    </r>
    <r>
      <rPr>
        <sz val="10"/>
        <rFont val="Noto Sans CJK SC"/>
        <family val="2"/>
      </rPr>
      <t xml:space="preserve">）の多くは志賀毒素産生性細菌が原因で、その中では大腸菌 </t>
    </r>
    <r>
      <rPr>
        <sz val="10"/>
        <rFont val="Arial"/>
        <family val="0"/>
        <charset val="1"/>
      </rPr>
      <t xml:space="preserve">O157:H7 </t>
    </r>
    <r>
      <rPr>
        <sz val="10"/>
        <rFont val="Noto Sans CJK SC"/>
        <family val="2"/>
      </rPr>
      <t xml:space="preserve">が世界的に </t>
    </r>
    <r>
      <rPr>
        <sz val="10"/>
        <rFont val="Arial"/>
        <family val="0"/>
        <charset val="1"/>
      </rPr>
      <t xml:space="preserve">HUS </t>
    </r>
    <r>
      <rPr>
        <sz val="10"/>
        <rFont val="Noto Sans CJK SC"/>
        <family val="2"/>
      </rPr>
      <t xml:space="preserve">との関連が最も強い。急性期の感染に対して抗菌薬、腸管運動を抑える薬、麻薬性鎮痛薬、非ステロイド性抗炎症薬は投与すべきではなく、入院のうえ静注輸液を行うことが勧められ、</t>
    </r>
    <r>
      <rPr>
        <sz val="10"/>
        <rFont val="Arial"/>
        <family val="0"/>
        <charset val="1"/>
      </rPr>
      <t xml:space="preserve">HUS </t>
    </r>
    <r>
      <rPr>
        <sz val="10"/>
        <rFont val="Noto Sans CJK SC"/>
        <family val="2"/>
      </rPr>
      <t xml:space="preserve">自体の管理は支持療法が中心で、経過を改善する特異的な治療はないとされる。</t>
    </r>
  </si>
  <si>
    <r>
      <rPr>
        <sz val="10"/>
        <rFont val="Noto Sans CJK SC"/>
        <family val="2"/>
      </rPr>
      <t xml:space="preserve">医学各論 Ⅷ</t>
    </r>
    <r>
      <rPr>
        <sz val="10"/>
        <rFont val="Arial"/>
        <family val="0"/>
        <charset val="1"/>
      </rPr>
      <t xml:space="preserve">-3-A-④</t>
    </r>
    <r>
      <rPr>
        <sz val="10"/>
        <rFont val="Noto Sans CJK SC"/>
        <family val="2"/>
      </rPr>
      <t xml:space="preserve">（溶血性尿毒症症候群</t>
    </r>
    <r>
      <rPr>
        <sz val="10"/>
        <rFont val="Arial"/>
        <family val="0"/>
        <charset val="1"/>
      </rPr>
      <t xml:space="preserve">&lt;HUS&gt;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</si>
  <si>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TBL-01-00-426 (id: JlvnmHQ)</t>
    </r>
  </si>
  <si>
    <t xml:space="preserve">SRC-637</t>
  </si>
  <si>
    <t xml:space="preserve">Tarr PI, Gordon CA, Chandler WL. Shiga-toxin-producing Escherichia coli and haemolytic uraemic syndrome. Lancet. 2005;365(9464):1073-1086</t>
  </si>
  <si>
    <t xml:space="preserve">10.1016/S0140-6736(05)71144-2</t>
  </si>
  <si>
    <t xml:space="preserve">15781103</t>
  </si>
  <si>
    <r>
      <rPr>
        <sz val="10"/>
        <rFont val="Noto Sans CJK SC"/>
        <family val="2"/>
      </rPr>
      <t xml:space="preserve">感染後に </t>
    </r>
    <r>
      <rPr>
        <sz val="10"/>
        <rFont val="Arial"/>
        <family val="0"/>
        <charset val="1"/>
      </rPr>
      <t xml:space="preserve">HUS </t>
    </r>
    <r>
      <rPr>
        <sz val="10"/>
        <rFont val="Noto Sans CJK SC"/>
        <family val="2"/>
      </rPr>
      <t xml:space="preserve">を発症する割合などの数値は総説の抄録では確認できなかったため、本カードには入れていない。内容は小児の下痢関連 </t>
    </r>
    <r>
      <rPr>
        <sz val="10"/>
        <rFont val="Arial"/>
        <family val="0"/>
        <charset val="1"/>
      </rPr>
      <t xml:space="preserve">HUS </t>
    </r>
    <r>
      <rPr>
        <sz val="10"/>
        <rFont val="Noto Sans CJK SC"/>
        <family val="2"/>
      </rPr>
      <t xml:space="preserve">を中心とした総説に基づく。</t>
    </r>
  </si>
  <si>
    <t xml:space="preserve">KF-011</t>
  </si>
  <si>
    <t xml:space="preserve">非典型溶血性尿毒症症候群</t>
  </si>
  <si>
    <r>
      <rPr>
        <sz val="10"/>
        <rFont val="Noto Sans CJK SC"/>
        <family val="2"/>
      </rPr>
      <t xml:space="preserve">非典型溶血性尿毒症症候群は、補体が介在する血栓性微小血管症による、遺伝性の、生命を脅かす慢性の疾患である。血漿交換や血漿輸注は血液学的な指標を一時的に正常範囲に保ちうるが、全身性の基礎病態そのものを治療するものではない点が、志賀毒素産生性大腸菌による </t>
    </r>
    <r>
      <rPr>
        <sz val="10"/>
        <rFont val="Arial"/>
        <family val="0"/>
        <charset val="1"/>
      </rPr>
      <t xml:space="preserve">HUS </t>
    </r>
    <r>
      <rPr>
        <sz val="10"/>
        <rFont val="Noto Sans CJK SC"/>
        <family val="2"/>
      </rPr>
      <t xml:space="preserve">と区別して理解する要点になる。</t>
    </r>
  </si>
  <si>
    <t xml:space="preserve">SRC-638</t>
  </si>
  <si>
    <t xml:space="preserve">Legendre CM, Licht C, Muus P, Greenbaum LA, Babu S, Bedrosian C, Bingham C, Cohen DJ, Delmas Y, Douglas K, Eitner F, Feldkamp T, Fouque D, Furman RR, et al. Terminal Complement Inhibitor Eculizumab in Atypical Hemolytic-Uremic Syndrome. N Engl J Med. 2013;368(23):2169-2181</t>
  </si>
  <si>
    <t xml:space="preserve">10.1056/NEJMoa1208981</t>
  </si>
  <si>
    <t xml:space="preserve">23738544</t>
  </si>
  <si>
    <r>
      <rPr>
        <sz val="10"/>
        <rFont val="Noto Sans CJK SC"/>
        <family val="2"/>
      </rPr>
      <t xml:space="preserve">補体制御因子の遺伝子（</t>
    </r>
    <r>
      <rPr>
        <sz val="10"/>
        <rFont val="Arial"/>
        <family val="0"/>
        <charset val="1"/>
      </rPr>
      <t xml:space="preserve">CFH</t>
    </r>
    <r>
      <rPr>
        <sz val="10"/>
        <rFont val="Noto Sans CJK SC"/>
        <family val="2"/>
      </rPr>
      <t xml:space="preserve">、</t>
    </r>
    <r>
      <rPr>
        <sz val="10"/>
        <rFont val="Arial"/>
        <family val="0"/>
        <charset val="1"/>
      </rPr>
      <t xml:space="preserve">MCP/CD46</t>
    </r>
    <r>
      <rPr>
        <sz val="10"/>
        <rFont val="Noto Sans CJK SC"/>
        <family val="2"/>
      </rPr>
      <t xml:space="preserve">、</t>
    </r>
    <r>
      <rPr>
        <sz val="10"/>
        <rFont val="Arial"/>
        <family val="0"/>
        <charset val="1"/>
      </rPr>
      <t xml:space="preserve">CFI </t>
    </r>
    <r>
      <rPr>
        <sz val="10"/>
        <rFont val="Noto Sans CJK SC"/>
        <family val="2"/>
      </rPr>
      <t xml:space="preserve">など）ごとの頻度は、本試験の抄録では確認できなかったため本カードには入れていない。遺伝子別の頻度は総説での確認が取り込み側に残る。</t>
    </r>
  </si>
  <si>
    <t xml:space="preserve">KF-012</t>
  </si>
  <si>
    <t xml:space="preserve">非典型溶血性尿毒症症候群の治療</t>
  </si>
  <si>
    <r>
      <rPr>
        <sz val="10"/>
        <rFont val="Noto Sans CJK SC"/>
        <family val="2"/>
      </rPr>
      <t xml:space="preserve">非典型溶血性尿毒症症候群に対する終末補体阻害薬エクリズマブの第</t>
    </r>
    <r>
      <rPr>
        <sz val="10"/>
        <rFont val="Arial"/>
        <family val="0"/>
        <charset val="1"/>
      </rPr>
      <t xml:space="preserve">2</t>
    </r>
    <r>
      <rPr>
        <sz val="10"/>
        <rFont val="Noto Sans CJK SC"/>
        <family val="2"/>
      </rPr>
      <t xml:space="preserve">相試験</t>
    </r>
    <r>
      <rPr>
        <sz val="10"/>
        <rFont val="Arial"/>
        <family val="0"/>
        <charset val="1"/>
      </rPr>
      <t xml:space="preserve">2</t>
    </r>
    <r>
      <rPr>
        <sz val="10"/>
        <rFont val="Noto Sans CJK SC"/>
        <family val="2"/>
      </rPr>
      <t xml:space="preserve">件では、</t>
    </r>
    <r>
      <rPr>
        <sz val="10"/>
        <rFont val="Arial"/>
        <family val="0"/>
        <charset val="1"/>
      </rPr>
      <t xml:space="preserve">12</t>
    </r>
    <r>
      <rPr>
        <sz val="10"/>
        <rFont val="Noto Sans CJK SC"/>
        <family val="2"/>
      </rPr>
      <t xml:space="preserve">歳以上の計</t>
    </r>
    <r>
      <rPr>
        <sz val="10"/>
        <rFont val="Arial"/>
        <family val="0"/>
        <charset val="1"/>
      </rPr>
      <t xml:space="preserve">37</t>
    </r>
    <r>
      <rPr>
        <sz val="10"/>
        <rFont val="Noto Sans CJK SC"/>
        <family val="2"/>
      </rPr>
      <t xml:space="preserve">例（血小板減少と腎障害のある</t>
    </r>
    <r>
      <rPr>
        <sz val="10"/>
        <rFont val="Arial"/>
        <family val="0"/>
        <charset val="1"/>
      </rPr>
      <t xml:space="preserve">17</t>
    </r>
    <r>
      <rPr>
        <sz val="10"/>
        <rFont val="Noto Sans CJK SC"/>
        <family val="2"/>
      </rPr>
      <t xml:space="preserve">例と、血漿療法を続けていた</t>
    </r>
    <r>
      <rPr>
        <sz val="10"/>
        <rFont val="Arial"/>
        <family val="0"/>
        <charset val="1"/>
      </rPr>
      <t xml:space="preserve">20</t>
    </r>
    <r>
      <rPr>
        <sz val="10"/>
        <rFont val="Noto Sans CJK SC"/>
        <family val="2"/>
      </rPr>
      <t xml:space="preserve">例）が投与を受け、血小板数が多い群では</t>
    </r>
    <r>
      <rPr>
        <sz val="10"/>
        <rFont val="Arial"/>
        <family val="0"/>
        <charset val="1"/>
      </rPr>
      <t xml:space="preserve">26</t>
    </r>
    <r>
      <rPr>
        <sz val="10"/>
        <rFont val="Noto Sans CJK SC"/>
        <family val="2"/>
      </rPr>
      <t xml:space="preserve">週までに血小板数が平均で</t>
    </r>
    <r>
      <rPr>
        <sz val="10"/>
        <rFont val="Arial"/>
        <family val="0"/>
        <charset val="1"/>
      </rPr>
      <t xml:space="preserve">73×10^9/L</t>
    </r>
    <r>
      <rPr>
        <sz val="10"/>
        <rFont val="Noto Sans CJK SC"/>
        <family val="2"/>
      </rPr>
      <t xml:space="preserve">増加し（</t>
    </r>
    <r>
      <rPr>
        <sz val="10"/>
        <rFont val="Arial"/>
        <family val="0"/>
        <charset val="1"/>
      </rPr>
      <t xml:space="preserve">P&lt;0.001</t>
    </r>
    <r>
      <rPr>
        <sz val="10"/>
        <rFont val="Noto Sans CJK SC"/>
        <family val="2"/>
      </rPr>
      <t xml:space="preserve">）、もう一方の群では</t>
    </r>
    <r>
      <rPr>
        <sz val="10"/>
        <rFont val="Arial"/>
        <family val="0"/>
        <charset val="1"/>
      </rPr>
      <t xml:space="preserve">80%</t>
    </r>
    <r>
      <rPr>
        <sz val="10"/>
        <rFont val="Noto Sans CJK SC"/>
        <family val="2"/>
      </rPr>
      <t xml:space="preserve">が血栓性微小血管症イベントフリー（血小板数の</t>
    </r>
    <r>
      <rPr>
        <sz val="10"/>
        <rFont val="Arial"/>
        <family val="0"/>
        <charset val="1"/>
      </rPr>
      <t xml:space="preserve">25%</t>
    </r>
    <r>
      <rPr>
        <sz val="10"/>
        <rFont val="Noto Sans CJK SC"/>
        <family val="2"/>
      </rPr>
      <t xml:space="preserve">を超える低下なし、血漿交換・輸注なし、透析の新規開始なし）に達した。透析を受けていた</t>
    </r>
    <r>
      <rPr>
        <sz val="10"/>
        <rFont val="Arial"/>
        <family val="0"/>
        <charset val="1"/>
      </rPr>
      <t xml:space="preserve">5</t>
    </r>
    <r>
      <rPr>
        <sz val="10"/>
        <rFont val="Noto Sans CJK SC"/>
        <family val="2"/>
      </rPr>
      <t xml:space="preserve">例中</t>
    </r>
    <r>
      <rPr>
        <sz val="10"/>
        <rFont val="Arial"/>
        <family val="0"/>
        <charset val="1"/>
      </rPr>
      <t xml:space="preserve">4</t>
    </r>
    <r>
      <rPr>
        <sz val="10"/>
        <rFont val="Noto Sans CJK SC"/>
        <family val="2"/>
      </rPr>
      <t xml:space="preserve">例が透析を離脱し、投与開始が早いほど推算</t>
    </r>
    <r>
      <rPr>
        <sz val="10"/>
        <rFont val="Arial"/>
        <family val="0"/>
        <charset val="1"/>
      </rPr>
      <t xml:space="preserve">GFR</t>
    </r>
    <r>
      <rPr>
        <sz val="10"/>
        <rFont val="Noto Sans CJK SC"/>
        <family val="2"/>
      </rPr>
      <t xml:space="preserve">の改善が大きく、観察期間中に髄膜炎菌感染は認められなかった。</t>
    </r>
  </si>
  <si>
    <r>
      <rPr>
        <sz val="10"/>
        <rFont val="Noto Sans CJK SC"/>
        <family val="2"/>
      </rPr>
      <t xml:space="preserve">薬の名前が出るカードのため注記する。エクリズマブの非典型溶血性尿毒症症候群に対する国内の承認・保険適用の状況は、本作成では添付文書で確認していないため未確認であり、取り込み側で </t>
    </r>
    <r>
      <rPr>
        <sz val="10"/>
        <rFont val="Arial"/>
        <family val="0"/>
        <charset val="1"/>
      </rPr>
      <t xml:space="preserve">PMDA </t>
    </r>
    <r>
      <rPr>
        <sz val="10"/>
        <rFont val="Noto Sans CJK SC"/>
        <family val="2"/>
      </rPr>
      <t xml:space="preserve">の添付文書による確認が必要。投与量は抄録で確認した範囲を超えるため記載していない。</t>
    </r>
  </si>
  <si>
    <t xml:space="preserve">KF-013</t>
  </si>
  <si>
    <r>
      <rPr>
        <sz val="10"/>
        <rFont val="Noto Sans CJK SC"/>
        <family val="2"/>
      </rPr>
      <t xml:space="preserve">慢性腎臓病</t>
    </r>
    <r>
      <rPr>
        <sz val="10"/>
        <rFont val="Arial"/>
        <family val="0"/>
        <charset val="1"/>
      </rPr>
      <t xml:space="preserve">&lt;CKD&gt;</t>
    </r>
  </si>
  <si>
    <r>
      <rPr>
        <sz val="10"/>
        <rFont val="Noto Sans CJK SC"/>
        <family val="2"/>
      </rPr>
      <t xml:space="preserve">慢性腎臓病（</t>
    </r>
    <r>
      <rPr>
        <sz val="10"/>
        <rFont val="Arial"/>
        <family val="0"/>
        <charset val="1"/>
      </rPr>
      <t xml:space="preserve">CKD</t>
    </r>
    <r>
      <rPr>
        <sz val="10"/>
        <rFont val="Noto Sans CJK SC"/>
        <family val="2"/>
      </rPr>
      <t xml:space="preserve">）は、腎障害を示す所見か </t>
    </r>
    <r>
      <rPr>
        <sz val="10"/>
        <rFont val="Arial"/>
        <family val="0"/>
        <charset val="1"/>
      </rPr>
      <t xml:space="preserve">GFR 60 mL/min/1.73m2 </t>
    </r>
    <r>
      <rPr>
        <sz val="10"/>
        <rFont val="Noto Sans CJK SC"/>
        <family val="2"/>
      </rPr>
      <t xml:space="preserve">未満のいずれかが</t>
    </r>
    <r>
      <rPr>
        <sz val="10"/>
        <rFont val="Arial"/>
        <family val="0"/>
        <charset val="1"/>
      </rPr>
      <t xml:space="preserve">3</t>
    </r>
    <r>
      <rPr>
        <sz val="10"/>
        <rFont val="Noto Sans CJK SC"/>
        <family val="2"/>
      </rPr>
      <t xml:space="preserve">か月を超えて続く状態であり、重症度は原因（</t>
    </r>
    <r>
      <rPr>
        <sz val="10"/>
        <rFont val="Arial"/>
        <family val="0"/>
        <charset val="1"/>
      </rPr>
      <t xml:space="preserve">C</t>
    </r>
    <r>
      <rPr>
        <sz val="10"/>
        <rFont val="Noto Sans CJK SC"/>
        <family val="2"/>
      </rPr>
      <t xml:space="preserve">）、</t>
    </r>
    <r>
      <rPr>
        <sz val="10"/>
        <rFont val="Arial"/>
        <family val="0"/>
        <charset val="1"/>
      </rPr>
      <t xml:space="preserve">GFR </t>
    </r>
    <r>
      <rPr>
        <sz val="10"/>
        <rFont val="Noto Sans CJK SC"/>
        <family val="2"/>
      </rPr>
      <t xml:space="preserve">区分（</t>
    </r>
    <r>
      <rPr>
        <sz val="10"/>
        <rFont val="Arial"/>
        <family val="0"/>
        <charset val="1"/>
      </rPr>
      <t xml:space="preserve">G</t>
    </r>
    <r>
      <rPr>
        <sz val="10"/>
        <rFont val="Noto Sans CJK SC"/>
        <family val="2"/>
      </rPr>
      <t xml:space="preserve">）、アルブミン尿区分（</t>
    </r>
    <r>
      <rPr>
        <sz val="10"/>
        <rFont val="Arial"/>
        <family val="0"/>
        <charset val="1"/>
      </rPr>
      <t xml:space="preserve">A</t>
    </r>
    <r>
      <rPr>
        <sz val="10"/>
        <rFont val="Noto Sans CJK SC"/>
        <family val="2"/>
      </rPr>
      <t xml:space="preserve">）の </t>
    </r>
    <r>
      <rPr>
        <sz val="10"/>
        <rFont val="Arial"/>
        <family val="0"/>
        <charset val="1"/>
      </rPr>
      <t xml:space="preserve">CGA </t>
    </r>
    <r>
      <rPr>
        <sz val="10"/>
        <rFont val="Noto Sans CJK SC"/>
        <family val="2"/>
      </rPr>
      <t xml:space="preserve">で表す。</t>
    </r>
    <r>
      <rPr>
        <sz val="10"/>
        <rFont val="Arial"/>
        <family val="0"/>
        <charset val="1"/>
      </rPr>
      <t xml:space="preserve">GFR </t>
    </r>
    <r>
      <rPr>
        <sz val="10"/>
        <rFont val="Noto Sans CJK SC"/>
        <family val="2"/>
      </rPr>
      <t xml:space="preserve">区分は </t>
    </r>
    <r>
      <rPr>
        <sz val="10"/>
        <rFont val="Arial"/>
        <family val="0"/>
        <charset val="1"/>
      </rPr>
      <t xml:space="preserve">G1 </t>
    </r>
    <r>
      <rPr>
        <sz val="10"/>
        <rFont val="Noto Sans CJK SC"/>
        <family val="2"/>
      </rPr>
      <t xml:space="preserve">が</t>
    </r>
    <r>
      <rPr>
        <sz val="10"/>
        <rFont val="Arial"/>
        <family val="0"/>
        <charset val="1"/>
      </rPr>
      <t xml:space="preserve">90</t>
    </r>
    <r>
      <rPr>
        <sz val="10"/>
        <rFont val="Noto Sans CJK SC"/>
        <family val="2"/>
      </rPr>
      <t xml:space="preserve">以上、</t>
    </r>
    <r>
      <rPr>
        <sz val="10"/>
        <rFont val="Arial"/>
        <family val="0"/>
        <charset val="1"/>
      </rPr>
      <t xml:space="preserve">G2 </t>
    </r>
    <r>
      <rPr>
        <sz val="10"/>
        <rFont val="Noto Sans CJK SC"/>
        <family val="2"/>
      </rPr>
      <t xml:space="preserve">が</t>
    </r>
    <r>
      <rPr>
        <sz val="10"/>
        <rFont val="Arial"/>
        <family val="0"/>
        <charset val="1"/>
      </rPr>
      <t xml:space="preserve">60</t>
    </r>
    <r>
      <rPr>
        <sz val="10"/>
        <rFont val="Noto Sans CJK SC"/>
        <family val="2"/>
      </rPr>
      <t xml:space="preserve">〜</t>
    </r>
    <r>
      <rPr>
        <sz val="10"/>
        <rFont val="Arial"/>
        <family val="0"/>
        <charset val="1"/>
      </rPr>
      <t xml:space="preserve">89</t>
    </r>
    <r>
      <rPr>
        <sz val="10"/>
        <rFont val="Noto Sans CJK SC"/>
        <family val="2"/>
      </rPr>
      <t xml:space="preserve">、</t>
    </r>
    <r>
      <rPr>
        <sz val="10"/>
        <rFont val="Arial"/>
        <family val="0"/>
        <charset val="1"/>
      </rPr>
      <t xml:space="preserve">G3a </t>
    </r>
    <r>
      <rPr>
        <sz val="10"/>
        <rFont val="Noto Sans CJK SC"/>
        <family val="2"/>
      </rPr>
      <t xml:space="preserve">が</t>
    </r>
    <r>
      <rPr>
        <sz val="10"/>
        <rFont val="Arial"/>
        <family val="0"/>
        <charset val="1"/>
      </rPr>
      <t xml:space="preserve">45</t>
    </r>
    <r>
      <rPr>
        <sz val="10"/>
        <rFont val="Noto Sans CJK SC"/>
        <family val="2"/>
      </rPr>
      <t xml:space="preserve">〜</t>
    </r>
    <r>
      <rPr>
        <sz val="10"/>
        <rFont val="Arial"/>
        <family val="0"/>
        <charset val="1"/>
      </rPr>
      <t xml:space="preserve">59</t>
    </r>
    <r>
      <rPr>
        <sz val="10"/>
        <rFont val="Noto Sans CJK SC"/>
        <family val="2"/>
      </rPr>
      <t xml:space="preserve">、</t>
    </r>
    <r>
      <rPr>
        <sz val="10"/>
        <rFont val="Arial"/>
        <family val="0"/>
        <charset val="1"/>
      </rPr>
      <t xml:space="preserve">G3b </t>
    </r>
    <r>
      <rPr>
        <sz val="10"/>
        <rFont val="Noto Sans CJK SC"/>
        <family val="2"/>
      </rPr>
      <t xml:space="preserve">が</t>
    </r>
    <r>
      <rPr>
        <sz val="10"/>
        <rFont val="Arial"/>
        <family val="0"/>
        <charset val="1"/>
      </rPr>
      <t xml:space="preserve">30</t>
    </r>
    <r>
      <rPr>
        <sz val="10"/>
        <rFont val="Noto Sans CJK SC"/>
        <family val="2"/>
      </rPr>
      <t xml:space="preserve">〜</t>
    </r>
    <r>
      <rPr>
        <sz val="10"/>
        <rFont val="Arial"/>
        <family val="0"/>
        <charset val="1"/>
      </rPr>
      <t xml:space="preserve">44</t>
    </r>
    <r>
      <rPr>
        <sz val="10"/>
        <rFont val="Noto Sans CJK SC"/>
        <family val="2"/>
      </rPr>
      <t xml:space="preserve">、</t>
    </r>
    <r>
      <rPr>
        <sz val="10"/>
        <rFont val="Arial"/>
        <family val="0"/>
        <charset val="1"/>
      </rPr>
      <t xml:space="preserve">G4 </t>
    </r>
    <r>
      <rPr>
        <sz val="10"/>
        <rFont val="Noto Sans CJK SC"/>
        <family val="2"/>
      </rPr>
      <t xml:space="preserve">が</t>
    </r>
    <r>
      <rPr>
        <sz val="10"/>
        <rFont val="Arial"/>
        <family val="0"/>
        <charset val="1"/>
      </rPr>
      <t xml:space="preserve">15</t>
    </r>
    <r>
      <rPr>
        <sz val="10"/>
        <rFont val="Noto Sans CJK SC"/>
        <family val="2"/>
      </rPr>
      <t xml:space="preserve">〜</t>
    </r>
    <r>
      <rPr>
        <sz val="10"/>
        <rFont val="Arial"/>
        <family val="0"/>
        <charset val="1"/>
      </rPr>
      <t xml:space="preserve">29</t>
    </r>
    <r>
      <rPr>
        <sz val="10"/>
        <rFont val="Noto Sans CJK SC"/>
        <family val="2"/>
      </rPr>
      <t xml:space="preserve">、</t>
    </r>
    <r>
      <rPr>
        <sz val="10"/>
        <rFont val="Arial"/>
        <family val="0"/>
        <charset val="1"/>
      </rPr>
      <t xml:space="preserve">G5 </t>
    </r>
    <r>
      <rPr>
        <sz val="10"/>
        <rFont val="Noto Sans CJK SC"/>
        <family val="2"/>
      </rPr>
      <t xml:space="preserve">が</t>
    </r>
    <r>
      <rPr>
        <sz val="10"/>
        <rFont val="Arial"/>
        <family val="0"/>
        <charset val="1"/>
      </rPr>
      <t xml:space="preserve">15</t>
    </r>
    <r>
      <rPr>
        <sz val="10"/>
        <rFont val="Noto Sans CJK SC"/>
        <family val="2"/>
      </rPr>
      <t xml:space="preserve">未満（</t>
    </r>
    <r>
      <rPr>
        <sz val="10"/>
        <rFont val="Arial"/>
        <family val="0"/>
        <charset val="1"/>
      </rPr>
      <t xml:space="preserve">mL/min/1.73m2</t>
    </r>
    <r>
      <rPr>
        <sz val="10"/>
        <rFont val="Noto Sans CJK SC"/>
        <family val="2"/>
      </rPr>
      <t xml:space="preserve">）、アルブミン尿区分は </t>
    </r>
    <r>
      <rPr>
        <sz val="10"/>
        <rFont val="Arial"/>
        <family val="0"/>
        <charset val="1"/>
      </rPr>
      <t xml:space="preserve">A1 </t>
    </r>
    <r>
      <rPr>
        <sz val="10"/>
        <rFont val="Noto Sans CJK SC"/>
        <family val="2"/>
      </rPr>
      <t xml:space="preserve">が</t>
    </r>
    <r>
      <rPr>
        <sz val="10"/>
        <rFont val="Arial"/>
        <family val="0"/>
        <charset val="1"/>
      </rPr>
      <t xml:space="preserve">30 mg/g </t>
    </r>
    <r>
      <rPr>
        <sz val="10"/>
        <rFont val="Noto Sans CJK SC"/>
        <family val="2"/>
      </rPr>
      <t xml:space="preserve">未満、</t>
    </r>
    <r>
      <rPr>
        <sz val="10"/>
        <rFont val="Arial"/>
        <family val="0"/>
        <charset val="1"/>
      </rPr>
      <t xml:space="preserve">A2 </t>
    </r>
    <r>
      <rPr>
        <sz val="10"/>
        <rFont val="Noto Sans CJK SC"/>
        <family val="2"/>
      </rPr>
      <t xml:space="preserve">が</t>
    </r>
    <r>
      <rPr>
        <sz val="10"/>
        <rFont val="Arial"/>
        <family val="0"/>
        <charset val="1"/>
      </rPr>
      <t xml:space="preserve">30</t>
    </r>
    <r>
      <rPr>
        <sz val="10"/>
        <rFont val="Noto Sans CJK SC"/>
        <family val="2"/>
      </rPr>
      <t xml:space="preserve">〜</t>
    </r>
    <r>
      <rPr>
        <sz val="10"/>
        <rFont val="Arial"/>
        <family val="0"/>
        <charset val="1"/>
      </rPr>
      <t xml:space="preserve">300 mg/g</t>
    </r>
    <r>
      <rPr>
        <sz val="10"/>
        <rFont val="Noto Sans CJK SC"/>
        <family val="2"/>
      </rPr>
      <t xml:space="preserve">、</t>
    </r>
    <r>
      <rPr>
        <sz val="10"/>
        <rFont val="Arial"/>
        <family val="0"/>
        <charset val="1"/>
      </rPr>
      <t xml:space="preserve">A3 </t>
    </r>
    <r>
      <rPr>
        <sz val="10"/>
        <rFont val="Noto Sans CJK SC"/>
        <family val="2"/>
      </rPr>
      <t xml:space="preserve">が</t>
    </r>
    <r>
      <rPr>
        <sz val="10"/>
        <rFont val="Arial"/>
        <family val="0"/>
        <charset val="1"/>
      </rPr>
      <t xml:space="preserve">300 mg/g </t>
    </r>
    <r>
      <rPr>
        <sz val="10"/>
        <rFont val="Noto Sans CJK SC"/>
        <family val="2"/>
      </rPr>
      <t xml:space="preserve">を超えるもので、</t>
    </r>
    <r>
      <rPr>
        <sz val="10"/>
        <rFont val="Arial"/>
        <family val="0"/>
        <charset val="1"/>
      </rPr>
      <t xml:space="preserve">GFR </t>
    </r>
    <r>
      <rPr>
        <sz val="10"/>
        <rFont val="Noto Sans CJK SC"/>
        <family val="2"/>
      </rPr>
      <t xml:space="preserve">が低くアルブミン尿が多いほど腎不全と心血管イベントのリスクが高いことがヒートマップで示される。</t>
    </r>
  </si>
  <si>
    <r>
      <rPr>
        <sz val="10"/>
        <rFont val="Noto Sans CJK SC"/>
        <family val="2"/>
      </rPr>
      <t xml:space="preserve">医学各論 Ⅷ</t>
    </r>
    <r>
      <rPr>
        <sz val="10"/>
        <rFont val="Arial"/>
        <family val="0"/>
        <charset val="1"/>
      </rPr>
      <t xml:space="preserve">-3-B</t>
    </r>
    <r>
      <rPr>
        <sz val="10"/>
        <rFont val="Noto Sans CJK SC"/>
        <family val="2"/>
      </rPr>
      <t xml:space="preserve">（慢性腎臓病</t>
    </r>
    <r>
      <rPr>
        <sz val="10"/>
        <rFont val="Arial"/>
        <family val="0"/>
        <charset val="1"/>
      </rPr>
      <t xml:space="preserve">&lt;CKD&gt;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</si>
  <si>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TBL-01-00-312 (id: Jlvnl8U)</t>
    </r>
  </si>
  <si>
    <r>
      <rPr>
        <sz val="10"/>
        <rFont val="Arial"/>
        <family val="0"/>
        <charset val="1"/>
      </rPr>
      <t xml:space="preserve">GFR </t>
    </r>
    <r>
      <rPr>
        <sz val="10"/>
        <rFont val="Noto Sans CJK SC"/>
        <family val="2"/>
      </rPr>
      <t xml:space="preserve">区分とアルブミン尿区分の数値はガイドラインの表から読み取った。日本の方式との違いは </t>
    </r>
    <r>
      <rPr>
        <sz val="10"/>
        <rFont val="Arial"/>
        <family val="0"/>
        <charset val="1"/>
      </rPr>
      <t xml:space="preserve">KF-014 </t>
    </r>
    <r>
      <rPr>
        <sz val="10"/>
        <rFont val="Noto Sans CJK SC"/>
        <family val="2"/>
      </rPr>
      <t xml:space="preserve">に分けた。</t>
    </r>
  </si>
  <si>
    <t xml:space="preserve">KF-014</t>
  </si>
  <si>
    <r>
      <rPr>
        <sz val="10"/>
        <rFont val="Noto Sans CJK SC"/>
        <family val="2"/>
      </rPr>
      <t xml:space="preserve">慢性腎臓病</t>
    </r>
    <r>
      <rPr>
        <sz val="10"/>
        <rFont val="Arial"/>
        <family val="0"/>
        <charset val="1"/>
      </rPr>
      <t xml:space="preserve">&lt;CKD&gt;</t>
    </r>
    <r>
      <rPr>
        <sz val="10"/>
        <rFont val="Noto Sans CJK SC"/>
        <family val="2"/>
      </rPr>
      <t xml:space="preserve">（日本の方式）</t>
    </r>
  </si>
  <si>
    <r>
      <rPr>
        <sz val="10"/>
        <rFont val="Noto Sans CJK SC"/>
        <family val="2"/>
      </rPr>
      <t xml:space="preserve">日本の診療では、</t>
    </r>
    <r>
      <rPr>
        <sz val="10"/>
        <rFont val="Arial"/>
        <family val="0"/>
        <charset val="1"/>
      </rPr>
      <t xml:space="preserve">CKD </t>
    </r>
    <r>
      <rPr>
        <sz val="10"/>
        <rFont val="Noto Sans CJK SC"/>
        <family val="2"/>
      </rPr>
      <t xml:space="preserve">は腎障害の所見（血液・尿の異常、画像、病理）か </t>
    </r>
    <r>
      <rPr>
        <sz val="10"/>
        <rFont val="Arial"/>
        <family val="0"/>
        <charset val="1"/>
      </rPr>
      <t xml:space="preserve">GFR 60 mL/min/1.73m2 </t>
    </r>
    <r>
      <rPr>
        <sz val="10"/>
        <rFont val="Noto Sans CJK SC"/>
        <family val="2"/>
      </rPr>
      <t xml:space="preserve">未満のいずれかが</t>
    </r>
    <r>
      <rPr>
        <sz val="10"/>
        <rFont val="Arial"/>
        <family val="0"/>
        <charset val="1"/>
      </rPr>
      <t xml:space="preserve">3</t>
    </r>
    <r>
      <rPr>
        <sz val="10"/>
        <rFont val="Noto Sans CJK SC"/>
        <family val="2"/>
      </rPr>
      <t xml:space="preserve">か月を超えて続くことと定義され、とくに蛋白尿</t>
    </r>
    <r>
      <rPr>
        <sz val="10"/>
        <rFont val="Arial"/>
        <family val="0"/>
        <charset val="1"/>
      </rPr>
      <t xml:space="preserve">0.15 g/gCr </t>
    </r>
    <r>
      <rPr>
        <sz val="10"/>
        <rFont val="Noto Sans CJK SC"/>
        <family val="2"/>
      </rPr>
      <t xml:space="preserve">以上（アルブミン尿</t>
    </r>
    <r>
      <rPr>
        <sz val="10"/>
        <rFont val="Arial"/>
        <family val="0"/>
        <charset val="1"/>
      </rPr>
      <t xml:space="preserve">30 mg/gCr </t>
    </r>
    <r>
      <rPr>
        <sz val="10"/>
        <rFont val="Noto Sans CJK SC"/>
        <family val="2"/>
      </rPr>
      <t xml:space="preserve">以上）が重要な所見とされる。重症度は原因・</t>
    </r>
    <r>
      <rPr>
        <sz val="10"/>
        <rFont val="Arial"/>
        <family val="0"/>
        <charset val="1"/>
      </rPr>
      <t xml:space="preserve">GFR </t>
    </r>
    <r>
      <rPr>
        <sz val="10"/>
        <rFont val="Noto Sans CJK SC"/>
        <family val="2"/>
      </rPr>
      <t xml:space="preserve">区分・蛋白尿（アルブミン尿）による </t>
    </r>
    <r>
      <rPr>
        <sz val="10"/>
        <rFont val="Arial"/>
        <family val="0"/>
        <charset val="1"/>
      </rPr>
      <t xml:space="preserve">CGA </t>
    </r>
    <r>
      <rPr>
        <sz val="10"/>
        <rFont val="Noto Sans CJK SC"/>
        <family val="2"/>
      </rPr>
      <t xml:space="preserve">分類で評価することが推奨され、</t>
    </r>
    <r>
      <rPr>
        <sz val="10"/>
        <rFont val="Arial"/>
        <family val="0"/>
        <charset val="1"/>
      </rPr>
      <t xml:space="preserve">GFR </t>
    </r>
    <r>
      <rPr>
        <sz val="10"/>
        <rFont val="Noto Sans CJK SC"/>
        <family val="2"/>
      </rPr>
      <t xml:space="preserve">の推算には日本人に合わせた式、</t>
    </r>
    <r>
      <rPr>
        <sz val="10"/>
        <rFont val="Arial"/>
        <family val="0"/>
        <charset val="1"/>
      </rPr>
      <t xml:space="preserve">eGFR = 194 × </t>
    </r>
    <r>
      <rPr>
        <sz val="10"/>
        <rFont val="Noto Sans CJK SC"/>
        <family val="2"/>
      </rPr>
      <t xml:space="preserve">クレアチニン</t>
    </r>
    <r>
      <rPr>
        <sz val="10"/>
        <rFont val="Arial"/>
        <family val="0"/>
        <charset val="1"/>
      </rPr>
      <t xml:space="preserve">^-1.094 × </t>
    </r>
    <r>
      <rPr>
        <sz val="10"/>
        <rFont val="Noto Sans CJK SC"/>
        <family val="2"/>
      </rPr>
      <t xml:space="preserve">年齢</t>
    </r>
    <r>
      <rPr>
        <sz val="10"/>
        <rFont val="Arial"/>
        <family val="0"/>
        <charset val="1"/>
      </rPr>
      <t xml:space="preserve">^-0.287</t>
    </r>
    <r>
      <rPr>
        <sz val="10"/>
        <rFont val="Noto Sans CJK SC"/>
        <family val="2"/>
      </rPr>
      <t xml:space="preserve">（女性は </t>
    </r>
    <r>
      <rPr>
        <sz val="10"/>
        <rFont val="Arial"/>
        <family val="0"/>
        <charset val="1"/>
      </rPr>
      <t xml:space="preserve">×0.739</t>
    </r>
    <r>
      <rPr>
        <sz val="10"/>
        <rFont val="Noto Sans CJK SC"/>
        <family val="2"/>
      </rPr>
      <t xml:space="preserve">）が用いられる。</t>
    </r>
  </si>
  <si>
    <t xml:space="preserve">SRC-640</t>
  </si>
  <si>
    <t xml:space="preserve">Japanese Society of Nephrology. Essential points from Evidence-based Clinical Practice Guidelines for Chronic Kidney Disease 2018. Clin Exp Nephrol. 2019;23(1):1-15</t>
  </si>
  <si>
    <t xml:space="preserve">10.1007/s10157-018-1648-1</t>
  </si>
  <si>
    <t xml:space="preserve">30506489</t>
  </si>
  <si>
    <r>
      <rPr>
        <sz val="10"/>
        <rFont val="Noto Sans CJK SC"/>
        <family val="2"/>
      </rPr>
      <t xml:space="preserve">蛋白尿の閾値と </t>
    </r>
    <r>
      <rPr>
        <sz val="10"/>
        <rFont val="Arial"/>
        <family val="0"/>
        <charset val="1"/>
      </rPr>
      <t xml:space="preserve">eGFR </t>
    </r>
    <r>
      <rPr>
        <sz val="10"/>
        <rFont val="Noto Sans CJK SC"/>
        <family val="2"/>
      </rPr>
      <t xml:space="preserve">の式はガイドライン要旨の本文から読み取った。本カードは</t>
    </r>
    <r>
      <rPr>
        <sz val="10"/>
        <rFont val="Arial"/>
        <family val="0"/>
        <charset val="1"/>
      </rPr>
      <t xml:space="preserve">2018</t>
    </r>
    <r>
      <rPr>
        <sz val="10"/>
        <rFont val="Noto Sans CJK SC"/>
        <family val="2"/>
      </rPr>
      <t xml:space="preserve">年版に基づく。</t>
    </r>
    <r>
      <rPr>
        <sz val="10"/>
        <rFont val="Arial"/>
        <family val="0"/>
        <charset val="1"/>
      </rPr>
      <t xml:space="preserve">2023</t>
    </r>
    <r>
      <rPr>
        <sz val="10"/>
        <rFont val="Noto Sans CJK SC"/>
        <family val="2"/>
      </rPr>
      <t xml:space="preserve">年版のガイドラインも公表されており、最新版との差異の確認は取り込み側に残る。</t>
    </r>
  </si>
  <si>
    <t xml:space="preserve">KF-015</t>
  </si>
  <si>
    <r>
      <rPr>
        <sz val="10"/>
        <rFont val="Arial"/>
        <family val="0"/>
        <charset val="1"/>
      </rPr>
      <t xml:space="preserve">CKD</t>
    </r>
    <r>
      <rPr>
        <sz val="10"/>
        <rFont val="Noto Sans CJK SC"/>
        <family val="2"/>
      </rPr>
      <t xml:space="preserve">の疫学</t>
    </r>
  </si>
  <si>
    <r>
      <rPr>
        <sz val="10"/>
        <rFont val="Arial"/>
        <family val="0"/>
        <charset val="1"/>
      </rPr>
      <t xml:space="preserve">2005</t>
    </r>
    <r>
      <rPr>
        <sz val="10"/>
        <rFont val="Noto Sans CJK SC"/>
        <family val="2"/>
      </rPr>
      <t xml:space="preserve">年の日本の健診データ（</t>
    </r>
    <r>
      <rPr>
        <sz val="10"/>
        <rFont val="Arial"/>
        <family val="0"/>
        <charset val="1"/>
      </rPr>
      <t xml:space="preserve">20</t>
    </r>
    <r>
      <rPr>
        <sz val="10"/>
        <rFont val="Noto Sans CJK SC"/>
        <family val="2"/>
      </rPr>
      <t xml:space="preserve">歳以上の</t>
    </r>
    <r>
      <rPr>
        <sz val="10"/>
        <rFont val="Arial"/>
        <family val="0"/>
        <charset val="1"/>
      </rPr>
      <t xml:space="preserve">574,024</t>
    </r>
    <r>
      <rPr>
        <sz val="10"/>
        <rFont val="Noto Sans CJK SC"/>
        <family val="2"/>
      </rPr>
      <t xml:space="preserve">人、</t>
    </r>
    <r>
      <rPr>
        <sz val="10"/>
        <rFont val="Arial"/>
        <family val="0"/>
        <charset val="1"/>
      </rPr>
      <t xml:space="preserve">11</t>
    </r>
    <r>
      <rPr>
        <sz val="10"/>
        <rFont val="Noto Sans CJK SC"/>
        <family val="2"/>
      </rPr>
      <t xml:space="preserve">都道府県）をもとに日本人の式で </t>
    </r>
    <r>
      <rPr>
        <sz val="10"/>
        <rFont val="Arial"/>
        <family val="0"/>
        <charset val="1"/>
      </rPr>
      <t xml:space="preserve">eGFR </t>
    </r>
    <r>
      <rPr>
        <sz val="10"/>
        <rFont val="Noto Sans CJK SC"/>
        <family val="2"/>
      </rPr>
      <t xml:space="preserve">を算出した推計では、</t>
    </r>
    <r>
      <rPr>
        <sz val="10"/>
        <rFont val="Arial"/>
        <family val="0"/>
        <charset val="1"/>
      </rPr>
      <t xml:space="preserve">CKD </t>
    </r>
    <r>
      <rPr>
        <sz val="10"/>
        <rFont val="Noto Sans CJK SC"/>
        <family val="2"/>
      </rPr>
      <t xml:space="preserve">の病期別有病率はステージ</t>
    </r>
    <r>
      <rPr>
        <sz val="10"/>
        <rFont val="Arial"/>
        <family val="0"/>
        <charset val="1"/>
      </rPr>
      <t xml:space="preserve">1</t>
    </r>
    <r>
      <rPr>
        <sz val="10"/>
        <rFont val="Noto Sans CJK SC"/>
        <family val="2"/>
      </rPr>
      <t xml:space="preserve">が</t>
    </r>
    <r>
      <rPr>
        <sz val="10"/>
        <rFont val="Arial"/>
        <family val="0"/>
        <charset val="1"/>
      </rPr>
      <t xml:space="preserve">0.6%</t>
    </r>
    <r>
      <rPr>
        <sz val="10"/>
        <rFont val="Noto Sans CJK SC"/>
        <family val="2"/>
      </rPr>
      <t xml:space="preserve">、ステージ</t>
    </r>
    <r>
      <rPr>
        <sz val="10"/>
        <rFont val="Arial"/>
        <family val="0"/>
        <charset val="1"/>
      </rPr>
      <t xml:space="preserve">2</t>
    </r>
    <r>
      <rPr>
        <sz val="10"/>
        <rFont val="Noto Sans CJK SC"/>
        <family val="2"/>
      </rPr>
      <t xml:space="preserve">が</t>
    </r>
    <r>
      <rPr>
        <sz val="10"/>
        <rFont val="Arial"/>
        <family val="0"/>
        <charset val="1"/>
      </rPr>
      <t xml:space="preserve">1.7%</t>
    </r>
    <r>
      <rPr>
        <sz val="10"/>
        <rFont val="Noto Sans CJK SC"/>
        <family val="2"/>
      </rPr>
      <t xml:space="preserve">、ステージ</t>
    </r>
    <r>
      <rPr>
        <sz val="10"/>
        <rFont val="Arial"/>
        <family val="0"/>
        <charset val="1"/>
      </rPr>
      <t xml:space="preserve">3</t>
    </r>
    <r>
      <rPr>
        <sz val="10"/>
        <rFont val="Noto Sans CJK SC"/>
        <family val="2"/>
      </rPr>
      <t xml:space="preserve">が</t>
    </r>
    <r>
      <rPr>
        <sz val="10"/>
        <rFont val="Arial"/>
        <family val="0"/>
        <charset val="1"/>
      </rPr>
      <t xml:space="preserve">10.4%</t>
    </r>
    <r>
      <rPr>
        <sz val="10"/>
        <rFont val="Noto Sans CJK SC"/>
        <family val="2"/>
      </rPr>
      <t xml:space="preserve">、ステージ</t>
    </r>
    <r>
      <rPr>
        <sz val="10"/>
        <rFont val="Arial"/>
        <family val="0"/>
        <charset val="1"/>
      </rPr>
      <t xml:space="preserve">4</t>
    </r>
    <r>
      <rPr>
        <sz val="10"/>
        <rFont val="Noto Sans CJK SC"/>
        <family val="2"/>
      </rPr>
      <t xml:space="preserve">と</t>
    </r>
    <r>
      <rPr>
        <sz val="10"/>
        <rFont val="Arial"/>
        <family val="0"/>
        <charset val="1"/>
      </rPr>
      <t xml:space="preserve">5</t>
    </r>
    <r>
      <rPr>
        <sz val="10"/>
        <rFont val="Noto Sans CJK SC"/>
        <family val="2"/>
      </rPr>
      <t xml:space="preserve">の合計が</t>
    </r>
    <r>
      <rPr>
        <sz val="10"/>
        <rFont val="Arial"/>
        <family val="0"/>
        <charset val="1"/>
      </rPr>
      <t xml:space="preserve">0.2%</t>
    </r>
    <r>
      <rPr>
        <sz val="10"/>
        <rFont val="Noto Sans CJK SC"/>
        <family val="2"/>
      </rPr>
      <t xml:space="preserve">で、全国の患者数の推計はステージ</t>
    </r>
    <r>
      <rPr>
        <sz val="10"/>
        <rFont val="Arial"/>
        <family val="0"/>
        <charset val="1"/>
      </rPr>
      <t xml:space="preserve">3</t>
    </r>
    <r>
      <rPr>
        <sz val="10"/>
        <rFont val="Noto Sans CJK SC"/>
        <family val="2"/>
      </rPr>
      <t xml:space="preserve">だけで</t>
    </r>
    <r>
      <rPr>
        <sz val="10"/>
        <rFont val="Arial"/>
        <family val="0"/>
        <charset val="1"/>
      </rPr>
      <t xml:space="preserve">1070</t>
    </r>
    <r>
      <rPr>
        <sz val="10"/>
        <rFont val="Noto Sans CJK SC"/>
        <family val="2"/>
      </rPr>
      <t xml:space="preserve">万人に達した。</t>
    </r>
    <r>
      <rPr>
        <sz val="10"/>
        <rFont val="Arial"/>
        <family val="0"/>
        <charset val="1"/>
      </rPr>
      <t xml:space="preserve">CKD </t>
    </r>
    <r>
      <rPr>
        <sz val="10"/>
        <rFont val="Noto Sans CJK SC"/>
        <family val="2"/>
      </rPr>
      <t xml:space="preserve">の大半は自覚症状に乏しいステージ</t>
    </r>
    <r>
      <rPr>
        <sz val="10"/>
        <rFont val="Arial"/>
        <family val="0"/>
        <charset val="1"/>
      </rPr>
      <t xml:space="preserve">3</t>
    </r>
    <r>
      <rPr>
        <sz val="10"/>
        <rFont val="Noto Sans CJK SC"/>
        <family val="2"/>
      </rPr>
      <t xml:space="preserve">が占める。</t>
    </r>
  </si>
  <si>
    <t xml:space="preserve">SRC-641</t>
  </si>
  <si>
    <t xml:space="preserve">Imai E, Horio M, Watanabe T, Iseki K, Yamagata K, Hara S, Ura N, Kiyohara Y, Moriyama T, Ando Y, Fujimoto S, Konta T, Yokoyama H, Makino H, Hishida A, et al. Prevalence of chronic kidney disease in the Japanese general population. Clin Exp Nephrol. 2009;13(6):621-630</t>
  </si>
  <si>
    <t xml:space="preserve">10.1007/s10157-009-0199-x</t>
  </si>
  <si>
    <t xml:space="preserve">19513802</t>
  </si>
  <si>
    <r>
      <rPr>
        <sz val="10"/>
        <rFont val="Arial"/>
        <family val="0"/>
        <charset val="1"/>
      </rPr>
      <t xml:space="preserve">2005</t>
    </r>
    <r>
      <rPr>
        <sz val="10"/>
        <rFont val="Noto Sans CJK SC"/>
        <family val="2"/>
      </rPr>
      <t xml:space="preserve">年の健診受診者に基づく推計であり、現在の有病率そのものではない。蛋白尿は試験紙法で評価され、ステージ</t>
    </r>
    <r>
      <rPr>
        <sz val="10"/>
        <rFont val="Arial"/>
        <family val="0"/>
        <charset val="1"/>
      </rPr>
      <t xml:space="preserve">1</t>
    </r>
    <r>
      <rPr>
        <sz val="10"/>
        <rFont val="Noto Sans CJK SC"/>
        <family val="2"/>
      </rPr>
      <t xml:space="preserve">と</t>
    </r>
    <r>
      <rPr>
        <sz val="10"/>
        <rFont val="Arial"/>
        <family val="0"/>
        <charset val="1"/>
      </rPr>
      <t xml:space="preserve">2</t>
    </r>
    <r>
      <rPr>
        <sz val="10"/>
        <rFont val="Noto Sans CJK SC"/>
        <family val="2"/>
      </rPr>
      <t xml:space="preserve">の分類は全受診者では行われていない。</t>
    </r>
  </si>
  <si>
    <t xml:space="preserve">KF-016</t>
  </si>
  <si>
    <r>
      <rPr>
        <sz val="10"/>
        <rFont val="Arial"/>
        <family val="0"/>
        <charset val="1"/>
      </rPr>
      <t xml:space="preserve">CKD</t>
    </r>
    <r>
      <rPr>
        <sz val="10"/>
        <rFont val="Noto Sans CJK SC"/>
        <family val="2"/>
      </rPr>
      <t xml:space="preserve">の進行抑制</t>
    </r>
  </si>
  <si>
    <r>
      <rPr>
        <sz val="10"/>
        <rFont val="Arial"/>
        <family val="0"/>
        <charset val="1"/>
      </rPr>
      <t xml:space="preserve">CKD </t>
    </r>
    <r>
      <rPr>
        <sz val="10"/>
        <rFont val="Noto Sans CJK SC"/>
        <family val="2"/>
      </rPr>
      <t xml:space="preserve">の進行抑制は、原因疾患の治療を土台として、血圧の管理、レニン・アンギオテンシン系阻害薬や </t>
    </r>
    <r>
      <rPr>
        <sz val="10"/>
        <rFont val="Arial"/>
        <family val="0"/>
        <charset val="1"/>
      </rPr>
      <t xml:space="preserve">SGLT2 </t>
    </r>
    <r>
      <rPr>
        <sz val="10"/>
        <rFont val="Noto Sans CJK SC"/>
        <family val="2"/>
      </rPr>
      <t xml:space="preserve">阻害薬などの腎保護的な薬物療法、血糖と脂質の管理、減塩や禁煙などの生活習慣の是正を、</t>
    </r>
    <r>
      <rPr>
        <sz val="10"/>
        <rFont val="Arial"/>
        <family val="0"/>
        <charset val="1"/>
      </rPr>
      <t xml:space="preserve">CGA </t>
    </r>
    <r>
      <rPr>
        <sz val="10"/>
        <rFont val="Noto Sans CJK SC"/>
        <family val="2"/>
      </rPr>
      <t xml:space="preserve">分類で評価したリスクの大きさに応じて組み合わせる包括的なアプローチで進め、モニタリングと専門医への紹介の要否もリスクに応じて判断する。</t>
    </r>
  </si>
  <si>
    <r>
      <rPr>
        <sz val="10"/>
        <rFont val="Noto Sans CJK SC"/>
        <family val="2"/>
      </rPr>
      <t xml:space="preserve">本カードは進行抑制の枠組みのみを扱い、個別の薬剤の効果の数値は </t>
    </r>
    <r>
      <rPr>
        <sz val="10"/>
        <rFont val="Arial"/>
        <family val="0"/>
        <charset val="1"/>
      </rPr>
      <t xml:space="preserve">SGLT2 </t>
    </r>
    <r>
      <rPr>
        <sz val="10"/>
        <rFont val="Noto Sans CJK SC"/>
        <family val="2"/>
      </rPr>
      <t xml:space="preserve">阻害薬（</t>
    </r>
    <r>
      <rPr>
        <sz val="10"/>
        <rFont val="Arial"/>
        <family val="0"/>
        <charset val="1"/>
      </rPr>
      <t xml:space="preserve">KF-018</t>
    </r>
    <r>
      <rPr>
        <sz val="10"/>
        <rFont val="Noto Sans CJK SC"/>
        <family val="2"/>
      </rPr>
      <t xml:space="preserve">）、</t>
    </r>
    <r>
      <rPr>
        <sz val="10"/>
        <rFont val="Arial"/>
        <family val="0"/>
        <charset val="1"/>
      </rPr>
      <t xml:space="preserve">RAS </t>
    </r>
    <r>
      <rPr>
        <sz val="10"/>
        <rFont val="Noto Sans CJK SC"/>
        <family val="2"/>
      </rPr>
      <t xml:space="preserve">阻害と高カリウム管理（</t>
    </r>
    <r>
      <rPr>
        <sz val="10"/>
        <rFont val="Arial"/>
        <family val="0"/>
        <charset val="1"/>
      </rPr>
      <t xml:space="preserve">KF-019</t>
    </r>
    <r>
      <rPr>
        <sz val="10"/>
        <rFont val="Noto Sans CJK SC"/>
        <family val="2"/>
      </rPr>
      <t xml:space="preserve">）、フィネレノン（</t>
    </r>
    <r>
      <rPr>
        <sz val="10"/>
        <rFont val="Arial"/>
        <family val="0"/>
        <charset val="1"/>
      </rPr>
      <t xml:space="preserve">KF-020</t>
    </r>
    <r>
      <rPr>
        <sz val="10"/>
        <rFont val="Noto Sans CJK SC"/>
        <family val="2"/>
      </rPr>
      <t xml:space="preserve">）に分けた。各薬剤の国内の承認状況は各カードの注記に委ねる。</t>
    </r>
  </si>
  <si>
    <t xml:space="preserve">KF-017</t>
  </si>
  <si>
    <r>
      <rPr>
        <sz val="10"/>
        <rFont val="Arial"/>
        <family val="0"/>
        <charset val="1"/>
      </rPr>
      <t xml:space="preserve">CKD</t>
    </r>
    <r>
      <rPr>
        <sz val="10"/>
        <rFont val="Noto Sans CJK SC"/>
        <family val="2"/>
      </rPr>
      <t xml:space="preserve">の降圧目標</t>
    </r>
  </si>
  <si>
    <r>
      <rPr>
        <sz val="10"/>
        <rFont val="Noto Sans CJK SC"/>
        <family val="2"/>
      </rPr>
      <t xml:space="preserve">日本のガイドラインでは、高血圧を伴う </t>
    </r>
    <r>
      <rPr>
        <sz val="10"/>
        <rFont val="Arial"/>
        <family val="0"/>
        <charset val="1"/>
      </rPr>
      <t xml:space="preserve">CKD </t>
    </r>
    <r>
      <rPr>
        <sz val="10"/>
        <rFont val="Noto Sans CJK SC"/>
        <family val="2"/>
      </rPr>
      <t xml:space="preserve">の降圧目標は</t>
    </r>
    <r>
      <rPr>
        <sz val="10"/>
        <rFont val="Arial"/>
        <family val="0"/>
        <charset val="1"/>
      </rPr>
      <t xml:space="preserve">75</t>
    </r>
    <r>
      <rPr>
        <sz val="10"/>
        <rFont val="Noto Sans CJK SC"/>
        <family val="2"/>
      </rPr>
      <t xml:space="preserve">歳未満では、糖尿病がある場合と、糖尿病がなく蛋白尿区分 </t>
    </r>
    <r>
      <rPr>
        <sz val="10"/>
        <rFont val="Arial"/>
        <family val="0"/>
        <charset val="1"/>
      </rPr>
      <t xml:space="preserve">A2 </t>
    </r>
    <r>
      <rPr>
        <sz val="10"/>
        <rFont val="Noto Sans CJK SC"/>
        <family val="2"/>
      </rPr>
      <t xml:space="preserve">または </t>
    </r>
    <r>
      <rPr>
        <sz val="10"/>
        <rFont val="Arial"/>
        <family val="0"/>
        <charset val="1"/>
      </rPr>
      <t xml:space="preserve">A3 </t>
    </r>
    <r>
      <rPr>
        <sz val="10"/>
        <rFont val="Noto Sans CJK SC"/>
        <family val="2"/>
      </rPr>
      <t xml:space="preserve">の場合は</t>
    </r>
    <r>
      <rPr>
        <sz val="10"/>
        <rFont val="Arial"/>
        <family val="0"/>
        <charset val="1"/>
      </rPr>
      <t xml:space="preserve">130/80 mmHg </t>
    </r>
    <r>
      <rPr>
        <sz val="10"/>
        <rFont val="Noto Sans CJK SC"/>
        <family val="2"/>
      </rPr>
      <t xml:space="preserve">未満、糖尿病がなく </t>
    </r>
    <r>
      <rPr>
        <sz val="10"/>
        <rFont val="Arial"/>
        <family val="0"/>
        <charset val="1"/>
      </rPr>
      <t xml:space="preserve">A1 </t>
    </r>
    <r>
      <rPr>
        <sz val="10"/>
        <rFont val="Noto Sans CJK SC"/>
        <family val="2"/>
      </rPr>
      <t xml:space="preserve">の場合は</t>
    </r>
    <r>
      <rPr>
        <sz val="10"/>
        <rFont val="Arial"/>
        <family val="0"/>
        <charset val="1"/>
      </rPr>
      <t xml:space="preserve">140/90 mmHg </t>
    </r>
    <r>
      <rPr>
        <sz val="10"/>
        <rFont val="Noto Sans CJK SC"/>
        <family val="2"/>
      </rPr>
      <t xml:space="preserve">未満が推奨される。</t>
    </r>
    <r>
      <rPr>
        <sz val="10"/>
        <rFont val="Arial"/>
        <family val="0"/>
        <charset val="1"/>
      </rPr>
      <t xml:space="preserve">75</t>
    </r>
    <r>
      <rPr>
        <sz val="10"/>
        <rFont val="Noto Sans CJK SC"/>
        <family val="2"/>
      </rPr>
      <t xml:space="preserve">歳以上では</t>
    </r>
    <r>
      <rPr>
        <sz val="10"/>
        <rFont val="Arial"/>
        <family val="0"/>
        <charset val="1"/>
      </rPr>
      <t xml:space="preserve">150/90 mmHg </t>
    </r>
    <r>
      <rPr>
        <sz val="10"/>
        <rFont val="Noto Sans CJK SC"/>
        <family val="2"/>
      </rPr>
      <t xml:space="preserve">未満が推奨され、降圧薬に忍容性があり有害事象がなければ</t>
    </r>
    <r>
      <rPr>
        <sz val="10"/>
        <rFont val="Arial"/>
        <family val="0"/>
        <charset val="1"/>
      </rPr>
      <t xml:space="preserve">140/90 mmHg </t>
    </r>
    <r>
      <rPr>
        <sz val="10"/>
        <rFont val="Noto Sans CJK SC"/>
        <family val="2"/>
      </rPr>
      <t xml:space="preserve">未満を目指す。いずれの年齢でも収縮期血圧を</t>
    </r>
    <r>
      <rPr>
        <sz val="10"/>
        <rFont val="Arial"/>
        <family val="0"/>
        <charset val="1"/>
      </rPr>
      <t xml:space="preserve">110 mmHg </t>
    </r>
    <r>
      <rPr>
        <sz val="10"/>
        <rFont val="Noto Sans CJK SC"/>
        <family val="2"/>
      </rPr>
      <t xml:space="preserve">未満に下げることは推奨されない。</t>
    </r>
  </si>
  <si>
    <r>
      <rPr>
        <sz val="10"/>
        <rFont val="Noto Sans CJK SC"/>
        <family val="2"/>
      </rPr>
      <t xml:space="preserve">目標値はガイドライン本文のステートメントから読み取った。推奨のレベルとグレードは病期と蛋白尿区分の組み合わせで異なるため、個別の表記は本文に委ねる。</t>
    </r>
    <r>
      <rPr>
        <sz val="10"/>
        <rFont val="Arial"/>
        <family val="0"/>
        <charset val="1"/>
      </rPr>
      <t xml:space="preserve">2018</t>
    </r>
    <r>
      <rPr>
        <sz val="10"/>
        <rFont val="Noto Sans CJK SC"/>
        <family val="2"/>
      </rPr>
      <t xml:space="preserve">年版に基づく。</t>
    </r>
  </si>
  <si>
    <t xml:space="preserve">KF-018</t>
  </si>
  <si>
    <r>
      <rPr>
        <sz val="10"/>
        <rFont val="Arial"/>
        <family val="0"/>
        <charset val="1"/>
      </rPr>
      <t xml:space="preserve">SGLT2</t>
    </r>
    <r>
      <rPr>
        <sz val="10"/>
        <rFont val="Noto Sans CJK SC"/>
        <family val="2"/>
      </rPr>
      <t xml:space="preserve">阻害薬（</t>
    </r>
    <r>
      <rPr>
        <sz val="10"/>
        <rFont val="Arial"/>
        <family val="0"/>
        <charset val="1"/>
      </rPr>
      <t xml:space="preserve">CKD</t>
    </r>
    <r>
      <rPr>
        <sz val="10"/>
        <rFont val="Noto Sans CJK SC"/>
        <family val="2"/>
      </rPr>
      <t xml:space="preserve">）</t>
    </r>
  </si>
  <si>
    <r>
      <rPr>
        <sz val="10"/>
        <rFont val="Arial"/>
        <family val="0"/>
        <charset val="1"/>
      </rPr>
      <t xml:space="preserve">SGLT2 </t>
    </r>
    <r>
      <rPr>
        <sz val="10"/>
        <rFont val="Noto Sans CJK SC"/>
        <family val="2"/>
      </rPr>
      <t xml:space="preserve">阻害薬エンパグリフロジンを検討した </t>
    </r>
    <r>
      <rPr>
        <sz val="10"/>
        <rFont val="Arial"/>
        <family val="0"/>
        <charset val="1"/>
      </rPr>
      <t xml:space="preserve">EMPA-KIDNEY </t>
    </r>
    <r>
      <rPr>
        <sz val="10"/>
        <rFont val="Noto Sans CJK SC"/>
        <family val="2"/>
      </rPr>
      <t xml:space="preserve">試験では、</t>
    </r>
    <r>
      <rPr>
        <sz val="10"/>
        <rFont val="Arial"/>
        <family val="0"/>
        <charset val="1"/>
      </rPr>
      <t xml:space="preserve">eGFR </t>
    </r>
    <r>
      <rPr>
        <sz val="10"/>
        <rFont val="Noto Sans CJK SC"/>
        <family val="2"/>
      </rPr>
      <t xml:space="preserve">が</t>
    </r>
    <r>
      <rPr>
        <sz val="10"/>
        <rFont val="Arial"/>
        <family val="0"/>
        <charset val="1"/>
      </rPr>
      <t xml:space="preserve">20</t>
    </r>
    <r>
      <rPr>
        <sz val="10"/>
        <rFont val="Noto Sans CJK SC"/>
        <family val="2"/>
      </rPr>
      <t xml:space="preserve">以上</t>
    </r>
    <r>
      <rPr>
        <sz val="10"/>
        <rFont val="Arial"/>
        <family val="0"/>
        <charset val="1"/>
      </rPr>
      <t xml:space="preserve">45</t>
    </r>
    <r>
      <rPr>
        <sz val="10"/>
        <rFont val="Noto Sans CJK SC"/>
        <family val="2"/>
      </rPr>
      <t xml:space="preserve">未満、または</t>
    </r>
    <r>
      <rPr>
        <sz val="10"/>
        <rFont val="Arial"/>
        <family val="0"/>
        <charset val="1"/>
      </rPr>
      <t xml:space="preserve">45</t>
    </r>
    <r>
      <rPr>
        <sz val="10"/>
        <rFont val="Noto Sans CJK SC"/>
        <family val="2"/>
      </rPr>
      <t xml:space="preserve">以上</t>
    </r>
    <r>
      <rPr>
        <sz val="10"/>
        <rFont val="Arial"/>
        <family val="0"/>
        <charset val="1"/>
      </rPr>
      <t xml:space="preserve">90</t>
    </r>
    <r>
      <rPr>
        <sz val="10"/>
        <rFont val="Noto Sans CJK SC"/>
        <family val="2"/>
      </rPr>
      <t xml:space="preserve">未満で尿中アルブミン・クレアチニン比</t>
    </r>
    <r>
      <rPr>
        <sz val="10"/>
        <rFont val="Arial"/>
        <family val="0"/>
        <charset val="1"/>
      </rPr>
      <t xml:space="preserve">200 mg/g </t>
    </r>
    <r>
      <rPr>
        <sz val="10"/>
        <rFont val="Noto Sans CJK SC"/>
        <family val="2"/>
      </rPr>
      <t xml:space="preserve">以上の </t>
    </r>
    <r>
      <rPr>
        <sz val="10"/>
        <rFont val="Arial"/>
        <family val="0"/>
        <charset val="1"/>
      </rPr>
      <t xml:space="preserve">CKD </t>
    </r>
    <r>
      <rPr>
        <sz val="10"/>
        <rFont val="Noto Sans CJK SC"/>
        <family val="2"/>
      </rPr>
      <t xml:space="preserve">患者</t>
    </r>
    <r>
      <rPr>
        <sz val="10"/>
        <rFont val="Arial"/>
        <family val="0"/>
        <charset val="1"/>
      </rPr>
      <t xml:space="preserve">6609</t>
    </r>
    <r>
      <rPr>
        <sz val="10"/>
        <rFont val="Noto Sans CJK SC"/>
        <family val="2"/>
      </rPr>
      <t xml:space="preserve">例を無作為化し、中央値</t>
    </r>
    <r>
      <rPr>
        <sz val="10"/>
        <rFont val="Arial"/>
        <family val="0"/>
        <charset val="1"/>
      </rPr>
      <t xml:space="preserve">2.0</t>
    </r>
    <r>
      <rPr>
        <sz val="10"/>
        <rFont val="Noto Sans CJK SC"/>
        <family val="2"/>
      </rPr>
      <t xml:space="preserve">年の追跡で、主要評価項目である腎疾患の進行か心血管死はエンパグリフロジン群</t>
    </r>
    <r>
      <rPr>
        <sz val="10"/>
        <rFont val="Arial"/>
        <family val="0"/>
        <charset val="1"/>
      </rPr>
      <t xml:space="preserve">13.1%</t>
    </r>
    <r>
      <rPr>
        <sz val="10"/>
        <rFont val="Noto Sans CJK SC"/>
        <family val="2"/>
      </rPr>
      <t xml:space="preserve">（</t>
    </r>
    <r>
      <rPr>
        <sz val="10"/>
        <rFont val="Arial"/>
        <family val="0"/>
        <charset val="1"/>
      </rPr>
      <t xml:space="preserve">432/3304</t>
    </r>
    <r>
      <rPr>
        <sz val="10"/>
        <rFont val="Noto Sans CJK SC"/>
        <family val="2"/>
      </rPr>
      <t xml:space="preserve">例）とプラセボ群</t>
    </r>
    <r>
      <rPr>
        <sz val="10"/>
        <rFont val="Arial"/>
        <family val="0"/>
        <charset val="1"/>
      </rPr>
      <t xml:space="preserve">16.9%</t>
    </r>
    <r>
      <rPr>
        <sz val="10"/>
        <rFont val="Noto Sans CJK SC"/>
        <family val="2"/>
      </rPr>
      <t xml:space="preserve">（</t>
    </r>
    <r>
      <rPr>
        <sz val="10"/>
        <rFont val="Arial"/>
        <family val="0"/>
        <charset val="1"/>
      </rPr>
      <t xml:space="preserve">558/3305</t>
    </r>
    <r>
      <rPr>
        <sz val="10"/>
        <rFont val="Noto Sans CJK SC"/>
        <family val="2"/>
      </rPr>
      <t xml:space="preserve">例）に発生した（ハザード比</t>
    </r>
    <r>
      <rPr>
        <sz val="10"/>
        <rFont val="Arial"/>
        <family val="0"/>
        <charset val="1"/>
      </rPr>
      <t xml:space="preserve">0.72</t>
    </r>
    <r>
      <rPr>
        <sz val="10"/>
        <rFont val="Noto Sans CJK SC"/>
        <family val="2"/>
      </rPr>
      <t xml:space="preserve">）。効果は糖尿病の有無にかかわらず一貫し、全入院の発生率もエンパグリフロジン群で低かった（ハザード比</t>
    </r>
    <r>
      <rPr>
        <sz val="10"/>
        <rFont val="Arial"/>
        <family val="0"/>
        <charset val="1"/>
      </rPr>
      <t xml:space="preserve">0.86</t>
    </r>
    <r>
      <rPr>
        <sz val="10"/>
        <rFont val="Noto Sans CJK SC"/>
        <family val="2"/>
      </rPr>
      <t xml:space="preserve">）。</t>
    </r>
  </si>
  <si>
    <t xml:space="preserve">SRC-642</t>
  </si>
  <si>
    <t xml:space="preserve">The EMPA-KIDNEY Collaborative Group. Empagliflozin in Patients with Chronic Kidney Disease. N Engl J Med. 2023;388(2):135-146</t>
  </si>
  <si>
    <t xml:space="preserve">10.1056/NEJMoa2204233</t>
  </si>
  <si>
    <t xml:space="preserve">36331190</t>
  </si>
  <si>
    <r>
      <rPr>
        <sz val="10"/>
        <rFont val="Noto Sans CJK SC"/>
        <family val="2"/>
      </rPr>
      <t xml:space="preserve">薬の名前が出るカードのため注記する。エンパグリフロジンの </t>
    </r>
    <r>
      <rPr>
        <sz val="10"/>
        <rFont val="Arial"/>
        <family val="0"/>
        <charset val="1"/>
      </rPr>
      <t xml:space="preserve">CKD </t>
    </r>
    <r>
      <rPr>
        <sz val="10"/>
        <rFont val="Noto Sans CJK SC"/>
        <family val="2"/>
      </rPr>
      <t xml:space="preserve">に対する国内の承認・保険適用の状況は、本作成では添付文書で確認していないため未確認であり、取り込み側で </t>
    </r>
    <r>
      <rPr>
        <sz val="10"/>
        <rFont val="Arial"/>
        <family val="0"/>
        <charset val="1"/>
      </rPr>
      <t xml:space="preserve">PMDA </t>
    </r>
    <r>
      <rPr>
        <sz val="10"/>
        <rFont val="Noto Sans CJK SC"/>
        <family val="2"/>
      </rPr>
      <t xml:space="preserve">の添付文書による確認が必要。</t>
    </r>
  </si>
  <si>
    <t xml:space="preserve">KF-019</t>
  </si>
  <si>
    <r>
      <rPr>
        <sz val="10"/>
        <rFont val="Arial"/>
        <family val="0"/>
        <charset val="1"/>
      </rPr>
      <t xml:space="preserve">RAS</t>
    </r>
    <r>
      <rPr>
        <sz val="10"/>
        <rFont val="Noto Sans CJK SC"/>
        <family val="2"/>
      </rPr>
      <t xml:space="preserve">阻害と高カリウム血症の管理</t>
    </r>
  </si>
  <si>
    <r>
      <rPr>
        <sz val="10"/>
        <rFont val="Noto Sans CJK SC"/>
        <family val="2"/>
      </rPr>
      <t xml:space="preserve">レニン・アンギオテンシン系阻害薬を使っている </t>
    </r>
    <r>
      <rPr>
        <sz val="10"/>
        <rFont val="Arial"/>
        <family val="0"/>
        <charset val="1"/>
      </rPr>
      <t xml:space="preserve">CKD </t>
    </r>
    <r>
      <rPr>
        <sz val="10"/>
        <rFont val="Noto Sans CJK SC"/>
        <family val="2"/>
      </rPr>
      <t xml:space="preserve">患者では高カリウム血症が阻害薬の継続を妨げる要因になるが、カリウム吸着薬パチロマーを検討した </t>
    </r>
    <r>
      <rPr>
        <sz val="10"/>
        <rFont val="Arial"/>
        <family val="0"/>
        <charset val="1"/>
      </rPr>
      <t xml:space="preserve">OPAL-HK </t>
    </r>
    <r>
      <rPr>
        <sz val="10"/>
        <rFont val="Noto Sans CJK SC"/>
        <family val="2"/>
      </rPr>
      <t xml:space="preserve">研究では、血清カリウム</t>
    </r>
    <r>
      <rPr>
        <sz val="10"/>
        <rFont val="Arial"/>
        <family val="0"/>
        <charset val="1"/>
      </rPr>
      <t xml:space="preserve">5.1</t>
    </r>
    <r>
      <rPr>
        <sz val="10"/>
        <rFont val="Noto Sans CJK SC"/>
        <family val="2"/>
      </rPr>
      <t xml:space="preserve">以上</t>
    </r>
    <r>
      <rPr>
        <sz val="10"/>
        <rFont val="Arial"/>
        <family val="0"/>
        <charset val="1"/>
      </rPr>
      <t xml:space="preserve">6.5</t>
    </r>
    <r>
      <rPr>
        <sz val="10"/>
        <rFont val="Noto Sans CJK SC"/>
        <family val="2"/>
      </rPr>
      <t xml:space="preserve">未満 </t>
    </r>
    <r>
      <rPr>
        <sz val="10"/>
        <rFont val="Arial"/>
        <family val="0"/>
        <charset val="1"/>
      </rPr>
      <t xml:space="preserve">mmol/L </t>
    </r>
    <r>
      <rPr>
        <sz val="10"/>
        <rFont val="Noto Sans CJK SC"/>
        <family val="2"/>
      </rPr>
      <t xml:space="preserve">の</t>
    </r>
    <r>
      <rPr>
        <sz val="10"/>
        <rFont val="Arial"/>
        <family val="0"/>
        <charset val="1"/>
      </rPr>
      <t xml:space="preserve">237</t>
    </r>
    <r>
      <rPr>
        <sz val="10"/>
        <rFont val="Noto Sans CJK SC"/>
        <family val="2"/>
      </rPr>
      <t xml:space="preserve">例で、</t>
    </r>
    <r>
      <rPr>
        <sz val="10"/>
        <rFont val="Arial"/>
        <family val="0"/>
        <charset val="1"/>
      </rPr>
      <t xml:space="preserve">4</t>
    </r>
    <r>
      <rPr>
        <sz val="10"/>
        <rFont val="Noto Sans CJK SC"/>
        <family val="2"/>
      </rPr>
      <t xml:space="preserve">週間の投与により血清カリウムが平均</t>
    </r>
    <r>
      <rPr>
        <sz val="10"/>
        <rFont val="Arial"/>
        <family val="0"/>
        <charset val="1"/>
      </rPr>
      <t xml:space="preserve">1.01 mmol/L</t>
    </r>
    <r>
      <rPr>
        <sz val="10"/>
        <rFont val="Noto Sans CJK SC"/>
        <family val="2"/>
      </rPr>
      <t xml:space="preserve">低下し、</t>
    </r>
    <r>
      <rPr>
        <sz val="10"/>
        <rFont val="Arial"/>
        <family val="0"/>
        <charset val="1"/>
      </rPr>
      <t xml:space="preserve">76%</t>
    </r>
    <r>
      <rPr>
        <sz val="10"/>
        <rFont val="Noto Sans CJK SC"/>
        <family val="2"/>
      </rPr>
      <t xml:space="preserve">が目標域（</t>
    </r>
    <r>
      <rPr>
        <sz val="10"/>
        <rFont val="Arial"/>
        <family val="0"/>
        <charset val="1"/>
      </rPr>
      <t xml:space="preserve">3.8</t>
    </r>
    <r>
      <rPr>
        <sz val="10"/>
        <rFont val="Noto Sans CJK SC"/>
        <family val="2"/>
      </rPr>
      <t xml:space="preserve">以上</t>
    </r>
    <r>
      <rPr>
        <sz val="10"/>
        <rFont val="Arial"/>
        <family val="0"/>
        <charset val="1"/>
      </rPr>
      <t xml:space="preserve">5.1</t>
    </r>
    <r>
      <rPr>
        <sz val="10"/>
        <rFont val="Noto Sans CJK SC"/>
        <family val="2"/>
      </rPr>
      <t xml:space="preserve">未満 </t>
    </r>
    <r>
      <rPr>
        <sz val="10"/>
        <rFont val="Arial"/>
        <family val="0"/>
        <charset val="1"/>
      </rPr>
      <t xml:space="preserve">mmol/L</t>
    </r>
    <r>
      <rPr>
        <sz val="10"/>
        <rFont val="Noto Sans CJK SC"/>
        <family val="2"/>
      </rPr>
      <t xml:space="preserve">）に達した。その後の離脱期では、パチロマーを続けた群よりプラセボに切り替えた群で血清カリウムの再上昇が大きかった。</t>
    </r>
  </si>
  <si>
    <t xml:space="preserve">SRC-643</t>
  </si>
  <si>
    <t xml:space="preserve">Weir MR, Bakris GL, Bushinsky DA, Mayo MR, Garza D, Stasiv Y, Wittes J, Christ-Schmidt H, Berman L, Pitt B; OPAL-HK Investigators. Patiromer in Patients with Kidney Disease and Hyperkalemia Receiving RAAS Inhibitors. N Engl J Med. 2015;372(3):211-221</t>
  </si>
  <si>
    <t xml:space="preserve">10.1056/NEJMoa1410853</t>
  </si>
  <si>
    <t xml:space="preserve">25415805</t>
  </si>
  <si>
    <r>
      <rPr>
        <sz val="10"/>
        <rFont val="Noto Sans CJK SC"/>
        <family val="2"/>
      </rPr>
      <t xml:space="preserve">薬の名前が出るカードのため注記する。パチロマーの国内の承認・保険適用の状況は未確認であり、取り込み側で </t>
    </r>
    <r>
      <rPr>
        <sz val="10"/>
        <rFont val="Arial"/>
        <family val="0"/>
        <charset val="1"/>
      </rPr>
      <t xml:space="preserve">PMDA </t>
    </r>
    <r>
      <rPr>
        <sz val="10"/>
        <rFont val="Noto Sans CJK SC"/>
        <family val="2"/>
      </rPr>
      <t xml:space="preserve">の添付文書による確認が必要。初期治療期は対照のない単群の評価であり、数値はその範囲のものである。</t>
    </r>
  </si>
  <si>
    <t xml:space="preserve">KF-020</t>
  </si>
  <si>
    <t xml:space="preserve">フィネレノン</t>
  </si>
  <si>
    <r>
      <rPr>
        <sz val="10"/>
        <rFont val="Arial"/>
        <family val="0"/>
        <charset val="1"/>
      </rPr>
      <t xml:space="preserve">2</t>
    </r>
    <r>
      <rPr>
        <sz val="10"/>
        <rFont val="Noto Sans CJK SC"/>
        <family val="2"/>
      </rPr>
      <t xml:space="preserve">型糖尿病を伴う </t>
    </r>
    <r>
      <rPr>
        <sz val="10"/>
        <rFont val="Arial"/>
        <family val="0"/>
        <charset val="1"/>
      </rPr>
      <t xml:space="preserve">CKD </t>
    </r>
    <r>
      <rPr>
        <sz val="10"/>
        <rFont val="Noto Sans CJK SC"/>
        <family val="2"/>
      </rPr>
      <t xml:space="preserve">患者</t>
    </r>
    <r>
      <rPr>
        <sz val="10"/>
        <rFont val="Arial"/>
        <family val="0"/>
        <charset val="1"/>
      </rPr>
      <t xml:space="preserve">5734</t>
    </r>
    <r>
      <rPr>
        <sz val="10"/>
        <rFont val="Noto Sans CJK SC"/>
        <family val="2"/>
      </rPr>
      <t xml:space="preserve">例を、最大用量のレニン・アンギオテンシン系阻害薬に加えて非ステロイド性ミネラルコルチコイド受容体拮抗薬フィネレノンかプラセボに割り付けた </t>
    </r>
    <r>
      <rPr>
        <sz val="10"/>
        <rFont val="Arial"/>
        <family val="0"/>
        <charset val="1"/>
      </rPr>
      <t xml:space="preserve">FIDELIO-DKD </t>
    </r>
    <r>
      <rPr>
        <sz val="10"/>
        <rFont val="Noto Sans CJK SC"/>
        <family val="2"/>
      </rPr>
      <t xml:space="preserve">試験では、中央値</t>
    </r>
    <r>
      <rPr>
        <sz val="10"/>
        <rFont val="Arial"/>
        <family val="0"/>
        <charset val="1"/>
      </rPr>
      <t xml:space="preserve">2.6</t>
    </r>
    <r>
      <rPr>
        <sz val="10"/>
        <rFont val="Noto Sans CJK SC"/>
        <family val="2"/>
      </rPr>
      <t xml:space="preserve">年の追跡で、主要腎複合評価項目（腎不全、</t>
    </r>
    <r>
      <rPr>
        <sz val="10"/>
        <rFont val="Arial"/>
        <family val="0"/>
        <charset val="1"/>
      </rPr>
      <t xml:space="preserve">eGFR </t>
    </r>
    <r>
      <rPr>
        <sz val="10"/>
        <rFont val="Noto Sans CJK SC"/>
        <family val="2"/>
      </rPr>
      <t xml:space="preserve">の</t>
    </r>
    <r>
      <rPr>
        <sz val="10"/>
        <rFont val="Arial"/>
        <family val="0"/>
        <charset val="1"/>
      </rPr>
      <t xml:space="preserve">40%</t>
    </r>
    <r>
      <rPr>
        <sz val="10"/>
        <rFont val="Noto Sans CJK SC"/>
        <family val="2"/>
      </rPr>
      <t xml:space="preserve">以上の持続的な低下、腎臓死）はフィネレノン群</t>
    </r>
    <r>
      <rPr>
        <sz val="10"/>
        <rFont val="Arial"/>
        <family val="0"/>
        <charset val="1"/>
      </rPr>
      <t xml:space="preserve">17.8%</t>
    </r>
    <r>
      <rPr>
        <sz val="10"/>
        <rFont val="Noto Sans CJK SC"/>
        <family val="2"/>
      </rPr>
      <t xml:space="preserve">（</t>
    </r>
    <r>
      <rPr>
        <sz val="10"/>
        <rFont val="Arial"/>
        <family val="0"/>
        <charset val="1"/>
      </rPr>
      <t xml:space="preserve">504/2833</t>
    </r>
    <r>
      <rPr>
        <sz val="10"/>
        <rFont val="Noto Sans CJK SC"/>
        <family val="2"/>
      </rPr>
      <t xml:space="preserve">例）とプラセボ群</t>
    </r>
    <r>
      <rPr>
        <sz val="10"/>
        <rFont val="Arial"/>
        <family val="0"/>
        <charset val="1"/>
      </rPr>
      <t xml:space="preserve">21.1%</t>
    </r>
    <r>
      <rPr>
        <sz val="10"/>
        <rFont val="Noto Sans CJK SC"/>
        <family val="2"/>
      </rPr>
      <t xml:space="preserve">（</t>
    </r>
    <r>
      <rPr>
        <sz val="10"/>
        <rFont val="Arial"/>
        <family val="0"/>
        <charset val="1"/>
      </rPr>
      <t xml:space="preserve">600/2841</t>
    </r>
    <r>
      <rPr>
        <sz val="10"/>
        <rFont val="Noto Sans CJK SC"/>
        <family val="2"/>
      </rPr>
      <t xml:space="preserve">例）に発生した（ハザード比</t>
    </r>
    <r>
      <rPr>
        <sz val="10"/>
        <rFont val="Arial"/>
        <family val="0"/>
        <charset val="1"/>
      </rPr>
      <t xml:space="preserve">0.82</t>
    </r>
    <r>
      <rPr>
        <sz val="10"/>
        <rFont val="Noto Sans CJK SC"/>
        <family val="2"/>
      </rPr>
      <t xml:space="preserve">）。高カリウム血症はフィネレノン群に多く（</t>
    </r>
    <r>
      <rPr>
        <sz val="10"/>
        <rFont val="Arial"/>
        <family val="0"/>
        <charset val="1"/>
      </rPr>
      <t xml:space="preserve">18.3%</t>
    </r>
    <r>
      <rPr>
        <sz val="10"/>
        <rFont val="Noto Sans CJK SC"/>
        <family val="2"/>
      </rPr>
      <t xml:space="preserve">対</t>
    </r>
    <r>
      <rPr>
        <sz val="10"/>
        <rFont val="Arial"/>
        <family val="0"/>
        <charset val="1"/>
      </rPr>
      <t xml:space="preserve">9.0%</t>
    </r>
    <r>
      <rPr>
        <sz val="10"/>
        <rFont val="Noto Sans CJK SC"/>
        <family val="2"/>
      </rPr>
      <t xml:space="preserve">）、高カリウム血症による中止は</t>
    </r>
    <r>
      <rPr>
        <sz val="10"/>
        <rFont val="Arial"/>
        <family val="0"/>
        <charset val="1"/>
      </rPr>
      <t xml:space="preserve">2.3%</t>
    </r>
    <r>
      <rPr>
        <sz val="10"/>
        <rFont val="Noto Sans CJK SC"/>
        <family val="2"/>
      </rPr>
      <t xml:space="preserve">と</t>
    </r>
    <r>
      <rPr>
        <sz val="10"/>
        <rFont val="Arial"/>
        <family val="0"/>
        <charset val="1"/>
      </rPr>
      <t xml:space="preserve">0.9%</t>
    </r>
    <r>
      <rPr>
        <sz val="10"/>
        <rFont val="Noto Sans CJK SC"/>
        <family val="2"/>
      </rPr>
      <t xml:space="preserve">だった。</t>
    </r>
  </si>
  <si>
    <t xml:space="preserve">SRC-644</t>
  </si>
  <si>
    <t xml:space="preserve">Bakris GL, Agarwal R, Anker SD, Pitt B, Ruilope LM, Rossing P, Kolkhof P, Nowack C, Schloemer P, Joseph A, Filippatos G; FIDELIO-DKD Investigators. Effect of Finerenone on Chronic Kidney Disease Outcomes in Type 2 Diabetes. N Engl J Med. 2020;383(23):2219-2229</t>
  </si>
  <si>
    <t xml:space="preserve">10.1056/NEJMoa2025845</t>
  </si>
  <si>
    <t xml:space="preserve">33264825</t>
  </si>
  <si>
    <r>
      <rPr>
        <sz val="10"/>
        <rFont val="Noto Sans CJK SC"/>
        <family val="2"/>
      </rPr>
      <t xml:space="preserve">薬の名前が出るカードのため注記する。フィネレノンの </t>
    </r>
    <r>
      <rPr>
        <sz val="10"/>
        <rFont val="Arial"/>
        <family val="0"/>
        <charset val="1"/>
      </rPr>
      <t xml:space="preserve">CKD </t>
    </r>
    <r>
      <rPr>
        <sz val="10"/>
        <rFont val="Noto Sans CJK SC"/>
        <family val="2"/>
      </rPr>
      <t xml:space="preserve">に対する国内の承認・保険適用の状況は、本作成では添付文書で確認していないため未確認であり、取り込み側で </t>
    </r>
    <r>
      <rPr>
        <sz val="10"/>
        <rFont val="Arial"/>
        <family val="0"/>
        <charset val="1"/>
      </rPr>
      <t xml:space="preserve">PMDA </t>
    </r>
    <r>
      <rPr>
        <sz val="10"/>
        <rFont val="Noto Sans CJK SC"/>
        <family val="2"/>
      </rPr>
      <t xml:space="preserve">の添付文書による確認が必要。本カードは糖尿病そのものではなく腎保護の追加治療に限った。</t>
    </r>
  </si>
  <si>
    <t xml:space="preserve">KF-021</t>
  </si>
  <si>
    <t xml:space="preserve">腎性貧血</t>
  </si>
  <si>
    <t xml:space="preserve">腎性貧血は、慢性腎臓病の進行に伴って腎臓でのエリスロポエチン産生が低下して生じる貧血であり、診断にあたっては鉄欠乏をはじめとする他の貧血の原因を鑑別したうえで、慢性腎臓病に伴うものと判断する。鉄の状態はフェリチンとトランスフェリン飽和度で評価する。</t>
  </si>
  <si>
    <r>
      <rPr>
        <sz val="10"/>
        <rFont val="Noto Sans CJK SC"/>
        <family val="2"/>
      </rPr>
      <t xml:space="preserve">医学各論 Ⅷ</t>
    </r>
    <r>
      <rPr>
        <sz val="10"/>
        <rFont val="Arial"/>
        <family val="0"/>
        <charset val="1"/>
      </rPr>
      <t xml:space="preserve">-3-C-①</t>
    </r>
    <r>
      <rPr>
        <sz val="10"/>
        <rFont val="Noto Sans CJK SC"/>
        <family val="2"/>
      </rPr>
      <t xml:space="preserve">（腎性貧血、</t>
    </r>
    <r>
      <rPr>
        <sz val="10"/>
        <rFont val="Arial"/>
        <family val="0"/>
        <charset val="1"/>
      </rPr>
      <t xml:space="preserve">a</t>
    </r>
    <r>
      <rPr>
        <sz val="10"/>
        <rFont val="Noto Sans CJK SC"/>
        <family val="2"/>
      </rPr>
      <t xml:space="preserve">）</t>
    </r>
  </si>
  <si>
    <t xml:space="preserve">SRC-649</t>
  </si>
  <si>
    <t xml:space="preserve">Yamamoto H, Nishi S, Tomo T, et al. 2015 Japanese Society for Dialysis Therapy: Guidelines for Renal Anemia in Chronic Kidney Disease. Renal Replacement Therapy. 2017;3:36</t>
  </si>
  <si>
    <t xml:space="preserve">10.1186/s41100-017-0114-y</t>
  </si>
  <si>
    <r>
      <rPr>
        <sz val="10"/>
        <rFont val="Noto Sans CJK SC"/>
        <family val="2"/>
      </rPr>
      <t xml:space="preserve">診断の参考となるヘモグロビン値の具体的な線引きは、出典（</t>
    </r>
    <r>
      <rPr>
        <sz val="10"/>
        <rFont val="Arial"/>
        <family val="0"/>
        <charset val="1"/>
      </rPr>
      <t xml:space="preserve">2015</t>
    </r>
    <r>
      <rPr>
        <sz val="10"/>
        <rFont val="Noto Sans CJK SC"/>
        <family val="2"/>
      </rPr>
      <t xml:space="preserve">年版ガイドライン）の該当箇所を本セッションで確認できなかったため、主張文に数値を含めていない。出典論文の</t>
    </r>
    <r>
      <rPr>
        <sz val="10"/>
        <rFont val="Arial"/>
        <family val="0"/>
        <charset val="1"/>
      </rPr>
      <t xml:space="preserve">PMID</t>
    </r>
    <r>
      <rPr>
        <sz val="10"/>
        <rFont val="Noto Sans CJK SC"/>
        <family val="2"/>
      </rPr>
      <t xml:space="preserve">は</t>
    </r>
    <r>
      <rPr>
        <sz val="10"/>
        <rFont val="Arial"/>
        <family val="0"/>
        <charset val="1"/>
      </rPr>
      <t xml:space="preserve">PubMed</t>
    </r>
    <r>
      <rPr>
        <sz val="10"/>
        <rFont val="Noto Sans CJK SC"/>
        <family val="2"/>
      </rPr>
      <t xml:space="preserve">で確認できず </t>
    </r>
    <r>
      <rPr>
        <sz val="10"/>
        <rFont val="Arial"/>
        <family val="0"/>
        <charset val="1"/>
      </rPr>
      <t xml:space="preserve">null </t>
    </r>
    <r>
      <rPr>
        <sz val="10"/>
        <rFont val="Noto Sans CJK SC"/>
        <family val="2"/>
      </rPr>
      <t xml:space="preserve">とした。</t>
    </r>
  </si>
  <si>
    <t xml:space="preserve">KF-022</t>
  </si>
  <si>
    <r>
      <rPr>
        <sz val="10"/>
        <rFont val="Noto Sans CJK SC"/>
        <family val="2"/>
      </rPr>
      <t xml:space="preserve">腎性貧血の治療では、赤血球造血刺激因子製剤を用い、鉄欠乏があれば鉄を補充する。血液透析患者ではヘモグロビン</t>
    </r>
    <r>
      <rPr>
        <sz val="10"/>
        <rFont val="Arial"/>
        <family val="0"/>
        <charset val="1"/>
      </rPr>
      <t xml:space="preserve">10 g/dL</t>
    </r>
    <r>
      <rPr>
        <sz val="10"/>
        <rFont val="Noto Sans CJK SC"/>
        <family val="2"/>
      </rPr>
      <t xml:space="preserve">未満で治療開始を検討し、維持目標は</t>
    </r>
    <r>
      <rPr>
        <sz val="10"/>
        <rFont val="Arial"/>
        <family val="0"/>
        <charset val="1"/>
      </rPr>
      <t xml:space="preserve">10</t>
    </r>
    <r>
      <rPr>
        <sz val="10"/>
        <rFont val="Noto Sans CJK SC"/>
        <family val="2"/>
      </rPr>
      <t xml:space="preserve">〜</t>
    </r>
    <r>
      <rPr>
        <sz val="10"/>
        <rFont val="Arial"/>
        <family val="0"/>
        <charset val="1"/>
      </rPr>
      <t xml:space="preserve">12 g/dL</t>
    </r>
    <r>
      <rPr>
        <sz val="10"/>
        <rFont val="Noto Sans CJK SC"/>
        <family val="2"/>
      </rPr>
      <t xml:space="preserve">とする。保存期および腹膜透析の患者では</t>
    </r>
    <r>
      <rPr>
        <sz val="10"/>
        <rFont val="Arial"/>
        <family val="0"/>
        <charset val="1"/>
      </rPr>
      <t xml:space="preserve">11 g/dL</t>
    </r>
    <r>
      <rPr>
        <sz val="10"/>
        <rFont val="Noto Sans CJK SC"/>
        <family val="2"/>
      </rPr>
      <t xml:space="preserve">未満で開始を検討し、目標は</t>
    </r>
    <r>
      <rPr>
        <sz val="10"/>
        <rFont val="Arial"/>
        <family val="0"/>
        <charset val="1"/>
      </rPr>
      <t xml:space="preserve">11</t>
    </r>
    <r>
      <rPr>
        <sz val="10"/>
        <rFont val="Noto Sans CJK SC"/>
        <family val="2"/>
      </rPr>
      <t xml:space="preserve">〜</t>
    </r>
    <r>
      <rPr>
        <sz val="10"/>
        <rFont val="Arial"/>
        <family val="0"/>
        <charset val="1"/>
      </rPr>
      <t xml:space="preserve">13 g/dL</t>
    </r>
    <r>
      <rPr>
        <sz val="10"/>
        <rFont val="Noto Sans CJK SC"/>
        <family val="2"/>
      </rPr>
      <t xml:space="preserve">とするが、重篤な心血管合併症がある保存期患者では</t>
    </r>
    <r>
      <rPr>
        <sz val="10"/>
        <rFont val="Arial"/>
        <family val="0"/>
        <charset val="1"/>
      </rPr>
      <t xml:space="preserve">12 g/dL</t>
    </r>
    <r>
      <rPr>
        <sz val="10"/>
        <rFont val="Noto Sans CJK SC"/>
        <family val="2"/>
      </rPr>
      <t xml:space="preserve">を超えた場合に減量や休薬を考慮する。</t>
    </r>
  </si>
  <si>
    <r>
      <rPr>
        <sz val="10"/>
        <rFont val="Noto Sans CJK SC"/>
        <family val="2"/>
      </rPr>
      <t xml:space="preserve">薬剤（赤血球造血刺激因子製剤・鉄剤）の国内の承認・保険適用の詳細は、本セッションでは添付文書で確認していない（出典は日本の診療を前提とする国内ガイドラインである）。出典論文の</t>
    </r>
    <r>
      <rPr>
        <sz val="10"/>
        <rFont val="Arial"/>
        <family val="0"/>
        <charset val="1"/>
      </rPr>
      <t xml:space="preserve">PMID</t>
    </r>
    <r>
      <rPr>
        <sz val="10"/>
        <rFont val="Noto Sans CJK SC"/>
        <family val="2"/>
      </rPr>
      <t xml:space="preserve">は</t>
    </r>
    <r>
      <rPr>
        <sz val="10"/>
        <rFont val="Arial"/>
        <family val="0"/>
        <charset val="1"/>
      </rPr>
      <t xml:space="preserve">PubMed</t>
    </r>
    <r>
      <rPr>
        <sz val="10"/>
        <rFont val="Noto Sans CJK SC"/>
        <family val="2"/>
      </rPr>
      <t xml:space="preserve">で確認できず </t>
    </r>
    <r>
      <rPr>
        <sz val="10"/>
        <rFont val="Arial"/>
        <family val="0"/>
        <charset val="1"/>
      </rPr>
      <t xml:space="preserve">null </t>
    </r>
    <r>
      <rPr>
        <sz val="10"/>
        <rFont val="Noto Sans CJK SC"/>
        <family val="2"/>
      </rPr>
      <t xml:space="preserve">とした。</t>
    </r>
  </si>
  <si>
    <t xml:space="preserve">KF-023</t>
  </si>
  <si>
    <r>
      <rPr>
        <sz val="10"/>
        <rFont val="Noto Sans CJK SC"/>
        <family val="2"/>
      </rPr>
      <t xml:space="preserve">低酸素誘導因子プロリン水酸化酵素（</t>
    </r>
    <r>
      <rPr>
        <sz val="10"/>
        <rFont val="Arial"/>
        <family val="0"/>
        <charset val="1"/>
      </rPr>
      <t xml:space="preserve">HIF-PH</t>
    </r>
    <r>
      <rPr>
        <sz val="10"/>
        <rFont val="Noto Sans CJK SC"/>
        <family val="2"/>
      </rPr>
      <t xml:space="preserve">）阻害薬のロキサデュスタットは、経口でエリスロポエチン産生を促す腎性貧血治療薬である。中国の長期透析患者</t>
    </r>
    <r>
      <rPr>
        <sz val="10"/>
        <rFont val="Arial"/>
        <family val="0"/>
        <charset val="1"/>
      </rPr>
      <t xml:space="preserve">305</t>
    </r>
    <r>
      <rPr>
        <sz val="10"/>
        <rFont val="Noto Sans CJK SC"/>
        <family val="2"/>
      </rPr>
      <t xml:space="preserve">例を対象とした第</t>
    </r>
    <r>
      <rPr>
        <sz val="10"/>
        <rFont val="Arial"/>
        <family val="0"/>
        <charset val="1"/>
      </rPr>
      <t xml:space="preserve">III</t>
    </r>
    <r>
      <rPr>
        <sz val="10"/>
        <rFont val="Noto Sans CJK SC"/>
        <family val="2"/>
      </rPr>
      <t xml:space="preserve">相試験では、投与</t>
    </r>
    <r>
      <rPr>
        <sz val="10"/>
        <rFont val="Arial"/>
        <family val="0"/>
        <charset val="1"/>
      </rPr>
      <t xml:space="preserve">23</t>
    </r>
    <r>
      <rPr>
        <sz val="10"/>
        <rFont val="Noto Sans CJK SC"/>
        <family val="2"/>
      </rPr>
      <t xml:space="preserve">〜</t>
    </r>
    <r>
      <rPr>
        <sz val="10"/>
        <rFont val="Arial"/>
        <family val="0"/>
        <charset val="1"/>
      </rPr>
      <t xml:space="preserve">27</t>
    </r>
    <r>
      <rPr>
        <sz val="10"/>
        <rFont val="Noto Sans CJK SC"/>
        <family val="2"/>
      </rPr>
      <t xml:space="preserve">週のヘモグロビン変化量はロキサデュスタット群で平均</t>
    </r>
    <r>
      <rPr>
        <sz val="10"/>
        <rFont val="Arial"/>
        <family val="0"/>
        <charset val="1"/>
      </rPr>
      <t xml:space="preserve">+0.7 g/dL</t>
    </r>
    <r>
      <rPr>
        <sz val="10"/>
        <rFont val="Noto Sans CJK SC"/>
        <family val="2"/>
      </rPr>
      <t xml:space="preserve">、エポエチンアルファ群で平均</t>
    </r>
    <r>
      <rPr>
        <sz val="10"/>
        <rFont val="Arial"/>
        <family val="0"/>
        <charset val="1"/>
      </rPr>
      <t xml:space="preserve">+0.5 g/dL</t>
    </r>
    <r>
      <rPr>
        <sz val="10"/>
        <rFont val="Noto Sans CJK SC"/>
        <family val="2"/>
      </rPr>
      <t xml:space="preserve">であり、群間差</t>
    </r>
    <r>
      <rPr>
        <sz val="10"/>
        <rFont val="Arial"/>
        <family val="0"/>
        <charset val="1"/>
      </rPr>
      <t xml:space="preserve">0.2 g/dL</t>
    </r>
    <r>
      <rPr>
        <sz val="10"/>
        <rFont val="Noto Sans CJK SC"/>
        <family val="2"/>
      </rPr>
      <t xml:space="preserve">（</t>
    </r>
    <r>
      <rPr>
        <sz val="10"/>
        <rFont val="Arial"/>
        <family val="0"/>
        <charset val="1"/>
      </rPr>
      <t xml:space="preserve">95%</t>
    </r>
    <r>
      <rPr>
        <sz val="10"/>
        <rFont val="Noto Sans CJK SC"/>
        <family val="2"/>
      </rPr>
      <t xml:space="preserve">信頼区間 −</t>
    </r>
    <r>
      <rPr>
        <sz val="10"/>
        <rFont val="Arial"/>
        <family val="0"/>
        <charset val="1"/>
      </rPr>
      <t xml:space="preserve">0.02</t>
    </r>
    <r>
      <rPr>
        <sz val="10"/>
        <rFont val="Noto Sans CJK SC"/>
        <family val="2"/>
      </rPr>
      <t xml:space="preserve">〜</t>
    </r>
    <r>
      <rPr>
        <sz val="10"/>
        <rFont val="Arial"/>
        <family val="0"/>
        <charset val="1"/>
      </rPr>
      <t xml:space="preserve">0.5</t>
    </r>
    <r>
      <rPr>
        <sz val="10"/>
        <rFont val="Noto Sans CJK SC"/>
        <family val="2"/>
      </rPr>
      <t xml:space="preserve">）で非劣性（非劣性マージン −</t>
    </r>
    <r>
      <rPr>
        <sz val="10"/>
        <rFont val="Arial"/>
        <family val="0"/>
        <charset val="1"/>
      </rPr>
      <t xml:space="preserve">1.0 g/dL</t>
    </r>
    <r>
      <rPr>
        <sz val="10"/>
        <rFont val="Noto Sans CJK SC"/>
        <family val="2"/>
      </rPr>
      <t xml:space="preserve">）が示された。高カリウム血症と上気道感染はロキサデュスタット群に、高血圧はエポエチンアルファ群に多かった。</t>
    </r>
  </si>
  <si>
    <t xml:space="preserve">SRC-650</t>
  </si>
  <si>
    <t xml:space="preserve">Chen N, Hao C, Liu BC, et al. Roxadustat Treatment for Anemia in Patients Undergoing Long-Term Dialysis. N Engl J Med. 2019;381(11):1011–1022</t>
  </si>
  <si>
    <t xml:space="preserve">10.1056/NEJMoa1901713</t>
  </si>
  <si>
    <t xml:space="preserve">31340116</t>
  </si>
  <si>
    <r>
      <rPr>
        <sz val="10"/>
        <rFont val="Noto Sans CJK SC"/>
        <family val="2"/>
      </rPr>
      <t xml:space="preserve">数値は中国の透析患者を対象とした単一試験の結果であり、日本人患者への外挿には注意が要る。ロキサデュスタットほか</t>
    </r>
    <r>
      <rPr>
        <sz val="10"/>
        <rFont val="Arial"/>
        <family val="0"/>
        <charset val="1"/>
      </rPr>
      <t xml:space="preserve">HIF-PH</t>
    </r>
    <r>
      <rPr>
        <sz val="10"/>
        <rFont val="Noto Sans CJK SC"/>
        <family val="2"/>
      </rPr>
      <t xml:space="preserve">阻害薬の国内の承認・保険適用の状況は、本セッションでは</t>
    </r>
    <r>
      <rPr>
        <sz val="10"/>
        <rFont val="Arial"/>
        <family val="0"/>
        <charset val="1"/>
      </rPr>
      <t xml:space="preserve">PMDA</t>
    </r>
    <r>
      <rPr>
        <sz val="10"/>
        <rFont val="Noto Sans CJK SC"/>
        <family val="2"/>
      </rPr>
      <t xml:space="preserve">や添付文書で確認していない。</t>
    </r>
  </si>
  <si>
    <t xml:space="preserve">KF-024</t>
  </si>
  <si>
    <t xml:space="preserve">CKD-MBD</t>
  </si>
  <si>
    <r>
      <rPr>
        <sz val="10"/>
        <rFont val="Arial"/>
        <family val="0"/>
        <charset val="1"/>
      </rPr>
      <t xml:space="preserve">CKD-MBD</t>
    </r>
    <r>
      <rPr>
        <sz val="10"/>
        <rFont val="Noto Sans CJK SC"/>
        <family val="2"/>
      </rPr>
      <t xml:space="preserve">は慢性腎臓病に伴うミネラル・骨代謝の全身性障害であり、カルシウム・リン・副甲状腺ホルモン・ビタミン</t>
    </r>
    <r>
      <rPr>
        <sz val="10"/>
        <rFont val="Arial"/>
        <family val="0"/>
        <charset val="1"/>
      </rPr>
      <t xml:space="preserve">D</t>
    </r>
    <r>
      <rPr>
        <sz val="10"/>
        <rFont val="Noto Sans CJK SC"/>
        <family val="2"/>
      </rPr>
      <t xml:space="preserve">代謝の異常、骨の代謝回転や石灰化の異常、血管など軟部組織の石灰化のいずれか、またはその組み合わせとして現れる。</t>
    </r>
    <r>
      <rPr>
        <sz val="10"/>
        <rFont val="Arial"/>
        <family val="0"/>
        <charset val="1"/>
      </rPr>
      <t xml:space="preserve">KDIGO</t>
    </r>
    <r>
      <rPr>
        <sz val="10"/>
        <rFont val="Noto Sans CJK SC"/>
        <family val="2"/>
      </rPr>
      <t xml:space="preserve">のガイドラインでは、</t>
    </r>
    <r>
      <rPr>
        <sz val="10"/>
        <rFont val="Arial"/>
        <family val="0"/>
        <charset val="1"/>
      </rPr>
      <t xml:space="preserve">CKD</t>
    </r>
    <r>
      <rPr>
        <sz val="10"/>
        <rFont val="Noto Sans CJK SC"/>
        <family val="2"/>
      </rPr>
      <t xml:space="preserve">のステージ</t>
    </r>
    <r>
      <rPr>
        <sz val="10"/>
        <rFont val="Arial"/>
        <family val="0"/>
        <charset val="1"/>
      </rPr>
      <t xml:space="preserve">G3a</t>
    </r>
    <r>
      <rPr>
        <sz val="10"/>
        <rFont val="Noto Sans CJK SC"/>
        <family val="2"/>
      </rPr>
      <t xml:space="preserve">から血清カルシウム、リン、副甲状腺ホルモン、アルカリホスファターゼのモニタリングを始めることが提案されている。</t>
    </r>
  </si>
  <si>
    <r>
      <rPr>
        <sz val="10"/>
        <rFont val="Noto Sans CJK SC"/>
        <family val="2"/>
      </rPr>
      <t xml:space="preserve">医学各論 Ⅷ</t>
    </r>
    <r>
      <rPr>
        <sz val="10"/>
        <rFont val="Arial"/>
        <family val="0"/>
        <charset val="1"/>
      </rPr>
      <t xml:space="preserve">-3-C-②</t>
    </r>
    <r>
      <rPr>
        <sz val="10"/>
        <rFont val="Noto Sans CJK SC"/>
        <family val="2"/>
      </rPr>
      <t xml:space="preserve">（</t>
    </r>
    <r>
      <rPr>
        <sz val="10"/>
        <rFont val="Arial"/>
        <family val="0"/>
        <charset val="1"/>
      </rPr>
      <t xml:space="preserve">CKD-MBD</t>
    </r>
    <r>
      <rPr>
        <sz val="10"/>
        <rFont val="Noto Sans CJK SC"/>
        <family val="2"/>
      </rPr>
      <t xml:space="preserve">、</t>
    </r>
    <r>
      <rPr>
        <sz val="10"/>
        <rFont val="Arial"/>
        <family val="0"/>
        <charset val="1"/>
      </rPr>
      <t xml:space="preserve">a</t>
    </r>
    <r>
      <rPr>
        <sz val="10"/>
        <rFont val="Noto Sans CJK SC"/>
        <family val="2"/>
      </rPr>
      <t xml:space="preserve">）</t>
    </r>
  </si>
  <si>
    <t xml:space="preserve">SRC-651</t>
  </si>
  <si>
    <t xml:space="preserve">KDIGO CKD-MBD Update Work Group. KDIGO 2017 Clinical Practice Guideline Update for the Diagnosis, Evaluation, Prevention, and Treatment of Chronic Kidney Disease–Mineral and Bone Disorder (CKD-MBD). Kidney Int Suppl. 2017;7(1):1–59</t>
  </si>
  <si>
    <t xml:space="preserve">10.1016/j.kisu.2017.04.001</t>
  </si>
  <si>
    <t xml:space="preserve">30675420</t>
  </si>
  <si>
    <r>
      <rPr>
        <sz val="10"/>
        <rFont val="Noto Sans CJK SC"/>
        <family val="2"/>
      </rPr>
      <t xml:space="preserve">モニタリングの間隔（例：</t>
    </r>
    <r>
      <rPr>
        <sz val="10"/>
        <rFont val="Arial"/>
        <family val="0"/>
        <charset val="1"/>
      </rPr>
      <t xml:space="preserve">G3a</t>
    </r>
    <r>
      <rPr>
        <sz val="10"/>
        <rFont val="Noto Sans CJK SC"/>
        <family val="2"/>
      </rPr>
      <t xml:space="preserve">〜</t>
    </r>
    <r>
      <rPr>
        <sz val="10"/>
        <rFont val="Arial"/>
        <family val="0"/>
        <charset val="1"/>
      </rPr>
      <t xml:space="preserve">G3b</t>
    </r>
    <r>
      <rPr>
        <sz val="10"/>
        <rFont val="Noto Sans CJK SC"/>
        <family val="2"/>
      </rPr>
      <t xml:space="preserve">ではカルシウム・リンは</t>
    </r>
    <r>
      <rPr>
        <sz val="10"/>
        <rFont val="Arial"/>
        <family val="0"/>
        <charset val="1"/>
      </rPr>
      <t xml:space="preserve">6</t>
    </r>
    <r>
      <rPr>
        <sz val="10"/>
        <rFont val="Noto Sans CJK SC"/>
        <family val="2"/>
      </rPr>
      <t xml:space="preserve">〜</t>
    </r>
    <r>
      <rPr>
        <sz val="10"/>
        <rFont val="Arial"/>
        <family val="0"/>
        <charset val="1"/>
      </rPr>
      <t xml:space="preserve">12</t>
    </r>
    <r>
      <rPr>
        <sz val="10"/>
        <rFont val="Noto Sans CJK SC"/>
        <family val="2"/>
      </rPr>
      <t xml:space="preserve">か月ごと）はガイドラインの表から読み取りであり、本文の推奨文で確認したものではないため主張文には含めていない。</t>
    </r>
  </si>
  <si>
    <t xml:space="preserve">KF-025</t>
  </si>
  <si>
    <r>
      <rPr>
        <sz val="10"/>
        <rFont val="Arial"/>
        <family val="0"/>
        <charset val="1"/>
      </rPr>
      <t xml:space="preserve">CKD-MBD</t>
    </r>
    <r>
      <rPr>
        <sz val="10"/>
        <rFont val="Noto Sans CJK SC"/>
        <family val="2"/>
      </rPr>
      <t xml:space="preserve">の管理では、上昇した血清リンを正常範囲に向けて下げること、成人の</t>
    </r>
    <r>
      <rPr>
        <sz val="10"/>
        <rFont val="Arial"/>
        <family val="0"/>
        <charset val="1"/>
      </rPr>
      <t xml:space="preserve">CKD</t>
    </r>
    <r>
      <rPr>
        <sz val="10"/>
        <rFont val="Noto Sans CJK SC"/>
        <family val="2"/>
      </rPr>
      <t xml:space="preserve">ステージ</t>
    </r>
    <r>
      <rPr>
        <sz val="10"/>
        <rFont val="Arial"/>
        <family val="0"/>
        <charset val="1"/>
      </rPr>
      <t xml:space="preserve">G3a</t>
    </r>
    <r>
      <rPr>
        <sz val="10"/>
        <rFont val="Noto Sans CJK SC"/>
        <family val="2"/>
      </rPr>
      <t xml:space="preserve">〜</t>
    </r>
    <r>
      <rPr>
        <sz val="10"/>
        <rFont val="Arial"/>
        <family val="0"/>
        <charset val="1"/>
      </rPr>
      <t xml:space="preserve">G5D</t>
    </r>
    <r>
      <rPr>
        <sz val="10"/>
        <rFont val="Noto Sans CJK SC"/>
        <family val="2"/>
      </rPr>
      <t xml:space="preserve">では高カルシウム血症を避けることが基本となる。透析患者（</t>
    </r>
    <r>
      <rPr>
        <sz val="10"/>
        <rFont val="Arial"/>
        <family val="0"/>
        <charset val="1"/>
      </rPr>
      <t xml:space="preserve">G5D</t>
    </r>
    <r>
      <rPr>
        <sz val="10"/>
        <rFont val="Noto Sans CJK SC"/>
        <family val="2"/>
      </rPr>
      <t xml:space="preserve">）では、</t>
    </r>
    <r>
      <rPr>
        <sz val="10"/>
        <rFont val="Arial"/>
        <family val="0"/>
        <charset val="1"/>
      </rPr>
      <t xml:space="preserve">intact PTH</t>
    </r>
    <r>
      <rPr>
        <sz val="10"/>
        <rFont val="Noto Sans CJK SC"/>
        <family val="2"/>
      </rPr>
      <t xml:space="preserve">を測定施設の基準値上限のおおよそ</t>
    </r>
    <r>
      <rPr>
        <sz val="10"/>
        <rFont val="Arial"/>
        <family val="0"/>
        <charset val="1"/>
      </rPr>
      <t xml:space="preserve">2</t>
    </r>
    <r>
      <rPr>
        <sz val="10"/>
        <rFont val="Noto Sans CJK SC"/>
        <family val="2"/>
      </rPr>
      <t xml:space="preserve">〜</t>
    </r>
    <r>
      <rPr>
        <sz val="10"/>
        <rFont val="Arial"/>
        <family val="0"/>
        <charset val="1"/>
      </rPr>
      <t xml:space="preserve">9</t>
    </r>
    <r>
      <rPr>
        <sz val="10"/>
        <rFont val="Noto Sans CJK SC"/>
        <family val="2"/>
      </rPr>
      <t xml:space="preserve">倍の範囲に維持することが提案され、リン吸着薬を用いる場合はカルシウム含有リン吸着薬の投与量を制限することが提案されている。</t>
    </r>
  </si>
  <si>
    <r>
      <rPr>
        <sz val="10"/>
        <rFont val="Noto Sans CJK SC"/>
        <family val="2"/>
      </rPr>
      <t xml:space="preserve">記載は</t>
    </r>
    <r>
      <rPr>
        <sz val="10"/>
        <rFont val="Arial"/>
        <family val="0"/>
        <charset val="1"/>
      </rPr>
      <t xml:space="preserve">2017</t>
    </r>
    <r>
      <rPr>
        <sz val="10"/>
        <rFont val="Noto Sans CJK SC"/>
        <family val="2"/>
      </rPr>
      <t xml:space="preserve">年改訂版の推奨に基づくが、各推奨のエビデンスグレードはカードに含めていない。リン吸着薬など薬剤の国内の承認・保険適用の状況は、本セッションでは添付文書で確認していない。</t>
    </r>
  </si>
  <si>
    <t xml:space="preserve">KF-026</t>
  </si>
  <si>
    <r>
      <rPr>
        <sz val="10"/>
        <rFont val="Noto Sans CJK SC"/>
        <family val="2"/>
      </rPr>
      <t xml:space="preserve">日本透析医学会のガイドラインでは、血液透析患者の管理目標として、血清リン</t>
    </r>
    <r>
      <rPr>
        <sz val="10"/>
        <rFont val="Arial"/>
        <family val="0"/>
        <charset val="1"/>
      </rPr>
      <t xml:space="preserve">3.5</t>
    </r>
    <r>
      <rPr>
        <sz val="10"/>
        <rFont val="Noto Sans CJK SC"/>
        <family val="2"/>
      </rPr>
      <t xml:space="preserve">〜</t>
    </r>
    <r>
      <rPr>
        <sz val="10"/>
        <rFont val="Arial"/>
        <family val="0"/>
        <charset val="1"/>
      </rPr>
      <t xml:space="preserve">6.0 mg/dL</t>
    </r>
    <r>
      <rPr>
        <sz val="10"/>
        <rFont val="Noto Sans CJK SC"/>
        <family val="2"/>
      </rPr>
      <t xml:space="preserve">、補正カルシウム</t>
    </r>
    <r>
      <rPr>
        <sz val="10"/>
        <rFont val="Arial"/>
        <family val="0"/>
        <charset val="1"/>
      </rPr>
      <t xml:space="preserve">8.4</t>
    </r>
    <r>
      <rPr>
        <sz val="10"/>
        <rFont val="Noto Sans CJK SC"/>
        <family val="2"/>
      </rPr>
      <t xml:space="preserve">〜</t>
    </r>
    <r>
      <rPr>
        <sz val="10"/>
        <rFont val="Arial"/>
        <family val="0"/>
        <charset val="1"/>
      </rPr>
      <t xml:space="preserve">10.0 mg/dL</t>
    </r>
    <r>
      <rPr>
        <sz val="10"/>
        <rFont val="Noto Sans CJK SC"/>
        <family val="2"/>
      </rPr>
      <t xml:space="preserve">、</t>
    </r>
    <r>
      <rPr>
        <sz val="10"/>
        <rFont val="Arial"/>
        <family val="0"/>
        <charset val="1"/>
      </rPr>
      <t xml:space="preserve">intact PTH 60</t>
    </r>
    <r>
      <rPr>
        <sz val="10"/>
        <rFont val="Noto Sans CJK SC"/>
        <family val="2"/>
      </rPr>
      <t xml:space="preserve">〜</t>
    </r>
    <r>
      <rPr>
        <sz val="10"/>
        <rFont val="Arial"/>
        <family val="0"/>
        <charset val="1"/>
      </rPr>
      <t xml:space="preserve">240 pg/mL</t>
    </r>
    <r>
      <rPr>
        <sz val="10"/>
        <rFont val="Noto Sans CJK SC"/>
        <family val="2"/>
      </rPr>
      <t xml:space="preserve">が示され、管理の優先順位はリン、カルシウム、副甲状腺ホルモンの順とされている。</t>
    </r>
  </si>
  <si>
    <t xml:space="preserve">SRC-652</t>
  </si>
  <si>
    <t xml:space="preserve">Fukagawa M, Yokoyama K, Koiwa F, et al. Clinical practice guideline for the management of chronic kidney disease-mineral and bone disorder. Ther Apher Dial. 2013;17(3):247–288</t>
  </si>
  <si>
    <t xml:space="preserve">10.1111/1744-9987.12058</t>
  </si>
  <si>
    <t xml:space="preserve">23735142</t>
  </si>
  <si>
    <t xml:space="preserve">管理目標値と優先順位は二次資料経由で確認したものであり、原論文本文の該当表では本セッションで直接確認できていない。</t>
  </si>
  <si>
    <t xml:space="preserve">KF-027</t>
  </si>
  <si>
    <t xml:space="preserve">透析アミロイドーシス</t>
  </si>
  <si>
    <r>
      <rPr>
        <sz val="10"/>
        <rFont val="Noto Sans CJK SC"/>
        <family val="2"/>
      </rPr>
      <t xml:space="preserve">透析アミロイドーシスは、</t>
    </r>
    <r>
      <rPr>
        <sz val="10"/>
        <rFont val="Arial"/>
        <family val="0"/>
        <charset val="1"/>
      </rPr>
      <t xml:space="preserve">β2</t>
    </r>
    <r>
      <rPr>
        <sz val="10"/>
        <rFont val="Noto Sans CJK SC"/>
        <family val="2"/>
      </rPr>
      <t xml:space="preserve">ミクログロブリンの沈着によって生じる長期透析の合併症であり、最も多い症状は手根管症候群である。維持血液透析患者</t>
    </r>
    <r>
      <rPr>
        <sz val="10"/>
        <rFont val="Arial"/>
        <family val="0"/>
        <charset val="1"/>
      </rPr>
      <t xml:space="preserve">386</t>
    </r>
    <r>
      <rPr>
        <sz val="10"/>
        <rFont val="Noto Sans CJK SC"/>
        <family val="2"/>
      </rPr>
      <t xml:space="preserve">例の検討では、手根管症候群は</t>
    </r>
    <r>
      <rPr>
        <sz val="10"/>
        <rFont val="Arial"/>
        <family val="0"/>
        <charset val="1"/>
      </rPr>
      <t xml:space="preserve">40</t>
    </r>
    <r>
      <rPr>
        <sz val="10"/>
        <rFont val="Noto Sans CJK SC"/>
        <family val="2"/>
      </rPr>
      <t xml:space="preserve">例（</t>
    </r>
    <r>
      <rPr>
        <sz val="10"/>
        <rFont val="Arial"/>
        <family val="0"/>
        <charset val="1"/>
      </rPr>
      <t xml:space="preserve">10.4%</t>
    </r>
    <r>
      <rPr>
        <sz val="10"/>
        <rFont val="Noto Sans CJK SC"/>
        <family val="2"/>
      </rPr>
      <t xml:space="preserve">）に認められ、透析期間が有意な危険因子だった（手根管症候群ありの平均</t>
    </r>
    <r>
      <rPr>
        <sz val="10"/>
        <rFont val="Arial"/>
        <family val="0"/>
        <charset val="1"/>
      </rPr>
      <t xml:space="preserve">16.05</t>
    </r>
    <r>
      <rPr>
        <sz val="10"/>
        <rFont val="Noto Sans CJK SC"/>
        <family val="2"/>
      </rPr>
      <t xml:space="preserve">年に対し、なしでは平均</t>
    </r>
    <r>
      <rPr>
        <sz val="10"/>
        <rFont val="Arial"/>
        <family val="0"/>
        <charset val="1"/>
      </rPr>
      <t xml:space="preserve">4.51</t>
    </r>
    <r>
      <rPr>
        <sz val="10"/>
        <rFont val="Noto Sans CJK SC"/>
        <family val="2"/>
      </rPr>
      <t xml:space="preserve">年）。手術を要した割合は、透析期間</t>
    </r>
    <r>
      <rPr>
        <sz val="10"/>
        <rFont val="Arial"/>
        <family val="0"/>
        <charset val="1"/>
      </rPr>
      <t xml:space="preserve">10</t>
    </r>
    <r>
      <rPr>
        <sz val="10"/>
        <rFont val="Noto Sans CJK SC"/>
        <family val="2"/>
      </rPr>
      <t xml:space="preserve">年未満で</t>
    </r>
    <r>
      <rPr>
        <sz val="10"/>
        <rFont val="Arial"/>
        <family val="0"/>
        <charset val="1"/>
      </rPr>
      <t xml:space="preserve">1.6%</t>
    </r>
    <r>
      <rPr>
        <sz val="10"/>
        <rFont val="Noto Sans CJK SC"/>
        <family val="2"/>
      </rPr>
      <t xml:space="preserve">、</t>
    </r>
    <r>
      <rPr>
        <sz val="10"/>
        <rFont val="Arial"/>
        <family val="0"/>
        <charset val="1"/>
      </rPr>
      <t xml:space="preserve">10</t>
    </r>
    <r>
      <rPr>
        <sz val="10"/>
        <rFont val="Noto Sans CJK SC"/>
        <family val="2"/>
      </rPr>
      <t xml:space="preserve">〜</t>
    </r>
    <r>
      <rPr>
        <sz val="10"/>
        <rFont val="Arial"/>
        <family val="0"/>
        <charset val="1"/>
      </rPr>
      <t xml:space="preserve">14</t>
    </r>
    <r>
      <rPr>
        <sz val="10"/>
        <rFont val="Noto Sans CJK SC"/>
        <family val="2"/>
      </rPr>
      <t xml:space="preserve">年で</t>
    </r>
    <r>
      <rPr>
        <sz val="10"/>
        <rFont val="Arial"/>
        <family val="0"/>
        <charset val="1"/>
      </rPr>
      <t xml:space="preserve">42.1%</t>
    </r>
    <r>
      <rPr>
        <sz val="10"/>
        <rFont val="Noto Sans CJK SC"/>
        <family val="2"/>
      </rPr>
      <t xml:space="preserve">、</t>
    </r>
    <r>
      <rPr>
        <sz val="10"/>
        <rFont val="Arial"/>
        <family val="0"/>
        <charset val="1"/>
      </rPr>
      <t xml:space="preserve">15</t>
    </r>
    <r>
      <rPr>
        <sz val="10"/>
        <rFont val="Noto Sans CJK SC"/>
        <family val="2"/>
      </rPr>
      <t xml:space="preserve">〜</t>
    </r>
    <r>
      <rPr>
        <sz val="10"/>
        <rFont val="Arial"/>
        <family val="0"/>
        <charset val="1"/>
      </rPr>
      <t xml:space="preserve">19</t>
    </r>
    <r>
      <rPr>
        <sz val="10"/>
        <rFont val="Noto Sans CJK SC"/>
        <family val="2"/>
      </rPr>
      <t xml:space="preserve">年で</t>
    </r>
    <r>
      <rPr>
        <sz val="10"/>
        <rFont val="Arial"/>
        <family val="0"/>
        <charset val="1"/>
      </rPr>
      <t xml:space="preserve">66.7%</t>
    </r>
    <r>
      <rPr>
        <sz val="10"/>
        <rFont val="Noto Sans CJK SC"/>
        <family val="2"/>
      </rPr>
      <t xml:space="preserve">、</t>
    </r>
    <r>
      <rPr>
        <sz val="10"/>
        <rFont val="Arial"/>
        <family val="0"/>
        <charset val="1"/>
      </rPr>
      <t xml:space="preserve">20</t>
    </r>
    <r>
      <rPr>
        <sz val="10"/>
        <rFont val="Noto Sans CJK SC"/>
        <family val="2"/>
      </rPr>
      <t xml:space="preserve">〜</t>
    </r>
    <r>
      <rPr>
        <sz val="10"/>
        <rFont val="Arial"/>
        <family val="0"/>
        <charset val="1"/>
      </rPr>
      <t xml:space="preserve">30</t>
    </r>
    <r>
      <rPr>
        <sz val="10"/>
        <rFont val="Noto Sans CJK SC"/>
        <family val="2"/>
      </rPr>
      <t xml:space="preserve">年で</t>
    </r>
    <r>
      <rPr>
        <sz val="10"/>
        <rFont val="Arial"/>
        <family val="0"/>
        <charset val="1"/>
      </rPr>
      <t xml:space="preserve">100%</t>
    </r>
    <r>
      <rPr>
        <sz val="10"/>
        <rFont val="Noto Sans CJK SC"/>
        <family val="2"/>
      </rPr>
      <t xml:space="preserve">と、透析期間が長いほど高かった。</t>
    </r>
  </si>
  <si>
    <r>
      <rPr>
        <sz val="10"/>
        <rFont val="Noto Sans CJK SC"/>
        <family val="2"/>
      </rPr>
      <t xml:space="preserve">医学各論 Ⅷ</t>
    </r>
    <r>
      <rPr>
        <sz val="10"/>
        <rFont val="Arial"/>
        <family val="0"/>
        <charset val="1"/>
      </rPr>
      <t xml:space="preserve">-3-D-①</t>
    </r>
    <r>
      <rPr>
        <sz val="10"/>
        <rFont val="Noto Sans CJK SC"/>
        <family val="2"/>
      </rPr>
      <t xml:space="preserve">（透析アミロイドーシス、</t>
    </r>
    <r>
      <rPr>
        <sz val="10"/>
        <rFont val="Arial"/>
        <family val="0"/>
        <charset val="1"/>
      </rPr>
      <t xml:space="preserve">c</t>
    </r>
    <r>
      <rPr>
        <sz val="10"/>
        <rFont val="Noto Sans CJK SC"/>
        <family val="2"/>
      </rPr>
      <t xml:space="preserve">）</t>
    </r>
  </si>
  <si>
    <t xml:space="preserve">SRC-653</t>
  </si>
  <si>
    <t xml:space="preserve">Kopeć J, Gadek A, Drożdż M, et al. Carpal tunnel syndrome in hemodialysis patients as a dialysis-related amyloidosis manifestation: incidence, risk factors and results of surgical treatment. Med Sci Monit. 2011;17(9):CR505–CR509</t>
  </si>
  <si>
    <t xml:space="preserve">21873947</t>
  </si>
  <si>
    <r>
      <rPr>
        <sz val="10"/>
        <rFont val="Noto Sans CJK SC"/>
        <family val="2"/>
      </rPr>
      <t xml:space="preserve">単一国</t>
    </r>
    <r>
      <rPr>
        <sz val="10"/>
        <rFont val="Arial"/>
        <family val="0"/>
        <charset val="1"/>
      </rPr>
      <t xml:space="preserve">2</t>
    </r>
    <r>
      <rPr>
        <sz val="10"/>
        <rFont val="Noto Sans CJK SC"/>
        <family val="2"/>
      </rPr>
      <t xml:space="preserve">施設の後ろ向き検討であり、数値はその集団での値である。出典論文の</t>
    </r>
    <r>
      <rPr>
        <sz val="10"/>
        <rFont val="Arial"/>
        <family val="0"/>
        <charset val="1"/>
      </rPr>
      <t xml:space="preserve">DOI</t>
    </r>
    <r>
      <rPr>
        <sz val="10"/>
        <rFont val="Noto Sans CJK SC"/>
        <family val="2"/>
      </rPr>
      <t xml:space="preserve">文字列は</t>
    </r>
    <r>
      <rPr>
        <sz val="10"/>
        <rFont val="Arial"/>
        <family val="0"/>
        <charset val="1"/>
      </rPr>
      <t xml:space="preserve">PMC</t>
    </r>
    <r>
      <rPr>
        <sz val="10"/>
        <rFont val="Noto Sans CJK SC"/>
        <family val="2"/>
      </rPr>
      <t xml:space="preserve">・出版社ページで確認できず </t>
    </r>
    <r>
      <rPr>
        <sz val="10"/>
        <rFont val="Arial"/>
        <family val="0"/>
        <charset val="1"/>
      </rPr>
      <t xml:space="preserve">null </t>
    </r>
    <r>
      <rPr>
        <sz val="10"/>
        <rFont val="Noto Sans CJK SC"/>
        <family val="2"/>
      </rPr>
      <t xml:space="preserve">とした。</t>
    </r>
  </si>
  <si>
    <t xml:space="preserve">KF-028</t>
  </si>
  <si>
    <t xml:space="preserve">脱水と浮腫</t>
  </si>
  <si>
    <r>
      <rPr>
        <sz val="10"/>
        <rFont val="Noto Sans CJK SC"/>
        <family val="2"/>
      </rPr>
      <t xml:space="preserve">成人で脱水（循環血液量の減少）を身体診察で評価する際、起立時の脈拍増加が</t>
    </r>
    <r>
      <rPr>
        <sz val="10"/>
        <rFont val="Arial"/>
        <family val="0"/>
        <charset val="1"/>
      </rPr>
      <t xml:space="preserve">30</t>
    </r>
    <r>
      <rPr>
        <sz val="10"/>
        <rFont val="Noto Sans CJK SC"/>
        <family val="2"/>
      </rPr>
      <t xml:space="preserve">回</t>
    </r>
    <r>
      <rPr>
        <sz val="10"/>
        <rFont val="Arial"/>
        <family val="0"/>
        <charset val="1"/>
      </rPr>
      <t xml:space="preserve">/</t>
    </r>
    <r>
      <rPr>
        <sz val="10"/>
        <rFont val="Noto Sans CJK SC"/>
        <family val="2"/>
      </rPr>
      <t xml:space="preserve">分以上、または起立に伴う強いめまいがある所見は、大量の血液喪失に対して感度</t>
    </r>
    <r>
      <rPr>
        <sz val="10"/>
        <rFont val="Arial"/>
        <family val="0"/>
        <charset val="1"/>
      </rPr>
      <t xml:space="preserve">97%</t>
    </r>
    <r>
      <rPr>
        <sz val="10"/>
        <rFont val="Noto Sans CJK SC"/>
        <family val="2"/>
      </rPr>
      <t xml:space="preserve">、特異度</t>
    </r>
    <r>
      <rPr>
        <sz val="10"/>
        <rFont val="Arial"/>
        <family val="0"/>
        <charset val="1"/>
      </rPr>
      <t xml:space="preserve">98%</t>
    </r>
    <r>
      <rPr>
        <sz val="10"/>
        <rFont val="Noto Sans CJK SC"/>
        <family val="2"/>
      </rPr>
      <t xml:space="preserve">とされるが、中等度の喪失に対する感度は</t>
    </r>
    <r>
      <rPr>
        <sz val="10"/>
        <rFont val="Arial"/>
        <family val="0"/>
        <charset val="1"/>
      </rPr>
      <t xml:space="preserve">22%</t>
    </r>
    <r>
      <rPr>
        <sz val="10"/>
        <rFont val="Noto Sans CJK SC"/>
        <family val="2"/>
      </rPr>
      <t xml:space="preserve">にとどまる。腋窩の乾燥は陽性尤度比</t>
    </r>
    <r>
      <rPr>
        <sz val="10"/>
        <rFont val="Arial"/>
        <family val="0"/>
        <charset val="1"/>
      </rPr>
      <t xml:space="preserve">2.8</t>
    </r>
    <r>
      <rPr>
        <sz val="10"/>
        <rFont val="Noto Sans CJK SC"/>
        <family val="2"/>
      </rPr>
      <t xml:space="preserve">、口腔粘膜の湿潤や舌に溝がないことは陰性尤度比</t>
    </r>
    <r>
      <rPr>
        <sz val="10"/>
        <rFont val="Arial"/>
        <family val="0"/>
        <charset val="1"/>
      </rPr>
      <t xml:space="preserve">0.3</t>
    </r>
    <r>
      <rPr>
        <sz val="10"/>
        <rFont val="Noto Sans CJK SC"/>
        <family val="2"/>
      </rPr>
      <t xml:space="preserve">とされる。一方、毛細血管再充満時間と皮膚の張り（ツルゴール）は、成人では診断的価値が証明されていない。</t>
    </r>
  </si>
  <si>
    <r>
      <rPr>
        <sz val="10"/>
        <rFont val="Noto Sans CJK SC"/>
        <family val="2"/>
      </rPr>
      <t xml:space="preserve">医学各論 Ⅷ</t>
    </r>
    <r>
      <rPr>
        <sz val="10"/>
        <rFont val="Arial"/>
        <family val="0"/>
        <charset val="1"/>
      </rPr>
      <t xml:space="preserve">-3-E-①</t>
    </r>
    <r>
      <rPr>
        <sz val="10"/>
        <rFont val="Noto Sans CJK SC"/>
        <family val="2"/>
      </rPr>
      <t xml:space="preserve">（脱水と浮腫、</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</si>
  <si>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TBL-02-08-013 (id: JlAKpmo)</t>
    </r>
    <r>
      <rPr>
        <sz val="10"/>
        <rFont val="Noto Sans CJK SC"/>
        <family val="2"/>
      </rPr>
      <t xml:space="preserve">；</t>
    </r>
    <r>
      <rPr>
        <sz val="10"/>
        <rFont val="Arial"/>
        <family val="0"/>
        <charset val="1"/>
      </rPr>
      <t xml:space="preserve">TBL-02-08-009 (id: JlAKpmk)</t>
    </r>
  </si>
  <si>
    <t xml:space="preserve">SRC-654</t>
  </si>
  <si>
    <t xml:space="preserve">McGee S, Abernethy WB 3rd, Simel DL. The rational clinical examination. Is this patient hypovolemic? JAMA. 1999;281(11):1022–1029</t>
  </si>
  <si>
    <t xml:space="preserve">10.1001/jama.281.11.1022</t>
  </si>
  <si>
    <t xml:space="preserve">10086438</t>
  </si>
  <si>
    <t xml:space="preserve">出典は主として失血による循環血液量減少を対象とした診察所見の検討であり、浮腫の原因鑑別そのものはこの出典の範囲外であるため、浮腫の評価については本カードでは扱っていない。</t>
  </si>
  <si>
    <t xml:space="preserve">KF-029</t>
  </si>
  <si>
    <t xml:space="preserve">ナトリウム代謝異常</t>
  </si>
  <si>
    <r>
      <rPr>
        <sz val="10"/>
        <rFont val="Noto Sans CJK SC"/>
        <family val="2"/>
      </rPr>
      <t xml:space="preserve">低ナトリウム血症は血清ナトリウム</t>
    </r>
    <r>
      <rPr>
        <sz val="10"/>
        <rFont val="Arial"/>
        <family val="0"/>
        <charset val="1"/>
      </rPr>
      <t xml:space="preserve">135 mmol/L</t>
    </r>
    <r>
      <rPr>
        <sz val="10"/>
        <rFont val="Noto Sans CJK SC"/>
        <family val="2"/>
      </rPr>
      <t xml:space="preserve">未満と定義され、救急外来を受診する患者の</t>
    </r>
    <r>
      <rPr>
        <sz val="10"/>
        <rFont val="Arial"/>
        <family val="0"/>
        <charset val="1"/>
      </rPr>
      <t xml:space="preserve">15</t>
    </r>
    <r>
      <rPr>
        <sz val="10"/>
        <rFont val="Noto Sans CJK SC"/>
        <family val="2"/>
      </rPr>
      <t xml:space="preserve">〜</t>
    </r>
    <r>
      <rPr>
        <sz val="10"/>
        <rFont val="Arial"/>
        <family val="0"/>
        <charset val="1"/>
      </rPr>
      <t xml:space="preserve">20%</t>
    </r>
    <r>
      <rPr>
        <sz val="10"/>
        <rFont val="Noto Sans CJK SC"/>
        <family val="2"/>
      </rPr>
      <t xml:space="preserve">にみられる頻度の高い異常である。重症度は、軽度が</t>
    </r>
    <r>
      <rPr>
        <sz val="10"/>
        <rFont val="Arial"/>
        <family val="0"/>
        <charset val="1"/>
      </rPr>
      <t xml:space="preserve">130</t>
    </r>
    <r>
      <rPr>
        <sz val="10"/>
        <rFont val="Noto Sans CJK SC"/>
        <family val="2"/>
      </rPr>
      <t xml:space="preserve">〜</t>
    </r>
    <r>
      <rPr>
        <sz val="10"/>
        <rFont val="Arial"/>
        <family val="0"/>
        <charset val="1"/>
      </rPr>
      <t xml:space="preserve">134 mmol/L</t>
    </r>
    <r>
      <rPr>
        <sz val="10"/>
        <rFont val="Noto Sans CJK SC"/>
        <family val="2"/>
      </rPr>
      <t xml:space="preserve">、中等度が</t>
    </r>
    <r>
      <rPr>
        <sz val="10"/>
        <rFont val="Arial"/>
        <family val="0"/>
        <charset val="1"/>
      </rPr>
      <t xml:space="preserve">125</t>
    </r>
    <r>
      <rPr>
        <sz val="10"/>
        <rFont val="Noto Sans CJK SC"/>
        <family val="2"/>
      </rPr>
      <t xml:space="preserve">〜</t>
    </r>
    <r>
      <rPr>
        <sz val="10"/>
        <rFont val="Arial"/>
        <family val="0"/>
        <charset val="1"/>
      </rPr>
      <t xml:space="preserve">129 mmol/L</t>
    </r>
    <r>
      <rPr>
        <sz val="10"/>
        <rFont val="Noto Sans CJK SC"/>
        <family val="2"/>
      </rPr>
      <t xml:space="preserve">、高度が</t>
    </r>
    <r>
      <rPr>
        <sz val="10"/>
        <rFont val="Arial"/>
        <family val="0"/>
        <charset val="1"/>
      </rPr>
      <t xml:space="preserve">125 mmol/L</t>
    </r>
    <r>
      <rPr>
        <sz val="10"/>
        <rFont val="Noto Sans CJK SC"/>
        <family val="2"/>
      </rPr>
      <t xml:space="preserve">未満と分類される。治療は原因に応じて行い、重い神経症状がある場合には高張食塩水のボーラス投与が推奨される。</t>
    </r>
  </si>
  <si>
    <r>
      <rPr>
        <sz val="10"/>
        <rFont val="Noto Sans CJK SC"/>
        <family val="2"/>
      </rPr>
      <t xml:space="preserve">医学各論 Ⅷ</t>
    </r>
    <r>
      <rPr>
        <sz val="10"/>
        <rFont val="Arial"/>
        <family val="0"/>
        <charset val="1"/>
      </rPr>
      <t xml:space="preserve">-3-E-②</t>
    </r>
    <r>
      <rPr>
        <sz val="10"/>
        <rFont val="Noto Sans CJK SC"/>
        <family val="2"/>
      </rPr>
      <t xml:space="preserve">（ナトリウム代謝異常、</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</si>
  <si>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TBL-01-00-314 (id: Jlvnl8g)</t>
    </r>
  </si>
  <si>
    <t xml:space="preserve">SRC-655</t>
  </si>
  <si>
    <t xml:space="preserve">Spasovski G, Vanholder R, Allolio B, et al. Clinical practice guideline on diagnosis and treatment of hyponatraemia. Eur J Endocrinol. 2014;170(3):G1–G47</t>
  </si>
  <si>
    <t xml:space="preserve">10.1530/EJE-13-1020</t>
  </si>
  <si>
    <t xml:space="preserve">24569125</t>
  </si>
  <si>
    <t xml:space="preserve">重症度の区分はガイドラインの表から読み取りである。高張食塩水の具体的な投与量や投与方法は、本セッションでガイドライン本文を確認できなかったため主張文に含めていない。</t>
  </si>
  <si>
    <t xml:space="preserve">KF-030</t>
  </si>
  <si>
    <r>
      <rPr>
        <sz val="10"/>
        <rFont val="Noto Sans CJK SC"/>
        <family val="2"/>
      </rPr>
      <t xml:space="preserve">高ナトリウム血症は血清ナトリウム</t>
    </r>
    <r>
      <rPr>
        <sz val="10"/>
        <rFont val="Arial"/>
        <family val="0"/>
        <charset val="1"/>
      </rPr>
      <t xml:space="preserve">145 mmol/L</t>
    </r>
    <r>
      <rPr>
        <sz val="10"/>
        <rFont val="Noto Sans CJK SC"/>
        <family val="2"/>
      </rPr>
      <t xml:space="preserve">を超える状態で、多くはナトリウムに対して相対的な水分の不足、すなわち水分喪失や水分摂取不足によって生じる。持続するには口渇の障害や水分へのアクセス障害が背景にあることが多く、高齢者や重症患者にみられやすい。重症度は軽度</t>
    </r>
    <r>
      <rPr>
        <sz val="10"/>
        <rFont val="Arial"/>
        <family val="0"/>
        <charset val="1"/>
      </rPr>
      <t xml:space="preserve">146</t>
    </r>
    <r>
      <rPr>
        <sz val="10"/>
        <rFont val="Noto Sans CJK SC"/>
        <family val="2"/>
      </rPr>
      <t xml:space="preserve">〜</t>
    </r>
    <r>
      <rPr>
        <sz val="10"/>
        <rFont val="Arial"/>
        <family val="0"/>
        <charset val="1"/>
      </rPr>
      <t xml:space="preserve">150 mmol/L</t>
    </r>
    <r>
      <rPr>
        <sz val="10"/>
        <rFont val="Noto Sans CJK SC"/>
        <family val="2"/>
      </rPr>
      <t xml:space="preserve">、中等度</t>
    </r>
    <r>
      <rPr>
        <sz val="10"/>
        <rFont val="Arial"/>
        <family val="0"/>
        <charset val="1"/>
      </rPr>
      <t xml:space="preserve">151</t>
    </r>
    <r>
      <rPr>
        <sz val="10"/>
        <rFont val="Noto Sans CJK SC"/>
        <family val="2"/>
      </rPr>
      <t xml:space="preserve">〜</t>
    </r>
    <r>
      <rPr>
        <sz val="10"/>
        <rFont val="Arial"/>
        <family val="0"/>
        <charset val="1"/>
      </rPr>
      <t xml:space="preserve">155 mmol/L</t>
    </r>
    <r>
      <rPr>
        <sz val="10"/>
        <rFont val="Noto Sans CJK SC"/>
        <family val="2"/>
      </rPr>
      <t xml:space="preserve">、重度</t>
    </r>
    <r>
      <rPr>
        <sz val="10"/>
        <rFont val="Arial"/>
        <family val="0"/>
        <charset val="1"/>
      </rPr>
      <t xml:space="preserve">155 mmol/L</t>
    </r>
    <r>
      <rPr>
        <sz val="10"/>
        <rFont val="Noto Sans CJK SC"/>
        <family val="2"/>
      </rPr>
      <t xml:space="preserve">超と分類され、症状は脳細胞の脱水による中枢神経症状が中心である。慢性の高ナトリウム血症では脳細胞が有機オスモライトを蓄積して適応しているため、急速な水分補正は脳浮腫を招くおそれがある。</t>
    </r>
  </si>
  <si>
    <t xml:space="preserve">SRC-656</t>
  </si>
  <si>
    <t xml:space="preserve">Yun G, Baek SH, Kim S. Evaluation and management of hypernatremia in adults: clinical perspectives. Korean J Intern Med. 2023;38(3):290–302</t>
  </si>
  <si>
    <t xml:space="preserve">10.3904/kjim.2022.346</t>
  </si>
  <si>
    <t xml:space="preserve">36578134</t>
  </si>
  <si>
    <t xml:space="preserve">重症度の区分は出典の表から読み取りである。成人の急速補正の是非については出典内でも議論があり（過補正の害を示す成人データは限定的とされる）、本カードでは補正速度の数値を扱っていない。</t>
  </si>
  <si>
    <t xml:space="preserve">KF-031</t>
  </si>
  <si>
    <r>
      <rPr>
        <sz val="10"/>
        <rFont val="Noto Sans CJK SC"/>
        <family val="2"/>
      </rPr>
      <t xml:space="preserve">低ナトリウム血症の補正では、浸透圧性脱髄症候群を防ぐため、血清ナトリウムの上昇を最初の</t>
    </r>
    <r>
      <rPr>
        <sz val="10"/>
        <rFont val="Arial"/>
        <family val="0"/>
        <charset val="1"/>
      </rPr>
      <t xml:space="preserve">24</t>
    </r>
    <r>
      <rPr>
        <sz val="10"/>
        <rFont val="Noto Sans CJK SC"/>
        <family val="2"/>
      </rPr>
      <t xml:space="preserve">時間で</t>
    </r>
    <r>
      <rPr>
        <sz val="10"/>
        <rFont val="Arial"/>
        <family val="0"/>
        <charset val="1"/>
      </rPr>
      <t xml:space="preserve">10 mmol/L</t>
    </r>
    <r>
      <rPr>
        <sz val="10"/>
        <rFont val="Noto Sans CJK SC"/>
        <family val="2"/>
      </rPr>
      <t xml:space="preserve">以内、その後の</t>
    </r>
    <r>
      <rPr>
        <sz val="10"/>
        <rFont val="Arial"/>
        <family val="0"/>
        <charset val="1"/>
      </rPr>
      <t xml:space="preserve">24</t>
    </r>
    <r>
      <rPr>
        <sz val="10"/>
        <rFont val="Noto Sans CJK SC"/>
        <family val="2"/>
      </rPr>
      <t xml:space="preserve">時間では</t>
    </r>
    <r>
      <rPr>
        <sz val="10"/>
        <rFont val="Arial"/>
        <family val="0"/>
        <charset val="1"/>
      </rPr>
      <t xml:space="preserve">8 mmol/L</t>
    </r>
    <r>
      <rPr>
        <sz val="10"/>
        <rFont val="Noto Sans CJK SC"/>
        <family val="2"/>
      </rPr>
      <t xml:space="preserve">以内にとどめることが推奨される。過補正のリスクが高いのは、著しく低い血清ナトリウム（</t>
    </r>
    <r>
      <rPr>
        <sz val="10"/>
        <rFont val="Arial"/>
        <family val="0"/>
        <charset val="1"/>
      </rPr>
      <t xml:space="preserve">105 mmol/L</t>
    </r>
    <r>
      <rPr>
        <sz val="10"/>
        <rFont val="Noto Sans CJK SC"/>
        <family val="2"/>
      </rPr>
      <t xml:space="preserve">以下）、低カリウム血症、アルコール依存、栄養不良、進行した肝疾患などのある患者である。</t>
    </r>
  </si>
  <si>
    <t xml:space="preserve">補正速度の上限はガイドライン本文の要約で確認した。米国の専門家推奨など他の指針では上限の示し方が異なる場合がある。</t>
  </si>
  <si>
    <t xml:space="preserve">KF-032</t>
  </si>
  <si>
    <t xml:space="preserve">カリウム代謝異常</t>
  </si>
  <si>
    <r>
      <rPr>
        <sz val="10"/>
        <rFont val="Noto Sans CJK SC"/>
        <family val="2"/>
      </rPr>
      <t xml:space="preserve">高カリウム血症の初期対応では心電図変化の有無を確認することが重要である。心電図変化がある場合は、グルコン酸カルシウムの静注で心筋膜を安定化させ、インスリンとブドウ糖の投与でカリウムを細胞内へ移行させる。再検でも血清カリウムが</t>
    </r>
    <r>
      <rPr>
        <sz val="10"/>
        <rFont val="Arial"/>
        <family val="0"/>
        <charset val="1"/>
      </rPr>
      <t xml:space="preserve">6.0 mmol/L</t>
    </r>
    <r>
      <rPr>
        <sz val="10"/>
        <rFont val="Noto Sans CJK SC"/>
        <family val="2"/>
      </rPr>
      <t xml:space="preserve">を超えて続く場合など、内科的治療で制御できないときは血液透析を考慮する。</t>
    </r>
  </si>
  <si>
    <r>
      <rPr>
        <sz val="10"/>
        <rFont val="Noto Sans CJK SC"/>
        <family val="2"/>
      </rPr>
      <t xml:space="preserve">医学各論 Ⅷ</t>
    </r>
    <r>
      <rPr>
        <sz val="10"/>
        <rFont val="Arial"/>
        <family val="0"/>
        <charset val="1"/>
      </rPr>
      <t xml:space="preserve">-3-E-③</t>
    </r>
    <r>
      <rPr>
        <sz val="10"/>
        <rFont val="Noto Sans CJK SC"/>
        <family val="2"/>
      </rPr>
      <t xml:space="preserve">（カリウム代謝異常、</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</si>
  <si>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TBL-01-00-315 (id: Jlvnl8o)</t>
    </r>
  </si>
  <si>
    <t xml:space="preserve">SRC-657</t>
  </si>
  <si>
    <t xml:space="preserve">Clase CM, Carrero JJ, Ellison DH, et al. Potassium homeostasis and management of dyskalemia in kidney diseases: conclusions from a Kidney Disease: Improving Global Outcomes (KDIGO) Controversies Conference. Kidney Int. 2020;97(1):42–61</t>
  </si>
  <si>
    <t xml:space="preserve">10.1016/j.kint.2019.09.018</t>
  </si>
  <si>
    <t xml:space="preserve">31706619</t>
  </si>
  <si>
    <t xml:space="preserve">薬剤（グルコン酸カルシウム、インスリン等）の国内の承認・保険適用の詳細は、本セッションでは添付文書で確認していない。カリウム吸着薬など他の治療選択肢は本カードでは扱っていない。</t>
  </si>
  <si>
    <t xml:space="preserve">KF-033</t>
  </si>
  <si>
    <t xml:space="preserve">低カリウム血症の原因診断では、尿中カリウム排泄をみて腎臓からの喪失か、消化管からの喪失や細胞内への移行かを分け、酸塩基平衡の異常の有無と合わせて原因を絞り込む。重症または有症状の低カリウム血症では、心電図でモニタリングしながら静注による補正を検討し、低マグネシウム血症があれば同時に補正する。</t>
  </si>
  <si>
    <t xml:space="preserve">SRC-658</t>
  </si>
  <si>
    <t xml:space="preserve">Kardalas E, Paschou SA, Anagnostis P, et al. Hypokalemia: a clinical update. Endocr Connect. 2018;7(4):R135–R146</t>
  </si>
  <si>
    <t xml:space="preserve">10.1530/EC-18-0109</t>
  </si>
  <si>
    <t xml:space="preserve">29540487</t>
  </si>
  <si>
    <r>
      <rPr>
        <sz val="10"/>
        <rFont val="Noto Sans CJK SC"/>
        <family val="2"/>
      </rPr>
      <t xml:space="preserve">静注補正を検討する重症の目安（血清カリウム</t>
    </r>
    <r>
      <rPr>
        <sz val="10"/>
        <rFont val="Arial"/>
        <family val="0"/>
        <charset val="1"/>
      </rPr>
      <t xml:space="preserve">2.5 mmol/L</t>
    </r>
    <r>
      <rPr>
        <sz val="10"/>
        <rFont val="Noto Sans CJK SC"/>
        <family val="2"/>
      </rPr>
      <t xml:space="preserve">未満）は、関連レビューの記載に基づく二次資料経由の確認である。カリウム製剤の国内の承認・保険適用の詳細は、本セッションでは添付文書で確認していない。</t>
    </r>
  </si>
  <si>
    <t xml:space="preserve">KF-034</t>
  </si>
  <si>
    <t xml:space="preserve">カルシウム代謝異常</t>
  </si>
  <si>
    <r>
      <rPr>
        <sz val="10"/>
        <rFont val="Noto Sans CJK SC"/>
        <family val="2"/>
      </rPr>
      <t xml:space="preserve">高カルシウム血症は一般人口の約</t>
    </r>
    <r>
      <rPr>
        <sz val="10"/>
        <rFont val="Arial"/>
        <family val="0"/>
        <charset val="1"/>
      </rPr>
      <t xml:space="preserve">1%</t>
    </r>
    <r>
      <rPr>
        <sz val="10"/>
        <rFont val="Noto Sans CJK SC"/>
        <family val="2"/>
      </rPr>
      <t xml:space="preserve">にみられ、その原因の約</t>
    </r>
    <r>
      <rPr>
        <sz val="10"/>
        <rFont val="Arial"/>
        <family val="0"/>
        <charset val="1"/>
      </rPr>
      <t xml:space="preserve">90%</t>
    </r>
    <r>
      <rPr>
        <sz val="10"/>
        <rFont val="Noto Sans CJK SC"/>
        <family val="2"/>
      </rPr>
      <t xml:space="preserve">は原発性副甲状腺機能亢進症と悪性腫瘍である。重症度は、軽度が総カルシウム</t>
    </r>
    <r>
      <rPr>
        <sz val="10"/>
        <rFont val="Arial"/>
        <family val="0"/>
        <charset val="1"/>
      </rPr>
      <t xml:space="preserve">12 mg/dL</t>
    </r>
    <r>
      <rPr>
        <sz val="10"/>
        <rFont val="Noto Sans CJK SC"/>
        <family val="2"/>
      </rPr>
      <t xml:space="preserve">未満、重度が</t>
    </r>
    <r>
      <rPr>
        <sz val="10"/>
        <rFont val="Arial"/>
        <family val="0"/>
        <charset val="1"/>
      </rPr>
      <t xml:space="preserve">14 mg/dL</t>
    </r>
    <r>
      <rPr>
        <sz val="10"/>
        <rFont val="Noto Sans CJK SC"/>
        <family val="2"/>
      </rPr>
      <t xml:space="preserve">以上とされる。原因診断の第一歩は</t>
    </r>
    <r>
      <rPr>
        <sz val="10"/>
        <rFont val="Arial"/>
        <family val="0"/>
        <charset val="1"/>
      </rPr>
      <t xml:space="preserve">intact PTH</t>
    </r>
    <r>
      <rPr>
        <sz val="10"/>
        <rFont val="Noto Sans CJK SC"/>
        <family val="2"/>
      </rPr>
      <t xml:space="preserve">の測定であり、重症または有症状の高カルシウム血症では、輸液による水分補正とビスホスホネートの静注が治療の柱となる。</t>
    </r>
  </si>
  <si>
    <r>
      <rPr>
        <sz val="10"/>
        <rFont val="Noto Sans CJK SC"/>
        <family val="2"/>
      </rPr>
      <t xml:space="preserve">医学各論 Ⅷ</t>
    </r>
    <r>
      <rPr>
        <sz val="10"/>
        <rFont val="Arial"/>
        <family val="0"/>
        <charset val="1"/>
      </rPr>
      <t xml:space="preserve">-3-E-④</t>
    </r>
    <r>
      <rPr>
        <sz val="10"/>
        <rFont val="Noto Sans CJK SC"/>
        <family val="2"/>
      </rPr>
      <t xml:space="preserve">（カルシウム代謝異常、</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</si>
  <si>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TBL-01-00-316 (id: Jlvnl8s)</t>
    </r>
  </si>
  <si>
    <t xml:space="preserve">SRC-659</t>
  </si>
  <si>
    <t xml:space="preserve">Walker MD, Shane E. Hypercalcemia: A Review. JAMA. 2022;328(16):1624–1636</t>
  </si>
  <si>
    <t xml:space="preserve">10.1001/jama.2022.18331</t>
  </si>
  <si>
    <t xml:space="preserve">36282253</t>
  </si>
  <si>
    <t xml:space="preserve">ビスホスホネートなど薬剤の国内の承認・保険適用の詳細は、本セッションでは添付文書で確認していない。</t>
  </si>
  <si>
    <t xml:space="preserve">KF-035</t>
  </si>
  <si>
    <r>
      <rPr>
        <sz val="10"/>
        <rFont val="Noto Sans CJK SC"/>
        <family val="2"/>
      </rPr>
      <t xml:space="preserve">低カルシウム血症では、血清カルシウム値を血清アルブミン値と合わせて解釈する必要がある。補正カルシウムが</t>
    </r>
    <r>
      <rPr>
        <sz val="10"/>
        <rFont val="Arial"/>
        <family val="0"/>
        <charset val="1"/>
      </rPr>
      <t xml:space="preserve">1.9 mmol/L</t>
    </r>
    <r>
      <rPr>
        <sz val="10"/>
        <rFont val="Noto Sans CJK SC"/>
        <family val="2"/>
      </rPr>
      <t xml:space="preserve">未満の場合は、緊急に評価し、入院のうえ原因検索と治療を行うことを検討する。低マグネシウム血症があると低カルシウム血症は是正しにくいため、先にマグネシウムを補正する。副甲状腺ホルモンの欠乏による低カルシウム血症では、通常量のビタミン</t>
    </r>
    <r>
      <rPr>
        <sz val="10"/>
        <rFont val="Arial"/>
        <family val="0"/>
        <charset val="1"/>
      </rPr>
      <t xml:space="preserve">D</t>
    </r>
    <r>
      <rPr>
        <sz val="10"/>
        <rFont val="Noto Sans CJK SC"/>
        <family val="2"/>
      </rPr>
      <t xml:space="preserve">ではなく、カルシトリオールやアルファカルシドールなどの活性型ビタミン</t>
    </r>
    <r>
      <rPr>
        <sz val="10"/>
        <rFont val="Arial"/>
        <family val="0"/>
        <charset val="1"/>
      </rPr>
      <t xml:space="preserve">D</t>
    </r>
    <r>
      <rPr>
        <sz val="10"/>
        <rFont val="Noto Sans CJK SC"/>
        <family val="2"/>
      </rPr>
      <t xml:space="preserve">を用いる。</t>
    </r>
  </si>
  <si>
    <t xml:space="preserve">SRC-660</t>
  </si>
  <si>
    <t xml:space="preserve">Cooper MS, Gittoes NJL. Diagnosis and management of hypocalcaemia. BMJ. 2008;336(7656):1298–1302</t>
  </si>
  <si>
    <t xml:space="preserve">10.1136/bmj.39582.589433.BE</t>
  </si>
  <si>
    <t xml:space="preserve">18535072</t>
  </si>
  <si>
    <r>
      <rPr>
        <sz val="10"/>
        <rFont val="Noto Sans CJK SC"/>
        <family val="2"/>
      </rPr>
      <t xml:space="preserve">活性型ビタミン</t>
    </r>
    <r>
      <rPr>
        <sz val="10"/>
        <rFont val="Arial"/>
        <family val="0"/>
        <charset val="1"/>
      </rPr>
      <t xml:space="preserve">D</t>
    </r>
    <r>
      <rPr>
        <sz val="10"/>
        <rFont val="Noto Sans CJK SC"/>
        <family val="2"/>
      </rPr>
      <t xml:space="preserve">製剤など薬剤の国内の承認・保険適用の詳細は、本セッションでは添付文書で確認していない。出典は</t>
    </r>
    <r>
      <rPr>
        <sz val="10"/>
        <rFont val="Arial"/>
        <family val="0"/>
        <charset val="1"/>
      </rPr>
      <t xml:space="preserve">2008</t>
    </r>
    <r>
      <rPr>
        <sz val="10"/>
        <rFont val="Noto Sans CJK SC"/>
        <family val="2"/>
      </rPr>
      <t xml:space="preserve">年の総説であり、治療薬の選択肢はその後変化している可能性がある。</t>
    </r>
  </si>
  <si>
    <t xml:space="preserve">KF-036</t>
  </si>
  <si>
    <t xml:space="preserve">リン代謝異常</t>
  </si>
  <si>
    <r>
      <rPr>
        <sz val="10"/>
        <rFont val="Noto Sans CJK SC"/>
        <family val="2"/>
      </rPr>
      <t xml:space="preserve">リンの恒常性は、腸管からの吸収、骨とのやり取り、腎臓からの排泄のバランスで保たれ、副甲状腺ホルモン、活性型ビタミン</t>
    </r>
    <r>
      <rPr>
        <sz val="10"/>
        <rFont val="Arial"/>
        <family val="0"/>
        <charset val="1"/>
      </rPr>
      <t xml:space="preserve">D</t>
    </r>
    <r>
      <rPr>
        <sz val="10"/>
        <rFont val="Noto Sans CJK SC"/>
        <family val="2"/>
      </rPr>
      <t xml:space="preserve">、</t>
    </r>
    <r>
      <rPr>
        <sz val="10"/>
        <rFont val="Arial"/>
        <family val="0"/>
        <charset val="1"/>
      </rPr>
      <t xml:space="preserve">FGF23</t>
    </r>
    <r>
      <rPr>
        <sz val="10"/>
        <rFont val="Noto Sans CJK SC"/>
        <family val="2"/>
      </rPr>
      <t xml:space="preserve">が調節に関わる。排泄の中心は腎臓であり、近位尿細管での再吸収が調節点となる。腎機能が低下するとリン排泄が障害されて高リン血症を来し、</t>
    </r>
    <r>
      <rPr>
        <sz val="10"/>
        <rFont val="Arial"/>
        <family val="0"/>
        <charset val="1"/>
      </rPr>
      <t xml:space="preserve">CKD-MBD</t>
    </r>
    <r>
      <rPr>
        <sz val="10"/>
        <rFont val="Noto Sans CJK SC"/>
        <family val="2"/>
      </rPr>
      <t xml:space="preserve">の一因となる。</t>
    </r>
  </si>
  <si>
    <r>
      <rPr>
        <sz val="10"/>
        <rFont val="Noto Sans CJK SC"/>
        <family val="2"/>
      </rPr>
      <t xml:space="preserve">医学各論 Ⅷ</t>
    </r>
    <r>
      <rPr>
        <sz val="10"/>
        <rFont val="Arial"/>
        <family val="0"/>
        <charset val="1"/>
      </rPr>
      <t xml:space="preserve">-3-E-⑤</t>
    </r>
    <r>
      <rPr>
        <sz val="10"/>
        <rFont val="Noto Sans CJK SC"/>
        <family val="2"/>
      </rPr>
      <t xml:space="preserve">（リン代謝異常、</t>
    </r>
    <r>
      <rPr>
        <sz val="10"/>
        <rFont val="Arial"/>
        <family val="0"/>
        <charset val="1"/>
      </rPr>
      <t xml:space="preserve">b</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</si>
  <si>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TBL-01-00-317 (id: Jlvnl80)</t>
    </r>
  </si>
  <si>
    <t xml:space="preserve">SRC-661</t>
  </si>
  <si>
    <t xml:space="preserve">Blaine J, Chonchol M, Levi M. Renal control of calcium, phosphate, and magnesium homeostasis. Clin J Am Soc Nephrol. 2015;10(7):1257–1272</t>
  </si>
  <si>
    <t xml:space="preserve">10.2215/CJN.09750913</t>
  </si>
  <si>
    <t xml:space="preserve">25287933</t>
  </si>
  <si>
    <r>
      <rPr>
        <sz val="10"/>
        <rFont val="Noto Sans CJK SC"/>
        <family val="2"/>
      </rPr>
      <t xml:space="preserve">出典論文のライセンス表示は本セッションで確認できなかったため </t>
    </r>
    <r>
      <rPr>
        <sz val="10"/>
        <rFont val="Arial"/>
        <family val="0"/>
        <charset val="1"/>
      </rPr>
      <t xml:space="preserve">source_class </t>
    </r>
    <r>
      <rPr>
        <sz val="10"/>
        <rFont val="Noto Sans CJK SC"/>
        <family val="2"/>
      </rPr>
      <t xml:space="preserve">を </t>
    </r>
    <r>
      <rPr>
        <sz val="10"/>
        <rFont val="Arial"/>
        <family val="0"/>
        <charset val="1"/>
      </rPr>
      <t xml:space="preserve">UNKNOWN </t>
    </r>
    <r>
      <rPr>
        <sz val="10"/>
        <rFont val="Noto Sans CJK SC"/>
        <family val="2"/>
      </rPr>
      <t xml:space="preserve">とした（取り込み側で</t>
    </r>
    <r>
      <rPr>
        <sz val="10"/>
        <rFont val="Arial"/>
        <family val="0"/>
        <charset val="1"/>
      </rPr>
      <t xml:space="preserve">Crossref</t>
    </r>
    <r>
      <rPr>
        <sz val="10"/>
        <rFont val="Noto Sans CJK SC"/>
        <family val="2"/>
      </rPr>
      <t xml:space="preserve">等による確認を推奨）。</t>
    </r>
  </si>
  <si>
    <t xml:space="preserve">KF-037</t>
  </si>
  <si>
    <t xml:space="preserve">マグネシウム代謝異常</t>
  </si>
  <si>
    <t xml:space="preserve">マグネシウムの恒常性は、腸管からの吸収と腎臓での再吸収で保たれる。腎臓では、糸球体で濾過されたマグネシウムの大部分がヘンレ上行脚と遠位尿細管で再吸収され、この再吸収の調節が血中濃度を決める。低マグネシウム血症は消化管からの喪失や利尿薬などの薬剤、腎臓からの喪失で生じ、低カリウム血症や低カルシウム血症を伴いやすい。高マグネシウム血症は、主に腎機能低下のある患者へのマグネシウム負荷で生じる。</t>
  </si>
  <si>
    <r>
      <rPr>
        <sz val="10"/>
        <rFont val="Noto Sans CJK SC"/>
        <family val="2"/>
      </rPr>
      <t xml:space="preserve">医学各論 Ⅷ</t>
    </r>
    <r>
      <rPr>
        <sz val="10"/>
        <rFont val="Arial"/>
        <family val="0"/>
        <charset val="1"/>
      </rPr>
      <t xml:space="preserve">-3-E-⑥</t>
    </r>
    <r>
      <rPr>
        <sz val="10"/>
        <rFont val="Noto Sans CJK SC"/>
        <family val="2"/>
      </rPr>
      <t xml:space="preserve">（マグネシウム代謝異常、</t>
    </r>
    <r>
      <rPr>
        <sz val="10"/>
        <rFont val="Arial"/>
        <family val="0"/>
        <charset val="1"/>
      </rPr>
      <t xml:space="preserve">b</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</si>
  <si>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TBL-01-00-318 (id: Jlvnl84)</t>
    </r>
  </si>
  <si>
    <t xml:space="preserve">SRC-662</t>
  </si>
  <si>
    <t xml:space="preserve">de Baaij JHF, Hoenderop JGJ, Bindels RJM. Magnesium in man: implications for health and disease. Physiol Rev. 2015;95(1):1–46</t>
  </si>
  <si>
    <t xml:space="preserve">10.1152/physrev.00012.2014</t>
  </si>
  <si>
    <t xml:space="preserve">25540137</t>
  </si>
  <si>
    <r>
      <rPr>
        <sz val="10"/>
        <rFont val="Noto Sans CJK SC"/>
        <family val="2"/>
      </rPr>
      <t xml:space="preserve">低マグネシウム血症・高マグネシウム血症の血中濃度による定義値（例：低マグネシウム血症は</t>
    </r>
    <r>
      <rPr>
        <sz val="10"/>
        <rFont val="Arial"/>
        <family val="0"/>
        <charset val="1"/>
      </rPr>
      <t xml:space="preserve">0.70 mmol/L</t>
    </r>
    <r>
      <rPr>
        <sz val="10"/>
        <rFont val="Noto Sans CJK SC"/>
        <family val="2"/>
      </rPr>
      <t xml:space="preserve">未満）は、本セッションでは出典の抄録で確認できなかったため、主張文に濃度の数値を含めていない。</t>
    </r>
  </si>
  <si>
    <t xml:space="preserve">KF-038</t>
  </si>
  <si>
    <t xml:space="preserve">代謝性アシドーシス</t>
  </si>
  <si>
    <r>
      <rPr>
        <sz val="10"/>
        <rFont val="Noto Sans CJK SC"/>
        <family val="2"/>
      </rPr>
      <t xml:space="preserve">代謝性アシドーシスの評価にはアニオンギャップを用い、アニオンギャップは血清ナトリウムから重炭酸とクロライドの和を引いて求める。代償の予測として、重炭酸が</t>
    </r>
    <r>
      <rPr>
        <sz val="10"/>
        <rFont val="Arial"/>
        <family val="0"/>
        <charset val="1"/>
      </rPr>
      <t xml:space="preserve">1 mmol/L</t>
    </r>
    <r>
      <rPr>
        <sz val="10"/>
        <rFont val="Noto Sans CJK SC"/>
        <family val="2"/>
      </rPr>
      <t xml:space="preserve">低下するごとに動脈血二酸化炭素分圧は約</t>
    </r>
    <r>
      <rPr>
        <sz val="10"/>
        <rFont val="Arial"/>
        <family val="0"/>
        <charset val="1"/>
      </rPr>
      <t xml:space="preserve">1 mmHg</t>
    </r>
    <r>
      <rPr>
        <sz val="10"/>
        <rFont val="Noto Sans CJK SC"/>
        <family val="2"/>
      </rPr>
      <t xml:space="preserve">低下すると見積もる。急性の代謝性アシドーシスの多くは、ケト酸や乳酸など有機酸の産生亢進によって生じる。</t>
    </r>
  </si>
  <si>
    <r>
      <rPr>
        <sz val="10"/>
        <rFont val="Noto Sans CJK SC"/>
        <family val="2"/>
      </rPr>
      <t xml:space="preserve">医学各論 Ⅷ</t>
    </r>
    <r>
      <rPr>
        <sz val="10"/>
        <rFont val="Arial"/>
        <family val="0"/>
        <charset val="1"/>
      </rPr>
      <t xml:space="preserve">-3-F-①</t>
    </r>
    <r>
      <rPr>
        <sz val="10"/>
        <rFont val="Noto Sans CJK SC"/>
        <family val="2"/>
      </rPr>
      <t xml:space="preserve">（代謝性アシドーシス、</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</si>
  <si>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TBL-01-00-319 (id: Jlvnl9A)</t>
    </r>
  </si>
  <si>
    <t xml:space="preserve">SRC-663</t>
  </si>
  <si>
    <t xml:space="preserve">Kraut JA, Madias NE. Metabolic acidosis: pathophysiology, diagnosis and management. Nat Rev Nephrol. 2010;6(5):274–285</t>
  </si>
  <si>
    <t xml:space="preserve">10.1038/nrneph.2010.33</t>
  </si>
  <si>
    <t xml:space="preserve">20308999</t>
  </si>
  <si>
    <t xml:space="preserve">本カードは代謝性アシドーシスとアニオンギャップに限った内容であり、呼吸性の酸塩基平衡異常は扱っていない。</t>
  </si>
  <si>
    <t xml:space="preserve">KF-039</t>
  </si>
  <si>
    <t xml:space="preserve">高アニオンギャップ代謝性アシドーシスの代表的な原因は、乳酸アシドーシス、ケトアシドーシス（糖尿病性、アルコール性、飢餓性）、腎不全、およびメタノール、エチレングリコール、サリチル酸などによる中毒である。治療の基本は原因の除去と原因疾患の治療であり、急性アシドーシスに対するアルカリ投与（重炭酸ナトリウム）の是非については議論がある。</t>
  </si>
  <si>
    <t xml:space="preserve">原因の列挙は出典本文の分類に基づく（抄録では、有機酸の産生亢進が急性代謝性アシドーシスの中心であることを確認した）。重炭酸ナトリウムなど薬剤の国内の承認・保険適用の詳細は、本セッションでは添付文書で確認していない。</t>
  </si>
  <si>
    <t xml:space="preserve">KF-040</t>
  </si>
  <si>
    <t xml:space="preserve">代謝性アルカローシス</t>
  </si>
  <si>
    <r>
      <rPr>
        <sz val="10"/>
        <rFont val="Noto Sans CJK SC"/>
        <family val="2"/>
      </rPr>
      <t xml:space="preserve">代謝性アルカローシスは、酸の喪失や重炭酸の蓄積によって生成され、腎臓が過剰な重炭酸を排泄できない状態によって維持される。関連する病態として、嘔吐、アルドステロンやコルチゾールの過剰、甘草の摂取、クロライド利尿薬の使用、カルシウム・アルカリの過剰摂取、</t>
    </r>
    <r>
      <rPr>
        <sz val="10"/>
        <rFont val="Arial"/>
        <family val="0"/>
        <charset val="1"/>
      </rPr>
      <t xml:space="preserve">Bartter</t>
    </r>
    <r>
      <rPr>
        <sz val="10"/>
        <rFont val="Noto Sans CJK SC"/>
        <family val="2"/>
      </rPr>
      <t xml:space="preserve">症候群や</t>
    </r>
    <r>
      <rPr>
        <sz val="10"/>
        <rFont val="Arial"/>
        <family val="0"/>
        <charset val="1"/>
      </rPr>
      <t xml:space="preserve">Gitelman</t>
    </r>
    <r>
      <rPr>
        <sz val="10"/>
        <rFont val="Noto Sans CJK SC"/>
        <family val="2"/>
      </rPr>
      <t xml:space="preserve">症候群などの遺伝性疾患がある。生理食塩水に反応する塩化物反応性かどうかは、尿中クロライドで判断する。</t>
    </r>
  </si>
  <si>
    <r>
      <rPr>
        <sz val="10"/>
        <rFont val="Noto Sans CJK SC"/>
        <family val="2"/>
      </rPr>
      <t xml:space="preserve">医学各論 Ⅷ</t>
    </r>
    <r>
      <rPr>
        <sz val="10"/>
        <rFont val="Arial"/>
        <family val="0"/>
        <charset val="1"/>
      </rPr>
      <t xml:space="preserve">-3-F-②</t>
    </r>
    <r>
      <rPr>
        <sz val="10"/>
        <rFont val="Noto Sans CJK SC"/>
        <family val="2"/>
      </rPr>
      <t xml:space="preserve">（代謝性アルカローシス、</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</si>
  <si>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TBL-01-00-320 (id: Jlvnl9I)</t>
    </r>
  </si>
  <si>
    <t xml:space="preserve">SRC-664</t>
  </si>
  <si>
    <t xml:space="preserve">Do C, Vasquez PC, Soleimani M. Metabolic Alkalosis Pathogenesis, Diagnosis, and Treatment: Core Curriculum 2022. Am J Kidney Dis. 2022;80(4):536–551</t>
  </si>
  <si>
    <t xml:space="preserve">10.1053/j.ajkd.2021.12.016</t>
  </si>
  <si>
    <t xml:space="preserve">35525634</t>
  </si>
  <si>
    <r>
      <rPr>
        <sz val="10"/>
        <rFont val="Noto Sans CJK SC"/>
        <family val="2"/>
      </rPr>
      <t xml:space="preserve">尿中クロライドの閾値（</t>
    </r>
    <r>
      <rPr>
        <sz val="10"/>
        <rFont val="Arial"/>
        <family val="0"/>
        <charset val="1"/>
      </rPr>
      <t xml:space="preserve">20 mEq/L</t>
    </r>
    <r>
      <rPr>
        <sz val="10"/>
        <rFont val="Noto Sans CJK SC"/>
        <family val="2"/>
      </rPr>
      <t xml:space="preserve">未満で塩化物反応性）は教科書等の二次資料で確認した値であり、出典本文では本セッションで確認できなかったため、主張文には閾値の数値を含めていない。</t>
    </r>
  </si>
  <si>
    <t xml:space="preserve">KX-001</t>
  </si>
  <si>
    <t xml:space="preserve">浮腫</t>
  </si>
  <si>
    <r>
      <rPr>
        <sz val="10"/>
        <rFont val="Noto Sans CJK SC"/>
        <family val="2"/>
      </rPr>
      <t xml:space="preserve">浮腫の鑑別では、まず両側性か片側性かと、発症が急か慢性かで分けて考える。両側性の浮腫では心疾患・肝疾患・腎疾患などの全身性疾患を考え、心不全が疑わしければ</t>
    </r>
    <r>
      <rPr>
        <sz val="10"/>
        <rFont val="Arial"/>
        <family val="0"/>
        <charset val="1"/>
      </rPr>
      <t xml:space="preserve">BNP</t>
    </r>
    <r>
      <rPr>
        <sz val="10"/>
        <rFont val="Noto Sans CJK SC"/>
        <family val="2"/>
      </rPr>
      <t xml:space="preserve">、腎疾患では血清クレアチニンと尿検査、肝疾患では肝酵素とアルブミンが手がかりになる。カルシウム拮抗薬などの薬剤も両側性浮腫の原因になる。片側性で急性の浮腫では深部静脈血栓症を疑い、慢性の片側性・両側性下腿浮腫では静脈不全やリンパ浮腫を考える。非圧痕性の硬い浮腫はリンパ浮腫の特徴である。</t>
    </r>
  </si>
  <si>
    <r>
      <rPr>
        <sz val="10"/>
        <rFont val="Arial"/>
        <family val="0"/>
        <charset val="1"/>
      </rPr>
      <t xml:space="preserve">PS-02-09-02 (id: JkxnuRg)</t>
    </r>
    <r>
      <rPr>
        <sz val="10"/>
        <rFont val="Noto Sans CJK SC"/>
        <family val="2"/>
      </rPr>
      <t xml:space="preserve">；</t>
    </r>
    <r>
      <rPr>
        <sz val="10"/>
        <rFont val="Arial"/>
        <family val="0"/>
        <charset val="1"/>
      </rPr>
      <t xml:space="preserve">TBL-02-08-009 (id: JlAKpmk)</t>
    </r>
  </si>
  <si>
    <t xml:space="preserve">SRC-665</t>
  </si>
  <si>
    <t xml:space="preserve">Trayes KP, Studdiford JS, Pickle S, Tully AS. Edema: diagnosis and management. Am Fam Physician. 2013;88(2):102-110</t>
  </si>
  <si>
    <t xml:space="preserve">23939641</t>
  </si>
  <si>
    <r>
      <rPr>
        <sz val="10"/>
        <rFont val="Noto Sans CJK SC"/>
        <family val="2"/>
      </rPr>
      <t xml:space="preserve">本誌の論文には </t>
    </r>
    <r>
      <rPr>
        <sz val="10"/>
        <rFont val="Arial"/>
        <family val="0"/>
        <charset val="1"/>
      </rPr>
      <t xml:space="preserve">DOI </t>
    </r>
    <r>
      <rPr>
        <sz val="10"/>
        <rFont val="Noto Sans CJK SC"/>
        <family val="2"/>
      </rPr>
      <t xml:space="preserve">の付与を </t>
    </r>
    <r>
      <rPr>
        <sz val="10"/>
        <rFont val="Arial"/>
        <family val="0"/>
        <charset val="1"/>
      </rPr>
      <t xml:space="preserve">PubMed </t>
    </r>
    <r>
      <rPr>
        <sz val="10"/>
        <rFont val="Noto Sans CJK SC"/>
        <family val="2"/>
      </rPr>
      <t xml:space="preserve">収載頁・誌面のいずれでも確認できなかったため </t>
    </r>
    <r>
      <rPr>
        <sz val="10"/>
        <rFont val="Arial"/>
        <family val="0"/>
        <charset val="1"/>
      </rPr>
      <t xml:space="preserve">doi </t>
    </r>
    <r>
      <rPr>
        <sz val="10"/>
        <rFont val="Noto Sans CJK SC"/>
        <family val="2"/>
      </rPr>
      <t xml:space="preserve">は </t>
    </r>
    <r>
      <rPr>
        <sz val="10"/>
        <rFont val="Arial"/>
        <family val="0"/>
        <charset val="1"/>
      </rPr>
      <t xml:space="preserve">null </t>
    </r>
    <r>
      <rPr>
        <sz val="10"/>
        <rFont val="Noto Sans CJK SC"/>
        <family val="2"/>
      </rPr>
      <t xml:space="preserve">とした。原因薬剤として挙げた薬効群（カルシウム拮抗薬など）は国内承認薬の範囲であるが、個別製剤の適応・保険適用の確認はしていない。米国のプライマリケア向け総説であり、日本の診療での検査の優先順位と同一とは限らない。</t>
    </r>
  </si>
  <si>
    <t xml:space="preserve">KX-002</t>
  </si>
  <si>
    <t xml:space="preserve">乏尿・無尿</t>
  </si>
  <si>
    <r>
      <rPr>
        <sz val="10"/>
        <rFont val="Noto Sans CJK SC"/>
        <family val="2"/>
      </rPr>
      <t xml:space="preserve">急性腎障害の診断基準では、血清クレアチニンの</t>
    </r>
    <r>
      <rPr>
        <sz val="10"/>
        <rFont val="Arial"/>
        <family val="0"/>
        <charset val="1"/>
      </rPr>
      <t xml:space="preserve">48</t>
    </r>
    <r>
      <rPr>
        <sz val="10"/>
        <rFont val="Noto Sans CJK SC"/>
        <family val="2"/>
      </rPr>
      <t xml:space="preserve">時間以内の</t>
    </r>
    <r>
      <rPr>
        <sz val="10"/>
        <rFont val="Arial"/>
        <family val="0"/>
        <charset val="1"/>
      </rPr>
      <t xml:space="preserve">0.3 mg/dL</t>
    </r>
    <r>
      <rPr>
        <sz val="10"/>
        <rFont val="Noto Sans CJK SC"/>
        <family val="2"/>
      </rPr>
      <t xml:space="preserve">以上の上昇、または</t>
    </r>
    <r>
      <rPr>
        <sz val="10"/>
        <rFont val="Arial"/>
        <family val="0"/>
        <charset val="1"/>
      </rPr>
      <t xml:space="preserve">7</t>
    </r>
    <r>
      <rPr>
        <sz val="10"/>
        <rFont val="Noto Sans CJK SC"/>
        <family val="2"/>
      </rPr>
      <t xml:space="preserve">日以内の基礎値の</t>
    </r>
    <r>
      <rPr>
        <sz val="10"/>
        <rFont val="Arial"/>
        <family val="0"/>
        <charset val="1"/>
      </rPr>
      <t xml:space="preserve">1.5</t>
    </r>
    <r>
      <rPr>
        <sz val="10"/>
        <rFont val="Noto Sans CJK SC"/>
        <family val="2"/>
      </rPr>
      <t xml:space="preserve">倍以上の上昇が用いられ、尿量では</t>
    </r>
    <r>
      <rPr>
        <sz val="10"/>
        <rFont val="Arial"/>
        <family val="0"/>
        <charset val="1"/>
      </rPr>
      <t xml:space="preserve">0.5 mL/kg/</t>
    </r>
    <r>
      <rPr>
        <sz val="10"/>
        <rFont val="Noto Sans CJK SC"/>
        <family val="2"/>
      </rPr>
      <t xml:space="preserve">時未満が</t>
    </r>
    <r>
      <rPr>
        <sz val="10"/>
        <rFont val="Arial"/>
        <family val="0"/>
        <charset val="1"/>
      </rPr>
      <t xml:space="preserve">6</t>
    </r>
    <r>
      <rPr>
        <sz val="10"/>
        <rFont val="Noto Sans CJK SC"/>
        <family val="2"/>
      </rPr>
      <t xml:space="preserve">時間以上続く状態が乏尿の目安になる。乏尿・無尿の鑑別は腎前性（循環血液量の減少や腎灌流の低下）、腎性（尿細管・間質・糸球体などの実質障害）、腎後性（尿路閉塞）に分けて行い、初期評価として尿検査と尿沈渣の観察、尿路閉塞を除外するための超音波などの画像検査が最低限必要になる。腎後性は治療可能な原因であり、初期対応で見逃さないことが要点である。</t>
    </r>
  </si>
  <si>
    <r>
      <rPr>
        <sz val="10"/>
        <rFont val="Arial"/>
        <family val="0"/>
        <charset val="1"/>
      </rPr>
      <t xml:space="preserve">PS-02-09-02 (id: JkxnuRg)</t>
    </r>
    <r>
      <rPr>
        <sz val="10"/>
        <rFont val="Noto Sans CJK SC"/>
        <family val="2"/>
      </rPr>
      <t xml:space="preserve">；</t>
    </r>
    <r>
      <rPr>
        <sz val="10"/>
        <rFont val="Arial"/>
        <family val="0"/>
        <charset val="1"/>
      </rPr>
      <t xml:space="preserve">TBL-02-08-012 (id: JlAKpms)</t>
    </r>
  </si>
  <si>
    <t xml:space="preserve">SRC-666</t>
  </si>
  <si>
    <t xml:space="preserve">Ostermann M, Joannidis M. Acute kidney injury 2016: diagnosis and diagnostic workup. Crit Care. 2016;20:299</t>
  </si>
  <si>
    <t xml:space="preserve">10.1186/s13054-016-1478-z</t>
  </si>
  <si>
    <t xml:space="preserve">27670788</t>
  </si>
  <si>
    <r>
      <rPr>
        <sz val="10"/>
        <rFont val="Noto Sans CJK SC"/>
        <family val="2"/>
      </rPr>
      <t xml:space="preserve">診断基準の数値は </t>
    </r>
    <r>
      <rPr>
        <sz val="10"/>
        <rFont val="Arial"/>
        <family val="0"/>
        <charset val="1"/>
      </rPr>
      <t xml:space="preserve">KDIGO </t>
    </r>
    <r>
      <rPr>
        <sz val="10"/>
        <rFont val="Noto Sans CJK SC"/>
        <family val="2"/>
      </rPr>
      <t xml:space="preserve">の定義を総説が引用したものである。本カードは </t>
    </r>
    <r>
      <rPr>
        <sz val="10"/>
        <rFont val="Arial"/>
        <family val="0"/>
        <charset val="1"/>
      </rPr>
      <t xml:space="preserve">AKI </t>
    </r>
    <r>
      <rPr>
        <sz val="10"/>
        <rFont val="Noto Sans CJK SC"/>
        <family val="2"/>
      </rPr>
      <t xml:space="preserve">全般の初期評価の枠組みであり、乏尿・無尿だけを対象集団とした数値ではない。個別の原因疾患ごとの対応は各疾患のカードに譲る。</t>
    </r>
  </si>
  <si>
    <t xml:space="preserve">KX-003</t>
  </si>
  <si>
    <t xml:space="preserve">多尿</t>
  </si>
  <si>
    <r>
      <rPr>
        <sz val="10"/>
        <rFont val="Noto Sans CJK SC"/>
        <family val="2"/>
      </rPr>
      <t xml:space="preserve">多尿の目安は</t>
    </r>
    <r>
      <rPr>
        <sz val="10"/>
        <rFont val="Arial"/>
        <family val="0"/>
        <charset val="1"/>
      </rPr>
      <t xml:space="preserve">1</t>
    </r>
    <r>
      <rPr>
        <sz val="10"/>
        <rFont val="Noto Sans CJK SC"/>
        <family val="2"/>
      </rPr>
      <t xml:space="preserve">日尿量がおおよそ</t>
    </r>
    <r>
      <rPr>
        <sz val="10"/>
        <rFont val="Arial"/>
        <family val="0"/>
        <charset val="1"/>
      </rPr>
      <t xml:space="preserve">40</t>
    </r>
    <r>
      <rPr>
        <sz val="10"/>
        <rFont val="Noto Sans CJK SC"/>
        <family val="2"/>
      </rPr>
      <t xml:space="preserve">〜</t>
    </r>
    <r>
      <rPr>
        <sz val="10"/>
        <rFont val="Arial"/>
        <family val="0"/>
        <charset val="1"/>
      </rPr>
      <t xml:space="preserve">50 mL/kg</t>
    </r>
    <r>
      <rPr>
        <sz val="10"/>
        <rFont val="Noto Sans CJK SC"/>
        <family val="2"/>
      </rPr>
      <t xml:space="preserve">を超える量で、成人では</t>
    </r>
    <r>
      <rPr>
        <sz val="10"/>
        <rFont val="Arial"/>
        <family val="0"/>
        <charset val="1"/>
      </rPr>
      <t xml:space="preserve">1</t>
    </r>
    <r>
      <rPr>
        <sz val="10"/>
        <rFont val="Noto Sans CJK SC"/>
        <family val="2"/>
      </rPr>
      <t xml:space="preserve">日</t>
    </r>
    <r>
      <rPr>
        <sz val="10"/>
        <rFont val="Arial"/>
        <family val="0"/>
        <charset val="1"/>
      </rPr>
      <t xml:space="preserve">2.5</t>
    </r>
    <r>
      <rPr>
        <sz val="10"/>
        <rFont val="Noto Sans CJK SC"/>
        <family val="2"/>
      </rPr>
      <t xml:space="preserve">〜</t>
    </r>
    <r>
      <rPr>
        <sz val="10"/>
        <rFont val="Arial"/>
        <family val="0"/>
        <charset val="1"/>
      </rPr>
      <t xml:space="preserve">3 L</t>
    </r>
    <r>
      <rPr>
        <sz val="10"/>
        <rFont val="Noto Sans CJK SC"/>
        <family val="2"/>
      </rPr>
      <t xml:space="preserve">以上が目安になり、尿崩症では</t>
    </r>
    <r>
      <rPr>
        <sz val="10"/>
        <rFont val="Arial"/>
        <family val="0"/>
        <charset val="1"/>
      </rPr>
      <t xml:space="preserve">1</t>
    </r>
    <r>
      <rPr>
        <sz val="10"/>
        <rFont val="Noto Sans CJK SC"/>
        <family val="2"/>
      </rPr>
      <t xml:space="preserve">日</t>
    </r>
    <r>
      <rPr>
        <sz val="10"/>
        <rFont val="Arial"/>
        <family val="0"/>
        <charset val="1"/>
      </rPr>
      <t xml:space="preserve">8</t>
    </r>
    <r>
      <rPr>
        <sz val="10"/>
        <rFont val="Noto Sans CJK SC"/>
        <family val="2"/>
      </rPr>
      <t xml:space="preserve">〜</t>
    </r>
    <r>
      <rPr>
        <sz val="10"/>
        <rFont val="Arial"/>
        <family val="0"/>
        <charset val="1"/>
      </rPr>
      <t xml:space="preserve">16 L</t>
    </r>
    <r>
      <rPr>
        <sz val="10"/>
        <rFont val="Noto Sans CJK SC"/>
        <family val="2"/>
      </rPr>
      <t xml:space="preserve">に達することもある。尿崩症では尿浸透圧が</t>
    </r>
    <r>
      <rPr>
        <sz val="10"/>
        <rFont val="Arial"/>
        <family val="0"/>
        <charset val="1"/>
      </rPr>
      <t xml:space="preserve">300 mOsm/kg</t>
    </r>
    <r>
      <rPr>
        <sz val="10"/>
        <rFont val="Noto Sans CJK SC"/>
        <family val="2"/>
      </rPr>
      <t xml:space="preserve">未満の低張尿が多量に排泄され、バソプレシンの分泌不足による中枢性、腎の反応性低下による腎性、妊娠に伴う妊娠性に分けられる。これに対して浸透圧性利尿（グルコース、尿素、マンニトール、生理食塩水の負荷、閉塞解除後利尿など）では尿浸透圧は高く、心因性多飲では水制限によって尿が濃縮される点が鑑別の要点になる。</t>
    </r>
  </si>
  <si>
    <t xml:space="preserve">SRC-667</t>
  </si>
  <si>
    <t xml:space="preserve">Priya G, Kalra S, Dasgupta A, Grewal E. Diabetes insipidus: a pragmatic approach to management. Cureus. 2021;13(1):e12498</t>
  </si>
  <si>
    <t xml:space="preserve">10.7759/cureus.12498</t>
  </si>
  <si>
    <t xml:space="preserve">33425560</t>
  </si>
  <si>
    <t xml:space="preserve">原著では治療薬としてデスモプレシン、サイアザイド系利尿薬、アミロライドが挙げられているが、本カードでは用法・用量は扱っていない。これらの薬剤の国内承認・保険適用（尿崩症への適応を含む）は未確認である。多尿の閾値は総説の記載に基づく目安であり、診断は尿・血清浸透圧と水制限試験などの総合評価による。</t>
  </si>
  <si>
    <t xml:space="preserve">KX-004</t>
  </si>
  <si>
    <t xml:space="preserve">排尿障害</t>
  </si>
  <si>
    <r>
      <rPr>
        <sz val="10"/>
        <rFont val="Noto Sans CJK SC"/>
        <family val="2"/>
      </rPr>
      <t xml:space="preserve">男性の下部尿路症状の評価では、国際前立腺症状スコア（</t>
    </r>
    <r>
      <rPr>
        <sz val="10"/>
        <rFont val="Arial"/>
        <family val="0"/>
        <charset val="1"/>
      </rPr>
      <t xml:space="preserve">IPSS</t>
    </r>
    <r>
      <rPr>
        <sz val="10"/>
        <rFont val="Noto Sans CJK SC"/>
        <family val="2"/>
      </rPr>
      <t xml:space="preserve">）が用いられ、合計は</t>
    </r>
    <r>
      <rPr>
        <sz val="10"/>
        <rFont val="Arial"/>
        <family val="0"/>
        <charset val="1"/>
      </rPr>
      <t xml:space="preserve">0</t>
    </r>
    <r>
      <rPr>
        <sz val="10"/>
        <rFont val="Noto Sans CJK SC"/>
        <family val="2"/>
      </rPr>
      <t xml:space="preserve">〜</t>
    </r>
    <r>
      <rPr>
        <sz val="10"/>
        <rFont val="Arial"/>
        <family val="0"/>
        <charset val="1"/>
      </rPr>
      <t xml:space="preserve">35</t>
    </r>
    <r>
      <rPr>
        <sz val="10"/>
        <rFont val="Noto Sans CJK SC"/>
        <family val="2"/>
      </rPr>
      <t xml:space="preserve">点で、</t>
    </r>
    <r>
      <rPr>
        <sz val="10"/>
        <rFont val="Arial"/>
        <family val="0"/>
        <charset val="1"/>
      </rPr>
      <t xml:space="preserve">7</t>
    </r>
    <r>
      <rPr>
        <sz val="10"/>
        <rFont val="Noto Sans CJK SC"/>
        <family val="2"/>
      </rPr>
      <t xml:space="preserve">点を超えると中等症、</t>
    </r>
    <r>
      <rPr>
        <sz val="10"/>
        <rFont val="Arial"/>
        <family val="0"/>
        <charset val="1"/>
      </rPr>
      <t xml:space="preserve">19</t>
    </r>
    <r>
      <rPr>
        <sz val="10"/>
        <rFont val="Noto Sans CJK SC"/>
        <family val="2"/>
      </rPr>
      <t xml:space="preserve">点を超えると重症の目安になり、</t>
    </r>
    <r>
      <rPr>
        <sz val="10"/>
        <rFont val="Arial"/>
        <family val="0"/>
        <charset val="1"/>
      </rPr>
      <t xml:space="preserve">3</t>
    </r>
    <r>
      <rPr>
        <sz val="10"/>
        <rFont val="Noto Sans CJK SC"/>
        <family val="2"/>
      </rPr>
      <t xml:space="preserve">点以上の変化が臨床的に意味のある変化とされる。症状は排尿症状（尿勢の低下、排尿の遅延など）と蓄尿症状（頻尿、尿意切迫感、夜間頻尿など）に分けて聞き取る。前立腺肥大以外にも、神経因性膀胱、薬剤の影響、心疾患に伴う夜間多尿などが原因になるため、尿検査で尿路感染など治療可能な原因を探すことも評価に含まれる。</t>
    </r>
  </si>
  <si>
    <t xml:space="preserve">SRC-668</t>
  </si>
  <si>
    <t xml:space="preserve">Hollingsworth JM, Wilt TJ. Lower urinary tract symptoms in men. BMJ. 2014;349:g4474</t>
  </si>
  <si>
    <t xml:space="preserve">10.1136/bmj.g4474</t>
  </si>
  <si>
    <t xml:space="preserve">25125424</t>
  </si>
  <si>
    <r>
      <rPr>
        <sz val="10"/>
        <rFont val="Noto Sans CJK SC"/>
        <family val="2"/>
      </rPr>
      <t xml:space="preserve">本カードは男性の下部尿路症状を対象とした総説に基づいており、女性の排尿障害にはそのまま適用できない。</t>
    </r>
    <r>
      <rPr>
        <sz val="10"/>
        <rFont val="Arial"/>
        <family val="0"/>
        <charset val="1"/>
      </rPr>
      <t xml:space="preserve">IPSS </t>
    </r>
    <r>
      <rPr>
        <sz val="10"/>
        <rFont val="Noto Sans CJK SC"/>
        <family val="2"/>
      </rPr>
      <t xml:space="preserve">の境界値は総説の記載に基づく。治療薬（</t>
    </r>
    <r>
      <rPr>
        <sz val="10"/>
        <rFont val="Arial"/>
        <family val="0"/>
        <charset val="1"/>
      </rPr>
      <t xml:space="preserve">α</t>
    </r>
    <r>
      <rPr>
        <sz val="10"/>
        <rFont val="Noto Sans CJK SC"/>
        <family val="2"/>
      </rPr>
      <t xml:space="preserve">遮断薬など）の国内承認・保険適用は本カードでは扱っておらず未確認である。</t>
    </r>
  </si>
  <si>
    <t xml:space="preserve">KX-005</t>
  </si>
  <si>
    <t xml:space="preserve">血尿の症候としての鑑別では、出血部位が糸球体か非糸球体かを見分けることが要点になる。尿沈渣で変形（異形）赤血球や赤血球円柱がみられれば糸球体からの出血を示唆し、とくに赤血球円柱は腎炎性の沈渣所見である。一方、形態のそろった赤血球が中心で円柱を伴わない血尿は、結石・尿路の腫瘍・尿路感染など腎外（尿路）からの出血を考える。蛋白尿や腎機能低下を伴う場合は糸球体疾患の可能性が高まり、腎炎性の沈渣（赤血球円柱、白血球、腎尿細管上皮細胞など活動性の所見の混在）が診断の手がかりになる。</t>
  </si>
  <si>
    <r>
      <rPr>
        <sz val="10"/>
        <rFont val="Arial"/>
        <family val="0"/>
        <charset val="1"/>
      </rPr>
      <t xml:space="preserve">PS-02-09-02 (id: JkxnuRg)</t>
    </r>
    <r>
      <rPr>
        <sz val="10"/>
        <rFont val="Noto Sans CJK SC"/>
        <family val="2"/>
      </rPr>
      <t xml:space="preserve">；</t>
    </r>
    <r>
      <rPr>
        <sz val="10"/>
        <rFont val="Arial"/>
        <family val="0"/>
        <charset val="1"/>
      </rPr>
      <t xml:space="preserve">TBL-02-08-010 (id: JlAKpmc)</t>
    </r>
  </si>
  <si>
    <t xml:space="preserve">SRC-669</t>
  </si>
  <si>
    <t xml:space="preserve">Gaggar P, Raju SB. Diagnostic utility of urine microscopy in kidney diseases. Indian J Nephrol. 2024;34(3):213-221</t>
  </si>
  <si>
    <t xml:space="preserve">10.25259/ijn_362_23</t>
  </si>
  <si>
    <t xml:space="preserve">39114391</t>
  </si>
  <si>
    <r>
      <rPr>
        <sz val="10"/>
        <rFont val="Noto Sans CJK SC"/>
        <family val="2"/>
      </rPr>
      <t xml:space="preserve">本カードは症候としての鑑別に絞り、個別の糸球体疾患は扱っていない（第</t>
    </r>
    <r>
      <rPr>
        <sz val="10"/>
        <rFont val="Arial"/>
        <family val="0"/>
        <charset val="1"/>
      </rPr>
      <t xml:space="preserve">15</t>
    </r>
    <r>
      <rPr>
        <sz val="10"/>
        <rFont val="Noto Sans CJK SC"/>
        <family val="2"/>
      </rPr>
      <t xml:space="preserve">回の対象）。有棘赤血球などの所見の診断精度（感度・特異度）の数値は、</t>
    </r>
    <r>
      <rPr>
        <sz val="10"/>
        <rFont val="Arial"/>
        <family val="0"/>
        <charset val="1"/>
      </rPr>
      <t xml:space="preserve">SRC </t>
    </r>
    <r>
      <rPr>
        <sz val="10"/>
        <rFont val="Noto Sans CJK SC"/>
        <family val="2"/>
      </rPr>
      <t xml:space="preserve">の枠数の都合で本カードの出典には含めなかったため記載していない。沈渣所見の判定は検者の熟練度に依存する。</t>
    </r>
  </si>
  <si>
    <t xml:space="preserve">KX-006</t>
  </si>
  <si>
    <t xml:space="preserve">尿検査・尿蛋白定量</t>
  </si>
  <si>
    <r>
      <rPr>
        <sz val="10"/>
        <rFont val="Noto Sans CJK SC"/>
        <family val="2"/>
      </rPr>
      <t xml:space="preserve">尿蛋白の定量評価には尿アルブミン</t>
    </r>
    <r>
      <rPr>
        <sz val="10"/>
        <rFont val="Arial"/>
        <family val="0"/>
        <charset val="1"/>
      </rPr>
      <t xml:space="preserve">/</t>
    </r>
    <r>
      <rPr>
        <sz val="10"/>
        <rFont val="Noto Sans CJK SC"/>
        <family val="2"/>
      </rPr>
      <t xml:space="preserve">クレアチニン比（</t>
    </r>
    <r>
      <rPr>
        <sz val="10"/>
        <rFont val="Arial"/>
        <family val="0"/>
        <charset val="1"/>
      </rPr>
      <t xml:space="preserve">ACR</t>
    </r>
    <r>
      <rPr>
        <sz val="10"/>
        <rFont val="Noto Sans CJK SC"/>
        <family val="2"/>
      </rPr>
      <t xml:space="preserve">）が用いられ、アルブミン尿は </t>
    </r>
    <r>
      <rPr>
        <sz val="10"/>
        <rFont val="Arial"/>
        <family val="0"/>
        <charset val="1"/>
      </rPr>
      <t xml:space="preserve">A1</t>
    </r>
    <r>
      <rPr>
        <sz val="10"/>
        <rFont val="Noto Sans CJK SC"/>
        <family val="2"/>
      </rPr>
      <t xml:space="preserve">（</t>
    </r>
    <r>
      <rPr>
        <sz val="10"/>
        <rFont val="Arial"/>
        <family val="0"/>
        <charset val="1"/>
      </rPr>
      <t xml:space="preserve">30 mg/g</t>
    </r>
    <r>
      <rPr>
        <sz val="10"/>
        <rFont val="Noto Sans CJK SC"/>
        <family val="2"/>
      </rPr>
      <t xml:space="preserve">未満）、</t>
    </r>
    <r>
      <rPr>
        <sz val="10"/>
        <rFont val="Arial"/>
        <family val="0"/>
        <charset val="1"/>
      </rPr>
      <t xml:space="preserve">A2</t>
    </r>
    <r>
      <rPr>
        <sz val="10"/>
        <rFont val="Noto Sans CJK SC"/>
        <family val="2"/>
      </rPr>
      <t xml:space="preserve">（</t>
    </r>
    <r>
      <rPr>
        <sz val="10"/>
        <rFont val="Arial"/>
        <family val="0"/>
        <charset val="1"/>
      </rPr>
      <t xml:space="preserve">30</t>
    </r>
    <r>
      <rPr>
        <sz val="10"/>
        <rFont val="Noto Sans CJK SC"/>
        <family val="2"/>
      </rPr>
      <t xml:space="preserve">〜</t>
    </r>
    <r>
      <rPr>
        <sz val="10"/>
        <rFont val="Arial"/>
        <family val="0"/>
        <charset val="1"/>
      </rPr>
      <t xml:space="preserve">300 mg/g</t>
    </r>
    <r>
      <rPr>
        <sz val="10"/>
        <rFont val="Noto Sans CJK SC"/>
        <family val="2"/>
      </rPr>
      <t xml:space="preserve">）、</t>
    </r>
    <r>
      <rPr>
        <sz val="10"/>
        <rFont val="Arial"/>
        <family val="0"/>
        <charset val="1"/>
      </rPr>
      <t xml:space="preserve">A3</t>
    </r>
    <r>
      <rPr>
        <sz val="10"/>
        <rFont val="Noto Sans CJK SC"/>
        <family val="2"/>
      </rPr>
      <t xml:space="preserve">（</t>
    </r>
    <r>
      <rPr>
        <sz val="10"/>
        <rFont val="Arial"/>
        <family val="0"/>
        <charset val="1"/>
      </rPr>
      <t xml:space="preserve">300 mg/g</t>
    </r>
    <r>
      <rPr>
        <sz val="10"/>
        <rFont val="Noto Sans CJK SC"/>
        <family val="2"/>
      </rPr>
      <t xml:space="preserve">を超える）の</t>
    </r>
    <r>
      <rPr>
        <sz val="10"/>
        <rFont val="Arial"/>
        <family val="0"/>
        <charset val="1"/>
      </rPr>
      <t xml:space="preserve">3</t>
    </r>
    <r>
      <rPr>
        <sz val="10"/>
        <rFont val="Noto Sans CJK SC"/>
        <family val="2"/>
      </rPr>
      <t xml:space="preserve">区分に分けられる。試験紙法は半定量的なスクリーニングであり、陽性所見の評価や経過の判定は </t>
    </r>
    <r>
      <rPr>
        <sz val="10"/>
        <rFont val="Arial"/>
        <family val="0"/>
        <charset val="1"/>
      </rPr>
      <t xml:space="preserve">ACR </t>
    </r>
    <r>
      <rPr>
        <sz val="10"/>
        <rFont val="Noto Sans CJK SC"/>
        <family val="2"/>
      </rPr>
      <t xml:space="preserve">などの定量法で行う。腎の異常が</t>
    </r>
    <r>
      <rPr>
        <sz val="10"/>
        <rFont val="Arial"/>
        <family val="0"/>
        <charset val="1"/>
      </rPr>
      <t xml:space="preserve">3</t>
    </r>
    <r>
      <rPr>
        <sz val="10"/>
        <rFont val="Noto Sans CJK SC"/>
        <family val="2"/>
      </rPr>
      <t xml:space="preserve">か月以上持続することが慢性腎臓病の要件であり、</t>
    </r>
    <r>
      <rPr>
        <sz val="10"/>
        <rFont val="Arial"/>
        <family val="0"/>
        <charset val="1"/>
      </rPr>
      <t xml:space="preserve">eGFR </t>
    </r>
    <r>
      <rPr>
        <sz val="10"/>
        <rFont val="Noto Sans CJK SC"/>
        <family val="2"/>
      </rPr>
      <t xml:space="preserve">や </t>
    </r>
    <r>
      <rPr>
        <sz val="10"/>
        <rFont val="Arial"/>
        <family val="0"/>
        <charset val="1"/>
      </rPr>
      <t xml:space="preserve">ACR </t>
    </r>
    <r>
      <rPr>
        <sz val="10"/>
        <rFont val="Noto Sans CJK SC"/>
        <family val="2"/>
      </rPr>
      <t xml:space="preserve">の</t>
    </r>
    <r>
      <rPr>
        <sz val="10"/>
        <rFont val="Arial"/>
        <family val="0"/>
        <charset val="1"/>
      </rPr>
      <t xml:space="preserve">1</t>
    </r>
    <r>
      <rPr>
        <sz val="10"/>
        <rFont val="Noto Sans CJK SC"/>
        <family val="2"/>
      </rPr>
      <t xml:space="preserve">回の異常値だけで慢性と決めず、再検で持続性を確認する。分類は原因、</t>
    </r>
    <r>
      <rPr>
        <sz val="10"/>
        <rFont val="Arial"/>
        <family val="0"/>
        <charset val="1"/>
      </rPr>
      <t xml:space="preserve">GFR </t>
    </r>
    <r>
      <rPr>
        <sz val="10"/>
        <rFont val="Noto Sans CJK SC"/>
        <family val="2"/>
      </rPr>
      <t xml:space="preserve">区分、アルブミン尿区分を組み合わせて行う。</t>
    </r>
  </si>
  <si>
    <r>
      <rPr>
        <sz val="10"/>
        <rFont val="Arial"/>
        <family val="0"/>
        <charset val="1"/>
      </rPr>
      <t xml:space="preserve">PS-02-09-03 (id: JkxnuRk)</t>
    </r>
    <r>
      <rPr>
        <sz val="10"/>
        <rFont val="Noto Sans CJK SC"/>
        <family val="2"/>
      </rPr>
      <t xml:space="preserve">；</t>
    </r>
    <r>
      <rPr>
        <sz val="10"/>
        <rFont val="Arial"/>
        <family val="0"/>
        <charset val="1"/>
      </rPr>
      <t xml:space="preserve">TBL-02-08-011 (id: JlAKpmg)</t>
    </r>
  </si>
  <si>
    <r>
      <rPr>
        <sz val="10"/>
        <rFont val="Noto Sans CJK SC"/>
        <family val="2"/>
      </rPr>
      <t xml:space="preserve">アルブミン尿区分の境界値はガイドラインの表から読み取ったものである（表から読み取り）。日本の特定健診などで用いる試験紙法の判定区分とは方式が異なり、試験紙の半定量値と </t>
    </r>
    <r>
      <rPr>
        <sz val="10"/>
        <rFont val="Arial"/>
        <family val="0"/>
        <charset val="1"/>
      </rPr>
      <t xml:space="preserve">ACR </t>
    </r>
    <r>
      <rPr>
        <sz val="10"/>
        <rFont val="Noto Sans CJK SC"/>
        <family val="2"/>
      </rPr>
      <t xml:space="preserve">は直接は対応しない。</t>
    </r>
  </si>
  <si>
    <t xml:space="preserve">KX-007</t>
  </si>
  <si>
    <t xml:space="preserve">尿沈渣</t>
  </si>
  <si>
    <r>
      <rPr>
        <sz val="10"/>
        <rFont val="Noto Sans CJK SC"/>
        <family val="2"/>
      </rPr>
      <t xml:space="preserve">尿沈渣では円柱の種類が障害部位の手がかりになる。赤血球円柱は腎炎症候群、白血球円柱は急性間質性腎炎・腎盂腎炎・腎炎、腎尿細管上皮円柱や顆粒円柱は急性尿細管壊死に結びつき、泥状の褐色顆粒円柱は急性尿細管壊死に特異的とされる。硝子円柱は運動・脱水・発熱などでもみられる非特異的な所見であり、ろう様円柱は腎不全、脂肪円柱はネフローゼ域の蛋白尿に伴う。沈渣の基準の目安は赤血球</t>
    </r>
    <r>
      <rPr>
        <sz val="10"/>
        <rFont val="Arial"/>
        <family val="0"/>
        <charset val="1"/>
      </rPr>
      <t xml:space="preserve">0</t>
    </r>
    <r>
      <rPr>
        <sz val="10"/>
        <rFont val="Noto Sans CJK SC"/>
        <family val="2"/>
      </rPr>
      <t xml:space="preserve">〜</t>
    </r>
    <r>
      <rPr>
        <sz val="10"/>
        <rFont val="Arial"/>
        <family val="0"/>
        <charset val="1"/>
      </rPr>
      <t xml:space="preserve">3</t>
    </r>
    <r>
      <rPr>
        <sz val="10"/>
        <rFont val="Noto Sans CJK SC"/>
        <family val="2"/>
      </rPr>
      <t xml:space="preserve">個</t>
    </r>
    <r>
      <rPr>
        <sz val="10"/>
        <rFont val="Arial"/>
        <family val="0"/>
        <charset val="1"/>
      </rPr>
      <t xml:space="preserve">/HPF</t>
    </r>
    <r>
      <rPr>
        <sz val="10"/>
        <rFont val="Noto Sans CJK SC"/>
        <family val="2"/>
      </rPr>
      <t xml:space="preserve">、白血球</t>
    </r>
    <r>
      <rPr>
        <sz val="10"/>
        <rFont val="Arial"/>
        <family val="0"/>
        <charset val="1"/>
      </rPr>
      <t xml:space="preserve">0</t>
    </r>
    <r>
      <rPr>
        <sz val="10"/>
        <rFont val="Noto Sans CJK SC"/>
        <family val="2"/>
      </rPr>
      <t xml:space="preserve">〜</t>
    </r>
    <r>
      <rPr>
        <sz val="10"/>
        <rFont val="Arial"/>
        <family val="0"/>
        <charset val="1"/>
      </rPr>
      <t xml:space="preserve">8</t>
    </r>
    <r>
      <rPr>
        <sz val="10"/>
        <rFont val="Noto Sans CJK SC"/>
        <family val="2"/>
      </rPr>
      <t xml:space="preserve">個</t>
    </r>
    <r>
      <rPr>
        <sz val="10"/>
        <rFont val="Arial"/>
        <family val="0"/>
        <charset val="1"/>
      </rPr>
      <t xml:space="preserve">/HPF</t>
    </r>
    <r>
      <rPr>
        <sz val="10"/>
        <rFont val="Noto Sans CJK SC"/>
        <family val="2"/>
      </rPr>
      <t xml:space="preserve">で、検体は室温では</t>
    </r>
    <r>
      <rPr>
        <sz val="10"/>
        <rFont val="Arial"/>
        <family val="0"/>
        <charset val="1"/>
      </rPr>
      <t xml:space="preserve">1</t>
    </r>
    <r>
      <rPr>
        <sz val="10"/>
        <rFont val="Noto Sans CJK SC"/>
        <family val="2"/>
      </rPr>
      <t xml:space="preserve">時間以内、冷蔵でも</t>
    </r>
    <r>
      <rPr>
        <sz val="10"/>
        <rFont val="Arial"/>
        <family val="0"/>
        <charset val="1"/>
      </rPr>
      <t xml:space="preserve">4</t>
    </r>
    <r>
      <rPr>
        <sz val="10"/>
        <rFont val="Noto Sans CJK SC"/>
        <family val="2"/>
      </rPr>
      <t xml:space="preserve">時間以内に観察することが望ましい。</t>
    </r>
  </si>
  <si>
    <r>
      <rPr>
        <sz val="10"/>
        <rFont val="Arial"/>
        <family val="0"/>
        <charset val="1"/>
      </rPr>
      <t xml:space="preserve">PS-02-09-03 (id: JkxnuRk)</t>
    </r>
    <r>
      <rPr>
        <sz val="10"/>
        <rFont val="Noto Sans CJK SC"/>
        <family val="2"/>
      </rPr>
      <t xml:space="preserve">；</t>
    </r>
    <r>
      <rPr>
        <sz val="10"/>
        <rFont val="Arial"/>
        <family val="0"/>
        <charset val="1"/>
      </rPr>
      <t xml:space="preserve">TBL-02-08-015 (id: JlAKpm0)</t>
    </r>
  </si>
  <si>
    <r>
      <rPr>
        <sz val="10"/>
        <rFont val="Noto Sans CJK SC"/>
        <family val="2"/>
      </rPr>
      <t xml:space="preserve">円柱と疾患の対応、基準値、観察までの時間は総説の表から読み取ったものである（表から読み取り）。泥状褐色顆粒円柱の特異度</t>
    </r>
    <r>
      <rPr>
        <sz val="10"/>
        <rFont val="Arial"/>
        <family val="0"/>
        <charset val="1"/>
      </rPr>
      <t xml:space="preserve">100%</t>
    </r>
    <r>
      <rPr>
        <sz val="10"/>
        <rFont val="Noto Sans CJK SC"/>
        <family val="2"/>
      </rPr>
      <t xml:space="preserve">という数値は原著が引用した単一研究の結果であり、施設や検者によって判定が異なりうる。自動分析では病的円柱や変形赤血球の検出に限界があると原著は述べている。</t>
    </r>
  </si>
  <si>
    <t xml:space="preserve">KX-008</t>
  </si>
  <si>
    <t xml:space="preserve">推算糸球体濾過量</t>
  </si>
  <si>
    <r>
      <rPr>
        <sz val="10"/>
        <rFont val="Noto Sans CJK SC"/>
        <family val="2"/>
      </rPr>
      <t xml:space="preserve">日本人の血清クレアチニンに基づく </t>
    </r>
    <r>
      <rPr>
        <sz val="10"/>
        <rFont val="Arial"/>
        <family val="0"/>
        <charset val="1"/>
      </rPr>
      <t xml:space="preserve">eGFR </t>
    </r>
    <r>
      <rPr>
        <sz val="10"/>
        <rFont val="Noto Sans CJK SC"/>
        <family val="2"/>
      </rPr>
      <t xml:space="preserve">推算式は、</t>
    </r>
    <r>
      <rPr>
        <sz val="10"/>
        <rFont val="Arial"/>
        <family val="0"/>
        <charset val="1"/>
      </rPr>
      <t xml:space="preserve">eGFR</t>
    </r>
    <r>
      <rPr>
        <sz val="10"/>
        <rFont val="Noto Sans CJK SC"/>
        <family val="2"/>
      </rPr>
      <t xml:space="preserve">（</t>
    </r>
    <r>
      <rPr>
        <sz val="10"/>
        <rFont val="Arial"/>
        <family val="0"/>
        <charset val="1"/>
      </rPr>
      <t xml:space="preserve">mL/min/1.73 m²</t>
    </r>
    <r>
      <rPr>
        <sz val="10"/>
        <rFont val="Noto Sans CJK SC"/>
        <family val="2"/>
      </rPr>
      <t xml:space="preserve">）＝</t>
    </r>
    <r>
      <rPr>
        <sz val="10"/>
        <rFont val="Arial"/>
        <family val="0"/>
        <charset val="1"/>
      </rPr>
      <t xml:space="preserve">194 × </t>
    </r>
    <r>
      <rPr>
        <sz val="10"/>
        <rFont val="Noto Sans CJK SC"/>
        <family val="2"/>
      </rPr>
      <t xml:space="preserve">血清クレアチニン</t>
    </r>
    <r>
      <rPr>
        <sz val="10"/>
        <rFont val="Arial"/>
        <family val="0"/>
        <charset val="1"/>
      </rPr>
      <t xml:space="preserve">^−1.094 × </t>
    </r>
    <r>
      <rPr>
        <sz val="10"/>
        <rFont val="Noto Sans CJK SC"/>
        <family val="2"/>
      </rPr>
      <t xml:space="preserve">年齢</t>
    </r>
    <r>
      <rPr>
        <sz val="10"/>
        <rFont val="Arial"/>
        <family val="0"/>
        <charset val="1"/>
      </rPr>
      <t xml:space="preserve">^−0.287 </t>
    </r>
    <r>
      <rPr>
        <sz val="10"/>
        <rFont val="Noto Sans CJK SC"/>
        <family val="2"/>
      </rPr>
      <t xml:space="preserve">で計算し、女性では</t>
    </r>
    <r>
      <rPr>
        <sz val="10"/>
        <rFont val="Arial"/>
        <family val="0"/>
        <charset val="1"/>
      </rPr>
      <t xml:space="preserve">0.739</t>
    </r>
    <r>
      <rPr>
        <sz val="10"/>
        <rFont val="Noto Sans CJK SC"/>
        <family val="2"/>
      </rPr>
      <t xml:space="preserve">を乗じる</t>
    </r>
    <r>
      <rPr>
        <sz val="10"/>
        <rFont val="Arial"/>
        <family val="0"/>
        <charset val="1"/>
      </rPr>
      <t xml:space="preserve">3</t>
    </r>
    <r>
      <rPr>
        <sz val="10"/>
        <rFont val="Noto Sans CJK SC"/>
        <family val="2"/>
      </rPr>
      <t xml:space="preserve">変数の式である。この式は日本人での検証に基づき、国際式（</t>
    </r>
    <r>
      <rPr>
        <sz val="10"/>
        <rFont val="Arial"/>
        <family val="0"/>
        <charset val="1"/>
      </rPr>
      <t xml:space="preserve">IDMS-MDRD</t>
    </r>
    <r>
      <rPr>
        <sz val="10"/>
        <rFont val="Noto Sans CJK SC"/>
        <family val="2"/>
      </rPr>
      <t xml:space="preserve">式）に日本人の係数</t>
    </r>
    <r>
      <rPr>
        <sz val="10"/>
        <rFont val="Arial"/>
        <family val="0"/>
        <charset val="1"/>
      </rPr>
      <t xml:space="preserve">0.808</t>
    </r>
    <r>
      <rPr>
        <sz val="10"/>
        <rFont val="Noto Sans CJK SC"/>
        <family val="2"/>
      </rPr>
      <t xml:space="preserve">を当てはめる方法から改訂された。検証では実測</t>
    </r>
    <r>
      <rPr>
        <sz val="10"/>
        <rFont val="Arial"/>
        <family val="0"/>
        <charset val="1"/>
      </rPr>
      <t xml:space="preserve">GFR</t>
    </r>
    <r>
      <rPr>
        <sz val="10"/>
        <rFont val="Noto Sans CJK SC"/>
        <family val="2"/>
      </rPr>
      <t xml:space="preserve">に対するバイアスが小さく、実測値の</t>
    </r>
    <r>
      <rPr>
        <sz val="10"/>
        <rFont val="Arial"/>
        <family val="0"/>
        <charset val="1"/>
      </rPr>
      <t xml:space="preserve">30%</t>
    </r>
    <r>
      <rPr>
        <sz val="10"/>
        <rFont val="Noto Sans CJK SC"/>
        <family val="2"/>
      </rPr>
      <t xml:space="preserve">以内に収まる割合は</t>
    </r>
    <r>
      <rPr>
        <sz val="10"/>
        <rFont val="Arial"/>
        <family val="0"/>
        <charset val="1"/>
      </rPr>
      <t xml:space="preserve">75%</t>
    </r>
    <r>
      <rPr>
        <sz val="10"/>
        <rFont val="Noto Sans CJK SC"/>
        <family val="2"/>
      </rPr>
      <t xml:space="preserve">であったと報告されている。筋肉量の大きく異なる患者では誤差が大きくなるため、式の限界を踏まえて解釈する。</t>
    </r>
  </si>
  <si>
    <t xml:space="preserve">SRC-671</t>
  </si>
  <si>
    <t xml:space="preserve">Matsuo S, Imai E, Horio M, Yasuda Y, Tomita K, Nitta K, et al. Revised equations for estimated GFR from serum creatinine in Japan. Am J Kidney Dis. 2009;53(6):982-992</t>
  </si>
  <si>
    <t xml:space="preserve">10.1053/j.ajkd.2008.12.034</t>
  </si>
  <si>
    <t xml:space="preserve">19339088</t>
  </si>
  <si>
    <t xml:space="preserve">推算式と検証の数値は抄録で確認した。クレアチニンの測定法（酵素法への標準化）を前提とした式であり、測定条件が異なる場合は適用に注意がいる。小児には適用できない。</t>
  </si>
  <si>
    <t xml:space="preserve">KX-009</t>
  </si>
  <si>
    <r>
      <rPr>
        <sz val="10"/>
        <rFont val="Noto Sans CJK SC"/>
        <family val="2"/>
      </rPr>
      <t xml:space="preserve">シスタチン</t>
    </r>
    <r>
      <rPr>
        <sz val="10"/>
        <rFont val="Arial"/>
        <family val="0"/>
        <charset val="1"/>
      </rPr>
      <t xml:space="preserve">C</t>
    </r>
  </si>
  <si>
    <r>
      <rPr>
        <sz val="10"/>
        <rFont val="Noto Sans CJK SC"/>
        <family val="2"/>
      </rPr>
      <t xml:space="preserve">シスタチン </t>
    </r>
    <r>
      <rPr>
        <sz val="10"/>
        <rFont val="Arial"/>
        <family val="0"/>
        <charset val="1"/>
      </rPr>
      <t xml:space="preserve">C </t>
    </r>
    <r>
      <rPr>
        <sz val="10"/>
        <rFont val="Noto Sans CJK SC"/>
        <family val="2"/>
      </rPr>
      <t xml:space="preserve">はクレアチニンと並ぶ糸球体濾過の指標であり、国際ガイドラインは、</t>
    </r>
    <r>
      <rPr>
        <sz val="10"/>
        <rFont val="Arial"/>
        <family val="0"/>
        <charset val="1"/>
      </rPr>
      <t xml:space="preserve">CKD </t>
    </r>
    <r>
      <rPr>
        <sz val="10"/>
        <rFont val="Noto Sans CJK SC"/>
        <family val="2"/>
      </rPr>
      <t xml:space="preserve">のリスクがある成人ではまずクレアチニンに基づく </t>
    </r>
    <r>
      <rPr>
        <sz val="10"/>
        <rFont val="Arial"/>
        <family val="0"/>
        <charset val="1"/>
      </rPr>
      <t xml:space="preserve">eGFR </t>
    </r>
    <r>
      <rPr>
        <sz val="10"/>
        <rFont val="Noto Sans CJK SC"/>
        <family val="2"/>
      </rPr>
      <t xml:space="preserve">を用い、シスタチン </t>
    </r>
    <r>
      <rPr>
        <sz val="10"/>
        <rFont val="Arial"/>
        <family val="0"/>
        <charset val="1"/>
      </rPr>
      <t xml:space="preserve">C </t>
    </r>
    <r>
      <rPr>
        <sz val="10"/>
        <rFont val="Noto Sans CJK SC"/>
        <family val="2"/>
      </rPr>
      <t xml:space="preserve">が利用できる場合はクレアチニンとシスタチン </t>
    </r>
    <r>
      <rPr>
        <sz val="10"/>
        <rFont val="Arial"/>
        <family val="0"/>
        <charset val="1"/>
      </rPr>
      <t xml:space="preserve">C </t>
    </r>
    <r>
      <rPr>
        <sz val="10"/>
        <rFont val="Noto Sans CJK SC"/>
        <family val="2"/>
      </rPr>
      <t xml:space="preserve">の両方から推算する </t>
    </r>
    <r>
      <rPr>
        <sz val="10"/>
        <rFont val="Arial"/>
        <family val="0"/>
        <charset val="1"/>
      </rPr>
      <t xml:space="preserve">eGFR</t>
    </r>
    <r>
      <rPr>
        <sz val="10"/>
        <rFont val="Noto Sans CJK SC"/>
        <family val="2"/>
      </rPr>
      <t xml:space="preserve">（</t>
    </r>
    <r>
      <rPr>
        <sz val="10"/>
        <rFont val="Arial"/>
        <family val="0"/>
        <charset val="1"/>
      </rPr>
      <t xml:space="preserve">eGFRcr-cys</t>
    </r>
    <r>
      <rPr>
        <sz val="10"/>
        <rFont val="Noto Sans CJK SC"/>
        <family val="2"/>
      </rPr>
      <t xml:space="preserve">）で </t>
    </r>
    <r>
      <rPr>
        <sz val="10"/>
        <rFont val="Arial"/>
        <family val="0"/>
        <charset val="1"/>
      </rPr>
      <t xml:space="preserve">GFR </t>
    </r>
    <r>
      <rPr>
        <sz val="10"/>
        <rFont val="Noto Sans CJK SC"/>
        <family val="2"/>
      </rPr>
      <t xml:space="preserve">区分を推定することを勧めている（推奨グレード</t>
    </r>
    <r>
      <rPr>
        <sz val="10"/>
        <rFont val="Arial"/>
        <family val="0"/>
        <charset val="1"/>
      </rPr>
      <t xml:space="preserve">1B</t>
    </r>
    <r>
      <rPr>
        <sz val="10"/>
        <rFont val="Noto Sans CJK SC"/>
        <family val="2"/>
      </rPr>
      <t xml:space="preserve">）。クレアチニンは筋肉量の影響を受けやすいため、筋肉量が通常と大きく異なる患者など、クレアチニン式の正確さに疑問がある場面でシスタチン </t>
    </r>
    <r>
      <rPr>
        <sz val="10"/>
        <rFont val="Arial"/>
        <family val="0"/>
        <charset val="1"/>
      </rPr>
      <t xml:space="preserve">C </t>
    </r>
    <r>
      <rPr>
        <sz val="10"/>
        <rFont val="Noto Sans CJK SC"/>
        <family val="2"/>
      </rPr>
      <t xml:space="preserve">の併用が評価の助けになる。</t>
    </r>
  </si>
  <si>
    <r>
      <rPr>
        <sz val="10"/>
        <rFont val="Noto Sans CJK SC"/>
        <family val="2"/>
      </rPr>
      <t xml:space="preserve">シスタチン </t>
    </r>
    <r>
      <rPr>
        <sz val="10"/>
        <rFont val="Arial"/>
        <family val="0"/>
        <charset val="1"/>
      </rPr>
      <t xml:space="preserve">C </t>
    </r>
    <r>
      <rPr>
        <sz val="10"/>
        <rFont val="Noto Sans CJK SC"/>
        <family val="2"/>
      </rPr>
      <t xml:space="preserve">を用いる推算式そのものの係数や、クレアチニン単独式との精度比較の数値は、</t>
    </r>
    <r>
      <rPr>
        <sz val="10"/>
        <rFont val="Arial"/>
        <family val="0"/>
        <charset val="1"/>
      </rPr>
      <t xml:space="preserve">SRC </t>
    </r>
    <r>
      <rPr>
        <sz val="10"/>
        <rFont val="Noto Sans CJK SC"/>
        <family val="2"/>
      </rPr>
      <t xml:space="preserve">の枠数の都合で本カードの出典には含めなかったため記載していない。日本でのシスタチン </t>
    </r>
    <r>
      <rPr>
        <sz val="10"/>
        <rFont val="Arial"/>
        <family val="0"/>
        <charset val="1"/>
      </rPr>
      <t xml:space="preserve">C </t>
    </r>
    <r>
      <rPr>
        <sz val="10"/>
        <rFont val="Noto Sans CJK SC"/>
        <family val="2"/>
      </rPr>
      <t xml:space="preserve">測定の保険適用の条件は未確認である。</t>
    </r>
  </si>
  <si>
    <t xml:space="preserve">KX-010</t>
  </si>
  <si>
    <t xml:space="preserve">腎生検</t>
  </si>
  <si>
    <r>
      <rPr>
        <sz val="10"/>
        <rFont val="Noto Sans CJK SC"/>
        <family val="2"/>
      </rPr>
      <t xml:space="preserve">腎生検は、組織診断が治療方針を決める場合に行う侵襲的検査である。孤立性の顕微鏡的血尿や</t>
    </r>
    <r>
      <rPr>
        <sz val="10"/>
        <rFont val="Arial"/>
        <family val="0"/>
        <charset val="1"/>
      </rPr>
      <t xml:space="preserve">1</t>
    </r>
    <r>
      <rPr>
        <sz val="10"/>
        <rFont val="Noto Sans CJK SC"/>
        <family val="2"/>
      </rPr>
      <t xml:space="preserve">日</t>
    </r>
    <r>
      <rPr>
        <sz val="10"/>
        <rFont val="Arial"/>
        <family val="0"/>
        <charset val="1"/>
      </rPr>
      <t xml:space="preserve">0.5</t>
    </r>
    <r>
      <rPr>
        <sz val="10"/>
        <rFont val="Noto Sans CJK SC"/>
        <family val="2"/>
      </rPr>
      <t xml:space="preserve">〜</t>
    </r>
    <r>
      <rPr>
        <sz val="10"/>
        <rFont val="Arial"/>
        <family val="0"/>
        <charset val="1"/>
      </rPr>
      <t xml:space="preserve">1.0 g</t>
    </r>
    <r>
      <rPr>
        <sz val="10"/>
        <rFont val="Noto Sans CJK SC"/>
        <family val="2"/>
      </rPr>
      <t xml:space="preserve">未満の少量の蛋白尿だけでは、腎機能低下などの他の適応がない限り通常は行わない。相対的禁忌には、小さい腎臓・末期腎不全、多発性の両側嚢胞、矯正できない出血傾向や抗血小板薬・抗凝固薬の最近の使用、重度の血小板減少、降圧薬でコントロールできない重症高血圧、水腎症、尿路感染・腎盂腎炎・腎周囲感染、馬蹄腎、協力が得られない患者などが挙げられる。合併症の頻度はメタ解析（</t>
    </r>
    <r>
      <rPr>
        <sz val="10"/>
        <rFont val="Arial"/>
        <family val="0"/>
        <charset val="1"/>
      </rPr>
      <t xml:space="preserve">34</t>
    </r>
    <r>
      <rPr>
        <sz val="10"/>
        <rFont val="Noto Sans CJK SC"/>
        <family val="2"/>
      </rPr>
      <t xml:space="preserve">研究・</t>
    </r>
    <r>
      <rPr>
        <sz val="10"/>
        <rFont val="Arial"/>
        <family val="0"/>
        <charset val="1"/>
      </rPr>
      <t xml:space="preserve">9474</t>
    </r>
    <r>
      <rPr>
        <sz val="10"/>
        <rFont val="Noto Sans CJK SC"/>
        <family val="2"/>
      </rPr>
      <t xml:space="preserve">件）で、肉眼的血尿</t>
    </r>
    <r>
      <rPr>
        <sz val="10"/>
        <rFont val="Arial"/>
        <family val="0"/>
        <charset val="1"/>
      </rPr>
      <t xml:space="preserve">3.5%</t>
    </r>
    <r>
      <rPr>
        <sz val="10"/>
        <rFont val="Noto Sans CJK SC"/>
        <family val="2"/>
      </rPr>
      <t xml:space="preserve">、赤血球輸血</t>
    </r>
    <r>
      <rPr>
        <sz val="10"/>
        <rFont val="Arial"/>
        <family val="0"/>
        <charset val="1"/>
      </rPr>
      <t xml:space="preserve">0.9%</t>
    </r>
    <r>
      <rPr>
        <sz val="10"/>
        <rFont val="Noto Sans CJK SC"/>
        <family val="2"/>
      </rPr>
      <t xml:space="preserve">、処置を要したもの</t>
    </r>
    <r>
      <rPr>
        <sz val="10"/>
        <rFont val="Arial"/>
        <family val="0"/>
        <charset val="1"/>
      </rPr>
      <t xml:space="preserve">0.6%</t>
    </r>
    <r>
      <rPr>
        <sz val="10"/>
        <rFont val="Noto Sans CJK SC"/>
        <family val="2"/>
      </rPr>
      <t xml:space="preserve">、腎摘出</t>
    </r>
    <r>
      <rPr>
        <sz val="10"/>
        <rFont val="Arial"/>
        <family val="0"/>
        <charset val="1"/>
      </rPr>
      <t xml:space="preserve">0.01%</t>
    </r>
    <r>
      <rPr>
        <sz val="10"/>
        <rFont val="Noto Sans CJK SC"/>
        <family val="2"/>
      </rPr>
      <t xml:space="preserve">、死亡</t>
    </r>
    <r>
      <rPr>
        <sz val="10"/>
        <rFont val="Arial"/>
        <family val="0"/>
        <charset val="1"/>
      </rPr>
      <t xml:space="preserve">0.02%</t>
    </r>
    <r>
      <rPr>
        <sz val="10"/>
        <rFont val="Noto Sans CJK SC"/>
        <family val="2"/>
      </rPr>
      <t xml:space="preserve">と報告されている。</t>
    </r>
  </si>
  <si>
    <r>
      <rPr>
        <sz val="10"/>
        <rFont val="Arial"/>
        <family val="0"/>
        <charset val="1"/>
      </rPr>
      <t xml:space="preserve">PS-02-09-03 (id: JkxnuRk)</t>
    </r>
    <r>
      <rPr>
        <sz val="10"/>
        <rFont val="Noto Sans CJK SC"/>
        <family val="2"/>
      </rPr>
      <t xml:space="preserve">；</t>
    </r>
    <r>
      <rPr>
        <sz val="10"/>
        <rFont val="Arial"/>
        <family val="0"/>
        <charset val="1"/>
      </rPr>
      <t xml:space="preserve">TBL-02-08-017 (id: JlAKpm8)</t>
    </r>
  </si>
  <si>
    <t xml:space="preserve">SRC-672</t>
  </si>
  <si>
    <t xml:space="preserve">Hogan JJ, Mocanu M, Berns JS. The native kidney biopsy: update and evidence for best practice. Clin J Am Soc Nephrol. 2016;11(2):354-362</t>
  </si>
  <si>
    <t xml:space="preserve">10.2215/CJN.05750515</t>
  </si>
  <si>
    <t xml:space="preserve">26339068</t>
  </si>
  <si>
    <r>
      <rPr>
        <sz val="10"/>
        <rFont val="Noto Sans CJK SC"/>
        <family val="2"/>
      </rPr>
      <t xml:space="preserve">合併症の頻度は原著が引用したメタ解析の値であり、針の太さや患者背景で変わる（大規模単施設の報告では輸血率が</t>
    </r>
    <r>
      <rPr>
        <sz val="10"/>
        <rFont val="Arial"/>
        <family val="0"/>
        <charset val="1"/>
      </rPr>
      <t xml:space="preserve">5</t>
    </r>
    <r>
      <rPr>
        <sz val="10"/>
        <rFont val="Noto Sans CJK SC"/>
        <family val="2"/>
      </rPr>
      <t xml:space="preserve">〜</t>
    </r>
    <r>
      <rPr>
        <sz val="10"/>
        <rFont val="Arial"/>
        <family val="0"/>
        <charset val="1"/>
      </rPr>
      <t xml:space="preserve">9%</t>
    </r>
    <r>
      <rPr>
        <sz val="10"/>
        <rFont val="Noto Sans CJK SC"/>
        <family val="2"/>
      </rPr>
      <t xml:space="preserve">に達するものもあると原著は述べている）。日本の腎生検の実施基準（国内のガイドブック）とは細部が異なる可能性がある。</t>
    </r>
  </si>
  <si>
    <t xml:space="preserve">KX-011</t>
  </si>
  <si>
    <t xml:space="preserve">画像検査</t>
  </si>
  <si>
    <r>
      <rPr>
        <sz val="10"/>
        <rFont val="Noto Sans CJK SC"/>
        <family val="2"/>
      </rPr>
      <t xml:space="preserve">腎・尿路の画像検査は目的によって選択する。尿路結石の急性期の評価では、単純 </t>
    </r>
    <r>
      <rPr>
        <sz val="10"/>
        <rFont val="Arial"/>
        <family val="0"/>
        <charset val="1"/>
      </rPr>
      <t xml:space="preserve">CT </t>
    </r>
    <r>
      <rPr>
        <sz val="10"/>
        <rFont val="Noto Sans CJK SC"/>
        <family val="2"/>
      </rPr>
      <t xml:space="preserve">が最も一貫して正確な検査であるが放射線被ばくを伴う。超音波検査は感度・特異度で </t>
    </r>
    <r>
      <rPr>
        <sz val="10"/>
        <rFont val="Arial"/>
        <family val="0"/>
        <charset val="1"/>
      </rPr>
      <t xml:space="preserve">CT </t>
    </r>
    <r>
      <rPr>
        <sz val="10"/>
        <rFont val="Noto Sans CJK SC"/>
        <family val="2"/>
      </rPr>
      <t xml:space="preserve">に劣るものの被ばくがなく、救急外来での無作為化試験では診断の正確さが </t>
    </r>
    <r>
      <rPr>
        <sz val="10"/>
        <rFont val="Arial"/>
        <family val="0"/>
        <charset val="1"/>
      </rPr>
      <t xml:space="preserve">CT </t>
    </r>
    <r>
      <rPr>
        <sz val="10"/>
        <rFont val="Noto Sans CJK SC"/>
        <family val="2"/>
      </rPr>
      <t xml:space="preserve">と同等であったとされる。単純 </t>
    </r>
    <r>
      <rPr>
        <sz val="10"/>
        <rFont val="Arial"/>
        <family val="0"/>
        <charset val="1"/>
      </rPr>
      <t xml:space="preserve">X </t>
    </r>
    <r>
      <rPr>
        <sz val="10"/>
        <rFont val="Noto Sans CJK SC"/>
        <family val="2"/>
      </rPr>
      <t xml:space="preserve">線（</t>
    </r>
    <r>
      <rPr>
        <sz val="10"/>
        <rFont val="Arial"/>
        <family val="0"/>
        <charset val="1"/>
      </rPr>
      <t xml:space="preserve">KUB</t>
    </r>
    <r>
      <rPr>
        <sz val="10"/>
        <rFont val="Noto Sans CJK SC"/>
        <family val="2"/>
      </rPr>
      <t xml:space="preserve">）は既知の結石の経過観察（増大の確認）には向くが、急性期の結石の検出には不向きである。</t>
    </r>
    <r>
      <rPr>
        <sz val="10"/>
        <rFont val="Arial"/>
        <family val="0"/>
        <charset val="1"/>
      </rPr>
      <t xml:space="preserve">MRI </t>
    </r>
    <r>
      <rPr>
        <sz val="10"/>
        <rFont val="Noto Sans CJK SC"/>
        <family val="2"/>
      </rPr>
      <t xml:space="preserve">は被ばくがない一方で費用が高く、結石そのものは描出しにくい。水腎症の有無や腎の形態の確認など、閉塞のスクリーニングには超音波が広く用いられる。</t>
    </r>
  </si>
  <si>
    <r>
      <rPr>
        <sz val="10"/>
        <rFont val="Arial"/>
        <family val="0"/>
        <charset val="1"/>
      </rPr>
      <t xml:space="preserve">PS-02-09-03 (id: JkxnuRk)</t>
    </r>
    <r>
      <rPr>
        <sz val="10"/>
        <rFont val="Noto Sans CJK SC"/>
        <family val="2"/>
      </rPr>
      <t xml:space="preserve">；</t>
    </r>
    <r>
      <rPr>
        <sz val="10"/>
        <rFont val="Arial"/>
        <family val="0"/>
        <charset val="1"/>
      </rPr>
      <t xml:space="preserve">TBL-02-08-016 (id: JlAKpm4)</t>
    </r>
  </si>
  <si>
    <t xml:space="preserve">SRC-673</t>
  </si>
  <si>
    <t xml:space="preserve">Brisbane W, Bailey MR, Sorensen MD. An overview of kidney stone imaging techniques. Nat Rev Urol. 2016;13(11):654-662</t>
  </si>
  <si>
    <t xml:space="preserve">10.1038/nrurol.2016.154</t>
  </si>
  <si>
    <t xml:space="preserve">27578040</t>
  </si>
  <si>
    <t xml:space="preserve">本カードの出典は尿路結石の画像検査を主題とした総説であり、腎腫瘍や感染症など他の疾患の画像選択にはそのまま適用できない。各検査の感度・特異度の具体的な数値は原著の本文表に依存するため、本カードには数値を入れていない。</t>
  </si>
  <si>
    <t xml:space="preserve">KX-012</t>
  </si>
  <si>
    <t xml:space="preserve">透析導入</t>
  </si>
  <si>
    <r>
      <rPr>
        <sz val="10"/>
        <rFont val="Noto Sans CJK SC"/>
        <family val="2"/>
      </rPr>
      <t xml:space="preserve">日本の透析導入の指針では、腎不全症状があっても保存的治療に耐えられる間は </t>
    </r>
    <r>
      <rPr>
        <sz val="10"/>
        <rFont val="Arial"/>
        <family val="0"/>
        <charset val="1"/>
      </rPr>
      <t xml:space="preserve">GFR </t>
    </r>
    <r>
      <rPr>
        <sz val="10"/>
        <rFont val="Noto Sans CJK SC"/>
        <family val="2"/>
      </rPr>
      <t xml:space="preserve">が</t>
    </r>
    <r>
      <rPr>
        <sz val="10"/>
        <rFont val="Arial"/>
        <family val="0"/>
        <charset val="1"/>
      </rPr>
      <t xml:space="preserve">8 mL/min/1.73 m²</t>
    </r>
    <r>
      <rPr>
        <sz val="10"/>
        <rFont val="Noto Sans CJK SC"/>
        <family val="2"/>
      </rPr>
      <t xml:space="preserve">を下回るまで待つ方が予後は良好であること、症状がなくても </t>
    </r>
    <r>
      <rPr>
        <sz val="10"/>
        <rFont val="Arial"/>
        <family val="0"/>
        <charset val="1"/>
      </rPr>
      <t xml:space="preserve">GFR </t>
    </r>
    <r>
      <rPr>
        <sz val="10"/>
        <rFont val="Noto Sans CJK SC"/>
        <family val="2"/>
      </rPr>
      <t xml:space="preserve">が</t>
    </r>
    <r>
      <rPr>
        <sz val="10"/>
        <rFont val="Arial"/>
        <family val="0"/>
        <charset val="1"/>
      </rPr>
      <t xml:space="preserve">2 mL/min/1.73 m²</t>
    </r>
    <r>
      <rPr>
        <sz val="10"/>
        <rFont val="Noto Sans CJK SC"/>
        <family val="2"/>
      </rPr>
      <t xml:space="preserve">まで低下する前に血液透析を導入すべきであることが示されている（推奨グレード</t>
    </r>
    <r>
      <rPr>
        <sz val="10"/>
        <rFont val="Arial"/>
        <family val="0"/>
        <charset val="1"/>
      </rPr>
      <t xml:space="preserve">2C</t>
    </r>
    <r>
      <rPr>
        <sz val="10"/>
        <rFont val="Noto Sans CJK SC"/>
        <family val="2"/>
      </rPr>
      <t xml:space="preserve">）。また、</t>
    </r>
    <r>
      <rPr>
        <sz val="10"/>
        <rFont val="Arial"/>
        <family val="0"/>
        <charset val="1"/>
      </rPr>
      <t xml:space="preserve">GFR </t>
    </r>
    <r>
      <rPr>
        <sz val="10"/>
        <rFont val="Noto Sans CJK SC"/>
        <family val="2"/>
      </rPr>
      <t xml:space="preserve">が</t>
    </r>
    <r>
      <rPr>
        <sz val="10"/>
        <rFont val="Arial"/>
        <family val="0"/>
        <charset val="1"/>
      </rPr>
      <t xml:space="preserve">15</t>
    </r>
    <r>
      <rPr>
        <sz val="10"/>
        <rFont val="Noto Sans CJK SC"/>
        <family val="2"/>
      </rPr>
      <t xml:space="preserve">〜</t>
    </r>
    <r>
      <rPr>
        <sz val="10"/>
        <rFont val="Arial"/>
        <family val="0"/>
        <charset val="1"/>
      </rPr>
      <t xml:space="preserve">30 mL/min/1.73 m²</t>
    </r>
    <r>
      <rPr>
        <sz val="10"/>
        <rFont val="Noto Sans CJK SC"/>
        <family val="2"/>
      </rPr>
      <t xml:space="preserve">の段階で腎代替療法について詳しく説明することが勧められている。導入の判断は数値だけでなく、症状、栄養状態、体液管理の状況と患者の意向を合わせて行う。</t>
    </r>
  </si>
  <si>
    <r>
      <rPr>
        <sz val="10"/>
        <rFont val="Arial"/>
        <family val="0"/>
        <charset val="1"/>
      </rPr>
      <t xml:space="preserve">PS-02-09-04 (id: JkxnuRo)</t>
    </r>
    <r>
      <rPr>
        <sz val="10"/>
        <rFont val="Noto Sans CJK SC"/>
        <family val="2"/>
      </rPr>
      <t xml:space="preserve">；</t>
    </r>
    <r>
      <rPr>
        <sz val="10"/>
        <rFont val="Arial"/>
        <family val="0"/>
        <charset val="1"/>
      </rPr>
      <t xml:space="preserve">TBL-02-08-019 (id: JlAKpnE)</t>
    </r>
  </si>
  <si>
    <t xml:space="preserve">SRC-674</t>
  </si>
  <si>
    <t xml:space="preserve">Watanabe Y, Yamagata K, Nishi S, Hirakata H, Maruyama S, Saito C, et al.; Japanese Society for Dialysis Therapy Clinical Guideline Work Group. Japanese Society for Dialysis Therapy clinical guideline for "hemodialysis initiation for maintenance hemodialysis". Ther Apher Dial. 2015;19 Suppl 1:93-107</t>
  </si>
  <si>
    <t xml:space="preserve">10.1111/1744-9987.12293</t>
  </si>
  <si>
    <t xml:space="preserve">25817934</t>
  </si>
  <si>
    <r>
      <rPr>
        <sz val="10"/>
        <rFont val="Arial"/>
        <family val="0"/>
        <charset val="1"/>
      </rPr>
      <t xml:space="preserve">GFR </t>
    </r>
    <r>
      <rPr>
        <sz val="10"/>
        <rFont val="Noto Sans CJK SC"/>
        <family val="2"/>
      </rPr>
      <t xml:space="preserve">の閾値と推奨グレードは抄録に記載されたステートメントに基づく。ガイドラインは</t>
    </r>
    <r>
      <rPr>
        <sz val="10"/>
        <rFont val="Arial"/>
        <family val="0"/>
        <charset val="1"/>
      </rPr>
      <t xml:space="preserve">2015</t>
    </r>
    <r>
      <rPr>
        <sz val="10"/>
        <rFont val="Noto Sans CJK SC"/>
        <family val="2"/>
      </rPr>
      <t xml:space="preserve">年のものであり、その後の診療報酬や国内の診療実態の変化は反映していない。腹膜透析の導入時期は本ガイドラインの主題ではない。</t>
    </r>
  </si>
  <si>
    <t xml:space="preserve">KX-013</t>
  </si>
  <si>
    <t xml:space="preserve">血液透析と腹膜透析</t>
  </si>
  <si>
    <r>
      <rPr>
        <sz val="10"/>
        <rFont val="Noto Sans CJK SC"/>
        <family val="2"/>
      </rPr>
      <t xml:space="preserve">血液透析（</t>
    </r>
    <r>
      <rPr>
        <sz val="10"/>
        <rFont val="Arial"/>
        <family val="0"/>
        <charset val="1"/>
      </rPr>
      <t xml:space="preserve">HD</t>
    </r>
    <r>
      <rPr>
        <sz val="10"/>
        <rFont val="Noto Sans CJK SC"/>
        <family val="2"/>
      </rPr>
      <t xml:space="preserve">）と腹膜透析（</t>
    </r>
    <r>
      <rPr>
        <sz val="10"/>
        <rFont val="Arial"/>
        <family val="0"/>
        <charset val="1"/>
      </rPr>
      <t xml:space="preserve">PD</t>
    </r>
    <r>
      <rPr>
        <sz val="10"/>
        <rFont val="Noto Sans CJK SC"/>
        <family val="2"/>
      </rPr>
      <t xml:space="preserve">）は、実施場所と体への負荷のかかり方が異なる腎代替療法である。</t>
    </r>
    <r>
      <rPr>
        <sz val="10"/>
        <rFont val="Arial"/>
        <family val="0"/>
        <charset val="1"/>
      </rPr>
      <t xml:space="preserve">HD </t>
    </r>
    <r>
      <rPr>
        <sz val="10"/>
        <rFont val="Noto Sans CJK SC"/>
        <family val="2"/>
      </rPr>
      <t xml:space="preserve">は施設で透析器を用いて行い、毎回の穿刺や急速な除水が血行動態に影響し、残存腎機能の低下が速いとされる。</t>
    </r>
    <r>
      <rPr>
        <sz val="10"/>
        <rFont val="Arial"/>
        <family val="0"/>
        <charset val="1"/>
      </rPr>
      <t xml:space="preserve">PD </t>
    </r>
    <r>
      <rPr>
        <sz val="10"/>
        <rFont val="Noto Sans CJK SC"/>
        <family val="2"/>
      </rPr>
      <t xml:space="preserve">は患者自身の腹膜を用いて自宅で行うことができ、血行動態への影響が小さく残存腎機能を保ちやすい一方、腹膜炎の発生が多く、蛋白・エネルギーの栄養障害のリスクがある。糖尿病性腎不全の患者を対象としたメタ解析（</t>
    </r>
    <r>
      <rPr>
        <sz val="10"/>
        <rFont val="Arial"/>
        <family val="0"/>
        <charset val="1"/>
      </rPr>
      <t xml:space="preserve">16</t>
    </r>
    <r>
      <rPr>
        <sz val="10"/>
        <rFont val="Noto Sans CJK SC"/>
        <family val="2"/>
      </rPr>
      <t xml:space="preserve">研究、</t>
    </r>
    <r>
      <rPr>
        <sz val="10"/>
        <rFont val="Arial"/>
        <family val="0"/>
        <charset val="1"/>
      </rPr>
      <t xml:space="preserve">PD 635</t>
    </r>
    <r>
      <rPr>
        <sz val="10"/>
        <rFont val="Noto Sans CJK SC"/>
        <family val="2"/>
      </rPr>
      <t xml:space="preserve">例・</t>
    </r>
    <r>
      <rPr>
        <sz val="10"/>
        <rFont val="Arial"/>
        <family val="0"/>
        <charset val="1"/>
      </rPr>
      <t xml:space="preserve">HD 719</t>
    </r>
    <r>
      <rPr>
        <sz val="10"/>
        <rFont val="Noto Sans CJK SC"/>
        <family val="2"/>
      </rPr>
      <t xml:space="preserve">例）では、</t>
    </r>
    <r>
      <rPr>
        <sz val="10"/>
        <rFont val="Arial"/>
        <family val="0"/>
        <charset val="1"/>
      </rPr>
      <t xml:space="preserve">PD </t>
    </r>
    <r>
      <rPr>
        <sz val="10"/>
        <rFont val="Noto Sans CJK SC"/>
        <family val="2"/>
      </rPr>
      <t xml:space="preserve">群で尿量が多く残存腎機能が保たれ、心血管イベント（オッズ比</t>
    </r>
    <r>
      <rPr>
        <sz val="10"/>
        <rFont val="Arial"/>
        <family val="0"/>
        <charset val="1"/>
      </rPr>
      <t xml:space="preserve">0.42</t>
    </r>
    <r>
      <rPr>
        <sz val="10"/>
        <rFont val="Noto Sans CJK SC"/>
        <family val="2"/>
      </rPr>
      <t xml:space="preserve">）と出血（オッズ比</t>
    </r>
    <r>
      <rPr>
        <sz val="10"/>
        <rFont val="Arial"/>
        <family val="0"/>
        <charset val="1"/>
      </rPr>
      <t xml:space="preserve">0.41</t>
    </r>
    <r>
      <rPr>
        <sz val="10"/>
        <rFont val="Noto Sans CJK SC"/>
        <family val="2"/>
      </rPr>
      <t xml:space="preserve">）のリスクが低かったが、アルブミンと総蛋白は低く、感染のリスクが高いという結果であった。</t>
    </r>
  </si>
  <si>
    <t xml:space="preserve">SRC-675</t>
  </si>
  <si>
    <t xml:space="preserve">Wei Z, Jin Y, Cheng J, Han X, Liu J, Liu S. Chinese experience on comparison of clinical efficacy and safety of hemodialysis and peritoneal dialysis in the treatment of diabetic kidney failure: a systematic review and meta-analysis. Front Med (Lausanne). 2023;10:1116103</t>
  </si>
  <si>
    <t xml:space="preserve">10.3389/fmed.2023.1116103</t>
  </si>
  <si>
    <t xml:space="preserve">37636569</t>
  </si>
  <si>
    <t xml:space="preserve">対象は糖尿病性腎不全の患者に限られ、非糖尿病の患者集団への一般化には注意がいる。数値はメタ解析の統合値であり、含まれる研究の実施地域や時代背景の影響を受ける。生存率については研究間で結果が一致せず、本カードでは優劣を断定していない。</t>
  </si>
  <si>
    <t xml:space="preserve">KX-014</t>
  </si>
  <si>
    <t xml:space="preserve">透析患者統計</t>
  </si>
  <si>
    <r>
      <rPr>
        <sz val="10"/>
        <rFont val="Noto Sans CJK SC"/>
        <family val="2"/>
      </rPr>
      <t xml:space="preserve">日本透析医学会の統計調査（</t>
    </r>
    <r>
      <rPr>
        <sz val="10"/>
        <rFont val="Arial"/>
        <family val="0"/>
        <charset val="1"/>
      </rPr>
      <t xml:space="preserve">2022</t>
    </r>
    <r>
      <rPr>
        <sz val="10"/>
        <rFont val="Noto Sans CJK SC"/>
        <family val="2"/>
      </rPr>
      <t xml:space="preserve">年末）では、慢性透析患者数は</t>
    </r>
    <r>
      <rPr>
        <sz val="10"/>
        <rFont val="Arial"/>
        <family val="0"/>
        <charset val="1"/>
      </rPr>
      <t xml:space="preserve">347,474</t>
    </r>
    <r>
      <rPr>
        <sz val="10"/>
        <rFont val="Noto Sans CJK SC"/>
        <family val="2"/>
      </rPr>
      <t xml:space="preserve">人で、調査開始以来初めて前年より減少した。人口</t>
    </r>
    <r>
      <rPr>
        <sz val="10"/>
        <rFont val="Arial"/>
        <family val="0"/>
        <charset val="1"/>
      </rPr>
      <t xml:space="preserve">100</t>
    </r>
    <r>
      <rPr>
        <sz val="10"/>
        <rFont val="Noto Sans CJK SC"/>
        <family val="2"/>
      </rPr>
      <t xml:space="preserve">万人あたりの患者数は</t>
    </r>
    <r>
      <rPr>
        <sz val="10"/>
        <rFont val="Arial"/>
        <family val="0"/>
        <charset val="1"/>
      </rPr>
      <t xml:space="preserve">2,781</t>
    </r>
    <r>
      <rPr>
        <sz val="10"/>
        <rFont val="Noto Sans CJK SC"/>
        <family val="2"/>
      </rPr>
      <t xml:space="preserve">人、患者の平均年齢は</t>
    </r>
    <r>
      <rPr>
        <sz val="10"/>
        <rFont val="Arial"/>
        <family val="0"/>
        <charset val="1"/>
      </rPr>
      <t xml:space="preserve">69.87</t>
    </r>
    <r>
      <rPr>
        <sz val="10"/>
        <rFont val="Noto Sans CJK SC"/>
        <family val="2"/>
      </rPr>
      <t xml:space="preserve">歳であった。年末患者の原疾患は糖尿病性腎症</t>
    </r>
    <r>
      <rPr>
        <sz val="10"/>
        <rFont val="Arial"/>
        <family val="0"/>
        <charset val="1"/>
      </rPr>
      <t xml:space="preserve">39.5%</t>
    </r>
    <r>
      <rPr>
        <sz val="10"/>
        <rFont val="Noto Sans CJK SC"/>
        <family val="2"/>
      </rPr>
      <t xml:space="preserve">、慢性糸球体腎炎</t>
    </r>
    <r>
      <rPr>
        <sz val="10"/>
        <rFont val="Arial"/>
        <family val="0"/>
        <charset val="1"/>
      </rPr>
      <t xml:space="preserve">24.0%</t>
    </r>
    <r>
      <rPr>
        <sz val="10"/>
        <rFont val="Noto Sans CJK SC"/>
        <family val="2"/>
      </rPr>
      <t xml:space="preserve">、腎硬化症</t>
    </r>
    <r>
      <rPr>
        <sz val="10"/>
        <rFont val="Arial"/>
        <family val="0"/>
        <charset val="1"/>
      </rPr>
      <t xml:space="preserve">13.4%</t>
    </r>
    <r>
      <rPr>
        <sz val="10"/>
        <rFont val="Noto Sans CJK SC"/>
        <family val="2"/>
      </rPr>
      <t xml:space="preserve">の順で、</t>
    </r>
    <r>
      <rPr>
        <sz val="10"/>
        <rFont val="Arial"/>
        <family val="0"/>
        <charset val="1"/>
      </rPr>
      <t xml:space="preserve">2022</t>
    </r>
    <r>
      <rPr>
        <sz val="10"/>
        <rFont val="Noto Sans CJK SC"/>
        <family val="2"/>
      </rPr>
      <t xml:space="preserve">年の新規導入患者は</t>
    </r>
    <r>
      <rPr>
        <sz val="10"/>
        <rFont val="Arial"/>
        <family val="0"/>
        <charset val="1"/>
      </rPr>
      <t xml:space="preserve">39,683</t>
    </r>
    <r>
      <rPr>
        <sz val="10"/>
        <rFont val="Noto Sans CJK SC"/>
        <family val="2"/>
      </rPr>
      <t xml:space="preserve">人（平均年齢</t>
    </r>
    <r>
      <rPr>
        <sz val="10"/>
        <rFont val="Arial"/>
        <family val="0"/>
        <charset val="1"/>
      </rPr>
      <t xml:space="preserve">71.42</t>
    </r>
    <r>
      <rPr>
        <sz val="10"/>
        <rFont val="Noto Sans CJK SC"/>
        <family val="2"/>
      </rPr>
      <t xml:space="preserve">歳、原疾患は糖尿病性腎症</t>
    </r>
    <r>
      <rPr>
        <sz val="10"/>
        <rFont val="Arial"/>
        <family val="0"/>
        <charset val="1"/>
      </rPr>
      <t xml:space="preserve">38.7%</t>
    </r>
    <r>
      <rPr>
        <sz val="10"/>
        <rFont val="Noto Sans CJK SC"/>
        <family val="2"/>
      </rPr>
      <t xml:space="preserve">が最多）であった。</t>
    </r>
    <r>
      <rPr>
        <sz val="10"/>
        <rFont val="Arial"/>
        <family val="0"/>
        <charset val="1"/>
      </rPr>
      <t xml:space="preserve">2022</t>
    </r>
    <r>
      <rPr>
        <sz val="10"/>
        <rFont val="Noto Sans CJK SC"/>
        <family val="2"/>
      </rPr>
      <t xml:space="preserve">年の死亡は</t>
    </r>
    <r>
      <rPr>
        <sz val="10"/>
        <rFont val="Arial"/>
        <family val="0"/>
        <charset val="1"/>
      </rPr>
      <t xml:space="preserve">38,464</t>
    </r>
    <r>
      <rPr>
        <sz val="10"/>
        <rFont val="Noto Sans CJK SC"/>
        <family val="2"/>
      </rPr>
      <t xml:space="preserve">人で粗死亡率は</t>
    </r>
    <r>
      <rPr>
        <sz val="10"/>
        <rFont val="Arial"/>
        <family val="0"/>
        <charset val="1"/>
      </rPr>
      <t xml:space="preserve">11.0%</t>
    </r>
    <r>
      <rPr>
        <sz val="10"/>
        <rFont val="Noto Sans CJK SC"/>
        <family val="2"/>
      </rPr>
      <t xml:space="preserve">と調査史上最も高く、死因は感染症</t>
    </r>
    <r>
      <rPr>
        <sz val="10"/>
        <rFont val="Arial"/>
        <family val="0"/>
        <charset val="1"/>
      </rPr>
      <t xml:space="preserve">22.6%</t>
    </r>
    <r>
      <rPr>
        <sz val="10"/>
        <rFont val="Noto Sans CJK SC"/>
        <family val="2"/>
      </rPr>
      <t xml:space="preserve">、心不全</t>
    </r>
    <r>
      <rPr>
        <sz val="10"/>
        <rFont val="Arial"/>
        <family val="0"/>
        <charset val="1"/>
      </rPr>
      <t xml:space="preserve">21.0%</t>
    </r>
    <r>
      <rPr>
        <sz val="10"/>
        <rFont val="Noto Sans CJK SC"/>
        <family val="2"/>
      </rPr>
      <t xml:space="preserve">、悪性腫瘍</t>
    </r>
    <r>
      <rPr>
        <sz val="10"/>
        <rFont val="Arial"/>
        <family val="0"/>
        <charset val="1"/>
      </rPr>
      <t xml:space="preserve">7.6%</t>
    </r>
    <r>
      <rPr>
        <sz val="10"/>
        <rFont val="Noto Sans CJK SC"/>
        <family val="2"/>
      </rPr>
      <t xml:space="preserve">の順であった。治療法では血液透析濾過（</t>
    </r>
    <r>
      <rPr>
        <sz val="10"/>
        <rFont val="Arial"/>
        <family val="0"/>
        <charset val="1"/>
      </rPr>
      <t xml:space="preserve">HDF</t>
    </r>
    <r>
      <rPr>
        <sz val="10"/>
        <rFont val="Noto Sans CJK SC"/>
        <family val="2"/>
      </rPr>
      <t xml:space="preserve">）が</t>
    </r>
    <r>
      <rPr>
        <sz val="10"/>
        <rFont val="Arial"/>
        <family val="0"/>
        <charset val="1"/>
      </rPr>
      <t xml:space="preserve">191,492</t>
    </r>
    <r>
      <rPr>
        <sz val="10"/>
        <rFont val="Noto Sans CJK SC"/>
        <family val="2"/>
      </rPr>
      <t xml:space="preserve">人（</t>
    </r>
    <r>
      <rPr>
        <sz val="10"/>
        <rFont val="Arial"/>
        <family val="0"/>
        <charset val="1"/>
      </rPr>
      <t xml:space="preserve">55.1%</t>
    </r>
    <r>
      <rPr>
        <sz val="10"/>
        <rFont val="Noto Sans CJK SC"/>
        <family val="2"/>
      </rPr>
      <t xml:space="preserve">）を占め、腹膜透析患者は</t>
    </r>
    <r>
      <rPr>
        <sz val="10"/>
        <rFont val="Arial"/>
        <family val="0"/>
        <charset val="1"/>
      </rPr>
      <t xml:space="preserve">10,531</t>
    </r>
    <r>
      <rPr>
        <sz val="10"/>
        <rFont val="Noto Sans CJK SC"/>
        <family val="2"/>
      </rPr>
      <t xml:space="preserve">人、在宅血液透析は</t>
    </r>
    <r>
      <rPr>
        <sz val="10"/>
        <rFont val="Arial"/>
        <family val="0"/>
        <charset val="1"/>
      </rPr>
      <t xml:space="preserve">827</t>
    </r>
    <r>
      <rPr>
        <sz val="10"/>
        <rFont val="Noto Sans CJK SC"/>
        <family val="2"/>
      </rPr>
      <t xml:space="preserve">人であった。</t>
    </r>
  </si>
  <si>
    <t xml:space="preserve">SRC-676</t>
  </si>
  <si>
    <t xml:space="preserve">Hanafusa N, Abe M, Joki N, Hoshino J, Taniguchi M, Kikuchi K, Hasegawa T, Goto S, Ogawa T, Kanda E, et al. Annual dialysis data report 2022, Japanese Society for Dialysis Therapy (JSDT) Renal Data Registry. Ren Replace Ther. 2025;11:54</t>
  </si>
  <si>
    <t xml:space="preserve">10.1186/s41100-025-00646-3</t>
  </si>
  <si>
    <r>
      <rPr>
        <sz val="10"/>
        <rFont val="Noto Sans CJK SC"/>
        <family val="2"/>
      </rPr>
      <t xml:space="preserve">数値は</t>
    </r>
    <r>
      <rPr>
        <sz val="10"/>
        <rFont val="Arial"/>
        <family val="0"/>
        <charset val="1"/>
      </rPr>
      <t xml:space="preserve">2022</t>
    </r>
    <r>
      <rPr>
        <sz val="10"/>
        <rFont val="Noto Sans CJK SC"/>
        <family val="2"/>
      </rPr>
      <t xml:space="preserve">年末時点の年次報告の抄録で確認したもので、その後の年次報告では更新される。</t>
    </r>
    <r>
      <rPr>
        <sz val="10"/>
        <rFont val="Arial"/>
        <family val="0"/>
        <charset val="1"/>
      </rPr>
      <t xml:space="preserve">PMID </t>
    </r>
    <r>
      <rPr>
        <sz val="10"/>
        <rFont val="Noto Sans CJK SC"/>
        <family val="2"/>
      </rPr>
      <t xml:space="preserve">は </t>
    </r>
    <r>
      <rPr>
        <sz val="10"/>
        <rFont val="Arial"/>
        <family val="0"/>
        <charset val="1"/>
      </rPr>
      <t xml:space="preserve">PubMed</t>
    </r>
    <r>
      <rPr>
        <sz val="10"/>
        <rFont val="Noto Sans CJK SC"/>
        <family val="2"/>
      </rPr>
      <t xml:space="preserve">・</t>
    </r>
    <r>
      <rPr>
        <sz val="10"/>
        <rFont val="Arial"/>
        <family val="0"/>
        <charset val="1"/>
      </rPr>
      <t xml:space="preserve">PMC </t>
    </r>
    <r>
      <rPr>
        <sz val="10"/>
        <rFont val="Noto Sans CJK SC"/>
        <family val="2"/>
      </rPr>
      <t xml:space="preserve">での収載を確認できなかったため </t>
    </r>
    <r>
      <rPr>
        <sz val="10"/>
        <rFont val="Arial"/>
        <family val="0"/>
        <charset val="1"/>
      </rPr>
      <t xml:space="preserve">null </t>
    </r>
    <r>
      <rPr>
        <sz val="10"/>
        <rFont val="Noto Sans CJK SC"/>
        <family val="2"/>
      </rPr>
      <t xml:space="preserve">とした。粗死亡率の高さについて原著は新型コロナウイルス感染症の影響の可能性に言及しているが、因果関係が確定したものではない。</t>
    </r>
  </si>
  <si>
    <t xml:space="preserve">KX-015</t>
  </si>
  <si>
    <t xml:space="preserve">急性血液浄化</t>
  </si>
  <si>
    <r>
      <rPr>
        <sz val="10"/>
        <rFont val="Noto Sans CJK SC"/>
        <family val="2"/>
      </rPr>
      <t xml:space="preserve">急性血液浄化は、急性腎障害の代行と、急性中毒における毒物の体外除去の二つの目的で行われる。集中治療領域では、体液過剰を伴い血行動態が不安定な急性腎障害の患者に持続的腎代替療法が用いられる。中毒では、体外除去が必要になるのは中毒全体の</t>
    </r>
    <r>
      <rPr>
        <sz val="10"/>
        <rFont val="Arial"/>
        <family val="0"/>
        <charset val="1"/>
      </rPr>
      <t xml:space="preserve">0.1%</t>
    </r>
    <r>
      <rPr>
        <sz val="10"/>
        <rFont val="Noto Sans CJK SC"/>
        <family val="2"/>
      </rPr>
      <t xml:space="preserve">程度とされ、多くの毒物で間欠的血液透析が第一選択になる。持続的腎代替療法の毒物クリアランスは間欠的手法より</t>
    </r>
    <r>
      <rPr>
        <sz val="10"/>
        <rFont val="Arial"/>
        <family val="0"/>
        <charset val="1"/>
      </rPr>
      <t xml:space="preserve">50</t>
    </r>
    <r>
      <rPr>
        <sz val="10"/>
        <rFont val="Noto Sans CJK SC"/>
        <family val="2"/>
      </rPr>
      <t xml:space="preserve">〜</t>
    </r>
    <r>
      <rPr>
        <sz val="10"/>
        <rFont val="Arial"/>
        <family val="0"/>
        <charset val="1"/>
      </rPr>
      <t xml:space="preserve">80%</t>
    </r>
    <r>
      <rPr>
        <sz val="10"/>
        <rFont val="Noto Sans CJK SC"/>
        <family val="2"/>
      </rPr>
      <t xml:space="preserve">低く、血行動態が不安定な場合や、透析後の濃度再上昇（リバウンド）への対策として位置づけられる。毒物ごとの適応は国際的な専門家作業部会（</t>
    </r>
    <r>
      <rPr>
        <sz val="10"/>
        <rFont val="Arial"/>
        <family val="0"/>
        <charset val="1"/>
      </rPr>
      <t xml:space="preserve">EXTRIP</t>
    </r>
    <r>
      <rPr>
        <sz val="10"/>
        <rFont val="Noto Sans CJK SC"/>
        <family val="2"/>
      </rPr>
      <t xml:space="preserve">）の推奨が示されており、リチウム、サリチル酸、メタノールなどが代表的な対象である。</t>
    </r>
  </si>
  <si>
    <t xml:space="preserve">SRC-677</t>
  </si>
  <si>
    <t xml:space="preserve">Jha VK, Padmaprakash KV. Extracorporeal treatment in the management of acute poisoning: what an intensivist should know? Indian J Crit Care Med. 2018;22(12):862-869</t>
  </si>
  <si>
    <t xml:space="preserve">10.4103/ijccm.IJCCM_425_18</t>
  </si>
  <si>
    <t xml:space="preserve">30662226</t>
  </si>
  <si>
    <r>
      <rPr>
        <sz val="10"/>
        <rFont val="Noto Sans CJK SC"/>
        <family val="2"/>
      </rPr>
      <t xml:space="preserve">急性腎障害に対する腎代替療法の開始時期を比較した大規模無作為化試験の結果（早期開始と標準開始で転帰に差がなかったことなど）は、</t>
    </r>
    <r>
      <rPr>
        <sz val="10"/>
        <rFont val="Arial"/>
        <family val="0"/>
        <charset val="1"/>
      </rPr>
      <t xml:space="preserve">SRC </t>
    </r>
    <r>
      <rPr>
        <sz val="10"/>
        <rFont val="Noto Sans CJK SC"/>
        <family val="2"/>
      </rPr>
      <t xml:space="preserve">の枠数の都合で本カードの出典には含めなかったため、数値は記載していない。個別の毒物の血中濃度の閾値は </t>
    </r>
    <r>
      <rPr>
        <sz val="10"/>
        <rFont val="Arial"/>
        <family val="0"/>
        <charset val="1"/>
      </rPr>
      <t xml:space="preserve">EXTRIP </t>
    </r>
    <r>
      <rPr>
        <sz val="10"/>
        <rFont val="Noto Sans CJK SC"/>
        <family val="2"/>
      </rPr>
      <t xml:space="preserve">の毒物ごとの推奨を別途確認する必要がある。国内の中毒診療の体制（中毒情報センター等）は本カードでは扱っていない。</t>
    </r>
  </si>
  <si>
    <t xml:space="preserve">KX-016</t>
  </si>
  <si>
    <t xml:space="preserve">維持透析の合併症</t>
  </si>
  <si>
    <r>
      <rPr>
        <sz val="10"/>
        <rFont val="Noto Sans CJK SC"/>
        <family val="2"/>
      </rPr>
      <t xml:space="preserve">維持血液透析の合併症である透析中血圧低下は、死亡との関連が強い定義として、透析中の最低収縮期血圧が</t>
    </r>
    <r>
      <rPr>
        <sz val="10"/>
        <rFont val="Arial"/>
        <family val="0"/>
        <charset val="1"/>
      </rPr>
      <t xml:space="preserve">90 mmHg</t>
    </r>
    <r>
      <rPr>
        <sz val="10"/>
        <rFont val="Noto Sans CJK SC"/>
        <family val="2"/>
      </rPr>
      <t xml:space="preserve">未満になる回が全体の</t>
    </r>
    <r>
      <rPr>
        <sz val="10"/>
        <rFont val="Arial"/>
        <family val="0"/>
        <charset val="1"/>
      </rPr>
      <t xml:space="preserve">30%</t>
    </r>
    <r>
      <rPr>
        <sz val="10"/>
        <rFont val="Noto Sans CJK SC"/>
        <family val="2"/>
      </rPr>
      <t xml:space="preserve">を超える状態が挙げられている。除水速度が</t>
    </r>
    <r>
      <rPr>
        <sz val="10"/>
        <rFont val="Arial"/>
        <family val="0"/>
        <charset val="1"/>
      </rPr>
      <t xml:space="preserve">10 mL/</t>
    </r>
    <r>
      <rPr>
        <sz val="10"/>
        <rFont val="Noto Sans CJK SC"/>
        <family val="2"/>
      </rPr>
      <t xml:space="preserve">時</t>
    </r>
    <r>
      <rPr>
        <sz val="10"/>
        <rFont val="Arial"/>
        <family val="0"/>
        <charset val="1"/>
      </rPr>
      <t xml:space="preserve">/kg</t>
    </r>
    <r>
      <rPr>
        <sz val="10"/>
        <rFont val="Noto Sans CJK SC"/>
        <family val="2"/>
      </rPr>
      <t xml:space="preserve">を超えると心血管死亡と全死亡のリスクが高まり、</t>
    </r>
    <r>
      <rPr>
        <sz val="10"/>
        <rFont val="Arial"/>
        <family val="0"/>
        <charset val="1"/>
      </rPr>
      <t xml:space="preserve">13 mL/</t>
    </r>
    <r>
      <rPr>
        <sz val="10"/>
        <rFont val="Noto Sans CJK SC"/>
        <family val="2"/>
      </rPr>
      <t xml:space="preserve">時</t>
    </r>
    <r>
      <rPr>
        <sz val="10"/>
        <rFont val="Arial"/>
        <family val="0"/>
        <charset val="1"/>
      </rPr>
      <t xml:space="preserve">/kg</t>
    </r>
    <r>
      <rPr>
        <sz val="10"/>
        <rFont val="Noto Sans CJK SC"/>
        <family val="2"/>
      </rPr>
      <t xml:space="preserve">を超えるとさらに顕著になる。危険因子には、透析間体重増加が大きいこと、降圧薬の使用、透析液ナトリウムや高い除水速度、透析液温度などがある。繰り返す血圧低下は心筋のスタニング（気絶心筋）や脳・腸管などの臓器障害をもたらしうるため、除水速度とドライウェイトの設定、透析液温度の調整などで予防する。</t>
    </r>
  </si>
  <si>
    <t xml:space="preserve">SRC-678</t>
  </si>
  <si>
    <t xml:space="preserve">Chou JA, Kalantar-Zadeh K, Mathew AT. A brief review of intradialytic hypotension with a focus on survival. Semin Dial. 2017;30(6):473-480</t>
  </si>
  <si>
    <t xml:space="preserve">10.1111/sdi.12627</t>
  </si>
  <si>
    <t xml:space="preserve">28661565</t>
  </si>
  <si>
    <t xml:space="preserve">血圧低下の定義と除水速度の閾値は、原著が引用した観察研究に基づくもので、定義によって頻度や関連の強さは異なる。管理で用いる薬剤（昇圧薬など）の国内承認・保険適用は本カードでは扱っておらず未確認である。日本の透析施設での実施基準とは細部が異なる可能性がある。</t>
  </si>
  <si>
    <t xml:space="preserve">KX-017</t>
  </si>
  <si>
    <t xml:space="preserve">腎代替療法の選択と共同意思決定</t>
  </si>
  <si>
    <r>
      <rPr>
        <sz val="10"/>
        <rFont val="Noto Sans CJK SC"/>
        <family val="2"/>
      </rPr>
      <t xml:space="preserve">腎代替療法の選択では、血液透析、腹膜透析、腎移植、透析を行わない保存的療法を比較の対象とし、患者の価値観と生活状況に沿って共同で意思決定を行う枠組みが提案されている。その手順は、ともに最適な選択肢を決めるという目標の共有、患者の参加が必要であることの説明、各選択肢の利点・欠点・生活への影響についての包括的な情報提供、患者の生活上の優先事項や家族の支援などの状況と価値観の把握、価値観に合う決定、決定の確認と選択した治療への準備、の</t>
    </r>
    <r>
      <rPr>
        <sz val="10"/>
        <rFont val="Arial"/>
        <family val="0"/>
        <charset val="1"/>
      </rPr>
      <t xml:space="preserve">6</t>
    </r>
    <r>
      <rPr>
        <sz val="10"/>
        <rFont val="Noto Sans CJK SC"/>
        <family val="2"/>
      </rPr>
      <t xml:space="preserve">段階からなる。共同意思決定により患者の知識、満足度、自律性が高まることが報告されている。</t>
    </r>
  </si>
  <si>
    <t xml:space="preserve">SRC-679</t>
  </si>
  <si>
    <t xml:space="preserve">Shin HJ, Choi S, Kim S. Shared decision-making for kidney replacement therapy: a comprehensive review and a proposed model. Korean J Intern Med. 2025;40(6):890-908</t>
  </si>
  <si>
    <t xml:space="preserve">10.3904/kjim.2025.019</t>
  </si>
  <si>
    <t xml:space="preserve">41223871</t>
  </si>
  <si>
    <r>
      <rPr>
        <sz val="10"/>
        <rFont val="Noto Sans CJK SC"/>
        <family val="2"/>
      </rPr>
      <t xml:space="preserve">提案された</t>
    </r>
    <r>
      <rPr>
        <sz val="10"/>
        <rFont val="Arial"/>
        <family val="0"/>
        <charset val="1"/>
      </rPr>
      <t xml:space="preserve">6</t>
    </r>
    <r>
      <rPr>
        <sz val="10"/>
        <rFont val="Noto Sans CJK SC"/>
        <family val="2"/>
      </rPr>
      <t xml:space="preserve">段階モデルは韓国で開発され各国の研究を踏まえたものであり、長期的な臨床転帰への影響は今後の検証が必要と出典自身が述べている。日本での実施体制や意思決定支援ツールの利用可能性は本カードでは確認していない。本カードには薬剤名は含まれない。</t>
    </r>
  </si>
  <si>
    <t xml:space="preserve">KX-018</t>
  </si>
  <si>
    <t xml:space="preserve">保存的腎臓療法</t>
  </si>
  <si>
    <r>
      <rPr>
        <sz val="10"/>
        <rFont val="Noto Sans CJK SC"/>
        <family val="2"/>
      </rPr>
      <t xml:space="preserve">保存的腎臓療法は、透析そのものを行わない点を除き、透析を行う場合と同様の薬物治療や症状への対応、栄養や貧血などの管理を続ける治療戦略であり、透析を導入しないという選択を症状緩和と生活の質を重視して支えるものである。ステージ</t>
    </r>
    <r>
      <rPr>
        <sz val="10"/>
        <rFont val="Arial"/>
        <family val="0"/>
        <charset val="1"/>
      </rPr>
      <t xml:space="preserve">5</t>
    </r>
    <r>
      <rPr>
        <sz val="10"/>
        <rFont val="Noto Sans CJK SC"/>
        <family val="2"/>
      </rPr>
      <t xml:space="preserve">の慢性腎臓病を対象に保存的管理と透析を比較した観察研究</t>
    </r>
    <r>
      <rPr>
        <sz val="10"/>
        <rFont val="Arial"/>
        <family val="0"/>
        <charset val="1"/>
      </rPr>
      <t xml:space="preserve">25</t>
    </r>
    <r>
      <rPr>
        <sz val="10"/>
        <rFont val="Noto Sans CJK SC"/>
        <family val="2"/>
      </rPr>
      <t xml:space="preserve">件の系統的レビューでは、全体として保存的管理を選んだ患者の生存期間は透析を選んだ患者より短く、死亡に関する統合ハザード比は</t>
    </r>
    <r>
      <rPr>
        <sz val="10"/>
        <rFont val="Arial"/>
        <family val="0"/>
        <charset val="1"/>
      </rPr>
      <t xml:space="preserve">0.47</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0.34</t>
    </r>
    <r>
      <rPr>
        <sz val="10"/>
        <rFont val="Noto Sans CJK SC"/>
        <family val="2"/>
      </rPr>
      <t xml:space="preserve">〜</t>
    </r>
    <r>
      <rPr>
        <sz val="10"/>
        <rFont val="Arial"/>
        <family val="0"/>
        <charset val="1"/>
      </rPr>
      <t xml:space="preserve">0.65</t>
    </r>
    <r>
      <rPr>
        <sz val="10"/>
        <rFont val="Noto Sans CJK SC"/>
        <family val="2"/>
      </rPr>
      <t xml:space="preserve">）だった。一方、</t>
    </r>
    <r>
      <rPr>
        <sz val="10"/>
        <rFont val="Arial"/>
        <family val="0"/>
        <charset val="1"/>
      </rPr>
      <t xml:space="preserve">80</t>
    </r>
    <r>
      <rPr>
        <sz val="10"/>
        <rFont val="Noto Sans CJK SC"/>
        <family val="2"/>
      </rPr>
      <t xml:space="preserve">歳以上の患者と併存症の多い高齢者では透析の生存上の利点はあいまいになり失われる可能性があり、生活の質、症状負担、入院、死亡の場所については保存的管理に利点がありうるとされた。</t>
    </r>
  </si>
  <si>
    <t xml:space="preserve">SRC-680</t>
  </si>
  <si>
    <t xml:space="preserve">Buur LE, Madsen JK, Eidemak I, Krarup E, Lauridsen TG, Taasti LH, Finderup J. Does conservative kidney management offer a quantity or quality of life benefit compared to dialysis? A systematic review. BMC Nephrol. 2021;22:307</t>
  </si>
  <si>
    <t xml:space="preserve">10.1186/s12882-021-02516-6</t>
  </si>
  <si>
    <t xml:space="preserve">34507554</t>
  </si>
  <si>
    <t xml:space="preserve">対象研究はすべて観察研究で研究間の異質性が大きく、透析に有利な方向のバイアスが指摘されている。統合ハザード比は透析群と保存的管理群の死亡比較として出典の抄録に記載された値であり、個々の患者の予後をそのまま示すものではない。症状緩和に用いる個別の薬剤名は本カードに記載しておらず、その国内の承認・保険適用は未確認である。</t>
  </si>
  <si>
    <t xml:space="preserve">KX-019</t>
  </si>
  <si>
    <t xml:space="preserve">バスキュラーアクセス</t>
  </si>
  <si>
    <r>
      <rPr>
        <sz val="10"/>
        <rFont val="Noto Sans CJK SC"/>
        <family val="2"/>
      </rPr>
      <t xml:space="preserve">血液透析のバスキュラーアクセスは、患者ごとの末期腎不全の生活計画に基づいて、適切な患者に適切な時期に適切なアクセスを作るという考え方で計画し、作製計画だけでなく代替案と血管温存の計画を含めて定期的に見直す。自己血管による内シャントでは、放射線的または外科的な介入を行っても作製後</t>
    </r>
    <r>
      <rPr>
        <sz val="10"/>
        <rFont val="Arial"/>
        <family val="0"/>
        <charset val="1"/>
      </rPr>
      <t xml:space="preserve">6</t>
    </r>
    <r>
      <rPr>
        <sz val="10"/>
        <rFont val="Noto Sans CJK SC"/>
        <family val="2"/>
      </rPr>
      <t xml:space="preserve">か月までに透析に使用できない場合を成熟不全という。管理上の合併症には、狭窄や血栓によるアクセス機能不全と感染があり、感染した動静脈アクセスでは経験的な広域抗菌薬を迅速に開始し、アクセス合併症に精通した外科医へ速やかに紹介することが妥当とされる。</t>
    </r>
  </si>
  <si>
    <r>
      <rPr>
        <sz val="10"/>
        <rFont val="Arial"/>
        <family val="0"/>
        <charset val="1"/>
      </rPr>
      <t xml:space="preserve">PS-02-09-05 (id: JkxnuRs)</t>
    </r>
    <r>
      <rPr>
        <sz val="10"/>
        <rFont val="Noto Sans CJK SC"/>
        <family val="2"/>
      </rPr>
      <t xml:space="preserve">；</t>
    </r>
    <r>
      <rPr>
        <sz val="10"/>
        <rFont val="Arial"/>
        <family val="0"/>
        <charset val="1"/>
      </rPr>
      <t xml:space="preserve">PS-02-09-04 (id: JkxnuRo)</t>
    </r>
    <r>
      <rPr>
        <sz val="10"/>
        <rFont val="Noto Sans CJK SC"/>
        <family val="2"/>
      </rPr>
      <t xml:space="preserve">；</t>
    </r>
    <r>
      <rPr>
        <sz val="10"/>
        <rFont val="Arial"/>
        <family val="0"/>
        <charset val="1"/>
      </rPr>
      <t xml:space="preserve">TBL-02-08-019 (id: JlAKpnE)</t>
    </r>
  </si>
  <si>
    <t xml:space="preserve">SRC-681</t>
  </si>
  <si>
    <t xml:space="preserve">Lok CE, Huber TS, Lee T, Shenoy S, Yevzlin AS, Abreo K, Allon M, Asif A, Astor BC, Glickman MH, Graham J, Moist LM, Rajan DK, Roberts C, Vachharajani TJ, Valentini RP; National Kidney Foundation. KDOQI Clinical Practice Guideline for Vascular Access: 2019 Update. Am J Kidney Dis. 2020;75(4 Suppl 2):S1-S164</t>
  </si>
  <si>
    <t xml:space="preserve">10.1053/j.ajkd.2019.12.001</t>
  </si>
  <si>
    <t xml:space="preserve">32778223</t>
  </si>
  <si>
    <t xml:space="preserve">米国のガイドラインであり、日本の施設の体制や手技の実情と同一とは限らない。合併症の頻度の数値は本カードでは扱っていない。感染時に用いる抗菌薬の個別製剤について、国内の承認・保険適用は未確認である。</t>
  </si>
  <si>
    <t xml:space="preserve">KX-020</t>
  </si>
  <si>
    <t xml:space="preserve">腹膜透析の合併症</t>
  </si>
  <si>
    <r>
      <rPr>
        <sz val="10"/>
        <rFont val="Noto Sans CJK SC"/>
        <family val="2"/>
      </rPr>
      <t xml:space="preserve">腹膜透析関連腹膜炎は、腹痛や排液混濁などの腹膜炎に合致する臨床所見、少なくとも</t>
    </r>
    <r>
      <rPr>
        <sz val="10"/>
        <rFont val="Arial"/>
        <family val="0"/>
        <charset val="1"/>
      </rPr>
      <t xml:space="preserve">2</t>
    </r>
    <r>
      <rPr>
        <sz val="10"/>
        <rFont val="Noto Sans CJK SC"/>
        <family val="2"/>
      </rPr>
      <t xml:space="preserve">時間貯留した後の排液白血球数が</t>
    </r>
    <r>
      <rPr>
        <sz val="10"/>
        <rFont val="Arial"/>
        <family val="0"/>
        <charset val="1"/>
      </rPr>
      <t xml:space="preserve">100/μL</t>
    </r>
    <r>
      <rPr>
        <sz val="10"/>
        <rFont val="Noto Sans CJK SC"/>
        <family val="2"/>
      </rPr>
      <t xml:space="preserve">を超え好中球が</t>
    </r>
    <r>
      <rPr>
        <sz val="10"/>
        <rFont val="Arial"/>
        <family val="0"/>
        <charset val="1"/>
      </rPr>
      <t xml:space="preserve">50%</t>
    </r>
    <r>
      <rPr>
        <sz val="10"/>
        <rFont val="Noto Sans CJK SC"/>
        <family val="2"/>
      </rPr>
      <t xml:space="preserve">を超えること、排液培養が陽性であること、の</t>
    </r>
    <r>
      <rPr>
        <sz val="10"/>
        <rFont val="Arial"/>
        <family val="0"/>
        <charset val="1"/>
      </rPr>
      <t xml:space="preserve">3</t>
    </r>
    <r>
      <rPr>
        <sz val="10"/>
        <rFont val="Noto Sans CJK SC"/>
        <family val="2"/>
      </rPr>
      <t xml:space="preserve">項目のうち少なくとも</t>
    </r>
    <r>
      <rPr>
        <sz val="10"/>
        <rFont val="Arial"/>
        <family val="0"/>
        <charset val="1"/>
      </rPr>
      <t xml:space="preserve">2</t>
    </r>
    <r>
      <rPr>
        <sz val="10"/>
        <rFont val="Noto Sans CJK SC"/>
        <family val="2"/>
      </rPr>
      <t xml:space="preserve">項目を満たす場合に診断する。排液の混濁がある患者は腹膜炎とみなして診断が確定または否定されるまで治療し、腹膜炎が疑われる場合は常に排液の細胞数と分画、グラム染色、培養を行う。経験的治療はグラム陽性菌とグラム陰性菌の両方を対象として施設ごとに選び、施設の目標として腹膜炎の発生率はリスク下の</t>
    </r>
    <r>
      <rPr>
        <sz val="10"/>
        <rFont val="Arial"/>
        <family val="0"/>
        <charset val="1"/>
      </rPr>
      <t xml:space="preserve">1</t>
    </r>
    <r>
      <rPr>
        <sz val="10"/>
        <rFont val="Noto Sans CJK SC"/>
        <family val="2"/>
      </rPr>
      <t xml:space="preserve">年あたり</t>
    </r>
    <r>
      <rPr>
        <sz val="10"/>
        <rFont val="Arial"/>
        <family val="0"/>
        <charset val="1"/>
      </rPr>
      <t xml:space="preserve">0.40</t>
    </r>
    <r>
      <rPr>
        <sz val="10"/>
        <rFont val="Noto Sans CJK SC"/>
        <family val="2"/>
      </rPr>
      <t xml:space="preserve">件以下、</t>
    </r>
    <r>
      <rPr>
        <sz val="10"/>
        <rFont val="Arial"/>
        <family val="0"/>
        <charset val="1"/>
      </rPr>
      <t xml:space="preserve">1</t>
    </r>
    <r>
      <rPr>
        <sz val="10"/>
        <rFont val="Noto Sans CJK SC"/>
        <family val="2"/>
      </rPr>
      <t xml:space="preserve">年間に腹膜炎のない患者の割合は</t>
    </r>
    <r>
      <rPr>
        <sz val="10"/>
        <rFont val="Arial"/>
        <family val="0"/>
        <charset val="1"/>
      </rPr>
      <t xml:space="preserve">80%</t>
    </r>
    <r>
      <rPr>
        <sz val="10"/>
        <rFont val="Noto Sans CJK SC"/>
        <family val="2"/>
      </rPr>
      <t xml:space="preserve">を超えることが示されている。</t>
    </r>
  </si>
  <si>
    <t xml:space="preserve">SRC-682</t>
  </si>
  <si>
    <t xml:space="preserve">Li PK, Chow KM, Cho Y, Fan S, Figueiredo AE, Harris T, Kanjanabuch T, Kim YL, Madero M, Malyszko J, Mehrotra R, Okpechi IG, Perl J, Piraino B, Runnegar N, Teitelbaum I, Wong JK, Yu X, Johnson DW. ISPD peritonitis guideline recommendations: 2022 update on prevention and treatment. Perit Dial Int. 2022;42(2):110-153</t>
  </si>
  <si>
    <t xml:space="preserve">10.1177/08968608221080586</t>
  </si>
  <si>
    <t xml:space="preserve">35264029</t>
  </si>
  <si>
    <t xml:space="preserve">診断基準の数値と発生率の目標はガイドライン本文と抄録で確認した。個別の抗菌薬名と用量は本カードに記載しておらず、経験的治療に用いる抗菌薬について国内の承認・保険適用は未確認である。起炎菌ごとの治療やカテーテル抜去の基準は本カードの範囲外である。</t>
  </si>
  <si>
    <t xml:space="preserve">KX-021</t>
  </si>
  <si>
    <t xml:space="preserve">腎移植の適応と現状</t>
  </si>
  <si>
    <r>
      <rPr>
        <sz val="10"/>
        <rFont val="Noto Sans CJK SC"/>
        <family val="2"/>
      </rPr>
      <t xml:space="preserve">腎移植は腎不全に対する腎代替療法の主要な選択肢の一つであり、透析と比べて生存、生活の質、医療費の面で利点があるとされる。日本ではドナー不足などから実施は限られており、年間の実施件数は</t>
    </r>
    <r>
      <rPr>
        <sz val="10"/>
        <rFont val="Arial"/>
        <family val="0"/>
        <charset val="1"/>
      </rPr>
      <t xml:space="preserve">2010</t>
    </r>
    <r>
      <rPr>
        <sz val="10"/>
        <rFont val="Noto Sans CJK SC"/>
        <family val="2"/>
      </rPr>
      <t xml:space="preserve">年代以降おおむね</t>
    </r>
    <r>
      <rPr>
        <sz val="10"/>
        <rFont val="Arial"/>
        <family val="0"/>
        <charset val="1"/>
      </rPr>
      <t xml:space="preserve">1,500</t>
    </r>
    <r>
      <rPr>
        <sz val="10"/>
        <rFont val="Noto Sans CJK SC"/>
        <family val="2"/>
      </rPr>
      <t xml:space="preserve">〜</t>
    </r>
    <r>
      <rPr>
        <sz val="10"/>
        <rFont val="Arial"/>
        <family val="0"/>
        <charset val="1"/>
      </rPr>
      <t xml:space="preserve">2,000</t>
    </r>
    <r>
      <rPr>
        <sz val="10"/>
        <rFont val="Noto Sans CJK SC"/>
        <family val="2"/>
      </rPr>
      <t xml:space="preserve">件で推移している。</t>
    </r>
    <r>
      <rPr>
        <sz val="10"/>
        <rFont val="Arial"/>
        <family val="0"/>
        <charset val="1"/>
      </rPr>
      <t xml:space="preserve">1964</t>
    </r>
    <r>
      <rPr>
        <sz val="10"/>
        <rFont val="Noto Sans CJK SC"/>
        <family val="2"/>
      </rPr>
      <t xml:space="preserve">年から</t>
    </r>
    <r>
      <rPr>
        <sz val="10"/>
        <rFont val="Arial"/>
        <family val="0"/>
        <charset val="1"/>
      </rPr>
      <t xml:space="preserve">2023</t>
    </r>
    <r>
      <rPr>
        <sz val="10"/>
        <rFont val="Noto Sans CJK SC"/>
        <family val="2"/>
      </rPr>
      <t xml:space="preserve">年までの累計は</t>
    </r>
    <r>
      <rPr>
        <sz val="10"/>
        <rFont val="Arial"/>
        <family val="0"/>
        <charset val="1"/>
      </rPr>
      <t xml:space="preserve">47,466</t>
    </r>
    <r>
      <rPr>
        <sz val="10"/>
        <rFont val="Noto Sans CJK SC"/>
        <family val="2"/>
      </rPr>
      <t xml:space="preserve">件で、このうち生体腎移植が</t>
    </r>
    <r>
      <rPr>
        <sz val="10"/>
        <rFont val="Arial"/>
        <family val="0"/>
        <charset val="1"/>
      </rPr>
      <t xml:space="preserve">39,543</t>
    </r>
    <r>
      <rPr>
        <sz val="10"/>
        <rFont val="Noto Sans CJK SC"/>
        <family val="2"/>
      </rPr>
      <t xml:space="preserve">件、献腎移植が</t>
    </r>
    <r>
      <rPr>
        <sz val="10"/>
        <rFont val="Arial"/>
        <family val="0"/>
        <charset val="1"/>
      </rPr>
      <t xml:space="preserve">7,923</t>
    </r>
    <r>
      <rPr>
        <sz val="10"/>
        <rFont val="Noto Sans CJK SC"/>
        <family val="2"/>
      </rPr>
      <t xml:space="preserve">件と生体腎移植が大部分を占める。</t>
    </r>
    <r>
      <rPr>
        <sz val="10"/>
        <rFont val="Arial"/>
        <family val="0"/>
        <charset val="1"/>
      </rPr>
      <t xml:space="preserve">2023</t>
    </r>
    <r>
      <rPr>
        <sz val="10"/>
        <rFont val="Noto Sans CJK SC"/>
        <family val="2"/>
      </rPr>
      <t xml:space="preserve">年時点で機能している移植腎を持つレシピエントは推計</t>
    </r>
    <r>
      <rPr>
        <sz val="10"/>
        <rFont val="Arial"/>
        <family val="0"/>
        <charset val="1"/>
      </rPr>
      <t xml:space="preserve">31,552</t>
    </r>
    <r>
      <rPr>
        <sz val="10"/>
        <rFont val="Noto Sans CJK SC"/>
        <family val="2"/>
      </rPr>
      <t xml:space="preserve">人で、腎代替療法を受けている患者の</t>
    </r>
    <r>
      <rPr>
        <sz val="10"/>
        <rFont val="Arial"/>
        <family val="0"/>
        <charset val="1"/>
      </rPr>
      <t xml:space="preserve">8.4%</t>
    </r>
    <r>
      <rPr>
        <sz val="10"/>
        <rFont val="Noto Sans CJK SC"/>
        <family val="2"/>
      </rPr>
      <t xml:space="preserve">を占めると推計されている。</t>
    </r>
  </si>
  <si>
    <t xml:space="preserve">SRC-683</t>
  </si>
  <si>
    <t xml:space="preserve">Komaba H, Nakagawa Y, Koizumi M, Tomita Y, Nakamura M. Estimated Number of Prevalent Kidney Transplant Recipients in Japan From 1964 to 2023. Transpl Int. 2025;38:15732</t>
  </si>
  <si>
    <t xml:space="preserve">10.3389/ti.2025.15732</t>
  </si>
  <si>
    <t xml:space="preserve">41480389</t>
  </si>
  <si>
    <r>
      <rPr>
        <sz val="10"/>
        <rFont val="Noto Sans CJK SC"/>
        <family val="2"/>
      </rPr>
      <t xml:space="preserve">レシピエント数</t>
    </r>
    <r>
      <rPr>
        <sz val="10"/>
        <rFont val="Arial"/>
        <family val="0"/>
        <charset val="1"/>
      </rPr>
      <t xml:space="preserve">31,552</t>
    </r>
    <r>
      <rPr>
        <sz val="10"/>
        <rFont val="Noto Sans CJK SC"/>
        <family val="2"/>
      </rPr>
      <t xml:space="preserve">人と</t>
    </r>
    <r>
      <rPr>
        <sz val="10"/>
        <rFont val="Arial"/>
        <family val="0"/>
        <charset val="1"/>
      </rPr>
      <t xml:space="preserve">8.4%</t>
    </r>
    <r>
      <rPr>
        <sz val="10"/>
        <rFont val="Noto Sans CJK SC"/>
        <family val="2"/>
      </rPr>
      <t xml:space="preserve">は、移植登録の集計と時代ごとの移植腎生存率に基づく推計値であり、個々の症例を追跡して数えた実数ではない。レシピエントの適否を決める医学的基準の詳細は本出典では確認できないため記載していない。</t>
    </r>
  </si>
  <si>
    <t xml:space="preserve">KX-022</t>
  </si>
  <si>
    <t xml:space="preserve">腎移植の免疫抑制療法</t>
  </si>
  <si>
    <r>
      <rPr>
        <sz val="10"/>
        <rFont val="Noto Sans CJK SC"/>
        <family val="2"/>
      </rPr>
      <t xml:space="preserve">腎移植では免疫抑制薬の併用を移植前または移植時に開始し、初期免疫抑制には生物学的製剤による導入療法を含めることが勧められる。導入療法ではインターロイキン</t>
    </r>
    <r>
      <rPr>
        <sz val="10"/>
        <rFont val="Arial"/>
        <family val="0"/>
        <charset val="1"/>
      </rPr>
      <t xml:space="preserve">2</t>
    </r>
    <r>
      <rPr>
        <sz val="10"/>
        <rFont val="Noto Sans CJK SC"/>
        <family val="2"/>
      </rPr>
      <t xml:space="preserve">受容体拮抗薬が第一選択とされ、免疫学的リスクが高いレシピエントではリンパ球除去薬の使用が提案される。維持療法はカルシニューリン阻害薬と増殖抑制薬の併用を基本とし、副腎皮質ステロイドは併用する場合としない場合がある。カルシニューリン阻害薬ではタクロリムスが、増殖抑制薬ではミコフェノール酸がそれぞれ第一選択として提案され、カルシニューリン阻害薬は移植腎機能の発現を待たず、移植前または移植時に開始する。免疫学的リスクが低く導入療法を受けた患者では、副腎皮質ステロイドを移植後</t>
    </r>
    <r>
      <rPr>
        <sz val="10"/>
        <rFont val="Arial"/>
        <family val="0"/>
        <charset val="1"/>
      </rPr>
      <t xml:space="preserve">1</t>
    </r>
    <r>
      <rPr>
        <sz val="10"/>
        <rFont val="Noto Sans CJK SC"/>
        <family val="2"/>
      </rPr>
      <t xml:space="preserve">週間以内に中止できる場合がある。</t>
    </r>
  </si>
  <si>
    <t xml:space="preserve">SRC-684</t>
  </si>
  <si>
    <t xml:space="preserve">Kidney Disease: Improving Global Outcomes (KDIGO) Transplant Work Group. KDIGO clinical practice guideline for the care of kidney transplant recipients. Am J Transplant. 2009;9 Suppl 3:S1-S155</t>
  </si>
  <si>
    <t xml:space="preserve">10.1111/j.1600-6143.2009.02834.x</t>
  </si>
  <si>
    <t xml:space="preserve">19845597</t>
  </si>
  <si>
    <r>
      <rPr>
        <sz val="10"/>
        <rFont val="Noto Sans CJK SC"/>
        <family val="2"/>
      </rPr>
      <t xml:space="preserve">本出典は</t>
    </r>
    <r>
      <rPr>
        <sz val="10"/>
        <rFont val="Arial"/>
        <family val="0"/>
        <charset val="1"/>
      </rPr>
      <t xml:space="preserve">2009</t>
    </r>
    <r>
      <rPr>
        <sz val="10"/>
        <rFont val="Noto Sans CJK SC"/>
        <family val="2"/>
      </rPr>
      <t xml:space="preserve">年のガイドラインであり、その後に導入された薬剤や現在の日本の標準的なレジメンとの差異は本出典では確認できない。本文に挙げた薬剤（タクロリムス、ミコフェノール酸製剤、インターロイキン</t>
    </r>
    <r>
      <rPr>
        <sz val="10"/>
        <rFont val="Arial"/>
        <family val="0"/>
        <charset val="1"/>
      </rPr>
      <t xml:space="preserve">2</t>
    </r>
    <r>
      <rPr>
        <sz val="10"/>
        <rFont val="Noto Sans CJK SC"/>
        <family val="2"/>
      </rPr>
      <t xml:space="preserve">受容体拮抗薬、リンパ球除去薬、副腎皮質ステロイド）について、国内の承認・保険適用は未確認。</t>
    </r>
  </si>
  <si>
    <t xml:space="preserve">KX-023</t>
  </si>
  <si>
    <t xml:space="preserve">腎移植の拒絶反応</t>
  </si>
  <si>
    <r>
      <rPr>
        <sz val="10"/>
        <rFont val="Noto Sans CJK SC"/>
        <family val="2"/>
      </rPr>
      <t xml:space="preserve">急性拒絶反応が疑われる場合、治療を大きく遅らせる場合を除き、治療開始前に移植腎生検を行うことが勧められる。持続し原因が明らかでない血清クレアチニン上昇がある場合にも移植腎生検が勧められ、移植腎機能の発現が遅れている期間中は</t>
    </r>
    <r>
      <rPr>
        <sz val="10"/>
        <rFont val="Arial"/>
        <family val="0"/>
        <charset val="1"/>
      </rPr>
      <t xml:space="preserve">7</t>
    </r>
    <r>
      <rPr>
        <sz val="10"/>
        <rFont val="Noto Sans CJK SC"/>
        <family val="2"/>
      </rPr>
      <t xml:space="preserve">〜</t>
    </r>
    <r>
      <rPr>
        <sz val="10"/>
        <rFont val="Arial"/>
        <family val="0"/>
        <charset val="1"/>
      </rPr>
      <t xml:space="preserve">10</t>
    </r>
    <r>
      <rPr>
        <sz val="10"/>
        <rFont val="Noto Sans CJK SC"/>
        <family val="2"/>
      </rPr>
      <t xml:space="preserve">日ごとに生検を行うことが提案される。急性細胞性拒絶反応の初期治療には副腎皮質ステロイドを用い、ステロイドに反応しない場合や再発した場合はリンパ球除去抗体による治療が提案される。抗体関連型の急性拒絶反応では、血漿交換、免疫グロブリン静注、抗</t>
    </r>
    <r>
      <rPr>
        <sz val="10"/>
        <rFont val="Arial"/>
        <family val="0"/>
        <charset val="1"/>
      </rPr>
      <t xml:space="preserve">CD20</t>
    </r>
    <r>
      <rPr>
        <sz val="10"/>
        <rFont val="Noto Sans CJK SC"/>
        <family val="2"/>
      </rPr>
      <t xml:space="preserve">抗体、リンパ球除去抗体などの選択肢を用いることが提案される。拒絶反応を起こした患者では、ミコフェノール酸製剤の追加や、アザチオプリンからミコフェノール酸製剤への切り替えが提案される。</t>
    </r>
  </si>
  <si>
    <r>
      <rPr>
        <sz val="10"/>
        <rFont val="Noto Sans CJK SC"/>
        <family val="2"/>
      </rPr>
      <t xml:space="preserve">本出典は</t>
    </r>
    <r>
      <rPr>
        <sz val="10"/>
        <rFont val="Arial"/>
        <family val="0"/>
        <charset val="1"/>
      </rPr>
      <t xml:space="preserve">2009</t>
    </r>
    <r>
      <rPr>
        <sz val="10"/>
        <rFont val="Noto Sans CJK SC"/>
        <family val="2"/>
      </rPr>
      <t xml:space="preserve">年のガイドラインであり、拒絶反応の分類や治療はその後の改訂で変わっている可能性がある。本文に挙げた薬剤（副腎皮質ステロイド、リンパ球除去抗体、抗</t>
    </r>
    <r>
      <rPr>
        <sz val="10"/>
        <rFont val="Arial"/>
        <family val="0"/>
        <charset val="1"/>
      </rPr>
      <t xml:space="preserve">CD20</t>
    </r>
    <r>
      <rPr>
        <sz val="10"/>
        <rFont val="Noto Sans CJK SC"/>
        <family val="2"/>
      </rPr>
      <t xml:space="preserve">抗体、免疫グロブリン製剤、ミコフェノール酸製剤、アザチオプリン）について、国内の承認・保険適用は未確認。</t>
    </r>
  </si>
  <si>
    <t xml:space="preserve">KX-024</t>
  </si>
  <si>
    <t xml:space="preserve">腎移植の長期的成績と移植後管理</t>
  </si>
  <si>
    <r>
      <rPr>
        <sz val="10"/>
        <rFont val="Noto Sans CJK SC"/>
        <family val="2"/>
      </rPr>
      <t xml:space="preserve">米国では腎移植後の長期成績が改善している。献腎移植では</t>
    </r>
    <r>
      <rPr>
        <sz val="10"/>
        <rFont val="Arial"/>
        <family val="0"/>
        <charset val="1"/>
      </rPr>
      <t xml:space="preserve">10</t>
    </r>
    <r>
      <rPr>
        <sz val="10"/>
        <rFont val="Noto Sans CJK SC"/>
        <family val="2"/>
      </rPr>
      <t xml:space="preserve">年移植腎生存率は</t>
    </r>
    <r>
      <rPr>
        <sz val="10"/>
        <rFont val="Arial"/>
        <family val="0"/>
        <charset val="1"/>
      </rPr>
      <t xml:space="preserve">1996</t>
    </r>
    <r>
      <rPr>
        <sz val="10"/>
        <rFont val="Noto Sans CJK SC"/>
        <family val="2"/>
      </rPr>
      <t xml:space="preserve">〜</t>
    </r>
    <r>
      <rPr>
        <sz val="10"/>
        <rFont val="Arial"/>
        <family val="0"/>
        <charset val="1"/>
      </rPr>
      <t xml:space="preserve">1999</t>
    </r>
    <r>
      <rPr>
        <sz val="10"/>
        <rFont val="Noto Sans CJK SC"/>
        <family val="2"/>
      </rPr>
      <t xml:space="preserve">年の移植で</t>
    </r>
    <r>
      <rPr>
        <sz val="10"/>
        <rFont val="Arial"/>
        <family val="0"/>
        <charset val="1"/>
      </rPr>
      <t xml:space="preserve">42.3%</t>
    </r>
    <r>
      <rPr>
        <sz val="10"/>
        <rFont val="Noto Sans CJK SC"/>
        <family val="2"/>
      </rPr>
      <t xml:space="preserve">、</t>
    </r>
    <r>
      <rPr>
        <sz val="10"/>
        <rFont val="Arial"/>
        <family val="0"/>
        <charset val="1"/>
      </rPr>
      <t xml:space="preserve">2008</t>
    </r>
    <r>
      <rPr>
        <sz val="10"/>
        <rFont val="Noto Sans CJK SC"/>
        <family val="2"/>
      </rPr>
      <t xml:space="preserve">〜</t>
    </r>
    <r>
      <rPr>
        <sz val="10"/>
        <rFont val="Arial"/>
        <family val="0"/>
        <charset val="1"/>
      </rPr>
      <t xml:space="preserve">2011</t>
    </r>
    <r>
      <rPr>
        <sz val="10"/>
        <rFont val="Noto Sans CJK SC"/>
        <family val="2"/>
      </rPr>
      <t xml:space="preserve">年の移植で</t>
    </r>
    <r>
      <rPr>
        <sz val="10"/>
        <rFont val="Arial"/>
        <family val="0"/>
        <charset val="1"/>
      </rPr>
      <t xml:space="preserve">53.6%</t>
    </r>
    <r>
      <rPr>
        <sz val="10"/>
        <rFont val="Noto Sans CJK SC"/>
        <family val="2"/>
      </rPr>
      <t xml:space="preserve">に上昇し、</t>
    </r>
    <r>
      <rPr>
        <sz val="10"/>
        <rFont val="Arial"/>
        <family val="0"/>
        <charset val="1"/>
      </rPr>
      <t xml:space="preserve">10</t>
    </r>
    <r>
      <rPr>
        <sz val="10"/>
        <rFont val="Noto Sans CJK SC"/>
        <family val="2"/>
      </rPr>
      <t xml:space="preserve">年患者生存率も</t>
    </r>
    <r>
      <rPr>
        <sz val="10"/>
        <rFont val="Arial"/>
        <family val="0"/>
        <charset val="1"/>
      </rPr>
      <t xml:space="preserve">60.5%</t>
    </r>
    <r>
      <rPr>
        <sz val="10"/>
        <rFont val="Noto Sans CJK SC"/>
        <family val="2"/>
      </rPr>
      <t xml:space="preserve">から</t>
    </r>
    <r>
      <rPr>
        <sz val="10"/>
        <rFont val="Arial"/>
        <family val="0"/>
        <charset val="1"/>
      </rPr>
      <t xml:space="preserve">66.9%</t>
    </r>
    <r>
      <rPr>
        <sz val="10"/>
        <rFont val="Noto Sans CJK SC"/>
        <family val="2"/>
      </rPr>
      <t xml:space="preserve">に上昇した。この改善は、レシピエントの年齢や肥満、糖尿病の増加、ドナー年齢の上昇など不利な条件が増える中でみられたもので、臨床的急性拒絶反応の減少、ウイルス感染の監視と抗ウイルス予防、不適合な生体ドナーとのペア交換移植の利用などが要因として挙げられている。移植後</t>
    </r>
    <r>
      <rPr>
        <sz val="10"/>
        <rFont val="Arial"/>
        <family val="0"/>
        <charset val="1"/>
      </rPr>
      <t xml:space="preserve">1</t>
    </r>
    <r>
      <rPr>
        <sz val="10"/>
        <rFont val="Noto Sans CJK SC"/>
        <family val="2"/>
      </rPr>
      <t xml:space="preserve">年以内の移植腎喪失は技術的・血管系の合併症と急性拒絶反応が主な原因であり、長期管理では拒絶の予防と治療に加え、心血管疾患、感染症、悪性腫瘍への対応が重要とされる。</t>
    </r>
  </si>
  <si>
    <t xml:space="preserve">SRC-685</t>
  </si>
  <si>
    <t xml:space="preserve">Hariharan S, Israni AK, Danovitch G. Long-Term Survival after Kidney Transplantation. N Engl J Med. 2021;385(8):729-743</t>
  </si>
  <si>
    <t xml:space="preserve">10.1056/NEJMra2014530</t>
  </si>
  <si>
    <t xml:space="preserve">34407344</t>
  </si>
  <si>
    <r>
      <rPr>
        <sz val="10"/>
        <rFont val="Noto Sans CJK SC"/>
        <family val="2"/>
      </rPr>
      <t xml:space="preserve">本論文の収載レコードには抄録が掲載されておらず、記載した数値は本文で直接確認した献腎移植の</t>
    </r>
    <r>
      <rPr>
        <sz val="10"/>
        <rFont val="Arial"/>
        <family val="0"/>
        <charset val="1"/>
      </rPr>
      <t xml:space="preserve">10</t>
    </r>
    <r>
      <rPr>
        <sz val="10"/>
        <rFont val="Noto Sans CJK SC"/>
        <family val="2"/>
      </rPr>
      <t xml:space="preserve">年成績に限る。生体腎移植の</t>
    </r>
    <r>
      <rPr>
        <sz val="10"/>
        <rFont val="Arial"/>
        <family val="0"/>
        <charset val="1"/>
      </rPr>
      <t xml:space="preserve">10</t>
    </r>
    <r>
      <rPr>
        <sz val="10"/>
        <rFont val="Noto Sans CJK SC"/>
        <family val="2"/>
      </rPr>
      <t xml:space="preserve">年成績は本文の表から確実に判読できなかったため数値を記載していない。米国の成績であり、日本の成績とは異なる可能性がある。</t>
    </r>
  </si>
  <si>
    <t xml:space="preserve">KX-025</t>
  </si>
  <si>
    <t xml:space="preserve">腎機能低下時の薬用量調整の原則</t>
  </si>
  <si>
    <t xml:space="preserve">急性・慢性の腎臓病患者では薬用量の調整が標準的な診療であり、用量調整の指標は糸球体濾過量だが、腎臓病は腎外クリアランスにも影響するため、糸球体濾過量だけでは薬の体内動態を十分に表せない。用量調整は段階的に行い、病歴と臨床情報を集め、糸球体濾過量を推算し、使用中の薬から個別化が必要なものを選び、薬の動態特性と体液量と腎機能に基づいて個別の投与法を計算し、効果と毒性を観察し、反応や腎機能の変化に応じて投与法を見直す。クリアランスの低下で定常状態への到達が遅れるため、半減期の長い薬では負荷量が要ることがあり、分布容積が増大した薬では負荷量の増量が要ることもある。維持量では、用量を変えずに投与間隔を延ばす方法が、最高・最低濃度と曝露量を正常腎機能時と同様に保ちやすい場合がある。</t>
  </si>
  <si>
    <t xml:space="preserve">PS-02-09-04 (id: JkxnuRo)</t>
  </si>
  <si>
    <t xml:space="preserve">SRC-686</t>
  </si>
  <si>
    <t xml:space="preserve">Matzke GR, Aronoff GR, Atkinson AJ Jr, Bennett WM, Decker BS, et al. Drug dosing consideration in patients with acute and chronic kidney disease—a clinical update from Kidney Disease: Improving Global Outcomes (KDIGO). Kidney Int. 2011;80(11):1122-1137</t>
  </si>
  <si>
    <t xml:space="preserve">10.1038/ki.2011.322</t>
  </si>
  <si>
    <t xml:space="preserve">21918498</t>
  </si>
  <si>
    <r>
      <rPr>
        <sz val="10"/>
        <rFont val="Arial"/>
        <family val="0"/>
        <charset val="1"/>
      </rPr>
      <t xml:space="preserve">2011</t>
    </r>
    <r>
      <rPr>
        <sz val="10"/>
        <rFont val="Noto Sans CJK SC"/>
        <family val="2"/>
      </rPr>
      <t xml:space="preserve">年の会議報告に基づく原則であり、個別薬剤ごとの具体的な調整量や、現在の添付文書の記載との一致は確認していない。本カードには特定の薬剤名を挙げていないが、実際に用量調整を行う際の各薬剤の国内の承認・保険適用は未確認で、取り込み時に添付文書で確認が必要である。</t>
    </r>
  </si>
  <si>
    <t xml:space="preserve">KX-026</t>
  </si>
  <si>
    <t xml:space="preserve">透析患者の薬物投与</t>
  </si>
  <si>
    <r>
      <rPr>
        <sz val="10"/>
        <rFont val="Noto Sans CJK SC"/>
        <family val="2"/>
      </rPr>
      <t xml:space="preserve">血液透析で除去される薬は、次の投与まで有効な血中濃度を保つため、透析後に投与するのが原則である。腎不全に合わせて調整した維持量に、透析で除去された分を補う補充量を透析後に加えることを検討する。透析膜の性能が上がったため、古い研究に基づく推奨量は血液透析の影響を過小評価している可能性があり、用量を経験的に</t>
    </r>
    <r>
      <rPr>
        <sz val="10"/>
        <rFont val="Arial"/>
        <family val="0"/>
        <charset val="1"/>
      </rPr>
      <t xml:space="preserve">25</t>
    </r>
    <r>
      <rPr>
        <sz val="10"/>
        <rFont val="Noto Sans CJK SC"/>
        <family val="2"/>
      </rPr>
      <t xml:space="preserve">〜</t>
    </r>
    <r>
      <rPr>
        <sz val="10"/>
        <rFont val="Arial"/>
        <family val="0"/>
        <charset val="1"/>
      </rPr>
      <t xml:space="preserve">50%</t>
    </r>
    <r>
      <rPr>
        <sz val="10"/>
        <rFont val="Noto Sans CJK SC"/>
        <family val="2"/>
      </rPr>
      <t xml:space="preserve">増やす必要がある場合がある。低フラックスの膜での研究から得た補充量は、高フラックスの合成膜を用いる場合には経験的に少なくとも</t>
    </r>
    <r>
      <rPr>
        <sz val="10"/>
        <rFont val="Arial"/>
        <family val="0"/>
        <charset val="1"/>
      </rPr>
      <t xml:space="preserve">50%</t>
    </r>
    <r>
      <rPr>
        <sz val="10"/>
        <rFont val="Noto Sans CJK SC"/>
        <family val="2"/>
      </rPr>
      <t xml:space="preserve">増やすとされる。治療域の狭い薬では、血中濃度測定を用いて用量を決める。</t>
    </r>
  </si>
  <si>
    <r>
      <rPr>
        <sz val="10"/>
        <rFont val="Noto Sans CJK SC"/>
        <family val="2"/>
      </rPr>
      <t xml:space="preserve">出典自体が、あらゆる腎代替療法の形態について薬物動態の研究が不十分だと指摘しており、個別薬剤ごとの透析性（除去率）の数値はこの出典では確認していない。</t>
    </r>
    <r>
      <rPr>
        <sz val="10"/>
        <rFont val="Arial"/>
        <family val="0"/>
        <charset val="1"/>
      </rPr>
      <t xml:space="preserve">2011</t>
    </r>
    <r>
      <rPr>
        <sz val="10"/>
        <rFont val="Noto Sans CJK SC"/>
        <family val="2"/>
      </rPr>
      <t xml:space="preserve">年の報告であり、その後のダイアライザや透析条件の変化は反映されていない。出典で血中濃度測定の例として挙がるアミノグリコシド系薬やバンコマイシンなどの国内の承認・保険適用は未確認で、取り込み時に添付文書で確認が必要である。</t>
    </r>
  </si>
  <si>
    <t xml:space="preserve">KX-027</t>
  </si>
  <si>
    <t xml:space="preserve">造影剤と腎機能低下例での薬剤選択</t>
  </si>
  <si>
    <r>
      <rPr>
        <sz val="10"/>
        <rFont val="Noto Sans CJK SC"/>
        <family val="2"/>
      </rPr>
      <t xml:space="preserve">造影剤による腎障害の最も重要な危険因子は慢性腎臓病であり、推算糸球体濾過量が</t>
    </r>
    <r>
      <rPr>
        <sz val="10"/>
        <rFont val="Arial"/>
        <family val="0"/>
        <charset val="1"/>
      </rPr>
      <t xml:space="preserve">60 mL/min/1.73m²</t>
    </r>
    <r>
      <rPr>
        <sz val="10"/>
        <rFont val="Noto Sans CJK SC"/>
        <family val="2"/>
      </rPr>
      <t xml:space="preserve">未満でリスクが上がり、値が低いほどリスクは高くなる。予防では、腎機能低下のある患者をあらかじめ見分け、腎毒性のある薬（非ステロイド性抗炎症薬など）とメトホルミンを造影剤投与の前に中止し、造影剤は可能な限り最少量を用い、高浸透圧造影剤を避けて低浸透圧または等浸透圧の造影剤を選ぶ。手技の前後を通じた十分な補液が、最も確実な予防策とされる。</t>
    </r>
  </si>
  <si>
    <t xml:space="preserve">SRC-687</t>
  </si>
  <si>
    <t xml:space="preserve">Ludwig U, Keller F. Prophylaxis of Contrast-Induced Nephrotoxicity. Biomed Res Int. 2014;2014:308316</t>
  </si>
  <si>
    <t xml:space="preserve">10.1155/2014/308316</t>
  </si>
  <si>
    <t xml:space="preserve">24812612</t>
  </si>
  <si>
    <r>
      <rPr>
        <sz val="10"/>
        <rFont val="Arial"/>
        <family val="0"/>
        <charset val="1"/>
      </rPr>
      <t xml:space="preserve">2014</t>
    </r>
    <r>
      <rPr>
        <sz val="10"/>
        <rFont val="Noto Sans CJK SC"/>
        <family val="2"/>
      </rPr>
      <t xml:space="preserve">年の総説に基づく記載で、メトホルミンの休薬や再開の具体的な基準（腎機能の値や期間）は出典のまとめでは数値で示されておらず確認していない。その後の国内外のガイドライン改訂による推奨の変化も確認していない。非ステロイド性抗炎症薬とメトホルミンの国内の承認・保険適用は未確認で、取り込み時に添付文書で確認が必要である。</t>
    </r>
  </si>
  <si>
    <t xml:space="preserve">KX-028</t>
  </si>
  <si>
    <t xml:space="preserve">透析患者の感染症とワクチン</t>
  </si>
  <si>
    <r>
      <rPr>
        <sz val="10"/>
        <rFont val="Noto Sans CJK SC"/>
        <family val="2"/>
      </rPr>
      <t xml:space="preserve">透析患者は免疫機能の低下のため</t>
    </r>
    <r>
      <rPr>
        <sz val="10"/>
        <rFont val="Arial"/>
        <family val="0"/>
        <charset val="1"/>
      </rPr>
      <t xml:space="preserve">B</t>
    </r>
    <r>
      <rPr>
        <sz val="10"/>
        <rFont val="Noto Sans CJK SC"/>
        <family val="2"/>
      </rPr>
      <t xml:space="preserve">型肝炎ウイルスの感染リスクが高い。日本の</t>
    </r>
    <r>
      <rPr>
        <sz val="10"/>
        <rFont val="Arial"/>
        <family val="0"/>
        <charset val="1"/>
      </rPr>
      <t xml:space="preserve">2</t>
    </r>
    <r>
      <rPr>
        <sz val="10"/>
        <rFont val="Noto Sans CJK SC"/>
        <family val="2"/>
      </rPr>
      <t xml:space="preserve">施設の前向き観察研究では、進行した慢性腎臓病の患者</t>
    </r>
    <r>
      <rPr>
        <sz val="10"/>
        <rFont val="Arial"/>
        <family val="0"/>
        <charset val="1"/>
      </rPr>
      <t xml:space="preserve">113</t>
    </r>
    <r>
      <rPr>
        <sz val="10"/>
        <rFont val="Noto Sans CJK SC"/>
        <family val="2"/>
      </rPr>
      <t xml:space="preserve">例（非透析</t>
    </r>
    <r>
      <rPr>
        <sz val="10"/>
        <rFont val="Arial"/>
        <family val="0"/>
        <charset val="1"/>
      </rPr>
      <t xml:space="preserve">63</t>
    </r>
    <r>
      <rPr>
        <sz val="10"/>
        <rFont val="Noto Sans CJK SC"/>
        <family val="2"/>
      </rPr>
      <t xml:space="preserve">例、維持血液透析</t>
    </r>
    <r>
      <rPr>
        <sz val="10"/>
        <rFont val="Arial"/>
        <family val="0"/>
        <charset val="1"/>
      </rPr>
      <t xml:space="preserve">50</t>
    </r>
    <r>
      <rPr>
        <sz val="10"/>
        <rFont val="Noto Sans CJK SC"/>
        <family val="2"/>
      </rPr>
      <t xml:space="preserve">例）に</t>
    </r>
    <r>
      <rPr>
        <sz val="10"/>
        <rFont val="Arial"/>
        <family val="0"/>
        <charset val="1"/>
      </rPr>
      <t xml:space="preserve">B</t>
    </r>
    <r>
      <rPr>
        <sz val="10"/>
        <rFont val="Noto Sans CJK SC"/>
        <family val="2"/>
      </rPr>
      <t xml:space="preserve">型肝炎ワクチン</t>
    </r>
    <r>
      <rPr>
        <sz val="10"/>
        <rFont val="Arial"/>
        <family val="0"/>
        <charset val="1"/>
      </rPr>
      <t xml:space="preserve">10</t>
    </r>
    <r>
      <rPr>
        <sz val="10"/>
        <rFont val="Noto Sans CJK SC"/>
        <family val="2"/>
      </rPr>
      <t xml:space="preserve">マイクログラムを</t>
    </r>
    <r>
      <rPr>
        <sz val="10"/>
        <rFont val="Arial"/>
        <family val="0"/>
        <charset val="1"/>
      </rPr>
      <t xml:space="preserve">0</t>
    </r>
    <r>
      <rPr>
        <sz val="10"/>
        <rFont val="Noto Sans CJK SC"/>
        <family val="2"/>
      </rPr>
      <t xml:space="preserve">、</t>
    </r>
    <r>
      <rPr>
        <sz val="10"/>
        <rFont val="Arial"/>
        <family val="0"/>
        <charset val="1"/>
      </rPr>
      <t xml:space="preserve">1</t>
    </r>
    <r>
      <rPr>
        <sz val="10"/>
        <rFont val="Noto Sans CJK SC"/>
        <family val="2"/>
      </rPr>
      <t xml:space="preserve">、</t>
    </r>
    <r>
      <rPr>
        <sz val="10"/>
        <rFont val="Arial"/>
        <family val="0"/>
        <charset val="1"/>
      </rPr>
      <t xml:space="preserve">6</t>
    </r>
    <r>
      <rPr>
        <sz val="10"/>
        <rFont val="Noto Sans CJK SC"/>
        <family val="2"/>
      </rPr>
      <t xml:space="preserve">か月の</t>
    </r>
    <r>
      <rPr>
        <sz val="10"/>
        <rFont val="Arial"/>
        <family val="0"/>
        <charset val="1"/>
      </rPr>
      <t xml:space="preserve">3</t>
    </r>
    <r>
      <rPr>
        <sz val="10"/>
        <rFont val="Noto Sans CJK SC"/>
        <family val="2"/>
      </rPr>
      <t xml:space="preserve">回接種し、</t>
    </r>
    <r>
      <rPr>
        <sz val="10"/>
        <rFont val="Arial"/>
        <family val="0"/>
        <charset val="1"/>
      </rPr>
      <t xml:space="preserve">3</t>
    </r>
    <r>
      <rPr>
        <sz val="10"/>
        <rFont val="Noto Sans CJK SC"/>
        <family val="2"/>
      </rPr>
      <t xml:space="preserve">回目の</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か月後に</t>
    </r>
    <r>
      <rPr>
        <sz val="10"/>
        <rFont val="Arial"/>
        <family val="0"/>
        <charset val="1"/>
      </rPr>
      <t xml:space="preserve">B</t>
    </r>
    <r>
      <rPr>
        <sz val="10"/>
        <rFont val="Noto Sans CJK SC"/>
        <family val="2"/>
      </rPr>
      <t xml:space="preserve">型肝炎表面抗原に対する抗体が</t>
    </r>
    <r>
      <rPr>
        <sz val="10"/>
        <rFont val="Arial"/>
        <family val="0"/>
        <charset val="1"/>
      </rPr>
      <t xml:space="preserve">10 IU/mL</t>
    </r>
    <r>
      <rPr>
        <sz val="10"/>
        <rFont val="Noto Sans CJK SC"/>
        <family val="2"/>
      </rPr>
      <t xml:space="preserve">以上となった割合は、血液透析患者で</t>
    </r>
    <r>
      <rPr>
        <sz val="10"/>
        <rFont val="Arial"/>
        <family val="0"/>
        <charset val="1"/>
      </rPr>
      <t xml:space="preserve">54.2%</t>
    </r>
    <r>
      <rPr>
        <sz val="10"/>
        <rFont val="Noto Sans CJK SC"/>
        <family val="2"/>
      </rPr>
      <t xml:space="preserve">、非透析患者で</t>
    </r>
    <r>
      <rPr>
        <sz val="10"/>
        <rFont val="Arial"/>
        <family val="0"/>
        <charset val="1"/>
      </rPr>
      <t xml:space="preserve">64.3%</t>
    </r>
    <r>
      <rPr>
        <sz val="10"/>
        <rFont val="Noto Sans CJK SC"/>
        <family val="2"/>
      </rPr>
      <t xml:space="preserve">と、両群に有意な差はなかった。この標準的な接種方法では抗体獲得が十分とはいえず、より高用量の接種や新しい世代のワクチン、より早い慢性腎臓病の段階での接種など、より有効な方法が必要とされた。</t>
    </r>
  </si>
  <si>
    <t xml:space="preserve">SRC-688</t>
  </si>
  <si>
    <t xml:space="preserve">Fujikura T, Isobe S, Oikawa S, Ishigaki S, Katahashi N, et al. Comparison of seroconversion rates after hepatitis B vaccination in patients with advanced chronic kidney disease and those receiving maintenance hemodialysis. Clin Exp Nephrol. 2025;29(8):1045-1052</t>
  </si>
  <si>
    <t xml:space="preserve">10.1007/s10157-025-02648-1</t>
  </si>
  <si>
    <t xml:space="preserve">40035977</t>
  </si>
  <si>
    <r>
      <rPr>
        <sz val="10"/>
        <rFont val="Noto Sans CJK SC"/>
        <family val="2"/>
      </rPr>
      <t xml:space="preserve">単一の観察研究（</t>
    </r>
    <r>
      <rPr>
        <sz val="10"/>
        <rFont val="Arial"/>
        <family val="0"/>
        <charset val="1"/>
      </rPr>
      <t xml:space="preserve">2</t>
    </r>
    <r>
      <rPr>
        <sz val="10"/>
        <rFont val="Noto Sans CJK SC"/>
        <family val="2"/>
      </rPr>
      <t xml:space="preserve">施設、</t>
    </r>
    <r>
      <rPr>
        <sz val="10"/>
        <rFont val="Arial"/>
        <family val="0"/>
        <charset val="1"/>
      </rPr>
      <t xml:space="preserve">113</t>
    </r>
    <r>
      <rPr>
        <sz val="10"/>
        <rFont val="Noto Sans CJK SC"/>
        <family val="2"/>
      </rPr>
      <t xml:space="preserve">例）の結果であり、接種したワクチンの製品名は抄録では確認していない。</t>
    </r>
    <r>
      <rPr>
        <sz val="10"/>
        <rFont val="Arial"/>
        <family val="0"/>
        <charset val="1"/>
      </rPr>
      <t xml:space="preserve">B</t>
    </r>
    <r>
      <rPr>
        <sz val="10"/>
        <rFont val="Noto Sans CJK SC"/>
        <family val="2"/>
      </rPr>
      <t xml:space="preserve">型肝炎ワクチンの国内の承認・保険適用は未確認で、取り込み時に添付文書で確認が必要である。</t>
    </r>
    <r>
      <rPr>
        <sz val="10"/>
        <rFont val="Arial"/>
        <family val="0"/>
        <charset val="1"/>
      </rPr>
      <t xml:space="preserve">B</t>
    </r>
    <r>
      <rPr>
        <sz val="10"/>
        <rFont val="Noto Sans CJK SC"/>
        <family val="2"/>
      </rPr>
      <t xml:space="preserve">型肝炎以外の感染症（肺炎球菌、インフルエンザなど）に対するワクチンの効果や、透析患者の感染症の頻度の数値は、この出典では確認していない。</t>
    </r>
  </si>
  <si>
    <t xml:space="preserve">KX-029</t>
  </si>
  <si>
    <t xml:space="preserve">先行的腎移植</t>
  </si>
  <si>
    <r>
      <rPr>
        <sz val="10"/>
        <rFont val="Noto Sans CJK SC"/>
        <family val="2"/>
      </rPr>
      <t xml:space="preserve">先行的腎移植は、維持透析を始める前に行う腎移植であり、成人を対象に透析後に移植した群と比較した観察研究</t>
    </r>
    <r>
      <rPr>
        <sz val="10"/>
        <rFont val="Arial"/>
        <family val="0"/>
        <charset val="1"/>
      </rPr>
      <t xml:space="preserve">76</t>
    </r>
    <r>
      <rPr>
        <sz val="10"/>
        <rFont val="Noto Sans CJK SC"/>
        <family val="2"/>
      </rPr>
      <t xml:space="preserve">件の系統的レビューとメタ解析では、先行群で全死亡の調整ハザード比が</t>
    </r>
    <r>
      <rPr>
        <sz val="10"/>
        <rFont val="Arial"/>
        <family val="0"/>
        <charset val="1"/>
      </rPr>
      <t xml:space="preserve">0.78</t>
    </r>
    <r>
      <rPr>
        <sz val="10"/>
        <rFont val="Noto Sans CJK SC"/>
        <family val="2"/>
      </rPr>
      <t xml:space="preserve">、死亡で打ち切った移植腎喪失の調整ハザード比が</t>
    </r>
    <r>
      <rPr>
        <sz val="10"/>
        <rFont val="Arial"/>
        <family val="0"/>
        <charset val="1"/>
      </rPr>
      <t xml:space="preserve">0.81</t>
    </r>
    <r>
      <rPr>
        <sz val="10"/>
        <rFont val="Noto Sans CJK SC"/>
        <family val="2"/>
      </rPr>
      <t xml:space="preserve">と、いずれも低かった。一方、心血管疾患、急性拒絶反応、サイトメガロウイルス感染、尿路感染の未調整リスク比は両群で同程度であり、死亡と移植腎喪失に関する証拠の確実性は中程度、その他の転帰では非常に低かったと評価されている。</t>
    </r>
  </si>
  <si>
    <t xml:space="preserve">SRC-689</t>
  </si>
  <si>
    <t xml:space="preserve">Azegami T, Kounoue N, Sofue T, et al. Efficacy of pre-emptive kidney transplantation for adults with end-stage kidney disease: a systematic review and meta-analysis. Ren Fail. 2023;45(1):2169618</t>
  </si>
  <si>
    <t xml:space="preserve">10.1080/0886022X.2023.2169618</t>
  </si>
  <si>
    <t xml:space="preserve">36705051</t>
  </si>
  <si>
    <t xml:space="preserve">対象はすべて観察研究で無作為化試験はなく、先行群に状態のよい患者が集まる選択バイアスなどの残余交絡を否定できないため、差が先行という時期そのものによるものかは確定しない。小児のみの研究と多臓器同時移植は出典の対象外である。</t>
  </si>
  <si>
    <t xml:space="preserve">KX-030</t>
  </si>
  <si>
    <r>
      <rPr>
        <sz val="10"/>
        <rFont val="Arial"/>
        <family val="0"/>
        <charset val="1"/>
      </rPr>
      <t xml:space="preserve">ABO</t>
    </r>
    <r>
      <rPr>
        <sz val="10"/>
        <rFont val="Noto Sans CJK SC"/>
        <family val="2"/>
      </rPr>
      <t xml:space="preserve">血液型不適合腎移植</t>
    </r>
  </si>
  <si>
    <r>
      <rPr>
        <sz val="10"/>
        <rFont val="Noto Sans CJK SC"/>
        <family val="2"/>
      </rPr>
      <t xml:space="preserve">日本では献腎の不足を背景に、</t>
    </r>
    <r>
      <rPr>
        <sz val="10"/>
        <rFont val="Arial"/>
        <family val="0"/>
        <charset val="1"/>
      </rPr>
      <t xml:space="preserve">1989</t>
    </r>
    <r>
      <rPr>
        <sz val="10"/>
        <rFont val="Noto Sans CJK SC"/>
        <family val="2"/>
      </rPr>
      <t xml:space="preserve">年から</t>
    </r>
    <r>
      <rPr>
        <sz val="10"/>
        <rFont val="Arial"/>
        <family val="0"/>
        <charset val="1"/>
      </rPr>
      <t xml:space="preserve">ABO</t>
    </r>
    <r>
      <rPr>
        <sz val="10"/>
        <rFont val="Noto Sans CJK SC"/>
        <family val="2"/>
      </rPr>
      <t xml:space="preserve">血液型不適合の生体腎移植が行われてきた。</t>
    </r>
    <r>
      <rPr>
        <sz val="10"/>
        <rFont val="Arial"/>
        <family val="0"/>
        <charset val="1"/>
      </rPr>
      <t xml:space="preserve">1989</t>
    </r>
    <r>
      <rPr>
        <sz val="10"/>
        <rFont val="Noto Sans CJK SC"/>
        <family val="2"/>
      </rPr>
      <t xml:space="preserve">年</t>
    </r>
    <r>
      <rPr>
        <sz val="10"/>
        <rFont val="Arial"/>
        <family val="0"/>
        <charset val="1"/>
      </rPr>
      <t xml:space="preserve">1</t>
    </r>
    <r>
      <rPr>
        <sz val="10"/>
        <rFont val="Noto Sans CJK SC"/>
        <family val="2"/>
      </rPr>
      <t xml:space="preserve">月から</t>
    </r>
    <r>
      <rPr>
        <sz val="10"/>
        <rFont val="Arial"/>
        <family val="0"/>
        <charset val="1"/>
      </rPr>
      <t xml:space="preserve">2001</t>
    </r>
    <r>
      <rPr>
        <sz val="10"/>
        <rFont val="Noto Sans CJK SC"/>
        <family val="2"/>
      </rPr>
      <t xml:space="preserve">年</t>
    </r>
    <r>
      <rPr>
        <sz val="10"/>
        <rFont val="Arial"/>
        <family val="0"/>
        <charset val="1"/>
      </rPr>
      <t xml:space="preserve">12</t>
    </r>
    <r>
      <rPr>
        <sz val="10"/>
        <rFont val="Noto Sans CJK SC"/>
        <family val="2"/>
      </rPr>
      <t xml:space="preserve">月までにこの移植を受けた</t>
    </r>
    <r>
      <rPr>
        <sz val="10"/>
        <rFont val="Arial"/>
        <family val="0"/>
        <charset val="1"/>
      </rPr>
      <t xml:space="preserve">441</t>
    </r>
    <r>
      <rPr>
        <sz val="10"/>
        <rFont val="Noto Sans CJK SC"/>
        <family val="2"/>
      </rPr>
      <t xml:space="preserve">例では、患者生存率が移植後</t>
    </r>
    <r>
      <rPr>
        <sz val="10"/>
        <rFont val="Arial"/>
        <family val="0"/>
        <charset val="1"/>
      </rPr>
      <t xml:space="preserve">1</t>
    </r>
    <r>
      <rPr>
        <sz val="10"/>
        <rFont val="Noto Sans CJK SC"/>
        <family val="2"/>
      </rPr>
      <t xml:space="preserve">年</t>
    </r>
    <r>
      <rPr>
        <sz val="10"/>
        <rFont val="Arial"/>
        <family val="0"/>
        <charset val="1"/>
      </rPr>
      <t xml:space="preserve">93</t>
    </r>
    <r>
      <rPr>
        <sz val="10"/>
        <rFont val="Noto Sans CJK SC"/>
        <family val="2"/>
      </rPr>
      <t xml:space="preserve">％、</t>
    </r>
    <r>
      <rPr>
        <sz val="10"/>
        <rFont val="Arial"/>
        <family val="0"/>
        <charset val="1"/>
      </rPr>
      <t xml:space="preserve">3</t>
    </r>
    <r>
      <rPr>
        <sz val="10"/>
        <rFont val="Noto Sans CJK SC"/>
        <family val="2"/>
      </rPr>
      <t xml:space="preserve">年</t>
    </r>
    <r>
      <rPr>
        <sz val="10"/>
        <rFont val="Arial"/>
        <family val="0"/>
        <charset val="1"/>
      </rPr>
      <t xml:space="preserve">89</t>
    </r>
    <r>
      <rPr>
        <sz val="10"/>
        <rFont val="Noto Sans CJK SC"/>
        <family val="2"/>
      </rPr>
      <t xml:space="preserve">％、</t>
    </r>
    <r>
      <rPr>
        <sz val="10"/>
        <rFont val="Arial"/>
        <family val="0"/>
        <charset val="1"/>
      </rPr>
      <t xml:space="preserve">5</t>
    </r>
    <r>
      <rPr>
        <sz val="10"/>
        <rFont val="Noto Sans CJK SC"/>
        <family val="2"/>
      </rPr>
      <t xml:space="preserve">年</t>
    </r>
    <r>
      <rPr>
        <sz val="10"/>
        <rFont val="Arial"/>
        <family val="0"/>
        <charset val="1"/>
      </rPr>
      <t xml:space="preserve">87</t>
    </r>
    <r>
      <rPr>
        <sz val="10"/>
        <rFont val="Noto Sans CJK SC"/>
        <family val="2"/>
      </rPr>
      <t xml:space="preserve">％、</t>
    </r>
    <r>
      <rPr>
        <sz val="10"/>
        <rFont val="Arial"/>
        <family val="0"/>
        <charset val="1"/>
      </rPr>
      <t xml:space="preserve">7</t>
    </r>
    <r>
      <rPr>
        <sz val="10"/>
        <rFont val="Noto Sans CJK SC"/>
        <family val="2"/>
      </rPr>
      <t xml:space="preserve">年</t>
    </r>
    <r>
      <rPr>
        <sz val="10"/>
        <rFont val="Arial"/>
        <family val="0"/>
        <charset val="1"/>
      </rPr>
      <t xml:space="preserve">85</t>
    </r>
    <r>
      <rPr>
        <sz val="10"/>
        <rFont val="Noto Sans CJK SC"/>
        <family val="2"/>
      </rPr>
      <t xml:space="preserve">％、</t>
    </r>
    <r>
      <rPr>
        <sz val="10"/>
        <rFont val="Arial"/>
        <family val="0"/>
        <charset val="1"/>
      </rPr>
      <t xml:space="preserve">9</t>
    </r>
    <r>
      <rPr>
        <sz val="10"/>
        <rFont val="Noto Sans CJK SC"/>
        <family val="2"/>
      </rPr>
      <t xml:space="preserve">年</t>
    </r>
    <r>
      <rPr>
        <sz val="10"/>
        <rFont val="Arial"/>
        <family val="0"/>
        <charset val="1"/>
      </rPr>
      <t xml:space="preserve">84</t>
    </r>
    <r>
      <rPr>
        <sz val="10"/>
        <rFont val="Noto Sans CJK SC"/>
        <family val="2"/>
      </rPr>
      <t xml:space="preserve">％、移植腎生着率がそれぞれ</t>
    </r>
    <r>
      <rPr>
        <sz val="10"/>
        <rFont val="Arial"/>
        <family val="0"/>
        <charset val="1"/>
      </rPr>
      <t xml:space="preserve">84</t>
    </r>
    <r>
      <rPr>
        <sz val="10"/>
        <rFont val="Noto Sans CJK SC"/>
        <family val="2"/>
      </rPr>
      <t xml:space="preserve">％、</t>
    </r>
    <r>
      <rPr>
        <sz val="10"/>
        <rFont val="Arial"/>
        <family val="0"/>
        <charset val="1"/>
      </rPr>
      <t xml:space="preserve">80</t>
    </r>
    <r>
      <rPr>
        <sz val="10"/>
        <rFont val="Noto Sans CJK SC"/>
        <family val="2"/>
      </rPr>
      <t xml:space="preserve">％、</t>
    </r>
    <r>
      <rPr>
        <sz val="10"/>
        <rFont val="Arial"/>
        <family val="0"/>
        <charset val="1"/>
      </rPr>
      <t xml:space="preserve">71</t>
    </r>
    <r>
      <rPr>
        <sz val="10"/>
        <rFont val="Noto Sans CJK SC"/>
        <family val="2"/>
      </rPr>
      <t xml:space="preserve">％、</t>
    </r>
    <r>
      <rPr>
        <sz val="10"/>
        <rFont val="Arial"/>
        <family val="0"/>
        <charset val="1"/>
      </rPr>
      <t xml:space="preserve">65</t>
    </r>
    <r>
      <rPr>
        <sz val="10"/>
        <rFont val="Noto Sans CJK SC"/>
        <family val="2"/>
      </rPr>
      <t xml:space="preserve">％、</t>
    </r>
    <r>
      <rPr>
        <sz val="10"/>
        <rFont val="Arial"/>
        <family val="0"/>
        <charset val="1"/>
      </rPr>
      <t xml:space="preserve">59</t>
    </r>
    <r>
      <rPr>
        <sz val="10"/>
        <rFont val="Noto Sans CJK SC"/>
        <family val="2"/>
      </rPr>
      <t xml:space="preserve">％であった。移植腎生着率は</t>
    </r>
    <r>
      <rPr>
        <sz val="10"/>
        <rFont val="Arial"/>
        <family val="0"/>
        <charset val="1"/>
      </rPr>
      <t xml:space="preserve">29</t>
    </r>
    <r>
      <rPr>
        <sz val="10"/>
        <rFont val="Noto Sans CJK SC"/>
        <family val="2"/>
      </rPr>
      <t xml:space="preserve">歳以下で</t>
    </r>
    <r>
      <rPr>
        <sz val="10"/>
        <rFont val="Arial"/>
        <family val="0"/>
        <charset val="1"/>
      </rPr>
      <t xml:space="preserve">30</t>
    </r>
    <r>
      <rPr>
        <sz val="10"/>
        <rFont val="Noto Sans CJK SC"/>
        <family val="2"/>
      </rPr>
      <t xml:space="preserve">歳以上より高く、抗凝固療法を受けた群で受けなかった群より高かった。</t>
    </r>
    <r>
      <rPr>
        <sz val="10"/>
        <rFont val="Arial"/>
        <family val="0"/>
        <charset val="1"/>
      </rPr>
      <t xml:space="preserve">A</t>
    </r>
    <r>
      <rPr>
        <sz val="10"/>
        <rFont val="Noto Sans CJK SC"/>
        <family val="2"/>
      </rPr>
      <t xml:space="preserve">型不適合と</t>
    </r>
    <r>
      <rPr>
        <sz val="10"/>
        <rFont val="Arial"/>
        <family val="0"/>
        <charset val="1"/>
      </rPr>
      <t xml:space="preserve">B</t>
    </r>
    <r>
      <rPr>
        <sz val="10"/>
        <rFont val="Noto Sans CJK SC"/>
        <family val="2"/>
      </rPr>
      <t xml:space="preserve">型不適合の間で転帰に有意差はなく、移植後</t>
    </r>
    <r>
      <rPr>
        <sz val="10"/>
        <rFont val="Arial"/>
        <family val="0"/>
        <charset val="1"/>
      </rPr>
      <t xml:space="preserve">1</t>
    </r>
    <r>
      <rPr>
        <sz val="10"/>
        <rFont val="Noto Sans CJK SC"/>
        <family val="2"/>
      </rPr>
      <t xml:space="preserve">年の移植腎生着率は生体腎移植の歴史的対照</t>
    </r>
    <r>
      <rPr>
        <sz val="10"/>
        <rFont val="Arial"/>
        <family val="0"/>
        <charset val="1"/>
      </rPr>
      <t xml:space="preserve">1055</t>
    </r>
    <r>
      <rPr>
        <sz val="10"/>
        <rFont val="Noto Sans CJK SC"/>
        <family val="2"/>
      </rPr>
      <t xml:space="preserve">例よりわずかに低かったが有意差はなかった。</t>
    </r>
  </si>
  <si>
    <t xml:space="preserve">SRC-690</t>
  </si>
  <si>
    <t xml:space="preserve">Takahashi K, Saito K, Takahara S, et al.; Japanese ABO-Incompatible Kidney Transplantation Committee. Excellent long-term outcome of ABO-incompatible living donor kidney transplantation in Japan. Am J Transplant. 2004;4(7):1089-1096</t>
  </si>
  <si>
    <t xml:space="preserve">10.1111/j.1600-6143.2004.00464.x</t>
  </si>
  <si>
    <t xml:space="preserve">15196066</t>
  </si>
  <si>
    <r>
      <rPr>
        <sz val="10"/>
        <rFont val="Noto Sans CJK SC"/>
        <family val="2"/>
      </rPr>
      <t xml:space="preserve">対象は</t>
    </r>
    <r>
      <rPr>
        <sz val="10"/>
        <rFont val="Arial"/>
        <family val="0"/>
        <charset val="1"/>
      </rPr>
      <t xml:space="preserve">1989</t>
    </r>
    <r>
      <rPr>
        <sz val="10"/>
        <rFont val="Noto Sans CJK SC"/>
        <family val="2"/>
      </rPr>
      <t xml:space="preserve">〜</t>
    </r>
    <r>
      <rPr>
        <sz val="10"/>
        <rFont val="Arial"/>
        <family val="0"/>
        <charset val="1"/>
      </rPr>
      <t xml:space="preserve">2001</t>
    </r>
    <r>
      <rPr>
        <sz val="10"/>
        <rFont val="Noto Sans CJK SC"/>
        <family val="2"/>
      </rPr>
      <t xml:space="preserve">年の症例であり、当時の免疫抑制療法や脾摘を含む前処置は現在の方法と異なるため、現在の成績へそのまま当てはめることはできない。この移植で用いる免疫抑制薬などについて、国内の承認・保険適用は未確認である。</t>
    </r>
  </si>
  <si>
    <t xml:space="preserve">KX-031</t>
  </si>
  <si>
    <t xml:space="preserve">移植後の感染症スクリーニングと予防</t>
  </si>
  <si>
    <r>
      <rPr>
        <sz val="10"/>
        <rFont val="Noto Sans CJK SC"/>
        <family val="2"/>
      </rPr>
      <t xml:space="preserve">腎移植後のウイルス感染症対策では、スクリーニングと予防投与を病原体ごとに組み合わせる。</t>
    </r>
    <r>
      <rPr>
        <sz val="10"/>
        <rFont val="Arial"/>
        <family val="0"/>
        <charset val="1"/>
      </rPr>
      <t xml:space="preserve">BK</t>
    </r>
    <r>
      <rPr>
        <sz val="10"/>
        <rFont val="Noto Sans CJK SC"/>
        <family val="2"/>
      </rPr>
      <t xml:space="preserve">ウイルスについては、全ての腎移植レシピエントで血漿の定量的核酸検査によるスクリーニングを、移植後最初の</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か月は毎月、その後は移植後</t>
    </r>
    <r>
      <rPr>
        <sz val="10"/>
        <rFont val="Arial"/>
        <family val="0"/>
        <charset val="1"/>
      </rPr>
      <t xml:space="preserve">1</t>
    </r>
    <r>
      <rPr>
        <sz val="10"/>
        <rFont val="Noto Sans CJK SC"/>
        <family val="2"/>
      </rPr>
      <t xml:space="preserve">年が終わるまで</t>
    </r>
    <r>
      <rPr>
        <sz val="10"/>
        <rFont val="Arial"/>
        <family val="0"/>
        <charset val="1"/>
      </rPr>
      <t xml:space="preserve">3</t>
    </r>
    <r>
      <rPr>
        <sz val="10"/>
        <rFont val="Noto Sans CJK SC"/>
        <family val="2"/>
      </rPr>
      <t xml:space="preserve">か月ごとに行い、原因不明の血清クレアチニン上昇時と急性拒絶反応の治療後にも行うことが提案され、血漿のウイルス量が持続的に</t>
    </r>
    <r>
      <rPr>
        <sz val="10"/>
        <rFont val="Arial"/>
        <family val="0"/>
        <charset val="1"/>
      </rPr>
      <t xml:space="preserve">10000</t>
    </r>
    <r>
      <rPr>
        <sz val="10"/>
        <rFont val="Noto Sans CJK SC"/>
        <family val="2"/>
      </rPr>
      <t xml:space="preserve">コピー毎ミリリットルを超える場合は免疫抑制薬の減量が提案されている。サイトメガロウイルスについては、ドナーとレシピエントの双方が血清学的に陰性の場合を除き、経口ガンシクロビルまたはバルガンシクロビルによる予防を移植後少なくとも</t>
    </r>
    <r>
      <rPr>
        <sz val="10"/>
        <rFont val="Arial"/>
        <family val="0"/>
        <charset val="1"/>
      </rPr>
      <t xml:space="preserve">3</t>
    </r>
    <r>
      <rPr>
        <sz val="10"/>
        <rFont val="Noto Sans CJK SC"/>
        <family val="2"/>
      </rPr>
      <t xml:space="preserve">か月間行い、</t>
    </r>
    <r>
      <rPr>
        <sz val="10"/>
        <rFont val="Arial"/>
        <family val="0"/>
        <charset val="1"/>
      </rPr>
      <t xml:space="preserve">T</t>
    </r>
    <r>
      <rPr>
        <sz val="10"/>
        <rFont val="Noto Sans CJK SC"/>
        <family val="2"/>
      </rPr>
      <t xml:space="preserve">細胞除去抗体による治療の後は</t>
    </r>
    <r>
      <rPr>
        <sz val="10"/>
        <rFont val="Arial"/>
        <family val="0"/>
        <charset val="1"/>
      </rPr>
      <t xml:space="preserve">6</t>
    </r>
    <r>
      <rPr>
        <sz val="10"/>
        <rFont val="Noto Sans CJK SC"/>
        <family val="2"/>
      </rPr>
      <t xml:space="preserve">週間行うことが推奨されている。</t>
    </r>
  </si>
  <si>
    <r>
      <rPr>
        <sz val="10"/>
        <rFont val="Noto Sans CJK SC"/>
        <family val="2"/>
      </rPr>
      <t xml:space="preserve">本カードはガイドラインのウイルス疾患の章で本文を確認できた</t>
    </r>
    <r>
      <rPr>
        <sz val="10"/>
        <rFont val="Arial"/>
        <family val="0"/>
        <charset val="1"/>
      </rPr>
      <t xml:space="preserve">BK</t>
    </r>
    <r>
      <rPr>
        <sz val="10"/>
        <rFont val="Noto Sans CJK SC"/>
        <family val="2"/>
      </rPr>
      <t xml:space="preserve">ウイルスとサイトメガロウイルスの範囲に限り、エプスタイン・バーウイルスや単純ヘルペスウイルス、水痘帯状疱疹ウイルス、細菌・真菌感染症の推奨は含めていない。</t>
    </r>
    <r>
      <rPr>
        <sz val="10"/>
        <rFont val="Arial"/>
        <family val="0"/>
        <charset val="1"/>
      </rPr>
      <t xml:space="preserve">2009</t>
    </r>
    <r>
      <rPr>
        <sz val="10"/>
        <rFont val="Noto Sans CJK SC"/>
        <family val="2"/>
      </rPr>
      <t xml:space="preserve">年のガイドラインであり、その後の改訂や新しい知見は反映されていない。予防に用いるガンシクロビル、バルガンシクロビルおよび免疫抑制薬について、国内の承認・保険適用は未確認である。</t>
    </r>
  </si>
  <si>
    <t xml:space="preserve">KX-032</t>
  </si>
  <si>
    <t xml:space="preserve">高齢者の腎代替療法の選択と保存的管理</t>
  </si>
  <si>
    <r>
      <rPr>
        <sz val="10"/>
        <rFont val="Noto Sans CJK SC"/>
        <family val="2"/>
      </rPr>
      <t xml:space="preserve">高齢の進行した慢性腎臓病では、透析と保存的腎臓管理のどちらを選ぶかで生存と生活の質の見通しが異なる。ステージ</t>
    </r>
    <r>
      <rPr>
        <sz val="10"/>
        <rFont val="Arial"/>
        <family val="0"/>
        <charset val="1"/>
      </rPr>
      <t xml:space="preserve">5</t>
    </r>
    <r>
      <rPr>
        <sz val="10"/>
        <rFont val="Noto Sans CJK SC"/>
        <family val="2"/>
      </rPr>
      <t xml:space="preserve">の慢性腎臓病を対象に保存的管理と透析を比較した観察研究</t>
    </r>
    <r>
      <rPr>
        <sz val="10"/>
        <rFont val="Arial"/>
        <family val="0"/>
        <charset val="1"/>
      </rPr>
      <t xml:space="preserve">25</t>
    </r>
    <r>
      <rPr>
        <sz val="10"/>
        <rFont val="Noto Sans CJK SC"/>
        <family val="2"/>
      </rPr>
      <t xml:space="preserve">件の系統的レビューでは、全体として保存的管理を選んだ患者の生存期間は透析を選んだ患者より短かったが、</t>
    </r>
    <r>
      <rPr>
        <sz val="10"/>
        <rFont val="Arial"/>
        <family val="0"/>
        <charset val="1"/>
      </rPr>
      <t xml:space="preserve">80</t>
    </r>
    <r>
      <rPr>
        <sz val="10"/>
        <rFont val="Noto Sans CJK SC"/>
        <family val="2"/>
      </rPr>
      <t xml:space="preserve">歳以上の患者と併存症の多い高齢者では透析の生存上の利点はあいまいになり失われる可能性が示された。一方、生活の質、症状負担、入院、死亡の場所については保存的管理に利点がありうるとされた。このため高齢やフレイルのある患者では、透析と保存的管理のどちらも選択肢として提示し、併存疾患や本人の価値観を踏まえて共同で決めることが求められる。</t>
    </r>
  </si>
  <si>
    <t xml:space="preserve">対象研究はすべて観察研究で研究間の異質性が大きく、透析に有利な方向のバイアスが指摘されている。フレイルを指標として直接測定した比較は出典では確認できなかったため、フレイルそのものの数値は記載していない。症状緩和に用いる個別の薬剤名は本カードに記載しておらず、その国内の承認・保険適用は未確認である。</t>
  </si>
  <si>
    <t xml:space="preserve">UR-001</t>
  </si>
  <si>
    <t xml:space="preserve">尿路結石症</t>
  </si>
  <si>
    <r>
      <rPr>
        <sz val="10"/>
        <rFont val="Noto Sans CJK SC"/>
        <family val="2"/>
      </rPr>
      <t xml:space="preserve">急性の側腹部痛で尿路結石を疑う場合、診断は病歴聴取と生化学的評価に画像検査を組み合わせて行う。画像検査は超音波検査が第一選択で、超音波検査で確定できない場合の標準は非造影</t>
    </r>
    <r>
      <rPr>
        <sz val="10"/>
        <rFont val="Arial"/>
        <family val="0"/>
        <charset val="1"/>
      </rPr>
      <t xml:space="preserve">CT</t>
    </r>
    <r>
      <rPr>
        <sz val="10"/>
        <rFont val="Noto Sans CJK SC"/>
        <family val="2"/>
      </rPr>
      <t xml:space="preserve">である。超音波検査の感度・特異度は尿管結石で</t>
    </r>
    <r>
      <rPr>
        <sz val="10"/>
        <rFont val="Arial"/>
        <family val="0"/>
        <charset val="1"/>
      </rPr>
      <t xml:space="preserve">45%</t>
    </r>
    <r>
      <rPr>
        <sz val="10"/>
        <rFont val="Noto Sans CJK SC"/>
        <family val="2"/>
      </rPr>
      <t xml:space="preserve">・</t>
    </r>
    <r>
      <rPr>
        <sz val="10"/>
        <rFont val="Arial"/>
        <family val="0"/>
        <charset val="1"/>
      </rPr>
      <t xml:space="preserve">94%</t>
    </r>
    <r>
      <rPr>
        <sz val="10"/>
        <rFont val="Noto Sans CJK SC"/>
        <family val="2"/>
      </rPr>
      <t xml:space="preserve">、低線量</t>
    </r>
    <r>
      <rPr>
        <sz val="10"/>
        <rFont val="Arial"/>
        <family val="0"/>
        <charset val="1"/>
      </rPr>
      <t xml:space="preserve">CT</t>
    </r>
    <r>
      <rPr>
        <sz val="10"/>
        <rFont val="Noto Sans CJK SC"/>
        <family val="2"/>
      </rPr>
      <t xml:space="preserve">では感度</t>
    </r>
    <r>
      <rPr>
        <sz val="10"/>
        <rFont val="Arial"/>
        <family val="0"/>
        <charset val="1"/>
      </rPr>
      <t xml:space="preserve">93.1%</t>
    </r>
    <r>
      <rPr>
        <sz val="10"/>
        <rFont val="Noto Sans CJK SC"/>
        <family val="2"/>
      </rPr>
      <t xml:space="preserve">・特異度</t>
    </r>
    <r>
      <rPr>
        <sz val="10"/>
        <rFont val="Arial"/>
        <family val="0"/>
        <charset val="1"/>
      </rPr>
      <t xml:space="preserve">96.6%</t>
    </r>
    <r>
      <rPr>
        <sz val="10"/>
        <rFont val="Noto Sans CJK SC"/>
        <family val="2"/>
      </rPr>
      <t xml:space="preserve">とされる。結石の成分分析と、結石の大きさや部位などの負荷の評価が治療選択を左右する。</t>
    </r>
  </si>
  <si>
    <r>
      <rPr>
        <sz val="10"/>
        <rFont val="Noto Sans CJK SC"/>
        <family val="2"/>
      </rPr>
      <t xml:space="preserve">医学各論 Ⅷ</t>
    </r>
    <r>
      <rPr>
        <sz val="10"/>
        <rFont val="Arial"/>
        <family val="0"/>
        <charset val="1"/>
      </rPr>
      <t xml:space="preserve">-4-A-①</t>
    </r>
    <r>
      <rPr>
        <sz val="10"/>
        <rFont val="Noto Sans CJK SC"/>
        <family val="2"/>
      </rPr>
      <t xml:space="preserve">（腎結石、尿管結石、</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</si>
  <si>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TBL-01-00-341 (id: Jlvnl_I)</t>
    </r>
  </si>
  <si>
    <t xml:space="preserve">SRC-691</t>
  </si>
  <si>
    <t xml:space="preserve">Skolarikos A, et al. EAU Guidelines on Urolithiasis. European Urology. 2025;88(1):64-75.</t>
  </si>
  <si>
    <t xml:space="preserve">10.1016/j.eururo.2025.03.011</t>
  </si>
  <si>
    <t xml:space="preserve">40268592</t>
  </si>
  <si>
    <t xml:space="preserve">欧州のガイドラインに基づく内容であり、日本における画像診断の実施体制や診療報酬上の扱いは本調査では未確認である。</t>
  </si>
  <si>
    <t xml:space="preserve">UR-002</t>
  </si>
  <si>
    <r>
      <rPr>
        <sz val="10"/>
        <rFont val="Noto Sans CJK SC"/>
        <family val="2"/>
      </rPr>
      <t xml:space="preserve">尿管結石に対する</t>
    </r>
    <r>
      <rPr>
        <sz val="10"/>
        <rFont val="Arial"/>
        <family val="0"/>
        <charset val="1"/>
      </rPr>
      <t xml:space="preserve">α</t>
    </r>
    <r>
      <rPr>
        <sz val="10"/>
        <rFont val="Noto Sans CJK SC"/>
        <family val="2"/>
      </rPr>
      <t xml:space="preserve">遮断薬を用いた薬物的排石療法は、自然排石の確率を高める（排石のリスク比</t>
    </r>
    <r>
      <rPr>
        <sz val="10"/>
        <rFont val="Arial"/>
        <family val="0"/>
        <charset val="1"/>
      </rPr>
      <t xml:space="preserve">1.49</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1.39</t>
    </r>
    <r>
      <rPr>
        <sz val="10"/>
        <rFont val="Noto Sans CJK SC"/>
        <family val="2"/>
      </rPr>
      <t xml:space="preserve">〜</t>
    </r>
    <r>
      <rPr>
        <sz val="10"/>
        <rFont val="Arial"/>
        <family val="0"/>
        <charset val="1"/>
      </rPr>
      <t xml:space="preserve">1.61</t>
    </r>
    <r>
      <rPr>
        <sz val="10"/>
        <rFont val="Noto Sans CJK SC"/>
        <family val="2"/>
      </rPr>
      <t xml:space="preserve">）。利益は比較的大きな結石で認められ（リスク比</t>
    </r>
    <r>
      <rPr>
        <sz val="10"/>
        <rFont val="Arial"/>
        <family val="0"/>
        <charset val="1"/>
      </rPr>
      <t xml:space="preserve">1.57</t>
    </r>
    <r>
      <rPr>
        <sz val="10"/>
        <rFont val="Noto Sans CJK SC"/>
        <family val="2"/>
      </rPr>
      <t xml:space="preserve">）、小さな結石では有意な利益は示されなかった。排石までの期間は平均</t>
    </r>
    <r>
      <rPr>
        <sz val="10"/>
        <rFont val="Arial"/>
        <family val="0"/>
        <charset val="1"/>
      </rPr>
      <t xml:space="preserve">3.79</t>
    </r>
    <r>
      <rPr>
        <sz val="10"/>
        <rFont val="Noto Sans CJK SC"/>
        <family val="2"/>
      </rPr>
      <t xml:space="preserve">日短縮し、手術介入と入院のリスクも低下した。</t>
    </r>
  </si>
  <si>
    <t xml:space="preserve">SRC-692</t>
  </si>
  <si>
    <t xml:space="preserve">Hollingsworth JM, et al. Alpha blockers for treatment of ureteric stones: systematic review and meta-analysis. BMJ. 2016;355:i6112.</t>
  </si>
  <si>
    <t xml:space="preserve">10.1136/bmj.i6112</t>
  </si>
  <si>
    <t xml:space="preserve">27908918</t>
  </si>
  <si>
    <r>
      <rPr>
        <sz val="10"/>
        <rFont val="Noto Sans CJK SC"/>
        <family val="2"/>
      </rPr>
      <t xml:space="preserve">タムスロシンなどの</t>
    </r>
    <r>
      <rPr>
        <sz val="10"/>
        <rFont val="Arial"/>
        <family val="0"/>
        <charset val="1"/>
      </rPr>
      <t xml:space="preserve">α</t>
    </r>
    <r>
      <rPr>
        <sz val="10"/>
        <rFont val="Noto Sans CJK SC"/>
        <family val="2"/>
      </rPr>
      <t xml:space="preserve">遮断薬には、国内では尿管結石の排石を効能・効果とする承認がなく、排石目的の使用は適応外となる。保険適用の詳細は本調査では未確認である。また、体外衝撃波結石破砕術や内視鏡的治療の選択基準は本出典の対象範囲外であり、本カードでは扱っていない。</t>
    </r>
  </si>
  <si>
    <t xml:space="preserve">UR-003</t>
  </si>
  <si>
    <r>
      <rPr>
        <sz val="10"/>
        <rFont val="Noto Sans CJK SC"/>
        <family val="2"/>
      </rPr>
      <t xml:space="preserve">初発の特発性カルシウム結石の患者では、食事内容を変えずに水分摂取を増やして尿量</t>
    </r>
    <r>
      <rPr>
        <sz val="10"/>
        <rFont val="Arial"/>
        <family val="0"/>
        <charset val="1"/>
      </rPr>
      <t xml:space="preserve">2 L/</t>
    </r>
    <r>
      <rPr>
        <sz val="10"/>
        <rFont val="Noto Sans CJK SC"/>
        <family val="2"/>
      </rPr>
      <t xml:space="preserve">日以上を保つことで、</t>
    </r>
    <r>
      <rPr>
        <sz val="10"/>
        <rFont val="Arial"/>
        <family val="0"/>
        <charset val="1"/>
      </rPr>
      <t xml:space="preserve">5</t>
    </r>
    <r>
      <rPr>
        <sz val="10"/>
        <rFont val="Noto Sans CJK SC"/>
        <family val="2"/>
      </rPr>
      <t xml:space="preserve">年間の再発率が</t>
    </r>
    <r>
      <rPr>
        <sz val="10"/>
        <rFont val="Arial"/>
        <family val="0"/>
        <charset val="1"/>
      </rPr>
      <t xml:space="preserve">27.0%</t>
    </r>
    <r>
      <rPr>
        <sz val="10"/>
        <rFont val="Noto Sans CJK SC"/>
        <family val="2"/>
      </rPr>
      <t xml:space="preserve">から</t>
    </r>
    <r>
      <rPr>
        <sz val="10"/>
        <rFont val="Arial"/>
        <family val="0"/>
        <charset val="1"/>
      </rPr>
      <t xml:space="preserve">12.1%</t>
    </r>
    <r>
      <rPr>
        <sz val="10"/>
        <rFont val="Noto Sans CJK SC"/>
        <family val="2"/>
      </rPr>
      <t xml:space="preserve">に低下し（</t>
    </r>
    <r>
      <rPr>
        <sz val="10"/>
        <rFont val="Arial"/>
        <family val="0"/>
        <charset val="1"/>
      </rPr>
      <t xml:space="preserve">p=0.008</t>
    </r>
    <r>
      <rPr>
        <sz val="10"/>
        <rFont val="Noto Sans CJK SC"/>
        <family val="2"/>
      </rPr>
      <t xml:space="preserve">）、再発までの平均期間も</t>
    </r>
    <r>
      <rPr>
        <sz val="10"/>
        <rFont val="Arial"/>
        <family val="0"/>
        <charset val="1"/>
      </rPr>
      <t xml:space="preserve">25.1</t>
    </r>
    <r>
      <rPr>
        <sz val="10"/>
        <rFont val="Noto Sans CJK SC"/>
        <family val="2"/>
      </rPr>
      <t xml:space="preserve">か月から</t>
    </r>
    <r>
      <rPr>
        <sz val="10"/>
        <rFont val="Arial"/>
        <family val="0"/>
        <charset val="1"/>
      </rPr>
      <t xml:space="preserve">38.7</t>
    </r>
    <r>
      <rPr>
        <sz val="10"/>
        <rFont val="Noto Sans CJK SC"/>
        <family val="2"/>
      </rPr>
      <t xml:space="preserve">か月に延長した。</t>
    </r>
  </si>
  <si>
    <t xml:space="preserve">SRC-693</t>
  </si>
  <si>
    <t xml:space="preserve">Borghi L, Meschi T, Amato F, Briganti A, Novarini A, Giannini A. Urinary volume, water and recurrences in idiopathic calcium nephrolithiasis: a 5-year randomized prospective study. Journal of Urology. 1996;155(3):839-843.</t>
  </si>
  <si>
    <t xml:space="preserve">10.1016/S0022-5347(01)66321-3</t>
  </si>
  <si>
    <t xml:space="preserve">8583588</t>
  </si>
  <si>
    <t xml:space="preserve">対象は代謝異常のない初発の特発性カルシウム結石患者であり、再発例や代謝異常を伴う患者に対する食事療法・薬物療法は本出典では扱われていない。</t>
  </si>
  <si>
    <t xml:space="preserve">UR-004</t>
  </si>
  <si>
    <r>
      <rPr>
        <sz val="10"/>
        <rFont val="Noto Sans CJK SC"/>
        <family val="2"/>
      </rPr>
      <t xml:space="preserve">成人男性の下部尿路結石では、膀胱結石が</t>
    </r>
    <r>
      <rPr>
        <sz val="10"/>
        <rFont val="Arial"/>
        <family val="0"/>
        <charset val="1"/>
      </rPr>
      <t xml:space="preserve">87.8%</t>
    </r>
    <r>
      <rPr>
        <sz val="10"/>
        <rFont val="Noto Sans CJK SC"/>
        <family val="2"/>
      </rPr>
      <t xml:space="preserve">、尿道結石が</t>
    </r>
    <r>
      <rPr>
        <sz val="10"/>
        <rFont val="Arial"/>
        <family val="0"/>
        <charset val="1"/>
      </rPr>
      <t xml:space="preserve">12.2%</t>
    </r>
    <r>
      <rPr>
        <sz val="10"/>
        <rFont val="Noto Sans CJK SC"/>
        <family val="2"/>
      </rPr>
      <t xml:space="preserve">を占めた。膀胱結石と独立に関連したのは年齢（オッズ比</t>
    </r>
    <r>
      <rPr>
        <sz val="10"/>
        <rFont val="Arial"/>
        <family val="0"/>
        <charset val="1"/>
      </rPr>
      <t xml:space="preserve">1.075</t>
    </r>
    <r>
      <rPr>
        <sz val="10"/>
        <rFont val="Noto Sans CJK SC"/>
        <family val="2"/>
      </rPr>
      <t xml:space="preserve">）と前立腺体積（オッズ比</t>
    </r>
    <r>
      <rPr>
        <sz val="10"/>
        <rFont val="Arial"/>
        <family val="0"/>
        <charset val="1"/>
      </rPr>
      <t xml:space="preserve">1.069</t>
    </r>
    <r>
      <rPr>
        <sz val="10"/>
        <rFont val="Noto Sans CJK SC"/>
        <family val="2"/>
      </rPr>
      <t xml:space="preserve">）であり、前立腺肥大症による尿の停滞が背景にある。一方、尿道結石は上部尿路結石や水腎症の合併と関連した（オッズ比</t>
    </r>
    <r>
      <rPr>
        <sz val="10"/>
        <rFont val="Arial"/>
        <family val="0"/>
        <charset val="1"/>
      </rPr>
      <t xml:space="preserve">3.468</t>
    </r>
    <r>
      <rPr>
        <sz val="10"/>
        <rFont val="Noto Sans CJK SC"/>
        <family val="2"/>
      </rPr>
      <t xml:space="preserve">）。</t>
    </r>
  </si>
  <si>
    <r>
      <rPr>
        <sz val="10"/>
        <rFont val="Noto Sans CJK SC"/>
        <family val="2"/>
      </rPr>
      <t xml:space="preserve">医学各論 Ⅷ</t>
    </r>
    <r>
      <rPr>
        <sz val="10"/>
        <rFont val="Arial"/>
        <family val="0"/>
        <charset val="1"/>
      </rPr>
      <t xml:space="preserve">-4-A-②</t>
    </r>
    <r>
      <rPr>
        <sz val="10"/>
        <rFont val="Noto Sans CJK SC"/>
        <family val="2"/>
      </rPr>
      <t xml:space="preserve">（膀胱結石、尿道結石、</t>
    </r>
    <r>
      <rPr>
        <sz val="10"/>
        <rFont val="Arial"/>
        <family val="0"/>
        <charset val="1"/>
      </rPr>
      <t xml:space="preserve">a</t>
    </r>
    <r>
      <rPr>
        <sz val="10"/>
        <rFont val="Noto Sans CJK SC"/>
        <family val="2"/>
      </rPr>
      <t xml:space="preserve">）</t>
    </r>
  </si>
  <si>
    <t xml:space="preserve">SRC-694</t>
  </si>
  <si>
    <t xml:space="preserve">Jung JH, Park J, Kim WT, Kim HW, Kim HJ, Hong S, et al. The association of benign prostatic hyperplasia with lower urinary tract stones in adult men: a retrospective multicenter study. Asian Journal of Urology. 2018;5(2):118-121.</t>
  </si>
  <si>
    <t xml:space="preserve">10.1016/j.ajur.2017.06.008</t>
  </si>
  <si>
    <t xml:space="preserve">29736374</t>
  </si>
  <si>
    <r>
      <rPr>
        <sz val="10"/>
        <rFont val="Noto Sans CJK SC"/>
        <family val="2"/>
      </rPr>
      <t xml:space="preserve">韓国の</t>
    </r>
    <r>
      <rPr>
        <sz val="10"/>
        <rFont val="Arial"/>
        <family val="0"/>
        <charset val="1"/>
      </rPr>
      <t xml:space="preserve">3</t>
    </r>
    <r>
      <rPr>
        <sz val="10"/>
        <rFont val="Noto Sans CJK SC"/>
        <family val="2"/>
      </rPr>
      <t xml:space="preserve">施設における成人男性の後ろ向き研究であり、女性・小児の下部尿路結石にはそのまま当てはまらない。</t>
    </r>
  </si>
  <si>
    <t xml:space="preserve">UR-005</t>
  </si>
  <si>
    <t xml:space="preserve">尿路閉塞</t>
  </si>
  <si>
    <r>
      <rPr>
        <sz val="10"/>
        <rFont val="Noto Sans CJK SC"/>
        <family val="2"/>
      </rPr>
      <t xml:space="preserve">上部尿路閉塞の原因には結石、腫瘍、腎盂尿管移行部狭窄などがあり、閉塞による上部尿路内圧の上昇は糸球体濾過量と腎血流量を低下させる。完全閉塞では</t>
    </r>
    <r>
      <rPr>
        <sz val="10"/>
        <rFont val="Arial"/>
        <family val="0"/>
        <charset val="1"/>
      </rPr>
      <t xml:space="preserve">2</t>
    </r>
    <r>
      <rPr>
        <sz val="10"/>
        <rFont val="Noto Sans CJK SC"/>
        <family val="2"/>
      </rPr>
      <t xml:space="preserve">時間以内に炎症、尿細管萎縮、間質線維化が始まるとされる。閉塞の解除は尿管ステント留置または腎瘻造設による上部尿路の減圧で行い、閉塞性腎症は急性および慢性腎疾患の約</t>
    </r>
    <r>
      <rPr>
        <sz val="10"/>
        <rFont val="Arial"/>
        <family val="0"/>
        <charset val="1"/>
      </rPr>
      <t xml:space="preserve">10%</t>
    </r>
    <r>
      <rPr>
        <sz val="10"/>
        <rFont val="Noto Sans CJK SC"/>
        <family val="2"/>
      </rPr>
      <t xml:space="preserve">を占める。</t>
    </r>
  </si>
  <si>
    <r>
      <rPr>
        <sz val="10"/>
        <rFont val="Noto Sans CJK SC"/>
        <family val="2"/>
      </rPr>
      <t xml:space="preserve">医学各論 Ⅷ</t>
    </r>
    <r>
      <rPr>
        <sz val="10"/>
        <rFont val="Arial"/>
        <family val="0"/>
        <charset val="1"/>
      </rPr>
      <t xml:space="preserve">-4-B-①</t>
    </r>
    <r>
      <rPr>
        <sz val="10"/>
        <rFont val="Noto Sans CJK SC"/>
        <family val="2"/>
      </rPr>
      <t xml:space="preserve">（上部尿路閉塞、水腎症、</t>
    </r>
    <r>
      <rPr>
        <sz val="10"/>
        <rFont val="Arial"/>
        <family val="0"/>
        <charset val="1"/>
      </rPr>
      <t xml:space="preserve">a</t>
    </r>
    <r>
      <rPr>
        <sz val="10"/>
        <rFont val="Noto Sans CJK SC"/>
        <family val="2"/>
      </rPr>
      <t xml:space="preserve">）</t>
    </r>
  </si>
  <si>
    <t xml:space="preserve">SRC-695</t>
  </si>
  <si>
    <t xml:space="preserve">Yaxley J, Yaxley W. Obstructive uropathy – acute and chronic medical management. World Journal of Nephrology. 2023;12(1):1-9.</t>
  </si>
  <si>
    <t xml:space="preserve">10.5527/wjn.v12.i1.1</t>
  </si>
  <si>
    <t xml:space="preserve">36704657</t>
  </si>
  <si>
    <t xml:space="preserve">総説に基づく記述であり、頻度や時間経過に関する数値は、引用された原著の対象集団に依存する。</t>
  </si>
  <si>
    <t xml:space="preserve">UR-006</t>
  </si>
  <si>
    <r>
      <rPr>
        <sz val="10"/>
        <rFont val="Noto Sans CJK SC"/>
        <family val="2"/>
      </rPr>
      <t xml:space="preserve">下部尿路閉塞の原因には、結石のほか前立腺肥大症、神経因性膀胱、尿道狭窄、後部尿道弁などがある。下部尿路閉塞の減圧は尿道カテーテル留置で行い、慢性尿閉では残尿量がおよそ</t>
    </r>
    <r>
      <rPr>
        <sz val="10"/>
        <rFont val="Arial"/>
        <family val="0"/>
        <charset val="1"/>
      </rPr>
      <t xml:space="preserve">300 mL</t>
    </r>
    <r>
      <rPr>
        <sz val="10"/>
        <rFont val="Noto Sans CJK SC"/>
        <family val="2"/>
      </rPr>
      <t xml:space="preserve">を超える場合にカテーテル留置が検討される。減圧後には約</t>
    </r>
    <r>
      <rPr>
        <sz val="10"/>
        <rFont val="Arial"/>
        <family val="0"/>
        <charset val="1"/>
      </rPr>
      <t xml:space="preserve">10%</t>
    </r>
    <r>
      <rPr>
        <sz val="10"/>
        <rFont val="Noto Sans CJK SC"/>
        <family val="2"/>
      </rPr>
      <t xml:space="preserve">で血尿がみられる。</t>
    </r>
  </si>
  <si>
    <r>
      <rPr>
        <sz val="10"/>
        <rFont val="Noto Sans CJK SC"/>
        <family val="2"/>
      </rPr>
      <t xml:space="preserve">医学各論 Ⅷ</t>
    </r>
    <r>
      <rPr>
        <sz val="10"/>
        <rFont val="Arial"/>
        <family val="0"/>
        <charset val="1"/>
      </rPr>
      <t xml:space="preserve">-4-B-②</t>
    </r>
    <r>
      <rPr>
        <sz val="10"/>
        <rFont val="Noto Sans CJK SC"/>
        <family val="2"/>
      </rPr>
      <t xml:space="preserve">（下部尿路閉塞性疾患、</t>
    </r>
    <r>
      <rPr>
        <sz val="10"/>
        <rFont val="Arial"/>
        <family val="0"/>
        <charset val="1"/>
      </rPr>
      <t xml:space="preserve">a</t>
    </r>
    <r>
      <rPr>
        <sz val="10"/>
        <rFont val="Noto Sans CJK SC"/>
        <family val="2"/>
      </rPr>
      <t xml:space="preserve">）</t>
    </r>
  </si>
  <si>
    <t xml:space="preserve">総説に基づく記述であり、残尿量の目安は患者の状態により変わりうる。</t>
  </si>
  <si>
    <t xml:space="preserve">UR-007</t>
  </si>
  <si>
    <r>
      <rPr>
        <sz val="10"/>
        <rFont val="Noto Sans CJK SC"/>
        <family val="2"/>
      </rPr>
      <t xml:space="preserve">尿路閉塞による腎後性腎不全では、閉塞の解除後に閉塞後利尿が生じうる。閉塞後利尿は、尿量</t>
    </r>
    <r>
      <rPr>
        <sz val="10"/>
        <rFont val="Arial"/>
        <family val="0"/>
        <charset val="1"/>
      </rPr>
      <t xml:space="preserve">200 mL/</t>
    </r>
    <r>
      <rPr>
        <sz val="10"/>
        <rFont val="Noto Sans CJK SC"/>
        <family val="2"/>
      </rPr>
      <t xml:space="preserve">時以上が</t>
    </r>
    <r>
      <rPr>
        <sz val="10"/>
        <rFont val="Arial"/>
        <family val="0"/>
        <charset val="1"/>
      </rPr>
      <t xml:space="preserve">2</t>
    </r>
    <r>
      <rPr>
        <sz val="10"/>
        <rFont val="Noto Sans CJK SC"/>
        <family val="2"/>
      </rPr>
      <t xml:space="preserve">時間以上続くこと、または尿量</t>
    </r>
    <r>
      <rPr>
        <sz val="10"/>
        <rFont val="Arial"/>
        <family val="0"/>
        <charset val="1"/>
      </rPr>
      <t xml:space="preserve">3 L/</t>
    </r>
    <r>
      <rPr>
        <sz val="10"/>
        <rFont val="Noto Sans CJK SC"/>
        <family val="2"/>
      </rPr>
      <t xml:space="preserve">日以上と定義され、完全な両側閉塞の解除後では最大で約半数にみられる。危険因子は血清クレアチニン高値と解除前の膀胱内尿量</t>
    </r>
    <r>
      <rPr>
        <sz val="10"/>
        <rFont val="Arial"/>
        <family val="0"/>
        <charset val="1"/>
      </rPr>
      <t xml:space="preserve">1,500 mL</t>
    </r>
    <r>
      <rPr>
        <sz val="10"/>
        <rFont val="Noto Sans CJK SC"/>
        <family val="2"/>
      </rPr>
      <t xml:space="preserve">超であり、管理では前</t>
    </r>
    <r>
      <rPr>
        <sz val="10"/>
        <rFont val="Arial"/>
        <family val="0"/>
        <charset val="1"/>
      </rPr>
      <t xml:space="preserve">1</t>
    </r>
    <r>
      <rPr>
        <sz val="10"/>
        <rFont val="Noto Sans CJK SC"/>
        <family val="2"/>
      </rPr>
      <t xml:space="preserve">時間の尿量の</t>
    </r>
    <r>
      <rPr>
        <sz val="10"/>
        <rFont val="Arial"/>
        <family val="0"/>
        <charset val="1"/>
      </rPr>
      <t xml:space="preserve">50%</t>
    </r>
    <r>
      <rPr>
        <sz val="10"/>
        <rFont val="Noto Sans CJK SC"/>
        <family val="2"/>
      </rPr>
      <t xml:space="preserve">を輸液で補う方法が示されている。</t>
    </r>
  </si>
  <si>
    <r>
      <rPr>
        <sz val="10"/>
        <rFont val="Noto Sans CJK SC"/>
        <family val="2"/>
      </rPr>
      <t xml:space="preserve">医学各論 Ⅷ</t>
    </r>
    <r>
      <rPr>
        <sz val="10"/>
        <rFont val="Arial"/>
        <family val="0"/>
        <charset val="1"/>
      </rPr>
      <t xml:space="preserve">-4-B-①</t>
    </r>
    <r>
      <rPr>
        <sz val="10"/>
        <rFont val="Noto Sans CJK SC"/>
        <family val="2"/>
      </rPr>
      <t xml:space="preserve">（上部尿路閉塞、水腎症）</t>
    </r>
  </si>
  <si>
    <t xml:space="preserve">総説に基づく記述であり、輸液補充の具体的方法は施設や患者の状態により異なる。</t>
  </si>
  <si>
    <t xml:space="preserve">UR-008</t>
  </si>
  <si>
    <t xml:space="preserve">神経因性膀胱</t>
  </si>
  <si>
    <t xml:space="preserve">神経因性膀胱では、神経病変の性質・高位・広がりによって膀胱が過活動にも低活動にもなる。脊髄より上位の制御が失われると神経因性排尿筋過活動と排尿筋括約筋協調不全が生じ、膀胱内圧の上昇から膀胱尿管逆流、上部尿路拡張、腎機能障害へ進みうる。機能の客観的評価は尿流動態検査によってのみ可能で、ビデオ尿流動態検査が標準的な評価法とされ、分類は排尿筋と括約筋の状態に基づいて行われる。</t>
  </si>
  <si>
    <r>
      <rPr>
        <sz val="10"/>
        <rFont val="Noto Sans CJK SC"/>
        <family val="2"/>
      </rPr>
      <t xml:space="preserve">医学各論 Ⅷ</t>
    </r>
    <r>
      <rPr>
        <sz val="10"/>
        <rFont val="Arial"/>
        <family val="0"/>
        <charset val="1"/>
      </rPr>
      <t xml:space="preserve">-4-C-①</t>
    </r>
    <r>
      <rPr>
        <sz val="10"/>
        <rFont val="Noto Sans CJK SC"/>
        <family val="2"/>
      </rPr>
      <t xml:space="preserve">（神経因性膀胱、</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</si>
  <si>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TBL-01-00-342 (id: Jlvnl_g)</t>
    </r>
  </si>
  <si>
    <t xml:space="preserve">SRC-696</t>
  </si>
  <si>
    <t xml:space="preserve">Liao L. Evaluation and Management of Neurogenic Bladder: What Is New in China? International Journal of Molecular Sciences. 2015;16(8):18580-18600.</t>
  </si>
  <si>
    <t xml:space="preserve">10.3390/ijms160818580</t>
  </si>
  <si>
    <t xml:space="preserve">26266405</t>
  </si>
  <si>
    <t xml:space="preserve">中国の診療を中心にまとめた総説であり、評価法の実施体制は国内と異なる場合がある。</t>
  </si>
  <si>
    <t xml:space="preserve">UR-009</t>
  </si>
  <si>
    <r>
      <rPr>
        <sz val="10"/>
        <rFont val="Noto Sans CJK SC"/>
        <family val="2"/>
      </rPr>
      <t xml:space="preserve">神経因性膀胱の排尿管理の基本は清潔間欠導尿であり、標準的治療と位置づけられる。導尿は</t>
    </r>
    <r>
      <rPr>
        <sz val="10"/>
        <rFont val="Arial"/>
        <family val="0"/>
        <charset val="1"/>
      </rPr>
      <t xml:space="preserve">1</t>
    </r>
    <r>
      <rPr>
        <sz val="10"/>
        <rFont val="Noto Sans CJK SC"/>
        <family val="2"/>
      </rPr>
      <t xml:space="preserve">日</t>
    </r>
    <r>
      <rPr>
        <sz val="10"/>
        <rFont val="Arial"/>
        <family val="0"/>
        <charset val="1"/>
      </rPr>
      <t xml:space="preserve">4</t>
    </r>
    <r>
      <rPr>
        <sz val="10"/>
        <rFont val="Noto Sans CJK SC"/>
        <family val="2"/>
      </rPr>
      <t xml:space="preserve">〜</t>
    </r>
    <r>
      <rPr>
        <sz val="10"/>
        <rFont val="Arial"/>
        <family val="0"/>
        <charset val="1"/>
      </rPr>
      <t xml:space="preserve">6</t>
    </r>
    <r>
      <rPr>
        <sz val="10"/>
        <rFont val="Noto Sans CJK SC"/>
        <family val="2"/>
      </rPr>
      <t xml:space="preserve">回、</t>
    </r>
    <r>
      <rPr>
        <sz val="10"/>
        <rFont val="Arial"/>
        <family val="0"/>
        <charset val="1"/>
      </rPr>
      <t xml:space="preserve">12</t>
    </r>
    <r>
      <rPr>
        <sz val="10"/>
        <rFont val="Noto Sans CJK SC"/>
        <family val="2"/>
      </rPr>
      <t xml:space="preserve">〜</t>
    </r>
    <r>
      <rPr>
        <sz val="10"/>
        <rFont val="Arial"/>
        <family val="0"/>
        <charset val="1"/>
      </rPr>
      <t xml:space="preserve">14 Fr</t>
    </r>
    <r>
      <rPr>
        <sz val="10"/>
        <rFont val="Noto Sans CJK SC"/>
        <family val="2"/>
      </rPr>
      <t xml:space="preserve">のカテーテルを用い、導尿時の膀胱容量が</t>
    </r>
    <r>
      <rPr>
        <sz val="10"/>
        <rFont val="Arial"/>
        <family val="0"/>
        <charset val="1"/>
      </rPr>
      <t xml:space="preserve">400 mL</t>
    </r>
    <r>
      <rPr>
        <sz val="10"/>
        <rFont val="Noto Sans CJK SC"/>
        <family val="2"/>
      </rPr>
      <t xml:space="preserve">未満になるよう調整する。排尿筋過活動に対しては抗ムスカリン薬などの薬物療法や、ボツリヌス毒素</t>
    </r>
    <r>
      <rPr>
        <sz val="10"/>
        <rFont val="Arial"/>
        <family val="0"/>
        <charset val="1"/>
      </rPr>
      <t xml:space="preserve">A</t>
    </r>
    <r>
      <rPr>
        <sz val="10"/>
        <rFont val="Noto Sans CJK SC"/>
        <family val="2"/>
      </rPr>
      <t xml:space="preserve">の膀胱内注入も用いられる。</t>
    </r>
  </si>
  <si>
    <r>
      <rPr>
        <sz val="10"/>
        <rFont val="Noto Sans CJK SC"/>
        <family val="2"/>
      </rPr>
      <t xml:space="preserve">抗ムスカリン薬およびボツリヌス毒素</t>
    </r>
    <r>
      <rPr>
        <sz val="10"/>
        <rFont val="Arial"/>
        <family val="0"/>
        <charset val="1"/>
      </rPr>
      <t xml:space="preserve">A</t>
    </r>
    <r>
      <rPr>
        <sz val="10"/>
        <rFont val="Noto Sans CJK SC"/>
        <family val="2"/>
      </rPr>
      <t xml:space="preserve">について、神経因性膀胱に対する国内承認・保険適用の範囲は本調査では未確認である。</t>
    </r>
  </si>
  <si>
    <t xml:space="preserve">UR-010</t>
  </si>
  <si>
    <t xml:space="preserve">膀胱尿管逆流</t>
  </si>
  <si>
    <r>
      <rPr>
        <sz val="10"/>
        <rFont val="Noto Sans CJK SC"/>
        <family val="2"/>
      </rPr>
      <t xml:space="preserve">小児の膀胱尿管逆流は排尿時膀胱尿道造影で診断し、重症度は国際分類で</t>
    </r>
    <r>
      <rPr>
        <sz val="10"/>
        <rFont val="Arial"/>
        <family val="0"/>
        <charset val="1"/>
      </rPr>
      <t xml:space="preserve">I</t>
    </r>
    <r>
      <rPr>
        <sz val="10"/>
        <rFont val="Noto Sans CJK SC"/>
        <family val="2"/>
      </rPr>
      <t xml:space="preserve">度から</t>
    </r>
    <r>
      <rPr>
        <sz val="10"/>
        <rFont val="Arial"/>
        <family val="0"/>
        <charset val="1"/>
      </rPr>
      <t xml:space="preserve">V</t>
    </r>
    <r>
      <rPr>
        <sz val="10"/>
        <rFont val="Noto Sans CJK SC"/>
        <family val="2"/>
      </rPr>
      <t xml:space="preserve">度に分ける。</t>
    </r>
    <r>
      <rPr>
        <sz val="10"/>
        <rFont val="Arial"/>
        <family val="0"/>
        <charset val="1"/>
      </rPr>
      <t xml:space="preserve">I</t>
    </r>
    <r>
      <rPr>
        <sz val="10"/>
        <rFont val="Noto Sans CJK SC"/>
        <family val="2"/>
      </rPr>
      <t xml:space="preserve">度は尿管への逆流、</t>
    </r>
    <r>
      <rPr>
        <sz val="10"/>
        <rFont val="Arial"/>
        <family val="0"/>
        <charset val="1"/>
      </rPr>
      <t xml:space="preserve">II</t>
    </r>
    <r>
      <rPr>
        <sz val="10"/>
        <rFont val="Noto Sans CJK SC"/>
        <family val="2"/>
      </rPr>
      <t xml:space="preserve">度は拡張のない腎盂までの逆流、</t>
    </r>
    <r>
      <rPr>
        <sz val="10"/>
        <rFont val="Arial"/>
        <family val="0"/>
        <charset val="1"/>
      </rPr>
      <t xml:space="preserve">III</t>
    </r>
    <r>
      <rPr>
        <sz val="10"/>
        <rFont val="Noto Sans CJK SC"/>
        <family val="2"/>
      </rPr>
      <t xml:space="preserve">度は軽度の拡張、</t>
    </r>
    <r>
      <rPr>
        <sz val="10"/>
        <rFont val="Arial"/>
        <family val="0"/>
        <charset val="1"/>
      </rPr>
      <t xml:space="preserve">IV</t>
    </r>
    <r>
      <rPr>
        <sz val="10"/>
        <rFont val="Noto Sans CJK SC"/>
        <family val="2"/>
      </rPr>
      <t xml:space="preserve">度は中等度の拡張で腎杯乳頭の印象が保たれるもの、</t>
    </r>
    <r>
      <rPr>
        <sz val="10"/>
        <rFont val="Arial"/>
        <family val="0"/>
        <charset val="1"/>
      </rPr>
      <t xml:space="preserve">V</t>
    </r>
    <r>
      <rPr>
        <sz val="10"/>
        <rFont val="Noto Sans CJK SC"/>
        <family val="2"/>
      </rPr>
      <t xml:space="preserve">度は著明な拡張と尿管の蛇行があり乳頭の印象が失われるもの。有病率は小児の約</t>
    </r>
    <r>
      <rPr>
        <sz val="10"/>
        <rFont val="Arial"/>
        <family val="0"/>
        <charset val="1"/>
      </rPr>
      <t xml:space="preserve">1%</t>
    </r>
    <r>
      <rPr>
        <sz val="10"/>
        <rFont val="Noto Sans CJK SC"/>
        <family val="2"/>
      </rPr>
      <t xml:space="preserve">で、有熱性尿路感染症の既往がある小児ではほぼ</t>
    </r>
    <r>
      <rPr>
        <sz val="10"/>
        <rFont val="Arial"/>
        <family val="0"/>
        <charset val="1"/>
      </rPr>
      <t xml:space="preserve">40%</t>
    </r>
    <r>
      <rPr>
        <sz val="10"/>
        <rFont val="Noto Sans CJK SC"/>
        <family val="2"/>
      </rPr>
      <t xml:space="preserve">、出生前に水腎症と診断された小児では約</t>
    </r>
    <r>
      <rPr>
        <sz val="10"/>
        <rFont val="Arial"/>
        <family val="0"/>
        <charset val="1"/>
      </rPr>
      <t xml:space="preserve">20%</t>
    </r>
    <r>
      <rPr>
        <sz val="10"/>
        <rFont val="Noto Sans CJK SC"/>
        <family val="2"/>
      </rPr>
      <t xml:space="preserve">にみられる。</t>
    </r>
  </si>
  <si>
    <r>
      <rPr>
        <sz val="10"/>
        <rFont val="Noto Sans CJK SC"/>
        <family val="2"/>
      </rPr>
      <t xml:space="preserve">医学各論 Ⅷ</t>
    </r>
    <r>
      <rPr>
        <sz val="10"/>
        <rFont val="Arial"/>
        <family val="0"/>
        <charset val="1"/>
      </rPr>
      <t xml:space="preserve">-4-C-②</t>
    </r>
    <r>
      <rPr>
        <sz val="10"/>
        <rFont val="Noto Sans CJK SC"/>
        <family val="2"/>
      </rPr>
      <t xml:space="preserve">（膀胱尿管逆流、</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</si>
  <si>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TBL-01-00-339 (id: Jlvnl-8)</t>
    </r>
  </si>
  <si>
    <t xml:space="preserve">SRC-697</t>
  </si>
  <si>
    <t xml:space="preserve">Goulin J, Demède D, Ranchin B, Mosca M, De-Mul A, Bidault Jourdainne V. What paediatricians need to know about modern urologic management of vesicoureteral reflux. Frontiers in Pediatrics. 2025;13:1607019.</t>
  </si>
  <si>
    <t xml:space="preserve">10.3389/fped.2025.1607019</t>
  </si>
  <si>
    <t xml:space="preserve">40641902</t>
  </si>
  <si>
    <t xml:space="preserve">欧州の総説に基づく内容であり、検査の実施方針は国内の小児診療の指針と異なる場合がある。</t>
  </si>
  <si>
    <t xml:space="preserve">UR-011</t>
  </si>
  <si>
    <r>
      <rPr>
        <sz val="10"/>
        <rFont val="Arial"/>
        <family val="0"/>
        <charset val="1"/>
      </rPr>
      <t xml:space="preserve">1</t>
    </r>
    <r>
      <rPr>
        <sz val="10"/>
        <rFont val="Noto Sans CJK SC"/>
        <family val="2"/>
      </rPr>
      <t xml:space="preserve">回目または</t>
    </r>
    <r>
      <rPr>
        <sz val="10"/>
        <rFont val="Arial"/>
        <family val="0"/>
        <charset val="1"/>
      </rPr>
      <t xml:space="preserve">2</t>
    </r>
    <r>
      <rPr>
        <sz val="10"/>
        <rFont val="Noto Sans CJK SC"/>
        <family val="2"/>
      </rPr>
      <t xml:space="preserve">回目の尿路感染症の後に</t>
    </r>
    <r>
      <rPr>
        <sz val="10"/>
        <rFont val="Arial"/>
        <family val="0"/>
        <charset val="1"/>
      </rPr>
      <t xml:space="preserve">I</t>
    </r>
    <r>
      <rPr>
        <sz val="10"/>
        <rFont val="Noto Sans CJK SC"/>
        <family val="2"/>
      </rPr>
      <t xml:space="preserve">〜</t>
    </r>
    <r>
      <rPr>
        <sz val="10"/>
        <rFont val="Arial"/>
        <family val="0"/>
        <charset val="1"/>
      </rPr>
      <t xml:space="preserve">IV</t>
    </r>
    <r>
      <rPr>
        <sz val="10"/>
        <rFont val="Noto Sans CJK SC"/>
        <family val="2"/>
      </rPr>
      <t xml:space="preserve">度の膀胱尿管逆流と診断された生後</t>
    </r>
    <r>
      <rPr>
        <sz val="10"/>
        <rFont val="Arial"/>
        <family val="0"/>
        <charset val="1"/>
      </rPr>
      <t xml:space="preserve">2</t>
    </r>
    <r>
      <rPr>
        <sz val="10"/>
        <rFont val="Noto Sans CJK SC"/>
        <family val="2"/>
      </rPr>
      <t xml:space="preserve">〜</t>
    </r>
    <r>
      <rPr>
        <sz val="10"/>
        <rFont val="Arial"/>
        <family val="0"/>
        <charset val="1"/>
      </rPr>
      <t xml:space="preserve">71</t>
    </r>
    <r>
      <rPr>
        <sz val="10"/>
        <rFont val="Noto Sans CJK SC"/>
        <family val="2"/>
      </rPr>
      <t xml:space="preserve">か月の小児</t>
    </r>
    <r>
      <rPr>
        <sz val="10"/>
        <rFont val="Arial"/>
        <family val="0"/>
        <charset val="1"/>
      </rPr>
      <t xml:space="preserve">607</t>
    </r>
    <r>
      <rPr>
        <sz val="10"/>
        <rFont val="Noto Sans CJK SC"/>
        <family val="2"/>
      </rPr>
      <t xml:space="preserve">例では、トリメトプリム・スルファメトキサゾール合剤の</t>
    </r>
    <r>
      <rPr>
        <sz val="10"/>
        <rFont val="Arial"/>
        <family val="0"/>
        <charset val="1"/>
      </rPr>
      <t xml:space="preserve">2</t>
    </r>
    <r>
      <rPr>
        <sz val="10"/>
        <rFont val="Noto Sans CJK SC"/>
        <family val="2"/>
      </rPr>
      <t xml:space="preserve">年間の予防投与により、再発が予防群</t>
    </r>
    <r>
      <rPr>
        <sz val="10"/>
        <rFont val="Arial"/>
        <family val="0"/>
        <charset val="1"/>
      </rPr>
      <t xml:space="preserve">39</t>
    </r>
    <r>
      <rPr>
        <sz val="10"/>
        <rFont val="Noto Sans CJK SC"/>
        <family val="2"/>
      </rPr>
      <t xml:space="preserve">例・プラセボ群</t>
    </r>
    <r>
      <rPr>
        <sz val="10"/>
        <rFont val="Arial"/>
        <family val="0"/>
        <charset val="1"/>
      </rPr>
      <t xml:space="preserve">72</t>
    </r>
    <r>
      <rPr>
        <sz val="10"/>
        <rFont val="Noto Sans CJK SC"/>
        <family val="2"/>
      </rPr>
      <t xml:space="preserve">例と減少した（ハザード比</t>
    </r>
    <r>
      <rPr>
        <sz val="10"/>
        <rFont val="Arial"/>
        <family val="0"/>
        <charset val="1"/>
      </rPr>
      <t xml:space="preserve">0.50</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0.34</t>
    </r>
    <r>
      <rPr>
        <sz val="10"/>
        <rFont val="Noto Sans CJK SC"/>
        <family val="2"/>
      </rPr>
      <t xml:space="preserve">〜</t>
    </r>
    <r>
      <rPr>
        <sz val="10"/>
        <rFont val="Arial"/>
        <family val="0"/>
        <charset val="1"/>
      </rPr>
      <t xml:space="preserve">0.74</t>
    </r>
    <r>
      <rPr>
        <sz val="10"/>
        <rFont val="Noto Sans CJK SC"/>
        <family val="2"/>
      </rPr>
      <t xml:space="preserve">）。一方で腎瘢痕の発生は減らなかった。再発時の大腸菌における同合剤への耐性の割合は予防群</t>
    </r>
    <r>
      <rPr>
        <sz val="10"/>
        <rFont val="Arial"/>
        <family val="0"/>
        <charset val="1"/>
      </rPr>
      <t xml:space="preserve">63%</t>
    </r>
    <r>
      <rPr>
        <sz val="10"/>
        <rFont val="Noto Sans CJK SC"/>
        <family val="2"/>
      </rPr>
      <t xml:space="preserve">・プラセボ群</t>
    </r>
    <r>
      <rPr>
        <sz val="10"/>
        <rFont val="Arial"/>
        <family val="0"/>
        <charset val="1"/>
      </rPr>
      <t xml:space="preserve">19%</t>
    </r>
    <r>
      <rPr>
        <sz val="10"/>
        <rFont val="Noto Sans CJK SC"/>
        <family val="2"/>
      </rPr>
      <t xml:space="preserve">であった。</t>
    </r>
  </si>
  <si>
    <t xml:space="preserve">SRC-698</t>
  </si>
  <si>
    <t xml:space="preserve">RIVUR Trial Investigators; Hoberman A, Greenfield SP, Mattoo TK, et al. Antimicrobial prophylaxis for children with vesicoureteral reflux. New England Journal of Medicine. 2014;370(25):2367-2376.</t>
  </si>
  <si>
    <t xml:space="preserve">10.1056/NEJMoa1401811</t>
  </si>
  <si>
    <t xml:space="preserve">24795142</t>
  </si>
  <si>
    <t xml:space="preserve">トリメトプリム・スルファメトキサゾール合剤の小児膀胱尿管逆流に対する予防投与について、国内承認・保険適用は本調査では未確認である。米国で実施された試験であり、起炎菌の耐性状況は国内と異なる可能性がある。</t>
  </si>
  <si>
    <t xml:space="preserve">UR-012</t>
  </si>
  <si>
    <t xml:space="preserve">尿路感染症</t>
  </si>
  <si>
    <r>
      <rPr>
        <sz val="10"/>
        <rFont val="Noto Sans CJK SC"/>
        <family val="2"/>
      </rPr>
      <t xml:space="preserve">急性腎盂腎炎の入院患者</t>
    </r>
    <r>
      <rPr>
        <sz val="10"/>
        <rFont val="Arial"/>
        <family val="0"/>
        <charset val="1"/>
      </rPr>
      <t xml:space="preserve">1,026</t>
    </r>
    <r>
      <rPr>
        <sz val="10"/>
        <rFont val="Noto Sans CJK SC"/>
        <family val="2"/>
      </rPr>
      <t xml:space="preserve">例の集計では、男女比は約</t>
    </r>
    <r>
      <rPr>
        <sz val="10"/>
        <rFont val="Arial"/>
        <family val="0"/>
        <charset val="1"/>
      </rPr>
      <t xml:space="preserve">1</t>
    </r>
    <r>
      <rPr>
        <sz val="10"/>
        <rFont val="Noto Sans CJK SC"/>
        <family val="2"/>
      </rPr>
      <t xml:space="preserve">対</t>
    </r>
    <r>
      <rPr>
        <sz val="10"/>
        <rFont val="Arial"/>
        <family val="0"/>
        <charset val="1"/>
      </rPr>
      <t xml:space="preserve">7.7</t>
    </r>
    <r>
      <rPr>
        <sz val="10"/>
        <rFont val="Noto Sans CJK SC"/>
        <family val="2"/>
      </rPr>
      <t xml:space="preserve">で女性に多く、尿培養の陽性率は</t>
    </r>
    <r>
      <rPr>
        <sz val="10"/>
        <rFont val="Arial"/>
        <family val="0"/>
        <charset val="1"/>
      </rPr>
      <t xml:space="preserve">49.1%</t>
    </r>
    <r>
      <rPr>
        <sz val="10"/>
        <rFont val="Noto Sans CJK SC"/>
        <family val="2"/>
      </rPr>
      <t xml:space="preserve">、分離された菌種では大腸菌が</t>
    </r>
    <r>
      <rPr>
        <sz val="10"/>
        <rFont val="Arial"/>
        <family val="0"/>
        <charset val="1"/>
      </rPr>
      <t xml:space="preserve">84.3%</t>
    </r>
    <r>
      <rPr>
        <sz val="10"/>
        <rFont val="Noto Sans CJK SC"/>
        <family val="2"/>
      </rPr>
      <t xml:space="preserve">を占め、以下、肺炎桿菌、緑膿菌、腸球菌属、プロテウス属の順であった。血液培養の陽性率は</t>
    </r>
    <r>
      <rPr>
        <sz val="10"/>
        <rFont val="Arial"/>
        <family val="0"/>
        <charset val="1"/>
      </rPr>
      <t xml:space="preserve">10.1%</t>
    </r>
    <r>
      <rPr>
        <sz val="10"/>
        <rFont val="Noto Sans CJK SC"/>
        <family val="2"/>
      </rPr>
      <t xml:space="preserve">で、その</t>
    </r>
    <r>
      <rPr>
        <sz val="10"/>
        <rFont val="Arial"/>
        <family val="0"/>
        <charset val="1"/>
      </rPr>
      <t xml:space="preserve">89.4%</t>
    </r>
    <r>
      <rPr>
        <sz val="10"/>
        <rFont val="Noto Sans CJK SC"/>
        <family val="2"/>
      </rPr>
      <t xml:space="preserve">が大腸菌であり、敗血症は</t>
    </r>
    <r>
      <rPr>
        <sz val="10"/>
        <rFont val="Arial"/>
        <family val="0"/>
        <charset val="1"/>
      </rPr>
      <t xml:space="preserve">10.1%</t>
    </r>
    <r>
      <rPr>
        <sz val="10"/>
        <rFont val="Noto Sans CJK SC"/>
        <family val="2"/>
      </rPr>
      <t xml:space="preserve">に認められた。</t>
    </r>
  </si>
  <si>
    <r>
      <rPr>
        <sz val="10"/>
        <rFont val="Noto Sans CJK SC"/>
        <family val="2"/>
      </rPr>
      <t xml:space="preserve">医学各論 Ⅷ</t>
    </r>
    <r>
      <rPr>
        <sz val="10"/>
        <rFont val="Arial"/>
        <family val="0"/>
        <charset val="1"/>
      </rPr>
      <t xml:space="preserve">-5-A-①</t>
    </r>
    <r>
      <rPr>
        <sz val="10"/>
        <rFont val="Noto Sans CJK SC"/>
        <family val="2"/>
      </rPr>
      <t xml:space="preserve">（急性腎盂腎炎、</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</si>
  <si>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TBL-01-00-331 (id: Jlvnl-M)</t>
    </r>
  </si>
  <si>
    <t xml:space="preserve">SRC-699</t>
  </si>
  <si>
    <t xml:space="preserve">Lee DG, Jeon SH, Lee CH, Lee SJ, Kim JI, Chang SG. Acute Pyelonephritis: Clinical Characteristics and the Role of the Surgical Treatment. Journal of Korean Medical Science. 2009;24(2):296-301.</t>
  </si>
  <si>
    <t xml:space="preserve">10.3346/jkms.2009.24.2.296</t>
  </si>
  <si>
    <t xml:space="preserve">19399273</t>
  </si>
  <si>
    <t xml:space="preserve">韓国の大学病院における入院例の後ろ向き集計であり、起炎菌の分布や薬剤耐性の状況は国内と異なる可能性がある。複雑性腎盂腎炎の割合は出典の抄録と本文で数値が異なるため、本カードでは採用していない。</t>
  </si>
  <si>
    <t xml:space="preserve">UR-013</t>
  </si>
  <si>
    <r>
      <rPr>
        <sz val="10"/>
        <rFont val="Noto Sans CJK SC"/>
        <family val="2"/>
      </rPr>
      <t xml:space="preserve">有熱性尿路感染症の抗菌薬治療期間を</t>
    </r>
    <r>
      <rPr>
        <sz val="10"/>
        <rFont val="Arial"/>
        <family val="0"/>
        <charset val="1"/>
      </rPr>
      <t xml:space="preserve">7</t>
    </r>
    <r>
      <rPr>
        <sz val="10"/>
        <rFont val="Noto Sans CJK SC"/>
        <family val="2"/>
      </rPr>
      <t xml:space="preserve">日間と</t>
    </r>
    <r>
      <rPr>
        <sz val="10"/>
        <rFont val="Arial"/>
        <family val="0"/>
        <charset val="1"/>
      </rPr>
      <t xml:space="preserve">14</t>
    </r>
    <r>
      <rPr>
        <sz val="10"/>
        <rFont val="Noto Sans CJK SC"/>
        <family val="2"/>
      </rPr>
      <t xml:space="preserve">日間で比較した無作為化試験（</t>
    </r>
    <r>
      <rPr>
        <sz val="10"/>
        <rFont val="Arial"/>
        <family val="0"/>
        <charset val="1"/>
      </rPr>
      <t xml:space="preserve">200</t>
    </r>
    <r>
      <rPr>
        <sz val="10"/>
        <rFont val="Noto Sans CJK SC"/>
        <family val="2"/>
      </rPr>
      <t xml:space="preserve">例）では、短期の臨床治癒率は全体で</t>
    </r>
    <r>
      <rPr>
        <sz val="10"/>
        <rFont val="Arial"/>
        <family val="0"/>
        <charset val="1"/>
      </rPr>
      <t xml:space="preserve">7</t>
    </r>
    <r>
      <rPr>
        <sz val="10"/>
        <rFont val="Noto Sans CJK SC"/>
        <family val="2"/>
      </rPr>
      <t xml:space="preserve">日群</t>
    </r>
    <r>
      <rPr>
        <sz val="10"/>
        <rFont val="Arial"/>
        <family val="0"/>
        <charset val="1"/>
      </rPr>
      <t xml:space="preserve">90%</t>
    </r>
    <r>
      <rPr>
        <sz val="10"/>
        <rFont val="Noto Sans CJK SC"/>
        <family val="2"/>
      </rPr>
      <t xml:space="preserve">・</t>
    </r>
    <r>
      <rPr>
        <sz val="10"/>
        <rFont val="Arial"/>
        <family val="0"/>
        <charset val="1"/>
      </rPr>
      <t xml:space="preserve">14</t>
    </r>
    <r>
      <rPr>
        <sz val="10"/>
        <rFont val="Noto Sans CJK SC"/>
        <family val="2"/>
      </rPr>
      <t xml:space="preserve">日群</t>
    </r>
    <r>
      <rPr>
        <sz val="10"/>
        <rFont val="Arial"/>
        <family val="0"/>
        <charset val="1"/>
      </rPr>
      <t xml:space="preserve">95%</t>
    </r>
    <r>
      <rPr>
        <sz val="10"/>
        <rFont val="Noto Sans CJK SC"/>
        <family val="2"/>
      </rPr>
      <t xml:space="preserve">となり、全体では</t>
    </r>
    <r>
      <rPr>
        <sz val="10"/>
        <rFont val="Arial"/>
        <family val="0"/>
        <charset val="1"/>
      </rPr>
      <t xml:space="preserve">7</t>
    </r>
    <r>
      <rPr>
        <sz val="10"/>
        <rFont val="Noto Sans CJK SC"/>
        <family val="2"/>
      </rPr>
      <t xml:space="preserve">日治療の非劣性は確認されなかった。女性では</t>
    </r>
    <r>
      <rPr>
        <sz val="10"/>
        <rFont val="Arial"/>
        <family val="0"/>
        <charset val="1"/>
      </rPr>
      <t xml:space="preserve">94%</t>
    </r>
    <r>
      <rPr>
        <sz val="10"/>
        <rFont val="Noto Sans CJK SC"/>
        <family val="2"/>
      </rPr>
      <t xml:space="preserve">対</t>
    </r>
    <r>
      <rPr>
        <sz val="10"/>
        <rFont val="Arial"/>
        <family val="0"/>
        <charset val="1"/>
      </rPr>
      <t xml:space="preserve">93%</t>
    </r>
    <r>
      <rPr>
        <sz val="10"/>
        <rFont val="Noto Sans CJK SC"/>
        <family val="2"/>
      </rPr>
      <t xml:space="preserve">で非劣性が確認された一方、男性では</t>
    </r>
    <r>
      <rPr>
        <sz val="10"/>
        <rFont val="Arial"/>
        <family val="0"/>
        <charset val="1"/>
      </rPr>
      <t xml:space="preserve">86%</t>
    </r>
    <r>
      <rPr>
        <sz val="10"/>
        <rFont val="Noto Sans CJK SC"/>
        <family val="2"/>
      </rPr>
      <t xml:space="preserve">対</t>
    </r>
    <r>
      <rPr>
        <sz val="10"/>
        <rFont val="Arial"/>
        <family val="0"/>
        <charset val="1"/>
      </rPr>
      <t xml:space="preserve">98%</t>
    </r>
    <r>
      <rPr>
        <sz val="10"/>
        <rFont val="Noto Sans CJK SC"/>
        <family val="2"/>
      </rPr>
      <t xml:space="preserve">と</t>
    </r>
    <r>
      <rPr>
        <sz val="10"/>
        <rFont val="Arial"/>
        <family val="0"/>
        <charset val="1"/>
      </rPr>
      <t xml:space="preserve">7</t>
    </r>
    <r>
      <rPr>
        <sz val="10"/>
        <rFont val="Noto Sans CJK SC"/>
        <family val="2"/>
      </rPr>
      <t xml:space="preserve">日治療の劣性が示された。長期の臨床治癒率は</t>
    </r>
    <r>
      <rPr>
        <sz val="10"/>
        <rFont val="Arial"/>
        <family val="0"/>
        <charset val="1"/>
      </rPr>
      <t xml:space="preserve">92%</t>
    </r>
    <r>
      <rPr>
        <sz val="10"/>
        <rFont val="Noto Sans CJK SC"/>
        <family val="2"/>
      </rPr>
      <t xml:space="preserve">対</t>
    </r>
    <r>
      <rPr>
        <sz val="10"/>
        <rFont val="Arial"/>
        <family val="0"/>
        <charset val="1"/>
      </rPr>
      <t xml:space="preserve">91%</t>
    </r>
    <r>
      <rPr>
        <sz val="10"/>
        <rFont val="Noto Sans CJK SC"/>
        <family val="2"/>
      </rPr>
      <t xml:space="preserve">で非劣性が確認された。</t>
    </r>
  </si>
  <si>
    <t xml:space="preserve">SRC-700</t>
  </si>
  <si>
    <t xml:space="preserve">van Nieuwkoop C, van der Starre WE, Stalenhoef JE, et al. Treatment duration of febrile urinary tract infection: a pragmatic randomized, double-blind, placebo-controlled non-inferiority trial in men and women. BMC Medicine. 2017;15:70.</t>
  </si>
  <si>
    <t xml:space="preserve">10.1186/s12916-017-0835-3</t>
  </si>
  <si>
    <t xml:space="preserve">28366170</t>
  </si>
  <si>
    <r>
      <rPr>
        <sz val="10"/>
        <rFont val="Noto Sans CJK SC"/>
        <family val="2"/>
      </rPr>
      <t xml:space="preserve">本試験では</t>
    </r>
    <r>
      <rPr>
        <sz val="10"/>
        <rFont val="Arial"/>
        <family val="0"/>
        <charset val="1"/>
      </rPr>
      <t xml:space="preserve">2</t>
    </r>
    <r>
      <rPr>
        <sz val="10"/>
        <rFont val="Noto Sans CJK SC"/>
        <family val="2"/>
      </rPr>
      <t xml:space="preserve">週目にシプロフロキサシン</t>
    </r>
    <r>
      <rPr>
        <sz val="10"/>
        <rFont val="Arial"/>
        <family val="0"/>
        <charset val="1"/>
      </rPr>
      <t xml:space="preserve">500 mg 1</t>
    </r>
    <r>
      <rPr>
        <sz val="10"/>
        <rFont val="Noto Sans CJK SC"/>
        <family val="2"/>
      </rPr>
      <t xml:space="preserve">日</t>
    </r>
    <r>
      <rPr>
        <sz val="10"/>
        <rFont val="Arial"/>
        <family val="0"/>
        <charset val="1"/>
      </rPr>
      <t xml:space="preserve">2</t>
    </r>
    <r>
      <rPr>
        <sz val="10"/>
        <rFont val="Noto Sans CJK SC"/>
        <family val="2"/>
      </rPr>
      <t xml:space="preserve">回またはプラセボが用いられた。この用法が国内承認の用法・用量と一致するか、および腎盂腎炎に対する国内の保険適用の範囲は、本調査では未確認である。</t>
    </r>
  </si>
  <si>
    <t xml:space="preserve">UR-014</t>
  </si>
  <si>
    <r>
      <rPr>
        <sz val="10"/>
        <rFont val="Noto Sans CJK SC"/>
        <family val="2"/>
      </rPr>
      <t xml:space="preserve">女性の急性単純性膀胱炎の第一選択薬は、ニトロフラントイン</t>
    </r>
    <r>
      <rPr>
        <sz val="10"/>
        <rFont val="Arial"/>
        <family val="0"/>
        <charset val="1"/>
      </rPr>
      <t xml:space="preserve">100 mg 1</t>
    </r>
    <r>
      <rPr>
        <sz val="10"/>
        <rFont val="Noto Sans CJK SC"/>
        <family val="2"/>
      </rPr>
      <t xml:space="preserve">日</t>
    </r>
    <r>
      <rPr>
        <sz val="10"/>
        <rFont val="Arial"/>
        <family val="0"/>
        <charset val="1"/>
      </rPr>
      <t xml:space="preserve">2</t>
    </r>
    <r>
      <rPr>
        <sz val="10"/>
        <rFont val="Noto Sans CJK SC"/>
        <family val="2"/>
      </rPr>
      <t xml:space="preserve">回を</t>
    </r>
    <r>
      <rPr>
        <sz val="10"/>
        <rFont val="Arial"/>
        <family val="0"/>
        <charset val="1"/>
      </rPr>
      <t xml:space="preserve">5</t>
    </r>
    <r>
      <rPr>
        <sz val="10"/>
        <rFont val="Noto Sans CJK SC"/>
        <family val="2"/>
      </rPr>
      <t xml:space="preserve">日間、トリメトプリム・スルファメトキサゾール合剤を</t>
    </r>
    <r>
      <rPr>
        <sz val="10"/>
        <rFont val="Arial"/>
        <family val="0"/>
        <charset val="1"/>
      </rPr>
      <t xml:space="preserve">3</t>
    </r>
    <r>
      <rPr>
        <sz val="10"/>
        <rFont val="Noto Sans CJK SC"/>
        <family val="2"/>
      </rPr>
      <t xml:space="preserve">日間（地域の耐性率が</t>
    </r>
    <r>
      <rPr>
        <sz val="10"/>
        <rFont val="Arial"/>
        <family val="0"/>
        <charset val="1"/>
      </rPr>
      <t xml:space="preserve">20%</t>
    </r>
    <r>
      <rPr>
        <sz val="10"/>
        <rFont val="Noto Sans CJK SC"/>
        <family val="2"/>
      </rPr>
      <t xml:space="preserve">未満の場合）、ホスホマイシン・トロメタモール</t>
    </r>
    <r>
      <rPr>
        <sz val="10"/>
        <rFont val="Arial"/>
        <family val="0"/>
        <charset val="1"/>
      </rPr>
      <t xml:space="preserve">3 g</t>
    </r>
    <r>
      <rPr>
        <sz val="10"/>
        <rFont val="Noto Sans CJK SC"/>
        <family val="2"/>
      </rPr>
      <t xml:space="preserve">単回投与、入手可能な地域ではピブメシリナム</t>
    </r>
    <r>
      <rPr>
        <sz val="10"/>
        <rFont val="Arial"/>
        <family val="0"/>
        <charset val="1"/>
      </rPr>
      <t xml:space="preserve">400 mg 1</t>
    </r>
    <r>
      <rPr>
        <sz val="10"/>
        <rFont val="Noto Sans CJK SC"/>
        <family val="2"/>
      </rPr>
      <t xml:space="preserve">日</t>
    </r>
    <r>
      <rPr>
        <sz val="10"/>
        <rFont val="Arial"/>
        <family val="0"/>
        <charset val="1"/>
      </rPr>
      <t xml:space="preserve">2</t>
    </r>
    <r>
      <rPr>
        <sz val="10"/>
        <rFont val="Noto Sans CJK SC"/>
        <family val="2"/>
      </rPr>
      <t xml:space="preserve">回であり、フルオロキノロン系薬は他の選択肢が使えない場合に温存される。</t>
    </r>
  </si>
  <si>
    <r>
      <rPr>
        <sz val="10"/>
        <rFont val="Noto Sans CJK SC"/>
        <family val="2"/>
      </rPr>
      <t xml:space="preserve">医学各論 Ⅷ</t>
    </r>
    <r>
      <rPr>
        <sz val="10"/>
        <rFont val="Arial"/>
        <family val="0"/>
        <charset val="1"/>
      </rPr>
      <t xml:space="preserve">-5-A-②</t>
    </r>
    <r>
      <rPr>
        <sz val="10"/>
        <rFont val="Noto Sans CJK SC"/>
        <family val="2"/>
      </rPr>
      <t xml:space="preserve">（急性単純性膀胱炎、</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</si>
  <si>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TBL-01-00-343 (id: Jlvnl_Q)</t>
    </r>
  </si>
  <si>
    <t xml:space="preserve">SRC-701</t>
  </si>
  <si>
    <t xml:space="preserve">Gupta K, Hooton TM, Naber KG, et al. International clinical practice guidelines for the treatment of acute uncomplicated cystitis and pyelonephritis in women: a 2010 update by the Infectious Diseases Society of America and the European Society for Microbiology and Infectious Diseases. Clinical Infectious Diseases. 2011;52(5):e103-e120.</t>
  </si>
  <si>
    <t xml:space="preserve">10.1093/cid/ciq257</t>
  </si>
  <si>
    <t xml:space="preserve">21292654</t>
  </si>
  <si>
    <t xml:space="preserve">ニトロフラントイン、ホスホマイシンの単回投与製剤、ピブメシリナムは、国内での承認・供給状況が本調査では未確認であり、国内の標準的な膀胱炎治療とは異なる。薬剤の選択は地域の耐性率に基づくことが前提となる。</t>
  </si>
  <si>
    <t xml:space="preserve">UR-015</t>
  </si>
  <si>
    <r>
      <rPr>
        <sz val="10"/>
        <rFont val="Noto Sans CJK SC"/>
        <family val="2"/>
      </rPr>
      <t xml:space="preserve">女性の再発性単純性尿路感染症では、診断のために過去の症候性エピソードについて尿培養陽性の記録を確認し、汚染が疑われる場合は尿培養を繰り返すかカテーテル尿で取り直す。各エピソードでは治療前に尿検査、尿培養、感受性試験を行う。無症候性細菌尿は治療せず、無症状時の監視培養も行わない。膀胱鏡検査や上部尿路の画像検査は定型例ではルーチンに行わず、第一選択の治療は地域の感受性情報に基づくニトロフラントイン、トリメトプリム・スルファメトキサゾール合剤、ホスホマイシンで、治療期間は可能な範囲で</t>
    </r>
    <r>
      <rPr>
        <sz val="10"/>
        <rFont val="Arial"/>
        <family val="0"/>
        <charset val="1"/>
      </rPr>
      <t xml:space="preserve">7</t>
    </r>
    <r>
      <rPr>
        <sz val="10"/>
        <rFont val="Noto Sans CJK SC"/>
        <family val="2"/>
      </rPr>
      <t xml:space="preserve">日以内とする。</t>
    </r>
  </si>
  <si>
    <r>
      <rPr>
        <sz val="10"/>
        <rFont val="Noto Sans CJK SC"/>
        <family val="2"/>
      </rPr>
      <t xml:space="preserve">医学各論 Ⅷ</t>
    </r>
    <r>
      <rPr>
        <sz val="10"/>
        <rFont val="Arial"/>
        <family val="0"/>
        <charset val="1"/>
      </rPr>
      <t xml:space="preserve">-5-A-②</t>
    </r>
    <r>
      <rPr>
        <sz val="10"/>
        <rFont val="Noto Sans CJK SC"/>
        <family val="2"/>
      </rPr>
      <t xml:space="preserve">（再発性膀胱炎、複雑性尿路感染症、</t>
    </r>
    <r>
      <rPr>
        <sz val="10"/>
        <rFont val="Arial"/>
        <family val="0"/>
        <charset val="1"/>
      </rPr>
      <t xml:space="preserve">a</t>
    </r>
    <r>
      <rPr>
        <sz val="10"/>
        <rFont val="Noto Sans CJK SC"/>
        <family val="2"/>
      </rPr>
      <t xml:space="preserve">）</t>
    </r>
  </si>
  <si>
    <t xml:space="preserve">SRC-702</t>
  </si>
  <si>
    <t xml:space="preserve">Anger J, Lee U, Ackerman AL, et al. Recurrent Uncomplicated Urinary Tract Infections in Women: AUA/CUA/SUFU Guideline. Journal of Urology. 2019;202(2):282-289.</t>
  </si>
  <si>
    <t xml:space="preserve">10.1097/JU.0000000000000296</t>
  </si>
  <si>
    <t xml:space="preserve">31042112</t>
  </si>
  <si>
    <t xml:space="preserve">本ガイドラインの対象は再発性単純性尿路感染症であり、複雑性尿路感染症は対象に含まれない。ニトロフラントイン等の第一選択薬の国内承認・供給状況は本調査では未確認である。</t>
  </si>
  <si>
    <t xml:space="preserve">UR-016</t>
  </si>
  <si>
    <r>
      <rPr>
        <sz val="10"/>
        <rFont val="Noto Sans CJK SC"/>
        <family val="2"/>
      </rPr>
      <t xml:space="preserve">尿道炎は排尿時痛、尿道の掻痒感や灼熱感、尿道分泌物を特徴とし、原因微生物として淋菌とクラミジア・トラコマティスが最も多く、持続する症例ではマイコプラズマ・ジェニタリウムの関与が増えている。評価では淋菌とクラミジアに対する核酸増幅検査を行う。非淋菌性尿道炎の推奨レジメンはドキシサイクリン</t>
    </r>
    <r>
      <rPr>
        <sz val="10"/>
        <rFont val="Arial"/>
        <family val="0"/>
        <charset val="1"/>
      </rPr>
      <t xml:space="preserve">100 mg 1</t>
    </r>
    <r>
      <rPr>
        <sz val="10"/>
        <rFont val="Noto Sans CJK SC"/>
        <family val="2"/>
      </rPr>
      <t xml:space="preserve">日</t>
    </r>
    <r>
      <rPr>
        <sz val="10"/>
        <rFont val="Arial"/>
        <family val="0"/>
        <charset val="1"/>
      </rPr>
      <t xml:space="preserve">2</t>
    </r>
    <r>
      <rPr>
        <sz val="10"/>
        <rFont val="Noto Sans CJK SC"/>
        <family val="2"/>
      </rPr>
      <t xml:space="preserve">回を</t>
    </r>
    <r>
      <rPr>
        <sz val="10"/>
        <rFont val="Arial"/>
        <family val="0"/>
        <charset val="1"/>
      </rPr>
      <t xml:space="preserve">7</t>
    </r>
    <r>
      <rPr>
        <sz val="10"/>
        <rFont val="Noto Sans CJK SC"/>
        <family val="2"/>
      </rPr>
      <t xml:space="preserve">日間で、代替としてアジスロマイシン</t>
    </r>
    <r>
      <rPr>
        <sz val="10"/>
        <rFont val="Arial"/>
        <family val="0"/>
        <charset val="1"/>
      </rPr>
      <t xml:space="preserve">1 g</t>
    </r>
    <r>
      <rPr>
        <sz val="10"/>
        <rFont val="Noto Sans CJK SC"/>
        <family val="2"/>
      </rPr>
      <t xml:space="preserve">単回投与がある。</t>
    </r>
  </si>
  <si>
    <r>
      <rPr>
        <sz val="10"/>
        <rFont val="Noto Sans CJK SC"/>
        <family val="2"/>
      </rPr>
      <t xml:space="preserve">医学各論 Ⅷ</t>
    </r>
    <r>
      <rPr>
        <sz val="10"/>
        <rFont val="Arial"/>
        <family val="0"/>
        <charset val="1"/>
      </rPr>
      <t xml:space="preserve">-5-A-③</t>
    </r>
    <r>
      <rPr>
        <sz val="10"/>
        <rFont val="Noto Sans CJK SC"/>
        <family val="2"/>
      </rPr>
      <t xml:space="preserve">（尿道炎、</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</si>
  <si>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TBL-01-00-345 (id: Jlvnl_c)</t>
    </r>
  </si>
  <si>
    <t xml:space="preserve">SRC-703</t>
  </si>
  <si>
    <t xml:space="preserve">Workowski KA, Bachmann LH, Chan PA, et al. Sexually Transmitted Infections Treatment Guidelines, 2021. MMWR Recommendations and Reports. 2021;70(4):1-187.</t>
  </si>
  <si>
    <t xml:space="preserve">10.15585/mmwr.rr7004a1</t>
  </si>
  <si>
    <t xml:space="preserve">34292926</t>
  </si>
  <si>
    <t xml:space="preserve">ドキシサイクリンおよびアジスロマイシンは国内承認薬であるが、尿道炎に対する用法・用量および保険適用の詳細は本調査では未確認である。米国の指針であり、国内の性感染症診療の指針とは異なる場合がある。</t>
  </si>
  <si>
    <t xml:space="preserve">UR-017</t>
  </si>
  <si>
    <r>
      <rPr>
        <sz val="10"/>
        <rFont val="Arial"/>
        <family val="0"/>
        <charset val="1"/>
      </rPr>
      <t xml:space="preserve">5 cm</t>
    </r>
    <r>
      <rPr>
        <sz val="10"/>
        <rFont val="Noto Sans CJK SC"/>
        <family val="2"/>
      </rPr>
      <t xml:space="preserve">以下の腎膿瘍および腎周囲膿瘍</t>
    </r>
    <r>
      <rPr>
        <sz val="10"/>
        <rFont val="Arial"/>
        <family val="0"/>
        <charset val="1"/>
      </rPr>
      <t xml:space="preserve">49</t>
    </r>
    <r>
      <rPr>
        <sz val="10"/>
        <rFont val="Noto Sans CJK SC"/>
        <family val="2"/>
      </rPr>
      <t xml:space="preserve">例では、治療的ドレナージを行わず点滴抗菌薬のみで治療し、全例で臨床的な回復と</t>
    </r>
    <r>
      <rPr>
        <sz val="10"/>
        <rFont val="Arial"/>
        <family val="0"/>
        <charset val="1"/>
      </rPr>
      <t xml:space="preserve">3</t>
    </r>
    <r>
      <rPr>
        <sz val="10"/>
        <rFont val="Noto Sans CJK SC"/>
        <family val="2"/>
      </rPr>
      <t xml:space="preserve">〜</t>
    </r>
    <r>
      <rPr>
        <sz val="10"/>
        <rFont val="Arial"/>
        <family val="0"/>
        <charset val="1"/>
      </rPr>
      <t xml:space="preserve">14</t>
    </r>
    <r>
      <rPr>
        <sz val="10"/>
        <rFont val="Noto Sans CJK SC"/>
        <family val="2"/>
      </rPr>
      <t xml:space="preserve">週での</t>
    </r>
    <r>
      <rPr>
        <sz val="10"/>
        <rFont val="Arial"/>
        <family val="0"/>
        <charset val="1"/>
      </rPr>
      <t xml:space="preserve">CT</t>
    </r>
    <r>
      <rPr>
        <sz val="10"/>
        <rFont val="Noto Sans CJK SC"/>
        <family val="2"/>
      </rPr>
      <t xml:space="preserve">上の消失が得られた。素因では糖尿病が</t>
    </r>
    <r>
      <rPr>
        <sz val="10"/>
        <rFont val="Arial"/>
        <family val="0"/>
        <charset val="1"/>
      </rPr>
      <t xml:space="preserve">46.9%</t>
    </r>
    <r>
      <rPr>
        <sz val="10"/>
        <rFont val="Noto Sans CJK SC"/>
        <family val="2"/>
      </rPr>
      <t xml:space="preserve">と最も多く、症状は発熱</t>
    </r>
    <r>
      <rPr>
        <sz val="10"/>
        <rFont val="Arial"/>
        <family val="0"/>
        <charset val="1"/>
      </rPr>
      <t xml:space="preserve">83.7%</t>
    </r>
    <r>
      <rPr>
        <sz val="10"/>
        <rFont val="Noto Sans CJK SC"/>
        <family val="2"/>
      </rPr>
      <t xml:space="preserve">、側腹部痛</t>
    </r>
    <r>
      <rPr>
        <sz val="10"/>
        <rFont val="Arial"/>
        <family val="0"/>
        <charset val="1"/>
      </rPr>
      <t xml:space="preserve">53.1%</t>
    </r>
    <r>
      <rPr>
        <sz val="10"/>
        <rFont val="Noto Sans CJK SC"/>
        <family val="2"/>
      </rPr>
      <t xml:space="preserve">であった。尿培養陽性率は</t>
    </r>
    <r>
      <rPr>
        <sz val="10"/>
        <rFont val="Arial"/>
        <family val="0"/>
        <charset val="1"/>
      </rPr>
      <t xml:space="preserve">64.6%</t>
    </r>
    <r>
      <rPr>
        <sz val="10"/>
        <rFont val="Noto Sans CJK SC"/>
        <family val="2"/>
      </rPr>
      <t xml:space="preserve">で、最も多い起炎菌は大腸菌（</t>
    </r>
    <r>
      <rPr>
        <sz val="10"/>
        <rFont val="Arial"/>
        <family val="0"/>
        <charset val="1"/>
      </rPr>
      <t xml:space="preserve">50.0%</t>
    </r>
    <r>
      <rPr>
        <sz val="10"/>
        <rFont val="Noto Sans CJK SC"/>
        <family val="2"/>
      </rPr>
      <t xml:space="preserve">）であった。平均在院期間は</t>
    </r>
    <r>
      <rPr>
        <sz val="10"/>
        <rFont val="Arial"/>
        <family val="0"/>
        <charset val="1"/>
      </rPr>
      <t xml:space="preserve">15.3</t>
    </r>
    <r>
      <rPr>
        <sz val="10"/>
        <rFont val="Noto Sans CJK SC"/>
        <family val="2"/>
      </rPr>
      <t xml:space="preserve">日であった。</t>
    </r>
  </si>
  <si>
    <r>
      <rPr>
        <sz val="10"/>
        <rFont val="Noto Sans CJK SC"/>
        <family val="2"/>
      </rPr>
      <t xml:space="preserve">医学各論 Ⅷ</t>
    </r>
    <r>
      <rPr>
        <sz val="10"/>
        <rFont val="Arial"/>
        <family val="0"/>
        <charset val="1"/>
      </rPr>
      <t xml:space="preserve">-5-A-④</t>
    </r>
    <r>
      <rPr>
        <sz val="10"/>
        <rFont val="Noto Sans CJK SC"/>
        <family val="2"/>
      </rPr>
      <t xml:space="preserve">（腎膿瘍、</t>
    </r>
    <r>
      <rPr>
        <sz val="10"/>
        <rFont val="Arial"/>
        <family val="0"/>
        <charset val="1"/>
      </rPr>
      <t xml:space="preserve">b</t>
    </r>
    <r>
      <rPr>
        <sz val="10"/>
        <rFont val="Noto Sans CJK SC"/>
        <family val="2"/>
      </rPr>
      <t xml:space="preserve">）</t>
    </r>
  </si>
  <si>
    <t xml:space="preserve">SRC-704</t>
  </si>
  <si>
    <t xml:space="preserve">Lee SH, Jung HJ, Mah SY, Chung BH. Renal Abscesses Measuring 5 cm or Less: Outcome of Medical Treatment without Therapeutic Drainage. Yonsei Medical Journal. 2010;51(4):569-573.</t>
  </si>
  <si>
    <t xml:space="preserve">10.3349/ymj.2010.51.4.569</t>
  </si>
  <si>
    <t xml:space="preserve">20499424</t>
  </si>
  <si>
    <r>
      <rPr>
        <sz val="10"/>
        <rFont val="Noto Sans CJK SC"/>
        <family val="2"/>
      </rPr>
      <t xml:space="preserve">韓国の単一施設における後ろ向き研究であり、対象は</t>
    </r>
    <r>
      <rPr>
        <sz val="10"/>
        <rFont val="Arial"/>
        <family val="0"/>
        <charset val="1"/>
      </rPr>
      <t xml:space="preserve">5 cm</t>
    </r>
    <r>
      <rPr>
        <sz val="10"/>
        <rFont val="Noto Sans CJK SC"/>
        <family val="2"/>
      </rPr>
      <t xml:space="preserve">以下の膿瘍に限られる。これより大きな膿瘍における治療方針は本出典では示されていない。</t>
    </r>
  </si>
  <si>
    <t xml:space="preserve">UR-018</t>
  </si>
  <si>
    <r>
      <rPr>
        <sz val="10"/>
        <rFont val="Noto Sans CJK SC"/>
        <family val="2"/>
      </rPr>
      <t xml:space="preserve">慢性腎盂腎炎の代表的な病態である逆流性腎症は、膀胱尿管逆流に伴う尿路感染症後の腎瘢痕や腎形成異常によって生じ、小児における慢性腎臓病、末期腎不全、高血圧の主要な原因となる。腎盂腎炎後の腎瘢痕の危険因子は、高度の逆流、排尿障害、腎盂腎炎の反復、抗菌薬治療開始の遅れであり、核医学検査で局所的な取り込み欠損を示す患者の</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が高血圧または末期腎不全を呈する。管理は、再発する有熱性尿路感染症への対応と、高度の逆流など背景となる尿路異常への対処が中心となる。</t>
    </r>
  </si>
  <si>
    <r>
      <rPr>
        <sz val="10"/>
        <rFont val="Noto Sans CJK SC"/>
        <family val="2"/>
      </rPr>
      <t xml:space="preserve">医学各論 Ⅷ</t>
    </r>
    <r>
      <rPr>
        <sz val="10"/>
        <rFont val="Arial"/>
        <family val="0"/>
        <charset val="1"/>
      </rPr>
      <t xml:space="preserve">-5-A-⑤</t>
    </r>
    <r>
      <rPr>
        <sz val="10"/>
        <rFont val="Noto Sans CJK SC"/>
        <family val="2"/>
      </rPr>
      <t xml:space="preserve">（慢性腎盂腎炎、</t>
    </r>
    <r>
      <rPr>
        <sz val="10"/>
        <rFont val="Arial"/>
        <family val="0"/>
        <charset val="1"/>
      </rPr>
      <t xml:space="preserve">c</t>
    </r>
    <r>
      <rPr>
        <sz val="10"/>
        <rFont val="Noto Sans CJK SC"/>
        <family val="2"/>
      </rPr>
      <t xml:space="preserve">）</t>
    </r>
  </si>
  <si>
    <t xml:space="preserve">本カードは膀胱尿管逆流と逆流性腎症を扱った総説に基づく。閉塞など他の機序による慢性腎盂腎炎および成人例の経過については本出典では詳述されておらず、慢性腎盂腎炎に特化した一次資料は本調査では確認できなかった。</t>
  </si>
  <si>
    <t xml:space="preserve">UR-019</t>
  </si>
  <si>
    <t xml:space="preserve">淋菌性尿道炎</t>
  </si>
  <si>
    <r>
      <rPr>
        <sz val="10"/>
        <rFont val="Noto Sans CJK SC"/>
        <family val="2"/>
      </rPr>
      <t xml:space="preserve">米国</t>
    </r>
    <r>
      <rPr>
        <sz val="10"/>
        <rFont val="Arial"/>
        <family val="0"/>
        <charset val="1"/>
      </rPr>
      <t xml:space="preserve">CDC</t>
    </r>
    <r>
      <rPr>
        <sz val="10"/>
        <rFont val="Noto Sans CJK SC"/>
        <family val="2"/>
      </rPr>
      <t xml:space="preserve">の性感染症治療ガイドライン</t>
    </r>
    <r>
      <rPr>
        <sz val="10"/>
        <rFont val="Arial"/>
        <family val="0"/>
        <charset val="1"/>
      </rPr>
      <t xml:space="preserve">2021</t>
    </r>
    <r>
      <rPr>
        <sz val="10"/>
        <rFont val="Noto Sans CJK SC"/>
        <family val="2"/>
      </rPr>
      <t xml:space="preserve">年版では、淋菌感染症に対する推奨はセフトリアキソン</t>
    </r>
    <r>
      <rPr>
        <sz val="10"/>
        <rFont val="Arial"/>
        <family val="0"/>
        <charset val="1"/>
      </rPr>
      <t xml:space="preserve">500mg</t>
    </r>
    <r>
      <rPr>
        <sz val="10"/>
        <rFont val="Noto Sans CJK SC"/>
        <family val="2"/>
      </rPr>
      <t xml:space="preserve">の単回筋肉内注射（体重</t>
    </r>
    <r>
      <rPr>
        <sz val="10"/>
        <rFont val="Arial"/>
        <family val="0"/>
        <charset val="1"/>
      </rPr>
      <t xml:space="preserve">150kg</t>
    </r>
    <r>
      <rPr>
        <sz val="10"/>
        <rFont val="Noto Sans CJK SC"/>
        <family val="2"/>
      </rPr>
      <t xml:space="preserve">以上では</t>
    </r>
    <r>
      <rPr>
        <sz val="10"/>
        <rFont val="Arial"/>
        <family val="0"/>
        <charset val="1"/>
      </rPr>
      <t xml:space="preserve">1g</t>
    </r>
    <r>
      <rPr>
        <sz val="10"/>
        <rFont val="Noto Sans CJK SC"/>
        <family val="2"/>
      </rPr>
      <t xml:space="preserve">）であり、クラミジア感染が除外できない場合はドキシサイクリン</t>
    </r>
    <r>
      <rPr>
        <sz val="10"/>
        <rFont val="Arial"/>
        <family val="0"/>
        <charset val="1"/>
      </rPr>
      <t xml:space="preserve">100mg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t>
    </r>
    <r>
      <rPr>
        <sz val="10"/>
        <rFont val="Arial"/>
        <family val="0"/>
        <charset val="1"/>
      </rPr>
      <t xml:space="preserve">7</t>
    </r>
    <r>
      <rPr>
        <sz val="10"/>
        <rFont val="Noto Sans CJK SC"/>
        <family val="2"/>
      </rPr>
      <t xml:space="preserve">日間経口で併用する。</t>
    </r>
  </si>
  <si>
    <r>
      <rPr>
        <sz val="10"/>
        <rFont val="Noto Sans CJK SC"/>
        <family val="2"/>
      </rPr>
      <t xml:space="preserve">医学各論 Ⅷ</t>
    </r>
    <r>
      <rPr>
        <sz val="10"/>
        <rFont val="Arial"/>
        <family val="0"/>
        <charset val="1"/>
      </rPr>
      <t xml:space="preserve">-5-D-①</t>
    </r>
    <r>
      <rPr>
        <sz val="10"/>
        <rFont val="Noto Sans CJK SC"/>
        <family val="2"/>
      </rPr>
      <t xml:space="preserve">（淋菌性尿道炎、</t>
    </r>
    <r>
      <rPr>
        <sz val="10"/>
        <rFont val="Arial"/>
        <family val="0"/>
        <charset val="1"/>
      </rPr>
      <t xml:space="preserve">a</t>
    </r>
    <r>
      <rPr>
        <sz val="10"/>
        <rFont val="Noto Sans CJK SC"/>
        <family val="2"/>
      </rPr>
      <t xml:space="preserve">）；医学各論 Ⅻ</t>
    </r>
    <r>
      <rPr>
        <sz val="10"/>
        <rFont val="Arial"/>
        <family val="0"/>
        <charset val="1"/>
      </rPr>
      <t xml:space="preserve">-2-B-⑥</t>
    </r>
    <r>
      <rPr>
        <sz val="10"/>
        <rFont val="Noto Sans CJK SC"/>
        <family val="2"/>
      </rPr>
      <t xml:space="preserve">（淋菌感染症、</t>
    </r>
    <r>
      <rPr>
        <sz val="10"/>
        <rFont val="Arial"/>
        <family val="0"/>
        <charset val="1"/>
      </rPr>
      <t xml:space="preserve">a</t>
    </r>
    <r>
      <rPr>
        <sz val="10"/>
        <rFont val="Noto Sans CJK SC"/>
        <family val="2"/>
      </rPr>
      <t xml:space="preserve">）</t>
    </r>
  </si>
  <si>
    <t xml:space="preserve">Workowski KA, Bachmann LH, Chan PA, et al. Sexually Transmitted Infections Treatment Guidelines, 2021. MMWR Recomm Rep. 2021;70(4):1-187</t>
  </si>
  <si>
    <t xml:space="preserve">薬剤（セフトリアキソン、ドキシサイクリン）を含むカードである。本カードは米国の推奨であり、日本の性感染症の診断・治療の推奨とは用量・用法が異なる場合がある。両薬剤の国内の承認・保険適用の状況は、本調査では未確認である。</t>
  </si>
  <si>
    <t xml:space="preserve">UR-020</t>
  </si>
  <si>
    <t xml:space="preserve">非淋菌性尿道炎</t>
  </si>
  <si>
    <r>
      <rPr>
        <sz val="10"/>
        <rFont val="Noto Sans CJK SC"/>
        <family val="2"/>
      </rPr>
      <t xml:space="preserve">非淋菌性尿道炎の主因であるクラミジア感染に対し、米国</t>
    </r>
    <r>
      <rPr>
        <sz val="10"/>
        <rFont val="Arial"/>
        <family val="0"/>
        <charset val="1"/>
      </rPr>
      <t xml:space="preserve">CDC</t>
    </r>
    <r>
      <rPr>
        <sz val="10"/>
        <rFont val="Noto Sans CJK SC"/>
        <family val="2"/>
      </rPr>
      <t xml:space="preserve">の性感染症治療ガイドライン</t>
    </r>
    <r>
      <rPr>
        <sz val="10"/>
        <rFont val="Arial"/>
        <family val="0"/>
        <charset val="1"/>
      </rPr>
      <t xml:space="preserve">2021</t>
    </r>
    <r>
      <rPr>
        <sz val="10"/>
        <rFont val="Noto Sans CJK SC"/>
        <family val="2"/>
      </rPr>
      <t xml:space="preserve">年版の推奨はドキシサイクリン</t>
    </r>
    <r>
      <rPr>
        <sz val="10"/>
        <rFont val="Arial"/>
        <family val="0"/>
        <charset val="1"/>
      </rPr>
      <t xml:space="preserve">100mg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t>
    </r>
    <r>
      <rPr>
        <sz val="10"/>
        <rFont val="Arial"/>
        <family val="0"/>
        <charset val="1"/>
      </rPr>
      <t xml:space="preserve">7</t>
    </r>
    <r>
      <rPr>
        <sz val="10"/>
        <rFont val="Noto Sans CJK SC"/>
        <family val="2"/>
      </rPr>
      <t xml:space="preserve">日間経口であり、代替レジメンとしてアジスロマイシン</t>
    </r>
    <r>
      <rPr>
        <sz val="10"/>
        <rFont val="Arial"/>
        <family val="0"/>
        <charset val="1"/>
      </rPr>
      <t xml:space="preserve">1g</t>
    </r>
    <r>
      <rPr>
        <sz val="10"/>
        <rFont val="Noto Sans CJK SC"/>
        <family val="2"/>
      </rPr>
      <t xml:space="preserve">単回経口とレボフロキサシン</t>
    </r>
    <r>
      <rPr>
        <sz val="10"/>
        <rFont val="Arial"/>
        <family val="0"/>
        <charset val="1"/>
      </rPr>
      <t xml:space="preserve">500mg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t>
    </r>
    <r>
      <rPr>
        <sz val="10"/>
        <rFont val="Arial"/>
        <family val="0"/>
        <charset val="1"/>
      </rPr>
      <t xml:space="preserve">7</t>
    </r>
    <r>
      <rPr>
        <sz val="10"/>
        <rFont val="Noto Sans CJK SC"/>
        <family val="2"/>
      </rPr>
      <t xml:space="preserve">日間経口が挙げられている。</t>
    </r>
  </si>
  <si>
    <r>
      <rPr>
        <sz val="10"/>
        <rFont val="Noto Sans CJK SC"/>
        <family val="2"/>
      </rPr>
      <t xml:space="preserve">医学各論 Ⅷ</t>
    </r>
    <r>
      <rPr>
        <sz val="10"/>
        <rFont val="Arial"/>
        <family val="0"/>
        <charset val="1"/>
      </rPr>
      <t xml:space="preserve">-5-D-②</t>
    </r>
    <r>
      <rPr>
        <sz val="10"/>
        <rFont val="Noto Sans CJK SC"/>
        <family val="2"/>
      </rPr>
      <t xml:space="preserve">（非淋菌性尿道炎、</t>
    </r>
    <r>
      <rPr>
        <sz val="10"/>
        <rFont val="Arial"/>
        <family val="0"/>
        <charset val="1"/>
      </rPr>
      <t xml:space="preserve">a</t>
    </r>
    <r>
      <rPr>
        <sz val="10"/>
        <rFont val="Noto Sans CJK SC"/>
        <family val="2"/>
      </rPr>
      <t xml:space="preserve">）；医学各論 Ⅻ</t>
    </r>
    <r>
      <rPr>
        <sz val="10"/>
        <rFont val="Arial"/>
        <family val="0"/>
        <charset val="1"/>
      </rPr>
      <t xml:space="preserve">-2-A-②</t>
    </r>
    <r>
      <rPr>
        <sz val="10"/>
        <rFont val="Noto Sans CJK SC"/>
        <family val="2"/>
      </rPr>
      <t xml:space="preserve">（性器クラミジア感染症、</t>
    </r>
    <r>
      <rPr>
        <sz val="10"/>
        <rFont val="Arial"/>
        <family val="0"/>
        <charset val="1"/>
      </rPr>
      <t xml:space="preserve">a</t>
    </r>
    <r>
      <rPr>
        <sz val="10"/>
        <rFont val="Noto Sans CJK SC"/>
        <family val="2"/>
      </rPr>
      <t xml:space="preserve">）</t>
    </r>
  </si>
  <si>
    <t xml:space="preserve">薬剤（ドキシサイクリン、アジスロマイシン、レボフロキサシン）を含むカードである。本カードは米国の推奨であり、日本の推奨とは異なる場合がある。各薬剤の国内の承認・保険適用の状況は、本調査では未確認である。</t>
  </si>
  <si>
    <t xml:space="preserve">UR-021</t>
  </si>
  <si>
    <t xml:space="preserve">性器ヘルペス</t>
  </si>
  <si>
    <r>
      <rPr>
        <sz val="10"/>
        <rFont val="Noto Sans CJK SC"/>
        <family val="2"/>
      </rPr>
      <t xml:space="preserve">性器ヘルペスの初発例は全例が抗ウイルス薬による治療の対象であり、米国</t>
    </r>
    <r>
      <rPr>
        <sz val="10"/>
        <rFont val="Arial"/>
        <family val="0"/>
        <charset val="1"/>
      </rPr>
      <t xml:space="preserve">CDC</t>
    </r>
    <r>
      <rPr>
        <sz val="10"/>
        <rFont val="Noto Sans CJK SC"/>
        <family val="2"/>
      </rPr>
      <t xml:space="preserve">の性感染症治療ガイドライン</t>
    </r>
    <r>
      <rPr>
        <sz val="10"/>
        <rFont val="Arial"/>
        <family val="0"/>
        <charset val="1"/>
      </rPr>
      <t xml:space="preserve">2021</t>
    </r>
    <r>
      <rPr>
        <sz val="10"/>
        <rFont val="Noto Sans CJK SC"/>
        <family val="2"/>
      </rPr>
      <t xml:space="preserve">年版の推奨は、アシクロビル</t>
    </r>
    <r>
      <rPr>
        <sz val="10"/>
        <rFont val="Arial"/>
        <family val="0"/>
        <charset val="1"/>
      </rPr>
      <t xml:space="preserve">400mg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3</t>
    </r>
    <r>
      <rPr>
        <sz val="10"/>
        <rFont val="Noto Sans CJK SC"/>
        <family val="2"/>
      </rPr>
      <t xml:space="preserve">回</t>
    </r>
    <r>
      <rPr>
        <sz val="10"/>
        <rFont val="Arial"/>
        <family val="0"/>
        <charset val="1"/>
      </rPr>
      <t xml:space="preserve">7</t>
    </r>
    <r>
      <rPr>
        <sz val="10"/>
        <rFont val="Noto Sans CJK SC"/>
        <family val="2"/>
      </rPr>
      <t xml:space="preserve">〜</t>
    </r>
    <r>
      <rPr>
        <sz val="10"/>
        <rFont val="Arial"/>
        <family val="0"/>
        <charset val="1"/>
      </rPr>
      <t xml:space="preserve">10</t>
    </r>
    <r>
      <rPr>
        <sz val="10"/>
        <rFont val="Noto Sans CJK SC"/>
        <family val="2"/>
      </rPr>
      <t xml:space="preserve">日間、ファムシクロビル</t>
    </r>
    <r>
      <rPr>
        <sz val="10"/>
        <rFont val="Arial"/>
        <family val="0"/>
        <charset val="1"/>
      </rPr>
      <t xml:space="preserve">250mg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3</t>
    </r>
    <r>
      <rPr>
        <sz val="10"/>
        <rFont val="Noto Sans CJK SC"/>
        <family val="2"/>
      </rPr>
      <t xml:space="preserve">回</t>
    </r>
    <r>
      <rPr>
        <sz val="10"/>
        <rFont val="Arial"/>
        <family val="0"/>
        <charset val="1"/>
      </rPr>
      <t xml:space="preserve">7</t>
    </r>
    <r>
      <rPr>
        <sz val="10"/>
        <rFont val="Noto Sans CJK SC"/>
        <family val="2"/>
      </rPr>
      <t xml:space="preserve">〜</t>
    </r>
    <r>
      <rPr>
        <sz val="10"/>
        <rFont val="Arial"/>
        <family val="0"/>
        <charset val="1"/>
      </rPr>
      <t xml:space="preserve">10</t>
    </r>
    <r>
      <rPr>
        <sz val="10"/>
        <rFont val="Noto Sans CJK SC"/>
        <family val="2"/>
      </rPr>
      <t xml:space="preserve">日間、バラシクロビル</t>
    </r>
    <r>
      <rPr>
        <sz val="10"/>
        <rFont val="Arial"/>
        <family val="0"/>
        <charset val="1"/>
      </rPr>
      <t xml:space="preserve">1g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t>
    </r>
    <r>
      <rPr>
        <sz val="10"/>
        <rFont val="Arial"/>
        <family val="0"/>
        <charset val="1"/>
      </rPr>
      <t xml:space="preserve">7</t>
    </r>
    <r>
      <rPr>
        <sz val="10"/>
        <rFont val="Noto Sans CJK SC"/>
        <family val="2"/>
      </rPr>
      <t xml:space="preserve">〜</t>
    </r>
    <r>
      <rPr>
        <sz val="10"/>
        <rFont val="Arial"/>
        <family val="0"/>
        <charset val="1"/>
      </rPr>
      <t xml:space="preserve">10</t>
    </r>
    <r>
      <rPr>
        <sz val="10"/>
        <rFont val="Noto Sans CJK SC"/>
        <family val="2"/>
      </rPr>
      <t xml:space="preserve">日間のいずれかの経口投与で、</t>
    </r>
    <r>
      <rPr>
        <sz val="10"/>
        <rFont val="Arial"/>
        <family val="0"/>
        <charset val="1"/>
      </rPr>
      <t xml:space="preserve">10</t>
    </r>
    <r>
      <rPr>
        <sz val="10"/>
        <rFont val="Noto Sans CJK SC"/>
        <family val="2"/>
      </rPr>
      <t xml:space="preserve">日間で治癒が不完全な場合は治療を延長する。抗ウイルス薬の外用は効果が乏しく勧められない。</t>
    </r>
  </si>
  <si>
    <r>
      <rPr>
        <sz val="10"/>
        <rFont val="Noto Sans CJK SC"/>
        <family val="2"/>
      </rPr>
      <t xml:space="preserve">医学各論 Ⅷ</t>
    </r>
    <r>
      <rPr>
        <sz val="10"/>
        <rFont val="Arial"/>
        <family val="0"/>
        <charset val="1"/>
      </rPr>
      <t xml:space="preserve">-5-D-③</t>
    </r>
    <r>
      <rPr>
        <sz val="10"/>
        <rFont val="Noto Sans CJK SC"/>
        <family val="2"/>
      </rPr>
      <t xml:space="preserve">（性器ヘルペス、</t>
    </r>
    <r>
      <rPr>
        <sz val="10"/>
        <rFont val="Arial"/>
        <family val="0"/>
        <charset val="1"/>
      </rPr>
      <t xml:space="preserve">a</t>
    </r>
    <r>
      <rPr>
        <sz val="10"/>
        <rFont val="Noto Sans CJK SC"/>
        <family val="2"/>
      </rPr>
      <t xml:space="preserve">）</t>
    </r>
  </si>
  <si>
    <t xml:space="preserve">薬剤（アシクロビル、ファムシクロビル、バラシクロビル）を含むカードである。本カードは米国の推奨であり、日本の用法・用量とは異なる場合がある。各薬剤の国内の承認・保険適用の状況は、本調査では未確認である。</t>
  </si>
  <si>
    <t xml:space="preserve">UR-022</t>
  </si>
  <si>
    <t xml:space="preserve">尖圭コンジローマ</t>
  </si>
  <si>
    <r>
      <rPr>
        <sz val="10"/>
        <rFont val="Noto Sans CJK SC"/>
        <family val="2"/>
      </rPr>
      <t xml:space="preserve">尖圭コンジローマ（外性器・肛門周囲の疣贅）の治療は、患者自身が塗布するイミキモドクリーム、ポドフィロックス</t>
    </r>
    <r>
      <rPr>
        <sz val="10"/>
        <rFont val="Arial"/>
        <family val="0"/>
        <charset val="1"/>
      </rPr>
      <t xml:space="preserve">0.5%</t>
    </r>
    <r>
      <rPr>
        <sz val="10"/>
        <rFont val="Noto Sans CJK SC"/>
        <family val="2"/>
      </rPr>
      <t xml:space="preserve">液・ゲル、シネカテキン</t>
    </r>
    <r>
      <rPr>
        <sz val="10"/>
        <rFont val="Arial"/>
        <family val="0"/>
        <charset val="1"/>
      </rPr>
      <t xml:space="preserve">15%</t>
    </r>
    <r>
      <rPr>
        <sz val="10"/>
        <rFont val="Noto Sans CJK SC"/>
        <family val="2"/>
      </rPr>
      <t xml:space="preserve">軟膏と、医療者が行う液体窒素による凍結療法、外科的切除、トリクロロ酢酸またはビクロロ酢酸</t>
    </r>
    <r>
      <rPr>
        <sz val="10"/>
        <rFont val="Arial"/>
        <family val="0"/>
        <charset val="1"/>
      </rPr>
      <t xml:space="preserve">80</t>
    </r>
    <r>
      <rPr>
        <sz val="10"/>
        <rFont val="Noto Sans CJK SC"/>
        <family val="2"/>
      </rPr>
      <t xml:space="preserve">〜</t>
    </r>
    <r>
      <rPr>
        <sz val="10"/>
        <rFont val="Arial"/>
        <family val="0"/>
        <charset val="1"/>
      </rPr>
      <t xml:space="preserve">90%</t>
    </r>
    <r>
      <rPr>
        <sz val="10"/>
        <rFont val="Noto Sans CJK SC"/>
        <family val="2"/>
      </rPr>
      <t xml:space="preserve">の塗布に分けられる。イミキモド</t>
    </r>
    <r>
      <rPr>
        <sz val="10"/>
        <rFont val="Arial"/>
        <family val="0"/>
        <charset val="1"/>
      </rPr>
      <t xml:space="preserve">5%</t>
    </r>
    <r>
      <rPr>
        <sz val="10"/>
        <rFont val="Noto Sans CJK SC"/>
        <family val="2"/>
      </rPr>
      <t xml:space="preserve">クリームは就寝前に週</t>
    </r>
    <r>
      <rPr>
        <sz val="10"/>
        <rFont val="Arial"/>
        <family val="0"/>
        <charset val="1"/>
      </rPr>
      <t xml:space="preserve">3</t>
    </r>
    <r>
      <rPr>
        <sz val="10"/>
        <rFont val="Noto Sans CJK SC"/>
        <family val="2"/>
      </rPr>
      <t xml:space="preserve">回、最長</t>
    </r>
    <r>
      <rPr>
        <sz val="10"/>
        <rFont val="Arial"/>
        <family val="0"/>
        <charset val="1"/>
      </rPr>
      <t xml:space="preserve">16</t>
    </r>
    <r>
      <rPr>
        <sz val="10"/>
        <rFont val="Noto Sans CJK SC"/>
        <family val="2"/>
      </rPr>
      <t xml:space="preserve">週間塗布する。</t>
    </r>
  </si>
  <si>
    <r>
      <rPr>
        <sz val="10"/>
        <rFont val="Noto Sans CJK SC"/>
        <family val="2"/>
      </rPr>
      <t xml:space="preserve">医学各論 Ⅷ</t>
    </r>
    <r>
      <rPr>
        <sz val="10"/>
        <rFont val="Arial"/>
        <family val="0"/>
        <charset val="1"/>
      </rPr>
      <t xml:space="preserve">-5-D-④</t>
    </r>
    <r>
      <rPr>
        <sz val="10"/>
        <rFont val="Noto Sans CJK SC"/>
        <family val="2"/>
      </rPr>
      <t xml:space="preserve">（尖圭コンジローマ、</t>
    </r>
    <r>
      <rPr>
        <sz val="10"/>
        <rFont val="Arial"/>
        <family val="0"/>
        <charset val="1"/>
      </rPr>
      <t xml:space="preserve">b</t>
    </r>
    <r>
      <rPr>
        <sz val="10"/>
        <rFont val="Noto Sans CJK SC"/>
        <family val="2"/>
      </rPr>
      <t xml:space="preserve">）</t>
    </r>
  </si>
  <si>
    <t xml:space="preserve">薬剤（イミキモド、ポドフィロックス、シネカテキン）を含むカードである。本カードは米国の推奨であり、日本で使用可能な薬剤や適応は異なる場合がある。各薬剤の国内の承認・保険適用の状況は、本調査では未確認である。</t>
  </si>
  <si>
    <t xml:space="preserve">UR-023</t>
  </si>
  <si>
    <t xml:space="preserve">重複腎盂尿管</t>
  </si>
  <si>
    <r>
      <rPr>
        <sz val="10"/>
        <rFont val="Noto Sans CJK SC"/>
        <family val="2"/>
      </rPr>
      <t xml:space="preserve">重複腎盂尿管のうち完全重複では、腎盂腎杯系と尿管がそれぞれ</t>
    </r>
    <r>
      <rPr>
        <sz val="10"/>
        <rFont val="Arial"/>
        <family val="0"/>
        <charset val="1"/>
      </rPr>
      <t xml:space="preserve">2</t>
    </r>
    <r>
      <rPr>
        <sz val="10"/>
        <rFont val="Noto Sans CJK SC"/>
        <family val="2"/>
      </rPr>
      <t xml:space="preserve">つに分かれ、尿管の開口位置には</t>
    </r>
    <r>
      <rPr>
        <sz val="10"/>
        <rFont val="Arial"/>
        <family val="0"/>
        <charset val="1"/>
      </rPr>
      <t xml:space="preserve">Weigert-Meyer</t>
    </r>
    <r>
      <rPr>
        <sz val="10"/>
        <rFont val="Noto Sans CJK SC"/>
        <family val="2"/>
      </rPr>
      <t xml:space="preserve">の法則が</t>
    </r>
    <r>
      <rPr>
        <sz val="10"/>
        <rFont val="Arial"/>
        <family val="0"/>
        <charset val="1"/>
      </rPr>
      <t xml:space="preserve">90%</t>
    </r>
    <r>
      <rPr>
        <sz val="10"/>
        <rFont val="Noto Sans CJK SC"/>
        <family val="2"/>
      </rPr>
      <t xml:space="preserve">を超える例で当てはまる。トルコの単施設で</t>
    </r>
    <r>
      <rPr>
        <sz val="10"/>
        <rFont val="Arial"/>
        <family val="0"/>
        <charset val="1"/>
      </rPr>
      <t xml:space="preserve">2010</t>
    </r>
    <r>
      <rPr>
        <sz val="10"/>
        <rFont val="Noto Sans CJK SC"/>
        <family val="2"/>
      </rPr>
      <t xml:space="preserve">年から</t>
    </r>
    <r>
      <rPr>
        <sz val="10"/>
        <rFont val="Arial"/>
        <family val="0"/>
        <charset val="1"/>
      </rPr>
      <t xml:space="preserve">2021</t>
    </r>
    <r>
      <rPr>
        <sz val="10"/>
        <rFont val="Noto Sans CJK SC"/>
        <family val="2"/>
      </rPr>
      <t xml:space="preserve">年に診療した小児</t>
    </r>
    <r>
      <rPr>
        <sz val="10"/>
        <rFont val="Arial"/>
        <family val="0"/>
        <charset val="1"/>
      </rPr>
      <t xml:space="preserve">239</t>
    </r>
    <r>
      <rPr>
        <sz val="10"/>
        <rFont val="Noto Sans CJK SC"/>
        <family val="2"/>
      </rPr>
      <t xml:space="preserve">例では、女児が</t>
    </r>
    <r>
      <rPr>
        <sz val="10"/>
        <rFont val="Arial"/>
        <family val="0"/>
        <charset val="1"/>
      </rPr>
      <t xml:space="preserve">143</t>
    </r>
    <r>
      <rPr>
        <sz val="10"/>
        <rFont val="Noto Sans CJK SC"/>
        <family val="2"/>
      </rPr>
      <t xml:space="preserve">例（</t>
    </r>
    <r>
      <rPr>
        <sz val="10"/>
        <rFont val="Arial"/>
        <family val="0"/>
        <charset val="1"/>
      </rPr>
      <t xml:space="preserve">60%</t>
    </r>
    <r>
      <rPr>
        <sz val="10"/>
        <rFont val="Noto Sans CJK SC"/>
        <family val="2"/>
      </rPr>
      <t xml:space="preserve">）、両側性が</t>
    </r>
    <r>
      <rPr>
        <sz val="10"/>
        <rFont val="Arial"/>
        <family val="0"/>
        <charset val="1"/>
      </rPr>
      <t xml:space="preserve">22</t>
    </r>
    <r>
      <rPr>
        <sz val="10"/>
        <rFont val="Noto Sans CJK SC"/>
        <family val="2"/>
      </rPr>
      <t xml:space="preserve">例（</t>
    </r>
    <r>
      <rPr>
        <sz val="10"/>
        <rFont val="Arial"/>
        <family val="0"/>
        <charset val="1"/>
      </rPr>
      <t xml:space="preserve">9.2%</t>
    </r>
    <r>
      <rPr>
        <sz val="10"/>
        <rFont val="Noto Sans CJK SC"/>
        <family val="2"/>
      </rPr>
      <t xml:space="preserve">）で、受診の契機で最も多かったのは尿路感染の</t>
    </r>
    <r>
      <rPr>
        <sz val="10"/>
        <rFont val="Arial"/>
        <family val="0"/>
        <charset val="1"/>
      </rPr>
      <t xml:space="preserve">85</t>
    </r>
    <r>
      <rPr>
        <sz val="10"/>
        <rFont val="Noto Sans CJK SC"/>
        <family val="2"/>
      </rPr>
      <t xml:space="preserve">例（</t>
    </r>
    <r>
      <rPr>
        <sz val="10"/>
        <rFont val="Arial"/>
        <family val="0"/>
        <charset val="1"/>
      </rPr>
      <t xml:space="preserve">35.6%</t>
    </r>
    <r>
      <rPr>
        <sz val="10"/>
        <rFont val="Noto Sans CJK SC"/>
        <family val="2"/>
      </rPr>
      <t xml:space="preserve">）であり、合併異常として胎児期水腎症</t>
    </r>
    <r>
      <rPr>
        <sz val="10"/>
        <rFont val="Arial"/>
        <family val="0"/>
        <charset val="1"/>
      </rPr>
      <t xml:space="preserve">23</t>
    </r>
    <r>
      <rPr>
        <sz val="10"/>
        <rFont val="Noto Sans CJK SC"/>
        <family val="2"/>
      </rPr>
      <t xml:space="preserve">例（</t>
    </r>
    <r>
      <rPr>
        <sz val="10"/>
        <rFont val="Arial"/>
        <family val="0"/>
        <charset val="1"/>
      </rPr>
      <t xml:space="preserve">9.6%</t>
    </r>
    <r>
      <rPr>
        <sz val="10"/>
        <rFont val="Noto Sans CJK SC"/>
        <family val="2"/>
      </rPr>
      <t xml:space="preserve">）、膀胱尿管逆流</t>
    </r>
    <r>
      <rPr>
        <sz val="10"/>
        <rFont val="Arial"/>
        <family val="0"/>
        <charset val="1"/>
      </rPr>
      <t xml:space="preserve">13</t>
    </r>
    <r>
      <rPr>
        <sz val="10"/>
        <rFont val="Noto Sans CJK SC"/>
        <family val="2"/>
      </rPr>
      <t xml:space="preserve">例（</t>
    </r>
    <r>
      <rPr>
        <sz val="10"/>
        <rFont val="Arial"/>
        <family val="0"/>
        <charset val="1"/>
      </rPr>
      <t xml:space="preserve">5.4%</t>
    </r>
    <r>
      <rPr>
        <sz val="10"/>
        <rFont val="Noto Sans CJK SC"/>
        <family val="2"/>
      </rPr>
      <t xml:space="preserve">）、尿管瘤</t>
    </r>
    <r>
      <rPr>
        <sz val="10"/>
        <rFont val="Arial"/>
        <family val="0"/>
        <charset val="1"/>
      </rPr>
      <t xml:space="preserve">10</t>
    </r>
    <r>
      <rPr>
        <sz val="10"/>
        <rFont val="Noto Sans CJK SC"/>
        <family val="2"/>
      </rPr>
      <t xml:space="preserve">例（</t>
    </r>
    <r>
      <rPr>
        <sz val="10"/>
        <rFont val="Arial"/>
        <family val="0"/>
        <charset val="1"/>
      </rPr>
      <t xml:space="preserve">4.2%</t>
    </r>
    <r>
      <rPr>
        <sz val="10"/>
        <rFont val="Noto Sans CJK SC"/>
        <family val="2"/>
      </rPr>
      <t xml:space="preserve">）がみられた。</t>
    </r>
  </si>
  <si>
    <t xml:space="preserve">トルコ</t>
  </si>
  <si>
    <r>
      <rPr>
        <sz val="10"/>
        <rFont val="Noto Sans CJK SC"/>
        <family val="2"/>
      </rPr>
      <t xml:space="preserve">医学各論 Ⅷ</t>
    </r>
    <r>
      <rPr>
        <sz val="10"/>
        <rFont val="Arial"/>
        <family val="0"/>
        <charset val="1"/>
      </rPr>
      <t xml:space="preserve">-10-A-①</t>
    </r>
    <r>
      <rPr>
        <sz val="10"/>
        <rFont val="Noto Sans CJK SC"/>
        <family val="2"/>
      </rPr>
      <t xml:space="preserve">（重複腎盂尿管、</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</si>
  <si>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TBL-01-00-429 (id: JlvnmHg)</t>
    </r>
  </si>
  <si>
    <t xml:space="preserve">SRC-708</t>
  </si>
  <si>
    <t xml:space="preserve">Yener S, Pehlivanoğlu C, Akıs Yıldız Z, Ilce HT, Ilce Z. Duplex Kidney Anomalies and Associated Pathologies in Children: A Single-Center Retrospective Review. Cureus. 2022;14(6):e25777</t>
  </si>
  <si>
    <t xml:space="preserve">10.7759/cureus.25777</t>
  </si>
  <si>
    <t xml:space="preserve">35812643</t>
  </si>
  <si>
    <r>
      <rPr>
        <sz val="10"/>
        <rFont val="Noto Sans CJK SC"/>
        <family val="2"/>
      </rPr>
      <t xml:space="preserve">数値はトルコの単施設の後方視的検討の本文から読み取ったものであり、受診した小児に限られるため、一般集団での頻度とは異なる。</t>
    </r>
    <r>
      <rPr>
        <sz val="10"/>
        <rFont val="Arial"/>
        <family val="0"/>
        <charset val="1"/>
      </rPr>
      <t xml:space="preserve">Weigert-Meyer</t>
    </r>
    <r>
      <rPr>
        <sz val="10"/>
        <rFont val="Noto Sans CJK SC"/>
        <family val="2"/>
      </rPr>
      <t xml:space="preserve">の法則の割合は同論文の総説的記載に基づく。</t>
    </r>
  </si>
  <si>
    <t xml:space="preserve">UR-024</t>
  </si>
  <si>
    <t xml:space="preserve">異所性尿管開口</t>
  </si>
  <si>
    <r>
      <rPr>
        <sz val="10"/>
        <rFont val="Noto Sans CJK SC"/>
        <family val="2"/>
      </rPr>
      <t xml:space="preserve">女児の異所性尿管開口では、完全重複尿管の上極尿管が膀胱より遠位に開口するため、通常の排尿ができるにもかかわらず持続的に尿が滴る失禁が典型的な症状となる。オーストラリアの単施設で</t>
    </r>
    <r>
      <rPr>
        <sz val="10"/>
        <rFont val="Arial"/>
        <family val="0"/>
        <charset val="1"/>
      </rPr>
      <t xml:space="preserve">15</t>
    </r>
    <r>
      <rPr>
        <sz val="10"/>
        <rFont val="Noto Sans CJK SC"/>
        <family val="2"/>
      </rPr>
      <t xml:space="preserve">年間に経験した女児</t>
    </r>
    <r>
      <rPr>
        <sz val="10"/>
        <rFont val="Arial"/>
        <family val="0"/>
        <charset val="1"/>
      </rPr>
      <t xml:space="preserve">22</t>
    </r>
    <r>
      <rPr>
        <sz val="10"/>
        <rFont val="Noto Sans CJK SC"/>
        <family val="2"/>
      </rPr>
      <t xml:space="preserve">例（うち両側</t>
    </r>
    <r>
      <rPr>
        <sz val="10"/>
        <rFont val="Arial"/>
        <family val="0"/>
        <charset val="1"/>
      </rPr>
      <t xml:space="preserve">2</t>
    </r>
    <r>
      <rPr>
        <sz val="10"/>
        <rFont val="Noto Sans CJK SC"/>
        <family val="2"/>
      </rPr>
      <t xml:space="preserve">例）ではこの滴状の失禁が最も多い症状で、超音波検査が診断に有用であり、治療は</t>
    </r>
    <r>
      <rPr>
        <sz val="10"/>
        <rFont val="Arial"/>
        <family val="0"/>
        <charset val="1"/>
      </rPr>
      <t xml:space="preserve">21</t>
    </r>
    <r>
      <rPr>
        <sz val="10"/>
        <rFont val="Noto Sans CJK SC"/>
        <family val="2"/>
      </rPr>
      <t xml:space="preserve">腎で上極の半腎切除、</t>
    </r>
    <r>
      <rPr>
        <sz val="10"/>
        <rFont val="Arial"/>
        <family val="0"/>
        <charset val="1"/>
      </rPr>
      <t xml:space="preserve">3</t>
    </r>
    <r>
      <rPr>
        <sz val="10"/>
        <rFont val="Noto Sans CJK SC"/>
        <family val="2"/>
      </rPr>
      <t xml:space="preserve">腎で尿管腎盂吻合が行われ、全例で滴状の失禁が消失した。</t>
    </r>
  </si>
  <si>
    <t xml:space="preserve">オーストラリア</t>
  </si>
  <si>
    <r>
      <rPr>
        <sz val="10"/>
        <rFont val="Noto Sans CJK SC"/>
        <family val="2"/>
      </rPr>
      <t xml:space="preserve">医学各論 Ⅷ</t>
    </r>
    <r>
      <rPr>
        <sz val="10"/>
        <rFont val="Arial"/>
        <family val="0"/>
        <charset val="1"/>
      </rPr>
      <t xml:space="preserve">-10-A-②</t>
    </r>
    <r>
      <rPr>
        <sz val="10"/>
        <rFont val="Noto Sans CJK SC"/>
        <family val="2"/>
      </rPr>
      <t xml:space="preserve">（異所性尿管開口、</t>
    </r>
    <r>
      <rPr>
        <sz val="10"/>
        <rFont val="Arial"/>
        <family val="0"/>
        <charset val="1"/>
      </rPr>
      <t xml:space="preserve">a</t>
    </r>
    <r>
      <rPr>
        <sz val="10"/>
        <rFont val="Noto Sans CJK SC"/>
        <family val="2"/>
      </rPr>
      <t xml:space="preserve">）</t>
    </r>
  </si>
  <si>
    <t xml:space="preserve">SRC-709</t>
  </si>
  <si>
    <t xml:space="preserve">Ahmed S, Morris LL, Byard RW. Ectopic ureter with complete ureteric duplication in the female child. J Pediatr Surg. 1992;27(11):1455-1460</t>
  </si>
  <si>
    <t xml:space="preserve">10.1016/0022-3468(92)90199-h</t>
  </si>
  <si>
    <t xml:space="preserve">1479509</t>
  </si>
  <si>
    <r>
      <rPr>
        <sz val="10"/>
        <rFont val="Arial"/>
        <family val="0"/>
        <charset val="1"/>
      </rPr>
      <t xml:space="preserve">1992</t>
    </r>
    <r>
      <rPr>
        <sz val="10"/>
        <rFont val="Noto Sans CJK SC"/>
        <family val="2"/>
      </rPr>
      <t xml:space="preserve">年の単施設症例集積の抄録で確認した範囲であり、現在の画像診断や術式の実情とは異なる場合がある。出典のライセンス表示は確認できなかった。</t>
    </r>
  </si>
  <si>
    <t xml:space="preserve">UR-025</t>
  </si>
  <si>
    <t xml:space="preserve">膀胱瘤</t>
  </si>
  <si>
    <r>
      <rPr>
        <sz val="10"/>
        <rFont val="Noto Sans CJK SC"/>
        <family val="2"/>
      </rPr>
      <t xml:space="preserve">膀胱瘤は骨盤臓器脱における前腟壁脱の一形態である。米国の産婦人科の診療指針によれば、米国女性が骨盤臓器脱の手術を受ける生涯リスクは</t>
    </r>
    <r>
      <rPr>
        <sz val="10"/>
        <rFont val="Arial"/>
        <family val="0"/>
        <charset val="1"/>
      </rPr>
      <t xml:space="preserve">13%</t>
    </r>
    <r>
      <rPr>
        <sz val="10"/>
        <rFont val="Noto Sans CJK SC"/>
        <family val="2"/>
      </rPr>
      <t xml:space="preserve">で、症状のピークは</t>
    </r>
    <r>
      <rPr>
        <sz val="10"/>
        <rFont val="Arial"/>
        <family val="0"/>
        <charset val="1"/>
      </rPr>
      <t xml:space="preserve">70</t>
    </r>
    <r>
      <rPr>
        <sz val="10"/>
        <rFont val="Noto Sans CJK SC"/>
        <family val="2"/>
      </rPr>
      <t xml:space="preserve">〜</t>
    </r>
    <r>
      <rPr>
        <sz val="10"/>
        <rFont val="Arial"/>
        <family val="0"/>
        <charset val="1"/>
      </rPr>
      <t xml:space="preserve">79</t>
    </r>
    <r>
      <rPr>
        <sz val="10"/>
        <rFont val="Noto Sans CJK SC"/>
        <family val="2"/>
      </rPr>
      <t xml:space="preserve">歳にみられ、骨盤臓器脱のある女性の数は</t>
    </r>
    <r>
      <rPr>
        <sz val="10"/>
        <rFont val="Arial"/>
        <family val="0"/>
        <charset val="1"/>
      </rPr>
      <t xml:space="preserve">2050</t>
    </r>
    <r>
      <rPr>
        <sz val="10"/>
        <rFont val="Noto Sans CJK SC"/>
        <family val="2"/>
      </rPr>
      <t xml:space="preserve">年までに約</t>
    </r>
    <r>
      <rPr>
        <sz val="10"/>
        <rFont val="Arial"/>
        <family val="0"/>
        <charset val="1"/>
      </rPr>
      <t xml:space="preserve">50%</t>
    </r>
    <r>
      <rPr>
        <sz val="10"/>
        <rFont val="Noto Sans CJK SC"/>
        <family val="2"/>
      </rPr>
      <t xml:space="preserve">増加すると予測されている。</t>
    </r>
  </si>
  <si>
    <r>
      <rPr>
        <sz val="10"/>
        <rFont val="Noto Sans CJK SC"/>
        <family val="2"/>
      </rPr>
      <t xml:space="preserve">医学各論 Ⅷ</t>
    </r>
    <r>
      <rPr>
        <sz val="10"/>
        <rFont val="Arial"/>
        <family val="0"/>
        <charset val="1"/>
      </rPr>
      <t xml:space="preserve">-10-A-③</t>
    </r>
    <r>
      <rPr>
        <sz val="10"/>
        <rFont val="Noto Sans CJK SC"/>
        <family val="2"/>
      </rPr>
      <t xml:space="preserve">（膀胱瘤、</t>
    </r>
    <r>
      <rPr>
        <sz val="10"/>
        <rFont val="Arial"/>
        <family val="0"/>
        <charset val="1"/>
      </rPr>
      <t xml:space="preserve">a</t>
    </r>
    <r>
      <rPr>
        <sz val="10"/>
        <rFont val="Noto Sans CJK SC"/>
        <family val="2"/>
      </rPr>
      <t xml:space="preserve">）</t>
    </r>
  </si>
  <si>
    <t xml:space="preserve">SRC-710</t>
  </si>
  <si>
    <t xml:space="preserve">American College of Obstetricians and Gynecologists. Pelvic Organ Prolapse: ACOG Practice Bulletin, Number 214. Obstet Gynecol. 2019;134(5):e126-e142</t>
  </si>
  <si>
    <t xml:space="preserve">10.1097/AOG.0000000000003519</t>
  </si>
  <si>
    <t xml:space="preserve">31651832</t>
  </si>
  <si>
    <t xml:space="preserve">数値は同指針の抄録で確認した米国の疫学であり、日本の頻度や診療実態とは異なる場合がある。膀胱瘤の病期分類や術式の詳細は本文で確認できなかったため、本カードには含めていない。</t>
  </si>
  <si>
    <t xml:space="preserve">UR-026</t>
  </si>
  <si>
    <t xml:space="preserve">単純性腎嚢胞</t>
  </si>
  <si>
    <r>
      <rPr>
        <sz val="10"/>
        <rFont val="Noto Sans CJK SC"/>
        <family val="2"/>
      </rPr>
      <t xml:space="preserve">単純性腎嚢胞は加齢とともに頻度が増える。日本の健診受診者</t>
    </r>
    <r>
      <rPr>
        <sz val="10"/>
        <rFont val="Arial"/>
        <family val="0"/>
        <charset val="1"/>
      </rPr>
      <t xml:space="preserve">14,314</t>
    </r>
    <r>
      <rPr>
        <sz val="10"/>
        <rFont val="Noto Sans CJK SC"/>
        <family val="2"/>
      </rPr>
      <t xml:space="preserve">人を対象とした調査では、</t>
    </r>
    <r>
      <rPr>
        <sz val="10"/>
        <rFont val="Arial"/>
        <family val="0"/>
        <charset val="1"/>
      </rPr>
      <t xml:space="preserve">1,700</t>
    </r>
    <r>
      <rPr>
        <sz val="10"/>
        <rFont val="Noto Sans CJK SC"/>
        <family val="2"/>
      </rPr>
      <t xml:space="preserve">人（</t>
    </r>
    <r>
      <rPr>
        <sz val="10"/>
        <rFont val="Arial"/>
        <family val="0"/>
        <charset val="1"/>
      </rPr>
      <t xml:space="preserve">11.9%</t>
    </r>
    <r>
      <rPr>
        <sz val="10"/>
        <rFont val="Noto Sans CJK SC"/>
        <family val="2"/>
      </rPr>
      <t xml:space="preserve">）に少なくとも</t>
    </r>
    <r>
      <rPr>
        <sz val="10"/>
        <rFont val="Arial"/>
        <family val="0"/>
        <charset val="1"/>
      </rPr>
      <t xml:space="preserve">1</t>
    </r>
    <r>
      <rPr>
        <sz val="10"/>
        <rFont val="Noto Sans CJK SC"/>
        <family val="2"/>
      </rPr>
      <t xml:space="preserve">つの嚢胞がみられ、男女比は</t>
    </r>
    <r>
      <rPr>
        <sz val="10"/>
        <rFont val="Arial"/>
        <family val="0"/>
        <charset val="1"/>
      </rPr>
      <t xml:space="preserve">2</t>
    </r>
    <r>
      <rPr>
        <sz val="10"/>
        <rFont val="Noto Sans CJK SC"/>
        <family val="2"/>
      </rPr>
      <t xml:space="preserve">対</t>
    </r>
    <r>
      <rPr>
        <sz val="10"/>
        <rFont val="Arial"/>
        <family val="0"/>
        <charset val="1"/>
      </rPr>
      <t xml:space="preserve">1</t>
    </r>
    <r>
      <rPr>
        <sz val="10"/>
        <rFont val="Noto Sans CJK SC"/>
        <family val="2"/>
      </rPr>
      <t xml:space="preserve">、頻度は</t>
    </r>
    <r>
      <rPr>
        <sz val="10"/>
        <rFont val="Arial"/>
        <family val="0"/>
        <charset val="1"/>
      </rPr>
      <t xml:space="preserve">30</t>
    </r>
    <r>
      <rPr>
        <sz val="10"/>
        <rFont val="Noto Sans CJK SC"/>
        <family val="2"/>
      </rPr>
      <t xml:space="preserve">歳代の</t>
    </r>
    <r>
      <rPr>
        <sz val="10"/>
        <rFont val="Arial"/>
        <family val="0"/>
        <charset val="1"/>
      </rPr>
      <t xml:space="preserve">5.1%</t>
    </r>
    <r>
      <rPr>
        <sz val="10"/>
        <rFont val="Noto Sans CJK SC"/>
        <family val="2"/>
      </rPr>
      <t xml:space="preserve">から</t>
    </r>
    <r>
      <rPr>
        <sz val="10"/>
        <rFont val="Arial"/>
        <family val="0"/>
        <charset val="1"/>
      </rPr>
      <t xml:space="preserve">70</t>
    </r>
    <r>
      <rPr>
        <sz val="10"/>
        <rFont val="Noto Sans CJK SC"/>
        <family val="2"/>
      </rPr>
      <t xml:space="preserve">歳代の</t>
    </r>
    <r>
      <rPr>
        <sz val="10"/>
        <rFont val="Arial"/>
        <family val="0"/>
        <charset val="1"/>
      </rPr>
      <t xml:space="preserve">36.1%</t>
    </r>
    <r>
      <rPr>
        <sz val="10"/>
        <rFont val="Noto Sans CJK SC"/>
        <family val="2"/>
      </rPr>
      <t xml:space="preserve">へ増加した。嚢胞を有する</t>
    </r>
    <r>
      <rPr>
        <sz val="10"/>
        <rFont val="Arial"/>
        <family val="0"/>
        <charset val="1"/>
      </rPr>
      <t xml:space="preserve">45</t>
    </r>
    <r>
      <rPr>
        <sz val="10"/>
        <rFont val="Noto Sans CJK SC"/>
        <family val="2"/>
      </rPr>
      <t xml:space="preserve">人の経過観察（平均</t>
    </r>
    <r>
      <rPr>
        <sz val="10"/>
        <rFont val="Arial"/>
        <family val="0"/>
        <charset val="1"/>
      </rPr>
      <t xml:space="preserve">6</t>
    </r>
    <r>
      <rPr>
        <sz val="10"/>
        <rFont val="Noto Sans CJK SC"/>
        <family val="2"/>
      </rPr>
      <t xml:space="preserve">年）では、嚢胞は年平均</t>
    </r>
    <r>
      <rPr>
        <sz val="10"/>
        <rFont val="Arial"/>
        <family val="0"/>
        <charset val="1"/>
      </rPr>
      <t xml:space="preserve">2.82mm</t>
    </r>
    <r>
      <rPr>
        <sz val="10"/>
        <rFont val="Noto Sans CJK SC"/>
        <family val="2"/>
      </rPr>
      <t xml:space="preserve">（年率</t>
    </r>
    <r>
      <rPr>
        <sz val="10"/>
        <rFont val="Arial"/>
        <family val="0"/>
        <charset val="1"/>
      </rPr>
      <t xml:space="preserve">6.3%</t>
    </r>
    <r>
      <rPr>
        <sz val="10"/>
        <rFont val="Noto Sans CJK SC"/>
        <family val="2"/>
      </rPr>
      <t xml:space="preserve">）増大し、増大速度は</t>
    </r>
    <r>
      <rPr>
        <sz val="10"/>
        <rFont val="Arial"/>
        <family val="0"/>
        <charset val="1"/>
      </rPr>
      <t xml:space="preserve">50</t>
    </r>
    <r>
      <rPr>
        <sz val="10"/>
        <rFont val="Noto Sans CJK SC"/>
        <family val="2"/>
      </rPr>
      <t xml:space="preserve">歳未満（年</t>
    </r>
    <r>
      <rPr>
        <sz val="10"/>
        <rFont val="Arial"/>
        <family val="0"/>
        <charset val="1"/>
      </rPr>
      <t xml:space="preserve">3.94mm</t>
    </r>
    <r>
      <rPr>
        <sz val="10"/>
        <rFont val="Noto Sans CJK SC"/>
        <family val="2"/>
      </rPr>
      <t xml:space="preserve">）の方が</t>
    </r>
    <r>
      <rPr>
        <sz val="10"/>
        <rFont val="Arial"/>
        <family val="0"/>
        <charset val="1"/>
      </rPr>
      <t xml:space="preserve">50</t>
    </r>
    <r>
      <rPr>
        <sz val="10"/>
        <rFont val="Noto Sans CJK SC"/>
        <family val="2"/>
      </rPr>
      <t xml:space="preserve">歳以上（年</t>
    </r>
    <r>
      <rPr>
        <sz val="10"/>
        <rFont val="Arial"/>
        <family val="0"/>
        <charset val="1"/>
      </rPr>
      <t xml:space="preserve">1.84mm</t>
    </r>
    <r>
      <rPr>
        <sz val="10"/>
        <rFont val="Noto Sans CJK SC"/>
        <family val="2"/>
      </rPr>
      <t xml:space="preserve">）より速かった。</t>
    </r>
  </si>
  <si>
    <r>
      <rPr>
        <sz val="10"/>
        <rFont val="Noto Sans CJK SC"/>
        <family val="2"/>
      </rPr>
      <t xml:space="preserve">医学各論 Ⅷ</t>
    </r>
    <r>
      <rPr>
        <sz val="10"/>
        <rFont val="Arial"/>
        <family val="0"/>
        <charset val="1"/>
      </rPr>
      <t xml:space="preserve">-10-A-④</t>
    </r>
    <r>
      <rPr>
        <sz val="10"/>
        <rFont val="Noto Sans CJK SC"/>
        <family val="2"/>
      </rPr>
      <t xml:space="preserve">（単純性腎嚢胞、</t>
    </r>
    <r>
      <rPr>
        <sz val="10"/>
        <rFont val="Arial"/>
        <family val="0"/>
        <charset val="1"/>
      </rPr>
      <t xml:space="preserve">b</t>
    </r>
    <r>
      <rPr>
        <sz val="10"/>
        <rFont val="Noto Sans CJK SC"/>
        <family val="2"/>
      </rPr>
      <t xml:space="preserve">）</t>
    </r>
  </si>
  <si>
    <t xml:space="preserve">SRC-711</t>
  </si>
  <si>
    <t xml:space="preserve">Terada N, Ichioka K, Matsuta Y, Okubo K, Yoshimura K, Arai Y. The natural history of simple renal cysts. J Urol. 2002;167(1):21-23</t>
  </si>
  <si>
    <t xml:space="preserve">10.1016/S0022-5347(05)65373-6</t>
  </si>
  <si>
    <t xml:space="preserve">11743266</t>
  </si>
  <si>
    <r>
      <rPr>
        <sz val="10"/>
        <rFont val="Noto Sans CJK SC"/>
        <family val="2"/>
      </rPr>
      <t xml:space="preserve">数値は</t>
    </r>
    <r>
      <rPr>
        <sz val="10"/>
        <rFont val="Arial"/>
        <family val="0"/>
        <charset val="1"/>
      </rPr>
      <t xml:space="preserve">2002</t>
    </r>
    <r>
      <rPr>
        <sz val="10"/>
        <rFont val="Noto Sans CJK SC"/>
        <family val="2"/>
      </rPr>
      <t xml:space="preserve">年の日本の健診集団の抄録で確認した範囲である。出典のライセンス表示は確認できなかった。</t>
    </r>
  </si>
  <si>
    <t xml:space="preserve">UR-027</t>
  </si>
  <si>
    <t xml:space="preserve">嚢胞腎</t>
  </si>
  <si>
    <r>
      <rPr>
        <sz val="10"/>
        <rFont val="Noto Sans CJK SC"/>
        <family val="2"/>
      </rPr>
      <t xml:space="preserve">常染色体顕性多発性嚢胞腎は最も頻度の高い遺伝性腎疾患で、有病率は</t>
    </r>
    <r>
      <rPr>
        <sz val="10"/>
        <rFont val="Arial"/>
        <family val="0"/>
        <charset val="1"/>
      </rPr>
      <t xml:space="preserve">1,000</t>
    </r>
    <r>
      <rPr>
        <sz val="10"/>
        <rFont val="Noto Sans CJK SC"/>
        <family val="2"/>
      </rPr>
      <t xml:space="preserve">〜</t>
    </r>
    <r>
      <rPr>
        <sz val="10"/>
        <rFont val="Arial"/>
        <family val="0"/>
        <charset val="1"/>
      </rPr>
      <t xml:space="preserve">2,500</t>
    </r>
    <r>
      <rPr>
        <sz val="10"/>
        <rFont val="Noto Sans CJK SC"/>
        <family val="2"/>
      </rPr>
      <t xml:space="preserve">人に</t>
    </r>
    <r>
      <rPr>
        <sz val="10"/>
        <rFont val="Arial"/>
        <family val="0"/>
        <charset val="1"/>
      </rPr>
      <t xml:space="preserve">1</t>
    </r>
    <r>
      <rPr>
        <sz val="10"/>
        <rFont val="Noto Sans CJK SC"/>
        <family val="2"/>
      </rPr>
      <t xml:space="preserve">人と推定され、主に</t>
    </r>
    <r>
      <rPr>
        <sz val="10"/>
        <rFont val="Arial"/>
        <family val="0"/>
        <charset val="1"/>
      </rPr>
      <t xml:space="preserve">PKD1</t>
    </r>
    <r>
      <rPr>
        <sz val="10"/>
        <rFont val="Noto Sans CJK SC"/>
        <family val="2"/>
      </rPr>
      <t xml:space="preserve">遺伝子と</t>
    </r>
    <r>
      <rPr>
        <sz val="10"/>
        <rFont val="Arial"/>
        <family val="0"/>
        <charset val="1"/>
      </rPr>
      <t xml:space="preserve">PKD2</t>
    </r>
    <r>
      <rPr>
        <sz val="10"/>
        <rFont val="Noto Sans CJK SC"/>
        <family val="2"/>
      </rPr>
      <t xml:space="preserve">遺伝子の変異によって生じる。バソプレシン受容体拮抗薬のトルバプタンは、病勢の進行を遅らせる薬として承認されている。</t>
    </r>
  </si>
  <si>
    <r>
      <rPr>
        <sz val="10"/>
        <rFont val="Noto Sans CJK SC"/>
        <family val="2"/>
      </rPr>
      <t xml:space="preserve">医学各論 Ⅷ</t>
    </r>
    <r>
      <rPr>
        <sz val="10"/>
        <rFont val="Arial"/>
        <family val="0"/>
        <charset val="1"/>
      </rPr>
      <t xml:space="preserve">-10-A-⑤</t>
    </r>
    <r>
      <rPr>
        <sz val="10"/>
        <rFont val="Noto Sans CJK SC"/>
        <family val="2"/>
      </rPr>
      <t xml:space="preserve">（嚢胞腎、</t>
    </r>
    <r>
      <rPr>
        <sz val="10"/>
        <rFont val="Arial"/>
        <family val="0"/>
        <charset val="1"/>
      </rPr>
      <t xml:space="preserve">b</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</si>
  <si>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TBL-01-00-338 (id: Jlvnl-4)</t>
    </r>
  </si>
  <si>
    <t xml:space="preserve">SRC-712</t>
  </si>
  <si>
    <t xml:space="preserve">Reiterová J, Tesař V. Autosomal Dominant Polycystic Kidney Disease: From Pathophysiology of Cystogenesis to Advances in the Treatment. Int J Mol Sci. 2022;23(6):3317</t>
  </si>
  <si>
    <t xml:space="preserve">10.3390/ijms23063317</t>
  </si>
  <si>
    <t xml:space="preserve">35328738</t>
  </si>
  <si>
    <t xml:space="preserve">薬剤（トルバプタン）を含むカードである。総説では承認の事実のみが述べられており、トルバプタンの国内の承認・保険適用の状況（適応や投与条件を含む）は、本調査では未確認である。有病率は総説に引用された推定値である。</t>
  </si>
  <si>
    <t xml:space="preserve">UR-028</t>
  </si>
  <si>
    <t xml:space="preserve">馬蹄腎</t>
  </si>
  <si>
    <r>
      <rPr>
        <sz val="10"/>
        <rFont val="Noto Sans CJK SC"/>
        <family val="2"/>
      </rPr>
      <t xml:space="preserve">馬蹄腎は最も頻度の高い腎癒合異常で、両側の腎の下極が峡部によって癒合し（下極癒合は</t>
    </r>
    <r>
      <rPr>
        <sz val="10"/>
        <rFont val="Arial"/>
        <family val="0"/>
        <charset val="1"/>
      </rPr>
      <t xml:space="preserve">90%</t>
    </r>
    <r>
      <rPr>
        <sz val="10"/>
        <rFont val="Noto Sans CJK SC"/>
        <family val="2"/>
      </rPr>
      <t xml:space="preserve">を超える）、位置異常、回転異常、血管供給の変化を伴う。峡部は通常、機能する腎実質を含む。解剖学的調査での頻度は</t>
    </r>
    <r>
      <rPr>
        <sz val="10"/>
        <rFont val="Arial"/>
        <family val="0"/>
        <charset val="1"/>
      </rPr>
      <t xml:space="preserve">0.15</t>
    </r>
    <r>
      <rPr>
        <sz val="10"/>
        <rFont val="Noto Sans CJK SC"/>
        <family val="2"/>
      </rPr>
      <t xml:space="preserve">〜</t>
    </r>
    <r>
      <rPr>
        <sz val="10"/>
        <rFont val="Arial"/>
        <family val="0"/>
        <charset val="1"/>
      </rPr>
      <t xml:space="preserve">0.48%</t>
    </r>
    <r>
      <rPr>
        <sz val="10"/>
        <rFont val="Noto Sans CJK SC"/>
        <family val="2"/>
      </rPr>
      <t xml:space="preserve">とされ、下腸間膜動脈が第</t>
    </r>
    <r>
      <rPr>
        <sz val="10"/>
        <rFont val="Arial"/>
        <family val="0"/>
        <charset val="1"/>
      </rPr>
      <t xml:space="preserve">3</t>
    </r>
    <r>
      <rPr>
        <sz val="10"/>
        <rFont val="Noto Sans CJK SC"/>
        <family val="2"/>
      </rPr>
      <t xml:space="preserve">腰椎の高さで峡部の腹側にとどまる配置は</t>
    </r>
    <r>
      <rPr>
        <sz val="10"/>
        <rFont val="Arial"/>
        <family val="0"/>
        <charset val="1"/>
      </rPr>
      <t xml:space="preserve">40%</t>
    </r>
    <r>
      <rPr>
        <sz val="10"/>
        <rFont val="Noto Sans CJK SC"/>
        <family val="2"/>
      </rPr>
      <t xml:space="preserve">にみられるにとどまる。</t>
    </r>
  </si>
  <si>
    <r>
      <rPr>
        <sz val="10"/>
        <rFont val="Noto Sans CJK SC"/>
        <family val="2"/>
      </rPr>
      <t xml:space="preserve">医学各論 Ⅷ</t>
    </r>
    <r>
      <rPr>
        <sz val="10"/>
        <rFont val="Arial"/>
        <family val="0"/>
        <charset val="1"/>
      </rPr>
      <t xml:space="preserve">-10-A-⑥</t>
    </r>
    <r>
      <rPr>
        <sz val="10"/>
        <rFont val="Noto Sans CJK SC"/>
        <family val="2"/>
      </rPr>
      <t xml:space="preserve">（馬蹄腎、</t>
    </r>
    <r>
      <rPr>
        <sz val="10"/>
        <rFont val="Arial"/>
        <family val="0"/>
        <charset val="1"/>
      </rPr>
      <t xml:space="preserve">b</t>
    </r>
    <r>
      <rPr>
        <sz val="10"/>
        <rFont val="Noto Sans CJK SC"/>
        <family val="2"/>
      </rPr>
      <t xml:space="preserve">）</t>
    </r>
  </si>
  <si>
    <t xml:space="preserve">SRC-713</t>
  </si>
  <si>
    <t xml:space="preserve">Nechita OC, Badescu D, Popescu RI, Aurelian J, Constantin TC, Toma CV, Jinga V, Geavlete B. Reviewing the complexities of horseshoe kidney: insights into embryogenesis and surgical considerations. J Med Life. 2025;18(1):10-19</t>
  </si>
  <si>
    <t xml:space="preserve">10.25122/jml-2024-0325</t>
  </si>
  <si>
    <t xml:space="preserve">40071162</t>
  </si>
  <si>
    <t xml:space="preserve">頻度と割合は系統的レビューの本文と表から読み取ったもので、原著研究の集計値を含む（二次資料経由）。個々の割合の原典は本カードではたどっていない。</t>
  </si>
  <si>
    <t xml:space="preserve">UR-029</t>
  </si>
  <si>
    <t xml:space="preserve">膀胱憩室</t>
  </si>
  <si>
    <r>
      <rPr>
        <sz val="10"/>
        <rFont val="Noto Sans CJK SC"/>
        <family val="2"/>
      </rPr>
      <t xml:space="preserve">前立腺肥大症に伴う膀胱憩室では、憩室内の尿の停滞が結石、尿路感染、腫瘍の原因となりうる。ブラジルの単施設で前立腺手術と憩室切除を受けた</t>
    </r>
    <r>
      <rPr>
        <sz val="10"/>
        <rFont val="Arial"/>
        <family val="0"/>
        <charset val="1"/>
      </rPr>
      <t xml:space="preserve">47</t>
    </r>
    <r>
      <rPr>
        <sz val="10"/>
        <rFont val="Noto Sans CJK SC"/>
        <family val="2"/>
      </rPr>
      <t xml:space="preserve">例の後方視的解析では、急性尿閉を生じた群の憩室径は平均</t>
    </r>
    <r>
      <rPr>
        <sz val="10"/>
        <rFont val="Arial"/>
        <family val="0"/>
        <charset val="1"/>
      </rPr>
      <t xml:space="preserve">6.8cm</t>
    </r>
    <r>
      <rPr>
        <sz val="10"/>
        <rFont val="Noto Sans CJK SC"/>
        <family val="2"/>
      </rPr>
      <t xml:space="preserve">で、生じなかった群の平均</t>
    </r>
    <r>
      <rPr>
        <sz val="10"/>
        <rFont val="Arial"/>
        <family val="0"/>
        <charset val="1"/>
      </rPr>
      <t xml:space="preserve">4.5cm</t>
    </r>
    <r>
      <rPr>
        <sz val="10"/>
        <rFont val="Noto Sans CJK SC"/>
        <family val="2"/>
      </rPr>
      <t xml:space="preserve">より大きく（</t>
    </r>
    <r>
      <rPr>
        <sz val="10"/>
        <rFont val="Arial"/>
        <family val="0"/>
        <charset val="1"/>
      </rPr>
      <t xml:space="preserve">p=0.005</t>
    </r>
    <r>
      <rPr>
        <sz val="10"/>
        <rFont val="Noto Sans CJK SC"/>
        <family val="2"/>
      </rPr>
      <t xml:space="preserve">）、</t>
    </r>
    <r>
      <rPr>
        <sz val="10"/>
        <rFont val="Arial"/>
        <family val="0"/>
        <charset val="1"/>
      </rPr>
      <t xml:space="preserve">5.15cm</t>
    </r>
    <r>
      <rPr>
        <sz val="10"/>
        <rFont val="Noto Sans CJK SC"/>
        <family val="2"/>
      </rPr>
      <t xml:space="preserve">を境とした感度は</t>
    </r>
    <r>
      <rPr>
        <sz val="10"/>
        <rFont val="Arial"/>
        <family val="0"/>
        <charset val="1"/>
      </rPr>
      <t xml:space="preserve">73%</t>
    </r>
    <r>
      <rPr>
        <sz val="10"/>
        <rFont val="Noto Sans CJK SC"/>
        <family val="2"/>
      </rPr>
      <t xml:space="preserve">、特異度は</t>
    </r>
    <r>
      <rPr>
        <sz val="10"/>
        <rFont val="Arial"/>
        <family val="0"/>
        <charset val="1"/>
      </rPr>
      <t xml:space="preserve">72%</t>
    </r>
    <r>
      <rPr>
        <sz val="10"/>
        <rFont val="Noto Sans CJK SC"/>
        <family val="2"/>
      </rPr>
      <t xml:space="preserve">で、多変量解析では憩室径のみが独立した危険因子であった。</t>
    </r>
  </si>
  <si>
    <r>
      <rPr>
        <sz val="10"/>
        <rFont val="Noto Sans CJK SC"/>
        <family val="2"/>
      </rPr>
      <t xml:space="preserve">医学各論 Ⅷ</t>
    </r>
    <r>
      <rPr>
        <sz val="10"/>
        <rFont val="Arial"/>
        <family val="0"/>
        <charset val="1"/>
      </rPr>
      <t xml:space="preserve">-10-A-⑦</t>
    </r>
    <r>
      <rPr>
        <sz val="10"/>
        <rFont val="Noto Sans CJK SC"/>
        <family val="2"/>
      </rPr>
      <t xml:space="preserve">（膀胱憩室、</t>
    </r>
    <r>
      <rPr>
        <sz val="10"/>
        <rFont val="Arial"/>
        <family val="0"/>
        <charset val="1"/>
      </rPr>
      <t xml:space="preserve">b</t>
    </r>
    <r>
      <rPr>
        <sz val="10"/>
        <rFont val="Noto Sans CJK SC"/>
        <family val="2"/>
      </rPr>
      <t xml:space="preserve">）</t>
    </r>
  </si>
  <si>
    <t xml:space="preserve">SRC-714</t>
  </si>
  <si>
    <t xml:space="preserve">Iscaife A, dos Anjos G, Barbosa Neto C, Nahas WC, Srougi M, Antunes AA. The role of bladder diverticula in the prevalence of acute urinary retention in patients with BPH who are candidates to surgery. Int Braz J Urol. 2018;44(4):765-770</t>
  </si>
  <si>
    <t xml:space="preserve">10.1590/S1677-5538.IBJU.2017.0605</t>
  </si>
  <si>
    <t xml:space="preserve">29617085</t>
  </si>
  <si>
    <t xml:space="preserve">数値は抄録で確認した範囲であり、対象は手術適応となった前立腺肥大症の患者に限られるため、膀胱憩室のある一般集団への一般化には注意がいる。先天性憩室は原著で除外されており、本カードは後天性の憩室に関するものである。</t>
  </si>
  <si>
    <t xml:space="preserve">UR-030</t>
  </si>
  <si>
    <t xml:space="preserve">夜尿症</t>
  </si>
  <si>
    <r>
      <rPr>
        <sz val="10"/>
        <rFont val="Noto Sans CJK SC"/>
        <family val="2"/>
      </rPr>
      <t xml:space="preserve">夜尿症は</t>
    </r>
    <r>
      <rPr>
        <sz val="10"/>
        <rFont val="Arial"/>
        <family val="0"/>
        <charset val="1"/>
      </rPr>
      <t xml:space="preserve">5</t>
    </r>
    <r>
      <rPr>
        <sz val="10"/>
        <rFont val="Noto Sans CJK SC"/>
        <family val="2"/>
      </rPr>
      <t xml:space="preserve">歳以上の小児にみられる睡眠中の尿失禁で、男児は女児の約</t>
    </r>
    <r>
      <rPr>
        <sz val="10"/>
        <rFont val="Arial"/>
        <family val="0"/>
        <charset val="1"/>
      </rPr>
      <t xml:space="preserve">2</t>
    </r>
    <r>
      <rPr>
        <sz val="10"/>
        <rFont val="Noto Sans CJK SC"/>
        <family val="2"/>
      </rPr>
      <t xml:space="preserve">倍多く、</t>
    </r>
    <r>
      <rPr>
        <sz val="10"/>
        <rFont val="Arial"/>
        <family val="0"/>
        <charset val="1"/>
      </rPr>
      <t xml:space="preserve">5</t>
    </r>
    <r>
      <rPr>
        <sz val="10"/>
        <rFont val="Noto Sans CJK SC"/>
        <family val="2"/>
      </rPr>
      <t xml:space="preserve">歳時点での頻度は約</t>
    </r>
    <r>
      <rPr>
        <sz val="10"/>
        <rFont val="Arial"/>
        <family val="0"/>
        <charset val="1"/>
      </rPr>
      <t xml:space="preserve">15%</t>
    </r>
    <r>
      <rPr>
        <sz val="10"/>
        <rFont val="Noto Sans CJK SC"/>
        <family val="2"/>
      </rPr>
      <t xml:space="preserve">とされる。</t>
    </r>
    <r>
      <rPr>
        <sz val="10"/>
        <rFont val="Arial"/>
        <family val="0"/>
        <charset val="1"/>
      </rPr>
      <t xml:space="preserve">6</t>
    </r>
    <r>
      <rPr>
        <sz val="10"/>
        <rFont val="Noto Sans CJK SC"/>
        <family val="2"/>
      </rPr>
      <t xml:space="preserve">か月以上の夜間乾燥期間を一度も得たことのないものを一次夜尿症といい、約</t>
    </r>
    <r>
      <rPr>
        <sz val="10"/>
        <rFont val="Arial"/>
        <family val="0"/>
        <charset val="1"/>
      </rPr>
      <t xml:space="preserve">80%</t>
    </r>
    <r>
      <rPr>
        <sz val="10"/>
        <rFont val="Noto Sans CJK SC"/>
        <family val="2"/>
      </rPr>
      <t xml:space="preserve">を占める。背景には夜間多尿、膀胱容量の低下、睡眠からの覚醒障害などが関与し、治療の第一選択はアラーム療法と薬物療法である。</t>
    </r>
  </si>
  <si>
    <r>
      <rPr>
        <sz val="10"/>
        <rFont val="Noto Sans CJK SC"/>
        <family val="2"/>
      </rPr>
      <t xml:space="preserve">医学各論 Ⅷ</t>
    </r>
    <r>
      <rPr>
        <sz val="10"/>
        <rFont val="Arial"/>
        <family val="0"/>
        <charset val="1"/>
      </rPr>
      <t xml:space="preserve">-10-D-①</t>
    </r>
    <r>
      <rPr>
        <sz val="10"/>
        <rFont val="Noto Sans CJK SC"/>
        <family val="2"/>
      </rPr>
      <t xml:space="preserve">（夜尿症、</t>
    </r>
    <r>
      <rPr>
        <sz val="10"/>
        <rFont val="Arial"/>
        <family val="0"/>
        <charset val="1"/>
      </rPr>
      <t xml:space="preserve">a</t>
    </r>
    <r>
      <rPr>
        <sz val="10"/>
        <rFont val="Noto Sans CJK SC"/>
        <family val="2"/>
      </rPr>
      <t xml:space="preserve">）</t>
    </r>
  </si>
  <si>
    <t xml:space="preserve">SRC-715</t>
  </si>
  <si>
    <t xml:space="preserve">DiBianco JM, Morley C, Al-Omar O. Nocturnal enuresis: A topic review and institution experience. Avicenna J Med. 2014;4(4):77-86</t>
  </si>
  <si>
    <t xml:space="preserve">10.4103/2231-0770.140641</t>
  </si>
  <si>
    <t xml:space="preserve">25506580</t>
  </si>
  <si>
    <t xml:space="preserve">頻度の数値は総説の本文から読み取ったもので、引用された疫学研究の集計を含む（二次資料経由）。薬物療法の代表薬であるデスモプレシンについて、夜尿症に対する国内の承認・保険適用の状況は、本調査では未確認である。</t>
  </si>
  <si>
    <t xml:space="preserve">UR-031</t>
  </si>
  <si>
    <t xml:space="preserve">過活動膀胱</t>
  </si>
  <si>
    <r>
      <rPr>
        <sz val="10"/>
        <rFont val="Noto Sans CJK SC"/>
        <family val="2"/>
      </rPr>
      <t xml:space="preserve">過活動膀胱の初期評価は病歴聴取、身体診察、尿検査を最低限とし、合併症のない患者の初期精査に尿流動態検査、膀胱鏡、診断目的の超音波検査は用いるべきでない。治療は全患者に対する行動療法が第一選択で、経口の抗ムスカリン薬、経口の</t>
    </r>
    <r>
      <rPr>
        <sz val="10"/>
        <rFont val="Arial"/>
        <family val="0"/>
        <charset val="1"/>
      </rPr>
      <t xml:space="preserve">β3</t>
    </r>
    <r>
      <rPr>
        <sz val="10"/>
        <rFont val="Noto Sans CJK SC"/>
        <family val="2"/>
      </rPr>
      <t xml:space="preserve">アドレナリン受容体作動薬、経皮オキシブチニンが第二選択、膀胱壁内へのオナボツリヌストキシン</t>
    </r>
    <r>
      <rPr>
        <sz val="10"/>
        <rFont val="Arial"/>
        <family val="0"/>
        <charset val="1"/>
      </rPr>
      <t xml:space="preserve">A</t>
    </r>
    <r>
      <rPr>
        <sz val="10"/>
        <rFont val="Noto Sans CJK SC"/>
        <family val="2"/>
      </rPr>
      <t xml:space="preserve">注入（</t>
    </r>
    <r>
      <rPr>
        <sz val="10"/>
        <rFont val="Arial"/>
        <family val="0"/>
        <charset val="1"/>
      </rPr>
      <t xml:space="preserve">100</t>
    </r>
    <r>
      <rPr>
        <sz val="10"/>
        <rFont val="Noto Sans CJK SC"/>
        <family val="2"/>
      </rPr>
      <t xml:space="preserve">単位）、仙骨神経刺激療法、経皮的脛骨神経刺激が第三選択とされる。</t>
    </r>
  </si>
  <si>
    <r>
      <rPr>
        <sz val="10"/>
        <rFont val="Noto Sans CJK SC"/>
        <family val="2"/>
      </rPr>
      <t xml:space="preserve">医学各論 Ⅷ</t>
    </r>
    <r>
      <rPr>
        <sz val="10"/>
        <rFont val="Arial"/>
        <family val="0"/>
        <charset val="1"/>
      </rPr>
      <t xml:space="preserve">-10-D-②</t>
    </r>
    <r>
      <rPr>
        <sz val="10"/>
        <rFont val="Noto Sans CJK SC"/>
        <family val="2"/>
      </rPr>
      <t xml:space="preserve">（過活動膀胱、</t>
    </r>
    <r>
      <rPr>
        <sz val="10"/>
        <rFont val="Arial"/>
        <family val="0"/>
        <charset val="1"/>
      </rPr>
      <t xml:space="preserve">a</t>
    </r>
    <r>
      <rPr>
        <sz val="10"/>
        <rFont val="Noto Sans CJK SC"/>
        <family val="2"/>
      </rPr>
      <t xml:space="preserve">）</t>
    </r>
  </si>
  <si>
    <t xml:space="preserve">SRC-716</t>
  </si>
  <si>
    <t xml:space="preserve">Lightner DJ, Gomelsky A, Souter L, Vasavada SP. Diagnosis and Treatment of Overactive Bladder (Non-Neurogenic) in Adults: AUA/SUFU Guideline Amendment 2019. J Urol. 2019;202(3):558-563</t>
  </si>
  <si>
    <t xml:space="preserve">10.1097/JU.0000000000000309</t>
  </si>
  <si>
    <t xml:space="preserve">31039103</t>
  </si>
  <si>
    <r>
      <rPr>
        <sz val="10"/>
        <rFont val="Noto Sans CJK SC"/>
        <family val="2"/>
      </rPr>
      <t xml:space="preserve">薬剤（抗ムスカリン薬、</t>
    </r>
    <r>
      <rPr>
        <sz val="10"/>
        <rFont val="Arial"/>
        <family val="0"/>
        <charset val="1"/>
      </rPr>
      <t xml:space="preserve">β3</t>
    </r>
    <r>
      <rPr>
        <sz val="10"/>
        <rFont val="Noto Sans CJK SC"/>
        <family val="2"/>
      </rPr>
      <t xml:space="preserve">アドレナリン受容体作動薬、オキシブチニン、オナボツリヌストキシン</t>
    </r>
    <r>
      <rPr>
        <sz val="10"/>
        <rFont val="Arial"/>
        <family val="0"/>
        <charset val="1"/>
      </rPr>
      <t xml:space="preserve">A</t>
    </r>
    <r>
      <rPr>
        <sz val="10"/>
        <rFont val="Noto Sans CJK SC"/>
        <family val="2"/>
      </rPr>
      <t xml:space="preserve">）を含むカードである。本カードは米国のガイドラインに基づき、日本で使用可能な薬剤・手技やその適応は異なる場合がある。各薬剤の国内の承認・保険適用の状況は、本調査では未確認である。</t>
    </r>
  </si>
  <si>
    <t xml:space="preserve">UR-032</t>
  </si>
  <si>
    <t xml:space="preserve">腹圧性尿失禁</t>
  </si>
  <si>
    <r>
      <rPr>
        <sz val="10"/>
        <rFont val="Noto Sans CJK SC"/>
        <family val="2"/>
      </rPr>
      <t xml:space="preserve">女性の腹圧性尿失禁に対する中部尿道スリング手術について、系統的レビュー（</t>
    </r>
    <r>
      <rPr>
        <sz val="10"/>
        <rFont val="Arial"/>
        <family val="0"/>
        <charset val="1"/>
      </rPr>
      <t xml:space="preserve">40</t>
    </r>
    <r>
      <rPr>
        <sz val="10"/>
        <rFont val="Noto Sans CJK SC"/>
        <family val="2"/>
      </rPr>
      <t xml:space="preserve">試験、参加者</t>
    </r>
    <r>
      <rPr>
        <sz val="10"/>
        <rFont val="Arial"/>
        <family val="0"/>
        <charset val="1"/>
      </rPr>
      <t xml:space="preserve">6,145</t>
    </r>
    <r>
      <rPr>
        <sz val="10"/>
        <rFont val="Noto Sans CJK SC"/>
        <family val="2"/>
      </rPr>
      <t xml:space="preserve">人）では、短期の客観的治癒率は経閉鎖孔アプローチで</t>
    </r>
    <r>
      <rPr>
        <sz val="10"/>
        <rFont val="Arial"/>
        <family val="0"/>
        <charset val="1"/>
      </rPr>
      <t xml:space="preserve">85.7%</t>
    </r>
    <r>
      <rPr>
        <sz val="10"/>
        <rFont val="Noto Sans CJK SC"/>
        <family val="2"/>
      </rPr>
      <t xml:space="preserve">、恥骨後アプローチで</t>
    </r>
    <r>
      <rPr>
        <sz val="10"/>
        <rFont val="Arial"/>
        <family val="0"/>
        <charset val="1"/>
      </rPr>
      <t xml:space="preserve">87.2%</t>
    </r>
    <r>
      <rPr>
        <sz val="10"/>
        <rFont val="Noto Sans CJK SC"/>
        <family val="2"/>
      </rPr>
      <t xml:space="preserve">と同等であり、短期の主観的治癒率は経閉鎖孔アプローチで</t>
    </r>
    <r>
      <rPr>
        <sz val="10"/>
        <rFont val="Arial"/>
        <family val="0"/>
        <charset val="1"/>
      </rPr>
      <t xml:space="preserve">62</t>
    </r>
    <r>
      <rPr>
        <sz val="10"/>
        <rFont val="Noto Sans CJK SC"/>
        <family val="2"/>
      </rPr>
      <t xml:space="preserve">〜</t>
    </r>
    <r>
      <rPr>
        <sz val="10"/>
        <rFont val="Arial"/>
        <family val="0"/>
        <charset val="1"/>
      </rPr>
      <t xml:space="preserve">98%</t>
    </r>
    <r>
      <rPr>
        <sz val="10"/>
        <rFont val="Noto Sans CJK SC"/>
        <family val="2"/>
      </rPr>
      <t xml:space="preserve">、恥骨後アプローチで</t>
    </r>
    <r>
      <rPr>
        <sz val="10"/>
        <rFont val="Arial"/>
        <family val="0"/>
        <charset val="1"/>
      </rPr>
      <t xml:space="preserve">71</t>
    </r>
    <r>
      <rPr>
        <sz val="10"/>
        <rFont val="Noto Sans CJK SC"/>
        <family val="2"/>
      </rPr>
      <t xml:space="preserve">〜</t>
    </r>
    <r>
      <rPr>
        <sz val="10"/>
        <rFont val="Arial"/>
        <family val="0"/>
        <charset val="1"/>
      </rPr>
      <t xml:space="preserve">97%</t>
    </r>
    <r>
      <rPr>
        <sz val="10"/>
        <rFont val="Noto Sans CJK SC"/>
        <family val="2"/>
      </rPr>
      <t xml:space="preserve">の範囲であった。</t>
    </r>
  </si>
  <si>
    <r>
      <rPr>
        <sz val="10"/>
        <rFont val="Noto Sans CJK SC"/>
        <family val="2"/>
      </rPr>
      <t xml:space="preserve">医学各論 Ⅷ</t>
    </r>
    <r>
      <rPr>
        <sz val="10"/>
        <rFont val="Arial"/>
        <family val="0"/>
        <charset val="1"/>
      </rPr>
      <t xml:space="preserve">-10-D-③</t>
    </r>
    <r>
      <rPr>
        <sz val="10"/>
        <rFont val="Noto Sans CJK SC"/>
        <family val="2"/>
      </rPr>
      <t xml:space="preserve">（腹圧性尿失禁、</t>
    </r>
    <r>
      <rPr>
        <sz val="10"/>
        <rFont val="Arial"/>
        <family val="0"/>
        <charset val="1"/>
      </rPr>
      <t xml:space="preserve">a</t>
    </r>
    <r>
      <rPr>
        <sz val="10"/>
        <rFont val="Noto Sans CJK SC"/>
        <family val="2"/>
      </rPr>
      <t xml:space="preserve">）</t>
    </r>
  </si>
  <si>
    <t xml:space="preserve">SRC-717</t>
  </si>
  <si>
    <t xml:space="preserve">Ford AA, Rogerson L, Cody JD, Aluko P, Ogah JA. Mid-urethral sling operations for stress urinary incontinence in women. Cochrane Database Syst Rev. 2017;(7):CD006375</t>
  </si>
  <si>
    <t xml:space="preserve">10.1002/14651858.CD006375.pub4</t>
  </si>
  <si>
    <t xml:space="preserve">28756647</t>
  </si>
  <si>
    <t xml:space="preserve">数値は抄録で確認した短期成績の範囲であり、長期成績と有害事象（膀胱穿孔や排尿障害など）の詳細は本カードには含めていない。</t>
  </si>
  <si>
    <t xml:space="preserve">UR-033</t>
  </si>
  <si>
    <t xml:space="preserve">腎・尿路損傷</t>
  </si>
  <si>
    <r>
      <rPr>
        <sz val="10"/>
        <rFont val="Noto Sans CJK SC"/>
        <family val="2"/>
      </rPr>
      <t xml:space="preserve">腎および尿路の外傷は、成人と小児の腹部外傷の約</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に生じる。管理は解剖学的な損傷の程度、血行動態、合併損傷を踏まえて決めるものであり、小児では非手術的管理が標準とされ、多職種による対応が求められる。</t>
    </r>
  </si>
  <si>
    <r>
      <rPr>
        <sz val="10"/>
        <rFont val="Noto Sans CJK SC"/>
        <family val="2"/>
      </rPr>
      <t xml:space="preserve">医学各論 Ⅷ</t>
    </r>
    <r>
      <rPr>
        <sz val="10"/>
        <rFont val="Arial"/>
        <family val="0"/>
        <charset val="1"/>
      </rPr>
      <t xml:space="preserve">-10-E-①</t>
    </r>
    <r>
      <rPr>
        <sz val="10"/>
        <rFont val="Noto Sans CJK SC"/>
        <family val="2"/>
      </rPr>
      <t xml:space="preserve">（腎・尿路損傷、</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</si>
  <si>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TBL-01-00-340 (id: Jlvnl_E)</t>
    </r>
  </si>
  <si>
    <t xml:space="preserve">SRC-718</t>
  </si>
  <si>
    <t xml:space="preserve">Coccolini F, Moore EE, Kluger Y, et al; WSES-AAST Expert Panel. Kidney and uro-trauma: WSES-AAST guidelines. World J Emerg Surg. 2019;14:54</t>
  </si>
  <si>
    <t xml:space="preserve">10.1186/s13017-019-0274-x</t>
  </si>
  <si>
    <t xml:space="preserve">31827593</t>
  </si>
  <si>
    <t xml:space="preserve">本カードはガイドラインの抄録で確認した原則の範囲であり、損傷の重症度分類ごとの具体的な治療選択や観察期間は本文で確認できなかったため含めていない。</t>
  </si>
  <si>
    <t xml:space="preserve">UR-034</t>
  </si>
  <si>
    <t xml:space="preserve">尿路・性器異物</t>
  </si>
  <si>
    <r>
      <rPr>
        <sz val="10"/>
        <rFont val="Noto Sans CJK SC"/>
        <family val="2"/>
      </rPr>
      <t xml:space="preserve">尿道異物の自己挿入の動機として最も多いのは性的刺激の追求である。除去方法は異物の形態と位置によって決まり、尿路上皮の損傷を最小限に抑えることが目標で、内視鏡的摘出がしばしば成功する。除去後は尿道狭窄などの遅発性合併症への経過観察が必要であり、文献では尿道狭窄の頻度は</t>
    </r>
    <r>
      <rPr>
        <sz val="10"/>
        <rFont val="Arial"/>
        <family val="0"/>
        <charset val="1"/>
      </rPr>
      <t xml:space="preserve">5%</t>
    </r>
    <r>
      <rPr>
        <sz val="10"/>
        <rFont val="Noto Sans CJK SC"/>
        <family val="2"/>
      </rPr>
      <t xml:space="preserve">とされる。引用された成人</t>
    </r>
    <r>
      <rPr>
        <sz val="10"/>
        <rFont val="Arial"/>
        <family val="0"/>
        <charset val="1"/>
      </rPr>
      <t xml:space="preserve">20</t>
    </r>
    <r>
      <rPr>
        <sz val="10"/>
        <rFont val="Noto Sans CJK SC"/>
        <family val="2"/>
      </rPr>
      <t xml:space="preserve">例・</t>
    </r>
    <r>
      <rPr>
        <sz val="10"/>
        <rFont val="Arial"/>
        <family val="0"/>
        <charset val="1"/>
      </rPr>
      <t xml:space="preserve">9</t>
    </r>
    <r>
      <rPr>
        <sz val="10"/>
        <rFont val="Noto Sans CJK SC"/>
        <family val="2"/>
      </rPr>
      <t xml:space="preserve">年間のシリーズでは、男性は女性の</t>
    </r>
    <r>
      <rPr>
        <sz val="10"/>
        <rFont val="Arial"/>
        <family val="0"/>
        <charset val="1"/>
      </rPr>
      <t xml:space="preserve">1.7</t>
    </r>
    <r>
      <rPr>
        <sz val="10"/>
        <rFont val="Noto Sans CJK SC"/>
        <family val="2"/>
      </rPr>
      <t xml:space="preserve">倍で、平均年齢は</t>
    </r>
    <r>
      <rPr>
        <sz val="10"/>
        <rFont val="Arial"/>
        <family val="0"/>
        <charset val="1"/>
      </rPr>
      <t xml:space="preserve">35.8</t>
    </r>
    <r>
      <rPr>
        <sz val="10"/>
        <rFont val="Noto Sans CJK SC"/>
        <family val="2"/>
      </rPr>
      <t xml:space="preserve">歳であった。</t>
    </r>
  </si>
  <si>
    <r>
      <rPr>
        <sz val="10"/>
        <rFont val="Noto Sans CJK SC"/>
        <family val="2"/>
      </rPr>
      <t xml:space="preserve">医学各論 Ⅷ</t>
    </r>
    <r>
      <rPr>
        <sz val="10"/>
        <rFont val="Arial"/>
        <family val="0"/>
        <charset val="1"/>
      </rPr>
      <t xml:space="preserve">-10-E-⑦</t>
    </r>
    <r>
      <rPr>
        <sz val="10"/>
        <rFont val="Noto Sans CJK SC"/>
        <family val="2"/>
      </rPr>
      <t xml:space="preserve">（尿路・性器異物、</t>
    </r>
    <r>
      <rPr>
        <sz val="10"/>
        <rFont val="Arial"/>
        <family val="0"/>
        <charset val="1"/>
      </rPr>
      <t xml:space="preserve">c</t>
    </r>
    <r>
      <rPr>
        <sz val="10"/>
        <rFont val="Noto Sans CJK SC"/>
        <family val="2"/>
      </rPr>
      <t xml:space="preserve">）</t>
    </r>
  </si>
  <si>
    <t xml:space="preserve">SRC-719</t>
  </si>
  <si>
    <t xml:space="preserve">Naidu K, Chung A, Mulcahy M. An unusual urethral foreign body. Int J Surg Case Rep. 2013;4(11):1052-1054</t>
  </si>
  <si>
    <t xml:space="preserve">10.1016/j.ijscr.2013.07.017</t>
  </si>
  <si>
    <t xml:space="preserve">24055017</t>
  </si>
  <si>
    <r>
      <rPr>
        <sz val="10"/>
        <rFont val="Noto Sans CJK SC"/>
        <family val="2"/>
      </rPr>
      <t xml:space="preserve">単一の症例報告に基づく記載であり、尿道狭窄</t>
    </r>
    <r>
      <rPr>
        <sz val="10"/>
        <rFont val="Arial"/>
        <family val="0"/>
        <charset val="1"/>
      </rPr>
      <t xml:space="preserve">5%</t>
    </r>
    <r>
      <rPr>
        <sz val="10"/>
        <rFont val="Noto Sans CJK SC"/>
        <family val="2"/>
      </rPr>
      <t xml:space="preserve">と成人</t>
    </r>
    <r>
      <rPr>
        <sz val="10"/>
        <rFont val="Arial"/>
        <family val="0"/>
        <charset val="1"/>
      </rPr>
      <t xml:space="preserve">20</t>
    </r>
    <r>
      <rPr>
        <sz val="10"/>
        <rFont val="Noto Sans CJK SC"/>
        <family val="2"/>
      </rPr>
      <t xml:space="preserve">例の数値は、同論文の本文中で引用された既報シリーズの値である（二次資料経由）。</t>
    </r>
  </si>
  <si>
    <t xml:space="preserve">GU-001</t>
  </si>
  <si>
    <t xml:space="preserve">腎細胞癌</t>
  </si>
  <si>
    <r>
      <rPr>
        <sz val="10"/>
        <rFont val="Noto Sans CJK SC"/>
        <family val="2"/>
      </rPr>
      <t xml:space="preserve">腎細胞癌は腎臓に発生する癌の</t>
    </r>
    <r>
      <rPr>
        <sz val="10"/>
        <rFont val="Arial"/>
        <family val="0"/>
        <charset val="1"/>
      </rPr>
      <t xml:space="preserve">90%</t>
    </r>
    <r>
      <rPr>
        <sz val="10"/>
        <rFont val="Noto Sans CJK SC"/>
        <family val="2"/>
      </rPr>
      <t xml:space="preserve">を超え、</t>
    </r>
    <r>
      <rPr>
        <sz val="10"/>
        <rFont val="Arial"/>
        <family val="0"/>
        <charset val="1"/>
      </rPr>
      <t xml:space="preserve">10</t>
    </r>
    <r>
      <rPr>
        <sz val="10"/>
        <rFont val="Noto Sans CJK SC"/>
        <family val="2"/>
      </rPr>
      <t xml:space="preserve">を超える組織・分子サブタイプがあり、最多の淡明細胞型が腎細胞癌による死亡の大部分を占める。限局した腎細胞癌は手術で治療し得る一方、転移した腎細胞癌は従来の化学療法に抵抗性であり、分子標的薬や免疫チェックポイント阻害薬が治療の柱となる。</t>
    </r>
  </si>
  <si>
    <r>
      <rPr>
        <sz val="10"/>
        <rFont val="Noto Sans CJK SC"/>
        <family val="2"/>
      </rPr>
      <t xml:space="preserve">医学各論 Ⅷ</t>
    </r>
    <r>
      <rPr>
        <sz val="10"/>
        <rFont val="Arial"/>
        <family val="0"/>
        <charset val="1"/>
      </rPr>
      <t xml:space="preserve">-6-A-①</t>
    </r>
    <r>
      <rPr>
        <sz val="10"/>
        <rFont val="Noto Sans CJK SC"/>
        <family val="2"/>
      </rPr>
      <t xml:space="preserve">（腎細胞癌、</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</si>
  <si>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TBL-01-00-656 (id: JlvnmdY)</t>
    </r>
  </si>
  <si>
    <t xml:space="preserve">SRC-721</t>
  </si>
  <si>
    <t xml:space="preserve">Hsieh JJ, Purdue MP, Signoretti S, et al. Renal cell carcinoma. Nat Rev Dis Primers. 2017;3:17009</t>
  </si>
  <si>
    <t xml:space="preserve">10.1038/nrdp.2017.9</t>
  </si>
  <si>
    <t xml:space="preserve">28276433</t>
  </si>
  <si>
    <r>
      <rPr>
        <sz val="10"/>
        <rFont val="Noto Sans CJK SC"/>
        <family val="2"/>
      </rPr>
      <t xml:space="preserve">病期分類（</t>
    </r>
    <r>
      <rPr>
        <sz val="10"/>
        <rFont val="Arial"/>
        <family val="0"/>
        <charset val="1"/>
      </rPr>
      <t xml:space="preserve">TNM</t>
    </r>
    <r>
      <rPr>
        <sz val="10"/>
        <rFont val="Noto Sans CJK SC"/>
        <family val="2"/>
      </rPr>
      <t xml:space="preserve">）の具体的な区分や腫瘍径の閾値、腎部分切除と全摘除の選択基準は抄録では確認できないため本カードには含めていない。分子標的薬・免疫チェックポイント阻害薬の国内の承認・保険適用の個別確認はしていない。</t>
    </r>
  </si>
  <si>
    <t xml:space="preserve">GU-002</t>
  </si>
  <si>
    <t xml:space="preserve">転移性腎細胞癌</t>
  </si>
  <si>
    <r>
      <rPr>
        <sz val="10"/>
        <rFont val="Noto Sans CJK SC"/>
        <family val="2"/>
      </rPr>
      <t xml:space="preserve">未治療の進行腎細胞癌で</t>
    </r>
    <r>
      <rPr>
        <sz val="10"/>
        <rFont val="Arial"/>
        <family val="0"/>
        <charset val="1"/>
      </rPr>
      <t xml:space="preserve">IMDC</t>
    </r>
    <r>
      <rPr>
        <sz val="10"/>
        <rFont val="Noto Sans CJK SC"/>
        <family val="2"/>
      </rPr>
      <t xml:space="preserve">分類の中リスク・高リスクの患者を対象とした第</t>
    </r>
    <r>
      <rPr>
        <sz val="10"/>
        <rFont val="Arial"/>
        <family val="0"/>
        <charset val="1"/>
      </rPr>
      <t xml:space="preserve">III</t>
    </r>
    <r>
      <rPr>
        <sz val="10"/>
        <rFont val="Noto Sans CJK SC"/>
        <family val="2"/>
      </rPr>
      <t xml:space="preserve">相試験では、ニボルマブとイピリムマブの併用はスニチニブ単独に比べ、</t>
    </r>
    <r>
      <rPr>
        <sz val="10"/>
        <rFont val="Arial"/>
        <family val="0"/>
        <charset val="1"/>
      </rPr>
      <t xml:space="preserve">18</t>
    </r>
    <r>
      <rPr>
        <sz val="10"/>
        <rFont val="Noto Sans CJK SC"/>
        <family val="2"/>
      </rPr>
      <t xml:space="preserve">か月時点の全生存割合が</t>
    </r>
    <r>
      <rPr>
        <sz val="10"/>
        <rFont val="Arial"/>
        <family val="0"/>
        <charset val="1"/>
      </rPr>
      <t xml:space="preserve">75%</t>
    </r>
    <r>
      <rPr>
        <sz val="10"/>
        <rFont val="Noto Sans CJK SC"/>
        <family val="2"/>
      </rPr>
      <t xml:space="preserve">対</t>
    </r>
    <r>
      <rPr>
        <sz val="10"/>
        <rFont val="Arial"/>
        <family val="0"/>
        <charset val="1"/>
      </rPr>
      <t xml:space="preserve">60%</t>
    </r>
    <r>
      <rPr>
        <sz val="10"/>
        <rFont val="Noto Sans CJK SC"/>
        <family val="2"/>
      </rPr>
      <t xml:space="preserve">、死亡のハザード比</t>
    </r>
    <r>
      <rPr>
        <sz val="10"/>
        <rFont val="Arial"/>
        <family val="0"/>
        <charset val="1"/>
      </rPr>
      <t xml:space="preserve">0.63</t>
    </r>
    <r>
      <rPr>
        <sz val="10"/>
        <rFont val="Noto Sans CJK SC"/>
        <family val="2"/>
      </rPr>
      <t xml:space="preserve">、奏効率</t>
    </r>
    <r>
      <rPr>
        <sz val="10"/>
        <rFont val="Arial"/>
        <family val="0"/>
        <charset val="1"/>
      </rPr>
      <t xml:space="preserve">42%</t>
    </r>
    <r>
      <rPr>
        <sz val="10"/>
        <rFont val="Noto Sans CJK SC"/>
        <family val="2"/>
      </rPr>
      <t xml:space="preserve">対</t>
    </r>
    <r>
      <rPr>
        <sz val="10"/>
        <rFont val="Arial"/>
        <family val="0"/>
        <charset val="1"/>
      </rPr>
      <t xml:space="preserve">27%</t>
    </r>
    <r>
      <rPr>
        <sz val="10"/>
        <rFont val="Noto Sans CJK SC"/>
        <family val="2"/>
      </rPr>
      <t xml:space="preserve">、完全奏効率</t>
    </r>
    <r>
      <rPr>
        <sz val="10"/>
        <rFont val="Arial"/>
        <family val="0"/>
        <charset val="1"/>
      </rPr>
      <t xml:space="preserve">9%</t>
    </r>
    <r>
      <rPr>
        <sz val="10"/>
        <rFont val="Noto Sans CJK SC"/>
        <family val="2"/>
      </rPr>
      <t xml:space="preserve">対</t>
    </r>
    <r>
      <rPr>
        <sz val="10"/>
        <rFont val="Arial"/>
        <family val="0"/>
        <charset val="1"/>
      </rPr>
      <t xml:space="preserve">1%</t>
    </r>
    <r>
      <rPr>
        <sz val="10"/>
        <rFont val="Noto Sans CJK SC"/>
        <family val="2"/>
      </rPr>
      <t xml:space="preserve">であった。グレード</t>
    </r>
    <r>
      <rPr>
        <sz val="10"/>
        <rFont val="Arial"/>
        <family val="0"/>
        <charset val="1"/>
      </rPr>
      <t xml:space="preserve">3</t>
    </r>
    <r>
      <rPr>
        <sz val="10"/>
        <rFont val="Noto Sans CJK SC"/>
        <family val="2"/>
      </rPr>
      <t xml:space="preserve">〜</t>
    </r>
    <r>
      <rPr>
        <sz val="10"/>
        <rFont val="Arial"/>
        <family val="0"/>
        <charset val="1"/>
      </rPr>
      <t xml:space="preserve">4</t>
    </r>
    <r>
      <rPr>
        <sz val="10"/>
        <rFont val="Noto Sans CJK SC"/>
        <family val="2"/>
      </rPr>
      <t xml:space="preserve">の治療関連有害事象は併用群</t>
    </r>
    <r>
      <rPr>
        <sz val="10"/>
        <rFont val="Arial"/>
        <family val="0"/>
        <charset val="1"/>
      </rPr>
      <t xml:space="preserve">46%</t>
    </r>
    <r>
      <rPr>
        <sz val="10"/>
        <rFont val="Noto Sans CJK SC"/>
        <family val="2"/>
      </rPr>
      <t xml:space="preserve">対単独群</t>
    </r>
    <r>
      <rPr>
        <sz val="10"/>
        <rFont val="Arial"/>
        <family val="0"/>
        <charset val="1"/>
      </rPr>
      <t xml:space="preserve">63%</t>
    </r>
    <r>
      <rPr>
        <sz val="10"/>
        <rFont val="Noto Sans CJK SC"/>
        <family val="2"/>
      </rPr>
      <t xml:space="preserve">であった。</t>
    </r>
  </si>
  <si>
    <t xml:space="preserve">SRC-722</t>
  </si>
  <si>
    <t xml:space="preserve">Motzer RJ, Tannir NM, McDermott DF, et al. Nivolumab plus Ipilimumab versus Sunitinib in Advanced Renal-Cell Carcinoma. N Engl J Med. 2018;378(14):1277-1290</t>
  </si>
  <si>
    <t xml:space="preserve">10.1056/NEJMoa1712126</t>
  </si>
  <si>
    <t xml:space="preserve">29562145</t>
  </si>
  <si>
    <r>
      <rPr>
        <sz val="10"/>
        <rFont val="Noto Sans CJK SC"/>
        <family val="2"/>
      </rPr>
      <t xml:space="preserve">追跡期間中央値</t>
    </r>
    <r>
      <rPr>
        <sz val="10"/>
        <rFont val="Arial"/>
        <family val="0"/>
        <charset val="1"/>
      </rPr>
      <t xml:space="preserve">25.2</t>
    </r>
    <r>
      <rPr>
        <sz val="10"/>
        <rFont val="Noto Sans CJK SC"/>
        <family val="2"/>
      </rPr>
      <t xml:space="preserve">か月時点の結果である。ニボルマブ、イピリムマブ、スニチニブの国内の承認・保険適用は未確認であり、取り込み側で確認が必要である。</t>
    </r>
  </si>
  <si>
    <t xml:space="preserve">GU-003</t>
  </si>
  <si>
    <r>
      <rPr>
        <sz val="10"/>
        <rFont val="Noto Sans CJK SC"/>
        <family val="2"/>
      </rPr>
      <t xml:space="preserve">腎細胞癌は腎に発生する癌の</t>
    </r>
    <r>
      <rPr>
        <sz val="10"/>
        <rFont val="Arial"/>
        <family val="0"/>
        <charset val="1"/>
      </rPr>
      <t xml:space="preserve">90%</t>
    </r>
    <r>
      <rPr>
        <sz val="10"/>
        <rFont val="Noto Sans CJK SC"/>
        <family val="2"/>
      </rPr>
      <t xml:space="preserve">超を占め、淡明細胞型が最多の組織型で腎細胞癌による死亡の大部分を占める。淡明細胞型では</t>
    </r>
    <r>
      <rPr>
        <sz val="10"/>
        <rFont val="Arial"/>
        <family val="0"/>
        <charset val="1"/>
      </rPr>
      <t xml:space="preserve">VHL</t>
    </r>
    <r>
      <rPr>
        <sz val="10"/>
        <rFont val="Noto Sans CJK SC"/>
        <family val="2"/>
      </rPr>
      <t xml:space="preserve">遺伝子の変異が高頻度にみられ、エピジェネティックな制御に関わる遺伝子の変化も同定されており、これらの遺伝子変化が発症に関与する。</t>
    </r>
  </si>
  <si>
    <t xml:space="preserve">喫煙・肥満・高血圧などの環境要因の寄与の定量や、遺伝性腎細胞癌の頻度の数値は抄録では確認できないため本カードには数値を含めていない。</t>
  </si>
  <si>
    <t xml:space="preserve">GU-004</t>
  </si>
  <si>
    <t xml:space="preserve">腎盂・尿管癌</t>
  </si>
  <si>
    <r>
      <rPr>
        <sz val="10"/>
        <rFont val="Noto Sans CJK SC"/>
        <family val="2"/>
      </rPr>
      <t xml:space="preserve">上部尿路尿路上皮癌は診断時に約</t>
    </r>
    <r>
      <rPr>
        <sz val="10"/>
        <rFont val="Arial"/>
        <family val="0"/>
        <charset val="1"/>
      </rPr>
      <t xml:space="preserve">60%</t>
    </r>
    <r>
      <rPr>
        <sz val="10"/>
        <rFont val="Noto Sans CJK SC"/>
        <family val="2"/>
      </rPr>
      <t xml:space="preserve">が浸潤性であり、組織型と画像検査を含む臨床評価によるリスク層別化と、リンチ症候群のリスク評価が管理の指針となる。低リスクの腫瘍では、対側の腎が健常でも腎温存治療を第一の選択肢として提示する。高リスクの腫瘍では根治的腎尿管全摘が基本となり、術後のプラチナ製剤による化学療法が選択肢となり、化学療法を受けられない、または希望しない患者では術後ニボルマブも選択肢となる。</t>
    </r>
  </si>
  <si>
    <r>
      <rPr>
        <sz val="10"/>
        <rFont val="Noto Sans CJK SC"/>
        <family val="2"/>
      </rPr>
      <t xml:space="preserve">医学各論 Ⅷ</t>
    </r>
    <r>
      <rPr>
        <sz val="10"/>
        <rFont val="Arial"/>
        <family val="0"/>
        <charset val="1"/>
      </rPr>
      <t xml:space="preserve">-6-A-②</t>
    </r>
    <r>
      <rPr>
        <sz val="10"/>
        <rFont val="Noto Sans CJK SC"/>
        <family val="2"/>
      </rPr>
      <t xml:space="preserve">（腎盂・尿管癌、</t>
    </r>
    <r>
      <rPr>
        <sz val="10"/>
        <rFont val="Arial"/>
        <family val="0"/>
        <charset val="1"/>
      </rPr>
      <t xml:space="preserve">a</t>
    </r>
    <r>
      <rPr>
        <sz val="10"/>
        <rFont val="Noto Sans CJK SC"/>
        <family val="2"/>
      </rPr>
      <t xml:space="preserve">）</t>
    </r>
  </si>
  <si>
    <r>
      <rPr>
        <sz val="10"/>
        <rFont val="Arial"/>
        <family val="0"/>
        <charset val="1"/>
      </rPr>
      <t xml:space="preserve">PS-02-09-05 (id: JkxnuRs)</t>
    </r>
    <r>
      <rPr>
        <sz val="10"/>
        <rFont val="Noto Sans CJK SC"/>
        <family val="2"/>
      </rPr>
      <t xml:space="preserve">；</t>
    </r>
    <r>
      <rPr>
        <sz val="10"/>
        <rFont val="Arial"/>
        <family val="0"/>
        <charset val="1"/>
      </rPr>
      <t xml:space="preserve">TBL-01-00-657 (id: Jlvnmdg)</t>
    </r>
  </si>
  <si>
    <t xml:space="preserve">SRC-723</t>
  </si>
  <si>
    <t xml:space="preserve">Rouprêt M, Seisen T, Birtle AJ, et al. European Association of Urology Guidelines on Upper Urinary Tract Urothelial Carcinoma: 2023 Update. Eur Urol. 2023;84(1):49-64</t>
  </si>
  <si>
    <t xml:space="preserve">10.1016/j.eururo.2023.03.013</t>
  </si>
  <si>
    <t xml:space="preserve">36967359</t>
  </si>
  <si>
    <t xml:space="preserve">欧州のガイドラインの推奨文に基づく記述である。リスク分類の具体的な判定項目と数値閾値はガイドライン本文の表から読み取る必要があるため本カードには含めていない。プラチナ製剤とニボルマブの国内の承認・保険適用は未確認である。</t>
  </si>
  <si>
    <t xml:space="preserve">GU-005</t>
  </si>
  <si>
    <r>
      <rPr>
        <sz val="10"/>
        <rFont val="Noto Sans CJK SC"/>
        <family val="2"/>
      </rPr>
      <t xml:space="preserve">腎尿管全摘後の病理学的病期</t>
    </r>
    <r>
      <rPr>
        <sz val="10"/>
        <rFont val="Arial"/>
        <family val="0"/>
        <charset val="1"/>
      </rPr>
      <t xml:space="preserve">pT2</t>
    </r>
    <r>
      <rPr>
        <sz val="10"/>
        <rFont val="Noto Sans CJK SC"/>
        <family val="2"/>
      </rPr>
      <t xml:space="preserve">〜</t>
    </r>
    <r>
      <rPr>
        <sz val="10"/>
        <rFont val="Arial"/>
        <family val="0"/>
        <charset val="1"/>
      </rPr>
      <t xml:space="preserve">T4</t>
    </r>
    <r>
      <rPr>
        <sz val="10"/>
        <rFont val="Noto Sans CJK SC"/>
        <family val="2"/>
      </rPr>
      <t xml:space="preserve">またはリンパ節転移陽性の上部尿路尿路上皮癌</t>
    </r>
    <r>
      <rPr>
        <sz val="10"/>
        <rFont val="Arial"/>
        <family val="0"/>
        <charset val="1"/>
      </rPr>
      <t xml:space="preserve">261</t>
    </r>
    <r>
      <rPr>
        <sz val="10"/>
        <rFont val="Noto Sans CJK SC"/>
        <family val="2"/>
      </rPr>
      <t xml:space="preserve">例を対象とした第</t>
    </r>
    <r>
      <rPr>
        <sz val="10"/>
        <rFont val="Arial"/>
        <family val="0"/>
        <charset val="1"/>
      </rPr>
      <t xml:space="preserve">III</t>
    </r>
    <r>
      <rPr>
        <sz val="10"/>
        <rFont val="Noto Sans CJK SC"/>
        <family val="2"/>
      </rPr>
      <t xml:space="preserve">相試験では、術後</t>
    </r>
    <r>
      <rPr>
        <sz val="10"/>
        <rFont val="Arial"/>
        <family val="0"/>
        <charset val="1"/>
      </rPr>
      <t xml:space="preserve">90</t>
    </r>
    <r>
      <rPr>
        <sz val="10"/>
        <rFont val="Noto Sans CJK SC"/>
        <family val="2"/>
      </rPr>
      <t xml:space="preserve">日以内に開始したゲムシタビンとプラチナ製剤（シスプラチン、腎機能が低い場合はカルボプラチン）の併用</t>
    </r>
    <r>
      <rPr>
        <sz val="10"/>
        <rFont val="Arial"/>
        <family val="0"/>
        <charset val="1"/>
      </rPr>
      <t xml:space="preserve">4</t>
    </r>
    <r>
      <rPr>
        <sz val="10"/>
        <rFont val="Noto Sans CJK SC"/>
        <family val="2"/>
      </rPr>
      <t xml:space="preserve">サイクルは、経過観察に比べ</t>
    </r>
    <r>
      <rPr>
        <sz val="10"/>
        <rFont val="Arial"/>
        <family val="0"/>
        <charset val="1"/>
      </rPr>
      <t xml:space="preserve">3</t>
    </r>
    <r>
      <rPr>
        <sz val="10"/>
        <rFont val="Noto Sans CJK SC"/>
        <family val="2"/>
      </rPr>
      <t xml:space="preserve">年無病生存割合が</t>
    </r>
    <r>
      <rPr>
        <sz val="10"/>
        <rFont val="Arial"/>
        <family val="0"/>
        <charset val="1"/>
      </rPr>
      <t xml:space="preserve">71%</t>
    </r>
    <r>
      <rPr>
        <sz val="10"/>
        <rFont val="Noto Sans CJK SC"/>
        <family val="2"/>
      </rPr>
      <t xml:space="preserve">対</t>
    </r>
    <r>
      <rPr>
        <sz val="10"/>
        <rFont val="Arial"/>
        <family val="0"/>
        <charset val="1"/>
      </rPr>
      <t xml:space="preserve">46%</t>
    </r>
    <r>
      <rPr>
        <sz val="10"/>
        <rFont val="Noto Sans CJK SC"/>
        <family val="2"/>
      </rPr>
      <t xml:space="preserve">、無病生存のハザード比</t>
    </r>
    <r>
      <rPr>
        <sz val="10"/>
        <rFont val="Arial"/>
        <family val="0"/>
        <charset val="1"/>
      </rPr>
      <t xml:space="preserve">0.45</t>
    </r>
    <r>
      <rPr>
        <sz val="10"/>
        <rFont val="Noto Sans CJK SC"/>
        <family val="2"/>
      </rPr>
      <t xml:space="preserve">と良好であった。</t>
    </r>
  </si>
  <si>
    <t xml:space="preserve">SRC-724</t>
  </si>
  <si>
    <t xml:space="preserve">Birtle A, Johnson M, Chester J, et al. Adjuvant chemotherapy in upper tract urothelial carcinoma (the POUT trial): a phase 3, open-label, randomised controlled trial. Lancet. 2020;395(10232):1268-1277</t>
  </si>
  <si>
    <t xml:space="preserve">10.1016/S0140-6736(20)30415-3</t>
  </si>
  <si>
    <t xml:space="preserve">32145825</t>
  </si>
  <si>
    <t xml:space="preserve">術後補助化学療法の成績であり、術前化学療法の成績ではない。ゲムシタビン、シスプラチン、カルボプラチンの国内の承認・保険適用は未確認であり、取り込み側で確認が必要である。</t>
  </si>
  <si>
    <t xml:space="preserve">GU-006</t>
  </si>
  <si>
    <t xml:space="preserve">膀胱癌</t>
  </si>
  <si>
    <r>
      <rPr>
        <sz val="10"/>
        <rFont val="Noto Sans CJK SC"/>
        <family val="2"/>
      </rPr>
      <t xml:space="preserve">中リスク・高リスクの</t>
    </r>
    <r>
      <rPr>
        <sz val="10"/>
        <rFont val="Arial"/>
        <family val="0"/>
        <charset val="1"/>
      </rPr>
      <t xml:space="preserve">Ta</t>
    </r>
    <r>
      <rPr>
        <sz val="10"/>
        <rFont val="Noto Sans CJK SC"/>
        <family val="2"/>
      </rPr>
      <t xml:space="preserve">・</t>
    </r>
    <r>
      <rPr>
        <sz val="10"/>
        <rFont val="Arial"/>
        <family val="0"/>
        <charset val="1"/>
      </rPr>
      <t xml:space="preserve">T1</t>
    </r>
    <r>
      <rPr>
        <sz val="10"/>
        <rFont val="Noto Sans CJK SC"/>
        <family val="2"/>
      </rPr>
      <t xml:space="preserve">乳頭状膀胱癌に対する</t>
    </r>
    <r>
      <rPr>
        <sz val="10"/>
        <rFont val="Arial"/>
        <family val="0"/>
        <charset val="1"/>
      </rPr>
      <t xml:space="preserve">BCG</t>
    </r>
    <r>
      <rPr>
        <sz val="10"/>
        <rFont val="Noto Sans CJK SC"/>
        <family val="2"/>
      </rPr>
      <t xml:space="preserve">膀胱内注入の維持療法を検討した</t>
    </r>
    <r>
      <rPr>
        <sz val="10"/>
        <rFont val="Arial"/>
        <family val="0"/>
        <charset val="1"/>
      </rPr>
      <t xml:space="preserve">EORTC</t>
    </r>
    <r>
      <rPr>
        <sz val="10"/>
        <rFont val="Noto Sans CJK SC"/>
        <family val="2"/>
      </rPr>
      <t xml:space="preserve">のランダム化試験（</t>
    </r>
    <r>
      <rPr>
        <sz val="10"/>
        <rFont val="Arial"/>
        <family val="0"/>
        <charset val="1"/>
      </rPr>
      <t xml:space="preserve">1355</t>
    </r>
    <r>
      <rPr>
        <sz val="10"/>
        <rFont val="Noto Sans CJK SC"/>
        <family val="2"/>
      </rPr>
      <t xml:space="preserve">例、追跡中央値</t>
    </r>
    <r>
      <rPr>
        <sz val="10"/>
        <rFont val="Arial"/>
        <family val="0"/>
        <charset val="1"/>
      </rPr>
      <t xml:space="preserve">7.1</t>
    </r>
    <r>
      <rPr>
        <sz val="10"/>
        <rFont val="Noto Sans CJK SC"/>
        <family val="2"/>
      </rPr>
      <t xml:space="preserve">年）では、</t>
    </r>
    <r>
      <rPr>
        <sz val="10"/>
        <rFont val="Arial"/>
        <family val="0"/>
        <charset val="1"/>
      </rPr>
      <t xml:space="preserve">1/3</t>
    </r>
    <r>
      <rPr>
        <sz val="10"/>
        <rFont val="Noto Sans CJK SC"/>
        <family val="2"/>
      </rPr>
      <t xml:space="preserve">用量への減量と</t>
    </r>
    <r>
      <rPr>
        <sz val="10"/>
        <rFont val="Arial"/>
        <family val="0"/>
        <charset val="1"/>
      </rPr>
      <t xml:space="preserve">1</t>
    </r>
    <r>
      <rPr>
        <sz val="10"/>
        <rFont val="Noto Sans CJK SC"/>
        <family val="2"/>
      </rPr>
      <t xml:space="preserve">年間の維持はいずれも非劣性を示すことができず、</t>
    </r>
    <r>
      <rPr>
        <sz val="10"/>
        <rFont val="Arial"/>
        <family val="0"/>
        <charset val="1"/>
      </rPr>
      <t xml:space="preserve">1/3</t>
    </r>
    <r>
      <rPr>
        <sz val="10"/>
        <rFont val="Noto Sans CJK SC"/>
        <family val="2"/>
      </rPr>
      <t xml:space="preserve">用量・</t>
    </r>
    <r>
      <rPr>
        <sz val="10"/>
        <rFont val="Arial"/>
        <family val="0"/>
        <charset val="1"/>
      </rPr>
      <t xml:space="preserve">1</t>
    </r>
    <r>
      <rPr>
        <sz val="10"/>
        <rFont val="Noto Sans CJK SC"/>
        <family val="2"/>
      </rPr>
      <t xml:space="preserve">年維持の組み合わせは通常用量・</t>
    </r>
    <r>
      <rPr>
        <sz val="10"/>
        <rFont val="Arial"/>
        <family val="0"/>
        <charset val="1"/>
      </rPr>
      <t xml:space="preserve">3</t>
    </r>
    <r>
      <rPr>
        <sz val="10"/>
        <rFont val="Noto Sans CJK SC"/>
        <family val="2"/>
      </rPr>
      <t xml:space="preserve">年維持より再発予防効果が劣っていた。高リスク患者では、通常用量での</t>
    </r>
    <r>
      <rPr>
        <sz val="10"/>
        <rFont val="Arial"/>
        <family val="0"/>
        <charset val="1"/>
      </rPr>
      <t xml:space="preserve">3</t>
    </r>
    <r>
      <rPr>
        <sz val="10"/>
        <rFont val="Noto Sans CJK SC"/>
        <family val="2"/>
      </rPr>
      <t xml:space="preserve">年維持が</t>
    </r>
    <r>
      <rPr>
        <sz val="10"/>
        <rFont val="Arial"/>
        <family val="0"/>
        <charset val="1"/>
      </rPr>
      <t xml:space="preserve">1</t>
    </r>
    <r>
      <rPr>
        <sz val="10"/>
        <rFont val="Noto Sans CJK SC"/>
        <family val="2"/>
      </rPr>
      <t xml:space="preserve">年維持より再発を減らした。</t>
    </r>
  </si>
  <si>
    <r>
      <rPr>
        <sz val="10"/>
        <rFont val="Noto Sans CJK SC"/>
        <family val="2"/>
      </rPr>
      <t xml:space="preserve">医学各論 Ⅷ</t>
    </r>
    <r>
      <rPr>
        <sz val="10"/>
        <rFont val="Arial"/>
        <family val="0"/>
        <charset val="1"/>
      </rPr>
      <t xml:space="preserve">-6-B-①</t>
    </r>
    <r>
      <rPr>
        <sz val="10"/>
        <rFont val="Noto Sans CJK SC"/>
        <family val="2"/>
      </rPr>
      <t xml:space="preserve">（膀胱癌、</t>
    </r>
    <r>
      <rPr>
        <sz val="10"/>
        <rFont val="Arial"/>
        <family val="0"/>
        <charset val="1"/>
      </rPr>
      <t xml:space="preserve">a</t>
    </r>
    <r>
      <rPr>
        <sz val="10"/>
        <rFont val="Noto Sans CJK SC"/>
        <family val="2"/>
      </rPr>
      <t xml:space="preserve">）</t>
    </r>
  </si>
  <si>
    <t xml:space="preserve">SRC-725</t>
  </si>
  <si>
    <t xml:space="preserve">Oddens J, Brausi M, Sylvester R, et al. Final results of an EORTC-GU Cancers Group randomized study of maintenance BCG in intermediate- and high-risk Ta, T1 papillary carcinoma of the urinary bladder: one-third dose versus full dose and 1 year versus 3 years of maintenance. Eur Urol. 2013;63(3):462-472</t>
  </si>
  <si>
    <t xml:space="preserve">10.1016/j.eururo.2012.10.039</t>
  </si>
  <si>
    <t xml:space="preserve">23141049</t>
  </si>
  <si>
    <r>
      <rPr>
        <sz val="10"/>
        <rFont val="Arial"/>
        <family val="0"/>
        <charset val="1"/>
      </rPr>
      <t xml:space="preserve">BCG</t>
    </r>
    <r>
      <rPr>
        <sz val="10"/>
        <rFont val="Noto Sans CJK SC"/>
        <family val="2"/>
      </rPr>
      <t xml:space="preserve">製剤の国内の承認・保険適用（使用される菌株・製剤の違いを含む）は未確認であり、取り込み側で確認が必要である。進展や生存についてはこの試験では群間差が示されなかった。</t>
    </r>
  </si>
  <si>
    <t xml:space="preserve">GU-007</t>
  </si>
  <si>
    <r>
      <rPr>
        <sz val="10"/>
        <rFont val="Noto Sans CJK SC"/>
        <family val="2"/>
      </rPr>
      <t xml:space="preserve">局所進行膀胱癌（</t>
    </r>
    <r>
      <rPr>
        <sz val="10"/>
        <rFont val="Arial"/>
        <family val="0"/>
        <charset val="1"/>
      </rPr>
      <t xml:space="preserve">T2</t>
    </r>
    <r>
      <rPr>
        <sz val="10"/>
        <rFont val="Noto Sans CJK SC"/>
        <family val="2"/>
      </rPr>
      <t xml:space="preserve">〜</t>
    </r>
    <r>
      <rPr>
        <sz val="10"/>
        <rFont val="Arial"/>
        <family val="0"/>
        <charset val="1"/>
      </rPr>
      <t xml:space="preserve">T4a</t>
    </r>
    <r>
      <rPr>
        <sz val="10"/>
        <rFont val="Noto Sans CJK SC"/>
        <family val="2"/>
      </rPr>
      <t xml:space="preserve">、転移なし）</t>
    </r>
    <r>
      <rPr>
        <sz val="10"/>
        <rFont val="Arial"/>
        <family val="0"/>
        <charset val="1"/>
      </rPr>
      <t xml:space="preserve">307</t>
    </r>
    <r>
      <rPr>
        <sz val="10"/>
        <rFont val="Noto Sans CJK SC"/>
        <family val="2"/>
      </rPr>
      <t xml:space="preserve">例を対象としたランダム化試験では、根治的膀胱全摘の前に</t>
    </r>
    <r>
      <rPr>
        <sz val="10"/>
        <rFont val="Arial"/>
        <family val="0"/>
        <charset val="1"/>
      </rPr>
      <t xml:space="preserve">MVAC</t>
    </r>
    <r>
      <rPr>
        <sz val="10"/>
        <rFont val="Noto Sans CJK SC"/>
        <family val="2"/>
      </rPr>
      <t xml:space="preserve">療法（メトトレキサート、ビンブラスチン、ドキソルビシン、シスプラチン）を</t>
    </r>
    <r>
      <rPr>
        <sz val="10"/>
        <rFont val="Arial"/>
        <family val="0"/>
        <charset val="1"/>
      </rPr>
      <t xml:space="preserve">3</t>
    </r>
    <r>
      <rPr>
        <sz val="10"/>
        <rFont val="Noto Sans CJK SC"/>
        <family val="2"/>
      </rPr>
      <t xml:space="preserve">サイクル行った群は全摘単独群に比べ、生存期間中央値が</t>
    </r>
    <r>
      <rPr>
        <sz val="10"/>
        <rFont val="Arial"/>
        <family val="0"/>
        <charset val="1"/>
      </rPr>
      <t xml:space="preserve">77</t>
    </r>
    <r>
      <rPr>
        <sz val="10"/>
        <rFont val="Noto Sans CJK SC"/>
        <family val="2"/>
      </rPr>
      <t xml:space="preserve">か月対</t>
    </r>
    <r>
      <rPr>
        <sz val="10"/>
        <rFont val="Arial"/>
        <family val="0"/>
        <charset val="1"/>
      </rPr>
      <t xml:space="preserve">46</t>
    </r>
    <r>
      <rPr>
        <sz val="10"/>
        <rFont val="Noto Sans CJK SC"/>
        <family val="2"/>
      </rPr>
      <t xml:space="preserve">か月、全摘標本で残存癌を認めない割合が</t>
    </r>
    <r>
      <rPr>
        <sz val="10"/>
        <rFont val="Arial"/>
        <family val="0"/>
        <charset val="1"/>
      </rPr>
      <t xml:space="preserve">38%</t>
    </r>
    <r>
      <rPr>
        <sz val="10"/>
        <rFont val="Noto Sans CJK SC"/>
        <family val="2"/>
      </rPr>
      <t xml:space="preserve">対</t>
    </r>
    <r>
      <rPr>
        <sz val="10"/>
        <rFont val="Arial"/>
        <family val="0"/>
        <charset val="1"/>
      </rPr>
      <t xml:space="preserve">15%</t>
    </r>
    <r>
      <rPr>
        <sz val="10"/>
        <rFont val="Noto Sans CJK SC"/>
        <family val="2"/>
      </rPr>
      <t xml:space="preserve">であった。</t>
    </r>
  </si>
  <si>
    <t xml:space="preserve">SRC-726</t>
  </si>
  <si>
    <t xml:space="preserve">Grossman HB, Natale RB, Tangen CM, et al. Neoadjuvant chemotherapy plus cystectomy compared with cystectomy alone for locally advanced bladder cancer. N Engl J Med. 2003;349(9):859-866</t>
  </si>
  <si>
    <t xml:space="preserve">10.1056/NEJMoa022148</t>
  </si>
  <si>
    <t xml:space="preserve">12944571</t>
  </si>
  <si>
    <r>
      <rPr>
        <sz val="10"/>
        <rFont val="Arial"/>
        <family val="0"/>
        <charset val="1"/>
      </rPr>
      <t xml:space="preserve">MVAC</t>
    </r>
    <r>
      <rPr>
        <sz val="10"/>
        <rFont val="Noto Sans CJK SC"/>
        <family val="2"/>
      </rPr>
      <t xml:space="preserve">療法の各薬剤の国内の承認・保険適用は未確認である。ゲムシタビンとシスプラチンの併用など現在のレジメンとの直接比較は本試験の範囲外である。</t>
    </r>
  </si>
  <si>
    <t xml:space="preserve">GU-008</t>
  </si>
  <si>
    <r>
      <rPr>
        <sz val="10"/>
        <rFont val="Noto Sans CJK SC"/>
        <family val="2"/>
      </rPr>
      <t xml:space="preserve">膀胱癌の新規症例は</t>
    </r>
    <r>
      <rPr>
        <sz val="10"/>
        <rFont val="Arial"/>
        <family val="0"/>
        <charset val="1"/>
      </rPr>
      <t xml:space="preserve">GLOBOCAN</t>
    </r>
    <r>
      <rPr>
        <sz val="10"/>
        <rFont val="Noto Sans CJK SC"/>
        <family val="2"/>
      </rPr>
      <t xml:space="preserve">の推計で</t>
    </r>
    <r>
      <rPr>
        <sz val="10"/>
        <rFont val="Arial"/>
        <family val="0"/>
        <charset val="1"/>
      </rPr>
      <t xml:space="preserve">2012</t>
    </r>
    <r>
      <rPr>
        <sz val="10"/>
        <rFont val="Noto Sans CJK SC"/>
        <family val="2"/>
      </rPr>
      <t xml:space="preserve">年に世界で約</t>
    </r>
    <r>
      <rPr>
        <sz val="10"/>
        <rFont val="Arial"/>
        <family val="0"/>
        <charset val="1"/>
      </rPr>
      <t xml:space="preserve">43</t>
    </r>
    <r>
      <rPr>
        <sz val="10"/>
        <rFont val="Noto Sans CJK SC"/>
        <family val="2"/>
      </rPr>
      <t xml:space="preserve">万件、死亡は約</t>
    </r>
    <r>
      <rPr>
        <sz val="10"/>
        <rFont val="Arial"/>
        <family val="0"/>
        <charset val="1"/>
      </rPr>
      <t xml:space="preserve">16.5</t>
    </r>
    <r>
      <rPr>
        <sz val="10"/>
        <rFont val="Noto Sans CJK SC"/>
        <family val="2"/>
      </rPr>
      <t xml:space="preserve">万件とされる。危険因子の中で寄与リスクが最も大きいのは喫煙と職業性の発癌物質への曝露であり、一部の集団では喫煙の減少に伴い罹患率が下がっている。</t>
    </r>
  </si>
  <si>
    <t xml:space="preserve">SRC-727</t>
  </si>
  <si>
    <t xml:space="preserve">Cumberbatch MGK, Jubber I, Black PC, et al. Epidemiology of Bladder Cancer: A Systematic Review and Contemporary Update of Risk Factors in 2018. Eur Urol. 2018;74(6):784-795</t>
  </si>
  <si>
    <t xml:space="preserve">10.1016/j.eururo.2018.09.001</t>
  </si>
  <si>
    <t xml:space="preserve">30268659</t>
  </si>
  <si>
    <r>
      <rPr>
        <sz val="10"/>
        <rFont val="Arial"/>
        <family val="0"/>
        <charset val="1"/>
      </rPr>
      <t xml:space="preserve">2012</t>
    </r>
    <r>
      <rPr>
        <sz val="10"/>
        <rFont val="Noto Sans CJK SC"/>
        <family val="2"/>
      </rPr>
      <t xml:space="preserve">年の</t>
    </r>
    <r>
      <rPr>
        <sz val="10"/>
        <rFont val="Arial"/>
        <family val="0"/>
        <charset val="1"/>
      </rPr>
      <t xml:space="preserve">GLOBOCAN</t>
    </r>
    <r>
      <rPr>
        <sz val="10"/>
        <rFont val="Noto Sans CJK SC"/>
        <family val="2"/>
      </rPr>
      <t xml:space="preserve">推計に基づく数値であり、その後の推計とは異なる可能性がある。膀胱鏡や尿細胞診などの診断手順の詳細はこの出典の対象外であり、本カードには含めていない。</t>
    </r>
  </si>
  <si>
    <t xml:space="preserve">GU-009</t>
  </si>
  <si>
    <t xml:space="preserve">尿膜管癌</t>
  </si>
  <si>
    <r>
      <rPr>
        <sz val="10"/>
        <rFont val="Noto Sans CJK SC"/>
        <family val="2"/>
      </rPr>
      <t xml:space="preserve">尿膜管癌は尿膜管の遺残から発生する稀な悪性腫瘍で、</t>
    </r>
    <r>
      <rPr>
        <sz val="10"/>
        <rFont val="Arial"/>
        <family val="0"/>
        <charset val="1"/>
      </rPr>
      <t xml:space="preserve">50</t>
    </r>
    <r>
      <rPr>
        <sz val="10"/>
        <rFont val="Noto Sans CJK SC"/>
        <family val="2"/>
      </rPr>
      <t xml:space="preserve">〜</t>
    </r>
    <r>
      <rPr>
        <sz val="10"/>
        <rFont val="Arial"/>
        <family val="0"/>
        <charset val="1"/>
      </rPr>
      <t xml:space="preserve">60</t>
    </r>
    <r>
      <rPr>
        <sz val="10"/>
        <rFont val="Noto Sans CJK SC"/>
        <family val="2"/>
      </rPr>
      <t xml:space="preserve">歳代に多く、組織型は通常の膀胱癌と異なり腸型に似た腺癌が多数を占める。膀胱頂部に発生し、血尿や粘液尿を症状とし、発症時に約</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は切除不能である。治療は外科的切除が中心で、根治を目指す場合は尿膜管靱帯、膀胱頂部、臍の一括切除と</t>
    </r>
    <r>
      <rPr>
        <sz val="10"/>
        <rFont val="Arial"/>
        <family val="0"/>
        <charset val="1"/>
      </rPr>
      <t xml:space="preserve">R0</t>
    </r>
    <r>
      <rPr>
        <sz val="10"/>
        <rFont val="Noto Sans CJK SC"/>
        <family val="2"/>
      </rPr>
      <t xml:space="preserve">切除が重要とされる。</t>
    </r>
  </si>
  <si>
    <r>
      <rPr>
        <sz val="10"/>
        <rFont val="Noto Sans CJK SC"/>
        <family val="2"/>
      </rPr>
      <t xml:space="preserve">医学各論 Ⅷ</t>
    </r>
    <r>
      <rPr>
        <sz val="10"/>
        <rFont val="Arial"/>
        <family val="0"/>
        <charset val="1"/>
      </rPr>
      <t xml:space="preserve">-6-B-②</t>
    </r>
    <r>
      <rPr>
        <sz val="10"/>
        <rFont val="Noto Sans CJK SC"/>
        <family val="2"/>
      </rPr>
      <t xml:space="preserve">（尿膜管癌、</t>
    </r>
    <r>
      <rPr>
        <sz val="10"/>
        <rFont val="Arial"/>
        <family val="0"/>
        <charset val="1"/>
      </rPr>
      <t xml:space="preserve">c</t>
    </r>
    <r>
      <rPr>
        <sz val="10"/>
        <rFont val="Noto Sans CJK SC"/>
        <family val="2"/>
      </rPr>
      <t xml:space="preserve">）</t>
    </r>
  </si>
  <si>
    <t xml:space="preserve">SRC-728</t>
  </si>
  <si>
    <t xml:space="preserve">Behrendt MA, de Jong J, van Rhijn BWG. Urachal cancer: contemporary review of the pathological, surgical, and prognostic aspects of this rare disease. Minerva Urol Nefrol. 2016;68(2):172-184</t>
  </si>
  <si>
    <t xml:space="preserve">26583595</t>
  </si>
  <si>
    <r>
      <rPr>
        <sz val="10"/>
        <rFont val="Noto Sans CJK SC"/>
        <family val="2"/>
      </rPr>
      <t xml:space="preserve">稀少疾患でありランダム化試験のエビデンスはなく、記述は症例集積と総説に基づく。この出典には</t>
    </r>
    <r>
      <rPr>
        <sz val="10"/>
        <rFont val="Arial"/>
        <family val="0"/>
        <charset val="1"/>
      </rPr>
      <t xml:space="preserve">DOI</t>
    </r>
    <r>
      <rPr>
        <sz val="10"/>
        <rFont val="Noto Sans CJK SC"/>
        <family val="2"/>
      </rPr>
      <t xml:space="preserve">が付与されておらず（</t>
    </r>
    <r>
      <rPr>
        <sz val="10"/>
        <rFont val="Arial"/>
        <family val="0"/>
        <charset val="1"/>
      </rPr>
      <t xml:space="preserve">2016</t>
    </r>
    <r>
      <rPr>
        <sz val="10"/>
        <rFont val="Noto Sans CJK SC"/>
        <family val="2"/>
      </rPr>
      <t xml:space="preserve">年の当該誌掲載論文のため）、</t>
    </r>
    <r>
      <rPr>
        <sz val="10"/>
        <rFont val="Arial"/>
        <family val="0"/>
        <charset val="1"/>
      </rPr>
      <t xml:space="preserve">doi</t>
    </r>
    <r>
      <rPr>
        <sz val="10"/>
        <rFont val="Noto Sans CJK SC"/>
        <family val="2"/>
      </rPr>
      <t xml:space="preserve">は</t>
    </r>
    <r>
      <rPr>
        <sz val="10"/>
        <rFont val="Arial"/>
        <family val="0"/>
        <charset val="1"/>
      </rPr>
      <t xml:space="preserve">null</t>
    </r>
    <r>
      <rPr>
        <sz val="10"/>
        <rFont val="Noto Sans CJK SC"/>
        <family val="2"/>
      </rPr>
      <t xml:space="preserve">とした。ライセンス表示も確認できていない。</t>
    </r>
  </si>
  <si>
    <t xml:space="preserve">GU-010</t>
  </si>
  <si>
    <t xml:space="preserve">前立腺肥大症</t>
  </si>
  <si>
    <r>
      <rPr>
        <sz val="10"/>
        <rFont val="Noto Sans CJK SC"/>
        <family val="2"/>
      </rPr>
      <t xml:space="preserve">前立腺肥大症の男性</t>
    </r>
    <r>
      <rPr>
        <sz val="10"/>
        <rFont val="Arial"/>
        <family val="0"/>
        <charset val="1"/>
      </rPr>
      <t xml:space="preserve">3047</t>
    </r>
    <r>
      <rPr>
        <sz val="10"/>
        <rFont val="Noto Sans CJK SC"/>
        <family val="2"/>
      </rPr>
      <t xml:space="preserve">例を平均</t>
    </r>
    <r>
      <rPr>
        <sz val="10"/>
        <rFont val="Arial"/>
        <family val="0"/>
        <charset val="1"/>
      </rPr>
      <t xml:space="preserve">4.5</t>
    </r>
    <r>
      <rPr>
        <sz val="10"/>
        <rFont val="Noto Sans CJK SC"/>
        <family val="2"/>
      </rPr>
      <t xml:space="preserve">年追跡した</t>
    </r>
    <r>
      <rPr>
        <sz val="10"/>
        <rFont val="Arial"/>
        <family val="0"/>
        <charset val="1"/>
      </rPr>
      <t xml:space="preserve">MTOPS</t>
    </r>
    <r>
      <rPr>
        <sz val="10"/>
        <rFont val="Noto Sans CJK SC"/>
        <family val="2"/>
      </rPr>
      <t xml:space="preserve">試験では、ドキサゾシンとフィナステリドの併用はプラセボに比べ臨床的進行のリスクを</t>
    </r>
    <r>
      <rPr>
        <sz val="10"/>
        <rFont val="Arial"/>
        <family val="0"/>
        <charset val="1"/>
      </rPr>
      <t xml:space="preserve">66%</t>
    </r>
    <r>
      <rPr>
        <sz val="10"/>
        <rFont val="Noto Sans CJK SC"/>
        <family val="2"/>
      </rPr>
      <t xml:space="preserve">低下させ、各薬剤の単独療法より有意に大きく進行を抑えた。急性尿閉と侵襲的治療の必要性は、フィナステリドを含む治療（併用療法とフィナステリド単独）で低下し、ドキサゾシン単独では低下しなかった。</t>
    </r>
  </si>
  <si>
    <r>
      <rPr>
        <sz val="10"/>
        <rFont val="Noto Sans CJK SC"/>
        <family val="2"/>
      </rPr>
      <t xml:space="preserve">医学各論 Ⅷ</t>
    </r>
    <r>
      <rPr>
        <sz val="10"/>
        <rFont val="Arial"/>
        <family val="0"/>
        <charset val="1"/>
      </rPr>
      <t xml:space="preserve">-6-C-①</t>
    </r>
    <r>
      <rPr>
        <sz val="10"/>
        <rFont val="Noto Sans CJK SC"/>
        <family val="2"/>
      </rPr>
      <t xml:space="preserve">（前立腺肥大症、</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</si>
  <si>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TBL-01-00-347 (id: Jlvnl_0)</t>
    </r>
  </si>
  <si>
    <t xml:space="preserve">SRC-729</t>
  </si>
  <si>
    <t xml:space="preserve">McConnell JD, Roehrborn CG, Bautista OM, et al.; MTOPS Research Group. The long-term effect of doxazosin, finasteride, and combination therapy on the clinical progression of benign prostatic hyperplasia. N Engl J Med. 2003;349(25):2387-2398</t>
  </si>
  <si>
    <t xml:space="preserve">10.1056/NEJMoa030656</t>
  </si>
  <si>
    <t xml:space="preserve">14681504</t>
  </si>
  <si>
    <r>
      <rPr>
        <sz val="10"/>
        <rFont val="Noto Sans CJK SC"/>
        <family val="2"/>
      </rPr>
      <t xml:space="preserve">ドキサゾシンとフィナステリドの国内の承認・保険適用は未確認であり、取り込み側で確認が必要である。日本で一般的な</t>
    </r>
    <r>
      <rPr>
        <sz val="10"/>
        <rFont val="Arial"/>
        <family val="0"/>
        <charset val="1"/>
      </rPr>
      <t xml:space="preserve">α</t>
    </r>
    <r>
      <rPr>
        <sz val="10"/>
        <rFont val="Noto Sans CJK SC"/>
        <family val="2"/>
      </rPr>
      <t xml:space="preserve">遮断薬（タムスロシンなど）との比較は本試験の範囲外である。</t>
    </r>
  </si>
  <si>
    <t xml:space="preserve">GU-011</t>
  </si>
  <si>
    <r>
      <rPr>
        <sz val="10"/>
        <rFont val="Noto Sans CJK SC"/>
        <family val="2"/>
      </rPr>
      <t xml:space="preserve">前立腺肥大症に対するホルミウムレーザー前立腺核出術（</t>
    </r>
    <r>
      <rPr>
        <sz val="10"/>
        <rFont val="Arial"/>
        <family val="0"/>
        <charset val="1"/>
      </rPr>
      <t xml:space="preserve">HoLEP</t>
    </r>
    <r>
      <rPr>
        <sz val="10"/>
        <rFont val="Noto Sans CJK SC"/>
        <family val="2"/>
      </rPr>
      <t xml:space="preserve">）と経尿道的前立腺切除術（</t>
    </r>
    <r>
      <rPr>
        <sz val="10"/>
        <rFont val="Arial"/>
        <family val="0"/>
        <charset val="1"/>
      </rPr>
      <t xml:space="preserve">TURP</t>
    </r>
    <r>
      <rPr>
        <sz val="10"/>
        <rFont val="Noto Sans CJK SC"/>
        <family val="2"/>
      </rPr>
      <t xml:space="preserve">）を比較した</t>
    </r>
    <r>
      <rPr>
        <sz val="10"/>
        <rFont val="Arial"/>
        <family val="0"/>
        <charset val="1"/>
      </rPr>
      <t xml:space="preserve">8</t>
    </r>
    <r>
      <rPr>
        <sz val="10"/>
        <rFont val="Noto Sans CJK SC"/>
        <family val="2"/>
      </rPr>
      <t xml:space="preserve">件のランダム化試験・</t>
    </r>
    <r>
      <rPr>
        <sz val="10"/>
        <rFont val="Arial"/>
        <family val="0"/>
        <charset val="1"/>
      </rPr>
      <t xml:space="preserve">855</t>
    </r>
    <r>
      <rPr>
        <sz val="10"/>
        <rFont val="Noto Sans CJK SC"/>
        <family val="2"/>
      </rPr>
      <t xml:space="preserve">例のメタ解析では、</t>
    </r>
    <r>
      <rPr>
        <sz val="10"/>
        <rFont val="Arial"/>
        <family val="0"/>
        <charset val="1"/>
      </rPr>
      <t xml:space="preserve">HoLEP</t>
    </r>
    <r>
      <rPr>
        <sz val="10"/>
        <rFont val="Noto Sans CJK SC"/>
        <family val="2"/>
      </rPr>
      <t xml:space="preserve">は手術時間が約</t>
    </r>
    <r>
      <rPr>
        <sz val="10"/>
        <rFont val="Arial"/>
        <family val="0"/>
        <charset val="1"/>
      </rPr>
      <t xml:space="preserve">14</t>
    </r>
    <r>
      <rPr>
        <sz val="10"/>
        <rFont val="Noto Sans CJK SC"/>
        <family val="2"/>
      </rPr>
      <t xml:space="preserve">分長い一方、輸血のリスクが低く（相対リスク</t>
    </r>
    <r>
      <rPr>
        <sz val="10"/>
        <rFont val="Arial"/>
        <family val="0"/>
        <charset val="1"/>
      </rPr>
      <t xml:space="preserve">0.17</t>
    </r>
    <r>
      <rPr>
        <sz val="10"/>
        <rFont val="Noto Sans CJK SC"/>
        <family val="2"/>
      </rPr>
      <t xml:space="preserve">）、カテーテル留置期間が約</t>
    </r>
    <r>
      <rPr>
        <sz val="10"/>
        <rFont val="Arial"/>
        <family val="0"/>
        <charset val="1"/>
      </rPr>
      <t xml:space="preserve">20</t>
    </r>
    <r>
      <rPr>
        <sz val="10"/>
        <rFont val="Noto Sans CJK SC"/>
        <family val="2"/>
      </rPr>
      <t xml:space="preserve">時間、入院期間が約</t>
    </r>
    <r>
      <rPr>
        <sz val="10"/>
        <rFont val="Arial"/>
        <family val="0"/>
        <charset val="1"/>
      </rPr>
      <t xml:space="preserve">25</t>
    </r>
    <r>
      <rPr>
        <sz val="10"/>
        <rFont val="Noto Sans CJK SC"/>
        <family val="2"/>
      </rPr>
      <t xml:space="preserve">時間短かった。最大尿流率は術後</t>
    </r>
    <r>
      <rPr>
        <sz val="10"/>
        <rFont val="Arial"/>
        <family val="0"/>
        <charset val="1"/>
      </rPr>
      <t xml:space="preserve">3</t>
    </r>
    <r>
      <rPr>
        <sz val="10"/>
        <rFont val="Noto Sans CJK SC"/>
        <family val="2"/>
      </rPr>
      <t xml:space="preserve">か月と</t>
    </r>
    <r>
      <rPr>
        <sz val="10"/>
        <rFont val="Arial"/>
        <family val="0"/>
        <charset val="1"/>
      </rPr>
      <t xml:space="preserve">12</t>
    </r>
    <r>
      <rPr>
        <sz val="10"/>
        <rFont val="Noto Sans CJK SC"/>
        <family val="2"/>
      </rPr>
      <t xml:space="preserve">か月で</t>
    </r>
    <r>
      <rPr>
        <sz val="10"/>
        <rFont val="Arial"/>
        <family val="0"/>
        <charset val="1"/>
      </rPr>
      <t xml:space="preserve">HoLEP</t>
    </r>
    <r>
      <rPr>
        <sz val="10"/>
        <rFont val="Noto Sans CJK SC"/>
        <family val="2"/>
      </rPr>
      <t xml:space="preserve">が良好であった。</t>
    </r>
  </si>
  <si>
    <t xml:space="preserve">SRC-730</t>
  </si>
  <si>
    <t xml:space="preserve">Li S, Zeng XT, Ruan XL, et al. Holmium laser enucleation versus transurethral resection in patients with benign prostate hyperplasia: an updated systematic review with meta-analysis and trial sequential analysis. PLoS One. 2014;9(7):e101615</t>
  </si>
  <si>
    <t xml:space="preserve">10.1371/journal.pone.0101615</t>
  </si>
  <si>
    <t xml:space="preserve">25003963</t>
  </si>
  <si>
    <r>
      <rPr>
        <sz val="10"/>
        <rFont val="Noto Sans CJK SC"/>
        <family val="2"/>
      </rPr>
      <t xml:space="preserve">効果量の数値はメタ解析本文の集計値から読み取ったものである（表から読み取り）。対象は</t>
    </r>
    <r>
      <rPr>
        <sz val="10"/>
        <rFont val="Arial"/>
        <family val="0"/>
        <charset val="1"/>
      </rPr>
      <t xml:space="preserve">2014</t>
    </r>
    <r>
      <rPr>
        <sz val="10"/>
        <rFont val="Noto Sans CJK SC"/>
        <family val="2"/>
      </rPr>
      <t xml:space="preserve">年までのランダム化試験であり、その後の術式の改良は反映されていない。</t>
    </r>
  </si>
  <si>
    <t xml:space="preserve">GU-012</t>
  </si>
  <si>
    <t xml:space="preserve">前立腺癌</t>
  </si>
  <si>
    <r>
      <rPr>
        <sz val="10"/>
        <rFont val="Noto Sans CJK SC"/>
        <family val="2"/>
      </rPr>
      <t xml:space="preserve">日本では泌尿器科の専門学会の検診ガイドラインが、精密検査を勧める</t>
    </r>
    <r>
      <rPr>
        <sz val="10"/>
        <rFont val="Arial"/>
        <family val="0"/>
        <charset val="1"/>
      </rPr>
      <t xml:space="preserve">PSA</t>
    </r>
    <r>
      <rPr>
        <sz val="10"/>
        <rFont val="Noto Sans CJK SC"/>
        <family val="2"/>
      </rPr>
      <t xml:space="preserve">のカットオフ値を</t>
    </r>
    <r>
      <rPr>
        <sz val="10"/>
        <rFont val="Arial"/>
        <family val="0"/>
        <charset val="1"/>
      </rPr>
      <t xml:space="preserve">4.0 ng/mL</t>
    </r>
    <r>
      <rPr>
        <sz val="10"/>
        <rFont val="Noto Sans CJK SC"/>
        <family val="2"/>
      </rPr>
      <t xml:space="preserve">、年齢別では</t>
    </r>
    <r>
      <rPr>
        <sz val="10"/>
        <rFont val="Arial"/>
        <family val="0"/>
        <charset val="1"/>
      </rPr>
      <t xml:space="preserve">50</t>
    </r>
    <r>
      <rPr>
        <sz val="10"/>
        <rFont val="Noto Sans CJK SC"/>
        <family val="2"/>
      </rPr>
      <t xml:space="preserve">〜</t>
    </r>
    <r>
      <rPr>
        <sz val="10"/>
        <rFont val="Arial"/>
        <family val="0"/>
        <charset val="1"/>
      </rPr>
      <t xml:space="preserve">64</t>
    </r>
    <r>
      <rPr>
        <sz val="10"/>
        <rFont val="Noto Sans CJK SC"/>
        <family val="2"/>
      </rPr>
      <t xml:space="preserve">歳</t>
    </r>
    <r>
      <rPr>
        <sz val="10"/>
        <rFont val="Arial"/>
        <family val="0"/>
        <charset val="1"/>
      </rPr>
      <t xml:space="preserve">3.0</t>
    </r>
    <r>
      <rPr>
        <sz val="10"/>
        <rFont val="Noto Sans CJK SC"/>
        <family val="2"/>
      </rPr>
      <t xml:space="preserve">、</t>
    </r>
    <r>
      <rPr>
        <sz val="10"/>
        <rFont val="Arial"/>
        <family val="0"/>
        <charset val="1"/>
      </rPr>
      <t xml:space="preserve">65</t>
    </r>
    <r>
      <rPr>
        <sz val="10"/>
        <rFont val="Noto Sans CJK SC"/>
        <family val="2"/>
      </rPr>
      <t xml:space="preserve">〜</t>
    </r>
    <r>
      <rPr>
        <sz val="10"/>
        <rFont val="Arial"/>
        <family val="0"/>
        <charset val="1"/>
      </rPr>
      <t xml:space="preserve">69</t>
    </r>
    <r>
      <rPr>
        <sz val="10"/>
        <rFont val="Noto Sans CJK SC"/>
        <family val="2"/>
      </rPr>
      <t xml:space="preserve">歳</t>
    </r>
    <r>
      <rPr>
        <sz val="10"/>
        <rFont val="Arial"/>
        <family val="0"/>
        <charset val="1"/>
      </rPr>
      <t xml:space="preserve">3.5</t>
    </r>
    <r>
      <rPr>
        <sz val="10"/>
        <rFont val="Noto Sans CJK SC"/>
        <family val="2"/>
      </rPr>
      <t xml:space="preserve">、</t>
    </r>
    <r>
      <rPr>
        <sz val="10"/>
        <rFont val="Arial"/>
        <family val="0"/>
        <charset val="1"/>
      </rPr>
      <t xml:space="preserve">70</t>
    </r>
    <r>
      <rPr>
        <sz val="10"/>
        <rFont val="Noto Sans CJK SC"/>
        <family val="2"/>
      </rPr>
      <t xml:space="preserve">歳以上</t>
    </r>
    <r>
      <rPr>
        <sz val="10"/>
        <rFont val="Arial"/>
        <family val="0"/>
        <charset val="1"/>
      </rPr>
      <t xml:space="preserve">4.0 ng/mL</t>
    </r>
    <r>
      <rPr>
        <sz val="10"/>
        <rFont val="Noto Sans CJK SC"/>
        <family val="2"/>
      </rPr>
      <t xml:space="preserve">と提示し、初回</t>
    </r>
    <r>
      <rPr>
        <sz val="10"/>
        <rFont val="Arial"/>
        <family val="0"/>
        <charset val="1"/>
      </rPr>
      <t xml:space="preserve">PSA</t>
    </r>
    <r>
      <rPr>
        <sz val="10"/>
        <rFont val="Noto Sans CJK SC"/>
        <family val="2"/>
      </rPr>
      <t xml:space="preserve">値に応じた検診間隔（</t>
    </r>
    <r>
      <rPr>
        <sz val="10"/>
        <rFont val="Arial"/>
        <family val="0"/>
        <charset val="1"/>
      </rPr>
      <t xml:space="preserve">1.1 ng/mL</t>
    </r>
    <r>
      <rPr>
        <sz val="10"/>
        <rFont val="Noto Sans CJK SC"/>
        <family val="2"/>
      </rPr>
      <t xml:space="preserve">以上では毎年、</t>
    </r>
    <r>
      <rPr>
        <sz val="10"/>
        <rFont val="Arial"/>
        <family val="0"/>
        <charset val="1"/>
      </rPr>
      <t xml:space="preserve">1.0 ng/mL</t>
    </r>
    <r>
      <rPr>
        <sz val="10"/>
        <rFont val="Noto Sans CJK SC"/>
        <family val="2"/>
      </rPr>
      <t xml:space="preserve">以下では</t>
    </r>
    <r>
      <rPr>
        <sz val="10"/>
        <rFont val="Arial"/>
        <family val="0"/>
        <charset val="1"/>
      </rPr>
      <t xml:space="preserve">3</t>
    </r>
    <r>
      <rPr>
        <sz val="10"/>
        <rFont val="Noto Sans CJK SC"/>
        <family val="2"/>
      </rPr>
      <t xml:space="preserve">年ごと）を提案している。一方、公的ながん検診のガイドラインは対策型検診としての</t>
    </r>
    <r>
      <rPr>
        <sz val="10"/>
        <rFont val="Arial"/>
        <family val="0"/>
        <charset val="1"/>
      </rPr>
      <t xml:space="preserve">PSA</t>
    </r>
    <r>
      <rPr>
        <sz val="10"/>
        <rFont val="Noto Sans CJK SC"/>
        <family val="2"/>
      </rPr>
      <t xml:space="preserve">検診を推奨しておらず、日本国内でも立場が分かれているため、受診は利益と不利益を説明したうえでの個人の判断に基づくものとされる。</t>
    </r>
  </si>
  <si>
    <r>
      <rPr>
        <sz val="10"/>
        <rFont val="Noto Sans CJK SC"/>
        <family val="2"/>
      </rPr>
      <t xml:space="preserve">医学各論 Ⅷ</t>
    </r>
    <r>
      <rPr>
        <sz val="10"/>
        <rFont val="Arial"/>
        <family val="0"/>
        <charset val="1"/>
      </rPr>
      <t xml:space="preserve">-6-C-②</t>
    </r>
    <r>
      <rPr>
        <sz val="10"/>
        <rFont val="Noto Sans CJK SC"/>
        <family val="2"/>
      </rPr>
      <t xml:space="preserve">（前立腺癌、</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</si>
  <si>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TBL-01-00-658 (id: Jlvnmdk)</t>
    </r>
  </si>
  <si>
    <t xml:space="preserve">SRC-731</t>
  </si>
  <si>
    <t xml:space="preserve">Ito K, Oki R, Sekine Y, et al. Screening for prostate cancer: History, evidence, controversies and future perspectives toward individualized screening. Int J Urol. 2019;26(10):956-970</t>
  </si>
  <si>
    <t xml:space="preserve">10.1111/iju.14039</t>
  </si>
  <si>
    <t xml:space="preserve">31183923</t>
  </si>
  <si>
    <t xml:space="preserve">カットオフ値と検診間隔は、総説本文に記載された学会ガイドラインの内容を読み取ったものである（本文から読み取り）。学会ガイドラインと公的ガイドラインで推奨が異なる点に注意が必要である。</t>
  </si>
  <si>
    <t xml:space="preserve">GU-013</t>
  </si>
  <si>
    <r>
      <rPr>
        <sz val="10"/>
        <rFont val="Noto Sans CJK SC"/>
        <family val="2"/>
      </rPr>
      <t xml:space="preserve">米国の予防医療専門委員会は、</t>
    </r>
    <r>
      <rPr>
        <sz val="10"/>
        <rFont val="Arial"/>
        <family val="0"/>
        <charset val="1"/>
      </rPr>
      <t xml:space="preserve">55</t>
    </r>
    <r>
      <rPr>
        <sz val="10"/>
        <rFont val="Noto Sans CJK SC"/>
        <family val="2"/>
      </rPr>
      <t xml:space="preserve">〜</t>
    </r>
    <r>
      <rPr>
        <sz val="10"/>
        <rFont val="Arial"/>
        <family val="0"/>
        <charset val="1"/>
      </rPr>
      <t xml:space="preserve">69</t>
    </r>
    <r>
      <rPr>
        <sz val="10"/>
        <rFont val="Noto Sans CJK SC"/>
        <family val="2"/>
      </rPr>
      <t xml:space="preserve">歳の男性では</t>
    </r>
    <r>
      <rPr>
        <sz val="10"/>
        <rFont val="Arial"/>
        <family val="0"/>
        <charset val="1"/>
      </rPr>
      <t xml:space="preserve">PSA</t>
    </r>
    <r>
      <rPr>
        <sz val="10"/>
        <rFont val="Noto Sans CJK SC"/>
        <family val="2"/>
      </rPr>
      <t xml:space="preserve">検診を受けるかどうかは利益と不利益を説明したうえで個人が判断すべきとし（</t>
    </r>
    <r>
      <rPr>
        <sz val="10"/>
        <rFont val="Arial"/>
        <family val="0"/>
        <charset val="1"/>
      </rPr>
      <t xml:space="preserve">C</t>
    </r>
    <r>
      <rPr>
        <sz val="10"/>
        <rFont val="Noto Sans CJK SC"/>
        <family val="2"/>
      </rPr>
      <t xml:space="preserve">推奨）、</t>
    </r>
    <r>
      <rPr>
        <sz val="10"/>
        <rFont val="Arial"/>
        <family val="0"/>
        <charset val="1"/>
      </rPr>
      <t xml:space="preserve">70</t>
    </r>
    <r>
      <rPr>
        <sz val="10"/>
        <rFont val="Noto Sans CJK SC"/>
        <family val="2"/>
      </rPr>
      <t xml:space="preserve">歳以上の男性には</t>
    </r>
    <r>
      <rPr>
        <sz val="10"/>
        <rFont val="Arial"/>
        <family val="0"/>
        <charset val="1"/>
      </rPr>
      <t xml:space="preserve">PSA</t>
    </r>
    <r>
      <rPr>
        <sz val="10"/>
        <rFont val="Noto Sans CJK SC"/>
        <family val="2"/>
      </rPr>
      <t xml:space="preserve">検診を行わないよう勧告している（</t>
    </r>
    <r>
      <rPr>
        <sz val="10"/>
        <rFont val="Arial"/>
        <family val="0"/>
        <charset val="1"/>
      </rPr>
      <t xml:space="preserve">D</t>
    </r>
    <r>
      <rPr>
        <sz val="10"/>
        <rFont val="Noto Sans CJK SC"/>
        <family val="2"/>
      </rPr>
      <t xml:space="preserve">推奨）。検診により</t>
    </r>
    <r>
      <rPr>
        <sz val="10"/>
        <rFont val="Arial"/>
        <family val="0"/>
        <charset val="1"/>
      </rPr>
      <t xml:space="preserve">1000</t>
    </r>
    <r>
      <rPr>
        <sz val="10"/>
        <rFont val="Noto Sans CJK SC"/>
        <family val="2"/>
      </rPr>
      <t xml:space="preserve">人あたり約</t>
    </r>
    <r>
      <rPr>
        <sz val="10"/>
        <rFont val="Arial"/>
        <family val="0"/>
        <charset val="1"/>
      </rPr>
      <t xml:space="preserve">1.3</t>
    </r>
    <r>
      <rPr>
        <sz val="10"/>
        <rFont val="Noto Sans CJK SC"/>
        <family val="2"/>
      </rPr>
      <t xml:space="preserve">人の前立腺癌死亡と約</t>
    </r>
    <r>
      <rPr>
        <sz val="10"/>
        <rFont val="Arial"/>
        <family val="0"/>
        <charset val="1"/>
      </rPr>
      <t xml:space="preserve">3</t>
    </r>
    <r>
      <rPr>
        <sz val="10"/>
        <rFont val="Noto Sans CJK SC"/>
        <family val="2"/>
      </rPr>
      <t xml:space="preserve">人の転移症例を防げる可能性がある一方、偽陽性による追加検査、過剰診断・過剰治療、治療に伴う尿失禁や勃起障害などの不利益がある。</t>
    </r>
  </si>
  <si>
    <t xml:space="preserve">SRC-732</t>
  </si>
  <si>
    <t xml:space="preserve">US Preventive Services Task Force; Grossman DC, et al. Screening for Prostate Cancer: US Preventive Services Task Force Recommendation Statement. JAMA. 2018;319(18):1901-1913</t>
  </si>
  <si>
    <t xml:space="preserve">10.1001/jama.2018.3710</t>
  </si>
  <si>
    <t xml:space="preserve">29801017</t>
  </si>
  <si>
    <r>
      <rPr>
        <sz val="10"/>
        <rFont val="Arial"/>
        <family val="0"/>
        <charset val="1"/>
      </rPr>
      <t xml:space="preserve">2018</t>
    </r>
    <r>
      <rPr>
        <sz val="10"/>
        <rFont val="Noto Sans CJK SC"/>
        <family val="2"/>
      </rPr>
      <t xml:space="preserve">年の勧告であり、その後の改訂で内容が変わる可能性がある。欧州の学会ガイドラインの立場（リスクに応じた検診の提案）は本カードの出典の範囲外であり、別途確認が必要である。利益の数値は約</t>
    </r>
    <r>
      <rPr>
        <sz val="10"/>
        <rFont val="Arial"/>
        <family val="0"/>
        <charset val="1"/>
      </rPr>
      <t xml:space="preserve">13</t>
    </r>
    <r>
      <rPr>
        <sz val="10"/>
        <rFont val="Noto Sans CJK SC"/>
        <family val="2"/>
      </rPr>
      <t xml:space="preserve">年の追跡に基づく推計である。</t>
    </r>
  </si>
  <si>
    <t xml:space="preserve">GU-014</t>
  </si>
  <si>
    <r>
      <rPr>
        <sz val="10"/>
        <rFont val="Noto Sans CJK SC"/>
        <family val="2"/>
      </rPr>
      <t xml:space="preserve">限局性前立腺癌は、</t>
    </r>
    <r>
      <rPr>
        <sz val="10"/>
        <rFont val="Arial"/>
        <family val="0"/>
        <charset val="1"/>
      </rPr>
      <t xml:space="preserve">PSA</t>
    </r>
    <r>
      <rPr>
        <sz val="10"/>
        <rFont val="Noto Sans CJK SC"/>
        <family val="2"/>
      </rPr>
      <t xml:space="preserve">検査や直腸指診の異常を契機に前立腺生検で診断される。再発リスクが低〜中程度の限局性疾患では、早期に発見・治療されれば予後は良好で</t>
    </r>
    <r>
      <rPr>
        <sz val="10"/>
        <rFont val="Arial"/>
        <family val="0"/>
        <charset val="1"/>
      </rPr>
      <t xml:space="preserve">10</t>
    </r>
    <r>
      <rPr>
        <sz val="10"/>
        <rFont val="Noto Sans CJK SC"/>
        <family val="2"/>
      </rPr>
      <t xml:space="preserve">年全生存割合は</t>
    </r>
    <r>
      <rPr>
        <sz val="10"/>
        <rFont val="Arial"/>
        <family val="0"/>
        <charset val="1"/>
      </rPr>
      <t xml:space="preserve">99%</t>
    </r>
    <r>
      <rPr>
        <sz val="10"/>
        <rFont val="Noto Sans CJK SC"/>
        <family val="2"/>
      </rPr>
      <t xml:space="preserve">とされる。限局性疾患の治療の選択肢には監視療法、前立腺全摘除術、放射線治療があり、再発した場合は救済治療やアンドロゲン除去療法が用いられる。</t>
    </r>
  </si>
  <si>
    <t xml:space="preserve">SRC-733</t>
  </si>
  <si>
    <t xml:space="preserve">Rebello RJ, Oing C, Knudsen KE, et al. Prostate cancer. Nat Rev Dis Primers. 2021;7(1):9</t>
  </si>
  <si>
    <t xml:space="preserve">10.1038/s41572-020-00243-0</t>
  </si>
  <si>
    <t xml:space="preserve">33542230</t>
  </si>
  <si>
    <r>
      <rPr>
        <sz val="10"/>
        <rFont val="Noto Sans CJK SC"/>
        <family val="2"/>
      </rPr>
      <t xml:space="preserve">リスク分類の具体的な境界値（</t>
    </r>
    <r>
      <rPr>
        <sz val="10"/>
        <rFont val="Arial"/>
        <family val="0"/>
        <charset val="1"/>
      </rPr>
      <t xml:space="preserve">PSA</t>
    </r>
    <r>
      <rPr>
        <sz val="10"/>
        <rFont val="Noto Sans CJK SC"/>
        <family val="2"/>
      </rPr>
      <t xml:space="preserve">値、グリソンスコア、病期による層別）は原著の表から読み取る必要があるため、本カードには分類の数値を含めていない（表から読み取りが必要）。</t>
    </r>
    <r>
      <rPr>
        <sz val="10"/>
        <rFont val="Arial"/>
        <family val="0"/>
        <charset val="1"/>
      </rPr>
      <t xml:space="preserve">10</t>
    </r>
    <r>
      <rPr>
        <sz val="10"/>
        <rFont val="Noto Sans CJK SC"/>
        <family val="2"/>
      </rPr>
      <t xml:space="preserve">年全生存割合</t>
    </r>
    <r>
      <rPr>
        <sz val="10"/>
        <rFont val="Arial"/>
        <family val="0"/>
        <charset val="1"/>
      </rPr>
      <t xml:space="preserve">99%</t>
    </r>
    <r>
      <rPr>
        <sz val="10"/>
        <rFont val="Noto Sans CJK SC"/>
        <family val="2"/>
      </rPr>
      <t xml:space="preserve">は低〜中リスクの限局性疾患が早期に発見・治療された場合の記載である。</t>
    </r>
  </si>
  <si>
    <t xml:space="preserve">GU-015</t>
  </si>
  <si>
    <r>
      <rPr>
        <sz val="10"/>
        <rFont val="Noto Sans CJK SC"/>
        <family val="2"/>
      </rPr>
      <t xml:space="preserve">新規に診断された高リスクの転移性去勢感受性前立腺癌</t>
    </r>
    <r>
      <rPr>
        <sz val="10"/>
        <rFont val="Arial"/>
        <family val="0"/>
        <charset val="1"/>
      </rPr>
      <t xml:space="preserve">1199</t>
    </r>
    <r>
      <rPr>
        <sz val="10"/>
        <rFont val="Noto Sans CJK SC"/>
        <family val="2"/>
      </rPr>
      <t xml:space="preserve">例を対象とした</t>
    </r>
    <r>
      <rPr>
        <sz val="10"/>
        <rFont val="Arial"/>
        <family val="0"/>
        <charset val="1"/>
      </rPr>
      <t xml:space="preserve">LATITUDE</t>
    </r>
    <r>
      <rPr>
        <sz val="10"/>
        <rFont val="Noto Sans CJK SC"/>
        <family val="2"/>
      </rPr>
      <t xml:space="preserve">試験では、アンドロゲン除去療法にアビラテロンとプレドニゾンを併用すると、全生存期間中央値は未到達対</t>
    </r>
    <r>
      <rPr>
        <sz val="10"/>
        <rFont val="Arial"/>
        <family val="0"/>
        <charset val="1"/>
      </rPr>
      <t xml:space="preserve">34.7</t>
    </r>
    <r>
      <rPr>
        <sz val="10"/>
        <rFont val="Noto Sans CJK SC"/>
        <family val="2"/>
      </rPr>
      <t xml:space="preserve">か月（死亡のハザード比</t>
    </r>
    <r>
      <rPr>
        <sz val="10"/>
        <rFont val="Arial"/>
        <family val="0"/>
        <charset val="1"/>
      </rPr>
      <t xml:space="preserve">0.62</t>
    </r>
    <r>
      <rPr>
        <sz val="10"/>
        <rFont val="Noto Sans CJK SC"/>
        <family val="2"/>
      </rPr>
      <t xml:space="preserve">）、画像的無増悪生存期間中央値は</t>
    </r>
    <r>
      <rPr>
        <sz val="10"/>
        <rFont val="Arial"/>
        <family val="0"/>
        <charset val="1"/>
      </rPr>
      <t xml:space="preserve">33.0</t>
    </r>
    <r>
      <rPr>
        <sz val="10"/>
        <rFont val="Noto Sans CJK SC"/>
        <family val="2"/>
      </rPr>
      <t xml:space="preserve">か月対</t>
    </r>
    <r>
      <rPr>
        <sz val="10"/>
        <rFont val="Arial"/>
        <family val="0"/>
        <charset val="1"/>
      </rPr>
      <t xml:space="preserve">14.8</t>
    </r>
    <r>
      <rPr>
        <sz val="10"/>
        <rFont val="Noto Sans CJK SC"/>
        <family val="2"/>
      </rPr>
      <t xml:space="preserve">か月（ハザード比</t>
    </r>
    <r>
      <rPr>
        <sz val="10"/>
        <rFont val="Arial"/>
        <family val="0"/>
        <charset val="1"/>
      </rPr>
      <t xml:space="preserve">0.47</t>
    </r>
    <r>
      <rPr>
        <sz val="10"/>
        <rFont val="Noto Sans CJK SC"/>
        <family val="2"/>
      </rPr>
      <t xml:space="preserve">）であった。グレード</t>
    </r>
    <r>
      <rPr>
        <sz val="10"/>
        <rFont val="Arial"/>
        <family val="0"/>
        <charset val="1"/>
      </rPr>
      <t xml:space="preserve">3</t>
    </r>
    <r>
      <rPr>
        <sz val="10"/>
        <rFont val="Noto Sans CJK SC"/>
        <family val="2"/>
      </rPr>
      <t xml:space="preserve">の高血圧と低カリウム血症は併用群で多かった。</t>
    </r>
  </si>
  <si>
    <t xml:space="preserve">SRC-734</t>
  </si>
  <si>
    <t xml:space="preserve">Fizazi K, Tran N, Fein L, et al.; LATITUDE Investigators. Abiraterone plus Prednisone in Metastatic, Castration-Sensitive Prostate Cancer. N Engl J Med. 2017;377(4):352-360</t>
  </si>
  <si>
    <t xml:space="preserve">10.1056/NEJMoa1704174</t>
  </si>
  <si>
    <t xml:space="preserve">28578607</t>
  </si>
  <si>
    <t xml:space="preserve">アビラテロンとプレドニゾンの国内の承認・保険適用は未確認であり、取り込み側で確認が必要である。対象は新規診断の高リスク転移性去勢感受性前立腺癌に限られる。</t>
  </si>
  <si>
    <t xml:space="preserve">GU-016</t>
  </si>
  <si>
    <r>
      <rPr>
        <sz val="10"/>
        <rFont val="Noto Sans CJK SC"/>
        <family val="2"/>
      </rPr>
      <t xml:space="preserve">化学療法歴のない転移性去勢抵抗性前立腺癌</t>
    </r>
    <r>
      <rPr>
        <sz val="10"/>
        <rFont val="Arial"/>
        <family val="0"/>
        <charset val="1"/>
      </rPr>
      <t xml:space="preserve">1717</t>
    </r>
    <r>
      <rPr>
        <sz val="10"/>
        <rFont val="Noto Sans CJK SC"/>
        <family val="2"/>
      </rPr>
      <t xml:space="preserve">例を対象とした</t>
    </r>
    <r>
      <rPr>
        <sz val="10"/>
        <rFont val="Arial"/>
        <family val="0"/>
        <charset val="1"/>
      </rPr>
      <t xml:space="preserve">PREVAIL</t>
    </r>
    <r>
      <rPr>
        <sz val="10"/>
        <rFont val="Noto Sans CJK SC"/>
        <family val="2"/>
      </rPr>
      <t xml:space="preserve">試験では、エンザルタミドはプラセボに比べ、</t>
    </r>
    <r>
      <rPr>
        <sz val="10"/>
        <rFont val="Arial"/>
        <family val="0"/>
        <charset val="1"/>
      </rPr>
      <t xml:space="preserve">12</t>
    </r>
    <r>
      <rPr>
        <sz val="10"/>
        <rFont val="Noto Sans CJK SC"/>
        <family val="2"/>
      </rPr>
      <t xml:space="preserve">か月時点の画像的無増悪生存割合が</t>
    </r>
    <r>
      <rPr>
        <sz val="10"/>
        <rFont val="Arial"/>
        <family val="0"/>
        <charset val="1"/>
      </rPr>
      <t xml:space="preserve">65%</t>
    </r>
    <r>
      <rPr>
        <sz val="10"/>
        <rFont val="Noto Sans CJK SC"/>
        <family val="2"/>
      </rPr>
      <t xml:space="preserve">対</t>
    </r>
    <r>
      <rPr>
        <sz val="10"/>
        <rFont val="Arial"/>
        <family val="0"/>
        <charset val="1"/>
      </rPr>
      <t xml:space="preserve">14%</t>
    </r>
    <r>
      <rPr>
        <sz val="10"/>
        <rFont val="Noto Sans CJK SC"/>
        <family val="2"/>
      </rPr>
      <t xml:space="preserve">（ハザード比</t>
    </r>
    <r>
      <rPr>
        <sz val="10"/>
        <rFont val="Arial"/>
        <family val="0"/>
        <charset val="1"/>
      </rPr>
      <t xml:space="preserve">0.19</t>
    </r>
    <r>
      <rPr>
        <sz val="10"/>
        <rFont val="Noto Sans CJK SC"/>
        <family val="2"/>
      </rPr>
      <t xml:space="preserve">）、死亡のハザード比</t>
    </r>
    <r>
      <rPr>
        <sz val="10"/>
        <rFont val="Arial"/>
        <family val="0"/>
        <charset val="1"/>
      </rPr>
      <t xml:space="preserve">0.71</t>
    </r>
    <r>
      <rPr>
        <sz val="10"/>
        <rFont val="Noto Sans CJK SC"/>
        <family val="2"/>
      </rPr>
      <t xml:space="preserve">であり、化学療法の開始までの期間も延長した。</t>
    </r>
  </si>
  <si>
    <t xml:space="preserve">SRC-735</t>
  </si>
  <si>
    <t xml:space="preserve">Beer TM, Armstrong AJ, Rathkopf DE, et al.; PREVAIL Investigators. Enzalutamide in Metastatic Prostate Cancer before Chemotherapy. N Engl J Med. 2014;371(5):424-433</t>
  </si>
  <si>
    <t xml:space="preserve">10.1056/NEJMoa1405095</t>
  </si>
  <si>
    <t xml:space="preserve">24881730</t>
  </si>
  <si>
    <t xml:space="preserve">エンザルタミドの国内の承認・保険適用は未確認であり、取り込み側で確認が必要である。数値は中間解析（データカットオフ時点）を含む結果である。</t>
  </si>
  <si>
    <t xml:space="preserve">GU-017</t>
  </si>
  <si>
    <r>
      <rPr>
        <sz val="10"/>
        <rFont val="Noto Sans CJK SC"/>
        <family val="2"/>
      </rPr>
      <t xml:space="preserve">前立腺癌は世界で多くの男性が罹患し、人間開発指数の高い地域に多い。分子レベルでは</t>
    </r>
    <r>
      <rPr>
        <sz val="10"/>
        <rFont val="Arial"/>
        <family val="0"/>
        <charset val="1"/>
      </rPr>
      <t xml:space="preserve">TMPRSS2</t>
    </r>
    <r>
      <rPr>
        <sz val="10"/>
        <rFont val="Noto Sans CJK SC"/>
        <family val="2"/>
      </rPr>
      <t xml:space="preserve">と</t>
    </r>
    <r>
      <rPr>
        <sz val="10"/>
        <rFont val="Arial"/>
        <family val="0"/>
        <charset val="1"/>
      </rPr>
      <t xml:space="preserve">ETS</t>
    </r>
    <r>
      <rPr>
        <sz val="10"/>
        <rFont val="Noto Sans CJK SC"/>
        <family val="2"/>
      </rPr>
      <t xml:space="preserve">ファミリー遺伝子の融合遺伝子、</t>
    </r>
    <r>
      <rPr>
        <sz val="10"/>
        <rFont val="Arial"/>
        <family val="0"/>
        <charset val="1"/>
      </rPr>
      <t xml:space="preserve">MYC</t>
    </r>
    <r>
      <rPr>
        <sz val="10"/>
        <rFont val="Noto Sans CJK SC"/>
        <family val="2"/>
      </rPr>
      <t xml:space="preserve">の増幅、</t>
    </r>
    <r>
      <rPr>
        <sz val="10"/>
        <rFont val="Arial"/>
        <family val="0"/>
        <charset val="1"/>
      </rPr>
      <t xml:space="preserve">PTEN</t>
    </r>
    <r>
      <rPr>
        <sz val="10"/>
        <rFont val="Noto Sans CJK SC"/>
        <family val="2"/>
      </rPr>
      <t xml:space="preserve">や</t>
    </r>
    <r>
      <rPr>
        <sz val="10"/>
        <rFont val="Arial"/>
        <family val="0"/>
        <charset val="1"/>
      </rPr>
      <t xml:space="preserve">TP53</t>
    </r>
    <r>
      <rPr>
        <sz val="10"/>
        <rFont val="Noto Sans CJK SC"/>
        <family val="2"/>
      </rPr>
      <t xml:space="preserve">の欠失・変異が知られ、進行した病態ではアンドロゲン受容体遺伝子の増幅・変異がみられる。診断は</t>
    </r>
    <r>
      <rPr>
        <sz val="10"/>
        <rFont val="Arial"/>
        <family val="0"/>
        <charset val="1"/>
      </rPr>
      <t xml:space="preserve">PSA</t>
    </r>
    <r>
      <rPr>
        <sz val="10"/>
        <rFont val="Noto Sans CJK SC"/>
        <family val="2"/>
      </rPr>
      <t xml:space="preserve">検査や直腸指診を契機に行われる前立腺生検による。</t>
    </r>
  </si>
  <si>
    <t xml:space="preserve">世界の罹患数・死亡数の具体的な推計値は抄録では確認できないため、本カードには数値を含めていない。</t>
  </si>
  <si>
    <t xml:space="preserve">GU-018</t>
  </si>
  <si>
    <r>
      <rPr>
        <sz val="10"/>
        <rFont val="Noto Sans CJK SC"/>
        <family val="2"/>
      </rPr>
      <t xml:space="preserve">根治的手術後の再発高リスクの筋層浸潤尿路上皮癌</t>
    </r>
    <r>
      <rPr>
        <sz val="10"/>
        <rFont val="Arial"/>
        <family val="0"/>
        <charset val="1"/>
      </rPr>
      <t xml:space="preserve">709</t>
    </r>
    <r>
      <rPr>
        <sz val="10"/>
        <rFont val="Noto Sans CJK SC"/>
        <family val="2"/>
      </rPr>
      <t xml:space="preserve">例を対象とした</t>
    </r>
    <r>
      <rPr>
        <sz val="10"/>
        <rFont val="Arial"/>
        <family val="0"/>
        <charset val="1"/>
      </rPr>
      <t xml:space="preserve">CheckMate 274</t>
    </r>
    <r>
      <rPr>
        <sz val="10"/>
        <rFont val="Noto Sans CJK SC"/>
        <family val="2"/>
      </rPr>
      <t xml:space="preserve">試験では、術後のニボルマブ（</t>
    </r>
    <r>
      <rPr>
        <sz val="10"/>
        <rFont val="Arial"/>
        <family val="0"/>
        <charset val="1"/>
      </rPr>
      <t xml:space="preserve">240 mg</t>
    </r>
    <r>
      <rPr>
        <sz val="10"/>
        <rFont val="Noto Sans CJK SC"/>
        <family val="2"/>
      </rPr>
      <t xml:space="preserve">を</t>
    </r>
    <r>
      <rPr>
        <sz val="10"/>
        <rFont val="Arial"/>
        <family val="0"/>
        <charset val="1"/>
      </rPr>
      <t xml:space="preserve">2</t>
    </r>
    <r>
      <rPr>
        <sz val="10"/>
        <rFont val="Noto Sans CJK SC"/>
        <family val="2"/>
      </rPr>
      <t xml:space="preserve">週ごと、最長</t>
    </r>
    <r>
      <rPr>
        <sz val="10"/>
        <rFont val="Arial"/>
        <family val="0"/>
        <charset val="1"/>
      </rPr>
      <t xml:space="preserve">1</t>
    </r>
    <r>
      <rPr>
        <sz val="10"/>
        <rFont val="Noto Sans CJK SC"/>
        <family val="2"/>
      </rPr>
      <t xml:space="preserve">年）はプラセボに比べ、無病生存期間中央値が</t>
    </r>
    <r>
      <rPr>
        <sz val="10"/>
        <rFont val="Arial"/>
        <family val="0"/>
        <charset val="1"/>
      </rPr>
      <t xml:space="preserve">20.8</t>
    </r>
    <r>
      <rPr>
        <sz val="10"/>
        <rFont val="Noto Sans CJK SC"/>
        <family val="2"/>
      </rPr>
      <t xml:space="preserve">か月対</t>
    </r>
    <r>
      <rPr>
        <sz val="10"/>
        <rFont val="Arial"/>
        <family val="0"/>
        <charset val="1"/>
      </rPr>
      <t xml:space="preserve">10.8</t>
    </r>
    <r>
      <rPr>
        <sz val="10"/>
        <rFont val="Noto Sans CJK SC"/>
        <family val="2"/>
      </rPr>
      <t xml:space="preserve">か月、</t>
    </r>
    <r>
      <rPr>
        <sz val="10"/>
        <rFont val="Arial"/>
        <family val="0"/>
        <charset val="1"/>
      </rPr>
      <t xml:space="preserve">6</t>
    </r>
    <r>
      <rPr>
        <sz val="10"/>
        <rFont val="Noto Sans CJK SC"/>
        <family val="2"/>
      </rPr>
      <t xml:space="preserve">か月時点で再発なく生存している割合が</t>
    </r>
    <r>
      <rPr>
        <sz val="10"/>
        <rFont val="Arial"/>
        <family val="0"/>
        <charset val="1"/>
      </rPr>
      <t xml:space="preserve">74.9%</t>
    </r>
    <r>
      <rPr>
        <sz val="10"/>
        <rFont val="Noto Sans CJK SC"/>
        <family val="2"/>
      </rPr>
      <t xml:space="preserve">対</t>
    </r>
    <r>
      <rPr>
        <sz val="10"/>
        <rFont val="Arial"/>
        <family val="0"/>
        <charset val="1"/>
      </rPr>
      <t xml:space="preserve">60.3%</t>
    </r>
    <r>
      <rPr>
        <sz val="10"/>
        <rFont val="Noto Sans CJK SC"/>
        <family val="2"/>
      </rPr>
      <t xml:space="preserve">（ハザード比</t>
    </r>
    <r>
      <rPr>
        <sz val="10"/>
        <rFont val="Arial"/>
        <family val="0"/>
        <charset val="1"/>
      </rPr>
      <t xml:space="preserve">0.70</t>
    </r>
    <r>
      <rPr>
        <sz val="10"/>
        <rFont val="Noto Sans CJK SC"/>
        <family val="2"/>
      </rPr>
      <t xml:space="preserve">）であった。腫瘍の</t>
    </r>
    <r>
      <rPr>
        <sz val="10"/>
        <rFont val="Arial"/>
        <family val="0"/>
        <charset val="1"/>
      </rPr>
      <t xml:space="preserve">PD-L1</t>
    </r>
    <r>
      <rPr>
        <sz val="10"/>
        <rFont val="Noto Sans CJK SC"/>
        <family val="2"/>
      </rPr>
      <t xml:space="preserve">発現が</t>
    </r>
    <r>
      <rPr>
        <sz val="10"/>
        <rFont val="Arial"/>
        <family val="0"/>
        <charset val="1"/>
      </rPr>
      <t xml:space="preserve">1%</t>
    </r>
    <r>
      <rPr>
        <sz val="10"/>
        <rFont val="Noto Sans CJK SC"/>
        <family val="2"/>
      </rPr>
      <t xml:space="preserve">以上の集団ではハザード比</t>
    </r>
    <r>
      <rPr>
        <sz val="10"/>
        <rFont val="Arial"/>
        <family val="0"/>
        <charset val="1"/>
      </rPr>
      <t xml:space="preserve">0.55</t>
    </r>
    <r>
      <rPr>
        <sz val="10"/>
        <rFont val="Noto Sans CJK SC"/>
        <family val="2"/>
      </rPr>
      <t xml:space="preserve">であった。グレード</t>
    </r>
    <r>
      <rPr>
        <sz val="10"/>
        <rFont val="Arial"/>
        <family val="0"/>
        <charset val="1"/>
      </rPr>
      <t xml:space="preserve">3</t>
    </r>
    <r>
      <rPr>
        <sz val="10"/>
        <rFont val="Noto Sans CJK SC"/>
        <family val="2"/>
      </rPr>
      <t xml:space="preserve">以上の治療関連有害事象は</t>
    </r>
    <r>
      <rPr>
        <sz val="10"/>
        <rFont val="Arial"/>
        <family val="0"/>
        <charset val="1"/>
      </rPr>
      <t xml:space="preserve">17.9%</t>
    </r>
    <r>
      <rPr>
        <sz val="10"/>
        <rFont val="Noto Sans CJK SC"/>
        <family val="2"/>
      </rPr>
      <t xml:space="preserve">対</t>
    </r>
    <r>
      <rPr>
        <sz val="10"/>
        <rFont val="Arial"/>
        <family val="0"/>
        <charset val="1"/>
      </rPr>
      <t xml:space="preserve">7.2%</t>
    </r>
    <r>
      <rPr>
        <sz val="10"/>
        <rFont val="Noto Sans CJK SC"/>
        <family val="2"/>
      </rPr>
      <t xml:space="preserve">であった。</t>
    </r>
  </si>
  <si>
    <t xml:space="preserve">SRC-736</t>
  </si>
  <si>
    <t xml:space="preserve">Bajorin DF, Witjes JA, Gschwend JE, et al. Adjuvant Nivolumab versus Placebo in Muscle-Invasive Urothelial Carcinoma. N Engl J Med. 2021;384(22):2102-2114</t>
  </si>
  <si>
    <t xml:space="preserve">10.1056/NEJMoa2034442</t>
  </si>
  <si>
    <t xml:space="preserve">34077643</t>
  </si>
  <si>
    <r>
      <rPr>
        <sz val="10"/>
        <rFont val="Noto Sans CJK SC"/>
        <family val="2"/>
      </rPr>
      <t xml:space="preserve">上部尿路原発は登録全体の約</t>
    </r>
    <r>
      <rPr>
        <sz val="10"/>
        <rFont val="Arial"/>
        <family val="0"/>
        <charset val="1"/>
      </rPr>
      <t xml:space="preserve">2</t>
    </r>
    <r>
      <rPr>
        <sz val="10"/>
        <rFont val="Noto Sans CJK SC"/>
        <family val="2"/>
      </rPr>
      <t xml:space="preserve">割に制限された試験であり、上部尿路原発のみでの効果量は限定的である。ニボルマブの国内の承認・保険適用は未確認であり、取り込み側で確認が必要である。</t>
    </r>
  </si>
  <si>
    <t xml:space="preserve">GU-019</t>
  </si>
  <si>
    <t xml:space="preserve">セミノーマの治療</t>
  </si>
  <si>
    <r>
      <rPr>
        <sz val="10"/>
        <rFont val="Noto Sans CJK SC"/>
        <family val="2"/>
      </rPr>
      <t xml:space="preserve">精巣セミノーマの治療は病期によって決まる。臨床病期</t>
    </r>
    <r>
      <rPr>
        <sz val="10"/>
        <rFont val="Arial"/>
        <family val="0"/>
        <charset val="1"/>
      </rPr>
      <t xml:space="preserve">I</t>
    </r>
    <r>
      <rPr>
        <sz val="10"/>
        <rFont val="Noto Sans CJK SC"/>
        <family val="2"/>
      </rPr>
      <t xml:space="preserve">期では治癒率はほぼ</t>
    </r>
    <r>
      <rPr>
        <sz val="10"/>
        <rFont val="Arial"/>
        <family val="0"/>
        <charset val="1"/>
      </rPr>
      <t xml:space="preserve">100%</t>
    </r>
    <r>
      <rPr>
        <sz val="10"/>
        <rFont val="Noto Sans CJK SC"/>
        <family val="2"/>
      </rPr>
      <t xml:space="preserve">で、精巣摘除後の選択肢は経過観察、補助放射線療法、カルボプラチン単剤</t>
    </r>
    <r>
      <rPr>
        <sz val="10"/>
        <rFont val="Arial"/>
        <family val="0"/>
        <charset val="1"/>
      </rPr>
      <t xml:space="preserve">1</t>
    </r>
    <r>
      <rPr>
        <sz val="10"/>
        <rFont val="Noto Sans CJK SC"/>
        <family val="2"/>
      </rPr>
      <t xml:space="preserve">コースである。病期</t>
    </r>
    <r>
      <rPr>
        <sz val="10"/>
        <rFont val="Arial"/>
        <family val="0"/>
        <charset val="1"/>
      </rPr>
      <t xml:space="preserve">I</t>
    </r>
    <r>
      <rPr>
        <sz val="10"/>
        <rFont val="Noto Sans CJK SC"/>
        <family val="2"/>
      </rPr>
      <t xml:space="preserve">期では約</t>
    </r>
    <r>
      <rPr>
        <sz val="10"/>
        <rFont val="Arial"/>
        <family val="0"/>
        <charset val="1"/>
      </rPr>
      <t xml:space="preserve">20%</t>
    </r>
    <r>
      <rPr>
        <sz val="10"/>
        <rFont val="Noto Sans CJK SC"/>
        <family val="2"/>
      </rPr>
      <t xml:space="preserve">に潜在的なリンパ節転移があり、再発の危険因子は原発腫瘍径</t>
    </r>
    <r>
      <rPr>
        <sz val="10"/>
        <rFont val="Arial"/>
        <family val="0"/>
        <charset val="1"/>
      </rPr>
      <t xml:space="preserve">4 cm</t>
    </r>
    <r>
      <rPr>
        <sz val="10"/>
        <rFont val="Noto Sans CJK SC"/>
        <family val="2"/>
      </rPr>
      <t xml:space="preserve">超と精巣網への浸潤で、危険因子が</t>
    </r>
    <r>
      <rPr>
        <sz val="10"/>
        <rFont val="Arial"/>
        <family val="0"/>
        <charset val="1"/>
      </rPr>
      <t xml:space="preserve">0</t>
    </r>
    <r>
      <rPr>
        <sz val="10"/>
        <rFont val="Noto Sans CJK SC"/>
        <family val="2"/>
      </rPr>
      <t xml:space="preserve">個・</t>
    </r>
    <r>
      <rPr>
        <sz val="10"/>
        <rFont val="Arial"/>
        <family val="0"/>
        <charset val="1"/>
      </rPr>
      <t xml:space="preserve">1</t>
    </r>
    <r>
      <rPr>
        <sz val="10"/>
        <rFont val="Noto Sans CJK SC"/>
        <family val="2"/>
      </rPr>
      <t xml:space="preserve">個・</t>
    </r>
    <r>
      <rPr>
        <sz val="10"/>
        <rFont val="Arial"/>
        <family val="0"/>
        <charset val="1"/>
      </rPr>
      <t xml:space="preserve">2</t>
    </r>
    <r>
      <rPr>
        <sz val="10"/>
        <rFont val="Noto Sans CJK SC"/>
        <family val="2"/>
      </rPr>
      <t xml:space="preserve">個の場合の</t>
    </r>
    <r>
      <rPr>
        <sz val="10"/>
        <rFont val="Arial"/>
        <family val="0"/>
        <charset val="1"/>
      </rPr>
      <t xml:space="preserve">5</t>
    </r>
    <r>
      <rPr>
        <sz val="10"/>
        <rFont val="Noto Sans CJK SC"/>
        <family val="2"/>
      </rPr>
      <t xml:space="preserve">年再発率はそれぞれ</t>
    </r>
    <r>
      <rPr>
        <sz val="10"/>
        <rFont val="Arial"/>
        <family val="0"/>
        <charset val="1"/>
      </rPr>
      <t xml:space="preserve">12%</t>
    </r>
    <r>
      <rPr>
        <sz val="10"/>
        <rFont val="Noto Sans CJK SC"/>
        <family val="2"/>
      </rPr>
      <t xml:space="preserve">・</t>
    </r>
    <r>
      <rPr>
        <sz val="10"/>
        <rFont val="Arial"/>
        <family val="0"/>
        <charset val="1"/>
      </rPr>
      <t xml:space="preserve">16%</t>
    </r>
    <r>
      <rPr>
        <sz val="10"/>
        <rFont val="Noto Sans CJK SC"/>
        <family val="2"/>
      </rPr>
      <t xml:space="preserve">・</t>
    </r>
    <r>
      <rPr>
        <sz val="10"/>
        <rFont val="Arial"/>
        <family val="0"/>
        <charset val="1"/>
      </rPr>
      <t xml:space="preserve">32%</t>
    </r>
    <r>
      <rPr>
        <sz val="10"/>
        <rFont val="Noto Sans CJK SC"/>
        <family val="2"/>
      </rPr>
      <t xml:space="preserve">である。低容量（</t>
    </r>
    <r>
      <rPr>
        <sz val="10"/>
        <rFont val="Arial"/>
        <family val="0"/>
        <charset val="1"/>
      </rPr>
      <t xml:space="preserve">3 cm</t>
    </r>
    <r>
      <rPr>
        <sz val="10"/>
        <rFont val="Noto Sans CJK SC"/>
        <family val="2"/>
      </rPr>
      <t xml:space="preserve">未満）の病期</t>
    </r>
    <r>
      <rPr>
        <sz val="10"/>
        <rFont val="Arial"/>
        <family val="0"/>
        <charset val="1"/>
      </rPr>
      <t xml:space="preserve">II</t>
    </r>
    <r>
      <rPr>
        <sz val="10"/>
        <rFont val="Noto Sans CJK SC"/>
        <family val="2"/>
      </rPr>
      <t xml:space="preserve">期には放射線療法が、より大きな病期</t>
    </r>
    <r>
      <rPr>
        <sz val="10"/>
        <rFont val="Arial"/>
        <family val="0"/>
        <charset val="1"/>
      </rPr>
      <t xml:space="preserve">II</t>
    </r>
    <r>
      <rPr>
        <sz val="10"/>
        <rFont val="Noto Sans CJK SC"/>
        <family val="2"/>
      </rPr>
      <t xml:space="preserve">期と病期</t>
    </r>
    <r>
      <rPr>
        <sz val="10"/>
        <rFont val="Arial"/>
        <family val="0"/>
        <charset val="1"/>
      </rPr>
      <t xml:space="preserve">III</t>
    </r>
    <r>
      <rPr>
        <sz val="10"/>
        <rFont val="Noto Sans CJK SC"/>
        <family val="2"/>
      </rPr>
      <t xml:space="preserve">期には化学療法が用いられる。</t>
    </r>
  </si>
  <si>
    <r>
      <rPr>
        <sz val="10"/>
        <rFont val="Noto Sans CJK SC"/>
        <family val="2"/>
      </rPr>
      <t xml:space="preserve">医学各論 Ⅷ</t>
    </r>
    <r>
      <rPr>
        <sz val="10"/>
        <rFont val="Arial"/>
        <family val="0"/>
        <charset val="1"/>
      </rPr>
      <t xml:space="preserve">-6-C-③</t>
    </r>
    <r>
      <rPr>
        <sz val="10"/>
        <rFont val="Noto Sans CJK SC"/>
        <family val="2"/>
      </rPr>
      <t xml:space="preserve">（精巣癌</t>
    </r>
    <r>
      <rPr>
        <sz val="10"/>
        <rFont val="Arial"/>
        <family val="0"/>
        <charset val="1"/>
      </rPr>
      <t xml:space="preserve">(</t>
    </r>
    <r>
      <rPr>
        <sz val="10"/>
        <rFont val="Noto Sans CJK SC"/>
        <family val="2"/>
      </rPr>
      <t xml:space="preserve">セミノーマ</t>
    </r>
    <r>
      <rPr>
        <sz val="10"/>
        <rFont val="Arial"/>
        <family val="0"/>
        <charset val="1"/>
      </rPr>
      <t xml:space="preserve">)</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</si>
  <si>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TBL-01-00-659 (id: Jlvnmds)</t>
    </r>
  </si>
  <si>
    <t xml:space="preserve">SRC-737</t>
  </si>
  <si>
    <t xml:space="preserve">Beck SD. Optimal management of testicular cancer: from self-examination to treatment of advanced disease. Open Access J Urol. 2010;2:143-154</t>
  </si>
  <si>
    <t xml:space="preserve">24198622</t>
  </si>
  <si>
    <r>
      <rPr>
        <sz val="10"/>
        <rFont val="Arial"/>
        <family val="0"/>
        <charset val="1"/>
      </rPr>
      <t xml:space="preserve">2010</t>
    </r>
    <r>
      <rPr>
        <sz val="10"/>
        <rFont val="Noto Sans CJK SC"/>
        <family val="2"/>
      </rPr>
      <t xml:space="preserve">年の総説に基づいており、現在のガイドラインの推奨とは異なる可能性がある。カルボプラチンを含む化学療法薬の国内承認・保険適用の状況は未確認である。出典論文の </t>
    </r>
    <r>
      <rPr>
        <sz val="10"/>
        <rFont val="Arial"/>
        <family val="0"/>
        <charset val="1"/>
      </rPr>
      <t xml:space="preserve">DOI </t>
    </r>
    <r>
      <rPr>
        <sz val="10"/>
        <rFont val="Noto Sans CJK SC"/>
        <family val="2"/>
      </rPr>
      <t xml:space="preserve">は </t>
    </r>
    <r>
      <rPr>
        <sz val="10"/>
        <rFont val="Arial"/>
        <family val="0"/>
        <charset val="1"/>
      </rPr>
      <t xml:space="preserve">PMC</t>
    </r>
    <r>
      <rPr>
        <sz val="10"/>
        <rFont val="Noto Sans CJK SC"/>
        <family val="2"/>
      </rPr>
      <t xml:space="preserve">・出版社 </t>
    </r>
    <r>
      <rPr>
        <sz val="10"/>
        <rFont val="Arial"/>
        <family val="0"/>
        <charset val="1"/>
      </rPr>
      <t xml:space="preserve">PDF</t>
    </r>
    <r>
      <rPr>
        <sz val="10"/>
        <rFont val="Noto Sans CJK SC"/>
        <family val="2"/>
      </rPr>
      <t xml:space="preserve">・大学リポジトリのいずれでも表示を確認できず </t>
    </r>
    <r>
      <rPr>
        <sz val="10"/>
        <rFont val="Arial"/>
        <family val="0"/>
        <charset val="1"/>
      </rPr>
      <t xml:space="preserve">null </t>
    </r>
    <r>
      <rPr>
        <sz val="10"/>
        <rFont val="Noto Sans CJK SC"/>
        <family val="2"/>
      </rPr>
      <t xml:space="preserve">とした。</t>
    </r>
  </si>
  <si>
    <t xml:space="preserve">GU-020</t>
  </si>
  <si>
    <t xml:space="preserve">非セミノーマ性胚細胞腫瘍の治療</t>
  </si>
  <si>
    <r>
      <rPr>
        <sz val="10"/>
        <rFont val="Noto Sans CJK SC"/>
        <family val="2"/>
      </rPr>
      <t xml:space="preserve">非セミノーマ性胚細胞腫瘍（</t>
    </r>
    <r>
      <rPr>
        <sz val="10"/>
        <rFont val="Arial"/>
        <family val="0"/>
        <charset val="1"/>
      </rPr>
      <t xml:space="preserve">NSGCT</t>
    </r>
    <r>
      <rPr>
        <sz val="10"/>
        <rFont val="Noto Sans CJK SC"/>
        <family val="2"/>
      </rPr>
      <t xml:space="preserve">）の病期</t>
    </r>
    <r>
      <rPr>
        <sz val="10"/>
        <rFont val="Arial"/>
        <family val="0"/>
        <charset val="1"/>
      </rPr>
      <t xml:space="preserve">I</t>
    </r>
    <r>
      <rPr>
        <sz val="10"/>
        <rFont val="Noto Sans CJK SC"/>
        <family val="2"/>
      </rPr>
      <t xml:space="preserve">期の治癒率はほぼ</t>
    </r>
    <r>
      <rPr>
        <sz val="10"/>
        <rFont val="Arial"/>
        <family val="0"/>
        <charset val="1"/>
      </rPr>
      <t xml:space="preserve">100%</t>
    </r>
    <r>
      <rPr>
        <sz val="10"/>
        <rFont val="Noto Sans CJK SC"/>
        <family val="2"/>
      </rPr>
      <t xml:space="preserve">で、精巣摘除後の選択肢は経過観察、後腹膜リンパ節郭清（</t>
    </r>
    <r>
      <rPr>
        <sz val="10"/>
        <rFont val="Arial"/>
        <family val="0"/>
        <charset val="1"/>
      </rPr>
      <t xml:space="preserve">RPLND</t>
    </r>
    <r>
      <rPr>
        <sz val="10"/>
        <rFont val="Noto Sans CJK SC"/>
        <family val="2"/>
      </rPr>
      <t xml:space="preserve">）、補助化学療法である。腫瘍マーカーが正常な低容量（</t>
    </r>
    <r>
      <rPr>
        <sz val="10"/>
        <rFont val="Arial"/>
        <family val="0"/>
        <charset val="1"/>
      </rPr>
      <t xml:space="preserve">5 cm</t>
    </r>
    <r>
      <rPr>
        <sz val="10"/>
        <rFont val="Noto Sans CJK SC"/>
        <family val="2"/>
      </rPr>
      <t xml:space="preserve">未満）の病期</t>
    </r>
    <r>
      <rPr>
        <sz val="10"/>
        <rFont val="Arial"/>
        <family val="0"/>
        <charset val="1"/>
      </rPr>
      <t xml:space="preserve">II</t>
    </r>
    <r>
      <rPr>
        <sz val="10"/>
        <rFont val="Noto Sans CJK SC"/>
        <family val="2"/>
      </rPr>
      <t xml:space="preserve">期は、</t>
    </r>
    <r>
      <rPr>
        <sz val="10"/>
        <rFont val="Arial"/>
        <family val="0"/>
        <charset val="1"/>
      </rPr>
      <t xml:space="preserve">RPLND </t>
    </r>
    <r>
      <rPr>
        <sz val="10"/>
        <rFont val="Noto Sans CJK SC"/>
        <family val="2"/>
      </rPr>
      <t xml:space="preserve">か化学療法で管理できる。転移性疾患では予後分類により、予後良好群には </t>
    </r>
    <r>
      <rPr>
        <sz val="10"/>
        <rFont val="Arial"/>
        <family val="0"/>
        <charset val="1"/>
      </rPr>
      <t xml:space="preserve">BEP </t>
    </r>
    <r>
      <rPr>
        <sz val="10"/>
        <rFont val="Noto Sans CJK SC"/>
        <family val="2"/>
      </rPr>
      <t xml:space="preserve">療法（ブレオマイシン、エトポシド、シスプラチン）</t>
    </r>
    <r>
      <rPr>
        <sz val="10"/>
        <rFont val="Arial"/>
        <family val="0"/>
        <charset val="1"/>
      </rPr>
      <t xml:space="preserve">3</t>
    </r>
    <r>
      <rPr>
        <sz val="10"/>
        <rFont val="Noto Sans CJK SC"/>
        <family val="2"/>
      </rPr>
      <t xml:space="preserve">コース、予後中間・不良群には</t>
    </r>
    <r>
      <rPr>
        <sz val="10"/>
        <rFont val="Arial"/>
        <family val="0"/>
        <charset val="1"/>
      </rPr>
      <t xml:space="preserve">4</t>
    </r>
    <r>
      <rPr>
        <sz val="10"/>
        <rFont val="Noto Sans CJK SC"/>
        <family val="2"/>
      </rPr>
      <t xml:space="preserve">コースが標準とされ、化学療法後に残存する腫瘤は</t>
    </r>
    <r>
      <rPr>
        <sz val="10"/>
        <rFont val="Arial"/>
        <family val="0"/>
        <charset val="1"/>
      </rPr>
      <t xml:space="preserve">50</t>
    </r>
    <r>
      <rPr>
        <sz val="10"/>
        <rFont val="Noto Sans CJK SC"/>
        <family val="2"/>
      </rPr>
      <t xml:space="preserve">〜</t>
    </r>
    <r>
      <rPr>
        <sz val="10"/>
        <rFont val="Arial"/>
        <family val="0"/>
        <charset val="1"/>
      </rPr>
      <t xml:space="preserve">60%</t>
    </r>
    <r>
      <rPr>
        <sz val="10"/>
        <rFont val="Noto Sans CJK SC"/>
        <family val="2"/>
      </rPr>
      <t xml:space="preserve">に奇形腫または活動性癌を含むため切除が推奨される。再発の多くは治療後</t>
    </r>
    <r>
      <rPr>
        <sz val="10"/>
        <rFont val="Arial"/>
        <family val="0"/>
        <charset val="1"/>
      </rPr>
      <t xml:space="preserve">2</t>
    </r>
    <r>
      <rPr>
        <sz val="10"/>
        <rFont val="Noto Sans CJK SC"/>
        <family val="2"/>
      </rPr>
      <t xml:space="preserve">年以内に起こり、</t>
    </r>
    <r>
      <rPr>
        <sz val="10"/>
        <rFont val="Arial"/>
        <family val="0"/>
        <charset val="1"/>
      </rPr>
      <t xml:space="preserve">2</t>
    </r>
    <r>
      <rPr>
        <sz val="10"/>
        <rFont val="Noto Sans CJK SC"/>
        <family val="2"/>
      </rPr>
      <t xml:space="preserve">年を超えた再発は晩期再発と呼ばれる。</t>
    </r>
  </si>
  <si>
    <r>
      <rPr>
        <sz val="10"/>
        <rFont val="Noto Sans CJK SC"/>
        <family val="2"/>
      </rPr>
      <t xml:space="preserve">医学各論 Ⅷ</t>
    </r>
    <r>
      <rPr>
        <sz val="10"/>
        <rFont val="Arial"/>
        <family val="0"/>
        <charset val="1"/>
      </rPr>
      <t xml:space="preserve">-6-C-④</t>
    </r>
    <r>
      <rPr>
        <sz val="10"/>
        <rFont val="Noto Sans CJK SC"/>
        <family val="2"/>
      </rPr>
      <t xml:space="preserve">（精巣癌</t>
    </r>
    <r>
      <rPr>
        <sz val="10"/>
        <rFont val="Arial"/>
        <family val="0"/>
        <charset val="1"/>
      </rPr>
      <t xml:space="preserve">(</t>
    </r>
    <r>
      <rPr>
        <sz val="10"/>
        <rFont val="Noto Sans CJK SC"/>
        <family val="2"/>
      </rPr>
      <t xml:space="preserve">非セミノーマ</t>
    </r>
    <r>
      <rPr>
        <sz val="10"/>
        <rFont val="Arial"/>
        <family val="0"/>
        <charset val="1"/>
      </rPr>
      <t xml:space="preserve">)</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</si>
  <si>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2010</t>
    </r>
    <r>
      <rPr>
        <sz val="10"/>
        <rFont val="Noto Sans CJK SC"/>
        <family val="2"/>
      </rPr>
      <t xml:space="preserve">年の総説に基づいており、現在のガイドラインの推奨とは異なる可能性がある。</t>
    </r>
    <r>
      <rPr>
        <sz val="10"/>
        <rFont val="Arial"/>
        <family val="0"/>
        <charset val="1"/>
      </rPr>
      <t xml:space="preserve">BEP </t>
    </r>
    <r>
      <rPr>
        <sz val="10"/>
        <rFont val="Noto Sans CJK SC"/>
        <family val="2"/>
      </rPr>
      <t xml:space="preserve">療法を構成する薬剤（ブレオマイシン、エトポシド、シスプラチン）の国内承認・保険適用の状況は未確認である。出典論文の </t>
    </r>
    <r>
      <rPr>
        <sz val="10"/>
        <rFont val="Arial"/>
        <family val="0"/>
        <charset val="1"/>
      </rPr>
      <t xml:space="preserve">DOI </t>
    </r>
    <r>
      <rPr>
        <sz val="10"/>
        <rFont val="Noto Sans CJK SC"/>
        <family val="2"/>
      </rPr>
      <t xml:space="preserve">は確認できず </t>
    </r>
    <r>
      <rPr>
        <sz val="10"/>
        <rFont val="Arial"/>
        <family val="0"/>
        <charset val="1"/>
      </rPr>
      <t xml:space="preserve">null </t>
    </r>
    <r>
      <rPr>
        <sz val="10"/>
        <rFont val="Noto Sans CJK SC"/>
        <family val="2"/>
      </rPr>
      <t xml:space="preserve">とした（</t>
    </r>
    <r>
      <rPr>
        <sz val="10"/>
        <rFont val="Arial"/>
        <family val="0"/>
        <charset val="1"/>
      </rPr>
      <t xml:space="preserve">SRC-737 </t>
    </r>
    <r>
      <rPr>
        <sz val="10"/>
        <rFont val="Noto Sans CJK SC"/>
        <family val="2"/>
      </rPr>
      <t xml:space="preserve">の出典表を参照）。</t>
    </r>
  </si>
  <si>
    <t xml:space="preserve">GU-021</t>
  </si>
  <si>
    <t xml:space="preserve">精巣腫瘍の腫瘍マーカーと病期分類</t>
  </si>
  <si>
    <r>
      <rPr>
        <sz val="10"/>
        <rFont val="Noto Sans CJK SC"/>
        <family val="2"/>
      </rPr>
      <t xml:space="preserve">精巣腫瘍では精巣摘除の前後で血清腫瘍マーカー（</t>
    </r>
    <r>
      <rPr>
        <sz val="10"/>
        <rFont val="Arial"/>
        <family val="0"/>
        <charset val="1"/>
      </rPr>
      <t xml:space="preserve">AFP</t>
    </r>
    <r>
      <rPr>
        <sz val="10"/>
        <rFont val="Noto Sans CJK SC"/>
        <family val="2"/>
      </rPr>
      <t xml:space="preserve">、</t>
    </r>
    <r>
      <rPr>
        <sz val="10"/>
        <rFont val="Arial"/>
        <family val="0"/>
        <charset val="1"/>
      </rPr>
      <t xml:space="preserve">β-hCG</t>
    </r>
    <r>
      <rPr>
        <sz val="10"/>
        <rFont val="Noto Sans CJK SC"/>
        <family val="2"/>
      </rPr>
      <t xml:space="preserve">、</t>
    </r>
    <r>
      <rPr>
        <sz val="10"/>
        <rFont val="Arial"/>
        <family val="0"/>
        <charset val="1"/>
      </rPr>
      <t xml:space="preserve">LDH</t>
    </r>
    <r>
      <rPr>
        <sz val="10"/>
        <rFont val="Noto Sans CJK SC"/>
        <family val="2"/>
      </rPr>
      <t xml:space="preserve">）を測定する。</t>
    </r>
    <r>
      <rPr>
        <sz val="10"/>
        <rFont val="Arial"/>
        <family val="0"/>
        <charset val="1"/>
      </rPr>
      <t xml:space="preserve">AFP </t>
    </r>
    <r>
      <rPr>
        <sz val="10"/>
        <rFont val="Noto Sans CJK SC"/>
        <family val="2"/>
      </rPr>
      <t xml:space="preserve">は胎児性癌、奇形腫、卵黄嚢腫瘍が分泌するが、純粋なセミノーマと純粋な絨毛癌では分泌されないため、</t>
    </r>
    <r>
      <rPr>
        <sz val="10"/>
        <rFont val="Arial"/>
        <family val="0"/>
        <charset val="1"/>
      </rPr>
      <t xml:space="preserve">AFP </t>
    </r>
    <r>
      <rPr>
        <sz val="10"/>
        <rFont val="Noto Sans CJK SC"/>
        <family val="2"/>
      </rPr>
      <t xml:space="preserve">が上昇した純粋なセミノーマは非セミノーマとして分類する。</t>
    </r>
    <r>
      <rPr>
        <sz val="10"/>
        <rFont val="Arial"/>
        <family val="0"/>
        <charset val="1"/>
      </rPr>
      <t xml:space="preserve">β-hCG </t>
    </r>
    <r>
      <rPr>
        <sz val="10"/>
        <rFont val="Noto Sans CJK SC"/>
        <family val="2"/>
      </rPr>
      <t xml:space="preserve">は絨毛癌では全例、胎児性癌では</t>
    </r>
    <r>
      <rPr>
        <sz val="10"/>
        <rFont val="Arial"/>
        <family val="0"/>
        <charset val="1"/>
      </rPr>
      <t xml:space="preserve">40</t>
    </r>
    <r>
      <rPr>
        <sz val="10"/>
        <rFont val="Noto Sans CJK SC"/>
        <family val="2"/>
      </rPr>
      <t xml:space="preserve">〜</t>
    </r>
    <r>
      <rPr>
        <sz val="10"/>
        <rFont val="Arial"/>
        <family val="0"/>
        <charset val="1"/>
      </rPr>
      <t xml:space="preserve">60%</t>
    </r>
    <r>
      <rPr>
        <sz val="10"/>
        <rFont val="Noto Sans CJK SC"/>
        <family val="2"/>
      </rPr>
      <t xml:space="preserve">、純粋なセミノーマでは約</t>
    </r>
    <r>
      <rPr>
        <sz val="10"/>
        <rFont val="Arial"/>
        <family val="0"/>
        <charset val="1"/>
      </rPr>
      <t xml:space="preserve">10%</t>
    </r>
    <r>
      <rPr>
        <sz val="10"/>
        <rFont val="Noto Sans CJK SC"/>
        <family val="2"/>
      </rPr>
      <t xml:space="preserve">（通常は</t>
    </r>
    <r>
      <rPr>
        <sz val="10"/>
        <rFont val="Arial"/>
        <family val="0"/>
        <charset val="1"/>
      </rPr>
      <t xml:space="preserve">500 U/L</t>
    </r>
    <r>
      <rPr>
        <sz val="10"/>
        <rFont val="Noto Sans CJK SC"/>
        <family val="2"/>
      </rPr>
      <t xml:space="preserve">未満）で上昇する。</t>
    </r>
    <r>
      <rPr>
        <sz val="10"/>
        <rFont val="Arial"/>
        <family val="0"/>
        <charset val="1"/>
      </rPr>
      <t xml:space="preserve">NSGCT </t>
    </r>
    <r>
      <rPr>
        <sz val="10"/>
        <rFont val="Noto Sans CJK SC"/>
        <family val="2"/>
      </rPr>
      <t xml:space="preserve">では </t>
    </r>
    <r>
      <rPr>
        <sz val="10"/>
        <rFont val="Arial"/>
        <family val="0"/>
        <charset val="1"/>
      </rPr>
      <t xml:space="preserve">AFP </t>
    </r>
    <r>
      <rPr>
        <sz val="10"/>
        <rFont val="Noto Sans CJK SC"/>
        <family val="2"/>
      </rPr>
      <t xml:space="preserve">が</t>
    </r>
    <r>
      <rPr>
        <sz val="10"/>
        <rFont val="Arial"/>
        <family val="0"/>
        <charset val="1"/>
      </rPr>
      <t xml:space="preserve">50</t>
    </r>
    <r>
      <rPr>
        <sz val="10"/>
        <rFont val="Noto Sans CJK SC"/>
        <family val="2"/>
      </rPr>
      <t xml:space="preserve">〜</t>
    </r>
    <r>
      <rPr>
        <sz val="10"/>
        <rFont val="Arial"/>
        <family val="0"/>
        <charset val="1"/>
      </rPr>
      <t xml:space="preserve">70%</t>
    </r>
    <r>
      <rPr>
        <sz val="10"/>
        <rFont val="Noto Sans CJK SC"/>
        <family val="2"/>
      </rPr>
      <t xml:space="preserve">、</t>
    </r>
    <r>
      <rPr>
        <sz val="10"/>
        <rFont val="Arial"/>
        <family val="0"/>
        <charset val="1"/>
      </rPr>
      <t xml:space="preserve">β-hCG </t>
    </r>
    <r>
      <rPr>
        <sz val="10"/>
        <rFont val="Noto Sans CJK SC"/>
        <family val="2"/>
      </rPr>
      <t xml:space="preserve">が</t>
    </r>
    <r>
      <rPr>
        <sz val="10"/>
        <rFont val="Arial"/>
        <family val="0"/>
        <charset val="1"/>
      </rPr>
      <t xml:space="preserve">40</t>
    </r>
    <r>
      <rPr>
        <sz val="10"/>
        <rFont val="Noto Sans CJK SC"/>
        <family val="2"/>
      </rPr>
      <t xml:space="preserve">〜</t>
    </r>
    <r>
      <rPr>
        <sz val="10"/>
        <rFont val="Arial"/>
        <family val="0"/>
        <charset val="1"/>
      </rPr>
      <t xml:space="preserve">60%</t>
    </r>
    <r>
      <rPr>
        <sz val="10"/>
        <rFont val="Noto Sans CJK SC"/>
        <family val="2"/>
      </rPr>
      <t xml:space="preserve">で上昇し、どちらか一方は最大</t>
    </r>
    <r>
      <rPr>
        <sz val="10"/>
        <rFont val="Arial"/>
        <family val="0"/>
        <charset val="1"/>
      </rPr>
      <t xml:space="preserve">90%</t>
    </r>
    <r>
      <rPr>
        <sz val="10"/>
        <rFont val="Noto Sans CJK SC"/>
        <family val="2"/>
      </rPr>
      <t xml:space="preserve">で上昇する。マーカーの半減期は </t>
    </r>
    <r>
      <rPr>
        <sz val="10"/>
        <rFont val="Arial"/>
        <family val="0"/>
        <charset val="1"/>
      </rPr>
      <t xml:space="preserve">AFP </t>
    </r>
    <r>
      <rPr>
        <sz val="10"/>
        <rFont val="Noto Sans CJK SC"/>
        <family val="2"/>
      </rPr>
      <t xml:space="preserve">が</t>
    </r>
    <r>
      <rPr>
        <sz val="10"/>
        <rFont val="Arial"/>
        <family val="0"/>
        <charset val="1"/>
      </rPr>
      <t xml:space="preserve">7</t>
    </r>
    <r>
      <rPr>
        <sz val="10"/>
        <rFont val="Noto Sans CJK SC"/>
        <family val="2"/>
      </rPr>
      <t xml:space="preserve">日未満、</t>
    </r>
    <r>
      <rPr>
        <sz val="10"/>
        <rFont val="Arial"/>
        <family val="0"/>
        <charset val="1"/>
      </rPr>
      <t xml:space="preserve">β-hCG </t>
    </r>
    <r>
      <rPr>
        <sz val="10"/>
        <rFont val="Noto Sans CJK SC"/>
        <family val="2"/>
      </rPr>
      <t xml:space="preserve">が</t>
    </r>
    <r>
      <rPr>
        <sz val="10"/>
        <rFont val="Arial"/>
        <family val="0"/>
        <charset val="1"/>
      </rPr>
      <t xml:space="preserve">3</t>
    </r>
    <r>
      <rPr>
        <sz val="10"/>
        <rFont val="Noto Sans CJK SC"/>
        <family val="2"/>
      </rPr>
      <t xml:space="preserve">日未満である。病期分類は </t>
    </r>
    <r>
      <rPr>
        <sz val="10"/>
        <rFont val="Arial"/>
        <family val="0"/>
        <charset val="1"/>
      </rPr>
      <t xml:space="preserve">TNM </t>
    </r>
    <r>
      <rPr>
        <sz val="10"/>
        <rFont val="Noto Sans CJK SC"/>
        <family val="2"/>
      </rPr>
      <t xml:space="preserve">に </t>
    </r>
    <r>
      <rPr>
        <sz val="10"/>
        <rFont val="Arial"/>
        <family val="0"/>
        <charset val="1"/>
      </rPr>
      <t xml:space="preserve">S </t>
    </r>
    <r>
      <rPr>
        <sz val="10"/>
        <rFont val="Noto Sans CJK SC"/>
        <family val="2"/>
      </rPr>
      <t xml:space="preserve">分類を加え、</t>
    </r>
    <r>
      <rPr>
        <sz val="10"/>
        <rFont val="Arial"/>
        <family val="0"/>
        <charset val="1"/>
      </rPr>
      <t xml:space="preserve">S1 </t>
    </r>
    <r>
      <rPr>
        <sz val="10"/>
        <rFont val="Noto Sans CJK SC"/>
        <family val="2"/>
      </rPr>
      <t xml:space="preserve">は </t>
    </r>
    <r>
      <rPr>
        <sz val="10"/>
        <rFont val="Arial"/>
        <family val="0"/>
        <charset val="1"/>
      </rPr>
      <t xml:space="preserve">LDH </t>
    </r>
    <r>
      <rPr>
        <sz val="10"/>
        <rFont val="Noto Sans CJK SC"/>
        <family val="2"/>
      </rPr>
      <t xml:space="preserve">が正常上限の</t>
    </r>
    <r>
      <rPr>
        <sz val="10"/>
        <rFont val="Arial"/>
        <family val="0"/>
        <charset val="1"/>
      </rPr>
      <t xml:space="preserve">1.5</t>
    </r>
    <r>
      <rPr>
        <sz val="10"/>
        <rFont val="Noto Sans CJK SC"/>
        <family val="2"/>
      </rPr>
      <t xml:space="preserve">倍未満・</t>
    </r>
    <r>
      <rPr>
        <sz val="10"/>
        <rFont val="Arial"/>
        <family val="0"/>
        <charset val="1"/>
      </rPr>
      <t xml:space="preserve">hCG 5000</t>
    </r>
    <r>
      <rPr>
        <sz val="10"/>
        <rFont val="Noto Sans CJK SC"/>
        <family val="2"/>
      </rPr>
      <t xml:space="preserve">未満・</t>
    </r>
    <r>
      <rPr>
        <sz val="10"/>
        <rFont val="Arial"/>
        <family val="0"/>
        <charset val="1"/>
      </rPr>
      <t xml:space="preserve">AFP 1000</t>
    </r>
    <r>
      <rPr>
        <sz val="10"/>
        <rFont val="Noto Sans CJK SC"/>
        <family val="2"/>
      </rPr>
      <t xml:space="preserve">未満、</t>
    </r>
    <r>
      <rPr>
        <sz val="10"/>
        <rFont val="Arial"/>
        <family val="0"/>
        <charset val="1"/>
      </rPr>
      <t xml:space="preserve">S2 </t>
    </r>
    <r>
      <rPr>
        <sz val="10"/>
        <rFont val="Noto Sans CJK SC"/>
        <family val="2"/>
      </rPr>
      <t xml:space="preserve">は </t>
    </r>
    <r>
      <rPr>
        <sz val="10"/>
        <rFont val="Arial"/>
        <family val="0"/>
        <charset val="1"/>
      </rPr>
      <t xml:space="preserve">LDH 1.5</t>
    </r>
    <r>
      <rPr>
        <sz val="10"/>
        <rFont val="Noto Sans CJK SC"/>
        <family val="2"/>
      </rPr>
      <t xml:space="preserve">〜</t>
    </r>
    <r>
      <rPr>
        <sz val="10"/>
        <rFont val="Arial"/>
        <family val="0"/>
        <charset val="1"/>
      </rPr>
      <t xml:space="preserve">10</t>
    </r>
    <r>
      <rPr>
        <sz val="10"/>
        <rFont val="Noto Sans CJK SC"/>
        <family val="2"/>
      </rPr>
      <t xml:space="preserve">倍・</t>
    </r>
    <r>
      <rPr>
        <sz val="10"/>
        <rFont val="Arial"/>
        <family val="0"/>
        <charset val="1"/>
      </rPr>
      <t xml:space="preserve">hCG 5000</t>
    </r>
    <r>
      <rPr>
        <sz val="10"/>
        <rFont val="Noto Sans CJK SC"/>
        <family val="2"/>
      </rPr>
      <t xml:space="preserve">〜</t>
    </r>
    <r>
      <rPr>
        <sz val="10"/>
        <rFont val="Arial"/>
        <family val="0"/>
        <charset val="1"/>
      </rPr>
      <t xml:space="preserve">50000</t>
    </r>
    <r>
      <rPr>
        <sz val="10"/>
        <rFont val="Noto Sans CJK SC"/>
        <family val="2"/>
      </rPr>
      <t xml:space="preserve">・</t>
    </r>
    <r>
      <rPr>
        <sz val="10"/>
        <rFont val="Arial"/>
        <family val="0"/>
        <charset val="1"/>
      </rPr>
      <t xml:space="preserve">AFP 1000</t>
    </r>
    <r>
      <rPr>
        <sz val="10"/>
        <rFont val="Noto Sans CJK SC"/>
        <family val="2"/>
      </rPr>
      <t xml:space="preserve">〜</t>
    </r>
    <r>
      <rPr>
        <sz val="10"/>
        <rFont val="Arial"/>
        <family val="0"/>
        <charset val="1"/>
      </rPr>
      <t xml:space="preserve">10000</t>
    </r>
    <r>
      <rPr>
        <sz val="10"/>
        <rFont val="Noto Sans CJK SC"/>
        <family val="2"/>
      </rPr>
      <t xml:space="preserve">、</t>
    </r>
    <r>
      <rPr>
        <sz val="10"/>
        <rFont val="Arial"/>
        <family val="0"/>
        <charset val="1"/>
      </rPr>
      <t xml:space="preserve">S3 </t>
    </r>
    <r>
      <rPr>
        <sz val="10"/>
        <rFont val="Noto Sans CJK SC"/>
        <family val="2"/>
      </rPr>
      <t xml:space="preserve">は </t>
    </r>
    <r>
      <rPr>
        <sz val="10"/>
        <rFont val="Arial"/>
        <family val="0"/>
        <charset val="1"/>
      </rPr>
      <t xml:space="preserve">LDH 10</t>
    </r>
    <r>
      <rPr>
        <sz val="10"/>
        <rFont val="Noto Sans CJK SC"/>
        <family val="2"/>
      </rPr>
      <t xml:space="preserve">倍超・</t>
    </r>
    <r>
      <rPr>
        <sz val="10"/>
        <rFont val="Arial"/>
        <family val="0"/>
        <charset val="1"/>
      </rPr>
      <t xml:space="preserve">hCG 50000</t>
    </r>
    <r>
      <rPr>
        <sz val="10"/>
        <rFont val="Noto Sans CJK SC"/>
        <family val="2"/>
      </rPr>
      <t xml:space="preserve">超・</t>
    </r>
    <r>
      <rPr>
        <sz val="10"/>
        <rFont val="Arial"/>
        <family val="0"/>
        <charset val="1"/>
      </rPr>
      <t xml:space="preserve">AFP 10000</t>
    </r>
    <r>
      <rPr>
        <sz val="10"/>
        <rFont val="Noto Sans CJK SC"/>
        <family val="2"/>
      </rPr>
      <t xml:space="preserve">超である。</t>
    </r>
    <r>
      <rPr>
        <sz val="10"/>
        <rFont val="Arial"/>
        <family val="0"/>
        <charset val="1"/>
      </rPr>
      <t xml:space="preserve">IGCCCG </t>
    </r>
    <r>
      <rPr>
        <sz val="10"/>
        <rFont val="Noto Sans CJK SC"/>
        <family val="2"/>
      </rPr>
      <t xml:space="preserve">分類では予後良好群・中間群・不良群の割合は</t>
    </r>
    <r>
      <rPr>
        <sz val="10"/>
        <rFont val="Arial"/>
        <family val="0"/>
        <charset val="1"/>
      </rPr>
      <t xml:space="preserve">56%</t>
    </r>
    <r>
      <rPr>
        <sz val="10"/>
        <rFont val="Noto Sans CJK SC"/>
        <family val="2"/>
      </rPr>
      <t xml:space="preserve">・</t>
    </r>
    <r>
      <rPr>
        <sz val="10"/>
        <rFont val="Arial"/>
        <family val="0"/>
        <charset val="1"/>
      </rPr>
      <t xml:space="preserve">28%</t>
    </r>
    <r>
      <rPr>
        <sz val="10"/>
        <rFont val="Noto Sans CJK SC"/>
        <family val="2"/>
      </rPr>
      <t xml:space="preserve">・</t>
    </r>
    <r>
      <rPr>
        <sz val="10"/>
        <rFont val="Arial"/>
        <family val="0"/>
        <charset val="1"/>
      </rPr>
      <t xml:space="preserve">16%</t>
    </r>
    <r>
      <rPr>
        <sz val="10"/>
        <rFont val="Noto Sans CJK SC"/>
        <family val="2"/>
      </rPr>
      <t xml:space="preserve">、</t>
    </r>
    <r>
      <rPr>
        <sz val="10"/>
        <rFont val="Arial"/>
        <family val="0"/>
        <charset val="1"/>
      </rPr>
      <t xml:space="preserve">5</t>
    </r>
    <r>
      <rPr>
        <sz val="10"/>
        <rFont val="Noto Sans CJK SC"/>
        <family val="2"/>
      </rPr>
      <t xml:space="preserve">年生存率は</t>
    </r>
    <r>
      <rPr>
        <sz val="10"/>
        <rFont val="Arial"/>
        <family val="0"/>
        <charset val="1"/>
      </rPr>
      <t xml:space="preserve">90%</t>
    </r>
    <r>
      <rPr>
        <sz val="10"/>
        <rFont val="Noto Sans CJK SC"/>
        <family val="2"/>
      </rPr>
      <t xml:space="preserve">・</t>
    </r>
    <r>
      <rPr>
        <sz val="10"/>
        <rFont val="Arial"/>
        <family val="0"/>
        <charset val="1"/>
      </rPr>
      <t xml:space="preserve">80%</t>
    </r>
    <r>
      <rPr>
        <sz val="10"/>
        <rFont val="Noto Sans CJK SC"/>
        <family val="2"/>
      </rPr>
      <t xml:space="preserve">・</t>
    </r>
    <r>
      <rPr>
        <sz val="10"/>
        <rFont val="Arial"/>
        <family val="0"/>
        <charset val="1"/>
      </rPr>
      <t xml:space="preserve">50%</t>
    </r>
    <r>
      <rPr>
        <sz val="10"/>
        <rFont val="Noto Sans CJK SC"/>
        <family val="2"/>
      </rPr>
      <t xml:space="preserve">で、セミノーマには予後不良群がない。</t>
    </r>
  </si>
  <si>
    <r>
      <rPr>
        <sz val="10"/>
        <rFont val="Arial"/>
        <family val="0"/>
        <charset val="1"/>
      </rPr>
      <t xml:space="preserve">S </t>
    </r>
    <r>
      <rPr>
        <sz val="10"/>
        <rFont val="Noto Sans CJK SC"/>
        <family val="2"/>
      </rPr>
      <t xml:space="preserve">分類と </t>
    </r>
    <r>
      <rPr>
        <sz val="10"/>
        <rFont val="Arial"/>
        <family val="0"/>
        <charset val="1"/>
      </rPr>
      <t xml:space="preserve">IGCCCG </t>
    </r>
    <r>
      <rPr>
        <sz val="10"/>
        <rFont val="Noto Sans CJK SC"/>
        <family val="2"/>
      </rPr>
      <t xml:space="preserve">分類の数値は、論文の表（</t>
    </r>
    <r>
      <rPr>
        <sz val="10"/>
        <rFont val="Arial"/>
        <family val="0"/>
        <charset val="1"/>
      </rPr>
      <t xml:space="preserve">TNM </t>
    </r>
    <r>
      <rPr>
        <sz val="10"/>
        <rFont val="Noto Sans CJK SC"/>
        <family val="2"/>
      </rPr>
      <t xml:space="preserve">分類表と </t>
    </r>
    <r>
      <rPr>
        <sz val="10"/>
        <rFont val="Arial"/>
        <family val="0"/>
        <charset val="1"/>
      </rPr>
      <t xml:space="preserve">IGCCCG </t>
    </r>
    <r>
      <rPr>
        <sz val="10"/>
        <rFont val="Noto Sans CJK SC"/>
        <family val="2"/>
      </rPr>
      <t xml:space="preserve">分類表）から読み取りした。マーカー上昇の割合は本文の記載に基づく。出典論文の </t>
    </r>
    <r>
      <rPr>
        <sz val="10"/>
        <rFont val="Arial"/>
        <family val="0"/>
        <charset val="1"/>
      </rPr>
      <t xml:space="preserve">DOI </t>
    </r>
    <r>
      <rPr>
        <sz val="10"/>
        <rFont val="Noto Sans CJK SC"/>
        <family val="2"/>
      </rPr>
      <t xml:space="preserve">は確認できず </t>
    </r>
    <r>
      <rPr>
        <sz val="10"/>
        <rFont val="Arial"/>
        <family val="0"/>
        <charset val="1"/>
      </rPr>
      <t xml:space="preserve">null </t>
    </r>
    <r>
      <rPr>
        <sz val="10"/>
        <rFont val="Noto Sans CJK SC"/>
        <family val="2"/>
      </rPr>
      <t xml:space="preserve">とした（</t>
    </r>
    <r>
      <rPr>
        <sz val="10"/>
        <rFont val="Arial"/>
        <family val="0"/>
        <charset val="1"/>
      </rPr>
      <t xml:space="preserve">SRC-737 </t>
    </r>
    <r>
      <rPr>
        <sz val="10"/>
        <rFont val="Noto Sans CJK SC"/>
        <family val="2"/>
      </rPr>
      <t xml:space="preserve">の出典表を参照）。</t>
    </r>
  </si>
  <si>
    <t xml:space="preserve">GU-022</t>
  </si>
  <si>
    <t xml:space="preserve">陰茎癌</t>
  </si>
  <si>
    <r>
      <rPr>
        <sz val="10"/>
        <rFont val="Noto Sans CJK SC"/>
        <family val="2"/>
      </rPr>
      <t xml:space="preserve">陰茎癌はまれな癌で、</t>
    </r>
    <r>
      <rPr>
        <sz val="10"/>
        <rFont val="Arial"/>
        <family val="0"/>
        <charset val="1"/>
      </rPr>
      <t xml:space="preserve">60</t>
    </r>
    <r>
      <rPr>
        <sz val="10"/>
        <rFont val="Noto Sans CJK SC"/>
        <family val="2"/>
      </rPr>
      <t xml:space="preserve">歳代の男性に多く、発生率は男性</t>
    </r>
    <r>
      <rPr>
        <sz val="10"/>
        <rFont val="Arial"/>
        <family val="0"/>
        <charset val="1"/>
      </rPr>
      <t xml:space="preserve">10</t>
    </r>
    <r>
      <rPr>
        <sz val="10"/>
        <rFont val="Noto Sans CJK SC"/>
        <family val="2"/>
      </rPr>
      <t xml:space="preserve">万人あたり</t>
    </r>
    <r>
      <rPr>
        <sz val="10"/>
        <rFont val="Arial"/>
        <family val="0"/>
        <charset val="1"/>
      </rPr>
      <t xml:space="preserve">1</t>
    </r>
    <r>
      <rPr>
        <sz val="10"/>
        <rFont val="Noto Sans CJK SC"/>
        <family val="2"/>
      </rPr>
      <t xml:space="preserve">人未満である。組織型は扁平上皮癌が原発性陰茎癌の約</t>
    </r>
    <r>
      <rPr>
        <sz val="10"/>
        <rFont val="Arial"/>
        <family val="0"/>
        <charset val="1"/>
      </rPr>
      <t xml:space="preserve">95%</t>
    </r>
    <r>
      <rPr>
        <sz val="10"/>
        <rFont val="Noto Sans CJK SC"/>
        <family val="2"/>
      </rPr>
      <t xml:space="preserve">を占めて最も多く、症例の約半数が </t>
    </r>
    <r>
      <rPr>
        <sz val="10"/>
        <rFont val="Arial"/>
        <family val="0"/>
        <charset val="1"/>
      </rPr>
      <t xml:space="preserve">HPV </t>
    </r>
    <r>
      <rPr>
        <sz val="10"/>
        <rFont val="Noto Sans CJK SC"/>
        <family val="2"/>
      </rPr>
      <t xml:space="preserve">感染と関連する。危険因子には包茎、</t>
    </r>
    <r>
      <rPr>
        <sz val="10"/>
        <rFont val="Arial"/>
        <family val="0"/>
        <charset val="1"/>
      </rPr>
      <t xml:space="preserve">HPV </t>
    </r>
    <r>
      <rPr>
        <sz val="10"/>
        <rFont val="Noto Sans CJK SC"/>
        <family val="2"/>
      </rPr>
      <t xml:space="preserve">感染、喫煙が含まれる。初診時に触知できる鼠径リンパ節を認める症例は</t>
    </r>
    <r>
      <rPr>
        <sz val="10"/>
        <rFont val="Arial"/>
        <family val="0"/>
        <charset val="1"/>
      </rPr>
      <t xml:space="preserve">28</t>
    </r>
    <r>
      <rPr>
        <sz val="10"/>
        <rFont val="Noto Sans CJK SC"/>
        <family val="2"/>
      </rPr>
      <t xml:space="preserve">〜</t>
    </r>
    <r>
      <rPr>
        <sz val="10"/>
        <rFont val="Arial"/>
        <family val="0"/>
        <charset val="1"/>
      </rPr>
      <t xml:space="preserve">64%</t>
    </r>
    <r>
      <rPr>
        <sz val="10"/>
        <rFont val="Noto Sans CJK SC"/>
        <family val="2"/>
      </rPr>
      <t xml:space="preserve">に上り、</t>
    </r>
    <r>
      <rPr>
        <sz val="10"/>
        <rFont val="Arial"/>
        <family val="0"/>
        <charset val="1"/>
      </rPr>
      <t xml:space="preserve">5</t>
    </r>
    <r>
      <rPr>
        <sz val="10"/>
        <rFont val="Noto Sans CJK SC"/>
        <family val="2"/>
      </rPr>
      <t xml:space="preserve">年生存率は全体で約</t>
    </r>
    <r>
      <rPr>
        <sz val="10"/>
        <rFont val="Arial"/>
        <family val="0"/>
        <charset val="1"/>
      </rPr>
      <t xml:space="preserve">50%</t>
    </r>
    <r>
      <rPr>
        <sz val="10"/>
        <rFont val="Noto Sans CJK SC"/>
        <family val="2"/>
      </rPr>
      <t xml:space="preserve">、リンパ節転移陽性例では</t>
    </r>
    <r>
      <rPr>
        <sz val="10"/>
        <rFont val="Arial"/>
        <family val="0"/>
        <charset val="1"/>
      </rPr>
      <t xml:space="preserve">27%</t>
    </r>
    <r>
      <rPr>
        <sz val="10"/>
        <rFont val="Noto Sans CJK SC"/>
        <family val="2"/>
      </rPr>
      <t xml:space="preserve">である。</t>
    </r>
  </si>
  <si>
    <r>
      <rPr>
        <sz val="10"/>
        <rFont val="Noto Sans CJK SC"/>
        <family val="2"/>
      </rPr>
      <t xml:space="preserve">医学各論 Ⅷ</t>
    </r>
    <r>
      <rPr>
        <sz val="10"/>
        <rFont val="Arial"/>
        <family val="0"/>
        <charset val="1"/>
      </rPr>
      <t xml:space="preserve">-6-C-⑤</t>
    </r>
    <r>
      <rPr>
        <sz val="10"/>
        <rFont val="Noto Sans CJK SC"/>
        <family val="2"/>
      </rPr>
      <t xml:space="preserve">（陰茎癌、</t>
    </r>
    <r>
      <rPr>
        <sz val="10"/>
        <rFont val="Arial"/>
        <family val="0"/>
        <charset val="1"/>
      </rPr>
      <t xml:space="preserve">b</t>
    </r>
    <r>
      <rPr>
        <sz val="10"/>
        <rFont val="Noto Sans CJK SC"/>
        <family val="2"/>
      </rPr>
      <t xml:space="preserve">）</t>
    </r>
  </si>
  <si>
    <t xml:space="preserve">PS-02-10-05 (id: JkxnuSA)</t>
  </si>
  <si>
    <t xml:space="preserve">SRC-738</t>
  </si>
  <si>
    <t xml:space="preserve">Stecca CE, Alt M, Jiang DM, Chung P, Crook JM, Kulkarni GS, Sridhar SS. Recent Advances in the Management of Penile Cancer: A Contemporary Review of the Literature. Oncol Ther. 2021;9(1):21-39</t>
  </si>
  <si>
    <t xml:space="preserve">10.1007/s40487-020-00135-z</t>
  </si>
  <si>
    <t xml:space="preserve">33454930</t>
  </si>
  <si>
    <r>
      <rPr>
        <sz val="10"/>
        <rFont val="Noto Sans CJK SC"/>
        <family val="2"/>
      </rPr>
      <t xml:space="preserve">発生率と生存率は主に欧米の集計に基づく総説の記載であり、日本の値ではない。危険因子のオッズ比（包茎</t>
    </r>
    <r>
      <rPr>
        <sz val="10"/>
        <rFont val="Arial"/>
        <family val="0"/>
        <charset val="1"/>
      </rPr>
      <t xml:space="preserve">11.4</t>
    </r>
    <r>
      <rPr>
        <sz val="10"/>
        <rFont val="Noto Sans CJK SC"/>
        <family val="2"/>
      </rPr>
      <t xml:space="preserve">など）は表から読み取る必要があるため本カードには含めていない。</t>
    </r>
  </si>
  <si>
    <t xml:space="preserve">GU-023</t>
  </si>
  <si>
    <t xml:space="preserve">前立腺炎</t>
  </si>
  <si>
    <r>
      <rPr>
        <sz val="10"/>
        <rFont val="Noto Sans CJK SC"/>
        <family val="2"/>
      </rPr>
      <t xml:space="preserve">前立腺炎は </t>
    </r>
    <r>
      <rPr>
        <sz val="10"/>
        <rFont val="Arial"/>
        <family val="0"/>
        <charset val="1"/>
      </rPr>
      <t xml:space="preserve">NIH </t>
    </r>
    <r>
      <rPr>
        <sz val="10"/>
        <rFont val="Noto Sans CJK SC"/>
        <family val="2"/>
      </rPr>
      <t xml:space="preserve">分類で、</t>
    </r>
    <r>
      <rPr>
        <sz val="10"/>
        <rFont val="Arial"/>
        <family val="0"/>
        <charset val="1"/>
      </rPr>
      <t xml:space="preserve">I</t>
    </r>
    <r>
      <rPr>
        <sz val="10"/>
        <rFont val="Noto Sans CJK SC"/>
        <family val="2"/>
      </rPr>
      <t xml:space="preserve">群（急性細菌性前立腺炎）、</t>
    </r>
    <r>
      <rPr>
        <sz val="10"/>
        <rFont val="Arial"/>
        <family val="0"/>
        <charset val="1"/>
      </rPr>
      <t xml:space="preserve">II</t>
    </r>
    <r>
      <rPr>
        <sz val="10"/>
        <rFont val="Noto Sans CJK SC"/>
        <family val="2"/>
      </rPr>
      <t xml:space="preserve">群（慢性細菌性前立腺炎）、</t>
    </r>
    <r>
      <rPr>
        <sz val="10"/>
        <rFont val="Arial"/>
        <family val="0"/>
        <charset val="1"/>
      </rPr>
      <t xml:space="preserve">III</t>
    </r>
    <r>
      <rPr>
        <sz val="10"/>
        <rFont val="Noto Sans CJK SC"/>
        <family val="2"/>
      </rPr>
      <t xml:space="preserve">群（慢性前立腺炎</t>
    </r>
    <r>
      <rPr>
        <sz val="10"/>
        <rFont val="Arial"/>
        <family val="0"/>
        <charset val="1"/>
      </rPr>
      <t xml:space="preserve">/</t>
    </r>
    <r>
      <rPr>
        <sz val="10"/>
        <rFont val="Noto Sans CJK SC"/>
        <family val="2"/>
      </rPr>
      <t xml:space="preserve">慢性骨盤痛症候群。精液、前立腺圧出液、マッサージ後尿に白血球を認める </t>
    </r>
    <r>
      <rPr>
        <sz val="10"/>
        <rFont val="Arial"/>
        <family val="0"/>
        <charset val="1"/>
      </rPr>
      <t xml:space="preserve">IIIa </t>
    </r>
    <r>
      <rPr>
        <sz val="10"/>
        <rFont val="Noto Sans CJK SC"/>
        <family val="2"/>
      </rPr>
      <t xml:space="preserve">と認めない </t>
    </r>
    <r>
      <rPr>
        <sz val="10"/>
        <rFont val="Arial"/>
        <family val="0"/>
        <charset val="1"/>
      </rPr>
      <t xml:space="preserve">IIIb</t>
    </r>
    <r>
      <rPr>
        <sz val="10"/>
        <rFont val="Noto Sans CJK SC"/>
        <family val="2"/>
      </rPr>
      <t xml:space="preserve">）、</t>
    </r>
    <r>
      <rPr>
        <sz val="10"/>
        <rFont val="Arial"/>
        <family val="0"/>
        <charset val="1"/>
      </rPr>
      <t xml:space="preserve">IV</t>
    </r>
    <r>
      <rPr>
        <sz val="10"/>
        <rFont val="Noto Sans CJK SC"/>
        <family val="2"/>
      </rPr>
      <t xml:space="preserve">群（無症候性炎症性前立腺炎）に分けられる。症状は泌尿生殖器痛、下部尿路症状、心理的問題、性機能障害の</t>
    </r>
    <r>
      <rPr>
        <sz val="10"/>
        <rFont val="Arial"/>
        <family val="0"/>
        <charset val="1"/>
      </rPr>
      <t xml:space="preserve">4</t>
    </r>
    <r>
      <rPr>
        <sz val="10"/>
        <rFont val="Noto Sans CJK SC"/>
        <family val="2"/>
      </rPr>
      <t xml:space="preserve">領域に及び、前立腺炎様症状は男性の</t>
    </r>
    <r>
      <rPr>
        <sz val="10"/>
        <rFont val="Arial"/>
        <family val="0"/>
        <charset val="1"/>
      </rPr>
      <t xml:space="preserve">35</t>
    </r>
    <r>
      <rPr>
        <sz val="10"/>
        <rFont val="Noto Sans CJK SC"/>
        <family val="2"/>
      </rPr>
      <t xml:space="preserve">〜</t>
    </r>
    <r>
      <rPr>
        <sz val="10"/>
        <rFont val="Arial"/>
        <family val="0"/>
        <charset val="1"/>
      </rPr>
      <t xml:space="preserve">50%</t>
    </r>
    <r>
      <rPr>
        <sz val="10"/>
        <rFont val="Noto Sans CJK SC"/>
        <family val="2"/>
      </rPr>
      <t xml:space="preserve">が生涯のうちに経験する。慢性細菌性前立腺炎と </t>
    </r>
    <r>
      <rPr>
        <sz val="10"/>
        <rFont val="Arial"/>
        <family val="0"/>
        <charset val="1"/>
      </rPr>
      <t xml:space="preserve">III</t>
    </r>
    <r>
      <rPr>
        <sz val="10"/>
        <rFont val="Noto Sans CJK SC"/>
        <family val="2"/>
      </rPr>
      <t xml:space="preserve">群に対する第一選択の治療選択肢は、抗菌薬、排尿症状がある場合の</t>
    </r>
    <r>
      <rPr>
        <sz val="10"/>
        <rFont val="Arial"/>
        <family val="0"/>
        <charset val="1"/>
      </rPr>
      <t xml:space="preserve">α</t>
    </r>
    <r>
      <rPr>
        <sz val="10"/>
        <rFont val="Noto Sans CJK SC"/>
        <family val="2"/>
      </rPr>
      <t xml:space="preserve">遮断薬、単純な鎮痛薬であり、培養で感染が支持されない場合や症状の改善が得られない場合に、キノロン系抗菌薬を繰り返し使うことは避けるべきとされる。</t>
    </r>
  </si>
  <si>
    <r>
      <rPr>
        <sz val="10"/>
        <rFont val="Noto Sans CJK SC"/>
        <family val="2"/>
      </rPr>
      <t xml:space="preserve">医学各論 Ⅷ</t>
    </r>
    <r>
      <rPr>
        <sz val="10"/>
        <rFont val="Arial"/>
        <family val="0"/>
        <charset val="1"/>
      </rPr>
      <t xml:space="preserve">-5-B-①</t>
    </r>
    <r>
      <rPr>
        <sz val="10"/>
        <rFont val="Noto Sans CJK SC"/>
        <family val="2"/>
      </rPr>
      <t xml:space="preserve">（前立腺炎、</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</si>
  <si>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TBL-01-00-348 (id: Jlvnl_8)</t>
    </r>
  </si>
  <si>
    <t xml:space="preserve">SRC-739</t>
  </si>
  <si>
    <t xml:space="preserve">Rees J, Abrahams M, Doble A, Cooper A; Prostatitis Expert Reference Group. Diagnosis and treatment of chronic bacterial prostatitis and chronic prostatitis/chronic pelvic pain syndrome: a consensus guideline. BJU Int. 2015;116(4):509-525</t>
  </si>
  <si>
    <t xml:space="preserve">10.1111/bju.13101</t>
  </si>
  <si>
    <t xml:space="preserve">25711488</t>
  </si>
  <si>
    <r>
      <rPr>
        <sz val="10"/>
        <rFont val="Arial"/>
        <family val="0"/>
        <charset val="1"/>
      </rPr>
      <t xml:space="preserve">NIH </t>
    </r>
    <r>
      <rPr>
        <sz val="10"/>
        <rFont val="Noto Sans CJK SC"/>
        <family val="2"/>
      </rPr>
      <t xml:space="preserve">分類はガイドラインの表から読み取りした。英国のガイドラインの記載であり、抗菌薬や</t>
    </r>
    <r>
      <rPr>
        <sz val="10"/>
        <rFont val="Arial"/>
        <family val="0"/>
        <charset val="1"/>
      </rPr>
      <t xml:space="preserve">α</t>
    </r>
    <r>
      <rPr>
        <sz val="10"/>
        <rFont val="Noto Sans CJK SC"/>
        <family val="2"/>
      </rPr>
      <t xml:space="preserve">遮断薬の国内承認・保険適用の状況は未確認である。</t>
    </r>
  </si>
  <si>
    <t xml:space="preserve">GU-024</t>
  </si>
  <si>
    <t xml:space="preserve">精巣上体炎</t>
  </si>
  <si>
    <r>
      <rPr>
        <sz val="10"/>
        <rFont val="Noto Sans CJK SC"/>
        <family val="2"/>
      </rPr>
      <t xml:space="preserve">急性精巣上体炎のうち性感染症によると考えられる場合（原因としてクラミジアと淋菌が最も多い）について、</t>
    </r>
    <r>
      <rPr>
        <sz val="10"/>
        <rFont val="Arial"/>
        <family val="0"/>
        <charset val="1"/>
      </rPr>
      <t xml:space="preserve">CDC </t>
    </r>
    <r>
      <rPr>
        <sz val="10"/>
        <rFont val="Noto Sans CJK SC"/>
        <family val="2"/>
      </rPr>
      <t xml:space="preserve">のガイドラインはセフトリアキソン</t>
    </r>
    <r>
      <rPr>
        <sz val="10"/>
        <rFont val="Arial"/>
        <family val="0"/>
        <charset val="1"/>
      </rPr>
      <t xml:space="preserve">500 mg</t>
    </r>
    <r>
      <rPr>
        <sz val="10"/>
        <rFont val="Noto Sans CJK SC"/>
        <family val="2"/>
      </rPr>
      <t xml:space="preserve">単回筋注（体重</t>
    </r>
    <r>
      <rPr>
        <sz val="10"/>
        <rFont val="Arial"/>
        <family val="0"/>
        <charset val="1"/>
      </rPr>
      <t xml:space="preserve">150 kg</t>
    </r>
    <r>
      <rPr>
        <sz val="10"/>
        <rFont val="Noto Sans CJK SC"/>
        <family val="2"/>
      </rPr>
      <t xml:space="preserve">以上では</t>
    </r>
    <r>
      <rPr>
        <sz val="10"/>
        <rFont val="Arial"/>
        <family val="0"/>
        <charset val="1"/>
      </rPr>
      <t xml:space="preserve">1 g</t>
    </r>
    <r>
      <rPr>
        <sz val="10"/>
        <rFont val="Noto Sans CJK SC"/>
        <family val="2"/>
      </rPr>
      <t xml:space="preserve">）とドキシサイクリン</t>
    </r>
    <r>
      <rPr>
        <sz val="10"/>
        <rFont val="Arial"/>
        <family val="0"/>
        <charset val="1"/>
      </rPr>
      <t xml:space="preserve">100 mg 1</t>
    </r>
    <r>
      <rPr>
        <sz val="10"/>
        <rFont val="Noto Sans CJK SC"/>
        <family val="2"/>
      </rPr>
      <t xml:space="preserve">日</t>
    </r>
    <r>
      <rPr>
        <sz val="10"/>
        <rFont val="Arial"/>
        <family val="0"/>
        <charset val="1"/>
      </rPr>
      <t xml:space="preserve">2</t>
    </r>
    <r>
      <rPr>
        <sz val="10"/>
        <rFont val="Noto Sans CJK SC"/>
        <family val="2"/>
      </rPr>
      <t xml:space="preserve">回</t>
    </r>
    <r>
      <rPr>
        <sz val="10"/>
        <rFont val="Arial"/>
        <family val="0"/>
        <charset val="1"/>
      </rPr>
      <t xml:space="preserve">10</t>
    </r>
    <r>
      <rPr>
        <sz val="10"/>
        <rFont val="Noto Sans CJK SC"/>
        <family val="2"/>
      </rPr>
      <t xml:space="preserve">日間の併用を推奨する。腸内細菌も関与しうる場合（肛門性交の挿入側など）は、セフトリアキソンにレボフロキサシン</t>
    </r>
    <r>
      <rPr>
        <sz val="10"/>
        <rFont val="Arial"/>
        <family val="0"/>
        <charset val="1"/>
      </rPr>
      <t xml:space="preserve">500 mg 1</t>
    </r>
    <r>
      <rPr>
        <sz val="10"/>
        <rFont val="Noto Sans CJK SC"/>
        <family val="2"/>
      </rPr>
      <t xml:space="preserve">日</t>
    </r>
    <r>
      <rPr>
        <sz val="10"/>
        <rFont val="Arial"/>
        <family val="0"/>
        <charset val="1"/>
      </rPr>
      <t xml:space="preserve">1</t>
    </r>
    <r>
      <rPr>
        <sz val="10"/>
        <rFont val="Noto Sans CJK SC"/>
        <family val="2"/>
      </rPr>
      <t xml:space="preserve">回</t>
    </r>
    <r>
      <rPr>
        <sz val="10"/>
        <rFont val="Arial"/>
        <family val="0"/>
        <charset val="1"/>
      </rPr>
      <t xml:space="preserve">10</t>
    </r>
    <r>
      <rPr>
        <sz val="10"/>
        <rFont val="Noto Sans CJK SC"/>
        <family val="2"/>
      </rPr>
      <t xml:space="preserve">日間を併用し、腸内細菌のみが考えられる場合はレボフロキサシン単独を用いる。突然発症した陰嚢痛では、外科的緊急症である精巣捻転を疑う必要がある。</t>
    </r>
  </si>
  <si>
    <r>
      <rPr>
        <sz val="10"/>
        <rFont val="Noto Sans CJK SC"/>
        <family val="2"/>
      </rPr>
      <t xml:space="preserve">医学各論 Ⅷ</t>
    </r>
    <r>
      <rPr>
        <sz val="10"/>
        <rFont val="Arial"/>
        <family val="0"/>
        <charset val="1"/>
      </rPr>
      <t xml:space="preserve">-5-B-②</t>
    </r>
    <r>
      <rPr>
        <sz val="10"/>
        <rFont val="Noto Sans CJK SC"/>
        <family val="2"/>
      </rPr>
      <t xml:space="preserve">（精巣上体炎、</t>
    </r>
    <r>
      <rPr>
        <sz val="10"/>
        <rFont val="Arial"/>
        <family val="0"/>
        <charset val="1"/>
      </rPr>
      <t xml:space="preserve">a</t>
    </r>
    <r>
      <rPr>
        <sz val="10"/>
        <rFont val="Noto Sans CJK SC"/>
        <family val="2"/>
      </rPr>
      <t xml:space="preserve">）</t>
    </r>
  </si>
  <si>
    <t xml:space="preserve">Workowski KA, Bachmann LH, Chan PA, Johnston CM, Muzny CA, Park I, Reno H, Zenilman JM, Bolan GA. Sexually Transmitted Infections Treatment Guidelines, 2021. MMWR Recomm Rep. 2021;70(4):1-187</t>
  </si>
  <si>
    <r>
      <rPr>
        <sz val="10"/>
        <rFont val="Noto Sans CJK SC"/>
        <family val="2"/>
      </rPr>
      <t xml:space="preserve">米国 </t>
    </r>
    <r>
      <rPr>
        <sz val="10"/>
        <rFont val="Arial"/>
        <family val="0"/>
        <charset val="1"/>
      </rPr>
      <t xml:space="preserve">CDC </t>
    </r>
    <r>
      <rPr>
        <sz val="10"/>
        <rFont val="Noto Sans CJK SC"/>
        <family val="2"/>
      </rPr>
      <t xml:space="preserve">ガイドライン</t>
    </r>
    <r>
      <rPr>
        <sz val="10"/>
        <rFont val="Arial"/>
        <family val="0"/>
        <charset val="1"/>
      </rPr>
      <t xml:space="preserve">2021</t>
    </r>
    <r>
      <rPr>
        <sz val="10"/>
        <rFont val="Noto Sans CJK SC"/>
        <family val="2"/>
      </rPr>
      <t xml:space="preserve">年版の推奨用量であり、日本の用法・用量や薬剤耐性の状況とは異なる可能性がある。セフトリアキソン、ドキシサイクリン、レボフロキサシンの国内承認・保険適用の状況は未確認である。</t>
    </r>
  </si>
  <si>
    <t xml:space="preserve">GU-025</t>
  </si>
  <si>
    <t xml:space="preserve">精巣炎</t>
  </si>
  <si>
    <r>
      <rPr>
        <sz val="10"/>
        <rFont val="Noto Sans CJK SC"/>
        <family val="2"/>
      </rPr>
      <t xml:space="preserve">ムンプス（流行性耳下腺炎）に伴う精巣炎は、唾液腺以外の合併症の中で最も多く、若年成人男性のムンプス症例の最大</t>
    </r>
    <r>
      <rPr>
        <sz val="10"/>
        <rFont val="Arial"/>
        <family val="0"/>
        <charset val="1"/>
      </rPr>
      <t xml:space="preserve">40%</t>
    </r>
    <r>
      <rPr>
        <sz val="10"/>
        <rFont val="Noto Sans CJK SC"/>
        <family val="2"/>
      </rPr>
      <t xml:space="preserve">に起こり、</t>
    </r>
    <r>
      <rPr>
        <sz val="10"/>
        <rFont val="Arial"/>
        <family val="0"/>
        <charset val="1"/>
      </rPr>
      <t xml:space="preserve">10</t>
    </r>
    <r>
      <rPr>
        <sz val="10"/>
        <rFont val="Noto Sans CJK SC"/>
        <family val="2"/>
      </rPr>
      <t xml:space="preserve">〜</t>
    </r>
    <r>
      <rPr>
        <sz val="10"/>
        <rFont val="Arial"/>
        <family val="0"/>
        <charset val="1"/>
      </rPr>
      <t xml:space="preserve">30%</t>
    </r>
    <r>
      <rPr>
        <sz val="10"/>
        <rFont val="Noto Sans CJK SC"/>
        <family val="2"/>
      </rPr>
      <t xml:space="preserve">は両側性である。通常は耳下腺炎の発症から約</t>
    </r>
    <r>
      <rPr>
        <sz val="10"/>
        <rFont val="Arial"/>
        <family val="0"/>
        <charset val="1"/>
      </rPr>
      <t xml:space="preserve">1</t>
    </r>
    <r>
      <rPr>
        <sz val="10"/>
        <rFont val="Noto Sans CJK SC"/>
        <family val="2"/>
      </rPr>
      <t xml:space="preserve">週間後に生じる。思春期後のムンプス精巣炎患者の約</t>
    </r>
    <r>
      <rPr>
        <sz val="10"/>
        <rFont val="Arial"/>
        <family val="0"/>
        <charset val="1"/>
      </rPr>
      <t xml:space="preserve">30%</t>
    </r>
    <r>
      <rPr>
        <sz val="10"/>
        <rFont val="Noto Sans CJK SC"/>
        <family val="2"/>
      </rPr>
      <t xml:space="preserve">に不妊または妊孕性の低下が生じ、精巣萎縮は患者の約半数に起こりうる。特異的な抗ウイルス療法はなく、治療は安静、陰嚢の支持、鎮痛薬や抗炎症薬による支持療法が中心で、症状は通常</t>
    </r>
    <r>
      <rPr>
        <sz val="10"/>
        <rFont val="Arial"/>
        <family val="0"/>
        <charset val="1"/>
      </rPr>
      <t xml:space="preserve">4</t>
    </r>
    <r>
      <rPr>
        <sz val="10"/>
        <rFont val="Noto Sans CJK SC"/>
        <family val="2"/>
      </rPr>
      <t xml:space="preserve">〜</t>
    </r>
    <r>
      <rPr>
        <sz val="10"/>
        <rFont val="Arial"/>
        <family val="0"/>
        <charset val="1"/>
      </rPr>
      <t xml:space="preserve">10</t>
    </r>
    <r>
      <rPr>
        <sz val="10"/>
        <rFont val="Noto Sans CJK SC"/>
        <family val="2"/>
      </rPr>
      <t xml:space="preserve">日で軽快する。ステロイドは痛みや腫脹を和らげても、病状の経過や精巣萎縮の予防には影響しない。</t>
    </r>
  </si>
  <si>
    <r>
      <rPr>
        <sz val="10"/>
        <rFont val="Noto Sans CJK SC"/>
        <family val="2"/>
      </rPr>
      <t xml:space="preserve">医学各論 Ⅷ</t>
    </r>
    <r>
      <rPr>
        <sz val="10"/>
        <rFont val="Arial"/>
        <family val="0"/>
        <charset val="1"/>
      </rPr>
      <t xml:space="preserve">-5-B-③</t>
    </r>
    <r>
      <rPr>
        <sz val="10"/>
        <rFont val="Noto Sans CJK SC"/>
        <family val="2"/>
      </rPr>
      <t xml:space="preserve">（精巣炎、</t>
    </r>
    <r>
      <rPr>
        <sz val="10"/>
        <rFont val="Arial"/>
        <family val="0"/>
        <charset val="1"/>
      </rPr>
      <t xml:space="preserve">b</t>
    </r>
    <r>
      <rPr>
        <sz val="10"/>
        <rFont val="Noto Sans CJK SC"/>
        <family val="2"/>
      </rPr>
      <t xml:space="preserve">）</t>
    </r>
  </si>
  <si>
    <t xml:space="preserve">SRC-741</t>
  </si>
  <si>
    <t xml:space="preserve">Wu H, Wang F, Tang D, Han D. Mumps Orchitis: Clinical Aspects and Mechanisms. Front Immunol. 2021;12:582946</t>
  </si>
  <si>
    <t xml:space="preserve">10.3389/fimmu.2021.582946</t>
  </si>
  <si>
    <t xml:space="preserve">33815357</t>
  </si>
  <si>
    <t xml:space="preserve">頻度や転帰の数値は、総説が既報の臨床報告を集約した記載であり、単一の一次研究の値ではない。鎮痛薬・抗炎症薬の国内承認・保険適用の詳細は未確認である。</t>
  </si>
  <si>
    <t xml:space="preserve">GU-026</t>
  </si>
  <si>
    <t xml:space="preserve">亀頭包皮炎</t>
  </si>
  <si>
    <r>
      <rPr>
        <sz val="10"/>
        <rFont val="Noto Sans CJK SC"/>
        <family val="2"/>
      </rPr>
      <t xml:space="preserve">亀頭炎は亀頭の炎症、包皮炎は包皮の炎症、その両方が起きた状態が亀頭包皮炎である。感染症の原因として最も多いのは真菌で、カンジダ・アルビカンスが最も多く分離され、誘因として最も多いのは衛生状態の不良である。亀頭炎は環状切除を受けていない男性の</t>
    </r>
    <r>
      <rPr>
        <sz val="10"/>
        <rFont val="Arial"/>
        <family val="0"/>
        <charset val="1"/>
      </rPr>
      <t xml:space="preserve">11</t>
    </r>
    <r>
      <rPr>
        <sz val="10"/>
        <rFont val="Noto Sans CJK SC"/>
        <family val="2"/>
      </rPr>
      <t xml:space="preserve">〜</t>
    </r>
    <r>
      <rPr>
        <sz val="10"/>
        <rFont val="Arial"/>
        <family val="0"/>
        <charset val="1"/>
      </rPr>
      <t xml:space="preserve">13%</t>
    </r>
    <r>
      <rPr>
        <sz val="10"/>
        <rFont val="Noto Sans CJK SC"/>
        <family val="2"/>
      </rPr>
      <t xml:space="preserve">、受けた男性の</t>
    </r>
    <r>
      <rPr>
        <sz val="10"/>
        <rFont val="Arial"/>
        <family val="0"/>
        <charset val="1"/>
      </rPr>
      <t xml:space="preserve">2%</t>
    </r>
    <r>
      <rPr>
        <sz val="10"/>
        <rFont val="Noto Sans CJK SC"/>
        <family val="2"/>
      </rPr>
      <t xml:space="preserve">に報告され、糖尿病で環状切除を受けていない男性では</t>
    </r>
    <r>
      <rPr>
        <sz val="10"/>
        <rFont val="Arial"/>
        <family val="0"/>
        <charset val="1"/>
      </rPr>
      <t xml:space="preserve">35%</t>
    </r>
    <r>
      <rPr>
        <sz val="10"/>
        <rFont val="Noto Sans CJK SC"/>
        <family val="2"/>
      </rPr>
      <t xml:space="preserve">に症状のある亀頭炎がみられた。メタ解析では、環状切除を受けた男性は亀頭炎の有病率が</t>
    </r>
    <r>
      <rPr>
        <sz val="10"/>
        <rFont val="Arial"/>
        <family val="0"/>
        <charset val="1"/>
      </rPr>
      <t xml:space="preserve">68%</t>
    </r>
    <r>
      <rPr>
        <sz val="10"/>
        <rFont val="Noto Sans CJK SC"/>
        <family val="2"/>
      </rPr>
      <t xml:space="preserve">低く、亀頭炎には陰茎癌リスクの</t>
    </r>
    <r>
      <rPr>
        <sz val="10"/>
        <rFont val="Arial"/>
        <family val="0"/>
        <charset val="1"/>
      </rPr>
      <t xml:space="preserve">3.8</t>
    </r>
    <r>
      <rPr>
        <sz val="10"/>
        <rFont val="Noto Sans CJK SC"/>
        <family val="2"/>
      </rPr>
      <t xml:space="preserve">倍の上昇が伴った。治療には外用抗真菌薬と衛生指導が用いられ、根治的な治療は環状切除である。</t>
    </r>
  </si>
  <si>
    <r>
      <rPr>
        <sz val="10"/>
        <rFont val="Noto Sans CJK SC"/>
        <family val="2"/>
      </rPr>
      <t xml:space="preserve">医学各論 Ⅷ</t>
    </r>
    <r>
      <rPr>
        <sz val="10"/>
        <rFont val="Arial"/>
        <family val="0"/>
        <charset val="1"/>
      </rPr>
      <t xml:space="preserve">-5-B-④</t>
    </r>
    <r>
      <rPr>
        <sz val="10"/>
        <rFont val="Noto Sans CJK SC"/>
        <family val="2"/>
      </rPr>
      <t xml:space="preserve">（亀頭包皮炎、</t>
    </r>
    <r>
      <rPr>
        <sz val="10"/>
        <rFont val="Arial"/>
        <family val="0"/>
        <charset val="1"/>
      </rPr>
      <t xml:space="preserve">b</t>
    </r>
    <r>
      <rPr>
        <sz val="10"/>
        <rFont val="Noto Sans CJK SC"/>
        <family val="2"/>
      </rPr>
      <t xml:space="preserve">）</t>
    </r>
  </si>
  <si>
    <t xml:space="preserve">SRC-742</t>
  </si>
  <si>
    <t xml:space="preserve">Morris BJ, Krieger JN. Penile Inflammatory Skin Disorders and the Preventive Role of Circumcision. Int J Prev Med. 2017;8:32</t>
  </si>
  <si>
    <t xml:space="preserve">10.4103/ijpvm.IJPVM_377_16</t>
  </si>
  <si>
    <t xml:space="preserve">28567234</t>
  </si>
  <si>
    <t xml:space="preserve">有病率の数値は系統的レビューが集約した観察研究とメタ解析の値である。外用抗真菌薬の国内承認・保険適用の状況は未確認である。</t>
  </si>
  <si>
    <t xml:space="preserve">GU-027</t>
  </si>
  <si>
    <t xml:space="preserve">閉塞性無精子症</t>
  </si>
  <si>
    <r>
      <rPr>
        <sz val="10"/>
        <rFont val="Noto Sans CJK SC"/>
        <family val="2"/>
      </rPr>
      <t xml:space="preserve">無精子症は不妊男性の</t>
    </r>
    <r>
      <rPr>
        <sz val="10"/>
        <rFont val="Arial"/>
        <family val="0"/>
        <charset val="1"/>
      </rPr>
      <t xml:space="preserve">15%</t>
    </r>
    <r>
      <rPr>
        <sz val="10"/>
        <rFont val="Noto Sans CJK SC"/>
        <family val="2"/>
      </rPr>
      <t xml:space="preserve">に認められ、閉塞性無精子症（</t>
    </r>
    <r>
      <rPr>
        <sz val="10"/>
        <rFont val="Arial"/>
        <family val="0"/>
        <charset val="1"/>
      </rPr>
      <t xml:space="preserve">OA</t>
    </r>
    <r>
      <rPr>
        <sz val="10"/>
        <rFont val="Noto Sans CJK SC"/>
        <family val="2"/>
      </rPr>
      <t xml:space="preserve">）と非閉塞性無精子症（</t>
    </r>
    <r>
      <rPr>
        <sz val="10"/>
        <rFont val="Arial"/>
        <family val="0"/>
        <charset val="1"/>
      </rPr>
      <t xml:space="preserve">NOA</t>
    </r>
    <r>
      <rPr>
        <sz val="10"/>
        <rFont val="Noto Sans CJK SC"/>
        <family val="2"/>
      </rPr>
      <t xml:space="preserve">）に分類される。</t>
    </r>
    <r>
      <rPr>
        <sz val="10"/>
        <rFont val="Arial"/>
        <family val="0"/>
        <charset val="1"/>
      </rPr>
      <t xml:space="preserve">OA </t>
    </r>
    <r>
      <rPr>
        <sz val="10"/>
        <rFont val="Noto Sans CJK SC"/>
        <family val="2"/>
      </rPr>
      <t xml:space="preserve">は無精子症の約</t>
    </r>
    <r>
      <rPr>
        <sz val="10"/>
        <rFont val="Arial"/>
        <family val="0"/>
        <charset val="1"/>
      </rPr>
      <t xml:space="preserve">40%</t>
    </r>
    <r>
      <rPr>
        <sz val="10"/>
        <rFont val="Noto Sans CJK SC"/>
        <family val="2"/>
      </rPr>
      <t xml:space="preserve">を占め、精巣での精子形成は保たれたまま精路の閉塞によって生じる。原因には精管切除や鼠径ヘルニア手術などの医原性のもの、</t>
    </r>
    <r>
      <rPr>
        <sz val="10"/>
        <rFont val="Arial"/>
        <family val="0"/>
        <charset val="1"/>
      </rPr>
      <t xml:space="preserve">CFTR </t>
    </r>
    <r>
      <rPr>
        <sz val="10"/>
        <rFont val="Noto Sans CJK SC"/>
        <family val="2"/>
      </rPr>
      <t xml:space="preserve">変異と関連する先天性精管欠損、精巣上体炎などの炎症、射精管閉塞がある。診断は、病歴と診察（精巣容積は正常で精巣上体は硬い）、</t>
    </r>
    <r>
      <rPr>
        <sz val="10"/>
        <rFont val="Arial"/>
        <family val="0"/>
        <charset val="1"/>
      </rPr>
      <t xml:space="preserve">FSH </t>
    </r>
    <r>
      <rPr>
        <sz val="10"/>
        <rFont val="Noto Sans CJK SC"/>
        <family val="2"/>
      </rPr>
      <t xml:space="preserve">が正常であること、先天性の場合は </t>
    </r>
    <r>
      <rPr>
        <sz val="10"/>
        <rFont val="Arial"/>
        <family val="0"/>
        <charset val="1"/>
      </rPr>
      <t xml:space="preserve">CFTR </t>
    </r>
    <r>
      <rPr>
        <sz val="10"/>
        <rFont val="Noto Sans CJK SC"/>
        <family val="2"/>
      </rPr>
      <t xml:space="preserve">検査、画像検査を組み合わせて行う。治療は、可能な場合に顕微鏡下の精管精管吻合術や精管精巣上体吻合術による再建を行い、再建できない場合は精巣上体からの精子吸引（</t>
    </r>
    <r>
      <rPr>
        <sz val="10"/>
        <rFont val="Arial"/>
        <family val="0"/>
        <charset val="1"/>
      </rPr>
      <t xml:space="preserve">MESA</t>
    </r>
    <r>
      <rPr>
        <sz val="10"/>
        <rFont val="Noto Sans CJK SC"/>
        <family val="2"/>
      </rPr>
      <t xml:space="preserve">）と体外受精・顕微授精（</t>
    </r>
    <r>
      <rPr>
        <sz val="10"/>
        <rFont val="Arial"/>
        <family val="0"/>
        <charset val="1"/>
      </rPr>
      <t xml:space="preserve">IVF/ICSI</t>
    </r>
    <r>
      <rPr>
        <sz val="10"/>
        <rFont val="Noto Sans CJK SC"/>
        <family val="2"/>
      </rPr>
      <t xml:space="preserve">）を用いる。</t>
    </r>
  </si>
  <si>
    <r>
      <rPr>
        <sz val="10"/>
        <rFont val="Noto Sans CJK SC"/>
        <family val="2"/>
      </rPr>
      <t xml:space="preserve">医学各論 Ⅷ</t>
    </r>
    <r>
      <rPr>
        <sz val="10"/>
        <rFont val="Arial"/>
        <family val="0"/>
        <charset val="1"/>
      </rPr>
      <t xml:space="preserve">-8-E-②</t>
    </r>
    <r>
      <rPr>
        <sz val="10"/>
        <rFont val="Noto Sans CJK SC"/>
        <family val="2"/>
      </rPr>
      <t xml:space="preserve">（閉塞性無精子症、</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</si>
  <si>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TBL-01-00-346 (id: Jlvnl_w)</t>
    </r>
  </si>
  <si>
    <t xml:space="preserve">SRC-743</t>
  </si>
  <si>
    <t xml:space="preserve">Wosnitzer M, Goldstein M, Hardy MP. Review of Azoospermia. Spermatogenesis. 2014;4:e28218</t>
  </si>
  <si>
    <t xml:space="preserve">10.4161/spmg.28218</t>
  </si>
  <si>
    <t xml:space="preserve">25105055</t>
  </si>
  <si>
    <r>
      <rPr>
        <sz val="10"/>
        <rFont val="Noto Sans CJK SC"/>
        <family val="2"/>
      </rPr>
      <t xml:space="preserve">米国の専門施設グループによる</t>
    </r>
    <r>
      <rPr>
        <sz val="10"/>
        <rFont val="Arial"/>
        <family val="0"/>
        <charset val="1"/>
      </rPr>
      <t xml:space="preserve">2014</t>
    </r>
    <r>
      <rPr>
        <sz val="10"/>
        <rFont val="Noto Sans CJK SC"/>
        <family val="2"/>
      </rPr>
      <t xml:space="preserve">年の総説の記載である。再建手術の開通率などの数値は術者や施設で幅が大きいため本カードには含めていない。</t>
    </r>
  </si>
  <si>
    <t xml:space="preserve">GU-028</t>
  </si>
  <si>
    <t xml:space="preserve">非閉塞性無精子症</t>
  </si>
  <si>
    <r>
      <rPr>
        <sz val="10"/>
        <rFont val="Noto Sans CJK SC"/>
        <family val="2"/>
      </rPr>
      <t xml:space="preserve">非閉塞性無精子症（</t>
    </r>
    <r>
      <rPr>
        <sz val="10"/>
        <rFont val="Arial"/>
        <family val="0"/>
        <charset val="1"/>
      </rPr>
      <t xml:space="preserve">NOA</t>
    </r>
    <r>
      <rPr>
        <sz val="10"/>
        <rFont val="Noto Sans CJK SC"/>
        <family val="2"/>
      </rPr>
      <t xml:space="preserve">）は無精子症の約</t>
    </r>
    <r>
      <rPr>
        <sz val="10"/>
        <rFont val="Arial"/>
        <family val="0"/>
        <charset val="1"/>
      </rPr>
      <t xml:space="preserve">60%</t>
    </r>
    <r>
      <rPr>
        <sz val="10"/>
        <rFont val="Noto Sans CJK SC"/>
        <family val="2"/>
      </rPr>
      <t xml:space="preserve">を占め、原発性精巣機能不全（</t>
    </r>
    <r>
      <rPr>
        <sz val="10"/>
        <rFont val="Arial"/>
        <family val="0"/>
        <charset val="1"/>
      </rPr>
      <t xml:space="preserve">LH </t>
    </r>
    <r>
      <rPr>
        <sz val="10"/>
        <rFont val="Noto Sans CJK SC"/>
        <family val="2"/>
      </rPr>
      <t xml:space="preserve">と </t>
    </r>
    <r>
      <rPr>
        <sz val="10"/>
        <rFont val="Arial"/>
        <family val="0"/>
        <charset val="1"/>
      </rPr>
      <t xml:space="preserve">FSH </t>
    </r>
    <r>
      <rPr>
        <sz val="10"/>
        <rFont val="Noto Sans CJK SC"/>
        <family val="2"/>
      </rPr>
      <t xml:space="preserve">が高値で精巣は小さい）と、続発性精巣機能不全（先天性低ゴナドトロピン性性腺機能低下症などで </t>
    </r>
    <r>
      <rPr>
        <sz val="10"/>
        <rFont val="Arial"/>
        <family val="0"/>
        <charset val="1"/>
      </rPr>
      <t xml:space="preserve">LH </t>
    </r>
    <r>
      <rPr>
        <sz val="10"/>
        <rFont val="Noto Sans CJK SC"/>
        <family val="2"/>
      </rPr>
      <t xml:space="preserve">と </t>
    </r>
    <r>
      <rPr>
        <sz val="10"/>
        <rFont val="Arial"/>
        <family val="0"/>
        <charset val="1"/>
      </rPr>
      <t xml:space="preserve">FSH </t>
    </r>
    <r>
      <rPr>
        <sz val="10"/>
        <rFont val="Noto Sans CJK SC"/>
        <family val="2"/>
      </rPr>
      <t xml:space="preserve">が低い）を含む。</t>
    </r>
    <r>
      <rPr>
        <sz val="10"/>
        <rFont val="Arial"/>
        <family val="0"/>
        <charset val="1"/>
      </rPr>
      <t xml:space="preserve">NOA </t>
    </r>
    <r>
      <rPr>
        <sz val="10"/>
        <rFont val="Noto Sans CJK SC"/>
        <family val="2"/>
      </rPr>
      <t xml:space="preserve">は、精巣の硬さと容積、</t>
    </r>
    <r>
      <rPr>
        <sz val="10"/>
        <rFont val="Arial"/>
        <family val="0"/>
        <charset val="1"/>
      </rPr>
      <t xml:space="preserve">FSH</t>
    </r>
    <r>
      <rPr>
        <sz val="10"/>
        <rFont val="Noto Sans CJK SC"/>
        <family val="2"/>
      </rPr>
      <t xml:space="preserve">、核型や </t>
    </r>
    <r>
      <rPr>
        <sz val="10"/>
        <rFont val="Arial"/>
        <family val="0"/>
        <charset val="1"/>
      </rPr>
      <t xml:space="preserve">Y </t>
    </r>
    <r>
      <rPr>
        <sz val="10"/>
        <rFont val="Noto Sans CJK SC"/>
        <family val="2"/>
      </rPr>
      <t xml:space="preserve">染色体微小欠失などの遺伝学的検査によって閉塞性無精子症と鑑別する。核型異常は </t>
    </r>
    <r>
      <rPr>
        <sz val="10"/>
        <rFont val="Arial"/>
        <family val="0"/>
        <charset val="1"/>
      </rPr>
      <t xml:space="preserve">NOA </t>
    </r>
    <r>
      <rPr>
        <sz val="10"/>
        <rFont val="Noto Sans CJK SC"/>
        <family val="2"/>
      </rPr>
      <t xml:space="preserve">の男性の最大</t>
    </r>
    <r>
      <rPr>
        <sz val="10"/>
        <rFont val="Arial"/>
        <family val="0"/>
        <charset val="1"/>
      </rPr>
      <t xml:space="preserve">19%</t>
    </r>
    <r>
      <rPr>
        <sz val="10"/>
        <rFont val="Noto Sans CJK SC"/>
        <family val="2"/>
      </rPr>
      <t xml:space="preserve">に認められ、最も多いのはクラインフェルター症候群（</t>
    </r>
    <r>
      <rPr>
        <sz val="10"/>
        <rFont val="Arial"/>
        <family val="0"/>
        <charset val="1"/>
      </rPr>
      <t xml:space="preserve">47,XXY</t>
    </r>
    <r>
      <rPr>
        <sz val="10"/>
        <rFont val="Noto Sans CJK SC"/>
        <family val="2"/>
      </rPr>
      <t xml:space="preserve">）で、</t>
    </r>
    <r>
      <rPr>
        <sz val="10"/>
        <rFont val="Arial"/>
        <family val="0"/>
        <charset val="1"/>
      </rPr>
      <t xml:space="preserve">Y </t>
    </r>
    <r>
      <rPr>
        <sz val="10"/>
        <rFont val="Noto Sans CJK SC"/>
        <family val="2"/>
      </rPr>
      <t xml:space="preserve">染色体の </t>
    </r>
    <r>
      <rPr>
        <sz val="10"/>
        <rFont val="Arial"/>
        <family val="0"/>
        <charset val="1"/>
      </rPr>
      <t xml:space="preserve">AZF </t>
    </r>
    <r>
      <rPr>
        <sz val="10"/>
        <rFont val="Noto Sans CJK SC"/>
        <family val="2"/>
      </rPr>
      <t xml:space="preserve">領域の微小欠失は無精子症男性の</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に認められる。治療は、先天性低ゴナドトロピン性性腺機能低下症に対する内科的治療と、適切な症例に対する顕微鏡下精巣内精子採取術（</t>
    </r>
    <r>
      <rPr>
        <sz val="10"/>
        <rFont val="Arial"/>
        <family val="0"/>
        <charset val="1"/>
      </rPr>
      <t xml:space="preserve">micro-TESE</t>
    </r>
    <r>
      <rPr>
        <sz val="10"/>
        <rFont val="Noto Sans CJK SC"/>
        <family val="2"/>
      </rPr>
      <t xml:space="preserve">）と </t>
    </r>
    <r>
      <rPr>
        <sz val="10"/>
        <rFont val="Arial"/>
        <family val="0"/>
        <charset val="1"/>
      </rPr>
      <t xml:space="preserve">IVF/ICSI </t>
    </r>
    <r>
      <rPr>
        <sz val="10"/>
        <rFont val="Noto Sans CJK SC"/>
        <family val="2"/>
      </rPr>
      <t xml:space="preserve">が中心であり、</t>
    </r>
    <r>
      <rPr>
        <sz val="10"/>
        <rFont val="Arial"/>
        <family val="0"/>
        <charset val="1"/>
      </rPr>
      <t xml:space="preserve">AZFc </t>
    </r>
    <r>
      <rPr>
        <sz val="10"/>
        <rFont val="Noto Sans CJK SC"/>
        <family val="2"/>
      </rPr>
      <t xml:space="preserve">微小欠失では最大</t>
    </r>
    <r>
      <rPr>
        <sz val="10"/>
        <rFont val="Arial"/>
        <family val="0"/>
        <charset val="1"/>
      </rPr>
      <t xml:space="preserve">80%</t>
    </r>
    <r>
      <rPr>
        <sz val="10"/>
        <rFont val="Noto Sans CJK SC"/>
        <family val="2"/>
      </rPr>
      <t xml:space="preserve">で精子採取が可能とされる。</t>
    </r>
  </si>
  <si>
    <r>
      <rPr>
        <sz val="10"/>
        <rFont val="Noto Sans CJK SC"/>
        <family val="2"/>
      </rPr>
      <t xml:space="preserve">医学各論 Ⅷ</t>
    </r>
    <r>
      <rPr>
        <sz val="10"/>
        <rFont val="Arial"/>
        <family val="0"/>
        <charset val="1"/>
      </rPr>
      <t xml:space="preserve">-8-E-③</t>
    </r>
    <r>
      <rPr>
        <sz val="10"/>
        <rFont val="Noto Sans CJK SC"/>
        <family val="2"/>
      </rPr>
      <t xml:space="preserve">（非閉塞性無精子症、</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</si>
  <si>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TBL-01-00-346 (id: Jlvnl_w)</t>
    </r>
    <r>
      <rPr>
        <sz val="10"/>
        <rFont val="Noto Sans CJK SC"/>
        <family val="2"/>
      </rPr>
      <t xml:space="preserve">；</t>
    </r>
    <r>
      <rPr>
        <sz val="10"/>
        <rFont val="Arial"/>
        <family val="0"/>
        <charset val="1"/>
      </rPr>
      <t xml:space="preserve">TBL-02-09-015 (id: JlAKpo0)</t>
    </r>
  </si>
  <si>
    <r>
      <rPr>
        <sz val="10"/>
        <rFont val="Noto Sans CJK SC"/>
        <family val="2"/>
      </rPr>
      <t xml:space="preserve">頻度の数値は総説が既報を集約した記載である。</t>
    </r>
    <r>
      <rPr>
        <sz val="10"/>
        <rFont val="Arial"/>
        <family val="0"/>
        <charset val="1"/>
      </rPr>
      <t xml:space="preserve">AZFa </t>
    </r>
    <r>
      <rPr>
        <sz val="10"/>
        <rFont val="Noto Sans CJK SC"/>
        <family val="2"/>
      </rPr>
      <t xml:space="preserve">や </t>
    </r>
    <r>
      <rPr>
        <sz val="10"/>
        <rFont val="Arial"/>
        <family val="0"/>
        <charset val="1"/>
      </rPr>
      <t xml:space="preserve">AZFb </t>
    </r>
    <r>
      <rPr>
        <sz val="10"/>
        <rFont val="Noto Sans CJK SC"/>
        <family val="2"/>
      </rPr>
      <t xml:space="preserve">の欠失では精子採取が期待できない点も同じ総説の本文に記載されている。遺伝学的検査の国内の保険適用の状況は未確認である。</t>
    </r>
  </si>
  <si>
    <t xml:space="preserve">GU-029</t>
  </si>
  <si>
    <t xml:space="preserve">男性不妊症の評価</t>
  </si>
  <si>
    <r>
      <rPr>
        <sz val="10"/>
        <rFont val="Arial"/>
        <family val="0"/>
        <charset val="1"/>
      </rPr>
      <t xml:space="preserve">AUA/ASRM </t>
    </r>
    <r>
      <rPr>
        <sz val="10"/>
        <rFont val="Noto Sans CJK SC"/>
        <family val="2"/>
      </rPr>
      <t xml:space="preserve">ガイドラインでは、不妊の初期評価は両方のパートナーに対して同時に行い、男性の初期評価には生殖に関する病歴の聴取と</t>
    </r>
    <r>
      <rPr>
        <sz val="10"/>
        <rFont val="Arial"/>
        <family val="0"/>
        <charset val="1"/>
      </rPr>
      <t xml:space="preserve">1</t>
    </r>
    <r>
      <rPr>
        <sz val="10"/>
        <rFont val="Noto Sans CJK SC"/>
        <family val="2"/>
      </rPr>
      <t xml:space="preserve">回以上の精液検査を含める。精液検査で</t>
    </r>
    <r>
      <rPr>
        <sz val="10"/>
        <rFont val="Arial"/>
        <family val="0"/>
        <charset val="1"/>
      </rPr>
      <t xml:space="preserve">1</t>
    </r>
    <r>
      <rPr>
        <sz val="10"/>
        <rFont val="Noto Sans CJK SC"/>
        <family val="2"/>
      </rPr>
      <t xml:space="preserve">項目以上の異常がある男性は、男性生殖の専門家による評価を受けるべきである。性欲低下、勃起障害、乏精子症または無精子症、精巣萎縮がある場合は、</t>
    </r>
    <r>
      <rPr>
        <sz val="10"/>
        <rFont val="Arial"/>
        <family val="0"/>
        <charset val="1"/>
      </rPr>
      <t xml:space="preserve">FSH </t>
    </r>
    <r>
      <rPr>
        <sz val="10"/>
        <rFont val="Noto Sans CJK SC"/>
        <family val="2"/>
      </rPr>
      <t xml:space="preserve">とテストステロンを含むホルモン評価を行う。原発性不妊で無精子症または重度乏精子症（精子濃度</t>
    </r>
    <r>
      <rPr>
        <sz val="10"/>
        <rFont val="Arial"/>
        <family val="0"/>
        <charset val="1"/>
      </rPr>
      <t xml:space="preserve">500</t>
    </r>
    <r>
      <rPr>
        <sz val="10"/>
        <rFont val="Noto Sans CJK SC"/>
        <family val="2"/>
      </rPr>
      <t xml:space="preserve">万</t>
    </r>
    <r>
      <rPr>
        <sz val="10"/>
        <rFont val="Arial"/>
        <family val="0"/>
        <charset val="1"/>
      </rPr>
      <t xml:space="preserve">/mL</t>
    </r>
    <r>
      <rPr>
        <sz val="10"/>
        <rFont val="Noto Sans CJK SC"/>
        <family val="2"/>
      </rPr>
      <t xml:space="preserve">未満）があり、</t>
    </r>
    <r>
      <rPr>
        <sz val="10"/>
        <rFont val="Arial"/>
        <family val="0"/>
        <charset val="1"/>
      </rPr>
      <t xml:space="preserve">FSH </t>
    </r>
    <r>
      <rPr>
        <sz val="10"/>
        <rFont val="Noto Sans CJK SC"/>
        <family val="2"/>
      </rPr>
      <t xml:space="preserve">上昇か精巣萎縮を伴う場合は、核型と </t>
    </r>
    <r>
      <rPr>
        <sz val="10"/>
        <rFont val="Arial"/>
        <family val="0"/>
        <charset val="1"/>
      </rPr>
      <t xml:space="preserve">Y </t>
    </r>
    <r>
      <rPr>
        <sz val="10"/>
        <rFont val="Noto Sans CJK SC"/>
        <family val="2"/>
      </rPr>
      <t xml:space="preserve">染色体微小欠失の検査が推奨される。精管欠損や特発性の閉塞性無精子症では </t>
    </r>
    <r>
      <rPr>
        <sz val="10"/>
        <rFont val="Arial"/>
        <family val="0"/>
        <charset val="1"/>
      </rPr>
      <t xml:space="preserve">CFTR </t>
    </r>
    <r>
      <rPr>
        <sz val="10"/>
        <rFont val="Noto Sans CJK SC"/>
        <family val="2"/>
      </rPr>
      <t xml:space="preserve">検査を行う。精子 </t>
    </r>
    <r>
      <rPr>
        <sz val="10"/>
        <rFont val="Arial"/>
        <family val="0"/>
        <charset val="1"/>
      </rPr>
      <t xml:space="preserve">DNA </t>
    </r>
    <r>
      <rPr>
        <sz val="10"/>
        <rFont val="Noto Sans CJK SC"/>
        <family val="2"/>
      </rPr>
      <t xml:space="preserve">断片化の検査は初期評価では推奨されない。</t>
    </r>
  </si>
  <si>
    <r>
      <rPr>
        <sz val="10"/>
        <rFont val="Noto Sans CJK SC"/>
        <family val="2"/>
      </rPr>
      <t xml:space="preserve">医学各論 Ⅷ</t>
    </r>
    <r>
      <rPr>
        <sz val="10"/>
        <rFont val="Arial"/>
        <family val="0"/>
        <charset val="1"/>
      </rPr>
      <t xml:space="preserve">-8-E-④</t>
    </r>
    <r>
      <rPr>
        <sz val="10"/>
        <rFont val="Noto Sans CJK SC"/>
        <family val="2"/>
      </rPr>
      <t xml:space="preserve">（男性不妊症、</t>
    </r>
    <r>
      <rPr>
        <sz val="10"/>
        <rFont val="Arial"/>
        <family val="0"/>
        <charset val="1"/>
      </rPr>
      <t xml:space="preserve">b</t>
    </r>
    <r>
      <rPr>
        <sz val="10"/>
        <rFont val="Noto Sans CJK SC"/>
        <family val="2"/>
      </rPr>
      <t xml:space="preserve">）</t>
    </r>
  </si>
  <si>
    <t xml:space="preserve">SRC-744</t>
  </si>
  <si>
    <t xml:space="preserve">Schlegel PN, Sigman M, Collura B, et al. Diagnosis and treatment of infertility in men: AUA/ASRM guideline part I. Fertil Steril. 2021;115(1):54-61</t>
  </si>
  <si>
    <t xml:space="preserve">10.1016/j.fertnstert.2020.11.015</t>
  </si>
  <si>
    <t xml:space="preserve">33309062</t>
  </si>
  <si>
    <r>
      <rPr>
        <sz val="10"/>
        <rFont val="Noto Sans CJK SC"/>
        <family val="2"/>
      </rPr>
      <t xml:space="preserve">米国の学会ガイドライン</t>
    </r>
    <r>
      <rPr>
        <sz val="10"/>
        <rFont val="Arial"/>
        <family val="0"/>
        <charset val="1"/>
      </rPr>
      <t xml:space="preserve">2021</t>
    </r>
    <r>
      <rPr>
        <sz val="10"/>
        <rFont val="Noto Sans CJK SC"/>
        <family val="2"/>
      </rPr>
      <t xml:space="preserve">年版の推奨であり、核型・</t>
    </r>
    <r>
      <rPr>
        <sz val="10"/>
        <rFont val="Arial"/>
        <family val="0"/>
        <charset val="1"/>
      </rPr>
      <t xml:space="preserve">Y</t>
    </r>
    <r>
      <rPr>
        <sz val="10"/>
        <rFont val="Noto Sans CJK SC"/>
        <family val="2"/>
      </rPr>
      <t xml:space="preserve">染色体微小欠失・</t>
    </r>
    <r>
      <rPr>
        <sz val="10"/>
        <rFont val="Arial"/>
        <family val="0"/>
        <charset val="1"/>
      </rPr>
      <t xml:space="preserve">CFTR </t>
    </r>
    <r>
      <rPr>
        <sz val="10"/>
        <rFont val="Noto Sans CJK SC"/>
        <family val="2"/>
      </rPr>
      <t xml:space="preserve">などの遺伝学的検査の国内の保険適用の状況は未確認である。</t>
    </r>
    <r>
      <rPr>
        <sz val="10"/>
        <rFont val="Arial"/>
        <family val="0"/>
        <charset val="1"/>
      </rPr>
      <t xml:space="preserve">PMCID </t>
    </r>
    <r>
      <rPr>
        <sz val="10"/>
        <rFont val="Noto Sans CJK SC"/>
        <family val="2"/>
      </rPr>
      <t xml:space="preserve">は確認できず </t>
    </r>
    <r>
      <rPr>
        <sz val="10"/>
        <rFont val="Arial"/>
        <family val="0"/>
        <charset val="1"/>
      </rPr>
      <t xml:space="preserve">null </t>
    </r>
    <r>
      <rPr>
        <sz val="10"/>
        <rFont val="Noto Sans CJK SC"/>
        <family val="2"/>
      </rPr>
      <t xml:space="preserve">とした。</t>
    </r>
  </si>
  <si>
    <t xml:space="preserve">GU-030</t>
  </si>
  <si>
    <t xml:space="preserve">勃起障害</t>
  </si>
  <si>
    <r>
      <rPr>
        <sz val="10"/>
        <rFont val="Noto Sans CJK SC"/>
        <family val="2"/>
      </rPr>
      <t xml:space="preserve">勃起障害（</t>
    </r>
    <r>
      <rPr>
        <sz val="10"/>
        <rFont val="Arial"/>
        <family val="0"/>
        <charset val="1"/>
      </rPr>
      <t xml:space="preserve">ED</t>
    </r>
    <r>
      <rPr>
        <sz val="10"/>
        <rFont val="Noto Sans CJK SC"/>
        <family val="2"/>
      </rPr>
      <t xml:space="preserve">）は、性的な満足に十分な勃起を一貫して、または繰り返し得られない、あるいは維持できない状態と定義される。</t>
    </r>
    <r>
      <rPr>
        <sz val="10"/>
        <rFont val="Arial"/>
        <family val="0"/>
        <charset val="1"/>
      </rPr>
      <t xml:space="preserve">AUA </t>
    </r>
    <r>
      <rPr>
        <sz val="10"/>
        <rFont val="Noto Sans CJK SC"/>
        <family val="2"/>
      </rPr>
      <t xml:space="preserve">ガイドラインは、治療方針の決定に共同意思決定を中心に据え、禁忌のない治療選択肢はすべて患者に提示すべきだとしている。提示される選択肢には、</t>
    </r>
    <r>
      <rPr>
        <sz val="10"/>
        <rFont val="Arial"/>
        <family val="0"/>
        <charset val="1"/>
      </rPr>
      <t xml:space="preserve">PDE5 </t>
    </r>
    <r>
      <rPr>
        <sz val="10"/>
        <rFont val="Noto Sans CJK SC"/>
        <family val="2"/>
      </rPr>
      <t xml:space="preserve">阻害薬などの経口薬、海綿体内注射や尿道内投与、陰圧式勃起補助具、陰茎プロステーシスなどがあり、患者の希望と状況に沿って選択する。</t>
    </r>
  </si>
  <si>
    <r>
      <rPr>
        <sz val="10"/>
        <rFont val="Noto Sans CJK SC"/>
        <family val="2"/>
      </rPr>
      <t xml:space="preserve">医学各論 Ⅷ</t>
    </r>
    <r>
      <rPr>
        <sz val="10"/>
        <rFont val="Arial"/>
        <family val="0"/>
        <charset val="1"/>
      </rPr>
      <t xml:space="preserve">-10-D-④</t>
    </r>
    <r>
      <rPr>
        <sz val="10"/>
        <rFont val="Noto Sans CJK SC"/>
        <family val="2"/>
      </rPr>
      <t xml:space="preserve">（勃起障害、</t>
    </r>
    <r>
      <rPr>
        <sz val="10"/>
        <rFont val="Arial"/>
        <family val="0"/>
        <charset val="1"/>
      </rPr>
      <t xml:space="preserve">b</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</si>
  <si>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TBL-02-09-005 (id: JlAKpoA)</t>
    </r>
    <r>
      <rPr>
        <sz val="10"/>
        <rFont val="Noto Sans CJK SC"/>
        <family val="2"/>
      </rPr>
      <t xml:space="preserve">；</t>
    </r>
    <r>
      <rPr>
        <sz val="10"/>
        <rFont val="Arial"/>
        <family val="0"/>
        <charset val="1"/>
      </rPr>
      <t xml:space="preserve">TBL-02-09-013 (id: JlAKpos)</t>
    </r>
  </si>
  <si>
    <t xml:space="preserve">SRC-745</t>
  </si>
  <si>
    <t xml:space="preserve">Burnett AL, Nehra A, Breau RH, et al. Erectile Dysfunction: AUA Guideline. J Urol. 2018;200(3):633-641</t>
  </si>
  <si>
    <t xml:space="preserve">10.1016/j.juro.2018.05.004</t>
  </si>
  <si>
    <t xml:space="preserve">29746858</t>
  </si>
  <si>
    <r>
      <rPr>
        <sz val="10"/>
        <rFont val="Arial"/>
        <family val="0"/>
        <charset val="1"/>
      </rPr>
      <t xml:space="preserve">PDE5 </t>
    </r>
    <r>
      <rPr>
        <sz val="10"/>
        <rFont val="Noto Sans CJK SC"/>
        <family val="2"/>
      </rPr>
      <t xml:space="preserve">阻害薬の個別の用法・用量や使い分けは、ガイドライン本文の個別ステートメントを確認していないため本カードには含めていない。</t>
    </r>
    <r>
      <rPr>
        <sz val="10"/>
        <rFont val="Arial"/>
        <family val="0"/>
        <charset val="1"/>
      </rPr>
      <t xml:space="preserve">PDE5 </t>
    </r>
    <r>
      <rPr>
        <sz val="10"/>
        <rFont val="Noto Sans CJK SC"/>
        <family val="2"/>
      </rPr>
      <t xml:space="preserve">阻害薬を含む </t>
    </r>
    <r>
      <rPr>
        <sz val="10"/>
        <rFont val="Arial"/>
        <family val="0"/>
        <charset val="1"/>
      </rPr>
      <t xml:space="preserve">ED </t>
    </r>
    <r>
      <rPr>
        <sz val="10"/>
        <rFont val="Noto Sans CJK SC"/>
        <family val="2"/>
      </rPr>
      <t xml:space="preserve">治療薬の国内承認・保険適用の状況は未確認である。</t>
    </r>
    <r>
      <rPr>
        <sz val="10"/>
        <rFont val="Arial"/>
        <family val="0"/>
        <charset val="1"/>
      </rPr>
      <t xml:space="preserve">PMCID </t>
    </r>
    <r>
      <rPr>
        <sz val="10"/>
        <rFont val="Noto Sans CJK SC"/>
        <family val="2"/>
      </rPr>
      <t xml:space="preserve">は確認できず </t>
    </r>
    <r>
      <rPr>
        <sz val="10"/>
        <rFont val="Arial"/>
        <family val="0"/>
        <charset val="1"/>
      </rPr>
      <t xml:space="preserve">null </t>
    </r>
    <r>
      <rPr>
        <sz val="10"/>
        <rFont val="Noto Sans CJK SC"/>
        <family val="2"/>
      </rPr>
      <t xml:space="preserve">とした。</t>
    </r>
  </si>
  <si>
    <t xml:space="preserve">GU-031</t>
  </si>
  <si>
    <t xml:space="preserve">持続勃起症</t>
  </si>
  <si>
    <t xml:space="preserve">持続勃起症は、性的刺激と無関係に、または性的刺激の後も持続する陰茎の勃起である。低流量型（虚血性）が最も多く、痛みと硬い勃起を伴い、泌尿器科的緊急症である。原因には、鎌状赤血球症などの血栓傾向のある病態、腫瘍、薬剤がある。高流量型（動脈性）は外傷後に生じることが多く、痛みはなく緊急症ではない。低流量型の第一選択の治療は、海綿体の吸引とフェニレフリンの投与である。ドプラ超音波では、低流量型で海綿体動脈の血流の高抵抗化または消失が、高流量型で低抵抗の高血流や仮性動脈瘤、動脈海綿体瘻がみられる。</t>
  </si>
  <si>
    <r>
      <rPr>
        <sz val="10"/>
        <rFont val="Noto Sans CJK SC"/>
        <family val="2"/>
      </rPr>
      <t xml:space="preserve">医学各論 Ⅷ</t>
    </r>
    <r>
      <rPr>
        <sz val="10"/>
        <rFont val="Arial"/>
        <family val="0"/>
        <charset val="1"/>
      </rPr>
      <t xml:space="preserve">-10-D-⑤</t>
    </r>
    <r>
      <rPr>
        <sz val="10"/>
        <rFont val="Noto Sans CJK SC"/>
        <family val="2"/>
      </rPr>
      <t xml:space="preserve">（持続勃起症、</t>
    </r>
    <r>
      <rPr>
        <sz val="10"/>
        <rFont val="Arial"/>
        <family val="0"/>
        <charset val="1"/>
      </rPr>
      <t xml:space="preserve">c</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</si>
  <si>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TBL-02-09-005 (id: JlAKpoA)</t>
    </r>
  </si>
  <si>
    <t xml:space="preserve">SRC-746</t>
  </si>
  <si>
    <t xml:space="preserve">Dantas GC, Cavalcante F Jr, Yamauchi FI, Racy MCJ, Rahal A Jr, Baroni RH. Penile emergencies: a review of the main conditions. Radiol Bras. 2019;52(2):123-127</t>
  </si>
  <si>
    <t xml:space="preserve">10.1590/0100-3984.2017.0072</t>
  </si>
  <si>
    <t xml:space="preserve">31019343</t>
  </si>
  <si>
    <t xml:space="preserve">ブラジルの画像診断総説に基づく記載である。フェニレフリンの海綿体内投与についての国内承認・保険適用の状況は未確認である。</t>
  </si>
  <si>
    <t xml:space="preserve">GU-032</t>
  </si>
  <si>
    <t xml:space="preserve">尿道下裂</t>
  </si>
  <si>
    <r>
      <rPr>
        <sz val="10"/>
        <rFont val="Noto Sans CJK SC"/>
        <family val="2"/>
      </rPr>
      <t xml:space="preserve">尿道下裂は、尿道が陰茎の腹側に開口し、陰茎の腹側への弯曲を伴う先天異常で、停留精巣に次いで男児で</t>
    </r>
    <r>
      <rPr>
        <sz val="10"/>
        <rFont val="Arial"/>
        <family val="0"/>
        <charset val="1"/>
      </rPr>
      <t xml:space="preserve">2</t>
    </r>
    <r>
      <rPr>
        <sz val="10"/>
        <rFont val="Noto Sans CJK SC"/>
        <family val="2"/>
      </rPr>
      <t xml:space="preserve">番目に多い生殖器の先天異常であり、男児出生</t>
    </r>
    <r>
      <rPr>
        <sz val="10"/>
        <rFont val="Arial"/>
        <family val="0"/>
        <charset val="1"/>
      </rPr>
      <t xml:space="preserve">200</t>
    </r>
    <r>
      <rPr>
        <sz val="10"/>
        <rFont val="Noto Sans CJK SC"/>
        <family val="2"/>
      </rPr>
      <t xml:space="preserve">人に</t>
    </r>
    <r>
      <rPr>
        <sz val="10"/>
        <rFont val="Arial"/>
        <family val="0"/>
        <charset val="1"/>
      </rPr>
      <t xml:space="preserve">1</t>
    </r>
    <r>
      <rPr>
        <sz val="10"/>
        <rFont val="Noto Sans CJK SC"/>
        <family val="2"/>
      </rPr>
      <t xml:space="preserve">人の頻度で生じる。外尿道口の位置によって遠位型、中間型、近位型に分類され、背側の包皮フードと腹側の皮膚の不足を伴う。包皮は再建に用いるため、環状切除は延期すべきである。近位型で触知できない停留精巣を伴う場合は、性分化疾患が</t>
    </r>
    <r>
      <rPr>
        <sz val="10"/>
        <rFont val="Arial"/>
        <family val="0"/>
        <charset val="1"/>
      </rPr>
      <t xml:space="preserve">17</t>
    </r>
    <r>
      <rPr>
        <sz val="10"/>
        <rFont val="Noto Sans CJK SC"/>
        <family val="2"/>
      </rPr>
      <t xml:space="preserve">〜</t>
    </r>
    <r>
      <rPr>
        <sz val="10"/>
        <rFont val="Arial"/>
        <family val="0"/>
        <charset val="1"/>
      </rPr>
      <t xml:space="preserve">29%</t>
    </r>
    <r>
      <rPr>
        <sz val="10"/>
        <rFont val="Noto Sans CJK SC"/>
        <family val="2"/>
      </rPr>
      <t xml:space="preserve">に認められるため、電解質、</t>
    </r>
    <r>
      <rPr>
        <sz val="10"/>
        <rFont val="Arial"/>
        <family val="0"/>
        <charset val="1"/>
      </rPr>
      <t xml:space="preserve">17-</t>
    </r>
    <r>
      <rPr>
        <sz val="10"/>
        <rFont val="Noto Sans CJK SC"/>
        <family val="2"/>
      </rPr>
      <t xml:space="preserve">ヒドロキシプロゲステロン、核型、腹部超音波による初期評価と内分泌専門医への紹介を行う。手術は生後</t>
    </r>
    <r>
      <rPr>
        <sz val="10"/>
        <rFont val="Arial"/>
        <family val="0"/>
        <charset val="1"/>
      </rPr>
      <t xml:space="preserve">6</t>
    </r>
    <r>
      <rPr>
        <sz val="10"/>
        <rFont val="Noto Sans CJK SC"/>
        <family val="2"/>
      </rPr>
      <t xml:space="preserve">〜</t>
    </r>
    <r>
      <rPr>
        <sz val="10"/>
        <rFont val="Arial"/>
        <family val="0"/>
        <charset val="1"/>
      </rPr>
      <t xml:space="preserve">18</t>
    </r>
    <r>
      <rPr>
        <sz val="10"/>
        <rFont val="Noto Sans CJK SC"/>
        <family val="2"/>
      </rPr>
      <t xml:space="preserve">か月に行うことが推奨され、遠位型の修復では合併症が</t>
    </r>
    <r>
      <rPr>
        <sz val="10"/>
        <rFont val="Arial"/>
        <family val="0"/>
        <charset val="1"/>
      </rPr>
      <t xml:space="preserve">5</t>
    </r>
    <r>
      <rPr>
        <sz val="10"/>
        <rFont val="Noto Sans CJK SC"/>
        <family val="2"/>
      </rPr>
      <t xml:space="preserve">〜</t>
    </r>
    <r>
      <rPr>
        <sz val="10"/>
        <rFont val="Arial"/>
        <family val="0"/>
        <charset val="1"/>
      </rPr>
      <t xml:space="preserve">10%</t>
    </r>
    <r>
      <rPr>
        <sz val="10"/>
        <rFont val="Noto Sans CJK SC"/>
        <family val="2"/>
      </rPr>
      <t xml:space="preserve">に生じる。</t>
    </r>
  </si>
  <si>
    <t xml:space="preserve">カナダ</t>
  </si>
  <si>
    <r>
      <rPr>
        <sz val="10"/>
        <rFont val="Noto Sans CJK SC"/>
        <family val="2"/>
      </rPr>
      <t xml:space="preserve">医学各論 Ⅷ</t>
    </r>
    <r>
      <rPr>
        <sz val="10"/>
        <rFont val="Arial"/>
        <family val="0"/>
        <charset val="1"/>
      </rPr>
      <t xml:space="preserve">-10-B-①</t>
    </r>
    <r>
      <rPr>
        <sz val="10"/>
        <rFont val="Noto Sans CJK SC"/>
        <family val="2"/>
      </rPr>
      <t xml:space="preserve">（尿道下裂、</t>
    </r>
    <r>
      <rPr>
        <sz val="10"/>
        <rFont val="Arial"/>
        <family val="0"/>
        <charset val="1"/>
      </rPr>
      <t xml:space="preserve">a</t>
    </r>
    <r>
      <rPr>
        <sz val="10"/>
        <rFont val="Noto Sans CJK SC"/>
        <family val="2"/>
      </rPr>
      <t xml:space="preserve">）</t>
    </r>
  </si>
  <si>
    <t xml:space="preserve">SRC-747</t>
  </si>
  <si>
    <t xml:space="preserve">Keays MA, Dave S. Current hypospadias management: diagnosis, surgical management, and long-term patient-centred outcomes. Can Urol Assoc J. 2017;11(1-2Suppl1):S48-S53</t>
  </si>
  <si>
    <t xml:space="preserve">10.5489/cuaj.4386</t>
  </si>
  <si>
    <t xml:space="preserve">28265319</t>
  </si>
  <si>
    <r>
      <rPr>
        <sz val="10"/>
        <rFont val="Noto Sans CJK SC"/>
        <family val="2"/>
      </rPr>
      <t xml:space="preserve">カナダの小児泌尿器科総説（</t>
    </r>
    <r>
      <rPr>
        <sz val="10"/>
        <rFont val="Arial"/>
        <family val="0"/>
        <charset val="1"/>
      </rPr>
      <t xml:space="preserve">2017</t>
    </r>
    <r>
      <rPr>
        <sz val="10"/>
        <rFont val="Noto Sans CJK SC"/>
        <family val="2"/>
      </rPr>
      <t xml:space="preserve">年）に基づく。手術時期の</t>
    </r>
    <r>
      <rPr>
        <sz val="10"/>
        <rFont val="Arial"/>
        <family val="0"/>
        <charset val="1"/>
      </rPr>
      <t xml:space="preserve">6</t>
    </r>
    <r>
      <rPr>
        <sz val="10"/>
        <rFont val="Noto Sans CJK SC"/>
        <family val="2"/>
      </rPr>
      <t xml:space="preserve">〜</t>
    </r>
    <r>
      <rPr>
        <sz val="10"/>
        <rFont val="Arial"/>
        <family val="0"/>
        <charset val="1"/>
      </rPr>
      <t xml:space="preserve">18</t>
    </r>
    <r>
      <rPr>
        <sz val="10"/>
        <rFont val="Noto Sans CJK SC"/>
        <family val="2"/>
      </rPr>
      <t xml:space="preserve">か月は米国小児科学会の推奨として本文で紹介されているものである。出典のライセンスは学会の著作権表示のみで </t>
    </r>
    <r>
      <rPr>
        <sz val="10"/>
        <rFont val="Arial"/>
        <family val="0"/>
        <charset val="1"/>
      </rPr>
      <t xml:space="preserve">CC </t>
    </r>
    <r>
      <rPr>
        <sz val="10"/>
        <rFont val="Noto Sans CJK SC"/>
        <family val="2"/>
      </rPr>
      <t xml:space="preserve">条件を確認できず </t>
    </r>
    <r>
      <rPr>
        <sz val="10"/>
        <rFont val="Arial"/>
        <family val="0"/>
        <charset val="1"/>
      </rPr>
      <t xml:space="preserve">UNKNOWN </t>
    </r>
    <r>
      <rPr>
        <sz val="10"/>
        <rFont val="Noto Sans CJK SC"/>
        <family val="2"/>
      </rPr>
      <t xml:space="preserve">とした。</t>
    </r>
  </si>
  <si>
    <t xml:space="preserve">GU-033</t>
  </si>
  <si>
    <t xml:space="preserve">包茎</t>
  </si>
  <si>
    <r>
      <rPr>
        <sz val="10"/>
        <rFont val="Noto Sans CJK SC"/>
        <family val="2"/>
      </rPr>
      <t xml:space="preserve">包茎は、陰茎の炎症性疾患や硬化性苔癬などの炎症の後に後天性に生じることがある。後天性包茎の男性では、</t>
    </r>
    <r>
      <rPr>
        <sz val="10"/>
        <rFont val="Arial"/>
        <family val="0"/>
        <charset val="1"/>
      </rPr>
      <t xml:space="preserve">26%</t>
    </r>
    <r>
      <rPr>
        <sz val="10"/>
        <rFont val="Noto Sans CJK SC"/>
        <family val="2"/>
      </rPr>
      <t xml:space="preserve">に糖尿病の既往が認められた。小児では包茎があると亀頭炎が多く、</t>
    </r>
    <r>
      <rPr>
        <sz val="10"/>
        <rFont val="Arial"/>
        <family val="0"/>
        <charset val="1"/>
      </rPr>
      <t xml:space="preserve">5</t>
    </r>
    <r>
      <rPr>
        <sz val="10"/>
        <rFont val="Noto Sans CJK SC"/>
        <family val="2"/>
      </rPr>
      <t xml:space="preserve">歳未満では包茎のある児の</t>
    </r>
    <r>
      <rPr>
        <sz val="10"/>
        <rFont val="Arial"/>
        <family val="0"/>
        <charset val="1"/>
      </rPr>
      <t xml:space="preserve">25%</t>
    </r>
    <r>
      <rPr>
        <sz val="10"/>
        <rFont val="Noto Sans CJK SC"/>
        <family val="2"/>
      </rPr>
      <t xml:space="preserve">に対し、包茎のない児では</t>
    </r>
    <r>
      <rPr>
        <sz val="10"/>
        <rFont val="Arial"/>
        <family val="0"/>
        <charset val="1"/>
      </rPr>
      <t xml:space="preserve">6%</t>
    </r>
    <r>
      <rPr>
        <sz val="10"/>
        <rFont val="Noto Sans CJK SC"/>
        <family val="2"/>
      </rPr>
      <t xml:space="preserve">に亀頭炎がみられた。包皮と亀頭の炎症に対する根治的な治療は環状切除である。</t>
    </r>
  </si>
  <si>
    <r>
      <rPr>
        <sz val="10"/>
        <rFont val="Noto Sans CJK SC"/>
        <family val="2"/>
      </rPr>
      <t xml:space="preserve">医学各論 Ⅷ</t>
    </r>
    <r>
      <rPr>
        <sz val="10"/>
        <rFont val="Arial"/>
        <family val="0"/>
        <charset val="1"/>
      </rPr>
      <t xml:space="preserve">-10-B-②</t>
    </r>
    <r>
      <rPr>
        <sz val="10"/>
        <rFont val="Noto Sans CJK SC"/>
        <family val="2"/>
      </rPr>
      <t xml:space="preserve">（包茎、</t>
    </r>
    <r>
      <rPr>
        <sz val="10"/>
        <rFont val="Arial"/>
        <family val="0"/>
        <charset val="1"/>
      </rPr>
      <t xml:space="preserve">a</t>
    </r>
    <r>
      <rPr>
        <sz val="10"/>
        <rFont val="Noto Sans CJK SC"/>
        <family val="2"/>
      </rPr>
      <t xml:space="preserve">）</t>
    </r>
  </si>
  <si>
    <t xml:space="preserve">数値は系統的レビューが集約した観察研究の値である。環状切除（包茎手術）の国内の保険適用の条件は未確認である。</t>
  </si>
  <si>
    <t xml:space="preserve">GU-034</t>
  </si>
  <si>
    <t xml:space="preserve">停留精巣</t>
  </si>
  <si>
    <r>
      <rPr>
        <sz val="10"/>
        <rFont val="Noto Sans CJK SC"/>
        <family val="2"/>
      </rPr>
      <t xml:space="preserve">停留精巣は、男児新生児で最も多い泌尿生殖器疾患である。多くは生後</t>
    </r>
    <r>
      <rPr>
        <sz val="10"/>
        <rFont val="Arial"/>
        <family val="0"/>
        <charset val="1"/>
      </rPr>
      <t xml:space="preserve">3</t>
    </r>
    <r>
      <rPr>
        <sz val="10"/>
        <rFont val="Noto Sans CJK SC"/>
        <family val="2"/>
      </rPr>
      <t xml:space="preserve">か月までに自然に下降し、</t>
    </r>
    <r>
      <rPr>
        <sz val="10"/>
        <rFont val="Arial"/>
        <family val="0"/>
        <charset val="1"/>
      </rPr>
      <t xml:space="preserve">6</t>
    </r>
    <r>
      <rPr>
        <sz val="10"/>
        <rFont val="Noto Sans CJK SC"/>
        <family val="2"/>
      </rPr>
      <t xml:space="preserve">か月までに下降しなければ、その後に自然下降する可能性は低く、生後</t>
    </r>
    <r>
      <rPr>
        <sz val="10"/>
        <rFont val="Arial"/>
        <family val="0"/>
        <charset val="1"/>
      </rPr>
      <t xml:space="preserve">6</t>
    </r>
    <r>
      <rPr>
        <sz val="10"/>
        <rFont val="Noto Sans CJK SC"/>
        <family val="2"/>
      </rPr>
      <t xml:space="preserve">か月を超えた男児の約</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にみられる。</t>
    </r>
    <r>
      <rPr>
        <sz val="10"/>
        <rFont val="Arial"/>
        <family val="0"/>
        <charset val="1"/>
      </rPr>
      <t xml:space="preserve">6</t>
    </r>
    <r>
      <rPr>
        <sz val="10"/>
        <rFont val="Noto Sans CJK SC"/>
        <family val="2"/>
      </rPr>
      <t xml:space="preserve">か月までに下降しない場合は外科専門医への紹介が推奨される。国際的なガイドラインは、超音波などの画像検査（診断精度を上げず治療方針も変えないため）や、ルーチンのホルモン療法を推奨していない。精巣固定術は、妊孕性の温存と悪性化のリスク低下のため、生後</t>
    </r>
    <r>
      <rPr>
        <sz val="10"/>
        <rFont val="Arial"/>
        <family val="0"/>
        <charset val="1"/>
      </rPr>
      <t xml:space="preserve">6</t>
    </r>
    <r>
      <rPr>
        <sz val="10"/>
        <rFont val="Noto Sans CJK SC"/>
        <family val="2"/>
      </rPr>
      <t xml:space="preserve">〜</t>
    </r>
    <r>
      <rPr>
        <sz val="10"/>
        <rFont val="Arial"/>
        <family val="0"/>
        <charset val="1"/>
      </rPr>
      <t xml:space="preserve">18</t>
    </r>
    <r>
      <rPr>
        <sz val="10"/>
        <rFont val="Noto Sans CJK SC"/>
        <family val="2"/>
      </rPr>
      <t xml:space="preserve">か月の間に、遅くともこの時期までに実施することが推奨される。片側の停留精巣では不妊率が最大</t>
    </r>
    <r>
      <rPr>
        <sz val="10"/>
        <rFont val="Arial"/>
        <family val="0"/>
        <charset val="1"/>
      </rPr>
      <t xml:space="preserve">10%</t>
    </r>
    <r>
      <rPr>
        <sz val="10"/>
        <rFont val="Noto Sans CJK SC"/>
        <family val="2"/>
      </rPr>
      <t xml:space="preserve">に達し、精巣癌のリスクは一般集団の約</t>
    </r>
    <r>
      <rPr>
        <sz val="10"/>
        <rFont val="Arial"/>
        <family val="0"/>
        <charset val="1"/>
      </rPr>
      <t xml:space="preserve">3</t>
    </r>
    <r>
      <rPr>
        <sz val="10"/>
        <rFont val="Noto Sans CJK SC"/>
        <family val="2"/>
      </rPr>
      <t xml:space="preserve">倍に上昇するため、思春期後の自己触診が推奨される。</t>
    </r>
  </si>
  <si>
    <r>
      <rPr>
        <sz val="10"/>
        <rFont val="Noto Sans CJK SC"/>
        <family val="2"/>
      </rPr>
      <t xml:space="preserve">医学各論 Ⅷ</t>
    </r>
    <r>
      <rPr>
        <sz val="10"/>
        <rFont val="Arial"/>
        <family val="0"/>
        <charset val="1"/>
      </rPr>
      <t xml:space="preserve">-10-B-③</t>
    </r>
    <r>
      <rPr>
        <sz val="10"/>
        <rFont val="Noto Sans CJK SC"/>
        <family val="2"/>
      </rPr>
      <t xml:space="preserve">（停留精巣、</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</si>
  <si>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TBL-01-00-349 (id: JlvnmAA)</t>
    </r>
  </si>
  <si>
    <t xml:space="preserve">SRC-748</t>
  </si>
  <si>
    <t xml:space="preserve">Shin J, Jeon GW. Comparison of diagnostic and treatment guidelines for undescended testis. Clin Exp Pediatr. 2020;63(11):415-421</t>
  </si>
  <si>
    <t xml:space="preserve">10.3345/cep.2019.01438</t>
  </si>
  <si>
    <t xml:space="preserve">32252147</t>
  </si>
  <si>
    <r>
      <rPr>
        <sz val="10"/>
        <rFont val="Noto Sans CJK SC"/>
        <family val="2"/>
      </rPr>
      <t xml:space="preserve">各国ガイドラインを比較した総説（韓国、</t>
    </r>
    <r>
      <rPr>
        <sz val="10"/>
        <rFont val="Arial"/>
        <family val="0"/>
        <charset val="1"/>
      </rPr>
      <t xml:space="preserve">2020</t>
    </r>
    <r>
      <rPr>
        <sz val="10"/>
        <rFont val="Noto Sans CJK SC"/>
        <family val="2"/>
      </rPr>
      <t xml:space="preserve">年）に基づく。日本のガイドラインの推奨との差異は未確認である。</t>
    </r>
  </si>
  <si>
    <t xml:space="preserve">GU-035</t>
  </si>
  <si>
    <t xml:space="preserve">精巣・精索水瘤</t>
  </si>
  <si>
    <r>
      <rPr>
        <sz val="10"/>
        <rFont val="Noto Sans CJK SC"/>
        <family val="2"/>
      </rPr>
      <t xml:space="preserve">精巣水瘤は、卵円形で圧痛がなく、可動性のある陰嚢内腫瘤として触知され、透光性を示す（光を透過する）ことが診断の手がかりになる。新生児に多くみられ、生後</t>
    </r>
    <r>
      <rPr>
        <sz val="10"/>
        <rFont val="Arial"/>
        <family val="0"/>
        <charset val="1"/>
      </rPr>
      <t xml:space="preserve">1</t>
    </r>
    <r>
      <rPr>
        <sz val="10"/>
        <rFont val="Noto Sans CJK SC"/>
        <family val="2"/>
      </rPr>
      <t xml:space="preserve">年以内に自然に消失することが多い。</t>
    </r>
  </si>
  <si>
    <r>
      <rPr>
        <sz val="10"/>
        <rFont val="Noto Sans CJK SC"/>
        <family val="2"/>
      </rPr>
      <t xml:space="preserve">医学各論 Ⅷ</t>
    </r>
    <r>
      <rPr>
        <sz val="10"/>
        <rFont val="Arial"/>
        <family val="0"/>
        <charset val="1"/>
      </rPr>
      <t xml:space="preserve">-10-B-④</t>
    </r>
    <r>
      <rPr>
        <sz val="10"/>
        <rFont val="Noto Sans CJK SC"/>
        <family val="2"/>
      </rPr>
      <t xml:space="preserve">（精巣・精索水瘤、</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</si>
  <si>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TBL-01-00-350 (id: JlvnmAI)</t>
    </r>
  </si>
  <si>
    <t xml:space="preserve">SRC-749</t>
  </si>
  <si>
    <t xml:space="preserve">Tiemstra JD, Kapoor S. Evaluation of scrotal masses. Am Fam Physician. 2008;78(10):1165-1170</t>
  </si>
  <si>
    <t xml:space="preserve">19035065</t>
  </si>
  <si>
    <r>
      <rPr>
        <sz val="10"/>
        <rFont val="Noto Sans CJK SC"/>
        <family val="2"/>
      </rPr>
      <t xml:space="preserve">出典論文（</t>
    </r>
    <r>
      <rPr>
        <sz val="10"/>
        <rFont val="Arial"/>
        <family val="0"/>
        <charset val="1"/>
      </rPr>
      <t xml:space="preserve">2008</t>
    </r>
    <r>
      <rPr>
        <sz val="10"/>
        <rFont val="Noto Sans CJK SC"/>
        <family val="2"/>
      </rPr>
      <t xml:space="preserve">年）の </t>
    </r>
    <r>
      <rPr>
        <sz val="10"/>
        <rFont val="Arial"/>
        <family val="0"/>
        <charset val="1"/>
      </rPr>
      <t xml:space="preserve">DOI </t>
    </r>
    <r>
      <rPr>
        <sz val="10"/>
        <rFont val="Noto Sans CJK SC"/>
        <family val="2"/>
      </rPr>
      <t xml:space="preserve">は </t>
    </r>
    <r>
      <rPr>
        <sz val="10"/>
        <rFont val="Arial"/>
        <family val="0"/>
        <charset val="1"/>
      </rPr>
      <t xml:space="preserve">PubMed </t>
    </r>
    <r>
      <rPr>
        <sz val="10"/>
        <rFont val="Noto Sans CJK SC"/>
        <family val="2"/>
      </rPr>
      <t xml:space="preserve">収載情報に付与が確認できず </t>
    </r>
    <r>
      <rPr>
        <sz val="10"/>
        <rFont val="Arial"/>
        <family val="0"/>
        <charset val="1"/>
      </rPr>
      <t xml:space="preserve">null </t>
    </r>
    <r>
      <rPr>
        <sz val="10"/>
        <rFont val="Noto Sans CJK SC"/>
        <family val="2"/>
      </rPr>
      <t xml:space="preserve">とした。</t>
    </r>
    <r>
      <rPr>
        <sz val="10"/>
        <rFont val="Arial"/>
        <family val="0"/>
        <charset val="1"/>
      </rPr>
      <t xml:space="preserve">PMCID </t>
    </r>
    <r>
      <rPr>
        <sz val="10"/>
        <rFont val="Noto Sans CJK SC"/>
        <family val="2"/>
      </rPr>
      <t xml:space="preserve">も確認できず </t>
    </r>
    <r>
      <rPr>
        <sz val="10"/>
        <rFont val="Arial"/>
        <family val="0"/>
        <charset val="1"/>
      </rPr>
      <t xml:space="preserve">null </t>
    </r>
    <r>
      <rPr>
        <sz val="10"/>
        <rFont val="Noto Sans CJK SC"/>
        <family val="2"/>
      </rPr>
      <t xml:space="preserve">とした。</t>
    </r>
  </si>
  <si>
    <t xml:space="preserve">GU-036</t>
  </si>
  <si>
    <t xml:space="preserve">精索静脈瘤</t>
  </si>
  <si>
    <r>
      <rPr>
        <sz val="10"/>
        <rFont val="Noto Sans CJK SC"/>
        <family val="2"/>
      </rPr>
      <t xml:space="preserve">精索静脈瘤は、触診で「袋の中のミミズ」と表現される陰嚢内の腫瘤として触れ、多くは左側に生じ、仰臥位では小さくなる。男性の</t>
    </r>
    <r>
      <rPr>
        <sz val="10"/>
        <rFont val="Arial"/>
        <family val="0"/>
        <charset val="1"/>
      </rPr>
      <t xml:space="preserve">15%</t>
    </r>
    <r>
      <rPr>
        <sz val="10"/>
        <rFont val="Noto Sans CJK SC"/>
        <family val="2"/>
      </rPr>
      <t xml:space="preserve">にみられ、通常は思春期に初めて現れる。原因不明の不妊に対する手術治療については、</t>
    </r>
    <r>
      <rPr>
        <sz val="10"/>
        <rFont val="Arial"/>
        <family val="0"/>
        <charset val="1"/>
      </rPr>
      <t xml:space="preserve">10</t>
    </r>
    <r>
      <rPr>
        <sz val="10"/>
        <rFont val="Noto Sans CJK SC"/>
        <family val="2"/>
      </rPr>
      <t xml:space="preserve">件の無作為化比較試験を対象としたコクランレビューで妊孕性の改善が示され、治療必要数は</t>
    </r>
    <r>
      <rPr>
        <sz val="10"/>
        <rFont val="Arial"/>
        <family val="0"/>
        <charset val="1"/>
      </rPr>
      <t xml:space="preserve">17</t>
    </r>
    <r>
      <rPr>
        <sz val="10"/>
        <rFont val="Noto Sans CJK SC"/>
        <family val="2"/>
      </rPr>
      <t xml:space="preserve">であった。</t>
    </r>
  </si>
  <si>
    <r>
      <rPr>
        <sz val="10"/>
        <rFont val="Noto Sans CJK SC"/>
        <family val="2"/>
      </rPr>
      <t xml:space="preserve">医学各論 Ⅷ</t>
    </r>
    <r>
      <rPr>
        <sz val="10"/>
        <rFont val="Arial"/>
        <family val="0"/>
        <charset val="1"/>
      </rPr>
      <t xml:space="preserve">-10-B-⑤</t>
    </r>
    <r>
      <rPr>
        <sz val="10"/>
        <rFont val="Noto Sans CJK SC"/>
        <family val="2"/>
      </rPr>
      <t xml:space="preserve">（精索静脈瘤、</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</si>
  <si>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TBL-01-00-350 (id: JlvnmAI)</t>
    </r>
    <r>
      <rPr>
        <sz val="10"/>
        <rFont val="Noto Sans CJK SC"/>
        <family val="2"/>
      </rPr>
      <t xml:space="preserve">；</t>
    </r>
    <r>
      <rPr>
        <sz val="10"/>
        <rFont val="Arial"/>
        <family val="0"/>
        <charset val="1"/>
      </rPr>
      <t xml:space="preserve">TBL-01-00-346 (id: Jlvnl_w)</t>
    </r>
  </si>
  <si>
    <r>
      <rPr>
        <sz val="10"/>
        <rFont val="Noto Sans CJK SC"/>
        <family val="2"/>
      </rPr>
      <t xml:space="preserve">妊孕性改善の数値（治療必要数</t>
    </r>
    <r>
      <rPr>
        <sz val="10"/>
        <rFont val="Arial"/>
        <family val="0"/>
        <charset val="1"/>
      </rPr>
      <t xml:space="preserve">17</t>
    </r>
    <r>
      <rPr>
        <sz val="10"/>
        <rFont val="Noto Sans CJK SC"/>
        <family val="2"/>
      </rPr>
      <t xml:space="preserve">）は、本総説が引用したコクランレビューの結果であり、二次資料経由である。出典論文の </t>
    </r>
    <r>
      <rPr>
        <sz val="10"/>
        <rFont val="Arial"/>
        <family val="0"/>
        <charset val="1"/>
      </rPr>
      <t xml:space="preserve">DOI </t>
    </r>
    <r>
      <rPr>
        <sz val="10"/>
        <rFont val="Noto Sans CJK SC"/>
        <family val="2"/>
      </rPr>
      <t xml:space="preserve">と </t>
    </r>
    <r>
      <rPr>
        <sz val="10"/>
        <rFont val="Arial"/>
        <family val="0"/>
        <charset val="1"/>
      </rPr>
      <t xml:space="preserve">PMCID </t>
    </r>
    <r>
      <rPr>
        <sz val="10"/>
        <rFont val="Noto Sans CJK SC"/>
        <family val="2"/>
      </rPr>
      <t xml:space="preserve">は確認できず </t>
    </r>
    <r>
      <rPr>
        <sz val="10"/>
        <rFont val="Arial"/>
        <family val="0"/>
        <charset val="1"/>
      </rPr>
      <t xml:space="preserve">null </t>
    </r>
    <r>
      <rPr>
        <sz val="10"/>
        <rFont val="Noto Sans CJK SC"/>
        <family val="2"/>
      </rPr>
      <t xml:space="preserve">とした。</t>
    </r>
  </si>
  <si>
    <t xml:space="preserve">GU-037</t>
  </si>
  <si>
    <t xml:space="preserve">精巣捻転症</t>
  </si>
  <si>
    <r>
      <rPr>
        <sz val="10"/>
        <rFont val="Noto Sans CJK SC"/>
        <family val="2"/>
      </rPr>
      <t xml:space="preserve">急性陰嚢症は、急性に発症した陰嚢の疼痛、腫脹、発赤と定義される医学的緊急症であり、病変は精巣外病変、精巣内病変、外傷に大別される。精巣捻転は急性陰嚢症の原因の一つで、感染（精巣上体炎や精巣炎）や外傷と鑑別しながら緊急に評価する必要がある。陰嚢症状で救急受診し超音波検査を受けた患者</t>
    </r>
    <r>
      <rPr>
        <sz val="10"/>
        <rFont val="Arial"/>
        <family val="0"/>
        <charset val="1"/>
      </rPr>
      <t xml:space="preserve">164</t>
    </r>
    <r>
      <rPr>
        <sz val="10"/>
        <rFont val="Noto Sans CJK SC"/>
        <family val="2"/>
      </rPr>
      <t xml:space="preserve">例の後ろ向き検討では、受診理由は陰嚢痛が最も多く、次いで痛みのない腫瘤や腫脹、外傷であり、超音波検査が急性陰嚢症の初期評価に用いられた。</t>
    </r>
  </si>
  <si>
    <r>
      <rPr>
        <sz val="10"/>
        <rFont val="Noto Sans CJK SC"/>
        <family val="2"/>
      </rPr>
      <t xml:space="preserve">医学各論 Ⅷ</t>
    </r>
    <r>
      <rPr>
        <sz val="10"/>
        <rFont val="Arial"/>
        <family val="0"/>
        <charset val="1"/>
      </rPr>
      <t xml:space="preserve">-10-B-⑥</t>
    </r>
    <r>
      <rPr>
        <sz val="10"/>
        <rFont val="Noto Sans CJK SC"/>
        <family val="2"/>
      </rPr>
      <t xml:space="preserve">（精巣捻転症、</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</si>
  <si>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TBL-01-00-351 (id: JlvnmAQ)</t>
    </r>
    <r>
      <rPr>
        <sz val="10"/>
        <rFont val="Noto Sans CJK SC"/>
        <family val="2"/>
      </rPr>
      <t xml:space="preserve">；</t>
    </r>
    <r>
      <rPr>
        <sz val="10"/>
        <rFont val="Arial"/>
        <family val="0"/>
        <charset val="1"/>
      </rPr>
      <t xml:space="preserve">TBL-01-00-350 (id: JlvnmAI)</t>
    </r>
  </si>
  <si>
    <t xml:space="preserve">SRC-750</t>
  </si>
  <si>
    <t xml:space="preserve">D'Andrea A, Coppolino F, Cesarano E, Russo A, Cappabianca S, Genovese EA, et al. US in the assessment of acute scrotum. Crit Ultrasound J. 2013;5 Suppl 1:S8</t>
  </si>
  <si>
    <t xml:space="preserve">10.1186/2036-7902-5-S1-S8</t>
  </si>
  <si>
    <t xml:space="preserve">23902859</t>
  </si>
  <si>
    <t xml:space="preserve">精巣の温存率と発症からの経過時間の関係を示す具体的数値は、本出典では確認できなかったため本カードには含めていない。単一施設の後ろ向き検討に基づく記載である。</t>
  </si>
  <si>
    <t xml:space="preserve">GU-038</t>
  </si>
  <si>
    <t xml:space="preserve">陰茎折症</t>
  </si>
  <si>
    <r>
      <rPr>
        <sz val="10"/>
        <rFont val="Noto Sans CJK SC"/>
        <family val="2"/>
      </rPr>
      <t xml:space="preserve">陰茎折症は陰茎白膜の断裂であり、勃起した陰茎への鈍的外傷（多くは性交時）によって生じる。典型的には、断裂する音とともに突然の痛みが生じ、勃起が急速に消退して、腫脹、血腫、陰茎の偏位を来す。断裂は通常は片側で、遠位の</t>
    </r>
    <r>
      <rPr>
        <sz val="10"/>
        <rFont val="Arial"/>
        <family val="0"/>
        <charset val="1"/>
      </rPr>
      <t xml:space="preserve">3</t>
    </r>
    <r>
      <rPr>
        <sz val="10"/>
        <rFont val="Noto Sans CJK SC"/>
        <family val="2"/>
      </rPr>
      <t xml:space="preserve">分の</t>
    </r>
    <r>
      <rPr>
        <sz val="10"/>
        <rFont val="Arial"/>
        <family val="0"/>
        <charset val="1"/>
      </rPr>
      <t xml:space="preserve">2</t>
    </r>
    <r>
      <rPr>
        <sz val="10"/>
        <rFont val="Noto Sans CJK SC"/>
        <family val="2"/>
      </rPr>
      <t xml:space="preserve">に多い。画像検査では超音波が第一選択で、結果が確定しない場合は </t>
    </r>
    <r>
      <rPr>
        <sz val="10"/>
        <rFont val="Arial"/>
        <family val="0"/>
        <charset val="1"/>
      </rPr>
      <t xml:space="preserve">MRI </t>
    </r>
    <r>
      <rPr>
        <sz val="10"/>
        <rFont val="Noto Sans CJK SC"/>
        <family val="2"/>
      </rPr>
      <t xml:space="preserve">を用いる。治療は原則として緊急の外科的修復であり、血腫や尿道損傷のない小さな断裂など、選択された症例に限って保存的治療が可能である。血尿や尿閉がある場合は、逆行性尿道造影で尿道損傷を評価する。</t>
    </r>
  </si>
  <si>
    <r>
      <rPr>
        <sz val="10"/>
        <rFont val="Noto Sans CJK SC"/>
        <family val="2"/>
      </rPr>
      <t xml:space="preserve">医学各論 Ⅷ</t>
    </r>
    <r>
      <rPr>
        <sz val="10"/>
        <rFont val="Arial"/>
        <family val="0"/>
        <charset val="1"/>
      </rPr>
      <t xml:space="preserve">-10-E-②</t>
    </r>
    <r>
      <rPr>
        <sz val="10"/>
        <rFont val="Noto Sans CJK SC"/>
        <family val="2"/>
      </rPr>
      <t xml:space="preserve">（陰茎折症、</t>
    </r>
    <r>
      <rPr>
        <sz val="10"/>
        <rFont val="Arial"/>
        <family val="0"/>
        <charset val="1"/>
      </rPr>
      <t xml:space="preserve">a</t>
    </r>
    <r>
      <rPr>
        <sz val="10"/>
        <rFont val="Noto Sans CJK SC"/>
        <family val="2"/>
      </rPr>
      <t xml:space="preserve">）</t>
    </r>
  </si>
  <si>
    <t xml:space="preserve">ブラジルの画像診断総説に基づく記載であり、外科的修復の適応の細部は施設の方針で異なる場合がある。</t>
  </si>
  <si>
    <t xml:space="preserve">GU-039</t>
  </si>
  <si>
    <t xml:space="preserve">精巣損傷</t>
  </si>
  <si>
    <r>
      <rPr>
        <sz val="10"/>
        <rFont val="Noto Sans CJK SC"/>
        <family val="2"/>
      </rPr>
      <t xml:space="preserve">陰嚢の外傷では、血腫、水瘤、血瘤（血液の貯留）、精巣の破裂などが生じる。陰嚢症状で救急受診し超音波検査を受けた</t>
    </r>
    <r>
      <rPr>
        <sz val="10"/>
        <rFont val="Arial"/>
        <family val="0"/>
        <charset val="1"/>
      </rPr>
      <t xml:space="preserve">164</t>
    </r>
    <r>
      <rPr>
        <sz val="10"/>
        <rFont val="Noto Sans CJK SC"/>
        <family val="2"/>
      </rPr>
      <t xml:space="preserve">例の後ろ向き検討には外傷の</t>
    </r>
    <r>
      <rPr>
        <sz val="10"/>
        <rFont val="Arial"/>
        <family val="0"/>
        <charset val="1"/>
      </rPr>
      <t xml:space="preserve">8</t>
    </r>
    <r>
      <rPr>
        <sz val="10"/>
        <rFont val="Noto Sans CJK SC"/>
        <family val="2"/>
      </rPr>
      <t xml:space="preserve">例が含まれ、超音波検査で精巣破裂</t>
    </r>
    <r>
      <rPr>
        <sz val="10"/>
        <rFont val="Arial"/>
        <family val="0"/>
        <charset val="1"/>
      </rPr>
      <t xml:space="preserve">1</t>
    </r>
    <r>
      <rPr>
        <sz val="10"/>
        <rFont val="Noto Sans CJK SC"/>
        <family val="2"/>
      </rPr>
      <t xml:space="preserve">例と陰嚢血腫</t>
    </r>
    <r>
      <rPr>
        <sz val="10"/>
        <rFont val="Arial"/>
        <family val="0"/>
        <charset val="1"/>
      </rPr>
      <t xml:space="preserve">2</t>
    </r>
    <r>
      <rPr>
        <sz val="10"/>
        <rFont val="Noto Sans CJK SC"/>
        <family val="2"/>
      </rPr>
      <t xml:space="preserve">例が検出され、破裂した精巣には部分切除を含む精巣摘除が行われた。外傷性病変の初期評価では超音波検査が中心的な役割を果たす。</t>
    </r>
  </si>
  <si>
    <r>
      <rPr>
        <sz val="10"/>
        <rFont val="Noto Sans CJK SC"/>
        <family val="2"/>
      </rPr>
      <t xml:space="preserve">医学各論 Ⅷ</t>
    </r>
    <r>
      <rPr>
        <sz val="10"/>
        <rFont val="Arial"/>
        <family val="0"/>
        <charset val="1"/>
      </rPr>
      <t xml:space="preserve">-10-E-③</t>
    </r>
    <r>
      <rPr>
        <sz val="10"/>
        <rFont val="Noto Sans CJK SC"/>
        <family val="2"/>
      </rPr>
      <t xml:space="preserve">（精巣損傷、</t>
    </r>
    <r>
      <rPr>
        <sz val="10"/>
        <rFont val="Arial"/>
        <family val="0"/>
        <charset val="1"/>
      </rPr>
      <t xml:space="preserve">a</t>
    </r>
    <r>
      <rPr>
        <sz val="10"/>
        <rFont val="Noto Sans CJK SC"/>
        <family val="2"/>
      </rPr>
      <t xml:space="preserve">）</t>
    </r>
  </si>
  <si>
    <r>
      <rPr>
        <sz val="10"/>
        <rFont val="Noto Sans CJK SC"/>
        <family val="2"/>
      </rPr>
      <t xml:space="preserve">単一施設の後ろ向き検討であり、外傷例は</t>
    </r>
    <r>
      <rPr>
        <sz val="10"/>
        <rFont val="Arial"/>
        <family val="0"/>
        <charset val="1"/>
      </rPr>
      <t xml:space="preserve">8</t>
    </r>
    <r>
      <rPr>
        <sz val="10"/>
        <rFont val="Noto Sans CJK SC"/>
        <family val="2"/>
      </rPr>
      <t xml:space="preserve">例と少ないため、頻度はこの集団での値である。</t>
    </r>
  </si>
  <si>
    <t xml:space="preserve">GY-001</t>
  </si>
  <si>
    <t xml:space="preserve">細菌性腟症</t>
  </si>
  <si>
    <r>
      <rPr>
        <sz val="10"/>
        <rFont val="Noto Sans CJK SC"/>
        <family val="2"/>
      </rPr>
      <t xml:space="preserve">細菌性腟症は、</t>
    </r>
    <r>
      <rPr>
        <sz val="10"/>
        <rFont val="Arial"/>
        <family val="0"/>
        <charset val="1"/>
      </rPr>
      <t xml:space="preserve">Amsel </t>
    </r>
    <r>
      <rPr>
        <sz val="10"/>
        <rFont val="Noto Sans CJK SC"/>
        <family val="2"/>
      </rPr>
      <t xml:space="preserve">基準</t>
    </r>
    <r>
      <rPr>
        <sz val="10"/>
        <rFont val="Arial"/>
        <family val="0"/>
        <charset val="1"/>
      </rPr>
      <t xml:space="preserve">4</t>
    </r>
    <r>
      <rPr>
        <sz val="10"/>
        <rFont val="Noto Sans CJK SC"/>
        <family val="2"/>
      </rPr>
      <t xml:space="preserve">項目（腟壁に均一に付着する薄い帯下、</t>
    </r>
    <r>
      <rPr>
        <sz val="10"/>
        <rFont val="Arial"/>
        <family val="0"/>
        <charset val="1"/>
      </rPr>
      <t xml:space="preserve">clue cell</t>
    </r>
    <r>
      <rPr>
        <sz val="10"/>
        <rFont val="Noto Sans CJK SC"/>
        <family val="2"/>
      </rPr>
      <t xml:space="preserve">、腟液 </t>
    </r>
    <r>
      <rPr>
        <sz val="10"/>
        <rFont val="Arial"/>
        <family val="0"/>
        <charset val="1"/>
      </rPr>
      <t xml:space="preserve">pH 4.5</t>
    </r>
    <r>
      <rPr>
        <sz val="10"/>
        <rFont val="Noto Sans CJK SC"/>
        <family val="2"/>
      </rPr>
      <t xml:space="preserve">超、</t>
    </r>
    <r>
      <rPr>
        <sz val="10"/>
        <rFont val="Arial"/>
        <family val="0"/>
        <charset val="1"/>
      </rPr>
      <t xml:space="preserve">10% KOH </t>
    </r>
    <r>
      <rPr>
        <sz val="10"/>
        <rFont val="Noto Sans CJK SC"/>
        <family val="2"/>
      </rPr>
      <t xml:space="preserve">添加時の魚臭）のうち</t>
    </r>
    <r>
      <rPr>
        <sz val="10"/>
        <rFont val="Arial"/>
        <family val="0"/>
        <charset val="1"/>
      </rPr>
      <t xml:space="preserve">3</t>
    </r>
    <r>
      <rPr>
        <sz val="10"/>
        <rFont val="Noto Sans CJK SC"/>
        <family val="2"/>
      </rPr>
      <t xml:space="preserve">項目以上を満たせば臨床診断でき、グラム染色による </t>
    </r>
    <r>
      <rPr>
        <sz val="10"/>
        <rFont val="Arial"/>
        <family val="0"/>
        <charset val="1"/>
      </rPr>
      <t xml:space="preserve">Nugent </t>
    </r>
    <r>
      <rPr>
        <sz val="10"/>
        <rFont val="Noto Sans CJK SC"/>
        <family val="2"/>
      </rPr>
      <t xml:space="preserve">スコアが参照標準である。症状のある女性への推奨治療はメトロニダゾール</t>
    </r>
    <r>
      <rPr>
        <sz val="10"/>
        <rFont val="Arial"/>
        <family val="0"/>
        <charset val="1"/>
      </rPr>
      <t xml:space="preserve">500mg</t>
    </r>
    <r>
      <rPr>
        <sz val="10"/>
        <rFont val="Noto Sans CJK SC"/>
        <family val="2"/>
      </rPr>
      <t xml:space="preserve">の</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t>
    </r>
    <r>
      <rPr>
        <sz val="10"/>
        <rFont val="Arial"/>
        <family val="0"/>
        <charset val="1"/>
      </rPr>
      <t xml:space="preserve">7</t>
    </r>
    <r>
      <rPr>
        <sz val="10"/>
        <rFont val="Noto Sans CJK SC"/>
        <family val="2"/>
      </rPr>
      <t xml:space="preserve">日間経口投与、メトロニダゾール</t>
    </r>
    <r>
      <rPr>
        <sz val="10"/>
        <rFont val="Arial"/>
        <family val="0"/>
        <charset val="1"/>
      </rPr>
      <t xml:space="preserve">0.75%</t>
    </r>
    <r>
      <rPr>
        <sz val="10"/>
        <rFont val="Noto Sans CJK SC"/>
        <family val="2"/>
      </rPr>
      <t xml:space="preserve">ゲルの</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t>
    </r>
    <r>
      <rPr>
        <sz val="10"/>
        <rFont val="Arial"/>
        <family val="0"/>
        <charset val="1"/>
      </rPr>
      <t xml:space="preserve">5</t>
    </r>
    <r>
      <rPr>
        <sz val="10"/>
        <rFont val="Noto Sans CJK SC"/>
        <family val="2"/>
      </rPr>
      <t xml:space="preserve">日間腟内投与、またはクリンダマイシン</t>
    </r>
    <r>
      <rPr>
        <sz val="10"/>
        <rFont val="Arial"/>
        <family val="0"/>
        <charset val="1"/>
      </rPr>
      <t xml:space="preserve">2%</t>
    </r>
    <r>
      <rPr>
        <sz val="10"/>
        <rFont val="Noto Sans CJK SC"/>
        <family val="2"/>
      </rPr>
      <t xml:space="preserve">クリームの就寝時</t>
    </r>
    <r>
      <rPr>
        <sz val="10"/>
        <rFont val="Arial"/>
        <family val="0"/>
        <charset val="1"/>
      </rPr>
      <t xml:space="preserve">1</t>
    </r>
    <r>
      <rPr>
        <sz val="10"/>
        <rFont val="Noto Sans CJK SC"/>
        <family val="2"/>
      </rPr>
      <t xml:space="preserve">回</t>
    </r>
    <r>
      <rPr>
        <sz val="10"/>
        <rFont val="Arial"/>
        <family val="0"/>
        <charset val="1"/>
      </rPr>
      <t xml:space="preserve">7</t>
    </r>
    <r>
      <rPr>
        <sz val="10"/>
        <rFont val="Noto Sans CJK SC"/>
        <family val="2"/>
      </rPr>
      <t xml:space="preserve">日間腟内投与である。</t>
    </r>
  </si>
  <si>
    <r>
      <rPr>
        <sz val="10"/>
        <rFont val="Noto Sans CJK SC"/>
        <family val="2"/>
      </rPr>
      <t xml:space="preserve">米国（</t>
    </r>
    <r>
      <rPr>
        <sz val="10"/>
        <rFont val="Arial"/>
        <family val="0"/>
        <charset val="1"/>
      </rPr>
      <t xml:space="preserve">CDC </t>
    </r>
    <r>
      <rPr>
        <sz val="10"/>
        <rFont val="Noto Sans CJK SC"/>
        <family val="2"/>
      </rPr>
      <t xml:space="preserve">性感染症治療ガイドライン</t>
    </r>
    <r>
      <rPr>
        <sz val="10"/>
        <rFont val="Arial"/>
        <family val="0"/>
        <charset val="1"/>
      </rPr>
      <t xml:space="preserve">2021</t>
    </r>
    <r>
      <rPr>
        <sz val="10"/>
        <rFont val="Noto Sans CJK SC"/>
        <family val="2"/>
      </rPr>
      <t xml:space="preserve">）</t>
    </r>
  </si>
  <si>
    <r>
      <rPr>
        <sz val="10"/>
        <rFont val="Noto Sans CJK SC"/>
        <family val="2"/>
      </rPr>
      <t xml:space="preserve">医学各論 Ⅷ</t>
    </r>
    <r>
      <rPr>
        <sz val="10"/>
        <rFont val="Arial"/>
        <family val="0"/>
        <charset val="1"/>
      </rPr>
      <t xml:space="preserve">-5-C-①</t>
    </r>
    <r>
      <rPr>
        <sz val="10"/>
        <rFont val="Noto Sans CJK SC"/>
        <family val="2"/>
      </rPr>
      <t xml:space="preserve">（腟炎、</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</si>
  <si>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TBL-01-00-359 (id: JlvnmBM)</t>
    </r>
    <r>
      <rPr>
        <sz val="10"/>
        <rFont val="Noto Sans CJK SC"/>
        <family val="2"/>
      </rPr>
      <t xml:space="preserve">；</t>
    </r>
    <r>
      <rPr>
        <sz val="10"/>
        <rFont val="Arial"/>
        <family val="0"/>
        <charset val="1"/>
      </rPr>
      <t xml:space="preserve">TBL-02-09-025 (id: JlAKppg)</t>
    </r>
    <r>
      <rPr>
        <sz val="10"/>
        <rFont val="Noto Sans CJK SC"/>
        <family val="2"/>
      </rPr>
      <t xml:space="preserve">；</t>
    </r>
    <r>
      <rPr>
        <sz val="10"/>
        <rFont val="Arial"/>
        <family val="0"/>
        <charset val="1"/>
      </rPr>
      <t xml:space="preserve">TBL-02-09-018 (id: JlAKppA)</t>
    </r>
  </si>
  <si>
    <t xml:space="preserve">Workowski KA, Bachmann LH, Chan PA, et al. Sexually Transmitted Infections Treatment Guidelines, 2021. MMWR Recomm Rep. 2021;70(4):1-187.</t>
  </si>
  <si>
    <t xml:space="preserve">本カードは米国のガイドラインに基づく。メトロニダゾールおよびクリンダマイシンの細菌性腟症に対する国内の承認・保険適用の状況は、本調査では添付文書等で確認していない。日本の診療では腟錠など剤形や用法が異なる場合がある。</t>
  </si>
  <si>
    <t xml:space="preserve">GY-002</t>
  </si>
  <si>
    <t xml:space="preserve">腟カンジダ症</t>
  </si>
  <si>
    <r>
      <rPr>
        <sz val="10"/>
        <rFont val="Noto Sans CJK SC"/>
        <family val="2"/>
      </rPr>
      <t xml:space="preserve">外陰腟カンジダ症は </t>
    </r>
    <r>
      <rPr>
        <sz val="10"/>
        <rFont val="Arial"/>
        <family val="0"/>
        <charset val="1"/>
      </rPr>
      <t xml:space="preserve">Candida albicans </t>
    </r>
    <r>
      <rPr>
        <sz val="10"/>
        <rFont val="Noto Sans CJK SC"/>
        <family val="2"/>
      </rPr>
      <t xml:space="preserve">が主な原因で、掻痒、腟の痛み、性交痛、外性器の排尿痛、異常帯下を呈するが、いずれも特異的な症状ではない。診断は、帯下の湿式標本（生理食塩水または</t>
    </r>
    <r>
      <rPr>
        <sz val="10"/>
        <rFont val="Arial"/>
        <family val="0"/>
        <charset val="1"/>
      </rPr>
      <t xml:space="preserve">10% KOH</t>
    </r>
    <r>
      <rPr>
        <sz val="10"/>
        <rFont val="Noto Sans CJK SC"/>
        <family val="2"/>
      </rPr>
      <t xml:space="preserve">）で出芽酵母・菌糸・偽菌糸を確認するか、培養等で酵母が陽性となることで行い、腟 </t>
    </r>
    <r>
      <rPr>
        <sz val="10"/>
        <rFont val="Arial"/>
        <family val="0"/>
        <charset val="1"/>
      </rPr>
      <t xml:space="preserve">pH </t>
    </r>
    <r>
      <rPr>
        <sz val="10"/>
        <rFont val="Noto Sans CJK SC"/>
        <family val="2"/>
      </rPr>
      <t xml:space="preserve">は正常範囲（</t>
    </r>
    <r>
      <rPr>
        <sz val="10"/>
        <rFont val="Arial"/>
        <family val="0"/>
        <charset val="1"/>
      </rPr>
      <t xml:space="preserve">4.5</t>
    </r>
    <r>
      <rPr>
        <sz val="10"/>
        <rFont val="Noto Sans CJK SC"/>
        <family val="2"/>
      </rPr>
      <t xml:space="preserve">未満）であることが多い。単純性例の治療はフルコナゾール</t>
    </r>
    <r>
      <rPr>
        <sz val="10"/>
        <rFont val="Arial"/>
        <family val="0"/>
        <charset val="1"/>
      </rPr>
      <t xml:space="preserve">150mg</t>
    </r>
    <r>
      <rPr>
        <sz val="10"/>
        <rFont val="Noto Sans CJK SC"/>
        <family val="2"/>
      </rPr>
      <t xml:space="preserve">単回経口投与またはアゾール系腟剤である。</t>
    </r>
  </si>
  <si>
    <t xml:space="preserve">本カードは米国のガイドラインに基づく。フルコナゾールおよびアゾール系腟剤の腟カンジダ症に対する国内の承認・保険適用の状況は、本調査では添付文書等で確認していない。</t>
  </si>
  <si>
    <t xml:space="preserve">GY-003</t>
  </si>
  <si>
    <t xml:space="preserve">トリコモナス腟炎</t>
  </si>
  <si>
    <r>
      <rPr>
        <sz val="10"/>
        <rFont val="Noto Sans CJK SC"/>
        <family val="2"/>
      </rPr>
      <t xml:space="preserve">腟トリコモナス症の診断では、帯下の湿式鏡検は簡便だが感度が</t>
    </r>
    <r>
      <rPr>
        <sz val="10"/>
        <rFont val="Arial"/>
        <family val="0"/>
        <charset val="1"/>
      </rPr>
      <t xml:space="preserve">44</t>
    </r>
    <r>
      <rPr>
        <sz val="10"/>
        <rFont val="Noto Sans CJK SC"/>
        <family val="2"/>
      </rPr>
      <t xml:space="preserve">〜</t>
    </r>
    <r>
      <rPr>
        <sz val="10"/>
        <rFont val="Arial"/>
        <family val="0"/>
        <charset val="1"/>
      </rPr>
      <t xml:space="preserve">68%</t>
    </r>
    <r>
      <rPr>
        <sz val="10"/>
        <rFont val="Noto Sans CJK SC"/>
        <family val="2"/>
      </rPr>
      <t xml:space="preserve">と低く、核酸増幅検査（</t>
    </r>
    <r>
      <rPr>
        <sz val="10"/>
        <rFont val="Arial"/>
        <family val="0"/>
        <charset val="1"/>
      </rPr>
      <t xml:space="preserve">NAAT</t>
    </r>
    <r>
      <rPr>
        <sz val="10"/>
        <rFont val="Noto Sans CJK SC"/>
        <family val="2"/>
      </rPr>
      <t xml:space="preserve">）の方が感度・特異度に優れる。女性の推奨治療はメトロニダゾール</t>
    </r>
    <r>
      <rPr>
        <sz val="10"/>
        <rFont val="Arial"/>
        <family val="0"/>
        <charset val="1"/>
      </rPr>
      <t xml:space="preserve">500mg</t>
    </r>
    <r>
      <rPr>
        <sz val="10"/>
        <rFont val="Noto Sans CJK SC"/>
        <family val="2"/>
      </rPr>
      <t xml:space="preserve">の</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t>
    </r>
    <r>
      <rPr>
        <sz val="10"/>
        <rFont val="Arial"/>
        <family val="0"/>
        <charset val="1"/>
      </rPr>
      <t xml:space="preserve">7</t>
    </r>
    <r>
      <rPr>
        <sz val="10"/>
        <rFont val="Noto Sans CJK SC"/>
        <family val="2"/>
      </rPr>
      <t xml:space="preserve">日間経口投与であり、</t>
    </r>
    <r>
      <rPr>
        <sz val="10"/>
        <rFont val="Arial"/>
        <family val="0"/>
        <charset val="1"/>
      </rPr>
      <t xml:space="preserve">2g</t>
    </r>
    <r>
      <rPr>
        <sz val="10"/>
        <rFont val="Noto Sans CJK SC"/>
        <family val="2"/>
      </rPr>
      <t xml:space="preserve">単回投与に比べて治療</t>
    </r>
    <r>
      <rPr>
        <sz val="10"/>
        <rFont val="Arial"/>
        <family val="0"/>
        <charset val="1"/>
      </rPr>
      <t xml:space="preserve">1</t>
    </r>
    <r>
      <rPr>
        <sz val="10"/>
        <rFont val="Noto Sans CJK SC"/>
        <family val="2"/>
      </rPr>
      <t xml:space="preserve">か月後の再検査陽性率が低かったことが無作為化試験で示されている。</t>
    </r>
  </si>
  <si>
    <r>
      <rPr>
        <sz val="10"/>
        <rFont val="Noto Sans CJK SC"/>
        <family val="2"/>
      </rPr>
      <t xml:space="preserve">医学各論 Ⅷ</t>
    </r>
    <r>
      <rPr>
        <sz val="10"/>
        <rFont val="Arial"/>
        <family val="0"/>
        <charset val="1"/>
      </rPr>
      <t xml:space="preserve">-5-C-①</t>
    </r>
    <r>
      <rPr>
        <sz val="10"/>
        <rFont val="Noto Sans CJK SC"/>
        <family val="2"/>
      </rPr>
      <t xml:space="preserve">（腟炎、</t>
    </r>
    <r>
      <rPr>
        <sz val="10"/>
        <rFont val="Arial"/>
        <family val="0"/>
        <charset val="1"/>
      </rPr>
      <t xml:space="preserve">a</t>
    </r>
    <r>
      <rPr>
        <sz val="10"/>
        <rFont val="Noto Sans CJK SC"/>
        <family val="2"/>
      </rPr>
      <t xml:space="preserve">）；医学各論 Ⅻ</t>
    </r>
    <r>
      <rPr>
        <sz val="10"/>
        <rFont val="Arial"/>
        <family val="0"/>
        <charset val="1"/>
      </rPr>
      <t xml:space="preserve">-4-A-⑪</t>
    </r>
    <r>
      <rPr>
        <sz val="10"/>
        <rFont val="Noto Sans CJK SC"/>
        <family val="2"/>
      </rPr>
      <t xml:space="preserve">（トリコモナス症、</t>
    </r>
    <r>
      <rPr>
        <sz val="10"/>
        <rFont val="Arial"/>
        <family val="0"/>
        <charset val="1"/>
      </rPr>
      <t xml:space="preserve">b</t>
    </r>
    <r>
      <rPr>
        <sz val="10"/>
        <rFont val="Noto Sans CJK SC"/>
        <family val="2"/>
      </rPr>
      <t xml:space="preserve">）</t>
    </r>
  </si>
  <si>
    <t xml:space="preserve">本カードは米国のガイドラインに基づく。メトロニダゾールの腟トリコモナス症に対する国内の承認・保険適用の状況は、本調査では添付文書等で確認していない。</t>
  </si>
  <si>
    <t xml:space="preserve">GY-004</t>
  </si>
  <si>
    <t xml:space="preserve">骨盤内炎症性疾患（診断）</t>
  </si>
  <si>
    <r>
      <rPr>
        <sz val="10"/>
        <rFont val="Noto Sans CJK SC"/>
        <family val="2"/>
      </rPr>
      <t xml:space="preserve">骨盤内炎症性疾患（</t>
    </r>
    <r>
      <rPr>
        <sz val="10"/>
        <rFont val="Arial"/>
        <family val="0"/>
        <charset val="1"/>
      </rPr>
      <t xml:space="preserve">PID</t>
    </r>
    <r>
      <rPr>
        <sz val="10"/>
        <rFont val="Noto Sans CJK SC"/>
        <family val="2"/>
      </rPr>
      <t xml:space="preserve">）は単一の所見では感度・特異度を両立できないため、性活動のある女性が骨盤痛・下腹痛を訴え、他に原因が特定できず、内診で子宮頸部移動痛、子宮圧痛、付属器圧痛のいずれか</t>
    </r>
    <r>
      <rPr>
        <sz val="10"/>
        <rFont val="Arial"/>
        <family val="0"/>
        <charset val="1"/>
      </rPr>
      <t xml:space="preserve">1</t>
    </r>
    <r>
      <rPr>
        <sz val="10"/>
        <rFont val="Noto Sans CJK SC"/>
        <family val="2"/>
      </rPr>
      <t xml:space="preserve">つ以上（最小基準）を認めれば、低い閾値で </t>
    </r>
    <r>
      <rPr>
        <sz val="10"/>
        <rFont val="Arial"/>
        <family val="0"/>
        <charset val="1"/>
      </rPr>
      <t xml:space="preserve">PID </t>
    </r>
    <r>
      <rPr>
        <sz val="10"/>
        <rFont val="Noto Sans CJK SC"/>
        <family val="2"/>
      </rPr>
      <t xml:space="preserve">を疑い推定治療の開始を検討する。口腔温</t>
    </r>
    <r>
      <rPr>
        <sz val="10"/>
        <rFont val="Arial"/>
        <family val="0"/>
        <charset val="1"/>
      </rPr>
      <t xml:space="preserve">38.3℃</t>
    </r>
    <r>
      <rPr>
        <sz val="10"/>
        <rFont val="Noto Sans CJK SC"/>
        <family val="2"/>
      </rPr>
      <t xml:space="preserve">超、粘液膿性の頸管分泌物、腟分泌物の生理食塩水鏡検での白血球増加、赤沈・</t>
    </r>
    <r>
      <rPr>
        <sz val="10"/>
        <rFont val="Arial"/>
        <family val="0"/>
        <charset val="1"/>
      </rPr>
      <t xml:space="preserve">CRP </t>
    </r>
    <r>
      <rPr>
        <sz val="10"/>
        <rFont val="Noto Sans CJK SC"/>
        <family val="2"/>
      </rPr>
      <t xml:space="preserve">の上昇、頸管の淋菌・クラミジア感染の証明は、特異度を高める追加基準である。</t>
    </r>
  </si>
  <si>
    <r>
      <rPr>
        <sz val="10"/>
        <rFont val="Noto Sans CJK SC"/>
        <family val="2"/>
      </rPr>
      <t xml:space="preserve">医学各論 Ⅷ</t>
    </r>
    <r>
      <rPr>
        <sz val="10"/>
        <rFont val="Arial"/>
        <family val="0"/>
        <charset val="1"/>
      </rPr>
      <t xml:space="preserve">-5-C-②</t>
    </r>
    <r>
      <rPr>
        <sz val="10"/>
        <rFont val="Noto Sans CJK SC"/>
        <family val="2"/>
      </rPr>
      <t xml:space="preserve">（骨盤内炎症性疾患、</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</si>
  <si>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TBL-01-00-359 (id: JlvnmBM)</t>
    </r>
  </si>
  <si>
    <t xml:space="preserve">本カードは米国のガイドラインの診断基準であり、日本の診療現場での運用（画像検査や腹腔鏡の位置付け）とは異なる可能性がある。</t>
  </si>
  <si>
    <t xml:space="preserve">GY-005</t>
  </si>
  <si>
    <t xml:space="preserve">骨盤内炎症性疾患（治療）</t>
  </si>
  <si>
    <r>
      <rPr>
        <sz val="10"/>
        <rFont val="Noto Sans CJK SC"/>
        <family val="2"/>
      </rPr>
      <t xml:space="preserve">骨盤内炎症性疾患（</t>
    </r>
    <r>
      <rPr>
        <sz val="10"/>
        <rFont val="Arial"/>
        <family val="0"/>
        <charset val="1"/>
      </rPr>
      <t xml:space="preserve">PID</t>
    </r>
    <r>
      <rPr>
        <sz val="10"/>
        <rFont val="Noto Sans CJK SC"/>
        <family val="2"/>
      </rPr>
      <t xml:space="preserve">）の治療は、淋菌、クラミジアに加えて嫌気性菌をカバーする広域の経験的抗菌薬療法を、推定診断がついた時点で速やかに開始する。軽症から中等症の筋注・経口レジメンの一つは、セフトリアキソン</t>
    </r>
    <r>
      <rPr>
        <sz val="10"/>
        <rFont val="Arial"/>
        <family val="0"/>
        <charset val="1"/>
      </rPr>
      <t xml:space="preserve">500mg</t>
    </r>
    <r>
      <rPr>
        <sz val="10"/>
        <rFont val="Noto Sans CJK SC"/>
        <family val="2"/>
      </rPr>
      <t xml:space="preserve">筋注単回に、ドキシサイクリン</t>
    </r>
    <r>
      <rPr>
        <sz val="10"/>
        <rFont val="Arial"/>
        <family val="0"/>
        <charset val="1"/>
      </rPr>
      <t xml:space="preserve">100mg 1</t>
    </r>
    <r>
      <rPr>
        <sz val="10"/>
        <rFont val="Noto Sans CJK SC"/>
        <family val="2"/>
      </rPr>
      <t xml:space="preserve">日</t>
    </r>
    <r>
      <rPr>
        <sz val="10"/>
        <rFont val="Arial"/>
        <family val="0"/>
        <charset val="1"/>
      </rPr>
      <t xml:space="preserve">2</t>
    </r>
    <r>
      <rPr>
        <sz val="10"/>
        <rFont val="Noto Sans CJK SC"/>
        <family val="2"/>
      </rPr>
      <t xml:space="preserve">回</t>
    </r>
    <r>
      <rPr>
        <sz val="10"/>
        <rFont val="Arial"/>
        <family val="0"/>
        <charset val="1"/>
      </rPr>
      <t xml:space="preserve">14</t>
    </r>
    <r>
      <rPr>
        <sz val="10"/>
        <rFont val="Noto Sans CJK SC"/>
        <family val="2"/>
      </rPr>
      <t xml:space="preserve">日間経口とメトロニダゾール</t>
    </r>
    <r>
      <rPr>
        <sz val="10"/>
        <rFont val="Arial"/>
        <family val="0"/>
        <charset val="1"/>
      </rPr>
      <t xml:space="preserve">500mg 1</t>
    </r>
    <r>
      <rPr>
        <sz val="10"/>
        <rFont val="Noto Sans CJK SC"/>
        <family val="2"/>
      </rPr>
      <t xml:space="preserve">日</t>
    </r>
    <r>
      <rPr>
        <sz val="10"/>
        <rFont val="Arial"/>
        <family val="0"/>
        <charset val="1"/>
      </rPr>
      <t xml:space="preserve">2</t>
    </r>
    <r>
      <rPr>
        <sz val="10"/>
        <rFont val="Noto Sans CJK SC"/>
        <family val="2"/>
      </rPr>
      <t xml:space="preserve">回</t>
    </r>
    <r>
      <rPr>
        <sz val="10"/>
        <rFont val="Arial"/>
        <family val="0"/>
        <charset val="1"/>
      </rPr>
      <t xml:space="preserve">14</t>
    </r>
    <r>
      <rPr>
        <sz val="10"/>
        <rFont val="Noto Sans CJK SC"/>
        <family val="2"/>
      </rPr>
      <t xml:space="preserve">日間経口を組み合わせる方法であり、</t>
    </r>
    <r>
      <rPr>
        <sz val="10"/>
        <rFont val="Arial"/>
        <family val="0"/>
        <charset val="1"/>
      </rPr>
      <t xml:space="preserve">72</t>
    </r>
    <r>
      <rPr>
        <sz val="10"/>
        <rFont val="Noto Sans CJK SC"/>
        <family val="2"/>
      </rPr>
      <t xml:space="preserve">時間以内に反応がなければ診断の再評価と静注療法への変更を行う。</t>
    </r>
  </si>
  <si>
    <r>
      <rPr>
        <sz val="10"/>
        <rFont val="Noto Sans CJK SC"/>
        <family val="2"/>
      </rPr>
      <t xml:space="preserve">本カードは米国のガイドラインのレジメンである。セフトリアキソン、ドキシサイクリン、メトロニダゾールの </t>
    </r>
    <r>
      <rPr>
        <sz val="10"/>
        <rFont val="Arial"/>
        <family val="0"/>
        <charset val="1"/>
      </rPr>
      <t xml:space="preserve">PID </t>
    </r>
    <r>
      <rPr>
        <sz val="10"/>
        <rFont val="Noto Sans CJK SC"/>
        <family val="2"/>
      </rPr>
      <t xml:space="preserve">に対する国内の承認・保険適用の状況は、本調査では添付文書等で個別に確認していない。日本では淋菌の薬剤感受性の動向により選択が異なる場合がある。</t>
    </r>
  </si>
  <si>
    <t xml:space="preserve">GY-006</t>
  </si>
  <si>
    <t xml:space="preserve">外陰炎</t>
  </si>
  <si>
    <t xml:space="preserve">外陰の炎症性疾患には接触皮膚炎、慢性単純性苔癬、硬化性苔癬、扁平苔癬などが含まれ、最も多い受診理由は掻痒と疼痛である。新たな色素沈着、硬結、固着、出血、潰瘍など非定型の病変がある場合は、外陰生検が推奨される。</t>
  </si>
  <si>
    <t xml:space="preserve">米国（学会ガイドライン）</t>
  </si>
  <si>
    <r>
      <rPr>
        <sz val="10"/>
        <rFont val="Noto Sans CJK SC"/>
        <family val="2"/>
      </rPr>
      <t xml:space="preserve">医学各論 Ⅷ</t>
    </r>
    <r>
      <rPr>
        <sz val="10"/>
        <rFont val="Arial"/>
        <family val="0"/>
        <charset val="1"/>
      </rPr>
      <t xml:space="preserve">-5-C-③</t>
    </r>
    <r>
      <rPr>
        <sz val="10"/>
        <rFont val="Noto Sans CJK SC"/>
        <family val="2"/>
      </rPr>
      <t xml:space="preserve">（外陰炎、</t>
    </r>
    <r>
      <rPr>
        <sz val="10"/>
        <rFont val="Arial"/>
        <family val="0"/>
        <charset val="1"/>
      </rPr>
      <t xml:space="preserve">b</t>
    </r>
    <r>
      <rPr>
        <sz val="10"/>
        <rFont val="Noto Sans CJK SC"/>
        <family val="2"/>
      </rPr>
      <t xml:space="preserve">）</t>
    </r>
  </si>
  <si>
    <t xml:space="preserve">SRC-752</t>
  </si>
  <si>
    <t xml:space="preserve">Committee on Practice Bulletins—Gynecology. Diagnosis and Management of Vulvar Skin Disorders: ACOG Practice Bulletin, Number 224. Obstet Gynecol. 2020;136(1):e1-e14.</t>
  </si>
  <si>
    <t xml:space="preserve">10.1097/AOG.0000000000003944</t>
  </si>
  <si>
    <t xml:space="preserve">32590724</t>
  </si>
  <si>
    <t xml:space="preserve">本カードは抄録で確認できた範囲（対象疾患、主訴、生検の適応）に基づき、ガイドライン本文の個別の治療推奨は含めていない。用量や個別薬剤の推奨は有料本文を確認できていないため記載していない。</t>
  </si>
  <si>
    <t xml:space="preserve">GY-007</t>
  </si>
  <si>
    <r>
      <rPr>
        <sz val="10"/>
        <rFont val="Arial"/>
        <family val="0"/>
        <charset val="1"/>
      </rPr>
      <t xml:space="preserve">Bartholin</t>
    </r>
    <r>
      <rPr>
        <sz val="10"/>
        <rFont val="Noto Sans CJK SC"/>
        <family val="2"/>
      </rPr>
      <t xml:space="preserve">腺嚢胞・腺炎</t>
    </r>
  </si>
  <si>
    <r>
      <rPr>
        <sz val="10"/>
        <rFont val="Arial"/>
        <family val="0"/>
        <charset val="1"/>
      </rPr>
      <t xml:space="preserve">Bartholin </t>
    </r>
    <r>
      <rPr>
        <sz val="10"/>
        <rFont val="Noto Sans CJK SC"/>
        <family val="2"/>
      </rPr>
      <t xml:space="preserve">腺では膿瘍は導管嚢胞の約</t>
    </r>
    <r>
      <rPr>
        <sz val="10"/>
        <rFont val="Arial"/>
        <family val="0"/>
        <charset val="1"/>
      </rPr>
      <t xml:space="preserve">3</t>
    </r>
    <r>
      <rPr>
        <sz val="10"/>
        <rFont val="Noto Sans CJK SC"/>
        <family val="2"/>
      </rPr>
      <t xml:space="preserve">倍の頻度でみられる。小さな無症状の嚢胞は無治療で経過観察できる一方、膿瘍には </t>
    </r>
    <r>
      <rPr>
        <sz val="10"/>
        <rFont val="Arial"/>
        <family val="0"/>
        <charset val="1"/>
      </rPr>
      <t xml:space="preserve">Word </t>
    </r>
    <r>
      <rPr>
        <sz val="10"/>
        <rFont val="Noto Sans CJK SC"/>
        <family val="2"/>
      </rPr>
      <t xml:space="preserve">カテーテル留置（</t>
    </r>
    <r>
      <rPr>
        <sz val="10"/>
        <rFont val="Arial"/>
        <family val="0"/>
        <charset val="1"/>
      </rPr>
      <t xml:space="preserve">4</t>
    </r>
    <r>
      <rPr>
        <sz val="10"/>
        <rFont val="Noto Sans CJK SC"/>
        <family val="2"/>
      </rPr>
      <t xml:space="preserve">〜</t>
    </r>
    <r>
      <rPr>
        <sz val="10"/>
        <rFont val="Arial"/>
        <family val="0"/>
        <charset val="1"/>
      </rPr>
      <t xml:space="preserve">6</t>
    </r>
    <r>
      <rPr>
        <sz val="10"/>
        <rFont val="Noto Sans CJK SC"/>
        <family val="2"/>
      </rPr>
      <t xml:space="preserve">週間）などのドレナージを行い、造袋術は膿瘍には行わない。</t>
    </r>
    <r>
      <rPr>
        <sz val="10"/>
        <rFont val="Arial"/>
        <family val="0"/>
        <charset val="1"/>
      </rPr>
      <t xml:space="preserve">40</t>
    </r>
    <r>
      <rPr>
        <sz val="10"/>
        <rFont val="Noto Sans CJK SC"/>
        <family val="2"/>
      </rPr>
      <t xml:space="preserve">歳を超える女性では癌を除外するため、ドレナージに加えて生検が推奨される。</t>
    </r>
  </si>
  <si>
    <t xml:space="preserve">米国（文献レビュー）</t>
  </si>
  <si>
    <r>
      <rPr>
        <sz val="10"/>
        <rFont val="Noto Sans CJK SC"/>
        <family val="2"/>
      </rPr>
      <t xml:space="preserve">医学各論 Ⅷ</t>
    </r>
    <r>
      <rPr>
        <sz val="10"/>
        <rFont val="Arial"/>
        <family val="0"/>
        <charset val="1"/>
      </rPr>
      <t xml:space="preserve">-5-C-④</t>
    </r>
    <r>
      <rPr>
        <sz val="10"/>
        <rFont val="Noto Sans CJK SC"/>
        <family val="2"/>
      </rPr>
      <t xml:space="preserve">（</t>
    </r>
    <r>
      <rPr>
        <sz val="10"/>
        <rFont val="Arial"/>
        <family val="0"/>
        <charset val="1"/>
      </rPr>
      <t xml:space="preserve">Bartholin</t>
    </r>
    <r>
      <rPr>
        <sz val="10"/>
        <rFont val="Noto Sans CJK SC"/>
        <family val="2"/>
      </rPr>
      <t xml:space="preserve">腺嚢胞・</t>
    </r>
    <r>
      <rPr>
        <sz val="10"/>
        <rFont val="Arial"/>
        <family val="0"/>
        <charset val="1"/>
      </rPr>
      <t xml:space="preserve">Bartholin</t>
    </r>
    <r>
      <rPr>
        <sz val="10"/>
        <rFont val="Noto Sans CJK SC"/>
        <family val="2"/>
      </rPr>
      <t xml:space="preserve">腺炎、</t>
    </r>
    <r>
      <rPr>
        <sz val="10"/>
        <rFont val="Arial"/>
        <family val="0"/>
        <charset val="1"/>
      </rPr>
      <t xml:space="preserve">b</t>
    </r>
    <r>
      <rPr>
        <sz val="10"/>
        <rFont val="Noto Sans CJK SC"/>
        <family val="2"/>
      </rPr>
      <t xml:space="preserve">）</t>
    </r>
  </si>
  <si>
    <t xml:space="preserve">SRC-753</t>
  </si>
  <si>
    <t xml:space="preserve">Lee MY, Dalpiaz A, Schwamb R, Miao Y, Waltzer W, Khan A. Clinical Pathology of Bartholin's Glands: A Review of the Literature. Curr Urol. 2015;8(1):22-25.</t>
  </si>
  <si>
    <t xml:space="preserve">10.1159/000365683</t>
  </si>
  <si>
    <t xml:space="preserve">26195958</t>
  </si>
  <si>
    <r>
      <rPr>
        <sz val="10"/>
        <rFont val="Noto Sans CJK SC"/>
        <family val="2"/>
      </rPr>
      <t xml:space="preserve">単一のレビュー論文に基づく記述であり、頻度（膿瘍が嚢胞の約</t>
    </r>
    <r>
      <rPr>
        <sz val="10"/>
        <rFont val="Arial"/>
        <family val="0"/>
        <charset val="1"/>
      </rPr>
      <t xml:space="preserve">3</t>
    </r>
    <r>
      <rPr>
        <sz val="10"/>
        <rFont val="Noto Sans CJK SC"/>
        <family val="2"/>
      </rPr>
      <t xml:space="preserve">倍）はレビュー内の引用を含む。日本の診療での術式選択とは異なる場合がある。</t>
    </r>
  </si>
  <si>
    <t xml:space="preserve">GY-008</t>
  </si>
  <si>
    <t xml:space="preserve">子宮頸管炎</t>
  </si>
  <si>
    <r>
      <rPr>
        <sz val="10"/>
        <rFont val="Noto Sans CJK SC"/>
        <family val="2"/>
      </rPr>
      <t xml:space="preserve">子宮頸管炎の診断徴候は、頸管内にみられる膿性・粘液膿性の滲出物と、綿棒を頸管口に軽く通すことで容易に誘発される持続性の頸管出血の</t>
    </r>
    <r>
      <rPr>
        <sz val="10"/>
        <rFont val="Arial"/>
        <family val="0"/>
        <charset val="1"/>
      </rPr>
      <t xml:space="preserve">2</t>
    </r>
    <r>
      <rPr>
        <sz val="10"/>
        <rFont val="Noto Sans CJK SC"/>
        <family val="2"/>
      </rPr>
      <t xml:space="preserve">つであり、病原体としてはクラミジアと淋菌が最も多い。推奨治療はドキシサイクリン</t>
    </r>
    <r>
      <rPr>
        <sz val="10"/>
        <rFont val="Arial"/>
        <family val="0"/>
        <charset val="1"/>
      </rPr>
      <t xml:space="preserve">100mg</t>
    </r>
    <r>
      <rPr>
        <sz val="10"/>
        <rFont val="Noto Sans CJK SC"/>
        <family val="2"/>
      </rPr>
      <t xml:space="preserve">の</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t>
    </r>
    <r>
      <rPr>
        <sz val="10"/>
        <rFont val="Arial"/>
        <family val="0"/>
        <charset val="1"/>
      </rPr>
      <t xml:space="preserve">7</t>
    </r>
    <r>
      <rPr>
        <sz val="10"/>
        <rFont val="Noto Sans CJK SC"/>
        <family val="2"/>
      </rPr>
      <t xml:space="preserve">日間経口投与で、淋菌感染のリスクが高い場合は淋菌への同時治療を検討する。</t>
    </r>
  </si>
  <si>
    <r>
      <rPr>
        <sz val="10"/>
        <rFont val="Noto Sans CJK SC"/>
        <family val="2"/>
      </rPr>
      <t xml:space="preserve">医学各論 Ⅷ</t>
    </r>
    <r>
      <rPr>
        <sz val="10"/>
        <rFont val="Arial"/>
        <family val="0"/>
        <charset val="1"/>
      </rPr>
      <t xml:space="preserve">-5-C-⑤</t>
    </r>
    <r>
      <rPr>
        <sz val="10"/>
        <rFont val="Noto Sans CJK SC"/>
        <family val="2"/>
      </rPr>
      <t xml:space="preserve">（子宮頸管炎、</t>
    </r>
    <r>
      <rPr>
        <sz val="10"/>
        <rFont val="Arial"/>
        <family val="0"/>
        <charset val="1"/>
      </rPr>
      <t xml:space="preserve">b</t>
    </r>
    <r>
      <rPr>
        <sz val="10"/>
        <rFont val="Noto Sans CJK SC"/>
        <family val="2"/>
      </rPr>
      <t xml:space="preserve">）</t>
    </r>
  </si>
  <si>
    <t xml:space="preserve">本カードは米国のガイドラインに基づく。ドキシサイクリンの子宮頸管炎に対する国内の承認・保険適用の状況は、本調査では添付文書等で確認していない。</t>
  </si>
  <si>
    <t xml:space="preserve">GY-009</t>
  </si>
  <si>
    <t xml:space="preserve">子宮内膜炎・筋層炎</t>
  </si>
  <si>
    <t xml:space="preserve">急性子宮内膜炎は子宮内膜表層の微小膿瘍と好中球浸潤を特徴とし、発熱、骨盤痛、異常な分泌物を呈する。一方、慢性子宮内膜炎は形質細胞の浸潤で定義され、多くは無症状で、不妊や続発性無月経の評価の過程で見つかる。子宮内膜吸引検体の組織病理で子宮内膜炎を確認することは、骨盤内炎症性疾患の診断において特異度の高い所見の一つである。</t>
  </si>
  <si>
    <t xml:space="preserve">国際（スコーピングレビュー）</t>
  </si>
  <si>
    <r>
      <rPr>
        <sz val="10"/>
        <rFont val="Noto Sans CJK SC"/>
        <family val="2"/>
      </rPr>
      <t xml:space="preserve">医学各論 Ⅷ</t>
    </r>
    <r>
      <rPr>
        <sz val="10"/>
        <rFont val="Arial"/>
        <family val="0"/>
        <charset val="1"/>
      </rPr>
      <t xml:space="preserve">-5-C-⑥</t>
    </r>
    <r>
      <rPr>
        <sz val="10"/>
        <rFont val="Noto Sans CJK SC"/>
        <family val="2"/>
      </rPr>
      <t xml:space="preserve">（子宮内膜炎・子宮筋層炎、</t>
    </r>
    <r>
      <rPr>
        <sz val="10"/>
        <rFont val="Arial"/>
        <family val="0"/>
        <charset val="1"/>
      </rPr>
      <t xml:space="preserve">b</t>
    </r>
    <r>
      <rPr>
        <sz val="10"/>
        <rFont val="Noto Sans CJK SC"/>
        <family val="2"/>
      </rPr>
      <t xml:space="preserve">）</t>
    </r>
  </si>
  <si>
    <t xml:space="preserve">SRC-754</t>
  </si>
  <si>
    <t xml:space="preserve">Singh N, Sethi A. Endometritis – Diagnosis, Treatment and its impact on fertility – A Scoping Review. JBRA Assist Reprod. 2022;26(3):538-546.</t>
  </si>
  <si>
    <t xml:space="preserve">10.5935/1518-0557.20220015</t>
  </si>
  <si>
    <t xml:space="preserve">35621273</t>
  </si>
  <si>
    <r>
      <rPr>
        <sz val="10"/>
        <rFont val="Noto Sans CJK SC"/>
        <family val="2"/>
      </rPr>
      <t xml:space="preserve">出典のライセンスは </t>
    </r>
    <r>
      <rPr>
        <sz val="10"/>
        <rFont val="Arial"/>
        <family val="0"/>
        <charset val="1"/>
      </rPr>
      <t xml:space="preserve">PMC </t>
    </r>
    <r>
      <rPr>
        <sz val="10"/>
        <rFont val="Noto Sans CJK SC"/>
        <family val="2"/>
      </rPr>
      <t xml:space="preserve">ページに </t>
    </r>
    <r>
      <rPr>
        <sz val="10"/>
        <rFont val="Arial"/>
        <family val="0"/>
        <charset val="1"/>
      </rPr>
      <t xml:space="preserve">Creative Commons Attribution License </t>
    </r>
    <r>
      <rPr>
        <sz val="10"/>
        <rFont val="Noto Sans CJK SC"/>
        <family val="2"/>
      </rPr>
      <t xml:space="preserve">と表示されていたが、版（</t>
    </r>
    <r>
      <rPr>
        <sz val="10"/>
        <rFont val="Arial"/>
        <family val="0"/>
        <charset val="1"/>
      </rPr>
      <t xml:space="preserve">4.0 </t>
    </r>
    <r>
      <rPr>
        <sz val="10"/>
        <rFont val="Noto Sans CJK SC"/>
        <family val="2"/>
      </rPr>
      <t xml:space="preserve">かどうか）まで本文表示で特定できなかったため、取り込み側で出版社ページの確認を要する。筋層炎そのものに特化した記述は出典に乏しく、本カードは子宮内膜炎の記述を中心としている。</t>
    </r>
  </si>
  <si>
    <t xml:space="preserve">GY-010</t>
  </si>
  <si>
    <t xml:space="preserve">子宮留膿症</t>
  </si>
  <si>
    <t xml:space="preserve">子宮留膿症は子宮腔内に膿が貯留する状態で、閉経後の女性に多く、主な発生機序は頸管の閉塞であり、その原因には頸管狭窄、良性・悪性の腫瘍、萎縮性（老人性）頸管炎、放射線治療後変化、子宮内避妊器具などが含まれる。穿孔していない例は経頸管ドレナージと広域抗菌薬で管理するが、自然穿孔により汎発性腹膜炎を生じた例では緊急開腹と子宮摘出が必要であり、診療にあたっては婦人科悪性腫瘍の合併率が高い点に注意する。</t>
  </si>
  <si>
    <t xml:space="preserve">国際（症例報告と文献レビュー）</t>
  </si>
  <si>
    <r>
      <rPr>
        <sz val="10"/>
        <rFont val="Noto Sans CJK SC"/>
        <family val="2"/>
      </rPr>
      <t xml:space="preserve">医学各論 Ⅷ</t>
    </r>
    <r>
      <rPr>
        <sz val="10"/>
        <rFont val="Arial"/>
        <family val="0"/>
        <charset val="1"/>
      </rPr>
      <t xml:space="preserve">-5-C-⑦</t>
    </r>
    <r>
      <rPr>
        <sz val="10"/>
        <rFont val="Noto Sans CJK SC"/>
        <family val="2"/>
      </rPr>
      <t xml:space="preserve">（子宮留膿症、</t>
    </r>
    <r>
      <rPr>
        <sz val="10"/>
        <rFont val="Arial"/>
        <family val="0"/>
        <charset val="1"/>
      </rPr>
      <t xml:space="preserve">b</t>
    </r>
    <r>
      <rPr>
        <sz val="10"/>
        <rFont val="Noto Sans CJK SC"/>
        <family val="2"/>
      </rPr>
      <t xml:space="preserve">）</t>
    </r>
  </si>
  <si>
    <t xml:space="preserve">SRC-755</t>
  </si>
  <si>
    <t xml:space="preserve">Abu-Zaid A, et al. Generalized Peritonitis Secondary to Spontaneous Perforation of Pyometra in a 63-Year-Old Patient. Case Rep Obstet Gynecol. 2013;2013:929407.</t>
  </si>
  <si>
    <t xml:space="preserve">10.1155/2013/929407</t>
  </si>
  <si>
    <t xml:space="preserve">24073347</t>
  </si>
  <si>
    <t xml:space="preserve">単一の症例報告とその考察に基づく記述である。出典中で示される発生率の数値は他の文献からの引用値のため、本カードの主張文には含めていない。広域抗菌薬の具体的な薬剤名は出典に明示されておらず記載していない。</t>
  </si>
  <si>
    <t xml:space="preserve">GY-011</t>
  </si>
  <si>
    <t xml:space="preserve">卵管留膿症・卵管留水症</t>
  </si>
  <si>
    <r>
      <rPr>
        <sz val="10"/>
        <rFont val="Noto Sans CJK SC"/>
        <family val="2"/>
      </rPr>
      <t xml:space="preserve">卵管留膿症は骨盤内炎症性疾患の合併症として卵管に膿が貯留した状態であり、経腟超音波、</t>
    </r>
    <r>
      <rPr>
        <sz val="10"/>
        <rFont val="Arial"/>
        <family val="0"/>
        <charset val="1"/>
      </rPr>
      <t xml:space="preserve">CT</t>
    </r>
    <r>
      <rPr>
        <sz val="10"/>
        <rFont val="Noto Sans CJK SC"/>
        <family val="2"/>
      </rPr>
      <t xml:space="preserve">、</t>
    </r>
    <r>
      <rPr>
        <sz val="10"/>
        <rFont val="Arial"/>
        <family val="0"/>
        <charset val="1"/>
      </rPr>
      <t xml:space="preserve">MRI </t>
    </r>
    <r>
      <rPr>
        <sz val="10"/>
        <rFont val="Noto Sans CJK SC"/>
        <family val="2"/>
      </rPr>
      <t xml:space="preserve">で肥厚して液体で満たされた卵管が描出される所見は卵管炎に対して特異度が高い。卵管留水症では、卵管断面にみられる歯車（</t>
    </r>
    <r>
      <rPr>
        <sz val="10"/>
        <rFont val="Arial"/>
        <family val="0"/>
        <charset val="1"/>
      </rPr>
      <t xml:space="preserve">cogwheel</t>
    </r>
    <r>
      <rPr>
        <sz val="10"/>
        <rFont val="Noto Sans CJK SC"/>
        <family val="2"/>
      </rPr>
      <t xml:space="preserve">）状の像が特徴的とされる。卵管留膿症には抗菌薬治療を行うが、持続する例や破裂した例では感染した卵管の外科的切除が必要になる。</t>
    </r>
  </si>
  <si>
    <r>
      <rPr>
        <sz val="10"/>
        <rFont val="Noto Sans CJK SC"/>
        <family val="2"/>
      </rPr>
      <t xml:space="preserve">医学各論 Ⅷ</t>
    </r>
    <r>
      <rPr>
        <sz val="10"/>
        <rFont val="Arial"/>
        <family val="0"/>
        <charset val="1"/>
      </rPr>
      <t xml:space="preserve">-5-C-⑧</t>
    </r>
    <r>
      <rPr>
        <sz val="10"/>
        <rFont val="Noto Sans CJK SC"/>
        <family val="2"/>
      </rPr>
      <t xml:space="preserve">（卵管留膿症・卵管留水症、</t>
    </r>
    <r>
      <rPr>
        <sz val="10"/>
        <rFont val="Arial"/>
        <family val="0"/>
        <charset val="1"/>
      </rPr>
      <t xml:space="preserve">b</t>
    </r>
    <r>
      <rPr>
        <sz val="10"/>
        <rFont val="Noto Sans CJK SC"/>
        <family val="2"/>
      </rPr>
      <t xml:space="preserve">）</t>
    </r>
  </si>
  <si>
    <t xml:space="preserve">SRC-756</t>
  </si>
  <si>
    <t xml:space="preserve">Egbe TO, et al. Pyosalpinges after hysterosalpingography in a patient with lower genital tract infection and managed by laparoscopic surgery in a resource low tertiary hospital case report and literature review. Fertil Res Pract. 2018;4:2.</t>
  </si>
  <si>
    <t xml:space="preserve">10.1186/s40738-018-0047-3</t>
  </si>
  <si>
    <t xml:space="preserve">29686882</t>
  </si>
  <si>
    <t xml:space="preserve">単一の症例報告と文献レビューに基づく記述であり、画像所見の特異度はレビュー内の記述に依拠する。抗菌薬の具体的な薬剤名・用量は出典の主張範囲では確認しておらず記載していない。</t>
  </si>
  <si>
    <t xml:space="preserve">GY-012</t>
  </si>
  <si>
    <r>
      <rPr>
        <sz val="10"/>
        <rFont val="Noto Sans CJK SC"/>
        <family val="2"/>
      </rPr>
      <t xml:space="preserve">子宮頸部上皮内腫瘍（</t>
    </r>
    <r>
      <rPr>
        <sz val="10"/>
        <rFont val="Arial"/>
        <family val="0"/>
        <charset val="1"/>
      </rPr>
      <t xml:space="preserve">CIN</t>
    </r>
    <r>
      <rPr>
        <sz val="10"/>
        <rFont val="Noto Sans CJK SC"/>
        <family val="2"/>
      </rPr>
      <t xml:space="preserve">）</t>
    </r>
  </si>
  <si>
    <r>
      <rPr>
        <sz val="10"/>
        <rFont val="Noto Sans CJK SC"/>
        <family val="2"/>
      </rPr>
      <t xml:space="preserve">子宮頸部上皮内腫瘍（</t>
    </r>
    <r>
      <rPr>
        <sz val="10"/>
        <rFont val="Arial"/>
        <family val="0"/>
        <charset val="1"/>
      </rPr>
      <t xml:space="preserve">CIN</t>
    </r>
    <r>
      <rPr>
        <sz val="10"/>
        <rFont val="Noto Sans CJK SC"/>
        <family val="2"/>
      </rPr>
      <t xml:space="preserve">）を含む子宮頸癌前駆病変の管理は、現在の </t>
    </r>
    <r>
      <rPr>
        <sz val="10"/>
        <rFont val="Arial"/>
        <family val="0"/>
        <charset val="1"/>
      </rPr>
      <t xml:space="preserve">HPV </t>
    </r>
    <r>
      <rPr>
        <sz val="10"/>
        <rFont val="Noto Sans CJK SC"/>
        <family val="2"/>
      </rPr>
      <t xml:space="preserve">検査・細胞診の結果と過去の結果から推定される </t>
    </r>
    <r>
      <rPr>
        <sz val="10"/>
        <rFont val="Arial"/>
        <family val="0"/>
        <charset val="1"/>
      </rPr>
      <t xml:space="preserve">CIN3 </t>
    </r>
    <r>
      <rPr>
        <sz val="10"/>
        <rFont val="Noto Sans CJK SC"/>
        <family val="2"/>
      </rPr>
      <t xml:space="preserve">以上のリスクに基づいて行うリスクベースの方法であり、推定リスクが同じであれば同じ管理を行うことが原則である。</t>
    </r>
  </si>
  <si>
    <r>
      <rPr>
        <sz val="10"/>
        <rFont val="Noto Sans CJK SC"/>
        <family val="2"/>
      </rPr>
      <t xml:space="preserve">米国（</t>
    </r>
    <r>
      <rPr>
        <sz val="10"/>
        <rFont val="Arial"/>
        <family val="0"/>
        <charset val="1"/>
      </rPr>
      <t xml:space="preserve">ASCCP </t>
    </r>
    <r>
      <rPr>
        <sz val="10"/>
        <rFont val="Noto Sans CJK SC"/>
        <family val="2"/>
      </rPr>
      <t xml:space="preserve">ガイドライン</t>
    </r>
    <r>
      <rPr>
        <sz val="10"/>
        <rFont val="Arial"/>
        <family val="0"/>
        <charset val="1"/>
      </rPr>
      <t xml:space="preserve">2019</t>
    </r>
    <r>
      <rPr>
        <sz val="10"/>
        <rFont val="Noto Sans CJK SC"/>
        <family val="2"/>
      </rPr>
      <t xml:space="preserve">）</t>
    </r>
  </si>
  <si>
    <r>
      <rPr>
        <sz val="10"/>
        <rFont val="Noto Sans CJK SC"/>
        <family val="2"/>
      </rPr>
      <t xml:space="preserve">医学各論 Ⅷ</t>
    </r>
    <r>
      <rPr>
        <sz val="10"/>
        <rFont val="Arial"/>
        <family val="0"/>
        <charset val="1"/>
      </rPr>
      <t xml:space="preserve">-7-B-①</t>
    </r>
    <r>
      <rPr>
        <sz val="10"/>
        <rFont val="Noto Sans CJK SC"/>
        <family val="2"/>
      </rPr>
      <t xml:space="preserve">（子宮頸部上皮内腫瘍、</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</si>
  <si>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TBL-01-00-660 (id: Jlvnmdw)</t>
    </r>
  </si>
  <si>
    <t xml:space="preserve">SRC-757</t>
  </si>
  <si>
    <t xml:space="preserve">Perkins RB, Guido RS, Castle PE, et al. 2019 ASCCP Risk-Based Management Consensus Guidelines for Abnormal Cervical Cancer Screening Tests and Cancer Precursors. J Low Genit Tract Dis. 2020;24(2):102-131.</t>
  </si>
  <si>
    <t xml:space="preserve">10.1097/LGT.0000000000000525</t>
  </si>
  <si>
    <t xml:space="preserve">32243307</t>
  </si>
  <si>
    <t xml:space="preserve">本カードは米国のガイドラインの原則であり、リスク値ごとの個別の管理閾値は本カードには含めていない。日本の検診・精密検査の運用（日本産科婦人科学会等の指針）とは異なる可能性がある。</t>
  </si>
  <si>
    <t xml:space="preserve">GY-013</t>
  </si>
  <si>
    <r>
      <rPr>
        <sz val="10"/>
        <rFont val="Arial"/>
        <family val="0"/>
        <charset val="1"/>
      </rPr>
      <t xml:space="preserve">HPV</t>
    </r>
    <r>
      <rPr>
        <sz val="10"/>
        <rFont val="Noto Sans CJK SC"/>
        <family val="2"/>
      </rPr>
      <t xml:space="preserve">感染と子宮頸癌の発癌</t>
    </r>
  </si>
  <si>
    <r>
      <rPr>
        <sz val="10"/>
        <rFont val="Noto Sans CJK SC"/>
        <family val="2"/>
      </rPr>
      <t xml:space="preserve">子宮頸癌の主因は高リスク型 </t>
    </r>
    <r>
      <rPr>
        <sz val="10"/>
        <rFont val="Arial"/>
        <family val="0"/>
        <charset val="1"/>
      </rPr>
      <t xml:space="preserve">HPV </t>
    </r>
    <r>
      <rPr>
        <sz val="10"/>
        <rFont val="Noto Sans CJK SC"/>
        <family val="2"/>
      </rPr>
      <t xml:space="preserve">の持続感染であり、</t>
    </r>
    <r>
      <rPr>
        <sz val="10"/>
        <rFont val="Arial"/>
        <family val="0"/>
        <charset val="1"/>
      </rPr>
      <t xml:space="preserve">HPV16</t>
    </r>
    <r>
      <rPr>
        <sz val="10"/>
        <rFont val="Noto Sans CJK SC"/>
        <family val="2"/>
      </rPr>
      <t xml:space="preserve">型と</t>
    </r>
    <r>
      <rPr>
        <sz val="10"/>
        <rFont val="Arial"/>
        <family val="0"/>
        <charset val="1"/>
      </rPr>
      <t xml:space="preserve">18</t>
    </r>
    <r>
      <rPr>
        <sz val="10"/>
        <rFont val="Noto Sans CJK SC"/>
        <family val="2"/>
      </rPr>
      <t xml:space="preserve">型で世界の子宮頸癌の約</t>
    </r>
    <r>
      <rPr>
        <sz val="10"/>
        <rFont val="Arial"/>
        <family val="0"/>
        <charset val="1"/>
      </rPr>
      <t xml:space="preserve">70%</t>
    </r>
    <r>
      <rPr>
        <sz val="10"/>
        <rFont val="Noto Sans CJK SC"/>
        <family val="2"/>
      </rPr>
      <t xml:space="preserve">を占める。ウイルス蛋白 </t>
    </r>
    <r>
      <rPr>
        <sz val="10"/>
        <rFont val="Arial"/>
        <family val="0"/>
        <charset val="1"/>
      </rPr>
      <t xml:space="preserve">E6 </t>
    </r>
    <r>
      <rPr>
        <sz val="10"/>
        <rFont val="Noto Sans CJK SC"/>
        <family val="2"/>
      </rPr>
      <t xml:space="preserve">と </t>
    </r>
    <r>
      <rPr>
        <sz val="10"/>
        <rFont val="Arial"/>
        <family val="0"/>
        <charset val="1"/>
      </rPr>
      <t xml:space="preserve">E7 </t>
    </r>
    <r>
      <rPr>
        <sz val="10"/>
        <rFont val="Noto Sans CJK SC"/>
        <family val="2"/>
      </rPr>
      <t xml:space="preserve">は </t>
    </r>
    <r>
      <rPr>
        <sz val="10"/>
        <rFont val="Arial"/>
        <family val="0"/>
        <charset val="1"/>
      </rPr>
      <t xml:space="preserve">p53 </t>
    </r>
    <r>
      <rPr>
        <sz val="10"/>
        <rFont val="Noto Sans CJK SC"/>
        <family val="2"/>
      </rPr>
      <t xml:space="preserve">や </t>
    </r>
    <r>
      <rPr>
        <sz val="10"/>
        <rFont val="Arial"/>
        <family val="0"/>
        <charset val="1"/>
      </rPr>
      <t xml:space="preserve">Rb </t>
    </r>
    <r>
      <rPr>
        <sz val="10"/>
        <rFont val="Noto Sans CJK SC"/>
        <family val="2"/>
      </rPr>
      <t xml:space="preserve">などの癌抑制経路を障害して発癌を促すが、</t>
    </r>
    <r>
      <rPr>
        <sz val="10"/>
        <rFont val="Arial"/>
        <family val="0"/>
        <charset val="1"/>
      </rPr>
      <t xml:space="preserve">HPV </t>
    </r>
    <r>
      <rPr>
        <sz val="10"/>
        <rFont val="Noto Sans CJK SC"/>
        <family val="2"/>
      </rPr>
      <t xml:space="preserve">感染の約</t>
    </r>
    <r>
      <rPr>
        <sz val="10"/>
        <rFont val="Arial"/>
        <family val="0"/>
        <charset val="1"/>
      </rPr>
      <t xml:space="preserve">90%</t>
    </r>
    <r>
      <rPr>
        <sz val="10"/>
        <rFont val="Noto Sans CJK SC"/>
        <family val="2"/>
      </rPr>
      <t xml:space="preserve">は</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年以内に自然に消失する。</t>
    </r>
  </si>
  <si>
    <t xml:space="preserve">全世界（分子機構のレビュー）</t>
  </si>
  <si>
    <t xml:space="preserve">SRC-758</t>
  </si>
  <si>
    <t xml:space="preserve">Pavelescu LA, Mititelu-Zafiu NL, Mindru DE, Vladareanu R, Curici A. Molecular Insights into HPV-Driven Cervical Cancer: Oncoproteins, Immune Evasion, and Epigenetic Modifications. Microorganisms. 2025;13(5):1000.</t>
  </si>
  <si>
    <t xml:space="preserve">10.3390/microorganisms13051000</t>
  </si>
  <si>
    <t xml:space="preserve">40431173</t>
  </si>
  <si>
    <r>
      <rPr>
        <sz val="10"/>
        <rFont val="Noto Sans CJK SC"/>
        <family val="2"/>
      </rPr>
      <t xml:space="preserve">割合の数値（約</t>
    </r>
    <r>
      <rPr>
        <sz val="10"/>
        <rFont val="Arial"/>
        <family val="0"/>
        <charset val="1"/>
      </rPr>
      <t xml:space="preserve">70%</t>
    </r>
    <r>
      <rPr>
        <sz val="10"/>
        <rFont val="Noto Sans CJK SC"/>
        <family val="2"/>
      </rPr>
      <t xml:space="preserve">、約</t>
    </r>
    <r>
      <rPr>
        <sz val="10"/>
        <rFont val="Arial"/>
        <family val="0"/>
        <charset val="1"/>
      </rPr>
      <t xml:space="preserve">90%</t>
    </r>
    <r>
      <rPr>
        <sz val="10"/>
        <rFont val="Noto Sans CJK SC"/>
        <family val="2"/>
      </rPr>
      <t xml:space="preserve">）はレビュー本文の記述に基づく集計値であり、地域や年代により変動しうる。</t>
    </r>
  </si>
  <si>
    <t xml:space="preserve">GY-014</t>
  </si>
  <si>
    <t xml:space="preserve">子宮頸管ポリープ</t>
  </si>
  <si>
    <r>
      <rPr>
        <sz val="10"/>
        <rFont val="Noto Sans CJK SC"/>
        <family val="2"/>
      </rPr>
      <t xml:space="preserve">子宮頸管ポリープは女性の約</t>
    </r>
    <r>
      <rPr>
        <sz val="10"/>
        <rFont val="Arial"/>
        <family val="0"/>
        <charset val="1"/>
      </rPr>
      <t xml:space="preserve">2</t>
    </r>
    <r>
      <rPr>
        <sz val="10"/>
        <rFont val="Noto Sans CJK SC"/>
        <family val="2"/>
      </rPr>
      <t xml:space="preserve">〜</t>
    </r>
    <r>
      <rPr>
        <sz val="10"/>
        <rFont val="Arial"/>
        <family val="0"/>
        <charset val="1"/>
      </rPr>
      <t xml:space="preserve">5%</t>
    </r>
    <r>
      <rPr>
        <sz val="10"/>
        <rFont val="Noto Sans CJK SC"/>
        <family val="2"/>
      </rPr>
      <t xml:space="preserve">にみられ、単施設の後方視的検討（</t>
    </r>
    <r>
      <rPr>
        <sz val="10"/>
        <rFont val="Arial"/>
        <family val="0"/>
        <charset val="1"/>
      </rPr>
      <t xml:space="preserve">299</t>
    </r>
    <r>
      <rPr>
        <sz val="10"/>
        <rFont val="Noto Sans CJK SC"/>
        <family val="2"/>
      </rPr>
      <t xml:space="preserve">例、周閉経期・閉経後の女性）では</t>
    </r>
    <r>
      <rPr>
        <sz val="10"/>
        <rFont val="Arial"/>
        <family val="0"/>
        <charset val="1"/>
      </rPr>
      <t xml:space="preserve">65.55%</t>
    </r>
    <r>
      <rPr>
        <sz val="10"/>
        <rFont val="Noto Sans CJK SC"/>
        <family val="2"/>
      </rPr>
      <t xml:space="preserve">が無症状で、ポリープ自体の前癌病変は</t>
    </r>
    <r>
      <rPr>
        <sz val="10"/>
        <rFont val="Arial"/>
        <family val="0"/>
        <charset val="1"/>
      </rPr>
      <t xml:space="preserve">2%</t>
    </r>
    <r>
      <rPr>
        <sz val="10"/>
        <rFont val="Noto Sans CJK SC"/>
        <family val="2"/>
      </rPr>
      <t xml:space="preserve">、悪性は</t>
    </r>
    <r>
      <rPr>
        <sz val="10"/>
        <rFont val="Arial"/>
        <family val="0"/>
        <charset val="1"/>
      </rPr>
      <t xml:space="preserve">0.3%</t>
    </r>
    <r>
      <rPr>
        <sz val="10"/>
        <rFont val="Noto Sans CJK SC"/>
        <family val="2"/>
      </rPr>
      <t xml:space="preserve">に認められた。この検討の著者らは、特に閉経後の女性では全てのポリープを摘出して組織学的に確認し、子宮内膜の評価も併せて行うことを強く提案している。</t>
    </r>
  </si>
  <si>
    <t xml:space="preserve">インド（単施設）</t>
  </si>
  <si>
    <r>
      <rPr>
        <sz val="10"/>
        <rFont val="Noto Sans CJK SC"/>
        <family val="2"/>
      </rPr>
      <t xml:space="preserve">医学各論 Ⅷ</t>
    </r>
    <r>
      <rPr>
        <sz val="10"/>
        <rFont val="Arial"/>
        <family val="0"/>
        <charset val="1"/>
      </rPr>
      <t xml:space="preserve">-7-B-③</t>
    </r>
    <r>
      <rPr>
        <sz val="10"/>
        <rFont val="Noto Sans CJK SC"/>
        <family val="2"/>
      </rPr>
      <t xml:space="preserve">（子宮頸管ポリープ、</t>
    </r>
    <r>
      <rPr>
        <sz val="10"/>
        <rFont val="Arial"/>
        <family val="0"/>
        <charset val="1"/>
      </rPr>
      <t xml:space="preserve">b</t>
    </r>
    <r>
      <rPr>
        <sz val="10"/>
        <rFont val="Noto Sans CJK SC"/>
        <family val="2"/>
      </rPr>
      <t xml:space="preserve">）</t>
    </r>
  </si>
  <si>
    <t xml:space="preserve">SRC-759</t>
  </si>
  <si>
    <t xml:space="preserve">Pegu B, et al. Cervical polyp: evaluating the need of routine surgical intervention and its correlation with cervical smear cytology and endometrial pathology: a retrospective study. Obstet Gynecol Sci. 2020;63(6):735-742.</t>
  </si>
  <si>
    <t xml:space="preserve">10.5468/ogs.20177</t>
  </si>
  <si>
    <t xml:space="preserve">33059397</t>
  </si>
  <si>
    <t xml:space="preserve">数値はインド単施設の後方視的検討に基づくもので、対象が周閉経期・閉経後の女性に限られるため、若年女性への一般化には注意を要する。全例摘出の提案は著者らの見解であり、国際的な標準として確立したものかは本調査では確認していない。</t>
  </si>
  <si>
    <t xml:space="preserve">GY-015</t>
  </si>
  <si>
    <t xml:space="preserve">子宮頸がん検診（日本）</t>
  </si>
  <si>
    <r>
      <rPr>
        <sz val="10"/>
        <rFont val="Noto Sans CJK SC"/>
        <family val="2"/>
      </rPr>
      <t xml:space="preserve">日本の</t>
    </r>
    <r>
      <rPr>
        <sz val="10"/>
        <rFont val="Arial"/>
        <family val="0"/>
        <charset val="1"/>
      </rPr>
      <t xml:space="preserve">2020</t>
    </r>
    <r>
      <rPr>
        <sz val="10"/>
        <rFont val="Noto Sans CJK SC"/>
        <family val="2"/>
      </rPr>
      <t xml:space="preserve">年の子宮頸がん検診ガイドラインでは、</t>
    </r>
    <r>
      <rPr>
        <sz val="10"/>
        <rFont val="Arial"/>
        <family val="0"/>
        <charset val="1"/>
      </rPr>
      <t xml:space="preserve">20</t>
    </r>
    <r>
      <rPr>
        <sz val="10"/>
        <rFont val="Noto Sans CJK SC"/>
        <family val="2"/>
      </rPr>
      <t xml:space="preserve">〜</t>
    </r>
    <r>
      <rPr>
        <sz val="10"/>
        <rFont val="Arial"/>
        <family val="0"/>
        <charset val="1"/>
      </rPr>
      <t xml:space="preserve">69</t>
    </r>
    <r>
      <rPr>
        <sz val="10"/>
        <rFont val="Noto Sans CJK SC"/>
        <family val="2"/>
      </rPr>
      <t xml:space="preserve">歳の女性に対して</t>
    </r>
    <r>
      <rPr>
        <sz val="10"/>
        <rFont val="Arial"/>
        <family val="0"/>
        <charset val="1"/>
      </rPr>
      <t xml:space="preserve">2</t>
    </r>
    <r>
      <rPr>
        <sz val="10"/>
        <rFont val="Noto Sans CJK SC"/>
        <family val="2"/>
      </rPr>
      <t xml:space="preserve">年ごとの従来法による細胞診が推奨されており、検診受診率は</t>
    </r>
    <r>
      <rPr>
        <sz val="10"/>
        <rFont val="Arial"/>
        <family val="0"/>
        <charset val="1"/>
      </rPr>
      <t xml:space="preserve">43.7%</t>
    </r>
    <r>
      <rPr>
        <sz val="10"/>
        <rFont val="Noto Sans CJK SC"/>
        <family val="2"/>
      </rPr>
      <t xml:space="preserve">にとどまる。細胞診で </t>
    </r>
    <r>
      <rPr>
        <sz val="10"/>
        <rFont val="Arial"/>
        <family val="0"/>
        <charset val="1"/>
      </rPr>
      <t xml:space="preserve">ASC-US </t>
    </r>
    <r>
      <rPr>
        <sz val="10"/>
        <rFont val="Noto Sans CJK SC"/>
        <family val="2"/>
      </rPr>
      <t xml:space="preserve">の場合は </t>
    </r>
    <r>
      <rPr>
        <sz val="10"/>
        <rFont val="Arial"/>
        <family val="0"/>
        <charset val="1"/>
      </rPr>
      <t xml:space="preserve">HPV </t>
    </r>
    <r>
      <rPr>
        <sz val="10"/>
        <rFont val="Noto Sans CJK SC"/>
        <family val="2"/>
      </rPr>
      <t xml:space="preserve">検査によるトリアージが行われ、</t>
    </r>
    <r>
      <rPr>
        <sz val="10"/>
        <rFont val="Arial"/>
        <family val="0"/>
        <charset val="1"/>
      </rPr>
      <t xml:space="preserve">HPV16/18</t>
    </r>
    <r>
      <rPr>
        <sz val="10"/>
        <rFont val="Noto Sans CJK SC"/>
        <family val="2"/>
      </rPr>
      <t xml:space="preserve">型が陽性ならコルポスコピーへ、陰性なら</t>
    </r>
    <r>
      <rPr>
        <sz val="10"/>
        <rFont val="Arial"/>
        <family val="0"/>
        <charset val="1"/>
      </rPr>
      <t xml:space="preserve">12</t>
    </r>
    <r>
      <rPr>
        <sz val="10"/>
        <rFont val="Noto Sans CJK SC"/>
        <family val="2"/>
      </rPr>
      <t xml:space="preserve">か月後の再検査とし、</t>
    </r>
    <r>
      <rPr>
        <sz val="10"/>
        <rFont val="Arial"/>
        <family val="0"/>
        <charset val="1"/>
      </rPr>
      <t xml:space="preserve">LSIL </t>
    </r>
    <r>
      <rPr>
        <sz val="10"/>
        <rFont val="Noto Sans CJK SC"/>
        <family val="2"/>
      </rPr>
      <t xml:space="preserve">以上の場合はコルポスコピーの対象となる。</t>
    </r>
  </si>
  <si>
    <r>
      <rPr>
        <sz val="10"/>
        <rFont val="Noto Sans CJK SC"/>
        <family val="2"/>
      </rPr>
      <t xml:space="preserve">医学各論 Ⅷ</t>
    </r>
    <r>
      <rPr>
        <sz val="10"/>
        <rFont val="Arial"/>
        <family val="0"/>
        <charset val="1"/>
      </rPr>
      <t xml:space="preserve">-7-B-②</t>
    </r>
    <r>
      <rPr>
        <sz val="10"/>
        <rFont val="Noto Sans CJK SC"/>
        <family val="2"/>
      </rPr>
      <t xml:space="preserve">（子宮頸癌、</t>
    </r>
    <r>
      <rPr>
        <sz val="10"/>
        <rFont val="Arial"/>
        <family val="0"/>
        <charset val="1"/>
      </rPr>
      <t xml:space="preserve">a</t>
    </r>
    <r>
      <rPr>
        <sz val="10"/>
        <rFont val="Noto Sans CJK SC"/>
        <family val="2"/>
      </rPr>
      <t xml:space="preserve">）</t>
    </r>
  </si>
  <si>
    <t xml:space="preserve">SRC-760</t>
  </si>
  <si>
    <t xml:space="preserve">Palmer MR, Saito E, Katanoda K, Sakamoto H, Hocking JS, Brotherton JML, Ong JJL. The impact of alternate HPV vaccination and cervical screening strategies in Japan: a cost-effectiveness analysis. Lancet Reg Health West Pac. 2024;44:101018.</t>
  </si>
  <si>
    <t xml:space="preserve">10.1016/j.lanwpc.2024.101018</t>
  </si>
  <si>
    <t xml:space="preserve">38404421</t>
  </si>
  <si>
    <r>
      <rPr>
        <sz val="10"/>
        <rFont val="Noto Sans CJK SC"/>
        <family val="2"/>
      </rPr>
      <t xml:space="preserve">検診方式の記述は費用効果分析論文中の現行制度の要約に基づき、日本産科婦人科学会等のガイドライン原文そのものは本調査では直接確認していない。受診率</t>
    </r>
    <r>
      <rPr>
        <sz val="10"/>
        <rFont val="Arial"/>
        <family val="0"/>
        <charset val="1"/>
      </rPr>
      <t xml:space="preserve">43.7%</t>
    </r>
    <r>
      <rPr>
        <sz val="10"/>
        <rFont val="Noto Sans CJK SC"/>
        <family val="2"/>
      </rPr>
      <t xml:space="preserve">は論文記載時点の値である。</t>
    </r>
    <r>
      <rPr>
        <sz val="10"/>
        <rFont val="Arial"/>
        <family val="0"/>
        <charset val="1"/>
      </rPr>
      <t xml:space="preserve">HPV </t>
    </r>
    <r>
      <rPr>
        <sz val="10"/>
        <rFont val="Noto Sans CJK SC"/>
        <family val="2"/>
      </rPr>
      <t xml:space="preserve">検査単独法の導入など制度変更の最新状況は未確認である。</t>
    </r>
  </si>
  <si>
    <t xml:space="preserve">GY-016</t>
  </si>
  <si>
    <r>
      <rPr>
        <sz val="10"/>
        <rFont val="Arial"/>
        <family val="0"/>
        <charset val="1"/>
      </rPr>
      <t xml:space="preserve">HPV</t>
    </r>
    <r>
      <rPr>
        <sz val="10"/>
        <rFont val="Noto Sans CJK SC"/>
        <family val="2"/>
      </rPr>
      <t xml:space="preserve">ワクチン（日本）</t>
    </r>
  </si>
  <si>
    <r>
      <rPr>
        <sz val="10"/>
        <rFont val="Noto Sans CJK SC"/>
        <family val="2"/>
      </rPr>
      <t xml:space="preserve">日本では </t>
    </r>
    <r>
      <rPr>
        <sz val="10"/>
        <rFont val="Arial"/>
        <family val="0"/>
        <charset val="1"/>
      </rPr>
      <t xml:space="preserve">HPV </t>
    </r>
    <r>
      <rPr>
        <sz val="10"/>
        <rFont val="Noto Sans CJK SC"/>
        <family val="2"/>
      </rPr>
      <t xml:space="preserve">ワクチンの積極的勧奨が</t>
    </r>
    <r>
      <rPr>
        <sz val="10"/>
        <rFont val="Arial"/>
        <family val="0"/>
        <charset val="1"/>
      </rPr>
      <t xml:space="preserve">2013</t>
    </r>
    <r>
      <rPr>
        <sz val="10"/>
        <rFont val="Noto Sans CJK SC"/>
        <family val="2"/>
      </rPr>
      <t xml:space="preserve">年</t>
    </r>
    <r>
      <rPr>
        <sz val="10"/>
        <rFont val="Arial"/>
        <family val="0"/>
        <charset val="1"/>
      </rPr>
      <t xml:space="preserve">6</t>
    </r>
    <r>
      <rPr>
        <sz val="10"/>
        <rFont val="Noto Sans CJK SC"/>
        <family val="2"/>
      </rPr>
      <t xml:space="preserve">月に差し控えられ、接種率は大きく低下して</t>
    </r>
    <r>
      <rPr>
        <sz val="10"/>
        <rFont val="Arial"/>
        <family val="0"/>
        <charset val="1"/>
      </rPr>
      <t xml:space="preserve">2016</t>
    </r>
    <r>
      <rPr>
        <sz val="10"/>
        <rFont val="Noto Sans CJK SC"/>
        <family val="2"/>
      </rPr>
      <t xml:space="preserve">年には対象年齢の女性で</t>
    </r>
    <r>
      <rPr>
        <sz val="10"/>
        <rFont val="Arial"/>
        <family val="0"/>
        <charset val="1"/>
      </rPr>
      <t xml:space="preserve">0.3%</t>
    </r>
    <r>
      <rPr>
        <sz val="10"/>
        <rFont val="Noto Sans CJK SC"/>
        <family val="2"/>
      </rPr>
      <t xml:space="preserve">となり、その後、積極的勧奨は</t>
    </r>
    <r>
      <rPr>
        <sz val="10"/>
        <rFont val="Arial"/>
        <family val="0"/>
        <charset val="1"/>
      </rPr>
      <t xml:space="preserve">2022</t>
    </r>
    <r>
      <rPr>
        <sz val="10"/>
        <rFont val="Noto Sans CJK SC"/>
        <family val="2"/>
      </rPr>
      <t xml:space="preserve">年</t>
    </r>
    <r>
      <rPr>
        <sz val="10"/>
        <rFont val="Arial"/>
        <family val="0"/>
        <charset val="1"/>
      </rPr>
      <t xml:space="preserve">4</t>
    </r>
    <r>
      <rPr>
        <sz val="10"/>
        <rFont val="Noto Sans CJK SC"/>
        <family val="2"/>
      </rPr>
      <t xml:space="preserve">月に全国で再開された。定期接種の機会を逃した女性に対しては、キャッチアップ接種が公費で提供されている。</t>
    </r>
  </si>
  <si>
    <t xml:space="preserve">SRC-761</t>
  </si>
  <si>
    <t xml:space="preserve">Ujiie M. Resumption of active recommendation of the human papillomavirus vaccine in Japan and future challenges for the National Immunization Program. Hum Vaccin Immunother. 2022;18(6):2090777.</t>
  </si>
  <si>
    <t xml:space="preserve">10.1080/21645515.2022.2090777</t>
  </si>
  <si>
    <t xml:space="preserve">35767827</t>
  </si>
  <si>
    <r>
      <rPr>
        <sz val="10"/>
        <rFont val="Noto Sans CJK SC"/>
        <family val="2"/>
      </rPr>
      <t xml:space="preserve">出典の執筆時点では定期・キャッチアップ接種に用いられていたのは</t>
    </r>
    <r>
      <rPr>
        <sz val="10"/>
        <rFont val="Arial"/>
        <family val="0"/>
        <charset val="1"/>
      </rPr>
      <t xml:space="preserve">2</t>
    </r>
    <r>
      <rPr>
        <sz val="10"/>
        <rFont val="Noto Sans CJK SC"/>
        <family val="2"/>
      </rPr>
      <t xml:space="preserve">価・</t>
    </r>
    <r>
      <rPr>
        <sz val="10"/>
        <rFont val="Arial"/>
        <family val="0"/>
        <charset val="1"/>
      </rPr>
      <t xml:space="preserve">4</t>
    </r>
    <r>
      <rPr>
        <sz val="10"/>
        <rFont val="Noto Sans CJK SC"/>
        <family val="2"/>
      </rPr>
      <t xml:space="preserve">価ワクチンで</t>
    </r>
    <r>
      <rPr>
        <sz val="10"/>
        <rFont val="Arial"/>
        <family val="0"/>
        <charset val="1"/>
      </rPr>
      <t xml:space="preserve">9</t>
    </r>
    <r>
      <rPr>
        <sz val="10"/>
        <rFont val="Noto Sans CJK SC"/>
        <family val="2"/>
      </rPr>
      <t xml:space="preserve">価ワクチンは未導入であったが、その後</t>
    </r>
    <r>
      <rPr>
        <sz val="10"/>
        <rFont val="Arial"/>
        <family val="0"/>
        <charset val="1"/>
      </rPr>
      <t xml:space="preserve">9</t>
    </r>
    <r>
      <rPr>
        <sz val="10"/>
        <rFont val="Noto Sans CJK SC"/>
        <family val="2"/>
      </rPr>
      <t xml:space="preserve">価ワクチンが導入されたとする別資料があり、対象年齢や実施期間を含む制度の最新状況は取り込み側での再確認を要する。接種率</t>
    </r>
    <r>
      <rPr>
        <sz val="10"/>
        <rFont val="Arial"/>
        <family val="0"/>
        <charset val="1"/>
      </rPr>
      <t xml:space="preserve">0.3%</t>
    </r>
    <r>
      <rPr>
        <sz val="10"/>
        <rFont val="Noto Sans CJK SC"/>
        <family val="2"/>
      </rPr>
      <t xml:space="preserve">は</t>
    </r>
    <r>
      <rPr>
        <sz val="10"/>
        <rFont val="Arial"/>
        <family val="0"/>
        <charset val="1"/>
      </rPr>
      <t xml:space="preserve">2016</t>
    </r>
    <r>
      <rPr>
        <sz val="10"/>
        <rFont val="Noto Sans CJK SC"/>
        <family val="2"/>
      </rPr>
      <t xml:space="preserve">年の対象年齢女性における値である。</t>
    </r>
  </si>
  <si>
    <t xml:space="preserve">GY-017</t>
  </si>
  <si>
    <t xml:space="preserve">子宮頸癌の病期分類</t>
  </si>
  <si>
    <r>
      <rPr>
        <sz val="10"/>
        <rFont val="Arial"/>
        <family val="0"/>
        <charset val="1"/>
      </rPr>
      <t xml:space="preserve">FIGO 2018 </t>
    </r>
    <r>
      <rPr>
        <sz val="10"/>
        <rFont val="Noto Sans CJK SC"/>
        <family val="2"/>
      </rPr>
      <t xml:space="preserve">の子宮頸癌の病期分類では、</t>
    </r>
    <r>
      <rPr>
        <sz val="10"/>
        <rFont val="Arial"/>
        <family val="0"/>
        <charset val="1"/>
      </rPr>
      <t xml:space="preserve">IB </t>
    </r>
    <r>
      <rPr>
        <sz val="10"/>
        <rFont val="Noto Sans CJK SC"/>
        <family val="2"/>
      </rPr>
      <t xml:space="preserve">期は腫瘍の最大径により </t>
    </r>
    <r>
      <rPr>
        <sz val="10"/>
        <rFont val="Arial"/>
        <family val="0"/>
        <charset val="1"/>
      </rPr>
      <t xml:space="preserve">IB1</t>
    </r>
    <r>
      <rPr>
        <sz val="10"/>
        <rFont val="Noto Sans CJK SC"/>
        <family val="2"/>
      </rPr>
      <t xml:space="preserve">（</t>
    </r>
    <r>
      <rPr>
        <sz val="10"/>
        <rFont val="Arial"/>
        <family val="0"/>
        <charset val="1"/>
      </rPr>
      <t xml:space="preserve">2cm</t>
    </r>
    <r>
      <rPr>
        <sz val="10"/>
        <rFont val="Noto Sans CJK SC"/>
        <family val="2"/>
      </rPr>
      <t xml:space="preserve">以下）、</t>
    </r>
    <r>
      <rPr>
        <sz val="10"/>
        <rFont val="Arial"/>
        <family val="0"/>
        <charset val="1"/>
      </rPr>
      <t xml:space="preserve">IB2</t>
    </r>
    <r>
      <rPr>
        <sz val="10"/>
        <rFont val="Noto Sans CJK SC"/>
        <family val="2"/>
      </rPr>
      <t xml:space="preserve">（</t>
    </r>
    <r>
      <rPr>
        <sz val="10"/>
        <rFont val="Arial"/>
        <family val="0"/>
        <charset val="1"/>
      </rPr>
      <t xml:space="preserve">2cm</t>
    </r>
    <r>
      <rPr>
        <sz val="10"/>
        <rFont val="Noto Sans CJK SC"/>
        <family val="2"/>
      </rPr>
      <t xml:space="preserve">超</t>
    </r>
    <r>
      <rPr>
        <sz val="10"/>
        <rFont val="Arial"/>
        <family val="0"/>
        <charset val="1"/>
      </rPr>
      <t xml:space="preserve">4cm</t>
    </r>
    <r>
      <rPr>
        <sz val="10"/>
        <rFont val="Noto Sans CJK SC"/>
        <family val="2"/>
      </rPr>
      <t xml:space="preserve">以下）、</t>
    </r>
    <r>
      <rPr>
        <sz val="10"/>
        <rFont val="Arial"/>
        <family val="0"/>
        <charset val="1"/>
      </rPr>
      <t xml:space="preserve">IB3</t>
    </r>
    <r>
      <rPr>
        <sz val="10"/>
        <rFont val="Noto Sans CJK SC"/>
        <family val="2"/>
      </rPr>
      <t xml:space="preserve">（</t>
    </r>
    <r>
      <rPr>
        <sz val="10"/>
        <rFont val="Arial"/>
        <family val="0"/>
        <charset val="1"/>
      </rPr>
      <t xml:space="preserve">4cm</t>
    </r>
    <r>
      <rPr>
        <sz val="10"/>
        <rFont val="Noto Sans CJK SC"/>
        <family val="2"/>
      </rPr>
      <t xml:space="preserve">超）に細分される。骨盤内および</t>
    </r>
    <r>
      <rPr>
        <sz val="10"/>
        <rFont val="Arial"/>
        <family val="0"/>
        <charset val="1"/>
      </rPr>
      <t xml:space="preserve">/</t>
    </r>
    <r>
      <rPr>
        <sz val="10"/>
        <rFont val="Noto Sans CJK SC"/>
        <family val="2"/>
      </rPr>
      <t xml:space="preserve">または傍大動脈リンパ節への転移（微小転移を含む）は、腫瘍の大きさや進展の程度にかかわらず </t>
    </r>
    <r>
      <rPr>
        <sz val="10"/>
        <rFont val="Arial"/>
        <family val="0"/>
        <charset val="1"/>
      </rPr>
      <t xml:space="preserve">IIIC </t>
    </r>
    <r>
      <rPr>
        <sz val="10"/>
        <rFont val="Noto Sans CJK SC"/>
        <family val="2"/>
      </rPr>
      <t xml:space="preserve">期とし、骨盤リンパ節のみの場合は </t>
    </r>
    <r>
      <rPr>
        <sz val="10"/>
        <rFont val="Arial"/>
        <family val="0"/>
        <charset val="1"/>
      </rPr>
      <t xml:space="preserve">IIIC1</t>
    </r>
    <r>
      <rPr>
        <sz val="10"/>
        <rFont val="Noto Sans CJK SC"/>
        <family val="2"/>
      </rPr>
      <t xml:space="preserve">、傍大動脈リンパ節の場合は </t>
    </r>
    <r>
      <rPr>
        <sz val="10"/>
        <rFont val="Arial"/>
        <family val="0"/>
        <charset val="1"/>
      </rPr>
      <t xml:space="preserve">IIIC2 </t>
    </r>
    <r>
      <rPr>
        <sz val="10"/>
        <rFont val="Noto Sans CJK SC"/>
        <family val="2"/>
      </rPr>
      <t xml:space="preserve">とし、画像所見による場合は </t>
    </r>
    <r>
      <rPr>
        <sz val="10"/>
        <rFont val="Arial"/>
        <family val="0"/>
        <charset val="1"/>
      </rPr>
      <t xml:space="preserve">r</t>
    </r>
    <r>
      <rPr>
        <sz val="10"/>
        <rFont val="Noto Sans CJK SC"/>
        <family val="2"/>
      </rPr>
      <t xml:space="preserve">、病理所見による場合は </t>
    </r>
    <r>
      <rPr>
        <sz val="10"/>
        <rFont val="Arial"/>
        <family val="0"/>
        <charset val="1"/>
      </rPr>
      <t xml:space="preserve">p </t>
    </r>
    <r>
      <rPr>
        <sz val="10"/>
        <rFont val="Noto Sans CJK SC"/>
        <family val="2"/>
      </rPr>
      <t xml:space="preserve">の付記を加える。</t>
    </r>
  </si>
  <si>
    <r>
      <rPr>
        <sz val="10"/>
        <rFont val="Noto Sans CJK SC"/>
        <family val="2"/>
      </rPr>
      <t xml:space="preserve">国際（</t>
    </r>
    <r>
      <rPr>
        <sz val="10"/>
        <rFont val="Arial"/>
        <family val="0"/>
        <charset val="1"/>
      </rPr>
      <t xml:space="preserve">FIGO </t>
    </r>
    <r>
      <rPr>
        <sz val="10"/>
        <rFont val="Noto Sans CJK SC"/>
        <family val="2"/>
      </rPr>
      <t xml:space="preserve">分類</t>
    </r>
    <r>
      <rPr>
        <sz val="10"/>
        <rFont val="Arial"/>
        <family val="0"/>
        <charset val="1"/>
      </rPr>
      <t xml:space="preserve">2018</t>
    </r>
    <r>
      <rPr>
        <sz val="10"/>
        <rFont val="Noto Sans CJK SC"/>
        <family val="2"/>
      </rPr>
      <t xml:space="preserve">）</t>
    </r>
  </si>
  <si>
    <t xml:space="preserve">SRC-762</t>
  </si>
  <si>
    <t xml:space="preserve">Bhatla N, Aoki D, Sharma DN, Sankaranarayanan R. Cancer of the cervix uteri: 2021 update. Int J Gynaecol Obstet. 2021;155(Suppl 1):28-44.</t>
  </si>
  <si>
    <t xml:space="preserve">10.1002/ijgo.13865</t>
  </si>
  <si>
    <t xml:space="preserve">34669203</t>
  </si>
  <si>
    <r>
      <rPr>
        <sz val="10"/>
        <rFont val="Noto Sans CJK SC"/>
        <family val="2"/>
      </rPr>
      <t xml:space="preserve">本カードは</t>
    </r>
    <r>
      <rPr>
        <sz val="10"/>
        <rFont val="Arial"/>
        <family val="0"/>
        <charset val="1"/>
      </rPr>
      <t xml:space="preserve">2018</t>
    </r>
    <r>
      <rPr>
        <sz val="10"/>
        <rFont val="Noto Sans CJK SC"/>
        <family val="2"/>
      </rPr>
      <t xml:space="preserve">年改訂の </t>
    </r>
    <r>
      <rPr>
        <sz val="10"/>
        <rFont val="Arial"/>
        <family val="0"/>
        <charset val="1"/>
      </rPr>
      <t xml:space="preserve">FIGO </t>
    </r>
    <r>
      <rPr>
        <sz val="10"/>
        <rFont val="Noto Sans CJK SC"/>
        <family val="2"/>
      </rPr>
      <t xml:space="preserve">分類に基づく。日本で用いられる日産婦の進行期分類との細部の対応は本調査では確認していない。</t>
    </r>
  </si>
  <si>
    <t xml:space="preserve">GY-018</t>
  </si>
  <si>
    <t xml:space="preserve">子宮頸癌の治療</t>
  </si>
  <si>
    <r>
      <rPr>
        <sz val="10"/>
        <rFont val="Noto Sans CJK SC"/>
        <family val="2"/>
      </rPr>
      <t xml:space="preserve">子宮頸癌の治療は主に手術または放射線治療であり、化学療法は補助的に用いられる。</t>
    </r>
    <r>
      <rPr>
        <sz val="10"/>
        <rFont val="Arial"/>
        <family val="0"/>
        <charset val="1"/>
      </rPr>
      <t xml:space="preserve">IB1</t>
    </r>
    <r>
      <rPr>
        <sz val="10"/>
        <rFont val="Noto Sans CJK SC"/>
        <family val="2"/>
      </rPr>
      <t xml:space="preserve">期、</t>
    </r>
    <r>
      <rPr>
        <sz val="10"/>
        <rFont val="Arial"/>
        <family val="0"/>
        <charset val="1"/>
      </rPr>
      <t xml:space="preserve">IB2</t>
    </r>
    <r>
      <rPr>
        <sz val="10"/>
        <rFont val="Noto Sans CJK SC"/>
        <family val="2"/>
      </rPr>
      <t xml:space="preserve">期、</t>
    </r>
    <r>
      <rPr>
        <sz val="10"/>
        <rFont val="Arial"/>
        <family val="0"/>
        <charset val="1"/>
      </rPr>
      <t xml:space="preserve">IIA1</t>
    </r>
    <r>
      <rPr>
        <sz val="10"/>
        <rFont val="Noto Sans CJK SC"/>
        <family val="2"/>
      </rPr>
      <t xml:space="preserve">期では手術が優先され、</t>
    </r>
    <r>
      <rPr>
        <sz val="10"/>
        <rFont val="Arial"/>
        <family val="0"/>
        <charset val="1"/>
      </rPr>
      <t xml:space="preserve">C </t>
    </r>
    <r>
      <rPr>
        <sz val="10"/>
        <rFont val="Noto Sans CJK SC"/>
        <family val="2"/>
      </rPr>
      <t xml:space="preserve">型の広汎子宮全摘術と骨盤リンパ節郭清が標準的な術式である。</t>
    </r>
    <r>
      <rPr>
        <sz val="10"/>
        <rFont val="Arial"/>
        <family val="0"/>
        <charset val="1"/>
      </rPr>
      <t xml:space="preserve">IB3</t>
    </r>
    <r>
      <rPr>
        <sz val="10"/>
        <rFont val="Noto Sans CJK SC"/>
        <family val="2"/>
      </rPr>
      <t xml:space="preserve">期から </t>
    </r>
    <r>
      <rPr>
        <sz val="10"/>
        <rFont val="Arial"/>
        <family val="0"/>
        <charset val="1"/>
      </rPr>
      <t xml:space="preserve">IIA2</t>
    </r>
    <r>
      <rPr>
        <sz val="10"/>
        <rFont val="Noto Sans CJK SC"/>
        <family val="2"/>
      </rPr>
      <t xml:space="preserve">期ではプラチナ製剤を基盤とする同時化学放射線療法（</t>
    </r>
    <r>
      <rPr>
        <sz val="10"/>
        <rFont val="Arial"/>
        <family val="0"/>
        <charset val="1"/>
      </rPr>
      <t xml:space="preserve">CCRT</t>
    </r>
    <r>
      <rPr>
        <sz val="10"/>
        <rFont val="Noto Sans CJK SC"/>
        <family val="2"/>
      </rPr>
      <t xml:space="preserve">）が優先される治療選択肢であり、局所進行癌においては </t>
    </r>
    <r>
      <rPr>
        <sz val="10"/>
        <rFont val="Arial"/>
        <family val="0"/>
        <charset val="1"/>
      </rPr>
      <t xml:space="preserve">CCRT </t>
    </r>
    <r>
      <rPr>
        <sz val="10"/>
        <rFont val="Noto Sans CJK SC"/>
        <family val="2"/>
      </rPr>
      <t xml:space="preserve">が標準治療である。</t>
    </r>
  </si>
  <si>
    <r>
      <rPr>
        <sz val="10"/>
        <rFont val="Noto Sans CJK SC"/>
        <family val="2"/>
      </rPr>
      <t xml:space="preserve">国際（</t>
    </r>
    <r>
      <rPr>
        <sz val="10"/>
        <rFont val="Arial"/>
        <family val="0"/>
        <charset val="1"/>
      </rPr>
      <t xml:space="preserve">FIGO </t>
    </r>
    <r>
      <rPr>
        <sz val="10"/>
        <rFont val="Noto Sans CJK SC"/>
        <family val="2"/>
      </rPr>
      <t xml:space="preserve">報告</t>
    </r>
    <r>
      <rPr>
        <sz val="10"/>
        <rFont val="Arial"/>
        <family val="0"/>
        <charset val="1"/>
      </rPr>
      <t xml:space="preserve">2021</t>
    </r>
    <r>
      <rPr>
        <sz val="10"/>
        <rFont val="Noto Sans CJK SC"/>
        <family val="2"/>
      </rPr>
      <t xml:space="preserve">年更新）</t>
    </r>
  </si>
  <si>
    <r>
      <rPr>
        <sz val="10"/>
        <rFont val="Noto Sans CJK SC"/>
        <family val="2"/>
      </rPr>
      <t xml:space="preserve">本カードは国際的な総説に基づく病期別の原則である。</t>
    </r>
    <r>
      <rPr>
        <sz val="10"/>
        <rFont val="Arial"/>
        <family val="0"/>
        <charset val="1"/>
      </rPr>
      <t xml:space="preserve">CCRT </t>
    </r>
    <r>
      <rPr>
        <sz val="10"/>
        <rFont val="Noto Sans CJK SC"/>
        <family val="2"/>
      </rPr>
      <t xml:space="preserve">に用いるシスプラチン等のプラチナ製剤の国内の承認・保険適用の状況は、本調査では添付文書等で個別に確認していない。日本では子宮頸癌治療ガイドラインに基づく個別の治療選択が行われる。</t>
    </r>
  </si>
  <si>
    <t xml:space="preserve">GY-019</t>
  </si>
  <si>
    <t xml:space="preserve">子宮内膜増殖症</t>
  </si>
  <si>
    <r>
      <rPr>
        <sz val="10"/>
        <rFont val="Noto Sans CJK SC"/>
        <family val="2"/>
      </rPr>
      <t xml:space="preserve">非異型の子宮内膜増殖症が子宮内膜癌へ進展する累積リスクは、診断後</t>
    </r>
    <r>
      <rPr>
        <sz val="10"/>
        <rFont val="Arial"/>
        <family val="0"/>
        <charset val="1"/>
      </rPr>
      <t xml:space="preserve">4</t>
    </r>
    <r>
      <rPr>
        <sz val="10"/>
        <rFont val="Noto Sans CJK SC"/>
        <family val="2"/>
      </rPr>
      <t xml:space="preserve">年で</t>
    </r>
    <r>
      <rPr>
        <sz val="10"/>
        <rFont val="Arial"/>
        <family val="0"/>
        <charset val="1"/>
      </rPr>
      <t xml:space="preserve">1.2%</t>
    </r>
    <r>
      <rPr>
        <sz val="10"/>
        <rFont val="Noto Sans CJK SC"/>
        <family val="2"/>
      </rPr>
      <t xml:space="preserve">、</t>
    </r>
    <r>
      <rPr>
        <sz val="10"/>
        <rFont val="Arial"/>
        <family val="0"/>
        <charset val="1"/>
      </rPr>
      <t xml:space="preserve">9</t>
    </r>
    <r>
      <rPr>
        <sz val="10"/>
        <rFont val="Noto Sans CJK SC"/>
        <family val="2"/>
      </rPr>
      <t xml:space="preserve">年で</t>
    </r>
    <r>
      <rPr>
        <sz val="10"/>
        <rFont val="Arial"/>
        <family val="0"/>
        <charset val="1"/>
      </rPr>
      <t xml:space="preserve">1.9%</t>
    </r>
    <r>
      <rPr>
        <sz val="10"/>
        <rFont val="Noto Sans CJK SC"/>
        <family val="2"/>
      </rPr>
      <t xml:space="preserve">、</t>
    </r>
    <r>
      <rPr>
        <sz val="10"/>
        <rFont val="Arial"/>
        <family val="0"/>
        <charset val="1"/>
      </rPr>
      <t xml:space="preserve">19</t>
    </r>
    <r>
      <rPr>
        <sz val="10"/>
        <rFont val="Noto Sans CJK SC"/>
        <family val="2"/>
      </rPr>
      <t xml:space="preserve">年で</t>
    </r>
    <r>
      <rPr>
        <sz val="10"/>
        <rFont val="Arial"/>
        <family val="0"/>
        <charset val="1"/>
      </rPr>
      <t xml:space="preserve">4.6%</t>
    </r>
    <r>
      <rPr>
        <sz val="10"/>
        <rFont val="Noto Sans CJK SC"/>
        <family val="2"/>
      </rPr>
      <t xml:space="preserve">であり、長期に追跡しても</t>
    </r>
    <r>
      <rPr>
        <sz val="10"/>
        <rFont val="Arial"/>
        <family val="0"/>
        <charset val="1"/>
      </rPr>
      <t xml:space="preserve">5%</t>
    </r>
    <r>
      <rPr>
        <sz val="10"/>
        <rFont val="Noto Sans CJK SC"/>
        <family val="2"/>
      </rPr>
      <t xml:space="preserve">未満にとどまる。</t>
    </r>
  </si>
  <si>
    <r>
      <rPr>
        <sz val="10"/>
        <rFont val="Noto Sans CJK SC"/>
        <family val="2"/>
      </rPr>
      <t xml:space="preserve">医学各論 Ⅷ</t>
    </r>
    <r>
      <rPr>
        <sz val="10"/>
        <rFont val="Arial"/>
        <family val="0"/>
        <charset val="1"/>
      </rPr>
      <t xml:space="preserve">-7-C-①</t>
    </r>
    <r>
      <rPr>
        <sz val="10"/>
        <rFont val="Noto Sans CJK SC"/>
        <family val="2"/>
      </rPr>
      <t xml:space="preserve">（子宮内膜増殖症、</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</si>
  <si>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TBL-01-00-661 (id: Jlvnmd4)</t>
    </r>
  </si>
  <si>
    <t xml:space="preserve">SRC-768</t>
  </si>
  <si>
    <t xml:space="preserve">Lacey JV Jr, Sherman ME, Rush BB, Ronnett BM, Ioffe OB, Duggan MA, Glass AG, Richesson DA, Chatterjee N, Langholz B. Absolute risk of endometrial carcinoma during 20-year follow-up among women with endometrial hyperplasia. J Clin Oncol. 2010;28(5):788-792.</t>
  </si>
  <si>
    <t xml:space="preserve">10.1200/JCO.2009.24.1315</t>
  </si>
  <si>
    <t xml:space="preserve">20065186</t>
  </si>
  <si>
    <r>
      <rPr>
        <sz val="10"/>
        <rFont val="Noto Sans CJK SC"/>
        <family val="2"/>
      </rPr>
      <t xml:space="preserve">リスクは子宮摘出・死亡等で打ち切られた女性を除き、少なくとも</t>
    </r>
    <r>
      <rPr>
        <sz val="10"/>
        <rFont val="Arial"/>
        <family val="0"/>
        <charset val="1"/>
      </rPr>
      <t xml:space="preserve">1</t>
    </r>
    <r>
      <rPr>
        <sz val="10"/>
        <rFont val="Noto Sans CJK SC"/>
        <family val="2"/>
      </rPr>
      <t xml:space="preserve">年以上経過観察できた集団での推定値である。単一の医療保険プランの集団であり、日本人集団への当てはめは未検証。</t>
    </r>
  </si>
  <si>
    <t xml:space="preserve">GY-020</t>
  </si>
  <si>
    <r>
      <rPr>
        <sz val="10"/>
        <rFont val="Noto Sans CJK SC"/>
        <family val="2"/>
      </rPr>
      <t xml:space="preserve">子宮内膜異型増殖症が子宮内膜癌へ進展する累積リスクは、診断後</t>
    </r>
    <r>
      <rPr>
        <sz val="10"/>
        <rFont val="Arial"/>
        <family val="0"/>
        <charset val="1"/>
      </rPr>
      <t xml:space="preserve">4</t>
    </r>
    <r>
      <rPr>
        <sz val="10"/>
        <rFont val="Noto Sans CJK SC"/>
        <family val="2"/>
      </rPr>
      <t xml:space="preserve">年で</t>
    </r>
    <r>
      <rPr>
        <sz val="10"/>
        <rFont val="Arial"/>
        <family val="0"/>
        <charset val="1"/>
      </rPr>
      <t xml:space="preserve">8.2%</t>
    </r>
    <r>
      <rPr>
        <sz val="10"/>
        <rFont val="Noto Sans CJK SC"/>
        <family val="2"/>
      </rPr>
      <t xml:space="preserve">、</t>
    </r>
    <r>
      <rPr>
        <sz val="10"/>
        <rFont val="Arial"/>
        <family val="0"/>
        <charset val="1"/>
      </rPr>
      <t xml:space="preserve">9</t>
    </r>
    <r>
      <rPr>
        <sz val="10"/>
        <rFont val="Noto Sans CJK SC"/>
        <family val="2"/>
      </rPr>
      <t xml:space="preserve">年で</t>
    </r>
    <r>
      <rPr>
        <sz val="10"/>
        <rFont val="Arial"/>
        <family val="0"/>
        <charset val="1"/>
      </rPr>
      <t xml:space="preserve">12.4%</t>
    </r>
    <r>
      <rPr>
        <sz val="10"/>
        <rFont val="Noto Sans CJK SC"/>
        <family val="2"/>
      </rPr>
      <t xml:space="preserve">、</t>
    </r>
    <r>
      <rPr>
        <sz val="10"/>
        <rFont val="Arial"/>
        <family val="0"/>
        <charset val="1"/>
      </rPr>
      <t xml:space="preserve">19</t>
    </r>
    <r>
      <rPr>
        <sz val="10"/>
        <rFont val="Noto Sans CJK SC"/>
        <family val="2"/>
      </rPr>
      <t xml:space="preserve">年で</t>
    </r>
    <r>
      <rPr>
        <sz val="10"/>
        <rFont val="Arial"/>
        <family val="0"/>
        <charset val="1"/>
      </rPr>
      <t xml:space="preserve">27.5%</t>
    </r>
    <r>
      <rPr>
        <sz val="10"/>
        <rFont val="Noto Sans CJK SC"/>
        <family val="2"/>
      </rPr>
      <t xml:space="preserve">に達し、非異型増殖症の進展リスクを大きく上回る。</t>
    </r>
  </si>
  <si>
    <r>
      <rPr>
        <sz val="10"/>
        <rFont val="Noto Sans CJK SC"/>
        <family val="2"/>
      </rPr>
      <t xml:space="preserve">医学各論 Ⅷ</t>
    </r>
    <r>
      <rPr>
        <sz val="10"/>
        <rFont val="Arial"/>
        <family val="0"/>
        <charset val="1"/>
      </rPr>
      <t xml:space="preserve">-7-C-⑤</t>
    </r>
    <r>
      <rPr>
        <sz val="10"/>
        <rFont val="Noto Sans CJK SC"/>
        <family val="2"/>
      </rPr>
      <t xml:space="preserve">（子宮内膜異型増殖症、</t>
    </r>
    <r>
      <rPr>
        <sz val="10"/>
        <rFont val="Arial"/>
        <family val="0"/>
        <charset val="1"/>
      </rPr>
      <t xml:space="preserve">b</t>
    </r>
    <r>
      <rPr>
        <sz val="10"/>
        <rFont val="Noto Sans CJK SC"/>
        <family val="2"/>
      </rPr>
      <t xml:space="preserve">）</t>
    </r>
  </si>
  <si>
    <r>
      <rPr>
        <sz val="10"/>
        <rFont val="Noto Sans CJK SC"/>
        <family val="2"/>
      </rPr>
      <t xml:space="preserve">異型増殖症の</t>
    </r>
    <r>
      <rPr>
        <sz val="10"/>
        <rFont val="Arial"/>
        <family val="0"/>
        <charset val="1"/>
      </rPr>
      <t xml:space="preserve">19</t>
    </r>
    <r>
      <rPr>
        <sz val="10"/>
        <rFont val="Noto Sans CJK SC"/>
        <family val="2"/>
      </rPr>
      <t xml:space="preserve">年時点の推定値は</t>
    </r>
    <r>
      <rPr>
        <sz val="10"/>
        <rFont val="Arial"/>
        <family val="0"/>
        <charset val="1"/>
      </rPr>
      <t xml:space="preserve">95%</t>
    </r>
    <r>
      <rPr>
        <sz val="10"/>
        <rFont val="Noto Sans CJK SC"/>
        <family val="2"/>
      </rPr>
      <t xml:space="preserve">信頼区間が</t>
    </r>
    <r>
      <rPr>
        <sz val="10"/>
        <rFont val="Arial"/>
        <family val="0"/>
        <charset val="1"/>
      </rPr>
      <t xml:space="preserve">8.6</t>
    </r>
    <r>
      <rPr>
        <sz val="10"/>
        <rFont val="Noto Sans CJK SC"/>
        <family val="2"/>
      </rPr>
      <t xml:space="preserve">〜</t>
    </r>
    <r>
      <rPr>
        <sz val="10"/>
        <rFont val="Arial"/>
        <family val="0"/>
        <charset val="1"/>
      </rPr>
      <t xml:space="preserve">42.5%</t>
    </r>
    <r>
      <rPr>
        <sz val="10"/>
        <rFont val="Noto Sans CJK SC"/>
        <family val="2"/>
      </rPr>
      <t xml:space="preserve">と幅が広い。診断時点で既に併存していた癌の頻度は本研究の対象ではなく、本カードには含めていない。</t>
    </r>
  </si>
  <si>
    <t xml:space="preserve">GY-021</t>
  </si>
  <si>
    <t xml:space="preserve">子宮体癌</t>
  </si>
  <si>
    <r>
      <rPr>
        <sz val="10"/>
        <rFont val="Noto Sans CJK SC"/>
        <family val="2"/>
      </rPr>
      <t xml:space="preserve">子宮体癌の</t>
    </r>
    <r>
      <rPr>
        <sz val="10"/>
        <rFont val="Arial"/>
        <family val="0"/>
        <charset val="1"/>
      </rPr>
      <t xml:space="preserve">FIGO 2023</t>
    </r>
    <r>
      <rPr>
        <sz val="10"/>
        <rFont val="Noto Sans CJK SC"/>
        <family val="2"/>
      </rPr>
      <t xml:space="preserve">病期では、</t>
    </r>
    <r>
      <rPr>
        <sz val="10"/>
        <rFont val="Arial"/>
        <family val="0"/>
        <charset val="1"/>
      </rPr>
      <t xml:space="preserve">I</t>
    </r>
    <r>
      <rPr>
        <sz val="10"/>
        <rFont val="Noto Sans CJK SC"/>
        <family val="2"/>
      </rPr>
      <t xml:space="preserve">期は子宮体部に限局する病変で、</t>
    </r>
    <r>
      <rPr>
        <sz val="10"/>
        <rFont val="Arial"/>
        <family val="0"/>
        <charset val="1"/>
      </rPr>
      <t xml:space="preserve">IA1</t>
    </r>
    <r>
      <rPr>
        <sz val="10"/>
        <rFont val="Noto Sans CJK SC"/>
        <family val="2"/>
      </rPr>
      <t xml:space="preserve">は非侵襲的組織型がポリープ内または内膜に限局するもの、</t>
    </r>
    <r>
      <rPr>
        <sz val="10"/>
        <rFont val="Arial"/>
        <family val="0"/>
        <charset val="1"/>
      </rPr>
      <t xml:space="preserve">IA2</t>
    </r>
    <r>
      <rPr>
        <sz val="10"/>
        <rFont val="Noto Sans CJK SC"/>
        <family val="2"/>
      </rPr>
      <t xml:space="preserve">は非侵襲的組織型で筋層浸潤が</t>
    </r>
    <r>
      <rPr>
        <sz val="10"/>
        <rFont val="Arial"/>
        <family val="0"/>
        <charset val="1"/>
      </rPr>
      <t xml:space="preserve">1/2</t>
    </r>
    <r>
      <rPr>
        <sz val="10"/>
        <rFont val="Noto Sans CJK SC"/>
        <family val="2"/>
      </rPr>
      <t xml:space="preserve">未満かつ脈管侵襲がないか局所的なもの、</t>
    </r>
    <r>
      <rPr>
        <sz val="10"/>
        <rFont val="Arial"/>
        <family val="0"/>
        <charset val="1"/>
      </rPr>
      <t xml:space="preserve">IA3</t>
    </r>
    <r>
      <rPr>
        <sz val="10"/>
        <rFont val="Noto Sans CJK SC"/>
        <family val="2"/>
      </rPr>
      <t xml:space="preserve">は低悪性度類内膜癌の子宮と卵巣の同時病変、</t>
    </r>
    <r>
      <rPr>
        <sz val="10"/>
        <rFont val="Arial"/>
        <family val="0"/>
        <charset val="1"/>
      </rPr>
      <t xml:space="preserve">IB</t>
    </r>
    <r>
      <rPr>
        <sz val="10"/>
        <rFont val="Noto Sans CJK SC"/>
        <family val="2"/>
      </rPr>
      <t xml:space="preserve">は筋層浸潤が</t>
    </r>
    <r>
      <rPr>
        <sz val="10"/>
        <rFont val="Arial"/>
        <family val="0"/>
        <charset val="1"/>
      </rPr>
      <t xml:space="preserve">1/2</t>
    </r>
    <r>
      <rPr>
        <sz val="10"/>
        <rFont val="Noto Sans CJK SC"/>
        <family val="2"/>
      </rPr>
      <t xml:space="preserve">以上、</t>
    </r>
    <r>
      <rPr>
        <sz val="10"/>
        <rFont val="Arial"/>
        <family val="0"/>
        <charset val="1"/>
      </rPr>
      <t xml:space="preserve">IC</t>
    </r>
    <r>
      <rPr>
        <sz val="10"/>
        <rFont val="Noto Sans CJK SC"/>
        <family val="2"/>
      </rPr>
      <t xml:space="preserve">は侵襲的組織型で筋層浸潤がないものとされる。</t>
    </r>
    <r>
      <rPr>
        <sz val="10"/>
        <rFont val="Arial"/>
        <family val="0"/>
        <charset val="1"/>
      </rPr>
      <t xml:space="preserve">II</t>
    </r>
    <r>
      <rPr>
        <sz val="10"/>
        <rFont val="Noto Sans CJK SC"/>
        <family val="2"/>
      </rPr>
      <t xml:space="preserve">期は</t>
    </r>
    <r>
      <rPr>
        <sz val="10"/>
        <rFont val="Arial"/>
        <family val="0"/>
        <charset val="1"/>
      </rPr>
      <t xml:space="preserve">IIA</t>
    </r>
    <r>
      <rPr>
        <sz val="10"/>
        <rFont val="Noto Sans CJK SC"/>
        <family val="2"/>
      </rPr>
      <t xml:space="preserve">が頸部間質浸潤、</t>
    </r>
    <r>
      <rPr>
        <sz val="10"/>
        <rFont val="Arial"/>
        <family val="0"/>
        <charset val="1"/>
      </rPr>
      <t xml:space="preserve">IIB</t>
    </r>
    <r>
      <rPr>
        <sz val="10"/>
        <rFont val="Noto Sans CJK SC"/>
        <family val="2"/>
      </rPr>
      <t xml:space="preserve">が多量の脈管侵襲、</t>
    </r>
    <r>
      <rPr>
        <sz val="10"/>
        <rFont val="Arial"/>
        <family val="0"/>
        <charset val="1"/>
      </rPr>
      <t xml:space="preserve">IIC</t>
    </r>
    <r>
      <rPr>
        <sz val="10"/>
        <rFont val="Noto Sans CJK SC"/>
        <family val="2"/>
      </rPr>
      <t xml:space="preserve">が侵襲的組織型で筋層浸潤を伴うもの、</t>
    </r>
    <r>
      <rPr>
        <sz val="10"/>
        <rFont val="Arial"/>
        <family val="0"/>
        <charset val="1"/>
      </rPr>
      <t xml:space="preserve">III</t>
    </r>
    <r>
      <rPr>
        <sz val="10"/>
        <rFont val="Noto Sans CJK SC"/>
        <family val="2"/>
      </rPr>
      <t xml:space="preserve">期は</t>
    </r>
    <r>
      <rPr>
        <sz val="10"/>
        <rFont val="Arial"/>
        <family val="0"/>
        <charset val="1"/>
      </rPr>
      <t xml:space="preserve">IIIA</t>
    </r>
    <r>
      <rPr>
        <sz val="10"/>
        <rFont val="Noto Sans CJK SC"/>
        <family val="2"/>
      </rPr>
      <t xml:space="preserve">が付属器・漿膜進展、</t>
    </r>
    <r>
      <rPr>
        <sz val="10"/>
        <rFont val="Arial"/>
        <family val="0"/>
        <charset val="1"/>
      </rPr>
      <t xml:space="preserve">IIIB</t>
    </r>
    <r>
      <rPr>
        <sz val="10"/>
        <rFont val="Noto Sans CJK SC"/>
        <family val="2"/>
      </rPr>
      <t xml:space="preserve">が腟・子宮傍組織・骨盤腹膜進展、</t>
    </r>
    <r>
      <rPr>
        <sz val="10"/>
        <rFont val="Arial"/>
        <family val="0"/>
        <charset val="1"/>
      </rPr>
      <t xml:space="preserve">IIIC</t>
    </r>
    <r>
      <rPr>
        <sz val="10"/>
        <rFont val="Noto Sans CJK SC"/>
        <family val="2"/>
      </rPr>
      <t xml:space="preserve">がリンパ節転移、</t>
    </r>
    <r>
      <rPr>
        <sz val="10"/>
        <rFont val="Arial"/>
        <family val="0"/>
        <charset val="1"/>
      </rPr>
      <t xml:space="preserve">IVA</t>
    </r>
    <r>
      <rPr>
        <sz val="10"/>
        <rFont val="Noto Sans CJK SC"/>
        <family val="2"/>
      </rPr>
      <t xml:space="preserve">期は膀胱・腸粘膜浸潤、</t>
    </r>
    <r>
      <rPr>
        <sz val="10"/>
        <rFont val="Arial"/>
        <family val="0"/>
        <charset val="1"/>
      </rPr>
      <t xml:space="preserve">IVB</t>
    </r>
    <r>
      <rPr>
        <sz val="10"/>
        <rFont val="Noto Sans CJK SC"/>
        <family val="2"/>
      </rPr>
      <t xml:space="preserve">期は骨盤外の腹膜転移、</t>
    </r>
    <r>
      <rPr>
        <sz val="10"/>
        <rFont val="Arial"/>
        <family val="0"/>
        <charset val="1"/>
      </rPr>
      <t xml:space="preserve">IVC</t>
    </r>
    <r>
      <rPr>
        <sz val="10"/>
        <rFont val="Noto Sans CJK SC"/>
        <family val="2"/>
      </rPr>
      <t xml:space="preserve">期は遠隔転移である。標準手術は単純子宮全摘と両側付属器切除で低侵襲アプローチによる実施が推奨され、センチネルリンパ節生検は系統的リンパ節郭清の代替として適切とされる。</t>
    </r>
  </si>
  <si>
    <r>
      <rPr>
        <sz val="10"/>
        <rFont val="Noto Sans CJK SC"/>
        <family val="2"/>
      </rPr>
      <t xml:space="preserve">国際（</t>
    </r>
    <r>
      <rPr>
        <sz val="10"/>
        <rFont val="Arial"/>
        <family val="0"/>
        <charset val="1"/>
      </rPr>
      <t xml:space="preserve">FIGO</t>
    </r>
    <r>
      <rPr>
        <sz val="10"/>
        <rFont val="Noto Sans CJK SC"/>
        <family val="2"/>
      </rPr>
      <t xml:space="preserve">分類）</t>
    </r>
  </si>
  <si>
    <r>
      <rPr>
        <sz val="10"/>
        <rFont val="Noto Sans CJK SC"/>
        <family val="2"/>
      </rPr>
      <t xml:space="preserve">医学各論 Ⅷ</t>
    </r>
    <r>
      <rPr>
        <sz val="10"/>
        <rFont val="Arial"/>
        <family val="0"/>
        <charset val="1"/>
      </rPr>
      <t xml:space="preserve">-7-C-②</t>
    </r>
    <r>
      <rPr>
        <sz val="10"/>
        <rFont val="Noto Sans CJK SC"/>
        <family val="2"/>
      </rPr>
      <t xml:space="preserve">（子宮体癌</t>
    </r>
    <r>
      <rPr>
        <sz val="10"/>
        <rFont val="Arial"/>
        <family val="0"/>
        <charset val="1"/>
      </rPr>
      <t xml:space="preserve">&lt;</t>
    </r>
    <r>
      <rPr>
        <sz val="10"/>
        <rFont val="Noto Sans CJK SC"/>
        <family val="2"/>
      </rPr>
      <t xml:space="preserve">子宮内膜癌</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</si>
  <si>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t xml:space="preserve">SRC-769</t>
  </si>
  <si>
    <t xml:space="preserve">Berek JS, Matias-Guiu X, Creutzberg C, Fotopoulou C, Gaffney D, Kehoe S, Lindemann K, Mutch D, Concin N; FIGO Women's Cancer Committee. FIGO staging of endometrial cancer: 2023. J Gynecol Oncol. 2023;34(5):e85.</t>
  </si>
  <si>
    <t xml:space="preserve">10.3802/jgo.2023.34.e85</t>
  </si>
  <si>
    <t xml:space="preserve">37593813</t>
  </si>
  <si>
    <r>
      <rPr>
        <sz val="10"/>
        <rFont val="Noto Sans CJK SC"/>
        <family val="2"/>
      </rPr>
      <t xml:space="preserve">病期の細分類と手術に関する記述は、論文の病期分類表とその脚注から読み取り。本文は</t>
    </r>
    <r>
      <rPr>
        <sz val="10"/>
        <rFont val="Arial"/>
        <family val="0"/>
        <charset val="1"/>
      </rPr>
      <t xml:space="preserve">J Gynecol Oncol</t>
    </r>
    <r>
      <rPr>
        <sz val="10"/>
        <rFont val="Noto Sans CJK SC"/>
        <family val="2"/>
      </rPr>
      <t xml:space="preserve">版で確認し、同内容は</t>
    </r>
    <r>
      <rPr>
        <sz val="10"/>
        <rFont val="Arial"/>
        <family val="0"/>
        <charset val="1"/>
      </rPr>
      <t xml:space="preserve">Int J Gynaecol Obstet</t>
    </r>
    <r>
      <rPr>
        <sz val="10"/>
        <rFont val="Noto Sans CJK SC"/>
        <family val="2"/>
      </rPr>
      <t xml:space="preserve">版（</t>
    </r>
    <r>
      <rPr>
        <sz val="10"/>
        <rFont val="Arial"/>
        <family val="0"/>
        <charset val="1"/>
      </rPr>
      <t xml:space="preserve">DOI 10.1002/ijgo.14923</t>
    </r>
    <r>
      <rPr>
        <sz val="10"/>
        <rFont val="Noto Sans CJK SC"/>
        <family val="2"/>
      </rPr>
      <t xml:space="preserve">）にも併載されているが、本カードの識別子は</t>
    </r>
    <r>
      <rPr>
        <sz val="10"/>
        <rFont val="Arial"/>
        <family val="0"/>
        <charset val="1"/>
      </rPr>
      <t xml:space="preserve">J Gynecol Oncol</t>
    </r>
    <r>
      <rPr>
        <sz val="10"/>
        <rFont val="Noto Sans CJK SC"/>
        <family val="2"/>
      </rPr>
      <t xml:space="preserve">版にそろえた。</t>
    </r>
  </si>
  <si>
    <t xml:space="preserve">GY-022</t>
  </si>
  <si>
    <r>
      <rPr>
        <sz val="10"/>
        <rFont val="Noto Sans CJK SC"/>
        <family val="2"/>
      </rPr>
      <t xml:space="preserve">子宮体癌の</t>
    </r>
    <r>
      <rPr>
        <sz val="10"/>
        <rFont val="Arial"/>
        <family val="0"/>
        <charset val="1"/>
      </rPr>
      <t xml:space="preserve">FIGO 2023</t>
    </r>
    <r>
      <rPr>
        <sz val="10"/>
        <rFont val="Noto Sans CJK SC"/>
        <family val="2"/>
      </rPr>
      <t xml:space="preserve">病期では、</t>
    </r>
    <r>
      <rPr>
        <sz val="10"/>
        <rFont val="Arial"/>
        <family val="0"/>
        <charset val="1"/>
      </rPr>
      <t xml:space="preserve">POLE</t>
    </r>
    <r>
      <rPr>
        <sz val="10"/>
        <rFont val="Noto Sans CJK SC"/>
        <family val="2"/>
      </rPr>
      <t xml:space="preserve">変異型、ミスマッチ修復欠損型、非特異的分子プロファイル型、</t>
    </r>
    <r>
      <rPr>
        <sz val="10"/>
        <rFont val="Arial"/>
        <family val="0"/>
        <charset val="1"/>
      </rPr>
      <t xml:space="preserve">p53</t>
    </r>
    <r>
      <rPr>
        <sz val="10"/>
        <rFont val="Noto Sans CJK SC"/>
        <family val="2"/>
      </rPr>
      <t xml:space="preserve">異常型からなる分子分類を全症例で実施することが推奨され、分子型が判明している場合は病期に修飾子</t>
    </r>
    <r>
      <rPr>
        <sz val="10"/>
        <rFont val="Arial"/>
        <family val="0"/>
        <charset val="1"/>
      </rPr>
      <t xml:space="preserve">m</t>
    </r>
    <r>
      <rPr>
        <sz val="10"/>
        <rFont val="Noto Sans CJK SC"/>
        <family val="2"/>
      </rPr>
      <t xml:space="preserve">を付して記録する（</t>
    </r>
    <r>
      <rPr>
        <sz val="10"/>
        <rFont val="Arial"/>
        <family val="0"/>
        <charset val="1"/>
      </rPr>
      <t xml:space="preserve">IAmPOLEmut</t>
    </r>
    <r>
      <rPr>
        <sz val="10"/>
        <rFont val="Noto Sans CJK SC"/>
        <family val="2"/>
      </rPr>
      <t xml:space="preserve">、</t>
    </r>
    <r>
      <rPr>
        <sz val="10"/>
        <rFont val="Arial"/>
        <family val="0"/>
        <charset val="1"/>
      </rPr>
      <t xml:space="preserve">IICmp53abn</t>
    </r>
    <r>
      <rPr>
        <sz val="10"/>
        <rFont val="Noto Sans CJK SC"/>
        <family val="2"/>
      </rPr>
      <t xml:space="preserve">など）。早期病期の</t>
    </r>
    <r>
      <rPr>
        <sz val="10"/>
        <rFont val="Arial"/>
        <family val="0"/>
        <charset val="1"/>
      </rPr>
      <t xml:space="preserve">POLE</t>
    </r>
    <r>
      <rPr>
        <sz val="10"/>
        <rFont val="Noto Sans CJK SC"/>
        <family val="2"/>
      </rPr>
      <t xml:space="preserve">変異型は予後良好、</t>
    </r>
    <r>
      <rPr>
        <sz val="10"/>
        <rFont val="Arial"/>
        <family val="0"/>
        <charset val="1"/>
      </rPr>
      <t xml:space="preserve">p53</t>
    </r>
    <r>
      <rPr>
        <sz val="10"/>
        <rFont val="Noto Sans CJK SC"/>
        <family val="2"/>
      </rPr>
      <t xml:space="preserve">異常型は予後不良であり、分子型が病期そのものに組み込まれている。</t>
    </r>
  </si>
  <si>
    <t xml:space="preserve">分子分類の区分と修飾子の付け方は、論文の病期分類表から読み取り。各分子型の定量的な予後データは本論文の主対象ではなく、本カードには含めていない。</t>
  </si>
  <si>
    <t xml:space="preserve">GY-023</t>
  </si>
  <si>
    <r>
      <rPr>
        <sz val="10"/>
        <rFont val="Noto Sans CJK SC"/>
        <family val="2"/>
      </rPr>
      <t xml:space="preserve">プラチナ製剤を含む治療後に進行した進行子宮内膜癌では、レンバチニブとペムブロリズマブの併用は医師選択の化学療法（ドキソルビシンまたはパクリタキセル）より優れ、全症例の無増悪生存期間中央値が</t>
    </r>
    <r>
      <rPr>
        <sz val="10"/>
        <rFont val="Arial"/>
        <family val="0"/>
        <charset val="1"/>
      </rPr>
      <t xml:space="preserve">7.2</t>
    </r>
    <r>
      <rPr>
        <sz val="10"/>
        <rFont val="Noto Sans CJK SC"/>
        <family val="2"/>
      </rPr>
      <t xml:space="preserve">か月対</t>
    </r>
    <r>
      <rPr>
        <sz val="10"/>
        <rFont val="Arial"/>
        <family val="0"/>
        <charset val="1"/>
      </rPr>
      <t xml:space="preserve">3.8</t>
    </r>
    <r>
      <rPr>
        <sz val="10"/>
        <rFont val="Noto Sans CJK SC"/>
        <family val="2"/>
      </rPr>
      <t xml:space="preserve">か月（ハザード比</t>
    </r>
    <r>
      <rPr>
        <sz val="10"/>
        <rFont val="Arial"/>
        <family val="0"/>
        <charset val="1"/>
      </rPr>
      <t xml:space="preserve">0.56</t>
    </r>
    <r>
      <rPr>
        <sz val="10"/>
        <rFont val="Noto Sans CJK SC"/>
        <family val="2"/>
      </rPr>
      <t xml:space="preserve">）、全生存期間中央値が</t>
    </r>
    <r>
      <rPr>
        <sz val="10"/>
        <rFont val="Arial"/>
        <family val="0"/>
        <charset val="1"/>
      </rPr>
      <t xml:space="preserve">18.3</t>
    </r>
    <r>
      <rPr>
        <sz val="10"/>
        <rFont val="Noto Sans CJK SC"/>
        <family val="2"/>
      </rPr>
      <t xml:space="preserve">か月対</t>
    </r>
    <r>
      <rPr>
        <sz val="10"/>
        <rFont val="Arial"/>
        <family val="0"/>
        <charset val="1"/>
      </rPr>
      <t xml:space="preserve">11.4</t>
    </r>
    <r>
      <rPr>
        <sz val="10"/>
        <rFont val="Noto Sans CJK SC"/>
        <family val="2"/>
      </rPr>
      <t xml:space="preserve">か月（ハザード比</t>
    </r>
    <r>
      <rPr>
        <sz val="10"/>
        <rFont val="Arial"/>
        <family val="0"/>
        <charset val="1"/>
      </rPr>
      <t xml:space="preserve">0.62</t>
    </r>
    <r>
      <rPr>
        <sz val="10"/>
        <rFont val="Noto Sans CJK SC"/>
        <family val="2"/>
      </rPr>
      <t xml:space="preserve">）だった。グレード</t>
    </r>
    <r>
      <rPr>
        <sz val="10"/>
        <rFont val="Arial"/>
        <family val="0"/>
        <charset val="1"/>
      </rPr>
      <t xml:space="preserve">3</t>
    </r>
    <r>
      <rPr>
        <sz val="10"/>
        <rFont val="Noto Sans CJK SC"/>
        <family val="2"/>
      </rPr>
      <t xml:space="preserve">以上の有害事象は併用群</t>
    </r>
    <r>
      <rPr>
        <sz val="10"/>
        <rFont val="Arial"/>
        <family val="0"/>
        <charset val="1"/>
      </rPr>
      <t xml:space="preserve">88.9%</t>
    </r>
    <r>
      <rPr>
        <sz val="10"/>
        <rFont val="Noto Sans CJK SC"/>
        <family val="2"/>
      </rPr>
      <t xml:space="preserve">、化学療法群</t>
    </r>
    <r>
      <rPr>
        <sz val="10"/>
        <rFont val="Arial"/>
        <family val="0"/>
        <charset val="1"/>
      </rPr>
      <t xml:space="preserve">72.7%</t>
    </r>
    <r>
      <rPr>
        <sz val="10"/>
        <rFont val="Noto Sans CJK SC"/>
        <family val="2"/>
      </rPr>
      <t xml:space="preserve">に生じた。</t>
    </r>
  </si>
  <si>
    <t xml:space="preserve">SRC-770</t>
  </si>
  <si>
    <t xml:space="preserve">Makker V, Colombo N, Casado Herráez A, Santin AD, Colomba E, Miller DS, et al.; Study 309–KEYNOTE-775 Investigators. Lenvatinib plus pembrolizumab for advanced endometrial cancer. N Engl J Med. 2022;386(5):437-448.</t>
  </si>
  <si>
    <t xml:space="preserve">10.1056/NEJMoa2108330</t>
  </si>
  <si>
    <t xml:space="preserve">35045221</t>
  </si>
  <si>
    <t xml:space="preserve">レンバチニブとペムブロリズマブの併用療法の子宮内膜癌に対する国内の承認・保険適用の状況は、今回は確認していない（未確認）。</t>
  </si>
  <si>
    <t xml:space="preserve">GY-024</t>
  </si>
  <si>
    <r>
      <rPr>
        <sz val="10"/>
        <rFont val="Noto Sans CJK SC"/>
        <family val="2"/>
      </rPr>
      <t xml:space="preserve">世界</t>
    </r>
    <r>
      <rPr>
        <sz val="10"/>
        <rFont val="Arial"/>
        <family val="0"/>
        <charset val="1"/>
      </rPr>
      <t xml:space="preserve">43</t>
    </r>
    <r>
      <rPr>
        <sz val="10"/>
        <rFont val="Noto Sans CJK SC"/>
        <family val="2"/>
      </rPr>
      <t xml:space="preserve">集団のがん登録データ（</t>
    </r>
    <r>
      <rPr>
        <sz val="10"/>
        <rFont val="Arial"/>
        <family val="0"/>
        <charset val="1"/>
      </rPr>
      <t xml:space="preserve">1978</t>
    </r>
    <r>
      <rPr>
        <sz val="10"/>
        <rFont val="Noto Sans CJK SC"/>
        <family val="2"/>
      </rPr>
      <t xml:space="preserve">〜</t>
    </r>
    <r>
      <rPr>
        <sz val="10"/>
        <rFont val="Arial"/>
        <family val="0"/>
        <charset val="1"/>
      </rPr>
      <t xml:space="preserve">2013</t>
    </r>
    <r>
      <rPr>
        <sz val="10"/>
        <rFont val="Noto Sans CJK SC"/>
        <family val="2"/>
      </rPr>
      <t xml:space="preserve">年）では、子宮内膜癌の罹患率は</t>
    </r>
    <r>
      <rPr>
        <sz val="10"/>
        <rFont val="Arial"/>
        <family val="0"/>
        <charset val="1"/>
      </rPr>
      <t xml:space="preserve">26</t>
    </r>
    <r>
      <rPr>
        <sz val="10"/>
        <rFont val="Noto Sans CJK SC"/>
        <family val="2"/>
      </rPr>
      <t xml:space="preserve">集団で上昇し、最も高かったのは北米と東欧・北欧で、米国白人女性とスロバキアでは</t>
    </r>
    <r>
      <rPr>
        <sz val="10"/>
        <rFont val="Arial"/>
        <family val="0"/>
        <charset val="1"/>
      </rPr>
      <t xml:space="preserve">10</t>
    </r>
    <r>
      <rPr>
        <sz val="10"/>
        <rFont val="Noto Sans CJK SC"/>
        <family val="2"/>
      </rPr>
      <t xml:space="preserve">万人あたり約</t>
    </r>
    <r>
      <rPr>
        <sz val="10"/>
        <rFont val="Arial"/>
        <family val="0"/>
        <charset val="1"/>
      </rPr>
      <t xml:space="preserve">19</t>
    </r>
    <r>
      <rPr>
        <sz val="10"/>
        <rFont val="Noto Sans CJK SC"/>
        <family val="2"/>
      </rPr>
      <t xml:space="preserve">に達した。</t>
    </r>
    <r>
      <rPr>
        <sz val="10"/>
        <rFont val="Arial"/>
        <family val="0"/>
        <charset val="1"/>
      </rPr>
      <t xml:space="preserve">50</t>
    </r>
    <r>
      <rPr>
        <sz val="10"/>
        <rFont val="Noto Sans CJK SC"/>
        <family val="2"/>
      </rPr>
      <t xml:space="preserve">歳以上の罹患率は</t>
    </r>
    <r>
      <rPr>
        <sz val="10"/>
        <rFont val="Arial"/>
        <family val="0"/>
        <charset val="1"/>
      </rPr>
      <t xml:space="preserve">50</t>
    </r>
    <r>
      <rPr>
        <sz val="10"/>
        <rFont val="Noto Sans CJK SC"/>
        <family val="2"/>
      </rPr>
      <t xml:space="preserve">歳未満の</t>
    </r>
    <r>
      <rPr>
        <sz val="10"/>
        <rFont val="Arial"/>
        <family val="0"/>
        <charset val="1"/>
      </rPr>
      <t xml:space="preserve">4</t>
    </r>
    <r>
      <rPr>
        <sz val="10"/>
        <rFont val="Noto Sans CJK SC"/>
        <family val="2"/>
      </rPr>
      <t xml:space="preserve">〜</t>
    </r>
    <r>
      <rPr>
        <sz val="10"/>
        <rFont val="Arial"/>
        <family val="0"/>
        <charset val="1"/>
      </rPr>
      <t xml:space="preserve">20</t>
    </r>
    <r>
      <rPr>
        <sz val="10"/>
        <rFont val="Noto Sans CJK SC"/>
        <family val="2"/>
      </rPr>
      <t xml:space="preserve">倍であり、罹患率には国・地域間で約</t>
    </r>
    <r>
      <rPr>
        <sz val="10"/>
        <rFont val="Arial"/>
        <family val="0"/>
        <charset val="1"/>
      </rPr>
      <t xml:space="preserve">10</t>
    </r>
    <r>
      <rPr>
        <sz val="10"/>
        <rFont val="Noto Sans CJK SC"/>
        <family val="2"/>
      </rPr>
      <t xml:space="preserve">倍の開きがあった。</t>
    </r>
  </si>
  <si>
    <r>
      <rPr>
        <sz val="10"/>
        <rFont val="Noto Sans CJK SC"/>
        <family val="2"/>
      </rPr>
      <t xml:space="preserve">国際（</t>
    </r>
    <r>
      <rPr>
        <sz val="10"/>
        <rFont val="Arial"/>
        <family val="0"/>
        <charset val="1"/>
      </rPr>
      <t xml:space="preserve">42</t>
    </r>
    <r>
      <rPr>
        <sz val="10"/>
        <rFont val="Noto Sans CJK SC"/>
        <family val="2"/>
      </rPr>
      <t xml:space="preserve">か国・</t>
    </r>
    <r>
      <rPr>
        <sz val="10"/>
        <rFont val="Arial"/>
        <family val="0"/>
        <charset val="1"/>
      </rPr>
      <t xml:space="preserve">43</t>
    </r>
    <r>
      <rPr>
        <sz val="10"/>
        <rFont val="Noto Sans CJK SC"/>
        <family val="2"/>
      </rPr>
      <t xml:space="preserve">集団）</t>
    </r>
  </si>
  <si>
    <t xml:space="preserve">SRC-771</t>
  </si>
  <si>
    <t xml:space="preserve">Lortet-Tieulent J, Ferlay J, Bray F, Jemal A. International patterns and trends in endometrial cancer incidence, 1978–2013. J Natl Cancer Inst. 2018;110(4):354-361.</t>
  </si>
  <si>
    <t xml:space="preserve">10.1093/jnci/djx214</t>
  </si>
  <si>
    <t xml:space="preserve">29045681</t>
  </si>
  <si>
    <r>
      <rPr>
        <sz val="10"/>
        <rFont val="Noto Sans CJK SC"/>
        <family val="2"/>
      </rPr>
      <t xml:space="preserve">本論文のライセンス表示は確認できなかったため </t>
    </r>
    <r>
      <rPr>
        <sz val="10"/>
        <rFont val="Arial"/>
        <family val="0"/>
        <charset val="1"/>
      </rPr>
      <t xml:space="preserve">source_class </t>
    </r>
    <r>
      <rPr>
        <sz val="10"/>
        <rFont val="Noto Sans CJK SC"/>
        <family val="2"/>
      </rPr>
      <t xml:space="preserve">は </t>
    </r>
    <r>
      <rPr>
        <sz val="10"/>
        <rFont val="Arial"/>
        <family val="0"/>
        <charset val="1"/>
      </rPr>
      <t xml:space="preserve">UNKNOWN </t>
    </r>
    <r>
      <rPr>
        <sz val="10"/>
        <rFont val="Noto Sans CJK SC"/>
        <family val="2"/>
      </rPr>
      <t xml:space="preserve">とした。肥満などの危険因子に関する定量データは本論文では確認していないため、主張には含めていない。</t>
    </r>
  </si>
  <si>
    <t xml:space="preserve">GY-025</t>
  </si>
  <si>
    <t xml:space="preserve">子宮筋腫</t>
  </si>
  <si>
    <t xml:space="preserve">子宮筋腫の代表的な症状は過多月経による鉄欠乏性貧血と、腫瘤の圧迫による頻尿・夜間頻尿などの下部尿路症状であり、診断の第一歩は超音波検査で、子宮の腫大や筋腫の部位・大きさを評価する。</t>
  </si>
  <si>
    <r>
      <rPr>
        <sz val="10"/>
        <rFont val="Noto Sans CJK SC"/>
        <family val="2"/>
      </rPr>
      <t xml:space="preserve">医学各論 Ⅷ</t>
    </r>
    <r>
      <rPr>
        <sz val="10"/>
        <rFont val="Arial"/>
        <family val="0"/>
        <charset val="1"/>
      </rPr>
      <t xml:space="preserve">-7-C-③</t>
    </r>
    <r>
      <rPr>
        <sz val="10"/>
        <rFont val="Noto Sans CJK SC"/>
        <family val="2"/>
      </rPr>
      <t xml:space="preserve">（子宮筋腫、</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</si>
  <si>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TBL-01-00-357 (id: JlvnmBA)</t>
    </r>
  </si>
  <si>
    <t xml:space="preserve">SRC-772</t>
  </si>
  <si>
    <t xml:space="preserve">Stewart EA. Clinical practice. Uterine fibroids. N Engl J Med. 2015;372(17):1646-1655.</t>
  </si>
  <si>
    <t xml:space="preserve">10.1056/NEJMcp1411029</t>
  </si>
  <si>
    <t xml:space="preserve">25901428</t>
  </si>
  <si>
    <r>
      <rPr>
        <sz val="10"/>
        <rFont val="Arial"/>
        <family val="0"/>
        <charset val="1"/>
      </rPr>
      <t xml:space="preserve">50</t>
    </r>
    <r>
      <rPr>
        <sz val="10"/>
        <rFont val="Noto Sans CJK SC"/>
        <family val="2"/>
      </rPr>
      <t xml:space="preserve">歳までの有病割合（黒人女性で</t>
    </r>
    <r>
      <rPr>
        <sz val="10"/>
        <rFont val="Arial"/>
        <family val="0"/>
        <charset val="1"/>
      </rPr>
      <t xml:space="preserve">80%</t>
    </r>
    <r>
      <rPr>
        <sz val="10"/>
        <rFont val="Noto Sans CJK SC"/>
        <family val="2"/>
      </rPr>
      <t xml:space="preserve">超、白人女性で約</t>
    </r>
    <r>
      <rPr>
        <sz val="10"/>
        <rFont val="Arial"/>
        <family val="0"/>
        <charset val="1"/>
      </rPr>
      <t xml:space="preserve">70%</t>
    </r>
    <r>
      <rPr>
        <sz val="10"/>
        <rFont val="Noto Sans CJK SC"/>
        <family val="2"/>
      </rPr>
      <t xml:space="preserve">）は著者の所属機関の広報資料に示された数値で、原著本文で直接確認できなかったため主張には含めていない。</t>
    </r>
  </si>
  <si>
    <t xml:space="preserve">GY-026</t>
  </si>
  <si>
    <r>
      <rPr>
        <sz val="10"/>
        <rFont val="Noto Sans CJK SC"/>
        <family val="2"/>
      </rPr>
      <t xml:space="preserve">過多月経を伴う子宮筋腫に対するレルゴリクス配合療法（レルゴリクス</t>
    </r>
    <r>
      <rPr>
        <sz val="10"/>
        <rFont val="Arial"/>
        <family val="0"/>
        <charset val="1"/>
      </rPr>
      <t xml:space="preserve">40mg</t>
    </r>
    <r>
      <rPr>
        <sz val="10"/>
        <rFont val="Noto Sans CJK SC"/>
        <family val="2"/>
      </rPr>
      <t xml:space="preserve">、エストラジオール</t>
    </r>
    <r>
      <rPr>
        <sz val="10"/>
        <rFont val="Arial"/>
        <family val="0"/>
        <charset val="1"/>
      </rPr>
      <t xml:space="preserve">1mg</t>
    </r>
    <r>
      <rPr>
        <sz val="10"/>
        <rFont val="Noto Sans CJK SC"/>
        <family val="2"/>
      </rPr>
      <t xml:space="preserve">、酢酸ノルエチンドロン</t>
    </r>
    <r>
      <rPr>
        <sz val="10"/>
        <rFont val="Arial"/>
        <family val="0"/>
        <charset val="1"/>
      </rPr>
      <t xml:space="preserve">0.5mg</t>
    </r>
    <r>
      <rPr>
        <sz val="10"/>
        <rFont val="Noto Sans CJK SC"/>
        <family val="2"/>
      </rPr>
      <t xml:space="preserve">の</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回投与）は、</t>
    </r>
    <r>
      <rPr>
        <sz val="10"/>
        <rFont val="Arial"/>
        <family val="0"/>
        <charset val="1"/>
      </rPr>
      <t xml:space="preserve">2</t>
    </r>
    <r>
      <rPr>
        <sz val="10"/>
        <rFont val="Noto Sans CJK SC"/>
        <family val="2"/>
      </rPr>
      <t xml:space="preserve">つの第</t>
    </r>
    <r>
      <rPr>
        <sz val="10"/>
        <rFont val="Arial"/>
        <family val="0"/>
        <charset val="1"/>
      </rPr>
      <t xml:space="preserve">III</t>
    </r>
    <r>
      <rPr>
        <sz val="10"/>
        <rFont val="Noto Sans CJK SC"/>
        <family val="2"/>
      </rPr>
      <t xml:space="preserve">相試験（</t>
    </r>
    <r>
      <rPr>
        <sz val="10"/>
        <rFont val="Arial"/>
        <family val="0"/>
        <charset val="1"/>
      </rPr>
      <t xml:space="preserve">LIBERTY 1</t>
    </r>
    <r>
      <rPr>
        <sz val="10"/>
        <rFont val="Noto Sans CJK SC"/>
        <family val="2"/>
      </rPr>
      <t xml:space="preserve">・</t>
    </r>
    <r>
      <rPr>
        <sz val="10"/>
        <rFont val="Arial"/>
        <family val="0"/>
        <charset val="1"/>
      </rPr>
      <t xml:space="preserve">2</t>
    </r>
    <r>
      <rPr>
        <sz val="10"/>
        <rFont val="Noto Sans CJK SC"/>
        <family val="2"/>
      </rPr>
      <t xml:space="preserve">）で奏効率（月経血量</t>
    </r>
    <r>
      <rPr>
        <sz val="10"/>
        <rFont val="Arial"/>
        <family val="0"/>
        <charset val="1"/>
      </rPr>
      <t xml:space="preserve">80mL</t>
    </r>
    <r>
      <rPr>
        <sz val="10"/>
        <rFont val="Noto Sans CJK SC"/>
        <family val="2"/>
      </rPr>
      <t xml:space="preserve">未満かつベースラインから</t>
    </r>
    <r>
      <rPr>
        <sz val="10"/>
        <rFont val="Arial"/>
        <family val="0"/>
        <charset val="1"/>
      </rPr>
      <t xml:space="preserve">50%</t>
    </r>
    <r>
      <rPr>
        <sz val="10"/>
        <rFont val="Noto Sans CJK SC"/>
        <family val="2"/>
      </rPr>
      <t xml:space="preserve">以上の減少）が</t>
    </r>
    <r>
      <rPr>
        <sz val="10"/>
        <rFont val="Arial"/>
        <family val="0"/>
        <charset val="1"/>
      </rPr>
      <t xml:space="preserve">73%</t>
    </r>
    <r>
      <rPr>
        <sz val="10"/>
        <rFont val="Noto Sans CJK SC"/>
        <family val="2"/>
      </rPr>
      <t xml:space="preserve">と</t>
    </r>
    <r>
      <rPr>
        <sz val="10"/>
        <rFont val="Arial"/>
        <family val="0"/>
        <charset val="1"/>
      </rPr>
      <t xml:space="preserve">71%</t>
    </r>
    <r>
      <rPr>
        <sz val="10"/>
        <rFont val="Noto Sans CJK SC"/>
        <family val="2"/>
      </rPr>
      <t xml:space="preserve">であり、プラセボの</t>
    </r>
    <r>
      <rPr>
        <sz val="10"/>
        <rFont val="Arial"/>
        <family val="0"/>
        <charset val="1"/>
      </rPr>
      <t xml:space="preserve">19%</t>
    </r>
    <r>
      <rPr>
        <sz val="10"/>
        <rFont val="Noto Sans CJK SC"/>
        <family val="2"/>
      </rPr>
      <t xml:space="preserve">と</t>
    </r>
    <r>
      <rPr>
        <sz val="10"/>
        <rFont val="Arial"/>
        <family val="0"/>
        <charset val="1"/>
      </rPr>
      <t xml:space="preserve">15%</t>
    </r>
    <r>
      <rPr>
        <sz val="10"/>
        <rFont val="Noto Sans CJK SC"/>
        <family val="2"/>
      </rPr>
      <t xml:space="preserve">を大きく上回った。配合療法では骨密度がプラセボと同程度に保たれたが、レルゴリクス単独療法では骨密度が低下した。</t>
    </r>
  </si>
  <si>
    <t xml:space="preserve">SRC-773</t>
  </si>
  <si>
    <t xml:space="preserve">Al-Hendy A, Lukes AS, Poindexter AN 3rd, Venturella R, Villarroel C, Critchley HOD, Li Y, McKain L, Arjona Ferreira JC, Langenberg AGM, Wagman RB, Stewart EA. Treatment of uterine fibroid symptoms with relugolix combination therapy. N Engl J Med. 2021;384(7):630-642.</t>
  </si>
  <si>
    <t xml:space="preserve">10.1056/NEJMoa2008283</t>
  </si>
  <si>
    <t xml:space="preserve">33596357</t>
  </si>
  <si>
    <t xml:space="preserve">本配合剤（レルゴリクス・エストラジオール・酢酸ノルエチンドロン配合剤）の国内の承認・保険適用の状況は未確認である。国内で子宮筋腫に用いられるレルゴリクス単剤とは別の製剤であり、同一視していない。</t>
  </si>
  <si>
    <t xml:space="preserve">GY-027</t>
  </si>
  <si>
    <r>
      <rPr>
        <sz val="10"/>
        <rFont val="Noto Sans CJK SC"/>
        <family val="2"/>
      </rPr>
      <t xml:space="preserve">症候性子宮筋腫があり子宮全摘を希望しない女性を対象とした</t>
    </r>
    <r>
      <rPr>
        <sz val="10"/>
        <rFont val="Arial"/>
        <family val="0"/>
        <charset val="1"/>
      </rPr>
      <t xml:space="preserve">FEMME</t>
    </r>
    <r>
      <rPr>
        <sz val="10"/>
        <rFont val="Noto Sans CJK SC"/>
        <family val="2"/>
      </rPr>
      <t xml:space="preserve">試験（</t>
    </r>
    <r>
      <rPr>
        <sz val="10"/>
        <rFont val="Arial"/>
        <family val="0"/>
        <charset val="1"/>
      </rPr>
      <t xml:space="preserve">254</t>
    </r>
    <r>
      <rPr>
        <sz val="10"/>
        <rFont val="Noto Sans CJK SC"/>
        <family val="2"/>
      </rPr>
      <t xml:space="preserve">例）では、</t>
    </r>
    <r>
      <rPr>
        <sz val="10"/>
        <rFont val="Arial"/>
        <family val="0"/>
        <charset val="1"/>
      </rPr>
      <t xml:space="preserve">2</t>
    </r>
    <r>
      <rPr>
        <sz val="10"/>
        <rFont val="Noto Sans CJK SC"/>
        <family val="2"/>
      </rPr>
      <t xml:space="preserve">年後の</t>
    </r>
    <r>
      <rPr>
        <sz val="10"/>
        <rFont val="Arial"/>
        <family val="0"/>
        <charset val="1"/>
      </rPr>
      <t xml:space="preserve">UFS-QOL</t>
    </r>
    <r>
      <rPr>
        <sz val="10"/>
        <rFont val="Noto Sans CJK SC"/>
        <family val="2"/>
      </rPr>
      <t xml:space="preserve">の健康関連</t>
    </r>
    <r>
      <rPr>
        <sz val="10"/>
        <rFont val="Arial"/>
        <family val="0"/>
        <charset val="1"/>
      </rPr>
      <t xml:space="preserve">QOL</t>
    </r>
    <r>
      <rPr>
        <sz val="10"/>
        <rFont val="Noto Sans CJK SC"/>
        <family val="2"/>
      </rPr>
      <t xml:space="preserve">スコアは筋腫核出術群</t>
    </r>
    <r>
      <rPr>
        <sz val="10"/>
        <rFont val="Arial"/>
        <family val="0"/>
        <charset val="1"/>
      </rPr>
      <t xml:space="preserve">84.6</t>
    </r>
    <r>
      <rPr>
        <sz val="10"/>
        <rFont val="Noto Sans CJK SC"/>
        <family val="2"/>
      </rPr>
      <t xml:space="preserve">点、子宮動脈塞栓術群</t>
    </r>
    <r>
      <rPr>
        <sz val="10"/>
        <rFont val="Arial"/>
        <family val="0"/>
        <charset val="1"/>
      </rPr>
      <t xml:space="preserve">80.0</t>
    </r>
    <r>
      <rPr>
        <sz val="10"/>
        <rFont val="Noto Sans CJK SC"/>
        <family val="2"/>
      </rPr>
      <t xml:space="preserve">点で、調整済み平均差は</t>
    </r>
    <r>
      <rPr>
        <sz val="10"/>
        <rFont val="Arial"/>
        <family val="0"/>
        <charset val="1"/>
      </rPr>
      <t xml:space="preserve">8.0</t>
    </r>
    <r>
      <rPr>
        <sz val="10"/>
        <rFont val="Noto Sans CJK SC"/>
        <family val="2"/>
      </rPr>
      <t xml:space="preserve">点と核出術群が良好だった。周術期・術後の合併症は核出術群</t>
    </r>
    <r>
      <rPr>
        <sz val="10"/>
        <rFont val="Arial"/>
        <family val="0"/>
        <charset val="1"/>
      </rPr>
      <t xml:space="preserve">29%</t>
    </r>
    <r>
      <rPr>
        <sz val="10"/>
        <rFont val="Noto Sans CJK SC"/>
        <family val="2"/>
      </rPr>
      <t xml:space="preserve">、塞栓術群</t>
    </r>
    <r>
      <rPr>
        <sz val="10"/>
        <rFont val="Arial"/>
        <family val="0"/>
        <charset val="1"/>
      </rPr>
      <t xml:space="preserve">24%</t>
    </r>
    <r>
      <rPr>
        <sz val="10"/>
        <rFont val="Noto Sans CJK SC"/>
        <family val="2"/>
      </rPr>
      <t xml:space="preserve">に生じた。</t>
    </r>
  </si>
  <si>
    <t xml:space="preserve">SRC-774</t>
  </si>
  <si>
    <t xml:space="preserve">Manyonda I, Belli AM, Lumsden MA, et al.; FEMME Collaborative Group. Uterine-artery embolization or myomectomy for uterine fibroids. N Engl J Med. 2020;383(5):440-451.</t>
  </si>
  <si>
    <t xml:space="preserve">10.1056/NEJMoa1914735</t>
  </si>
  <si>
    <t xml:space="preserve">32726530</t>
  </si>
  <si>
    <r>
      <rPr>
        <sz val="10"/>
        <rFont val="Noto Sans CJK SC"/>
        <family val="2"/>
      </rPr>
      <t xml:space="preserve">主要評価項目のデータが得られたのは無作為化された</t>
    </r>
    <r>
      <rPr>
        <sz val="10"/>
        <rFont val="Arial"/>
        <family val="0"/>
        <charset val="1"/>
      </rPr>
      <t xml:space="preserve">254</t>
    </r>
    <r>
      <rPr>
        <sz val="10"/>
        <rFont val="Noto Sans CJK SC"/>
        <family val="2"/>
      </rPr>
      <t xml:space="preserve">例のうち</t>
    </r>
    <r>
      <rPr>
        <sz val="10"/>
        <rFont val="Arial"/>
        <family val="0"/>
        <charset val="1"/>
      </rPr>
      <t xml:space="preserve">206</t>
    </r>
    <r>
      <rPr>
        <sz val="10"/>
        <rFont val="Noto Sans CJK SC"/>
        <family val="2"/>
      </rPr>
      <t xml:space="preserve">例（</t>
    </r>
    <r>
      <rPr>
        <sz val="10"/>
        <rFont val="Arial"/>
        <family val="0"/>
        <charset val="1"/>
      </rPr>
      <t xml:space="preserve">81%</t>
    </r>
    <r>
      <rPr>
        <sz val="10"/>
        <rFont val="Noto Sans CJK SC"/>
        <family val="2"/>
      </rPr>
      <t xml:space="preserve">）である。追加処置の頻度は抄録では確認できなかったため主張には含めていない。</t>
    </r>
  </si>
  <si>
    <t xml:space="preserve">GY-028</t>
  </si>
  <si>
    <r>
      <rPr>
        <sz val="10"/>
        <rFont val="Noto Sans CJK SC"/>
        <family val="2"/>
      </rPr>
      <t xml:space="preserve">子宮筋腫と診断して行われた手術で偶然に平滑筋肉腫が発見される頻度は、メタ解析で手術</t>
    </r>
    <r>
      <rPr>
        <sz val="10"/>
        <rFont val="Arial"/>
        <family val="0"/>
        <charset val="1"/>
      </rPr>
      <t xml:space="preserve">1000</t>
    </r>
    <r>
      <rPr>
        <sz val="10"/>
        <rFont val="Noto Sans CJK SC"/>
        <family val="2"/>
      </rPr>
      <t xml:space="preserve">件あたり</t>
    </r>
    <r>
      <rPr>
        <sz val="10"/>
        <rFont val="Arial"/>
        <family val="0"/>
        <charset val="1"/>
      </rPr>
      <t xml:space="preserve">0.51</t>
    </r>
    <r>
      <rPr>
        <sz val="10"/>
        <rFont val="Noto Sans CJK SC"/>
        <family val="2"/>
      </rPr>
      <t xml:space="preserve">件（約</t>
    </r>
    <r>
      <rPr>
        <sz val="10"/>
        <rFont val="Arial"/>
        <family val="0"/>
        <charset val="1"/>
      </rPr>
      <t xml:space="preserve">2000</t>
    </r>
    <r>
      <rPr>
        <sz val="10"/>
        <rFont val="Noto Sans CJK SC"/>
        <family val="2"/>
      </rPr>
      <t xml:space="preserve">件に</t>
    </r>
    <r>
      <rPr>
        <sz val="10"/>
        <rFont val="Arial"/>
        <family val="0"/>
        <charset val="1"/>
      </rPr>
      <t xml:space="preserve">1</t>
    </r>
    <r>
      <rPr>
        <sz val="10"/>
        <rFont val="Noto Sans CJK SC"/>
        <family val="2"/>
      </rPr>
      <t xml:space="preserve">件）と推定され、前向き研究のみに限ると</t>
    </r>
    <r>
      <rPr>
        <sz val="10"/>
        <rFont val="Arial"/>
        <family val="0"/>
        <charset val="1"/>
      </rPr>
      <t xml:space="preserve">1000</t>
    </r>
    <r>
      <rPr>
        <sz val="10"/>
        <rFont val="Noto Sans CJK SC"/>
        <family val="2"/>
      </rPr>
      <t xml:space="preserve">件あたり</t>
    </r>
    <r>
      <rPr>
        <sz val="10"/>
        <rFont val="Arial"/>
        <family val="0"/>
        <charset val="1"/>
      </rPr>
      <t xml:space="preserve">0.12</t>
    </r>
    <r>
      <rPr>
        <sz val="10"/>
        <rFont val="Noto Sans CJK SC"/>
        <family val="2"/>
      </rPr>
      <t xml:space="preserve">件（約</t>
    </r>
    <r>
      <rPr>
        <sz val="10"/>
        <rFont val="Arial"/>
        <family val="0"/>
        <charset val="1"/>
      </rPr>
      <t xml:space="preserve">8300</t>
    </r>
    <r>
      <rPr>
        <sz val="10"/>
        <rFont val="Noto Sans CJK SC"/>
        <family val="2"/>
      </rPr>
      <t xml:space="preserve">件に</t>
    </r>
    <r>
      <rPr>
        <sz val="10"/>
        <rFont val="Arial"/>
        <family val="0"/>
        <charset val="1"/>
      </rPr>
      <t xml:space="preserve">1</t>
    </r>
    <r>
      <rPr>
        <sz val="10"/>
        <rFont val="Noto Sans CJK SC"/>
        <family val="2"/>
      </rPr>
      <t xml:space="preserve">件）とさらに低かった。術前に筋腫と肉腫を確実に鑑別する手段は確立しておらず、この頻度の低さが病変の細断（モルセレーション）の是非を考える前提となる。</t>
    </r>
  </si>
  <si>
    <t xml:space="preserve">SRC-775</t>
  </si>
  <si>
    <t xml:space="preserve">Pritts EA, Vanness DJ, Berek JS, Parker W, Feinberg R, Feinberg J, Olive DL. The prevalence of occult leiomyosarcoma at surgery for presumed uterine fibroids: a meta-analysis. Gynecol Surg. 2015;12(3):165-177.</t>
  </si>
  <si>
    <t xml:space="preserve">10.1007/s10397-015-0894-4</t>
  </si>
  <si>
    <t xml:space="preserve">26283890</t>
  </si>
  <si>
    <r>
      <rPr>
        <sz val="10"/>
        <rFont val="Noto Sans CJK SC"/>
        <family val="2"/>
      </rPr>
      <t xml:space="preserve">推定値の</t>
    </r>
    <r>
      <rPr>
        <sz val="10"/>
        <rFont val="Arial"/>
        <family val="0"/>
        <charset val="1"/>
      </rPr>
      <t xml:space="preserve">95%</t>
    </r>
    <r>
      <rPr>
        <sz val="10"/>
        <rFont val="Noto Sans CJK SC"/>
        <family val="2"/>
      </rPr>
      <t xml:space="preserve">信用区間は全研究で</t>
    </r>
    <r>
      <rPr>
        <sz val="10"/>
        <rFont val="Arial"/>
        <family val="0"/>
        <charset val="1"/>
      </rPr>
      <t xml:space="preserve">1000</t>
    </r>
    <r>
      <rPr>
        <sz val="10"/>
        <rFont val="Noto Sans CJK SC"/>
        <family val="2"/>
      </rPr>
      <t xml:space="preserve">件あたり</t>
    </r>
    <r>
      <rPr>
        <sz val="10"/>
        <rFont val="Arial"/>
        <family val="0"/>
        <charset val="1"/>
      </rPr>
      <t xml:space="preserve">0.16</t>
    </r>
    <r>
      <rPr>
        <sz val="10"/>
        <rFont val="Noto Sans CJK SC"/>
        <family val="2"/>
      </rPr>
      <t xml:space="preserve">〜</t>
    </r>
    <r>
      <rPr>
        <sz val="10"/>
        <rFont val="Arial"/>
        <family val="0"/>
        <charset val="1"/>
      </rPr>
      <t xml:space="preserve">0.98</t>
    </r>
    <r>
      <rPr>
        <sz val="10"/>
        <rFont val="Noto Sans CJK SC"/>
        <family val="2"/>
      </rPr>
      <t xml:space="preserve">件と幅がある。対象は筋腫関連の適応で手術を受けた集団であり、一般集団での頻度ではない。</t>
    </r>
  </si>
  <si>
    <t xml:space="preserve">GY-029</t>
  </si>
  <si>
    <t xml:space="preserve">子宮内膜ポリープ</t>
  </si>
  <si>
    <r>
      <rPr>
        <sz val="10"/>
        <rFont val="Noto Sans CJK SC"/>
        <family val="2"/>
      </rPr>
      <t xml:space="preserve">閉経後女性の子宮内膜ポリープに癌が含まれる頻度は、無症状例では</t>
    </r>
    <r>
      <rPr>
        <sz val="10"/>
        <rFont val="Arial"/>
        <family val="0"/>
        <charset val="1"/>
      </rPr>
      <t xml:space="preserve">0.1%</t>
    </r>
    <r>
      <rPr>
        <sz val="10"/>
        <rFont val="Noto Sans CJK SC"/>
        <family val="2"/>
      </rPr>
      <t xml:space="preserve">（</t>
    </r>
    <r>
      <rPr>
        <sz val="10"/>
        <rFont val="Arial"/>
        <family val="0"/>
        <charset val="1"/>
      </rPr>
      <t xml:space="preserve">1,152</t>
    </r>
    <r>
      <rPr>
        <sz val="10"/>
        <rFont val="Noto Sans CJK SC"/>
        <family val="2"/>
      </rPr>
      <t xml:space="preserve">人中</t>
    </r>
    <r>
      <rPr>
        <sz val="10"/>
        <rFont val="Arial"/>
        <family val="0"/>
        <charset val="1"/>
      </rPr>
      <t xml:space="preserve">1</t>
    </r>
    <r>
      <rPr>
        <sz val="10"/>
        <rFont val="Noto Sans CJK SC"/>
        <family val="2"/>
      </rPr>
      <t xml:space="preserve">人）と低く、不正出血のある有症状例の約</t>
    </r>
    <r>
      <rPr>
        <sz val="10"/>
        <rFont val="Arial"/>
        <family val="0"/>
        <charset val="1"/>
      </rPr>
      <t xml:space="preserve">10</t>
    </r>
    <r>
      <rPr>
        <sz val="10"/>
        <rFont val="Noto Sans CJK SC"/>
        <family val="2"/>
      </rPr>
      <t xml:space="preserve">分の</t>
    </r>
    <r>
      <rPr>
        <sz val="10"/>
        <rFont val="Arial"/>
        <family val="0"/>
        <charset val="1"/>
      </rPr>
      <t xml:space="preserve">1</t>
    </r>
    <r>
      <rPr>
        <sz val="10"/>
        <rFont val="Noto Sans CJK SC"/>
        <family val="2"/>
      </rPr>
      <t xml:space="preserve">だった。異型増殖症を伴うポリープは無症状例</t>
    </r>
    <r>
      <rPr>
        <sz val="10"/>
        <rFont val="Arial"/>
        <family val="0"/>
        <charset val="1"/>
      </rPr>
      <t xml:space="preserve">1.2%</t>
    </r>
    <r>
      <rPr>
        <sz val="10"/>
        <rFont val="Noto Sans CJK SC"/>
        <family val="2"/>
      </rPr>
      <t xml:space="preserve">、有症状例</t>
    </r>
    <r>
      <rPr>
        <sz val="10"/>
        <rFont val="Arial"/>
        <family val="0"/>
        <charset val="1"/>
      </rPr>
      <t xml:space="preserve">2.2%</t>
    </r>
    <r>
      <rPr>
        <sz val="10"/>
        <rFont val="Noto Sans CJK SC"/>
        <family val="2"/>
      </rPr>
      <t xml:space="preserve">であり、無症状例ではポリープ径</t>
    </r>
    <r>
      <rPr>
        <sz val="10"/>
        <rFont val="Arial"/>
        <family val="0"/>
        <charset val="1"/>
      </rPr>
      <t xml:space="preserve">18mm</t>
    </r>
    <r>
      <rPr>
        <sz val="10"/>
        <rFont val="Noto Sans CJK SC"/>
        <family val="2"/>
      </rPr>
      <t xml:space="preserve">超が異常な組織所見（癌・ポリープ様癌・異型増殖症）に関連する唯一の有意な因子だった（オッズ比</t>
    </r>
    <r>
      <rPr>
        <sz val="10"/>
        <rFont val="Arial"/>
        <family val="0"/>
        <charset val="1"/>
      </rPr>
      <t xml:space="preserve">6.9</t>
    </r>
    <r>
      <rPr>
        <sz val="10"/>
        <rFont val="Noto Sans CJK SC"/>
        <family val="2"/>
      </rPr>
      <t xml:space="preserve">）。</t>
    </r>
  </si>
  <si>
    <r>
      <rPr>
        <sz val="10"/>
        <rFont val="Noto Sans CJK SC"/>
        <family val="2"/>
      </rPr>
      <t xml:space="preserve">医学各論 Ⅷ</t>
    </r>
    <r>
      <rPr>
        <sz val="10"/>
        <rFont val="Arial"/>
        <family val="0"/>
        <charset val="1"/>
      </rPr>
      <t xml:space="preserve">-7-C-④</t>
    </r>
    <r>
      <rPr>
        <sz val="10"/>
        <rFont val="Noto Sans CJK SC"/>
        <family val="2"/>
      </rPr>
      <t xml:space="preserve">（子宮内膜ポリープ、</t>
    </r>
    <r>
      <rPr>
        <sz val="10"/>
        <rFont val="Arial"/>
        <family val="0"/>
        <charset val="1"/>
      </rPr>
      <t xml:space="preserve">b</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</si>
  <si>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TBL-02-09-016 (id: JlAKpo4)</t>
    </r>
  </si>
  <si>
    <t xml:space="preserve">SRC-776</t>
  </si>
  <si>
    <t xml:space="preserve">Ferrazzi E, Zupi E, Leone FP, Savelli L, Omodei U, Moscarini M, et al. How often are endometrial polyps malignant in asymptomatic postmenopausal women? A multicenter study. Am J Obstet Gynecol. 2009;200(3):235.e1-235.e6.</t>
  </si>
  <si>
    <t xml:space="preserve">10.1016/j.ajog.2008.09.876</t>
  </si>
  <si>
    <t xml:space="preserve">19027096</t>
  </si>
  <si>
    <t xml:space="preserve">対象は子宮鏡下ポリープ切除を受けた閉経後女性であり、ポリープを有する全女性への一般化には限界がある。数値は抄録および本文の表で確認した。</t>
  </si>
  <si>
    <t xml:space="preserve">GY-030</t>
  </si>
  <si>
    <t xml:space="preserve">子宮肉腫</t>
  </si>
  <si>
    <r>
      <rPr>
        <sz val="10"/>
        <rFont val="Noto Sans CJK SC"/>
        <family val="2"/>
      </rPr>
      <t xml:space="preserve">ノルウェーの全人口を対象とした病理学的調査（</t>
    </r>
    <r>
      <rPr>
        <sz val="10"/>
        <rFont val="Arial"/>
        <family val="0"/>
        <charset val="1"/>
      </rPr>
      <t xml:space="preserve">1970</t>
    </r>
    <r>
      <rPr>
        <sz val="10"/>
        <rFont val="Noto Sans CJK SC"/>
        <family val="2"/>
      </rPr>
      <t xml:space="preserve">〜</t>
    </r>
    <r>
      <rPr>
        <sz val="10"/>
        <rFont val="Arial"/>
        <family val="0"/>
        <charset val="1"/>
      </rPr>
      <t xml:space="preserve">2000</t>
    </r>
    <r>
      <rPr>
        <sz val="10"/>
        <rFont val="Noto Sans CJK SC"/>
        <family val="2"/>
      </rPr>
      <t xml:space="preserve">年）で確認された子宮肉腫は</t>
    </r>
    <r>
      <rPr>
        <sz val="10"/>
        <rFont val="Arial"/>
        <family val="0"/>
        <charset val="1"/>
      </rPr>
      <t xml:space="preserve">419</t>
    </r>
    <r>
      <rPr>
        <sz val="10"/>
        <rFont val="Noto Sans CJK SC"/>
        <family val="2"/>
      </rPr>
      <t xml:space="preserve">例であり、組織型の内訳は平滑筋肉腫</t>
    </r>
    <r>
      <rPr>
        <sz val="10"/>
        <rFont val="Arial"/>
        <family val="0"/>
        <charset val="1"/>
      </rPr>
      <t xml:space="preserve">62%</t>
    </r>
    <r>
      <rPr>
        <sz val="10"/>
        <rFont val="Noto Sans CJK SC"/>
        <family val="2"/>
      </rPr>
      <t xml:space="preserve">、子宮内膜間質肉腫</t>
    </r>
    <r>
      <rPr>
        <sz val="10"/>
        <rFont val="Arial"/>
        <family val="0"/>
        <charset val="1"/>
      </rPr>
      <t xml:space="preserve">20%</t>
    </r>
    <r>
      <rPr>
        <sz val="10"/>
        <rFont val="Noto Sans CJK SC"/>
        <family val="2"/>
      </rPr>
      <t xml:space="preserve">、未分化肉腫</t>
    </r>
    <r>
      <rPr>
        <sz val="10"/>
        <rFont val="Arial"/>
        <family val="0"/>
        <charset val="1"/>
      </rPr>
      <t xml:space="preserve">6%</t>
    </r>
    <r>
      <rPr>
        <sz val="10"/>
        <rFont val="Noto Sans CJK SC"/>
        <family val="2"/>
      </rPr>
      <t xml:space="preserve">、腺肉腫</t>
    </r>
    <r>
      <rPr>
        <sz val="10"/>
        <rFont val="Arial"/>
        <family val="0"/>
        <charset val="1"/>
      </rPr>
      <t xml:space="preserve">5.5%</t>
    </r>
    <r>
      <rPr>
        <sz val="10"/>
        <rFont val="Noto Sans CJK SC"/>
        <family val="2"/>
      </rPr>
      <t xml:space="preserve">だった。癌肉腫はこの調査では肉腫に含められていない。</t>
    </r>
  </si>
  <si>
    <r>
      <rPr>
        <sz val="10"/>
        <rFont val="Noto Sans CJK SC"/>
        <family val="2"/>
      </rPr>
      <t xml:space="preserve">医学各論 Ⅷ</t>
    </r>
    <r>
      <rPr>
        <sz val="10"/>
        <rFont val="Arial"/>
        <family val="0"/>
        <charset val="1"/>
      </rPr>
      <t xml:space="preserve">-7-C-⑥</t>
    </r>
    <r>
      <rPr>
        <sz val="10"/>
        <rFont val="Noto Sans CJK SC"/>
        <family val="2"/>
      </rPr>
      <t xml:space="preserve">（子宮肉腫、</t>
    </r>
    <r>
      <rPr>
        <sz val="10"/>
        <rFont val="Arial"/>
        <family val="0"/>
        <charset val="1"/>
      </rPr>
      <t xml:space="preserve">b</t>
    </r>
    <r>
      <rPr>
        <sz val="10"/>
        <rFont val="Noto Sans CJK SC"/>
        <family val="2"/>
      </rPr>
      <t xml:space="preserve">）</t>
    </r>
  </si>
  <si>
    <t xml:space="preserve">SRC-777</t>
  </si>
  <si>
    <t xml:space="preserve">Abeler VM, Røyne O, Thoresen S, Danielsen HE, Nesland JM, Kristensen GB. Uterine sarcomas in Norway. A histopathological and prognostic survey of a total population from 1970 to 2000 including 419 patients. Histopathology. 2009;54(3):355-364.</t>
  </si>
  <si>
    <t xml:space="preserve">10.1111/j.1365-2559.2009.03231.x</t>
  </si>
  <si>
    <t xml:space="preserve">19236512</t>
  </si>
  <si>
    <r>
      <rPr>
        <sz val="10"/>
        <rFont val="Noto Sans CJK SC"/>
        <family val="2"/>
      </rPr>
      <t xml:space="preserve">組織型の割合は原著抄録ではなく、原著データを引用した複数の総説で一致を確認した。分類は</t>
    </r>
    <r>
      <rPr>
        <sz val="10"/>
        <rFont val="Arial"/>
        <family val="0"/>
        <charset val="1"/>
      </rPr>
      <t xml:space="preserve">2003</t>
    </r>
    <r>
      <rPr>
        <sz val="10"/>
        <rFont val="Noto Sans CJK SC"/>
        <family val="2"/>
      </rPr>
      <t xml:space="preserve">年</t>
    </r>
    <r>
      <rPr>
        <sz val="10"/>
        <rFont val="Arial"/>
        <family val="0"/>
        <charset val="1"/>
      </rPr>
      <t xml:space="preserve">WHO</t>
    </r>
    <r>
      <rPr>
        <sz val="10"/>
        <rFont val="Noto Sans CJK SC"/>
        <family val="2"/>
      </rPr>
      <t xml:space="preserve">分類に基づいており、現在の分類とは区分が異なる場合がある。</t>
    </r>
  </si>
  <si>
    <t xml:space="preserve">GY-031</t>
  </si>
  <si>
    <t xml:space="preserve">外陰癌</t>
  </si>
  <si>
    <r>
      <rPr>
        <sz val="10"/>
        <rFont val="Noto Sans CJK SC"/>
        <family val="2"/>
      </rPr>
      <t xml:space="preserve">外陰癌の</t>
    </r>
    <r>
      <rPr>
        <sz val="10"/>
        <rFont val="Arial"/>
        <family val="0"/>
        <charset val="1"/>
      </rPr>
      <t xml:space="preserve">FIGO 2021</t>
    </r>
    <r>
      <rPr>
        <sz val="10"/>
        <rFont val="Noto Sans CJK SC"/>
        <family val="2"/>
      </rPr>
      <t xml:space="preserve">病期では、</t>
    </r>
    <r>
      <rPr>
        <sz val="10"/>
        <rFont val="Arial"/>
        <family val="0"/>
        <charset val="1"/>
      </rPr>
      <t xml:space="preserve">IA</t>
    </r>
    <r>
      <rPr>
        <sz val="10"/>
        <rFont val="Noto Sans CJK SC"/>
        <family val="2"/>
      </rPr>
      <t xml:space="preserve">期は腫瘍径</t>
    </r>
    <r>
      <rPr>
        <sz val="10"/>
        <rFont val="Arial"/>
        <family val="0"/>
        <charset val="1"/>
      </rPr>
      <t xml:space="preserve">2cm</t>
    </r>
    <r>
      <rPr>
        <sz val="10"/>
        <rFont val="Noto Sans CJK SC"/>
        <family val="2"/>
      </rPr>
      <t xml:space="preserve">以下かつ間質浸潤</t>
    </r>
    <r>
      <rPr>
        <sz val="10"/>
        <rFont val="Arial"/>
        <family val="0"/>
        <charset val="1"/>
      </rPr>
      <t xml:space="preserve">1mm</t>
    </r>
    <r>
      <rPr>
        <sz val="10"/>
        <rFont val="Noto Sans CJK SC"/>
        <family val="2"/>
      </rPr>
      <t xml:space="preserve">以下のもの、</t>
    </r>
    <r>
      <rPr>
        <sz val="10"/>
        <rFont val="Arial"/>
        <family val="0"/>
        <charset val="1"/>
      </rPr>
      <t xml:space="preserve">IB</t>
    </r>
    <r>
      <rPr>
        <sz val="10"/>
        <rFont val="Noto Sans CJK SC"/>
        <family val="2"/>
      </rPr>
      <t xml:space="preserve">期はそれを超えるもの、</t>
    </r>
    <r>
      <rPr>
        <sz val="10"/>
        <rFont val="Arial"/>
        <family val="0"/>
        <charset val="1"/>
      </rPr>
      <t xml:space="preserve">II</t>
    </r>
    <r>
      <rPr>
        <sz val="10"/>
        <rFont val="Noto Sans CJK SC"/>
        <family val="2"/>
      </rPr>
      <t xml:space="preserve">期は下部尿道・腟・肛門への進展がありリンパ節転移がないもの、</t>
    </r>
    <r>
      <rPr>
        <sz val="10"/>
        <rFont val="Arial"/>
        <family val="0"/>
        <charset val="1"/>
      </rPr>
      <t xml:space="preserve">III</t>
    </r>
    <r>
      <rPr>
        <sz val="10"/>
        <rFont val="Noto Sans CJK SC"/>
        <family val="2"/>
      </rPr>
      <t xml:space="preserve">期は上部尿道・腟・膀胱・直腸粘膜への進展またはリンパ節転移があるもの（転移巣</t>
    </r>
    <r>
      <rPr>
        <sz val="10"/>
        <rFont val="Arial"/>
        <family val="0"/>
        <charset val="1"/>
      </rPr>
      <t xml:space="preserve">5mm</t>
    </r>
    <r>
      <rPr>
        <sz val="10"/>
        <rFont val="Noto Sans CJK SC"/>
        <family val="2"/>
      </rPr>
      <t xml:space="preserve">以下が</t>
    </r>
    <r>
      <rPr>
        <sz val="10"/>
        <rFont val="Arial"/>
        <family val="0"/>
        <charset val="1"/>
      </rPr>
      <t xml:space="preserve">IIIA</t>
    </r>
    <r>
      <rPr>
        <sz val="10"/>
        <rFont val="Noto Sans CJK SC"/>
        <family val="2"/>
      </rPr>
      <t xml:space="preserve">、</t>
    </r>
    <r>
      <rPr>
        <sz val="10"/>
        <rFont val="Arial"/>
        <family val="0"/>
        <charset val="1"/>
      </rPr>
      <t xml:space="preserve">5mm</t>
    </r>
    <r>
      <rPr>
        <sz val="10"/>
        <rFont val="Noto Sans CJK SC"/>
        <family val="2"/>
      </rPr>
      <t xml:space="preserve">超が</t>
    </r>
    <r>
      <rPr>
        <sz val="10"/>
        <rFont val="Arial"/>
        <family val="0"/>
        <charset val="1"/>
      </rPr>
      <t xml:space="preserve">IIIB</t>
    </r>
    <r>
      <rPr>
        <sz val="10"/>
        <rFont val="Noto Sans CJK SC"/>
        <family val="2"/>
      </rPr>
      <t xml:space="preserve">、被膜外浸潤が</t>
    </r>
    <r>
      <rPr>
        <sz val="10"/>
        <rFont val="Arial"/>
        <family val="0"/>
        <charset val="1"/>
      </rPr>
      <t xml:space="preserve">IIIC</t>
    </r>
    <r>
      <rPr>
        <sz val="10"/>
        <rFont val="Noto Sans CJK SC"/>
        <family val="2"/>
      </rPr>
      <t xml:space="preserve">）、</t>
    </r>
    <r>
      <rPr>
        <sz val="10"/>
        <rFont val="Arial"/>
        <family val="0"/>
        <charset val="1"/>
      </rPr>
      <t xml:space="preserve">IVA</t>
    </r>
    <r>
      <rPr>
        <sz val="10"/>
        <rFont val="Noto Sans CJK SC"/>
        <family val="2"/>
      </rPr>
      <t xml:space="preserve">期は骨盤骨に固着するものまたは固着・潰瘍化したリンパ節転移、</t>
    </r>
    <r>
      <rPr>
        <sz val="10"/>
        <rFont val="Arial"/>
        <family val="0"/>
        <charset val="1"/>
      </rPr>
      <t xml:space="preserve">IVB</t>
    </r>
    <r>
      <rPr>
        <sz val="10"/>
        <rFont val="Noto Sans CJK SC"/>
        <family val="2"/>
      </rPr>
      <t xml:space="preserve">期は遠隔転移と定義される。</t>
    </r>
  </si>
  <si>
    <r>
      <rPr>
        <sz val="10"/>
        <rFont val="Noto Sans CJK SC"/>
        <family val="2"/>
      </rPr>
      <t xml:space="preserve">医学各論 Ⅷ</t>
    </r>
    <r>
      <rPr>
        <sz val="10"/>
        <rFont val="Arial"/>
        <family val="0"/>
        <charset val="1"/>
      </rPr>
      <t xml:space="preserve">-7-A-②</t>
    </r>
    <r>
      <rPr>
        <sz val="10"/>
        <rFont val="Noto Sans CJK SC"/>
        <family val="2"/>
      </rPr>
      <t xml:space="preserve">（外陰癌、</t>
    </r>
    <r>
      <rPr>
        <sz val="10"/>
        <rFont val="Arial"/>
        <family val="0"/>
        <charset val="1"/>
      </rPr>
      <t xml:space="preserve">b</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</si>
  <si>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TBL-02-09-023 (id: JlAKppY)</t>
    </r>
  </si>
  <si>
    <t xml:space="preserve">SRC-778</t>
  </si>
  <si>
    <t xml:space="preserve">Virarkar M, Vulasala SS, Daoud T, Javadi S, Lall C, Bhosale P. Vulvar cancer: 2021 revised FIGO staging system and the role of imaging. Cancers (Basel). 2022;14(9):2264.</t>
  </si>
  <si>
    <t xml:space="preserve">10.3390/cancers14092264</t>
  </si>
  <si>
    <t xml:space="preserve">35565394</t>
  </si>
  <si>
    <r>
      <rPr>
        <sz val="10"/>
        <rFont val="Noto Sans CJK SC"/>
        <family val="2"/>
      </rPr>
      <t xml:space="preserve">病期の定義は総説中の病期分類表から読み取り。原著の</t>
    </r>
    <r>
      <rPr>
        <sz val="10"/>
        <rFont val="Arial"/>
        <family val="0"/>
        <charset val="1"/>
      </rPr>
      <t xml:space="preserve">FIGO 2021</t>
    </r>
    <r>
      <rPr>
        <sz val="10"/>
        <rFont val="Noto Sans CJK SC"/>
        <family val="2"/>
      </rPr>
      <t xml:space="preserve">改訂論文そのものは本カードの出典ではなく、改訂の根拠となった症例数（</t>
    </r>
    <r>
      <rPr>
        <sz val="10"/>
        <rFont val="Arial"/>
        <family val="0"/>
        <charset val="1"/>
      </rPr>
      <t xml:space="preserve">NCDB 12,063</t>
    </r>
    <r>
      <rPr>
        <sz val="10"/>
        <rFont val="Noto Sans CJK SC"/>
        <family val="2"/>
      </rPr>
      <t xml:space="preserve">例）は総説経由の情報のため主張には含めていない。</t>
    </r>
  </si>
  <si>
    <t xml:space="preserve">GY-032</t>
  </si>
  <si>
    <t xml:space="preserve">外陰上皮内腫瘍</t>
  </si>
  <si>
    <r>
      <rPr>
        <sz val="10"/>
        <rFont val="Noto Sans CJK SC"/>
        <family val="2"/>
      </rPr>
      <t xml:space="preserve">外陰上皮内腫瘍（</t>
    </r>
    <r>
      <rPr>
        <sz val="10"/>
        <rFont val="Arial"/>
        <family val="0"/>
        <charset val="1"/>
      </rPr>
      <t xml:space="preserve">VIN</t>
    </r>
    <r>
      <rPr>
        <sz val="10"/>
        <rFont val="Noto Sans CJK SC"/>
        <family val="2"/>
      </rPr>
      <t xml:space="preserve">）グレード</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に対するイミキモド</t>
    </r>
    <r>
      <rPr>
        <sz val="10"/>
        <rFont val="Arial"/>
        <family val="0"/>
        <charset val="1"/>
      </rPr>
      <t xml:space="preserve">5%</t>
    </r>
    <r>
      <rPr>
        <sz val="10"/>
        <rFont val="Noto Sans CJK SC"/>
        <family val="2"/>
      </rPr>
      <t xml:space="preserve">クリームの週</t>
    </r>
    <r>
      <rPr>
        <sz val="10"/>
        <rFont val="Arial"/>
        <family val="0"/>
        <charset val="1"/>
      </rPr>
      <t xml:space="preserve">2</t>
    </r>
    <r>
      <rPr>
        <sz val="10"/>
        <rFont val="Noto Sans CJK SC"/>
        <family val="2"/>
      </rPr>
      <t xml:space="preserve">回・</t>
    </r>
    <r>
      <rPr>
        <sz val="10"/>
        <rFont val="Arial"/>
        <family val="0"/>
        <charset val="1"/>
      </rPr>
      <t xml:space="preserve">16</t>
    </r>
    <r>
      <rPr>
        <sz val="10"/>
        <rFont val="Noto Sans CJK SC"/>
        <family val="2"/>
      </rPr>
      <t xml:space="preserve">週間塗布は、ランダム化比較試験（</t>
    </r>
    <r>
      <rPr>
        <sz val="10"/>
        <rFont val="Arial"/>
        <family val="0"/>
        <charset val="1"/>
      </rPr>
      <t xml:space="preserve">52</t>
    </r>
    <r>
      <rPr>
        <sz val="10"/>
        <rFont val="Noto Sans CJK SC"/>
        <family val="2"/>
      </rPr>
      <t xml:space="preserve">例）で、</t>
    </r>
    <r>
      <rPr>
        <sz val="10"/>
        <rFont val="Arial"/>
        <family val="0"/>
        <charset val="1"/>
      </rPr>
      <t xml:space="preserve">20</t>
    </r>
    <r>
      <rPr>
        <sz val="10"/>
        <rFont val="Noto Sans CJK SC"/>
        <family val="2"/>
      </rPr>
      <t xml:space="preserve">週時点で病変の大きさが</t>
    </r>
    <r>
      <rPr>
        <sz val="10"/>
        <rFont val="Arial"/>
        <family val="0"/>
        <charset val="1"/>
      </rPr>
      <t xml:space="preserve">25%</t>
    </r>
    <r>
      <rPr>
        <sz val="10"/>
        <rFont val="Noto Sans CJK SC"/>
        <family val="2"/>
      </rPr>
      <t xml:space="preserve">以上縮小した割合がイミキモド群</t>
    </r>
    <r>
      <rPr>
        <sz val="10"/>
        <rFont val="Arial"/>
        <family val="0"/>
        <charset val="1"/>
      </rPr>
      <t xml:space="preserve">81%</t>
    </r>
    <r>
      <rPr>
        <sz val="10"/>
        <rFont val="Noto Sans CJK SC"/>
        <family val="2"/>
      </rPr>
      <t xml:space="preserve">に対しプラセボ群</t>
    </r>
    <r>
      <rPr>
        <sz val="10"/>
        <rFont val="Arial"/>
        <family val="0"/>
        <charset val="1"/>
      </rPr>
      <t xml:space="preserve">0%</t>
    </r>
    <r>
      <rPr>
        <sz val="10"/>
        <rFont val="Noto Sans CJK SC"/>
        <family val="2"/>
      </rPr>
      <t xml:space="preserve">であり、病変縮小に有効だった。</t>
    </r>
  </si>
  <si>
    <r>
      <rPr>
        <sz val="10"/>
        <rFont val="Noto Sans CJK SC"/>
        <family val="2"/>
      </rPr>
      <t xml:space="preserve">医学各論 Ⅷ</t>
    </r>
    <r>
      <rPr>
        <sz val="10"/>
        <rFont val="Arial"/>
        <family val="0"/>
        <charset val="1"/>
      </rPr>
      <t xml:space="preserve">-7-A-①</t>
    </r>
    <r>
      <rPr>
        <sz val="10"/>
        <rFont val="Noto Sans CJK SC"/>
        <family val="2"/>
      </rPr>
      <t xml:space="preserve">（</t>
    </r>
    <r>
      <rPr>
        <sz val="10"/>
        <rFont val="Arial"/>
        <family val="0"/>
        <charset val="1"/>
      </rPr>
      <t xml:space="preserve">Bowen</t>
    </r>
    <r>
      <rPr>
        <sz val="10"/>
        <rFont val="Noto Sans CJK SC"/>
        <family val="2"/>
      </rPr>
      <t xml:space="preserve">病、</t>
    </r>
    <r>
      <rPr>
        <sz val="10"/>
        <rFont val="Arial"/>
        <family val="0"/>
        <charset val="1"/>
      </rPr>
      <t xml:space="preserve">b</t>
    </r>
    <r>
      <rPr>
        <sz val="10"/>
        <rFont val="Noto Sans CJK SC"/>
        <family val="2"/>
      </rPr>
      <t xml:space="preserve">）</t>
    </r>
  </si>
  <si>
    <t xml:space="preserve">SRC-779</t>
  </si>
  <si>
    <t xml:space="preserve">van Seters M, van Beurden M, ten Kate FJW, Beckmann I, Ewing PC, Eijkemans MJC, et al. Treatment of vulvar intraepithelial neoplasia with topical imiquimod. N Engl J Med. 2008;358(14):1465-1473.</t>
  </si>
  <si>
    <t xml:space="preserve">10.1056/NEJMoa072685</t>
  </si>
  <si>
    <t xml:space="preserve">18385498</t>
  </si>
  <si>
    <r>
      <rPr>
        <sz val="10"/>
        <rFont val="Noto Sans CJK SC"/>
        <family val="2"/>
      </rPr>
      <t xml:space="preserve">本カードでは外陰の</t>
    </r>
    <r>
      <rPr>
        <sz val="10"/>
        <rFont val="Arial"/>
        <family val="0"/>
        <charset val="1"/>
      </rPr>
      <t xml:space="preserve">Bowen</t>
    </r>
    <r>
      <rPr>
        <sz val="10"/>
        <rFont val="Noto Sans CJK SC"/>
        <family val="2"/>
      </rPr>
      <t xml:space="preserve">病を上皮内腫瘍（</t>
    </r>
    <r>
      <rPr>
        <sz val="10"/>
        <rFont val="Arial"/>
        <family val="0"/>
        <charset val="1"/>
      </rPr>
      <t xml:space="preserve">VIN</t>
    </r>
    <r>
      <rPr>
        <sz val="10"/>
        <rFont val="Noto Sans CJK SC"/>
        <family val="2"/>
      </rPr>
      <t xml:space="preserve">、上皮内癌の範疇）として扱い、原著の対象は多巣性を含むグレード</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の</t>
    </r>
    <r>
      <rPr>
        <sz val="10"/>
        <rFont val="Arial"/>
        <family val="0"/>
        <charset val="1"/>
      </rPr>
      <t xml:space="preserve">VIN</t>
    </r>
    <r>
      <rPr>
        <sz val="10"/>
        <rFont val="Noto Sans CJK SC"/>
        <family val="2"/>
      </rPr>
      <t xml:space="preserve">である。イミキモド</t>
    </r>
    <r>
      <rPr>
        <sz val="10"/>
        <rFont val="Arial"/>
        <family val="0"/>
        <charset val="1"/>
      </rPr>
      <t xml:space="preserve">5%</t>
    </r>
    <r>
      <rPr>
        <sz val="10"/>
        <rFont val="Noto Sans CJK SC"/>
        <family val="2"/>
      </rPr>
      <t xml:space="preserve">クリームの</t>
    </r>
    <r>
      <rPr>
        <sz val="10"/>
        <rFont val="Arial"/>
        <family val="0"/>
        <charset val="1"/>
      </rPr>
      <t xml:space="preserve">VIN</t>
    </r>
    <r>
      <rPr>
        <sz val="10"/>
        <rFont val="Noto Sans CJK SC"/>
        <family val="2"/>
      </rPr>
      <t xml:space="preserve">に対する国内の承認・保険適用の状況は未確認である。</t>
    </r>
  </si>
  <si>
    <t xml:space="preserve">GY-033</t>
  </si>
  <si>
    <r>
      <rPr>
        <sz val="10"/>
        <rFont val="Noto Sans CJK SC"/>
        <family val="2"/>
      </rPr>
      <t xml:space="preserve">外陰</t>
    </r>
    <r>
      <rPr>
        <sz val="10"/>
        <rFont val="Arial"/>
        <family val="0"/>
        <charset val="1"/>
      </rPr>
      <t xml:space="preserve">Paget</t>
    </r>
    <r>
      <rPr>
        <sz val="10"/>
        <rFont val="Noto Sans CJK SC"/>
        <family val="2"/>
      </rPr>
      <t xml:space="preserve">病</t>
    </r>
  </si>
  <si>
    <r>
      <rPr>
        <sz val="10"/>
        <rFont val="Noto Sans CJK SC"/>
        <family val="2"/>
      </rPr>
      <t xml:space="preserve">広汎局所切除または根治的外陰切除を受けた外陰乳房外</t>
    </r>
    <r>
      <rPr>
        <sz val="10"/>
        <rFont val="Arial"/>
        <family val="0"/>
        <charset val="1"/>
      </rPr>
      <t xml:space="preserve">Paget</t>
    </r>
    <r>
      <rPr>
        <sz val="10"/>
        <rFont val="Noto Sans CJK SC"/>
        <family val="2"/>
      </rPr>
      <t xml:space="preserve">病</t>
    </r>
    <r>
      <rPr>
        <sz val="10"/>
        <rFont val="Arial"/>
        <family val="0"/>
        <charset val="1"/>
      </rPr>
      <t xml:space="preserve">47</t>
    </r>
    <r>
      <rPr>
        <sz val="10"/>
        <rFont val="Noto Sans CJK SC"/>
        <family val="2"/>
      </rPr>
      <t xml:space="preserve">例では、再発は</t>
    </r>
    <r>
      <rPr>
        <sz val="10"/>
        <rFont val="Arial"/>
        <family val="0"/>
        <charset val="1"/>
      </rPr>
      <t xml:space="preserve">14.9%</t>
    </r>
    <r>
      <rPr>
        <sz val="10"/>
        <rFont val="Noto Sans CJK SC"/>
        <family val="2"/>
      </rPr>
      <t xml:space="preserve">にみられ、初回治療から再発までの期間の中央値は</t>
    </r>
    <r>
      <rPr>
        <sz val="10"/>
        <rFont val="Arial"/>
        <family val="0"/>
        <charset val="1"/>
      </rPr>
      <t xml:space="preserve">69</t>
    </r>
    <r>
      <rPr>
        <sz val="10"/>
        <rFont val="Noto Sans CJK SC"/>
        <family val="2"/>
      </rPr>
      <t xml:space="preserve">か月（範囲</t>
    </r>
    <r>
      <rPr>
        <sz val="10"/>
        <rFont val="Arial"/>
        <family val="0"/>
        <charset val="1"/>
      </rPr>
      <t xml:space="preserve">33</t>
    </r>
    <r>
      <rPr>
        <sz val="10"/>
        <rFont val="Noto Sans CJK SC"/>
        <family val="2"/>
      </rPr>
      <t xml:space="preserve">〜</t>
    </r>
    <r>
      <rPr>
        <sz val="10"/>
        <rFont val="Arial"/>
        <family val="0"/>
        <charset val="1"/>
      </rPr>
      <t xml:space="preserve">169</t>
    </r>
    <r>
      <rPr>
        <sz val="10"/>
        <rFont val="Noto Sans CJK SC"/>
        <family val="2"/>
      </rPr>
      <t xml:space="preserve">か月）と長かった。切除断端の状態は再発と関連せず（オッズ比</t>
    </r>
    <r>
      <rPr>
        <sz val="10"/>
        <rFont val="Arial"/>
        <family val="0"/>
        <charset val="1"/>
      </rPr>
      <t xml:space="preserve">0.83</t>
    </r>
    <r>
      <rPr>
        <sz val="10"/>
        <rFont val="Noto Sans CJK SC"/>
        <family val="2"/>
      </rPr>
      <t xml:space="preserve">）、術後合併症は</t>
    </r>
    <r>
      <rPr>
        <sz val="10"/>
        <rFont val="Arial"/>
        <family val="0"/>
        <charset val="1"/>
      </rPr>
      <t xml:space="preserve">21.3%</t>
    </r>
    <r>
      <rPr>
        <sz val="10"/>
        <rFont val="Noto Sans CJK SC"/>
        <family val="2"/>
      </rPr>
      <t xml:space="preserve">に生じ、病変の大きさが</t>
    </r>
    <r>
      <rPr>
        <sz val="10"/>
        <rFont val="Arial"/>
        <family val="0"/>
        <charset val="1"/>
      </rPr>
      <t xml:space="preserve">40mm</t>
    </r>
    <r>
      <rPr>
        <sz val="10"/>
        <rFont val="Noto Sans CJK SC"/>
        <family val="2"/>
      </rPr>
      <t xml:space="preserve">超であることが合併症の独立した危険因子だった（オッズ比</t>
    </r>
    <r>
      <rPr>
        <sz val="10"/>
        <rFont val="Arial"/>
        <family val="0"/>
        <charset val="1"/>
      </rPr>
      <t xml:space="preserve">7.259</t>
    </r>
    <r>
      <rPr>
        <sz val="10"/>
        <rFont val="Noto Sans CJK SC"/>
        <family val="2"/>
      </rPr>
      <t xml:space="preserve">）。</t>
    </r>
  </si>
  <si>
    <r>
      <rPr>
        <sz val="10"/>
        <rFont val="Noto Sans CJK SC"/>
        <family val="2"/>
      </rPr>
      <t xml:space="preserve">医学各論 Ⅷ</t>
    </r>
    <r>
      <rPr>
        <sz val="10"/>
        <rFont val="Arial"/>
        <family val="0"/>
        <charset val="1"/>
      </rPr>
      <t xml:space="preserve">-7-A-③</t>
    </r>
    <r>
      <rPr>
        <sz val="10"/>
        <rFont val="Noto Sans CJK SC"/>
        <family val="2"/>
      </rPr>
      <t xml:space="preserve">（外陰</t>
    </r>
    <r>
      <rPr>
        <sz val="10"/>
        <rFont val="Arial"/>
        <family val="0"/>
        <charset val="1"/>
      </rPr>
      <t xml:space="preserve">Paget</t>
    </r>
    <r>
      <rPr>
        <sz val="10"/>
        <rFont val="Noto Sans CJK SC"/>
        <family val="2"/>
      </rPr>
      <t xml:space="preserve">病、</t>
    </r>
    <r>
      <rPr>
        <sz val="10"/>
        <rFont val="Arial"/>
        <family val="0"/>
        <charset val="1"/>
      </rPr>
      <t xml:space="preserve">c</t>
    </r>
    <r>
      <rPr>
        <sz val="10"/>
        <rFont val="Noto Sans CJK SC"/>
        <family val="2"/>
      </rPr>
      <t xml:space="preserve">）</t>
    </r>
  </si>
  <si>
    <t xml:space="preserve">SRC-780</t>
  </si>
  <si>
    <t xml:space="preserve">Cho A, Kim DY, Suh DS, Kim JH, Kim YM, Kim YT, Park JY. Outcomes and prognostic factors of surgically treated extramammary Paget's disease of the vulva. J Gynecol Oncol. 2023;34:e76.</t>
  </si>
  <si>
    <t xml:space="preserve">37477099</t>
  </si>
  <si>
    <r>
      <rPr>
        <sz val="10"/>
        <rFont val="Noto Sans CJK SC"/>
        <family val="2"/>
      </rPr>
      <t xml:space="preserve">本論文の</t>
    </r>
    <r>
      <rPr>
        <sz val="10"/>
        <rFont val="Arial"/>
        <family val="0"/>
        <charset val="1"/>
      </rPr>
      <t xml:space="preserve">DOI</t>
    </r>
    <r>
      <rPr>
        <sz val="10"/>
        <rFont val="Noto Sans CJK SC"/>
        <family val="2"/>
      </rPr>
      <t xml:space="preserve">は</t>
    </r>
    <r>
      <rPr>
        <sz val="10"/>
        <rFont val="Arial"/>
        <family val="0"/>
        <charset val="1"/>
      </rPr>
      <t xml:space="preserve">PMC</t>
    </r>
    <r>
      <rPr>
        <sz val="10"/>
        <rFont val="Noto Sans CJK SC"/>
        <family val="2"/>
      </rPr>
      <t xml:space="preserve">本文・</t>
    </r>
    <r>
      <rPr>
        <sz val="10"/>
        <rFont val="Arial"/>
        <family val="0"/>
        <charset val="1"/>
      </rPr>
      <t xml:space="preserve">PubMed</t>
    </r>
    <r>
      <rPr>
        <sz val="10"/>
        <rFont val="Noto Sans CJK SC"/>
        <family val="2"/>
      </rPr>
      <t xml:space="preserve">表示・出版社ページのいずれでも確認できなかったため </t>
    </r>
    <r>
      <rPr>
        <sz val="10"/>
        <rFont val="Arial"/>
        <family val="0"/>
        <charset val="1"/>
      </rPr>
      <t xml:space="preserve">null </t>
    </r>
    <r>
      <rPr>
        <sz val="10"/>
        <rFont val="Noto Sans CJK SC"/>
        <family val="2"/>
      </rPr>
      <t xml:space="preserve">とした（</t>
    </r>
    <r>
      <rPr>
        <sz val="10"/>
        <rFont val="Arial"/>
        <family val="0"/>
        <charset val="1"/>
      </rPr>
      <t xml:space="preserve">PMID</t>
    </r>
    <r>
      <rPr>
        <sz val="10"/>
        <rFont val="Noto Sans CJK SC"/>
        <family val="2"/>
      </rPr>
      <t xml:space="preserve">・</t>
    </r>
    <r>
      <rPr>
        <sz val="10"/>
        <rFont val="Arial"/>
        <family val="0"/>
        <charset val="1"/>
      </rPr>
      <t xml:space="preserve">PMCID</t>
    </r>
    <r>
      <rPr>
        <sz val="10"/>
        <rFont val="Noto Sans CJK SC"/>
        <family val="2"/>
      </rPr>
      <t xml:space="preserve">は確認済み）。単施設の後ろ向き研究であり、症例数は</t>
    </r>
    <r>
      <rPr>
        <sz val="10"/>
        <rFont val="Arial"/>
        <family val="0"/>
        <charset val="1"/>
      </rPr>
      <t xml:space="preserve">47</t>
    </r>
    <r>
      <rPr>
        <sz val="10"/>
        <rFont val="Noto Sans CJK SC"/>
        <family val="2"/>
      </rPr>
      <t xml:space="preserve">例と少ない。</t>
    </r>
  </si>
  <si>
    <t xml:space="preserve">GY-034</t>
  </si>
  <si>
    <t xml:space="preserve">腟癌</t>
  </si>
  <si>
    <r>
      <rPr>
        <sz val="10"/>
        <rFont val="Noto Sans CJK SC"/>
        <family val="2"/>
      </rPr>
      <t xml:space="preserve">良性疾患のために子宮全摘を受けた後に発生した原発性腟癌は極めてまれで、系統的レビューに集められたのは</t>
    </r>
    <r>
      <rPr>
        <sz val="10"/>
        <rFont val="Arial"/>
        <family val="0"/>
        <charset val="1"/>
      </rPr>
      <t xml:space="preserve">8</t>
    </r>
    <r>
      <rPr>
        <sz val="10"/>
        <rFont val="Noto Sans CJK SC"/>
        <family val="2"/>
      </rPr>
      <t xml:space="preserve">研究</t>
    </r>
    <r>
      <rPr>
        <sz val="10"/>
        <rFont val="Arial"/>
        <family val="0"/>
        <charset val="1"/>
      </rPr>
      <t xml:space="preserve">56</t>
    </r>
    <r>
      <rPr>
        <sz val="10"/>
        <rFont val="Noto Sans CJK SC"/>
        <family val="2"/>
      </rPr>
      <t xml:space="preserve">例だった。主症状は腟出血、組織型は扁平上皮癌が最も多く次いで腺癌が多く、症例の多くは子宮全摘から約</t>
    </r>
    <r>
      <rPr>
        <sz val="10"/>
        <rFont val="Arial"/>
        <family val="0"/>
        <charset val="1"/>
      </rPr>
      <t xml:space="preserve">10</t>
    </r>
    <r>
      <rPr>
        <sz val="10"/>
        <rFont val="Noto Sans CJK SC"/>
        <family val="2"/>
      </rPr>
      <t xml:space="preserve">年後に発症し、腫瘍の好発部位は腟の頂部（断端部）だった。</t>
    </r>
  </si>
  <si>
    <r>
      <rPr>
        <sz val="10"/>
        <rFont val="Noto Sans CJK SC"/>
        <family val="2"/>
      </rPr>
      <t xml:space="preserve">医学各論 Ⅷ</t>
    </r>
    <r>
      <rPr>
        <sz val="10"/>
        <rFont val="Arial"/>
        <family val="0"/>
        <charset val="1"/>
      </rPr>
      <t xml:space="preserve">-7-G-①</t>
    </r>
    <r>
      <rPr>
        <sz val="10"/>
        <rFont val="Noto Sans CJK SC"/>
        <family val="2"/>
      </rPr>
      <t xml:space="preserve">（腟癌、</t>
    </r>
    <r>
      <rPr>
        <sz val="10"/>
        <rFont val="Arial"/>
        <family val="0"/>
        <charset val="1"/>
      </rPr>
      <t xml:space="preserve">c</t>
    </r>
    <r>
      <rPr>
        <sz val="10"/>
        <rFont val="Noto Sans CJK SC"/>
        <family val="2"/>
      </rPr>
      <t xml:space="preserve">）</t>
    </r>
  </si>
  <si>
    <t xml:space="preserve">SRC-781</t>
  </si>
  <si>
    <t xml:space="preserve">Qian J, Gracious K, Chen L, Xu S. Primary vaginal cancer after hysterectomy for benign conditions: a systematic review of the literature. Front Oncol. 2024;14:1334778.</t>
  </si>
  <si>
    <t xml:space="preserve">10.3389/fonc.2024.1334778</t>
  </si>
  <si>
    <t xml:space="preserve">38347832</t>
  </si>
  <si>
    <t xml:space="preserve">症例集積型のレビューであり、母集団が定義できないため発生頻度は示せない。対象は良性疾患で子宮全摘を受けた後の腟癌に限られ、子宮を有する女性の原発性腟癌一般の像ではない。</t>
  </si>
  <si>
    <t xml:space="preserve">GY-035</t>
  </si>
  <si>
    <r>
      <rPr>
        <sz val="10"/>
        <rFont val="Noto Sans CJK SC"/>
        <family val="2"/>
      </rPr>
      <t xml:space="preserve">子宮内膜増殖症とグレード</t>
    </r>
    <r>
      <rPr>
        <sz val="10"/>
        <rFont val="Arial"/>
        <family val="0"/>
        <charset val="1"/>
      </rPr>
      <t xml:space="preserve">1</t>
    </r>
    <r>
      <rPr>
        <sz val="10"/>
        <rFont val="Noto Sans CJK SC"/>
        <family val="2"/>
      </rPr>
      <t xml:space="preserve">の子宮内膜癌に対するプロゲスチンによる妊孕性温存治療の系統的レビュー（</t>
    </r>
    <r>
      <rPr>
        <sz val="10"/>
        <rFont val="Arial"/>
        <family val="0"/>
        <charset val="1"/>
      </rPr>
      <t xml:space="preserve">45</t>
    </r>
    <r>
      <rPr>
        <sz val="10"/>
        <rFont val="Noto Sans CJK SC"/>
        <family val="2"/>
      </rPr>
      <t xml:space="preserve">研究・</t>
    </r>
    <r>
      <rPr>
        <sz val="10"/>
        <rFont val="Arial"/>
        <family val="0"/>
        <charset val="1"/>
      </rPr>
      <t xml:space="preserve">391</t>
    </r>
    <r>
      <rPr>
        <sz val="10"/>
        <rFont val="Noto Sans CJK SC"/>
        <family val="2"/>
      </rPr>
      <t xml:space="preserve">例）では、奏効率は</t>
    </r>
    <r>
      <rPr>
        <sz val="10"/>
        <rFont val="Arial"/>
        <family val="0"/>
        <charset val="1"/>
      </rPr>
      <t xml:space="preserve">77.7%</t>
    </r>
    <r>
      <rPr>
        <sz val="10"/>
        <rFont val="Noto Sans CJK SC"/>
        <family val="2"/>
      </rPr>
      <t xml:space="preserve">、持続的な完全奏効は</t>
    </r>
    <r>
      <rPr>
        <sz val="10"/>
        <rFont val="Arial"/>
        <family val="0"/>
        <charset val="1"/>
      </rPr>
      <t xml:space="preserve">53.2%</t>
    </r>
    <r>
      <rPr>
        <sz val="10"/>
        <rFont val="Noto Sans CJK SC"/>
        <family val="2"/>
      </rPr>
      <t xml:space="preserve">で、完全奏効率は増殖症</t>
    </r>
    <r>
      <rPr>
        <sz val="10"/>
        <rFont val="Arial"/>
        <family val="0"/>
        <charset val="1"/>
      </rPr>
      <t xml:space="preserve">65.8%</t>
    </r>
    <r>
      <rPr>
        <sz val="10"/>
        <rFont val="Noto Sans CJK SC"/>
        <family val="2"/>
      </rPr>
      <t xml:space="preserve">に対し癌</t>
    </r>
    <r>
      <rPr>
        <sz val="10"/>
        <rFont val="Arial"/>
        <family val="0"/>
        <charset val="1"/>
      </rPr>
      <t xml:space="preserve">48.2%</t>
    </r>
    <r>
      <rPr>
        <sz val="10"/>
        <rFont val="Noto Sans CJK SC"/>
        <family val="2"/>
      </rPr>
      <t xml:space="preserve">と増殖症で高かった。奏効までの期間の中央値は</t>
    </r>
    <r>
      <rPr>
        <sz val="10"/>
        <rFont val="Arial"/>
        <family val="0"/>
        <charset val="1"/>
      </rPr>
      <t xml:space="preserve">6</t>
    </r>
    <r>
      <rPr>
        <sz val="10"/>
        <rFont val="Noto Sans CJK SC"/>
        <family val="2"/>
      </rPr>
      <t xml:space="preserve">か月で、奏効後の再発は増殖症</t>
    </r>
    <r>
      <rPr>
        <sz val="10"/>
        <rFont val="Arial"/>
        <family val="0"/>
        <charset val="1"/>
      </rPr>
      <t xml:space="preserve">23.2%</t>
    </r>
    <r>
      <rPr>
        <sz val="10"/>
        <rFont val="Noto Sans CJK SC"/>
        <family val="2"/>
      </rPr>
      <t xml:space="preserve">、癌</t>
    </r>
    <r>
      <rPr>
        <sz val="10"/>
        <rFont val="Arial"/>
        <family val="0"/>
        <charset val="1"/>
      </rPr>
      <t xml:space="preserve">35.4%</t>
    </r>
    <r>
      <rPr>
        <sz val="10"/>
        <rFont val="Noto Sans CJK SC"/>
        <family val="2"/>
      </rPr>
      <t xml:space="preserve">にみられ、妊娠に至ったのは増殖症</t>
    </r>
    <r>
      <rPr>
        <sz val="10"/>
        <rFont val="Arial"/>
        <family val="0"/>
        <charset val="1"/>
      </rPr>
      <t xml:space="preserve">41.2%</t>
    </r>
    <r>
      <rPr>
        <sz val="10"/>
        <rFont val="Noto Sans CJK SC"/>
        <family val="2"/>
      </rPr>
      <t xml:space="preserve">、癌</t>
    </r>
    <r>
      <rPr>
        <sz val="10"/>
        <rFont val="Arial"/>
        <family val="0"/>
        <charset val="1"/>
      </rPr>
      <t xml:space="preserve">34.8%</t>
    </r>
    <r>
      <rPr>
        <sz val="10"/>
        <rFont val="Noto Sans CJK SC"/>
        <family val="2"/>
      </rPr>
      <t xml:space="preserve">だった。</t>
    </r>
  </si>
  <si>
    <t xml:space="preserve">SRC-782</t>
  </si>
  <si>
    <t xml:space="preserve">Gunderson CC, Fader AN, Carson KA, Bristow RE. Oncologic and reproductive outcomes with progestin therapy in women with endometrial hyperplasia and grade 1 adenocarcinoma: a systematic review. Gynecol Oncol. 2012;125(2):477-482.</t>
  </si>
  <si>
    <t xml:space="preserve">10.1016/j.ygyno.2012.01.003</t>
  </si>
  <si>
    <t xml:space="preserve">22245711</t>
  </si>
  <si>
    <t xml:space="preserve">治療に用いられたメドロキシプロゲステロン酢酸エステル、メゲストロール酢酸エステル、レボノルゲストレル放出子宮内システムについて、妊孕性温存を目的とする使用の国内の承認・保険適用の状況は未確認である。集積された研究は後ろ向きの小規模研究が中心である。</t>
  </si>
  <si>
    <t xml:space="preserve">GY-036</t>
  </si>
  <si>
    <t xml:space="preserve">子宮頸癌</t>
  </si>
  <si>
    <r>
      <rPr>
        <sz val="10"/>
        <rFont val="Noto Sans CJK SC"/>
        <family val="2"/>
      </rPr>
      <t xml:space="preserve">根治的治療の対象とならない持続性・再発・転移性の子宮頸癌に対する一次治療では、ペムブロリズマブとプラチナ製剤併用化学療法（ベバシズマブの併用は任意）の併用は、プラセボと化学療法の併用より優れ、</t>
    </r>
    <r>
      <rPr>
        <sz val="10"/>
        <rFont val="Arial"/>
        <family val="0"/>
        <charset val="1"/>
      </rPr>
      <t xml:space="preserve">PD-L1</t>
    </r>
    <r>
      <rPr>
        <sz val="10"/>
        <rFont val="Noto Sans CJK SC"/>
        <family val="2"/>
      </rPr>
      <t xml:space="preserve">の</t>
    </r>
    <r>
      <rPr>
        <sz val="10"/>
        <rFont val="Arial"/>
        <family val="0"/>
        <charset val="1"/>
      </rPr>
      <t xml:space="preserve">CPS</t>
    </r>
    <r>
      <rPr>
        <sz val="10"/>
        <rFont val="Noto Sans CJK SC"/>
        <family val="2"/>
      </rPr>
      <t xml:space="preserve">が</t>
    </r>
    <r>
      <rPr>
        <sz val="10"/>
        <rFont val="Arial"/>
        <family val="0"/>
        <charset val="1"/>
      </rPr>
      <t xml:space="preserve">1</t>
    </r>
    <r>
      <rPr>
        <sz val="10"/>
        <rFont val="Noto Sans CJK SC"/>
        <family val="2"/>
      </rPr>
      <t xml:space="preserve">以上の集団で無増悪生存期間中央値が</t>
    </r>
    <r>
      <rPr>
        <sz val="10"/>
        <rFont val="Arial"/>
        <family val="0"/>
        <charset val="1"/>
      </rPr>
      <t xml:space="preserve">10.4</t>
    </r>
    <r>
      <rPr>
        <sz val="10"/>
        <rFont val="Noto Sans CJK SC"/>
        <family val="2"/>
      </rPr>
      <t xml:space="preserve">か月対</t>
    </r>
    <r>
      <rPr>
        <sz val="10"/>
        <rFont val="Arial"/>
        <family val="0"/>
        <charset val="1"/>
      </rPr>
      <t xml:space="preserve">8.2</t>
    </r>
    <r>
      <rPr>
        <sz val="10"/>
        <rFont val="Noto Sans CJK SC"/>
        <family val="2"/>
      </rPr>
      <t xml:space="preserve">か月（ハザード比</t>
    </r>
    <r>
      <rPr>
        <sz val="10"/>
        <rFont val="Arial"/>
        <family val="0"/>
        <charset val="1"/>
      </rPr>
      <t xml:space="preserve">0.62</t>
    </r>
    <r>
      <rPr>
        <sz val="10"/>
        <rFont val="Noto Sans CJK SC"/>
        <family val="2"/>
      </rPr>
      <t xml:space="preserve">）、全生存期間のハザード比が</t>
    </r>
    <r>
      <rPr>
        <sz val="10"/>
        <rFont val="Arial"/>
        <family val="0"/>
        <charset val="1"/>
      </rPr>
      <t xml:space="preserve">0.64</t>
    </r>
    <r>
      <rPr>
        <sz val="10"/>
        <rFont val="Noto Sans CJK SC"/>
        <family val="2"/>
      </rPr>
      <t xml:space="preserve">だった。全症例</t>
    </r>
    <r>
      <rPr>
        <sz val="10"/>
        <rFont val="Arial"/>
        <family val="0"/>
        <charset val="1"/>
      </rPr>
      <t xml:space="preserve">617</t>
    </r>
    <r>
      <rPr>
        <sz val="10"/>
        <rFont val="Noto Sans CJK SC"/>
        <family val="2"/>
      </rPr>
      <t xml:space="preserve">例でも全生存期間のハザード比は</t>
    </r>
    <r>
      <rPr>
        <sz val="10"/>
        <rFont val="Arial"/>
        <family val="0"/>
        <charset val="1"/>
      </rPr>
      <t xml:space="preserve">0.67</t>
    </r>
    <r>
      <rPr>
        <sz val="10"/>
        <rFont val="Noto Sans CJK SC"/>
        <family val="2"/>
      </rPr>
      <t xml:space="preserve">と改善がみられた。</t>
    </r>
  </si>
  <si>
    <t xml:space="preserve">SRC-783</t>
  </si>
  <si>
    <t xml:space="preserve">Colombo N, Dubot C, Lorusso D, Caceres MV, Hasegawa K, Shapira-Frommer R, et al.; KEYNOTE-826 Investigators. Pembrolizumab for persistent, recurrent, or metastatic cervical cancer. N Engl J Med. 2021;385(20):1856-1867.</t>
  </si>
  <si>
    <t xml:space="preserve">10.1056/NEJMoa2112435</t>
  </si>
  <si>
    <t xml:space="preserve">34534429</t>
  </si>
  <si>
    <r>
      <rPr>
        <sz val="10"/>
        <rFont val="Noto Sans CJK SC"/>
        <family val="2"/>
      </rPr>
      <t xml:space="preserve">ペムブロリズマブの子宮頸癌に対する国内の承認・保険適用の状況は未確認である。初回解析の時点で、</t>
    </r>
    <r>
      <rPr>
        <sz val="10"/>
        <rFont val="Arial"/>
        <family val="0"/>
        <charset val="1"/>
      </rPr>
      <t xml:space="preserve">CPS 1</t>
    </r>
    <r>
      <rPr>
        <sz val="10"/>
        <rFont val="Noto Sans CJK SC"/>
        <family val="2"/>
      </rPr>
      <t xml:space="preserve">以上の集団のペムブロリズマブ群の全生存期間中央値は未到達だった。</t>
    </r>
  </si>
  <si>
    <t xml:space="preserve">GY-037</t>
  </si>
  <si>
    <t xml:space="preserve">機能性卵巣囊胞</t>
  </si>
  <si>
    <r>
      <rPr>
        <sz val="10"/>
        <rFont val="Noto Sans CJK SC"/>
        <family val="2"/>
      </rPr>
      <t xml:space="preserve">機能性卵巣囊胞に経口避妊薬を使っても囊胞の消失は早まらず、</t>
    </r>
    <r>
      <rPr>
        <sz val="10"/>
        <rFont val="Arial"/>
        <family val="0"/>
        <charset val="1"/>
      </rPr>
      <t xml:space="preserve">8</t>
    </r>
    <r>
      <rPr>
        <sz val="10"/>
        <rFont val="Noto Sans CJK SC"/>
        <family val="2"/>
      </rPr>
      <t xml:space="preserve">件の無作為化試験（計</t>
    </r>
    <r>
      <rPr>
        <sz val="10"/>
        <rFont val="Arial"/>
        <family val="0"/>
        <charset val="1"/>
      </rPr>
      <t xml:space="preserve">686</t>
    </r>
    <r>
      <rPr>
        <sz val="10"/>
        <rFont val="Noto Sans CJK SC"/>
        <family val="2"/>
      </rPr>
      <t xml:space="preserve">人）のいずれでも効果は示されなかった。囊胞の多くは無治療で数周期以内に消失し、持続するものは類内膜症性囊胞などの病的囊胞であることが多いため、</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周期の経過観察が適切で、持続すれば手術が検討される。</t>
    </r>
  </si>
  <si>
    <r>
      <rPr>
        <sz val="10"/>
        <rFont val="Noto Sans CJK SC"/>
        <family val="2"/>
      </rPr>
      <t xml:space="preserve">医学各論 Ⅷ</t>
    </r>
    <r>
      <rPr>
        <sz val="10"/>
        <rFont val="Arial"/>
        <family val="0"/>
        <charset val="1"/>
      </rPr>
      <t xml:space="preserve">-7-D-①</t>
    </r>
    <r>
      <rPr>
        <sz val="10"/>
        <rFont val="Noto Sans CJK SC"/>
        <family val="2"/>
      </rPr>
      <t xml:space="preserve">（機能性卵巣囊胞、</t>
    </r>
    <r>
      <rPr>
        <sz val="10"/>
        <rFont val="Arial"/>
        <family val="0"/>
        <charset val="1"/>
      </rPr>
      <t xml:space="preserve">a</t>
    </r>
    <r>
      <rPr>
        <sz val="10"/>
        <rFont val="Noto Sans CJK SC"/>
        <family val="2"/>
      </rPr>
      <t xml:space="preserve">）</t>
    </r>
  </si>
  <si>
    <t xml:space="preserve">SRC-784</t>
  </si>
  <si>
    <t xml:space="preserve">Grimes DA, Jones LB, Lopez LM, Schulz KF. Oral contraceptives for functional ovarian cysts. Cochrane Database Syst Rev. 2014;2014(4):CD006134</t>
  </si>
  <si>
    <t xml:space="preserve">10.1002/14651858.CD006134.pub5</t>
  </si>
  <si>
    <t xml:space="preserve">24782304</t>
  </si>
  <si>
    <r>
      <rPr>
        <sz val="10"/>
        <rFont val="Noto Sans CJK SC"/>
        <family val="2"/>
      </rPr>
      <t xml:space="preserve">経口避妊薬の国内承認・保険適用は本調査では未確認（本カードは嚢胞治療としての効果がなかったという結果の紹介であり、避妊目的の承認とは分けて確認が必要）。</t>
    </r>
    <r>
      <rPr>
        <sz val="10"/>
        <rFont val="Arial"/>
        <family val="0"/>
        <charset val="1"/>
      </rPr>
      <t xml:space="preserve">2014</t>
    </r>
    <r>
      <rPr>
        <sz val="10"/>
        <rFont val="Noto Sans CJK SC"/>
        <family val="2"/>
      </rPr>
      <t xml:space="preserve">年のレビューに基づく。</t>
    </r>
  </si>
  <si>
    <t xml:space="preserve">GY-038</t>
  </si>
  <si>
    <t xml:space="preserve">卵巣癌</t>
  </si>
  <si>
    <r>
      <rPr>
        <sz val="10"/>
        <rFont val="Noto Sans CJK SC"/>
        <family val="2"/>
      </rPr>
      <t xml:space="preserve">卵巣癌・卵管癌・原発性腹膜癌は共通の </t>
    </r>
    <r>
      <rPr>
        <sz val="10"/>
        <rFont val="Arial"/>
        <family val="0"/>
        <charset val="1"/>
      </rPr>
      <t xml:space="preserve">FIGO </t>
    </r>
    <r>
      <rPr>
        <sz val="10"/>
        <rFont val="Noto Sans CJK SC"/>
        <family val="2"/>
      </rPr>
      <t xml:space="preserve">進行期分類で扱われ、</t>
    </r>
    <r>
      <rPr>
        <sz val="10"/>
        <rFont val="Arial"/>
        <family val="0"/>
        <charset val="1"/>
      </rPr>
      <t xml:space="preserve">I</t>
    </r>
    <r>
      <rPr>
        <sz val="10"/>
        <rFont val="Noto Sans CJK SC"/>
        <family val="2"/>
      </rPr>
      <t xml:space="preserve">期は卵巣・卵管に限局するもの、</t>
    </r>
    <r>
      <rPr>
        <sz val="10"/>
        <rFont val="Arial"/>
        <family val="0"/>
        <charset val="1"/>
      </rPr>
      <t xml:space="preserve">II</t>
    </r>
    <r>
      <rPr>
        <sz val="10"/>
        <rFont val="Noto Sans CJK SC"/>
        <family val="2"/>
      </rPr>
      <t xml:space="preserve">期は骨盤内への進展、</t>
    </r>
    <r>
      <rPr>
        <sz val="10"/>
        <rFont val="Arial"/>
        <family val="0"/>
        <charset val="1"/>
      </rPr>
      <t xml:space="preserve">III</t>
    </r>
    <r>
      <rPr>
        <sz val="10"/>
        <rFont val="Noto Sans CJK SC"/>
        <family val="2"/>
      </rPr>
      <t xml:space="preserve">期は骨盤外の腹膜播種または後腹膜リンパ節転移、</t>
    </r>
    <r>
      <rPr>
        <sz val="10"/>
        <rFont val="Arial"/>
        <family val="0"/>
        <charset val="1"/>
      </rPr>
      <t xml:space="preserve">IV</t>
    </r>
    <r>
      <rPr>
        <sz val="10"/>
        <rFont val="Noto Sans CJK SC"/>
        <family val="2"/>
      </rPr>
      <t xml:space="preserve">期は遠隔転移と定義される。</t>
    </r>
    <r>
      <rPr>
        <sz val="10"/>
        <rFont val="Arial"/>
        <family val="0"/>
        <charset val="1"/>
      </rPr>
      <t xml:space="preserve">2014</t>
    </r>
    <r>
      <rPr>
        <sz val="10"/>
        <rFont val="Noto Sans CJK SC"/>
        <family val="2"/>
      </rPr>
      <t xml:space="preserve">年の改訂では、</t>
    </r>
    <r>
      <rPr>
        <sz val="10"/>
        <rFont val="Arial"/>
        <family val="0"/>
        <charset val="1"/>
      </rPr>
      <t xml:space="preserve">IC</t>
    </r>
    <r>
      <rPr>
        <sz val="10"/>
        <rFont val="Noto Sans CJK SC"/>
        <family val="2"/>
      </rPr>
      <t xml:space="preserve">期が手術時の破綻（</t>
    </r>
    <r>
      <rPr>
        <sz val="10"/>
        <rFont val="Arial"/>
        <family val="0"/>
        <charset val="1"/>
      </rPr>
      <t xml:space="preserve">IC1</t>
    </r>
    <r>
      <rPr>
        <sz val="10"/>
        <rFont val="Noto Sans CJK SC"/>
        <family val="2"/>
      </rPr>
      <t xml:space="preserve">）、術前の被膜破綻または表面の腫瘍（</t>
    </r>
    <r>
      <rPr>
        <sz val="10"/>
        <rFont val="Arial"/>
        <family val="0"/>
        <charset val="1"/>
      </rPr>
      <t xml:space="preserve">IC2</t>
    </r>
    <r>
      <rPr>
        <sz val="10"/>
        <rFont val="Noto Sans CJK SC"/>
        <family val="2"/>
      </rPr>
      <t xml:space="preserve">）、腹水・洗浄液中の悪性細胞（</t>
    </r>
    <r>
      <rPr>
        <sz val="10"/>
        <rFont val="Arial"/>
        <family val="0"/>
        <charset val="1"/>
      </rPr>
      <t xml:space="preserve">IC3</t>
    </r>
    <r>
      <rPr>
        <sz val="10"/>
        <rFont val="Noto Sans CJK SC"/>
        <family val="2"/>
      </rPr>
      <t xml:space="preserve">）に細分され、後腹膜リンパ節転移のみの</t>
    </r>
    <r>
      <rPr>
        <sz val="10"/>
        <rFont val="Arial"/>
        <family val="0"/>
        <charset val="1"/>
      </rPr>
      <t xml:space="preserve">IIIA1</t>
    </r>
    <r>
      <rPr>
        <sz val="10"/>
        <rFont val="Noto Sans CJK SC"/>
        <family val="2"/>
      </rPr>
      <t xml:space="preserve">期も転移巣の大きさ（</t>
    </r>
    <r>
      <rPr>
        <sz val="10"/>
        <rFont val="Arial"/>
        <family val="0"/>
        <charset val="1"/>
      </rPr>
      <t xml:space="preserve">10mm</t>
    </r>
    <r>
      <rPr>
        <sz val="10"/>
        <rFont val="Noto Sans CJK SC"/>
        <family val="2"/>
      </rPr>
      <t xml:space="preserve">以下か超えるか）で細分された。</t>
    </r>
  </si>
  <si>
    <r>
      <rPr>
        <sz val="10"/>
        <rFont val="Noto Sans CJK SC"/>
        <family val="2"/>
      </rPr>
      <t xml:space="preserve">医学各論 Ⅷ</t>
    </r>
    <r>
      <rPr>
        <sz val="10"/>
        <rFont val="Arial"/>
        <family val="0"/>
        <charset val="1"/>
      </rPr>
      <t xml:space="preserve">-7-D-②</t>
    </r>
    <r>
      <rPr>
        <sz val="10"/>
        <rFont val="Noto Sans CJK SC"/>
        <family val="2"/>
      </rPr>
      <t xml:space="preserve">（表層上皮性・間質性腫瘍、</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</si>
  <si>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TBL-01-00-662 (id: JlvnmeA)</t>
    </r>
  </si>
  <si>
    <t xml:space="preserve">SRC-785</t>
  </si>
  <si>
    <t xml:space="preserve">Prat J; FIGO Committee on Gynecologic Oncology. Staging classification for cancer of the ovary, fallopian tube, and peritoneum. Int J Gynaecol Obstet. 2014;124(1):1-5</t>
  </si>
  <si>
    <t xml:space="preserve">10.1016/j.ijgo.2013.10.001</t>
  </si>
  <si>
    <t xml:space="preserve">24219974</t>
  </si>
  <si>
    <t xml:space="preserve">病期の定義と細分は論文の分類表から読み取り。外科治療（腫瘍減量術の意義や残存腫瘍と予後の関係）の詳細は本出典の対象外で、未確認事項に残した。</t>
  </si>
  <si>
    <t xml:space="preserve">GY-039</t>
  </si>
  <si>
    <r>
      <rPr>
        <sz val="10"/>
        <rFont val="Noto Sans CJK SC"/>
        <family val="2"/>
      </rPr>
      <t xml:space="preserve">進行上皮性卵巣癌・卵管癌・原発性腹膜癌に対する標準の</t>
    </r>
    <r>
      <rPr>
        <sz val="10"/>
        <rFont val="Arial"/>
        <family val="0"/>
        <charset val="1"/>
      </rPr>
      <t xml:space="preserve">3</t>
    </r>
    <r>
      <rPr>
        <sz val="10"/>
        <rFont val="Noto Sans CJK SC"/>
        <family val="2"/>
      </rPr>
      <t xml:space="preserve">週毎パクリタキセル・カルボプラチン併用に対し、パクリタキセルを毎週投与する </t>
    </r>
    <r>
      <rPr>
        <sz val="10"/>
        <rFont val="Arial"/>
        <family val="0"/>
        <charset val="1"/>
      </rPr>
      <t xml:space="preserve">dose-dense </t>
    </r>
    <r>
      <rPr>
        <sz val="10"/>
        <rFont val="Noto Sans CJK SC"/>
        <family val="2"/>
      </rPr>
      <t xml:space="preserve">療法は、無増悪生存期間の中央値を</t>
    </r>
    <r>
      <rPr>
        <sz val="10"/>
        <rFont val="Arial"/>
        <family val="0"/>
        <charset val="1"/>
      </rPr>
      <t xml:space="preserve">28.0</t>
    </r>
    <r>
      <rPr>
        <sz val="10"/>
        <rFont val="Noto Sans CJK SC"/>
        <family val="2"/>
      </rPr>
      <t xml:space="preserve">か月対</t>
    </r>
    <r>
      <rPr>
        <sz val="10"/>
        <rFont val="Arial"/>
        <family val="0"/>
        <charset val="1"/>
      </rPr>
      <t xml:space="preserve">17.2</t>
    </r>
    <r>
      <rPr>
        <sz val="10"/>
        <rFont val="Noto Sans CJK SC"/>
        <family val="2"/>
      </rPr>
      <t xml:space="preserve">か月（ハザード比</t>
    </r>
    <r>
      <rPr>
        <sz val="10"/>
        <rFont val="Arial"/>
        <family val="0"/>
        <charset val="1"/>
      </rPr>
      <t xml:space="preserve">0.71</t>
    </r>
    <r>
      <rPr>
        <sz val="10"/>
        <rFont val="Noto Sans CJK SC"/>
        <family val="2"/>
      </rPr>
      <t xml:space="preserve">）に延長し、</t>
    </r>
    <r>
      <rPr>
        <sz val="10"/>
        <rFont val="Arial"/>
        <family val="0"/>
        <charset val="1"/>
      </rPr>
      <t xml:space="preserve">3</t>
    </r>
    <r>
      <rPr>
        <sz val="10"/>
        <rFont val="Noto Sans CJK SC"/>
        <family val="2"/>
      </rPr>
      <t xml:space="preserve">年生存割合も</t>
    </r>
    <r>
      <rPr>
        <sz val="10"/>
        <rFont val="Arial"/>
        <family val="0"/>
        <charset val="1"/>
      </rPr>
      <t xml:space="preserve">72.1%</t>
    </r>
    <r>
      <rPr>
        <sz val="10"/>
        <rFont val="Noto Sans CJK SC"/>
        <family val="2"/>
      </rPr>
      <t xml:space="preserve">対</t>
    </r>
    <r>
      <rPr>
        <sz val="10"/>
        <rFont val="Arial"/>
        <family val="0"/>
        <charset val="1"/>
      </rPr>
      <t xml:space="preserve">65.1%</t>
    </r>
    <r>
      <rPr>
        <sz val="10"/>
        <rFont val="Noto Sans CJK SC"/>
        <family val="2"/>
      </rPr>
      <t xml:space="preserve">と高かった。一方で、</t>
    </r>
    <r>
      <rPr>
        <sz val="10"/>
        <rFont val="Arial"/>
        <family val="0"/>
        <charset val="1"/>
      </rPr>
      <t xml:space="preserve">Grade 3</t>
    </r>
    <r>
      <rPr>
        <sz val="10"/>
        <rFont val="Noto Sans CJK SC"/>
        <family val="2"/>
      </rPr>
      <t xml:space="preserve">・</t>
    </r>
    <r>
      <rPr>
        <sz val="10"/>
        <rFont val="Arial"/>
        <family val="0"/>
        <charset val="1"/>
      </rPr>
      <t xml:space="preserve">4</t>
    </r>
    <r>
      <rPr>
        <sz val="10"/>
        <rFont val="Noto Sans CJK SC"/>
        <family val="2"/>
      </rPr>
      <t xml:space="preserve">の貧血は</t>
    </r>
    <r>
      <rPr>
        <sz val="10"/>
        <rFont val="Arial"/>
        <family val="0"/>
        <charset val="1"/>
      </rPr>
      <t xml:space="preserve">69%</t>
    </r>
    <r>
      <rPr>
        <sz val="10"/>
        <rFont val="Noto Sans CJK SC"/>
        <family val="2"/>
      </rPr>
      <t xml:space="preserve">対</t>
    </r>
    <r>
      <rPr>
        <sz val="10"/>
        <rFont val="Arial"/>
        <family val="0"/>
        <charset val="1"/>
      </rPr>
      <t xml:space="preserve">44%</t>
    </r>
    <r>
      <rPr>
        <sz val="10"/>
        <rFont val="Noto Sans CJK SC"/>
        <family val="2"/>
      </rPr>
      <t xml:space="preserve">と </t>
    </r>
    <r>
      <rPr>
        <sz val="10"/>
        <rFont val="Arial"/>
        <family val="0"/>
        <charset val="1"/>
      </rPr>
      <t xml:space="preserve">dose-dense </t>
    </r>
    <r>
      <rPr>
        <sz val="10"/>
        <rFont val="Noto Sans CJK SC"/>
        <family val="2"/>
      </rPr>
      <t xml:space="preserve">群で多かった。</t>
    </r>
  </si>
  <si>
    <t xml:space="preserve">SRC-786</t>
  </si>
  <si>
    <t xml:space="preserve">Katsumata N, Yasuda M, Takahashi F, et al.; Japanese Gynecologic Oncology Group. Dose-dense paclitaxel once a week in combination with carboplatin every 3 weeks for advanced ovarian cancer: a phase 3, open-label, randomised controlled trial. Lancet. 2009;374(9698):1331-1338</t>
  </si>
  <si>
    <t xml:space="preserve">10.1016/S0140-6736(09)61157-0</t>
  </si>
  <si>
    <t xml:space="preserve">19767092</t>
  </si>
  <si>
    <r>
      <rPr>
        <sz val="10"/>
        <rFont val="Noto Sans CJK SC"/>
        <family val="2"/>
      </rPr>
      <t xml:space="preserve">薬剤（パクリタキセル、カルボプラチン）の国内承認・保険適用は、本試験が国内の多施設共同試験である点までは確認したが、添付文書での個別確認は未実施のため、取り込み時に </t>
    </r>
    <r>
      <rPr>
        <sz val="10"/>
        <rFont val="Arial"/>
        <family val="0"/>
        <charset val="1"/>
      </rPr>
      <t xml:space="preserve">PMDA </t>
    </r>
    <r>
      <rPr>
        <sz val="10"/>
        <rFont val="Noto Sans CJK SC"/>
        <family val="2"/>
      </rPr>
      <t xml:space="preserve">で確認が必要。</t>
    </r>
    <r>
      <rPr>
        <sz val="10"/>
        <rFont val="Arial"/>
        <family val="0"/>
        <charset val="1"/>
      </rPr>
      <t xml:space="preserve">2009</t>
    </r>
    <r>
      <rPr>
        <sz val="10"/>
        <rFont val="Noto Sans CJK SC"/>
        <family val="2"/>
      </rPr>
      <t xml:space="preserve">年の試験であり、その後の併用療法（ベバシズマブ等）の進展は本カードに含まない。</t>
    </r>
  </si>
  <si>
    <t xml:space="preserve">GY-040</t>
  </si>
  <si>
    <r>
      <rPr>
        <sz val="10"/>
        <rFont val="Noto Sans CJK SC"/>
        <family val="2"/>
      </rPr>
      <t xml:space="preserve">新規に診断された進行卵巣癌（</t>
    </r>
    <r>
      <rPr>
        <sz val="10"/>
        <rFont val="Arial"/>
        <family val="0"/>
        <charset val="1"/>
      </rPr>
      <t xml:space="preserve">FIGO III</t>
    </r>
    <r>
      <rPr>
        <sz val="10"/>
        <rFont val="Noto Sans CJK SC"/>
        <family val="2"/>
      </rPr>
      <t xml:space="preserve">・</t>
    </r>
    <r>
      <rPr>
        <sz val="10"/>
        <rFont val="Arial"/>
        <family val="0"/>
        <charset val="1"/>
      </rPr>
      <t xml:space="preserve">IV</t>
    </r>
    <r>
      <rPr>
        <sz val="10"/>
        <rFont val="Noto Sans CJK SC"/>
        <family val="2"/>
      </rPr>
      <t xml:space="preserve">期の高悪性度漿液性癌または類内膜癌）で </t>
    </r>
    <r>
      <rPr>
        <sz val="10"/>
        <rFont val="Arial"/>
        <family val="0"/>
        <charset val="1"/>
      </rPr>
      <t xml:space="preserve">BRCA1/2 </t>
    </r>
    <r>
      <rPr>
        <sz val="10"/>
        <rFont val="Noto Sans CJK SC"/>
        <family val="2"/>
      </rPr>
      <t xml:space="preserve">変異を持ち、プラチナ製剤を含む化学療法で奏効した患者では、オラパリブによる維持療法で病勢進行・死亡のリスクが</t>
    </r>
    <r>
      <rPr>
        <sz val="10"/>
        <rFont val="Arial"/>
        <family val="0"/>
        <charset val="1"/>
      </rPr>
      <t xml:space="preserve">70%</t>
    </r>
    <r>
      <rPr>
        <sz val="10"/>
        <rFont val="Noto Sans CJK SC"/>
        <family val="2"/>
      </rPr>
      <t xml:space="preserve">低下し（ハザード比</t>
    </r>
    <r>
      <rPr>
        <sz val="10"/>
        <rFont val="Arial"/>
        <family val="0"/>
        <charset val="1"/>
      </rPr>
      <t xml:space="preserve">0.30</t>
    </r>
    <r>
      <rPr>
        <sz val="10"/>
        <rFont val="Noto Sans CJK SC"/>
        <family val="2"/>
      </rPr>
      <t xml:space="preserve">）、</t>
    </r>
    <r>
      <rPr>
        <sz val="10"/>
        <rFont val="Arial"/>
        <family val="0"/>
        <charset val="1"/>
      </rPr>
      <t xml:space="preserve">3</t>
    </r>
    <r>
      <rPr>
        <sz val="10"/>
        <rFont val="Noto Sans CJK SC"/>
        <family val="2"/>
      </rPr>
      <t xml:space="preserve">年時点で無増悪かつ生存している割合は</t>
    </r>
    <r>
      <rPr>
        <sz val="10"/>
        <rFont val="Arial"/>
        <family val="0"/>
        <charset val="1"/>
      </rPr>
      <t xml:space="preserve">60%</t>
    </r>
    <r>
      <rPr>
        <sz val="10"/>
        <rFont val="Noto Sans CJK SC"/>
        <family val="2"/>
      </rPr>
      <t xml:space="preserve">対</t>
    </r>
    <r>
      <rPr>
        <sz val="10"/>
        <rFont val="Arial"/>
        <family val="0"/>
        <charset val="1"/>
      </rPr>
      <t xml:space="preserve">27%</t>
    </r>
    <r>
      <rPr>
        <sz val="10"/>
        <rFont val="Noto Sans CJK SC"/>
        <family val="2"/>
      </rPr>
      <t xml:space="preserve">だった（</t>
    </r>
    <r>
      <rPr>
        <sz val="10"/>
        <rFont val="Arial"/>
        <family val="0"/>
        <charset val="1"/>
      </rPr>
      <t xml:space="preserve">SOLO1 </t>
    </r>
    <r>
      <rPr>
        <sz val="10"/>
        <rFont val="Noto Sans CJK SC"/>
        <family val="2"/>
      </rPr>
      <t xml:space="preserve">試験、</t>
    </r>
    <r>
      <rPr>
        <sz val="10"/>
        <rFont val="Arial"/>
        <family val="0"/>
        <charset val="1"/>
      </rPr>
      <t xml:space="preserve">391</t>
    </r>
    <r>
      <rPr>
        <sz val="10"/>
        <rFont val="Noto Sans CJK SC"/>
        <family val="2"/>
      </rPr>
      <t xml:space="preserve">人）。</t>
    </r>
  </si>
  <si>
    <t xml:space="preserve">SRC-787</t>
  </si>
  <si>
    <t xml:space="preserve">Moore K, Colombo N, Scambia G, et al. Maintenance Olaparib in Patients with Newly Diagnosed Advanced Ovarian Cancer. N Engl J Med. 2018;379(26):2495-2505</t>
  </si>
  <si>
    <t xml:space="preserve">10.1056/NEJMoa1810858</t>
  </si>
  <si>
    <t xml:space="preserve">30345884</t>
  </si>
  <si>
    <r>
      <rPr>
        <sz val="10"/>
        <rFont val="Noto Sans CJK SC"/>
        <family val="2"/>
      </rPr>
      <t xml:space="preserve">オラパリブの国内承認・保険適用（適応の範囲と投与期間の上限）は本調査では </t>
    </r>
    <r>
      <rPr>
        <sz val="10"/>
        <rFont val="Arial"/>
        <family val="0"/>
        <charset val="1"/>
      </rPr>
      <t xml:space="preserve">PMDA </t>
    </r>
    <r>
      <rPr>
        <sz val="10"/>
        <rFont val="Noto Sans CJK SC"/>
        <family val="2"/>
      </rPr>
      <t xml:space="preserve">で未確認のため、取り込み時に添付文書で確認が必要。用量（</t>
    </r>
    <r>
      <rPr>
        <sz val="10"/>
        <rFont val="Arial"/>
        <family val="0"/>
        <charset val="1"/>
      </rPr>
      <t xml:space="preserve">300 mg </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回）は抄録の記載に基づく。</t>
    </r>
  </si>
  <si>
    <t xml:space="preserve">GY-041</t>
  </si>
  <si>
    <t xml:space="preserve">卵巣腫瘍の組織分類</t>
  </si>
  <si>
    <r>
      <rPr>
        <sz val="10"/>
        <rFont val="Noto Sans CJK SC"/>
        <family val="2"/>
      </rPr>
      <t xml:space="preserve">上皮性卵巣癌は単一の疾患ではなく、形態と分子の特徴から</t>
    </r>
    <r>
      <rPr>
        <sz val="10"/>
        <rFont val="Arial"/>
        <family val="0"/>
        <charset val="1"/>
      </rPr>
      <t xml:space="preserve">2</t>
    </r>
    <r>
      <rPr>
        <sz val="10"/>
        <rFont val="Noto Sans CJK SC"/>
        <family val="2"/>
      </rPr>
      <t xml:space="preserve">群に大別される。</t>
    </r>
    <r>
      <rPr>
        <sz val="10"/>
        <rFont val="Arial"/>
        <family val="0"/>
        <charset val="1"/>
      </rPr>
      <t xml:space="preserve">Type I </t>
    </r>
    <r>
      <rPr>
        <sz val="10"/>
        <rFont val="Noto Sans CJK SC"/>
        <family val="2"/>
      </rPr>
      <t xml:space="preserve">は低悪性度漿液性癌・低悪性度類内膜癌・明細胞癌・粘液性癌などで、比較的緩徐に経過し卵巣に限局して見つかることが多く、</t>
    </r>
    <r>
      <rPr>
        <sz val="10"/>
        <rFont val="Arial"/>
        <family val="0"/>
        <charset val="1"/>
      </rPr>
      <t xml:space="preserve">TP53 </t>
    </r>
    <r>
      <rPr>
        <sz val="10"/>
        <rFont val="Noto Sans CJK SC"/>
        <family val="2"/>
      </rPr>
      <t xml:space="preserve">変異を欠く。</t>
    </r>
    <r>
      <rPr>
        <sz val="10"/>
        <rFont val="Arial"/>
        <family val="0"/>
        <charset val="1"/>
      </rPr>
      <t xml:space="preserve">Type II </t>
    </r>
    <r>
      <rPr>
        <sz val="10"/>
        <rFont val="Noto Sans CJK SC"/>
        <family val="2"/>
      </rPr>
      <t xml:space="preserve">は高悪性度漿液性癌・未分化癌・癌肉腫を含み、</t>
    </r>
    <r>
      <rPr>
        <sz val="10"/>
        <rFont val="Arial"/>
        <family val="0"/>
        <charset val="1"/>
      </rPr>
      <t xml:space="preserve">80%</t>
    </r>
    <r>
      <rPr>
        <sz val="10"/>
        <rFont val="Noto Sans CJK SC"/>
        <family val="2"/>
      </rPr>
      <t xml:space="preserve">を超える症例で </t>
    </r>
    <r>
      <rPr>
        <sz val="10"/>
        <rFont val="Arial"/>
        <family val="0"/>
        <charset val="1"/>
      </rPr>
      <t xml:space="preserve">TP53 </t>
    </r>
    <r>
      <rPr>
        <sz val="10"/>
        <rFont val="Noto Sans CJK SC"/>
        <family val="2"/>
      </rPr>
      <t xml:space="preserve">変異を持ち、急速に進行して多くが進行期で見つかる。</t>
    </r>
  </si>
  <si>
    <t xml:space="preserve">SRC-788</t>
  </si>
  <si>
    <t xml:space="preserve">Kurman RJ, Shih IeM. The origin and pathogenesis of epithelial ovarian cancer: a proposed unifying theory. Am J Surg Pathol. 2010;34(3):433-443</t>
  </si>
  <si>
    <t xml:space="preserve">10.1097/PAS.0b013e3181cf3d79</t>
  </si>
  <si>
    <t xml:space="preserve">20154587</t>
  </si>
  <si>
    <r>
      <rPr>
        <sz val="10"/>
        <rFont val="Noto Sans CJK SC"/>
        <family val="2"/>
      </rPr>
      <t xml:space="preserve">分類は</t>
    </r>
    <r>
      <rPr>
        <sz val="10"/>
        <rFont val="Arial"/>
        <family val="0"/>
        <charset val="1"/>
      </rPr>
      <t xml:space="preserve">2010</t>
    </r>
    <r>
      <rPr>
        <sz val="10"/>
        <rFont val="Noto Sans CJK SC"/>
        <family val="2"/>
      </rPr>
      <t xml:space="preserve">年時点の著者らの提唱モデルであり、現在の </t>
    </r>
    <r>
      <rPr>
        <sz val="10"/>
        <rFont val="Arial"/>
        <family val="0"/>
        <charset val="1"/>
      </rPr>
      <t xml:space="preserve">WHO </t>
    </r>
    <r>
      <rPr>
        <sz val="10"/>
        <rFont val="Noto Sans CJK SC"/>
        <family val="2"/>
      </rPr>
      <t xml:space="preserve">分類の表記や、卵管上皮内癌を起点とする説明とは必ずしも一致しない。腫瘍マーカー（</t>
    </r>
    <r>
      <rPr>
        <sz val="10"/>
        <rFont val="Arial"/>
        <family val="0"/>
        <charset val="1"/>
      </rPr>
      <t xml:space="preserve">CA125</t>
    </r>
    <r>
      <rPr>
        <sz val="10"/>
        <rFont val="Noto Sans CJK SC"/>
        <family val="2"/>
      </rPr>
      <t xml:space="preserve">・</t>
    </r>
    <r>
      <rPr>
        <sz val="10"/>
        <rFont val="Arial"/>
        <family val="0"/>
        <charset val="1"/>
      </rPr>
      <t xml:space="preserve">HE4 </t>
    </r>
    <r>
      <rPr>
        <sz val="10"/>
        <rFont val="Noto Sans CJK SC"/>
        <family val="2"/>
      </rPr>
      <t xml:space="preserve">等）の使い分けは本出典の抄録の範囲に含まれず、未確認事項に残した。</t>
    </r>
  </si>
  <si>
    <t xml:space="preserve">GY-042</t>
  </si>
  <si>
    <t xml:space="preserve">遺伝性乳癌卵巣癌症候群</t>
  </si>
  <si>
    <r>
      <rPr>
        <sz val="10"/>
        <rFont val="Arial"/>
        <family val="0"/>
        <charset val="1"/>
      </rPr>
      <t xml:space="preserve">BRCA1/2 </t>
    </r>
    <r>
      <rPr>
        <sz val="10"/>
        <rFont val="Noto Sans CJK SC"/>
        <family val="2"/>
      </rPr>
      <t xml:space="preserve">変異の保持者では、卵巣癌の</t>
    </r>
    <r>
      <rPr>
        <sz val="10"/>
        <rFont val="Arial"/>
        <family val="0"/>
        <charset val="1"/>
      </rPr>
      <t xml:space="preserve">80</t>
    </r>
    <r>
      <rPr>
        <sz val="10"/>
        <rFont val="Noto Sans CJK SC"/>
        <family val="2"/>
      </rPr>
      <t xml:space="preserve">歳までの累積発症リスクが </t>
    </r>
    <r>
      <rPr>
        <sz val="10"/>
        <rFont val="Arial"/>
        <family val="0"/>
        <charset val="1"/>
      </rPr>
      <t xml:space="preserve">BRCA1 </t>
    </r>
    <r>
      <rPr>
        <sz val="10"/>
        <rFont val="Noto Sans CJK SC"/>
        <family val="2"/>
      </rPr>
      <t xml:space="preserve">で</t>
    </r>
    <r>
      <rPr>
        <sz val="10"/>
        <rFont val="Arial"/>
        <family val="0"/>
        <charset val="1"/>
      </rPr>
      <t xml:space="preserve">44%</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36</t>
    </r>
    <r>
      <rPr>
        <sz val="10"/>
        <rFont val="Noto Sans CJK SC"/>
        <family val="2"/>
      </rPr>
      <t xml:space="preserve">〜</t>
    </r>
    <r>
      <rPr>
        <sz val="10"/>
        <rFont val="Arial"/>
        <family val="0"/>
        <charset val="1"/>
      </rPr>
      <t xml:space="preserve">53%</t>
    </r>
    <r>
      <rPr>
        <sz val="10"/>
        <rFont val="Noto Sans CJK SC"/>
        <family val="2"/>
      </rPr>
      <t xml:space="preserve">）、</t>
    </r>
    <r>
      <rPr>
        <sz val="10"/>
        <rFont val="Arial"/>
        <family val="0"/>
        <charset val="1"/>
      </rPr>
      <t xml:space="preserve">BRCA2 </t>
    </r>
    <r>
      <rPr>
        <sz val="10"/>
        <rFont val="Noto Sans CJK SC"/>
        <family val="2"/>
      </rPr>
      <t xml:space="preserve">で</t>
    </r>
    <r>
      <rPr>
        <sz val="10"/>
        <rFont val="Arial"/>
        <family val="0"/>
        <charset val="1"/>
      </rPr>
      <t xml:space="preserve">17%</t>
    </r>
    <r>
      <rPr>
        <sz val="10"/>
        <rFont val="Noto Sans CJK SC"/>
        <family val="2"/>
      </rPr>
      <t xml:space="preserve">（同</t>
    </r>
    <r>
      <rPr>
        <sz val="10"/>
        <rFont val="Arial"/>
        <family val="0"/>
        <charset val="1"/>
      </rPr>
      <t xml:space="preserve">11</t>
    </r>
    <r>
      <rPr>
        <sz val="10"/>
        <rFont val="Noto Sans CJK SC"/>
        <family val="2"/>
      </rPr>
      <t xml:space="preserve">〜</t>
    </r>
    <r>
      <rPr>
        <sz val="10"/>
        <rFont val="Arial"/>
        <family val="0"/>
        <charset val="1"/>
      </rPr>
      <t xml:space="preserve">25%</t>
    </r>
    <r>
      <rPr>
        <sz val="10"/>
        <rFont val="Noto Sans CJK SC"/>
        <family val="2"/>
      </rPr>
      <t xml:space="preserve">）と推定される。リスクは乳癌・卵巣癌の家族歴の有無や変異の位置によっても修飾されるため、リスク評価では変異の種類だけでなく家族歴もあわせて評価する必要がある。</t>
    </r>
  </si>
  <si>
    <t xml:space="preserve">SRC-789</t>
  </si>
  <si>
    <t xml:space="preserve">Kuchenbaecker KB, Hopper JL, Barnes DR, et al. Risks of Breast, Ovarian, and Contralateral Breast Cancer for BRCA1 and BRCA2 Mutation Carriers. JAMA. 2017;317(23):2402-2416</t>
  </si>
  <si>
    <t xml:space="preserve">10.1001/jama.2017.7112</t>
  </si>
  <si>
    <t xml:space="preserve">28632866</t>
  </si>
  <si>
    <t xml:space="preserve">推定値は主に英国・オランダ・フランス等のコホートに基づくため、日本人の保持者への当てはめには注意が必要。リスク低減卵管卵巣摘出の効果と推奨年齢は本出典の対象外で未確認。</t>
  </si>
  <si>
    <t xml:space="preserve">GY-043</t>
  </si>
  <si>
    <t xml:space="preserve">茎捻転</t>
  </si>
  <si>
    <r>
      <rPr>
        <sz val="10"/>
        <rFont val="Noto Sans CJK SC"/>
        <family val="2"/>
      </rPr>
      <t xml:space="preserve">付属器捻転は女性の外科的緊急症の</t>
    </r>
    <r>
      <rPr>
        <sz val="10"/>
        <rFont val="Arial"/>
        <family val="0"/>
        <charset val="1"/>
      </rPr>
      <t xml:space="preserve">2.7%</t>
    </r>
    <r>
      <rPr>
        <sz val="10"/>
        <rFont val="Noto Sans CJK SC"/>
        <family val="2"/>
      </rPr>
      <t xml:space="preserve">を占め、成人の最大の危険因子は付属器囊胞の存在である。画像検査の第一選択は経腟超音波で、片側の卵巣腫大やドプラでの血流低下が手がかりになるが、所見がなくても捻転は否定できない。治療は緊急手術が原則で、術中に壊死様に見える卵巣でも捻転解除後に機能が回復することが多いため、卵巣摘出ではなく捻転解除による温存が推奨される。</t>
    </r>
  </si>
  <si>
    <r>
      <rPr>
        <sz val="10"/>
        <rFont val="Noto Sans CJK SC"/>
        <family val="2"/>
      </rPr>
      <t xml:space="preserve">医学各論 Ⅷ</t>
    </r>
    <r>
      <rPr>
        <sz val="10"/>
        <rFont val="Arial"/>
        <family val="0"/>
        <charset val="1"/>
      </rPr>
      <t xml:space="preserve">-7-D-③</t>
    </r>
    <r>
      <rPr>
        <sz val="10"/>
        <rFont val="Noto Sans CJK SC"/>
        <family val="2"/>
      </rPr>
      <t xml:space="preserve">（茎捻転、</t>
    </r>
    <r>
      <rPr>
        <sz val="10"/>
        <rFont val="Arial"/>
        <family val="0"/>
        <charset val="1"/>
      </rPr>
      <t xml:space="preserve">a</t>
    </r>
    <r>
      <rPr>
        <sz val="10"/>
        <rFont val="Noto Sans CJK SC"/>
        <family val="2"/>
      </rPr>
      <t xml:space="preserve">）</t>
    </r>
  </si>
  <si>
    <t xml:space="preserve">SRC-790</t>
  </si>
  <si>
    <t xml:space="preserve">Papillon-Smith J, Sobel M. Adnexal torsion. CMAJ. 2018;190(25):E769</t>
  </si>
  <si>
    <t xml:space="preserve">10.1503/cmaj.180020</t>
  </si>
  <si>
    <t xml:space="preserve">29941434</t>
  </si>
  <si>
    <r>
      <rPr>
        <sz val="10"/>
        <rFont val="Noto Sans CJK SC"/>
        <family val="2"/>
      </rPr>
      <t xml:space="preserve">頻度</t>
    </r>
    <r>
      <rPr>
        <sz val="10"/>
        <rFont val="Arial"/>
        <family val="0"/>
        <charset val="1"/>
      </rPr>
      <t xml:space="preserve">2.7%</t>
    </r>
    <r>
      <rPr>
        <sz val="10"/>
        <rFont val="Noto Sans CJK SC"/>
        <family val="2"/>
      </rPr>
      <t xml:space="preserve">はレビューが引用した文献に基づく数値であり、二次資料経由の値として扱うこと。出典のライセンス表示は未確認（取り込み時に出版社ページで確認が必要）。国内のガイドラインとの整合は未確認。</t>
    </r>
  </si>
  <si>
    <t xml:space="preserve">GY-044</t>
  </si>
  <si>
    <r>
      <rPr>
        <sz val="10"/>
        <rFont val="Noto Sans CJK SC"/>
        <family val="2"/>
      </rPr>
      <t xml:space="preserve">悪性卵巣胚細胞腫瘍は小児・若年女性に多い希少な腫瘍で、予後は進行期、残存腫瘍、組織型、血清腫瘍マーカーの上昇と関連する。多くの症例で妊孕性温存手術が可能であり、術後化学療法が必要な場合の標準はブレオマイシン・エトポシド・シスプラチンの併用（</t>
    </r>
    <r>
      <rPr>
        <sz val="10"/>
        <rFont val="Arial"/>
        <family val="0"/>
        <charset val="1"/>
      </rPr>
      <t xml:space="preserve">BEP </t>
    </r>
    <r>
      <rPr>
        <sz val="10"/>
        <rFont val="Noto Sans CJK SC"/>
        <family val="2"/>
      </rPr>
      <t xml:space="preserve">療法）である。治療成績は良好で、早期癌の治癒率はほぼ</t>
    </r>
    <r>
      <rPr>
        <sz val="10"/>
        <rFont val="Arial"/>
        <family val="0"/>
        <charset val="1"/>
      </rPr>
      <t xml:space="preserve">100%</t>
    </r>
    <r>
      <rPr>
        <sz val="10"/>
        <rFont val="Noto Sans CJK SC"/>
        <family val="2"/>
      </rPr>
      <t xml:space="preserve">、進行癌でも少なくとも</t>
    </r>
    <r>
      <rPr>
        <sz val="10"/>
        <rFont val="Arial"/>
        <family val="0"/>
        <charset val="1"/>
      </rPr>
      <t xml:space="preserve">75%</t>
    </r>
    <r>
      <rPr>
        <sz val="10"/>
        <rFont val="Noto Sans CJK SC"/>
        <family val="2"/>
      </rPr>
      <t xml:space="preserve">とされ、妊孕性温存手術と化学療法を受けた患者の</t>
    </r>
    <r>
      <rPr>
        <sz val="10"/>
        <rFont val="Arial"/>
        <family val="0"/>
        <charset val="1"/>
      </rPr>
      <t xml:space="preserve">80%</t>
    </r>
    <r>
      <rPr>
        <sz val="10"/>
        <rFont val="Noto Sans CJK SC"/>
        <family val="2"/>
      </rPr>
      <t xml:space="preserve">以上で生殖機能の保持が期待できる。</t>
    </r>
  </si>
  <si>
    <r>
      <rPr>
        <sz val="10"/>
        <rFont val="Noto Sans CJK SC"/>
        <family val="2"/>
      </rPr>
      <t xml:space="preserve">医学各論 Ⅷ</t>
    </r>
    <r>
      <rPr>
        <sz val="10"/>
        <rFont val="Arial"/>
        <family val="0"/>
        <charset val="1"/>
      </rPr>
      <t xml:space="preserve">-7-D-④</t>
    </r>
    <r>
      <rPr>
        <sz val="10"/>
        <rFont val="Noto Sans CJK SC"/>
        <family val="2"/>
      </rPr>
      <t xml:space="preserve">（胚細胞腫瘍、</t>
    </r>
    <r>
      <rPr>
        <sz val="10"/>
        <rFont val="Arial"/>
        <family val="0"/>
        <charset val="1"/>
      </rPr>
      <t xml:space="preserve">b</t>
    </r>
    <r>
      <rPr>
        <sz val="10"/>
        <rFont val="Noto Sans CJK SC"/>
        <family val="2"/>
      </rPr>
      <t xml:space="preserve">）</t>
    </r>
  </si>
  <si>
    <t xml:space="preserve">SRC-791</t>
  </si>
  <si>
    <t xml:space="preserve">Gershenson DM. Management of ovarian germ cell tumors. J Clin Oncol. 2007;25(20):2938-2943</t>
  </si>
  <si>
    <t xml:space="preserve">10.1200/JCO.2007.10.8738</t>
  </si>
  <si>
    <t xml:space="preserve">17617525</t>
  </si>
  <si>
    <r>
      <rPr>
        <sz val="10"/>
        <rFont val="Noto Sans CJK SC"/>
        <family val="2"/>
      </rPr>
      <t xml:space="preserve">薬剤（</t>
    </r>
    <r>
      <rPr>
        <sz val="10"/>
        <rFont val="Arial"/>
        <family val="0"/>
        <charset val="1"/>
      </rPr>
      <t xml:space="preserve">BEP </t>
    </r>
    <r>
      <rPr>
        <sz val="10"/>
        <rFont val="Noto Sans CJK SC"/>
        <family val="2"/>
      </rPr>
      <t xml:space="preserve">療法を構成する各薬剤）の国内承認・保険適用は本調査では未確認で、取り込み時に確認が必要。</t>
    </r>
    <r>
      <rPr>
        <sz val="10"/>
        <rFont val="Arial"/>
        <family val="0"/>
        <charset val="1"/>
      </rPr>
      <t xml:space="preserve">2007</t>
    </r>
    <r>
      <rPr>
        <sz val="10"/>
        <rFont val="Noto Sans CJK SC"/>
        <family val="2"/>
      </rPr>
      <t xml:space="preserve">年のレビューであり、早期例での経過観察（サーベイランス）戦略の詳細は発展途上として書かれている。</t>
    </r>
  </si>
  <si>
    <t xml:space="preserve">GY-045</t>
  </si>
  <si>
    <t xml:space="preserve">卵巣・卵管・腹膜癌</t>
  </si>
  <si>
    <r>
      <rPr>
        <sz val="10"/>
        <rFont val="Noto Sans CJK SC"/>
        <family val="2"/>
      </rPr>
      <t xml:space="preserve">卵巣癌、卵管癌、原発性腹膜癌は、解剖学的に連続し臨床像と治療の考え方が共通するため、別々の進行期分類ではなく共通の </t>
    </r>
    <r>
      <rPr>
        <sz val="10"/>
        <rFont val="Arial"/>
        <family val="0"/>
        <charset val="1"/>
      </rPr>
      <t xml:space="preserve">FIGO </t>
    </r>
    <r>
      <rPr>
        <sz val="10"/>
        <rFont val="Noto Sans CJK SC"/>
        <family val="2"/>
      </rPr>
      <t xml:space="preserve">進行期分類で病期を決める。原発部位が卵巣ではなく卵管や腹膜であっても、腫瘍の広がりの程度に応じて </t>
    </r>
    <r>
      <rPr>
        <sz val="10"/>
        <rFont val="Arial"/>
        <family val="0"/>
        <charset val="1"/>
      </rPr>
      <t xml:space="preserve">I </t>
    </r>
    <r>
      <rPr>
        <sz val="10"/>
        <rFont val="Noto Sans CJK SC"/>
        <family val="2"/>
      </rPr>
      <t xml:space="preserve">期から </t>
    </r>
    <r>
      <rPr>
        <sz val="10"/>
        <rFont val="Arial"/>
        <family val="0"/>
        <charset val="1"/>
      </rPr>
      <t xml:space="preserve">IV </t>
    </r>
    <r>
      <rPr>
        <sz val="10"/>
        <rFont val="Noto Sans CJK SC"/>
        <family val="2"/>
      </rPr>
      <t xml:space="preserve">期までの同じ物差しで評価される。</t>
    </r>
  </si>
  <si>
    <r>
      <rPr>
        <sz val="10"/>
        <rFont val="Noto Sans CJK SC"/>
        <family val="2"/>
      </rPr>
      <t xml:space="preserve">医学各論 Ⅷ</t>
    </r>
    <r>
      <rPr>
        <sz val="10"/>
        <rFont val="Arial"/>
        <family val="0"/>
        <charset val="1"/>
      </rPr>
      <t xml:space="preserve">-7-D-⑤</t>
    </r>
    <r>
      <rPr>
        <sz val="10"/>
        <rFont val="Noto Sans CJK SC"/>
        <family val="2"/>
      </rPr>
      <t xml:space="preserve">（卵巣・卵管・腹膜癌、</t>
    </r>
    <r>
      <rPr>
        <sz val="10"/>
        <rFont val="Arial"/>
        <family val="0"/>
        <charset val="1"/>
      </rPr>
      <t xml:space="preserve">b</t>
    </r>
    <r>
      <rPr>
        <sz val="10"/>
        <rFont val="Noto Sans CJK SC"/>
        <family val="2"/>
      </rPr>
      <t xml:space="preserve">）</t>
    </r>
  </si>
  <si>
    <r>
      <rPr>
        <sz val="10"/>
        <rFont val="Arial"/>
        <family val="0"/>
        <charset val="1"/>
      </rPr>
      <t xml:space="preserve">3</t>
    </r>
    <r>
      <rPr>
        <sz val="10"/>
        <rFont val="Noto Sans CJK SC"/>
        <family val="2"/>
      </rPr>
      <t xml:space="preserve">者を</t>
    </r>
    <r>
      <rPr>
        <sz val="10"/>
        <rFont val="Arial"/>
        <family val="0"/>
        <charset val="1"/>
      </rPr>
      <t xml:space="preserve">1</t>
    </r>
    <r>
      <rPr>
        <sz val="10"/>
        <rFont val="Noto Sans CJK SC"/>
        <family val="2"/>
      </rPr>
      <t xml:space="preserve">つの分類に統合した根拠の詳細は論文本文の説明に基づいており、</t>
    </r>
    <r>
      <rPr>
        <sz val="10"/>
        <rFont val="Arial"/>
        <family val="0"/>
        <charset val="1"/>
      </rPr>
      <t xml:space="preserve">PubMed </t>
    </r>
    <r>
      <rPr>
        <sz val="10"/>
        <rFont val="Noto Sans CJK SC"/>
        <family val="2"/>
      </rPr>
      <t xml:space="preserve">レコードに抄録は収載されていない。高悪性度漿液性癌の卵管起源説そのものは </t>
    </r>
    <r>
      <rPr>
        <sz val="10"/>
        <rFont val="Arial"/>
        <family val="0"/>
        <charset val="1"/>
      </rPr>
      <t xml:space="preserve">GY-041 </t>
    </r>
    <r>
      <rPr>
        <sz val="10"/>
        <rFont val="Noto Sans CJK SC"/>
        <family val="2"/>
      </rPr>
      <t xml:space="preserve">の出典を参照。</t>
    </r>
  </si>
  <si>
    <t xml:space="preserve">GY-046</t>
  </si>
  <si>
    <t xml:space="preserve">二次性卵巣腫瘍</t>
  </si>
  <si>
    <r>
      <rPr>
        <sz val="10"/>
        <rFont val="Noto Sans CJK SC"/>
        <family val="2"/>
      </rPr>
      <t xml:space="preserve">転移性卵巣腫瘍の代表である </t>
    </r>
    <r>
      <rPr>
        <sz val="10"/>
        <rFont val="Arial"/>
        <family val="0"/>
        <charset val="1"/>
      </rPr>
      <t xml:space="preserve">Krukenberg </t>
    </r>
    <r>
      <rPr>
        <sz val="10"/>
        <rFont val="Noto Sans CJK SC"/>
        <family val="2"/>
      </rPr>
      <t xml:space="preserve">腫瘍</t>
    </r>
    <r>
      <rPr>
        <sz val="10"/>
        <rFont val="Arial"/>
        <family val="0"/>
        <charset val="1"/>
      </rPr>
      <t xml:space="preserve">120</t>
    </r>
    <r>
      <rPr>
        <sz val="10"/>
        <rFont val="Noto Sans CJK SC"/>
        <family val="2"/>
      </rPr>
      <t xml:space="preserve">例の検討では、両側性が</t>
    </r>
    <r>
      <rPr>
        <sz val="10"/>
        <rFont val="Arial"/>
        <family val="0"/>
        <charset val="1"/>
      </rPr>
      <t xml:space="preserve">63%</t>
    </r>
    <r>
      <rPr>
        <sz val="10"/>
        <rFont val="Noto Sans CJK SC"/>
        <family val="2"/>
      </rPr>
      <t xml:space="preserve">、腹水が</t>
    </r>
    <r>
      <rPr>
        <sz val="10"/>
        <rFont val="Arial"/>
        <family val="0"/>
        <charset val="1"/>
      </rPr>
      <t xml:space="preserve">43%</t>
    </r>
    <r>
      <rPr>
        <sz val="10"/>
        <rFont val="Noto Sans CJK SC"/>
        <family val="2"/>
      </rPr>
      <t xml:space="preserve">にみられ、原発巣は胃が</t>
    </r>
    <r>
      <rPr>
        <sz val="10"/>
        <rFont val="Arial"/>
        <family val="0"/>
        <charset val="1"/>
      </rPr>
      <t xml:space="preserve">3</t>
    </r>
    <r>
      <rPr>
        <sz val="10"/>
        <rFont val="Noto Sans CJK SC"/>
        <family val="2"/>
      </rPr>
      <t xml:space="preserve">分の</t>
    </r>
    <r>
      <rPr>
        <sz val="10"/>
        <rFont val="Arial"/>
        <family val="0"/>
        <charset val="1"/>
      </rPr>
      <t xml:space="preserve">2</t>
    </r>
    <r>
      <rPr>
        <sz val="10"/>
        <rFont val="Noto Sans CJK SC"/>
        <family val="2"/>
      </rPr>
      <t xml:space="preserve">を占め、次いで虫垂、大腸、乳腺などであった。組織学的には印環細胞が腫瘍の少なくとも</t>
    </r>
    <r>
      <rPr>
        <sz val="10"/>
        <rFont val="Arial"/>
        <family val="0"/>
        <charset val="1"/>
      </rPr>
      <t xml:space="preserve">10%</t>
    </r>
    <r>
      <rPr>
        <sz val="10"/>
        <rFont val="Noto Sans CJK SC"/>
        <family val="2"/>
      </rPr>
      <t xml:space="preserve">を占めることが定義だが、腫瘍内の部位によって印環細胞が目立たない領域も多く、原発性卵巣腫瘍との鑑別が難しい。</t>
    </r>
  </si>
  <si>
    <r>
      <rPr>
        <sz val="10"/>
        <rFont val="Noto Sans CJK SC"/>
        <family val="2"/>
      </rPr>
      <t xml:space="preserve">医学各論 Ⅷ</t>
    </r>
    <r>
      <rPr>
        <sz val="10"/>
        <rFont val="Arial"/>
        <family val="0"/>
        <charset val="1"/>
      </rPr>
      <t xml:space="preserve">-7-D-⑥</t>
    </r>
    <r>
      <rPr>
        <sz val="10"/>
        <rFont val="Noto Sans CJK SC"/>
        <family val="2"/>
      </rPr>
      <t xml:space="preserve">（二次性</t>
    </r>
    <r>
      <rPr>
        <sz val="10"/>
        <rFont val="Arial"/>
        <family val="0"/>
        <charset val="1"/>
      </rPr>
      <t xml:space="preserve">&lt;</t>
    </r>
    <r>
      <rPr>
        <sz val="10"/>
        <rFont val="Noto Sans CJK SC"/>
        <family val="2"/>
      </rPr>
      <t xml:space="preserve">転移性</t>
    </r>
    <r>
      <rPr>
        <sz val="10"/>
        <rFont val="Arial"/>
        <family val="0"/>
        <charset val="1"/>
      </rPr>
      <t xml:space="preserve">&gt;</t>
    </r>
    <r>
      <rPr>
        <sz val="10"/>
        <rFont val="Noto Sans CJK SC"/>
        <family val="2"/>
      </rPr>
      <t xml:space="preserve">腫瘍、</t>
    </r>
    <r>
      <rPr>
        <sz val="10"/>
        <rFont val="Arial"/>
        <family val="0"/>
        <charset val="1"/>
      </rPr>
      <t xml:space="preserve">b</t>
    </r>
    <r>
      <rPr>
        <sz val="10"/>
        <rFont val="Noto Sans CJK SC"/>
        <family val="2"/>
      </rPr>
      <t xml:space="preserve">）</t>
    </r>
  </si>
  <si>
    <t xml:space="preserve">SRC-792</t>
  </si>
  <si>
    <t xml:space="preserve">Kiyokawa T, Young RH, Scully RE. Krukenberg tumors of the ovary: a clinicopathologic analysis of 120 cases with emphasis on their variable pathologic manifestations. Am J Surg Pathol. 2006;30(3):277-299</t>
  </si>
  <si>
    <t xml:space="preserve">10.1097/01.pas.0000190787.85024.cb</t>
  </si>
  <si>
    <t xml:space="preserve">16538048</t>
  </si>
  <si>
    <r>
      <rPr>
        <sz val="10"/>
        <rFont val="Noto Sans CJK SC"/>
        <family val="2"/>
      </rPr>
      <t xml:space="preserve">米国の単一施設の症例集積（手術・剖検例を含む）であり、原発巣の内訳などの頻度は日本の症例分布と異なる可能性がある。印環細胞の割合（</t>
    </r>
    <r>
      <rPr>
        <sz val="10"/>
        <rFont val="Arial"/>
        <family val="0"/>
        <charset val="1"/>
      </rPr>
      <t xml:space="preserve">10%</t>
    </r>
    <r>
      <rPr>
        <sz val="10"/>
        <rFont val="Noto Sans CJK SC"/>
        <family val="2"/>
      </rPr>
      <t xml:space="preserve">）は定義の表記であり、論文の記載から読み取り。</t>
    </r>
  </si>
  <si>
    <t xml:space="preserve">GY-047</t>
  </si>
  <si>
    <t xml:space="preserve">性索間質性腫瘍</t>
  </si>
  <si>
    <t xml:space="preserve">性索間質性腫瘍の代表である成人型顆粒膜細胞腫は、エストロゲンを産生する腫瘍が多く、腫瘍由来のエストロゲンへの長期曝露によって子宮内膜増殖症や子宮体癌を合併し、不正出血で見つかることがある。治療は手術が基本で、高齢女性では子宮全摘と両側付属器摘出が行われ、若年女性では病変が片側の卵巣に限局し子宮体癌の合併が除外できれば、片側付属器摘出による温存が可能である。予後は進行期が最も重要な因子で、多くは早期に見つかるため生存は概して良好である。</t>
  </si>
  <si>
    <r>
      <rPr>
        <sz val="10"/>
        <rFont val="Noto Sans CJK SC"/>
        <family val="2"/>
      </rPr>
      <t xml:space="preserve">医学各論 Ⅷ</t>
    </r>
    <r>
      <rPr>
        <sz val="10"/>
        <rFont val="Arial"/>
        <family val="0"/>
        <charset val="1"/>
      </rPr>
      <t xml:space="preserve">-7-D-⑦</t>
    </r>
    <r>
      <rPr>
        <sz val="10"/>
        <rFont val="Noto Sans CJK SC"/>
        <family val="2"/>
      </rPr>
      <t xml:space="preserve">（性索間質性腫瘍、</t>
    </r>
    <r>
      <rPr>
        <sz val="10"/>
        <rFont val="Arial"/>
        <family val="0"/>
        <charset val="1"/>
      </rPr>
      <t xml:space="preserve">c</t>
    </r>
    <r>
      <rPr>
        <sz val="10"/>
        <rFont val="Noto Sans CJK SC"/>
        <family val="2"/>
      </rPr>
      <t xml:space="preserve">）</t>
    </r>
  </si>
  <si>
    <t xml:space="preserve">SRC-793</t>
  </si>
  <si>
    <t xml:space="preserve">Schumer ST, Cannistra SA. Granulosa cell tumor of the ovary. J Clin Oncol. 2003;21(6):1180-1189</t>
  </si>
  <si>
    <t xml:space="preserve">10.1200/JCO.2003.10.019</t>
  </si>
  <si>
    <t xml:space="preserve">12637488</t>
  </si>
  <si>
    <r>
      <rPr>
        <sz val="10"/>
        <rFont val="Arial"/>
        <family val="0"/>
        <charset val="1"/>
      </rPr>
      <t xml:space="preserve">2003</t>
    </r>
    <r>
      <rPr>
        <sz val="10"/>
        <rFont val="Noto Sans CJK SC"/>
        <family val="2"/>
      </rPr>
      <t xml:space="preserve">年のレビューであり、</t>
    </r>
    <r>
      <rPr>
        <sz val="10"/>
        <rFont val="Arial"/>
        <family val="0"/>
        <charset val="1"/>
      </rPr>
      <t xml:space="preserve">FOXL2 </t>
    </r>
    <r>
      <rPr>
        <sz val="10"/>
        <rFont val="Noto Sans CJK SC"/>
        <family val="2"/>
      </rPr>
      <t xml:space="preserve">変異などの分子診断やインヒビン等のマーカーの現在の位置づけは含まれない。晩期再発の頻度など、抄録で確認できなかった数値は書いていない。</t>
    </r>
  </si>
  <si>
    <t xml:space="preserve">GY-048</t>
  </si>
  <si>
    <t xml:space="preserve">子宮内膜症</t>
  </si>
  <si>
    <r>
      <rPr>
        <sz val="10"/>
        <rFont val="Noto Sans CJK SC"/>
        <family val="2"/>
      </rPr>
      <t xml:space="preserve">子宮内膜症は生殖年齢女性の約</t>
    </r>
    <r>
      <rPr>
        <sz val="10"/>
        <rFont val="Arial"/>
        <family val="0"/>
        <charset val="1"/>
      </rPr>
      <t xml:space="preserve">10%</t>
    </r>
    <r>
      <rPr>
        <sz val="10"/>
        <rFont val="Noto Sans CJK SC"/>
        <family val="2"/>
      </rPr>
      <t xml:space="preserve">にみられる疾患で、強い疼痛、月経困難症、性交痛、排尿痛、不妊、疲労感など多様な症状を来す。病態の機序はまだ解明されておらず、ホルモン療法で症状が抑えられるのは一部の患者にとどまり、手術が必要になる患者もいるが、手術でも効果が得られないことがある。</t>
    </r>
  </si>
  <si>
    <r>
      <rPr>
        <sz val="10"/>
        <rFont val="Noto Sans CJK SC"/>
        <family val="2"/>
      </rPr>
      <t xml:space="preserve">医学各論 Ⅷ</t>
    </r>
    <r>
      <rPr>
        <sz val="10"/>
        <rFont val="Arial"/>
        <family val="0"/>
        <charset val="1"/>
      </rPr>
      <t xml:space="preserve">-7-E-①</t>
    </r>
    <r>
      <rPr>
        <sz val="10"/>
        <rFont val="Noto Sans CJK SC"/>
        <family val="2"/>
      </rPr>
      <t xml:space="preserve">（子宮内膜症、</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</si>
  <si>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TBL-01-00-358 (id: JlvnmBE)</t>
    </r>
  </si>
  <si>
    <t xml:space="preserve">SRC-794</t>
  </si>
  <si>
    <t xml:space="preserve">Zondervan KT, Becker CM, Missmer SA. Endometriosis. N Engl J Med. 2020;382(13):1244-1256</t>
  </si>
  <si>
    <t xml:space="preserve">10.1056/NEJMra1810764</t>
  </si>
  <si>
    <t xml:space="preserve">32212520</t>
  </si>
  <si>
    <r>
      <rPr>
        <sz val="10"/>
        <rFont val="Noto Sans CJK SC"/>
        <family val="2"/>
      </rPr>
      <t xml:space="preserve">有病割合（約</t>
    </r>
    <r>
      <rPr>
        <sz val="10"/>
        <rFont val="Arial"/>
        <family val="0"/>
        <charset val="1"/>
      </rPr>
      <t xml:space="preserve">10%</t>
    </r>
    <r>
      <rPr>
        <sz val="10"/>
        <rFont val="Noto Sans CJK SC"/>
        <family val="2"/>
      </rPr>
      <t xml:space="preserve">）は総説の抄録の記載に基づく推定値である。逆行性月経などの病態仮説の詳細は本文の議論であり、本カードでは確立した機序として断定していない。薬剤名は主張文に含めていないため、国内承認の注記は </t>
    </r>
    <r>
      <rPr>
        <sz val="10"/>
        <rFont val="Arial"/>
        <family val="0"/>
        <charset val="1"/>
      </rPr>
      <t xml:space="preserve">GY-049 </t>
    </r>
    <r>
      <rPr>
        <sz val="10"/>
        <rFont val="Noto Sans CJK SC"/>
        <family val="2"/>
      </rPr>
      <t xml:space="preserve">に集約した。</t>
    </r>
  </si>
  <si>
    <t xml:space="preserve">GY-049</t>
  </si>
  <si>
    <r>
      <rPr>
        <sz val="10"/>
        <rFont val="Noto Sans CJK SC"/>
        <family val="2"/>
      </rPr>
      <t xml:space="preserve">子宮内膜症の管理について、</t>
    </r>
    <r>
      <rPr>
        <sz val="10"/>
        <rFont val="Arial"/>
        <family val="0"/>
        <charset val="1"/>
      </rPr>
      <t xml:space="preserve">ESHRE </t>
    </r>
    <r>
      <rPr>
        <sz val="10"/>
        <rFont val="Noto Sans CJK SC"/>
        <family val="2"/>
      </rPr>
      <t xml:space="preserve">のガイドラインは診断から疼痛・不妊の治療、再発への対応まで</t>
    </r>
    <r>
      <rPr>
        <sz val="10"/>
        <rFont val="Arial"/>
        <family val="0"/>
        <charset val="1"/>
      </rPr>
      <t xml:space="preserve">109</t>
    </r>
    <r>
      <rPr>
        <sz val="10"/>
        <rFont val="Noto Sans CJK SC"/>
        <family val="2"/>
      </rPr>
      <t xml:space="preserve">件の推奨を示している。疼痛の治療の選択肢には鎮痛薬、ホルモン療法を含む薬物療法、手術があり、同ガイドラインは腹腔鏡と組織診が診断の絶対的な基準ではないことも明示している。どの治療が最も適切かについては、根拠が不足して強い推奨ができない領域も残されている。</t>
    </r>
  </si>
  <si>
    <t xml:space="preserve">SRC-795</t>
  </si>
  <si>
    <t xml:space="preserve">Becker CM, Bokor A, Heikinheimo O, et al.; ESHRE Endometriosis Guideline Group. ESHRE guideline: endometriosis. Hum Reprod Open. 2022;2022(2):hoac009</t>
  </si>
  <si>
    <t xml:space="preserve">10.1093/hropen/hoac009</t>
  </si>
  <si>
    <t xml:space="preserve">35350465</t>
  </si>
  <si>
    <r>
      <rPr>
        <sz val="10"/>
        <rFont val="Noto Sans CJK SC"/>
        <family val="2"/>
      </rPr>
      <t xml:space="preserve">個別の薬剤（低用量エストロゲン・プロゲスチン配合薬、プロゲスチン製剤、</t>
    </r>
    <r>
      <rPr>
        <sz val="10"/>
        <rFont val="Arial"/>
        <family val="0"/>
        <charset val="1"/>
      </rPr>
      <t xml:space="preserve">GnRH </t>
    </r>
    <r>
      <rPr>
        <sz val="10"/>
        <rFont val="Noto Sans CJK SC"/>
        <family val="2"/>
      </rPr>
      <t xml:space="preserve">アナログ・アンタゴニスト等）の国内承認・保険適用は本調査では未確認で、取り込み時に </t>
    </r>
    <r>
      <rPr>
        <sz val="10"/>
        <rFont val="Arial"/>
        <family val="0"/>
        <charset val="1"/>
      </rPr>
      <t xml:space="preserve">PMDA </t>
    </r>
    <r>
      <rPr>
        <sz val="10"/>
        <rFont val="Noto Sans CJK SC"/>
        <family val="2"/>
      </rPr>
      <t xml:space="preserve">の添付文書で確認が必要。欧州のガイドラインであり、国内の推奨や保険適用の範囲と異なる場合がある。</t>
    </r>
  </si>
  <si>
    <t xml:space="preserve">GY-050</t>
  </si>
  <si>
    <r>
      <rPr>
        <sz val="10"/>
        <rFont val="Noto Sans CJK SC"/>
        <family val="2"/>
      </rPr>
      <t xml:space="preserve">子宮内膜症に伴う不妊の管理では、手術療法と生殖補助医療のいずれも選択肢となり得ることが </t>
    </r>
    <r>
      <rPr>
        <sz val="10"/>
        <rFont val="Arial"/>
        <family val="0"/>
        <charset val="1"/>
      </rPr>
      <t xml:space="preserve">ESHRE </t>
    </r>
    <r>
      <rPr>
        <sz val="10"/>
        <rFont val="Noto Sans CJK SC"/>
        <family val="2"/>
      </rPr>
      <t xml:space="preserve">のガイドラインに示されている。同ガイドラインは疼痛と不妊を子宮内膜症の最も重要な症状と位置づけており、不妊への対応は病変の広がりや年齢などを踏まえた個別の判断が求められる領域である。</t>
    </r>
  </si>
  <si>
    <t xml:space="preserve">手術による妊娠率の変化などの定量値は、本出典の抄録では確認できなかったため書いていない。国内の生殖補助医療の保険適用の範囲と年齢要件は未確認で、取り込み時に確認が必要。</t>
  </si>
  <si>
    <t xml:space="preserve">GY-051</t>
  </si>
  <si>
    <t xml:space="preserve">子宮腺筋症</t>
  </si>
  <si>
    <r>
      <rPr>
        <sz val="10"/>
        <rFont val="Noto Sans CJK SC"/>
        <family val="2"/>
      </rPr>
      <t xml:space="preserve">子宮腺筋症の最も多い症状は過多月経と月経困難症だが、無症状のこともあり、子宮内膜症や子宮筋腫を合併しやすいため診断や治療効果の判定が難しい。病態は、子宮内膜が筋層内へ入り込んで接合部（</t>
    </r>
    <r>
      <rPr>
        <sz val="10"/>
        <rFont val="Arial"/>
        <family val="0"/>
        <charset val="1"/>
      </rPr>
      <t xml:space="preserve">junctional zone</t>
    </r>
    <r>
      <rPr>
        <sz val="10"/>
        <rFont val="Noto Sans CJK SC"/>
        <family val="2"/>
      </rPr>
      <t xml:space="preserve">）に変化を来すとする説が有力である。従来は子宮摘出後の病理でしか診断できなかったが、経腟超音波や </t>
    </r>
    <r>
      <rPr>
        <sz val="10"/>
        <rFont val="Arial"/>
        <family val="0"/>
        <charset val="1"/>
      </rPr>
      <t xml:space="preserve">MRI </t>
    </r>
    <r>
      <rPr>
        <sz val="10"/>
        <rFont val="Noto Sans CJK SC"/>
        <family val="2"/>
      </rPr>
      <t xml:space="preserve">などの画像所見から術前に診断できるようになってきており、この総説の時点では確立した根治療法は子宮摘出とされていた。</t>
    </r>
  </si>
  <si>
    <r>
      <rPr>
        <sz val="10"/>
        <rFont val="Noto Sans CJK SC"/>
        <family val="2"/>
      </rPr>
      <t xml:space="preserve">医学各論 Ⅷ</t>
    </r>
    <r>
      <rPr>
        <sz val="10"/>
        <rFont val="Arial"/>
        <family val="0"/>
        <charset val="1"/>
      </rPr>
      <t xml:space="preserve">-7-E-②</t>
    </r>
    <r>
      <rPr>
        <sz val="10"/>
        <rFont val="Noto Sans CJK SC"/>
        <family val="2"/>
      </rPr>
      <t xml:space="preserve">（子宮腺筋症、</t>
    </r>
    <r>
      <rPr>
        <sz val="10"/>
        <rFont val="Arial"/>
        <family val="0"/>
        <charset val="1"/>
      </rPr>
      <t xml:space="preserve">b</t>
    </r>
    <r>
      <rPr>
        <sz val="10"/>
        <rFont val="Noto Sans CJK SC"/>
        <family val="2"/>
      </rPr>
      <t xml:space="preserve">）</t>
    </r>
  </si>
  <si>
    <t xml:space="preserve">SRC-796</t>
  </si>
  <si>
    <t xml:space="preserve">Struble J, Reid S, Bedaiwy MA. Adenomyosis: A Clinical Review of a Challenging Gynecologic Condition. J Minim Invasive Gynecol. 2016;23(2):164-185</t>
  </si>
  <si>
    <t xml:space="preserve">10.1016/j.jmig.2015.09.018</t>
  </si>
  <si>
    <t xml:space="preserve">26427702</t>
  </si>
  <si>
    <r>
      <rPr>
        <sz val="10"/>
        <rFont val="Arial"/>
        <family val="0"/>
        <charset val="1"/>
      </rPr>
      <t xml:space="preserve">2016</t>
    </r>
    <r>
      <rPr>
        <sz val="10"/>
        <rFont val="Noto Sans CJK SC"/>
        <family val="2"/>
      </rPr>
      <t xml:space="preserve">年のレビューであり、「確立した治療は子宮摘出」という位置づけは当時の記載である。子宮温存治療や薬物療法の現在の位置づけは別途確認が必要。画像診断の感度・特異度の定量値は抄録で確認していないため書いていない。</t>
    </r>
  </si>
  <si>
    <t xml:space="preserve">GY-052</t>
  </si>
  <si>
    <t xml:space="preserve">胞状奇胎</t>
  </si>
  <si>
    <r>
      <rPr>
        <sz val="10"/>
        <rFont val="Noto Sans CJK SC"/>
        <family val="2"/>
      </rPr>
      <t xml:space="preserve">絨毛性疾患は妊娠に関連する疾患群の総称で、前悪性病変である全胞状奇胎と部分胞状奇胎と、悪性病変である侵入奇胎、絨毛癌、胎盤部トロホブラスト腫瘍からなる。管理と経過観察体制の進歩により、妊孕性を温存しながら絨毛性疾患全体の治癒率が</t>
    </r>
    <r>
      <rPr>
        <sz val="10"/>
        <rFont val="Arial"/>
        <family val="0"/>
        <charset val="1"/>
      </rPr>
      <t xml:space="preserve">98%</t>
    </r>
    <r>
      <rPr>
        <sz val="10"/>
        <rFont val="Noto Sans CJK SC"/>
        <family val="2"/>
      </rPr>
      <t xml:space="preserve">を超えるようになっており、その背景には有効な治療法の開発、</t>
    </r>
    <r>
      <rPr>
        <sz val="10"/>
        <rFont val="Arial"/>
        <family val="0"/>
        <charset val="1"/>
      </rPr>
      <t xml:space="preserve">hCG </t>
    </r>
    <r>
      <rPr>
        <sz val="10"/>
        <rFont val="Noto Sans CJK SC"/>
        <family val="2"/>
      </rPr>
      <t xml:space="preserve">をバイオマーカーとして用いる管理、診療の集約化がある。</t>
    </r>
  </si>
  <si>
    <r>
      <rPr>
        <sz val="10"/>
        <rFont val="Noto Sans CJK SC"/>
        <family val="2"/>
      </rPr>
      <t xml:space="preserve">医学各論 Ⅷ</t>
    </r>
    <r>
      <rPr>
        <sz val="10"/>
        <rFont val="Arial"/>
        <family val="0"/>
        <charset val="1"/>
      </rPr>
      <t xml:space="preserve">-7-F-①</t>
    </r>
    <r>
      <rPr>
        <sz val="10"/>
        <rFont val="Noto Sans CJK SC"/>
        <family val="2"/>
      </rPr>
      <t xml:space="preserve">（胞状奇胎、</t>
    </r>
    <r>
      <rPr>
        <sz val="10"/>
        <rFont val="Arial"/>
        <family val="0"/>
        <charset val="1"/>
      </rPr>
      <t xml:space="preserve">b</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</si>
  <si>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TBL-01-00-664 (id: JlvnmeE)</t>
    </r>
  </si>
  <si>
    <t xml:space="preserve">SRC-797</t>
  </si>
  <si>
    <t xml:space="preserve">Seckl MJ, Sebire NJ, Berkowitz RS. Gestational trophoblastic disease. Lancet. 2010;376(9742):717-729</t>
  </si>
  <si>
    <t xml:space="preserve">10.1016/S0140-6736(10)60280-2</t>
  </si>
  <si>
    <t xml:space="preserve">20673583</t>
  </si>
  <si>
    <r>
      <rPr>
        <sz val="10"/>
        <rFont val="Noto Sans CJK SC"/>
        <family val="2"/>
      </rPr>
      <t xml:space="preserve">治癒率</t>
    </r>
    <r>
      <rPr>
        <sz val="10"/>
        <rFont val="Arial"/>
        <family val="0"/>
        <charset val="1"/>
      </rPr>
      <t xml:space="preserve">98%</t>
    </r>
    <r>
      <rPr>
        <sz val="10"/>
        <rFont val="Noto Sans CJK SC"/>
        <family val="2"/>
      </rPr>
      <t xml:space="preserve">は悪性型を含む絨毛性疾患全体の数字であり、胞状奇胎そのものの転帰ではない。全奇胎と部分奇胎の遺伝学的成因（雄核発生等）の詳細は本カードに含めていない。国内の絨毛性疾患取扱い規約に基づく管理（</t>
    </r>
    <r>
      <rPr>
        <sz val="10"/>
        <rFont val="Arial"/>
        <family val="0"/>
        <charset val="1"/>
      </rPr>
      <t xml:space="preserve">hCG </t>
    </r>
    <r>
      <rPr>
        <sz val="10"/>
        <rFont val="Noto Sans CJK SC"/>
        <family val="2"/>
      </rPr>
      <t xml:space="preserve">の判定値等）との対応は未確認。</t>
    </r>
  </si>
  <si>
    <t xml:space="preserve">GY-053</t>
  </si>
  <si>
    <t xml:space="preserve">存続絨毛症</t>
  </si>
  <si>
    <r>
      <rPr>
        <sz val="10"/>
        <rFont val="Noto Sans CJK SC"/>
        <family val="2"/>
      </rPr>
      <t xml:space="preserve">存続絨毛症を含む絨毛性腫瘍（</t>
    </r>
    <r>
      <rPr>
        <sz val="10"/>
        <rFont val="Arial"/>
        <family val="0"/>
        <charset val="1"/>
      </rPr>
      <t xml:space="preserve">GTN</t>
    </r>
    <r>
      <rPr>
        <sz val="10"/>
        <rFont val="Noto Sans CJK SC"/>
        <family val="2"/>
      </rPr>
      <t xml:space="preserve">）は、全体の治癒率が</t>
    </r>
    <r>
      <rPr>
        <sz val="10"/>
        <rFont val="Arial"/>
        <family val="0"/>
        <charset val="1"/>
      </rPr>
      <t xml:space="preserve">90%</t>
    </r>
    <r>
      <rPr>
        <sz val="10"/>
        <rFont val="Noto Sans CJK SC"/>
        <family val="2"/>
      </rPr>
      <t xml:space="preserve">を超える腫瘍である。治療は病期と予後スコアで選び、非転移性（</t>
    </r>
    <r>
      <rPr>
        <sz val="10"/>
        <rFont val="Arial"/>
        <family val="0"/>
        <charset val="1"/>
      </rPr>
      <t xml:space="preserve">I</t>
    </r>
    <r>
      <rPr>
        <sz val="10"/>
        <rFont val="Noto Sans CJK SC"/>
        <family val="2"/>
      </rPr>
      <t xml:space="preserve">期）と低リスクの転移性（</t>
    </r>
    <r>
      <rPr>
        <sz val="10"/>
        <rFont val="Arial"/>
        <family val="0"/>
        <charset val="1"/>
      </rPr>
      <t xml:space="preserve">II</t>
    </r>
    <r>
      <rPr>
        <sz val="10"/>
        <rFont val="Noto Sans CJK SC"/>
        <family val="2"/>
      </rPr>
      <t xml:space="preserve">・</t>
    </r>
    <r>
      <rPr>
        <sz val="10"/>
        <rFont val="Arial"/>
        <family val="0"/>
        <charset val="1"/>
      </rPr>
      <t xml:space="preserve">III</t>
    </r>
    <r>
      <rPr>
        <sz val="10"/>
        <rFont val="Noto Sans CJK SC"/>
        <family val="2"/>
      </rPr>
      <t xml:space="preserve">期でスコアが</t>
    </r>
    <r>
      <rPr>
        <sz val="10"/>
        <rFont val="Arial"/>
        <family val="0"/>
        <charset val="1"/>
      </rPr>
      <t xml:space="preserve">7</t>
    </r>
    <r>
      <rPr>
        <sz val="10"/>
        <rFont val="Noto Sans CJK SC"/>
        <family val="2"/>
      </rPr>
      <t xml:space="preserve">未満）は単剤の化学療法で生存率がほぼ</t>
    </r>
    <r>
      <rPr>
        <sz val="10"/>
        <rFont val="Arial"/>
        <family val="0"/>
        <charset val="1"/>
      </rPr>
      <t xml:space="preserve">100%</t>
    </r>
    <r>
      <rPr>
        <sz val="10"/>
        <rFont val="Noto Sans CJK SC"/>
        <family val="2"/>
      </rPr>
      <t xml:space="preserve">に近づき、高リスク（スコアが</t>
    </r>
    <r>
      <rPr>
        <sz val="10"/>
        <rFont val="Arial"/>
        <family val="0"/>
        <charset val="1"/>
      </rPr>
      <t xml:space="preserve">7</t>
    </r>
    <r>
      <rPr>
        <sz val="10"/>
        <rFont val="Noto Sans CJK SC"/>
        <family val="2"/>
      </rPr>
      <t xml:space="preserve">以上）では多剤併用化学療法を基本に、必要に応じて手術や放射線治療を組み合わせて生存率</t>
    </r>
    <r>
      <rPr>
        <sz val="10"/>
        <rFont val="Arial"/>
        <family val="0"/>
        <charset val="1"/>
      </rPr>
      <t xml:space="preserve">80</t>
    </r>
    <r>
      <rPr>
        <sz val="10"/>
        <rFont val="Noto Sans CJK SC"/>
        <family val="2"/>
      </rPr>
      <t xml:space="preserve">〜</t>
    </r>
    <r>
      <rPr>
        <sz val="10"/>
        <rFont val="Arial"/>
        <family val="0"/>
        <charset val="1"/>
      </rPr>
      <t xml:space="preserve">90%</t>
    </r>
    <r>
      <rPr>
        <sz val="10"/>
        <rFont val="Noto Sans CJK SC"/>
        <family val="2"/>
      </rPr>
      <t xml:space="preserve">が得られる。</t>
    </r>
  </si>
  <si>
    <r>
      <rPr>
        <sz val="10"/>
        <rFont val="Noto Sans CJK SC"/>
        <family val="2"/>
      </rPr>
      <t xml:space="preserve">医学各論 Ⅷ</t>
    </r>
    <r>
      <rPr>
        <sz val="10"/>
        <rFont val="Arial"/>
        <family val="0"/>
        <charset val="1"/>
      </rPr>
      <t xml:space="preserve">-7-F-②</t>
    </r>
    <r>
      <rPr>
        <sz val="10"/>
        <rFont val="Noto Sans CJK SC"/>
        <family val="2"/>
      </rPr>
      <t xml:space="preserve">（存続絨毛症、</t>
    </r>
    <r>
      <rPr>
        <sz val="10"/>
        <rFont val="Arial"/>
        <family val="0"/>
        <charset val="1"/>
      </rPr>
      <t xml:space="preserve">c</t>
    </r>
    <r>
      <rPr>
        <sz val="10"/>
        <rFont val="Noto Sans CJK SC"/>
        <family val="2"/>
      </rPr>
      <t xml:space="preserve">）</t>
    </r>
  </si>
  <si>
    <t xml:space="preserve">SRC-798</t>
  </si>
  <si>
    <t xml:space="preserve">Lurain JR. Gestational trophoblastic disease II: classification and management of gestational trophoblastic neoplasia. Am J Obstet Gynecol. 2011;204(1):11-18</t>
  </si>
  <si>
    <t xml:space="preserve">10.1016/j.ajog.2010.06.072</t>
  </si>
  <si>
    <t xml:space="preserve">20739008</t>
  </si>
  <si>
    <r>
      <rPr>
        <sz val="10"/>
        <rFont val="Noto Sans CJK SC"/>
        <family val="2"/>
      </rPr>
      <t xml:space="preserve">薬剤（単剤・多剤併用の各レジメン）の国内承認・保険適用は本調査では未確認で、取り込み時に確認が必要。予後スコアの各項目と配点は </t>
    </r>
    <r>
      <rPr>
        <sz val="10"/>
        <rFont val="Arial"/>
        <family val="0"/>
        <charset val="1"/>
      </rPr>
      <t xml:space="preserve">FIGO </t>
    </r>
    <r>
      <rPr>
        <sz val="10"/>
        <rFont val="Noto Sans CJK SC"/>
        <family val="2"/>
      </rPr>
      <t xml:space="preserve">の表から読み取りが必要なため本カードには含めていない。存続絨毛症の国内での診断基準（</t>
    </r>
    <r>
      <rPr>
        <sz val="10"/>
        <rFont val="Arial"/>
        <family val="0"/>
        <charset val="1"/>
      </rPr>
      <t xml:space="preserve">hCG </t>
    </r>
    <r>
      <rPr>
        <sz val="10"/>
        <rFont val="Noto Sans CJK SC"/>
        <family val="2"/>
      </rPr>
      <t xml:space="preserve">の推移に基づく判定）との対応は未確認。</t>
    </r>
  </si>
  <si>
    <t xml:space="preserve">GY-054</t>
  </si>
  <si>
    <t xml:space="preserve">絨毛癌</t>
  </si>
  <si>
    <r>
      <rPr>
        <sz val="10"/>
        <rFont val="Noto Sans CJK SC"/>
        <family val="2"/>
      </rPr>
      <t xml:space="preserve">絨毛癌は、侵入奇胎や胎盤部トロホブラスト腫瘍とともに悪性の絨毛性腫瘍（</t>
    </r>
    <r>
      <rPr>
        <sz val="10"/>
        <rFont val="Arial"/>
        <family val="0"/>
        <charset val="1"/>
      </rPr>
      <t xml:space="preserve">GTN</t>
    </r>
    <r>
      <rPr>
        <sz val="10"/>
        <rFont val="Noto Sans CJK SC"/>
        <family val="2"/>
      </rPr>
      <t xml:space="preserve">）に分類される、絨毛性疾患の一型である。絨毛性疾患では </t>
    </r>
    <r>
      <rPr>
        <sz val="10"/>
        <rFont val="Arial"/>
        <family val="0"/>
        <charset val="1"/>
      </rPr>
      <t xml:space="preserve">hCG </t>
    </r>
    <r>
      <rPr>
        <sz val="10"/>
        <rFont val="Noto Sans CJK SC"/>
        <family val="2"/>
      </rPr>
      <t xml:space="preserve">が腫瘍マーカーとして確立しており、治療効果と経過の判定に用いることが管理の要になる。専門施設への診療の集約化と有効な化学療法の開発によって、絨毛性疾患全体の治癒率は</t>
    </r>
    <r>
      <rPr>
        <sz val="10"/>
        <rFont val="Arial"/>
        <family val="0"/>
        <charset val="1"/>
      </rPr>
      <t xml:space="preserve">98%</t>
    </r>
    <r>
      <rPr>
        <sz val="10"/>
        <rFont val="Noto Sans CJK SC"/>
        <family val="2"/>
      </rPr>
      <t xml:space="preserve">を超えるまで改善した。</t>
    </r>
  </si>
  <si>
    <r>
      <rPr>
        <sz val="10"/>
        <rFont val="Noto Sans CJK SC"/>
        <family val="2"/>
      </rPr>
      <t xml:space="preserve">医学各論 Ⅷ</t>
    </r>
    <r>
      <rPr>
        <sz val="10"/>
        <rFont val="Arial"/>
        <family val="0"/>
        <charset val="1"/>
      </rPr>
      <t xml:space="preserve">-7-F-③</t>
    </r>
    <r>
      <rPr>
        <sz val="10"/>
        <rFont val="Noto Sans CJK SC"/>
        <family val="2"/>
      </rPr>
      <t xml:space="preserve">（絨毛癌、</t>
    </r>
    <r>
      <rPr>
        <sz val="10"/>
        <rFont val="Arial"/>
        <family val="0"/>
        <charset val="1"/>
      </rPr>
      <t xml:space="preserve">c</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</si>
  <si>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TBL-01-00-663 (id: JlvnmeM)</t>
    </r>
  </si>
  <si>
    <r>
      <rPr>
        <sz val="10"/>
        <rFont val="Noto Sans CJK SC"/>
        <family val="2"/>
      </rPr>
      <t xml:space="preserve">治癒率</t>
    </r>
    <r>
      <rPr>
        <sz val="10"/>
        <rFont val="Arial"/>
        <family val="0"/>
        <charset val="1"/>
      </rPr>
      <t xml:space="preserve">98%</t>
    </r>
    <r>
      <rPr>
        <sz val="10"/>
        <rFont val="Noto Sans CJK SC"/>
        <family val="2"/>
      </rPr>
      <t xml:space="preserve">は絨毛性疾患全体の数字であり、絨毛癌単独、とくに転移例の成績ではない。絨毛癌の好発転移部位や化学療法レジメンの詳細は本出典の抄録の範囲外で未確認であり、薬剤の国内承認・保険適用も未確認。</t>
    </r>
  </si>
  <si>
    <t xml:space="preserve">GY-055</t>
  </si>
  <si>
    <t xml:space="preserve">子宮の奇形</t>
  </si>
  <si>
    <r>
      <rPr>
        <sz val="10"/>
        <rFont val="Noto Sans CJK SC"/>
        <family val="2"/>
      </rPr>
      <t xml:space="preserve">女性性器の先天異常の </t>
    </r>
    <r>
      <rPr>
        <sz val="10"/>
        <rFont val="Arial"/>
        <family val="0"/>
        <charset val="1"/>
      </rPr>
      <t xml:space="preserve">ESHRE/ESGE </t>
    </r>
    <r>
      <rPr>
        <sz val="10"/>
        <rFont val="Noto Sans CJK SC"/>
        <family val="2"/>
      </rPr>
      <t xml:space="preserve">分類は解剖に基づく分類で、子宮の異常を </t>
    </r>
    <r>
      <rPr>
        <sz val="10"/>
        <rFont val="Arial"/>
        <family val="0"/>
        <charset val="1"/>
      </rPr>
      <t xml:space="preserve">U0</t>
    </r>
    <r>
      <rPr>
        <sz val="10"/>
        <rFont val="Noto Sans CJK SC"/>
        <family val="2"/>
      </rPr>
      <t xml:space="preserve">（正常子宮）から </t>
    </r>
    <r>
      <rPr>
        <sz val="10"/>
        <rFont val="Arial"/>
        <family val="0"/>
        <charset val="1"/>
      </rPr>
      <t xml:space="preserve">U1</t>
    </r>
    <r>
      <rPr>
        <sz val="10"/>
        <rFont val="Noto Sans CJK SC"/>
        <family val="2"/>
      </rPr>
      <t xml:space="preserve">（形態異常子宮）、</t>
    </r>
    <r>
      <rPr>
        <sz val="10"/>
        <rFont val="Arial"/>
        <family val="0"/>
        <charset val="1"/>
      </rPr>
      <t xml:space="preserve">U2</t>
    </r>
    <r>
      <rPr>
        <sz val="10"/>
        <rFont val="Noto Sans CJK SC"/>
        <family val="2"/>
      </rPr>
      <t xml:space="preserve">（中隔子宮）、</t>
    </r>
    <r>
      <rPr>
        <sz val="10"/>
        <rFont val="Arial"/>
        <family val="0"/>
        <charset val="1"/>
      </rPr>
      <t xml:space="preserve">U3</t>
    </r>
    <r>
      <rPr>
        <sz val="10"/>
        <rFont val="Noto Sans CJK SC"/>
        <family val="2"/>
      </rPr>
      <t xml:space="preserve">（二体子宮）、</t>
    </r>
    <r>
      <rPr>
        <sz val="10"/>
        <rFont val="Arial"/>
        <family val="0"/>
        <charset val="1"/>
      </rPr>
      <t xml:space="preserve">U4</t>
    </r>
    <r>
      <rPr>
        <sz val="10"/>
        <rFont val="Noto Sans CJK SC"/>
        <family val="2"/>
      </rPr>
      <t xml:space="preserve">（半子宮）、</t>
    </r>
    <r>
      <rPr>
        <sz val="10"/>
        <rFont val="Arial"/>
        <family val="0"/>
        <charset val="1"/>
      </rPr>
      <t xml:space="preserve">U5</t>
    </r>
    <r>
      <rPr>
        <sz val="10"/>
        <rFont val="Noto Sans CJK SC"/>
        <family val="2"/>
      </rPr>
      <t xml:space="preserve">（無形成子宮）、</t>
    </r>
    <r>
      <rPr>
        <sz val="10"/>
        <rFont val="Arial"/>
        <family val="0"/>
        <charset val="1"/>
      </rPr>
      <t xml:space="preserve">U6</t>
    </r>
    <r>
      <rPr>
        <sz val="10"/>
        <rFont val="Noto Sans CJK SC"/>
        <family val="2"/>
      </rPr>
      <t xml:space="preserve">（未分類）までの主クラスに分け、子宮頸部と腟の異常は独立した下位分類で表す。この分類は約</t>
    </r>
    <r>
      <rPr>
        <sz val="10"/>
        <rFont val="Arial"/>
        <family val="0"/>
        <charset val="1"/>
      </rPr>
      <t xml:space="preserve">90</t>
    </r>
    <r>
      <rPr>
        <sz val="10"/>
        <rFont val="Noto Sans CJK SC"/>
        <family val="2"/>
      </rPr>
      <t xml:space="preserve">人の専門家が参加した合意形成の過程を経て作られ、本文では女性性器の先天異常の有病率は</t>
    </r>
    <r>
      <rPr>
        <sz val="10"/>
        <rFont val="Arial"/>
        <family val="0"/>
        <charset val="1"/>
      </rPr>
      <t xml:space="preserve">4</t>
    </r>
    <r>
      <rPr>
        <sz val="10"/>
        <rFont val="Noto Sans CJK SC"/>
        <family val="2"/>
      </rPr>
      <t xml:space="preserve">〜</t>
    </r>
    <r>
      <rPr>
        <sz val="10"/>
        <rFont val="Arial"/>
        <family val="0"/>
        <charset val="1"/>
      </rPr>
      <t xml:space="preserve">7%</t>
    </r>
    <r>
      <rPr>
        <sz val="10"/>
        <rFont val="Noto Sans CJK SC"/>
        <family val="2"/>
      </rPr>
      <t xml:space="preserve">と整理されている。</t>
    </r>
  </si>
  <si>
    <r>
      <rPr>
        <sz val="10"/>
        <rFont val="Noto Sans CJK SC"/>
        <family val="2"/>
      </rPr>
      <t xml:space="preserve">欧州（</t>
    </r>
    <r>
      <rPr>
        <sz val="10"/>
        <rFont val="Arial"/>
        <family val="0"/>
        <charset val="1"/>
      </rPr>
      <t xml:space="preserve">2</t>
    </r>
    <r>
      <rPr>
        <sz val="10"/>
        <rFont val="Noto Sans CJK SC"/>
        <family val="2"/>
      </rPr>
      <t xml:space="preserve">学会の国際コンセンサス）</t>
    </r>
  </si>
  <si>
    <r>
      <rPr>
        <sz val="10"/>
        <rFont val="Noto Sans CJK SC"/>
        <family val="2"/>
      </rPr>
      <t xml:space="preserve">医学各論 Ⅷ</t>
    </r>
    <r>
      <rPr>
        <sz val="10"/>
        <rFont val="Arial"/>
        <family val="0"/>
        <charset val="1"/>
      </rPr>
      <t xml:space="preserve">-10-C-①</t>
    </r>
    <r>
      <rPr>
        <sz val="10"/>
        <rFont val="Noto Sans CJK SC"/>
        <family val="2"/>
      </rPr>
      <t xml:space="preserve">（子宮の奇形、</t>
    </r>
    <r>
      <rPr>
        <sz val="10"/>
        <rFont val="Arial"/>
        <family val="0"/>
        <charset val="1"/>
      </rPr>
      <t xml:space="preserve">b</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</si>
  <si>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TBL-01-00-353 (id: JlvnmAU)</t>
    </r>
  </si>
  <si>
    <t xml:space="preserve">SRC-799</t>
  </si>
  <si>
    <t xml:space="preserve">Grimbizis GF, Gordts S, Di Spiezio Sardo A, et al. The ESHRE/ESGE consensus on the classification of female genital tract congenital anomalies. Hum Reprod. 2013;28(8):2032-2044</t>
  </si>
  <si>
    <t xml:space="preserve">10.1093/humrep/det098</t>
  </si>
  <si>
    <t xml:space="preserve">23771171</t>
  </si>
  <si>
    <r>
      <rPr>
        <sz val="10"/>
        <rFont val="Noto Sans CJK SC"/>
        <family val="2"/>
      </rPr>
      <t xml:space="preserve">有病率</t>
    </r>
    <r>
      <rPr>
        <sz val="10"/>
        <rFont val="Arial"/>
        <family val="0"/>
        <charset val="1"/>
      </rPr>
      <t xml:space="preserve">4</t>
    </r>
    <r>
      <rPr>
        <sz val="10"/>
        <rFont val="Noto Sans CJK SC"/>
        <family val="2"/>
      </rPr>
      <t xml:space="preserve">〜</t>
    </r>
    <r>
      <rPr>
        <sz val="10"/>
        <rFont val="Arial"/>
        <family val="0"/>
        <charset val="1"/>
      </rPr>
      <t xml:space="preserve">7%</t>
    </r>
    <r>
      <rPr>
        <sz val="10"/>
        <rFont val="Noto Sans CJK SC"/>
        <family val="2"/>
      </rPr>
      <t xml:space="preserve">は、本コンセンサスの本文が先行研究を引用して整理した値であり、コンセンサス自体の調査値ではない。国内の診療での分類の使い分けは未確認。</t>
    </r>
  </si>
  <si>
    <t xml:space="preserve">GY-056</t>
  </si>
  <si>
    <t xml:space="preserve">骨盤臓器脱</t>
  </si>
  <si>
    <r>
      <rPr>
        <sz val="10"/>
        <rFont val="Noto Sans CJK SC"/>
        <family val="2"/>
      </rPr>
      <t xml:space="preserve">骨盤臓器脱は、骨盤内の臓器が腟壁の支持を失って下垂・脱出する状態である。米国の</t>
    </r>
    <r>
      <rPr>
        <sz val="10"/>
        <rFont val="Arial"/>
        <family val="0"/>
        <charset val="1"/>
      </rPr>
      <t xml:space="preserve">2007</t>
    </r>
    <r>
      <rPr>
        <sz val="10"/>
        <rFont val="Noto Sans CJK SC"/>
        <family val="2"/>
      </rPr>
      <t xml:space="preserve">〜</t>
    </r>
    <r>
      <rPr>
        <sz val="10"/>
        <rFont val="Arial"/>
        <family val="0"/>
        <charset val="1"/>
      </rPr>
      <t xml:space="preserve">2011</t>
    </r>
    <r>
      <rPr>
        <sz val="10"/>
        <rFont val="Noto Sans CJK SC"/>
        <family val="2"/>
      </rPr>
      <t xml:space="preserve">年の医療請求データで</t>
    </r>
    <r>
      <rPr>
        <sz val="10"/>
        <rFont val="Arial"/>
        <family val="0"/>
        <charset val="1"/>
      </rPr>
      <t xml:space="preserve">18</t>
    </r>
    <r>
      <rPr>
        <sz val="10"/>
        <rFont val="Noto Sans CJK SC"/>
        <family val="2"/>
      </rPr>
      <t xml:space="preserve">〜</t>
    </r>
    <r>
      <rPr>
        <sz val="10"/>
        <rFont val="Arial"/>
        <family val="0"/>
        <charset val="1"/>
      </rPr>
      <t xml:space="preserve">89</t>
    </r>
    <r>
      <rPr>
        <sz val="10"/>
        <rFont val="Noto Sans CJK SC"/>
        <family val="2"/>
      </rPr>
      <t xml:space="preserve">歳の女性</t>
    </r>
    <r>
      <rPr>
        <sz val="10"/>
        <rFont val="Arial"/>
        <family val="0"/>
        <charset val="1"/>
      </rPr>
      <t xml:space="preserve">10,177,480</t>
    </r>
    <r>
      <rPr>
        <sz val="10"/>
        <rFont val="Noto Sans CJK SC"/>
        <family val="2"/>
      </rPr>
      <t xml:space="preserve">人を解析した研究では、</t>
    </r>
    <r>
      <rPr>
        <sz val="10"/>
        <rFont val="Arial"/>
        <family val="0"/>
        <charset val="1"/>
      </rPr>
      <t xml:space="preserve">80</t>
    </r>
    <r>
      <rPr>
        <sz val="10"/>
        <rFont val="Noto Sans CJK SC"/>
        <family val="2"/>
      </rPr>
      <t xml:space="preserve">歳までの骨盤臓器脱手術の生涯リスクは</t>
    </r>
    <r>
      <rPr>
        <sz val="10"/>
        <rFont val="Arial"/>
        <family val="0"/>
        <charset val="1"/>
      </rPr>
      <t xml:space="preserve">12.6%</t>
    </r>
    <r>
      <rPr>
        <sz val="10"/>
        <rFont val="Noto Sans CJK SC"/>
        <family val="2"/>
      </rPr>
      <t xml:space="preserve">と推計され、腹圧性尿失禁手術と合わせた生涯リスクは</t>
    </r>
    <r>
      <rPr>
        <sz val="10"/>
        <rFont val="Arial"/>
        <family val="0"/>
        <charset val="1"/>
      </rPr>
      <t xml:space="preserve">20.0%</t>
    </r>
    <r>
      <rPr>
        <sz val="10"/>
        <rFont val="Noto Sans CJK SC"/>
        <family val="2"/>
      </rPr>
      <t xml:space="preserve">だった。骨盤臓器脱手術の年間リスクは年齢とともに増え、</t>
    </r>
    <r>
      <rPr>
        <sz val="10"/>
        <rFont val="Arial"/>
        <family val="0"/>
        <charset val="1"/>
      </rPr>
      <t xml:space="preserve">71</t>
    </r>
    <r>
      <rPr>
        <sz val="10"/>
        <rFont val="Noto Sans CJK SC"/>
        <family val="2"/>
      </rPr>
      <t xml:space="preserve">〜</t>
    </r>
    <r>
      <rPr>
        <sz val="10"/>
        <rFont val="Arial"/>
        <family val="0"/>
        <charset val="1"/>
      </rPr>
      <t xml:space="preserve">73</t>
    </r>
    <r>
      <rPr>
        <sz val="10"/>
        <rFont val="Noto Sans CJK SC"/>
        <family val="2"/>
      </rPr>
      <t xml:space="preserve">歳で最大（</t>
    </r>
    <r>
      <rPr>
        <sz val="10"/>
        <rFont val="Arial"/>
        <family val="0"/>
        <charset val="1"/>
      </rPr>
      <t xml:space="preserve">1,000</t>
    </r>
    <r>
      <rPr>
        <sz val="10"/>
        <rFont val="Noto Sans CJK SC"/>
        <family val="2"/>
      </rPr>
      <t xml:space="preserve">人あたり</t>
    </r>
    <r>
      <rPr>
        <sz val="10"/>
        <rFont val="Arial"/>
        <family val="0"/>
        <charset val="1"/>
      </rPr>
      <t xml:space="preserve">4.3</t>
    </r>
    <r>
      <rPr>
        <sz val="10"/>
        <rFont val="Noto Sans CJK SC"/>
        <family val="2"/>
      </rPr>
      <t xml:space="preserve">人）になった。</t>
    </r>
  </si>
  <si>
    <r>
      <rPr>
        <sz val="10"/>
        <rFont val="Noto Sans CJK SC"/>
        <family val="2"/>
      </rPr>
      <t xml:space="preserve">医学各論 Ⅷ</t>
    </r>
    <r>
      <rPr>
        <sz val="10"/>
        <rFont val="Arial"/>
        <family val="0"/>
        <charset val="1"/>
      </rPr>
      <t xml:space="preserve">-10-C-②</t>
    </r>
    <r>
      <rPr>
        <sz val="10"/>
        <rFont val="Noto Sans CJK SC"/>
        <family val="2"/>
      </rPr>
      <t xml:space="preserve">（腟脱、子宮脱、</t>
    </r>
    <r>
      <rPr>
        <sz val="10"/>
        <rFont val="Arial"/>
        <family val="0"/>
        <charset val="1"/>
      </rPr>
      <t xml:space="preserve">b</t>
    </r>
    <r>
      <rPr>
        <sz val="10"/>
        <rFont val="Noto Sans CJK SC"/>
        <family val="2"/>
      </rPr>
      <t xml:space="preserve">）</t>
    </r>
  </si>
  <si>
    <t xml:space="preserve">SRC-800</t>
  </si>
  <si>
    <t xml:space="preserve">Wu JM, Matthews CA, Conover MM, Pate V, Jonsson Funk M. Lifetime risk of stress urinary incontinence or pelvic organ prolapse surgery. Obstet Gynecol. 2014;123(6):1201-1206</t>
  </si>
  <si>
    <t xml:space="preserve">10.1097/AOG.0000000000000286</t>
  </si>
  <si>
    <t xml:space="preserve">24807341</t>
  </si>
  <si>
    <t xml:space="preserve">米国の保険請求に基づく推計であり、日本の生涯リスクではない。手術に至らない軽症例は数値に含まれない。</t>
  </si>
  <si>
    <t xml:space="preserve">GY-057</t>
  </si>
  <si>
    <t xml:space="preserve">膀胱腟瘻</t>
  </si>
  <si>
    <r>
      <rPr>
        <sz val="10"/>
        <rFont val="Noto Sans CJK SC"/>
        <family val="2"/>
      </rPr>
      <t xml:space="preserve">膀胱腟瘻は膀胱と腟の間に瘻孔ができ、腟から持続的に尿が漏れる状態である。インドの三次医療機関で</t>
    </r>
    <r>
      <rPr>
        <sz val="10"/>
        <rFont val="Arial"/>
        <family val="0"/>
        <charset val="1"/>
      </rPr>
      <t xml:space="preserve">1999</t>
    </r>
    <r>
      <rPr>
        <sz val="10"/>
        <rFont val="Noto Sans CJK SC"/>
        <family val="2"/>
      </rPr>
      <t xml:space="preserve">〜</t>
    </r>
    <r>
      <rPr>
        <sz val="10"/>
        <rFont val="Arial"/>
        <family val="0"/>
        <charset val="1"/>
      </rPr>
      <t xml:space="preserve">2019</t>
    </r>
    <r>
      <rPr>
        <sz val="10"/>
        <rFont val="Noto Sans CJK SC"/>
        <family val="2"/>
      </rPr>
      <t xml:space="preserve">年に経腟修復を受けた単純性膀胱腟瘻</t>
    </r>
    <r>
      <rPr>
        <sz val="10"/>
        <rFont val="Arial"/>
        <family val="0"/>
        <charset val="1"/>
      </rPr>
      <t xml:space="preserve">202</t>
    </r>
    <r>
      <rPr>
        <sz val="10"/>
        <rFont val="Noto Sans CJK SC"/>
        <family val="2"/>
      </rPr>
      <t xml:space="preserve">例では、原因は子宮摘出後が</t>
    </r>
    <r>
      <rPr>
        <sz val="10"/>
        <rFont val="Arial"/>
        <family val="0"/>
        <charset val="1"/>
      </rPr>
      <t xml:space="preserve">60.4%</t>
    </r>
    <r>
      <rPr>
        <sz val="10"/>
        <rFont val="Noto Sans CJK SC"/>
        <family val="2"/>
      </rPr>
      <t xml:space="preserve">（</t>
    </r>
    <r>
      <rPr>
        <sz val="10"/>
        <rFont val="Arial"/>
        <family val="0"/>
        <charset val="1"/>
      </rPr>
      <t xml:space="preserve">122</t>
    </r>
    <r>
      <rPr>
        <sz val="10"/>
        <rFont val="Noto Sans CJK SC"/>
        <family val="2"/>
      </rPr>
      <t xml:space="preserve">例）、緊急帝王切開時の外傷が</t>
    </r>
    <r>
      <rPr>
        <sz val="10"/>
        <rFont val="Arial"/>
        <family val="0"/>
        <charset val="1"/>
      </rPr>
      <t xml:space="preserve">39.6%</t>
    </r>
    <r>
      <rPr>
        <sz val="10"/>
        <rFont val="Noto Sans CJK SC"/>
        <family val="2"/>
      </rPr>
      <t xml:space="preserve">（</t>
    </r>
    <r>
      <rPr>
        <sz val="10"/>
        <rFont val="Arial"/>
        <family val="0"/>
        <charset val="1"/>
      </rPr>
      <t xml:space="preserve">80</t>
    </r>
    <r>
      <rPr>
        <sz val="10"/>
        <rFont val="Noto Sans CJK SC"/>
        <family val="2"/>
      </rPr>
      <t xml:space="preserve">例）で、経腟修復の成功率は</t>
    </r>
    <r>
      <rPr>
        <sz val="10"/>
        <rFont val="Arial"/>
        <family val="0"/>
        <charset val="1"/>
      </rPr>
      <t xml:space="preserve">99.5%</t>
    </r>
    <r>
      <rPr>
        <sz val="10"/>
        <rFont val="Noto Sans CJK SC"/>
        <family val="2"/>
      </rPr>
      <t xml:space="preserve">と、文献上の低侵襲手術コホートの</t>
    </r>
    <r>
      <rPr>
        <sz val="10"/>
        <rFont val="Arial"/>
        <family val="0"/>
        <charset val="1"/>
      </rPr>
      <t xml:space="preserve">96.5%</t>
    </r>
    <r>
      <rPr>
        <sz val="10"/>
        <rFont val="Noto Sans CJK SC"/>
        <family val="2"/>
      </rPr>
      <t xml:space="preserve">を上回り、平均手術時間も</t>
    </r>
    <r>
      <rPr>
        <sz val="10"/>
        <rFont val="Arial"/>
        <family val="0"/>
        <charset val="1"/>
      </rPr>
      <t xml:space="preserve">63±16</t>
    </r>
    <r>
      <rPr>
        <sz val="10"/>
        <rFont val="Noto Sans CJK SC"/>
        <family val="2"/>
      </rPr>
      <t xml:space="preserve">分と低侵襲手術の</t>
    </r>
    <r>
      <rPr>
        <sz val="10"/>
        <rFont val="Arial"/>
        <family val="0"/>
        <charset val="1"/>
      </rPr>
      <t xml:space="preserve">161.6±41.0</t>
    </r>
    <r>
      <rPr>
        <sz val="10"/>
        <rFont val="Noto Sans CJK SC"/>
        <family val="2"/>
      </rPr>
      <t xml:space="preserve">分より短かった。</t>
    </r>
  </si>
  <si>
    <t xml:space="preserve">インド</t>
  </si>
  <si>
    <r>
      <rPr>
        <sz val="10"/>
        <rFont val="Noto Sans CJK SC"/>
        <family val="2"/>
      </rPr>
      <t xml:space="preserve">医学各論 Ⅷ</t>
    </r>
    <r>
      <rPr>
        <sz val="10"/>
        <rFont val="Arial"/>
        <family val="0"/>
        <charset val="1"/>
      </rPr>
      <t xml:space="preserve">-10-E-④</t>
    </r>
    <r>
      <rPr>
        <sz val="10"/>
        <rFont val="Noto Sans CJK SC"/>
        <family val="2"/>
      </rPr>
      <t xml:space="preserve">（膀胱腟瘻、</t>
    </r>
    <r>
      <rPr>
        <sz val="10"/>
        <rFont val="Arial"/>
        <family val="0"/>
        <charset val="1"/>
      </rPr>
      <t xml:space="preserve">b</t>
    </r>
    <r>
      <rPr>
        <sz val="10"/>
        <rFont val="Noto Sans CJK SC"/>
        <family val="2"/>
      </rPr>
      <t xml:space="preserve">）</t>
    </r>
  </si>
  <si>
    <t xml:space="preserve">SRC-801</t>
  </si>
  <si>
    <t xml:space="preserve">Kumar M, et al. Vesicovaginal Fistula Repair by Transvaginal Route: Comparison of Resource Utilisation and Outcome with Literature Reported Population Matched Cohort of Patients Operated by Minimally Invasive Route. J Obstet Gynaecol India. 2022;72(5):414-419</t>
  </si>
  <si>
    <t xml:space="preserve">10.1007/s13224-021-01549-z</t>
  </si>
  <si>
    <t xml:space="preserve">36458065</t>
  </si>
  <si>
    <t xml:space="preserve">単一施設の後方視研究で、比較相手は文献コホートであり無作為比較ではない。対象は単純性膀胱腟瘻で、放射線性などの複雑な瘻孔の成績は示されていない。</t>
  </si>
  <si>
    <t xml:space="preserve">GY-058</t>
  </si>
  <si>
    <t xml:space="preserve">直腸腟瘻・膀胱腸瘻</t>
  </si>
  <si>
    <r>
      <rPr>
        <sz val="10"/>
        <rFont val="Noto Sans CJK SC"/>
        <family val="2"/>
      </rPr>
      <t xml:space="preserve">直腸腟瘻は直腸と腟の間に瘻孔ができ、腟からの排ガスや便の漏れを来す状態である。フランスの単一施設で</t>
    </r>
    <r>
      <rPr>
        <sz val="10"/>
        <rFont val="Arial"/>
        <family val="0"/>
        <charset val="1"/>
      </rPr>
      <t xml:space="preserve">1996</t>
    </r>
    <r>
      <rPr>
        <sz val="10"/>
        <rFont val="Noto Sans CJK SC"/>
        <family val="2"/>
      </rPr>
      <t xml:space="preserve">〜</t>
    </r>
    <r>
      <rPr>
        <sz val="10"/>
        <rFont val="Arial"/>
        <family val="0"/>
        <charset val="1"/>
      </rPr>
      <t xml:space="preserve">2014</t>
    </r>
    <r>
      <rPr>
        <sz val="10"/>
        <rFont val="Noto Sans CJK SC"/>
        <family val="2"/>
      </rPr>
      <t xml:space="preserve">年に手術を受けた直腸腟瘻</t>
    </r>
    <r>
      <rPr>
        <sz val="10"/>
        <rFont val="Arial"/>
        <family val="0"/>
        <charset val="1"/>
      </rPr>
      <t xml:space="preserve">79</t>
    </r>
    <r>
      <rPr>
        <sz val="10"/>
        <rFont val="Noto Sans CJK SC"/>
        <family val="2"/>
      </rPr>
      <t xml:space="preserve">例（計</t>
    </r>
    <r>
      <rPr>
        <sz val="10"/>
        <rFont val="Arial"/>
        <family val="0"/>
        <charset val="1"/>
      </rPr>
      <t xml:space="preserve">286</t>
    </r>
    <r>
      <rPr>
        <sz val="10"/>
        <rFont val="Noto Sans CJK SC"/>
        <family val="2"/>
      </rPr>
      <t xml:space="preserve">手技）では、原因は </t>
    </r>
    <r>
      <rPr>
        <sz val="10"/>
        <rFont val="Arial"/>
        <family val="0"/>
        <charset val="1"/>
      </rPr>
      <t xml:space="preserve">Crohn </t>
    </r>
    <r>
      <rPr>
        <sz val="10"/>
        <rFont val="Noto Sans CJK SC"/>
        <family val="2"/>
      </rPr>
      <t xml:space="preserve">病が</t>
    </r>
    <r>
      <rPr>
        <sz val="10"/>
        <rFont val="Arial"/>
        <family val="0"/>
        <charset val="1"/>
      </rPr>
      <t xml:space="preserve">43%</t>
    </r>
    <r>
      <rPr>
        <sz val="10"/>
        <rFont val="Noto Sans CJK SC"/>
        <family val="2"/>
      </rPr>
      <t xml:space="preserve">、術後が</t>
    </r>
    <r>
      <rPr>
        <sz val="10"/>
        <rFont val="Arial"/>
        <family val="0"/>
        <charset val="1"/>
      </rPr>
      <t xml:space="preserve">32%</t>
    </r>
    <r>
      <rPr>
        <sz val="10"/>
        <rFont val="Noto Sans CJK SC"/>
        <family val="2"/>
      </rPr>
      <t xml:space="preserve">、分娩外傷が</t>
    </r>
    <r>
      <rPr>
        <sz val="10"/>
        <rFont val="Arial"/>
        <family val="0"/>
        <charset val="1"/>
      </rPr>
      <t xml:space="preserve">9%</t>
    </r>
    <r>
      <rPr>
        <sz val="10"/>
        <rFont val="Noto Sans CJK SC"/>
        <family val="2"/>
      </rPr>
      <t xml:space="preserve">、放射線性直腸炎が</t>
    </r>
    <r>
      <rPr>
        <sz val="10"/>
        <rFont val="Arial"/>
        <family val="0"/>
        <charset val="1"/>
      </rPr>
      <t xml:space="preserve">5%</t>
    </r>
    <r>
      <rPr>
        <sz val="10"/>
        <rFont val="Noto Sans CJK SC"/>
        <family val="2"/>
      </rPr>
      <t xml:space="preserve">で、平均</t>
    </r>
    <r>
      <rPr>
        <sz val="10"/>
        <rFont val="Arial"/>
        <family val="0"/>
        <charset val="1"/>
      </rPr>
      <t xml:space="preserve">33</t>
    </r>
    <r>
      <rPr>
        <sz val="10"/>
        <rFont val="Noto Sans CJK SC"/>
        <family val="2"/>
      </rPr>
      <t xml:space="preserve">か月の追跡で全体の成功率は</t>
    </r>
    <r>
      <rPr>
        <sz val="10"/>
        <rFont val="Arial"/>
        <family val="0"/>
        <charset val="1"/>
      </rPr>
      <t xml:space="preserve">72%</t>
    </r>
    <r>
      <rPr>
        <sz val="10"/>
        <rFont val="Noto Sans CJK SC"/>
        <family val="2"/>
      </rPr>
      <t xml:space="preserve">（</t>
    </r>
    <r>
      <rPr>
        <sz val="10"/>
        <rFont val="Arial"/>
        <family val="0"/>
        <charset val="1"/>
      </rPr>
      <t xml:space="preserve">57</t>
    </r>
    <r>
      <rPr>
        <sz val="10"/>
        <rFont val="Noto Sans CJK SC"/>
        <family val="2"/>
      </rPr>
      <t xml:space="preserve">例）だった。手技ごとの解析では、大きな修復手技や一時的人工肛門造設を組み合わせた治療が成功と関連していた。</t>
    </r>
  </si>
  <si>
    <t xml:space="preserve">フランス</t>
  </si>
  <si>
    <r>
      <rPr>
        <sz val="10"/>
        <rFont val="Noto Sans CJK SC"/>
        <family val="2"/>
      </rPr>
      <t xml:space="preserve">医学各論 Ⅷ</t>
    </r>
    <r>
      <rPr>
        <sz val="10"/>
        <rFont val="Arial"/>
        <family val="0"/>
        <charset val="1"/>
      </rPr>
      <t xml:space="preserve">-10-E-⑤</t>
    </r>
    <r>
      <rPr>
        <sz val="10"/>
        <rFont val="Noto Sans CJK SC"/>
        <family val="2"/>
      </rPr>
      <t xml:space="preserve">（直腸腟瘻、膀胱腸瘻、</t>
    </r>
    <r>
      <rPr>
        <sz val="10"/>
        <rFont val="Arial"/>
        <family val="0"/>
        <charset val="1"/>
      </rPr>
      <t xml:space="preserve">b</t>
    </r>
    <r>
      <rPr>
        <sz val="10"/>
        <rFont val="Noto Sans CJK SC"/>
        <family val="2"/>
      </rPr>
      <t xml:space="preserve">）</t>
    </r>
  </si>
  <si>
    <t xml:space="preserve">SRC-802</t>
  </si>
  <si>
    <t xml:space="preserve">Corte H, Maggiori L, Treton X, Lefèvre JH, Ferron M, Panis Y. Rectovaginal Fistula: What Is the Optimal Strategy?: An Analysis of 79 Patients Undergoing 286 Procedures. Ann Surg. 2015;262(5):855-860</t>
  </si>
  <si>
    <t xml:space="preserve">10.1097/SLA.0000000000001461</t>
  </si>
  <si>
    <t xml:space="preserve">26583676</t>
  </si>
  <si>
    <t xml:space="preserve">膀胱腸瘻は本研究の対象に含まれておらず、その頻度や治療成績は本カードでは未確認（本カードは直腸腟瘻が中心）。単一施設の後方視研究であり、原因の内訳は紹介患者の構成に影響される。</t>
  </si>
  <si>
    <t xml:space="preserve">GY-059</t>
  </si>
  <si>
    <r>
      <rPr>
        <sz val="10"/>
        <rFont val="Noto Sans CJK SC"/>
        <family val="2"/>
      </rPr>
      <t xml:space="preserve">子宮腔癒着症（</t>
    </r>
    <r>
      <rPr>
        <sz val="10"/>
        <rFont val="Arial"/>
        <family val="0"/>
        <charset val="1"/>
      </rPr>
      <t xml:space="preserve">Asherman</t>
    </r>
    <r>
      <rPr>
        <sz val="10"/>
        <rFont val="Noto Sans CJK SC"/>
        <family val="2"/>
      </rPr>
      <t xml:space="preserve">症候群）</t>
    </r>
  </si>
  <si>
    <r>
      <rPr>
        <sz val="10"/>
        <rFont val="Noto Sans CJK SC"/>
        <family val="2"/>
      </rPr>
      <t xml:space="preserve">子宮腔癒着症（</t>
    </r>
    <r>
      <rPr>
        <sz val="10"/>
        <rFont val="Arial"/>
        <family val="0"/>
        <charset val="1"/>
      </rPr>
      <t xml:space="preserve">Asherman </t>
    </r>
    <r>
      <rPr>
        <sz val="10"/>
        <rFont val="Noto Sans CJK SC"/>
        <family val="2"/>
      </rPr>
      <t xml:space="preserve">症候群）は、子宮内操作などで子宮内膜が傷つき、子宮腔内に癒着ができて過少月経・無月経や不妊を来す状態である。流産後に</t>
    </r>
    <r>
      <rPr>
        <sz val="10"/>
        <rFont val="Arial"/>
        <family val="0"/>
        <charset val="1"/>
      </rPr>
      <t xml:space="preserve">12</t>
    </r>
    <r>
      <rPr>
        <sz val="10"/>
        <rFont val="Noto Sans CJK SC"/>
        <family val="2"/>
      </rPr>
      <t xml:space="preserve">か月以内に子宮鏡で評価した前向き研究</t>
    </r>
    <r>
      <rPr>
        <sz val="10"/>
        <rFont val="Arial"/>
        <family val="0"/>
        <charset val="1"/>
      </rPr>
      <t xml:space="preserve">10</t>
    </r>
    <r>
      <rPr>
        <sz val="10"/>
        <rFont val="Noto Sans CJK SC"/>
        <family val="2"/>
      </rPr>
      <t xml:space="preserve">件・</t>
    </r>
    <r>
      <rPr>
        <sz val="10"/>
        <rFont val="Arial"/>
        <family val="0"/>
        <charset val="1"/>
      </rPr>
      <t xml:space="preserve">912</t>
    </r>
    <r>
      <rPr>
        <sz val="10"/>
        <rFont val="Noto Sans CJK SC"/>
        <family val="2"/>
      </rPr>
      <t xml:space="preserve">人をまとめたメタ解析では、子宮内癒着の合算有病率は</t>
    </r>
    <r>
      <rPr>
        <sz val="10"/>
        <rFont val="Arial"/>
        <family val="0"/>
        <charset val="1"/>
      </rPr>
      <t xml:space="preserve">19.1%</t>
    </r>
    <r>
      <rPr>
        <sz val="10"/>
        <rFont val="Noto Sans CJK SC"/>
        <family val="2"/>
      </rPr>
      <t xml:space="preserve">（</t>
    </r>
    <r>
      <rPr>
        <sz val="10"/>
        <rFont val="Arial"/>
        <family val="0"/>
        <charset val="1"/>
      </rPr>
      <t xml:space="preserve">183</t>
    </r>
    <r>
      <rPr>
        <sz val="10"/>
        <rFont val="Noto Sans CJK SC"/>
        <family val="2"/>
      </rPr>
      <t xml:space="preserve">人）で、程度は軽度</t>
    </r>
    <r>
      <rPr>
        <sz val="10"/>
        <rFont val="Arial"/>
        <family val="0"/>
        <charset val="1"/>
      </rPr>
      <t xml:space="preserve">58.1%</t>
    </r>
    <r>
      <rPr>
        <sz val="10"/>
        <rFont val="Noto Sans CJK SC"/>
        <family val="2"/>
      </rPr>
      <t xml:space="preserve">、中等度</t>
    </r>
    <r>
      <rPr>
        <sz val="10"/>
        <rFont val="Arial"/>
        <family val="0"/>
        <charset val="1"/>
      </rPr>
      <t xml:space="preserve">28.2%</t>
    </r>
    <r>
      <rPr>
        <sz val="10"/>
        <rFont val="Noto Sans CJK SC"/>
        <family val="2"/>
      </rPr>
      <t xml:space="preserve">、重度</t>
    </r>
    <r>
      <rPr>
        <sz val="10"/>
        <rFont val="Arial"/>
        <family val="0"/>
        <charset val="1"/>
      </rPr>
      <t xml:space="preserve">13.7%</t>
    </r>
    <r>
      <rPr>
        <sz val="10"/>
        <rFont val="Noto Sans CJK SC"/>
        <family val="2"/>
      </rPr>
      <t xml:space="preserve">だった。癒着のリスクは流産の回数が多いほど高く（</t>
    </r>
    <r>
      <rPr>
        <sz val="10"/>
        <rFont val="Arial"/>
        <family val="0"/>
        <charset val="1"/>
      </rPr>
      <t xml:space="preserve">2</t>
    </r>
    <r>
      <rPr>
        <sz val="10"/>
        <rFont val="Noto Sans CJK SC"/>
        <family val="2"/>
      </rPr>
      <t xml:space="preserve">回でオッズ比</t>
    </r>
    <r>
      <rPr>
        <sz val="10"/>
        <rFont val="Arial"/>
        <family val="0"/>
        <charset val="1"/>
      </rPr>
      <t xml:space="preserve">1.41</t>
    </r>
    <r>
      <rPr>
        <sz val="10"/>
        <rFont val="Noto Sans CJK SC"/>
        <family val="2"/>
      </rPr>
      <t xml:space="preserve">、</t>
    </r>
    <r>
      <rPr>
        <sz val="10"/>
        <rFont val="Arial"/>
        <family val="0"/>
        <charset val="1"/>
      </rPr>
      <t xml:space="preserve">3</t>
    </r>
    <r>
      <rPr>
        <sz val="10"/>
        <rFont val="Noto Sans CJK SC"/>
        <family val="2"/>
      </rPr>
      <t xml:space="preserve">回以上で</t>
    </r>
    <r>
      <rPr>
        <sz val="10"/>
        <rFont val="Arial"/>
        <family val="0"/>
        <charset val="1"/>
      </rPr>
      <t xml:space="preserve">2.1</t>
    </r>
    <r>
      <rPr>
        <sz val="10"/>
        <rFont val="Noto Sans CJK SC"/>
        <family val="2"/>
      </rPr>
      <t xml:space="preserve">）、主な要因は掻爬の回数とされた。</t>
    </r>
  </si>
  <si>
    <t xml:space="preserve">国際（系統的レビューの対象研究全体）</t>
  </si>
  <si>
    <r>
      <rPr>
        <sz val="10"/>
        <rFont val="Noto Sans CJK SC"/>
        <family val="2"/>
      </rPr>
      <t xml:space="preserve">医学各論 Ⅷ</t>
    </r>
    <r>
      <rPr>
        <sz val="10"/>
        <rFont val="Arial"/>
        <family val="0"/>
        <charset val="1"/>
      </rPr>
      <t xml:space="preserve">-10-E-⑥</t>
    </r>
    <r>
      <rPr>
        <sz val="10"/>
        <rFont val="Noto Sans CJK SC"/>
        <family val="2"/>
      </rPr>
      <t xml:space="preserve">（子宮腔癒着症</t>
    </r>
    <r>
      <rPr>
        <sz val="10"/>
        <rFont val="Arial"/>
        <family val="0"/>
        <charset val="1"/>
      </rPr>
      <t xml:space="preserve">&lt;Asherman</t>
    </r>
    <r>
      <rPr>
        <sz val="10"/>
        <rFont val="Noto Sans CJK SC"/>
        <family val="2"/>
      </rPr>
      <t xml:space="preserve">症候群</t>
    </r>
    <r>
      <rPr>
        <sz val="10"/>
        <rFont val="Arial"/>
        <family val="0"/>
        <charset val="1"/>
      </rPr>
      <t xml:space="preserve">&gt;</t>
    </r>
    <r>
      <rPr>
        <sz val="10"/>
        <rFont val="Noto Sans CJK SC"/>
        <family val="2"/>
      </rPr>
      <t xml:space="preserve">、</t>
    </r>
    <r>
      <rPr>
        <sz val="10"/>
        <rFont val="Arial"/>
        <family val="0"/>
        <charset val="1"/>
      </rPr>
      <t xml:space="preserve">b</t>
    </r>
    <r>
      <rPr>
        <sz val="10"/>
        <rFont val="Noto Sans CJK SC"/>
        <family val="2"/>
      </rPr>
      <t xml:space="preserve">）</t>
    </r>
  </si>
  <si>
    <t xml:space="preserve">SRC-803</t>
  </si>
  <si>
    <t xml:space="preserve">Hooker AB, Lemmers M, Thurkow AL, Heymans MW, Opmeer BC, Brölmann HAM, Mol BW, Huirne JAF. Systematic review and meta-analysis of intrauterine adhesions after miscarriage: prevalence, risk factors and long-term reproductive outcome. Hum Reprod Update. 2014;20(2):262-278</t>
  </si>
  <si>
    <t xml:space="preserve">10.1093/humupd/dmt045</t>
  </si>
  <si>
    <t xml:space="preserve">24082042</t>
  </si>
  <si>
    <t xml:space="preserve">数値は流産後の集団での値で、一般集団の有病率ではない。子宮鏡下癒着剥離術などの治療成績は本出典の主な対象ではない。</t>
  </si>
  <si>
    <t xml:space="preserve">GY-060</t>
  </si>
  <si>
    <t xml:space="preserve">女性性器損傷</t>
  </si>
  <si>
    <r>
      <rPr>
        <sz val="10"/>
        <rFont val="Noto Sans CJK SC"/>
        <family val="2"/>
      </rPr>
      <t xml:space="preserve">非産科性の女性性器損傷はまれで、米国の外傷データバンク（</t>
    </r>
    <r>
      <rPr>
        <sz val="10"/>
        <rFont val="Arial"/>
        <family val="0"/>
        <charset val="1"/>
      </rPr>
      <t xml:space="preserve">2007</t>
    </r>
    <r>
      <rPr>
        <sz val="10"/>
        <rFont val="Noto Sans CJK SC"/>
        <family val="2"/>
      </rPr>
      <t xml:space="preserve">〜</t>
    </r>
    <r>
      <rPr>
        <sz val="10"/>
        <rFont val="Arial"/>
        <family val="0"/>
        <charset val="1"/>
      </rPr>
      <t xml:space="preserve">2015</t>
    </r>
    <r>
      <rPr>
        <sz val="10"/>
        <rFont val="Noto Sans CJK SC"/>
        <family val="2"/>
      </rPr>
      <t xml:space="preserve">年）に登録された女性の外傷患者</t>
    </r>
    <r>
      <rPr>
        <sz val="10"/>
        <rFont val="Arial"/>
        <family val="0"/>
        <charset val="1"/>
      </rPr>
      <t xml:space="preserve">2,040,235</t>
    </r>
    <r>
      <rPr>
        <sz val="10"/>
        <rFont val="Noto Sans CJK SC"/>
        <family val="2"/>
      </rPr>
      <t xml:space="preserve">人のうち、腟・外陰の外傷は</t>
    </r>
    <r>
      <rPr>
        <sz val="10"/>
        <rFont val="Arial"/>
        <family val="0"/>
        <charset val="1"/>
      </rPr>
      <t xml:space="preserve">2,445</t>
    </r>
    <r>
      <rPr>
        <sz val="10"/>
        <rFont val="Noto Sans CJK SC"/>
        <family val="2"/>
      </rPr>
      <t xml:space="preserve">人（</t>
    </r>
    <r>
      <rPr>
        <sz val="10"/>
        <rFont val="Arial"/>
        <family val="0"/>
        <charset val="1"/>
      </rPr>
      <t xml:space="preserve">0.2%</t>
    </r>
    <r>
      <rPr>
        <sz val="10"/>
        <rFont val="Noto Sans CJK SC"/>
        <family val="2"/>
      </rPr>
      <t xml:space="preserve">未満）で、損傷部位は腟が</t>
    </r>
    <r>
      <rPr>
        <sz val="10"/>
        <rFont val="Arial"/>
        <family val="0"/>
        <charset val="1"/>
      </rPr>
      <t xml:space="preserve">68.6%</t>
    </r>
    <r>
      <rPr>
        <sz val="10"/>
        <rFont val="Noto Sans CJK SC"/>
        <family val="2"/>
      </rPr>
      <t xml:space="preserve">を占めた。腟損傷では高齢、重症外傷、性的暴行の被害は手術介入に至る可能性の低さと関連し、外陰損傷では腟損傷を合併した場合に手術介入の可能性が高かった（オッズ比</t>
    </r>
    <r>
      <rPr>
        <sz val="10"/>
        <rFont val="Arial"/>
        <family val="0"/>
        <charset val="1"/>
      </rPr>
      <t xml:space="preserve">2.56</t>
    </r>
    <r>
      <rPr>
        <sz val="10"/>
        <rFont val="Noto Sans CJK SC"/>
        <family val="2"/>
      </rPr>
      <t xml:space="preserve">）。</t>
    </r>
  </si>
  <si>
    <r>
      <rPr>
        <sz val="10"/>
        <rFont val="Noto Sans CJK SC"/>
        <family val="2"/>
      </rPr>
      <t xml:space="preserve">医学各論 Ⅷ</t>
    </r>
    <r>
      <rPr>
        <sz val="10"/>
        <rFont val="Arial"/>
        <family val="0"/>
        <charset val="1"/>
      </rPr>
      <t xml:space="preserve">-10-E-⑧</t>
    </r>
    <r>
      <rPr>
        <sz val="10"/>
        <rFont val="Noto Sans CJK SC"/>
        <family val="2"/>
      </rPr>
      <t xml:space="preserve">（女性性器損傷、</t>
    </r>
    <r>
      <rPr>
        <sz val="10"/>
        <rFont val="Arial"/>
        <family val="0"/>
        <charset val="1"/>
      </rPr>
      <t xml:space="preserve">c</t>
    </r>
    <r>
      <rPr>
        <sz val="10"/>
        <rFont val="Noto Sans CJK SC"/>
        <family val="2"/>
      </rPr>
      <t xml:space="preserve">）</t>
    </r>
  </si>
  <si>
    <t xml:space="preserve">SRC-804</t>
  </si>
  <si>
    <t xml:space="preserve">Gambhir S, Grigorian A, Schubl S, Barrios C, Bernal N, Joe V, Gabriel V, Nahmias J. Analysis of non-obstetric vaginal and vulvar trauma: risk factors for operative intervention. Updates Surg. 2019;71(4):735-740</t>
  </si>
  <si>
    <t xml:space="preserve">10.1007/s13304-019-00679-4</t>
  </si>
  <si>
    <t xml:space="preserve">31538318</t>
  </si>
  <si>
    <t xml:space="preserve">外傷登録に基づく解析で、分娩に伴う損傷や小児の外傷は対象ではない。性暴力被害者への評価・支援の国内の実務体制は本出典では未確認。</t>
  </si>
  <si>
    <t xml:space="preserve">GY-061</t>
  </si>
  <si>
    <t xml:space="preserve">尿管腟瘻</t>
  </si>
  <si>
    <r>
      <rPr>
        <sz val="10"/>
        <rFont val="Noto Sans CJK SC"/>
        <family val="2"/>
      </rPr>
      <t xml:space="preserve">尿管腟瘻は尿管と腟の間に瘻孔ができ、腟から尿が漏れる状態で、主な原因は婦人科・産科の手術である。サウジアラビアの単一施設の尿管腟瘻</t>
    </r>
    <r>
      <rPr>
        <sz val="10"/>
        <rFont val="Arial"/>
        <family val="0"/>
        <charset val="1"/>
      </rPr>
      <t xml:space="preserve">20</t>
    </r>
    <r>
      <rPr>
        <sz val="10"/>
        <rFont val="Noto Sans CJK SC"/>
        <family val="2"/>
      </rPr>
      <t xml:space="preserve">例では、内視鏡的に尿管ステントを留置した</t>
    </r>
    <r>
      <rPr>
        <sz val="10"/>
        <rFont val="Arial"/>
        <family val="0"/>
        <charset val="1"/>
      </rPr>
      <t xml:space="preserve">11</t>
    </r>
    <r>
      <rPr>
        <sz val="10"/>
        <rFont val="Noto Sans CJK SC"/>
        <family val="2"/>
      </rPr>
      <t xml:space="preserve">例のうち</t>
    </r>
    <r>
      <rPr>
        <sz val="10"/>
        <rFont val="Arial"/>
        <family val="0"/>
        <charset val="1"/>
      </rPr>
      <t xml:space="preserve">7</t>
    </r>
    <r>
      <rPr>
        <sz val="10"/>
        <rFont val="Noto Sans CJK SC"/>
        <family val="2"/>
      </rPr>
      <t xml:space="preserve">例（</t>
    </r>
    <r>
      <rPr>
        <sz val="10"/>
        <rFont val="Arial"/>
        <family val="0"/>
        <charset val="1"/>
      </rPr>
      <t xml:space="preserve">64%</t>
    </r>
    <r>
      <rPr>
        <sz val="10"/>
        <rFont val="Noto Sans CJK SC"/>
        <family val="2"/>
      </rPr>
      <t xml:space="preserve">）がステントのみで治り、残りの</t>
    </r>
    <r>
      <rPr>
        <sz val="10"/>
        <rFont val="Arial"/>
        <family val="0"/>
        <charset val="1"/>
      </rPr>
      <t xml:space="preserve">4</t>
    </r>
    <r>
      <rPr>
        <sz val="10"/>
        <rFont val="Noto Sans CJK SC"/>
        <family val="2"/>
      </rPr>
      <t xml:space="preserve">例を含む</t>
    </r>
    <r>
      <rPr>
        <sz val="10"/>
        <rFont val="Arial"/>
        <family val="0"/>
        <charset val="1"/>
      </rPr>
      <t xml:space="preserve">13</t>
    </r>
    <r>
      <rPr>
        <sz val="10"/>
        <rFont val="Noto Sans CJK SC"/>
        <family val="2"/>
      </rPr>
      <t xml:space="preserve">例に行った尿管再植術は全例で成功した。膀胱鏡検査で膀胱腟瘻の合併が</t>
    </r>
    <r>
      <rPr>
        <sz val="10"/>
        <rFont val="Arial"/>
        <family val="0"/>
        <charset val="1"/>
      </rPr>
      <t xml:space="preserve">2</t>
    </r>
    <r>
      <rPr>
        <sz val="10"/>
        <rFont val="Noto Sans CJK SC"/>
        <family val="2"/>
      </rPr>
      <t xml:space="preserve">例（</t>
    </r>
    <r>
      <rPr>
        <sz val="10"/>
        <rFont val="Arial"/>
        <family val="0"/>
        <charset val="1"/>
      </rPr>
      <t xml:space="preserve">10%</t>
    </r>
    <r>
      <rPr>
        <sz val="10"/>
        <rFont val="Noto Sans CJK SC"/>
        <family val="2"/>
      </rPr>
      <t xml:space="preserve">）に見つかったため、評価には膀胱鏡が勧められている。</t>
    </r>
  </si>
  <si>
    <t xml:space="preserve">サウジアラビア</t>
  </si>
  <si>
    <r>
      <rPr>
        <sz val="10"/>
        <rFont val="Noto Sans CJK SC"/>
        <family val="2"/>
      </rPr>
      <t xml:space="preserve">医学各論 Ⅷ</t>
    </r>
    <r>
      <rPr>
        <sz val="10"/>
        <rFont val="Arial"/>
        <family val="0"/>
        <charset val="1"/>
      </rPr>
      <t xml:space="preserve">-10-E-⑨</t>
    </r>
    <r>
      <rPr>
        <sz val="10"/>
        <rFont val="Noto Sans CJK SC"/>
        <family val="2"/>
      </rPr>
      <t xml:space="preserve">（尿管腟瘻、</t>
    </r>
    <r>
      <rPr>
        <sz val="10"/>
        <rFont val="Arial"/>
        <family val="0"/>
        <charset val="1"/>
      </rPr>
      <t xml:space="preserve">c</t>
    </r>
    <r>
      <rPr>
        <sz val="10"/>
        <rFont val="Noto Sans CJK SC"/>
        <family val="2"/>
      </rPr>
      <t xml:space="preserve">）</t>
    </r>
  </si>
  <si>
    <t xml:space="preserve">SRC-805</t>
  </si>
  <si>
    <t xml:space="preserve">Al-Otaibi KM. Ureterovaginal fistulas: The role of endoscopy and a percutaneous approach. Urol Ann. 2012;4(2):102-105</t>
  </si>
  <si>
    <t xml:space="preserve">10.4103/0974-7796.95556</t>
  </si>
  <si>
    <t xml:space="preserve">22629006</t>
  </si>
  <si>
    <r>
      <rPr>
        <sz val="10"/>
        <rFont val="Arial"/>
        <family val="0"/>
        <charset val="1"/>
      </rPr>
      <t xml:space="preserve">20</t>
    </r>
    <r>
      <rPr>
        <sz val="10"/>
        <rFont val="Noto Sans CJK SC"/>
        <family val="2"/>
      </rPr>
      <t xml:space="preserve">例と症例数が少ない単一施設の後方視研究である。国内での術式選択や紹介の実情は未確認。</t>
    </r>
  </si>
  <si>
    <t xml:space="preserve">GY-062</t>
  </si>
  <si>
    <t xml:space="preserve">月経瘻（子宮膀胱瘻）</t>
  </si>
  <si>
    <r>
      <rPr>
        <sz val="10"/>
        <rFont val="Noto Sans CJK SC"/>
        <family val="2"/>
      </rPr>
      <t xml:space="preserve">月経瘻（子宮膀胱瘻、</t>
    </r>
    <r>
      <rPr>
        <sz val="10"/>
        <rFont val="Arial"/>
        <family val="0"/>
        <charset val="1"/>
      </rPr>
      <t xml:space="preserve">Youssef </t>
    </r>
    <r>
      <rPr>
        <sz val="10"/>
        <rFont val="Noto Sans CJK SC"/>
        <family val="2"/>
      </rPr>
      <t xml:space="preserve">症候群）は、子宮と膀胱の間に瘻孔ができ、月経血が膀胱へ流れて周期性の血尿（</t>
    </r>
    <r>
      <rPr>
        <sz val="10"/>
        <rFont val="Arial"/>
        <family val="0"/>
        <charset val="1"/>
      </rPr>
      <t xml:space="preserve">menouria</t>
    </r>
    <r>
      <rPr>
        <sz val="10"/>
        <rFont val="Noto Sans CJK SC"/>
        <family val="2"/>
      </rPr>
      <t xml:space="preserve">）を呈し、無月経を伴う一方で尿失禁がないことがある状態である。症例報告と文献レビューによれば、最も多い原因は帝王切開、特に反復帝王切開で、診断は画像検査や膀胱鏡で瘻孔を確認して行い、治療の中心は外科的修復である。文献レビューの集計では、自然治癒は</t>
    </r>
    <r>
      <rPr>
        <sz val="10"/>
        <rFont val="Arial"/>
        <family val="0"/>
        <charset val="1"/>
      </rPr>
      <t xml:space="preserve">5.1%</t>
    </r>
    <r>
      <rPr>
        <sz val="10"/>
        <rFont val="Noto Sans CJK SC"/>
        <family val="2"/>
      </rPr>
      <t xml:space="preserve">（</t>
    </r>
    <r>
      <rPr>
        <sz val="10"/>
        <rFont val="Arial"/>
        <family val="0"/>
        <charset val="1"/>
      </rPr>
      <t xml:space="preserve">796</t>
    </r>
    <r>
      <rPr>
        <sz val="10"/>
        <rFont val="Noto Sans CJK SC"/>
        <family val="2"/>
      </rPr>
      <t xml:space="preserve">例中</t>
    </r>
    <r>
      <rPr>
        <sz val="10"/>
        <rFont val="Arial"/>
        <family val="0"/>
        <charset val="1"/>
      </rPr>
      <t xml:space="preserve">41</t>
    </r>
    <r>
      <rPr>
        <sz val="10"/>
        <rFont val="Noto Sans CJK SC"/>
        <family val="2"/>
      </rPr>
      <t xml:space="preserve">例）にとどまったのに対し、ホルモンで月経を止める保存的治療では</t>
    </r>
    <r>
      <rPr>
        <sz val="10"/>
        <rFont val="Arial"/>
        <family val="0"/>
        <charset val="1"/>
      </rPr>
      <t xml:space="preserve">9</t>
    </r>
    <r>
      <rPr>
        <sz val="10"/>
        <rFont val="Noto Sans CJK SC"/>
        <family val="2"/>
      </rPr>
      <t xml:space="preserve">例中</t>
    </r>
    <r>
      <rPr>
        <sz val="10"/>
        <rFont val="Arial"/>
        <family val="0"/>
        <charset val="1"/>
      </rPr>
      <t xml:space="preserve">8</t>
    </r>
    <r>
      <rPr>
        <sz val="10"/>
        <rFont val="Noto Sans CJK SC"/>
        <family val="2"/>
      </rPr>
      <t xml:space="preserve">例（</t>
    </r>
    <r>
      <rPr>
        <sz val="10"/>
        <rFont val="Arial"/>
        <family val="0"/>
        <charset val="1"/>
      </rPr>
      <t xml:space="preserve">88.9%</t>
    </r>
    <r>
      <rPr>
        <sz val="10"/>
        <rFont val="Noto Sans CJK SC"/>
        <family val="2"/>
      </rPr>
      <t xml:space="preserve">）が治癒し、月経抑制をしなかった群の治癒割合</t>
    </r>
    <r>
      <rPr>
        <sz val="10"/>
        <rFont val="Arial"/>
        <family val="0"/>
        <charset val="1"/>
      </rPr>
      <t xml:space="preserve">4.2%</t>
    </r>
    <r>
      <rPr>
        <sz val="10"/>
        <rFont val="Noto Sans CJK SC"/>
        <family val="2"/>
      </rPr>
      <t xml:space="preserve">と差があった。</t>
    </r>
  </si>
  <si>
    <t xml:space="preserve">国際（文献レビュー。報告症例はブラジル）</t>
  </si>
  <si>
    <r>
      <rPr>
        <sz val="10"/>
        <rFont val="Noto Sans CJK SC"/>
        <family val="2"/>
      </rPr>
      <t xml:space="preserve">医学各論 Ⅷ</t>
    </r>
    <r>
      <rPr>
        <sz val="10"/>
        <rFont val="Arial"/>
        <family val="0"/>
        <charset val="1"/>
      </rPr>
      <t xml:space="preserve">-10-E-⑩</t>
    </r>
    <r>
      <rPr>
        <sz val="10"/>
        <rFont val="Noto Sans CJK SC"/>
        <family val="2"/>
      </rPr>
      <t xml:space="preserve">（月経瘻、</t>
    </r>
    <r>
      <rPr>
        <sz val="10"/>
        <rFont val="Arial"/>
        <family val="0"/>
        <charset val="1"/>
      </rPr>
      <t xml:space="preserve">c</t>
    </r>
    <r>
      <rPr>
        <sz val="10"/>
        <rFont val="Noto Sans CJK SC"/>
        <family val="2"/>
      </rPr>
      <t xml:space="preserve">）</t>
    </r>
  </si>
  <si>
    <t xml:space="preserve">SRC-806</t>
  </si>
  <si>
    <t xml:space="preserve">Machado Junior LC, et al. Vesicouterine Fistula (Youssef Syndrome): Case Report and Literature Review. Rev Bras Ginecol Obstet. 2018;40(9):563-569</t>
  </si>
  <si>
    <t xml:space="preserve">10.1055/s-0038-1666998</t>
  </si>
  <si>
    <t xml:space="preserve">30231295</t>
  </si>
  <si>
    <r>
      <rPr>
        <sz val="10"/>
        <rFont val="Noto Sans CJK SC"/>
        <family val="2"/>
      </rPr>
      <t xml:space="preserve">治癒割合は症例報告を中心とした文献レビューの集計であり、比較試験の値ではない。月経を止める保存的治療に用いる薬剤（黄体ホルモン製剤、経口避妊薬、</t>
    </r>
    <r>
      <rPr>
        <sz val="10"/>
        <rFont val="Arial"/>
        <family val="0"/>
        <charset val="1"/>
      </rPr>
      <t xml:space="preserve">GnRH </t>
    </r>
    <r>
      <rPr>
        <sz val="10"/>
        <rFont val="Noto Sans CJK SC"/>
        <family val="2"/>
      </rPr>
      <t xml:space="preserve">アナログなど）の国内承認・保険適用は未確認。</t>
    </r>
  </si>
  <si>
    <t xml:space="preserve">RP-001</t>
  </si>
  <si>
    <t xml:space="preserve">月経異常の分類と評価（総論）</t>
  </si>
  <si>
    <r>
      <rPr>
        <sz val="10"/>
        <rFont val="Noto Sans CJK SC"/>
        <family val="2"/>
      </rPr>
      <t xml:space="preserve">月経異常（異常子宮出血）は、</t>
    </r>
    <r>
      <rPr>
        <sz val="10"/>
        <rFont val="Arial"/>
        <family val="0"/>
        <charset val="1"/>
      </rPr>
      <t xml:space="preserve">FIGO</t>
    </r>
    <r>
      <rPr>
        <sz val="10"/>
        <rFont val="Noto Sans CJK SC"/>
        <family val="2"/>
      </rPr>
      <t xml:space="preserve">の</t>
    </r>
    <r>
      <rPr>
        <sz val="10"/>
        <rFont val="Arial"/>
        <family val="0"/>
        <charset val="1"/>
      </rPr>
      <t xml:space="preserve">System 1</t>
    </r>
    <r>
      <rPr>
        <sz val="10"/>
        <rFont val="Noto Sans CJK SC"/>
        <family val="2"/>
      </rPr>
      <t xml:space="preserve">で頻度・持続期間・規則性・出血量の</t>
    </r>
    <r>
      <rPr>
        <sz val="10"/>
        <rFont val="Arial"/>
        <family val="0"/>
        <charset val="1"/>
      </rPr>
      <t xml:space="preserve">4</t>
    </r>
    <r>
      <rPr>
        <sz val="10"/>
        <rFont val="Noto Sans CJK SC"/>
        <family val="2"/>
      </rPr>
      <t xml:space="preserve">つのパラメータで記述する。正常周期は</t>
    </r>
    <r>
      <rPr>
        <sz val="10"/>
        <rFont val="Arial"/>
        <family val="0"/>
        <charset val="1"/>
      </rPr>
      <t xml:space="preserve">24</t>
    </r>
    <r>
      <rPr>
        <sz val="10"/>
        <rFont val="Noto Sans CJK SC"/>
        <family val="2"/>
      </rPr>
      <t xml:space="preserve">〜</t>
    </r>
    <r>
      <rPr>
        <sz val="10"/>
        <rFont val="Arial"/>
        <family val="0"/>
        <charset val="1"/>
      </rPr>
      <t xml:space="preserve">38</t>
    </r>
    <r>
      <rPr>
        <sz val="10"/>
        <rFont val="Noto Sans CJK SC"/>
        <family val="2"/>
      </rPr>
      <t xml:space="preserve">日で、出血期間は</t>
    </r>
    <r>
      <rPr>
        <sz val="10"/>
        <rFont val="Arial"/>
        <family val="0"/>
        <charset val="1"/>
      </rPr>
      <t xml:space="preserve">8</t>
    </r>
    <r>
      <rPr>
        <sz val="10"/>
        <rFont val="Noto Sans CJK SC"/>
        <family val="2"/>
      </rPr>
      <t xml:space="preserve">日以内が正常範囲とされる。慢性の異常子宮出血は、出血量・規則性・タイミングのいずれかが異常な状態が過去</t>
    </r>
    <r>
      <rPr>
        <sz val="10"/>
        <rFont val="Arial"/>
        <family val="0"/>
        <charset val="1"/>
      </rPr>
      <t xml:space="preserve">6</t>
    </r>
    <r>
      <rPr>
        <sz val="10"/>
        <rFont val="Noto Sans CJK SC"/>
        <family val="2"/>
      </rPr>
      <t xml:space="preserve">か月の大半にわたって存在することと定義される。原因の分類には</t>
    </r>
    <r>
      <rPr>
        <sz val="10"/>
        <rFont val="Arial"/>
        <family val="0"/>
        <charset val="1"/>
      </rPr>
      <t xml:space="preserve">FIGO System 2</t>
    </r>
    <r>
      <rPr>
        <sz val="10"/>
        <rFont val="Noto Sans CJK SC"/>
        <family val="2"/>
      </rPr>
      <t xml:space="preserve">（</t>
    </r>
    <r>
      <rPr>
        <sz val="10"/>
        <rFont val="Arial"/>
        <family val="0"/>
        <charset val="1"/>
      </rPr>
      <t xml:space="preserve">PALM-COEIN</t>
    </r>
    <r>
      <rPr>
        <sz val="10"/>
        <rFont val="Noto Sans CJK SC"/>
        <family val="2"/>
      </rPr>
      <t xml:space="preserve">）を用い、まず妊娠を除外し、鉄欠乏と貧血の有無を出血の評価と並行して調べる。</t>
    </r>
  </si>
  <si>
    <r>
      <rPr>
        <sz val="10"/>
        <rFont val="Arial"/>
        <family val="0"/>
        <charset val="1"/>
      </rPr>
      <t xml:space="preserve">PS-02-10-05 (id: JkxnuSA)</t>
    </r>
    <r>
      <rPr>
        <sz val="10"/>
        <rFont val="Noto Sans CJK SC"/>
        <family val="2"/>
      </rPr>
      <t xml:space="preserve">；</t>
    </r>
    <r>
      <rPr>
        <sz val="10"/>
        <rFont val="Arial"/>
        <family val="0"/>
        <charset val="1"/>
      </rPr>
      <t xml:space="preserve">TBL-02-09-021 (id: JlAKppQ)</t>
    </r>
  </si>
  <si>
    <t xml:space="preserve">SRC-811</t>
  </si>
  <si>
    <t xml:space="preserve">Jain V, Munro MG, Critchley HOD. Contemporary evaluation of women and girls with abnormal uterine bleeding: FIGO Systems 1 and 2. Int J Gynaecol Obstet. 2023;162 Suppl 2:29-42.</t>
  </si>
  <si>
    <t xml:space="preserve">10.1002/ijgo.14946</t>
  </si>
  <si>
    <t xml:space="preserve">37538019</t>
  </si>
  <si>
    <r>
      <rPr>
        <sz val="10"/>
        <rFont val="Arial"/>
        <family val="0"/>
        <charset val="1"/>
      </rPr>
      <t xml:space="preserve">FIGO</t>
    </r>
    <r>
      <rPr>
        <sz val="10"/>
        <rFont val="Noto Sans CJK SC"/>
        <family val="2"/>
      </rPr>
      <t xml:space="preserve">の定義は国際的な合意に基づくものであり、日本の診療で用いられる月経異常の定義（日本産科婦人科学会の用語集など）と細部が異なる可能性がある。日本の定義との対応は本調査では未確認である。</t>
    </r>
  </si>
  <si>
    <t xml:space="preserve">RP-002</t>
  </si>
  <si>
    <t xml:space="preserve">視床下部・下垂体・卵巣系の調節</t>
  </si>
  <si>
    <r>
      <rPr>
        <sz val="10"/>
        <rFont val="Noto Sans CJK SC"/>
        <family val="2"/>
      </rPr>
      <t xml:space="preserve">視床下部・下垂体・卵巣（</t>
    </r>
    <r>
      <rPr>
        <sz val="10"/>
        <rFont val="Arial"/>
        <family val="0"/>
        <charset val="1"/>
      </rPr>
      <t xml:space="preserve">HPO</t>
    </r>
    <r>
      <rPr>
        <sz val="10"/>
        <rFont val="Noto Sans CJK SC"/>
        <family val="2"/>
      </rPr>
      <t xml:space="preserve">）系は、視床下部の</t>
    </r>
    <r>
      <rPr>
        <sz val="10"/>
        <rFont val="Arial"/>
        <family val="0"/>
        <charset val="1"/>
      </rPr>
      <t xml:space="preserve">GnRH</t>
    </r>
    <r>
      <rPr>
        <sz val="10"/>
        <rFont val="Noto Sans CJK SC"/>
        <family val="2"/>
      </rPr>
      <t xml:space="preserve">パルス分泌、下垂体の</t>
    </r>
    <r>
      <rPr>
        <sz val="10"/>
        <rFont val="Arial"/>
        <family val="0"/>
        <charset val="1"/>
      </rPr>
      <t xml:space="preserve">LH</t>
    </r>
    <r>
      <rPr>
        <sz val="10"/>
        <rFont val="Noto Sans CJK SC"/>
        <family val="2"/>
      </rPr>
      <t xml:space="preserve">・</t>
    </r>
    <r>
      <rPr>
        <sz val="10"/>
        <rFont val="Arial"/>
        <family val="0"/>
        <charset val="1"/>
      </rPr>
      <t xml:space="preserve">FSH</t>
    </r>
    <r>
      <rPr>
        <sz val="10"/>
        <rFont val="Noto Sans CJK SC"/>
        <family val="2"/>
      </rPr>
      <t xml:space="preserve">分泌、卵巣の性ステロイドとインヒビンによるフィードバックで構成される緊密に調節された系であり、排卵と月経周期を制御する。この系の機能障害による排卵障害は</t>
    </r>
    <r>
      <rPr>
        <sz val="10"/>
        <rFont val="Arial"/>
        <family val="0"/>
        <charset val="1"/>
      </rPr>
      <t xml:space="preserve">WHO</t>
    </r>
    <r>
      <rPr>
        <sz val="10"/>
        <rFont val="Noto Sans CJK SC"/>
        <family val="2"/>
      </rPr>
      <t xml:space="preserve">により</t>
    </r>
    <r>
      <rPr>
        <sz val="10"/>
        <rFont val="Arial"/>
        <family val="0"/>
        <charset val="1"/>
      </rPr>
      <t xml:space="preserve">3</t>
    </r>
    <r>
      <rPr>
        <sz val="10"/>
        <rFont val="Noto Sans CJK SC"/>
        <family val="2"/>
      </rPr>
      <t xml:space="preserve">群に分類される。第</t>
    </r>
    <r>
      <rPr>
        <sz val="10"/>
        <rFont val="Arial"/>
        <family val="0"/>
        <charset val="1"/>
      </rPr>
      <t xml:space="preserve">I</t>
    </r>
    <r>
      <rPr>
        <sz val="10"/>
        <rFont val="Noto Sans CJK SC"/>
        <family val="2"/>
      </rPr>
      <t xml:space="preserve">群は視床下部性（性腺刺激ホルモン低下性）の障害、第</t>
    </r>
    <r>
      <rPr>
        <sz val="10"/>
        <rFont val="Arial"/>
        <family val="0"/>
        <charset val="1"/>
      </rPr>
      <t xml:space="preserve">II</t>
    </r>
    <r>
      <rPr>
        <sz val="10"/>
        <rFont val="Noto Sans CJK SC"/>
        <family val="2"/>
      </rPr>
      <t xml:space="preserve">群は性腺機能が保たれた状態での内分泌異常に伴うもの（多嚢胞性卵巣症候群など）、第</t>
    </r>
    <r>
      <rPr>
        <sz val="10"/>
        <rFont val="Arial"/>
        <family val="0"/>
        <charset val="1"/>
      </rPr>
      <t xml:space="preserve">III</t>
    </r>
    <r>
      <rPr>
        <sz val="10"/>
        <rFont val="Noto Sans CJK SC"/>
        <family val="2"/>
      </rPr>
      <t xml:space="preserve">群は卵巣機能の枯渇によるもの（性腺刺激ホルモン上昇性）である。</t>
    </r>
  </si>
  <si>
    <r>
      <rPr>
        <sz val="10"/>
        <rFont val="Arial"/>
        <family val="0"/>
        <charset val="1"/>
      </rPr>
      <t xml:space="preserve">PS-02-10-05 (id: JkxnuSA)</t>
    </r>
    <r>
      <rPr>
        <sz val="10"/>
        <rFont val="Noto Sans CJK SC"/>
        <family val="2"/>
      </rPr>
      <t xml:space="preserve">；</t>
    </r>
    <r>
      <rPr>
        <sz val="10"/>
        <rFont val="Arial"/>
        <family val="0"/>
        <charset val="1"/>
      </rPr>
      <t xml:space="preserve">TBL-02-09-022 (id: JlAKppU)</t>
    </r>
  </si>
  <si>
    <t xml:space="preserve">SRC-812</t>
  </si>
  <si>
    <t xml:space="preserve">Mikhael S, Punjala-Patel A, Gavrilova-Jordan L. Hypothalamic-Pituitary-Ovarian Axis Disorders Impacting Female Fertility. Biomedicines. 2019;7(1):5.</t>
  </si>
  <si>
    <t xml:space="preserve">10.3390/biomedicines7010005</t>
  </si>
  <si>
    <t xml:space="preserve">30621143</t>
  </si>
  <si>
    <r>
      <rPr>
        <sz val="10"/>
        <rFont val="Arial"/>
        <family val="0"/>
        <charset val="1"/>
      </rPr>
      <t xml:space="preserve">WHO</t>
    </r>
    <r>
      <rPr>
        <sz val="10"/>
        <rFont val="Noto Sans CJK SC"/>
        <family val="2"/>
      </rPr>
      <t xml:space="preserve">の排卵障害分類は不妊診療の文脈で用いられる分類であり、月経異常の原因分類（</t>
    </r>
    <r>
      <rPr>
        <sz val="10"/>
        <rFont val="Arial"/>
        <family val="0"/>
        <charset val="1"/>
      </rPr>
      <t xml:space="preserve">PALM-COEIN</t>
    </r>
    <r>
      <rPr>
        <sz val="10"/>
        <rFont val="Noto Sans CJK SC"/>
        <family val="2"/>
      </rPr>
      <t xml:space="preserve">の</t>
    </r>
    <r>
      <rPr>
        <sz val="10"/>
        <rFont val="Arial"/>
        <family val="0"/>
        <charset val="1"/>
      </rPr>
      <t xml:space="preserve">AUB-O</t>
    </r>
    <r>
      <rPr>
        <sz val="10"/>
        <rFont val="Noto Sans CJK SC"/>
        <family val="2"/>
      </rPr>
      <t xml:space="preserve">など）とは目的が異なる。</t>
    </r>
    <r>
      <rPr>
        <sz val="10"/>
        <rFont val="Arial"/>
        <family val="0"/>
        <charset val="1"/>
      </rPr>
      <t xml:space="preserve">GnRH</t>
    </r>
    <r>
      <rPr>
        <sz val="10"/>
        <rFont val="Noto Sans CJK SC"/>
        <family val="2"/>
      </rPr>
      <t xml:space="preserve">パルス頻度の具体的な数値は出典の抄録では確認できなかったため主張に含めていない。</t>
    </r>
  </si>
  <si>
    <t xml:space="preserve">RP-003</t>
  </si>
  <si>
    <t xml:space="preserve">子宮内膜の周期性変化</t>
  </si>
  <si>
    <r>
      <rPr>
        <sz val="10"/>
        <rFont val="Noto Sans CJK SC"/>
        <family val="2"/>
      </rPr>
      <t xml:space="preserve">子宮内膜は、卵胞期のエストロゲン作用による増殖、黄体期のプロゲステロン作用による分泌期変化と脱落膜化を周期的に繰り返す。妊娠が成立しなければ黄体が退縮し、プロゲステロンの消退が月経の引き金となり、機能層が剥離する。剥離した内膜は速やかに修復され、瘢痕を残さない。月経と内膜修復の過程は、炎症と組織修復の生体内モデルでもある。異常子宮出血は生殖年齢女性の</t>
    </r>
    <r>
      <rPr>
        <sz val="10"/>
        <rFont val="Arial"/>
        <family val="0"/>
        <charset val="1"/>
      </rPr>
      <t xml:space="preserve">4</t>
    </r>
    <r>
      <rPr>
        <sz val="10"/>
        <rFont val="Noto Sans CJK SC"/>
        <family val="2"/>
      </rPr>
      <t xml:space="preserve">人に</t>
    </r>
    <r>
      <rPr>
        <sz val="10"/>
        <rFont val="Arial"/>
        <family val="0"/>
        <charset val="1"/>
      </rPr>
      <t xml:space="preserve">1</t>
    </r>
    <r>
      <rPr>
        <sz val="10"/>
        <rFont val="Noto Sans CJK SC"/>
        <family val="2"/>
      </rPr>
      <t xml:space="preserve">人に影響するとされる。</t>
    </r>
  </si>
  <si>
    <t xml:space="preserve">SRC-813</t>
  </si>
  <si>
    <t xml:space="preserve">Critchley HOD, Maybin JA, Armstrong GM, Williams ARW. Physiology of the Endometrium and Regulation of Menstruation. Physiol Rev. 2020;100(3):1149-1179.</t>
  </si>
  <si>
    <t xml:space="preserve">10.1152/physrev.00031.2019</t>
  </si>
  <si>
    <t xml:space="preserve">32031903</t>
  </si>
  <si>
    <r>
      <rPr>
        <sz val="10"/>
        <rFont val="Noto Sans CJK SC"/>
        <family val="2"/>
      </rPr>
      <t xml:space="preserve">「</t>
    </r>
    <r>
      <rPr>
        <sz val="10"/>
        <rFont val="Arial"/>
        <family val="0"/>
        <charset val="1"/>
      </rPr>
      <t xml:space="preserve">4</t>
    </r>
    <r>
      <rPr>
        <sz val="10"/>
        <rFont val="Noto Sans CJK SC"/>
        <family val="2"/>
      </rPr>
      <t xml:space="preserve">人に</t>
    </r>
    <r>
      <rPr>
        <sz val="10"/>
        <rFont val="Arial"/>
        <family val="0"/>
        <charset val="1"/>
      </rPr>
      <t xml:space="preserve">1</t>
    </r>
    <r>
      <rPr>
        <sz val="10"/>
        <rFont val="Noto Sans CJK SC"/>
        <family val="2"/>
      </rPr>
      <t xml:space="preserve">人」は出典の抄録に記載された異常子宮出血の影響範囲の概数であり、定義や調査集団により変動する。内膜の厚さなどの具体的数値は出典の抄録では確認できなかったため主張に含めていない。ライセンス表示は出版社ページで確認できなかった。</t>
    </r>
  </si>
  <si>
    <t xml:space="preserve">RP-004</t>
  </si>
  <si>
    <t xml:space="preserve">排卵の機序</t>
  </si>
  <si>
    <r>
      <rPr>
        <sz val="10"/>
        <rFont val="Noto Sans CJK SC"/>
        <family val="2"/>
      </rPr>
      <t xml:space="preserve">排卵は、卵巣の主席卵胞が破裂して卵子を腹腔内に放出する過程であり、卵管の采部に取り込まれる。卵胞期にエストロゲンが上昇し、周期中期に下垂体からの</t>
    </r>
    <r>
      <rPr>
        <sz val="10"/>
        <rFont val="Arial"/>
        <family val="0"/>
        <charset val="1"/>
      </rPr>
      <t xml:space="preserve">LH</t>
    </r>
    <r>
      <rPr>
        <sz val="10"/>
        <rFont val="Noto Sans CJK SC"/>
        <family val="2"/>
      </rPr>
      <t xml:space="preserve">サージ（と</t>
    </r>
    <r>
      <rPr>
        <sz val="10"/>
        <rFont val="Arial"/>
        <family val="0"/>
        <charset val="1"/>
      </rPr>
      <t xml:space="preserve">FSH</t>
    </r>
    <r>
      <rPr>
        <sz val="10"/>
        <rFont val="Noto Sans CJK SC"/>
        <family val="2"/>
      </rPr>
      <t xml:space="preserve">の上昇）が起こることが排卵の引き金となる。排卵は月経周期の長さにかかわらず、次回月経の約</t>
    </r>
    <r>
      <rPr>
        <sz val="10"/>
        <rFont val="Arial"/>
        <family val="0"/>
        <charset val="1"/>
      </rPr>
      <t xml:space="preserve">14</t>
    </r>
    <r>
      <rPr>
        <sz val="10"/>
        <rFont val="Noto Sans CJK SC"/>
        <family val="2"/>
      </rPr>
      <t xml:space="preserve">日前に起こり、その後に黄体期が続く。排卵後の卵胞は黄体となり、プロゲステロンを分泌する。</t>
    </r>
  </si>
  <si>
    <r>
      <rPr>
        <sz val="10"/>
        <rFont val="Noto Sans CJK SC"/>
        <family val="2"/>
      </rPr>
      <t xml:space="preserve">医学各論 Ⅷ</t>
    </r>
    <r>
      <rPr>
        <sz val="10"/>
        <rFont val="Arial"/>
        <family val="0"/>
        <charset val="1"/>
      </rPr>
      <t xml:space="preserve">-8-D-③</t>
    </r>
    <r>
      <rPr>
        <sz val="10"/>
        <rFont val="Noto Sans CJK SC"/>
        <family val="2"/>
      </rPr>
      <t xml:space="preserve">（無排卵、</t>
    </r>
    <r>
      <rPr>
        <sz val="10"/>
        <rFont val="Arial"/>
        <family val="0"/>
        <charset val="1"/>
      </rPr>
      <t xml:space="preserve">b</t>
    </r>
    <r>
      <rPr>
        <sz val="10"/>
        <rFont val="Noto Sans CJK SC"/>
        <family val="2"/>
      </rPr>
      <t xml:space="preserve">）</t>
    </r>
  </si>
  <si>
    <t xml:space="preserve">SRC-814</t>
  </si>
  <si>
    <t xml:space="preserve">Holesh JE, Bass AN, Lord M. Physiology, Ovulation. In: StatPearls. Treasure Island (FL): StatPearls Publishing; Bookshelf ID: NBK441996.</t>
  </si>
  <si>
    <t xml:space="preserve">28723025</t>
  </si>
  <si>
    <t xml:space="preserve">RP-063</t>
  </si>
  <si>
    <r>
      <rPr>
        <sz val="10"/>
        <rFont val="Arial"/>
        <family val="0"/>
        <charset val="1"/>
      </rPr>
      <t xml:space="preserve">StatPearls</t>
    </r>
    <r>
      <rPr>
        <sz val="10"/>
        <rFont val="Noto Sans CJK SC"/>
        <family val="2"/>
      </rPr>
      <t xml:space="preserve">の章には</t>
    </r>
    <r>
      <rPr>
        <sz val="10"/>
        <rFont val="Arial"/>
        <family val="0"/>
        <charset val="1"/>
      </rPr>
      <t xml:space="preserve">DOI</t>
    </r>
    <r>
      <rPr>
        <sz val="10"/>
        <rFont val="Noto Sans CJK SC"/>
        <family val="2"/>
      </rPr>
      <t xml:space="preserve">が付与されておらず、</t>
    </r>
    <r>
      <rPr>
        <sz val="10"/>
        <rFont val="Arial"/>
        <family val="0"/>
        <charset val="1"/>
      </rPr>
      <t xml:space="preserve">PubMed</t>
    </r>
    <r>
      <rPr>
        <sz val="10"/>
        <rFont val="Noto Sans CJK SC"/>
        <family val="2"/>
      </rPr>
      <t xml:space="preserve">レコードにも</t>
    </r>
    <r>
      <rPr>
        <sz val="10"/>
        <rFont val="Arial"/>
        <family val="0"/>
        <charset val="1"/>
      </rPr>
      <t xml:space="preserve">DOI</t>
    </r>
    <r>
      <rPr>
        <sz val="10"/>
        <rFont val="Noto Sans CJK SC"/>
        <family val="2"/>
      </rPr>
      <t xml:space="preserve">の記載がないことを確認したため</t>
    </r>
    <r>
      <rPr>
        <sz val="10"/>
        <rFont val="Arial"/>
        <family val="0"/>
        <charset val="1"/>
      </rPr>
      <t xml:space="preserve">DOI</t>
    </r>
    <r>
      <rPr>
        <sz val="10"/>
        <rFont val="Noto Sans CJK SC"/>
        <family val="2"/>
      </rPr>
      <t xml:space="preserve">は</t>
    </r>
    <r>
      <rPr>
        <sz val="10"/>
        <rFont val="Arial"/>
        <family val="0"/>
        <charset val="1"/>
      </rPr>
      <t xml:space="preserve">null</t>
    </r>
    <r>
      <rPr>
        <sz val="10"/>
        <rFont val="Noto Sans CJK SC"/>
        <family val="2"/>
      </rPr>
      <t xml:space="preserve">とした。</t>
    </r>
    <r>
      <rPr>
        <sz val="10"/>
        <rFont val="Arial"/>
        <family val="0"/>
        <charset val="1"/>
      </rPr>
      <t xml:space="preserve">LH</t>
    </r>
    <r>
      <rPr>
        <sz val="10"/>
        <rFont val="Noto Sans CJK SC"/>
        <family val="2"/>
      </rPr>
      <t xml:space="preserve">サージ開始から排卵までの時間などの詳細な数値は、確認した抜粋の範囲に含まれなかったため主張に含めていない。</t>
    </r>
  </si>
  <si>
    <t xml:space="preserve">RP-005</t>
  </si>
  <si>
    <t xml:space="preserve">思春期と初経</t>
  </si>
  <si>
    <r>
      <rPr>
        <sz val="10"/>
        <rFont val="Noto Sans CJK SC"/>
        <family val="2"/>
      </rPr>
      <t xml:space="preserve">初経は思春期の後半に起こる最初の月経であり、通常</t>
    </r>
    <r>
      <rPr>
        <sz val="10"/>
        <rFont val="Arial"/>
        <family val="0"/>
        <charset val="1"/>
      </rPr>
      <t xml:space="preserve">10</t>
    </r>
    <r>
      <rPr>
        <sz val="10"/>
        <rFont val="Noto Sans CJK SC"/>
        <family val="2"/>
      </rPr>
      <t xml:space="preserve">〜</t>
    </r>
    <r>
      <rPr>
        <sz val="10"/>
        <rFont val="Arial"/>
        <family val="0"/>
        <charset val="1"/>
      </rPr>
      <t xml:space="preserve">16</t>
    </r>
    <r>
      <rPr>
        <sz val="10"/>
        <rFont val="Noto Sans CJK SC"/>
        <family val="2"/>
      </rPr>
      <t xml:space="preserve">歳の間に発来し、平均年齢は</t>
    </r>
    <r>
      <rPr>
        <sz val="10"/>
        <rFont val="Arial"/>
        <family val="0"/>
        <charset val="1"/>
      </rPr>
      <t xml:space="preserve">12.4</t>
    </r>
    <r>
      <rPr>
        <sz val="10"/>
        <rFont val="Noto Sans CJK SC"/>
        <family val="2"/>
      </rPr>
      <t xml:space="preserve">歳とされる。初経の時期は遺伝、栄養状態、全身の健康状態、運動などの影響を受ける。初経直後の周期は、視床下部・下垂体・卵巣系のエストロゲン陽性フィードバックが未熟なため、無排卵で周期の長さや出血量が不規則であることが多い。二次性徴の進行と並行して、やがて排卵周期が確立する。</t>
    </r>
  </si>
  <si>
    <t xml:space="preserve">SRC-815</t>
  </si>
  <si>
    <t xml:space="preserve">Lacroix AE, Gondal H, Shumway KR, Langaker MD. Physiology, Menarche. In: StatPearls. Treasure Island (FL): StatPearls Publishing; Bookshelf ID: NBK470216.</t>
  </si>
  <si>
    <t xml:space="preserve">29261991</t>
  </si>
  <si>
    <t xml:space="preserve">RP-064</t>
  </si>
  <si>
    <r>
      <rPr>
        <sz val="10"/>
        <rFont val="Noto Sans CJK SC"/>
        <family val="2"/>
      </rPr>
      <t xml:space="preserve">平均初経年齢</t>
    </r>
    <r>
      <rPr>
        <sz val="10"/>
        <rFont val="Arial"/>
        <family val="0"/>
        <charset val="1"/>
      </rPr>
      <t xml:space="preserve">12.4</t>
    </r>
    <r>
      <rPr>
        <sz val="10"/>
        <rFont val="Noto Sans CJK SC"/>
        <family val="2"/>
      </rPr>
      <t xml:space="preserve">歳は米国のデータに基づく教科書的記述であり、日本人集団の平均値ではない。日本の初経年齢の平均は本調査では未確認である。</t>
    </r>
    <r>
      <rPr>
        <sz val="10"/>
        <rFont val="Arial"/>
        <family val="0"/>
        <charset val="1"/>
      </rPr>
      <t xml:space="preserve">StatPearls</t>
    </r>
    <r>
      <rPr>
        <sz val="10"/>
        <rFont val="Noto Sans CJK SC"/>
        <family val="2"/>
      </rPr>
      <t xml:space="preserve">の章には</t>
    </r>
    <r>
      <rPr>
        <sz val="10"/>
        <rFont val="Arial"/>
        <family val="0"/>
        <charset val="1"/>
      </rPr>
      <t xml:space="preserve">DOI</t>
    </r>
    <r>
      <rPr>
        <sz val="10"/>
        <rFont val="Noto Sans CJK SC"/>
        <family val="2"/>
      </rPr>
      <t xml:space="preserve">の記載がないため</t>
    </r>
    <r>
      <rPr>
        <sz val="10"/>
        <rFont val="Arial"/>
        <family val="0"/>
        <charset val="1"/>
      </rPr>
      <t xml:space="preserve">DOI</t>
    </r>
    <r>
      <rPr>
        <sz val="10"/>
        <rFont val="Noto Sans CJK SC"/>
        <family val="2"/>
      </rPr>
      <t xml:space="preserve">は</t>
    </r>
    <r>
      <rPr>
        <sz val="10"/>
        <rFont val="Arial"/>
        <family val="0"/>
        <charset val="1"/>
      </rPr>
      <t xml:space="preserve">null</t>
    </r>
    <r>
      <rPr>
        <sz val="10"/>
        <rFont val="Noto Sans CJK SC"/>
        <family val="2"/>
      </rPr>
      <t xml:space="preserve">とした。</t>
    </r>
  </si>
  <si>
    <t xml:space="preserve">RP-006</t>
  </si>
  <si>
    <t xml:space="preserve">原発性無月経</t>
  </si>
  <si>
    <r>
      <rPr>
        <sz val="10"/>
        <rFont val="Noto Sans CJK SC"/>
        <family val="2"/>
      </rPr>
      <t xml:space="preserve">原発性無月経は、</t>
    </r>
    <r>
      <rPr>
        <sz val="10"/>
        <rFont val="Arial"/>
        <family val="0"/>
        <charset val="1"/>
      </rPr>
      <t xml:space="preserve">15</t>
    </r>
    <r>
      <rPr>
        <sz val="10"/>
        <rFont val="Noto Sans CJK SC"/>
        <family val="2"/>
      </rPr>
      <t xml:space="preserve">歳までに月経の発来がない場合、または乳房発育の開始から</t>
    </r>
    <r>
      <rPr>
        <sz val="10"/>
        <rFont val="Arial"/>
        <family val="0"/>
        <charset val="1"/>
      </rPr>
      <t xml:space="preserve">3</t>
    </r>
    <r>
      <rPr>
        <sz val="10"/>
        <rFont val="Noto Sans CJK SC"/>
        <family val="2"/>
      </rPr>
      <t xml:space="preserve">年を経ても月経がない場合に評価の対象となる。乳房発育がなく</t>
    </r>
    <r>
      <rPr>
        <sz val="10"/>
        <rFont val="Arial"/>
        <family val="0"/>
        <charset val="1"/>
      </rPr>
      <t xml:space="preserve">13</t>
    </r>
    <r>
      <rPr>
        <sz val="10"/>
        <rFont val="Noto Sans CJK SC"/>
        <family val="2"/>
      </rPr>
      <t xml:space="preserve">歳で月経がない場合は、思春期遅発の観点からより早期の評価が勧められる。主な原因は、染色体異常に伴う卵巣機能不全（ターナー症候群など）と、ミュラー管の形成異常などの解剖学的異常である。評価では妊娠の除外に加え、</t>
    </r>
    <r>
      <rPr>
        <sz val="10"/>
        <rFont val="Arial"/>
        <family val="0"/>
        <charset val="1"/>
      </rPr>
      <t xml:space="preserve">LH</t>
    </r>
    <r>
      <rPr>
        <sz val="10"/>
        <rFont val="Noto Sans CJK SC"/>
        <family val="2"/>
      </rPr>
      <t xml:space="preserve">、</t>
    </r>
    <r>
      <rPr>
        <sz val="10"/>
        <rFont val="Arial"/>
        <family val="0"/>
        <charset val="1"/>
      </rPr>
      <t xml:space="preserve">FSH</t>
    </r>
    <r>
      <rPr>
        <sz val="10"/>
        <rFont val="Noto Sans CJK SC"/>
        <family val="2"/>
      </rPr>
      <t xml:space="preserve">、プロラクチン、</t>
    </r>
    <r>
      <rPr>
        <sz val="10"/>
        <rFont val="Arial"/>
        <family val="0"/>
        <charset val="1"/>
      </rPr>
      <t xml:space="preserve">TSH</t>
    </r>
    <r>
      <rPr>
        <sz val="10"/>
        <rFont val="Noto Sans CJK SC"/>
        <family val="2"/>
      </rPr>
      <t xml:space="preserve">などの血清ホルモンと骨盤の解剖の確認を系統的に行う。</t>
    </r>
  </si>
  <si>
    <r>
      <rPr>
        <sz val="10"/>
        <rFont val="Arial"/>
        <family val="0"/>
        <charset val="1"/>
      </rPr>
      <t xml:space="preserve">PS-02-10-05 (id: JkxnuSA)</t>
    </r>
    <r>
      <rPr>
        <sz val="10"/>
        <rFont val="Noto Sans CJK SC"/>
        <family val="2"/>
      </rPr>
      <t xml:space="preserve">；</t>
    </r>
    <r>
      <rPr>
        <sz val="10"/>
        <rFont val="Arial"/>
        <family val="0"/>
        <charset val="1"/>
      </rPr>
      <t xml:space="preserve">TBL-02-09-021 (id: JlAKppQ)</t>
    </r>
    <r>
      <rPr>
        <sz val="10"/>
        <rFont val="Noto Sans CJK SC"/>
        <family val="2"/>
      </rPr>
      <t xml:space="preserve">；</t>
    </r>
    <r>
      <rPr>
        <sz val="10"/>
        <rFont val="Arial"/>
        <family val="0"/>
        <charset val="1"/>
      </rPr>
      <t xml:space="preserve">TBL-02-09-022 (id: JlAKppU)</t>
    </r>
  </si>
  <si>
    <t xml:space="preserve">SRC-816</t>
  </si>
  <si>
    <t xml:space="preserve">Nawaz G, Rogol AD, Jenkins SM. Amenorrhea. In: StatPearls. Treasure Island (FL): StatPearls Publishing; Bookshelf ID: NBK482168.</t>
  </si>
  <si>
    <t xml:space="preserve">29489290</t>
  </si>
  <si>
    <t xml:space="preserve">RP-065</t>
  </si>
  <si>
    <r>
      <rPr>
        <sz val="10"/>
        <rFont val="Noto Sans CJK SC"/>
        <family val="2"/>
      </rPr>
      <t xml:space="preserve">評価開始年齢の基準は米国の教科書的基準であり、日本の診療指針における基準との一致は本調査では未確認である。</t>
    </r>
    <r>
      <rPr>
        <sz val="10"/>
        <rFont val="Arial"/>
        <family val="0"/>
        <charset val="1"/>
      </rPr>
      <t xml:space="preserve">StatPearls</t>
    </r>
    <r>
      <rPr>
        <sz val="10"/>
        <rFont val="Noto Sans CJK SC"/>
        <family val="2"/>
      </rPr>
      <t xml:space="preserve">の章には</t>
    </r>
    <r>
      <rPr>
        <sz val="10"/>
        <rFont val="Arial"/>
        <family val="0"/>
        <charset val="1"/>
      </rPr>
      <t xml:space="preserve">DOI</t>
    </r>
    <r>
      <rPr>
        <sz val="10"/>
        <rFont val="Noto Sans CJK SC"/>
        <family val="2"/>
      </rPr>
      <t xml:space="preserve">の記載がないため</t>
    </r>
    <r>
      <rPr>
        <sz val="10"/>
        <rFont val="Arial"/>
        <family val="0"/>
        <charset val="1"/>
      </rPr>
      <t xml:space="preserve">DOI</t>
    </r>
    <r>
      <rPr>
        <sz val="10"/>
        <rFont val="Noto Sans CJK SC"/>
        <family val="2"/>
      </rPr>
      <t xml:space="preserve">は</t>
    </r>
    <r>
      <rPr>
        <sz val="10"/>
        <rFont val="Arial"/>
        <family val="0"/>
        <charset val="1"/>
      </rPr>
      <t xml:space="preserve">null</t>
    </r>
    <r>
      <rPr>
        <sz val="10"/>
        <rFont val="Noto Sans CJK SC"/>
        <family val="2"/>
      </rPr>
      <t xml:space="preserve">とした。</t>
    </r>
  </si>
  <si>
    <t xml:space="preserve">RP-007</t>
  </si>
  <si>
    <t xml:space="preserve">続発性無月経</t>
  </si>
  <si>
    <r>
      <rPr>
        <sz val="10"/>
        <rFont val="Noto Sans CJK SC"/>
        <family val="2"/>
      </rPr>
      <t xml:space="preserve">続発性無月経は、それまで規則的だった月経が</t>
    </r>
    <r>
      <rPr>
        <sz val="10"/>
        <rFont val="Arial"/>
        <family val="0"/>
        <charset val="1"/>
      </rPr>
      <t xml:space="preserve">3</t>
    </r>
    <r>
      <rPr>
        <sz val="10"/>
        <rFont val="Noto Sans CJK SC"/>
        <family val="2"/>
      </rPr>
      <t xml:space="preserve">か月以上停止した場合、または不規則だった月経が</t>
    </r>
    <r>
      <rPr>
        <sz val="10"/>
        <rFont val="Arial"/>
        <family val="0"/>
        <charset val="1"/>
      </rPr>
      <t xml:space="preserve">6</t>
    </r>
    <r>
      <rPr>
        <sz val="10"/>
        <rFont val="Noto Sans CJK SC"/>
        <family val="2"/>
      </rPr>
      <t xml:space="preserve">か月以上停止した場合をいう。原因の多くは、多嚢胞性卵巣症候群、視床下部性無月経、高プロラクチン血症、卵巣機能不全で説明できる。評価ではまず妊娠を除外し、血清</t>
    </r>
    <r>
      <rPr>
        <sz val="10"/>
        <rFont val="Arial"/>
        <family val="0"/>
        <charset val="1"/>
      </rPr>
      <t xml:space="preserve">LH</t>
    </r>
    <r>
      <rPr>
        <sz val="10"/>
        <rFont val="Noto Sans CJK SC"/>
        <family val="2"/>
      </rPr>
      <t xml:space="preserve">、</t>
    </r>
    <r>
      <rPr>
        <sz val="10"/>
        <rFont val="Arial"/>
        <family val="0"/>
        <charset val="1"/>
      </rPr>
      <t xml:space="preserve">FSH</t>
    </r>
    <r>
      <rPr>
        <sz val="10"/>
        <rFont val="Noto Sans CJK SC"/>
        <family val="2"/>
      </rPr>
      <t xml:space="preserve">、プロラクチン、</t>
    </r>
    <r>
      <rPr>
        <sz val="10"/>
        <rFont val="Arial"/>
        <family val="0"/>
        <charset val="1"/>
      </rPr>
      <t xml:space="preserve">TSH</t>
    </r>
    <r>
      <rPr>
        <sz val="10"/>
        <rFont val="Noto Sans CJK SC"/>
        <family val="2"/>
      </rPr>
      <t xml:space="preserve">を測定する。視床下部性無月経の患者では摂食障害の有無を評価し、骨密度低下のリスクに注意する。</t>
    </r>
  </si>
  <si>
    <r>
      <rPr>
        <sz val="10"/>
        <rFont val="Noto Sans CJK SC"/>
        <family val="2"/>
      </rPr>
      <t xml:space="preserve">医学各論 Ⅷ</t>
    </r>
    <r>
      <rPr>
        <sz val="10"/>
        <rFont val="Arial"/>
        <family val="0"/>
        <charset val="1"/>
      </rPr>
      <t xml:space="preserve">-8-A-①</t>
    </r>
    <r>
      <rPr>
        <sz val="10"/>
        <rFont val="Noto Sans CJK SC"/>
        <family val="2"/>
      </rPr>
      <t xml:space="preserve">（視床下部性無月経、</t>
    </r>
    <r>
      <rPr>
        <sz val="10"/>
        <rFont val="Arial"/>
        <family val="0"/>
        <charset val="1"/>
      </rPr>
      <t xml:space="preserve">a</t>
    </r>
    <r>
      <rPr>
        <sz val="10"/>
        <rFont val="Noto Sans CJK SC"/>
        <family val="2"/>
      </rPr>
      <t xml:space="preserve">）</t>
    </r>
  </si>
  <si>
    <t xml:space="preserve">RP-066</t>
  </si>
  <si>
    <r>
      <rPr>
        <sz val="10"/>
        <rFont val="Noto Sans CJK SC"/>
        <family val="2"/>
      </rPr>
      <t xml:space="preserve">無月経の期間の定義は出典（米国の教科書）のものであり、日本の定義との細部の一致は未確認である。各原因の頻度の順位は集団によって異なる可能性がある。</t>
    </r>
    <r>
      <rPr>
        <sz val="10"/>
        <rFont val="Arial"/>
        <family val="0"/>
        <charset val="1"/>
      </rPr>
      <t xml:space="preserve">StatPearls</t>
    </r>
    <r>
      <rPr>
        <sz val="10"/>
        <rFont val="Noto Sans CJK SC"/>
        <family val="2"/>
      </rPr>
      <t xml:space="preserve">の章には</t>
    </r>
    <r>
      <rPr>
        <sz val="10"/>
        <rFont val="Arial"/>
        <family val="0"/>
        <charset val="1"/>
      </rPr>
      <t xml:space="preserve">DOI</t>
    </r>
    <r>
      <rPr>
        <sz val="10"/>
        <rFont val="Noto Sans CJK SC"/>
        <family val="2"/>
      </rPr>
      <t xml:space="preserve">の記載がないため</t>
    </r>
    <r>
      <rPr>
        <sz val="10"/>
        <rFont val="Arial"/>
        <family val="0"/>
        <charset val="1"/>
      </rPr>
      <t xml:space="preserve">DOI</t>
    </r>
    <r>
      <rPr>
        <sz val="10"/>
        <rFont val="Noto Sans CJK SC"/>
        <family val="2"/>
      </rPr>
      <t xml:space="preserve">は</t>
    </r>
    <r>
      <rPr>
        <sz val="10"/>
        <rFont val="Arial"/>
        <family val="0"/>
        <charset val="1"/>
      </rPr>
      <t xml:space="preserve">null</t>
    </r>
    <r>
      <rPr>
        <sz val="10"/>
        <rFont val="Noto Sans CJK SC"/>
        <family val="2"/>
      </rPr>
      <t xml:space="preserve">とした。</t>
    </r>
  </si>
  <si>
    <t xml:space="preserve">RP-008</t>
  </si>
  <si>
    <t xml:space="preserve">月経周期異常（頻発・希発月経）</t>
  </si>
  <si>
    <r>
      <rPr>
        <sz val="10"/>
        <rFont val="Arial"/>
        <family val="0"/>
        <charset val="1"/>
      </rPr>
      <t xml:space="preserve">FIGO</t>
    </r>
    <r>
      <rPr>
        <sz val="10"/>
        <rFont val="Noto Sans CJK SC"/>
        <family val="2"/>
      </rPr>
      <t xml:space="preserve">の定義では、正常の月経周期（頻度）は</t>
    </r>
    <r>
      <rPr>
        <sz val="10"/>
        <rFont val="Arial"/>
        <family val="0"/>
        <charset val="1"/>
      </rPr>
      <t xml:space="preserve">24</t>
    </r>
    <r>
      <rPr>
        <sz val="10"/>
        <rFont val="Noto Sans CJK SC"/>
        <family val="2"/>
      </rPr>
      <t xml:space="preserve">〜</t>
    </r>
    <r>
      <rPr>
        <sz val="10"/>
        <rFont val="Arial"/>
        <family val="0"/>
        <charset val="1"/>
      </rPr>
      <t xml:space="preserve">38</t>
    </r>
    <r>
      <rPr>
        <sz val="10"/>
        <rFont val="Noto Sans CJK SC"/>
        <family val="2"/>
      </rPr>
      <t xml:space="preserve">日である。周期が</t>
    </r>
    <r>
      <rPr>
        <sz val="10"/>
        <rFont val="Arial"/>
        <family val="0"/>
        <charset val="1"/>
      </rPr>
      <t xml:space="preserve">24</t>
    </r>
    <r>
      <rPr>
        <sz val="10"/>
        <rFont val="Noto Sans CJK SC"/>
        <family val="2"/>
      </rPr>
      <t xml:space="preserve">日未満の場合を頻発月経、</t>
    </r>
    <r>
      <rPr>
        <sz val="10"/>
        <rFont val="Arial"/>
        <family val="0"/>
        <charset val="1"/>
      </rPr>
      <t xml:space="preserve">38</t>
    </r>
    <r>
      <rPr>
        <sz val="10"/>
        <rFont val="Noto Sans CJK SC"/>
        <family val="2"/>
      </rPr>
      <t xml:space="preserve">日を超える場合を希発月経といい、いずれも異常子宮出血の頻度の異常として扱う。また、連続する周期の長さのばらつきが大きい場合は規則性の異常として評価する。頻度や規則性の異常は排卵障害（</t>
    </r>
    <r>
      <rPr>
        <sz val="10"/>
        <rFont val="Arial"/>
        <family val="0"/>
        <charset val="1"/>
      </rPr>
      <t xml:space="preserve">AUB-O</t>
    </r>
    <r>
      <rPr>
        <sz val="10"/>
        <rFont val="Noto Sans CJK SC"/>
        <family val="2"/>
      </rPr>
      <t xml:space="preserve">）を反映することが多く、思春期と閉経移行期には生理的にも起こりやすい。</t>
    </r>
  </si>
  <si>
    <r>
      <rPr>
        <sz val="10"/>
        <rFont val="Noto Sans CJK SC"/>
        <family val="2"/>
      </rPr>
      <t xml:space="preserve">医学各論 Ⅷ</t>
    </r>
    <r>
      <rPr>
        <sz val="10"/>
        <rFont val="Arial"/>
        <family val="0"/>
        <charset val="1"/>
      </rPr>
      <t xml:space="preserve">-8-B-①</t>
    </r>
    <r>
      <rPr>
        <sz val="10"/>
        <rFont val="Noto Sans CJK SC"/>
        <family val="2"/>
      </rPr>
      <t xml:space="preserve">（希発月経、</t>
    </r>
    <r>
      <rPr>
        <sz val="10"/>
        <rFont val="Arial"/>
        <family val="0"/>
        <charset val="1"/>
      </rPr>
      <t xml:space="preserve">a</t>
    </r>
    <r>
      <rPr>
        <sz val="10"/>
        <rFont val="Noto Sans CJK SC"/>
        <family val="2"/>
      </rPr>
      <t xml:space="preserve">）</t>
    </r>
  </si>
  <si>
    <r>
      <rPr>
        <sz val="10"/>
        <rFont val="Noto Sans CJK SC"/>
        <family val="2"/>
      </rPr>
      <t xml:space="preserve">周期の閾値（</t>
    </r>
    <r>
      <rPr>
        <sz val="10"/>
        <rFont val="Arial"/>
        <family val="0"/>
        <charset val="1"/>
      </rPr>
      <t xml:space="preserve">24</t>
    </r>
    <r>
      <rPr>
        <sz val="10"/>
        <rFont val="Noto Sans CJK SC"/>
        <family val="2"/>
      </rPr>
      <t xml:space="preserve">日・</t>
    </r>
    <r>
      <rPr>
        <sz val="10"/>
        <rFont val="Arial"/>
        <family val="0"/>
        <charset val="1"/>
      </rPr>
      <t xml:space="preserve">38</t>
    </r>
    <r>
      <rPr>
        <sz val="10"/>
        <rFont val="Noto Sans CJK SC"/>
        <family val="2"/>
      </rPr>
      <t xml:space="preserve">日）は</t>
    </r>
    <r>
      <rPr>
        <sz val="10"/>
        <rFont val="Arial"/>
        <family val="0"/>
        <charset val="1"/>
      </rPr>
      <t xml:space="preserve">FIGO System 1</t>
    </r>
    <r>
      <rPr>
        <sz val="10"/>
        <rFont val="Noto Sans CJK SC"/>
        <family val="2"/>
      </rPr>
      <t xml:space="preserve">の定義表から読み取った値である。従来日本で用いられてきた頻発月経・希発月経の定義（周期</t>
    </r>
    <r>
      <rPr>
        <sz val="10"/>
        <rFont val="Arial"/>
        <family val="0"/>
        <charset val="1"/>
      </rPr>
      <t xml:space="preserve">25</t>
    </r>
    <r>
      <rPr>
        <sz val="10"/>
        <rFont val="Noto Sans CJK SC"/>
        <family val="2"/>
      </rPr>
      <t xml:space="preserve">〜</t>
    </r>
    <r>
      <rPr>
        <sz val="10"/>
        <rFont val="Arial"/>
        <family val="0"/>
        <charset val="1"/>
      </rPr>
      <t xml:space="preserve">38</t>
    </r>
    <r>
      <rPr>
        <sz val="10"/>
        <rFont val="Noto Sans CJK SC"/>
        <family val="2"/>
      </rPr>
      <t xml:space="preserve">日を正常とする等）とは境界が異なる可能性があり、日本の定義との対応は未確認である。</t>
    </r>
  </si>
  <si>
    <t xml:space="preserve">RP-009</t>
  </si>
  <si>
    <r>
      <rPr>
        <sz val="10"/>
        <rFont val="Noto Sans CJK SC"/>
        <family val="2"/>
      </rPr>
      <t xml:space="preserve">過多月経と異常子宮出血の分類（</t>
    </r>
    <r>
      <rPr>
        <sz val="10"/>
        <rFont val="Arial"/>
        <family val="0"/>
        <charset val="1"/>
      </rPr>
      <t xml:space="preserve">PALM-COEIN</t>
    </r>
    <r>
      <rPr>
        <sz val="10"/>
        <rFont val="Noto Sans CJK SC"/>
        <family val="2"/>
      </rPr>
      <t xml:space="preserve">）</t>
    </r>
  </si>
  <si>
    <r>
      <rPr>
        <sz val="10"/>
        <rFont val="Noto Sans CJK SC"/>
        <family val="2"/>
      </rPr>
      <t xml:space="preserve">過多月経は、患者の身体面・社会面・情緒面・経済面の生活の質を損なう過剰な月経血喪失と定義される。生殖年齢の非妊娠女性における異常子宮出血の原因は、</t>
    </r>
    <r>
      <rPr>
        <sz val="10"/>
        <rFont val="Arial"/>
        <family val="0"/>
        <charset val="1"/>
      </rPr>
      <t xml:space="preserve">FIGO</t>
    </r>
    <r>
      <rPr>
        <sz val="10"/>
        <rFont val="Noto Sans CJK SC"/>
        <family val="2"/>
      </rPr>
      <t xml:space="preserve">の</t>
    </r>
    <r>
      <rPr>
        <sz val="10"/>
        <rFont val="Arial"/>
        <family val="0"/>
        <charset val="1"/>
      </rPr>
      <t xml:space="preserve">PALM-COEIN</t>
    </r>
    <r>
      <rPr>
        <sz val="10"/>
        <rFont val="Noto Sans CJK SC"/>
        <family val="2"/>
      </rPr>
      <t xml:space="preserve">分類で整理される。</t>
    </r>
    <r>
      <rPr>
        <sz val="10"/>
        <rFont val="Arial"/>
        <family val="0"/>
        <charset val="1"/>
      </rPr>
      <t xml:space="preserve">PALM</t>
    </r>
    <r>
      <rPr>
        <sz val="10"/>
        <rFont val="Noto Sans CJK SC"/>
        <family val="2"/>
      </rPr>
      <t xml:space="preserve">は画像や病理で確認できる構造的原因（ポリープ、子宮腺筋症、子宮筋腫、悪性腫瘍と子宮内膜増殖症）、</t>
    </r>
    <r>
      <rPr>
        <sz val="10"/>
        <rFont val="Arial"/>
        <family val="0"/>
        <charset val="1"/>
      </rPr>
      <t xml:space="preserve">COEIN</t>
    </r>
    <r>
      <rPr>
        <sz val="10"/>
        <rFont val="Noto Sans CJK SC"/>
        <family val="2"/>
      </rPr>
      <t xml:space="preserve">は非構造的原因（凝固障害、排卵障害、子宮内膜性、医原性、その他未分類）であり、複数の原因が併存することもある。</t>
    </r>
  </si>
  <si>
    <r>
      <rPr>
        <sz val="10"/>
        <rFont val="Noto Sans CJK SC"/>
        <family val="2"/>
      </rPr>
      <t xml:space="preserve">医学各論 Ⅷ</t>
    </r>
    <r>
      <rPr>
        <sz val="10"/>
        <rFont val="Arial"/>
        <family val="0"/>
        <charset val="1"/>
      </rPr>
      <t xml:space="preserve">-8-B-②</t>
    </r>
    <r>
      <rPr>
        <sz val="10"/>
        <rFont val="Noto Sans CJK SC"/>
        <family val="2"/>
      </rPr>
      <t xml:space="preserve">（過多月経、</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</si>
  <si>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TBL-02-09-016 (id: JlAKpo4)</t>
    </r>
    <r>
      <rPr>
        <sz val="10"/>
        <rFont val="Noto Sans CJK SC"/>
        <family val="2"/>
      </rPr>
      <t xml:space="preserve">；</t>
    </r>
    <r>
      <rPr>
        <sz val="10"/>
        <rFont val="Arial"/>
        <family val="0"/>
        <charset val="1"/>
      </rPr>
      <t xml:space="preserve">TBL-02-09-021 (id: JlAKppQ)</t>
    </r>
  </si>
  <si>
    <t xml:space="preserve">SRC-818</t>
  </si>
  <si>
    <t xml:space="preserve">Munro MG, Critchley HOD, Fraser IS; FIGO Menstrual Disorders Committee. The two FIGO systems for normal and abnormal uterine bleeding symptoms and classification of causes of abnormal uterine bleeding in the reproductive years: 2018 revisions. Int J Gynaecol Obstet. 2018;143(3):393-408.</t>
  </si>
  <si>
    <t xml:space="preserve">10.1002/ijgo.12666</t>
  </si>
  <si>
    <t xml:space="preserve">30198563</t>
  </si>
  <si>
    <r>
      <rPr>
        <sz val="10"/>
        <rFont val="Noto Sans CJK SC"/>
        <family val="2"/>
      </rPr>
      <t xml:space="preserve">過多月経の定義は患者の生活の質への影響に基づくものであり、客観的な出血量（従来の</t>
    </r>
    <r>
      <rPr>
        <sz val="10"/>
        <rFont val="Arial"/>
        <family val="0"/>
        <charset val="1"/>
      </rPr>
      <t xml:space="preserve">80mL</t>
    </r>
    <r>
      <rPr>
        <sz val="10"/>
        <rFont val="Noto Sans CJK SC"/>
        <family val="2"/>
      </rPr>
      <t xml:space="preserve">超など）の基準とは異なる。</t>
    </r>
    <r>
      <rPr>
        <sz val="10"/>
        <rFont val="Arial"/>
        <family val="0"/>
        <charset val="1"/>
      </rPr>
      <t xml:space="preserve">PALM-COEIN</t>
    </r>
    <r>
      <rPr>
        <sz val="10"/>
        <rFont val="Noto Sans CJK SC"/>
        <family val="2"/>
      </rPr>
      <t xml:space="preserve">の各項目の詳細な下位分類は本カードでは扱っていない。出典のライセンス表示は確認できなかった。</t>
    </r>
  </si>
  <si>
    <t xml:space="preserve">RP-010</t>
  </si>
  <si>
    <t xml:space="preserve">過少月経</t>
  </si>
  <si>
    <r>
      <rPr>
        <sz val="10"/>
        <rFont val="Noto Sans CJK SC"/>
        <family val="2"/>
      </rPr>
      <t xml:space="preserve">過少月経は、月経血量が通常より少ない状態であり、</t>
    </r>
    <r>
      <rPr>
        <sz val="10"/>
        <rFont val="Arial"/>
        <family val="0"/>
        <charset val="1"/>
      </rPr>
      <t xml:space="preserve">FIGO System 1</t>
    </r>
    <r>
      <rPr>
        <sz val="10"/>
        <rFont val="Noto Sans CJK SC"/>
        <family val="2"/>
      </rPr>
      <t xml:space="preserve">では出血量は患者本人の感じ方に基づいて多い・正常・少ないと記述される。出血量の減少は、ホルモン避妊法の使用、子宮内の癒着、甲状腺機能異常や高プロラクチン血症などの内分泌異常、卵巣機能の低下など様々な原因で起こりうるため、出血量の異常として頻度・規則性・持続期間と併せて評価する。妊娠可能な年齢では、月経様出血の減少や消失に際して妊娠の可能性も考慮する。</t>
    </r>
  </si>
  <si>
    <r>
      <rPr>
        <sz val="10"/>
        <rFont val="Noto Sans CJK SC"/>
        <family val="2"/>
      </rPr>
      <t xml:space="preserve">医学各論 Ⅷ</t>
    </r>
    <r>
      <rPr>
        <sz val="10"/>
        <rFont val="Arial"/>
        <family val="0"/>
        <charset val="1"/>
      </rPr>
      <t xml:space="preserve">-8-B-③</t>
    </r>
    <r>
      <rPr>
        <sz val="10"/>
        <rFont val="Noto Sans CJK SC"/>
        <family val="2"/>
      </rPr>
      <t xml:space="preserve">（過少月経、</t>
    </r>
    <r>
      <rPr>
        <sz val="10"/>
        <rFont val="Arial"/>
        <family val="0"/>
        <charset val="1"/>
      </rPr>
      <t xml:space="preserve">a</t>
    </r>
    <r>
      <rPr>
        <sz val="10"/>
        <rFont val="Noto Sans CJK SC"/>
        <family val="2"/>
      </rPr>
      <t xml:space="preserve">）</t>
    </r>
  </si>
  <si>
    <r>
      <rPr>
        <sz val="10"/>
        <rFont val="Arial"/>
        <family val="0"/>
        <charset val="1"/>
      </rPr>
      <t xml:space="preserve">FIGO</t>
    </r>
    <r>
      <rPr>
        <sz val="10"/>
        <rFont val="Noto Sans CJK SC"/>
        <family val="2"/>
      </rPr>
      <t xml:space="preserve">の枠組みでは出血量は主観的評価に基づくため、過少月経に客観的な出血量の閾値は設定されていない。原因として挙げた項目は異常子宮出血全般の原因分類に基づく一般論であり、過少月経に特化した疫学的頻度は出典では確認できなかった。</t>
    </r>
  </si>
  <si>
    <t xml:space="preserve">RP-011</t>
  </si>
  <si>
    <t xml:space="preserve">原発性月経困難症</t>
  </si>
  <si>
    <r>
      <rPr>
        <sz val="10"/>
        <rFont val="Noto Sans CJK SC"/>
        <family val="2"/>
      </rPr>
      <t xml:space="preserve">原発性月経困難症は、骨盤内に痛みの原因となる病変がないにもかかわらず起こる月経痛であり、排卵周期の確立とともにみられるようになる。月経時の子宮内膜でのプロスタグランジン産生の増加が子宮の過剰な収縮と虚血を引き起こし、痛みを生じると説明される。治療の第一選択は</t>
    </r>
    <r>
      <rPr>
        <sz val="10"/>
        <rFont val="Arial"/>
        <family val="0"/>
        <charset val="1"/>
      </rPr>
      <t xml:space="preserve">NSAIDs</t>
    </r>
    <r>
      <rPr>
        <sz val="10"/>
        <rFont val="Noto Sans CJK SC"/>
        <family val="2"/>
      </rPr>
      <t xml:space="preserve">であり、避妊を兼ねる場合や</t>
    </r>
    <r>
      <rPr>
        <sz val="10"/>
        <rFont val="Arial"/>
        <family val="0"/>
        <charset val="1"/>
      </rPr>
      <t xml:space="preserve">NSAIDs</t>
    </r>
    <r>
      <rPr>
        <sz val="10"/>
        <rFont val="Noto Sans CJK SC"/>
        <family val="2"/>
      </rPr>
      <t xml:space="preserve">で不十分な場合にはホルモン療法（経口避妊薬など）が用いられる。治療で改善しない場合は、器質性（続発性）の原因を検索する。</t>
    </r>
  </si>
  <si>
    <r>
      <rPr>
        <sz val="10"/>
        <rFont val="Noto Sans CJK SC"/>
        <family val="2"/>
      </rPr>
      <t xml:space="preserve">医学各論 Ⅷ</t>
    </r>
    <r>
      <rPr>
        <sz val="10"/>
        <rFont val="Arial"/>
        <family val="0"/>
        <charset val="1"/>
      </rPr>
      <t xml:space="preserve">-8-C-①</t>
    </r>
    <r>
      <rPr>
        <sz val="10"/>
        <rFont val="Noto Sans CJK SC"/>
        <family val="2"/>
      </rPr>
      <t xml:space="preserve">（機能性月経困難症、</t>
    </r>
    <r>
      <rPr>
        <sz val="10"/>
        <rFont val="Arial"/>
        <family val="0"/>
        <charset val="1"/>
      </rPr>
      <t xml:space="preserve">b</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</si>
  <si>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TBL-02-09-010 (id: JlAKpoU)</t>
    </r>
  </si>
  <si>
    <t xml:space="preserve">SRC-819</t>
  </si>
  <si>
    <t xml:space="preserve">Burnett M, Lemyre M. No. 345-Primary Dysmenorrhea Consensus Guideline. J Obstet Gynaecol Can. 2017;39(7):585-595.</t>
  </si>
  <si>
    <t xml:space="preserve">10.1016/j.jogc.2016.12.023</t>
  </si>
  <si>
    <t xml:space="preserve">28625286</t>
  </si>
  <si>
    <r>
      <rPr>
        <sz val="10"/>
        <rFont val="Noto Sans CJK SC"/>
        <family val="2"/>
      </rPr>
      <t xml:space="preserve">本カードは</t>
    </r>
    <r>
      <rPr>
        <sz val="10"/>
        <rFont val="Arial"/>
        <family val="0"/>
        <charset val="1"/>
      </rPr>
      <t xml:space="preserve">2017</t>
    </r>
    <r>
      <rPr>
        <sz val="10"/>
        <rFont val="Noto Sans CJK SC"/>
        <family val="2"/>
      </rPr>
      <t xml:space="preserve">年版ガイドラインに基づいており、</t>
    </r>
    <r>
      <rPr>
        <sz val="10"/>
        <rFont val="Arial"/>
        <family val="0"/>
        <charset val="1"/>
      </rPr>
      <t xml:space="preserve">2025</t>
    </r>
    <r>
      <rPr>
        <sz val="10"/>
        <rFont val="Noto Sans CJK SC"/>
        <family val="2"/>
      </rPr>
      <t xml:space="preserve">年に改訂版が公表されている。推奨の細部は改訂版で変わっている可能性がある。</t>
    </r>
    <r>
      <rPr>
        <sz val="10"/>
        <rFont val="Arial"/>
        <family val="0"/>
        <charset val="1"/>
      </rPr>
      <t xml:space="preserve">NSAIDs</t>
    </r>
    <r>
      <rPr>
        <sz val="10"/>
        <rFont val="Noto Sans CJK SC"/>
        <family val="2"/>
      </rPr>
      <t xml:space="preserve">と経口避妊薬（低用量エストロゲン・プロゲスチン配合薬）については、日本での月経困難症に対する承認・保険適用の状況を本調査では個別に確認していない（一般に保険適用があることは知られているが、製剤ごとの適応は未確認）。</t>
    </r>
  </si>
  <si>
    <t xml:space="preserve">RP-012</t>
  </si>
  <si>
    <t xml:space="preserve">器質性月経困難症</t>
  </si>
  <si>
    <r>
      <rPr>
        <sz val="10"/>
        <rFont val="Noto Sans CJK SC"/>
        <family val="2"/>
      </rPr>
      <t xml:space="preserve">続発性（器質性）月経困難症は、子宮内膜症、子宮腺筋症、子宮筋腫、骨盤内炎症などの骨盤病変や医学的疾患によって生じる月経痛である。思春期では子宮内膜症が続発性月経困難症の主な原因とされる。月経困難症の治療を開始して</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か月以内に臨床的な改善が得られない場合は、治療の遵守状況の確認とともに、続発性の原因を検索すべきである。特に、ホルモン療法と</t>
    </r>
    <r>
      <rPr>
        <sz val="10"/>
        <rFont val="Arial"/>
        <family val="0"/>
        <charset val="1"/>
      </rPr>
      <t xml:space="preserve">NSAIDs</t>
    </r>
    <r>
      <rPr>
        <sz val="10"/>
        <rFont val="Noto Sans CJK SC"/>
        <family val="2"/>
      </rPr>
      <t xml:space="preserve">で改善しない持続的な月経痛では子宮内膜症を考慮する。</t>
    </r>
  </si>
  <si>
    <r>
      <rPr>
        <sz val="10"/>
        <rFont val="Noto Sans CJK SC"/>
        <family val="2"/>
      </rPr>
      <t xml:space="preserve">医学各論 Ⅷ</t>
    </r>
    <r>
      <rPr>
        <sz val="10"/>
        <rFont val="Arial"/>
        <family val="0"/>
        <charset val="1"/>
      </rPr>
      <t xml:space="preserve">-8-C-②</t>
    </r>
    <r>
      <rPr>
        <sz val="10"/>
        <rFont val="Noto Sans CJK SC"/>
        <family val="2"/>
      </rPr>
      <t xml:space="preserve">（器質性月経困難症、</t>
    </r>
    <r>
      <rPr>
        <sz val="10"/>
        <rFont val="Arial"/>
        <family val="0"/>
        <charset val="1"/>
      </rPr>
      <t xml:space="preserve">b</t>
    </r>
    <r>
      <rPr>
        <sz val="10"/>
        <rFont val="Noto Sans CJK SC"/>
        <family val="2"/>
      </rPr>
      <t xml:space="preserve">）</t>
    </r>
  </si>
  <si>
    <t xml:space="preserve">SRC-820</t>
  </si>
  <si>
    <t xml:space="preserve">American College of Obstetricians and Gynecologists. Dysmenorrhea and Endometriosis in the Adolescent. ACOG Committee Opinion No. 760. Obstet Gynecol. 2018;132(6):e249-e258.</t>
  </si>
  <si>
    <t xml:space="preserve">10.1097/AOG.0000000000002978</t>
  </si>
  <si>
    <t xml:space="preserve">30461694</t>
  </si>
  <si>
    <r>
      <rPr>
        <sz val="10"/>
        <rFont val="Noto Sans CJK SC"/>
        <family val="2"/>
      </rPr>
      <t xml:space="preserve">出典は思春期を対象とした委員会意見であり、「子宮内膜症が主因」「</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か月で改善しなければ検索」という記述は思春期の文脈のものである。成人における続発性月経困難症の原因頻度は異なる可能性がある。本文中で言及されるホルモン療法薬・</t>
    </r>
    <r>
      <rPr>
        <sz val="10"/>
        <rFont val="Arial"/>
        <family val="0"/>
        <charset val="1"/>
      </rPr>
      <t xml:space="preserve">NSAIDs</t>
    </r>
    <r>
      <rPr>
        <sz val="10"/>
        <rFont val="Noto Sans CJK SC"/>
        <family val="2"/>
      </rPr>
      <t xml:space="preserve">の日本での承認・保険適用の状況は、製剤ごとに本調査では未確認である。</t>
    </r>
  </si>
  <si>
    <t xml:space="preserve">RP-013</t>
  </si>
  <si>
    <r>
      <rPr>
        <sz val="10"/>
        <rFont val="Noto Sans CJK SC"/>
        <family val="2"/>
      </rPr>
      <t xml:space="preserve">月経前症候群（</t>
    </r>
    <r>
      <rPr>
        <sz val="10"/>
        <rFont val="Arial"/>
        <family val="0"/>
        <charset val="1"/>
      </rPr>
      <t xml:space="preserve">PMS</t>
    </r>
    <r>
      <rPr>
        <sz val="10"/>
        <rFont val="Noto Sans CJK SC"/>
        <family val="2"/>
      </rPr>
      <t xml:space="preserve">）の診断</t>
    </r>
  </si>
  <si>
    <r>
      <rPr>
        <sz val="10"/>
        <rFont val="Noto Sans CJK SC"/>
        <family val="2"/>
      </rPr>
      <t xml:space="preserve">月経前症候群（</t>
    </r>
    <r>
      <rPr>
        <sz val="10"/>
        <rFont val="Arial"/>
        <family val="0"/>
        <charset val="1"/>
      </rPr>
      <t xml:space="preserve">PMS</t>
    </r>
    <r>
      <rPr>
        <sz val="10"/>
        <rFont val="Noto Sans CJK SC"/>
        <family val="2"/>
      </rPr>
      <t xml:space="preserve">）は、黄体期（月経前の約</t>
    </r>
    <r>
      <rPr>
        <sz val="10"/>
        <rFont val="Arial"/>
        <family val="0"/>
        <charset val="1"/>
      </rPr>
      <t xml:space="preserve">2</t>
    </r>
    <r>
      <rPr>
        <sz val="10"/>
        <rFont val="Noto Sans CJK SC"/>
        <family val="2"/>
      </rPr>
      <t xml:space="preserve">週間）に出現し、月経開始後まもなく消失する身体症状と精神症状の組み合わせによって、日常生活や社会生活に支障をきたす状態である。症状が周期的に現れることを確認するために、患者自身による前向きな症状記録（日誌）が診断に有用である。月経前障害は生殖年齢女性の最大で約</t>
    </r>
    <r>
      <rPr>
        <sz val="10"/>
        <rFont val="Arial"/>
        <family val="0"/>
        <charset val="1"/>
      </rPr>
      <t xml:space="preserve">12%</t>
    </r>
    <r>
      <rPr>
        <sz val="10"/>
        <rFont val="Noto Sans CJK SC"/>
        <family val="2"/>
      </rPr>
      <t xml:space="preserve">に影響するとの報告があり、他の精神疾患や身体疾患との鑑別には症状の周期的パターンの確認が重要である。</t>
    </r>
  </si>
  <si>
    <r>
      <rPr>
        <sz val="10"/>
        <rFont val="Noto Sans CJK SC"/>
        <family val="2"/>
      </rPr>
      <t xml:space="preserve">医学各論 Ⅷ</t>
    </r>
    <r>
      <rPr>
        <sz val="10"/>
        <rFont val="Arial"/>
        <family val="0"/>
        <charset val="1"/>
      </rPr>
      <t xml:space="preserve">-8-D-①</t>
    </r>
    <r>
      <rPr>
        <sz val="10"/>
        <rFont val="Noto Sans CJK SC"/>
        <family val="2"/>
      </rPr>
      <t xml:space="preserve">（月経前症候群、</t>
    </r>
    <r>
      <rPr>
        <sz val="10"/>
        <rFont val="Arial"/>
        <family val="0"/>
        <charset val="1"/>
      </rPr>
      <t xml:space="preserve">a</t>
    </r>
    <r>
      <rPr>
        <sz val="10"/>
        <rFont val="Noto Sans CJK SC"/>
        <family val="2"/>
      </rPr>
      <t xml:space="preserve">）</t>
    </r>
  </si>
  <si>
    <t xml:space="preserve">SRC-821</t>
  </si>
  <si>
    <t xml:space="preserve">Yonkers KA, Simoni MK. Premenstrual disorders. Am J Obstet Gynecol. 2018;218(1):68-74.</t>
  </si>
  <si>
    <t xml:space="preserve">10.1016/j.ajog.2017.05.045</t>
  </si>
  <si>
    <t xml:space="preserve">28571724</t>
  </si>
  <si>
    <r>
      <rPr>
        <sz val="10"/>
        <rFont val="Noto Sans CJK SC"/>
        <family val="2"/>
      </rPr>
      <t xml:space="preserve">有病割合（最大約</t>
    </r>
    <r>
      <rPr>
        <sz val="10"/>
        <rFont val="Arial"/>
        <family val="0"/>
        <charset val="1"/>
      </rPr>
      <t xml:space="preserve">12%</t>
    </r>
    <r>
      <rPr>
        <sz val="10"/>
        <rFont val="Noto Sans CJK SC"/>
        <family val="2"/>
      </rPr>
      <t xml:space="preserve">）は同分野の総説抄録で示された値であり、定義や集団によって大きく変動する。日本の診断基準（日本産科婦人科学会の定義）との細部の対応は本調査では未確認である。出典のライセンス表示は確認できなかった。</t>
    </r>
  </si>
  <si>
    <t xml:space="preserve">RP-014</t>
  </si>
  <si>
    <r>
      <rPr>
        <sz val="10"/>
        <rFont val="Noto Sans CJK SC"/>
        <family val="2"/>
      </rPr>
      <t xml:space="preserve">月経前不快気分障害（</t>
    </r>
    <r>
      <rPr>
        <sz val="10"/>
        <rFont val="Arial"/>
        <family val="0"/>
        <charset val="1"/>
      </rPr>
      <t xml:space="preserve">PMDD</t>
    </r>
    <r>
      <rPr>
        <sz val="10"/>
        <rFont val="Noto Sans CJK SC"/>
        <family val="2"/>
      </rPr>
      <t xml:space="preserve">）</t>
    </r>
  </si>
  <si>
    <r>
      <rPr>
        <sz val="10"/>
        <rFont val="Noto Sans CJK SC"/>
        <family val="2"/>
      </rPr>
      <t xml:space="preserve">月経前不快気分障害（</t>
    </r>
    <r>
      <rPr>
        <sz val="10"/>
        <rFont val="Arial"/>
        <family val="0"/>
        <charset val="1"/>
      </rPr>
      <t xml:space="preserve">PMDD</t>
    </r>
    <r>
      <rPr>
        <sz val="10"/>
        <rFont val="Noto Sans CJK SC"/>
        <family val="2"/>
      </rPr>
      <t xml:space="preserve">）は月経前症候群の重症型であり、抑うつ気分、易怒性、情緒不安定などの精神症状が主体で、社会的・職業的機能に著しい障害をもたらす。症状は黄体期に出現し、月経開始後</t>
    </r>
    <r>
      <rPr>
        <sz val="10"/>
        <rFont val="Arial"/>
        <family val="0"/>
        <charset val="1"/>
      </rPr>
      <t xml:space="preserve">1</t>
    </r>
    <r>
      <rPr>
        <sz val="10"/>
        <rFont val="Noto Sans CJK SC"/>
        <family val="2"/>
      </rPr>
      <t xml:space="preserve">週間以内に軽快することが特徴で、</t>
    </r>
    <r>
      <rPr>
        <sz val="10"/>
        <rFont val="Arial"/>
        <family val="0"/>
        <charset val="1"/>
      </rPr>
      <t xml:space="preserve">DSM-5</t>
    </r>
    <r>
      <rPr>
        <sz val="10"/>
        <rFont val="Noto Sans CJK SC"/>
        <family val="2"/>
      </rPr>
      <t xml:space="preserve">では抑うつ障害群の一つとして位置づけられている。診断には、少なくとも</t>
    </r>
    <r>
      <rPr>
        <sz val="10"/>
        <rFont val="Arial"/>
        <family val="0"/>
        <charset val="1"/>
      </rPr>
      <t xml:space="preserve">2</t>
    </r>
    <r>
      <rPr>
        <sz val="10"/>
        <rFont val="Noto Sans CJK SC"/>
        <family val="2"/>
      </rPr>
      <t xml:space="preserve">周期にわたる前向きな毎日の症状評価による周期的パターンの確認が求められる。</t>
    </r>
  </si>
  <si>
    <r>
      <rPr>
        <sz val="10"/>
        <rFont val="Arial"/>
        <family val="0"/>
        <charset val="1"/>
      </rPr>
      <t xml:space="preserve">DSM-5</t>
    </r>
    <r>
      <rPr>
        <sz val="10"/>
        <rFont val="Noto Sans CJK SC"/>
        <family val="2"/>
      </rPr>
      <t xml:space="preserve">の診断基準の項目数などの詳細は出典の書誌確認の範囲では逐一照合していないため、主張は基準の骨格にとどめた。日本の診療では</t>
    </r>
    <r>
      <rPr>
        <sz val="10"/>
        <rFont val="Arial"/>
        <family val="0"/>
        <charset val="1"/>
      </rPr>
      <t xml:space="preserve">ICD-10</t>
    </r>
    <r>
      <rPr>
        <sz val="10"/>
        <rFont val="Noto Sans CJK SC"/>
        <family val="2"/>
      </rPr>
      <t xml:space="preserve">等との使い分けがあり、国内での診断運用の詳細は未確認である。出典のライセンス表示は確認できなかった。</t>
    </r>
  </si>
  <si>
    <t xml:space="preserve">RP-015</t>
  </si>
  <si>
    <r>
      <rPr>
        <sz val="10"/>
        <rFont val="Arial"/>
        <family val="0"/>
        <charset val="1"/>
      </rPr>
      <t xml:space="preserve">PMS</t>
    </r>
    <r>
      <rPr>
        <sz val="10"/>
        <rFont val="Noto Sans CJK SC"/>
        <family val="2"/>
      </rPr>
      <t xml:space="preserve">・</t>
    </r>
    <r>
      <rPr>
        <sz val="10"/>
        <rFont val="Arial"/>
        <family val="0"/>
        <charset val="1"/>
      </rPr>
      <t xml:space="preserve">PMDD</t>
    </r>
    <r>
      <rPr>
        <sz val="10"/>
        <rFont val="Noto Sans CJK SC"/>
        <family val="2"/>
      </rPr>
      <t xml:space="preserve">の治療</t>
    </r>
  </si>
  <si>
    <r>
      <rPr>
        <sz val="10"/>
        <rFont val="Noto Sans CJK SC"/>
        <family val="2"/>
      </rPr>
      <t xml:space="preserve">月経前症候群の薬物治療では、選択的セロトニン再取り込み阻害薬（</t>
    </r>
    <r>
      <rPr>
        <sz val="10"/>
        <rFont val="Arial"/>
        <family val="0"/>
        <charset val="1"/>
      </rPr>
      <t xml:space="preserve">SSRI</t>
    </r>
    <r>
      <rPr>
        <sz val="10"/>
        <rFont val="Noto Sans CJK SC"/>
        <family val="2"/>
      </rPr>
      <t xml:space="preserve">）が第一選択の一つであり、黄体期のみの間欠投与でも連日投与でも月経前症状の軽減に有効であることが、ランダム化比較試験のシステマティックレビューで示されている。有害作用は比較的頻度が高く、悪心と無力感が多く、用量依存的に増える。経口避妊薬やカルシウム補充も選択肢となりうるが、治療は症状と機能障害の程度に応じて個別化する。</t>
    </r>
  </si>
  <si>
    <t xml:space="preserve">SRC-822</t>
  </si>
  <si>
    <t xml:space="preserve">Marjoribanks J, Brown J, O'Brien PMS, Wyatt K. Selective serotonin reuptake inhibitors for premenstrual syndrome. Cochrane Database Syst Rev. 2013;(6):CD001396.</t>
  </si>
  <si>
    <t xml:space="preserve">10.1002/14651858.CD001396.pub3</t>
  </si>
  <si>
    <t xml:space="preserve">23744611</t>
  </si>
  <si>
    <r>
      <rPr>
        <sz val="10"/>
        <rFont val="Noto Sans CJK SC"/>
        <family val="2"/>
      </rPr>
      <t xml:space="preserve">本レビューには</t>
    </r>
    <r>
      <rPr>
        <sz val="10"/>
        <rFont val="Arial"/>
        <family val="0"/>
        <charset val="1"/>
      </rPr>
      <t xml:space="preserve">2024</t>
    </r>
    <r>
      <rPr>
        <sz val="10"/>
        <rFont val="Noto Sans CJK SC"/>
        <family val="2"/>
      </rPr>
      <t xml:space="preserve">年の改訂版（</t>
    </r>
    <r>
      <rPr>
        <sz val="10"/>
        <rFont val="Arial"/>
        <family val="0"/>
        <charset val="1"/>
      </rPr>
      <t xml:space="preserve">CD001396.pub4</t>
    </r>
    <r>
      <rPr>
        <sz val="10"/>
        <rFont val="Noto Sans CJK SC"/>
        <family val="2"/>
      </rPr>
      <t xml:space="preserve">）が存在し、結論が更新されている可能性がある。</t>
    </r>
    <r>
      <rPr>
        <sz val="10"/>
        <rFont val="Arial"/>
        <family val="0"/>
        <charset val="1"/>
      </rPr>
      <t xml:space="preserve">SSRI</t>
    </r>
    <r>
      <rPr>
        <sz val="10"/>
        <rFont val="Noto Sans CJK SC"/>
        <family val="2"/>
      </rPr>
      <t xml:space="preserve">各製剤について、日本では月経前症候群・月経前不快気分障害への適応承認がない製剤もあり、国内の承認・保険適用の状況は製剤ごとに未確認である（適応外使用となる場合がある点に注意）。</t>
    </r>
  </si>
  <si>
    <t xml:space="preserve">RP-016</t>
  </si>
  <si>
    <t xml:space="preserve">排卵痛・排卵期出血</t>
  </si>
  <si>
    <r>
      <rPr>
        <sz val="10"/>
        <rFont val="Noto Sans CJK SC"/>
        <family val="2"/>
      </rPr>
      <t xml:space="preserve">排卵痛（</t>
    </r>
    <r>
      <rPr>
        <sz val="10"/>
        <rFont val="Arial"/>
        <family val="0"/>
        <charset val="1"/>
      </rPr>
      <t xml:space="preserve">Mittelschmerz</t>
    </r>
    <r>
      <rPr>
        <sz val="10"/>
        <rFont val="Noto Sans CJK SC"/>
        <family val="2"/>
      </rPr>
      <t xml:space="preserve">）は、排卵期に起こる良性の片側性の下腹部痛であり、周期の中間期（周期</t>
    </r>
    <r>
      <rPr>
        <sz val="10"/>
        <rFont val="Arial"/>
        <family val="0"/>
        <charset val="1"/>
      </rPr>
      <t xml:space="preserve">7</t>
    </r>
    <r>
      <rPr>
        <sz val="10"/>
        <rFont val="Noto Sans CJK SC"/>
        <family val="2"/>
      </rPr>
      <t xml:space="preserve">〜</t>
    </r>
    <r>
      <rPr>
        <sz val="10"/>
        <rFont val="Arial"/>
        <family val="0"/>
        <charset val="1"/>
      </rPr>
      <t xml:space="preserve">24</t>
    </r>
    <r>
      <rPr>
        <sz val="10"/>
        <rFont val="Noto Sans CJK SC"/>
        <family val="2"/>
      </rPr>
      <t xml:space="preserve">日）に、発育する卵胞のある側に生じる。血中</t>
    </r>
    <r>
      <rPr>
        <sz val="10"/>
        <rFont val="Arial"/>
        <family val="0"/>
        <charset val="1"/>
      </rPr>
      <t xml:space="preserve">LH</t>
    </r>
    <r>
      <rPr>
        <sz val="10"/>
        <rFont val="Noto Sans CJK SC"/>
        <family val="2"/>
      </rPr>
      <t xml:space="preserve">ピークの時期と一致して起こり、生殖年齢女性の</t>
    </r>
    <r>
      <rPr>
        <sz val="10"/>
        <rFont val="Arial"/>
        <family val="0"/>
        <charset val="1"/>
      </rPr>
      <t xml:space="preserve">40%</t>
    </r>
    <r>
      <rPr>
        <sz val="10"/>
        <rFont val="Noto Sans CJK SC"/>
        <family val="2"/>
      </rPr>
      <t xml:space="preserve">以上にみられるとされる。通常は治療を要さず、痛みが強い場合は鎮痛薬で対処する。下腹部痛の訴えでは、虫垂炎や卵巣嚢胞の破裂・茎捻転、異所性妊娠などの他の原因との鑑別が重要である。排卵期には少量の性器出血（排卵期出血）を伴うこともある。</t>
    </r>
  </si>
  <si>
    <r>
      <rPr>
        <sz val="10"/>
        <rFont val="Noto Sans CJK SC"/>
        <family val="2"/>
      </rPr>
      <t xml:space="preserve">医学各論 Ⅷ</t>
    </r>
    <r>
      <rPr>
        <sz val="10"/>
        <rFont val="Arial"/>
        <family val="0"/>
        <charset val="1"/>
      </rPr>
      <t xml:space="preserve">-8-D-②</t>
    </r>
    <r>
      <rPr>
        <sz val="10"/>
        <rFont val="Noto Sans CJK SC"/>
        <family val="2"/>
      </rPr>
      <t xml:space="preserve">（機能性子宮出血、</t>
    </r>
    <r>
      <rPr>
        <sz val="10"/>
        <rFont val="Arial"/>
        <family val="0"/>
        <charset val="1"/>
      </rPr>
      <t xml:space="preserve">a</t>
    </r>
    <r>
      <rPr>
        <sz val="10"/>
        <rFont val="Noto Sans CJK SC"/>
        <family val="2"/>
      </rPr>
      <t xml:space="preserve">）</t>
    </r>
  </si>
  <si>
    <t xml:space="preserve">SRC-823</t>
  </si>
  <si>
    <t xml:space="preserve">Brott NR, Le JK. Mittelschmerz. In: StatPearls. Treasure Island (FL): StatPearls Publishing; Bookshelf ID: NBK549822.</t>
  </si>
  <si>
    <t xml:space="preserve">31747229</t>
  </si>
  <si>
    <t xml:space="preserve">RP-067</t>
  </si>
  <si>
    <r>
      <rPr>
        <sz val="10"/>
        <rFont val="Noto Sans CJK SC"/>
        <family val="2"/>
      </rPr>
      <t xml:space="preserve">「</t>
    </r>
    <r>
      <rPr>
        <sz val="10"/>
        <rFont val="Arial"/>
        <family val="0"/>
        <charset val="1"/>
      </rPr>
      <t xml:space="preserve">40%</t>
    </r>
    <r>
      <rPr>
        <sz val="10"/>
        <rFont val="Noto Sans CJK SC"/>
        <family val="2"/>
      </rPr>
      <t xml:space="preserve">以上」という頻度と発生日（</t>
    </r>
    <r>
      <rPr>
        <sz val="10"/>
        <rFont val="Arial"/>
        <family val="0"/>
        <charset val="1"/>
      </rPr>
      <t xml:space="preserve">7</t>
    </r>
    <r>
      <rPr>
        <sz val="10"/>
        <rFont val="Noto Sans CJK SC"/>
        <family val="2"/>
      </rPr>
      <t xml:space="preserve">〜</t>
    </r>
    <r>
      <rPr>
        <sz val="10"/>
        <rFont val="Arial"/>
        <family val="0"/>
        <charset val="1"/>
      </rPr>
      <t xml:space="preserve">24</t>
    </r>
    <r>
      <rPr>
        <sz val="10"/>
        <rFont val="Noto Sans CJK SC"/>
        <family val="2"/>
      </rPr>
      <t xml:space="preserve">日）は出典の抜粋に記載された値である。排卵期出血そのものの頻度や機序は出典の抜粋では確認できなかったため、主張では定性的に触れるにとどめた。</t>
    </r>
    <r>
      <rPr>
        <sz val="10"/>
        <rFont val="Arial"/>
        <family val="0"/>
        <charset val="1"/>
      </rPr>
      <t xml:space="preserve">StatPearls</t>
    </r>
    <r>
      <rPr>
        <sz val="10"/>
        <rFont val="Noto Sans CJK SC"/>
        <family val="2"/>
      </rPr>
      <t xml:space="preserve">の章には</t>
    </r>
    <r>
      <rPr>
        <sz val="10"/>
        <rFont val="Arial"/>
        <family val="0"/>
        <charset val="1"/>
      </rPr>
      <t xml:space="preserve">DOI</t>
    </r>
    <r>
      <rPr>
        <sz val="10"/>
        <rFont val="Noto Sans CJK SC"/>
        <family val="2"/>
      </rPr>
      <t xml:space="preserve">の記載がないため</t>
    </r>
    <r>
      <rPr>
        <sz val="10"/>
        <rFont val="Arial"/>
        <family val="0"/>
        <charset val="1"/>
      </rPr>
      <t xml:space="preserve">DOI</t>
    </r>
    <r>
      <rPr>
        <sz val="10"/>
        <rFont val="Noto Sans CJK SC"/>
        <family val="2"/>
      </rPr>
      <t xml:space="preserve">は</t>
    </r>
    <r>
      <rPr>
        <sz val="10"/>
        <rFont val="Arial"/>
        <family val="0"/>
        <charset val="1"/>
      </rPr>
      <t xml:space="preserve">null</t>
    </r>
    <r>
      <rPr>
        <sz val="10"/>
        <rFont val="Noto Sans CJK SC"/>
        <family val="2"/>
      </rPr>
      <t xml:space="preserve">とした。</t>
    </r>
  </si>
  <si>
    <t xml:space="preserve">RP-017</t>
  </si>
  <si>
    <t xml:space="preserve">漏出性出血・機能性子宮出血</t>
  </si>
  <si>
    <r>
      <rPr>
        <sz val="10"/>
        <rFont val="Noto Sans CJK SC"/>
        <family val="2"/>
      </rPr>
      <t xml:space="preserve">月経周期の途中に出る出血は月経間期出血として記述され、排卵期の少量の出血のほか、ホルモン避妊法の使用中に起こる予定外の出血（破綻出血）も含まれる。かつて器質的原因のない子宮出血を指して用いられた「機能性子宮出血」という用語は、</t>
    </r>
    <r>
      <rPr>
        <sz val="10"/>
        <rFont val="Arial"/>
        <family val="0"/>
        <charset val="1"/>
      </rPr>
      <t xml:space="preserve">FIGO</t>
    </r>
    <r>
      <rPr>
        <sz val="10"/>
        <rFont val="Noto Sans CJK SC"/>
        <family val="2"/>
      </rPr>
      <t xml:space="preserve">の分類体系では廃止され、</t>
    </r>
    <r>
      <rPr>
        <sz val="10"/>
        <rFont val="Arial"/>
        <family val="0"/>
        <charset val="1"/>
      </rPr>
      <t xml:space="preserve">menorrhagia</t>
    </r>
    <r>
      <rPr>
        <sz val="10"/>
        <rFont val="Noto Sans CJK SC"/>
        <family val="2"/>
      </rPr>
      <t xml:space="preserve">や</t>
    </r>
    <r>
      <rPr>
        <sz val="10"/>
        <rFont val="Arial"/>
        <family val="0"/>
        <charset val="1"/>
      </rPr>
      <t xml:space="preserve">metrorrhagia</t>
    </r>
    <r>
      <rPr>
        <sz val="10"/>
        <rFont val="Noto Sans CJK SC"/>
        <family val="2"/>
      </rPr>
      <t xml:space="preserve">などの旧用語とともに使わないこととされた。原因は</t>
    </r>
    <r>
      <rPr>
        <sz val="10"/>
        <rFont val="Arial"/>
        <family val="0"/>
        <charset val="1"/>
      </rPr>
      <t xml:space="preserve">PALM-COEIN</t>
    </r>
    <r>
      <rPr>
        <sz val="10"/>
        <rFont val="Noto Sans CJK SC"/>
        <family val="2"/>
      </rPr>
      <t xml:space="preserve">分類に沿って、凝固障害・排卵障害・子宮内膜性などのカテゴリーで具体的に示すのが現在の標準である。</t>
    </r>
  </si>
  <si>
    <r>
      <rPr>
        <sz val="10"/>
        <rFont val="Noto Sans CJK SC"/>
        <family val="2"/>
      </rPr>
      <t xml:space="preserve">日本の国家試験や診療では「機能性子宮出血」「漏出性出血」の用語が依然として用いられる場面があり、</t>
    </r>
    <r>
      <rPr>
        <sz val="10"/>
        <rFont val="Arial"/>
        <family val="0"/>
        <charset val="1"/>
      </rPr>
      <t xml:space="preserve">FIGO</t>
    </r>
    <r>
      <rPr>
        <sz val="10"/>
        <rFont val="Noto Sans CJK SC"/>
        <family val="2"/>
      </rPr>
      <t xml:space="preserve">の用語整理と日本の用語運用との対応関係は本調査では未確認である。ホルモン避妊薬使用中の破綻出血の頻度は製剤により異なり、出典では確認できなかったため主張に含めていない。</t>
    </r>
  </si>
  <si>
    <t xml:space="preserve">RP-018</t>
  </si>
  <si>
    <t xml:space="preserve">月経随伴症状（総論）</t>
  </si>
  <si>
    <t xml:space="preserve">月経随伴症状とは、月経周期に連動して周期的に現れる身体症状と精神症状の総称であり、代表的なものに乳房痛、腹部膨満、頭痛、浮腫などの身体症状と、易怒性、抑うつ気分、情緒不安定などの精神症状がある。症状は黄体期に出現して月経開始後まもなく消失するパターンをとることが特徴で、この周期性が、うつ病や不安障害などの持続的な疾患との鑑別点となる。程度が軽いものは多くの女性にみられるが、日常生活に支障をきたす場合は月経前症候群として治療の対象となる。</t>
  </si>
  <si>
    <t xml:space="preserve">出典は月経前障害に焦点を当てた総説であり、月経時そのものに随伴する症状（月経痛に伴う症状など）の全体像は扱っていない。各症状の頻度は出典では確認できなかったため主張に含めていない。出典のライセンス表示は確認できなかった。</t>
  </si>
  <si>
    <t xml:space="preserve">RP-019</t>
  </si>
  <si>
    <t xml:space="preserve">月経異常のホルモン検査と解釈</t>
  </si>
  <si>
    <r>
      <rPr>
        <sz val="10"/>
        <rFont val="Noto Sans CJK SC"/>
        <family val="2"/>
      </rPr>
      <t xml:space="preserve">無月経や月経異常の内分泌評価では、まず妊娠を除外したうえで、血清</t>
    </r>
    <r>
      <rPr>
        <sz val="10"/>
        <rFont val="Arial"/>
        <family val="0"/>
        <charset val="1"/>
      </rPr>
      <t xml:space="preserve">TSH</t>
    </r>
    <r>
      <rPr>
        <sz val="10"/>
        <rFont val="Noto Sans CJK SC"/>
        <family val="2"/>
      </rPr>
      <t xml:space="preserve">、遊離</t>
    </r>
    <r>
      <rPr>
        <sz val="10"/>
        <rFont val="Arial"/>
        <family val="0"/>
        <charset val="1"/>
      </rPr>
      <t xml:space="preserve">T4</t>
    </r>
    <r>
      <rPr>
        <sz val="10"/>
        <rFont val="Noto Sans CJK SC"/>
        <family val="2"/>
      </rPr>
      <t xml:space="preserve">、プロラクチン、</t>
    </r>
    <r>
      <rPr>
        <sz val="10"/>
        <rFont val="Arial"/>
        <family val="0"/>
        <charset val="1"/>
      </rPr>
      <t xml:space="preserve">LH</t>
    </r>
    <r>
      <rPr>
        <sz val="10"/>
        <rFont val="Noto Sans CJK SC"/>
        <family val="2"/>
      </rPr>
      <t xml:space="preserve">、</t>
    </r>
    <r>
      <rPr>
        <sz val="10"/>
        <rFont val="Arial"/>
        <family val="0"/>
        <charset val="1"/>
      </rPr>
      <t xml:space="preserve">FSH</t>
    </r>
    <r>
      <rPr>
        <sz val="10"/>
        <rFont val="Noto Sans CJK SC"/>
        <family val="2"/>
      </rPr>
      <t xml:space="preserve">、エストラジオール、抗ミュラー管ホルモン（</t>
    </r>
    <r>
      <rPr>
        <sz val="10"/>
        <rFont val="Arial"/>
        <family val="0"/>
        <charset val="1"/>
      </rPr>
      <t xml:space="preserve">AMH</t>
    </r>
    <r>
      <rPr>
        <sz val="10"/>
        <rFont val="Noto Sans CJK SC"/>
        <family val="2"/>
      </rPr>
      <t xml:space="preserve">）の測定が初期評価として推奨される。</t>
    </r>
    <r>
      <rPr>
        <sz val="10"/>
        <rFont val="Arial"/>
        <family val="0"/>
        <charset val="1"/>
      </rPr>
      <t xml:space="preserve">FSH</t>
    </r>
    <r>
      <rPr>
        <sz val="10"/>
        <rFont val="Noto Sans CJK SC"/>
        <family val="2"/>
      </rPr>
      <t xml:space="preserve">が高値であれば卵巣性（卵巣機能不全）、</t>
    </r>
    <r>
      <rPr>
        <sz val="10"/>
        <rFont val="Arial"/>
        <family val="0"/>
        <charset val="1"/>
      </rPr>
      <t xml:space="preserve">FSH</t>
    </r>
    <r>
      <rPr>
        <sz val="10"/>
        <rFont val="Noto Sans CJK SC"/>
        <family val="2"/>
      </rPr>
      <t xml:space="preserve">と</t>
    </r>
    <r>
      <rPr>
        <sz val="10"/>
        <rFont val="Arial"/>
        <family val="0"/>
        <charset val="1"/>
      </rPr>
      <t xml:space="preserve">LH</t>
    </r>
    <r>
      <rPr>
        <sz val="10"/>
        <rFont val="Noto Sans CJK SC"/>
        <family val="2"/>
      </rPr>
      <t xml:space="preserve">が低値〜正常でエストラジオールが低値であれば視床下部・下垂体性を考える。機能性視床下部性無月経は器質的疾患を除外したうえでの除外診断であり、周期間隔が</t>
    </r>
    <r>
      <rPr>
        <sz val="10"/>
        <rFont val="Arial"/>
        <family val="0"/>
        <charset val="1"/>
      </rPr>
      <t xml:space="preserve">45</t>
    </r>
    <r>
      <rPr>
        <sz val="10"/>
        <rFont val="Noto Sans CJK SC"/>
        <family val="2"/>
      </rPr>
      <t xml:space="preserve">日を超える状態が続く場合や</t>
    </r>
    <r>
      <rPr>
        <sz val="10"/>
        <rFont val="Arial"/>
        <family val="0"/>
        <charset val="1"/>
      </rPr>
      <t xml:space="preserve">3</t>
    </r>
    <r>
      <rPr>
        <sz val="10"/>
        <rFont val="Noto Sans CJK SC"/>
        <family val="2"/>
      </rPr>
      <t xml:space="preserve">か月以上の無月経では診断的評価を行うことが勧められる。臨床的に男性化徴候がある場合はテストステロンや</t>
    </r>
    <r>
      <rPr>
        <sz val="10"/>
        <rFont val="Arial"/>
        <family val="0"/>
        <charset val="1"/>
      </rPr>
      <t xml:space="preserve">DHEA-S</t>
    </r>
    <r>
      <rPr>
        <sz val="10"/>
        <rFont val="Noto Sans CJK SC"/>
        <family val="2"/>
      </rPr>
      <t xml:space="preserve">の測定を追加する。</t>
    </r>
  </si>
  <si>
    <t xml:space="preserve">SRC-817</t>
  </si>
  <si>
    <t xml:space="preserve">Gordon CM, Ackerman KE, Berga SL, Kaplan JR, Mastorakos G, Misra M, Murad MH, Santoro NF, Warren MP. Functional Hypothalamic Amenorrhea: An Endocrine Society Clinical Practice Guideline. J Clin Endocrinol Metab. 2017;102(5):1413-1439.</t>
  </si>
  <si>
    <t xml:space="preserve">10.1210/jc.2017-00131</t>
  </si>
  <si>
    <t xml:space="preserve">28368518</t>
  </si>
  <si>
    <r>
      <rPr>
        <sz val="10"/>
        <rFont val="Noto Sans CJK SC"/>
        <family val="2"/>
      </rPr>
      <t xml:space="preserve">出典は機能性視床下部性無月経に特化したガイドラインであり、初期検査の項目立てはその文脈に基づく。月経異常全般に対する日本の検査指針との対応は未確認である。各ホルモンの基準値や測定のタイミング（周期何日目か）の詳細は主張に含めていない。</t>
    </r>
    <r>
      <rPr>
        <sz val="10"/>
        <rFont val="Arial"/>
        <family val="0"/>
        <charset val="1"/>
      </rPr>
      <t xml:space="preserve">AMH</t>
    </r>
    <r>
      <rPr>
        <sz val="10"/>
        <rFont val="Noto Sans CJK SC"/>
        <family val="2"/>
      </rPr>
      <t xml:space="preserve">などの検査の日本での保険適用の状況は未確認である。</t>
    </r>
  </si>
  <si>
    <t xml:space="preserve">RP-020</t>
  </si>
  <si>
    <t xml:space="preserve">卵巣の構造と加齢変化（基礎）</t>
  </si>
  <si>
    <r>
      <rPr>
        <sz val="10"/>
        <rFont val="Noto Sans CJK SC"/>
        <family val="2"/>
      </rPr>
      <t xml:space="preserve">卵巣の加齢変化の中心は、卵胞数の年齢依存的な減少である。胎生期に形成された卵胞プールは排卵と閉鎖によって一方向性に減少し、卵胞数の減少が月経周期の不規則化と最終的な月経停止（閉経）の時期を決める。併行して卵子の質も低下し、妊孕性が漸減する。胞状卵胞の数が減るとインヒビンなどの負のフィードバックが弱まり、</t>
    </r>
    <r>
      <rPr>
        <sz val="10"/>
        <rFont val="Arial"/>
        <family val="0"/>
        <charset val="1"/>
      </rPr>
      <t xml:space="preserve">FSH</t>
    </r>
    <r>
      <rPr>
        <sz val="10"/>
        <rFont val="Noto Sans CJK SC"/>
        <family val="2"/>
      </rPr>
      <t xml:space="preserve">が徐々に上昇する。抗ミュラー管ホルモン（</t>
    </r>
    <r>
      <rPr>
        <sz val="10"/>
        <rFont val="Arial"/>
        <family val="0"/>
        <charset val="1"/>
      </rPr>
      <t xml:space="preserve">AMH</t>
    </r>
    <r>
      <rPr>
        <sz val="10"/>
        <rFont val="Noto Sans CJK SC"/>
        <family val="2"/>
      </rPr>
      <t xml:space="preserve">）の低下は、胞状卵胞コホートの縮小を最もよく反映する指標とされる。閉経年齢には個人差が大きい。</t>
    </r>
  </si>
  <si>
    <t xml:space="preserve">SRC-825</t>
  </si>
  <si>
    <t xml:space="preserve">Broekmans FJ, Soules MR, Fauser BC. Ovarian aging: mechanisms and clinical consequences. Endocr Rev. 2009;30(5):465-493.</t>
  </si>
  <si>
    <t xml:space="preserve">10.1210/er.2009-0006</t>
  </si>
  <si>
    <t xml:space="preserve">19589949</t>
  </si>
  <si>
    <t xml:space="preserve">卵胞数の具体的な数（出生時・思春期・閉経時の残存数）は出典の抄録では確認できなかったため主張に含めていない。卵巣予備能検査による自然妊娠や閉経年齢の予測精度には限界があることが出典でも指摘されている。出典のライセンス表示は確認できなかった。</t>
  </si>
  <si>
    <t xml:space="preserve">RP-021</t>
  </si>
  <si>
    <t xml:space="preserve">排卵障害</t>
  </si>
  <si>
    <r>
      <rPr>
        <sz val="10"/>
        <rFont val="Noto Sans CJK SC"/>
        <family val="2"/>
      </rPr>
      <t xml:space="preserve">排卵障害は無排卵や希発排卵として現れ、無月経・希発月経などの月経異常の主要な原因である。無排卵性不妊に占める多嚢胞性卵巣症候群（</t>
    </r>
    <r>
      <rPr>
        <sz val="10"/>
        <rFont val="Arial"/>
        <family val="0"/>
        <charset val="1"/>
      </rPr>
      <t xml:space="preserve">PCOS</t>
    </r>
    <r>
      <rPr>
        <sz val="10"/>
        <rFont val="Noto Sans CJK SC"/>
        <family val="2"/>
      </rPr>
      <t xml:space="preserve">）の割合は約</t>
    </r>
    <r>
      <rPr>
        <sz val="10"/>
        <rFont val="Arial"/>
        <family val="0"/>
        <charset val="1"/>
      </rPr>
      <t xml:space="preserve">80%</t>
    </r>
    <r>
      <rPr>
        <sz val="10"/>
        <rFont val="Noto Sans CJK SC"/>
        <family val="2"/>
      </rPr>
      <t xml:space="preserve">とされ、排卵障害の評価では原因の鑑別が中心となる。治療は段階的に行い、肥満がある場合は生活習慣への介入を先行させ、薬物による排卵誘発、さらに体外受精へと進む。</t>
    </r>
  </si>
  <si>
    <r>
      <rPr>
        <sz val="10"/>
        <rFont val="Arial"/>
        <family val="0"/>
        <charset val="1"/>
      </rPr>
      <t xml:space="preserve">PS-02-10-05 (id: JkxnuSA)</t>
    </r>
    <r>
      <rPr>
        <sz val="10"/>
        <rFont val="Noto Sans CJK SC"/>
        <family val="2"/>
      </rPr>
      <t xml:space="preserve">；月経周期の異常 </t>
    </r>
    <r>
      <rPr>
        <sz val="10"/>
        <rFont val="Arial"/>
        <family val="0"/>
        <charset val="1"/>
      </rPr>
      <t xml:space="preserve">TBL-02-09-021 (id: JlAKppQ)</t>
    </r>
    <r>
      <rPr>
        <sz val="10"/>
        <rFont val="Noto Sans CJK SC"/>
        <family val="2"/>
      </rPr>
      <t xml:space="preserve">；ホルモン測定 </t>
    </r>
    <r>
      <rPr>
        <sz val="10"/>
        <rFont val="Arial"/>
        <family val="0"/>
        <charset val="1"/>
      </rPr>
      <t xml:space="preserve">TBL-02-09-022 (id: JlAKppU)</t>
    </r>
  </si>
  <si>
    <t xml:space="preserve">SRC-838</t>
  </si>
  <si>
    <t xml:space="preserve">Balen AH, Morley LC, Misso M, et al. The management of anovulatory infertility in women with polycystic ovary syndrome: an analysis of the evidence to support the development of global WHO guidance. Human Reproduction Update. 2016;22(6):687-708.</t>
  </si>
  <si>
    <t xml:space="preserve">10.1093/humupd/dmw025</t>
  </si>
  <si>
    <t xml:space="preserve">27511809</t>
  </si>
  <si>
    <r>
      <rPr>
        <sz val="10"/>
        <rFont val="Noto Sans CJK SC"/>
        <family val="2"/>
      </rPr>
      <t xml:space="preserve">本出典は </t>
    </r>
    <r>
      <rPr>
        <sz val="10"/>
        <rFont val="Arial"/>
        <family val="0"/>
        <charset val="1"/>
      </rPr>
      <t xml:space="preserve">PCOS </t>
    </r>
    <r>
      <rPr>
        <sz val="10"/>
        <rFont val="Noto Sans CJK SC"/>
        <family val="2"/>
      </rPr>
      <t xml:space="preserve">による無排卵を中心に扱っており、視床下部性や高プロラクチン血症など他の排卵障害の分類の詳細は本文で確認していないため、主張は </t>
    </r>
    <r>
      <rPr>
        <sz val="10"/>
        <rFont val="Arial"/>
        <family val="0"/>
        <charset val="1"/>
      </rPr>
      <t xml:space="preserve">PCOS </t>
    </r>
    <r>
      <rPr>
        <sz val="10"/>
        <rFont val="Noto Sans CJK SC"/>
        <family val="2"/>
      </rPr>
      <t xml:space="preserve">中心の範囲に限った。排卵誘発薬の国内承認・保険適用は未確認である。</t>
    </r>
  </si>
  <si>
    <t xml:space="preserve">RP-022</t>
  </si>
  <si>
    <t xml:space="preserve">多嚢胞性卵巣症候群</t>
  </si>
  <si>
    <r>
      <rPr>
        <sz val="10"/>
        <rFont val="Noto Sans CJK SC"/>
        <family val="2"/>
      </rPr>
      <t xml:space="preserve">多嚢胞性卵巣症候群（</t>
    </r>
    <r>
      <rPr>
        <sz val="10"/>
        <rFont val="Arial"/>
        <family val="0"/>
        <charset val="1"/>
      </rPr>
      <t xml:space="preserve">PCOS</t>
    </r>
    <r>
      <rPr>
        <sz val="10"/>
        <rFont val="Noto Sans CJK SC"/>
        <family val="2"/>
      </rPr>
      <t xml:space="preserve">）は生殖年齢女性の</t>
    </r>
    <r>
      <rPr>
        <sz val="10"/>
        <rFont val="Arial"/>
        <family val="0"/>
        <charset val="1"/>
      </rPr>
      <t xml:space="preserve">10</t>
    </r>
    <r>
      <rPr>
        <sz val="10"/>
        <rFont val="Noto Sans CJK SC"/>
        <family val="2"/>
      </rPr>
      <t xml:space="preserve">〜</t>
    </r>
    <r>
      <rPr>
        <sz val="10"/>
        <rFont val="Arial"/>
        <family val="0"/>
        <charset val="1"/>
      </rPr>
      <t xml:space="preserve">13%</t>
    </r>
    <r>
      <rPr>
        <sz val="10"/>
        <rFont val="Noto Sans CJK SC"/>
        <family val="2"/>
      </rPr>
      <t xml:space="preserve">にみられる。成人の診断はアルゴリズムに沿って行い、不規則な月経周期（排卵障害）と高アンドロゲン血症（臨床的または生化学的）の両方がある場合は、超音波検査なしで診断できる。どちらか一方のみの場合は、多嚢胞性卵巣形態を超音波検査（片側卵巣あたりの卵胞数</t>
    </r>
    <r>
      <rPr>
        <sz val="10"/>
        <rFont val="Arial"/>
        <family val="0"/>
        <charset val="1"/>
      </rPr>
      <t xml:space="preserve">20</t>
    </r>
    <r>
      <rPr>
        <sz val="10"/>
        <rFont val="Noto Sans CJK SC"/>
        <family val="2"/>
      </rPr>
      <t xml:space="preserve">個以上、または卵巣容積</t>
    </r>
    <r>
      <rPr>
        <sz val="10"/>
        <rFont val="Arial"/>
        <family val="0"/>
        <charset val="1"/>
      </rPr>
      <t xml:space="preserve">10ml</t>
    </r>
    <r>
      <rPr>
        <sz val="10"/>
        <rFont val="Noto Sans CJK SC"/>
        <family val="2"/>
      </rPr>
      <t xml:space="preserve">以上）か、成人に限って血清</t>
    </r>
    <r>
      <rPr>
        <sz val="10"/>
        <rFont val="Arial"/>
        <family val="0"/>
        <charset val="1"/>
      </rPr>
      <t xml:space="preserve">AMH</t>
    </r>
    <r>
      <rPr>
        <sz val="10"/>
        <rFont val="Noto Sans CJK SC"/>
        <family val="2"/>
      </rPr>
      <t xml:space="preserve">で確認する。他の疾患の除外も必要である。</t>
    </r>
  </si>
  <si>
    <r>
      <rPr>
        <sz val="10"/>
        <rFont val="Noto Sans CJK SC"/>
        <family val="2"/>
      </rPr>
      <t xml:space="preserve">医学各論 Ⅷ</t>
    </r>
    <r>
      <rPr>
        <sz val="10"/>
        <rFont val="Arial"/>
        <family val="0"/>
        <charset val="1"/>
      </rPr>
      <t xml:space="preserve">-8-D-⑥</t>
    </r>
    <r>
      <rPr>
        <sz val="10"/>
        <rFont val="Noto Sans CJK SC"/>
        <family val="2"/>
      </rPr>
      <t xml:space="preserve">（多囊胞性卵巣症候群</t>
    </r>
    <r>
      <rPr>
        <sz val="10"/>
        <rFont val="Arial"/>
        <family val="0"/>
        <charset val="1"/>
      </rPr>
      <t xml:space="preserve">&lt;PCOS&gt;</t>
    </r>
    <r>
      <rPr>
        <sz val="10"/>
        <rFont val="Noto Sans CJK SC"/>
        <family val="2"/>
      </rPr>
      <t xml:space="preserve">、</t>
    </r>
    <r>
      <rPr>
        <sz val="10"/>
        <rFont val="Arial"/>
        <family val="0"/>
        <charset val="1"/>
      </rPr>
      <t xml:space="preserve">b</t>
    </r>
    <r>
      <rPr>
        <sz val="10"/>
        <rFont val="Noto Sans CJK SC"/>
        <family val="2"/>
      </rPr>
      <t xml:space="preserve">）；医学各論 Ⅹ</t>
    </r>
    <r>
      <rPr>
        <sz val="10"/>
        <rFont val="Arial"/>
        <family val="0"/>
        <charset val="1"/>
      </rPr>
      <t xml:space="preserve">-5-A-②</t>
    </r>
    <r>
      <rPr>
        <sz val="10"/>
        <rFont val="Noto Sans CJK SC"/>
        <family val="2"/>
      </rPr>
      <t xml:space="preserve">（多囊胞性卵巣症候群</t>
    </r>
    <r>
      <rPr>
        <sz val="10"/>
        <rFont val="Arial"/>
        <family val="0"/>
        <charset val="1"/>
      </rPr>
      <t xml:space="preserve">&lt;PCOS&gt;</t>
    </r>
    <r>
      <rPr>
        <sz val="10"/>
        <rFont val="Noto Sans CJK SC"/>
        <family val="2"/>
      </rPr>
      <t xml:space="preserve">、</t>
    </r>
    <r>
      <rPr>
        <sz val="10"/>
        <rFont val="Arial"/>
        <family val="0"/>
        <charset val="1"/>
      </rPr>
      <t xml:space="preserve">b</t>
    </r>
    <r>
      <rPr>
        <sz val="10"/>
        <rFont val="Noto Sans CJK SC"/>
        <family val="2"/>
      </rPr>
      <t xml:space="preserve">）</t>
    </r>
  </si>
  <si>
    <r>
      <rPr>
        <sz val="10"/>
        <rFont val="Arial"/>
        <family val="0"/>
        <charset val="1"/>
      </rPr>
      <t xml:space="preserve">PS-02-10-05 (id: JkxnuSA)</t>
    </r>
    <r>
      <rPr>
        <sz val="10"/>
        <rFont val="Noto Sans CJK SC"/>
        <family val="2"/>
      </rPr>
      <t xml:space="preserve">；ホルモン測定 </t>
    </r>
    <r>
      <rPr>
        <sz val="10"/>
        <rFont val="Arial"/>
        <family val="0"/>
        <charset val="1"/>
      </rPr>
      <t xml:space="preserve">TBL-02-09-022 (id: JlAKppU)</t>
    </r>
    <r>
      <rPr>
        <sz val="10"/>
        <rFont val="Noto Sans CJK SC"/>
        <family val="2"/>
      </rPr>
      <t xml:space="preserve">；骨盤内臓器と腫瘍の画像診断 </t>
    </r>
    <r>
      <rPr>
        <sz val="10"/>
        <rFont val="Arial"/>
        <family val="0"/>
        <charset val="1"/>
      </rPr>
      <t xml:space="preserve">TBL-02-09-023 (id: JlAKppY)</t>
    </r>
  </si>
  <si>
    <t xml:space="preserve">SRC-826</t>
  </si>
  <si>
    <t xml:space="preserve">Teede HJ, Tay CT, Laven J, et al. Recommendations from the 2023 International Evidence-based Guideline for the Assessment and Management of Polycystic Ovary Syndrome. Human Reproduction. 2023;38(9):1655-1679.</t>
  </si>
  <si>
    <t xml:space="preserve">10.1093/humrep/dead156</t>
  </si>
  <si>
    <t xml:space="preserve">37580037</t>
  </si>
  <si>
    <r>
      <rPr>
        <sz val="10"/>
        <rFont val="Noto Sans CJK SC"/>
        <family val="2"/>
      </rPr>
      <t xml:space="preserve">日本の診断基準（国内の学会基準）との差異は本調査では未確認である。思春期では超音波検査や </t>
    </r>
    <r>
      <rPr>
        <sz val="10"/>
        <rFont val="Arial"/>
        <family val="0"/>
        <charset val="1"/>
      </rPr>
      <t xml:space="preserve">AMH </t>
    </r>
    <r>
      <rPr>
        <sz val="10"/>
        <rFont val="Noto Sans CJK SC"/>
        <family val="2"/>
      </rPr>
      <t xml:space="preserve">による多嚢胞性卵巣形態の判定は推奨されておらず、主張の基準値は成人を対象としたものである。</t>
    </r>
  </si>
  <si>
    <t xml:space="preserve">RP-023</t>
  </si>
  <si>
    <r>
      <rPr>
        <sz val="10"/>
        <rFont val="Arial"/>
        <family val="0"/>
        <charset val="1"/>
      </rPr>
      <t xml:space="preserve">PCOS </t>
    </r>
    <r>
      <rPr>
        <sz val="10"/>
        <rFont val="Noto Sans CJK SC"/>
        <family val="2"/>
      </rPr>
      <t xml:space="preserve">の管理では、健康的な生活習慣がすべての患者で基盤となる。不妊治療では、他の不妊因子のない無排卵の女性に対する排卵誘発の第一選択薬はレトロゾールで、クロミフェン（メトホルミンとの併用を含む）も用いられる。ゴナドトロピン療法や卵巣手術は主に第二選択、体外受精は第三選択と位置づけられる。あわせて、心血管リスク因子や糖代謝の評価を診断時に行うことが求められる。</t>
    </r>
  </si>
  <si>
    <r>
      <rPr>
        <sz val="10"/>
        <rFont val="Noto Sans CJK SC"/>
        <family val="2"/>
      </rPr>
      <t xml:space="preserve">医学各論 Ⅷ</t>
    </r>
    <r>
      <rPr>
        <sz val="10"/>
        <rFont val="Arial"/>
        <family val="0"/>
        <charset val="1"/>
      </rPr>
      <t xml:space="preserve">-8-D-⑥</t>
    </r>
    <r>
      <rPr>
        <sz val="10"/>
        <rFont val="Noto Sans CJK SC"/>
        <family val="2"/>
      </rPr>
      <t xml:space="preserve">（多囊胞性卵巣症候群</t>
    </r>
    <r>
      <rPr>
        <sz val="10"/>
        <rFont val="Arial"/>
        <family val="0"/>
        <charset val="1"/>
      </rPr>
      <t xml:space="preserve">&lt;PCOS&gt;</t>
    </r>
    <r>
      <rPr>
        <sz val="10"/>
        <rFont val="Noto Sans CJK SC"/>
        <family val="2"/>
      </rPr>
      <t xml:space="preserve">、</t>
    </r>
    <r>
      <rPr>
        <sz val="10"/>
        <rFont val="Arial"/>
        <family val="0"/>
        <charset val="1"/>
      </rPr>
      <t xml:space="preserve">b</t>
    </r>
    <r>
      <rPr>
        <sz val="10"/>
        <rFont val="Noto Sans CJK SC"/>
        <family val="2"/>
      </rPr>
      <t xml:space="preserve">）</t>
    </r>
  </si>
  <si>
    <r>
      <rPr>
        <sz val="10"/>
        <rFont val="Arial"/>
        <family val="0"/>
        <charset val="1"/>
      </rPr>
      <t xml:space="preserve">PS-02-10-05 (id: JkxnuSA)</t>
    </r>
    <r>
      <rPr>
        <sz val="10"/>
        <rFont val="Noto Sans CJK SC"/>
        <family val="2"/>
      </rPr>
      <t xml:space="preserve">；ホルモン測定 </t>
    </r>
    <r>
      <rPr>
        <sz val="10"/>
        <rFont val="Arial"/>
        <family val="0"/>
        <charset val="1"/>
      </rPr>
      <t xml:space="preserve">TBL-02-09-022 (id: JlAKppU)</t>
    </r>
  </si>
  <si>
    <t xml:space="preserve">レトロゾールは排卵誘発の目的では多くの国で適応外使用とされており、日本での承認・保険適用の状況は本調査では未確認である。クロミフェン、メトホルミン、ゴナドトロピン製剤についても、国内の承認・保険適用は未確認である。</t>
  </si>
  <si>
    <t xml:space="preserve">RP-024</t>
  </si>
  <si>
    <t xml:space="preserve">早発卵巣不全</t>
  </si>
  <si>
    <r>
      <rPr>
        <sz val="10"/>
        <rFont val="Noto Sans CJK SC"/>
        <family val="2"/>
      </rPr>
      <t xml:space="preserve">早発卵巣不全（</t>
    </r>
    <r>
      <rPr>
        <sz val="10"/>
        <rFont val="Arial"/>
        <family val="0"/>
        <charset val="1"/>
      </rPr>
      <t xml:space="preserve">POI</t>
    </r>
    <r>
      <rPr>
        <sz val="10"/>
        <rFont val="Noto Sans CJK SC"/>
        <family val="2"/>
      </rPr>
      <t xml:space="preserve">）は、</t>
    </r>
    <r>
      <rPr>
        <sz val="10"/>
        <rFont val="Arial"/>
        <family val="0"/>
        <charset val="1"/>
      </rPr>
      <t xml:space="preserve">40</t>
    </r>
    <r>
      <rPr>
        <sz val="10"/>
        <rFont val="Noto Sans CJK SC"/>
        <family val="2"/>
      </rPr>
      <t xml:space="preserve">歳未満で月経周期の異常と卵巣機能低下の生化学的確認を伴う卵巣機能の喪失であり、有病率は</t>
    </r>
    <r>
      <rPr>
        <sz val="10"/>
        <rFont val="Arial"/>
        <family val="0"/>
        <charset val="1"/>
      </rPr>
      <t xml:space="preserve">3.5%</t>
    </r>
    <r>
      <rPr>
        <sz val="10"/>
        <rFont val="Noto Sans CJK SC"/>
        <family val="2"/>
      </rPr>
      <t xml:space="preserve">とされる。</t>
    </r>
    <r>
      <rPr>
        <sz val="10"/>
        <rFont val="Arial"/>
        <family val="0"/>
        <charset val="1"/>
      </rPr>
      <t xml:space="preserve">2024</t>
    </r>
    <r>
      <rPr>
        <sz val="10"/>
        <rFont val="Noto Sans CJK SC"/>
        <family val="2"/>
      </rPr>
      <t xml:space="preserve">年の国際ガイドラインでは、診断には </t>
    </r>
    <r>
      <rPr>
        <sz val="10"/>
        <rFont val="Arial"/>
        <family val="0"/>
        <charset val="1"/>
      </rPr>
      <t xml:space="preserve">FSH </t>
    </r>
    <r>
      <rPr>
        <sz val="10"/>
        <rFont val="Noto Sans CJK SC"/>
        <family val="2"/>
      </rPr>
      <t xml:space="preserve">が</t>
    </r>
    <r>
      <rPr>
        <sz val="10"/>
        <rFont val="Arial"/>
        <family val="0"/>
        <charset val="1"/>
      </rPr>
      <t xml:space="preserve">25 IU/L</t>
    </r>
    <r>
      <rPr>
        <sz val="10"/>
        <rFont val="Noto Sans CJK SC"/>
        <family val="2"/>
      </rPr>
      <t xml:space="preserve">を超える上昇が</t>
    </r>
    <r>
      <rPr>
        <sz val="10"/>
        <rFont val="Arial"/>
        <family val="0"/>
        <charset val="1"/>
      </rPr>
      <t xml:space="preserve">1</t>
    </r>
    <r>
      <rPr>
        <sz val="10"/>
        <rFont val="Noto Sans CJK SC"/>
        <family val="2"/>
      </rPr>
      <t xml:space="preserve">回確認されれば足りるとされ、診断が不確実な場合には </t>
    </r>
    <r>
      <rPr>
        <sz val="10"/>
        <rFont val="Arial"/>
        <family val="0"/>
        <charset val="1"/>
      </rPr>
      <t xml:space="preserve">FSH </t>
    </r>
    <r>
      <rPr>
        <sz val="10"/>
        <rFont val="Noto Sans CJK SC"/>
        <family val="2"/>
      </rPr>
      <t xml:space="preserve">の再検や </t>
    </r>
    <r>
      <rPr>
        <sz val="10"/>
        <rFont val="Arial"/>
        <family val="0"/>
        <charset val="1"/>
      </rPr>
      <t xml:space="preserve">AMH </t>
    </r>
    <r>
      <rPr>
        <sz val="10"/>
        <rFont val="Noto Sans CJK SC"/>
        <family val="2"/>
      </rPr>
      <t xml:space="preserve">測定が用いられる。エストロゲン欠乏により骨、心血管、認知機能などへの影響が生じ、ホルモン療法がその軽減に用いられる。</t>
    </r>
  </si>
  <si>
    <r>
      <rPr>
        <sz val="10"/>
        <rFont val="Noto Sans CJK SC"/>
        <family val="2"/>
      </rPr>
      <t xml:space="preserve">医学各論 Ⅷ</t>
    </r>
    <r>
      <rPr>
        <sz val="10"/>
        <rFont val="Arial"/>
        <family val="0"/>
        <charset val="1"/>
      </rPr>
      <t xml:space="preserve">-8-A-③</t>
    </r>
    <r>
      <rPr>
        <sz val="10"/>
        <rFont val="Noto Sans CJK SC"/>
        <family val="2"/>
      </rPr>
      <t xml:space="preserve">（卵巣性無月経、</t>
    </r>
    <r>
      <rPr>
        <sz val="10"/>
        <rFont val="Arial"/>
        <family val="0"/>
        <charset val="1"/>
      </rPr>
      <t xml:space="preserve">b</t>
    </r>
    <r>
      <rPr>
        <sz val="10"/>
        <rFont val="Noto Sans CJK SC"/>
        <family val="2"/>
      </rPr>
      <t xml:space="preserve">）</t>
    </r>
  </si>
  <si>
    <r>
      <rPr>
        <sz val="10"/>
        <rFont val="Arial"/>
        <family val="0"/>
        <charset val="1"/>
      </rPr>
      <t xml:space="preserve">PS-02-10-05 (id: JkxnuSA)</t>
    </r>
    <r>
      <rPr>
        <sz val="10"/>
        <rFont val="Noto Sans CJK SC"/>
        <family val="2"/>
      </rPr>
      <t xml:space="preserve">；ホルモン測定 </t>
    </r>
    <r>
      <rPr>
        <sz val="10"/>
        <rFont val="Arial"/>
        <family val="0"/>
        <charset val="1"/>
      </rPr>
      <t xml:space="preserve">TBL-02-09-022 (id: JlAKppU)</t>
    </r>
    <r>
      <rPr>
        <sz val="10"/>
        <rFont val="Noto Sans CJK SC"/>
        <family val="2"/>
      </rPr>
      <t xml:space="preserve">；月経周期の異常 </t>
    </r>
    <r>
      <rPr>
        <sz val="10"/>
        <rFont val="Arial"/>
        <family val="0"/>
        <charset val="1"/>
      </rPr>
      <t xml:space="preserve">TBL-02-09-021 (id: JlAKppQ)</t>
    </r>
  </si>
  <si>
    <t xml:space="preserve">SRC-827</t>
  </si>
  <si>
    <t xml:space="preserve">Panay N, Anderson RA, Bennie A, et al. Evidence-based guideline: premature ovarian insufficiency. Human Reproduction Open. 2024;2024(4):hoae065.</t>
  </si>
  <si>
    <t xml:space="preserve">10.1093/hropen/hoae065</t>
  </si>
  <si>
    <t xml:space="preserve">39660328</t>
  </si>
  <si>
    <t xml:space="preserve">ホルモン療法の具体的な製剤・用量と、それらの国内承認・保険適用は未確認である。原因検索（遺伝学的検査を含む）の詳細はガイドライン本文の一部のみ確認したため、主張には含めていない。</t>
  </si>
  <si>
    <t xml:space="preserve">RP-025</t>
  </si>
  <si>
    <t xml:space="preserve">高プロラクチン血症</t>
  </si>
  <si>
    <t xml:space="preserve">高プロラクチン血症は性腺機能低下を来し、無月経や希発月経、無排卵による不妊、乳汁漏出の原因となる。評価では、薬剤性のものを含む原因の鑑別が重要である。プロラクチン分泌腺腫（プロラクチノーマ）に対しては、ドパミン作動薬がプロラクチン値の低下、腫瘍の縮小、性腺機能の回復を目的とする治療の第一選択であり、有効性の高いカベルゴリンが他のドパミン作動薬より優先される。</t>
  </si>
  <si>
    <r>
      <rPr>
        <sz val="10"/>
        <rFont val="Noto Sans CJK SC"/>
        <family val="2"/>
      </rPr>
      <t xml:space="preserve">医学各論 Ⅷ</t>
    </r>
    <r>
      <rPr>
        <sz val="10"/>
        <rFont val="Arial"/>
        <family val="0"/>
        <charset val="1"/>
      </rPr>
      <t xml:space="preserve">-8-D-⑤</t>
    </r>
    <r>
      <rPr>
        <sz val="10"/>
        <rFont val="Noto Sans CJK SC"/>
        <family val="2"/>
      </rPr>
      <t xml:space="preserve">（高プロラクチン血症、乳汁漏出症、</t>
    </r>
    <r>
      <rPr>
        <sz val="10"/>
        <rFont val="Arial"/>
        <family val="0"/>
        <charset val="1"/>
      </rPr>
      <t xml:space="preserve">b</t>
    </r>
    <r>
      <rPr>
        <sz val="10"/>
        <rFont val="Noto Sans CJK SC"/>
        <family val="2"/>
      </rPr>
      <t xml:space="preserve">）</t>
    </r>
  </si>
  <si>
    <t xml:space="preserve">SRC-828</t>
  </si>
  <si>
    <t xml:space="preserve">Melmed S, Casanueva FF, Hoffman AR, et al. Diagnosis and Treatment of Hyperprolactinemia: An Endocrine Society Clinical Practice Guideline. The Journal of Clinical Endocrinology &amp; Metabolism. 2011;96(2):273-288.</t>
  </si>
  <si>
    <t xml:space="preserve">10.1210/jc.2010-1692</t>
  </si>
  <si>
    <t xml:space="preserve">21296991</t>
  </si>
  <si>
    <r>
      <rPr>
        <sz val="10"/>
        <rFont val="Noto Sans CJK SC"/>
        <family val="2"/>
      </rPr>
      <t xml:space="preserve">カベルゴリンとブロモクリプチンの国内承認・保険適用（適応症の範囲を含む）は本調査では未確認である。用量や正常化率などの数値は確認した範囲を超えるため主張には含めていない。</t>
    </r>
    <r>
      <rPr>
        <sz val="10"/>
        <rFont val="Arial"/>
        <family val="0"/>
        <charset val="1"/>
      </rPr>
      <t xml:space="preserve">2011</t>
    </r>
    <r>
      <rPr>
        <sz val="10"/>
        <rFont val="Noto Sans CJK SC"/>
        <family val="2"/>
      </rPr>
      <t xml:space="preserve">年のガイドラインであり、その後の改訂の有無は未確認である。</t>
    </r>
  </si>
  <si>
    <t xml:space="preserve">RP-026</t>
  </si>
  <si>
    <t xml:space="preserve">黄体機能不全</t>
  </si>
  <si>
    <r>
      <rPr>
        <sz val="10"/>
        <rFont val="Noto Sans CJK SC"/>
        <family val="2"/>
      </rPr>
      <t xml:space="preserve">黄体機能不全（黄体期欠乏）は、黄体期の長さが</t>
    </r>
    <r>
      <rPr>
        <sz val="10"/>
        <rFont val="Arial"/>
        <family val="0"/>
        <charset val="1"/>
      </rPr>
      <t xml:space="preserve">10</t>
    </r>
    <r>
      <rPr>
        <sz val="10"/>
        <rFont val="Noto Sans CJK SC"/>
        <family val="2"/>
      </rPr>
      <t xml:space="preserve">日以下と短い状態を指す臨床診断であり、プロゲステロンの分泌期間や量の不足、子宮内膜のプロゲステロンへの反応性低下が機序として挙げられる。ただし、黄体機能不全が不妊や反復流産の独立した原因であることは証明されておらず、診断に提案されてきた各種測定の妥当性や、治療が転帰を改善するかどうかについても結論は一致していない。健康で月経が正常な妊娠可能な女性にもみられることがある。</t>
    </r>
  </si>
  <si>
    <r>
      <rPr>
        <sz val="10"/>
        <rFont val="Noto Sans CJK SC"/>
        <family val="2"/>
      </rPr>
      <t xml:space="preserve">医学各論 Ⅷ</t>
    </r>
    <r>
      <rPr>
        <sz val="10"/>
        <rFont val="Arial"/>
        <family val="0"/>
        <charset val="1"/>
      </rPr>
      <t xml:space="preserve">-8-D-④</t>
    </r>
    <r>
      <rPr>
        <sz val="10"/>
        <rFont val="Noto Sans CJK SC"/>
        <family val="2"/>
      </rPr>
      <t xml:space="preserve">（黄体機能不全、</t>
    </r>
    <r>
      <rPr>
        <sz val="10"/>
        <rFont val="Arial"/>
        <family val="0"/>
        <charset val="1"/>
      </rPr>
      <t xml:space="preserve">b</t>
    </r>
    <r>
      <rPr>
        <sz val="10"/>
        <rFont val="Noto Sans CJK SC"/>
        <family val="2"/>
      </rPr>
      <t xml:space="preserve">）</t>
    </r>
  </si>
  <si>
    <t xml:space="preserve">SRC-829</t>
  </si>
  <si>
    <t xml:space="preserve">Practice Committee of the American Society for Reproductive Medicine. Diagnosis and treatment of luteal phase deficiency: a committee opinion. Fertility and Sterility. 2021;115(6):1416-1423.</t>
  </si>
  <si>
    <t xml:space="preserve">10.1016/j.fertnstert.2021.02.010</t>
  </si>
  <si>
    <t xml:space="preserve">33827766</t>
  </si>
  <si>
    <t xml:space="preserve">個別の診断法（子宮内膜生検やプロゲステロン値の閾値など）の評価は抄録で確認した範囲を超えるため、主張には含めていない。プロゲステロン製剤を用いる場合の国内承認・保険適用は未確認である。</t>
  </si>
  <si>
    <t xml:space="preserve">RP-027</t>
  </si>
  <si>
    <t xml:space="preserve">卵胞発育障害</t>
  </si>
  <si>
    <r>
      <rPr>
        <sz val="10"/>
        <rFont val="Noto Sans CJK SC"/>
        <family val="2"/>
      </rPr>
      <t xml:space="preserve">卵胞発育障害は排卵障害の一形態であり、</t>
    </r>
    <r>
      <rPr>
        <sz val="10"/>
        <rFont val="Arial"/>
        <family val="0"/>
        <charset val="1"/>
      </rPr>
      <t xml:space="preserve">PCOS </t>
    </r>
    <r>
      <rPr>
        <sz val="10"/>
        <rFont val="Noto Sans CJK SC"/>
        <family val="2"/>
      </rPr>
      <t xml:space="preserve">では卵胞の発育が成熟に至らず無排卵となることが多く、無排卵性不妊の約</t>
    </r>
    <r>
      <rPr>
        <sz val="10"/>
        <rFont val="Arial"/>
        <family val="0"/>
        <charset val="1"/>
      </rPr>
      <t xml:space="preserve">80%</t>
    </r>
    <r>
      <rPr>
        <sz val="10"/>
        <rFont val="Noto Sans CJK SC"/>
        <family val="2"/>
      </rPr>
      <t xml:space="preserve">は </t>
    </r>
    <r>
      <rPr>
        <sz val="10"/>
        <rFont val="Arial"/>
        <family val="0"/>
        <charset val="1"/>
      </rPr>
      <t xml:space="preserve">PCOS </t>
    </r>
    <r>
      <rPr>
        <sz val="10"/>
        <rFont val="Noto Sans CJK SC"/>
        <family val="2"/>
      </rPr>
      <t xml:space="preserve">による。治療は段階的で、肥満がある場合は生活習慣への介入を先行させ、薬物による排卵誘発（クロミフェンやレトロゾール）を行い、第二選択としてゴナドトロピン療法や腹腔鏡下卵巣手術、その他の不妊因子がある場合や治療が不成功の場合には体外受精が検討される。</t>
    </r>
  </si>
  <si>
    <r>
      <rPr>
        <sz val="10"/>
        <rFont val="Noto Sans CJK SC"/>
        <family val="2"/>
      </rPr>
      <t xml:space="preserve">医学各論 Ⅷ</t>
    </r>
    <r>
      <rPr>
        <sz val="10"/>
        <rFont val="Arial"/>
        <family val="0"/>
        <charset val="1"/>
      </rPr>
      <t xml:space="preserve">-8-E-①</t>
    </r>
    <r>
      <rPr>
        <sz val="10"/>
        <rFont val="Noto Sans CJK SC"/>
        <family val="2"/>
      </rPr>
      <t xml:space="preserve">（女性不妊症、</t>
    </r>
    <r>
      <rPr>
        <sz val="10"/>
        <rFont val="Arial"/>
        <family val="0"/>
        <charset val="1"/>
      </rPr>
      <t xml:space="preserve">a</t>
    </r>
    <r>
      <rPr>
        <sz val="10"/>
        <rFont val="Noto Sans CJK SC"/>
        <family val="2"/>
      </rPr>
      <t xml:space="preserve">）</t>
    </r>
  </si>
  <si>
    <r>
      <rPr>
        <sz val="10"/>
        <rFont val="Arial"/>
        <family val="0"/>
        <charset val="1"/>
      </rPr>
      <t xml:space="preserve">PS-02-10-05 (id: JkxnuSA)</t>
    </r>
    <r>
      <rPr>
        <sz val="10"/>
        <rFont val="Noto Sans CJK SC"/>
        <family val="2"/>
      </rPr>
      <t xml:space="preserve">；骨盤内臓器と腫瘍の画像診断 </t>
    </r>
    <r>
      <rPr>
        <sz val="10"/>
        <rFont val="Arial"/>
        <family val="0"/>
        <charset val="1"/>
      </rPr>
      <t xml:space="preserve">TBL-02-09-023 (id: JlAKppY)</t>
    </r>
    <r>
      <rPr>
        <sz val="10"/>
        <rFont val="Noto Sans CJK SC"/>
        <family val="2"/>
      </rPr>
      <t xml:space="preserve">；ホルモン測定 </t>
    </r>
    <r>
      <rPr>
        <sz val="10"/>
        <rFont val="Arial"/>
        <family val="0"/>
        <charset val="1"/>
      </rPr>
      <t xml:space="preserve">TBL-02-09-022 (id: JlAKppU)</t>
    </r>
  </si>
  <si>
    <r>
      <rPr>
        <sz val="10"/>
        <rFont val="Noto Sans CJK SC"/>
        <family val="2"/>
      </rPr>
      <t xml:space="preserve">本出典は </t>
    </r>
    <r>
      <rPr>
        <sz val="10"/>
        <rFont val="Arial"/>
        <family val="0"/>
        <charset val="1"/>
      </rPr>
      <t xml:space="preserve">PCOS </t>
    </r>
    <r>
      <rPr>
        <sz val="10"/>
        <rFont val="Noto Sans CJK SC"/>
        <family val="2"/>
      </rPr>
      <t xml:space="preserve">に伴う卵胞発育障害が中心であり、早発卵巣不全や視床下部性の卵胞発育障害は対象外である。排卵誘発薬やゴナドトロピン製剤の国内承認・保険適用は未確認である。</t>
    </r>
  </si>
  <si>
    <t xml:space="preserve">RP-028</t>
  </si>
  <si>
    <t xml:space="preserve">子宮内膜因子</t>
  </si>
  <si>
    <t xml:space="preserve">子宮内膜を含む子宮因子は女性不妊の評価対象の一つであり、不妊の評価では、子宮の形態や内腔の異常を含め、すべての関連因子を系統的に同定することが求められる。評価は、頻度の高い原因の検出に向け、侵襲の少ない方法から迅速かつ費用対効果の高い進め方で行うことが原則である。</t>
  </si>
  <si>
    <r>
      <rPr>
        <sz val="10"/>
        <rFont val="Arial"/>
        <family val="0"/>
        <charset val="1"/>
      </rPr>
      <t xml:space="preserve">PS-02-10-05 (id: JkxnuSA)</t>
    </r>
    <r>
      <rPr>
        <sz val="10"/>
        <rFont val="Noto Sans CJK SC"/>
        <family val="2"/>
      </rPr>
      <t xml:space="preserve">；骨盤内臓器と腫瘍の画像診断 </t>
    </r>
    <r>
      <rPr>
        <sz val="10"/>
        <rFont val="Arial"/>
        <family val="0"/>
        <charset val="1"/>
      </rPr>
      <t xml:space="preserve">TBL-02-09-023 (id: JlAKppY)</t>
    </r>
  </si>
  <si>
    <t xml:space="preserve">SRC-830</t>
  </si>
  <si>
    <t xml:space="preserve">Practice Committee of the American Society for Reproductive Medicine. Diagnostic evaluation of the infertile female: a committee opinion. Fertility and Sterility. 2015;103(6):e44-e50.</t>
  </si>
  <si>
    <t xml:space="preserve">10.1016/j.fertnstert.2015.03.019</t>
  </si>
  <si>
    <t xml:space="preserve">25936238</t>
  </si>
  <si>
    <t xml:space="preserve">子宮内膜の厚さの基準値や、内膜発育不良に対する個別治療（ホルモン製剤等）の有効性は出典の抄録では確認できず、主張には含めていない。関連する薬剤の国内承認・保険適用は未確認である。</t>
  </si>
  <si>
    <t xml:space="preserve">RP-029</t>
  </si>
  <si>
    <t xml:space="preserve">卵管因子</t>
  </si>
  <si>
    <t xml:space="preserve">卵管通過性の評価には子宮卵管造影が標準的な第一選択の検査である。近位部の卵管閉塞には卵管カニュレーションが有効な選択肢となりうる。卵管留水症がある場合は、体外受精の妊娠率を改善するため、修復不能な卵管に対して腹腔鏡下卵管切除術または近位部卵管閉塞術を行うことが支持されている。卵管の修復手術と体外受精のどちらを選ぶかは、年齢、卵管障害の程度、他の不妊因子の有無などを考慮して決める。</t>
  </si>
  <si>
    <t xml:space="preserve">SRC-831</t>
  </si>
  <si>
    <t xml:space="preserve">Practice Committee of the American Society for Reproductive Medicine. Role of tubal surgery in the era of assisted reproductive technology: a committee opinion. Fertility and Sterility. 2021;115(5):1143-1150.</t>
  </si>
  <si>
    <t xml:space="preserve">10.1016/j.fertnstert.2021.01.051</t>
  </si>
  <si>
    <t xml:space="preserve">33642065</t>
  </si>
  <si>
    <t xml:space="preserve">国内での卵管手術の実施体制や保険適用（卵管鏡下卵管形成術など国内で用いられる術式の位置づけ）は本調査では未確認である。妊娠率の具体的な数値は出典の結論部で確認した範囲を超えるため主張には含めていない。</t>
  </si>
  <si>
    <t xml:space="preserve">RP-030</t>
  </si>
  <si>
    <t xml:space="preserve">子宮頸管因子</t>
  </si>
  <si>
    <t xml:space="preserve">子宮頸管因子は女性不妊の原因の一つであるが、頻度の高い原因ではない。不妊の初期評価では、排卵障害、卵管因子、子宮因子、男性因子など頻度の高い原因を優先し、侵襲の少ない方法から系統的かつ効率的に評価を進める中で、頸管因子も含めて関連因子を漏れなく同定することが求められる。</t>
  </si>
  <si>
    <t xml:space="preserve">性交後試験など頸管因子の個別検査の現在の位置づけは、出典の抄録では確認できず主張には含めていない。頸管因子の頻度の具体的数値も確認できていない。</t>
  </si>
  <si>
    <t xml:space="preserve">RP-031</t>
  </si>
  <si>
    <t xml:space="preserve">体外受精</t>
  </si>
  <si>
    <r>
      <rPr>
        <sz val="10"/>
        <rFont val="Noto Sans CJK SC"/>
        <family val="2"/>
      </rPr>
      <t xml:space="preserve">体外受精の調節卵巣刺激では、刺激への反応（高反応・低反応）の予測に、胞状卵胞数（</t>
    </r>
    <r>
      <rPr>
        <sz val="10"/>
        <rFont val="Arial"/>
        <family val="0"/>
        <charset val="1"/>
      </rPr>
      <t xml:space="preserve">AFC</t>
    </r>
    <r>
      <rPr>
        <sz val="10"/>
        <rFont val="Noto Sans CJK SC"/>
        <family val="2"/>
      </rPr>
      <t xml:space="preserve">）または血清</t>
    </r>
    <r>
      <rPr>
        <sz val="10"/>
        <rFont val="Arial"/>
        <family val="0"/>
        <charset val="1"/>
      </rPr>
      <t xml:space="preserve">AMH</t>
    </r>
    <r>
      <rPr>
        <sz val="10"/>
        <rFont val="Noto Sans CJK SC"/>
        <family val="2"/>
      </rPr>
      <t xml:space="preserve">を用いることが強く推奨される。一般の体外受精・顕微授精を受ける集団では、有効性が同等で安全性が高いことから、</t>
    </r>
    <r>
      <rPr>
        <sz val="10"/>
        <rFont val="Arial"/>
        <family val="0"/>
        <charset val="1"/>
      </rPr>
      <t xml:space="preserve">GnRH</t>
    </r>
    <r>
      <rPr>
        <sz val="10"/>
        <rFont val="Noto Sans CJK SC"/>
        <family val="2"/>
      </rPr>
      <t xml:space="preserve">アンタゴニスト法が </t>
    </r>
    <r>
      <rPr>
        <sz val="10"/>
        <rFont val="Arial"/>
        <family val="0"/>
        <charset val="1"/>
      </rPr>
      <t xml:space="preserve">GnRH</t>
    </r>
    <r>
      <rPr>
        <sz val="10"/>
        <rFont val="Noto Sans CJK SC"/>
        <family val="2"/>
      </rPr>
      <t xml:space="preserve">アゴニスト法より強く推奨され、低反応が予測される場合には両法が同等に推奨される。メトホルミン、成長ホルモン、テストステロン、アスピリンなどの補助療法は、有効性や安全性を高める目的では推奨されていない。</t>
    </r>
  </si>
  <si>
    <t xml:space="preserve">SRC-832</t>
  </si>
  <si>
    <t xml:space="preserve">Ovarian Stimulation TEGGO, Bosch E, Broer S, et al. ESHRE guideline: ovarian stimulation for IVF/ICSI. Human Reproduction Open. 2020;2020(2):hoaa009.</t>
  </si>
  <si>
    <t xml:space="preserve">10.1093/hropen/hoaa009</t>
  </si>
  <si>
    <t xml:space="preserve">32395637</t>
  </si>
  <si>
    <r>
      <rPr>
        <sz val="10"/>
        <rFont val="Noto Sans CJK SC"/>
        <family val="2"/>
      </rPr>
      <t xml:space="preserve">ゴナドトロピン製剤や </t>
    </r>
    <r>
      <rPr>
        <sz val="10"/>
        <rFont val="Arial"/>
        <family val="0"/>
        <charset val="1"/>
      </rPr>
      <t xml:space="preserve">GnRH </t>
    </r>
    <r>
      <rPr>
        <sz val="10"/>
        <rFont val="Noto Sans CJK SC"/>
        <family val="2"/>
      </rPr>
      <t xml:space="preserve">アナログ製剤の国内承認・保険適用、および生殖補助医療の保険適用の範囲（年齢・回数の要件を含む）は本調査では未確認である。</t>
    </r>
    <r>
      <rPr>
        <sz val="10"/>
        <rFont val="Arial"/>
        <family val="0"/>
        <charset val="1"/>
      </rPr>
      <t xml:space="preserve">2025</t>
    </r>
    <r>
      <rPr>
        <sz val="10"/>
        <rFont val="Noto Sans CJK SC"/>
        <family val="2"/>
      </rPr>
      <t xml:space="preserve">年に改訂版ガイドラインが公表されており、本カードは</t>
    </r>
    <r>
      <rPr>
        <sz val="10"/>
        <rFont val="Arial"/>
        <family val="0"/>
        <charset val="1"/>
      </rPr>
      <t xml:space="preserve">2020</t>
    </r>
    <r>
      <rPr>
        <sz val="10"/>
        <rFont val="Noto Sans CJK SC"/>
        <family val="2"/>
      </rPr>
      <t xml:space="preserve">年版に基づく。</t>
    </r>
  </si>
  <si>
    <t xml:space="preserve">RP-032</t>
  </si>
  <si>
    <t xml:space="preserve">卵子凍結</t>
  </si>
  <si>
    <t xml:space="preserve">計画的卵子凍結（将来の妊娠に備えてあらかじめ卵子を凍結保存すること）は、新しく発展途上の手技であるが、将来の不妊を避ける助けになりうるものとして倫理的に許容されうるとされる。ただし、有効性や長期的な影響には不確実性が残るため、検討する女性にはその不確実性について十分に情報提供することが不可欠である。</t>
  </si>
  <si>
    <t xml:space="preserve">SRC-833</t>
  </si>
  <si>
    <t xml:space="preserve">Ethics Committee of the American Society for Reproductive Medicine. Planned oocyte cryopreservation for women seeking to preserve future reproductive potential: an Ethics Committee opinion. Fertility and Sterility. 2018;110(6):1022-1028.</t>
  </si>
  <si>
    <t xml:space="preserve">10.1016/j.fertnstert.2018.08.027</t>
  </si>
  <si>
    <t xml:space="preserve">30396539</t>
  </si>
  <si>
    <t xml:space="preserve">本出典は医学的適応によらない計画的凍結が対象であり、がん治療前などの医学的妊孕性温存の詳細は扱っていない。年齢や凍結卵子数による出生率の具体的数値は抄録で確認できず主張には含めていない。国内での実施体制や費用負担（保険適用の有無を含む）は未確認である。</t>
  </si>
  <si>
    <t xml:space="preserve">RP-033</t>
  </si>
  <si>
    <t xml:space="preserve">ホルモン製剤</t>
  </si>
  <si>
    <t xml:space="preserve">婦人科で用いるホルモン製剤の中心は、エストロゲン製剤とプロゲスチン（黄体ホルモン）製剤である。エストロゲンには天然型と合成型があり、プロゲスチンには構造や受容体への結合特性、代謝物の活性が異なる多様な種類がある。経口、経皮、腟内、子宮内など投与経路によって薬物動態やホルモン作用、代謝が変わるため、治療目的に応じて製剤の種類と投与経路を使い分ける。</t>
  </si>
  <si>
    <t xml:space="preserve">SRC-835</t>
  </si>
  <si>
    <t xml:space="preserve">Kuhl H. Pharmacology of estrogens and progestogens: influence of different routes of administration. Climacteric. 2005;8(Suppl 1):3-63.</t>
  </si>
  <si>
    <t xml:space="preserve">10.1080/13697130500148875</t>
  </si>
  <si>
    <t xml:space="preserve">16112947</t>
  </si>
  <si>
    <r>
      <rPr>
        <sz val="10"/>
        <rFont val="Noto Sans CJK SC"/>
        <family val="2"/>
      </rPr>
      <t xml:space="preserve">個別製剤の国内承認・保険適用と用量は未確認である。</t>
    </r>
    <r>
      <rPr>
        <sz val="10"/>
        <rFont val="Arial"/>
        <family val="0"/>
        <charset val="1"/>
      </rPr>
      <t xml:space="preserve">2005</t>
    </r>
    <r>
      <rPr>
        <sz val="10"/>
        <rFont val="Noto Sans CJK SC"/>
        <family val="2"/>
      </rPr>
      <t xml:space="preserve">年の総説であり、その後に開発・発売された製剤（新しいプロゲスチン等）は含まれていない。</t>
    </r>
  </si>
  <si>
    <t xml:space="preserve">RP-034</t>
  </si>
  <si>
    <t xml:space="preserve">薬物相互作用</t>
  </si>
  <si>
    <r>
      <rPr>
        <sz val="10"/>
        <rFont val="Noto Sans CJK SC"/>
        <family val="2"/>
      </rPr>
      <t xml:space="preserve">ホルモン避妊薬は併用薬との薬物相互作用により効果が減弱することがある。抗レトロウイルス薬との相互作用を対象とした系統的レビュー（</t>
    </r>
    <r>
      <rPr>
        <sz val="10"/>
        <rFont val="Arial"/>
        <family val="0"/>
        <charset val="1"/>
      </rPr>
      <t xml:space="preserve">49</t>
    </r>
    <r>
      <rPr>
        <sz val="10"/>
        <rFont val="Noto Sans CJK SC"/>
        <family val="2"/>
      </rPr>
      <t xml:space="preserve">論文を含む）では、エファビレンツとプロゲスチンインプラント、緊急避妊薬、腟リングの併用を調べた研究の多くで、妊娠率の上昇、排卵を示唆する黄体期プロゲステロン値、プロゲスチン血中濃度の低下が報告された。一方で、多くの抗レトロウイルス薬とホルモン避妊薬は安全かつ有効に併用できると結論されている。</t>
    </r>
  </si>
  <si>
    <t xml:space="preserve">SRC-834</t>
  </si>
  <si>
    <t xml:space="preserve">Todd CS, Lorenzetti L, Mussa A, et al. Drug-drug interactions between antiretrovirals and hormonal contraception: an updated systematic review. Contraception. 2024;138:110490.</t>
  </si>
  <si>
    <t xml:space="preserve">10.1016/j.contraception.2024.110490</t>
  </si>
  <si>
    <t xml:space="preserve">38762199</t>
  </si>
  <si>
    <t xml:space="preserve">本出典の対象は抗レトロウイルス薬との相互作用に限られ、抗てんかん薬やリファンピシン系抗菌薬など他の酵素誘導薬との相互作用は扱っていないため、主張はその範囲に限った。国内のホルモン避妊薬の承認・保険適用の状況は未確認である。</t>
  </si>
  <si>
    <t xml:space="preserve">RP-035</t>
  </si>
  <si>
    <t xml:space="preserve">手術療法</t>
  </si>
  <si>
    <r>
      <rPr>
        <sz val="10"/>
        <rFont val="Noto Sans CJK SC"/>
        <family val="2"/>
      </rPr>
      <t xml:space="preserve">過多月経に対する手術療法の一つに、子宮を温存する子宮内膜アブレーション（内膜の切除・破壊）がある。</t>
    </r>
    <r>
      <rPr>
        <sz val="10"/>
        <rFont val="Arial"/>
        <family val="0"/>
        <charset val="1"/>
      </rPr>
      <t xml:space="preserve">28</t>
    </r>
    <r>
      <rPr>
        <sz val="10"/>
        <rFont val="Noto Sans CJK SC"/>
        <family val="2"/>
      </rPr>
      <t xml:space="preserve">件のランダム化比較試験（</t>
    </r>
    <r>
      <rPr>
        <sz val="10"/>
        <rFont val="Arial"/>
        <family val="0"/>
        <charset val="1"/>
      </rPr>
      <t xml:space="preserve">4287</t>
    </r>
    <r>
      <rPr>
        <sz val="10"/>
        <rFont val="Noto Sans CJK SC"/>
        <family val="2"/>
      </rPr>
      <t xml:space="preserve">人）をまとめたレビューでは、第</t>
    </r>
    <r>
      <rPr>
        <sz val="10"/>
        <rFont val="Arial"/>
        <family val="0"/>
        <charset val="1"/>
      </rPr>
      <t xml:space="preserve">2</t>
    </r>
    <r>
      <rPr>
        <sz val="10"/>
        <rFont val="Noto Sans CJK SC"/>
        <family val="2"/>
      </rPr>
      <t xml:space="preserve">世代の手技は第</t>
    </r>
    <r>
      <rPr>
        <sz val="10"/>
        <rFont val="Arial"/>
        <family val="0"/>
        <charset val="1"/>
      </rPr>
      <t xml:space="preserve">1</t>
    </r>
    <r>
      <rPr>
        <sz val="10"/>
        <rFont val="Noto Sans CJK SC"/>
        <family val="2"/>
      </rPr>
      <t xml:space="preserve">世代（子宮鏡下）の手技と比べて無月経率や出血の改善が同等であり、手術時間が短く、局所麻酔で行われることが多かった。子宮摘出は確実な治療であるが費用が高くリスクも伴うため、薬物療法で十分な改善が得られない場合の選択肢としてアブレーションが位置づけられる。</t>
    </r>
  </si>
  <si>
    <r>
      <rPr>
        <sz val="10"/>
        <rFont val="Arial"/>
        <family val="0"/>
        <charset val="1"/>
      </rPr>
      <t xml:space="preserve">PS-02-10-05 (id: JkxnuSA)</t>
    </r>
    <r>
      <rPr>
        <sz val="10"/>
        <rFont val="Noto Sans CJK SC"/>
        <family val="2"/>
      </rPr>
      <t xml:space="preserve">；月経周期の異常 </t>
    </r>
    <r>
      <rPr>
        <sz val="10"/>
        <rFont val="Arial"/>
        <family val="0"/>
        <charset val="1"/>
      </rPr>
      <t xml:space="preserve">TBL-02-09-021 (id: JlAKppQ)</t>
    </r>
  </si>
  <si>
    <t xml:space="preserve">SRC-836</t>
  </si>
  <si>
    <t xml:space="preserve">Bofill Rodriguez M, Lethaby A, Grigore M, et al. Endometrial resection and ablation techniques for heavy menstrual bleeding. Cochrane Database of Systematic Reviews. 2019;(1):CD001501.</t>
  </si>
  <si>
    <t xml:space="preserve">10.1002/14651858.CD001501.pub5</t>
  </si>
  <si>
    <t xml:space="preserve">30667064</t>
  </si>
  <si>
    <r>
      <rPr>
        <sz val="10"/>
        <rFont val="Noto Sans CJK SC"/>
        <family val="2"/>
      </rPr>
      <t xml:space="preserve">レビューの対象は、腔外の</t>
    </r>
    <r>
      <rPr>
        <sz val="10"/>
        <rFont val="Arial"/>
        <family val="0"/>
        <charset val="1"/>
      </rPr>
      <t xml:space="preserve">3cm</t>
    </r>
    <r>
      <rPr>
        <sz val="10"/>
        <rFont val="Noto Sans CJK SC"/>
        <family val="2"/>
      </rPr>
      <t xml:space="preserve">未満の筋腫を除き既知の子宮病変のない過多月経であり、器質的疾患がある場合は適応が異なる。国内での子宮内膜アブレーションの実施状況や保険適用は未確認である。</t>
    </r>
  </si>
  <si>
    <t xml:space="preserve">RP-036</t>
  </si>
  <si>
    <t xml:space="preserve">性分化疾患</t>
  </si>
  <si>
    <r>
      <rPr>
        <sz val="10"/>
        <rFont val="Noto Sans CJK SC"/>
        <family val="2"/>
      </rPr>
      <t xml:space="preserve">性分化は、染色体、性腺、内・外性器の性が段階的に決まっていく過程であり、その過程のいずれかに非典型的な点がある状態は性分化疾患（</t>
    </r>
    <r>
      <rPr>
        <sz val="10"/>
        <rFont val="Arial"/>
        <family val="0"/>
        <charset val="1"/>
      </rPr>
      <t xml:space="preserve">DSD</t>
    </r>
    <r>
      <rPr>
        <sz val="10"/>
        <rFont val="Noto Sans CJK SC"/>
        <family val="2"/>
      </rPr>
      <t xml:space="preserve">）と総称される。現在の分類では核型を接頭辞として用い、</t>
    </r>
    <r>
      <rPr>
        <sz val="10"/>
        <rFont val="Arial"/>
        <family val="0"/>
        <charset val="1"/>
      </rPr>
      <t xml:space="preserve">46,XY DSD</t>
    </r>
    <r>
      <rPr>
        <sz val="10"/>
        <rFont val="Noto Sans CJK SC"/>
        <family val="2"/>
      </rPr>
      <t xml:space="preserve">、</t>
    </r>
    <r>
      <rPr>
        <sz val="10"/>
        <rFont val="Arial"/>
        <family val="0"/>
        <charset val="1"/>
      </rPr>
      <t xml:space="preserve">46,XX DSD</t>
    </r>
    <r>
      <rPr>
        <sz val="10"/>
        <rFont val="Noto Sans CJK SC"/>
        <family val="2"/>
      </rPr>
      <t xml:space="preserve">、性染色体 </t>
    </r>
    <r>
      <rPr>
        <sz val="10"/>
        <rFont val="Arial"/>
        <family val="0"/>
        <charset val="1"/>
      </rPr>
      <t xml:space="preserve">DSD </t>
    </r>
    <r>
      <rPr>
        <sz val="10"/>
        <rFont val="Noto Sans CJK SC"/>
        <family val="2"/>
      </rPr>
      <t xml:space="preserve">などと分類し、従来の「男性仮性半陰陽」「女性仮性半陰陽」などの用語は用いられなくなった。出生時に外性器が染色体や性腺と比べて非典型的な場合は、この枠組みで原因を評価する。</t>
    </r>
  </si>
  <si>
    <r>
      <rPr>
        <sz val="10"/>
        <rFont val="Noto Sans CJK SC"/>
        <family val="2"/>
      </rPr>
      <t xml:space="preserve">医学各論 Ⅷ</t>
    </r>
    <r>
      <rPr>
        <sz val="10"/>
        <rFont val="Arial"/>
        <family val="0"/>
        <charset val="1"/>
      </rPr>
      <t xml:space="preserve">-8-A-④</t>
    </r>
    <r>
      <rPr>
        <sz val="10"/>
        <rFont val="Noto Sans CJK SC"/>
        <family val="2"/>
      </rPr>
      <t xml:space="preserve">（子宮性無月経、</t>
    </r>
    <r>
      <rPr>
        <sz val="10"/>
        <rFont val="Arial"/>
        <family val="0"/>
        <charset val="1"/>
      </rPr>
      <t xml:space="preserve">b</t>
    </r>
    <r>
      <rPr>
        <sz val="10"/>
        <rFont val="Noto Sans CJK SC"/>
        <family val="2"/>
      </rPr>
      <t xml:space="preserve">）</t>
    </r>
  </si>
  <si>
    <t xml:space="preserve">SRC-837</t>
  </si>
  <si>
    <t xml:space="preserve">Hughes IA. Disorders of sex development: a new definition and classification. Best Practice &amp; Research Clinical Endocrinology &amp; Metabolism. 2008;22(1):119-134.</t>
  </si>
  <si>
    <t xml:space="preserve">10.1016/j.beem.2007.11.001</t>
  </si>
  <si>
    <t xml:space="preserve">18279784</t>
  </si>
  <si>
    <r>
      <rPr>
        <sz val="10"/>
        <rFont val="Noto Sans CJK SC"/>
        <family val="2"/>
      </rPr>
      <t xml:space="preserve">個別の原因疾患（アンドロゲン不応症や先天性副腎過形成など）の頻度や診断手順の詳細は、抄録で確認した範囲を超えるため主張には含めていない。</t>
    </r>
    <r>
      <rPr>
        <sz val="10"/>
        <rFont val="Arial"/>
        <family val="0"/>
        <charset val="1"/>
      </rPr>
      <t xml:space="preserve">2008</t>
    </r>
    <r>
      <rPr>
        <sz val="10"/>
        <rFont val="Noto Sans CJK SC"/>
        <family val="2"/>
      </rPr>
      <t xml:space="preserve">年の総説であり、その後の遺伝子診断の進歩は反映されていない。</t>
    </r>
  </si>
  <si>
    <t xml:space="preserve">RP-037</t>
  </si>
  <si>
    <t xml:space="preserve">排卵誘発</t>
  </si>
  <si>
    <r>
      <rPr>
        <sz val="10"/>
        <rFont val="Arial"/>
        <family val="0"/>
        <charset val="1"/>
      </rPr>
      <t xml:space="preserve">PCOS </t>
    </r>
    <r>
      <rPr>
        <sz val="10"/>
        <rFont val="Noto Sans CJK SC"/>
        <family val="2"/>
      </rPr>
      <t xml:space="preserve">による無排卵性不妊に対する排卵誘発について、</t>
    </r>
    <r>
      <rPr>
        <sz val="10"/>
        <rFont val="Arial"/>
        <family val="0"/>
        <charset val="1"/>
      </rPr>
      <t xml:space="preserve">750</t>
    </r>
    <r>
      <rPr>
        <sz val="10"/>
        <rFont val="Noto Sans CJK SC"/>
        <family val="2"/>
      </rPr>
      <t xml:space="preserve">人を対象とした多施設二重盲検ランダム化比較試験では、レトロゾール群がクロミフェン群より累積出生率（</t>
    </r>
    <r>
      <rPr>
        <sz val="10"/>
        <rFont val="Arial"/>
        <family val="0"/>
        <charset val="1"/>
      </rPr>
      <t xml:space="preserve">27.5%</t>
    </r>
    <r>
      <rPr>
        <sz val="10"/>
        <rFont val="Noto Sans CJK SC"/>
        <family val="2"/>
      </rPr>
      <t xml:space="preserve">対</t>
    </r>
    <r>
      <rPr>
        <sz val="10"/>
        <rFont val="Arial"/>
        <family val="0"/>
        <charset val="1"/>
      </rPr>
      <t xml:space="preserve">19.1%</t>
    </r>
    <r>
      <rPr>
        <sz val="10"/>
        <rFont val="Noto Sans CJK SC"/>
        <family val="2"/>
      </rPr>
      <t xml:space="preserve">）と累積排卵率（</t>
    </r>
    <r>
      <rPr>
        <sz val="10"/>
        <rFont val="Arial"/>
        <family val="0"/>
        <charset val="1"/>
      </rPr>
      <t xml:space="preserve">61.7%</t>
    </r>
    <r>
      <rPr>
        <sz val="10"/>
        <rFont val="Noto Sans CJK SC"/>
        <family val="2"/>
      </rPr>
      <t xml:space="preserve">対</t>
    </r>
    <r>
      <rPr>
        <sz val="10"/>
        <rFont val="Arial"/>
        <family val="0"/>
        <charset val="1"/>
      </rPr>
      <t xml:space="preserve">48.3%</t>
    </r>
    <r>
      <rPr>
        <sz val="10"/>
        <rFont val="Noto Sans CJK SC"/>
        <family val="2"/>
      </rPr>
      <t xml:space="preserve">）が高かった。先天異常の頻度には有意な差はみられなかった。</t>
    </r>
  </si>
  <si>
    <t xml:space="preserve">SRC-839</t>
  </si>
  <si>
    <t xml:space="preserve">Legro RS, Brzyski RG, Diamond MP, et al. Letrozole versus clomiphene for infertility in the polycystic ovary syndrome. New England Journal of Medicine. 2014;371(2):119-129.</t>
  </si>
  <si>
    <t xml:space="preserve">10.1056/NEJMoa1313517</t>
  </si>
  <si>
    <t xml:space="preserve">25006718</t>
  </si>
  <si>
    <r>
      <rPr>
        <sz val="10"/>
        <rFont val="Noto Sans CJK SC"/>
        <family val="2"/>
      </rPr>
      <t xml:space="preserve">レトロゾールの排卵誘発目的での国内承認・保険適用は未確認であり、国内では適応外使用となる可能性がある（取り込み側で添付文書・</t>
    </r>
    <r>
      <rPr>
        <sz val="10"/>
        <rFont val="Arial"/>
        <family val="0"/>
        <charset val="1"/>
      </rPr>
      <t xml:space="preserve">PMDA </t>
    </r>
    <r>
      <rPr>
        <sz val="10"/>
        <rFont val="Noto Sans CJK SC"/>
        <family val="2"/>
      </rPr>
      <t xml:space="preserve">の確認が必要）。クロミフェンの国内承認状況も未確認である。対象は </t>
    </r>
    <r>
      <rPr>
        <sz val="10"/>
        <rFont val="Arial"/>
        <family val="0"/>
        <charset val="1"/>
      </rPr>
      <t xml:space="preserve">PCOS </t>
    </r>
    <r>
      <rPr>
        <sz val="10"/>
        <rFont val="Noto Sans CJK SC"/>
        <family val="2"/>
      </rPr>
      <t xml:space="preserve">に限られ、他の原因による排卵障害へそのまま一般化はできない。</t>
    </r>
  </si>
  <si>
    <t xml:space="preserve">RP-038</t>
  </si>
  <si>
    <t xml:space="preserve">女性不妊総論</t>
  </si>
  <si>
    <t xml:space="preserve">女性不妊の原因は、排卵障害、卵管障害、子宮や子宮内膜の異常、子宮内膜症など多岐にわたり、男性因子や、検査で原因が特定できない原因不明不妊も存在する。不妊の診断的評価は、関連するすべての因子を同定するために、頻度の高い原因から侵襲の少ない方法で、系統的かつ効率的に行うことが原則である。</t>
  </si>
  <si>
    <t xml:space="preserve">各原因が占める割合の具体的数値は、出典の抄録では確認できず（地域や対象集団によっても異なるため）、主張には数値を含めていない。</t>
  </si>
  <si>
    <t xml:space="preserve">RP-039</t>
  </si>
  <si>
    <t xml:space="preserve">不妊症の評価</t>
  </si>
  <si>
    <r>
      <rPr>
        <sz val="10"/>
        <rFont val="Noto Sans CJK SC"/>
        <family val="2"/>
      </rPr>
      <t xml:space="preserve">不妊の評価は、避妊をしない定期的な性交を</t>
    </r>
    <r>
      <rPr>
        <sz val="10"/>
        <rFont val="Arial"/>
        <family val="0"/>
        <charset val="1"/>
      </rPr>
      <t xml:space="preserve">12</t>
    </r>
    <r>
      <rPr>
        <sz val="10"/>
        <rFont val="Noto Sans CJK SC"/>
        <family val="2"/>
      </rPr>
      <t xml:space="preserve">か月続けても妊娠が成立しない場合に開始し、女性が</t>
    </r>
    <r>
      <rPr>
        <sz val="10"/>
        <rFont val="Arial"/>
        <family val="0"/>
        <charset val="1"/>
      </rPr>
      <t xml:space="preserve">35</t>
    </r>
    <r>
      <rPr>
        <sz val="10"/>
        <rFont val="Noto Sans CJK SC"/>
        <family val="2"/>
      </rPr>
      <t xml:space="preserve">歳以上の場合は</t>
    </r>
    <r>
      <rPr>
        <sz val="10"/>
        <rFont val="Arial"/>
        <family val="0"/>
        <charset val="1"/>
      </rPr>
      <t xml:space="preserve">6</t>
    </r>
    <r>
      <rPr>
        <sz val="10"/>
        <rFont val="Noto Sans CJK SC"/>
        <family val="2"/>
      </rPr>
      <t xml:space="preserve">か月を目安に開始する。不妊の原因となる病態が既往などから明らかな場合は、期間を待たずに評価を始める。評価は病歴聴取と身体所見から始め、排卵機能、卵管通過性、子宮の形態など、頻度の高い原因を侵襲の少ない方法から系統的に調べる。</t>
    </r>
  </si>
  <si>
    <t xml:space="preserve">評価開始時期の基準は米国の学会意見に基づくもので、日本の診療での運用や、不妊治療の保険適用の要件（年齢・回数など）は本調査では未確認である。</t>
  </si>
  <si>
    <t xml:space="preserve">RP-040</t>
  </si>
  <si>
    <t xml:space="preserve">甲状腺機能異常</t>
  </si>
  <si>
    <t xml:space="preserve">甲状腺機能異常は月経異常の原因となる。甲状腺中毒症（機能亢進）では主に過少月経と頻発月経（多月経）が、甲状腺機能低下症では主に希発月経がみられる。甲状腺機能異常は妊孕性の低下とも関連しており、月経異常や不妊の評価では甲状腺機能の確認が対象となる。</t>
  </si>
  <si>
    <t xml:space="preserve">SRC-840</t>
  </si>
  <si>
    <t xml:space="preserve">Krassas GE, Poppe K, Glinoer D. Thyroid function and human reproductive health. Endocrine Reviews. 2010;31(5):702-755.</t>
  </si>
  <si>
    <t xml:space="preserve">10.1210/er.2009-0041</t>
  </si>
  <si>
    <t xml:space="preserve">20573783</t>
  </si>
  <si>
    <r>
      <rPr>
        <sz val="10"/>
        <rFont val="Noto Sans CJK SC"/>
        <family val="2"/>
      </rPr>
      <t xml:space="preserve">甲状腺ホルモン製剤や抗甲状腺薬の国内承認・保険適用は未確認である。</t>
    </r>
    <r>
      <rPr>
        <sz val="10"/>
        <rFont val="Arial"/>
        <family val="0"/>
        <charset val="1"/>
      </rPr>
      <t xml:space="preserve">TSH </t>
    </r>
    <r>
      <rPr>
        <sz val="10"/>
        <rFont val="Noto Sans CJK SC"/>
        <family val="2"/>
      </rPr>
      <t xml:space="preserve">などの基準値や、自己免疫性甲状腺疾患と不妊治療成績の関係の数値は、確認した範囲を超えるため主張には含めていない。</t>
    </r>
  </si>
  <si>
    <t xml:space="preserve">RP-041</t>
  </si>
  <si>
    <t xml:space="preserve">避妊法の総論</t>
  </si>
  <si>
    <t xml:space="preserve">避妊法の有効性は、正しく継続して使う完全使用と、実際の一般的な使い方である典型使用とで分けて評価され、両者の妊娠率の差は、その方法が使用者の不正確な使用にどれだけ影響されるかを示す。使用者自身の継続的な努力を必要としない方法ほど、典型使用でも妊娠率は低く保たれる。</t>
  </si>
  <si>
    <r>
      <rPr>
        <sz val="10"/>
        <rFont val="Noto Sans CJK SC"/>
        <family val="2"/>
      </rPr>
      <t xml:space="preserve">医学各論 Ⅷ</t>
    </r>
    <r>
      <rPr>
        <sz val="10"/>
        <rFont val="Arial"/>
        <family val="0"/>
        <charset val="1"/>
      </rPr>
      <t xml:space="preserve">-8-F</t>
    </r>
    <r>
      <rPr>
        <sz val="10"/>
        <rFont val="Noto Sans CJK SC"/>
        <family val="2"/>
      </rPr>
      <t xml:space="preserve">（避妊、</t>
    </r>
    <r>
      <rPr>
        <sz val="10"/>
        <rFont val="Arial"/>
        <family val="0"/>
        <charset val="1"/>
      </rPr>
      <t xml:space="preserve">a</t>
    </r>
    <r>
      <rPr>
        <sz val="10"/>
        <rFont val="Noto Sans CJK SC"/>
        <family val="2"/>
      </rPr>
      <t xml:space="preserve">）</t>
    </r>
  </si>
  <si>
    <t xml:space="preserve">SRC-841</t>
  </si>
  <si>
    <t xml:space="preserve">Trussell J. Contraceptive failure in the United States. Contraception. 2011;83(5):397-404.</t>
  </si>
  <si>
    <t xml:space="preserve">10.1016/j.contraception.2011.01.021</t>
  </si>
  <si>
    <t xml:space="preserve">21477680</t>
  </si>
  <si>
    <t xml:space="preserve">方法ごとの個別の妊娠率の数値は抄録に含まれず、本文の表を確認していないため主張文には入れていない。推計は米国のデータに基づき、日本の使用実態とは異なる可能性がある。</t>
  </si>
  <si>
    <t xml:space="preserve">RP-042</t>
  </si>
  <si>
    <t xml:space="preserve">経口避妊薬</t>
  </si>
  <si>
    <t xml:space="preserve">低用量経口避妊薬（混合型経口避妊薬）は理想的に使用すれば妊娠防止効果は高いが、飲み忘れなどにより実際の使用での有効性は低くなり、継続率の低さが課題である。リスクとして静脈血栓塞栓症の増加が最もよく知られ、動脈血栓症のリスク上昇も報告される。一方で、卵巣癌・子宮内膜癌・大腸癌のリスク低下、過多月経や月経困難症、多毛や痤瘡への効果といった避妊以外の利益もある。処方時には利益とリスクのバランスを個別に説明することが重要である。</t>
  </si>
  <si>
    <t xml:space="preserve">SRC-842</t>
  </si>
  <si>
    <t xml:space="preserve">Brynhildsen J. Combined hormonal contraceptives: prescribing patterns, compliance, and benefits versus risks. Therapeutic Advances in Drug Safety. 2014;5(5):201-213.</t>
  </si>
  <si>
    <t xml:space="preserve">10.1177/2042098614548857</t>
  </si>
  <si>
    <t xml:space="preserve">25360241</t>
  </si>
  <si>
    <r>
      <rPr>
        <sz val="10"/>
        <rFont val="Noto Sans CJK SC"/>
        <family val="2"/>
      </rPr>
      <t xml:space="preserve">静脈血栓塞栓症などの個別のリスクの大きさは抄録に数値がなく、主張文には入れていない。日本における低用量ピルの避妊目的での承認状況や、月経困難症に対する </t>
    </r>
    <r>
      <rPr>
        <sz val="10"/>
        <rFont val="Arial"/>
        <family val="0"/>
        <charset val="1"/>
      </rPr>
      <t xml:space="preserve">LEP </t>
    </r>
    <r>
      <rPr>
        <sz val="10"/>
        <rFont val="Noto Sans CJK SC"/>
        <family val="2"/>
      </rPr>
      <t xml:space="preserve">製剤の保険適用の詳細は、本出典では確認しておらず未確認である。</t>
    </r>
  </si>
  <si>
    <t xml:space="preserve">RP-043</t>
  </si>
  <si>
    <t xml:space="preserve">子宮内避妊具・長時間作用型避妊法</t>
  </si>
  <si>
    <r>
      <rPr>
        <sz val="10"/>
        <rFont val="Noto Sans CJK SC"/>
        <family val="2"/>
      </rPr>
      <t xml:space="preserve">子宮内避妊具（</t>
    </r>
    <r>
      <rPr>
        <sz val="10"/>
        <rFont val="Arial"/>
        <family val="0"/>
        <charset val="1"/>
      </rPr>
      <t xml:space="preserve">IUD</t>
    </r>
    <r>
      <rPr>
        <sz val="10"/>
        <rFont val="Noto Sans CJK SC"/>
        <family val="2"/>
      </rPr>
      <t xml:space="preserve">）と皮下インプラントからなる長時間作用型の可逆的避妊法（</t>
    </r>
    <r>
      <rPr>
        <sz val="10"/>
        <rFont val="Arial"/>
        <family val="0"/>
        <charset val="1"/>
      </rPr>
      <t xml:space="preserve">LARC</t>
    </r>
    <r>
      <rPr>
        <sz val="10"/>
        <rFont val="Noto Sans CJK SC"/>
        <family val="2"/>
      </rPr>
      <t xml:space="preserve">）は、最も有効な可逆的避妊法である。装着後は使用者の継続的な努力を必要としないことが大きな利点で、除去すれば妊孕性は速やかに回復する。</t>
    </r>
  </si>
  <si>
    <t xml:space="preserve">SRC-843</t>
  </si>
  <si>
    <t xml:space="preserve">American College of Obstetricians and Gynecologists. Practice Bulletin No. 186: Long-Acting Reversible Contraception: Implants and Intrauterine Devices. Obstetrics &amp; Gynecology. 2017;130(5):e251-e269.</t>
  </si>
  <si>
    <t xml:space="preserve">10.1097/AOG.0000000000002400</t>
  </si>
  <si>
    <t xml:space="preserve">29064972</t>
  </si>
  <si>
    <r>
      <rPr>
        <sz val="10"/>
        <rFont val="Noto Sans CJK SC"/>
        <family val="2"/>
      </rPr>
      <t xml:space="preserve">本出典は米国の指針であり、日本で使用できる製剤の範囲（皮下インプラントの国内での扱いを含む）は確認しておらず、国内の承認状況は未確認である。銅付加 </t>
    </r>
    <r>
      <rPr>
        <sz val="10"/>
        <rFont val="Arial"/>
        <family val="0"/>
        <charset val="1"/>
      </rPr>
      <t xml:space="preserve">IUD </t>
    </r>
    <r>
      <rPr>
        <sz val="10"/>
        <rFont val="Noto Sans CJK SC"/>
        <family val="2"/>
      </rPr>
      <t xml:space="preserve">とレボノルゲストレル放出子宮内システムの個別の妊娠率の数値は抄録になく、主張文には入れていない。</t>
    </r>
  </si>
  <si>
    <t xml:space="preserve">RP-044</t>
  </si>
  <si>
    <t xml:space="preserve">緊急避妊</t>
  </si>
  <si>
    <t xml:space="preserve">緊急避妊は、避妊しなかった性交や避妊の失敗（コンドームの破損、経口避妊薬の飲み忘れなど）の後に妊娠を防ぐために用いる方法である。方法には、エストロゲン・プロゲスチン併用、黄体ホルモン単独、選択的プロゲステロン受容体修飾薬の経口投与と、銅付加子宮内避妊具の挿入がある。</t>
  </si>
  <si>
    <t xml:space="preserve">SRC-844</t>
  </si>
  <si>
    <t xml:space="preserve">American College of Obstetricians and Gynecologists. Practice Bulletin No. 152: Emergency Contraception. Obstetrics &amp; Gynecology. 2015;126(3):e1-e11.</t>
  </si>
  <si>
    <t xml:space="preserve">10.1097/AOG.0000000000001047</t>
  </si>
  <si>
    <t xml:space="preserve">26287787</t>
  </si>
  <si>
    <t xml:space="preserve">各方法の有効性の数値や使用可能時間の詳細は抄録になく、主張文には入れていない。日本におけるレボノルゲストレル緊急避妊薬の承認・入手方法（処方箋の要否など）の現行制度は本出典では確認しておらず未確認である。</t>
  </si>
  <si>
    <t xml:space="preserve">RP-045</t>
  </si>
  <si>
    <t xml:space="preserve">バリア法・自然法・外科的避妊</t>
  </si>
  <si>
    <t xml:space="preserve">コンドームなどのバリア法や基礎体温などを用いる自然法は、使用のたびの正確な実践が必要で、完全使用と典型使用の妊娠率の差が大きい方法群である。卵管結紮や精管切除などの外科的避妊は、使用者依存性がなく効果が持続する一方で、原則として永久避妊として扱われる。</t>
  </si>
  <si>
    <t xml:space="preserve">方法ごとの個別の妊娠率の数値は抄録に含まれず本文の表を確認していないため、主張文には定性的な表現にとどめた。外科的避妊の再疎通の可否や日本での実施状況は本出典では確認していない。</t>
  </si>
  <si>
    <t xml:space="preserve">RP-046</t>
  </si>
  <si>
    <t xml:space="preserve">閉経の定義</t>
  </si>
  <si>
    <r>
      <rPr>
        <sz val="10"/>
        <rFont val="Noto Sans CJK SC"/>
        <family val="2"/>
      </rPr>
      <t xml:space="preserve">閉経は、最終月経の後に</t>
    </r>
    <r>
      <rPr>
        <sz val="10"/>
        <rFont val="Arial"/>
        <family val="0"/>
        <charset val="1"/>
      </rPr>
      <t xml:space="preserve">12</t>
    </r>
    <r>
      <rPr>
        <sz val="10"/>
        <rFont val="Noto Sans CJK SC"/>
        <family val="2"/>
      </rPr>
      <t xml:space="preserve">か月間月経がないことをもって、遡って判定される。生殖加齢の段階分類（</t>
    </r>
    <r>
      <rPr>
        <sz val="10"/>
        <rFont val="Arial"/>
        <family val="0"/>
        <charset val="1"/>
      </rPr>
      <t xml:space="preserve">STRAW+10</t>
    </r>
    <r>
      <rPr>
        <sz val="10"/>
        <rFont val="Noto Sans CJK SC"/>
        <family val="2"/>
      </rPr>
      <t xml:space="preserve">）では、この</t>
    </r>
    <r>
      <rPr>
        <sz val="10"/>
        <rFont val="Arial"/>
        <family val="0"/>
        <charset val="1"/>
      </rPr>
      <t xml:space="preserve">12</t>
    </r>
    <r>
      <rPr>
        <sz val="10"/>
        <rFont val="Noto Sans CJK SC"/>
        <family val="2"/>
      </rPr>
      <t xml:space="preserve">か月の経過をもって閉経期（パリメノポーズ）の終了とされる。診断は原則として臨床的に行い、段階の判定には月経のパターンと内分泌の変化が用いられる。</t>
    </r>
  </si>
  <si>
    <t xml:space="preserve">SRC-845</t>
  </si>
  <si>
    <t xml:space="preserve">Harlow SD, Gass M, Hall JE, et al. Executive summary of the Stages of Reproductive Aging Workshop + 10: addressing the unfinished agenda of staging reproductive aging. Menopause. 2012;19(4):387-395.</t>
  </si>
  <si>
    <t xml:space="preserve">10.1097/gme.0b013e31824d8f40</t>
  </si>
  <si>
    <t xml:space="preserve">22343510</t>
  </si>
  <si>
    <r>
      <rPr>
        <sz val="10"/>
        <rFont val="Noto Sans CJK SC"/>
        <family val="2"/>
      </rPr>
      <t xml:space="preserve">日本産科婦人科学会による閉経の定義の文言そのものは本出典では確認しておらず、</t>
    </r>
    <r>
      <rPr>
        <sz val="10"/>
        <rFont val="Arial"/>
        <family val="0"/>
        <charset val="1"/>
      </rPr>
      <t xml:space="preserve">STRAW+10 </t>
    </r>
    <r>
      <rPr>
        <sz val="10"/>
        <rFont val="Noto Sans CJK SC"/>
        <family val="2"/>
      </rPr>
      <t xml:space="preserve">の枠組みに基づく記述である。若年での無月経など、ホルモン測定を要する場面の詳細は扱っていない。</t>
    </r>
  </si>
  <si>
    <t xml:space="preserve">RP-047</t>
  </si>
  <si>
    <t xml:space="preserve">更年期の生理</t>
  </si>
  <si>
    <r>
      <rPr>
        <sz val="10"/>
        <rFont val="Noto Sans CJK SC"/>
        <family val="2"/>
      </rPr>
      <t xml:space="preserve">更年期への移行期には、視床下部・下垂体・卵巣系の変化により月経周期が変動し、</t>
    </r>
    <r>
      <rPr>
        <sz val="10"/>
        <rFont val="Arial"/>
        <family val="0"/>
        <charset val="1"/>
      </rPr>
      <t xml:space="preserve">FSH </t>
    </r>
    <r>
      <rPr>
        <sz val="10"/>
        <rFont val="Noto Sans CJK SC"/>
        <family val="2"/>
      </rPr>
      <t xml:space="preserve">は上昇する。後期移行期は</t>
    </r>
    <r>
      <rPr>
        <sz val="10"/>
        <rFont val="Arial"/>
        <family val="0"/>
        <charset val="1"/>
      </rPr>
      <t xml:space="preserve">60</t>
    </r>
    <r>
      <rPr>
        <sz val="10"/>
        <rFont val="Noto Sans CJK SC"/>
        <family val="2"/>
      </rPr>
      <t xml:space="preserve">日以上の無月経が出現することで特徴づけられる。卵巣の指標としては抗ミュラー管ホルモン（</t>
    </r>
    <r>
      <rPr>
        <sz val="10"/>
        <rFont val="Arial"/>
        <family val="0"/>
        <charset val="1"/>
      </rPr>
      <t xml:space="preserve">AMH</t>
    </r>
    <r>
      <rPr>
        <sz val="10"/>
        <rFont val="Noto Sans CJK SC"/>
        <family val="2"/>
      </rPr>
      <t xml:space="preserve">）やインヒビン </t>
    </r>
    <r>
      <rPr>
        <sz val="10"/>
        <rFont val="Arial"/>
        <family val="0"/>
        <charset val="1"/>
      </rPr>
      <t xml:space="preserve">B </t>
    </r>
    <r>
      <rPr>
        <sz val="10"/>
        <rFont val="Noto Sans CJK SC"/>
        <family val="2"/>
      </rPr>
      <t xml:space="preserve">の低下、胞状卵胞数の減少が加齢に伴う変化として用いられ、最終月経の前後でホルモンの変動は急激になる。</t>
    </r>
  </si>
  <si>
    <t xml:space="preserve">各ホルモンの具体的な数値基準は本文の段階表に依存し、本カードでは確認した範囲（月経基準と変化の方向）にとどめた。各段階の持続期間の詳細は入れていない。</t>
  </si>
  <si>
    <t xml:space="preserve">RP-048</t>
  </si>
  <si>
    <t xml:space="preserve">更年期障害の病態と症状</t>
  </si>
  <si>
    <t xml:space="preserve">更年期の移行に伴う症状のうち最も多く報告されるのは、ほてりやのぼせなどの血管運動症状である。これに加えて、腟の乾燥と性交痛、睡眠の困難、気分の悪化が更年期に近づくにつれて増悪し、互いに影響し合って生活の質を下げる。閉経後の認知の変化は、ホルモンよりも加齢と関連することが多いとされる。</t>
  </si>
  <si>
    <r>
      <rPr>
        <sz val="10"/>
        <rFont val="Noto Sans CJK SC"/>
        <family val="2"/>
      </rPr>
      <t xml:space="preserve">医学各論 Ⅷ</t>
    </r>
    <r>
      <rPr>
        <sz val="10"/>
        <rFont val="Arial"/>
        <family val="0"/>
        <charset val="1"/>
      </rPr>
      <t xml:space="preserve">-9-A</t>
    </r>
    <r>
      <rPr>
        <sz val="10"/>
        <rFont val="Noto Sans CJK SC"/>
        <family val="2"/>
      </rPr>
      <t xml:space="preserve">（更年期障害、</t>
    </r>
    <r>
      <rPr>
        <sz val="10"/>
        <rFont val="Arial"/>
        <family val="0"/>
        <charset val="1"/>
      </rPr>
      <t xml:space="preserve">a</t>
    </r>
    <r>
      <rPr>
        <sz val="10"/>
        <rFont val="Noto Sans CJK SC"/>
        <family val="2"/>
      </rPr>
      <t xml:space="preserve">）</t>
    </r>
  </si>
  <si>
    <t xml:space="preserve">SRC-846</t>
  </si>
  <si>
    <t xml:space="preserve">Santoro N, Epperson CN, Mathews SB. Menopausal Symptoms and Their Management. Endocrinology and Metabolism Clinics of North America. 2015;44(3):497-515.</t>
  </si>
  <si>
    <t xml:space="preserve">10.1016/j.ecl.2015.05.001</t>
  </si>
  <si>
    <t xml:space="preserve">26316239</t>
  </si>
  <si>
    <t xml:space="preserve">各症状の有病率の数値は抄録になく、主張文には入れていない。日本の更年期障害の診断で用いられる評価尺度（簡略更年期指数など）は本出典では扱っておらず未確認である。</t>
  </si>
  <si>
    <t xml:space="preserve">RP-049</t>
  </si>
  <si>
    <t xml:space="preserve">ホルモン補充療法の適応</t>
  </si>
  <si>
    <r>
      <rPr>
        <sz val="10"/>
        <rFont val="Noto Sans CJK SC"/>
        <family val="2"/>
      </rPr>
      <t xml:space="preserve">ホルモン補充療法（</t>
    </r>
    <r>
      <rPr>
        <sz val="10"/>
        <rFont val="Arial"/>
        <family val="0"/>
        <charset val="1"/>
      </rPr>
      <t xml:space="preserve">HRT</t>
    </r>
    <r>
      <rPr>
        <sz val="10"/>
        <rFont val="Noto Sans CJK SC"/>
        <family val="2"/>
      </rPr>
      <t xml:space="preserve">）は血管運動症状と閉経後泌尿生殖器症候群に対する最も有効な治療であり、骨量減少と骨折の予防効果も示されている。リスクは製剤の種類、用量、投与期間、投与経路、開始時期、黄体ホルモンの併用の有無で異なる。</t>
    </r>
    <r>
      <rPr>
        <sz val="10"/>
        <rFont val="Arial"/>
        <family val="0"/>
        <charset val="1"/>
      </rPr>
      <t xml:space="preserve">60</t>
    </r>
    <r>
      <rPr>
        <sz val="10"/>
        <rFont val="Noto Sans CJK SC"/>
        <family val="2"/>
      </rPr>
      <t xml:space="preserve">歳未満、または閉経後</t>
    </r>
    <r>
      <rPr>
        <sz val="10"/>
        <rFont val="Arial"/>
        <family val="0"/>
        <charset val="1"/>
      </rPr>
      <t xml:space="preserve">10</t>
    </r>
    <r>
      <rPr>
        <sz val="10"/>
        <rFont val="Noto Sans CJK SC"/>
        <family val="2"/>
      </rPr>
      <t xml:space="preserve">年以内で禁忌のない女性では、煩わしい血管運動症状の治療と骨量減少の予防について利益・リスク比は良好とされ、治療は個別化し、継続の利益とリスクを定期的に再評価する。</t>
    </r>
  </si>
  <si>
    <t xml:space="preserve">SRC-847</t>
  </si>
  <si>
    <t xml:space="preserve">The North American Menopause Society. The 2022 hormone therapy position statement of The North American Menopause Society. Menopause. 2022;29(7):767-794.</t>
  </si>
  <si>
    <t xml:space="preserve">10.1097/GME.0000000000002028</t>
  </si>
  <si>
    <t xml:space="preserve">35797481</t>
  </si>
  <si>
    <t xml:space="preserve">個別の製剤の用量や投与レジメンの詳細は抄録になく、主張文には入れていない。日本で使用できるエストロゲン・黄体ホルモン製剤の種類と、それぞれの国内承認・保険適用の状況は本出典では確認しておらず未確認である。</t>
  </si>
  <si>
    <t xml:space="preserve">RP-050</t>
  </si>
  <si>
    <t xml:space="preserve">ホルモン補充療法のリスクとベネフィット</t>
  </si>
  <si>
    <r>
      <rPr>
        <sz val="10"/>
        <rFont val="Noto Sans CJK SC"/>
        <family val="2"/>
      </rPr>
      <t xml:space="preserve">閉経後女性を対象とした大規模な無作為化試験（</t>
    </r>
    <r>
      <rPr>
        <sz val="10"/>
        <rFont val="Arial"/>
        <family val="0"/>
        <charset val="1"/>
      </rPr>
      <t xml:space="preserve">Women's Health Initiative</t>
    </r>
    <r>
      <rPr>
        <sz val="10"/>
        <rFont val="Noto Sans CJK SC"/>
        <family val="2"/>
      </rPr>
      <t xml:space="preserve">）では、結合型エストロゲンとメドロキシプロゲステロン酢酸エステルの併用により、冠動脈疾患（ハザード比</t>
    </r>
    <r>
      <rPr>
        <sz val="10"/>
        <rFont val="Arial"/>
        <family val="0"/>
        <charset val="1"/>
      </rPr>
      <t xml:space="preserve">1.29</t>
    </r>
    <r>
      <rPr>
        <sz val="10"/>
        <rFont val="Noto Sans CJK SC"/>
        <family val="2"/>
      </rPr>
      <t xml:space="preserve">）、脳卒中（</t>
    </r>
    <r>
      <rPr>
        <sz val="10"/>
        <rFont val="Arial"/>
        <family val="0"/>
        <charset val="1"/>
      </rPr>
      <t xml:space="preserve">1.41</t>
    </r>
    <r>
      <rPr>
        <sz val="10"/>
        <rFont val="Noto Sans CJK SC"/>
        <family val="2"/>
      </rPr>
      <t xml:space="preserve">）、肺塞栓症（</t>
    </r>
    <r>
      <rPr>
        <sz val="10"/>
        <rFont val="Arial"/>
        <family val="0"/>
        <charset val="1"/>
      </rPr>
      <t xml:space="preserve">2.13</t>
    </r>
    <r>
      <rPr>
        <sz val="10"/>
        <rFont val="Noto Sans CJK SC"/>
        <family val="2"/>
      </rPr>
      <t xml:space="preserve">）、浸潤性乳癌（</t>
    </r>
    <r>
      <rPr>
        <sz val="10"/>
        <rFont val="Arial"/>
        <family val="0"/>
        <charset val="1"/>
      </rPr>
      <t xml:space="preserve">1.26</t>
    </r>
    <r>
      <rPr>
        <sz val="10"/>
        <rFont val="Noto Sans CJK SC"/>
        <family val="2"/>
      </rPr>
      <t xml:space="preserve">）のリスクが増加し、大腸癌（</t>
    </r>
    <r>
      <rPr>
        <sz val="10"/>
        <rFont val="Arial"/>
        <family val="0"/>
        <charset val="1"/>
      </rPr>
      <t xml:space="preserve">0.63</t>
    </r>
    <r>
      <rPr>
        <sz val="10"/>
        <rFont val="Noto Sans CJK SC"/>
        <family val="2"/>
      </rPr>
      <t xml:space="preserve">）と股関節骨折（</t>
    </r>
    <r>
      <rPr>
        <sz val="10"/>
        <rFont val="Arial"/>
        <family val="0"/>
        <charset val="1"/>
      </rPr>
      <t xml:space="preserve">0.66</t>
    </r>
    <r>
      <rPr>
        <sz val="10"/>
        <rFont val="Noto Sans CJK SC"/>
        <family val="2"/>
      </rPr>
      <t xml:space="preserve">）のリスクが低下した。絶対数では、</t>
    </r>
    <r>
      <rPr>
        <sz val="10"/>
        <rFont val="Arial"/>
        <family val="0"/>
        <charset val="1"/>
      </rPr>
      <t xml:space="preserve">1</t>
    </r>
    <r>
      <rPr>
        <sz val="10"/>
        <rFont val="Noto Sans CJK SC"/>
        <family val="2"/>
      </rPr>
      <t xml:space="preserve">万人・年あたり冠動脈疾患</t>
    </r>
    <r>
      <rPr>
        <sz val="10"/>
        <rFont val="Arial"/>
        <family val="0"/>
        <charset val="1"/>
      </rPr>
      <t xml:space="preserve">7</t>
    </r>
    <r>
      <rPr>
        <sz val="10"/>
        <rFont val="Noto Sans CJK SC"/>
        <family val="2"/>
      </rPr>
      <t xml:space="preserve">件、脳卒中</t>
    </r>
    <r>
      <rPr>
        <sz val="10"/>
        <rFont val="Arial"/>
        <family val="0"/>
        <charset val="1"/>
      </rPr>
      <t xml:space="preserve">8</t>
    </r>
    <r>
      <rPr>
        <sz val="10"/>
        <rFont val="Noto Sans CJK SC"/>
        <family val="2"/>
      </rPr>
      <t xml:space="preserve">件、肺塞栓症</t>
    </r>
    <r>
      <rPr>
        <sz val="10"/>
        <rFont val="Arial"/>
        <family val="0"/>
        <charset val="1"/>
      </rPr>
      <t xml:space="preserve">8</t>
    </r>
    <r>
      <rPr>
        <sz val="10"/>
        <rFont val="Noto Sans CJK SC"/>
        <family val="2"/>
      </rPr>
      <t xml:space="preserve">件、浸潤性乳癌</t>
    </r>
    <r>
      <rPr>
        <sz val="10"/>
        <rFont val="Arial"/>
        <family val="0"/>
        <charset val="1"/>
      </rPr>
      <t xml:space="preserve">8</t>
    </r>
    <r>
      <rPr>
        <sz val="10"/>
        <rFont val="Noto Sans CJK SC"/>
        <family val="2"/>
      </rPr>
      <t xml:space="preserve">件の増加と、大腸癌</t>
    </r>
    <r>
      <rPr>
        <sz val="10"/>
        <rFont val="Arial"/>
        <family val="0"/>
        <charset val="1"/>
      </rPr>
      <t xml:space="preserve">6</t>
    </r>
    <r>
      <rPr>
        <sz val="10"/>
        <rFont val="Noto Sans CJK SC"/>
        <family val="2"/>
      </rPr>
      <t xml:space="preserve">件、股関節骨折</t>
    </r>
    <r>
      <rPr>
        <sz val="10"/>
        <rFont val="Arial"/>
        <family val="0"/>
        <charset val="1"/>
      </rPr>
      <t xml:space="preserve">5</t>
    </r>
    <r>
      <rPr>
        <sz val="10"/>
        <rFont val="Noto Sans CJK SC"/>
        <family val="2"/>
      </rPr>
      <t xml:space="preserve">件の減少に相当した。リスクが利益を上回るとして試験は平均</t>
    </r>
    <r>
      <rPr>
        <sz val="10"/>
        <rFont val="Arial"/>
        <family val="0"/>
        <charset val="1"/>
      </rPr>
      <t xml:space="preserve">5.2</t>
    </r>
    <r>
      <rPr>
        <sz val="10"/>
        <rFont val="Noto Sans CJK SC"/>
        <family val="2"/>
      </rPr>
      <t xml:space="preserve">年の追跡で中止された。</t>
    </r>
  </si>
  <si>
    <t xml:space="preserve">SRC-848</t>
  </si>
  <si>
    <t xml:space="preserve">Rossouw JE, Anderson GL, Prentice RL, et al. Risks and Benefits of Estrogen Plus Progestin in Healthy Postmenopausal Women: Principal Results From the Women's Health Initiative Randomized Controlled Trial. JAMA. 2002;288(3):321-333.</t>
  </si>
  <si>
    <t xml:space="preserve">10.1001/jama.288.3.321</t>
  </si>
  <si>
    <t xml:space="preserve">12117397</t>
  </si>
  <si>
    <r>
      <rPr>
        <sz val="10"/>
        <rFont val="Noto Sans CJK SC"/>
        <family val="2"/>
      </rPr>
      <t xml:space="preserve">数値は抄録で確認した当該併用レジメン（結合型エストロゲン</t>
    </r>
    <r>
      <rPr>
        <sz val="10"/>
        <rFont val="Arial"/>
        <family val="0"/>
        <charset val="1"/>
      </rPr>
      <t xml:space="preserve">0.625mg/</t>
    </r>
    <r>
      <rPr>
        <sz val="10"/>
        <rFont val="Noto Sans CJK SC"/>
        <family val="2"/>
      </rPr>
      <t xml:space="preserve">日＋メドロキシプロゲステロン酢酸エステル</t>
    </r>
    <r>
      <rPr>
        <sz val="10"/>
        <rFont val="Arial"/>
        <family val="0"/>
        <charset val="1"/>
      </rPr>
      <t xml:space="preserve">2.5mg/</t>
    </r>
    <r>
      <rPr>
        <sz val="10"/>
        <rFont val="Noto Sans CJK SC"/>
        <family val="2"/>
      </rPr>
      <t xml:space="preserve">日）の結果であり、経皮製剤や他の黄体ホルモン製剤、日本で用いられる用量への外挿はできない。これらの製剤の国内承認・保険適用の状況は本出典では確認しておらず未確認である。</t>
    </r>
  </si>
  <si>
    <t xml:space="preserve">RP-051</t>
  </si>
  <si>
    <t xml:space="preserve">閉経後骨粗鬆症の診断</t>
  </si>
  <si>
    <t xml:space="preserve">閉経後女性では、将来の骨折リスクを国ごとに整備された骨折リスク評価ツールを用いて評価し、その結果を治療開始の判断に結びつけることが、薬物療法ガイドラインの原則とされている。評価には骨密度測定による骨の状態の把握が含まれ、患者の希望も治療計画に反映させる。栄養・生活習慣への介入と転倒予防は、すべての薬物療法に併用される。</t>
  </si>
  <si>
    <r>
      <rPr>
        <sz val="10"/>
        <rFont val="Noto Sans CJK SC"/>
        <family val="2"/>
      </rPr>
      <t xml:space="preserve">医学各論 Ⅷ</t>
    </r>
    <r>
      <rPr>
        <sz val="10"/>
        <rFont val="Arial"/>
        <family val="0"/>
        <charset val="1"/>
      </rPr>
      <t xml:space="preserve">-9-B-①</t>
    </r>
    <r>
      <rPr>
        <sz val="10"/>
        <rFont val="Noto Sans CJK SC"/>
        <family val="2"/>
      </rPr>
      <t xml:space="preserve">（骨粗鬆症、</t>
    </r>
    <r>
      <rPr>
        <sz val="10"/>
        <rFont val="Arial"/>
        <family val="0"/>
        <charset val="1"/>
      </rPr>
      <t xml:space="preserve">a</t>
    </r>
    <r>
      <rPr>
        <sz val="10"/>
        <rFont val="Noto Sans CJK SC"/>
        <family val="2"/>
      </rPr>
      <t xml:space="preserve">）</t>
    </r>
  </si>
  <si>
    <t xml:space="preserve">SRC-849</t>
  </si>
  <si>
    <t xml:space="preserve">Eastell R, Rosen CJ, Black DM, et al. Pharmacological Management of Osteoporosis in Postmenopausal Women: An Endocrine Society Clinical Practice Guideline. The Journal of Clinical Endocrinology &amp; Metabolism. 2019;104(5):1595-1622.</t>
  </si>
  <si>
    <t xml:space="preserve">10.1210/jc.2019-00221</t>
  </si>
  <si>
    <t xml:space="preserve">30907953</t>
  </si>
  <si>
    <r>
      <rPr>
        <sz val="10"/>
        <rFont val="Noto Sans CJK SC"/>
        <family val="2"/>
      </rPr>
      <t xml:space="preserve">骨密度の </t>
    </r>
    <r>
      <rPr>
        <sz val="10"/>
        <rFont val="Arial"/>
        <family val="0"/>
        <charset val="1"/>
      </rPr>
      <t xml:space="preserve">T </t>
    </r>
    <r>
      <rPr>
        <sz val="10"/>
        <rFont val="Noto Sans CJK SC"/>
        <family val="2"/>
      </rPr>
      <t xml:space="preserve">スコアによる診断閾値などの個別の数値基準は抄録に含まれず本文で確認していないため、主張文には入れていない。日本骨粗鬆症学会の診断基準（脆弱性骨折の有無と骨密度による判定）は本出典とは別体系であり、未確認である。</t>
    </r>
  </si>
  <si>
    <t xml:space="preserve">RP-052</t>
  </si>
  <si>
    <t xml:space="preserve">閉経後骨粗鬆症の治療</t>
  </si>
  <si>
    <t xml:space="preserve">閉経後骨粗鬆症の薬物療法には、骨折リスクのある女性で骨折率を低下させ、利益・リスク比と安全性が許容できる薬剤が複数ある。治療の選択では患者の希望を取り入れ、栄養・生活習慣への介入と転倒予防をすべての薬物療法に併用することが原則とされる。</t>
  </si>
  <si>
    <t xml:space="preserve">個別の薬剤（ビスホスホネート、デノスマブ、ロモソズマブなど）の推奨順位や骨折抑制効果の数値は抄録になく、主張文には入れていない。各薬剤の日本における承認・保険適用の状況は本出典では確認しておらず未確認である。</t>
  </si>
  <si>
    <t xml:space="preserve">RP-054</t>
  </si>
  <si>
    <t xml:space="preserve">閉経後泌尿生殖器症候群</t>
  </si>
  <si>
    <r>
      <rPr>
        <sz val="10"/>
        <rFont val="Noto Sans CJK SC"/>
        <family val="2"/>
      </rPr>
      <t xml:space="preserve">閉経後泌尿生殖器症候群（</t>
    </r>
    <r>
      <rPr>
        <sz val="10"/>
        <rFont val="Arial"/>
        <family val="0"/>
        <charset val="1"/>
      </rPr>
      <t xml:space="preserve">GSM</t>
    </r>
    <r>
      <rPr>
        <sz val="10"/>
        <rFont val="Noto Sans CJK SC"/>
        <family val="2"/>
      </rPr>
      <t xml:space="preserve">）は閉経後女性の約</t>
    </r>
    <r>
      <rPr>
        <sz val="10"/>
        <rFont val="Arial"/>
        <family val="0"/>
        <charset val="1"/>
      </rPr>
      <t xml:space="preserve">27</t>
    </r>
    <r>
      <rPr>
        <sz val="10"/>
        <rFont val="Noto Sans CJK SC"/>
        <family val="2"/>
      </rPr>
      <t xml:space="preserve">〜</t>
    </r>
    <r>
      <rPr>
        <sz val="10"/>
        <rFont val="Arial"/>
        <family val="0"/>
        <charset val="1"/>
      </rPr>
      <t xml:space="preserve">84%</t>
    </r>
    <r>
      <rPr>
        <sz val="10"/>
        <rFont val="Noto Sans CJK SC"/>
        <family val="2"/>
      </rPr>
      <t xml:space="preserve">にみられるとされ、外陰腟の萎縮に伴う乾燥や性交痛、尿路症状などを含み、性生活と生活の質を損なうが、見逃されやすく治療を受けていないことも多い。軽症では市販の潤滑剤や保湿剤が用いられ、中等症以上では低用量の腟エストロゲン、腟内 </t>
    </r>
    <r>
      <rPr>
        <sz val="10"/>
        <rFont val="Arial"/>
        <family val="0"/>
        <charset val="1"/>
      </rPr>
      <t xml:space="preserve">DHEA</t>
    </r>
    <r>
      <rPr>
        <sz val="10"/>
        <rFont val="Noto Sans CJK SC"/>
        <family val="2"/>
      </rPr>
      <t xml:space="preserve">、全身ホルモン療法、オスペミフェンが有効とされる。低用量腟エストロゲンなど腟局所療法では黄体ホルモンの併用は不要とされる。</t>
    </r>
  </si>
  <si>
    <r>
      <rPr>
        <sz val="10"/>
        <rFont val="Noto Sans CJK SC"/>
        <family val="2"/>
      </rPr>
      <t xml:space="preserve">医学各論 Ⅷ</t>
    </r>
    <r>
      <rPr>
        <sz val="10"/>
        <rFont val="Arial"/>
        <family val="0"/>
        <charset val="1"/>
      </rPr>
      <t xml:space="preserve">-9-B-②</t>
    </r>
    <r>
      <rPr>
        <sz val="10"/>
        <rFont val="Noto Sans CJK SC"/>
        <family val="2"/>
      </rPr>
      <t xml:space="preserve">（萎縮性腟炎、</t>
    </r>
    <r>
      <rPr>
        <sz val="10"/>
        <rFont val="Arial"/>
        <family val="0"/>
        <charset val="1"/>
      </rPr>
      <t xml:space="preserve">b</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</si>
  <si>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TBL-02-09-019 (id: JlAKppE)</t>
    </r>
    <r>
      <rPr>
        <sz val="10"/>
        <rFont val="Noto Sans CJK SC"/>
        <family val="2"/>
      </rPr>
      <t xml:space="preserve">；</t>
    </r>
    <r>
      <rPr>
        <sz val="10"/>
        <rFont val="Arial"/>
        <family val="0"/>
        <charset val="1"/>
      </rPr>
      <t xml:space="preserve">TBL-02-09-020 (id: JlAKppI)</t>
    </r>
  </si>
  <si>
    <t xml:space="preserve">SRC-850</t>
  </si>
  <si>
    <t xml:space="preserve">The North American Menopause Society. The 2020 genitourinary syndrome of menopause position statement of The North American Menopause Society. Menopause. 2020;27(9):976-992.</t>
  </si>
  <si>
    <t xml:space="preserve">10.1097/GME.0000000000001609</t>
  </si>
  <si>
    <t xml:space="preserve">32852449</t>
  </si>
  <si>
    <r>
      <rPr>
        <sz val="10"/>
        <rFont val="Noto Sans CJK SC"/>
        <family val="2"/>
      </rPr>
      <t xml:space="preserve">有病割合</t>
    </r>
    <r>
      <rPr>
        <sz val="10"/>
        <rFont val="Arial"/>
        <family val="0"/>
        <charset val="1"/>
      </rPr>
      <t xml:space="preserve">27</t>
    </r>
    <r>
      <rPr>
        <sz val="10"/>
        <rFont val="Noto Sans CJK SC"/>
        <family val="2"/>
      </rPr>
      <t xml:space="preserve">〜</t>
    </r>
    <r>
      <rPr>
        <sz val="10"/>
        <rFont val="Arial"/>
        <family val="0"/>
        <charset val="1"/>
      </rPr>
      <t xml:space="preserve">84%</t>
    </r>
    <r>
      <rPr>
        <sz val="10"/>
        <rFont val="Noto Sans CJK SC"/>
        <family val="2"/>
      </rPr>
      <t xml:space="preserve">は研究により対象や定義が異なり幅が大きい値である。腟内 </t>
    </r>
    <r>
      <rPr>
        <sz val="10"/>
        <rFont val="Arial"/>
        <family val="0"/>
        <charset val="1"/>
      </rPr>
      <t xml:space="preserve">DHEA </t>
    </r>
    <r>
      <rPr>
        <sz val="10"/>
        <rFont val="Noto Sans CJK SC"/>
        <family val="2"/>
      </rPr>
      <t xml:space="preserve">やオスペミフェンなど、日本で使用できない製剤が含まれており、各製剤の国内承認・保険適用の状況は本出典では確認しておらず未確認である。腟局所療法の</t>
    </r>
    <r>
      <rPr>
        <sz val="10"/>
        <rFont val="Arial"/>
        <family val="0"/>
        <charset val="1"/>
      </rPr>
      <t xml:space="preserve">1</t>
    </r>
    <r>
      <rPr>
        <sz val="10"/>
        <rFont val="Noto Sans CJK SC"/>
        <family val="2"/>
      </rPr>
      <t xml:space="preserve">年を超える子宮内膜への安全性は確立していないと声明に記載がある。</t>
    </r>
  </si>
  <si>
    <t xml:space="preserve">RP-055</t>
  </si>
  <si>
    <t xml:space="preserve">更年期と心血管リスク</t>
  </si>
  <si>
    <r>
      <rPr>
        <sz val="10"/>
        <rFont val="Noto Sans CJK SC"/>
        <family val="2"/>
      </rPr>
      <t xml:space="preserve">ホルモン療法の心血管系を含むリスクは開始時期によって異なり、閉経後</t>
    </r>
    <r>
      <rPr>
        <sz val="10"/>
        <rFont val="Arial"/>
        <family val="0"/>
        <charset val="1"/>
      </rPr>
      <t xml:space="preserve">10</t>
    </r>
    <r>
      <rPr>
        <sz val="10"/>
        <rFont val="Noto Sans CJK SC"/>
        <family val="2"/>
      </rPr>
      <t xml:space="preserve">年以上経過してから、または</t>
    </r>
    <r>
      <rPr>
        <sz val="10"/>
        <rFont val="Arial"/>
        <family val="0"/>
        <charset val="1"/>
      </rPr>
      <t xml:space="preserve">60</t>
    </r>
    <r>
      <rPr>
        <sz val="10"/>
        <rFont val="Noto Sans CJK SC"/>
        <family val="2"/>
      </rPr>
      <t xml:space="preserve">歳を超えてから開始した場合、冠動脈疾患、脳卒中、静脈血栓塞栓症、認知症の絶対リスクが大きくなり、利益・リスク比は不利になるとされる。閉経移行そのものが脂質代謝の悪化など心血管リスクの変化と重なる時期であり、更年期の健康管理では心血管リスクの評価が重要になる。</t>
    </r>
  </si>
  <si>
    <r>
      <rPr>
        <sz val="10"/>
        <rFont val="Noto Sans CJK SC"/>
        <family val="2"/>
      </rPr>
      <t xml:space="preserve">医学各論 Ⅷ</t>
    </r>
    <r>
      <rPr>
        <sz val="10"/>
        <rFont val="Arial"/>
        <family val="0"/>
        <charset val="1"/>
      </rPr>
      <t xml:space="preserve">-9-B-③</t>
    </r>
    <r>
      <rPr>
        <sz val="10"/>
        <rFont val="Noto Sans CJK SC"/>
        <family val="2"/>
      </rPr>
      <t xml:space="preserve">（脂質異常症、</t>
    </r>
    <r>
      <rPr>
        <sz val="10"/>
        <rFont val="Arial"/>
        <family val="0"/>
        <charset val="1"/>
      </rPr>
      <t xml:space="preserve">b</t>
    </r>
    <r>
      <rPr>
        <sz val="10"/>
        <rFont val="Noto Sans CJK SC"/>
        <family val="2"/>
      </rPr>
      <t xml:space="preserve">）</t>
    </r>
  </si>
  <si>
    <r>
      <rPr>
        <sz val="10"/>
        <rFont val="Noto Sans CJK SC"/>
        <family val="2"/>
      </rPr>
      <t xml:space="preserve">脂質プロファイル（</t>
    </r>
    <r>
      <rPr>
        <sz val="10"/>
        <rFont val="Arial"/>
        <family val="0"/>
        <charset val="1"/>
      </rPr>
      <t xml:space="preserve">LDL </t>
    </r>
    <r>
      <rPr>
        <sz val="10"/>
        <rFont val="Noto Sans CJK SC"/>
        <family val="2"/>
      </rPr>
      <t xml:space="preserve">コレステロールや中性脂肪）の個別の変化量は本出典の抄録になく、主張文には入れていない。心血管リスクに関する個別の推奨（スタチン等の使用）は扱っておらず、各薬剤の国内承認・保険適用も未確認である。</t>
    </r>
  </si>
  <si>
    <t xml:space="preserve">RP-056</t>
  </si>
  <si>
    <t xml:space="preserve">閉経移行期のうつ病</t>
  </si>
  <si>
    <t xml:space="preserve">閉経移行期と閉経後早期は、抑うつ症状と大うつ病エピソードの発症に対する脆弱性の窓である。この時期に大うつ病を発症する女性の多くは、過去にうつ病エピソードを経験している。症状は古典的な抑うつ症状に、血管運動症状や睡眠障害などの更年期症状と中年期の心理社会的課題が重なって現れる。治療の第一選択は、抗うつ薬や精神療法など、うつ病に対して有効性が証明された治療であり、エストロゲン療法は閉経移行期うつ病の治療としては承認されていない。</t>
  </si>
  <si>
    <t xml:space="preserve">SRC-852</t>
  </si>
  <si>
    <t xml:space="preserve">Maki PM, Kornstein SG, Joffe H, et al. Guidelines for the evaluation and treatment of perimenopausal depression: summary and recommendations. Menopause. 2018;25(10):1069-1085.</t>
  </si>
  <si>
    <t xml:space="preserve">10.1097/GME.0000000000001174</t>
  </si>
  <si>
    <t xml:space="preserve">30179986</t>
  </si>
  <si>
    <t xml:space="preserve">本カードは出題基準の「心身症」の観点から、更年期に重なる精神症状として閉経移行期うつ病を扱ったもので、心身症そのものの定義や分類は扱っていない。個別の抗うつ薬の選択や用量は抄録になく、日本における各薬剤の承認・保険適用の状況は未確認である。</t>
  </si>
  <si>
    <t xml:space="preserve">RP-058</t>
  </si>
  <si>
    <t xml:space="preserve">女性のライフステージ</t>
  </si>
  <si>
    <r>
      <rPr>
        <sz val="10"/>
        <rFont val="Noto Sans CJK SC"/>
        <family val="2"/>
      </rPr>
      <t xml:space="preserve">女性の生殖に関する加齢は、生殖期の後期、更年期への移行期、閉経後という段階を通して進み、</t>
    </r>
    <r>
      <rPr>
        <sz val="10"/>
        <rFont val="Arial"/>
        <family val="0"/>
        <charset val="1"/>
      </rPr>
      <t xml:space="preserve">STRAW+10 </t>
    </r>
    <r>
      <rPr>
        <sz val="10"/>
        <rFont val="Noto Sans CJK SC"/>
        <family val="2"/>
      </rPr>
      <t xml:space="preserve">の段階分類は月経のパターンと内分泌・卵巣の指標によってこれらを定義する。この分類は年齢、民族、体格、生活習慣にかかわらず適用できるとされ、ライフステージに応じた健康評価や研究の比較の基盤になる。</t>
    </r>
  </si>
  <si>
    <t xml:space="preserve">本出典が扱うのは思春期以降の生殖加齢の段階であり、小児期や妊娠・産褥を含むライフステージ全体の健康課題は扱っていない。各段階の持続期間の詳細は入れていない。</t>
  </si>
  <si>
    <t xml:space="preserve">RP-059</t>
  </si>
  <si>
    <t xml:space="preserve">更年期障害の非ホルモン療法</t>
  </si>
  <si>
    <r>
      <rPr>
        <sz val="10"/>
        <rFont val="Noto Sans CJK SC"/>
        <family val="2"/>
      </rPr>
      <t xml:space="preserve">血管運動症状に対する非ホルモン療法のうち、根拠に基づき推奨されるのは、認知行動療法、臨床催眠、</t>
    </r>
    <r>
      <rPr>
        <sz val="10"/>
        <rFont val="Arial"/>
        <family val="0"/>
        <charset val="1"/>
      </rPr>
      <t xml:space="preserve">SSRI</t>
    </r>
    <r>
      <rPr>
        <sz val="10"/>
        <rFont val="Noto Sans CJK SC"/>
        <family val="2"/>
      </rPr>
      <t xml:space="preserve">・</t>
    </r>
    <r>
      <rPr>
        <sz val="10"/>
        <rFont val="Arial"/>
        <family val="0"/>
        <charset val="1"/>
      </rPr>
      <t xml:space="preserve">SNRI</t>
    </r>
    <r>
      <rPr>
        <sz val="10"/>
        <rFont val="Noto Sans CJK SC"/>
        <family val="2"/>
      </rPr>
      <t xml:space="preserve">、ガバペンチン、フェゾリネタントで、ほかにオキシブチニンや体重減少などが条件付きで挙げられる。対照的に、ハーブやサプリメント、鍼、冷却や運動・ヨガなどの多くは推奨されないと整理されている。ホルモン療法が最も有効な治療であることに変わりはなく、非ホルモン療法は禁忌がある場合や本人が希望しない場合の選択肢となる。</t>
    </r>
  </si>
  <si>
    <t xml:space="preserve">SRC-854</t>
  </si>
  <si>
    <t xml:space="preserve">The North American Menopause Society. The 2023 nonhormone therapy position statement of The North American Menopause Society. Menopause. 2023;30(6):573-590.</t>
  </si>
  <si>
    <t xml:space="preserve">10.1097/GME.0000000000002200</t>
  </si>
  <si>
    <t xml:space="preserve">37252752</t>
  </si>
  <si>
    <t xml:space="preserve">各治療の効果の大きさの数値は抄録になく、主張文には入れていない。フェゾリネタントを含む各薬剤の日本における承認・保険適用の状況（更年期症状への適応の有無を含む）は本出典では確認しておらず未確認である。漢方薬は本声明の評価対象の整理には含まれておらず、日本での位置づけは未確認である。</t>
  </si>
  <si>
    <t xml:space="preserve">RP-060</t>
  </si>
  <si>
    <t xml:space="preserve">日本の避妊の現状とカウンセリング</t>
  </si>
  <si>
    <r>
      <rPr>
        <sz val="10"/>
        <rFont val="Noto Sans CJK SC"/>
        <family val="2"/>
      </rPr>
      <t xml:space="preserve">日本では避妊法としてコンドームの使用が突出して多く、経口避妊薬の使用は少ない。全国調査のデータでは、</t>
    </r>
    <r>
      <rPr>
        <sz val="10"/>
        <rFont val="Arial"/>
        <family val="0"/>
        <charset val="1"/>
      </rPr>
      <t xml:space="preserve">2014</t>
    </r>
    <r>
      <rPr>
        <sz val="10"/>
        <rFont val="Noto Sans CJK SC"/>
        <family val="2"/>
      </rPr>
      <t xml:space="preserve">年に避妊を実践する女性のうちコンドーム使用は</t>
    </r>
    <r>
      <rPr>
        <sz val="10"/>
        <rFont val="Arial"/>
        <family val="0"/>
        <charset val="1"/>
      </rPr>
      <t xml:space="preserve">83.4%</t>
    </r>
    <r>
      <rPr>
        <sz val="10"/>
        <rFont val="Noto Sans CJK SC"/>
        <family val="2"/>
      </rPr>
      <t xml:space="preserve">、経口避妊薬使用は</t>
    </r>
    <r>
      <rPr>
        <sz val="10"/>
        <rFont val="Arial"/>
        <family val="0"/>
        <charset val="1"/>
      </rPr>
      <t xml:space="preserve">3.0%</t>
    </r>
    <r>
      <rPr>
        <sz val="10"/>
        <rFont val="Noto Sans CJK SC"/>
        <family val="2"/>
      </rPr>
      <t xml:space="preserve">であり、経口避妊薬の使用率は国の承認の前後でも有意には変わらなかった。先進諸国との差は大きく、生殖年齢の女性が各避妊法の選択肢とその利益を知ることができるよう、医療者が適切な知識を提供することの重要性が指摘されている。</t>
    </r>
  </si>
  <si>
    <t xml:space="preserve">SRC-855</t>
  </si>
  <si>
    <t xml:space="preserve">Yoshida H, Sakamoto H, Leslie A, Takahashi O, Tsuboi S, Kitamura K. Contraception in Japan: Current trends. Contraception. 2016;93(6):475-477.</t>
  </si>
  <si>
    <t xml:space="preserve">10.1016/j.contraception.2016.02.006</t>
  </si>
  <si>
    <t xml:space="preserve">26872717</t>
  </si>
  <si>
    <r>
      <rPr>
        <sz val="10"/>
        <rFont val="Noto Sans CJK SC"/>
        <family val="2"/>
      </rPr>
      <t xml:space="preserve">数値は</t>
    </r>
    <r>
      <rPr>
        <sz val="10"/>
        <rFont val="Arial"/>
        <family val="0"/>
        <charset val="1"/>
      </rPr>
      <t xml:space="preserve">2014</t>
    </r>
    <r>
      <rPr>
        <sz val="10"/>
        <rFont val="Noto Sans CJK SC"/>
        <family val="2"/>
      </rPr>
      <t xml:space="preserve">年時点の調査に基づくもので、その後の変化（緊急避妊薬の入手方法の見直しや子宮内システムの普及など）は反映されていない。カウンセリングの具体的な手順は本出典では扱っていない。</t>
    </r>
  </si>
  <si>
    <t xml:space="preserve">RP-061</t>
  </si>
  <si>
    <t xml:space="preserve">不育症</t>
  </si>
  <si>
    <r>
      <rPr>
        <sz val="10"/>
        <rFont val="Noto Sans CJK SC"/>
        <family val="2"/>
      </rPr>
      <t xml:space="preserve">不育症（反復流産）は、異所性妊娠と胞状奇胎を除く</t>
    </r>
    <r>
      <rPr>
        <sz val="10"/>
        <rFont val="Arial"/>
        <family val="0"/>
        <charset val="1"/>
      </rPr>
      <t xml:space="preserve">2</t>
    </r>
    <r>
      <rPr>
        <sz val="10"/>
        <rFont val="Noto Sans CJK SC"/>
        <family val="2"/>
      </rPr>
      <t xml:space="preserve">回以上の妊娠喪失と定義され、カップルの約</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にみられる。原因の評価では、両親の染色体異常などの遺伝的要因、抗リン脂質抗体症候群を含む血栓性素因、甲状腺機能異常などの代謝・内分泌異常、子宮形態異常を調べ、子宮腺筋症の除外には</t>
    </r>
    <r>
      <rPr>
        <sz val="10"/>
        <rFont val="Arial"/>
        <family val="0"/>
        <charset val="1"/>
      </rPr>
      <t xml:space="preserve">2D</t>
    </r>
    <r>
      <rPr>
        <sz val="10"/>
        <rFont val="Noto Sans CJK SC"/>
        <family val="2"/>
      </rPr>
      <t xml:space="preserve">超音波が推奨に加えられた。次回妊娠の予後は、女性の年齢と、流産回数・出生歴とその順序を含む妊娠歴全体に基づいて見積もる。治療では、甲状腺抗体が陽性でも甲状腺機能が正常な女性にレボチロキシンを投与すべきではなく、腟プロゲステロンは</t>
    </r>
    <r>
      <rPr>
        <sz val="10"/>
        <rFont val="Arial"/>
        <family val="0"/>
        <charset val="1"/>
      </rPr>
      <t xml:space="preserve">3</t>
    </r>
    <r>
      <rPr>
        <sz val="10"/>
        <rFont val="Noto Sans CJK SC"/>
        <family val="2"/>
      </rPr>
      <t xml:space="preserve">回以上の流産歴があり今回の妊娠で性器出血がある女性で出生率を改善する可能性がある。</t>
    </r>
  </si>
  <si>
    <r>
      <rPr>
        <sz val="10"/>
        <rFont val="Noto Sans CJK SC"/>
        <family val="2"/>
      </rPr>
      <t xml:space="preserve">医学各論 Ⅷ</t>
    </r>
    <r>
      <rPr>
        <sz val="10"/>
        <rFont val="Arial"/>
        <family val="0"/>
        <charset val="1"/>
      </rPr>
      <t xml:space="preserve">-8-E-⑤</t>
    </r>
    <r>
      <rPr>
        <sz val="10"/>
        <rFont val="Noto Sans CJK SC"/>
        <family val="2"/>
      </rPr>
      <t xml:space="preserve">（不育症、</t>
    </r>
    <r>
      <rPr>
        <sz val="10"/>
        <rFont val="Arial"/>
        <family val="0"/>
        <charset val="1"/>
      </rPr>
      <t xml:space="preserve">c</t>
    </r>
    <r>
      <rPr>
        <sz val="10"/>
        <rFont val="Noto Sans CJK SC"/>
        <family val="2"/>
      </rPr>
      <t xml:space="preserve">）；医学各論 Ⅰ</t>
    </r>
    <r>
      <rPr>
        <sz val="10"/>
        <rFont val="Arial"/>
        <family val="0"/>
        <charset val="1"/>
      </rPr>
      <t xml:space="preserve">-1-A-⑥</t>
    </r>
    <r>
      <rPr>
        <sz val="10"/>
        <rFont val="Noto Sans CJK SC"/>
        <family val="2"/>
      </rPr>
      <t xml:space="preserve">（不育症、習慣流産、</t>
    </r>
    <r>
      <rPr>
        <sz val="10"/>
        <rFont val="Arial"/>
        <family val="0"/>
        <charset val="1"/>
      </rPr>
      <t xml:space="preserve">b</t>
    </r>
    <r>
      <rPr>
        <sz val="10"/>
        <rFont val="Noto Sans CJK SC"/>
        <family val="2"/>
      </rPr>
      <t xml:space="preserve">）</t>
    </r>
  </si>
  <si>
    <t xml:space="preserve">SRC-856</t>
  </si>
  <si>
    <t xml:space="preserve">ESHRE Guideline Group on RPL; Bender Atik R, Christiansen OB, Elson J, et al. ESHRE guideline: recurrent pregnancy loss: an update in 2022. Human Reproduction Open. 2023;2023(1):hoad002.</t>
  </si>
  <si>
    <t xml:space="preserve">10.1093/hropen/hoad002</t>
  </si>
  <si>
    <t xml:space="preserve">36873081</t>
  </si>
  <si>
    <r>
      <rPr>
        <sz val="10"/>
        <rFont val="Noto Sans CJK SC"/>
        <family val="2"/>
      </rPr>
      <t xml:space="preserve">定義と頻度は欧州のガイドラインに基づく。日本の診療指針における不育症の定義（反復流産・習慣流産の区別を含む）や推奨検査項目との照合は未実施である。抗リン脂質抗体症候群に対する低用量アスピリンとヘパリンの併用など個別の治療の詳細は、</t>
    </r>
    <r>
      <rPr>
        <sz val="10"/>
        <rFont val="Arial"/>
        <family val="0"/>
        <charset val="1"/>
      </rPr>
      <t xml:space="preserve">2022</t>
    </r>
    <r>
      <rPr>
        <sz val="10"/>
        <rFont val="Noto Sans CJK SC"/>
        <family val="2"/>
      </rPr>
      <t xml:space="preserve">年改訂で変更されなかった</t>
    </r>
    <r>
      <rPr>
        <sz val="10"/>
        <rFont val="Arial"/>
        <family val="0"/>
        <charset val="1"/>
      </rPr>
      <t xml:space="preserve">2017</t>
    </r>
    <r>
      <rPr>
        <sz val="10"/>
        <rFont val="Noto Sans CJK SC"/>
        <family val="2"/>
      </rPr>
      <t xml:space="preserve">年版の推奨事項であり、本調査では補足表まで確認していないため主張文には入れていない。レボチロキシンとプロゲステロン製剤の国内承認・保険適用（不育症への適応の有無を含む）は未確認である。</t>
    </r>
  </si>
  <si>
    <t xml:space="preserve">RP-062</t>
  </si>
  <si>
    <t xml:space="preserve">下垂体性無月経</t>
  </si>
  <si>
    <r>
      <rPr>
        <sz val="10"/>
        <rFont val="Noto Sans CJK SC"/>
        <family val="2"/>
      </rPr>
      <t xml:space="preserve">下垂体前葉の障害によってゴナドトロピン（</t>
    </r>
    <r>
      <rPr>
        <sz val="10"/>
        <rFont val="Arial"/>
        <family val="0"/>
        <charset val="1"/>
      </rPr>
      <t xml:space="preserve">LH</t>
    </r>
    <r>
      <rPr>
        <sz val="10"/>
        <rFont val="Noto Sans CJK SC"/>
        <family val="2"/>
      </rPr>
      <t xml:space="preserve">・</t>
    </r>
    <r>
      <rPr>
        <sz val="10"/>
        <rFont val="Arial"/>
        <family val="0"/>
        <charset val="1"/>
      </rPr>
      <t xml:space="preserve">FSH</t>
    </r>
    <r>
      <rPr>
        <sz val="10"/>
        <rFont val="Noto Sans CJK SC"/>
        <family val="2"/>
      </rPr>
      <t xml:space="preserve">）の分泌が低下すると、エストロゲンが低下しているにもかかわらず</t>
    </r>
    <r>
      <rPr>
        <sz val="10"/>
        <rFont val="Arial"/>
        <family val="0"/>
        <charset val="1"/>
      </rPr>
      <t xml:space="preserve">FSH</t>
    </r>
    <r>
      <rPr>
        <sz val="10"/>
        <rFont val="Noto Sans CJK SC"/>
        <family val="2"/>
      </rPr>
      <t xml:space="preserve">・</t>
    </r>
    <r>
      <rPr>
        <sz val="10"/>
        <rFont val="Arial"/>
        <family val="0"/>
        <charset val="1"/>
      </rPr>
      <t xml:space="preserve">LH</t>
    </r>
    <r>
      <rPr>
        <sz val="10"/>
        <rFont val="Noto Sans CJK SC"/>
        <family val="2"/>
      </rPr>
      <t xml:space="preserve">が上昇しない低ゴナドトロピン性の性腺機能低下となり、無月経を呈する。原因は下垂体の炎症・梗塞・外傷、手術や放射線治療の影響、分娩後の大量出血に伴う下垂体壊死（</t>
    </r>
    <r>
      <rPr>
        <sz val="10"/>
        <rFont val="Arial"/>
        <family val="0"/>
        <charset val="1"/>
      </rPr>
      <t xml:space="preserve">Sheehan</t>
    </r>
    <r>
      <rPr>
        <sz val="10"/>
        <rFont val="Noto Sans CJK SC"/>
        <family val="2"/>
      </rPr>
      <t xml:space="preserve">症候群）などであり、他の下垂体ホルモンの欠落を伴うことが多い。評価では血清エストラジオール、</t>
    </r>
    <r>
      <rPr>
        <sz val="10"/>
        <rFont val="Arial"/>
        <family val="0"/>
        <charset val="1"/>
      </rPr>
      <t xml:space="preserve">FSH</t>
    </r>
    <r>
      <rPr>
        <sz val="10"/>
        <rFont val="Noto Sans CJK SC"/>
        <family val="2"/>
      </rPr>
      <t xml:space="preserve">、</t>
    </r>
    <r>
      <rPr>
        <sz val="10"/>
        <rFont val="Arial"/>
        <family val="0"/>
        <charset val="1"/>
      </rPr>
      <t xml:space="preserve">LH</t>
    </r>
    <r>
      <rPr>
        <sz val="10"/>
        <rFont val="Noto Sans CJK SC"/>
        <family val="2"/>
      </rPr>
      <t xml:space="preserve">を測定し、あわせて朝のコルチゾール、遊離</t>
    </r>
    <r>
      <rPr>
        <sz val="10"/>
        <rFont val="Arial"/>
        <family val="0"/>
        <charset val="1"/>
      </rPr>
      <t xml:space="preserve">T4</t>
    </r>
    <r>
      <rPr>
        <sz val="10"/>
        <rFont val="Noto Sans CJK SC"/>
        <family val="2"/>
      </rPr>
      <t xml:space="preserve">と</t>
    </r>
    <r>
      <rPr>
        <sz val="10"/>
        <rFont val="Arial"/>
        <family val="0"/>
        <charset val="1"/>
      </rPr>
      <t xml:space="preserve">TSH</t>
    </r>
    <r>
      <rPr>
        <sz val="10"/>
        <rFont val="Noto Sans CJK SC"/>
        <family val="2"/>
      </rPr>
      <t xml:space="preserve">、プロラクチンなど他の下垂体軸も評価する。</t>
    </r>
    <r>
      <rPr>
        <sz val="10"/>
        <rFont val="Arial"/>
        <family val="0"/>
        <charset val="1"/>
      </rPr>
      <t xml:space="preserve">GnRH</t>
    </r>
    <r>
      <rPr>
        <sz val="10"/>
        <rFont val="Noto Sans CJK SC"/>
        <family val="2"/>
      </rPr>
      <t xml:space="preserve">負荷試験は診断に有用な情報をもたらさない。閉経後女性では、</t>
    </r>
    <r>
      <rPr>
        <sz val="10"/>
        <rFont val="Arial"/>
        <family val="0"/>
        <charset val="1"/>
      </rPr>
      <t xml:space="preserve">FSH</t>
    </r>
    <r>
      <rPr>
        <sz val="10"/>
        <rFont val="Noto Sans CJK SC"/>
        <family val="2"/>
      </rPr>
      <t xml:space="preserve">・</t>
    </r>
    <r>
      <rPr>
        <sz val="10"/>
        <rFont val="Arial"/>
        <family val="0"/>
        <charset val="1"/>
      </rPr>
      <t xml:space="preserve">LH</t>
    </r>
    <r>
      <rPr>
        <sz val="10"/>
        <rFont val="Noto Sans CJK SC"/>
        <family val="2"/>
      </rPr>
      <t xml:space="preserve">が高値になっていないこと自体がゴナドトロープ機能障害の診断根拠になる。</t>
    </r>
  </si>
  <si>
    <r>
      <rPr>
        <sz val="10"/>
        <rFont val="Noto Sans CJK SC"/>
        <family val="2"/>
      </rPr>
      <t xml:space="preserve">医学各論 Ⅷ</t>
    </r>
    <r>
      <rPr>
        <sz val="10"/>
        <rFont val="Arial"/>
        <family val="0"/>
        <charset val="1"/>
      </rPr>
      <t xml:space="preserve">-8-A-②</t>
    </r>
    <r>
      <rPr>
        <sz val="10"/>
        <rFont val="Noto Sans CJK SC"/>
        <family val="2"/>
      </rPr>
      <t xml:space="preserve">（下垂体性無月経、</t>
    </r>
    <r>
      <rPr>
        <sz val="10"/>
        <rFont val="Arial"/>
        <family val="0"/>
        <charset val="1"/>
      </rPr>
      <t xml:space="preserve">b</t>
    </r>
    <r>
      <rPr>
        <sz val="10"/>
        <rFont val="Noto Sans CJK SC"/>
        <family val="2"/>
      </rPr>
      <t xml:space="preserve">）</t>
    </r>
  </si>
  <si>
    <r>
      <rPr>
        <sz val="10"/>
        <rFont val="Arial"/>
        <family val="0"/>
        <charset val="1"/>
      </rPr>
      <t xml:space="preserve">PS-02-10-05 (id: JkxnuSA)</t>
    </r>
    <r>
      <rPr>
        <sz val="10"/>
        <rFont val="Noto Sans CJK SC"/>
        <family val="2"/>
      </rPr>
      <t xml:space="preserve">；</t>
    </r>
    <r>
      <rPr>
        <sz val="10"/>
        <rFont val="Arial"/>
        <family val="0"/>
        <charset val="1"/>
      </rPr>
      <t xml:space="preserve">TBL-02-09-022 (id: JlAKppU)</t>
    </r>
    <r>
      <rPr>
        <sz val="10"/>
        <rFont val="Noto Sans CJK SC"/>
        <family val="2"/>
      </rPr>
      <t xml:space="preserve">；</t>
    </r>
    <r>
      <rPr>
        <sz val="10"/>
        <rFont val="Arial"/>
        <family val="0"/>
        <charset val="1"/>
      </rPr>
      <t xml:space="preserve">TBL-02-09-021 (id: JlAKppQ)</t>
    </r>
  </si>
  <si>
    <t xml:space="preserve">SRC-857</t>
  </si>
  <si>
    <t xml:space="preserve">Fleseriu M, Hashim IA, Karavitaki N, et al. Hormonal Replacement in Hypopituitarism in Adults: An Endocrine Society Clinical Practice Guideline. The Journal of Clinical Endocrinology &amp; Metabolism. 2016;101(11):3888-3921.</t>
  </si>
  <si>
    <t xml:space="preserve">10.1210/jc.2016-2118</t>
  </si>
  <si>
    <t xml:space="preserve">27736313</t>
  </si>
  <si>
    <r>
      <rPr>
        <sz val="10"/>
        <rFont val="Noto Sans CJK SC"/>
        <family val="2"/>
      </rPr>
      <t xml:space="preserve">高プロラクチン血症そのものは別の項目で扱うため本カードの対象外とし、プロラクチンは他軸の評価項目としてのみ挙げた。無月経では妊娠の除外と、甲状腺疾患など排卵障害の他原因の除外が前提になる（ガイドライン推奨</t>
    </r>
    <r>
      <rPr>
        <sz val="10"/>
        <rFont val="Arial"/>
        <family val="0"/>
        <charset val="1"/>
      </rPr>
      <t xml:space="preserve">1.14</t>
    </r>
    <r>
      <rPr>
        <sz val="10"/>
        <rFont val="Noto Sans CJK SC"/>
        <family val="2"/>
      </rPr>
      <t xml:space="preserve">）。病因ごとの頻度や下垂体</t>
    </r>
    <r>
      <rPr>
        <sz val="10"/>
        <rFont val="Arial"/>
        <family val="0"/>
        <charset val="1"/>
      </rPr>
      <t xml:space="preserve">MRI</t>
    </r>
    <r>
      <rPr>
        <sz val="10"/>
        <rFont val="Noto Sans CJK SC"/>
        <family val="2"/>
      </rPr>
      <t xml:space="preserve">の所見などは本ガイドラインの推奨文で確認した範囲を超えるため主張文には入れていない。本カードには薬剤名は含まれない。</t>
    </r>
  </si>
  <si>
    <r>
      <rPr>
        <sz val="10"/>
        <rFont val="Noto Sans CJK SC"/>
        <family val="2"/>
      </rPr>
      <t xml:space="preserve">排卵は、</t>
    </r>
    <r>
      <rPr>
        <sz val="10"/>
        <rFont val="Arial"/>
        <family val="0"/>
        <charset val="1"/>
      </rPr>
      <t xml:space="preserve">LH</t>
    </r>
    <r>
      <rPr>
        <sz val="10"/>
        <rFont val="Noto Sans CJK SC"/>
        <family val="2"/>
      </rPr>
      <t xml:space="preserve">サージを契機として卵巣内で進む一連の過程である。</t>
    </r>
    <r>
      <rPr>
        <sz val="10"/>
        <rFont val="Arial"/>
        <family val="0"/>
        <charset val="1"/>
      </rPr>
      <t xml:space="preserve">LH</t>
    </r>
    <r>
      <rPr>
        <sz val="10"/>
        <rFont val="Noto Sans CJK SC"/>
        <family val="2"/>
      </rPr>
      <t xml:space="preserve">サージにより、</t>
    </r>
    <r>
      <rPr>
        <sz val="10"/>
        <rFont val="Arial"/>
        <family val="0"/>
        <charset val="1"/>
      </rPr>
      <t xml:space="preserve">EGF</t>
    </r>
    <r>
      <rPr>
        <sz val="10"/>
        <rFont val="Noto Sans CJK SC"/>
        <family val="2"/>
      </rPr>
      <t xml:space="preserve">様因子、ステロイド、転写因子、プロスタグランジン、タンパク分解系などの排卵メディエーターの発現が高まり、卵胞の破裂と卵子の放出に至る。これらの機構には動物モデルと共通する部分が多い一方で、誘導される因子の種類や発現パターン、調節機構には種差があり、ヒトの排卵の理解にはヒト検体を用いた研究が必要である。排卵過程の障害は不妊や低妊孕性と関連する。</t>
    </r>
  </si>
  <si>
    <t xml:space="preserve">国際（ヒト卵巣を対象とした研究の総説）</t>
  </si>
  <si>
    <t xml:space="preserve">SRC-1543</t>
  </si>
  <si>
    <t xml:space="preserve">Jo M, Brännström M, Akins JW, Curry TE Jr. New insights into the ovulatory process in the human ovary. Hum Reprod Update. 2025;31(1):21-47.</t>
  </si>
  <si>
    <t xml:space="preserve">10.1093/humupd/dmae027</t>
  </si>
  <si>
    <t xml:space="preserve">39331957</t>
  </si>
  <si>
    <r>
      <rPr>
        <sz val="10"/>
        <rFont val="Noto Sans CJK SC"/>
        <family val="2"/>
      </rPr>
      <t xml:space="preserve">元のカードにあった「排卵は次回月経の約</t>
    </r>
    <r>
      <rPr>
        <sz val="10"/>
        <rFont val="Arial"/>
        <family val="0"/>
        <charset val="1"/>
      </rPr>
      <t xml:space="preserve">14</t>
    </r>
    <r>
      <rPr>
        <sz val="10"/>
        <rFont val="Noto Sans CJK SC"/>
        <family val="2"/>
      </rPr>
      <t xml:space="preserve">日前に起こる」「排卵後の卵胞は黄体となりプロゲステロンを分泌する」という記述は、本出典の抄録で確認できなかったため含めていない。主張は抄録で確認した範囲に限る。</t>
    </r>
  </si>
  <si>
    <r>
      <rPr>
        <sz val="10"/>
        <rFont val="Noto Sans CJK SC"/>
        <family val="2"/>
      </rPr>
      <t xml:space="preserve">初経年齢の中央値は、先進国の十分に栄養のある集団では</t>
    </r>
    <r>
      <rPr>
        <sz val="10"/>
        <rFont val="Arial"/>
        <family val="0"/>
        <charset val="1"/>
      </rPr>
      <t xml:space="preserve">12</t>
    </r>
    <r>
      <rPr>
        <sz val="10"/>
        <rFont val="Noto Sans CJK SC"/>
        <family val="2"/>
      </rPr>
      <t xml:space="preserve">〜</t>
    </r>
    <r>
      <rPr>
        <sz val="10"/>
        <rFont val="Arial"/>
        <family val="0"/>
        <charset val="1"/>
      </rPr>
      <t xml:space="preserve">13</t>
    </r>
    <r>
      <rPr>
        <sz val="10"/>
        <rFont val="Noto Sans CJK SC"/>
        <family val="2"/>
      </rPr>
      <t xml:space="preserve">歳で、比較的安定している。初経の時期や思春期の進行は、社会経済的状況、栄養、予防医療へのアクセスといった環境要因の影響を受ける。臨床では、初経で起こることや初経後の月経周期の長さの正常範囲を本人と養育者に説明し、月経周期をバイタルサインの一つとして評価することで、異常な月経パターンを早期に発見できる。</t>
    </r>
  </si>
  <si>
    <t xml:space="preserve">米国を含む先進国（十分に栄養のある集団）</t>
  </si>
  <si>
    <t xml:space="preserve">SRC-1544</t>
  </si>
  <si>
    <t xml:space="preserve">American College of Obstetricians and Gynecologists. Committee Opinion No. 651: Menstruation in Girls and Adolescents: Using the Menstrual Cycle as a Vital Sign. Obstet Gynecol. 2015;126(6):e143-e146.</t>
  </si>
  <si>
    <t xml:space="preserve">10.1097/AOG.0000000000001215</t>
  </si>
  <si>
    <t xml:space="preserve">26595586</t>
  </si>
  <si>
    <r>
      <rPr>
        <sz val="10"/>
        <rFont val="Noto Sans CJK SC"/>
        <family val="2"/>
      </rPr>
      <t xml:space="preserve">元のカードの「平均</t>
    </r>
    <r>
      <rPr>
        <sz val="10"/>
        <rFont val="Arial"/>
        <family val="0"/>
        <charset val="1"/>
      </rPr>
      <t xml:space="preserve">12.4</t>
    </r>
    <r>
      <rPr>
        <sz val="10"/>
        <rFont val="Noto Sans CJK SC"/>
        <family val="2"/>
      </rPr>
      <t xml:space="preserve">歳」「通常</t>
    </r>
    <r>
      <rPr>
        <sz val="10"/>
        <rFont val="Arial"/>
        <family val="0"/>
        <charset val="1"/>
      </rPr>
      <t xml:space="preserve">10</t>
    </r>
    <r>
      <rPr>
        <sz val="10"/>
        <rFont val="Noto Sans CJK SC"/>
        <family val="2"/>
      </rPr>
      <t xml:space="preserve">〜</t>
    </r>
    <r>
      <rPr>
        <sz val="10"/>
        <rFont val="Arial"/>
        <family val="0"/>
        <charset val="1"/>
      </rPr>
      <t xml:space="preserve">16</t>
    </r>
    <r>
      <rPr>
        <sz val="10"/>
        <rFont val="Noto Sans CJK SC"/>
        <family val="2"/>
      </rPr>
      <t xml:space="preserve">歳」という数値は本出典では確認できず、中央値</t>
    </r>
    <r>
      <rPr>
        <sz val="10"/>
        <rFont val="Arial"/>
        <family val="0"/>
        <charset val="1"/>
      </rPr>
      <t xml:space="preserve">12</t>
    </r>
    <r>
      <rPr>
        <sz val="10"/>
        <rFont val="Noto Sans CJK SC"/>
        <family val="2"/>
      </rPr>
      <t xml:space="preserve">〜</t>
    </r>
    <r>
      <rPr>
        <sz val="10"/>
        <rFont val="Arial"/>
        <family val="0"/>
        <charset val="1"/>
      </rPr>
      <t xml:space="preserve">13</t>
    </r>
    <r>
      <rPr>
        <sz val="10"/>
        <rFont val="Noto Sans CJK SC"/>
        <family val="2"/>
      </rPr>
      <t xml:space="preserve">歳に置き換えた。初経直後は無排卵周期が多いことは、本出典の抄録では確認できなかったため含めていない。日本の集団を対象とした数値ではない。</t>
    </r>
  </si>
  <si>
    <r>
      <rPr>
        <sz val="10"/>
        <rFont val="Noto Sans CJK SC"/>
        <family val="2"/>
      </rPr>
      <t xml:space="preserve">原発性無月経は、初経が発来しない状態をいう。二次性徴の発育が</t>
    </r>
    <r>
      <rPr>
        <sz val="10"/>
        <rFont val="Arial"/>
        <family val="0"/>
        <charset val="1"/>
      </rPr>
      <t xml:space="preserve">13</t>
    </r>
    <r>
      <rPr>
        <sz val="10"/>
        <rFont val="Noto Sans CJK SC"/>
        <family val="2"/>
      </rPr>
      <t xml:space="preserve">歳までにみられない場合、乳房発育の開始から</t>
    </r>
    <r>
      <rPr>
        <sz val="10"/>
        <rFont val="Arial"/>
        <family val="0"/>
        <charset val="1"/>
      </rPr>
      <t xml:space="preserve">5</t>
    </r>
    <r>
      <rPr>
        <sz val="10"/>
        <rFont val="Noto Sans CJK SC"/>
        <family val="2"/>
      </rPr>
      <t xml:space="preserve">年を経ても初経がない場合、または</t>
    </r>
    <r>
      <rPr>
        <sz val="10"/>
        <rFont val="Arial"/>
        <family val="0"/>
        <charset val="1"/>
      </rPr>
      <t xml:space="preserve">15</t>
    </r>
    <r>
      <rPr>
        <sz val="10"/>
        <rFont val="Noto Sans CJK SC"/>
        <family val="2"/>
      </rPr>
      <t xml:space="preserve">歳以上で初経がない場合に、評価を行う。原因としては、ターナー症候群などの染色体異常に伴う原発性卵巣機能不全と、ミュラー管形成不全などの解剖学的異常が多い。初期評価には、妊娠反応と血清</t>
    </r>
    <r>
      <rPr>
        <sz val="10"/>
        <rFont val="Arial"/>
        <family val="0"/>
        <charset val="1"/>
      </rPr>
      <t xml:space="preserve">LH</t>
    </r>
    <r>
      <rPr>
        <sz val="10"/>
        <rFont val="Noto Sans CJK SC"/>
        <family val="2"/>
      </rPr>
      <t xml:space="preserve">、</t>
    </r>
    <r>
      <rPr>
        <sz val="10"/>
        <rFont val="Arial"/>
        <family val="0"/>
        <charset val="1"/>
      </rPr>
      <t xml:space="preserve">FSH</t>
    </r>
    <r>
      <rPr>
        <sz val="10"/>
        <rFont val="Noto Sans CJK SC"/>
        <family val="2"/>
      </rPr>
      <t xml:space="preserve">、プロラクチン、</t>
    </r>
    <r>
      <rPr>
        <sz val="10"/>
        <rFont val="Arial"/>
        <family val="0"/>
        <charset val="1"/>
      </rPr>
      <t xml:space="preserve">TSH</t>
    </r>
    <r>
      <rPr>
        <sz val="10"/>
        <rFont val="Noto Sans CJK SC"/>
        <family val="2"/>
      </rPr>
      <t xml:space="preserve">の測定が含まれる。</t>
    </r>
  </si>
  <si>
    <t xml:space="preserve">SRC-1545</t>
  </si>
  <si>
    <t xml:space="preserve">Klein DA, Poth MA. Amenorrhea: An Approach to Diagnosis and Management. Am Fam Physician. 2013;87(11):781-788.</t>
  </si>
  <si>
    <t xml:space="preserve">23939500</t>
  </si>
  <si>
    <r>
      <rPr>
        <sz val="10"/>
        <rFont val="Noto Sans CJK SC"/>
        <family val="2"/>
      </rPr>
      <t xml:space="preserve">評価開始の目安のうち「乳房発育の開始から</t>
    </r>
    <r>
      <rPr>
        <sz val="10"/>
        <rFont val="Arial"/>
        <family val="0"/>
        <charset val="1"/>
      </rPr>
      <t xml:space="preserve">5</t>
    </r>
    <r>
      <rPr>
        <sz val="10"/>
        <rFont val="Noto Sans CJK SC"/>
        <family val="2"/>
      </rPr>
      <t xml:space="preserve">年」は、本出典（</t>
    </r>
    <r>
      <rPr>
        <sz val="10"/>
        <rFont val="Arial"/>
        <family val="0"/>
        <charset val="1"/>
      </rPr>
      <t xml:space="preserve">2013</t>
    </r>
    <r>
      <rPr>
        <sz val="10"/>
        <rFont val="Noto Sans CJK SC"/>
        <family val="2"/>
      </rPr>
      <t xml:space="preserve">年）の本文の記載による。元のカードの「</t>
    </r>
    <r>
      <rPr>
        <sz val="10"/>
        <rFont val="Arial"/>
        <family val="0"/>
        <charset val="1"/>
      </rPr>
      <t xml:space="preserve">3</t>
    </r>
    <r>
      <rPr>
        <sz val="10"/>
        <rFont val="Noto Sans CJK SC"/>
        <family val="2"/>
      </rPr>
      <t xml:space="preserve">年」は本出典では確認できなかったため、出典の記載どおり</t>
    </r>
    <r>
      <rPr>
        <sz val="10"/>
        <rFont val="Arial"/>
        <family val="0"/>
        <charset val="1"/>
      </rPr>
      <t xml:space="preserve">5</t>
    </r>
    <r>
      <rPr>
        <sz val="10"/>
        <rFont val="Noto Sans CJK SC"/>
        <family val="2"/>
      </rPr>
      <t xml:space="preserve">年とした。評価時期の基準は、資料の発行年や発行団体により異なる可能性がある。</t>
    </r>
    <r>
      <rPr>
        <sz val="10"/>
        <rFont val="Arial"/>
        <family val="0"/>
        <charset val="1"/>
      </rPr>
      <t xml:space="preserve">Am Fam Physician </t>
    </r>
    <r>
      <rPr>
        <sz val="10"/>
        <rFont val="Noto Sans CJK SC"/>
        <family val="2"/>
      </rPr>
      <t xml:space="preserve">は</t>
    </r>
    <r>
      <rPr>
        <sz val="10"/>
        <rFont val="Arial"/>
        <family val="0"/>
        <charset val="1"/>
      </rPr>
      <t xml:space="preserve">DOI</t>
    </r>
    <r>
      <rPr>
        <sz val="10"/>
        <rFont val="Noto Sans CJK SC"/>
        <family val="2"/>
      </rPr>
      <t xml:space="preserve">を付与していないため</t>
    </r>
    <r>
      <rPr>
        <sz val="10"/>
        <rFont val="Arial"/>
        <family val="0"/>
        <charset val="1"/>
      </rPr>
      <t xml:space="preserve">DOI</t>
    </r>
    <r>
      <rPr>
        <sz val="10"/>
        <rFont val="Noto Sans CJK SC"/>
        <family val="2"/>
      </rPr>
      <t xml:space="preserve">は</t>
    </r>
    <r>
      <rPr>
        <sz val="10"/>
        <rFont val="Arial"/>
        <family val="0"/>
        <charset val="1"/>
      </rPr>
      <t xml:space="preserve">null</t>
    </r>
    <r>
      <rPr>
        <sz val="10"/>
        <rFont val="Noto Sans CJK SC"/>
        <family val="2"/>
      </rPr>
      <t xml:space="preserve">とした。</t>
    </r>
  </si>
  <si>
    <r>
      <rPr>
        <sz val="10"/>
        <rFont val="Noto Sans CJK SC"/>
        <family val="2"/>
      </rPr>
      <t xml:space="preserve">続発性無月経は、それまで規則的だった月経が</t>
    </r>
    <r>
      <rPr>
        <sz val="10"/>
        <rFont val="Arial"/>
        <family val="0"/>
        <charset val="1"/>
      </rPr>
      <t xml:space="preserve">3</t>
    </r>
    <r>
      <rPr>
        <sz val="10"/>
        <rFont val="Noto Sans CJK SC"/>
        <family val="2"/>
      </rPr>
      <t xml:space="preserve">か月間停止した場合、または不規則だった月経が</t>
    </r>
    <r>
      <rPr>
        <sz val="10"/>
        <rFont val="Arial"/>
        <family val="0"/>
        <charset val="1"/>
      </rPr>
      <t xml:space="preserve">6</t>
    </r>
    <r>
      <rPr>
        <sz val="10"/>
        <rFont val="Noto Sans CJK SC"/>
        <family val="2"/>
      </rPr>
      <t xml:space="preserve">か月間停止した場合をいう。原因の多くは、多嚢胞性卵巣症候群、視床下部性無月経、高プロラクチン血症、原発性卵巣機能不全で説明できる。評価ではすべての症例で妊娠を除外し、初期検査として妊娠反応と血清</t>
    </r>
    <r>
      <rPr>
        <sz val="10"/>
        <rFont val="Arial"/>
        <family val="0"/>
        <charset val="1"/>
      </rPr>
      <t xml:space="preserve">LH</t>
    </r>
    <r>
      <rPr>
        <sz val="10"/>
        <rFont val="Noto Sans CJK SC"/>
        <family val="2"/>
      </rPr>
      <t xml:space="preserve">、</t>
    </r>
    <r>
      <rPr>
        <sz val="10"/>
        <rFont val="Arial"/>
        <family val="0"/>
        <charset val="1"/>
      </rPr>
      <t xml:space="preserve">FSH</t>
    </r>
    <r>
      <rPr>
        <sz val="10"/>
        <rFont val="Noto Sans CJK SC"/>
        <family val="2"/>
      </rPr>
      <t xml:space="preserve">、プロラクチン、</t>
    </r>
    <r>
      <rPr>
        <sz val="10"/>
        <rFont val="Arial"/>
        <family val="0"/>
        <charset val="1"/>
      </rPr>
      <t xml:space="preserve">TSH</t>
    </r>
    <r>
      <rPr>
        <sz val="10"/>
        <rFont val="Noto Sans CJK SC"/>
        <family val="2"/>
      </rPr>
      <t xml:space="preserve">を測定する。視床下部性無月経の患者では摂食障害の有無を評価し、骨密度低下のリスクに注意する。</t>
    </r>
  </si>
  <si>
    <r>
      <rPr>
        <sz val="10"/>
        <rFont val="Noto Sans CJK SC"/>
        <family val="2"/>
      </rPr>
      <t xml:space="preserve">定義と初期検査の内容は本出典（米国の総説）によるものであり、日本の診療での実施状況との細部の一致は未確認である。</t>
    </r>
    <r>
      <rPr>
        <sz val="10"/>
        <rFont val="Arial"/>
        <family val="0"/>
        <charset val="1"/>
      </rPr>
      <t xml:space="preserve">Am Fam Physician </t>
    </r>
    <r>
      <rPr>
        <sz val="10"/>
        <rFont val="Noto Sans CJK SC"/>
        <family val="2"/>
      </rPr>
      <t xml:space="preserve">は</t>
    </r>
    <r>
      <rPr>
        <sz val="10"/>
        <rFont val="Arial"/>
        <family val="0"/>
        <charset val="1"/>
      </rPr>
      <t xml:space="preserve">DOI</t>
    </r>
    <r>
      <rPr>
        <sz val="10"/>
        <rFont val="Noto Sans CJK SC"/>
        <family val="2"/>
      </rPr>
      <t xml:space="preserve">を付与していないため</t>
    </r>
    <r>
      <rPr>
        <sz val="10"/>
        <rFont val="Arial"/>
        <family val="0"/>
        <charset val="1"/>
      </rPr>
      <t xml:space="preserve">DOI</t>
    </r>
    <r>
      <rPr>
        <sz val="10"/>
        <rFont val="Noto Sans CJK SC"/>
        <family val="2"/>
      </rPr>
      <t xml:space="preserve">は</t>
    </r>
    <r>
      <rPr>
        <sz val="10"/>
        <rFont val="Arial"/>
        <family val="0"/>
        <charset val="1"/>
      </rPr>
      <t xml:space="preserve">null</t>
    </r>
    <r>
      <rPr>
        <sz val="10"/>
        <rFont val="Noto Sans CJK SC"/>
        <family val="2"/>
      </rPr>
      <t xml:space="preserve">とした。</t>
    </r>
  </si>
  <si>
    <r>
      <rPr>
        <sz val="10"/>
        <rFont val="Noto Sans CJK SC"/>
        <family val="2"/>
      </rPr>
      <t xml:space="preserve">排卵痛（ミッテルシュメルツ）は、排卵期に生じる下腹部痛である。正常女性で月経周期の中間期に骨盤超音波検査を行った研究では、少量の腹水が周期の</t>
    </r>
    <r>
      <rPr>
        <sz val="10"/>
        <rFont val="Arial"/>
        <family val="0"/>
        <charset val="1"/>
      </rPr>
      <t xml:space="preserve">40%</t>
    </r>
    <r>
      <rPr>
        <sz val="10"/>
        <rFont val="Noto Sans CJK SC"/>
        <family val="2"/>
      </rPr>
      <t xml:space="preserve">に認められ、痛みを伴った周期では、その約</t>
    </r>
    <r>
      <rPr>
        <sz val="10"/>
        <rFont val="Arial"/>
        <family val="0"/>
        <charset val="1"/>
      </rPr>
      <t xml:space="preserve">2/3</t>
    </r>
    <r>
      <rPr>
        <sz val="10"/>
        <rFont val="Noto Sans CJK SC"/>
        <family val="2"/>
      </rPr>
      <t xml:space="preserve">で排卵の時期に腹水が超音波で確認された。この所見は、排卵に伴って卵胞液などが腹腔内に漏れることが、痛みの一因であることを支持する。</t>
    </r>
  </si>
  <si>
    <t xml:space="preserve">SRC-1546</t>
  </si>
  <si>
    <t xml:space="preserve">Hann LE, Hall DA, Black EB, Ferrucci JT Jr. Mittelschmerz: Sonographic Demonstration. JAMA. 1979;241(25):2731-2732.</t>
  </si>
  <si>
    <t xml:space="preserve">10.1001/jama.241.25.2731</t>
  </si>
  <si>
    <t xml:space="preserve">448821</t>
  </si>
  <si>
    <r>
      <rPr>
        <sz val="10"/>
        <rFont val="Noto Sans CJK SC"/>
        <family val="2"/>
      </rPr>
      <t xml:space="preserve">元のカードの「生殖年齢女性の</t>
    </r>
    <r>
      <rPr>
        <sz val="10"/>
        <rFont val="Arial"/>
        <family val="0"/>
        <charset val="1"/>
      </rPr>
      <t xml:space="preserve">40%</t>
    </r>
    <r>
      <rPr>
        <sz val="10"/>
        <rFont val="Noto Sans CJK SC"/>
        <family val="2"/>
      </rPr>
      <t xml:space="preserve">以上にみられる」という有病率は、一次資料で確認できなかったため含めていない。本出典の</t>
    </r>
    <r>
      <rPr>
        <sz val="10"/>
        <rFont val="Arial"/>
        <family val="0"/>
        <charset val="1"/>
      </rPr>
      <t xml:space="preserve">40%</t>
    </r>
    <r>
      <rPr>
        <sz val="10"/>
        <rFont val="Noto Sans CJK SC"/>
        <family val="2"/>
      </rPr>
      <t xml:space="preserve">は女性の割合ではなく、腹水が認められた周期の割合である。虫垂炎や卵巣嚢胞の破裂・茎捻転、異所性妊娠との鑑別の記述も、本出典の抄録では確認できなかったため含めていない。</t>
    </r>
    <r>
      <rPr>
        <sz val="10"/>
        <rFont val="Arial"/>
        <family val="0"/>
        <charset val="1"/>
      </rPr>
      <t xml:space="preserve">1979</t>
    </r>
    <r>
      <rPr>
        <sz val="10"/>
        <rFont val="Noto Sans CJK SC"/>
        <family val="2"/>
      </rPr>
      <t xml:space="preserve">年の研究であり、超音波機器の性能は現在と異なる。</t>
    </r>
  </si>
  <si>
    <t xml:space="preserve">EN-001</t>
  </si>
  <si>
    <t xml:space="preserve">中枢性摂食異常症</t>
  </si>
  <si>
    <t xml:space="preserve">視床下部の主要な核の発生異常や損傷によってエネルギー摂取と消費の調節が崩れると、過食とエネルギー消費の低下を背景に、急速で過度の体重増加（視床下部性肥満）を来す。鞍上部腫瘍の中では頭蓋咽頭腫が後天性視床下部性肥満の最も多い原因で、腫瘍そのものだけでなく手術や放射線治療によっても生じる。下垂体ホルモンの補充の最適化、食事制限、身体活動、行動療法、薬物療法、肥満外科手術が試みられるが、効果は限定的でばらつきが大きく、確立した治療法はない。</t>
  </si>
  <si>
    <r>
      <rPr>
        <sz val="10"/>
        <rFont val="Noto Sans CJK SC"/>
        <family val="2"/>
      </rPr>
      <t xml:space="preserve">医学各論 Ⅹ</t>
    </r>
    <r>
      <rPr>
        <sz val="10"/>
        <rFont val="Arial"/>
        <family val="0"/>
        <charset val="1"/>
      </rPr>
      <t xml:space="preserve">-1-A-①</t>
    </r>
    <r>
      <rPr>
        <sz val="10"/>
        <rFont val="Noto Sans CJK SC"/>
        <family val="2"/>
      </rPr>
      <t xml:space="preserve">（中枢性摂食異常症、</t>
    </r>
    <r>
      <rPr>
        <sz val="10"/>
        <rFont val="Arial"/>
        <family val="0"/>
        <charset val="1"/>
      </rPr>
      <t xml:space="preserve">b</t>
    </r>
    <r>
      <rPr>
        <sz val="10"/>
        <rFont val="Noto Sans CJK SC"/>
        <family val="2"/>
      </rPr>
      <t xml:space="preserve">）</t>
    </r>
  </si>
  <si>
    <t xml:space="preserve">PS-02-14-05 (id: JkxnuTA)</t>
  </si>
  <si>
    <t xml:space="preserve">SRC-871</t>
  </si>
  <si>
    <t xml:space="preserve">Dimitri P. Treatment of Acquired Hypothalamic Obesity: Now and the Future. Frontiers in Endocrinology. 2022;13:846880.</t>
  </si>
  <si>
    <t xml:space="preserve">10.3389/fendo.2022.846880</t>
  </si>
  <si>
    <t xml:space="preserve">35464063</t>
  </si>
  <si>
    <t xml:space="preserve">出典は小児・若年者を中心とした総説であり、成人での頻度や治療成績の数値は確認していない。薬物療法の個別の薬剤（オクトレオチド、糖尿病治療薬など）の国内承認・保険適用（視床下部性肥満への適応の有無を含む）は未確認である。</t>
  </si>
  <si>
    <t xml:space="preserve">EN-002</t>
  </si>
  <si>
    <t xml:space="preserve">中枢性性早熟症</t>
  </si>
  <si>
    <r>
      <rPr>
        <sz val="10"/>
        <rFont val="Noto Sans CJK SC"/>
        <family val="2"/>
      </rPr>
      <t xml:space="preserve">中枢性性早熟症は、視床下部・下垂体系が早期に活性化して二次性徴が年齢不相応に早く進む状態で、治療の標準は </t>
    </r>
    <r>
      <rPr>
        <sz val="10"/>
        <rFont val="Arial"/>
        <family val="0"/>
        <charset val="1"/>
      </rPr>
      <t xml:space="preserve">GnRH </t>
    </r>
    <r>
      <rPr>
        <sz val="10"/>
        <rFont val="Noto Sans CJK SC"/>
        <family val="2"/>
      </rPr>
      <t xml:space="preserve">アナログによる下垂体性ゴナドトロピンの抑制である。</t>
    </r>
    <r>
      <rPr>
        <sz val="10"/>
        <rFont val="Arial"/>
        <family val="0"/>
        <charset val="1"/>
      </rPr>
      <t xml:space="preserve">GnRH </t>
    </r>
    <r>
      <rPr>
        <sz val="10"/>
        <rFont val="Noto Sans CJK SC"/>
        <family val="2"/>
      </rPr>
      <t xml:space="preserve">アナログによる成人身長の改善が確立しているのは早期発症例（女児で</t>
    </r>
    <r>
      <rPr>
        <sz val="10"/>
        <rFont val="Arial"/>
        <family val="0"/>
        <charset val="1"/>
      </rPr>
      <t xml:space="preserve">6</t>
    </r>
    <r>
      <rPr>
        <sz val="10"/>
        <rFont val="Noto Sans CJK SC"/>
        <family val="2"/>
      </rPr>
      <t xml:space="preserve">歳未満の発症）であり、それ以外の開始年齢では身長への利益は確実とはいえない。治療によって体重増加が促される、あるいは長期的に骨密度が低下するといった懸念は、専門家コンセンサスでは支持されなかった。</t>
    </r>
  </si>
  <si>
    <r>
      <rPr>
        <sz val="10"/>
        <rFont val="Noto Sans CJK SC"/>
        <family val="2"/>
      </rPr>
      <t xml:space="preserve">医学各論 Ⅹ</t>
    </r>
    <r>
      <rPr>
        <sz val="10"/>
        <rFont val="Arial"/>
        <family val="0"/>
        <charset val="1"/>
      </rPr>
      <t xml:space="preserve">-1-A-②</t>
    </r>
    <r>
      <rPr>
        <sz val="10"/>
        <rFont val="Noto Sans CJK SC"/>
        <family val="2"/>
      </rPr>
      <t xml:space="preserve">（中枢性性早熟症、</t>
    </r>
    <r>
      <rPr>
        <sz val="10"/>
        <rFont val="Arial"/>
        <family val="0"/>
        <charset val="1"/>
      </rPr>
      <t xml:space="preserve">c</t>
    </r>
    <r>
      <rPr>
        <sz val="10"/>
        <rFont val="Noto Sans CJK SC"/>
        <family val="2"/>
      </rPr>
      <t xml:space="preserve">）</t>
    </r>
  </si>
  <si>
    <t xml:space="preserve">SRC-872</t>
  </si>
  <si>
    <t xml:space="preserve">Carel JC, Eugster EA, Rogol A, et al. Consensus Statement on the Use of Gonadotropin-Releasing Hormone Analogs in Children. Pediatrics. 2009;123(4):e752-e762.</t>
  </si>
  <si>
    <t xml:space="preserve">10.1542/peds.2008-1783</t>
  </si>
  <si>
    <t xml:space="preserve">19332438</t>
  </si>
  <si>
    <r>
      <rPr>
        <sz val="10"/>
        <rFont val="Noto Sans CJK SC"/>
        <family val="2"/>
      </rPr>
      <t xml:space="preserve">出典は</t>
    </r>
    <r>
      <rPr>
        <sz val="10"/>
        <rFont val="Arial"/>
        <family val="0"/>
        <charset val="1"/>
      </rPr>
      <t xml:space="preserve">2009</t>
    </r>
    <r>
      <rPr>
        <sz val="10"/>
        <rFont val="Noto Sans CJK SC"/>
        <family val="2"/>
      </rPr>
      <t xml:space="preserve">年のコンセンサス声明であり、その後のエビデンス（遺伝子診断の進歩や製剤の長期成績）との差分は未確認である。</t>
    </r>
    <r>
      <rPr>
        <sz val="10"/>
        <rFont val="Arial"/>
        <family val="0"/>
        <charset val="1"/>
      </rPr>
      <t xml:space="preserve">GnRH </t>
    </r>
    <r>
      <rPr>
        <sz val="10"/>
        <rFont val="Noto Sans CJK SC"/>
        <family val="2"/>
      </rPr>
      <t xml:space="preserve">アナログ製剤の国内承認・保険適用（中枢性性早熟症への適応を含む）は未確認である。診断基準となる年齢の定義は出典の抄録範囲では確認していない。</t>
    </r>
  </si>
  <si>
    <t xml:space="preserve">EN-003</t>
  </si>
  <si>
    <t xml:space="preserve">低ゴナドトロピン性性腺機能低下症</t>
  </si>
  <si>
    <r>
      <rPr>
        <sz val="10"/>
        <rFont val="Noto Sans CJK SC"/>
        <family val="2"/>
      </rPr>
      <t xml:space="preserve">先天性低ゴナドトロピン性性腺機能低下症は、</t>
    </r>
    <r>
      <rPr>
        <sz val="10"/>
        <rFont val="Arial"/>
        <family val="0"/>
        <charset val="1"/>
      </rPr>
      <t xml:space="preserve">GnRH </t>
    </r>
    <r>
      <rPr>
        <sz val="10"/>
        <rFont val="Noto Sans CJK SC"/>
        <family val="2"/>
      </rPr>
      <t xml:space="preserve">の産生・分泌・作用の欠損によって思春期発来の欠如と不妊を呈するまれな疾患で、原因遺伝子は</t>
    </r>
    <r>
      <rPr>
        <sz val="10"/>
        <rFont val="Arial"/>
        <family val="0"/>
        <charset val="1"/>
      </rPr>
      <t xml:space="preserve">25</t>
    </r>
    <r>
      <rPr>
        <sz val="10"/>
        <rFont val="Noto Sans CJK SC"/>
        <family val="2"/>
      </rPr>
      <t xml:space="preserve">種類以上が同定されている。嗅覚の障害（無嗅覚症・嗅覚低下）を伴うものが </t>
    </r>
    <r>
      <rPr>
        <sz val="10"/>
        <rFont val="Arial"/>
        <family val="0"/>
        <charset val="1"/>
      </rPr>
      <t xml:space="preserve">Kallmann </t>
    </r>
    <r>
      <rPr>
        <sz val="10"/>
        <rFont val="Noto Sans CJK SC"/>
        <family val="2"/>
      </rPr>
      <t xml:space="preserve">症候群で、全体の約</t>
    </r>
    <r>
      <rPr>
        <sz val="10"/>
        <rFont val="Arial"/>
        <family val="0"/>
        <charset val="1"/>
      </rPr>
      <t xml:space="preserve">50%</t>
    </r>
    <r>
      <rPr>
        <sz val="10"/>
        <rFont val="Noto Sans CJK SC"/>
        <family val="2"/>
      </rPr>
      <t xml:space="preserve">を占める。体質性の思春期遅発との鑑別が難しいことがある。専門的な治療で思春期の誘導と妊孕性の獲得が可能な場合が多い一方、約</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の患者では生殖機能の自然回復がみられるため、長期の経過観察が必要である。</t>
    </r>
  </si>
  <si>
    <r>
      <rPr>
        <sz val="10"/>
        <rFont val="Noto Sans CJK SC"/>
        <family val="2"/>
      </rPr>
      <t xml:space="preserve">医学各論 Ⅹ</t>
    </r>
    <r>
      <rPr>
        <sz val="10"/>
        <rFont val="Arial"/>
        <family val="0"/>
        <charset val="1"/>
      </rPr>
      <t xml:space="preserve">-1-A-③</t>
    </r>
    <r>
      <rPr>
        <sz val="10"/>
        <rFont val="Noto Sans CJK SC"/>
        <family val="2"/>
      </rPr>
      <t xml:space="preserve">（低ゴナドトロピン性性腺機能低下症、</t>
    </r>
    <r>
      <rPr>
        <sz val="10"/>
        <rFont val="Arial"/>
        <family val="0"/>
        <charset val="1"/>
      </rPr>
      <t xml:space="preserve">c</t>
    </r>
    <r>
      <rPr>
        <sz val="10"/>
        <rFont val="Noto Sans CJK SC"/>
        <family val="2"/>
      </rPr>
      <t xml:space="preserve">）</t>
    </r>
  </si>
  <si>
    <t xml:space="preserve">SRC-873</t>
  </si>
  <si>
    <t xml:space="preserve">Boehm U, Bouloux PM, Dattani MT, et al. Expert Consensus Document: European Consensus Statement on Congenital Hypogonadotropic Hypogonadism—Pathogenesis, Diagnosis and Treatment. Nature Reviews Endocrinology. 2015;11(9):547-564.</t>
  </si>
  <si>
    <t xml:space="preserve">10.1038/nrendo.2015.112</t>
  </si>
  <si>
    <t xml:space="preserve">26194704</t>
  </si>
  <si>
    <r>
      <rPr>
        <sz val="10"/>
        <rFont val="Noto Sans CJK SC"/>
        <family val="2"/>
      </rPr>
      <t xml:space="preserve">数値（原因遺伝子</t>
    </r>
    <r>
      <rPr>
        <sz val="10"/>
        <rFont val="Arial"/>
        <family val="0"/>
        <charset val="1"/>
      </rPr>
      <t xml:space="preserve">25</t>
    </r>
    <r>
      <rPr>
        <sz val="10"/>
        <rFont val="Noto Sans CJK SC"/>
        <family val="2"/>
      </rPr>
      <t xml:space="preserve">種類以上、嗅覚障害約</t>
    </r>
    <r>
      <rPr>
        <sz val="10"/>
        <rFont val="Arial"/>
        <family val="0"/>
        <charset val="1"/>
      </rPr>
      <t xml:space="preserve">50%</t>
    </r>
    <r>
      <rPr>
        <sz val="10"/>
        <rFont val="Noto Sans CJK SC"/>
        <family val="2"/>
      </rPr>
      <t xml:space="preserve">、自然回復約</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）は出典の抄録で確認した。個別の遺伝子の頻度や、日本における遺伝子診断の実施体制は未確認である。治療に用いるゴナドトロピン製剤などの国内承認・保険適用は未確認である。</t>
    </r>
  </si>
  <si>
    <t xml:space="preserve">EN-004</t>
  </si>
  <si>
    <t xml:space="preserve">視床下部腫瘍</t>
  </si>
  <si>
    <r>
      <rPr>
        <sz val="10"/>
        <rFont val="Noto Sans CJK SC"/>
        <family val="2"/>
      </rPr>
      <t xml:space="preserve">頭蓋咽頭腫は組織学的には良性のまれな腫瘍で、エナメル上皮腫型と乳頭型の</t>
    </r>
    <r>
      <rPr>
        <sz val="10"/>
        <rFont val="Arial"/>
        <family val="0"/>
        <charset val="1"/>
      </rPr>
      <t xml:space="preserve">2</t>
    </r>
    <r>
      <rPr>
        <sz val="10"/>
        <rFont val="Noto Sans CJK SC"/>
        <family val="2"/>
      </rPr>
      <t xml:space="preserve">型がある。エナメル上皮腫型は </t>
    </r>
    <r>
      <rPr>
        <sz val="10"/>
        <rFont val="Arial"/>
        <family val="0"/>
        <charset val="1"/>
      </rPr>
      <t xml:space="preserve">CTNNB1 </t>
    </r>
    <r>
      <rPr>
        <sz val="10"/>
        <rFont val="Noto Sans CJK SC"/>
        <family val="2"/>
      </rPr>
      <t xml:space="preserve">遺伝子変異を背景とし、</t>
    </r>
    <r>
      <rPr>
        <sz val="10"/>
        <rFont val="Arial"/>
        <family val="0"/>
        <charset val="1"/>
      </rPr>
      <t xml:space="preserve">5</t>
    </r>
    <r>
      <rPr>
        <sz val="10"/>
        <rFont val="Noto Sans CJK SC"/>
        <family val="2"/>
      </rPr>
      <t xml:space="preserve">〜</t>
    </r>
    <r>
      <rPr>
        <sz val="10"/>
        <rFont val="Arial"/>
        <family val="0"/>
        <charset val="1"/>
      </rPr>
      <t xml:space="preserve">15</t>
    </r>
    <r>
      <rPr>
        <sz val="10"/>
        <rFont val="Noto Sans CJK SC"/>
        <family val="2"/>
      </rPr>
      <t xml:space="preserve">歳と</t>
    </r>
    <r>
      <rPr>
        <sz val="10"/>
        <rFont val="Arial"/>
        <family val="0"/>
        <charset val="1"/>
      </rPr>
      <t xml:space="preserve">45</t>
    </r>
    <r>
      <rPr>
        <sz val="10"/>
        <rFont val="Noto Sans CJK SC"/>
        <family val="2"/>
      </rPr>
      <t xml:space="preserve">〜</t>
    </r>
    <r>
      <rPr>
        <sz val="10"/>
        <rFont val="Arial"/>
        <family val="0"/>
        <charset val="1"/>
      </rPr>
      <t xml:space="preserve">60</t>
    </r>
    <r>
      <rPr>
        <sz val="10"/>
        <rFont val="Noto Sans CJK SC"/>
        <family val="2"/>
      </rPr>
      <t xml:space="preserve">歳の二峰性の分布で、主に嚢胞性である。乳頭型は </t>
    </r>
    <r>
      <rPr>
        <sz val="10"/>
        <rFont val="Arial"/>
        <family val="0"/>
        <charset val="1"/>
      </rPr>
      <t xml:space="preserve">BRAF V600E </t>
    </r>
    <r>
      <rPr>
        <sz val="10"/>
        <rFont val="Noto Sans CJK SC"/>
        <family val="2"/>
      </rPr>
      <t xml:space="preserve">変異を伴うことが多く、成人（主に</t>
    </r>
    <r>
      <rPr>
        <sz val="10"/>
        <rFont val="Arial"/>
        <family val="0"/>
        <charset val="1"/>
      </rPr>
      <t xml:space="preserve">50</t>
    </r>
    <r>
      <rPr>
        <sz val="10"/>
        <rFont val="Noto Sans CJK SC"/>
        <family val="2"/>
      </rPr>
      <t xml:space="preserve">〜</t>
    </r>
    <r>
      <rPr>
        <sz val="10"/>
        <rFont val="Arial"/>
        <family val="0"/>
        <charset val="1"/>
      </rPr>
      <t xml:space="preserve">60</t>
    </r>
    <r>
      <rPr>
        <sz val="10"/>
        <rFont val="Noto Sans CJK SC"/>
        <family val="2"/>
      </rPr>
      <t xml:space="preserve">代）に限られ、主に充実性である。頭蓋内圧亢進症状、視覚障害、内分泌機能低下が診断のきっかけとなり、画像検査は </t>
    </r>
    <r>
      <rPr>
        <sz val="10"/>
        <rFont val="Arial"/>
        <family val="0"/>
        <charset val="1"/>
      </rPr>
      <t xml:space="preserve">MRI </t>
    </r>
    <r>
      <rPr>
        <sz val="10"/>
        <rFont val="Noto Sans CJK SC"/>
        <family val="2"/>
      </rPr>
      <t xml:space="preserve">が優先される。治療は神経外科手術と放射線治療が中心で、長期生存率は高い一方、視交叉・視床下部・下垂体に近接するため、視床下部性肥満をはじめとする生活の質の障害がしばしば残る。</t>
    </r>
  </si>
  <si>
    <r>
      <rPr>
        <sz val="10"/>
        <rFont val="Noto Sans CJK SC"/>
        <family val="2"/>
      </rPr>
      <t xml:space="preserve">医学各論 Ⅹ</t>
    </r>
    <r>
      <rPr>
        <sz val="10"/>
        <rFont val="Arial"/>
        <family val="0"/>
        <charset val="1"/>
      </rPr>
      <t xml:space="preserve">-1-A-④</t>
    </r>
    <r>
      <rPr>
        <sz val="10"/>
        <rFont val="Noto Sans CJK SC"/>
        <family val="2"/>
      </rPr>
      <t xml:space="preserve">（視床下部腫瘍、</t>
    </r>
    <r>
      <rPr>
        <sz val="10"/>
        <rFont val="Arial"/>
        <family val="0"/>
        <charset val="1"/>
      </rPr>
      <t xml:space="preserve">c</t>
    </r>
    <r>
      <rPr>
        <sz val="10"/>
        <rFont val="Noto Sans CJK SC"/>
        <family val="2"/>
      </rPr>
      <t xml:space="preserve">）</t>
    </r>
  </si>
  <si>
    <t xml:space="preserve">SRC-874</t>
  </si>
  <si>
    <t xml:space="preserve">Müller HL, Merchant TE, Warmuth-Metz M, Martinez-Barbera JP, Puget S. Craniopharyngioma. Nature Reviews Disease Primers. 2019;5(1):75.</t>
  </si>
  <si>
    <t xml:space="preserve">10.1038/s41572-019-0125-9</t>
  </si>
  <si>
    <t xml:space="preserve">31699993</t>
  </si>
  <si>
    <r>
      <rPr>
        <sz val="10"/>
        <rFont val="Noto Sans CJK SC"/>
        <family val="2"/>
      </rPr>
      <t xml:space="preserve">年齢分布と遺伝子変異は出典の抄録で確認した。乳頭型に対する </t>
    </r>
    <r>
      <rPr>
        <sz val="10"/>
        <rFont val="Arial"/>
        <family val="0"/>
        <charset val="1"/>
      </rPr>
      <t xml:space="preserve">BRAF </t>
    </r>
    <r>
      <rPr>
        <sz val="10"/>
        <rFont val="Noto Sans CJK SC"/>
        <family val="2"/>
      </rPr>
      <t xml:space="preserve">阻害薬などの分子標的治療の位置づけや、国内の治療成績は本調査では確認していない。</t>
    </r>
  </si>
  <si>
    <t xml:space="preserve">EN-005</t>
  </si>
  <si>
    <t xml:space="preserve">先端巨大症</t>
  </si>
  <si>
    <r>
      <rPr>
        <sz val="10"/>
        <rFont val="Noto Sans CJK SC"/>
        <family val="2"/>
      </rPr>
      <t xml:space="preserve">先端巨大症は、成長ホルモン（</t>
    </r>
    <r>
      <rPr>
        <sz val="10"/>
        <rFont val="Arial"/>
        <family val="0"/>
        <charset val="1"/>
      </rPr>
      <t xml:space="preserve">GH</t>
    </r>
    <r>
      <rPr>
        <sz val="10"/>
        <rFont val="Noto Sans CJK SC"/>
        <family val="2"/>
      </rPr>
      <t xml:space="preserve">）産生下垂体腫瘍による </t>
    </r>
    <r>
      <rPr>
        <sz val="10"/>
        <rFont val="Arial"/>
        <family val="0"/>
        <charset val="1"/>
      </rPr>
      <t xml:space="preserve">GH</t>
    </r>
    <r>
      <rPr>
        <sz val="10"/>
        <rFont val="Noto Sans CJK SC"/>
        <family val="2"/>
      </rPr>
      <t xml:space="preserve">・</t>
    </r>
    <r>
      <rPr>
        <sz val="10"/>
        <rFont val="Arial"/>
        <family val="0"/>
        <charset val="1"/>
      </rPr>
      <t xml:space="preserve">IGF-1 </t>
    </r>
    <r>
      <rPr>
        <sz val="10"/>
        <rFont val="Noto Sans CJK SC"/>
        <family val="2"/>
      </rPr>
      <t xml:space="preserve">の過剰が、手足や顔貌の変化に加え、心血管・代謝・呼吸器などの全身合併症をもたらす疾患である。診断は、臨床所見から疑ったうえで、</t>
    </r>
    <r>
      <rPr>
        <sz val="10"/>
        <rFont val="Arial"/>
        <family val="0"/>
        <charset val="1"/>
      </rPr>
      <t xml:space="preserve">IGF-1 </t>
    </r>
    <r>
      <rPr>
        <sz val="10"/>
        <rFont val="Noto Sans CJK SC"/>
        <family val="2"/>
      </rPr>
      <t xml:space="preserve">の高値と、経口ブドウ糖負荷試験で </t>
    </r>
    <r>
      <rPr>
        <sz val="10"/>
        <rFont val="Arial"/>
        <family val="0"/>
        <charset val="1"/>
      </rPr>
      <t xml:space="preserve">GH </t>
    </r>
    <r>
      <rPr>
        <sz val="10"/>
        <rFont val="Noto Sans CJK SC"/>
        <family val="2"/>
      </rPr>
      <t xml:space="preserve">が十分に抑制されないことを生化学的に確認し、</t>
    </r>
    <r>
      <rPr>
        <sz val="10"/>
        <rFont val="Arial"/>
        <family val="0"/>
        <charset val="1"/>
      </rPr>
      <t xml:space="preserve">MRI </t>
    </r>
    <r>
      <rPr>
        <sz val="10"/>
        <rFont val="Noto Sans CJK SC"/>
        <family val="2"/>
      </rPr>
      <t xml:space="preserve">で下垂体腫瘍を評価して行う。あわせて、合併症の評価と、治療後の生化学的コントロールの判定基準に基づく経過観察が必要である。</t>
    </r>
  </si>
  <si>
    <r>
      <rPr>
        <sz val="10"/>
        <rFont val="Noto Sans CJK SC"/>
        <family val="2"/>
      </rPr>
      <t xml:space="preserve">医学各論 Ⅹ</t>
    </r>
    <r>
      <rPr>
        <sz val="10"/>
        <rFont val="Arial"/>
        <family val="0"/>
        <charset val="1"/>
      </rPr>
      <t xml:space="preserve">-1-B-①</t>
    </r>
    <r>
      <rPr>
        <sz val="10"/>
        <rFont val="Noto Sans CJK SC"/>
        <family val="2"/>
      </rPr>
      <t xml:space="preserve">（先端巨大症、</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</si>
  <si>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TBL-01-00-455 (id: JlvnmKI)</t>
    </r>
    <r>
      <rPr>
        <sz val="10"/>
        <rFont val="Noto Sans CJK SC"/>
        <family val="2"/>
      </rPr>
      <t xml:space="preserve">；</t>
    </r>
    <r>
      <rPr>
        <sz val="10"/>
        <rFont val="Arial"/>
        <family val="0"/>
        <charset val="1"/>
      </rPr>
      <t xml:space="preserve">TBL-02-13-017 (id: JlAKps8)</t>
    </r>
    <r>
      <rPr>
        <sz val="10"/>
        <rFont val="Noto Sans CJK SC"/>
        <family val="2"/>
      </rPr>
      <t xml:space="preserve">；</t>
    </r>
    <r>
      <rPr>
        <sz val="10"/>
        <rFont val="Arial"/>
        <family val="0"/>
        <charset val="1"/>
      </rPr>
      <t xml:space="preserve">TBL-02-13-018 (id: JlAKptA)</t>
    </r>
  </si>
  <si>
    <t xml:space="preserve">SRC-875</t>
  </si>
  <si>
    <t xml:space="preserve">Katznelson L, Laws ER Jr, Melmed S, et al. Acromegaly: An Endocrine Society Clinical Practice Guideline. The Journal of Clinical Endocrinology &amp; Metabolism. 2014;99(11):3933-3951.</t>
  </si>
  <si>
    <t xml:space="preserve">10.1210/jc.2014-2700</t>
  </si>
  <si>
    <t xml:space="preserve">25356808</t>
  </si>
  <si>
    <r>
      <rPr>
        <sz val="10"/>
        <rFont val="Noto Sans CJK SC"/>
        <family val="2"/>
      </rPr>
      <t xml:space="preserve">診断の進め方の骨格はガイドラインの推奨に沿ったが、</t>
    </r>
    <r>
      <rPr>
        <sz val="10"/>
        <rFont val="Arial"/>
        <family val="0"/>
        <charset val="1"/>
      </rPr>
      <t xml:space="preserve">GH </t>
    </r>
    <r>
      <rPr>
        <sz val="10"/>
        <rFont val="Noto Sans CJK SC"/>
        <family val="2"/>
      </rPr>
      <t xml:space="preserve">の抑制基準などの具体的なカットオフ値は抄録では確認しておらず、本文の数値をそのまま転記はしていない。日本の難病指定における診断基準との差異は未確認である。</t>
    </r>
  </si>
  <si>
    <t xml:space="preserve">EN-006</t>
  </si>
  <si>
    <r>
      <rPr>
        <sz val="10"/>
        <rFont val="Noto Sans CJK SC"/>
        <family val="2"/>
      </rPr>
      <t xml:space="preserve">先端巨大症の治療の第一選択は、経蝶形骨洞アプローチによる腫瘍の外科的切除である。手術で生化学的コントロールが得られない場合などには薬物療法が行われ、ソマトスタチンアナログ、</t>
    </r>
    <r>
      <rPr>
        <sz val="10"/>
        <rFont val="Arial"/>
        <family val="0"/>
        <charset val="1"/>
      </rPr>
      <t xml:space="preserve">GH </t>
    </r>
    <r>
      <rPr>
        <sz val="10"/>
        <rFont val="Noto Sans CJK SC"/>
        <family val="2"/>
      </rPr>
      <t xml:space="preserve">受容体拮抗薬（ペグビソマント）、ドパミン作動薬（カベルゴリン）が単独または併用で用いられる。放射線治療は、手術・薬物療法で不十分な場合の選択肢である。治療は腫瘍の大きさや浸潤、合併症に応じて個別化される。</t>
    </r>
  </si>
  <si>
    <r>
      <rPr>
        <sz val="10"/>
        <rFont val="Arial"/>
        <family val="0"/>
        <charset val="1"/>
      </rPr>
      <t xml:space="preserve">PS-02-14-05 (id: JkxnuTA)</t>
    </r>
    <r>
      <rPr>
        <sz val="10"/>
        <rFont val="Noto Sans CJK SC"/>
        <family val="2"/>
      </rPr>
      <t xml:space="preserve">；</t>
    </r>
    <r>
      <rPr>
        <sz val="10"/>
        <rFont val="Arial"/>
        <family val="0"/>
        <charset val="1"/>
      </rPr>
      <t xml:space="preserve">TBL-01-00-455 (id: JlvnmKI)</t>
    </r>
  </si>
  <si>
    <t xml:space="preserve">治療アルゴリズムの骨格はガイドラインに基づく。ソマトスタチンアナログ、ペグビソマント、カベルゴリンなど個別薬剤の国内承認・保険適用（先端巨大症への適応の有無を含む）は未確認である。各薬剤の有効率などの数値は抄録で確認していないため主張文には入れていない。</t>
  </si>
  <si>
    <t xml:space="preserve">EN-007</t>
  </si>
  <si>
    <r>
      <rPr>
        <sz val="10"/>
        <rFont val="Arial"/>
        <family val="0"/>
        <charset val="1"/>
      </rPr>
      <t xml:space="preserve">ADH</t>
    </r>
    <r>
      <rPr>
        <sz val="10"/>
        <rFont val="Noto Sans CJK SC"/>
        <family val="2"/>
      </rPr>
      <t xml:space="preserve">不適合分泌症候群</t>
    </r>
  </si>
  <si>
    <r>
      <rPr>
        <sz val="10"/>
        <rFont val="Arial"/>
        <family val="0"/>
        <charset val="1"/>
      </rPr>
      <t xml:space="preserve">ADH </t>
    </r>
    <r>
      <rPr>
        <sz val="10"/>
        <rFont val="Noto Sans CJK SC"/>
        <family val="2"/>
      </rPr>
      <t xml:space="preserve">不適合分泌症候群（</t>
    </r>
    <r>
      <rPr>
        <sz val="10"/>
        <rFont val="Arial"/>
        <family val="0"/>
        <charset val="1"/>
      </rPr>
      <t xml:space="preserve">SIADH</t>
    </r>
    <r>
      <rPr>
        <sz val="10"/>
        <rFont val="Noto Sans CJK SC"/>
        <family val="2"/>
      </rPr>
      <t xml:space="preserve">）は、低浸透圧性の低ナトリウム血症（血清ナトリウム</t>
    </r>
    <r>
      <rPr>
        <sz val="10"/>
        <rFont val="Arial"/>
        <family val="0"/>
        <charset val="1"/>
      </rPr>
      <t xml:space="preserve">135 mmol/L</t>
    </r>
    <r>
      <rPr>
        <sz val="10"/>
        <rFont val="Noto Sans CJK SC"/>
        <family val="2"/>
      </rPr>
      <t xml:space="preserve">未満）の原因の</t>
    </r>
    <r>
      <rPr>
        <sz val="10"/>
        <rFont val="Arial"/>
        <family val="0"/>
        <charset val="1"/>
      </rPr>
      <t xml:space="preserve">1</t>
    </r>
    <r>
      <rPr>
        <sz val="10"/>
        <rFont val="Noto Sans CJK SC"/>
        <family val="2"/>
      </rPr>
      <t xml:space="preserve">つで、バソプレシンの不適切な分泌により腎臓で水が保持されて生じる。診断では、体液量が臨床的に正常（溢水でも脱水でもない）であること、低浸透圧に対して尿が不適切に濃縮され尿中ナトリウム排泄が保たれていることを確認し、甲状腺機能低下症、副腎機能低下症、利尿薬の使用など他の原因を除外する。低ナトリウム血症は最も頻度の高い電解質異常であり、</t>
    </r>
    <r>
      <rPr>
        <sz val="10"/>
        <rFont val="Arial"/>
        <family val="0"/>
        <charset val="1"/>
      </rPr>
      <t xml:space="preserve">SIADH </t>
    </r>
    <r>
      <rPr>
        <sz val="10"/>
        <rFont val="Noto Sans CJK SC"/>
        <family val="2"/>
      </rPr>
      <t xml:space="preserve">の背景には腫瘍、肺疾患、中枢神経疾患、薬剤など多様な原因がある。</t>
    </r>
  </si>
  <si>
    <r>
      <rPr>
        <sz val="10"/>
        <rFont val="Noto Sans CJK SC"/>
        <family val="2"/>
      </rPr>
      <t xml:space="preserve">医学各論 Ⅹ</t>
    </r>
    <r>
      <rPr>
        <sz val="10"/>
        <rFont val="Arial"/>
        <family val="0"/>
        <charset val="1"/>
      </rPr>
      <t xml:space="preserve">-1-B-②</t>
    </r>
    <r>
      <rPr>
        <sz val="10"/>
        <rFont val="Noto Sans CJK SC"/>
        <family val="2"/>
      </rPr>
      <t xml:space="preserve">（</t>
    </r>
    <r>
      <rPr>
        <sz val="10"/>
        <rFont val="Arial"/>
        <family val="0"/>
        <charset val="1"/>
      </rPr>
      <t xml:space="preserve">ADH</t>
    </r>
    <r>
      <rPr>
        <sz val="10"/>
        <rFont val="Noto Sans CJK SC"/>
        <family val="2"/>
      </rPr>
      <t xml:space="preserve">不適合分泌症候群</t>
    </r>
    <r>
      <rPr>
        <sz val="10"/>
        <rFont val="Arial"/>
        <family val="0"/>
        <charset val="1"/>
      </rPr>
      <t xml:space="preserve">&lt;SIADH&gt;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</si>
  <si>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TBL-01-00-460 (id: JlvnmKw)</t>
    </r>
  </si>
  <si>
    <r>
      <rPr>
        <sz val="10"/>
        <rFont val="Noto Sans CJK SC"/>
        <family val="2"/>
      </rPr>
      <t xml:space="preserve">低ナトリウム血症の定義（</t>
    </r>
    <r>
      <rPr>
        <sz val="10"/>
        <rFont val="Arial"/>
        <family val="0"/>
        <charset val="1"/>
      </rPr>
      <t xml:space="preserve">135 mmol/L</t>
    </r>
    <r>
      <rPr>
        <sz val="10"/>
        <rFont val="Noto Sans CJK SC"/>
        <family val="2"/>
      </rPr>
      <t xml:space="preserve">未満）は抄録で確認した。</t>
    </r>
    <r>
      <rPr>
        <sz val="10"/>
        <rFont val="Arial"/>
        <family val="0"/>
        <charset val="1"/>
      </rPr>
      <t xml:space="preserve">SIADH </t>
    </r>
    <r>
      <rPr>
        <sz val="10"/>
        <rFont val="Noto Sans CJK SC"/>
        <family val="2"/>
      </rPr>
      <t xml:space="preserve">の診断基準の各項目（尿浸透圧・尿中ナトリウムの具体的な閾値）はガイドライン本文の基準に沿ったもので、抄録では数値を確認していない。第</t>
    </r>
    <r>
      <rPr>
        <sz val="10"/>
        <rFont val="Arial"/>
        <family val="0"/>
        <charset val="1"/>
      </rPr>
      <t xml:space="preserve">16</t>
    </r>
    <r>
      <rPr>
        <sz val="10"/>
        <rFont val="Noto Sans CJK SC"/>
        <family val="2"/>
      </rPr>
      <t xml:space="preserve">回 </t>
    </r>
    <r>
      <rPr>
        <sz val="10"/>
        <rFont val="Arial"/>
        <family val="0"/>
        <charset val="1"/>
      </rPr>
      <t xml:space="preserve">KF </t>
    </r>
    <r>
      <rPr>
        <sz val="10"/>
        <rFont val="Noto Sans CJK SC"/>
        <family val="2"/>
      </rPr>
      <t xml:space="preserve">で扱った電解質異常としての低ナトリウム血症との重なりは、取り込み側で調整されたい。</t>
    </r>
  </si>
  <si>
    <t xml:space="preserve">EN-008</t>
  </si>
  <si>
    <r>
      <rPr>
        <sz val="10"/>
        <rFont val="Arial"/>
        <family val="0"/>
        <charset val="1"/>
      </rPr>
      <t xml:space="preserve">SIADH </t>
    </r>
    <r>
      <rPr>
        <sz val="10"/>
        <rFont val="Noto Sans CJK SC"/>
        <family val="2"/>
      </rPr>
      <t xml:space="preserve">の治療は、原因（腫瘍、薬剤、肺・中枢神経疾患など）への対応と、水分摂取の制限が基本である。重症の症状を伴う低ナトリウム血症では高張食塩水の投与が行われる。血清ナトリウムの補正は速くしすぎると浸透圧性脱髄症候群の危険があるため、補正速度に上限を設けて慎重に行う。欧州のガイドラインでは、バソプレシン受容体拮抗薬は補正の速さの調整が難しいことなどから、</t>
    </r>
    <r>
      <rPr>
        <sz val="10"/>
        <rFont val="Arial"/>
        <family val="0"/>
        <charset val="1"/>
      </rPr>
      <t xml:space="preserve">SIADH </t>
    </r>
    <r>
      <rPr>
        <sz val="10"/>
        <rFont val="Noto Sans CJK SC"/>
        <family val="2"/>
      </rPr>
      <t xml:space="preserve">への使用は推奨されていない。</t>
    </r>
  </si>
  <si>
    <r>
      <rPr>
        <sz val="10"/>
        <rFont val="Noto Sans CJK SC"/>
        <family val="2"/>
      </rPr>
      <t xml:space="preserve">治療の骨格は欧州ガイドラインの推奨に沿ったが、補正速度の具体的な上限値（</t>
    </r>
    <r>
      <rPr>
        <sz val="10"/>
        <rFont val="Arial"/>
        <family val="0"/>
        <charset val="1"/>
      </rPr>
      <t xml:space="preserve">24</t>
    </r>
    <r>
      <rPr>
        <sz val="10"/>
        <rFont val="Noto Sans CJK SC"/>
        <family val="2"/>
      </rPr>
      <t xml:space="preserve">時間あたりの上昇幅）は抄録で確認していない。バソプレシン受容体拮抗薬（トルバプタン）の国内承認・保険適用（</t>
    </r>
    <r>
      <rPr>
        <sz val="10"/>
        <rFont val="Arial"/>
        <family val="0"/>
        <charset val="1"/>
      </rPr>
      <t xml:space="preserve">SIADH </t>
    </r>
    <r>
      <rPr>
        <sz val="10"/>
        <rFont val="Noto Sans CJK SC"/>
        <family val="2"/>
      </rPr>
      <t xml:space="preserve">への適応を含む）は未確認であり、日本の診療との違いは取り込み側で確認されたい。</t>
    </r>
  </si>
  <si>
    <t xml:space="preserve">EN-009</t>
  </si>
  <si>
    <t xml:space="preserve">下垂体腫瘍</t>
  </si>
  <si>
    <r>
      <rPr>
        <sz val="10"/>
        <rFont val="Noto Sans CJK SC"/>
        <family val="2"/>
      </rPr>
      <t xml:space="preserve">下垂体腺腫の有病率は成人</t>
    </r>
    <r>
      <rPr>
        <sz val="10"/>
        <rFont val="Arial"/>
        <family val="0"/>
        <charset val="1"/>
      </rPr>
      <t xml:space="preserve">865</t>
    </r>
    <r>
      <rPr>
        <sz val="10"/>
        <rFont val="Noto Sans CJK SC"/>
        <family val="2"/>
      </rPr>
      <t xml:space="preserve">人に</t>
    </r>
    <r>
      <rPr>
        <sz val="10"/>
        <rFont val="Arial"/>
        <family val="0"/>
        <charset val="1"/>
      </rPr>
      <t xml:space="preserve">1</t>
    </r>
    <r>
      <rPr>
        <sz val="10"/>
        <rFont val="Noto Sans CJK SC"/>
        <family val="2"/>
      </rPr>
      <t xml:space="preserve">人から</t>
    </r>
    <r>
      <rPr>
        <sz val="10"/>
        <rFont val="Arial"/>
        <family val="0"/>
        <charset val="1"/>
      </rPr>
      <t xml:space="preserve">2688</t>
    </r>
    <r>
      <rPr>
        <sz val="10"/>
        <rFont val="Noto Sans CJK SC"/>
        <family val="2"/>
      </rPr>
      <t xml:space="preserve">人に</t>
    </r>
    <r>
      <rPr>
        <sz val="10"/>
        <rFont val="Arial"/>
        <family val="0"/>
        <charset val="1"/>
      </rPr>
      <t xml:space="preserve">1</t>
    </r>
    <r>
      <rPr>
        <sz val="10"/>
        <rFont val="Noto Sans CJK SC"/>
        <family val="2"/>
      </rPr>
      <t xml:space="preserve">人とされ、約</t>
    </r>
    <r>
      <rPr>
        <sz val="10"/>
        <rFont val="Arial"/>
        <family val="0"/>
        <charset val="1"/>
      </rPr>
      <t xml:space="preserve">50%</t>
    </r>
    <r>
      <rPr>
        <sz val="10"/>
        <rFont val="Noto Sans CJK SC"/>
        <family val="2"/>
      </rPr>
      <t xml:space="preserve">は微小腺腫（</t>
    </r>
    <r>
      <rPr>
        <sz val="10"/>
        <rFont val="Arial"/>
        <family val="0"/>
        <charset val="1"/>
      </rPr>
      <t xml:space="preserve">10 mm</t>
    </r>
    <r>
      <rPr>
        <sz val="10"/>
        <rFont val="Noto Sans CJK SC"/>
        <family val="2"/>
      </rPr>
      <t xml:space="preserve">未満）で、残りが大腺腫である。ホルモン産生の有無で分けると、プロラクチン産生腺腫が</t>
    </r>
    <r>
      <rPr>
        <sz val="10"/>
        <rFont val="Arial"/>
        <family val="0"/>
        <charset val="1"/>
      </rPr>
      <t xml:space="preserve">32</t>
    </r>
    <r>
      <rPr>
        <sz val="10"/>
        <rFont val="Noto Sans CJK SC"/>
        <family val="2"/>
      </rPr>
      <t xml:space="preserve">〜</t>
    </r>
    <r>
      <rPr>
        <sz val="10"/>
        <rFont val="Arial"/>
        <family val="0"/>
        <charset val="1"/>
      </rPr>
      <t xml:space="preserve">66%</t>
    </r>
    <r>
      <rPr>
        <sz val="10"/>
        <rFont val="Noto Sans CJK SC"/>
        <family val="2"/>
      </rPr>
      <t xml:space="preserve">と最も多く、次いで臨床的非機能性腺腫が</t>
    </r>
    <r>
      <rPr>
        <sz val="10"/>
        <rFont val="Arial"/>
        <family val="0"/>
        <charset val="1"/>
      </rPr>
      <t xml:space="preserve">15</t>
    </r>
    <r>
      <rPr>
        <sz val="10"/>
        <rFont val="Noto Sans CJK SC"/>
        <family val="2"/>
      </rPr>
      <t xml:space="preserve">〜</t>
    </r>
    <r>
      <rPr>
        <sz val="10"/>
        <rFont val="Arial"/>
        <family val="0"/>
        <charset val="1"/>
      </rPr>
      <t xml:space="preserve">54%</t>
    </r>
    <r>
      <rPr>
        <sz val="10"/>
        <rFont val="Noto Sans CJK SC"/>
        <family val="2"/>
      </rPr>
      <t xml:space="preserve">、</t>
    </r>
    <r>
      <rPr>
        <sz val="10"/>
        <rFont val="Arial"/>
        <family val="0"/>
        <charset val="1"/>
      </rPr>
      <t xml:space="preserve">GH </t>
    </r>
    <r>
      <rPr>
        <sz val="10"/>
        <rFont val="Noto Sans CJK SC"/>
        <family val="2"/>
      </rPr>
      <t xml:space="preserve">産生腺腫が</t>
    </r>
    <r>
      <rPr>
        <sz val="10"/>
        <rFont val="Arial"/>
        <family val="0"/>
        <charset val="1"/>
      </rPr>
      <t xml:space="preserve">8</t>
    </r>
    <r>
      <rPr>
        <sz val="10"/>
        <rFont val="Noto Sans CJK SC"/>
        <family val="2"/>
      </rPr>
      <t xml:space="preserve">〜</t>
    </r>
    <r>
      <rPr>
        <sz val="10"/>
        <rFont val="Arial"/>
        <family val="0"/>
        <charset val="1"/>
      </rPr>
      <t xml:space="preserve">16%</t>
    </r>
    <r>
      <rPr>
        <sz val="10"/>
        <rFont val="Noto Sans CJK SC"/>
        <family val="2"/>
      </rPr>
      <t xml:space="preserve">、</t>
    </r>
    <r>
      <rPr>
        <sz val="10"/>
        <rFont val="Arial"/>
        <family val="0"/>
        <charset val="1"/>
      </rPr>
      <t xml:space="preserve">ACTH </t>
    </r>
    <r>
      <rPr>
        <sz val="10"/>
        <rFont val="Noto Sans CJK SC"/>
        <family val="2"/>
      </rPr>
      <t xml:space="preserve">産生腺腫が</t>
    </r>
    <r>
      <rPr>
        <sz val="10"/>
        <rFont val="Arial"/>
        <family val="0"/>
        <charset val="1"/>
      </rPr>
      <t xml:space="preserve">2</t>
    </r>
    <r>
      <rPr>
        <sz val="10"/>
        <rFont val="Noto Sans CJK SC"/>
        <family val="2"/>
      </rPr>
      <t xml:space="preserve">〜</t>
    </r>
    <r>
      <rPr>
        <sz val="10"/>
        <rFont val="Arial"/>
        <family val="0"/>
        <charset val="1"/>
      </rPr>
      <t xml:space="preserve">6%</t>
    </r>
    <r>
      <rPr>
        <sz val="10"/>
        <rFont val="Noto Sans CJK SC"/>
        <family val="2"/>
      </rPr>
      <t xml:space="preserve">、</t>
    </r>
    <r>
      <rPr>
        <sz val="10"/>
        <rFont val="Arial"/>
        <family val="0"/>
        <charset val="1"/>
      </rPr>
      <t xml:space="preserve">TSH </t>
    </r>
    <r>
      <rPr>
        <sz val="10"/>
        <rFont val="Noto Sans CJK SC"/>
        <family val="2"/>
      </rPr>
      <t xml:space="preserve">産生腺腫が約</t>
    </r>
    <r>
      <rPr>
        <sz val="10"/>
        <rFont val="Arial"/>
        <family val="0"/>
        <charset val="1"/>
      </rPr>
      <t xml:space="preserve">1%</t>
    </r>
    <r>
      <rPr>
        <sz val="10"/>
        <rFont val="Noto Sans CJK SC"/>
        <family val="2"/>
      </rPr>
      <t xml:space="preserve">である。評価では、各ホルモンの過剰と欠落の有無を調べる血液検査、</t>
    </r>
    <r>
      <rPr>
        <sz val="10"/>
        <rFont val="Arial"/>
        <family val="0"/>
        <charset val="1"/>
      </rPr>
      <t xml:space="preserve">MRI </t>
    </r>
    <r>
      <rPr>
        <sz val="10"/>
        <rFont val="Noto Sans CJK SC"/>
        <family val="2"/>
      </rPr>
      <t xml:space="preserve">による腫瘍の評価、腫瘍による圧迫症状（頭痛、視野障害、下垂体機能低下）の確認を行う。</t>
    </r>
  </si>
  <si>
    <r>
      <rPr>
        <sz val="10"/>
        <rFont val="Noto Sans CJK SC"/>
        <family val="2"/>
      </rPr>
      <t xml:space="preserve">医学各論 Ⅹ</t>
    </r>
    <r>
      <rPr>
        <sz val="10"/>
        <rFont val="Arial"/>
        <family val="0"/>
        <charset val="1"/>
      </rPr>
      <t xml:space="preserve">-1-B-③</t>
    </r>
    <r>
      <rPr>
        <sz val="10"/>
        <rFont val="Noto Sans CJK SC"/>
        <family val="2"/>
      </rPr>
      <t xml:space="preserve">（下垂体腫瘍、</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</si>
  <si>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TBL-01-00-461 (id: JlvnmK0)</t>
    </r>
    <r>
      <rPr>
        <sz val="10"/>
        <rFont val="Noto Sans CJK SC"/>
        <family val="2"/>
      </rPr>
      <t xml:space="preserve">；</t>
    </r>
    <r>
      <rPr>
        <sz val="10"/>
        <rFont val="Arial"/>
        <family val="0"/>
        <charset val="1"/>
      </rPr>
      <t xml:space="preserve">TBL-01-00-669 (id: Jlvnmek)</t>
    </r>
  </si>
  <si>
    <t xml:space="preserve">SRC-877</t>
  </si>
  <si>
    <t xml:space="preserve">Molitch ME. Diagnosis and Treatment of Pituitary Adenomas: A Review. JAMA. 2017;317(5):516-524.</t>
  </si>
  <si>
    <t xml:space="preserve">10.1001/jama.2016.19699</t>
  </si>
  <si>
    <t xml:space="preserve">28170483</t>
  </si>
  <si>
    <r>
      <rPr>
        <sz val="10"/>
        <rFont val="Noto Sans CJK SC"/>
        <family val="2"/>
      </rPr>
      <t xml:space="preserve">有病率と各腫瘍型の割合は出典の抄録で確認した（原著の集計範囲が広く、割合には幅がある）。</t>
    </r>
    <r>
      <rPr>
        <sz val="10"/>
        <rFont val="Arial"/>
        <family val="0"/>
        <charset val="1"/>
      </rPr>
      <t xml:space="preserve">2022</t>
    </r>
    <r>
      <rPr>
        <sz val="10"/>
        <rFont val="Noto Sans CJK SC"/>
        <family val="2"/>
      </rPr>
      <t xml:space="preserve">年の </t>
    </r>
    <r>
      <rPr>
        <sz val="10"/>
        <rFont val="Arial"/>
        <family val="0"/>
        <charset val="1"/>
      </rPr>
      <t xml:space="preserve">WHO </t>
    </r>
    <r>
      <rPr>
        <sz val="10"/>
        <rFont val="Noto Sans CJK SC"/>
        <family val="2"/>
      </rPr>
      <t xml:space="preserve">分類（下垂体神経内分泌腫瘍 </t>
    </r>
    <r>
      <rPr>
        <sz val="10"/>
        <rFont val="Arial"/>
        <family val="0"/>
        <charset val="1"/>
      </rPr>
      <t xml:space="preserve">PitNET </t>
    </r>
    <r>
      <rPr>
        <sz val="10"/>
        <rFont val="Noto Sans CJK SC"/>
        <family val="2"/>
      </rPr>
      <t xml:space="preserve">への改称を含む）との対応は本調査では確認しておらず、分類の最新動向は取り込み側で補完されたい。</t>
    </r>
  </si>
  <si>
    <t xml:space="preserve">EN-010</t>
  </si>
  <si>
    <t xml:space="preserve">下垂体腺腫の治療は腫瘍型によって異なる。プロラクチノーマではドパミン作動薬（カベルゴリン、ブロモクリプチン）が第一選択であり、それ以外の腺腫では経蝶形骨洞手術が第一選択となる。手術で治癒しない場合は薬物療法や放射線治療が追加される。圧迫症状のない非機能性腺腫が偶然見つかった場合は、画像で経過観察することもできる。</t>
  </si>
  <si>
    <t xml:space="preserve">治療の原則は出典の抄録で確認した。各腺腫型の薬物療法の詳細（薬剤の選択順位や有効率）は抄録の範囲を超えるため主張文には入れていない。ドパミン作動薬など個別薬剤の国内承認・保険適用は未確認である。</t>
  </si>
  <si>
    <t xml:space="preserve">EN-011</t>
  </si>
  <si>
    <r>
      <rPr>
        <sz val="10"/>
        <rFont val="Arial"/>
        <family val="0"/>
        <charset val="1"/>
      </rPr>
      <t xml:space="preserve">Cushing</t>
    </r>
    <r>
      <rPr>
        <sz val="10"/>
        <rFont val="Noto Sans CJK SC"/>
        <family val="2"/>
      </rPr>
      <t xml:space="preserve">病</t>
    </r>
  </si>
  <si>
    <r>
      <rPr>
        <sz val="10"/>
        <rFont val="Arial"/>
        <family val="0"/>
        <charset val="1"/>
      </rPr>
      <t xml:space="preserve">Cushing </t>
    </r>
    <r>
      <rPr>
        <sz val="10"/>
        <rFont val="Noto Sans CJK SC"/>
        <family val="2"/>
      </rPr>
      <t xml:space="preserve">病は、</t>
    </r>
    <r>
      <rPr>
        <sz val="10"/>
        <rFont val="Arial"/>
        <family val="0"/>
        <charset val="1"/>
      </rPr>
      <t xml:space="preserve">ACTH </t>
    </r>
    <r>
      <rPr>
        <sz val="10"/>
        <rFont val="Noto Sans CJK SC"/>
        <family val="2"/>
      </rPr>
      <t xml:space="preserve">産生下垂体腺腫によってコルチゾール過剰（</t>
    </r>
    <r>
      <rPr>
        <sz val="10"/>
        <rFont val="Arial"/>
        <family val="0"/>
        <charset val="1"/>
      </rPr>
      <t xml:space="preserve">Cushing </t>
    </r>
    <r>
      <rPr>
        <sz val="10"/>
        <rFont val="Noto Sans CJK SC"/>
        <family val="2"/>
      </rPr>
      <t xml:space="preserve">症候群）を来す疾患である。治療の目標は、コルチゾールの値または作用を正常化し、死亡率の低減と合併症（高血圧、糖尿病など）の改善を図ることである。第一選択は原因病変の外科的切除、すなわち下垂体腺腫の摘出である。手術で寛解しない場合の第二選択には、薬物療法、放射線治療、両側副腎摘除術があり、患者ごとに個別化して選択する。</t>
    </r>
  </si>
  <si>
    <r>
      <rPr>
        <sz val="10"/>
        <rFont val="Noto Sans CJK SC"/>
        <family val="2"/>
      </rPr>
      <t xml:space="preserve">医学各論 Ⅹ</t>
    </r>
    <r>
      <rPr>
        <sz val="10"/>
        <rFont val="Arial"/>
        <family val="0"/>
        <charset val="1"/>
      </rPr>
      <t xml:space="preserve">-1-B-④</t>
    </r>
    <r>
      <rPr>
        <sz val="10"/>
        <rFont val="Noto Sans CJK SC"/>
        <family val="2"/>
      </rPr>
      <t xml:space="preserve">（</t>
    </r>
    <r>
      <rPr>
        <sz val="10"/>
        <rFont val="Arial"/>
        <family val="0"/>
        <charset val="1"/>
      </rPr>
      <t xml:space="preserve">Cushing</t>
    </r>
    <r>
      <rPr>
        <sz val="10"/>
        <rFont val="Noto Sans CJK SC"/>
        <family val="2"/>
      </rPr>
      <t xml:space="preserve">病、</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</si>
  <si>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TBL-01-00-456 (id: JlvnmKQ)</t>
    </r>
  </si>
  <si>
    <t xml:space="preserve">SRC-878</t>
  </si>
  <si>
    <t xml:space="preserve">Nieman LK, Biller BMK, Findling JW, et al. Treatment of Cushing's Syndrome: An Endocrine Society Clinical Practice Guideline. The Journal of Clinical Endocrinology &amp; Metabolism. 2015;100(8):2807-2831.</t>
  </si>
  <si>
    <t xml:space="preserve">10.1210/jc.2015-1818</t>
  </si>
  <si>
    <t xml:space="preserve">26222757</t>
  </si>
  <si>
    <r>
      <rPr>
        <sz val="10"/>
        <rFont val="Noto Sans CJK SC"/>
        <family val="2"/>
      </rPr>
      <t xml:space="preserve">治療の位置づけはガイドライン抄録の結論で確認した。薬物療法の個別薬剤（ケトコナゾール、パシレオチド、ミフェプリストンなど）の国内承認・保険適用（</t>
    </r>
    <r>
      <rPr>
        <sz val="10"/>
        <rFont val="Arial"/>
        <family val="0"/>
        <charset val="1"/>
      </rPr>
      <t xml:space="preserve">Cushing </t>
    </r>
    <r>
      <rPr>
        <sz val="10"/>
        <rFont val="Noto Sans CJK SC"/>
        <family val="2"/>
      </rPr>
      <t xml:space="preserve">病への適応の有無を含む）は未確認である。</t>
    </r>
    <r>
      <rPr>
        <sz val="10"/>
        <rFont val="Arial"/>
        <family val="0"/>
        <charset val="1"/>
      </rPr>
      <t xml:space="preserve">Cushing </t>
    </r>
    <r>
      <rPr>
        <sz val="10"/>
        <rFont val="Noto Sans CJK SC"/>
        <family val="2"/>
      </rPr>
      <t xml:space="preserve">病と異所性 </t>
    </r>
    <r>
      <rPr>
        <sz val="10"/>
        <rFont val="Arial"/>
        <family val="0"/>
        <charset val="1"/>
      </rPr>
      <t xml:space="preserve">ACTH </t>
    </r>
    <r>
      <rPr>
        <sz val="10"/>
        <rFont val="Noto Sans CJK SC"/>
        <family val="2"/>
      </rPr>
      <t xml:space="preserve">症候群の鑑別（下垂静脈洞サンプリングを含む）の詳細は </t>
    </r>
    <r>
      <rPr>
        <sz val="10"/>
        <rFont val="Arial"/>
        <family val="0"/>
        <charset val="1"/>
      </rPr>
      <t xml:space="preserve">EN-009 </t>
    </r>
    <r>
      <rPr>
        <sz val="10"/>
        <rFont val="Noto Sans CJK SC"/>
        <family val="2"/>
      </rPr>
      <t xml:space="preserve">の範囲と重なるため、ここでは治療の骨格に絞った。</t>
    </r>
  </si>
  <si>
    <t xml:space="preserve">EN-012</t>
  </si>
  <si>
    <r>
      <rPr>
        <sz val="10"/>
        <rFont val="Noto Sans CJK SC"/>
        <family val="2"/>
      </rPr>
      <t xml:space="preserve">高プロラクチン血症の原因は、プロラクチノーマのほか、ドパミン拮抗作用を持つ薬剤による薬剤性、下垂体茎の圧迫による茎効果（</t>
    </r>
    <r>
      <rPr>
        <sz val="10"/>
        <rFont val="Arial"/>
        <family val="0"/>
        <charset val="1"/>
      </rPr>
      <t xml:space="preserve">stalk effect</t>
    </r>
    <r>
      <rPr>
        <sz val="10"/>
        <rFont val="Noto Sans CJK SC"/>
        <family val="2"/>
      </rPr>
      <t xml:space="preserve">）、甲状腺機能低下症など多様である。診断では、まず静脈血のプロラクチン値を測定し、薬剤歴の確認、妊娠の除外、甲状腺機能の評価など原因の検索を行う。プロラクチノーマでは腫瘍の大きさに応じて乳汁漏出、無月経、性腺機能低下などを呈する。腫瘍効果による軽度の上昇とプロラクチノーマによる上昇とを区別することが、治療方針の決定に重要である。</t>
    </r>
  </si>
  <si>
    <r>
      <rPr>
        <sz val="10"/>
        <rFont val="Noto Sans CJK SC"/>
        <family val="2"/>
      </rPr>
      <t xml:space="preserve">医学各論 Ⅹ</t>
    </r>
    <r>
      <rPr>
        <sz val="10"/>
        <rFont val="Arial"/>
        <family val="0"/>
        <charset val="1"/>
      </rPr>
      <t xml:space="preserve">-1-B-⑤</t>
    </r>
    <r>
      <rPr>
        <sz val="10"/>
        <rFont val="Noto Sans CJK SC"/>
        <family val="2"/>
      </rPr>
      <t xml:space="preserve">（高プロラクチン血症、</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</si>
  <si>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TBL-01-00-457 (id: JlvnmKY)</t>
    </r>
  </si>
  <si>
    <r>
      <rPr>
        <sz val="10"/>
        <rFont val="Noto Sans CJK SC"/>
        <family val="2"/>
      </rPr>
      <t xml:space="preserve">原因の評価の進め方はガイドラインの対象範囲に基づく。プロラクチン値の具体的な解釈基準（茎効果でみられる上昇の上限など）は抄録で確認していないため、数値は主張文に入れていない。第</t>
    </r>
    <r>
      <rPr>
        <sz val="10"/>
        <rFont val="Arial"/>
        <family val="0"/>
        <charset val="1"/>
      </rPr>
      <t xml:space="preserve">19</t>
    </r>
    <r>
      <rPr>
        <sz val="10"/>
        <rFont val="Noto Sans CJK SC"/>
        <family val="2"/>
      </rPr>
      <t xml:space="preserve">回 </t>
    </r>
    <r>
      <rPr>
        <sz val="10"/>
        <rFont val="Arial"/>
        <family val="0"/>
        <charset val="1"/>
      </rPr>
      <t xml:space="preserve">RP-025</t>
    </r>
    <r>
      <rPr>
        <sz val="10"/>
        <rFont val="Noto Sans CJK SC"/>
        <family val="2"/>
      </rPr>
      <t xml:space="preserve">（排卵障害としての高プロラクチン血症）とは、下垂体疾患としての評価に絞ることで重なりを避けた。</t>
    </r>
  </si>
  <si>
    <t xml:space="preserve">EN-013</t>
  </si>
  <si>
    <t xml:space="preserve">プロラクチノーマの治療はドパミン作動薬が中心で、プロラクチン値の正常化と腫瘍の縮小が得られる。薬剤性高プロラクチン血症では、原因薬剤の中止や変更が可能かを検討する。治療薬の選択では有効性と副作用（悪心などの消化器症状、起立性低血圧など）を考慮し、妊娠を希望する場合や妊娠中の管理は別途ガイドラインで扱われる。ドパミン作動薬で効果不十分な場合や副作用で継続できない場合は、手術などが検討される。</t>
  </si>
  <si>
    <t xml:space="preserve">治療の骨格はガイドラインに基づく。カベルゴリンとブロモクリプチンの有効率・腫瘍縮小率の数値は抄録で確認していないため入れていない。両薬剤の国内承認・保険適用（高プロラクチン血症・プロラクチノーマへの適応を含む）は未確認である。</t>
  </si>
  <si>
    <t xml:space="preserve">EN-014</t>
  </si>
  <si>
    <t xml:space="preserve">下垂体前葉機能低下症</t>
  </si>
  <si>
    <r>
      <rPr>
        <sz val="10"/>
        <rFont val="Noto Sans CJK SC"/>
        <family val="2"/>
      </rPr>
      <t xml:space="preserve">下垂体前葉機能低下症は、前葉ホルモンの</t>
    </r>
    <r>
      <rPr>
        <sz val="10"/>
        <rFont val="Arial"/>
        <family val="0"/>
        <charset val="1"/>
      </rPr>
      <t xml:space="preserve">1</t>
    </r>
    <r>
      <rPr>
        <sz val="10"/>
        <rFont val="Noto Sans CJK SC"/>
        <family val="2"/>
      </rPr>
      <t xml:space="preserve">つ以上の欠落による症候群で、成人では下垂体腺腫そのもの、あるいはその手術・放射線治療が最も多い原因である。過剰な死亡と関連し、特に </t>
    </r>
    <r>
      <rPr>
        <sz val="10"/>
        <rFont val="Arial"/>
        <family val="0"/>
        <charset val="1"/>
      </rPr>
      <t xml:space="preserve">ACTH </t>
    </r>
    <r>
      <rPr>
        <sz val="10"/>
        <rFont val="Noto Sans CJK SC"/>
        <family val="2"/>
      </rPr>
      <t xml:space="preserve">欠落によるコルチゾール欠乏が重要な危険因子である。診断では、</t>
    </r>
    <r>
      <rPr>
        <sz val="10"/>
        <rFont val="Arial"/>
        <family val="0"/>
        <charset val="1"/>
      </rPr>
      <t xml:space="preserve">TSH</t>
    </r>
    <r>
      <rPr>
        <sz val="10"/>
        <rFont val="Noto Sans CJK SC"/>
        <family val="2"/>
      </rPr>
      <t xml:space="preserve">、ゴナドトロピン、プロラクチンの欠落は基礎値の測定で評価できる一方、</t>
    </r>
    <r>
      <rPr>
        <sz val="10"/>
        <rFont val="Arial"/>
        <family val="0"/>
        <charset val="1"/>
      </rPr>
      <t xml:space="preserve">ACTH</t>
    </r>
    <r>
      <rPr>
        <sz val="10"/>
        <rFont val="Noto Sans CJK SC"/>
        <family val="2"/>
      </rPr>
      <t xml:space="preserve">、</t>
    </r>
    <r>
      <rPr>
        <sz val="10"/>
        <rFont val="Arial"/>
        <family val="0"/>
        <charset val="1"/>
      </rPr>
      <t xml:space="preserve">GH</t>
    </r>
    <r>
      <rPr>
        <sz val="10"/>
        <rFont val="Noto Sans CJK SC"/>
        <family val="2"/>
      </rPr>
      <t xml:space="preserve">、</t>
    </r>
    <r>
      <rPr>
        <sz val="10"/>
        <rFont val="Arial"/>
        <family val="0"/>
        <charset val="1"/>
      </rPr>
      <t xml:space="preserve">ADH </t>
    </r>
    <r>
      <rPr>
        <sz val="10"/>
        <rFont val="Noto Sans CJK SC"/>
        <family val="2"/>
      </rPr>
      <t xml:space="preserve">の欠落の評価には通常、刺激試験が必要である。緩徐に進行する型もあるため、定期的な下垂体機能の再評価が求められる。</t>
    </r>
  </si>
  <si>
    <r>
      <rPr>
        <sz val="10"/>
        <rFont val="Noto Sans CJK SC"/>
        <family val="2"/>
      </rPr>
      <t xml:space="preserve">医学各論 Ⅹ</t>
    </r>
    <r>
      <rPr>
        <sz val="10"/>
        <rFont val="Arial"/>
        <family val="0"/>
        <charset val="1"/>
      </rPr>
      <t xml:space="preserve">-1-B-⑥</t>
    </r>
    <r>
      <rPr>
        <sz val="10"/>
        <rFont val="Noto Sans CJK SC"/>
        <family val="2"/>
      </rPr>
      <t xml:space="preserve">（下垂体前葉機能低下症、</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</si>
  <si>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TBL-02-13-017 (id: JlAKps8)</t>
    </r>
    <r>
      <rPr>
        <sz val="10"/>
        <rFont val="Noto Sans CJK SC"/>
        <family val="2"/>
      </rPr>
      <t xml:space="preserve">；</t>
    </r>
    <r>
      <rPr>
        <sz val="10"/>
        <rFont val="Arial"/>
        <family val="0"/>
        <charset val="1"/>
      </rPr>
      <t xml:space="preserve">TBL-02-13-018 (id: JlAKptA)</t>
    </r>
  </si>
  <si>
    <t xml:space="preserve">SRC-880</t>
  </si>
  <si>
    <t xml:space="preserve">Higham CE, Johannsson G, Shalet SM. Hypopituitarism. The Lancet. 2016;388(10058):2403-2415.</t>
  </si>
  <si>
    <t xml:space="preserve">10.1016/S0140-6736(16)30053-8</t>
  </si>
  <si>
    <t xml:space="preserve">27041067</t>
  </si>
  <si>
    <r>
      <rPr>
        <sz val="10"/>
        <rFont val="Noto Sans CJK SC"/>
        <family val="2"/>
      </rPr>
      <t xml:space="preserve">原因と評価の進め方は出典の抄録で確認した。各刺激試験の具体的な方法と判定基準は抄録の範囲を超えるため主張文には入れていない。なお、下垂体機能低下症のホルモン補充に関する </t>
    </r>
    <r>
      <rPr>
        <sz val="10"/>
        <rFont val="Arial"/>
        <family val="0"/>
        <charset val="1"/>
      </rPr>
      <t xml:space="preserve">Endocrine Society </t>
    </r>
    <r>
      <rPr>
        <sz val="10"/>
        <rFont val="Noto Sans CJK SC"/>
        <family val="2"/>
      </rPr>
      <t xml:space="preserve">ガイドライン（</t>
    </r>
    <r>
      <rPr>
        <sz val="10"/>
        <rFont val="Arial"/>
        <family val="0"/>
        <charset val="1"/>
      </rPr>
      <t xml:space="preserve">2016</t>
    </r>
    <r>
      <rPr>
        <sz val="10"/>
        <rFont val="Noto Sans CJK SC"/>
        <family val="2"/>
      </rPr>
      <t xml:space="preserve">年版）は第</t>
    </r>
    <r>
      <rPr>
        <sz val="10"/>
        <rFont val="Arial"/>
        <family val="0"/>
        <charset val="1"/>
      </rPr>
      <t xml:space="preserve">19</t>
    </r>
    <r>
      <rPr>
        <sz val="10"/>
        <rFont val="Noto Sans CJK SC"/>
        <family val="2"/>
      </rPr>
      <t xml:space="preserve">回 </t>
    </r>
    <r>
      <rPr>
        <sz val="10"/>
        <rFont val="Arial"/>
        <family val="0"/>
        <charset val="1"/>
      </rPr>
      <t xml:space="preserve">RP-062 </t>
    </r>
    <r>
      <rPr>
        <sz val="10"/>
        <rFont val="Noto Sans CJK SC"/>
        <family val="2"/>
      </rPr>
      <t xml:space="preserve">の出典（</t>
    </r>
    <r>
      <rPr>
        <sz val="10"/>
        <rFont val="Arial"/>
        <family val="0"/>
        <charset val="1"/>
      </rPr>
      <t xml:space="preserve">SRC-857</t>
    </r>
    <r>
      <rPr>
        <sz val="10"/>
        <rFont val="Noto Sans CJK SC"/>
        <family val="2"/>
      </rPr>
      <t xml:space="preserve">）として登録済みのため、本カードでは重複を避けて別の総説を用いた。</t>
    </r>
  </si>
  <si>
    <t xml:space="preserve">EN-015</t>
  </si>
  <si>
    <t xml:space="preserve">下垂体機能低下症の補充療法は、欠落したホルモンごとに、甲状腺ホルモン（チロキシン）、ヒドロコルチゾン、性ステロイド、成長ホルモン、デスモプレシン（中枢性尿崩症を伴う場合）を補う。急性発症時には、コルチゾール欠乏への対応を最初に行うことが重要で、副腎クリーゼの予防・治療につながる。妊娠時や小児医療から成人医療への移行期には、補充内容の調整が必要である。</t>
  </si>
  <si>
    <t xml:space="preserve">補充療法の構成は出典の抄録で確認した。各ホルモン製剤の用量や調整方法は抄録の範囲を超えるため入れていない。ヒドロコルチゾン、レボチロキシン、性ホルモン製剤、成長ホルモン製剤、デスモプレシンなど個別薬剤の国内承認・保険適用は未確認である。</t>
  </si>
  <si>
    <t xml:space="preserve">EN-016</t>
  </si>
  <si>
    <t xml:space="preserve">中枢性尿崩症</t>
  </si>
  <si>
    <r>
      <rPr>
        <sz val="10"/>
        <rFont val="Noto Sans CJK SC"/>
        <family val="2"/>
      </rPr>
      <t xml:space="preserve">中枢性尿崩症は、視床下部・下垂体後葉系の障害によるバソプレシン（</t>
    </r>
    <r>
      <rPr>
        <sz val="10"/>
        <rFont val="Arial"/>
        <family val="0"/>
        <charset val="1"/>
      </rPr>
      <t xml:space="preserve">AVP</t>
    </r>
    <r>
      <rPr>
        <sz val="10"/>
        <rFont val="Noto Sans CJK SC"/>
        <family val="2"/>
      </rPr>
      <t xml:space="preserve">）の欠乏で、大量の低張尿を排泄する疾患である。腎臓側の </t>
    </r>
    <r>
      <rPr>
        <sz val="10"/>
        <rFont val="Arial"/>
        <family val="0"/>
        <charset val="1"/>
      </rPr>
      <t xml:space="preserve">AVP </t>
    </r>
    <r>
      <rPr>
        <sz val="10"/>
        <rFont val="Noto Sans CJK SC"/>
        <family val="2"/>
      </rPr>
      <t xml:space="preserve">抵抗性による腎性尿崩症と、</t>
    </r>
    <r>
      <rPr>
        <sz val="10"/>
        <rFont val="Arial"/>
        <family val="0"/>
        <charset val="1"/>
      </rPr>
      <t xml:space="preserve">AVP </t>
    </r>
    <r>
      <rPr>
        <sz val="10"/>
        <rFont val="Noto Sans CJK SC"/>
        <family val="2"/>
      </rPr>
      <t xml:space="preserve">の分泌・作用が正常なのに大量に飲水する原発性多飲症との鑑別が診断の中心になる。鑑別には、水制限試験、または高張食塩水負荷とコペプチン（</t>
    </r>
    <r>
      <rPr>
        <sz val="10"/>
        <rFont val="Arial"/>
        <family val="0"/>
        <charset val="1"/>
      </rPr>
      <t xml:space="preserve">AVP </t>
    </r>
    <r>
      <rPr>
        <sz val="10"/>
        <rFont val="Noto Sans CJK SC"/>
        <family val="2"/>
      </rPr>
      <t xml:space="preserve">の代替マーカー）の測定が用いられ、あわせて病歴、身体所見、画像検査で原因を検索する。</t>
    </r>
  </si>
  <si>
    <r>
      <rPr>
        <sz val="10"/>
        <rFont val="Noto Sans CJK SC"/>
        <family val="2"/>
      </rPr>
      <t xml:space="preserve">医学各論 Ⅹ</t>
    </r>
    <r>
      <rPr>
        <sz val="10"/>
        <rFont val="Arial"/>
        <family val="0"/>
        <charset val="1"/>
      </rPr>
      <t xml:space="preserve">-1-B-⑦</t>
    </r>
    <r>
      <rPr>
        <sz val="10"/>
        <rFont val="Noto Sans CJK SC"/>
        <family val="2"/>
      </rPr>
      <t xml:space="preserve">（中枢性尿崩症、</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</si>
  <si>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TBL-01-00-459 (id: JlvnmKo)</t>
    </r>
    <r>
      <rPr>
        <sz val="10"/>
        <rFont val="Noto Sans CJK SC"/>
        <family val="2"/>
      </rPr>
      <t xml:space="preserve">；</t>
    </r>
    <r>
      <rPr>
        <sz val="10"/>
        <rFont val="Arial"/>
        <family val="0"/>
        <charset val="1"/>
      </rPr>
      <t xml:space="preserve">TBL-02-13-018 (id: JlAKptA)</t>
    </r>
  </si>
  <si>
    <t xml:space="preserve">SRC-881</t>
  </si>
  <si>
    <t xml:space="preserve">Christ-Crain M, Bichet DG, Fenske WK, et al. Diabetes Insipidus. Nature Reviews Disease Primers. 2019;5(1):54.</t>
  </si>
  <si>
    <t xml:space="preserve">10.1038/s41572-019-0103-2</t>
  </si>
  <si>
    <t xml:space="preserve">31395885</t>
  </si>
  <si>
    <r>
      <rPr>
        <sz val="10"/>
        <rFont val="Noto Sans CJK SC"/>
        <family val="2"/>
      </rPr>
      <t xml:space="preserve">鑑別の方法は出典の抄録で確認した。コペプチンのカットオフ値などの数値は抄録に含まれないため主張文に入れていない。近年、バソプレシン欠乏症への名称変更が国際的に提案されており、日本での用語の扱いは取り込み側で確認されたい。腎性尿崩症の詳細は第</t>
    </r>
    <r>
      <rPr>
        <sz val="10"/>
        <rFont val="Arial"/>
        <family val="0"/>
        <charset val="1"/>
      </rPr>
      <t xml:space="preserve">15</t>
    </r>
    <r>
      <rPr>
        <sz val="10"/>
        <rFont val="Noto Sans CJK SC"/>
        <family val="2"/>
      </rPr>
      <t xml:space="preserve">回 </t>
    </r>
    <r>
      <rPr>
        <sz val="10"/>
        <rFont val="Arial"/>
        <family val="0"/>
        <charset val="1"/>
      </rPr>
      <t xml:space="preserve">KT </t>
    </r>
    <r>
      <rPr>
        <sz val="10"/>
        <rFont val="Noto Sans CJK SC"/>
        <family val="2"/>
      </rPr>
      <t xml:space="preserve">の範囲と重なるため、ここでは中枢性との鑑別に絞った。</t>
    </r>
  </si>
  <si>
    <t xml:space="preserve">EN-017</t>
  </si>
  <si>
    <t xml:space="preserve">中枢性尿崩症の治療は、原因疾患への対応に加え、バソプレシンのアナログであるデスモプレシンによる補充が中心となり、多尿と口渇を抑え、血清ナトリウムを正常範囲に保つことを目標とする。治療は病型によって大きく異なり、腎性尿崩症や原発性多飲症に同じ治療を行うと有害となるため、確定診断が前提になる。デスモプレシンの過量は低ナトリウム血症を招くため、用量調整と血清ナトリウムの監視が必要である。</t>
  </si>
  <si>
    <r>
      <rPr>
        <sz val="10"/>
        <rFont val="Arial"/>
        <family val="0"/>
        <charset val="1"/>
      </rPr>
      <t xml:space="preserve">PS-02-14-05 (id: JkxnuTA)</t>
    </r>
    <r>
      <rPr>
        <sz val="10"/>
        <rFont val="Noto Sans CJK SC"/>
        <family val="2"/>
      </rPr>
      <t xml:space="preserve">；</t>
    </r>
    <r>
      <rPr>
        <sz val="10"/>
        <rFont val="Arial"/>
        <family val="0"/>
        <charset val="1"/>
      </rPr>
      <t xml:space="preserve">TBL-01-00-459 (id: JlvnmKo)</t>
    </r>
  </si>
  <si>
    <t xml:space="preserve">治療が病型で異なることは出典の抄録で確認した。デスモプレシンの剤形ごとの用量換算は抄録の範囲を超えるため入れていない。デスモプレシン製剤の国内承認・保険適用（中枢性尿崩症への適応を含む）は未確認である。</t>
  </si>
  <si>
    <t xml:space="preserve">EN-018</t>
  </si>
  <si>
    <t xml:space="preserve">視床下部下垂体炎</t>
  </si>
  <si>
    <r>
      <rPr>
        <sz val="10"/>
        <rFont val="Noto Sans CJK SC"/>
        <family val="2"/>
      </rPr>
      <t xml:space="preserve">下垂体炎は下垂体の炎症によって下垂体の腫大と機能低下を来すまれな疾患である。原発性（リンパ球性、肉芽腫性、黄色腫性など）と、全身疾患、免疫療法（免疫チェックポイント阻害薬）、</t>
    </r>
    <r>
      <rPr>
        <sz val="10"/>
        <rFont val="Arial"/>
        <family val="0"/>
        <charset val="1"/>
      </rPr>
      <t xml:space="preserve">IgG4 </t>
    </r>
    <r>
      <rPr>
        <sz val="10"/>
        <rFont val="Noto Sans CJK SC"/>
        <family val="2"/>
      </rPr>
      <t xml:space="preserve">関連疾患などに伴う続発性に分けられる。非侵襲的な確定診断は難しく、血清の抗下垂体抗体は感度・特異度が低く診断価値が限られる。治療は炎症による腫瘤のコントロールが目的で、薬物療法の中心はグルココルチコイドであり、症例によっては他の免疫抑制薬（アザチオプリン、リツキシマブなど）が用いられる。欠落した下垂体ホルモンは長期の補充が必要になることが多い。</t>
    </r>
  </si>
  <si>
    <r>
      <rPr>
        <sz val="10"/>
        <rFont val="Noto Sans CJK SC"/>
        <family val="2"/>
      </rPr>
      <t xml:space="preserve">医学各論 Ⅹ</t>
    </r>
    <r>
      <rPr>
        <sz val="10"/>
        <rFont val="Arial"/>
        <family val="0"/>
        <charset val="1"/>
      </rPr>
      <t xml:space="preserve">-1-B-⑧</t>
    </r>
    <r>
      <rPr>
        <sz val="10"/>
        <rFont val="Noto Sans CJK SC"/>
        <family val="2"/>
      </rPr>
      <t xml:space="preserve">（視床下部下垂体炎、</t>
    </r>
    <r>
      <rPr>
        <sz val="10"/>
        <rFont val="Arial"/>
        <family val="0"/>
        <charset val="1"/>
      </rPr>
      <t xml:space="preserve">c</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</si>
  <si>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TBL-01-00-458 (id: JlvnmKk)</t>
    </r>
  </si>
  <si>
    <t xml:space="preserve">SRC-882</t>
  </si>
  <si>
    <t xml:space="preserve">Joshi MN, Whitelaw BC, Carroll PV. Mechanisms in Endocrinology: Hypophysitis: Diagnosis and Treatment. European Journal of Endocrinology. 2018;179(3):R151-R163.</t>
  </si>
  <si>
    <t xml:space="preserve">10.1530/EJE-17-0009</t>
  </si>
  <si>
    <t xml:space="preserve">29880706</t>
  </si>
  <si>
    <t xml:space="preserve">分類と治療の骨格は出典の抄録で確認した。免疫チェックポイント阻害薬による下垂体炎の頻度などの数値は、この出典の抄録には含まれないため入れていない。グルココルチコイドや免疫抑制薬の国内承認・保険適用（下垂体炎への適応の有無を含む）は未確認である。</t>
  </si>
  <si>
    <t xml:space="preserve">EN-019</t>
  </si>
  <si>
    <t xml:space="preserve">成長ホルモン分泌不全症</t>
  </si>
  <si>
    <r>
      <rPr>
        <sz val="10"/>
        <rFont val="Noto Sans CJK SC"/>
        <family val="2"/>
      </rPr>
      <t xml:space="preserve">成人の成長ホルモン分泌不全症（</t>
    </r>
    <r>
      <rPr>
        <sz val="10"/>
        <rFont val="Arial"/>
        <family val="0"/>
        <charset val="1"/>
      </rPr>
      <t xml:space="preserve">GHD</t>
    </r>
    <r>
      <rPr>
        <sz val="10"/>
        <rFont val="Noto Sans CJK SC"/>
        <family val="2"/>
      </rPr>
      <t xml:space="preserve">）は、小児期からの持続例と成人期の新規発症例がある。診断には通常、</t>
    </r>
    <r>
      <rPr>
        <sz val="10"/>
        <rFont val="Arial"/>
        <family val="0"/>
        <charset val="1"/>
      </rPr>
      <t xml:space="preserve">GH </t>
    </r>
    <r>
      <rPr>
        <sz val="10"/>
        <rFont val="Noto Sans CJK SC"/>
        <family val="2"/>
      </rPr>
      <t xml:space="preserve">刺激試験による分泌低下の確認が必要である（小児期から持続する遺伝的・構造的病変が証明されている場合を除く）。</t>
    </r>
    <r>
      <rPr>
        <sz val="10"/>
        <rFont val="Arial"/>
        <family val="0"/>
        <charset val="1"/>
      </rPr>
      <t xml:space="preserve">GH </t>
    </r>
    <r>
      <rPr>
        <sz val="10"/>
        <rFont val="Noto Sans CJK SC"/>
        <family val="2"/>
      </rPr>
      <t xml:space="preserve">補充療法は、体組成、運動能力、骨の健全性、生活の質の各指標を改善し、効果は </t>
    </r>
    <r>
      <rPr>
        <sz val="10"/>
        <rFont val="Arial"/>
        <family val="0"/>
        <charset val="1"/>
      </rPr>
      <t xml:space="preserve">GHD </t>
    </r>
    <r>
      <rPr>
        <sz val="10"/>
        <rFont val="Noto Sans CJK SC"/>
        <family val="2"/>
      </rPr>
      <t xml:space="preserve">が重症な患者で大きい。治療のリスクは低く、投与量は個別化されるべきである。</t>
    </r>
  </si>
  <si>
    <r>
      <rPr>
        <sz val="10"/>
        <rFont val="Arial"/>
        <family val="0"/>
        <charset val="1"/>
      </rPr>
      <t xml:space="preserve">PS-02-14-05 (id: JkxnuTA)</t>
    </r>
    <r>
      <rPr>
        <sz val="10"/>
        <rFont val="Noto Sans CJK SC"/>
        <family val="2"/>
      </rPr>
      <t xml:space="preserve">；</t>
    </r>
    <r>
      <rPr>
        <sz val="10"/>
        <rFont val="Arial"/>
        <family val="0"/>
        <charset val="1"/>
      </rPr>
      <t xml:space="preserve">TBL-02-13-018 (id: JlAKptA)</t>
    </r>
  </si>
  <si>
    <t xml:space="preserve">SRC-883</t>
  </si>
  <si>
    <t xml:space="preserve">Molitch ME, Clemmons DR, Malozowski S, et al. Evaluation and Treatment of Adult Growth Hormone Deficiency: An Endocrine Society Clinical Practice Guideline. The Journal of Clinical Endocrinology &amp; Metabolism. 2011;96(6):1587-1609.</t>
  </si>
  <si>
    <t xml:space="preserve">10.1210/jc.2011-0179</t>
  </si>
  <si>
    <t xml:space="preserve">21602453</t>
  </si>
  <si>
    <r>
      <rPr>
        <sz val="10"/>
        <rFont val="Noto Sans CJK SC"/>
        <family val="2"/>
      </rPr>
      <t xml:space="preserve">診断と治療の骨格はガイドライン抄録の結論で確認した。刺激試験の種類やカットオフ値、</t>
    </r>
    <r>
      <rPr>
        <sz val="10"/>
        <rFont val="Arial"/>
        <family val="0"/>
        <charset val="1"/>
      </rPr>
      <t xml:space="preserve">GH </t>
    </r>
    <r>
      <rPr>
        <sz val="10"/>
        <rFont val="Noto Sans CJK SC"/>
        <family val="2"/>
      </rPr>
      <t xml:space="preserve">製剤の用量設定は抄録の範囲を超えるため入れていない。成長ホルモン製剤の国内承認・保険適用（成人 </t>
    </r>
    <r>
      <rPr>
        <sz val="10"/>
        <rFont val="Arial"/>
        <family val="0"/>
        <charset val="1"/>
      </rPr>
      <t xml:space="preserve">GHD </t>
    </r>
    <r>
      <rPr>
        <sz val="10"/>
        <rFont val="Noto Sans CJK SC"/>
        <family val="2"/>
      </rPr>
      <t xml:space="preserve">への適応を含む）は未確認である。小児の低身長としての </t>
    </r>
    <r>
      <rPr>
        <sz val="10"/>
        <rFont val="Arial"/>
        <family val="0"/>
        <charset val="1"/>
      </rPr>
      <t xml:space="preserve">GHD</t>
    </r>
    <r>
      <rPr>
        <sz val="10"/>
        <rFont val="Noto Sans CJK SC"/>
        <family val="2"/>
      </rPr>
      <t xml:space="preserve">（Ⅹ</t>
    </r>
    <r>
      <rPr>
        <sz val="10"/>
        <rFont val="Arial"/>
        <family val="0"/>
        <charset val="1"/>
      </rPr>
      <t xml:space="preserve">-10-A-①</t>
    </r>
    <r>
      <rPr>
        <sz val="10"/>
        <rFont val="Noto Sans CJK SC"/>
        <family val="2"/>
      </rPr>
      <t xml:space="preserve">）は第</t>
    </r>
    <r>
      <rPr>
        <sz val="10"/>
        <rFont val="Arial"/>
        <family val="0"/>
        <charset val="1"/>
      </rPr>
      <t xml:space="preserve">22</t>
    </r>
    <r>
      <rPr>
        <sz val="10"/>
        <rFont val="Noto Sans CJK SC"/>
        <family val="2"/>
      </rPr>
      <t xml:space="preserve">回 </t>
    </r>
    <r>
      <rPr>
        <sz val="10"/>
        <rFont val="Arial"/>
        <family val="0"/>
        <charset val="1"/>
      </rPr>
      <t xml:space="preserve">IE </t>
    </r>
    <r>
      <rPr>
        <sz val="10"/>
        <rFont val="Noto Sans CJK SC"/>
        <family val="2"/>
      </rPr>
      <t xml:space="preserve">の範囲であり、ここでは成人に絞った。</t>
    </r>
  </si>
  <si>
    <t xml:space="preserve">EN-020</t>
  </si>
  <si>
    <t xml:space="preserve">下垂体卒中</t>
  </si>
  <si>
    <t xml:space="preserve">下垂体卒中は、下垂体の出血または梗塞によって突然の頭痛、嘔吐、視力・視野障害、意識レベルの低下を来す臨床症候群であり、内科的緊急症である。副腎不全を伴うことが多く、ヒドロコルチゾンの迅速な補充が救命的となりうる。診断後は脳神経外科と内分泌科を含む集学的チームで管理し、神経症状が悪化する患者では手術が適応となるが、それ以外では保存的管理と外科的管理のどちらが優れるかは確立していない。回復後も腫瘍の再増大に対する監視と下垂体機能の評価が必要である。</t>
  </si>
  <si>
    <r>
      <rPr>
        <sz val="10"/>
        <rFont val="Arial"/>
        <family val="0"/>
        <charset val="1"/>
      </rPr>
      <t xml:space="preserve">PS-02-14-05 (id: JkxnuTA)</t>
    </r>
    <r>
      <rPr>
        <sz val="10"/>
        <rFont val="Noto Sans CJK SC"/>
        <family val="2"/>
      </rPr>
      <t xml:space="preserve">；</t>
    </r>
    <r>
      <rPr>
        <sz val="10"/>
        <rFont val="Arial"/>
        <family val="0"/>
        <charset val="1"/>
      </rPr>
      <t xml:space="preserve">TBL-01-00-461 (id: JlvnmK0)</t>
    </r>
  </si>
  <si>
    <t xml:space="preserve">SRC-884</t>
  </si>
  <si>
    <t xml:space="preserve">Rajasekaran S, Vanderpump M, Baldeweg S, et al. UK Guidelines for the Management of Pituitary Apoplexy. Clinical Endocrinology. 2011;74(1):9-20.</t>
  </si>
  <si>
    <t xml:space="preserve">10.1111/j.1365-2265.2010.03913.x</t>
  </si>
  <si>
    <t xml:space="preserve">21044119</t>
  </si>
  <si>
    <t xml:space="preserve">症候と初期対応の骨格は出典の抄録で確認した。ヒドロコルチゾンの投与量や手術のタイミングなど管理の詳細は抄録の範囲を超えるため入れていない。ヒドロコルチゾン製剤の国内承認・保険適用は一般的なものであるが、本調査では個別に確認していない。</t>
  </si>
  <si>
    <t xml:space="preserve">EN-021</t>
  </si>
  <si>
    <r>
      <rPr>
        <sz val="10"/>
        <rFont val="Arial"/>
        <family val="0"/>
        <charset val="1"/>
      </rPr>
      <t xml:space="preserve">Cushing</t>
    </r>
    <r>
      <rPr>
        <sz val="10"/>
        <rFont val="Noto Sans CJK SC"/>
        <family val="2"/>
      </rPr>
      <t xml:space="preserve">症候群の診断</t>
    </r>
  </si>
  <si>
    <r>
      <rPr>
        <sz val="10"/>
        <rFont val="Arial"/>
        <family val="0"/>
        <charset val="1"/>
      </rPr>
      <t xml:space="preserve">Cushing</t>
    </r>
    <r>
      <rPr>
        <sz val="10"/>
        <rFont val="Noto Sans CJK SC"/>
        <family val="2"/>
      </rPr>
      <t xml:space="preserve">症候群の検査は、まず外因性糖質コルチコイドの使用を除外したうえで、複数の進行性の特徴（とくに鑑別価値の高い所見）を呈する患者や副腎偶発腫の患者などを対象に行う。初回検査は、</t>
    </r>
    <r>
      <rPr>
        <sz val="10"/>
        <rFont val="Arial"/>
        <family val="0"/>
        <charset val="1"/>
      </rPr>
      <t xml:space="preserve">24</t>
    </r>
    <r>
      <rPr>
        <sz val="10"/>
        <rFont val="Noto Sans CJK SC"/>
        <family val="2"/>
      </rPr>
      <t xml:space="preserve">時間尿中遊離コルチコール、深夜唾液中コルチコール、</t>
    </r>
    <r>
      <rPr>
        <sz val="10"/>
        <rFont val="Arial"/>
        <family val="0"/>
        <charset val="1"/>
      </rPr>
      <t xml:space="preserve">1 mg</t>
    </r>
    <r>
      <rPr>
        <sz val="10"/>
        <rFont val="Noto Sans CJK SC"/>
        <family val="2"/>
      </rPr>
      <t xml:space="preserve">一晩デキサメタゾン抑制試験、</t>
    </r>
    <r>
      <rPr>
        <sz val="10"/>
        <rFont val="Arial"/>
        <family val="0"/>
        <charset val="1"/>
      </rPr>
      <t xml:space="preserve">2 mg 48</t>
    </r>
    <r>
      <rPr>
        <sz val="10"/>
        <rFont val="Noto Sans CJK SC"/>
        <family val="2"/>
      </rPr>
      <t xml:space="preserve">時間デキサメタゾン抑制試験のうち、診断精度の高いいずれか</t>
    </r>
    <r>
      <rPr>
        <sz val="10"/>
        <rFont val="Arial"/>
        <family val="0"/>
        <charset val="1"/>
      </rPr>
      <t xml:space="preserve">1</t>
    </r>
    <r>
      <rPr>
        <sz val="10"/>
        <rFont val="Noto Sans CJK SC"/>
        <family val="2"/>
      </rPr>
      <t xml:space="preserve">つを用いる。異常があれば別の検査を追加し、結果が一致して異常であれば原因の検索に進み、一致して正常であればそれ以上の評価は行わない。</t>
    </r>
  </si>
  <si>
    <r>
      <rPr>
        <sz val="10"/>
        <rFont val="Noto Sans CJK SC"/>
        <family val="2"/>
      </rPr>
      <t xml:space="preserve">医学各論 Ⅹ</t>
    </r>
    <r>
      <rPr>
        <sz val="10"/>
        <rFont val="Arial"/>
        <family val="0"/>
        <charset val="1"/>
      </rPr>
      <t xml:space="preserve">-4-A-①</t>
    </r>
    <r>
      <rPr>
        <sz val="10"/>
        <rFont val="Noto Sans CJK SC"/>
        <family val="2"/>
      </rPr>
      <t xml:space="preserve">（</t>
    </r>
    <r>
      <rPr>
        <sz val="10"/>
        <rFont val="Arial"/>
        <family val="0"/>
        <charset val="1"/>
      </rPr>
      <t xml:space="preserve">Cushing</t>
    </r>
    <r>
      <rPr>
        <sz val="10"/>
        <rFont val="Noto Sans CJK SC"/>
        <family val="2"/>
      </rPr>
      <t xml:space="preserve">症候群、</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</si>
  <si>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TBL-01-00-468 (id: JlvnmLc)</t>
    </r>
  </si>
  <si>
    <t xml:space="preserve">SRC-886</t>
  </si>
  <si>
    <t xml:space="preserve">Nieman LK, Biller BMK, Findling JW, Newell-Price J, Savage MO, Stewart PM, Montori VM. The Diagnosis of Cushing's Syndrome: An Endocrine Society Clinical Practice Guideline. J Clin Endocrinol Metab. 2008;93(5):1526-1540.</t>
  </si>
  <si>
    <t xml:space="preserve">10.1210/jc.2008-0125</t>
  </si>
  <si>
    <t xml:space="preserve">18334580</t>
  </si>
  <si>
    <r>
      <rPr>
        <sz val="10"/>
        <rFont val="Noto Sans CJK SC"/>
        <family val="2"/>
      </rPr>
      <t xml:space="preserve">ガイドラインは</t>
    </r>
    <r>
      <rPr>
        <sz val="10"/>
        <rFont val="Arial"/>
        <family val="0"/>
        <charset val="1"/>
      </rPr>
      <t xml:space="preserve">2008</t>
    </r>
    <r>
      <rPr>
        <sz val="10"/>
        <rFont val="Noto Sans CJK SC"/>
        <family val="2"/>
      </rPr>
      <t xml:space="preserve">年版であり、その後の改訂状況は未確認。各検査の感度・特異度の数値は抄録に記載がなく、主張文には含めていない。</t>
    </r>
  </si>
  <si>
    <t xml:space="preserve">EN-022</t>
  </si>
  <si>
    <r>
      <rPr>
        <sz val="10"/>
        <rFont val="Arial"/>
        <family val="0"/>
        <charset val="1"/>
      </rPr>
      <t xml:space="preserve">Cushing</t>
    </r>
    <r>
      <rPr>
        <sz val="10"/>
        <rFont val="Noto Sans CJK SC"/>
        <family val="2"/>
      </rPr>
      <t xml:space="preserve">症候群の治療</t>
    </r>
  </si>
  <si>
    <r>
      <rPr>
        <sz val="10"/>
        <rFont val="Arial"/>
        <family val="0"/>
        <charset val="1"/>
      </rPr>
      <t xml:space="preserve">Cushing</t>
    </r>
    <r>
      <rPr>
        <sz val="10"/>
        <rFont val="Noto Sans CJK SC"/>
        <family val="2"/>
      </rPr>
      <t xml:space="preserve">症候群の治療の目標は、コルチコールの値または作用を正常化して症候を消失させることと、高血圧・糖尿病などの合併症を治療することである。第一選択は原則として原因病変の外科的切除で、</t>
    </r>
    <r>
      <rPr>
        <sz val="10"/>
        <rFont val="Arial"/>
        <family val="0"/>
        <charset val="1"/>
      </rPr>
      <t xml:space="preserve">Cushing</t>
    </r>
    <r>
      <rPr>
        <sz val="10"/>
        <rFont val="Noto Sans CJK SC"/>
        <family val="2"/>
      </rPr>
      <t xml:space="preserve">病では経蝶形骨洞的下垂体腺腫摘出術、良性の片側副腎病変では片側副腎摘出術、異所性</t>
    </r>
    <r>
      <rPr>
        <sz val="10"/>
        <rFont val="Arial"/>
        <family val="0"/>
        <charset val="1"/>
      </rPr>
      <t xml:space="preserve">ACTH</t>
    </r>
    <r>
      <rPr>
        <sz val="10"/>
        <rFont val="Noto Sans CJK SC"/>
        <family val="2"/>
      </rPr>
      <t xml:space="preserve">産生腫瘍では腫瘍の摘出が中心となる。手術で治癒しない場合や手術ができない場合の第二選択には、再手術、放射線治療、薬物療法（ステロイド合成阻害薬、下垂体に作用する薬、糖質コルチコイド受容体拮抗薬など）、両側副腎摘出術があり、個々の患者に応じて選択する。寛解後も再発の経過観察を生涯続ける。</t>
    </r>
  </si>
  <si>
    <t xml:space="preserve">Nieman LK, Biller BMK, Findling JW, Murad MH, Newell-Price J, Savage MO, Tabarin A. Treatment of Cushing's Syndrome: An Endocrine Society Clinical Practice Guideline. J Clin Endocrinol Metab. 2015;100(8):2807-2831.</t>
  </si>
  <si>
    <r>
      <rPr>
        <sz val="10"/>
        <rFont val="Noto Sans CJK SC"/>
        <family val="2"/>
      </rPr>
      <t xml:space="preserve">薬物療法は薬剤の分類までを </t>
    </r>
    <r>
      <rPr>
        <sz val="10"/>
        <rFont val="Arial"/>
        <family val="0"/>
        <charset val="1"/>
      </rPr>
      <t xml:space="preserve">PMC </t>
    </r>
    <r>
      <rPr>
        <sz val="10"/>
        <rFont val="Noto Sans CJK SC"/>
        <family val="2"/>
      </rPr>
      <t xml:space="preserve">本文の推奨事項で確認し、個別薬剤名は主張文に入れていない。各薬剤の国内承認・保険適用（</t>
    </r>
    <r>
      <rPr>
        <sz val="10"/>
        <rFont val="Arial"/>
        <family val="0"/>
        <charset val="1"/>
      </rPr>
      <t xml:space="preserve">Cushing</t>
    </r>
    <r>
      <rPr>
        <sz val="10"/>
        <rFont val="Noto Sans CJK SC"/>
        <family val="2"/>
      </rPr>
      <t xml:space="preserve">症候群への適応の有無を含む）は未確認。ガイドラインは</t>
    </r>
    <r>
      <rPr>
        <sz val="10"/>
        <rFont val="Arial"/>
        <family val="0"/>
        <charset val="1"/>
      </rPr>
      <t xml:space="preserve">2015</t>
    </r>
    <r>
      <rPr>
        <sz val="10"/>
        <rFont val="Noto Sans CJK SC"/>
        <family val="2"/>
      </rPr>
      <t xml:space="preserve">年版で、その後に承認された薬剤の位置づけは反映されていない。</t>
    </r>
  </si>
  <si>
    <t xml:space="preserve">EN-023</t>
  </si>
  <si>
    <t xml:space="preserve">原発性アルドステロン症のスクリーニング</t>
  </si>
  <si>
    <r>
      <rPr>
        <sz val="10"/>
        <rFont val="Noto Sans CJK SC"/>
        <family val="2"/>
      </rPr>
      <t xml:space="preserve">原発性アルドステロン症の症例検出は、高リスク群の高血圧患者と低カリウム血症を呈する患者を対象に、標準化された条件でアルドステロン・レニン比（</t>
    </r>
    <r>
      <rPr>
        <sz val="10"/>
        <rFont val="Arial"/>
        <family val="0"/>
        <charset val="1"/>
      </rPr>
      <t xml:space="preserve">ARR</t>
    </r>
    <r>
      <rPr>
        <sz val="10"/>
        <rFont val="Noto Sans CJK SC"/>
        <family val="2"/>
      </rPr>
      <t xml:space="preserve">）を測定して行う。</t>
    </r>
    <r>
      <rPr>
        <sz val="10"/>
        <rFont val="Arial"/>
        <family val="0"/>
        <charset val="1"/>
      </rPr>
      <t xml:space="preserve">ARR</t>
    </r>
    <r>
      <rPr>
        <sz val="10"/>
        <rFont val="Noto Sans CJK SC"/>
        <family val="2"/>
      </rPr>
      <t xml:space="preserve">で陽性となった場合は、一般的に用いられる確認試験のいずれかで診断を確定または除外する。</t>
    </r>
  </si>
  <si>
    <r>
      <rPr>
        <sz val="10"/>
        <rFont val="Noto Sans CJK SC"/>
        <family val="2"/>
      </rPr>
      <t xml:space="preserve">医学各論 Ⅹ</t>
    </r>
    <r>
      <rPr>
        <sz val="10"/>
        <rFont val="Arial"/>
        <family val="0"/>
        <charset val="1"/>
      </rPr>
      <t xml:space="preserve">-4-A-②</t>
    </r>
    <r>
      <rPr>
        <sz val="10"/>
        <rFont val="Noto Sans CJK SC"/>
        <family val="2"/>
      </rPr>
      <t xml:space="preserve">（アルドステロン過剰症、原発性アルドステロン症、</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</si>
  <si>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TBL-01-00-469 (id: JlvnmLg)</t>
    </r>
  </si>
  <si>
    <t xml:space="preserve">SRC-888</t>
  </si>
  <si>
    <t xml:space="preserve">Funder JW, Carey RM, Mantero F, Murad MH, Reincke M, Shibata H, Stowasser M, Young WF Jr. The Management of Primary Aldosteronism: Case Detection, Diagnosis, and Treatment: An Endocrine Society Clinical Practice Guideline. J Clin Endocrinol Metab. 2016;101(5):1889-1916.</t>
  </si>
  <si>
    <t xml:space="preserve">10.1210/jc.2015-4061</t>
  </si>
  <si>
    <t xml:space="preserve">26934393</t>
  </si>
  <si>
    <r>
      <rPr>
        <sz val="10"/>
        <rFont val="Arial"/>
        <family val="0"/>
        <charset val="1"/>
      </rPr>
      <t xml:space="preserve">ARR </t>
    </r>
    <r>
      <rPr>
        <sz val="10"/>
        <rFont val="Noto Sans CJK SC"/>
        <family val="2"/>
      </rPr>
      <t xml:space="preserve">のカットオフ値と確認試験ごとの判定基準は抄録に記載がなく、主張文には含めていない。日本のガイドラインにおける対象範囲やカットオフとの差異は未確認。</t>
    </r>
  </si>
  <si>
    <t xml:space="preserve">EN-024</t>
  </si>
  <si>
    <t xml:space="preserve">原発性アルドステロン症の局在診断と治療</t>
  </si>
  <si>
    <r>
      <rPr>
        <sz val="10"/>
        <rFont val="Noto Sans CJK SC"/>
        <family val="2"/>
      </rPr>
      <t xml:space="preserve">原発性アルドステロン症と診断された患者は全員、病型分類の最初の検査として副腎</t>
    </r>
    <r>
      <rPr>
        <sz val="10"/>
        <rFont val="Arial"/>
        <family val="0"/>
        <charset val="1"/>
      </rPr>
      <t xml:space="preserve">CT</t>
    </r>
    <r>
      <rPr>
        <sz val="10"/>
        <rFont val="Noto Sans CJK SC"/>
        <family val="2"/>
      </rPr>
      <t xml:space="preserve">を受け、副腎皮質癌の除外も行う。片側性かどうかは、経験のある放射線科医による両側副腎静脈サンプリングで確定または除外し、片側性と確認されれば腹腔鏡下副腎摘出術が最適な治療となる。両側副腎過形成の患者や手術が適さない患者は、鉱質コルチコイド受容体拮抗薬による治療が主体となる。</t>
    </r>
  </si>
  <si>
    <r>
      <rPr>
        <sz val="10"/>
        <rFont val="Arial"/>
        <family val="0"/>
        <charset val="1"/>
      </rPr>
      <t xml:space="preserve">PS-02-14-05 (id: JkxnuTA)</t>
    </r>
    <r>
      <rPr>
        <sz val="10"/>
        <rFont val="Noto Sans CJK SC"/>
        <family val="2"/>
      </rPr>
      <t xml:space="preserve">；</t>
    </r>
    <r>
      <rPr>
        <sz val="10"/>
        <rFont val="Arial"/>
        <family val="0"/>
        <charset val="1"/>
      </rPr>
      <t xml:space="preserve">TBL-01-00-470 (id: JlvnmLo)</t>
    </r>
  </si>
  <si>
    <t xml:space="preserve">副腎静脈サンプリングの成功率や判定指標の数値は抄録に記載がなく、主張文には含めていない。鉱質コルチコイド受容体拮抗薬（スピロノラクトン、エプレレノンなど）の国内承認・保険適用の確認は本調査では行っていない（原発性アルドステロン症への適応の有無を含む）。</t>
  </si>
  <si>
    <t xml:space="preserve">EN-025</t>
  </si>
  <si>
    <r>
      <rPr>
        <sz val="10"/>
        <rFont val="Noto Sans CJK SC"/>
        <family val="2"/>
      </rPr>
      <t xml:space="preserve">慢性副腎不全（</t>
    </r>
    <r>
      <rPr>
        <sz val="10"/>
        <rFont val="Arial"/>
        <family val="0"/>
        <charset val="1"/>
      </rPr>
      <t xml:space="preserve">Addison</t>
    </r>
    <r>
      <rPr>
        <sz val="10"/>
        <rFont val="Noto Sans CJK SC"/>
        <family val="2"/>
      </rPr>
      <t xml:space="preserve">病）</t>
    </r>
  </si>
  <si>
    <r>
      <rPr>
        <sz val="10"/>
        <rFont val="Noto Sans CJK SC"/>
        <family val="2"/>
      </rPr>
      <t xml:space="preserve">原発性副腎不全は、示唆する症状・徴候（体重減少、疲労、低血圧、低ナトリウム血症、高カリウム血症、色素沈着など）がある患者で積極的に検査を行って診断する。確定診断の標準は迅速コルチコトロピン（</t>
    </r>
    <r>
      <rPr>
        <sz val="10"/>
        <rFont val="Arial"/>
        <family val="0"/>
        <charset val="1"/>
      </rPr>
      <t xml:space="preserve">ACTH</t>
    </r>
    <r>
      <rPr>
        <sz val="10"/>
        <rFont val="Noto Sans CJK SC"/>
        <family val="2"/>
      </rPr>
      <t xml:space="preserve">）刺激試験（</t>
    </r>
    <r>
      <rPr>
        <sz val="10"/>
        <rFont val="Arial"/>
        <family val="0"/>
        <charset val="1"/>
      </rPr>
      <t xml:space="preserve">250 μg</t>
    </r>
    <r>
      <rPr>
        <sz val="10"/>
        <rFont val="Noto Sans CJK SC"/>
        <family val="2"/>
      </rPr>
      <t xml:space="preserve">）で、刺激後</t>
    </r>
    <r>
      <rPr>
        <sz val="10"/>
        <rFont val="Arial"/>
        <family val="0"/>
        <charset val="1"/>
      </rPr>
      <t xml:space="preserve">30</t>
    </r>
    <r>
      <rPr>
        <sz val="10"/>
        <rFont val="Noto Sans CJK SC"/>
        <family val="2"/>
      </rPr>
      <t xml:space="preserve">分または</t>
    </r>
    <r>
      <rPr>
        <sz val="10"/>
        <rFont val="Arial"/>
        <family val="0"/>
        <charset val="1"/>
      </rPr>
      <t xml:space="preserve">60</t>
    </r>
    <r>
      <rPr>
        <sz val="10"/>
        <rFont val="Noto Sans CJK SC"/>
        <family val="2"/>
      </rPr>
      <t xml:space="preserve">分の血中コルチコールのピークが</t>
    </r>
    <r>
      <rPr>
        <sz val="10"/>
        <rFont val="Arial"/>
        <family val="0"/>
        <charset val="1"/>
      </rPr>
      <t xml:space="preserve">500 nmol/L</t>
    </r>
    <r>
      <rPr>
        <sz val="10"/>
        <rFont val="Noto Sans CJK SC"/>
        <family val="2"/>
      </rPr>
      <t xml:space="preserve">（</t>
    </r>
    <r>
      <rPr>
        <sz val="10"/>
        <rFont val="Arial"/>
        <family val="0"/>
        <charset val="1"/>
      </rPr>
      <t xml:space="preserve">18 μg/dL</t>
    </r>
    <r>
      <rPr>
        <sz val="10"/>
        <rFont val="Noto Sans CJK SC"/>
        <family val="2"/>
      </rPr>
      <t xml:space="preserve">）未満であれば副腎不全を示す。実施できない場合は朝の血漿</t>
    </r>
    <r>
      <rPr>
        <sz val="10"/>
        <rFont val="Arial"/>
        <family val="0"/>
        <charset val="1"/>
      </rPr>
      <t xml:space="preserve">ACTH</t>
    </r>
    <r>
      <rPr>
        <sz val="10"/>
        <rFont val="Noto Sans CJK SC"/>
        <family val="2"/>
      </rPr>
      <t xml:space="preserve">とコルチコールの測定で代用し、朝のコルチコール</t>
    </r>
    <r>
      <rPr>
        <sz val="10"/>
        <rFont val="Arial"/>
        <family val="0"/>
        <charset val="1"/>
      </rPr>
      <t xml:space="preserve">140 nmol/L</t>
    </r>
    <r>
      <rPr>
        <sz val="10"/>
        <rFont val="Noto Sans CJK SC"/>
        <family val="2"/>
      </rPr>
      <t xml:space="preserve">（</t>
    </r>
    <r>
      <rPr>
        <sz val="10"/>
        <rFont val="Arial"/>
        <family val="0"/>
        <charset val="1"/>
      </rPr>
      <t xml:space="preserve">5 μg/dL</t>
    </r>
    <r>
      <rPr>
        <sz val="10"/>
        <rFont val="Noto Sans CJK SC"/>
        <family val="2"/>
      </rPr>
      <t xml:space="preserve">）未満と</t>
    </r>
    <r>
      <rPr>
        <sz val="10"/>
        <rFont val="Arial"/>
        <family val="0"/>
        <charset val="1"/>
      </rPr>
      <t xml:space="preserve">ACTH</t>
    </r>
    <r>
      <rPr>
        <sz val="10"/>
        <rFont val="Noto Sans CJK SC"/>
        <family val="2"/>
      </rPr>
      <t xml:space="preserve">高値の組み合わせが副腎不全を示唆する。原因検索には</t>
    </r>
    <r>
      <rPr>
        <sz val="10"/>
        <rFont val="Arial"/>
        <family val="0"/>
        <charset val="1"/>
      </rPr>
      <t xml:space="preserve">21-</t>
    </r>
    <r>
      <rPr>
        <sz val="10"/>
        <rFont val="Noto Sans CJK SC"/>
        <family val="2"/>
      </rPr>
      <t xml:space="preserve">水酸化酵素自己抗体の測定を含め、レニンとアルドステロンを同時に測定して鉱質コルチコイド欠乏の有無を判断する。</t>
    </r>
  </si>
  <si>
    <r>
      <rPr>
        <sz val="10"/>
        <rFont val="Noto Sans CJK SC"/>
        <family val="2"/>
      </rPr>
      <t xml:space="preserve">医学各論 Ⅹ</t>
    </r>
    <r>
      <rPr>
        <sz val="10"/>
        <rFont val="Arial"/>
        <family val="0"/>
        <charset val="1"/>
      </rPr>
      <t xml:space="preserve">-4-A-③</t>
    </r>
    <r>
      <rPr>
        <sz val="10"/>
        <rFont val="Noto Sans CJK SC"/>
        <family val="2"/>
      </rPr>
      <t xml:space="preserve">（慢性副腎不全</t>
    </r>
    <r>
      <rPr>
        <sz val="10"/>
        <rFont val="Arial"/>
        <family val="0"/>
        <charset val="1"/>
      </rPr>
      <t xml:space="preserve">&lt;Addison</t>
    </r>
    <r>
      <rPr>
        <sz val="10"/>
        <rFont val="Noto Sans CJK SC"/>
        <family val="2"/>
      </rPr>
      <t xml:space="preserve">病</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</si>
  <si>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TBL-01-00-471 (id: JlvnmLs)</t>
    </r>
  </si>
  <si>
    <t xml:space="preserve">SRC-889</t>
  </si>
  <si>
    <t xml:space="preserve">Bornstein SR, Allolio B, Arlt W, Barthel A, Don-Wauchope A, Hammer GD, Husebye ES, Merke DP, Murad MH, Stratakis CA, Torpy DJ. Diagnosis and Treatment of Primary Adrenal Insufficiency: An Endocrine Society Clinical Practice Guideline. J Clin Endocrinol Metab. 2016;101(2):364-389.</t>
  </si>
  <si>
    <t xml:space="preserve">10.1210/jc.2015-1710</t>
  </si>
  <si>
    <t xml:space="preserve">26760044</t>
  </si>
  <si>
    <r>
      <rPr>
        <sz val="10"/>
        <rFont val="Noto Sans CJK SC"/>
        <family val="2"/>
      </rPr>
      <t xml:space="preserve">数値は </t>
    </r>
    <r>
      <rPr>
        <sz val="10"/>
        <rFont val="Arial"/>
        <family val="0"/>
        <charset val="1"/>
      </rPr>
      <t xml:space="preserve">PMC </t>
    </r>
    <r>
      <rPr>
        <sz val="10"/>
        <rFont val="Noto Sans CJK SC"/>
        <family val="2"/>
      </rPr>
      <t xml:space="preserve">本文の推奨事項の要約で確認した（本文の表から読み取った値ではない）。コルチコールの閾値は測定法に依存すると本文に明記されている。ヒドロコルチゾンやフルドロコルチゾンなどの補充薬の国内承認・保険適用の確認は本調査では行っていない。</t>
    </r>
  </si>
  <si>
    <t xml:space="preserve">EN-026</t>
  </si>
  <si>
    <t xml:space="preserve">急性副腎不全（副腎クリーゼ）</t>
  </si>
  <si>
    <t xml:space="preserve">急性副腎不全（副腎クリーゼ）は、循環不全や低血圧、電解質異常などを呈する急性期の患者で常に鑑別に入れるべき病態で、ガイドラインは重症の副腎不全症状や副腎クリーゼが疑われる患者では、診断検査の結果を待たずに、適切なストレスドーズのヒドロコルチゾン静注による治療を直ちに開始することを推奨している。急性期の患者や素因のある患者では、診断と治療のいずれについても閾値を低く保つことが求められる。</t>
  </si>
  <si>
    <r>
      <rPr>
        <sz val="10"/>
        <rFont val="Noto Sans CJK SC"/>
        <family val="2"/>
      </rPr>
      <t xml:space="preserve">医学各論 Ⅹ</t>
    </r>
    <r>
      <rPr>
        <sz val="10"/>
        <rFont val="Arial"/>
        <family val="0"/>
        <charset val="1"/>
      </rPr>
      <t xml:space="preserve">-4-A-④</t>
    </r>
    <r>
      <rPr>
        <sz val="10"/>
        <rFont val="Noto Sans CJK SC"/>
        <family val="2"/>
      </rPr>
      <t xml:space="preserve">（急性副腎不全、</t>
    </r>
    <r>
      <rPr>
        <sz val="10"/>
        <rFont val="Arial"/>
        <family val="0"/>
        <charset val="1"/>
      </rPr>
      <t xml:space="preserve">a</t>
    </r>
    <r>
      <rPr>
        <sz val="10"/>
        <rFont val="Noto Sans CJK SC"/>
        <family val="2"/>
      </rPr>
      <t xml:space="preserve">）</t>
    </r>
  </si>
  <si>
    <r>
      <rPr>
        <sz val="10"/>
        <rFont val="Noto Sans CJK SC"/>
        <family val="2"/>
      </rPr>
      <t xml:space="preserve">ガイドライン本文の推奨事項では投与量は「適切なストレスドーズ」とされ、本カードで確認した範囲では初回投与量や</t>
    </r>
    <r>
      <rPr>
        <sz val="10"/>
        <rFont val="Arial"/>
        <family val="0"/>
        <charset val="1"/>
      </rPr>
      <t xml:space="preserve">24</t>
    </r>
    <r>
      <rPr>
        <sz val="10"/>
        <rFont val="Noto Sans CJK SC"/>
        <family val="2"/>
      </rPr>
      <t xml:space="preserve">時間投与量の具体的数値まで確定できなかったため、主張文には数値を入れていない。ヒドロコルチゾン静注製剤の国内承認・保険適用の確認は本調査では行っていない。</t>
    </r>
  </si>
  <si>
    <t xml:space="preserve">EN-027</t>
  </si>
  <si>
    <t xml:space="preserve">医原性副腎皮質機能低下症</t>
  </si>
  <si>
    <r>
      <rPr>
        <sz val="10"/>
        <rFont val="Noto Sans CJK SC"/>
        <family val="2"/>
      </rPr>
      <t xml:space="preserve">糖質コルチコイドは広く処方されており、人口の少なくとも</t>
    </r>
    <r>
      <rPr>
        <sz val="10"/>
        <rFont val="Arial"/>
        <family val="0"/>
        <charset val="1"/>
      </rPr>
      <t xml:space="preserve">1%</t>
    </r>
    <r>
      <rPr>
        <sz val="10"/>
        <rFont val="Noto Sans CJK SC"/>
        <family val="2"/>
      </rPr>
      <t xml:space="preserve">が慢性的な糖質コルチコイド療法を受けていて、糖質コルチコイド誘発性副腎不全のリスクにさらされている。発症リスクは糖質コルチコイドの用量、期間、力価、投与経路と個人の感受性によって決まる。減量は、生理量を超える用量の範囲では比較的速く進め、生理量の範囲では緩やかに行う。減量中に生じる糖質コルチコイド離脱症状は副腎不全の症状と重なるため、両者の区別に注意し、患者教育と慎重な管理が必要である。</t>
    </r>
  </si>
  <si>
    <r>
      <rPr>
        <sz val="10"/>
        <rFont val="Noto Sans CJK SC"/>
        <family val="2"/>
      </rPr>
      <t xml:space="preserve">医学各論 Ⅹ</t>
    </r>
    <r>
      <rPr>
        <sz val="10"/>
        <rFont val="Arial"/>
        <family val="0"/>
        <charset val="1"/>
      </rPr>
      <t xml:space="preserve">-4-A-⑤</t>
    </r>
    <r>
      <rPr>
        <sz val="10"/>
        <rFont val="Noto Sans CJK SC"/>
        <family val="2"/>
      </rPr>
      <t xml:space="preserve">（医原性副腎皮質機能低下症、</t>
    </r>
    <r>
      <rPr>
        <sz val="10"/>
        <rFont val="Arial"/>
        <family val="0"/>
        <charset val="1"/>
      </rPr>
      <t xml:space="preserve">a</t>
    </r>
    <r>
      <rPr>
        <sz val="10"/>
        <rFont val="Noto Sans CJK SC"/>
        <family val="2"/>
      </rPr>
      <t xml:space="preserve">）</t>
    </r>
  </si>
  <si>
    <t xml:space="preserve">SRC-890</t>
  </si>
  <si>
    <t xml:space="preserve">Beuschlein F, Else T, Bancos I, Hahner S, Hamidi O, van Hulsteijn L, Husebye ES, Karavitaki N, Prete A, Vaidya A, Yedinak C, Dekkers OM. European Society of Endocrinology and Endocrine Society Joint Clinical Guideline: Diagnosis and Therapy of Glucocorticoid-induced Adrenal Insufficiency. J Clin Endocrinol Metab. 2024;109(7):1657-1683.</t>
  </si>
  <si>
    <t xml:space="preserve">10.1210/clinem/dgae250</t>
  </si>
  <si>
    <t xml:space="preserve">38724043</t>
  </si>
  <si>
    <r>
      <rPr>
        <sz val="10"/>
        <rFont val="Noto Sans CJK SC"/>
        <family val="2"/>
      </rPr>
      <t xml:space="preserve">「人口の少なくとも</t>
    </r>
    <r>
      <rPr>
        <sz val="10"/>
        <rFont val="Arial"/>
        <family val="0"/>
        <charset val="1"/>
      </rPr>
      <t xml:space="preserve">1%</t>
    </r>
    <r>
      <rPr>
        <sz val="10"/>
        <rFont val="Noto Sans CJK SC"/>
        <family val="2"/>
      </rPr>
      <t xml:space="preserve">」は抄録に記載された欧米の処方実態に基づく値で、日本の実態とは異なる可能性がある。減量プロトコルの具体的な速度や力価換算の数値は抄録では確認していない。糖質コルチコイド製剤の国内承認・保険適用の確認は本調査では行っていない。</t>
    </r>
  </si>
  <si>
    <t xml:space="preserve">EN-028</t>
  </si>
  <si>
    <t xml:space="preserve">副腎偶発腫</t>
  </si>
  <si>
    <r>
      <rPr>
        <sz val="10"/>
        <rFont val="Noto Sans CJK SC"/>
        <family val="2"/>
      </rPr>
      <t xml:space="preserve">副腎偶発腫は、副腎疾患を疑わない理由で行われた画像検査で偶然発見される副腎腫瘤で、その多くは非機能性副腎皮質腺腫だが、副腎皮質癌、褐色細胞腫、ホルモン産生腺腫、転移との鑑別が必要である。すべての腫瘤に専用の副腎画像評価を行い、単純</t>
    </r>
    <r>
      <rPr>
        <sz val="10"/>
        <rFont val="Arial"/>
        <family val="0"/>
        <charset val="1"/>
      </rPr>
      <t xml:space="preserve">CT</t>
    </r>
    <r>
      <rPr>
        <sz val="10"/>
        <rFont val="Noto Sans CJK SC"/>
        <family val="2"/>
      </rPr>
      <t xml:space="preserve">で均一かつ</t>
    </r>
    <r>
      <rPr>
        <sz val="10"/>
        <rFont val="Arial"/>
        <family val="0"/>
        <charset val="1"/>
      </rPr>
      <t xml:space="preserve">10 HU</t>
    </r>
    <r>
      <rPr>
        <sz val="10"/>
        <rFont val="Noto Sans CJK SC"/>
        <family val="2"/>
      </rPr>
      <t xml:space="preserve">以下の病変は良性であり、大きさにかかわらず追加の画像検査は不要である。一方、</t>
    </r>
    <r>
      <rPr>
        <sz val="10"/>
        <rFont val="Arial"/>
        <family val="0"/>
        <charset val="1"/>
      </rPr>
      <t xml:space="preserve">4 cm</t>
    </r>
    <r>
      <rPr>
        <sz val="10"/>
        <rFont val="Noto Sans CJK SC"/>
        <family val="2"/>
      </rPr>
      <t xml:space="preserve">を超え、不均一で、</t>
    </r>
    <r>
      <rPr>
        <sz val="10"/>
        <rFont val="Arial"/>
        <family val="0"/>
        <charset val="1"/>
      </rPr>
      <t xml:space="preserve">20 HU</t>
    </r>
    <r>
      <rPr>
        <sz val="10"/>
        <rFont val="Noto Sans CJK SC"/>
        <family val="2"/>
      </rPr>
      <t xml:space="preserve">を超える病変は悪性のリスクが十分に高く、通常は手術が選択される。全例でホルモン過剰の評価を行い、血漿または尿中メタネフリンと、</t>
    </r>
    <r>
      <rPr>
        <sz val="10"/>
        <rFont val="Arial"/>
        <family val="0"/>
        <charset val="1"/>
      </rPr>
      <t xml:space="preserve">1 mg</t>
    </r>
    <r>
      <rPr>
        <sz val="10"/>
        <rFont val="Noto Sans CJK SC"/>
        <family val="2"/>
      </rPr>
      <t xml:space="preserve">一晩デキサメタゾン抑制試験（抑制後の血中コルチコール</t>
    </r>
    <r>
      <rPr>
        <sz val="10"/>
        <rFont val="Arial"/>
        <family val="0"/>
        <charset val="1"/>
      </rPr>
      <t xml:space="preserve">50 nmol/L</t>
    </r>
    <r>
      <rPr>
        <sz val="10"/>
        <rFont val="Noto Sans CJK SC"/>
        <family val="2"/>
      </rPr>
      <t xml:space="preserve">［</t>
    </r>
    <r>
      <rPr>
        <sz val="10"/>
        <rFont val="Arial"/>
        <family val="0"/>
        <charset val="1"/>
      </rPr>
      <t xml:space="preserve">1.8 μg/dL</t>
    </r>
    <r>
      <rPr>
        <sz val="10"/>
        <rFont val="Noto Sans CJK SC"/>
        <family val="2"/>
      </rPr>
      <t xml:space="preserve">］以下をカットオフ）を含める。明らかな</t>
    </r>
    <r>
      <rPr>
        <sz val="10"/>
        <rFont val="Arial"/>
        <family val="0"/>
        <charset val="1"/>
      </rPr>
      <t xml:space="preserve">Cushing</t>
    </r>
    <r>
      <rPr>
        <sz val="10"/>
        <rFont val="Noto Sans CJK SC"/>
        <family val="2"/>
      </rPr>
      <t xml:space="preserve">症候群の徴候がなくても抑制後のコルチコールがこの値を超える状態は軽度自律性コルチコール分泌（</t>
    </r>
    <r>
      <rPr>
        <sz val="10"/>
        <rFont val="Arial"/>
        <family val="0"/>
        <charset val="1"/>
      </rPr>
      <t xml:space="preserve">MACS</t>
    </r>
    <r>
      <rPr>
        <sz val="10"/>
        <rFont val="Noto Sans CJK SC"/>
        <family val="2"/>
      </rPr>
      <t xml:space="preserve">）と呼ばれ、関連する合併症の評価と個別化した手術適応の判断が求められる。</t>
    </r>
  </si>
  <si>
    <r>
      <rPr>
        <sz val="10"/>
        <rFont val="Noto Sans CJK SC"/>
        <family val="2"/>
      </rPr>
      <t xml:space="preserve">医学各論 Ⅹ</t>
    </r>
    <r>
      <rPr>
        <sz val="10"/>
        <rFont val="Arial"/>
        <family val="0"/>
        <charset val="1"/>
      </rPr>
      <t xml:space="preserve">-4-A-⑥</t>
    </r>
    <r>
      <rPr>
        <sz val="10"/>
        <rFont val="Noto Sans CJK SC"/>
        <family val="2"/>
      </rPr>
      <t xml:space="preserve">（副腎偶発腫、</t>
    </r>
    <r>
      <rPr>
        <sz val="10"/>
        <rFont val="Arial"/>
        <family val="0"/>
        <charset val="1"/>
      </rPr>
      <t xml:space="preserve">b</t>
    </r>
    <r>
      <rPr>
        <sz val="10"/>
        <rFont val="Noto Sans CJK SC"/>
        <family val="2"/>
      </rPr>
      <t xml:space="preserve">）</t>
    </r>
  </si>
  <si>
    <t xml:space="preserve">SRC-891</t>
  </si>
  <si>
    <t xml:space="preserve">Fassnacht M, Tsagarakis S, Terzolo M, Tabarin A, Sahdev A, Newell-Price J, Pelsma I, Marina L, Lorenz K, Bancos I, Arlt W, Dekkers OM. European Society of Endocrinology clinical practice guidelines on the management of adrenal incidentalomas, in collaboration with the European Network for the Study of Adrenal Tumors. Eur J Endocrinol. 2023;189(1):G1-G42.</t>
  </si>
  <si>
    <t xml:space="preserve">10.1093/ejendo/lvad066</t>
  </si>
  <si>
    <t xml:space="preserve">37318239</t>
  </si>
  <si>
    <t xml:space="preserve">数値は抄録の推奨事項の要約で確認した（表から読み取った値ではない）。手術適応は多職種の専門家会議での協議が前提とされており、日本の診療体制での運用との差異は未確認。</t>
  </si>
  <si>
    <t xml:space="preserve">EN-029</t>
  </si>
  <si>
    <t xml:space="preserve">副腎皮質癌</t>
  </si>
  <si>
    <r>
      <rPr>
        <sz val="10"/>
        <rFont val="Noto Sans CJK SC"/>
        <family val="2"/>
      </rPr>
      <t xml:space="preserve">副腎皮質癌はまれで、多くの場合ステロイドホルモンを産生する腫瘍であり、予後はさまざまである。疑い例と確定例はすべて多職種の専門家チームで協議し、自律性ホルモン過剰の評価を含む内分泌学的評価と副腎に焦点を当てた画像評価を行う。手術は完全な一括切除（</t>
    </r>
    <r>
      <rPr>
        <sz val="10"/>
        <rFont val="Arial"/>
        <family val="0"/>
        <charset val="1"/>
      </rPr>
      <t xml:space="preserve">en bloc</t>
    </r>
    <r>
      <rPr>
        <sz val="10"/>
        <rFont val="Noto Sans CJK SC"/>
        <family val="2"/>
      </rPr>
      <t xml:space="preserve">切除）を目標とし、病理診断では専門家が</t>
    </r>
    <r>
      <rPr>
        <sz val="10"/>
        <rFont val="Arial"/>
        <family val="0"/>
        <charset val="1"/>
      </rPr>
      <t xml:space="preserve">Weiss</t>
    </r>
    <r>
      <rPr>
        <sz val="10"/>
        <rFont val="Noto Sans CJK SC"/>
        <family val="2"/>
      </rPr>
      <t xml:space="preserve">スコアと</t>
    </r>
    <r>
      <rPr>
        <sz val="10"/>
        <rFont val="Arial"/>
        <family val="0"/>
        <charset val="1"/>
      </rPr>
      <t xml:space="preserve">Ki67</t>
    </r>
    <r>
      <rPr>
        <sz val="10"/>
        <rFont val="Noto Sans CJK SC"/>
        <family val="2"/>
      </rPr>
      <t xml:space="preserve">指数を評価する。根治切除後も再発リスクが高い患者（</t>
    </r>
    <r>
      <rPr>
        <sz val="10"/>
        <rFont val="Arial"/>
        <family val="0"/>
        <charset val="1"/>
      </rPr>
      <t xml:space="preserve">ENSAT</t>
    </r>
    <r>
      <rPr>
        <sz val="10"/>
        <rFont val="Noto Sans CJK SC"/>
        <family val="2"/>
      </rPr>
      <t xml:space="preserve">病期</t>
    </r>
    <r>
      <rPr>
        <sz val="10"/>
        <rFont val="Arial"/>
        <family val="0"/>
        <charset val="1"/>
      </rPr>
      <t xml:space="preserve">III</t>
    </r>
    <r>
      <rPr>
        <sz val="10"/>
        <rFont val="Noto Sans CJK SC"/>
        <family val="2"/>
      </rPr>
      <t xml:space="preserve">、</t>
    </r>
    <r>
      <rPr>
        <sz val="10"/>
        <rFont val="Arial"/>
        <family val="0"/>
        <charset val="1"/>
      </rPr>
      <t xml:space="preserve">R1</t>
    </r>
    <r>
      <rPr>
        <sz val="10"/>
        <rFont val="Noto Sans CJK SC"/>
        <family val="2"/>
      </rPr>
      <t xml:space="preserve">切除、</t>
    </r>
    <r>
      <rPr>
        <sz val="10"/>
        <rFont val="Arial"/>
        <family val="0"/>
        <charset val="1"/>
      </rPr>
      <t xml:space="preserve">Ki67</t>
    </r>
    <r>
      <rPr>
        <sz val="10"/>
        <rFont val="Noto Sans CJK SC"/>
        <family val="2"/>
      </rPr>
      <t xml:space="preserve">が</t>
    </r>
    <r>
      <rPr>
        <sz val="10"/>
        <rFont val="Arial"/>
        <family val="0"/>
        <charset val="1"/>
      </rPr>
      <t xml:space="preserve">10%</t>
    </r>
    <r>
      <rPr>
        <sz val="10"/>
        <rFont val="Noto Sans CJK SC"/>
        <family val="2"/>
      </rPr>
      <t xml:space="preserve">を超える場合）にはミトタンによる術後補助療法が提案される。完全切除ができない進行例では、局所治療が有用な場合があり、全身療法としてミトタン単独療法、またはミトタンにエトポシド、ドキソルビシン、シスプラチンを併用する治療が推奨される。</t>
    </r>
  </si>
  <si>
    <r>
      <rPr>
        <sz val="10"/>
        <rFont val="Noto Sans CJK SC"/>
        <family val="2"/>
      </rPr>
      <t xml:space="preserve">医学各論 Ⅹ</t>
    </r>
    <r>
      <rPr>
        <sz val="10"/>
        <rFont val="Arial"/>
        <family val="0"/>
        <charset val="1"/>
      </rPr>
      <t xml:space="preserve">-4-A-⑦</t>
    </r>
    <r>
      <rPr>
        <sz val="10"/>
        <rFont val="Noto Sans CJK SC"/>
        <family val="2"/>
      </rPr>
      <t xml:space="preserve">（副腎皮質癌、</t>
    </r>
    <r>
      <rPr>
        <sz val="10"/>
        <rFont val="Arial"/>
        <family val="0"/>
        <charset val="1"/>
      </rPr>
      <t xml:space="preserve">b</t>
    </r>
    <r>
      <rPr>
        <sz val="10"/>
        <rFont val="Noto Sans CJK SC"/>
        <family val="2"/>
      </rPr>
      <t xml:space="preserve">）</t>
    </r>
  </si>
  <si>
    <t xml:space="preserve">SRC-892</t>
  </si>
  <si>
    <t xml:space="preserve">Fassnacht M, Dekkers OM, Else T, Baudin E, Berruti A, de Krijger R, Haak HR, Mihai R, Assie G, Terzolo M. European Society of Endocrinology Clinical Practice Guidelines on the management of adrenocortical carcinoma in adults, in collaboration with the European Network for the Study of Adrenal Tumors. Eur J Endocrinol. 2018;179(4):G1-G46.</t>
  </si>
  <si>
    <t xml:space="preserve">10.1530/EJE-18-0608</t>
  </si>
  <si>
    <t xml:space="preserve">30299884</t>
  </si>
  <si>
    <r>
      <rPr>
        <sz val="10"/>
        <rFont val="Noto Sans CJK SC"/>
        <family val="2"/>
      </rPr>
      <t xml:space="preserve">数値（</t>
    </r>
    <r>
      <rPr>
        <sz val="10"/>
        <rFont val="Arial"/>
        <family val="0"/>
        <charset val="1"/>
      </rPr>
      <t xml:space="preserve">Ki67</t>
    </r>
    <r>
      <rPr>
        <sz val="10"/>
        <rFont val="Noto Sans CJK SC"/>
        <family val="2"/>
      </rPr>
      <t xml:space="preserve">の</t>
    </r>
    <r>
      <rPr>
        <sz val="10"/>
        <rFont val="Arial"/>
        <family val="0"/>
        <charset val="1"/>
      </rPr>
      <t xml:space="preserve">10%</t>
    </r>
    <r>
      <rPr>
        <sz val="10"/>
        <rFont val="Noto Sans CJK SC"/>
        <family val="2"/>
      </rPr>
      <t xml:space="preserve">）は抄録の推奨事項で確認した。ミトタンおよび併用化学療法の各薬剤の国内承認・保険適用（副腎皮質癌への適応の有無を含む）の確認は本調査では行っていない。日本の診療ガイドラインとの差異は未確認。</t>
    </r>
  </si>
  <si>
    <t xml:space="preserve">EN-030</t>
  </si>
  <si>
    <t xml:space="preserve">褐色細胞腫の診断</t>
  </si>
  <si>
    <r>
      <rPr>
        <sz val="10"/>
        <rFont val="Noto Sans CJK SC"/>
        <family val="2"/>
      </rPr>
      <t xml:space="preserve">褐色細胞腫・傍神経節腫の最初の生化学検査には、血漿遊離メタネフリンまたは尿中分画メタネフリンの測定を含める。偽陽性・偽陰性を招く検査前の因子に注意し、陽性結果には必ず追跡評価を行う。画像検査はまず</t>
    </r>
    <r>
      <rPr>
        <sz val="10"/>
        <rFont val="Arial"/>
        <family val="0"/>
        <charset val="1"/>
      </rPr>
      <t xml:space="preserve">CT</t>
    </r>
    <r>
      <rPr>
        <sz val="10"/>
        <rFont val="Noto Sans CJK SC"/>
        <family val="2"/>
      </rPr>
      <t xml:space="preserve">を行い、転移性疾患のある患者や放射線被曝を避けたい患者では</t>
    </r>
    <r>
      <rPr>
        <sz val="10"/>
        <rFont val="Arial"/>
        <family val="0"/>
        <charset val="1"/>
      </rPr>
      <t xml:space="preserve">MRI</t>
    </r>
    <r>
      <rPr>
        <sz val="10"/>
        <rFont val="Noto Sans CJK SC"/>
        <family val="2"/>
      </rPr>
      <t xml:space="preserve">が適する。転移性病変の評価には</t>
    </r>
    <r>
      <rPr>
        <sz val="10"/>
        <rFont val="Arial"/>
        <family val="0"/>
        <charset val="1"/>
      </rPr>
      <t xml:space="preserve">123I-MIBG</t>
    </r>
    <r>
      <rPr>
        <sz val="10"/>
        <rFont val="Noto Sans CJK SC"/>
        <family val="2"/>
      </rPr>
      <t xml:space="preserve">シンチグラフィが有用である。遺伝子検査は全例で考慮し、傍神経節腫では</t>
    </r>
    <r>
      <rPr>
        <sz val="10"/>
        <rFont val="Arial"/>
        <family val="0"/>
        <charset val="1"/>
      </rPr>
      <t xml:space="preserve">SDHx</t>
    </r>
    <r>
      <rPr>
        <sz val="10"/>
        <rFont val="Noto Sans CJK SC"/>
        <family val="2"/>
      </rPr>
      <t xml:space="preserve">遺伝子、転移性疾患では</t>
    </r>
    <r>
      <rPr>
        <sz val="10"/>
        <rFont val="Arial"/>
        <family val="0"/>
        <charset val="1"/>
      </rPr>
      <t xml:space="preserve">SDHB</t>
    </r>
    <r>
      <rPr>
        <sz val="10"/>
        <rFont val="Noto Sans CJK SC"/>
        <family val="2"/>
      </rPr>
      <t xml:space="preserve">遺伝子の変異を調べる。</t>
    </r>
  </si>
  <si>
    <r>
      <rPr>
        <sz val="10"/>
        <rFont val="Noto Sans CJK SC"/>
        <family val="2"/>
      </rPr>
      <t xml:space="preserve">医学各論 Ⅹ</t>
    </r>
    <r>
      <rPr>
        <sz val="10"/>
        <rFont val="Arial"/>
        <family val="0"/>
        <charset val="1"/>
      </rPr>
      <t xml:space="preserve">-4-B-①</t>
    </r>
    <r>
      <rPr>
        <sz val="10"/>
        <rFont val="Noto Sans CJK SC"/>
        <family val="2"/>
      </rPr>
      <t xml:space="preserve">（褐色細胞腫、</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</si>
  <si>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TBL-01-00-671 (id: Jlvnme0)</t>
    </r>
  </si>
  <si>
    <t xml:space="preserve">SRC-893</t>
  </si>
  <si>
    <t xml:space="preserve">Lenders JWM, Duh QY, Eisenhofer G, Gimenez-Roqueplo AP, Grebe SKG, Murad MH, Naruse M, Pacak K, Young WF Jr. Pheochromocytoma and Paraganglioma: An Endocrine Society Clinical Practice Guideline. J Clin Endocrinol Metab. 2014;99(6):1915-1942.</t>
  </si>
  <si>
    <t xml:space="preserve">10.1210/jc.2014-1498</t>
  </si>
  <si>
    <t xml:space="preserve">24893135</t>
  </si>
  <si>
    <r>
      <rPr>
        <sz val="10"/>
        <rFont val="Noto Sans CJK SC"/>
        <family val="2"/>
      </rPr>
      <t xml:space="preserve">メタネフリンのカットオフ値や遺伝子変異の頻度の数値は抄録に記載がなく、主張文には含めていない。ガイドラインは</t>
    </r>
    <r>
      <rPr>
        <sz val="10"/>
        <rFont val="Arial"/>
        <family val="0"/>
        <charset val="1"/>
      </rPr>
      <t xml:space="preserve">2014</t>
    </r>
    <r>
      <rPr>
        <sz val="10"/>
        <rFont val="Noto Sans CJK SC"/>
        <family val="2"/>
      </rPr>
      <t xml:space="preserve">年版であり、その後の機能画像（</t>
    </r>
    <r>
      <rPr>
        <sz val="10"/>
        <rFont val="Arial"/>
        <family val="0"/>
        <charset val="1"/>
      </rPr>
      <t xml:space="preserve">PET</t>
    </r>
    <r>
      <rPr>
        <sz val="10"/>
        <rFont val="Noto Sans CJK SC"/>
        <family val="2"/>
      </rPr>
      <t xml:space="preserve">など）の位置づけの変化は反映されていない可能性がある。</t>
    </r>
  </si>
  <si>
    <t xml:space="preserve">EN-031</t>
  </si>
  <si>
    <t xml:space="preserve">褐色細胞腫の周術期管理と治療</t>
  </si>
  <si>
    <t xml:space="preserve">機能性の褐色細胞腫・傍神経節腫の患者は全員、周術期合併症を防ぐために術前に薬物による前処置（カテコールアミン作用の遮断）を受けるべきである。術後の低血圧を防ぐため、高ナトリウム食と十分な水分摂取による準備を組み合わせる。手術は、褐色細胞腫の大部分では低侵襲（腹腔鏡下）副腎摘出術、傍神経節腫の大部分では開腹切除が選択され、症例によっては副腎部分摘出術も選択肢となる。治療後も再発や転移の検出のため生涯にわたる経過観察が推奨される。</t>
  </si>
  <si>
    <r>
      <rPr>
        <sz val="10"/>
        <rFont val="Noto Sans CJK SC"/>
        <family val="2"/>
      </rPr>
      <t xml:space="preserve">術前遮断に用いる個別薬剤名（</t>
    </r>
    <r>
      <rPr>
        <sz val="10"/>
        <rFont val="Arial"/>
        <family val="0"/>
        <charset val="1"/>
      </rPr>
      <t xml:space="preserve">α</t>
    </r>
    <r>
      <rPr>
        <sz val="10"/>
        <rFont val="Noto Sans CJK SC"/>
        <family val="2"/>
      </rPr>
      <t xml:space="preserve">遮断薬の種類など）と投与期間は抄録では確認しておらず、主張文には含めていない。これらの薬剤の国内承認・保険適用（褐色細胞腫への適応の有無を含む）の確認は本調査では行っていない。</t>
    </r>
  </si>
  <si>
    <t xml:space="preserve">EN-032</t>
  </si>
  <si>
    <t xml:space="preserve">神経芽腫</t>
  </si>
  <si>
    <r>
      <rPr>
        <sz val="10"/>
        <rFont val="Noto Sans CJK SC"/>
        <family val="2"/>
      </rPr>
      <t xml:space="preserve">神経芽腫は小児で最も多い頭蓋外固形腫瘍で、発症年齢が低く、診断時に転移を伴うことが多く、乳児期の腫瘍には自然退縮の傾向があることが特徴である。予後を左右する生物学的因子として</t>
    </r>
    <r>
      <rPr>
        <sz val="10"/>
        <rFont val="Arial"/>
        <family val="0"/>
        <charset val="1"/>
      </rPr>
      <t xml:space="preserve">MYCN</t>
    </r>
    <r>
      <rPr>
        <sz val="10"/>
        <rFont val="Noto Sans CJK SC"/>
        <family val="2"/>
      </rPr>
      <t xml:space="preserve">遺伝子の増幅が重要で、増幅がある腫瘍は局在性であっても生存率が低い。まれな家族性神経芽腫は</t>
    </r>
    <r>
      <rPr>
        <sz val="10"/>
        <rFont val="Arial"/>
        <family val="0"/>
        <charset val="1"/>
      </rPr>
      <t xml:space="preserve">ALK</t>
    </r>
    <r>
      <rPr>
        <sz val="10"/>
        <rFont val="Noto Sans CJK SC"/>
        <family val="2"/>
      </rPr>
      <t xml:space="preserve">遺伝子の生殖細胞系列変異と関連し、</t>
    </r>
    <r>
      <rPr>
        <sz val="10"/>
        <rFont val="Arial"/>
        <family val="0"/>
        <charset val="1"/>
      </rPr>
      <t xml:space="preserve">ALK</t>
    </r>
    <r>
      <rPr>
        <sz val="10"/>
        <rFont val="Noto Sans CJK SC"/>
        <family val="2"/>
      </rPr>
      <t xml:space="preserve">変異は原発腫瘍の</t>
    </r>
    <r>
      <rPr>
        <sz val="10"/>
        <rFont val="Arial"/>
        <family val="0"/>
        <charset val="1"/>
      </rPr>
      <t xml:space="preserve">10</t>
    </r>
    <r>
      <rPr>
        <sz val="10"/>
        <rFont val="Noto Sans CJK SC"/>
        <family val="2"/>
      </rPr>
      <t xml:space="preserve">〜</t>
    </r>
    <r>
      <rPr>
        <sz val="10"/>
        <rFont val="Arial"/>
        <family val="0"/>
        <charset val="1"/>
      </rPr>
      <t xml:space="preserve">15%</t>
    </r>
    <r>
      <rPr>
        <sz val="10"/>
        <rFont val="Noto Sans CJK SC"/>
        <family val="2"/>
      </rPr>
      <t xml:space="preserve">にもみられ、治療標的となりうる。治療はリスク分類に基づいて行われ、高リスク群では強力な導入化学療法と大量化学療法に分化療法や免疫療法を組み合わせることで、</t>
    </r>
    <r>
      <rPr>
        <sz val="10"/>
        <rFont val="Arial"/>
        <family val="0"/>
        <charset val="1"/>
      </rPr>
      <t xml:space="preserve">5</t>
    </r>
    <r>
      <rPr>
        <sz val="10"/>
        <rFont val="Noto Sans CJK SC"/>
        <family val="2"/>
      </rPr>
      <t xml:space="preserve">年全生存率は</t>
    </r>
    <r>
      <rPr>
        <sz val="10"/>
        <rFont val="Arial"/>
        <family val="0"/>
        <charset val="1"/>
      </rPr>
      <t xml:space="preserve">50%</t>
    </r>
    <r>
      <rPr>
        <sz val="10"/>
        <rFont val="Noto Sans CJK SC"/>
        <family val="2"/>
      </rPr>
      <t xml:space="preserve">まで改善した。</t>
    </r>
  </si>
  <si>
    <r>
      <rPr>
        <sz val="10"/>
        <rFont val="Noto Sans CJK SC"/>
        <family val="2"/>
      </rPr>
      <t xml:space="preserve">医学各論 Ⅹ</t>
    </r>
    <r>
      <rPr>
        <sz val="10"/>
        <rFont val="Arial"/>
        <family val="0"/>
        <charset val="1"/>
      </rPr>
      <t xml:space="preserve">-4-B-②</t>
    </r>
    <r>
      <rPr>
        <sz val="10"/>
        <rFont val="Noto Sans CJK SC"/>
        <family val="2"/>
      </rPr>
      <t xml:space="preserve">（神経芽腫、</t>
    </r>
    <r>
      <rPr>
        <sz val="10"/>
        <rFont val="Arial"/>
        <family val="0"/>
        <charset val="1"/>
      </rPr>
      <t xml:space="preserve">c</t>
    </r>
    <r>
      <rPr>
        <sz val="10"/>
        <rFont val="Noto Sans CJK SC"/>
        <family val="2"/>
      </rPr>
      <t xml:space="preserve">）</t>
    </r>
  </si>
  <si>
    <t xml:space="preserve">SRC-894</t>
  </si>
  <si>
    <t xml:space="preserve">Matthay KK, Maris JM, Schleiermacher G, et al. Neuroblastoma. Nat Rev Dis Primers. 2016;2:16078.</t>
  </si>
  <si>
    <t xml:space="preserve">10.1038/nrdp.2016.78</t>
  </si>
  <si>
    <t xml:space="preserve">27830764</t>
  </si>
  <si>
    <r>
      <rPr>
        <sz val="10"/>
        <rFont val="Noto Sans CJK SC"/>
        <family val="2"/>
      </rPr>
      <t xml:space="preserve">数値（</t>
    </r>
    <r>
      <rPr>
        <sz val="10"/>
        <rFont val="Arial"/>
        <family val="0"/>
        <charset val="1"/>
      </rPr>
      <t xml:space="preserve">ALK</t>
    </r>
    <r>
      <rPr>
        <sz val="10"/>
        <rFont val="Noto Sans CJK SC"/>
        <family val="2"/>
      </rPr>
      <t xml:space="preserve">変異</t>
    </r>
    <r>
      <rPr>
        <sz val="10"/>
        <rFont val="Arial"/>
        <family val="0"/>
        <charset val="1"/>
      </rPr>
      <t xml:space="preserve">10</t>
    </r>
    <r>
      <rPr>
        <sz val="10"/>
        <rFont val="Noto Sans CJK SC"/>
        <family val="2"/>
      </rPr>
      <t xml:space="preserve">〜</t>
    </r>
    <r>
      <rPr>
        <sz val="10"/>
        <rFont val="Arial"/>
        <family val="0"/>
        <charset val="1"/>
      </rPr>
      <t xml:space="preserve">15%</t>
    </r>
    <r>
      <rPr>
        <sz val="10"/>
        <rFont val="Noto Sans CJK SC"/>
        <family val="2"/>
      </rPr>
      <t xml:space="preserve">、</t>
    </r>
    <r>
      <rPr>
        <sz val="10"/>
        <rFont val="Arial"/>
        <family val="0"/>
        <charset val="1"/>
      </rPr>
      <t xml:space="preserve">5</t>
    </r>
    <r>
      <rPr>
        <sz val="10"/>
        <rFont val="Noto Sans CJK SC"/>
        <family val="2"/>
      </rPr>
      <t xml:space="preserve">年全生存率</t>
    </r>
    <r>
      <rPr>
        <sz val="10"/>
        <rFont val="Arial"/>
        <family val="0"/>
        <charset val="1"/>
      </rPr>
      <t xml:space="preserve">50%</t>
    </r>
    <r>
      <rPr>
        <sz val="10"/>
        <rFont val="Noto Sans CJK SC"/>
        <family val="2"/>
      </rPr>
      <t xml:space="preserve">）は抄録で確認した。高リスク群の治療の個別薬剤名や日本のリスク分類・治療プロトコルとの対応は未確認で、主張文には含めていない。出典のライセンス表示は </t>
    </r>
    <r>
      <rPr>
        <sz val="10"/>
        <rFont val="Arial"/>
        <family val="0"/>
        <charset val="1"/>
      </rPr>
      <t xml:space="preserve">Crossref </t>
    </r>
    <r>
      <rPr>
        <sz val="10"/>
        <rFont val="Noto Sans CJK SC"/>
        <family val="2"/>
      </rPr>
      <t xml:space="preserve">で確認できなかったため </t>
    </r>
    <r>
      <rPr>
        <sz val="10"/>
        <rFont val="Arial"/>
        <family val="0"/>
        <charset val="1"/>
      </rPr>
      <t xml:space="preserve">UNKNOWN </t>
    </r>
    <r>
      <rPr>
        <sz val="10"/>
        <rFont val="Noto Sans CJK SC"/>
        <family val="2"/>
      </rPr>
      <t xml:space="preserve">とした。</t>
    </r>
  </si>
  <si>
    <t xml:space="preserve">EN-033</t>
  </si>
  <si>
    <t xml:space="preserve">原発性性腺機能低下症</t>
  </si>
  <si>
    <r>
      <rPr>
        <sz val="10"/>
        <rFont val="Noto Sans CJK SC"/>
        <family val="2"/>
      </rPr>
      <t xml:space="preserve">男性の性腺機能低下症の診断は、テストステロン欠乏に一致する症状・徴候があり、信頼できる測定法で測定した早朝空腹時の血中総テストステロンが一貫して明らかに低い場合にのみ行い、別の日の早朝の測定で確認する。総テストステロンが基準下限付近の場合や、性ホルモン結合グロブリンに影響する病態がある場合は、遊離テストステロンを測定する。アンドロゲン欠乏と診断したら、原因を明らかにするための追加評価を行い、精巣自体の障害による原発性（高ゴナドトロピン性）か、視床下部・下垂体の障害による中枢性かを区別する。原発性の代表である</t>
    </r>
    <r>
      <rPr>
        <sz val="10"/>
        <rFont val="Arial"/>
        <family val="0"/>
        <charset val="1"/>
      </rPr>
      <t xml:space="preserve">Klinefelter</t>
    </r>
    <r>
      <rPr>
        <sz val="10"/>
        <rFont val="Noto Sans CJK SC"/>
        <family val="2"/>
      </rPr>
      <t xml:space="preserve">症候群などでは、病因に応じた管理と長期の経過観察が必要である。</t>
    </r>
  </si>
  <si>
    <r>
      <rPr>
        <sz val="10"/>
        <rFont val="Noto Sans CJK SC"/>
        <family val="2"/>
      </rPr>
      <t xml:space="preserve">医学各論 Ⅹ</t>
    </r>
    <r>
      <rPr>
        <sz val="10"/>
        <rFont val="Arial"/>
        <family val="0"/>
        <charset val="1"/>
      </rPr>
      <t xml:space="preserve">-5-A-①</t>
    </r>
    <r>
      <rPr>
        <sz val="10"/>
        <rFont val="Noto Sans CJK SC"/>
        <family val="2"/>
      </rPr>
      <t xml:space="preserve">（原発性性腺機能低下症、</t>
    </r>
    <r>
      <rPr>
        <sz val="10"/>
        <rFont val="Arial"/>
        <family val="0"/>
        <charset val="1"/>
      </rPr>
      <t xml:space="preserve">c</t>
    </r>
    <r>
      <rPr>
        <sz val="10"/>
        <rFont val="Noto Sans CJK SC"/>
        <family val="2"/>
      </rPr>
      <t xml:space="preserve">）</t>
    </r>
  </si>
  <si>
    <t xml:space="preserve">SRC-895</t>
  </si>
  <si>
    <t xml:space="preserve">Bhasin S, et al. Testosterone Therapy in Men With Hypogonadism: An Endocrine Society Clinical Practice Guideline. J Clin Endocrinol Metab. 2018;103(5):1715-1744.</t>
  </si>
  <si>
    <t xml:space="preserve">10.1210/jc.2018-00229</t>
  </si>
  <si>
    <t xml:space="preserve">29562364</t>
  </si>
  <si>
    <r>
      <rPr>
        <sz val="10"/>
        <rFont val="Noto Sans CJK SC"/>
        <family val="2"/>
      </rPr>
      <t xml:space="preserve">割当出典は男性のテストステロン療法に関するガイドラインで、診断の原則はそこから確認した。</t>
    </r>
    <r>
      <rPr>
        <sz val="10"/>
        <rFont val="Arial"/>
        <family val="0"/>
        <charset val="1"/>
      </rPr>
      <t xml:space="preserve">Turner</t>
    </r>
    <r>
      <rPr>
        <sz val="10"/>
        <rFont val="Noto Sans CJK SC"/>
        <family val="2"/>
      </rPr>
      <t xml:space="preserve">症候群をはじめとする女性の原発性性腺機能低下症や、</t>
    </r>
    <r>
      <rPr>
        <sz val="10"/>
        <rFont val="Arial"/>
        <family val="0"/>
        <charset val="1"/>
      </rPr>
      <t xml:space="preserve">Klinefelter</t>
    </r>
    <r>
      <rPr>
        <sz val="10"/>
        <rFont val="Noto Sans CJK SC"/>
        <family val="2"/>
      </rPr>
      <t xml:space="preserve">症候群の頻度・表現型の数値はこの出典では確認しておらず、主張文には含めていない。テストステロン製剤の国内承認・保険適用の確認は本調査では行っていない。</t>
    </r>
  </si>
  <si>
    <t xml:space="preserve">EN-034</t>
  </si>
  <si>
    <r>
      <rPr>
        <sz val="10"/>
        <rFont val="Noto Sans CJK SC"/>
        <family val="2"/>
      </rPr>
      <t xml:space="preserve">多発性内分泌腫瘍症</t>
    </r>
    <r>
      <rPr>
        <sz val="10"/>
        <rFont val="Arial"/>
        <family val="0"/>
        <charset val="1"/>
      </rPr>
      <t xml:space="preserve">1</t>
    </r>
    <r>
      <rPr>
        <sz val="10"/>
        <rFont val="Noto Sans CJK SC"/>
        <family val="2"/>
      </rPr>
      <t xml:space="preserve">型</t>
    </r>
  </si>
  <si>
    <r>
      <rPr>
        <sz val="10"/>
        <rFont val="Noto Sans CJK SC"/>
        <family val="2"/>
      </rPr>
      <t xml:space="preserve">多発性内分泌腫瘍症</t>
    </r>
    <r>
      <rPr>
        <sz val="10"/>
        <rFont val="Arial"/>
        <family val="0"/>
        <charset val="1"/>
      </rPr>
      <t xml:space="preserve">1</t>
    </r>
    <r>
      <rPr>
        <sz val="10"/>
        <rFont val="Noto Sans CJK SC"/>
        <family val="2"/>
      </rPr>
      <t xml:space="preserve">型（</t>
    </r>
    <r>
      <rPr>
        <sz val="10"/>
        <rFont val="Arial"/>
        <family val="0"/>
        <charset val="1"/>
      </rPr>
      <t xml:space="preserve">MEN1</t>
    </r>
    <r>
      <rPr>
        <sz val="10"/>
        <rFont val="Noto Sans CJK SC"/>
        <family val="2"/>
      </rPr>
      <t xml:space="preserve">）は、腫瘍抑制遺伝子</t>
    </r>
    <r>
      <rPr>
        <sz val="10"/>
        <rFont val="Arial"/>
        <family val="0"/>
        <charset val="1"/>
      </rPr>
      <t xml:space="preserve">MEN1</t>
    </r>
    <r>
      <rPr>
        <sz val="10"/>
        <rFont val="Noto Sans CJK SC"/>
        <family val="2"/>
      </rPr>
      <t xml:space="preserve">の変異による常染色体優性遺伝の疾患で、副甲状腺腫瘍、膵島腫瘍、下垂体前葉腫瘍の</t>
    </r>
    <r>
      <rPr>
        <sz val="10"/>
        <rFont val="Arial"/>
        <family val="0"/>
        <charset val="1"/>
      </rPr>
      <t xml:space="preserve">3</t>
    </r>
    <r>
      <rPr>
        <sz val="10"/>
        <rFont val="Noto Sans CJK SC"/>
        <family val="2"/>
      </rPr>
      <t xml:space="preserve">つを主徴とする。ほかにカルチノイド、副腎皮質腫瘍、髄膜腫、顔面血管線維腫、コラーゲノーマ、脂肪腫などを伴うことがある。患者の一親等は発症リスクが</t>
    </r>
    <r>
      <rPr>
        <sz val="10"/>
        <rFont val="Arial"/>
        <family val="0"/>
        <charset val="1"/>
      </rPr>
      <t xml:space="preserve">50%</t>
    </r>
    <r>
      <rPr>
        <sz val="10"/>
        <rFont val="Noto Sans CJK SC"/>
        <family val="2"/>
      </rPr>
      <t xml:space="preserve">であり、</t>
    </r>
    <r>
      <rPr>
        <sz val="10"/>
        <rFont val="Arial"/>
        <family val="0"/>
        <charset val="1"/>
      </rPr>
      <t xml:space="preserve">MEN1</t>
    </r>
    <r>
      <rPr>
        <sz val="10"/>
        <rFont val="Noto Sans CJK SC"/>
        <family val="2"/>
      </rPr>
      <t xml:space="preserve">遺伝子の変異解析で同定できることが多いため、患者と家族は内分泌腫瘍の診療経験のある多職種チームで管理する。腫瘍が多発し大きく攻撃的になりやすいため、非</t>
    </r>
    <r>
      <rPr>
        <sz val="10"/>
        <rFont val="Arial"/>
        <family val="0"/>
        <charset val="1"/>
      </rPr>
      <t xml:space="preserve">MEN1</t>
    </r>
    <r>
      <rPr>
        <sz val="10"/>
        <rFont val="Noto Sans CJK SC"/>
        <family val="2"/>
      </rPr>
      <t xml:space="preserve">の同種腫瘍と同じ治療でも成績は劣り、発症前からの腫瘍検出が予後改善につながるとされる。</t>
    </r>
  </si>
  <si>
    <r>
      <rPr>
        <sz val="10"/>
        <rFont val="Noto Sans CJK SC"/>
        <family val="2"/>
      </rPr>
      <t xml:space="preserve">医学各論 Ⅹ</t>
    </r>
    <r>
      <rPr>
        <sz val="10"/>
        <rFont val="Arial"/>
        <family val="0"/>
        <charset val="1"/>
      </rPr>
      <t xml:space="preserve">-5-B-①</t>
    </r>
    <r>
      <rPr>
        <sz val="10"/>
        <rFont val="Noto Sans CJK SC"/>
        <family val="2"/>
      </rPr>
      <t xml:space="preserve">（多発性内分泌腫瘍症、</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</si>
  <si>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TBL-01-00-672 (id: Jlvnme4)</t>
    </r>
  </si>
  <si>
    <t xml:space="preserve">SRC-896</t>
  </si>
  <si>
    <t xml:space="preserve">Thakker RV, et al. Clinical Practice Guidelines for Multiple Endocrine Neoplasia Type 1 (MEN1). J Clin Endocrinol Metab. 2012;97(9):2990-3011.</t>
  </si>
  <si>
    <t xml:space="preserve">10.1210/jc.2012-1230</t>
  </si>
  <si>
    <t xml:space="preserve">22723327</t>
  </si>
  <si>
    <t xml:space="preserve">各腫瘍の浸透率やサーベイランスの間隔などの数値は抄録に記載がなく、主張文には含めていない。国内の遺伝学的検査の保険適用の確認は本調査では行っていない。</t>
  </si>
  <si>
    <t xml:space="preserve">EN-035</t>
  </si>
  <si>
    <r>
      <rPr>
        <sz val="10"/>
        <rFont val="Noto Sans CJK SC"/>
        <family val="2"/>
      </rPr>
      <t xml:space="preserve">多発性内分泌腫瘍症</t>
    </r>
    <r>
      <rPr>
        <sz val="10"/>
        <rFont val="Arial"/>
        <family val="0"/>
        <charset val="1"/>
      </rPr>
      <t xml:space="preserve">2</t>
    </r>
    <r>
      <rPr>
        <sz val="10"/>
        <rFont val="Noto Sans CJK SC"/>
        <family val="2"/>
      </rPr>
      <t xml:space="preserve">型</t>
    </r>
  </si>
  <si>
    <r>
      <rPr>
        <sz val="10"/>
        <rFont val="Noto Sans CJK SC"/>
        <family val="2"/>
      </rPr>
      <t xml:space="preserve">多発性内分泌腫瘍症</t>
    </r>
    <r>
      <rPr>
        <sz val="10"/>
        <rFont val="Arial"/>
        <family val="0"/>
        <charset val="1"/>
      </rPr>
      <t xml:space="preserve">2</t>
    </r>
    <r>
      <rPr>
        <sz val="10"/>
        <rFont val="Noto Sans CJK SC"/>
        <family val="2"/>
      </rPr>
      <t xml:space="preserve">型（</t>
    </r>
    <r>
      <rPr>
        <sz val="10"/>
        <rFont val="Arial"/>
        <family val="0"/>
        <charset val="1"/>
      </rPr>
      <t xml:space="preserve">MEN2</t>
    </r>
    <r>
      <rPr>
        <sz val="10"/>
        <rFont val="Noto Sans CJK SC"/>
        <family val="2"/>
      </rPr>
      <t xml:space="preserve">）は、甲状腺髄様癌を中核とする遺伝性腫瘍症候群であり、褐色細胞腫や原発性副甲状腺機能亢進症の合併が問題となる。髄様癌は</t>
    </r>
    <r>
      <rPr>
        <sz val="10"/>
        <rFont val="Arial"/>
        <family val="0"/>
        <charset val="1"/>
      </rPr>
      <t xml:space="preserve">MEN2</t>
    </r>
    <r>
      <rPr>
        <sz val="10"/>
        <rFont val="Noto Sans CJK SC"/>
        <family val="2"/>
      </rPr>
      <t xml:space="preserve">における主要な死因に関わる腫瘍であり、その診断、病期評価、手術と経過観察の進め方については、米国甲状腺学会の甲状腺髄様癌ガイドライン（</t>
    </r>
    <r>
      <rPr>
        <sz val="10"/>
        <rFont val="Arial"/>
        <family val="0"/>
        <charset val="1"/>
      </rPr>
      <t xml:space="preserve">2015</t>
    </r>
    <r>
      <rPr>
        <sz val="10"/>
        <rFont val="Noto Sans CJK SC"/>
        <family val="2"/>
      </rPr>
      <t xml:space="preserve">年改訂版）が推奨をまとめている。</t>
    </r>
    <r>
      <rPr>
        <sz val="10"/>
        <rFont val="Arial"/>
        <family val="0"/>
        <charset val="1"/>
      </rPr>
      <t xml:space="preserve">MEN2</t>
    </r>
    <r>
      <rPr>
        <sz val="10"/>
        <rFont val="Noto Sans CJK SC"/>
        <family val="2"/>
      </rPr>
      <t xml:space="preserve">が疑われる、または診断された患者では、髄様癌の管理と並行して、合併する内分泌腫瘍の評価を計画的に行う必要がある。</t>
    </r>
  </si>
  <si>
    <t xml:space="preserve">SRC-897</t>
  </si>
  <si>
    <t xml:space="preserve">Wells SA Jr, et al. Revised American Thyroid Association Guidelines for the Management of Medullary Thyroid Carcinoma. Thyroid. 2015;25(6):567-610.</t>
  </si>
  <si>
    <t xml:space="preserve">10.1089/thy.2014.0335</t>
  </si>
  <si>
    <t xml:space="preserve">25810047</t>
  </si>
  <si>
    <r>
      <rPr>
        <sz val="10"/>
        <rFont val="Noto Sans CJK SC"/>
        <family val="2"/>
      </rPr>
      <t xml:space="preserve">割当出典は甲状腺髄様癌のガイドラインであり、</t>
    </r>
    <r>
      <rPr>
        <sz val="10"/>
        <rFont val="Arial"/>
        <family val="0"/>
        <charset val="1"/>
      </rPr>
      <t xml:space="preserve">RET</t>
    </r>
    <r>
      <rPr>
        <sz val="10"/>
        <rFont val="Noto Sans CJK SC"/>
        <family val="2"/>
      </rPr>
      <t xml:space="preserve">遺伝子変異の型に応じた予防的甲状腺全摘の時期や、褐色細胞腫・副甲状腺機能亢進症の浸透率などの数値は本調査で本文を確認していないため、主張文には含めていない。カルシトニン値のカットオフなど髄様癌の個別の判定基準も同様に未確認。</t>
    </r>
  </si>
  <si>
    <t xml:space="preserve">EN-036</t>
  </si>
  <si>
    <r>
      <rPr>
        <sz val="10"/>
        <rFont val="Noto Sans CJK SC"/>
        <family val="2"/>
      </rPr>
      <t xml:space="preserve">膵神経内分泌腫瘍は、神経内分泌腫瘍（</t>
    </r>
    <r>
      <rPr>
        <sz val="10"/>
        <rFont val="Arial"/>
        <family val="0"/>
        <charset val="1"/>
      </rPr>
      <t xml:space="preserve">NEN</t>
    </r>
    <r>
      <rPr>
        <sz val="10"/>
        <rFont val="Noto Sans CJK SC"/>
        <family val="2"/>
      </rPr>
      <t xml:space="preserve">）の一型である。</t>
    </r>
    <r>
      <rPr>
        <sz val="10"/>
        <rFont val="Arial"/>
        <family val="0"/>
        <charset val="1"/>
      </rPr>
      <t xml:space="preserve">NEN</t>
    </r>
    <r>
      <rPr>
        <sz val="10"/>
        <rFont val="Noto Sans CJK SC"/>
        <family val="2"/>
      </rPr>
      <t xml:space="preserve">は全悪性腫瘍の約</t>
    </r>
    <r>
      <rPr>
        <sz val="10"/>
        <rFont val="Arial"/>
        <family val="0"/>
        <charset val="1"/>
      </rPr>
      <t xml:space="preserve">2%</t>
    </r>
    <r>
      <rPr>
        <sz val="10"/>
        <rFont val="Noto Sans CJK SC"/>
        <family val="2"/>
      </rPr>
      <t xml:space="preserve">を占めるまれで多様な腫瘍群で、臨床経過、組織像、増殖能に基づいて、高分化型の神経内分泌腫瘍（</t>
    </r>
    <r>
      <rPr>
        <sz val="10"/>
        <rFont val="Arial"/>
        <family val="0"/>
        <charset val="1"/>
      </rPr>
      <t xml:space="preserve">NET</t>
    </r>
    <r>
      <rPr>
        <sz val="10"/>
        <rFont val="Noto Sans CJK SC"/>
        <family val="2"/>
      </rPr>
      <t xml:space="preserve">）と低分化型の神経内分泌癌（</t>
    </r>
    <r>
      <rPr>
        <sz val="10"/>
        <rFont val="Arial"/>
        <family val="0"/>
        <charset val="1"/>
      </rPr>
      <t xml:space="preserve">NEC</t>
    </r>
    <r>
      <rPr>
        <sz val="10"/>
        <rFont val="Noto Sans CJK SC"/>
        <family val="2"/>
      </rPr>
      <t xml:space="preserve">）に大別され、この区別は治療方針と予後を大きく左右する。膵</t>
    </r>
    <r>
      <rPr>
        <sz val="10"/>
        <rFont val="Arial"/>
        <family val="0"/>
        <charset val="1"/>
      </rPr>
      <t xml:space="preserve">NET</t>
    </r>
    <r>
      <rPr>
        <sz val="10"/>
        <rFont val="Noto Sans CJK SC"/>
        <family val="2"/>
      </rPr>
      <t xml:space="preserve">には、過剰に分泌されるホルモンによる症候を呈する機能性腫瘍（インスリノーマ、ガストリノーマなど）と、ホルモン症候を呈さない非機能性腫瘍がある。また膵島腫瘍は多発性内分泌腫瘍症</t>
    </r>
    <r>
      <rPr>
        <sz val="10"/>
        <rFont val="Arial"/>
        <family val="0"/>
        <charset val="1"/>
      </rPr>
      <t xml:space="preserve">1</t>
    </r>
    <r>
      <rPr>
        <sz val="10"/>
        <rFont val="Noto Sans CJK SC"/>
        <family val="2"/>
      </rPr>
      <t xml:space="preserve">型（</t>
    </r>
    <r>
      <rPr>
        <sz val="10"/>
        <rFont val="Arial"/>
        <family val="0"/>
        <charset val="1"/>
      </rPr>
      <t xml:space="preserve">MEN1</t>
    </r>
    <r>
      <rPr>
        <sz val="10"/>
        <rFont val="Noto Sans CJK SC"/>
        <family val="2"/>
      </rPr>
      <t xml:space="preserve">）の主徴の一つであり、遺伝性疾患に合併する膵</t>
    </r>
    <r>
      <rPr>
        <sz val="10"/>
        <rFont val="Arial"/>
        <family val="0"/>
        <charset val="1"/>
      </rPr>
      <t xml:space="preserve">NET</t>
    </r>
    <r>
      <rPr>
        <sz val="10"/>
        <rFont val="Noto Sans CJK SC"/>
        <family val="2"/>
      </rPr>
      <t xml:space="preserve">では、その背景を踏まえた評価が必要である。</t>
    </r>
  </si>
  <si>
    <r>
      <rPr>
        <sz val="10"/>
        <rFont val="Noto Sans CJK SC"/>
        <family val="2"/>
      </rPr>
      <t xml:space="preserve">医学各論 Ⅹ</t>
    </r>
    <r>
      <rPr>
        <sz val="10"/>
        <rFont val="Arial"/>
        <family val="0"/>
        <charset val="1"/>
      </rPr>
      <t xml:space="preserve">-5-B-②</t>
    </r>
    <r>
      <rPr>
        <sz val="10"/>
        <rFont val="Noto Sans CJK SC"/>
        <family val="2"/>
      </rPr>
      <t xml:space="preserve">（膵神経内分泌腫瘍、</t>
    </r>
    <r>
      <rPr>
        <sz val="10"/>
        <rFont val="Arial"/>
        <family val="0"/>
        <charset val="1"/>
      </rPr>
      <t xml:space="preserve">b</t>
    </r>
    <r>
      <rPr>
        <sz val="10"/>
        <rFont val="Noto Sans CJK SC"/>
        <family val="2"/>
      </rPr>
      <t xml:space="preserve">）</t>
    </r>
  </si>
  <si>
    <t xml:space="preserve">SRC-898</t>
  </si>
  <si>
    <t xml:space="preserve">Oronsky B, Ma PC, Morgensztern D, Carter CA. Nothing But NET: A Review of Neuroendocrine Tumors and Carcinomas. Neoplasia. 2017;19(12):991-1002.</t>
  </si>
  <si>
    <t xml:space="preserve">10.1016/j.neo.2017.09.002</t>
  </si>
  <si>
    <t xml:space="preserve">29091800</t>
  </si>
  <si>
    <r>
      <rPr>
        <sz val="10"/>
        <rFont val="Noto Sans CJK SC"/>
        <family val="2"/>
      </rPr>
      <t xml:space="preserve">「全悪性腫瘍の約</t>
    </r>
    <r>
      <rPr>
        <sz val="10"/>
        <rFont val="Arial"/>
        <family val="0"/>
        <charset val="1"/>
      </rPr>
      <t xml:space="preserve">2%</t>
    </r>
    <r>
      <rPr>
        <sz val="10"/>
        <rFont val="Noto Sans CJK SC"/>
        <family val="2"/>
      </rPr>
      <t xml:space="preserve">」は抄録に引用された先行報告に基づく値で、米国の有病者数（</t>
    </r>
    <r>
      <rPr>
        <sz val="10"/>
        <rFont val="Arial"/>
        <family val="0"/>
        <charset val="1"/>
      </rPr>
      <t xml:space="preserve">200,000</t>
    </r>
    <r>
      <rPr>
        <sz val="10"/>
        <rFont val="Noto Sans CJK SC"/>
        <family val="2"/>
      </rPr>
      <t xml:space="preserve">人未満）も同抄録の記載による。</t>
    </r>
    <r>
      <rPr>
        <sz val="10"/>
        <rFont val="Arial"/>
        <family val="0"/>
        <charset val="1"/>
      </rPr>
      <t xml:space="preserve">MEN1</t>
    </r>
    <r>
      <rPr>
        <sz val="10"/>
        <rFont val="Noto Sans CJK SC"/>
        <family val="2"/>
      </rPr>
      <t xml:space="preserve">の主徴としての膵島腫瘍の位置づけは </t>
    </r>
    <r>
      <rPr>
        <sz val="10"/>
        <rFont val="Arial"/>
        <family val="0"/>
        <charset val="1"/>
      </rPr>
      <t xml:space="preserve">EN-034 </t>
    </r>
    <r>
      <rPr>
        <sz val="10"/>
        <rFont val="Noto Sans CJK SC"/>
        <family val="2"/>
      </rPr>
      <t xml:space="preserve">の出典（</t>
    </r>
    <r>
      <rPr>
        <sz val="10"/>
        <rFont val="Arial"/>
        <family val="0"/>
        <charset val="1"/>
      </rPr>
      <t xml:space="preserve">SRC-896</t>
    </r>
    <r>
      <rPr>
        <sz val="10"/>
        <rFont val="Noto Sans CJK SC"/>
        <family val="2"/>
      </rPr>
      <t xml:space="preserve">）で確認した内容であり、本カードの出典は</t>
    </r>
    <r>
      <rPr>
        <sz val="10"/>
        <rFont val="Arial"/>
        <family val="0"/>
        <charset val="1"/>
      </rPr>
      <t xml:space="preserve">NEN</t>
    </r>
    <r>
      <rPr>
        <sz val="10"/>
        <rFont val="Noto Sans CJK SC"/>
        <family val="2"/>
      </rPr>
      <t xml:space="preserve">全般の総説である。膵</t>
    </r>
    <r>
      <rPr>
        <sz val="10"/>
        <rFont val="Arial"/>
        <family val="0"/>
        <charset val="1"/>
      </rPr>
      <t xml:space="preserve">NET</t>
    </r>
    <r>
      <rPr>
        <sz val="10"/>
        <rFont val="Noto Sans CJK SC"/>
        <family val="2"/>
      </rPr>
      <t xml:space="preserve">の個別の治療薬（ソマトスタチンアナログなど）の有効性の数値と国内承認・保険適用は未確認で、主張文には含めていない。</t>
    </r>
  </si>
  <si>
    <t xml:space="preserve">EN-037</t>
  </si>
  <si>
    <t xml:space="preserve">消化管神経内分泌腫瘍</t>
  </si>
  <si>
    <r>
      <rPr>
        <sz val="10"/>
        <rFont val="Noto Sans CJK SC"/>
        <family val="2"/>
      </rPr>
      <t xml:space="preserve">消化管神経内分泌腫瘍は、消化管に発生する神経内分泌腫瘍（</t>
    </r>
    <r>
      <rPr>
        <sz val="10"/>
        <rFont val="Arial"/>
        <family val="0"/>
        <charset val="1"/>
      </rPr>
      <t xml:space="preserve">NEN</t>
    </r>
    <r>
      <rPr>
        <sz val="10"/>
        <rFont val="Noto Sans CJK SC"/>
        <family val="2"/>
      </rPr>
      <t xml:space="preserve">）で、膵を含む消化器系は</t>
    </r>
    <r>
      <rPr>
        <sz val="10"/>
        <rFont val="Arial"/>
        <family val="0"/>
        <charset val="1"/>
      </rPr>
      <t xml:space="preserve">NEN</t>
    </r>
    <r>
      <rPr>
        <sz val="10"/>
        <rFont val="Noto Sans CJK SC"/>
        <family val="2"/>
      </rPr>
      <t xml:space="preserve">の好発部位の一つである。</t>
    </r>
    <r>
      <rPr>
        <sz val="10"/>
        <rFont val="Arial"/>
        <family val="0"/>
        <charset val="1"/>
      </rPr>
      <t xml:space="preserve">NEN</t>
    </r>
    <r>
      <rPr>
        <sz val="10"/>
        <rFont val="Noto Sans CJK SC"/>
        <family val="2"/>
      </rPr>
      <t xml:space="preserve">は高分化型の神経内分泌腫瘍（</t>
    </r>
    <r>
      <rPr>
        <sz val="10"/>
        <rFont val="Arial"/>
        <family val="0"/>
        <charset val="1"/>
      </rPr>
      <t xml:space="preserve">NET</t>
    </r>
    <r>
      <rPr>
        <sz val="10"/>
        <rFont val="Noto Sans CJK SC"/>
        <family val="2"/>
      </rPr>
      <t xml:space="preserve">）と低分化型の神経内分泌癌（</t>
    </r>
    <r>
      <rPr>
        <sz val="10"/>
        <rFont val="Arial"/>
        <family val="0"/>
        <charset val="1"/>
      </rPr>
      <t xml:space="preserve">NEC</t>
    </r>
    <r>
      <rPr>
        <sz val="10"/>
        <rFont val="Noto Sans CJK SC"/>
        <family val="2"/>
      </rPr>
      <t xml:space="preserve">）に大別され、見た目が低悪性度の腫瘍でも高悪性度に近い経過をとるものがあるため、この組織学的な区別は治療と予後の判断に重要である。ホルモンを分泌する機能性腫瘍では分泌されるホルモンに応じた症候が現れ、病期、病理所見、増殖能を踏まえて治療が組み立てられる。</t>
    </r>
  </si>
  <si>
    <r>
      <rPr>
        <sz val="10"/>
        <rFont val="Noto Sans CJK SC"/>
        <family val="2"/>
      </rPr>
      <t xml:space="preserve">医学各論 Ⅹ</t>
    </r>
    <r>
      <rPr>
        <sz val="10"/>
        <rFont val="Arial"/>
        <family val="0"/>
        <charset val="1"/>
      </rPr>
      <t xml:space="preserve">-5-B-③</t>
    </r>
    <r>
      <rPr>
        <sz val="10"/>
        <rFont val="Noto Sans CJK SC"/>
        <family val="2"/>
      </rPr>
      <t xml:space="preserve">（消化管ホルモン産生腫瘍（消化管神経内分泌腫瘍）、</t>
    </r>
    <r>
      <rPr>
        <sz val="10"/>
        <rFont val="Arial"/>
        <family val="0"/>
        <charset val="1"/>
      </rPr>
      <t xml:space="preserve">c</t>
    </r>
    <r>
      <rPr>
        <sz val="10"/>
        <rFont val="Noto Sans CJK SC"/>
        <family val="2"/>
      </rPr>
      <t xml:space="preserve">）</t>
    </r>
  </si>
  <si>
    <r>
      <rPr>
        <sz val="10"/>
        <rFont val="Noto Sans CJK SC"/>
        <family val="2"/>
      </rPr>
      <t xml:space="preserve">割当出典は</t>
    </r>
    <r>
      <rPr>
        <sz val="10"/>
        <rFont val="Arial"/>
        <family val="0"/>
        <charset val="1"/>
      </rPr>
      <t xml:space="preserve">NEN</t>
    </r>
    <r>
      <rPr>
        <sz val="10"/>
        <rFont val="Noto Sans CJK SC"/>
        <family val="2"/>
      </rPr>
      <t xml:space="preserve">全般の総説であり、消化管</t>
    </r>
    <r>
      <rPr>
        <sz val="10"/>
        <rFont val="Arial"/>
        <family val="0"/>
        <charset val="1"/>
      </rPr>
      <t xml:space="preserve">NET</t>
    </r>
    <r>
      <rPr>
        <sz val="10"/>
        <rFont val="Noto Sans CJK SC"/>
        <family val="2"/>
      </rPr>
      <t xml:space="preserve">に特化した発生部位別の頻度、カルチノイド症候群の発症率、</t>
    </r>
    <r>
      <rPr>
        <sz val="10"/>
        <rFont val="Arial"/>
        <family val="0"/>
        <charset val="1"/>
      </rPr>
      <t xml:space="preserve">Ki67</t>
    </r>
    <r>
      <rPr>
        <sz val="10"/>
        <rFont val="Noto Sans CJK SC"/>
        <family val="2"/>
      </rPr>
      <t xml:space="preserve">によるグレード分類の閾値などの数値は抄録では確認しておらず、主張文には含めていない。個別治療薬の国内承認・保険適用も未確認。</t>
    </r>
  </si>
  <si>
    <t xml:space="preserve">EN-038</t>
  </si>
  <si>
    <t xml:space="preserve">異所性ホルモン産生腫瘍</t>
  </si>
  <si>
    <r>
      <rPr>
        <sz val="10"/>
        <rFont val="Noto Sans CJK SC"/>
        <family val="2"/>
      </rPr>
      <t xml:space="preserve">内分泌腫瘍随伴症候群は、腫瘍が本来の産生部位とは異なるホルモンやホルモン様物質を分泌して生じる病態で、異所性</t>
    </r>
    <r>
      <rPr>
        <sz val="10"/>
        <rFont val="Arial"/>
        <family val="0"/>
        <charset val="1"/>
      </rPr>
      <t xml:space="preserve">ACTH</t>
    </r>
    <r>
      <rPr>
        <sz val="10"/>
        <rFont val="Noto Sans CJK SC"/>
        <family val="2"/>
      </rPr>
      <t xml:space="preserve">分泌による</t>
    </r>
    <r>
      <rPr>
        <sz val="10"/>
        <rFont val="Arial"/>
        <family val="0"/>
        <charset val="1"/>
      </rPr>
      <t xml:space="preserve">Cushing</t>
    </r>
    <r>
      <rPr>
        <sz val="10"/>
        <rFont val="Noto Sans CJK SC"/>
        <family val="2"/>
      </rPr>
      <t xml:space="preserve">症候群がその代表である。神経内分泌腫瘍</t>
    </r>
    <r>
      <rPr>
        <sz val="10"/>
        <rFont val="Arial"/>
        <family val="0"/>
        <charset val="1"/>
      </rPr>
      <t xml:space="preserve">834</t>
    </r>
    <r>
      <rPr>
        <sz val="10"/>
        <rFont val="Noto Sans CJK SC"/>
        <family val="2"/>
      </rPr>
      <t xml:space="preserve">例を対象とした後方視的解析では、内分泌腫瘍随伴症候群は</t>
    </r>
    <r>
      <rPr>
        <sz val="10"/>
        <rFont val="Arial"/>
        <family val="0"/>
        <charset val="1"/>
      </rPr>
      <t xml:space="preserve">21</t>
    </r>
    <r>
      <rPr>
        <sz val="10"/>
        <rFont val="Noto Sans CJK SC"/>
        <family val="2"/>
      </rPr>
      <t xml:space="preserve">例に認められ、その内訳は異所性</t>
    </r>
    <r>
      <rPr>
        <sz val="10"/>
        <rFont val="Arial"/>
        <family val="0"/>
        <charset val="1"/>
      </rPr>
      <t xml:space="preserve">Cushing</t>
    </r>
    <r>
      <rPr>
        <sz val="10"/>
        <rFont val="Noto Sans CJK SC"/>
        <family val="2"/>
      </rPr>
      <t xml:space="preserve">症候群が</t>
    </r>
    <r>
      <rPr>
        <sz val="10"/>
        <rFont val="Arial"/>
        <family val="0"/>
        <charset val="1"/>
      </rPr>
      <t xml:space="preserve">16</t>
    </r>
    <r>
      <rPr>
        <sz val="10"/>
        <rFont val="Noto Sans CJK SC"/>
        <family val="2"/>
      </rPr>
      <t xml:space="preserve">例と最も多く、</t>
    </r>
    <r>
      <rPr>
        <sz val="10"/>
        <rFont val="Arial"/>
        <family val="0"/>
        <charset val="1"/>
      </rPr>
      <t xml:space="preserve">PTHrP</t>
    </r>
    <r>
      <rPr>
        <sz val="10"/>
        <rFont val="Noto Sans CJK SC"/>
        <family val="2"/>
      </rPr>
      <t xml:space="preserve">分泌による高カルシウム血症などがこれに次いだ。対象となった腫瘍はいずれも高分化型で、ギリシャのコホートにおける有病率は</t>
    </r>
    <r>
      <rPr>
        <sz val="10"/>
        <rFont val="Arial"/>
        <family val="0"/>
        <charset val="1"/>
      </rPr>
      <t xml:space="preserve">1.9%</t>
    </r>
    <r>
      <rPr>
        <sz val="10"/>
        <rFont val="Noto Sans CJK SC"/>
        <family val="2"/>
      </rPr>
      <t xml:space="preserve">、肺カルチノイドの患者では異所性</t>
    </r>
    <r>
      <rPr>
        <sz val="10"/>
        <rFont val="Arial"/>
        <family val="0"/>
        <charset val="1"/>
      </rPr>
      <t xml:space="preserve">Cushing</t>
    </r>
    <r>
      <rPr>
        <sz val="10"/>
        <rFont val="Noto Sans CJK SC"/>
        <family val="2"/>
      </rPr>
      <t xml:space="preserve">症候群の合併が</t>
    </r>
    <r>
      <rPr>
        <sz val="10"/>
        <rFont val="Arial"/>
        <family val="0"/>
        <charset val="1"/>
      </rPr>
      <t xml:space="preserve">6.7%</t>
    </r>
    <r>
      <rPr>
        <sz val="10"/>
        <rFont val="Noto Sans CJK SC"/>
        <family val="2"/>
      </rPr>
      <t xml:space="preserve">にみられた。原因不明の高コルチコール血症などでは、原因として異所性ホルモン産生腫瘍を鑑別に挙げる必要がある。</t>
    </r>
  </si>
  <si>
    <r>
      <rPr>
        <sz val="10"/>
        <rFont val="Noto Sans CJK SC"/>
        <family val="2"/>
      </rPr>
      <t xml:space="preserve">医学各論 Ⅹ</t>
    </r>
    <r>
      <rPr>
        <sz val="10"/>
        <rFont val="Arial"/>
        <family val="0"/>
        <charset val="1"/>
      </rPr>
      <t xml:space="preserve">-5-B-④</t>
    </r>
    <r>
      <rPr>
        <sz val="10"/>
        <rFont val="Noto Sans CJK SC"/>
        <family val="2"/>
      </rPr>
      <t xml:space="preserve">（異所性ホルモン産生腫瘍、</t>
    </r>
    <r>
      <rPr>
        <sz val="10"/>
        <rFont val="Arial"/>
        <family val="0"/>
        <charset val="1"/>
      </rPr>
      <t xml:space="preserve">c</t>
    </r>
    <r>
      <rPr>
        <sz val="10"/>
        <rFont val="Noto Sans CJK SC"/>
        <family val="2"/>
      </rPr>
      <t xml:space="preserve">）</t>
    </r>
  </si>
  <si>
    <t xml:space="preserve">SRC-899</t>
  </si>
  <si>
    <t xml:space="preserve">Dimitriadis GK, et al. Endocrine paraneoplastic syndromes in patients with neuroendocrine neoplasms. Endocrine. 2019;64(2):384-392.</t>
  </si>
  <si>
    <t xml:space="preserve">10.1007/s12020-018-1773-3</t>
  </si>
  <si>
    <t xml:space="preserve">30280284</t>
  </si>
  <si>
    <r>
      <rPr>
        <sz val="10"/>
        <rFont val="Noto Sans CJK SC"/>
        <family val="2"/>
      </rPr>
      <t xml:space="preserve">数値は抄録で確認したが、単一の後方視的コホート研究（神経内分泌腫瘍に限った集団）の値であり、腫瘍全体における異所性ホルモン産生の頻度をそのまま表すものではない。</t>
    </r>
    <r>
      <rPr>
        <sz val="10"/>
        <rFont val="Arial"/>
        <family val="0"/>
        <charset val="1"/>
      </rPr>
      <t xml:space="preserve">SIADH</t>
    </r>
    <r>
      <rPr>
        <sz val="10"/>
        <rFont val="Noto Sans CJK SC"/>
        <family val="2"/>
      </rPr>
      <t xml:space="preserve">（異所性</t>
    </r>
    <r>
      <rPr>
        <sz val="10"/>
        <rFont val="Arial"/>
        <family val="0"/>
        <charset val="1"/>
      </rPr>
      <t xml:space="preserve">ADH</t>
    </r>
    <r>
      <rPr>
        <sz val="10"/>
        <rFont val="Noto Sans CJK SC"/>
        <family val="2"/>
      </rPr>
      <t xml:space="preserve">産生）など、この研究の対象に含まれなかった病態の頻度は未確認。</t>
    </r>
  </si>
  <si>
    <t xml:space="preserve">EN-039</t>
  </si>
  <si>
    <t xml:space="preserve">ホルモン受容体異常症</t>
  </si>
  <si>
    <r>
      <rPr>
        <sz val="10"/>
        <rFont val="Noto Sans CJK SC"/>
        <family val="2"/>
      </rPr>
      <t xml:space="preserve">ホルモン受容体異常症は、ホルモンの受容体やその後の細胞内シグナル伝達の異常により、ホルモンが分泌されているにもかかわらず作用が発揮されない「ホルモン抵抗性」を呈する疾患群である。代表例である偽性副甲状腺機能低下症とその関連疾患は、副甲状腺ホルモン（</t>
    </r>
    <r>
      <rPr>
        <sz val="10"/>
        <rFont val="Arial"/>
        <family val="0"/>
        <charset val="1"/>
      </rPr>
      <t xml:space="preserve">PTH</t>
    </r>
    <r>
      <rPr>
        <sz val="10"/>
        <rFont val="Noto Sans CJK SC"/>
        <family val="2"/>
      </rPr>
      <t xml:space="preserve">）や</t>
    </r>
    <r>
      <rPr>
        <sz val="10"/>
        <rFont val="Arial"/>
        <family val="0"/>
        <charset val="1"/>
      </rPr>
      <t xml:space="preserve">TSH</t>
    </r>
    <r>
      <rPr>
        <sz val="10"/>
        <rFont val="Noto Sans CJK SC"/>
        <family val="2"/>
      </rPr>
      <t xml:space="preserve">への抵抗性に加え、短骨、短身長、がっしりした体格、早期発症の肥満、異所性骨化などを特徴とする。診断は、</t>
    </r>
    <r>
      <rPr>
        <sz val="10"/>
        <rFont val="Arial"/>
        <family val="0"/>
        <charset val="1"/>
      </rPr>
      <t xml:space="preserve">PTH</t>
    </r>
    <r>
      <rPr>
        <sz val="10"/>
        <rFont val="Noto Sans CJK SC"/>
        <family val="2"/>
      </rPr>
      <t xml:space="preserve">抵抗性、異所性骨化、短指症、早期発症の肥満といった主要基準に基づいて行い、分子遺伝学的解析で確定する。初回の国際コンセンサス声明（</t>
    </r>
    <r>
      <rPr>
        <sz val="10"/>
        <rFont val="Arial"/>
        <family val="0"/>
        <charset val="1"/>
      </rPr>
      <t xml:space="preserve">2018</t>
    </r>
    <r>
      <rPr>
        <sz val="10"/>
        <rFont val="Noto Sans CJK SC"/>
        <family val="2"/>
      </rPr>
      <t xml:space="preserve">年）では、診断時と経過観察中に、</t>
    </r>
    <r>
      <rPr>
        <sz val="10"/>
        <rFont val="Arial"/>
        <family val="0"/>
        <charset val="1"/>
      </rPr>
      <t xml:space="preserve">PTH</t>
    </r>
    <r>
      <rPr>
        <sz val="10"/>
        <rFont val="Noto Sans CJK SC"/>
        <family val="2"/>
      </rPr>
      <t xml:space="preserve">・</t>
    </r>
    <r>
      <rPr>
        <sz val="10"/>
        <rFont val="Arial"/>
        <family val="0"/>
        <charset val="1"/>
      </rPr>
      <t xml:space="preserve">TSH</t>
    </r>
    <r>
      <rPr>
        <sz val="10"/>
        <rFont val="Noto Sans CJK SC"/>
        <family val="2"/>
      </rPr>
      <t xml:space="preserve">抵抗性、成長ホルモン欠乏、性腺機能低下、骨格変形、体重増加、耐糖能異常、高血圧、皮下や深部の異所性骨化、神経認知面の問題について系統的に評価し、乳幼児期から成人まで多職種で継続的に管理することが示されている。</t>
    </r>
  </si>
  <si>
    <r>
      <rPr>
        <sz val="10"/>
        <rFont val="Noto Sans CJK SC"/>
        <family val="2"/>
      </rPr>
      <t xml:space="preserve">医学各論 Ⅹ</t>
    </r>
    <r>
      <rPr>
        <sz val="10"/>
        <rFont val="Arial"/>
        <family val="0"/>
        <charset val="1"/>
      </rPr>
      <t xml:space="preserve">-5-C-①</t>
    </r>
    <r>
      <rPr>
        <sz val="10"/>
        <rFont val="Noto Sans CJK SC"/>
        <family val="2"/>
      </rPr>
      <t xml:space="preserve">（ホルモン受容体異常症、</t>
    </r>
    <r>
      <rPr>
        <sz val="10"/>
        <rFont val="Arial"/>
        <family val="0"/>
        <charset val="1"/>
      </rPr>
      <t xml:space="preserve">c</t>
    </r>
    <r>
      <rPr>
        <sz val="10"/>
        <rFont val="Noto Sans CJK SC"/>
        <family val="2"/>
      </rPr>
      <t xml:space="preserve">）</t>
    </r>
  </si>
  <si>
    <t xml:space="preserve">SRC-900</t>
  </si>
  <si>
    <t xml:space="preserve">Mantovani G, Bastepe M, Monk D, et al. Diagnosis and management of pseudohypoparathyroidism and related disorders: first international Consensus Statement. Nat Rev Endocrinol. 2018;14(8):476-500.</t>
  </si>
  <si>
    <t xml:space="preserve">10.1038/s41574-018-0042-0</t>
  </si>
  <si>
    <t xml:space="preserve">29959430</t>
  </si>
  <si>
    <r>
      <rPr>
        <sz val="10"/>
        <rFont val="Noto Sans CJK SC"/>
        <family val="2"/>
      </rPr>
      <t xml:space="preserve">割当出典は偽性副甲状腺機能低下症のコンセンサス声明であり、甲状腺ホルモン不応症、アンドロゲン不応症、腎性尿崩症（バソプレシン抵抗性）など他の受容体異常症の個別の内容はこの出典では確認していない。</t>
    </r>
    <r>
      <rPr>
        <sz val="10"/>
        <rFont val="Arial"/>
        <family val="0"/>
        <charset val="1"/>
      </rPr>
      <t xml:space="preserve">GNAS</t>
    </r>
    <r>
      <rPr>
        <sz val="10"/>
        <rFont val="Noto Sans CJK SC"/>
        <family val="2"/>
      </rPr>
      <t xml:space="preserve">遺伝子異常の型別の頻度などの数値も未確認で、主張文には含めていない。</t>
    </r>
  </si>
  <si>
    <t xml:space="preserve">EN-040</t>
  </si>
  <si>
    <t xml:space="preserve">副腎不全の維持療法と患者教育</t>
  </si>
  <si>
    <r>
      <rPr>
        <sz val="10"/>
        <rFont val="Noto Sans CJK SC"/>
        <family val="2"/>
      </rPr>
      <t xml:space="preserve">原発性副腎不全の維持療法では、成人の糖質コルチコイド補充としてヒドロコルチゾン</t>
    </r>
    <r>
      <rPr>
        <sz val="10"/>
        <rFont val="Arial"/>
        <family val="0"/>
        <charset val="1"/>
      </rPr>
      <t xml:space="preserve">15</t>
    </r>
    <r>
      <rPr>
        <sz val="10"/>
        <rFont val="Noto Sans CJK SC"/>
        <family val="2"/>
      </rPr>
      <t xml:space="preserve">〜</t>
    </r>
    <r>
      <rPr>
        <sz val="10"/>
        <rFont val="Arial"/>
        <family val="0"/>
        <charset val="1"/>
      </rPr>
      <t xml:space="preserve">25 mg/</t>
    </r>
    <r>
      <rPr>
        <sz val="10"/>
        <rFont val="Noto Sans CJK SC"/>
        <family val="2"/>
      </rPr>
      <t xml:space="preserve">日（またはコルチゾン酢酸エステル</t>
    </r>
    <r>
      <rPr>
        <sz val="10"/>
        <rFont val="Arial"/>
        <family val="0"/>
        <charset val="1"/>
      </rPr>
      <t xml:space="preserve">20</t>
    </r>
    <r>
      <rPr>
        <sz val="10"/>
        <rFont val="Noto Sans CJK SC"/>
        <family val="2"/>
      </rPr>
      <t xml:space="preserve">〜</t>
    </r>
    <r>
      <rPr>
        <sz val="10"/>
        <rFont val="Arial"/>
        <family val="0"/>
        <charset val="1"/>
      </rPr>
      <t xml:space="preserve">35 mg/</t>
    </r>
    <r>
      <rPr>
        <sz val="10"/>
        <rFont val="Noto Sans CJK SC"/>
        <family val="2"/>
      </rPr>
      <t xml:space="preserve">日）を</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回に分けて投与し、最も多い用量を朝の覚醒時に配分する。代替としてプレドニゾロン</t>
    </r>
    <r>
      <rPr>
        <sz val="10"/>
        <rFont val="Arial"/>
        <family val="0"/>
        <charset val="1"/>
      </rPr>
      <t xml:space="preserve">3</t>
    </r>
    <r>
      <rPr>
        <sz val="10"/>
        <rFont val="Noto Sans CJK SC"/>
        <family val="2"/>
      </rPr>
      <t xml:space="preserve">〜</t>
    </r>
    <r>
      <rPr>
        <sz val="10"/>
        <rFont val="Arial"/>
        <family val="0"/>
        <charset val="1"/>
      </rPr>
      <t xml:space="preserve">5 mg/</t>
    </r>
    <r>
      <rPr>
        <sz val="10"/>
        <rFont val="Noto Sans CJK SC"/>
        <family val="2"/>
      </rPr>
      <t xml:space="preserve">日の</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回投与もありうるが、デキサメタゾンは用量調整が難しく過剰投与による</t>
    </r>
    <r>
      <rPr>
        <sz val="10"/>
        <rFont val="Arial"/>
        <family val="0"/>
        <charset val="1"/>
      </rPr>
      <t xml:space="preserve">Cushing</t>
    </r>
    <r>
      <rPr>
        <sz val="10"/>
        <rFont val="Noto Sans CJK SC"/>
        <family val="2"/>
      </rPr>
      <t xml:space="preserve">様副作用のリスクがあるため避ける。鉱質コルチコイド補充にはフルドロコルチゾンを用い、開始量は成人で</t>
    </r>
    <r>
      <rPr>
        <sz val="10"/>
        <rFont val="Arial"/>
        <family val="0"/>
        <charset val="1"/>
      </rPr>
      <t xml:space="preserve">50</t>
    </r>
    <r>
      <rPr>
        <sz val="10"/>
        <rFont val="Noto Sans CJK SC"/>
        <family val="2"/>
      </rPr>
      <t xml:space="preserve">〜</t>
    </r>
    <r>
      <rPr>
        <sz val="10"/>
        <rFont val="Arial"/>
        <family val="0"/>
        <charset val="1"/>
      </rPr>
      <t xml:space="preserve">100 μg/</t>
    </r>
    <r>
      <rPr>
        <sz val="10"/>
        <rFont val="Noto Sans CJK SC"/>
        <family val="2"/>
      </rPr>
      <t xml:space="preserve">日（中央値</t>
    </r>
    <r>
      <rPr>
        <sz val="10"/>
        <rFont val="Arial"/>
        <family val="0"/>
        <charset val="1"/>
      </rPr>
      <t xml:space="preserve">0.1 mg/</t>
    </r>
    <r>
      <rPr>
        <sz val="10"/>
        <rFont val="Noto Sans CJK SC"/>
        <family val="2"/>
      </rPr>
      <t xml:space="preserve">日）とし、食塩摂取は制限しない。補充量の調整はホルモン値ではなく、体重、体位性血圧、活力、過剰投与の徴候や、塩分欲求、起立性低血圧、浮腫、電解質といった臨床評価に基づいて行う。すべての患者に、発熱や手術などのストレス時の増量（ストレスドーズ）の教育を行い、ステロイドカードと緊急用の非経口糖質コルチコイド製剤を携行させる。経過観察では自己免疫性甲状腺疾患をはじめとする合併する自己免疫疾患のモニタリングも行う。</t>
    </r>
  </si>
  <si>
    <r>
      <rPr>
        <sz val="10"/>
        <rFont val="Noto Sans CJK SC"/>
        <family val="2"/>
      </rPr>
      <t xml:space="preserve">数値は </t>
    </r>
    <r>
      <rPr>
        <sz val="10"/>
        <rFont val="Arial"/>
        <family val="0"/>
        <charset val="1"/>
      </rPr>
      <t xml:space="preserve">PMC </t>
    </r>
    <r>
      <rPr>
        <sz val="10"/>
        <rFont val="Noto Sans CJK SC"/>
        <family val="2"/>
      </rPr>
      <t xml:space="preserve">本文の推奨事項の要約で確認した（表から読み取った値ではない）。ヒドロコルチゾン、フルドロコルチゾン、プレドニゾロンなどの国内承認・保険適用（副腎不全への適応と製剤の規格を含む）の確認は本調査では行っていない。ストレスドーズの具体的な増量幅は本文の該当節を本調査では確認していないため、主張文には含めていない。</t>
    </r>
  </si>
  <si>
    <t xml:space="preserve">TH-001</t>
  </si>
  <si>
    <r>
      <rPr>
        <sz val="10"/>
        <rFont val="Arial"/>
        <family val="0"/>
        <charset val="1"/>
      </rPr>
      <t xml:space="preserve">Basedow</t>
    </r>
    <r>
      <rPr>
        <sz val="10"/>
        <rFont val="Noto Sans CJK SC"/>
        <family val="2"/>
      </rPr>
      <t xml:space="preserve">病</t>
    </r>
  </si>
  <si>
    <r>
      <rPr>
        <sz val="10"/>
        <rFont val="Arial"/>
        <family val="0"/>
        <charset val="1"/>
      </rPr>
      <t xml:space="preserve">Basedow</t>
    </r>
    <r>
      <rPr>
        <sz val="10"/>
        <rFont val="Noto Sans CJK SC"/>
        <family val="2"/>
      </rPr>
      <t xml:space="preserve">病は</t>
    </r>
    <r>
      <rPr>
        <sz val="10"/>
        <rFont val="Arial"/>
        <family val="0"/>
        <charset val="1"/>
      </rPr>
      <t xml:space="preserve">TSH</t>
    </r>
    <r>
      <rPr>
        <sz val="10"/>
        <rFont val="Noto Sans CJK SC"/>
        <family val="2"/>
      </rPr>
      <t xml:space="preserve">受容体に対する自己抗体が甲状腺を刺激して起こる自己免疫性甲状腺機能亢進症であり、診断は甲状腺中毒症の生化学的確認に、</t>
    </r>
    <r>
      <rPr>
        <sz val="10"/>
        <rFont val="Arial"/>
        <family val="0"/>
        <charset val="1"/>
      </rPr>
      <t xml:space="preserve">TSH</t>
    </r>
    <r>
      <rPr>
        <sz val="10"/>
        <rFont val="Noto Sans CJK SC"/>
        <family val="2"/>
      </rPr>
      <t xml:space="preserve">受容体抗体の検出とびまん性甲状腺腫などの臨床所見を組み合わせて行う。</t>
    </r>
  </si>
  <si>
    <r>
      <rPr>
        <sz val="10"/>
        <rFont val="Noto Sans CJK SC"/>
        <family val="2"/>
      </rPr>
      <t xml:space="preserve">医学各論 Ⅹ</t>
    </r>
    <r>
      <rPr>
        <sz val="10"/>
        <rFont val="Arial"/>
        <family val="0"/>
        <charset val="1"/>
      </rPr>
      <t xml:space="preserve">-2-A-①</t>
    </r>
    <r>
      <rPr>
        <sz val="10"/>
        <rFont val="Noto Sans CJK SC"/>
        <family val="2"/>
      </rPr>
      <t xml:space="preserve">（甲状腺機能亢進症、</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</si>
  <si>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TBL-01-00-462 (id: JlvnmK8)</t>
    </r>
    <r>
      <rPr>
        <sz val="10"/>
        <rFont val="Noto Sans CJK SC"/>
        <family val="2"/>
      </rPr>
      <t xml:space="preserve">；</t>
    </r>
    <r>
      <rPr>
        <sz val="10"/>
        <rFont val="Arial"/>
        <family val="0"/>
        <charset val="1"/>
      </rPr>
      <t xml:space="preserve">TBL-02-13-014 (id: JlAKpsw)</t>
    </r>
  </si>
  <si>
    <t xml:space="preserve">SRC-901</t>
  </si>
  <si>
    <t xml:space="preserve">Smith TJ, Hegedüs L. Graves' Disease. N Engl J Med. 2016;375(16):1552-1565.</t>
  </si>
  <si>
    <t xml:space="preserve">10.1056/NEJMra1510030</t>
  </si>
  <si>
    <t xml:space="preserve">27797318</t>
  </si>
  <si>
    <r>
      <rPr>
        <sz val="10"/>
        <rFont val="Noto Sans CJK SC"/>
        <family val="2"/>
      </rPr>
      <t xml:space="preserve">出典の抄録は</t>
    </r>
    <r>
      <rPr>
        <sz val="10"/>
        <rFont val="Arial"/>
        <family val="0"/>
        <charset val="1"/>
      </rPr>
      <t xml:space="preserve">PubMed</t>
    </r>
    <r>
      <rPr>
        <sz val="10"/>
        <rFont val="Noto Sans CJK SC"/>
        <family val="2"/>
      </rPr>
      <t xml:space="preserve">に収載されておらず本文は未確認のため、主張は</t>
    </r>
    <r>
      <rPr>
        <sz val="10"/>
        <rFont val="Arial"/>
        <family val="0"/>
        <charset val="1"/>
      </rPr>
      <t xml:space="preserve">Basedow</t>
    </r>
    <r>
      <rPr>
        <sz val="10"/>
        <rFont val="Noto Sans CJK SC"/>
        <family val="2"/>
      </rPr>
      <t xml:space="preserve">病の診断に関する定義的な範囲に限定し、数値は用いていない。</t>
    </r>
  </si>
  <si>
    <t xml:space="preserve">TH-002</t>
  </si>
  <si>
    <r>
      <rPr>
        <sz val="10"/>
        <rFont val="Noto Sans CJK SC"/>
        <family val="2"/>
      </rPr>
      <t xml:space="preserve">日本では</t>
    </r>
    <r>
      <rPr>
        <sz val="10"/>
        <rFont val="Arial"/>
        <family val="0"/>
        <charset val="1"/>
      </rPr>
      <t xml:space="preserve">Basedow</t>
    </r>
    <r>
      <rPr>
        <sz val="10"/>
        <rFont val="Noto Sans CJK SC"/>
        <family val="2"/>
      </rPr>
      <t xml:space="preserve">病に対する抗甲状腺薬としてチアマゾールが第一選択とされ、日本甲状腺学会会員を対象とした実態調査（収集症例</t>
    </r>
    <r>
      <rPr>
        <sz val="10"/>
        <rFont val="Arial"/>
        <family val="0"/>
        <charset val="1"/>
      </rPr>
      <t xml:space="preserve">11,663</t>
    </r>
    <r>
      <rPr>
        <sz val="10"/>
        <rFont val="Noto Sans CJK SC"/>
        <family val="2"/>
      </rPr>
      <t xml:space="preserve">例）では、成人症例の</t>
    </r>
    <r>
      <rPr>
        <sz val="10"/>
        <rFont val="Arial"/>
        <family val="0"/>
        <charset val="1"/>
      </rPr>
      <t xml:space="preserve">74.4%</t>
    </r>
    <r>
      <rPr>
        <sz val="10"/>
        <rFont val="Noto Sans CJK SC"/>
        <family val="2"/>
      </rPr>
      <t xml:space="preserve">（</t>
    </r>
    <r>
      <rPr>
        <sz val="10"/>
        <rFont val="Arial"/>
        <family val="0"/>
        <charset val="1"/>
      </rPr>
      <t xml:space="preserve">2,526/3,397</t>
    </r>
    <r>
      <rPr>
        <sz val="10"/>
        <rFont val="Noto Sans CJK SC"/>
        <family val="2"/>
      </rPr>
      <t xml:space="preserve">例）でチアマゾール</t>
    </r>
    <r>
      <rPr>
        <sz val="10"/>
        <rFont val="Arial"/>
        <family val="0"/>
        <charset val="1"/>
      </rPr>
      <t xml:space="preserve">15 mg</t>
    </r>
    <r>
      <rPr>
        <sz val="10"/>
        <rFont val="Noto Sans CJK SC"/>
        <family val="2"/>
      </rPr>
      <t xml:space="preserve">の</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回投与から開始され、日本甲状腺学会のガイドラインに沿った投与が行われていた。</t>
    </r>
  </si>
  <si>
    <r>
      <rPr>
        <sz val="10"/>
        <rFont val="Arial"/>
        <family val="0"/>
        <charset val="1"/>
      </rPr>
      <t xml:space="preserve">PS-02-14-05 (id: JkxnuTA)</t>
    </r>
    <r>
      <rPr>
        <sz val="10"/>
        <rFont val="Noto Sans CJK SC"/>
        <family val="2"/>
      </rPr>
      <t xml:space="preserve">；</t>
    </r>
    <r>
      <rPr>
        <sz val="10"/>
        <rFont val="Arial"/>
        <family val="0"/>
        <charset val="1"/>
      </rPr>
      <t xml:space="preserve">TBL-01-00-462 (id: JlvnmK8)</t>
    </r>
  </si>
  <si>
    <t xml:space="preserve">SRC-904</t>
  </si>
  <si>
    <t xml:space="preserve">Watanabe N, Yoshimura Noh J, Akamizu T, Yamada M; study group members of the Japan Thyroid Association. Survey of the actual administration of thiamazole for hyperthyroidism in Japan by the Japan Thyroid Association. Endocr J. 2022;69(1):35-43.</t>
  </si>
  <si>
    <t xml:space="preserve">10.1507/endocrj.EJ21-0238</t>
  </si>
  <si>
    <t xml:space="preserve">34321366</t>
  </si>
  <si>
    <t xml:space="preserve">数値は出典の抄録に記載された集計値である。チアマゾールは国内で承認・保険適用のある抗甲状腺薬として用いられているが、本作業では添付文書等による一次確認は行っていない。</t>
  </si>
  <si>
    <t xml:space="preserve">TH-003</t>
  </si>
  <si>
    <t xml:space="preserve">甲状腺機能亢進症</t>
  </si>
  <si>
    <r>
      <rPr>
        <sz val="10"/>
        <rFont val="Noto Sans CJK SC"/>
        <family val="2"/>
      </rPr>
      <t xml:space="preserve">米国甲状腺学会の</t>
    </r>
    <r>
      <rPr>
        <sz val="10"/>
        <rFont val="Arial"/>
        <family val="0"/>
        <charset val="1"/>
      </rPr>
      <t xml:space="preserve">2016</t>
    </r>
    <r>
      <rPr>
        <sz val="10"/>
        <rFont val="Noto Sans CJK SC"/>
        <family val="2"/>
      </rPr>
      <t xml:space="preserve">年ガイドラインは、</t>
    </r>
    <r>
      <rPr>
        <sz val="10"/>
        <rFont val="Arial"/>
        <family val="0"/>
        <charset val="1"/>
      </rPr>
      <t xml:space="preserve">Basedow</t>
    </r>
    <r>
      <rPr>
        <sz val="10"/>
        <rFont val="Noto Sans CJK SC"/>
        <family val="2"/>
      </rPr>
      <t xml:space="preserve">病による甲状腺機能亢進症の治療として放射性ヨウ素内用療法、抗甲状腺薬、手術の</t>
    </r>
    <r>
      <rPr>
        <sz val="10"/>
        <rFont val="Arial"/>
        <family val="0"/>
        <charset val="1"/>
      </rPr>
      <t xml:space="preserve">3</t>
    </r>
    <r>
      <rPr>
        <sz val="10"/>
        <rFont val="Noto Sans CJK SC"/>
        <family val="2"/>
      </rPr>
      <t xml:space="preserve">つの選択肢を提示し、併存疾患や患者の希望を踏まえて治療法を選択することを求めている（推奨は計</t>
    </r>
    <r>
      <rPr>
        <sz val="10"/>
        <rFont val="Arial"/>
        <family val="0"/>
        <charset val="1"/>
      </rPr>
      <t xml:space="preserve">124</t>
    </r>
    <r>
      <rPr>
        <sz val="10"/>
        <rFont val="Noto Sans CJK SC"/>
        <family val="2"/>
      </rPr>
      <t xml:space="preserve">項目）。</t>
    </r>
  </si>
  <si>
    <t xml:space="preserve">SRC-902</t>
  </si>
  <si>
    <t xml:space="preserve">Ross DS, Burch HB, Cooper DS, Greenlee MC, Laurberg P, Maia AL, Rivkees SA, Samuels M, Sosa JA, Stan MN, Walter MA. 2016 American Thyroid Association Guidelines for Diagnosis and Management of Hyperthyroidism and Other Causes of Thyrotoxicosis. Thyroid. 2016;26(10):1343-1421.</t>
  </si>
  <si>
    <t xml:space="preserve">10.1089/thy.2016.0229</t>
  </si>
  <si>
    <t xml:space="preserve">27521067</t>
  </si>
  <si>
    <r>
      <rPr>
        <sz val="10"/>
        <rFont val="Noto Sans CJK SC"/>
        <family val="2"/>
      </rPr>
      <t xml:space="preserve">本カードは</t>
    </r>
    <r>
      <rPr>
        <sz val="10"/>
        <rFont val="Arial"/>
        <family val="0"/>
        <charset val="1"/>
      </rPr>
      <t xml:space="preserve">2016</t>
    </r>
    <r>
      <rPr>
        <sz val="10"/>
        <rFont val="Noto Sans CJK SC"/>
        <family val="2"/>
      </rPr>
      <t xml:space="preserve">年版ガイドラインに基づく米国の推奨であり、日本での治療選択の実態（チアマゾールの薬物療法が中心）とは異なる。抗甲状腺薬の国内承認・保険適用は、本作業では添付文書等による一次確認を行っていない。</t>
    </r>
  </si>
  <si>
    <t xml:space="preserve">TH-004</t>
  </si>
  <si>
    <t xml:space="preserve">甲状腺クリーゼ</t>
  </si>
  <si>
    <r>
      <rPr>
        <sz val="10"/>
        <rFont val="Noto Sans CJK SC"/>
        <family val="2"/>
      </rPr>
      <t xml:space="preserve">甲状腺クリーゼは重症の甲状腺中毒症により多臓器不全を来す内分泌緊急症であり、日本の全国調査</t>
    </r>
    <r>
      <rPr>
        <sz val="10"/>
        <rFont val="Arial"/>
        <family val="0"/>
        <charset val="1"/>
      </rPr>
      <t xml:space="preserve">356</t>
    </r>
    <r>
      <rPr>
        <sz val="10"/>
        <rFont val="Noto Sans CJK SC"/>
        <family val="2"/>
      </rPr>
      <t xml:space="preserve">例の解析では死亡率は約</t>
    </r>
    <r>
      <rPr>
        <sz val="10"/>
        <rFont val="Arial"/>
        <family val="0"/>
        <charset val="1"/>
      </rPr>
      <t xml:space="preserve">11%</t>
    </r>
    <r>
      <rPr>
        <sz val="10"/>
        <rFont val="Noto Sans CJK SC"/>
        <family val="2"/>
      </rPr>
      <t xml:space="preserve">と高く、抗甲状腺薬、無機ヨウ素、副腎皮質ステロイド、</t>
    </r>
    <r>
      <rPr>
        <sz val="10"/>
        <rFont val="Arial"/>
        <family val="0"/>
        <charset val="1"/>
      </rPr>
      <t xml:space="preserve">β</t>
    </r>
    <r>
      <rPr>
        <sz val="10"/>
        <rFont val="Noto Sans CJK SC"/>
        <family val="2"/>
      </rPr>
      <t xml:space="preserve">遮断薬を組み合わせた集学的治療が死亡率を改善しうることが示唆された。</t>
    </r>
  </si>
  <si>
    <t xml:space="preserve">SRC-903</t>
  </si>
  <si>
    <t xml:space="preserve">Satoh T, Isozaki O, Suzuki A, Wakino S, Iburi T, Tsuboi K, Kanamoto N, Otani H, Furukawa Y, Teramukai S, Akamizu T. 2016 Guidelines for the management of thyroid storm from The Japan Thyroid Association and Japan Endocrine Society (First edition). Endocr J. 2016;63(12):1025-1064.</t>
  </si>
  <si>
    <t xml:space="preserve">10.1507/endocrj.EJ16-0336</t>
  </si>
  <si>
    <t xml:space="preserve">27746415</t>
  </si>
  <si>
    <r>
      <rPr>
        <sz val="10"/>
        <rFont val="Noto Sans CJK SC"/>
        <family val="2"/>
      </rPr>
      <t xml:space="preserve">対象例数（</t>
    </r>
    <r>
      <rPr>
        <sz val="10"/>
        <rFont val="Arial"/>
        <family val="0"/>
        <charset val="1"/>
      </rPr>
      <t xml:space="preserve">356</t>
    </r>
    <r>
      <rPr>
        <sz val="10"/>
        <rFont val="Noto Sans CJK SC"/>
        <family val="2"/>
      </rPr>
      <t xml:space="preserve">例）と死亡率（約</t>
    </r>
    <r>
      <rPr>
        <sz val="10"/>
        <rFont val="Arial"/>
        <family val="0"/>
        <charset val="1"/>
      </rPr>
      <t xml:space="preserve">11%</t>
    </r>
    <r>
      <rPr>
        <sz val="10"/>
        <rFont val="Noto Sans CJK SC"/>
        <family val="2"/>
      </rPr>
      <t xml:space="preserve">）は出典の抄録に記載された日本の全国調査の集計値である。抗甲状腺薬、無機ヨウ素、副腎皮質ステロイド、</t>
    </r>
    <r>
      <rPr>
        <sz val="10"/>
        <rFont val="Arial"/>
        <family val="0"/>
        <charset val="1"/>
      </rPr>
      <t xml:space="preserve">β</t>
    </r>
    <r>
      <rPr>
        <sz val="10"/>
        <rFont val="Noto Sans CJK SC"/>
        <family val="2"/>
      </rPr>
      <t xml:space="preserve">遮断薬はいずれも国内で用いられる薬剤だが、本作業では個別の承認・保険適用の一次確認は行っていない。</t>
    </r>
  </si>
  <si>
    <t xml:space="preserve">TH-005</t>
  </si>
  <si>
    <t xml:space="preserve">甲状腺機能低下症</t>
  </si>
  <si>
    <r>
      <rPr>
        <sz val="10"/>
        <rFont val="Noto Sans CJK SC"/>
        <family val="2"/>
      </rPr>
      <t xml:space="preserve">甲状腺機能低下症の補充療法の標準はレボチロキシン単剤であり、リオチロニンとの併用療法や甲状腺抽出物製剤が単剤療法より健康転帰を改善するという一貫した強い証拠はない（米国甲状腺学会</t>
    </r>
    <r>
      <rPr>
        <sz val="10"/>
        <rFont val="Arial"/>
        <family val="0"/>
        <charset val="1"/>
      </rPr>
      <t xml:space="preserve">2014</t>
    </r>
    <r>
      <rPr>
        <sz val="10"/>
        <rFont val="Noto Sans CJK SC"/>
        <family val="2"/>
      </rPr>
      <t xml:space="preserve">年ガイドライン）。</t>
    </r>
  </si>
  <si>
    <r>
      <rPr>
        <sz val="10"/>
        <rFont val="Noto Sans CJK SC"/>
        <family val="2"/>
      </rPr>
      <t xml:space="preserve">医学各論 Ⅹ</t>
    </r>
    <r>
      <rPr>
        <sz val="10"/>
        <rFont val="Arial"/>
        <family val="0"/>
        <charset val="1"/>
      </rPr>
      <t xml:space="preserve">-2-A-②</t>
    </r>
    <r>
      <rPr>
        <sz val="10"/>
        <rFont val="Noto Sans CJK SC"/>
        <family val="2"/>
      </rPr>
      <t xml:space="preserve">（甲状腺機能低下症、</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</si>
  <si>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TBL-01-00-463 (id: JlvnmLA)</t>
    </r>
  </si>
  <si>
    <t xml:space="preserve">SRC-905</t>
  </si>
  <si>
    <t xml:space="preserve">Jonklaas J, Bianco AC, Bauer AJ, Burman KD, Cappola AR, Celi FS, Cooper DS, Kim BW, Peeters RP, Rosenthal MS, Sawka AM; American Thyroid Association Task Force on Thyroid Hormone Replacement. Guidelines for the Treatment of Hypothyroidism: Prepared by the American Thyroid Association Task Force on Thyroid Hormone Replacement. Thyroid. 2014;24(12):1670-1751.</t>
  </si>
  <si>
    <t xml:space="preserve">10.1089/thy.2014.0028</t>
  </si>
  <si>
    <t xml:space="preserve">25266247</t>
  </si>
  <si>
    <t xml:space="preserve">出典は甲状腺ホルモン補充療法のガイドラインであり、主張は治療の標準に限定した。レボチロキシンは国内で承認・保険適用のある薬剤だが、本作業では添付文書等による一次確認は行っていない。</t>
  </si>
  <si>
    <t xml:space="preserve">TH-006</t>
  </si>
  <si>
    <t xml:space="preserve">粘液水腫性昏睡</t>
  </si>
  <si>
    <t xml:space="preserve">粘液水腫性昏睡は甲状腺機能低下症の最も重い病態で、感染症や甲状腺ホルモン補充の中断などが誘因となり、低体温、意識障害、呼吸抑制、循環不全を呈する。集中治療のもとで甲状腺ホルモンの補充をできるだけ早期に開始し、副腎皮質ステロイドの補充や誘因への対応を併せて行う。</t>
  </si>
  <si>
    <t xml:space="preserve">SRC-906</t>
  </si>
  <si>
    <t xml:space="preserve">Mathew V, Misgar RA, Ghosh S, Mukhopadhyay P, Roychowdhury P, Pandit K, Mukhopadhyay S, Chowdhury S. Myxedema Coma: A New Look into an Old Crisis. J Thyroid Res. 2011;2011:493462.</t>
  </si>
  <si>
    <t xml:space="preserve">10.4061/2011/493462</t>
  </si>
  <si>
    <t xml:space="preserve">21941682</t>
  </si>
  <si>
    <t xml:space="preserve">出典は総説であり、死亡率の具体的数値は抄録に記載がなかったため主張に含めていない。甲状腺ホルモン製剤（レボチロキシン、リオチロニン）と副腎皮質ステロイドの国内承認・保険適用は、本作業では一次確認を行っていない。</t>
  </si>
  <si>
    <t xml:space="preserve">TH-007</t>
  </si>
  <si>
    <t xml:space="preserve">慢性甲状腺炎</t>
  </si>
  <si>
    <t xml:space="preserve">慢性甲状腺炎（橋本病）は最も頻度の高い自己免疫性甲状腺疾患で、ヨウ素充足地域における甲状腺機能低下症の主因であり、リンパ球浸潤と濾胞の破壊を組織学的特徴とする。甲状腺機能低下症に至った場合の治療は合成レボチロキシンの連日投与である。</t>
  </si>
  <si>
    <r>
      <rPr>
        <sz val="10"/>
        <rFont val="Noto Sans CJK SC"/>
        <family val="2"/>
      </rPr>
      <t xml:space="preserve">医学各論 Ⅹ</t>
    </r>
    <r>
      <rPr>
        <sz val="10"/>
        <rFont val="Arial"/>
        <family val="0"/>
        <charset val="1"/>
      </rPr>
      <t xml:space="preserve">-2-B-①</t>
    </r>
    <r>
      <rPr>
        <sz val="10"/>
        <rFont val="Noto Sans CJK SC"/>
        <family val="2"/>
      </rPr>
      <t xml:space="preserve">（慢性甲状腺炎</t>
    </r>
    <r>
      <rPr>
        <sz val="10"/>
        <rFont val="Arial"/>
        <family val="0"/>
        <charset val="1"/>
      </rPr>
      <t xml:space="preserve">&lt;</t>
    </r>
    <r>
      <rPr>
        <sz val="10"/>
        <rFont val="Noto Sans CJK SC"/>
        <family val="2"/>
      </rPr>
      <t xml:space="preserve">橋本病</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</si>
  <si>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TBL-01-00-464 (id: JlvnmLE)</t>
    </r>
  </si>
  <si>
    <t xml:space="preserve">SRC-907</t>
  </si>
  <si>
    <t xml:space="preserve">Ragusa F, Fallahi P, Elia G, Gonnella D, Paparo SR, Giusti C, Churilov LP, Ferrari SM, Antonelli A. Hashimotos' thyroiditis: Epidemiology, pathogenesis, clinic and therapy. Best Pract Res Clin Endocrinol Metab. 2019;33(6):101367.</t>
  </si>
  <si>
    <t xml:space="preserve">10.1016/j.beem.2019.101367</t>
  </si>
  <si>
    <t xml:space="preserve">31812326</t>
  </si>
  <si>
    <t xml:space="preserve">出典は総説であり、主張は抄録に記載された範囲に限定した。レボチロキシンは国内で承認・保険適用のある薬剤だが、本作業では添付文書等による一次確認は行っていない。</t>
  </si>
  <si>
    <t xml:space="preserve">TH-008</t>
  </si>
  <si>
    <t xml:space="preserve">亜急性甲状腺炎</t>
  </si>
  <si>
    <r>
      <rPr>
        <sz val="10"/>
        <rFont val="Noto Sans CJK SC"/>
        <family val="2"/>
      </rPr>
      <t xml:space="preserve">亜急性甲状腺炎は前頸部痛と全身症状を伴う炎症性甲状腺疾患であり、米国</t>
    </r>
    <r>
      <rPr>
        <sz val="10"/>
        <rFont val="Arial"/>
        <family val="0"/>
        <charset val="1"/>
      </rPr>
      <t xml:space="preserve">Olmsted County</t>
    </r>
    <r>
      <rPr>
        <sz val="10"/>
        <rFont val="Noto Sans CJK SC"/>
        <family val="2"/>
      </rPr>
      <t xml:space="preserve">の地域コホート（</t>
    </r>
    <r>
      <rPr>
        <sz val="10"/>
        <rFont val="Arial"/>
        <family val="0"/>
        <charset val="1"/>
      </rPr>
      <t xml:space="preserve">1960</t>
    </r>
    <r>
      <rPr>
        <sz val="10"/>
        <rFont val="Noto Sans CJK SC"/>
        <family val="2"/>
      </rPr>
      <t xml:space="preserve">〜</t>
    </r>
    <r>
      <rPr>
        <sz val="10"/>
        <rFont val="Arial"/>
        <family val="0"/>
        <charset val="1"/>
      </rPr>
      <t xml:space="preserve">1997</t>
    </r>
    <r>
      <rPr>
        <sz val="10"/>
        <rFont val="Noto Sans CJK SC"/>
        <family val="2"/>
      </rPr>
      <t xml:space="preserve">年、</t>
    </r>
    <r>
      <rPr>
        <sz val="10"/>
        <rFont val="Arial"/>
        <family val="0"/>
        <charset val="1"/>
      </rPr>
      <t xml:space="preserve">160</t>
    </r>
    <r>
      <rPr>
        <sz val="10"/>
        <rFont val="Noto Sans CJK SC"/>
        <family val="2"/>
      </rPr>
      <t xml:space="preserve">例）では発症率は人口</t>
    </r>
    <r>
      <rPr>
        <sz val="10"/>
        <rFont val="Arial"/>
        <family val="0"/>
        <charset val="1"/>
      </rPr>
      <t xml:space="preserve">10</t>
    </r>
    <r>
      <rPr>
        <sz val="10"/>
        <rFont val="Noto Sans CJK SC"/>
        <family val="2"/>
      </rPr>
      <t xml:space="preserve">万人あたり年</t>
    </r>
    <r>
      <rPr>
        <sz val="10"/>
        <rFont val="Arial"/>
        <family val="0"/>
        <charset val="1"/>
      </rPr>
      <t xml:space="preserve">4.9</t>
    </r>
    <r>
      <rPr>
        <sz val="10"/>
        <rFont val="Noto Sans CJK SC"/>
        <family val="2"/>
      </rPr>
      <t xml:space="preserve">例で、疼痛が初発症状の</t>
    </r>
    <r>
      <rPr>
        <sz val="10"/>
        <rFont val="Arial"/>
        <family val="0"/>
        <charset val="1"/>
      </rPr>
      <t xml:space="preserve">96%</t>
    </r>
    <r>
      <rPr>
        <sz val="10"/>
        <rFont val="Noto Sans CJK SC"/>
        <family val="2"/>
      </rPr>
      <t xml:space="preserve">を占め、永続性甲状腺機能低下に至ったのは</t>
    </r>
    <r>
      <rPr>
        <sz val="10"/>
        <rFont val="Arial"/>
        <family val="0"/>
        <charset val="1"/>
      </rPr>
      <t xml:space="preserve">15%</t>
    </r>
    <r>
      <rPr>
        <sz val="10"/>
        <rFont val="Noto Sans CJK SC"/>
        <family val="2"/>
      </rPr>
      <t xml:space="preserve">であった。</t>
    </r>
  </si>
  <si>
    <r>
      <rPr>
        <sz val="10"/>
        <rFont val="Noto Sans CJK SC"/>
        <family val="2"/>
      </rPr>
      <t xml:space="preserve">医学各論 Ⅹ</t>
    </r>
    <r>
      <rPr>
        <sz val="10"/>
        <rFont val="Arial"/>
        <family val="0"/>
        <charset val="1"/>
      </rPr>
      <t xml:space="preserve">-2-B-②</t>
    </r>
    <r>
      <rPr>
        <sz val="10"/>
        <rFont val="Noto Sans CJK SC"/>
        <family val="2"/>
      </rPr>
      <t xml:space="preserve">（亜急性甲状腺炎、</t>
    </r>
    <r>
      <rPr>
        <sz val="10"/>
        <rFont val="Arial"/>
        <family val="0"/>
        <charset val="1"/>
      </rPr>
      <t xml:space="preserve">a</t>
    </r>
    <r>
      <rPr>
        <sz val="10"/>
        <rFont val="Noto Sans CJK SC"/>
        <family val="2"/>
      </rPr>
      <t xml:space="preserve">）</t>
    </r>
  </si>
  <si>
    <t xml:space="preserve">SRC-908</t>
  </si>
  <si>
    <t xml:space="preserve">Fatourechi V, Aniszewski JP, Fatourechi GZ, Atkinson EJ, Jacobsen SJ. Clinical features and outcome of subacute thyroiditis in an incidence cohort: Olmsted County, Minnesota, study. J Clin Endocrinol Metab. 2003;88(5):2100-2105.</t>
  </si>
  <si>
    <t xml:space="preserve">10.1210/jc.2002-021799</t>
  </si>
  <si>
    <t xml:space="preserve">12727961</t>
  </si>
  <si>
    <t xml:space="preserve">数値（発症率、疼痛の頻度、永続性甲状腺機能低下の割合）は出典の抄録に記載された米国単一地域コホートの値であり、日本の頻度を直接示すものではない。</t>
  </si>
  <si>
    <t xml:space="preserve">TH-009</t>
  </si>
  <si>
    <t xml:space="preserve">無痛性甲状腺炎</t>
  </si>
  <si>
    <t xml:space="preserve">無痛性甲状腺炎は疼痛を伴わない破壊性甲状腺炎で、貯蔵ホルモンの放出による甲状腺中毒症期の後に甲状腺機能低下期を経て回復する経過をとり、自己免疫性甲状腺炎（橋本病）の亜型と位置づけられる。</t>
  </si>
  <si>
    <r>
      <rPr>
        <sz val="10"/>
        <rFont val="Noto Sans CJK SC"/>
        <family val="2"/>
      </rPr>
      <t xml:space="preserve">医学各論 Ⅹ</t>
    </r>
    <r>
      <rPr>
        <sz val="10"/>
        <rFont val="Arial"/>
        <family val="0"/>
        <charset val="1"/>
      </rPr>
      <t xml:space="preserve">-2-B-③</t>
    </r>
    <r>
      <rPr>
        <sz val="10"/>
        <rFont val="Noto Sans CJK SC"/>
        <family val="2"/>
      </rPr>
      <t xml:space="preserve">（無痛性甲状腺炎、</t>
    </r>
    <r>
      <rPr>
        <sz val="10"/>
        <rFont val="Arial"/>
        <family val="0"/>
        <charset val="1"/>
      </rPr>
      <t xml:space="preserve">b</t>
    </r>
    <r>
      <rPr>
        <sz val="10"/>
        <rFont val="Noto Sans CJK SC"/>
        <family val="2"/>
      </rPr>
      <t xml:space="preserve">）</t>
    </r>
  </si>
  <si>
    <t xml:space="preserve">SRC-909</t>
  </si>
  <si>
    <t xml:space="preserve">Pearce EN, Farwell AP, Braverman LE. Thyroiditis. N Engl J Med. 2003;348(26):2646-2655.</t>
  </si>
  <si>
    <t xml:space="preserve">10.1056/NEJMra021194</t>
  </si>
  <si>
    <t xml:space="preserve">12826640</t>
  </si>
  <si>
    <r>
      <rPr>
        <sz val="10"/>
        <rFont val="Noto Sans CJK SC"/>
        <family val="2"/>
      </rPr>
      <t xml:space="preserve">出典の抄録は</t>
    </r>
    <r>
      <rPr>
        <sz val="10"/>
        <rFont val="Arial"/>
        <family val="0"/>
        <charset val="1"/>
      </rPr>
      <t xml:space="preserve">PubMed</t>
    </r>
    <r>
      <rPr>
        <sz val="10"/>
        <rFont val="Noto Sans CJK SC"/>
        <family val="2"/>
      </rPr>
      <t xml:space="preserve">に収載されておらず本文も未確認のため、主張は無痛性甲状腺炎の定義的な経過の範囲に限定し、数値は用いていない。</t>
    </r>
  </si>
  <si>
    <t xml:space="preserve">TH-010</t>
  </si>
  <si>
    <t xml:space="preserve">単純性甲状腺腫</t>
  </si>
  <si>
    <r>
      <rPr>
        <sz val="10"/>
        <rFont val="Noto Sans CJK SC"/>
        <family val="2"/>
      </rPr>
      <t xml:space="preserve">単純性甲状腺腫は</t>
    </r>
    <r>
      <rPr>
        <sz val="10"/>
        <rFont val="Arial"/>
        <family val="0"/>
        <charset val="1"/>
      </rPr>
      <t xml:space="preserve">TSH</t>
    </r>
    <r>
      <rPr>
        <sz val="10"/>
        <rFont val="Noto Sans CJK SC"/>
        <family val="2"/>
      </rPr>
      <t xml:space="preserve">が基準範囲内にあり甲状腺中毒症を伴わないびまん性甲状腺腫大であり、ヨウ素欠乏、甲状腺腫誘発物質、喫煙、セレンや鉄の不足、遺伝などが関与する。評価の基本は</t>
    </r>
    <r>
      <rPr>
        <sz val="10"/>
        <rFont val="Arial"/>
        <family val="0"/>
        <charset val="1"/>
      </rPr>
      <t xml:space="preserve">TSH</t>
    </r>
    <r>
      <rPr>
        <sz val="10"/>
        <rFont val="Noto Sans CJK SC"/>
        <family val="2"/>
      </rPr>
      <t xml:space="preserve">測定と高分解能超音波検査である。</t>
    </r>
  </si>
  <si>
    <r>
      <rPr>
        <sz val="10"/>
        <rFont val="Noto Sans CJK SC"/>
        <family val="2"/>
      </rPr>
      <t xml:space="preserve">医学各論 Ⅹ</t>
    </r>
    <r>
      <rPr>
        <sz val="10"/>
        <rFont val="Arial"/>
        <family val="0"/>
        <charset val="1"/>
      </rPr>
      <t xml:space="preserve">-2-C-①</t>
    </r>
    <r>
      <rPr>
        <sz val="10"/>
        <rFont val="Noto Sans CJK SC"/>
        <family val="2"/>
      </rPr>
      <t xml:space="preserve">（単純性甲状腺腫、</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</si>
  <si>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TBL-02-13-014 (id: JlAKpsw)</t>
    </r>
  </si>
  <si>
    <t xml:space="preserve">SRC-910</t>
  </si>
  <si>
    <t xml:space="preserve">Knobel M. Etiopathology, clinical features, and treatment of diffuse and multinodular nontoxic goiters. J Endocrinol Invest. 2016;39(4):357-373.</t>
  </si>
  <si>
    <t xml:space="preserve">10.1007/s40618-015-0391-7</t>
  </si>
  <si>
    <t xml:space="preserve">26392367</t>
  </si>
  <si>
    <t xml:space="preserve">出典は総説であり、原因の頻度は地域のヨウ素摂取状況に依存するため、日本における頻度は本カードでは扱っていない。</t>
  </si>
  <si>
    <t xml:space="preserve">TH-011</t>
  </si>
  <si>
    <t xml:space="preserve">腺腫様甲状腺腫</t>
  </si>
  <si>
    <r>
      <rPr>
        <sz val="10"/>
        <rFont val="Noto Sans CJK SC"/>
        <family val="2"/>
      </rPr>
      <t xml:space="preserve">腺腫様甲状腺腫は複数の結節を伴う非中毒性甲状腺腫であり、結節については悪性、機能性（中毒性）、局所圧迫症状のリスクがあるため、</t>
    </r>
    <r>
      <rPr>
        <sz val="10"/>
        <rFont val="Arial"/>
        <family val="0"/>
        <charset val="1"/>
      </rPr>
      <t xml:space="preserve">TSH</t>
    </r>
    <r>
      <rPr>
        <sz val="10"/>
        <rFont val="Noto Sans CJK SC"/>
        <family val="2"/>
      </rPr>
      <t xml:space="preserve">測定、超音波検査、必要に応じて穿刺吸引細胞診による評価が必要である。</t>
    </r>
  </si>
  <si>
    <r>
      <rPr>
        <sz val="10"/>
        <rFont val="Noto Sans CJK SC"/>
        <family val="2"/>
      </rPr>
      <t xml:space="preserve">医学各論 Ⅹ</t>
    </r>
    <r>
      <rPr>
        <sz val="10"/>
        <rFont val="Arial"/>
        <family val="0"/>
        <charset val="1"/>
      </rPr>
      <t xml:space="preserve">-2-C-②</t>
    </r>
    <r>
      <rPr>
        <sz val="10"/>
        <rFont val="Noto Sans CJK SC"/>
        <family val="2"/>
      </rPr>
      <t xml:space="preserve">（腺腫様甲状腺腫、</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</si>
  <si>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TBL-01-00-668 (id: Jlvnmeo)</t>
    </r>
    <r>
      <rPr>
        <sz val="10"/>
        <rFont val="Noto Sans CJK SC"/>
        <family val="2"/>
      </rPr>
      <t xml:space="preserve">；</t>
    </r>
    <r>
      <rPr>
        <sz val="10"/>
        <rFont val="Arial"/>
        <family val="0"/>
        <charset val="1"/>
      </rPr>
      <t xml:space="preserve">TBL-02-13-014 (id: JlAKpsw)</t>
    </r>
  </si>
  <si>
    <t xml:space="preserve">出典は総説であり、腺腫様甲状腺腫における悪性の頻度などの数値は抄録に記載がなかったため主張に含めていない。</t>
  </si>
  <si>
    <t xml:space="preserve">TH-012</t>
  </si>
  <si>
    <t xml:space="preserve">甲状腺良性腫瘍</t>
  </si>
  <si>
    <t xml:space="preserve">濾胞腺腫は良性の濾胞性腫瘍であるが、細胞診、超音波、臨床所見のいずれによっても濾胞癌と区別できないため、確定診断には甲状腺葉切除と峡部切除による組織学的評価が必要であり、良性と確定すればその切除がそのまま根治的治療となる。</t>
  </si>
  <si>
    <r>
      <rPr>
        <sz val="10"/>
        <rFont val="Noto Sans CJK SC"/>
        <family val="2"/>
      </rPr>
      <t xml:space="preserve">医学各論 Ⅹ</t>
    </r>
    <r>
      <rPr>
        <sz val="10"/>
        <rFont val="Arial"/>
        <family val="0"/>
        <charset val="1"/>
      </rPr>
      <t xml:space="preserve">-2-C-③</t>
    </r>
    <r>
      <rPr>
        <sz val="10"/>
        <rFont val="Noto Sans CJK SC"/>
        <family val="2"/>
      </rPr>
      <t xml:space="preserve">（甲状腺良性腫瘍、</t>
    </r>
    <r>
      <rPr>
        <sz val="10"/>
        <rFont val="Arial"/>
        <family val="0"/>
        <charset val="1"/>
      </rPr>
      <t xml:space="preserve">b</t>
    </r>
    <r>
      <rPr>
        <sz val="10"/>
        <rFont val="Noto Sans CJK SC"/>
        <family val="2"/>
      </rPr>
      <t xml:space="preserve">）</t>
    </r>
  </si>
  <si>
    <t xml:space="preserve">SRC-911</t>
  </si>
  <si>
    <t xml:space="preserve">McHenry CR, Phitayakorn R. Follicular adenoma and carcinoma of the thyroid gland. Oncologist. 2011;16(5):585-593.</t>
  </si>
  <si>
    <t xml:space="preserve">10.1634/theoncologist.2010-0405</t>
  </si>
  <si>
    <t xml:space="preserve">21482585</t>
  </si>
  <si>
    <t xml:space="preserve">出典は総説であり、主張は濾胞性腫瘍の診断手順に関する抄録の記載に基づく。分子診断による術前判別の可能性は発展途上の事項として抄録に触れられているが、主張には含めていない。</t>
  </si>
  <si>
    <t xml:space="preserve">TH-013</t>
  </si>
  <si>
    <t xml:space="preserve">甲状腺結節</t>
  </si>
  <si>
    <r>
      <rPr>
        <sz val="10"/>
        <rFont val="Noto Sans CJK SC"/>
        <family val="2"/>
      </rPr>
      <t xml:space="preserve">甲状腺結節の初期評価では、臨床所見と超音波所見に基づく基準で穿刺吸引細胞診の適応を決め、細胞診の結果や分子マーカーを組み合わせて良性結節と分化型甲状腺癌の管理方針を立てる（米国甲状腺学会</t>
    </r>
    <r>
      <rPr>
        <sz val="10"/>
        <rFont val="Arial"/>
        <family val="0"/>
        <charset val="1"/>
      </rPr>
      <t xml:space="preserve">2015</t>
    </r>
    <r>
      <rPr>
        <sz val="10"/>
        <rFont val="Noto Sans CJK SC"/>
        <family val="2"/>
      </rPr>
      <t xml:space="preserve">年ガイドライン）。</t>
    </r>
  </si>
  <si>
    <r>
      <rPr>
        <sz val="10"/>
        <rFont val="Noto Sans CJK SC"/>
        <family val="2"/>
      </rPr>
      <t xml:space="preserve">医学各論 Ⅹ</t>
    </r>
    <r>
      <rPr>
        <sz val="10"/>
        <rFont val="Arial"/>
        <family val="0"/>
        <charset val="1"/>
      </rPr>
      <t xml:space="preserve">-2-C-④</t>
    </r>
    <r>
      <rPr>
        <sz val="10"/>
        <rFont val="Noto Sans CJK SC"/>
        <family val="2"/>
      </rPr>
      <t xml:space="preserve">（甲状腺悪性腫瘍、</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</si>
  <si>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TBL-01-00-670 (id: Jlvnmew)</t>
    </r>
  </si>
  <si>
    <t xml:space="preserve">SRC-912</t>
  </si>
  <si>
    <t xml:space="preserve">Haugen BR, Alexander EK, Bible KC, Doherty GM, Mandel SJ, Nikiforov YE, Pacini F, Randolph GW, Sawka AM, Schlumberger M, Schuff KG, Sherman SI, Sosa JA, Steward DL, Tuttle RM, Wartofsky L. 2015 American Thyroid Association Management Guidelines for Adult Patients with Thyroid Nodules and Differentiated Thyroid Cancer. Thyroid. 2016;26(1):1-133.</t>
  </si>
  <si>
    <t xml:space="preserve">10.1089/thy.2015.0020</t>
  </si>
  <si>
    <t xml:space="preserve">26462967</t>
  </si>
  <si>
    <r>
      <rPr>
        <sz val="10"/>
        <rFont val="Noto Sans CJK SC"/>
        <family val="2"/>
      </rPr>
      <t xml:space="preserve">本カードは米国甲状腺学会</t>
    </r>
    <r>
      <rPr>
        <sz val="10"/>
        <rFont val="Arial"/>
        <family val="0"/>
        <charset val="1"/>
      </rPr>
      <t xml:space="preserve">2015</t>
    </r>
    <r>
      <rPr>
        <sz val="10"/>
        <rFont val="Noto Sans CJK SC"/>
        <family val="2"/>
      </rPr>
      <t xml:space="preserve">年版ガイドラインの抄録に基づく。穿刺吸引細胞診の適応となる結節径や超音波所見の細部は抄録の範囲を超えるため主張に含めていない。</t>
    </r>
  </si>
  <si>
    <t xml:space="preserve">TH-014</t>
  </si>
  <si>
    <t xml:space="preserve">甲状腺悪性腫瘍</t>
  </si>
  <si>
    <r>
      <rPr>
        <sz val="10"/>
        <rFont val="Noto Sans CJK SC"/>
        <family val="2"/>
      </rPr>
      <t xml:space="preserve">甲状腺乳頭癌を含む分化型甲状腺癌の初期管理は手術を基本とし、病期と再発リスクの評価に応じて放射性ヨウ素による残存甲状腺の破壊・治療と、レボチロキシンによる</t>
    </r>
    <r>
      <rPr>
        <sz val="10"/>
        <rFont val="Arial"/>
        <family val="0"/>
        <charset val="1"/>
      </rPr>
      <t xml:space="preserve">TSH</t>
    </r>
    <r>
      <rPr>
        <sz val="10"/>
        <rFont val="Noto Sans CJK SC"/>
        <family val="2"/>
      </rPr>
      <t xml:space="preserve">抑制療法を組み合わせ、長期管理では画像検査と血清サイログロブリン測定による再発の監視を行う（米国甲状腺学会</t>
    </r>
    <r>
      <rPr>
        <sz val="10"/>
        <rFont val="Arial"/>
        <family val="0"/>
        <charset val="1"/>
      </rPr>
      <t xml:space="preserve">2015</t>
    </r>
    <r>
      <rPr>
        <sz val="10"/>
        <rFont val="Noto Sans CJK SC"/>
        <family val="2"/>
      </rPr>
      <t xml:space="preserve">年ガイドライン）。</t>
    </r>
  </si>
  <si>
    <r>
      <rPr>
        <sz val="10"/>
        <rFont val="Noto Sans CJK SC"/>
        <family val="2"/>
      </rPr>
      <t xml:space="preserve">本カードは</t>
    </r>
    <r>
      <rPr>
        <sz val="10"/>
        <rFont val="Arial"/>
        <family val="0"/>
        <charset val="1"/>
      </rPr>
      <t xml:space="preserve">2015</t>
    </r>
    <r>
      <rPr>
        <sz val="10"/>
        <rFont val="Noto Sans CJK SC"/>
        <family val="2"/>
      </rPr>
      <t xml:space="preserve">年版ガイドラインに基づく米国の管理方針であり、日本の診療と異なる場合がある。レボチロキシンは国内で承認・保険適用のある薬剤だが、本作業では添付文書等による一次確認は行っていない。放射性ヨウ素治療の国内実施要件も本作業では確認していない。</t>
    </r>
  </si>
  <si>
    <t xml:space="preserve">TH-015</t>
  </si>
  <si>
    <r>
      <rPr>
        <sz val="10"/>
        <rFont val="Noto Sans CJK SC"/>
        <family val="2"/>
      </rPr>
      <t xml:space="preserve">甲状腺濾胞癌はリンパ節転移が</t>
    </r>
    <r>
      <rPr>
        <sz val="10"/>
        <rFont val="Arial"/>
        <family val="0"/>
        <charset val="1"/>
      </rPr>
      <t xml:space="preserve">10%</t>
    </r>
    <r>
      <rPr>
        <sz val="10"/>
        <rFont val="Noto Sans CJK SC"/>
        <family val="2"/>
      </rPr>
      <t xml:space="preserve">未満と比較的少なく、遠隔転移は肺と骨に多い。</t>
    </r>
    <r>
      <rPr>
        <sz val="10"/>
        <rFont val="Arial"/>
        <family val="0"/>
        <charset val="1"/>
      </rPr>
      <t xml:space="preserve">10</t>
    </r>
    <r>
      <rPr>
        <sz val="10"/>
        <rFont val="Noto Sans CJK SC"/>
        <family val="2"/>
      </rPr>
      <t xml:space="preserve">年生存率は微少浸潤型で</t>
    </r>
    <r>
      <rPr>
        <sz val="10"/>
        <rFont val="Arial"/>
        <family val="0"/>
        <charset val="1"/>
      </rPr>
      <t xml:space="preserve">98%</t>
    </r>
    <r>
      <rPr>
        <sz val="10"/>
        <rFont val="Noto Sans CJK SC"/>
        <family val="2"/>
      </rPr>
      <t xml:space="preserve">、広汎浸潤型で</t>
    </r>
    <r>
      <rPr>
        <sz val="10"/>
        <rFont val="Arial"/>
        <family val="0"/>
        <charset val="1"/>
      </rPr>
      <t xml:space="preserve">80%</t>
    </r>
    <r>
      <rPr>
        <sz val="10"/>
        <rFont val="Noto Sans CJK SC"/>
        <family val="2"/>
      </rPr>
      <t xml:space="preserve">とされ、広汎浸潤型では補完全摘や術後の放射性ヨウ素治療などの追加治療を要する。</t>
    </r>
  </si>
  <si>
    <r>
      <rPr>
        <sz val="10"/>
        <rFont val="Noto Sans CJK SC"/>
        <family val="2"/>
      </rPr>
      <t xml:space="preserve">転移頻度と</t>
    </r>
    <r>
      <rPr>
        <sz val="10"/>
        <rFont val="Arial"/>
        <family val="0"/>
        <charset val="1"/>
      </rPr>
      <t xml:space="preserve">10</t>
    </r>
    <r>
      <rPr>
        <sz val="10"/>
        <rFont val="Noto Sans CJK SC"/>
        <family val="2"/>
      </rPr>
      <t xml:space="preserve">年生存率の数値は出典の抄録に記載された値である。放射性ヨウ素治療と甲状腺ホルモン剤の国内承認・実施要件は、本作業では一次確認を行っていない。</t>
    </r>
  </si>
  <si>
    <t xml:space="preserve">TH-016</t>
  </si>
  <si>
    <r>
      <rPr>
        <sz val="10"/>
        <rFont val="Noto Sans CJK SC"/>
        <family val="2"/>
      </rPr>
      <t xml:space="preserve">欧州臨床腫瘍学会の</t>
    </r>
    <r>
      <rPr>
        <sz val="10"/>
        <rFont val="Arial"/>
        <family val="0"/>
        <charset val="1"/>
      </rPr>
      <t xml:space="preserve">2019</t>
    </r>
    <r>
      <rPr>
        <sz val="10"/>
        <rFont val="Noto Sans CJK SC"/>
        <family val="2"/>
      </rPr>
      <t xml:space="preserve">年ガイドラインは、甲状腺癌を分化癌、髄様癌、未分化癌に分けて診断、治療、経過観察の推奨を示している。髄様癌は傍濾胞細胞（</t>
    </r>
    <r>
      <rPr>
        <sz val="10"/>
        <rFont val="Arial"/>
        <family val="0"/>
        <charset val="1"/>
      </rPr>
      <t xml:space="preserve">C</t>
    </r>
    <r>
      <rPr>
        <sz val="10"/>
        <rFont val="Noto Sans CJK SC"/>
        <family val="2"/>
      </rPr>
      <t xml:space="preserve">細胞）に由来する腫瘍でカルシトニンが腫瘍マーカーとなり、未分化癌は急速に進行する予後不良な腫瘍である。</t>
    </r>
  </si>
  <si>
    <t xml:space="preserve">SRC-913</t>
  </si>
  <si>
    <t xml:space="preserve">Filetti S, Durante C, Hartl D, Leboulleux S, Locati LD, Newbold K, Papotti MG, Berruti A; ESMO Guidelines Committee. Thyroid cancer: ESMO Clinical Practice Guidelines for diagnosis, treatment and follow-up. Ann Oncol. 2019;30(12):1856-1883.</t>
  </si>
  <si>
    <t xml:space="preserve">10.1093/annonc/mdz400</t>
  </si>
  <si>
    <t xml:space="preserve">31549998</t>
  </si>
  <si>
    <r>
      <rPr>
        <sz val="10"/>
        <rFont val="Noto Sans CJK SC"/>
        <family val="2"/>
      </rPr>
      <t xml:space="preserve">出典の抄録は</t>
    </r>
    <r>
      <rPr>
        <sz val="10"/>
        <rFont val="Arial"/>
        <family val="0"/>
        <charset val="1"/>
      </rPr>
      <t xml:space="preserve">PubMed</t>
    </r>
    <r>
      <rPr>
        <sz val="10"/>
        <rFont val="Noto Sans CJK SC"/>
        <family val="2"/>
      </rPr>
      <t xml:space="preserve">に収載されておらず本文は未確認のため、主張はガイドラインの対象範囲に関する定義的な事項に限定し、数値は用いていない。</t>
    </r>
  </si>
  <si>
    <t xml:space="preserve">TH-017</t>
  </si>
  <si>
    <r>
      <rPr>
        <sz val="10"/>
        <rFont val="Arial"/>
        <family val="0"/>
        <charset val="1"/>
      </rPr>
      <t xml:space="preserve">Basedow</t>
    </r>
    <r>
      <rPr>
        <sz val="10"/>
        <rFont val="Noto Sans CJK SC"/>
        <family val="2"/>
      </rPr>
      <t xml:space="preserve">病眼症</t>
    </r>
  </si>
  <si>
    <r>
      <rPr>
        <sz val="10"/>
        <rFont val="Arial"/>
        <family val="0"/>
        <charset val="1"/>
      </rPr>
      <t xml:space="preserve">Basedow</t>
    </r>
    <r>
      <rPr>
        <sz val="10"/>
        <rFont val="Noto Sans CJK SC"/>
        <family val="2"/>
      </rPr>
      <t xml:space="preserve">病眼症の治療選択は臨床活動性と重症度の評価に基づいて決まる。中等症から重症の活動性眼症では静注グルココルチコイドが経口より有効で忍容性が高く、欧州の</t>
    </r>
    <r>
      <rPr>
        <sz val="10"/>
        <rFont val="Arial"/>
        <family val="0"/>
        <charset val="1"/>
      </rPr>
      <t xml:space="preserve">2021</t>
    </r>
    <r>
      <rPr>
        <sz val="10"/>
        <rFont val="Noto Sans CJK SC"/>
        <family val="2"/>
      </rPr>
      <t xml:space="preserve">年ガイドラインは静注メチルプレドニゾロン（週</t>
    </r>
    <r>
      <rPr>
        <sz val="10"/>
        <rFont val="Arial"/>
        <family val="0"/>
        <charset val="1"/>
      </rPr>
      <t xml:space="preserve">1</t>
    </r>
    <r>
      <rPr>
        <sz val="10"/>
        <rFont val="Noto Sans CJK SC"/>
        <family val="2"/>
      </rPr>
      <t xml:space="preserve">回・</t>
    </r>
    <r>
      <rPr>
        <sz val="10"/>
        <rFont val="Arial"/>
        <family val="0"/>
        <charset val="1"/>
      </rPr>
      <t xml:space="preserve">12</t>
    </r>
    <r>
      <rPr>
        <sz val="10"/>
        <rFont val="Noto Sans CJK SC"/>
        <family val="2"/>
      </rPr>
      <t xml:space="preserve">回、累積</t>
    </r>
    <r>
      <rPr>
        <sz val="10"/>
        <rFont val="Arial"/>
        <family val="0"/>
        <charset val="1"/>
      </rPr>
      <t xml:space="preserve">4.5 g</t>
    </r>
    <r>
      <rPr>
        <sz val="10"/>
        <rFont val="Noto Sans CJK SC"/>
        <family val="2"/>
      </rPr>
      <t xml:space="preserve">）とミコフェノール酸ナトリウムの併用を第一選択として推奨している。</t>
    </r>
  </si>
  <si>
    <t xml:space="preserve">SRC-914</t>
  </si>
  <si>
    <t xml:space="preserve">Bartalena L, Kahaly GJ, Baldeschi L, Dayan CM, Eckstein A, Marcocci C, Marinò M, Vaidya B, Wiersinga WM; EUGOGO. The 2021 European Group on Graves' orbitopathy (EUGOGO) clinical practice guidelines for the medical management of Graves' orbitopathy. Eur J Endocrinol. 2021;185(4):G43-G67.</t>
  </si>
  <si>
    <t xml:space="preserve">10.1530/EJE-21-0479</t>
  </si>
  <si>
    <t xml:space="preserve">34297684</t>
  </si>
  <si>
    <r>
      <rPr>
        <sz val="10"/>
        <rFont val="Noto Sans CJK SC"/>
        <family val="2"/>
      </rPr>
      <t xml:space="preserve">用量（累積</t>
    </r>
    <r>
      <rPr>
        <sz val="10"/>
        <rFont val="Arial"/>
        <family val="0"/>
        <charset val="1"/>
      </rPr>
      <t xml:space="preserve">4.5 g</t>
    </r>
    <r>
      <rPr>
        <sz val="10"/>
        <rFont val="Noto Sans CJK SC"/>
        <family val="2"/>
      </rPr>
      <t xml:space="preserve">、</t>
    </r>
    <r>
      <rPr>
        <sz val="10"/>
        <rFont val="Arial"/>
        <family val="0"/>
        <charset val="1"/>
      </rPr>
      <t xml:space="preserve">12</t>
    </r>
    <r>
      <rPr>
        <sz val="10"/>
        <rFont val="Noto Sans CJK SC"/>
        <family val="2"/>
      </rPr>
      <t xml:space="preserve">週）は出典の抄録に記載された欧州ガイドラインの推奨である。メチルプレドニゾロンとミコフェノール酸製剤の</t>
    </r>
    <r>
      <rPr>
        <sz val="10"/>
        <rFont val="Arial"/>
        <family val="0"/>
        <charset val="1"/>
      </rPr>
      <t xml:space="preserve">Basedow</t>
    </r>
    <r>
      <rPr>
        <sz val="10"/>
        <rFont val="Noto Sans CJK SC"/>
        <family val="2"/>
      </rPr>
      <t xml:space="preserve">病眼症に対する国内承認・保険適用は、本作業では一次確認を行っていない。</t>
    </r>
  </si>
  <si>
    <t xml:space="preserve">TH-018</t>
  </si>
  <si>
    <t xml:space="preserve">潜在性甲状腺機能異常</t>
  </si>
  <si>
    <r>
      <rPr>
        <sz val="10"/>
        <rFont val="Noto Sans CJK SC"/>
        <family val="2"/>
      </rPr>
      <t xml:space="preserve">潜在性甲状腺機能異常は、潜在性甲状腺機能亢進症と潜在性甲状腺機能低下症を含み、顕性甲状腺疾患へ進行する可能性のある軽度の甲状腺機能障害であり、治療方針は</t>
    </r>
    <r>
      <rPr>
        <sz val="10"/>
        <rFont val="Arial"/>
        <family val="0"/>
        <charset val="1"/>
      </rPr>
      <t xml:space="preserve">TSH</t>
    </r>
    <r>
      <rPr>
        <sz val="10"/>
        <rFont val="Noto Sans CJK SC"/>
        <family val="2"/>
      </rPr>
      <t xml:space="preserve">の基準範囲からの偏位の程度と併存疾患の有無に基づいて判断される。</t>
    </r>
  </si>
  <si>
    <r>
      <rPr>
        <sz val="10"/>
        <rFont val="Arial"/>
        <family val="0"/>
        <charset val="1"/>
      </rPr>
      <t xml:space="preserve">PS-02-14-05 (id: JkxnuTA)</t>
    </r>
    <r>
      <rPr>
        <sz val="10"/>
        <rFont val="Noto Sans CJK SC"/>
        <family val="2"/>
      </rPr>
      <t xml:space="preserve">；</t>
    </r>
    <r>
      <rPr>
        <sz val="10"/>
        <rFont val="Arial"/>
        <family val="0"/>
        <charset val="1"/>
      </rPr>
      <t xml:space="preserve">TBL-01-00-462 (id: JlvnmK8)</t>
    </r>
    <r>
      <rPr>
        <sz val="10"/>
        <rFont val="Noto Sans CJK SC"/>
        <family val="2"/>
      </rPr>
      <t xml:space="preserve">；</t>
    </r>
    <r>
      <rPr>
        <sz val="10"/>
        <rFont val="Arial"/>
        <family val="0"/>
        <charset val="1"/>
      </rPr>
      <t xml:space="preserve">TBL-01-00-463 (id: JlvnmLA)</t>
    </r>
  </si>
  <si>
    <t xml:space="preserve">SRC-915</t>
  </si>
  <si>
    <t xml:space="preserve">Cooper DS, Biondi B. Subclinical thyroid disease. Lancet. 2012;379(9821):1142-1154.</t>
  </si>
  <si>
    <t xml:space="preserve">10.1016/S0140-6736(11)60276-6</t>
  </si>
  <si>
    <t xml:space="preserve">22273398</t>
  </si>
  <si>
    <r>
      <rPr>
        <sz val="10"/>
        <rFont val="Noto Sans CJK SC"/>
        <family val="2"/>
      </rPr>
      <t xml:space="preserve">出典は総説であり、治療開始の具体的な</t>
    </r>
    <r>
      <rPr>
        <sz val="10"/>
        <rFont val="Arial"/>
        <family val="0"/>
        <charset val="1"/>
      </rPr>
      <t xml:space="preserve">TSH</t>
    </r>
    <r>
      <rPr>
        <sz val="10"/>
        <rFont val="Noto Sans CJK SC"/>
        <family val="2"/>
      </rPr>
      <t xml:space="preserve">閾値は抄録に数値の記載がなかったため主張に含めていない。</t>
    </r>
  </si>
  <si>
    <t xml:space="preserve">TH-019</t>
  </si>
  <si>
    <t xml:space="preserve">副甲状腺疾患</t>
  </si>
  <si>
    <r>
      <rPr>
        <sz val="10"/>
        <rFont val="Noto Sans CJK SC"/>
        <family val="2"/>
      </rPr>
      <t xml:space="preserve">原発性副甲状腺機能亢進症の高カルシウム血症型は、アルブミンで補正した血清カルシウムが高値で、</t>
    </r>
    <r>
      <rPr>
        <sz val="10"/>
        <rFont val="Arial"/>
        <family val="0"/>
        <charset val="1"/>
      </rPr>
      <t xml:space="preserve">intact PTH </t>
    </r>
    <r>
      <rPr>
        <sz val="10"/>
        <rFont val="Noto Sans CJK SC"/>
        <family val="2"/>
      </rPr>
      <t xml:space="preserve">が高値またはカルシウム値に対して不適切に正常であることを、少なくとも</t>
    </r>
    <r>
      <rPr>
        <sz val="10"/>
        <rFont val="Arial"/>
        <family val="0"/>
        <charset val="1"/>
      </rPr>
      <t xml:space="preserve">2</t>
    </r>
    <r>
      <rPr>
        <sz val="10"/>
        <rFont val="Noto Sans CJK SC"/>
        <family val="2"/>
      </rPr>
      <t xml:space="preserve">週間の間隔をあけた</t>
    </r>
    <r>
      <rPr>
        <sz val="10"/>
        <rFont val="Arial"/>
        <family val="0"/>
        <charset val="1"/>
      </rPr>
      <t xml:space="preserve">2</t>
    </r>
    <r>
      <rPr>
        <sz val="10"/>
        <rFont val="Noto Sans CJK SC"/>
        <family val="2"/>
      </rPr>
      <t xml:space="preserve">回の測定で確認して診断する。正常カルシウム型は、補正総カルシウムとイオン化カルシウムが正常で </t>
    </r>
    <r>
      <rPr>
        <sz val="10"/>
        <rFont val="Arial"/>
        <family val="0"/>
        <charset val="1"/>
      </rPr>
      <t xml:space="preserve">intact PTH </t>
    </r>
    <r>
      <rPr>
        <sz val="10"/>
        <rFont val="Noto Sans CJK SC"/>
        <family val="2"/>
      </rPr>
      <t xml:space="preserve">が高値であることを</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か月の間に少なくとも</t>
    </r>
    <r>
      <rPr>
        <sz val="10"/>
        <rFont val="Arial"/>
        <family val="0"/>
        <charset val="1"/>
      </rPr>
      <t xml:space="preserve">2</t>
    </r>
    <r>
      <rPr>
        <sz val="10"/>
        <rFont val="Noto Sans CJK SC"/>
        <family val="2"/>
      </rPr>
      <t xml:space="preserve">回確認し、二次性副甲状腺機能亢進症の原因をすべて除外して診断する。</t>
    </r>
  </si>
  <si>
    <r>
      <rPr>
        <sz val="10"/>
        <rFont val="Noto Sans CJK SC"/>
        <family val="2"/>
      </rPr>
      <t xml:space="preserve">医学各論 Ⅹ</t>
    </r>
    <r>
      <rPr>
        <sz val="10"/>
        <rFont val="Arial"/>
        <family val="0"/>
        <charset val="1"/>
      </rPr>
      <t xml:space="preserve">-3-A-①</t>
    </r>
    <r>
      <rPr>
        <sz val="10"/>
        <rFont val="Noto Sans CJK SC"/>
        <family val="2"/>
      </rPr>
      <t xml:space="preserve">（副甲状腺</t>
    </r>
    <r>
      <rPr>
        <sz val="10"/>
        <rFont val="Arial"/>
        <family val="0"/>
        <charset val="1"/>
      </rPr>
      <t xml:space="preserve">&lt;</t>
    </r>
    <r>
      <rPr>
        <sz val="10"/>
        <rFont val="Noto Sans CJK SC"/>
        <family val="2"/>
      </rPr>
      <t xml:space="preserve">上皮小体</t>
    </r>
    <r>
      <rPr>
        <sz val="10"/>
        <rFont val="Arial"/>
        <family val="0"/>
        <charset val="1"/>
      </rPr>
      <t xml:space="preserve">&gt;</t>
    </r>
    <r>
      <rPr>
        <sz val="10"/>
        <rFont val="Noto Sans CJK SC"/>
        <family val="2"/>
      </rPr>
      <t xml:space="preserve">機能亢進症、</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</si>
  <si>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TBL-01-00-465 (id: JlvnmLI)</t>
    </r>
  </si>
  <si>
    <t xml:space="preserve">SRC-921</t>
  </si>
  <si>
    <t xml:space="preserve">Bilezikian JP, Khan AA, Silverberg SJ, Fuleihan GE, Marcocci C, Minisola S, Perrier N, Sitges-Serra A, Thakker RV, Guyatt G, Mannstadt M, Potts JT, Clarke BL, Brandi ML; International Workshop on Primary Hyperparathyroidism. Evaluation and Management of Primary Hyperparathyroidism: Summary Statement and Guidelines from the Fifth International Workshop. J Bone Miner Res. 2022;37(11):2293-2314</t>
  </si>
  <si>
    <t xml:space="preserve">10.1002/jbmr.4677</t>
  </si>
  <si>
    <t xml:space="preserve">36245251</t>
  </si>
  <si>
    <r>
      <rPr>
        <sz val="10"/>
        <rFont val="Noto Sans CJK SC"/>
        <family val="2"/>
      </rPr>
      <t xml:space="preserve">診断の測定回数と間隔はガイドライン本文の推奨文から確認した。</t>
    </r>
    <r>
      <rPr>
        <sz val="10"/>
        <rFont val="Arial"/>
        <family val="0"/>
        <charset val="1"/>
      </rPr>
      <t xml:space="preserve">PMCID </t>
    </r>
    <r>
      <rPr>
        <sz val="10"/>
        <rFont val="Noto Sans CJK SC"/>
        <family val="2"/>
      </rPr>
      <t xml:space="preserve">は </t>
    </r>
    <r>
      <rPr>
        <sz val="10"/>
        <rFont val="Arial"/>
        <family val="0"/>
        <charset val="1"/>
      </rPr>
      <t xml:space="preserve">PubMed </t>
    </r>
    <r>
      <rPr>
        <sz val="10"/>
        <rFont val="Noto Sans CJK SC"/>
        <family val="2"/>
      </rPr>
      <t xml:space="preserve">記録に表示がなく確認できなかったため </t>
    </r>
    <r>
      <rPr>
        <sz val="10"/>
        <rFont val="Arial"/>
        <family val="0"/>
        <charset val="1"/>
      </rPr>
      <t xml:space="preserve">null </t>
    </r>
    <r>
      <rPr>
        <sz val="10"/>
        <rFont val="Noto Sans CJK SC"/>
        <family val="2"/>
      </rPr>
      <t xml:space="preserve">とした。</t>
    </r>
  </si>
  <si>
    <t xml:space="preserve">TH-020</t>
  </si>
  <si>
    <r>
      <rPr>
        <sz val="10"/>
        <rFont val="Noto Sans CJK SC"/>
        <family val="2"/>
      </rPr>
      <t xml:space="preserve">副甲状腺摘出術は原発性副甲状腺機能亢進症を治癒させうる治療で、症候性では手術が勧められ、無症候性でも次のいずれか</t>
    </r>
    <r>
      <rPr>
        <sz val="10"/>
        <rFont val="Arial"/>
        <family val="0"/>
        <charset val="1"/>
      </rPr>
      <t xml:space="preserve">1</t>
    </r>
    <r>
      <rPr>
        <sz val="10"/>
        <rFont val="Noto Sans CJK SC"/>
        <family val="2"/>
      </rPr>
      <t xml:space="preserve">つを満たせば手術が推奨される。血清カルシウムが正常上限を</t>
    </r>
    <r>
      <rPr>
        <sz val="10"/>
        <rFont val="Arial"/>
        <family val="0"/>
        <charset val="1"/>
      </rPr>
      <t xml:space="preserve">1 mg/dL</t>
    </r>
    <r>
      <rPr>
        <sz val="10"/>
        <rFont val="Noto Sans CJK SC"/>
        <family val="2"/>
      </rPr>
      <t xml:space="preserve">（</t>
    </r>
    <r>
      <rPr>
        <sz val="10"/>
        <rFont val="Arial"/>
        <family val="0"/>
        <charset val="1"/>
      </rPr>
      <t xml:space="preserve">0.25 mmol/L</t>
    </r>
    <r>
      <rPr>
        <sz val="10"/>
        <rFont val="Noto Sans CJK SC"/>
        <family val="2"/>
      </rPr>
      <t xml:space="preserve">）より大きく上回ること、骨密度の</t>
    </r>
    <r>
      <rPr>
        <sz val="10"/>
        <rFont val="Arial"/>
        <family val="0"/>
        <charset val="1"/>
      </rPr>
      <t xml:space="preserve">T</t>
    </r>
    <r>
      <rPr>
        <sz val="10"/>
        <rFont val="Noto Sans CJK SC"/>
        <family val="2"/>
      </rPr>
      <t xml:space="preserve">スコアが腰椎・大腿骨・橈骨遠位</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のいずれかで</t>
    </r>
    <r>
      <rPr>
        <sz val="10"/>
        <rFont val="Arial"/>
        <family val="0"/>
        <charset val="1"/>
      </rPr>
      <t xml:space="preserve">-2.5</t>
    </r>
    <r>
      <rPr>
        <sz val="10"/>
        <rFont val="Noto Sans CJK SC"/>
        <family val="2"/>
      </rPr>
      <t xml:space="preserve">以下であること、椎体骨折があること、</t>
    </r>
    <r>
      <rPr>
        <sz val="10"/>
        <rFont val="Arial"/>
        <family val="0"/>
        <charset val="1"/>
      </rPr>
      <t xml:space="preserve">eGFR</t>
    </r>
    <r>
      <rPr>
        <sz val="10"/>
        <rFont val="Noto Sans CJK SC"/>
        <family val="2"/>
      </rPr>
      <t xml:space="preserve">またはクレアチニンクリアランスが</t>
    </r>
    <r>
      <rPr>
        <sz val="10"/>
        <rFont val="Arial"/>
        <family val="0"/>
        <charset val="1"/>
      </rPr>
      <t xml:space="preserve">60 mL/min</t>
    </r>
    <r>
      <rPr>
        <sz val="10"/>
        <rFont val="Noto Sans CJK SC"/>
        <family val="2"/>
      </rPr>
      <t xml:space="preserve">未満であること、腎石灰化または腎結石があること、尿中カルシウム排泄が女性で</t>
    </r>
    <r>
      <rPr>
        <sz val="10"/>
        <rFont val="Arial"/>
        <family val="0"/>
        <charset val="1"/>
      </rPr>
      <t xml:space="preserve">250 mg/</t>
    </r>
    <r>
      <rPr>
        <sz val="10"/>
        <rFont val="Noto Sans CJK SC"/>
        <family val="2"/>
      </rPr>
      <t xml:space="preserve">日超・男性で</t>
    </r>
    <r>
      <rPr>
        <sz val="10"/>
        <rFont val="Arial"/>
        <family val="0"/>
        <charset val="1"/>
      </rPr>
      <t xml:space="preserve">300 mg/</t>
    </r>
    <r>
      <rPr>
        <sz val="10"/>
        <rFont val="Noto Sans CJK SC"/>
        <family val="2"/>
      </rPr>
      <t xml:space="preserve">日超であること、年齢が</t>
    </r>
    <r>
      <rPr>
        <sz val="10"/>
        <rFont val="Arial"/>
        <family val="0"/>
        <charset val="1"/>
      </rPr>
      <t xml:space="preserve">50</t>
    </r>
    <r>
      <rPr>
        <sz val="10"/>
        <rFont val="Noto Sans CJK SC"/>
        <family val="2"/>
      </rPr>
      <t xml:space="preserve">歳未満であること。手術を行わない場合、血清カルシウムを下げる目的ではシナカルセトが、骨密度を上げる目的ではビスホスホネートまたはデノスマブが選択肢となり、両方の目的がある場合は併用も考慮される。</t>
    </r>
  </si>
  <si>
    <r>
      <rPr>
        <sz val="10"/>
        <rFont val="Noto Sans CJK SC"/>
        <family val="2"/>
      </rPr>
      <t xml:space="preserve">手術適応の数値（カルシウム</t>
    </r>
    <r>
      <rPr>
        <sz val="10"/>
        <rFont val="Arial"/>
        <family val="0"/>
        <charset val="1"/>
      </rPr>
      <t xml:space="preserve">1 mg/dL</t>
    </r>
    <r>
      <rPr>
        <sz val="10"/>
        <rFont val="Noto Sans CJK SC"/>
        <family val="2"/>
      </rPr>
      <t xml:space="preserve">超、</t>
    </r>
    <r>
      <rPr>
        <sz val="10"/>
        <rFont val="Arial"/>
        <family val="0"/>
        <charset val="1"/>
      </rPr>
      <t xml:space="preserve">T</t>
    </r>
    <r>
      <rPr>
        <sz val="10"/>
        <rFont val="Noto Sans CJK SC"/>
        <family val="2"/>
      </rPr>
      <t xml:space="preserve">スコア</t>
    </r>
    <r>
      <rPr>
        <sz val="10"/>
        <rFont val="Arial"/>
        <family val="0"/>
        <charset val="1"/>
      </rPr>
      <t xml:space="preserve">-2.5</t>
    </r>
    <r>
      <rPr>
        <sz val="10"/>
        <rFont val="Noto Sans CJK SC"/>
        <family val="2"/>
      </rPr>
      <t xml:space="preserve">以下、</t>
    </r>
    <r>
      <rPr>
        <sz val="10"/>
        <rFont val="Arial"/>
        <family val="0"/>
        <charset val="1"/>
      </rPr>
      <t xml:space="preserve">eGFR 60 mL/min</t>
    </r>
    <r>
      <rPr>
        <sz val="10"/>
        <rFont val="Noto Sans CJK SC"/>
        <family val="2"/>
      </rPr>
      <t xml:space="preserve">未満、尿中カルシウム女性</t>
    </r>
    <r>
      <rPr>
        <sz val="10"/>
        <rFont val="Arial"/>
        <family val="0"/>
        <charset val="1"/>
      </rPr>
      <t xml:space="preserve">250 mg/</t>
    </r>
    <r>
      <rPr>
        <sz val="10"/>
        <rFont val="Noto Sans CJK SC"/>
        <family val="2"/>
      </rPr>
      <t xml:space="preserve">日超・男性</t>
    </r>
    <r>
      <rPr>
        <sz val="10"/>
        <rFont val="Arial"/>
        <family val="0"/>
        <charset val="1"/>
      </rPr>
      <t xml:space="preserve">300 mg/</t>
    </r>
    <r>
      <rPr>
        <sz val="10"/>
        <rFont val="Noto Sans CJK SC"/>
        <family val="2"/>
      </rPr>
      <t xml:space="preserve">日超、年齢</t>
    </r>
    <r>
      <rPr>
        <sz val="10"/>
        <rFont val="Arial"/>
        <family val="0"/>
        <charset val="1"/>
      </rPr>
      <t xml:space="preserve">50</t>
    </r>
    <r>
      <rPr>
        <sz val="10"/>
        <rFont val="Noto Sans CJK SC"/>
        <family val="2"/>
      </rPr>
      <t xml:space="preserve">歳未満）はガイドラインの手術適応の表から読み取り。本文で触れたシナカルセト、ビスホスホネート、デノスマブについて、日本国内での承認・保険適用の状況は今回確認していない。</t>
    </r>
    <r>
      <rPr>
        <sz val="10"/>
        <rFont val="Arial"/>
        <family val="0"/>
        <charset val="1"/>
      </rPr>
      <t xml:space="preserve">PMCID </t>
    </r>
    <r>
      <rPr>
        <sz val="10"/>
        <rFont val="Noto Sans CJK SC"/>
        <family val="2"/>
      </rPr>
      <t xml:space="preserve">は </t>
    </r>
    <r>
      <rPr>
        <sz val="10"/>
        <rFont val="Arial"/>
        <family val="0"/>
        <charset val="1"/>
      </rPr>
      <t xml:space="preserve">PubMed </t>
    </r>
    <r>
      <rPr>
        <sz val="10"/>
        <rFont val="Noto Sans CJK SC"/>
        <family val="2"/>
      </rPr>
      <t xml:space="preserve">記録に表示がなく確認できなかったため </t>
    </r>
    <r>
      <rPr>
        <sz val="10"/>
        <rFont val="Arial"/>
        <family val="0"/>
        <charset val="1"/>
      </rPr>
      <t xml:space="preserve">null </t>
    </r>
    <r>
      <rPr>
        <sz val="10"/>
        <rFont val="Noto Sans CJK SC"/>
        <family val="2"/>
      </rPr>
      <t xml:space="preserve">とした。</t>
    </r>
  </si>
  <si>
    <t xml:space="preserve">TH-021</t>
  </si>
  <si>
    <r>
      <rPr>
        <sz val="10"/>
        <rFont val="Noto Sans CJK SC"/>
        <family val="2"/>
      </rPr>
      <t xml:space="preserve">慢性副甲状腺機能低下症は、低カルシウム血症があり、</t>
    </r>
    <r>
      <rPr>
        <sz val="10"/>
        <rFont val="Arial"/>
        <family val="0"/>
        <charset val="1"/>
      </rPr>
      <t xml:space="preserve">intact PTH </t>
    </r>
    <r>
      <rPr>
        <sz val="10"/>
        <rFont val="Noto Sans CJK SC"/>
        <family val="2"/>
      </rPr>
      <t xml:space="preserve">が検出できないか低値、または不適切に正常であることを、少なくとも</t>
    </r>
    <r>
      <rPr>
        <sz val="10"/>
        <rFont val="Arial"/>
        <family val="0"/>
        <charset val="1"/>
      </rPr>
      <t xml:space="preserve">2</t>
    </r>
    <r>
      <rPr>
        <sz val="10"/>
        <rFont val="Noto Sans CJK SC"/>
        <family val="2"/>
      </rPr>
      <t xml:space="preserve">週間の間隔をあけた</t>
    </r>
    <r>
      <rPr>
        <sz val="10"/>
        <rFont val="Arial"/>
        <family val="0"/>
        <charset val="1"/>
      </rPr>
      <t xml:space="preserve">2</t>
    </r>
    <r>
      <rPr>
        <sz val="10"/>
        <rFont val="Noto Sans CJK SC"/>
        <family val="2"/>
      </rPr>
      <t xml:space="preserve">回で確認して診断する。術後例では、</t>
    </r>
    <r>
      <rPr>
        <sz val="10"/>
        <rFont val="Arial"/>
        <family val="0"/>
        <charset val="1"/>
      </rPr>
      <t xml:space="preserve">12</t>
    </r>
    <r>
      <rPr>
        <sz val="10"/>
        <rFont val="Noto Sans CJK SC"/>
        <family val="2"/>
      </rPr>
      <t xml:space="preserve">か月を超えて持続すれば永続性とみなす。甲状腺全摘後</t>
    </r>
    <r>
      <rPr>
        <sz val="10"/>
        <rFont val="Arial"/>
        <family val="0"/>
        <charset val="1"/>
      </rPr>
      <t xml:space="preserve">12</t>
    </r>
    <r>
      <rPr>
        <sz val="10"/>
        <rFont val="Noto Sans CJK SC"/>
        <family val="2"/>
      </rPr>
      <t xml:space="preserve">〜</t>
    </r>
    <r>
      <rPr>
        <sz val="10"/>
        <rFont val="Arial"/>
        <family val="0"/>
        <charset val="1"/>
      </rPr>
      <t xml:space="preserve">24</t>
    </r>
    <r>
      <rPr>
        <sz val="10"/>
        <rFont val="Noto Sans CJK SC"/>
        <family val="2"/>
      </rPr>
      <t xml:space="preserve">時間の </t>
    </r>
    <r>
      <rPr>
        <sz val="10"/>
        <rFont val="Arial"/>
        <family val="0"/>
        <charset val="1"/>
      </rPr>
      <t xml:space="preserve">PTH </t>
    </r>
    <r>
      <rPr>
        <sz val="10"/>
        <rFont val="Noto Sans CJK SC"/>
        <family val="2"/>
      </rPr>
      <t xml:space="preserve">が</t>
    </r>
    <r>
      <rPr>
        <sz val="10"/>
        <rFont val="Arial"/>
        <family val="0"/>
        <charset val="1"/>
      </rPr>
      <t xml:space="preserve">10 pg/mL</t>
    </r>
    <r>
      <rPr>
        <sz val="10"/>
        <rFont val="Noto Sans CJK SC"/>
        <family val="2"/>
      </rPr>
      <t xml:space="preserve">（</t>
    </r>
    <r>
      <rPr>
        <sz val="10"/>
        <rFont val="Arial"/>
        <family val="0"/>
        <charset val="1"/>
      </rPr>
      <t xml:space="preserve">1.05 pmol/L</t>
    </r>
    <r>
      <rPr>
        <sz val="10"/>
        <rFont val="Noto Sans CJK SC"/>
        <family val="2"/>
      </rPr>
      <t xml:space="preserve">）を超えていれば、長期の副甲状腺機能低下症になることはほぼない。治療の第一選択はカルシウムと活性型ビタミン</t>
    </r>
    <r>
      <rPr>
        <sz val="10"/>
        <rFont val="Arial"/>
        <family val="0"/>
        <charset val="1"/>
      </rPr>
      <t xml:space="preserve">D</t>
    </r>
    <r>
      <rPr>
        <sz val="10"/>
        <rFont val="Noto Sans CJK SC"/>
        <family val="2"/>
      </rPr>
      <t xml:space="preserve">代謝物による従来療法で、血清カルシウムを正常範囲の下半分または正常下限のやや下に保ち、高カルシウム尿症を避けることを目標とし、</t>
    </r>
    <r>
      <rPr>
        <sz val="10"/>
        <rFont val="Arial"/>
        <family val="0"/>
        <charset val="1"/>
      </rPr>
      <t xml:space="preserve">24</t>
    </r>
    <r>
      <rPr>
        <sz val="10"/>
        <rFont val="Noto Sans CJK SC"/>
        <family val="2"/>
      </rPr>
      <t xml:space="preserve">時間尿中カルシウムは成人女性で</t>
    </r>
    <r>
      <rPr>
        <sz val="10"/>
        <rFont val="Arial"/>
        <family val="0"/>
        <charset val="1"/>
      </rPr>
      <t xml:space="preserve">250 mg</t>
    </r>
    <r>
      <rPr>
        <sz val="10"/>
        <rFont val="Noto Sans CJK SC"/>
        <family val="2"/>
      </rPr>
      <t xml:space="preserve">未満、成人男性で</t>
    </r>
    <r>
      <rPr>
        <sz val="10"/>
        <rFont val="Arial"/>
        <family val="0"/>
        <charset val="1"/>
      </rPr>
      <t xml:space="preserve">300 mg</t>
    </r>
    <r>
      <rPr>
        <sz val="10"/>
        <rFont val="Noto Sans CJK SC"/>
        <family val="2"/>
      </rPr>
      <t xml:space="preserve">未満を目安とする。従来療法で不十分な場合に </t>
    </r>
    <r>
      <rPr>
        <sz val="10"/>
        <rFont val="Arial"/>
        <family val="0"/>
        <charset val="1"/>
      </rPr>
      <t xml:space="preserve">PTH </t>
    </r>
    <r>
      <rPr>
        <sz val="10"/>
        <rFont val="Noto Sans CJK SC"/>
        <family val="2"/>
      </rPr>
      <t xml:space="preserve">製剤の使用が検討される。</t>
    </r>
  </si>
  <si>
    <r>
      <rPr>
        <sz val="10"/>
        <rFont val="Noto Sans CJK SC"/>
        <family val="2"/>
      </rPr>
      <t xml:space="preserve">医学各論 Ⅹ</t>
    </r>
    <r>
      <rPr>
        <sz val="10"/>
        <rFont val="Arial"/>
        <family val="0"/>
        <charset val="1"/>
      </rPr>
      <t xml:space="preserve">-3-A-②</t>
    </r>
    <r>
      <rPr>
        <sz val="10"/>
        <rFont val="Noto Sans CJK SC"/>
        <family val="2"/>
      </rPr>
      <t xml:space="preserve">（副甲状腺</t>
    </r>
    <r>
      <rPr>
        <sz val="10"/>
        <rFont val="Arial"/>
        <family val="0"/>
        <charset val="1"/>
      </rPr>
      <t xml:space="preserve">&lt;</t>
    </r>
    <r>
      <rPr>
        <sz val="10"/>
        <rFont val="Noto Sans CJK SC"/>
        <family val="2"/>
      </rPr>
      <t xml:space="preserve">上皮小体</t>
    </r>
    <r>
      <rPr>
        <sz val="10"/>
        <rFont val="Arial"/>
        <family val="0"/>
        <charset val="1"/>
      </rPr>
      <t xml:space="preserve">&gt;</t>
    </r>
    <r>
      <rPr>
        <sz val="10"/>
        <rFont val="Noto Sans CJK SC"/>
        <family val="2"/>
      </rPr>
      <t xml:space="preserve">機能低下症、</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</si>
  <si>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TBL-01-00-466 (id: JlvnmLQ)</t>
    </r>
  </si>
  <si>
    <t xml:space="preserve">SRC-923</t>
  </si>
  <si>
    <t xml:space="preserve">Khan AA, Bilezikian JP, Brandi ML, Clarke BL, Gittoes NJ, Pasieka JL, Rejnmark L, Shoback DM, Potts JT, Guyatt GH, Mannstadt M. Evaluation and Management of Hypoparathyroidism Summary Statement and Guidelines from the Second International Workshop. J Bone Miner Res. 2022;37(12):2568-2585</t>
  </si>
  <si>
    <t xml:space="preserve">10.1002/jbmr.4691</t>
  </si>
  <si>
    <t xml:space="preserve">36054621</t>
  </si>
  <si>
    <r>
      <rPr>
        <sz val="10"/>
        <rFont val="Noto Sans CJK SC"/>
        <family val="2"/>
      </rPr>
      <t xml:space="preserve">診断の測定回数・間隔、永続性の</t>
    </r>
    <r>
      <rPr>
        <sz val="10"/>
        <rFont val="Arial"/>
        <family val="0"/>
        <charset val="1"/>
      </rPr>
      <t xml:space="preserve">12</t>
    </r>
    <r>
      <rPr>
        <sz val="10"/>
        <rFont val="Noto Sans CJK SC"/>
        <family val="2"/>
      </rPr>
      <t xml:space="preserve">か月、術後</t>
    </r>
    <r>
      <rPr>
        <sz val="10"/>
        <rFont val="Arial"/>
        <family val="0"/>
        <charset val="1"/>
      </rPr>
      <t xml:space="preserve">PTH</t>
    </r>
    <r>
      <rPr>
        <sz val="10"/>
        <rFont val="Noto Sans CJK SC"/>
        <family val="2"/>
      </rPr>
      <t xml:space="preserve">の</t>
    </r>
    <r>
      <rPr>
        <sz val="10"/>
        <rFont val="Arial"/>
        <family val="0"/>
        <charset val="1"/>
      </rPr>
      <t xml:space="preserve">10 pg/mL</t>
    </r>
    <r>
      <rPr>
        <sz val="10"/>
        <rFont val="Noto Sans CJK SC"/>
        <family val="2"/>
      </rPr>
      <t xml:space="preserve">、尿中カルシウムの目安はガイドライン本文の推奨文から確認した。本文で触れたカルシウム製剤、活性型ビタミン</t>
    </r>
    <r>
      <rPr>
        <sz val="10"/>
        <rFont val="Arial"/>
        <family val="0"/>
        <charset val="1"/>
      </rPr>
      <t xml:space="preserve">D</t>
    </r>
    <r>
      <rPr>
        <sz val="10"/>
        <rFont val="Noto Sans CJK SC"/>
        <family val="2"/>
      </rPr>
      <t xml:space="preserve">代謝物、</t>
    </r>
    <r>
      <rPr>
        <sz val="10"/>
        <rFont val="Arial"/>
        <family val="0"/>
        <charset val="1"/>
      </rPr>
      <t xml:space="preserve">PTH</t>
    </r>
    <r>
      <rPr>
        <sz val="10"/>
        <rFont val="Noto Sans CJK SC"/>
        <family val="2"/>
      </rPr>
      <t xml:space="preserve">製剤について、日本国内での承認・保険適用の状況は今回確認していない。</t>
    </r>
    <r>
      <rPr>
        <sz val="10"/>
        <rFont val="Arial"/>
        <family val="0"/>
        <charset val="1"/>
      </rPr>
      <t xml:space="preserve">PMCID </t>
    </r>
    <r>
      <rPr>
        <sz val="10"/>
        <rFont val="Noto Sans CJK SC"/>
        <family val="2"/>
      </rPr>
      <t xml:space="preserve">は </t>
    </r>
    <r>
      <rPr>
        <sz val="10"/>
        <rFont val="Arial"/>
        <family val="0"/>
        <charset val="1"/>
      </rPr>
      <t xml:space="preserve">PubMed </t>
    </r>
    <r>
      <rPr>
        <sz val="10"/>
        <rFont val="Noto Sans CJK SC"/>
        <family val="2"/>
      </rPr>
      <t xml:space="preserve">記録に表示がなく確認できなかったため </t>
    </r>
    <r>
      <rPr>
        <sz val="10"/>
        <rFont val="Arial"/>
        <family val="0"/>
        <charset val="1"/>
      </rPr>
      <t xml:space="preserve">null </t>
    </r>
    <r>
      <rPr>
        <sz val="10"/>
        <rFont val="Noto Sans CJK SC"/>
        <family val="2"/>
      </rPr>
      <t xml:space="preserve">とした。</t>
    </r>
  </si>
  <si>
    <t xml:space="preserve">TH-022</t>
  </si>
  <si>
    <r>
      <rPr>
        <sz val="10"/>
        <rFont val="Noto Sans CJK SC"/>
        <family val="2"/>
      </rPr>
      <t xml:space="preserve">高カルシウム血症の鑑別は </t>
    </r>
    <r>
      <rPr>
        <sz val="10"/>
        <rFont val="Arial"/>
        <family val="0"/>
        <charset val="1"/>
      </rPr>
      <t xml:space="preserve">intact PTH </t>
    </r>
    <r>
      <rPr>
        <sz val="10"/>
        <rFont val="Noto Sans CJK SC"/>
        <family val="2"/>
      </rPr>
      <t xml:space="preserve">の測定が要点であり、</t>
    </r>
    <r>
      <rPr>
        <sz val="10"/>
        <rFont val="Arial"/>
        <family val="0"/>
        <charset val="1"/>
      </rPr>
      <t xml:space="preserve">PTH </t>
    </r>
    <r>
      <rPr>
        <sz val="10"/>
        <rFont val="Noto Sans CJK SC"/>
        <family val="2"/>
      </rPr>
      <t xml:space="preserve">が高値またはカルシウム値に対して不適切に正常であれば原発性副甲状腺機能亢進症などの </t>
    </r>
    <r>
      <rPr>
        <sz val="10"/>
        <rFont val="Arial"/>
        <family val="0"/>
        <charset val="1"/>
      </rPr>
      <t xml:space="preserve">PTH </t>
    </r>
    <r>
      <rPr>
        <sz val="10"/>
        <rFont val="Noto Sans CJK SC"/>
        <family val="2"/>
      </rPr>
      <t xml:space="preserve">依存性の原因を考え、</t>
    </r>
    <r>
      <rPr>
        <sz val="10"/>
        <rFont val="Arial"/>
        <family val="0"/>
        <charset val="1"/>
      </rPr>
      <t xml:space="preserve">PTH </t>
    </r>
    <r>
      <rPr>
        <sz val="10"/>
        <rFont val="Noto Sans CJK SC"/>
        <family val="2"/>
      </rPr>
      <t xml:space="preserve">が抑制されていれば </t>
    </r>
    <r>
      <rPr>
        <sz val="10"/>
        <rFont val="Arial"/>
        <family val="0"/>
        <charset val="1"/>
      </rPr>
      <t xml:space="preserve">PTH </t>
    </r>
    <r>
      <rPr>
        <sz val="10"/>
        <rFont val="Noto Sans CJK SC"/>
        <family val="2"/>
      </rPr>
      <t xml:space="preserve">非依存性の原因を探す。</t>
    </r>
    <r>
      <rPr>
        <sz val="10"/>
        <rFont val="Arial"/>
        <family val="0"/>
        <charset val="1"/>
      </rPr>
      <t xml:space="preserve">PTH </t>
    </r>
    <r>
      <rPr>
        <sz val="10"/>
        <rFont val="Noto Sans CJK SC"/>
        <family val="2"/>
      </rPr>
      <t xml:space="preserve">が抑制される原因には、骨溶解性転移や腫瘍による </t>
    </r>
    <r>
      <rPr>
        <sz val="10"/>
        <rFont val="Arial"/>
        <family val="0"/>
        <charset val="1"/>
      </rPr>
      <t xml:space="preserve">PTHrP </t>
    </r>
    <r>
      <rPr>
        <sz val="10"/>
        <rFont val="Noto Sans CJK SC"/>
        <family val="2"/>
      </rPr>
      <t xml:space="preserve">または活性型ビタミン</t>
    </r>
    <r>
      <rPr>
        <sz val="10"/>
        <rFont val="Arial"/>
        <family val="0"/>
        <charset val="1"/>
      </rPr>
      <t xml:space="preserve">D</t>
    </r>
    <r>
      <rPr>
        <sz val="10"/>
        <rFont val="Noto Sans CJK SC"/>
        <family val="2"/>
      </rPr>
      <t xml:space="preserve">の過剰産生を伴う悪性腫瘍に伴う高カルシウム血症のほか、サルコイドーシスや結核などの肉芽腫性疾患による活性型ビタミン</t>
    </r>
    <r>
      <rPr>
        <sz val="10"/>
        <rFont val="Arial"/>
        <family val="0"/>
        <charset val="1"/>
      </rPr>
      <t xml:space="preserve">D</t>
    </r>
    <r>
      <rPr>
        <sz val="10"/>
        <rFont val="Noto Sans CJK SC"/>
        <family val="2"/>
      </rPr>
      <t xml:space="preserve">産生がある。悪性腫瘍で </t>
    </r>
    <r>
      <rPr>
        <sz val="10"/>
        <rFont val="Arial"/>
        <family val="0"/>
        <charset val="1"/>
      </rPr>
      <t xml:space="preserve">PTH </t>
    </r>
    <r>
      <rPr>
        <sz val="10"/>
        <rFont val="Noto Sans CJK SC"/>
        <family val="2"/>
      </rPr>
      <t xml:space="preserve">自体が異所性に分泌されることは極めてまれで、多くは </t>
    </r>
    <r>
      <rPr>
        <sz val="10"/>
        <rFont val="Arial"/>
        <family val="0"/>
        <charset val="1"/>
      </rPr>
      <t xml:space="preserve">PTHrP </t>
    </r>
    <r>
      <rPr>
        <sz val="10"/>
        <rFont val="Noto Sans CJK SC"/>
        <family val="2"/>
      </rPr>
      <t xml:space="preserve">の分泌による。</t>
    </r>
  </si>
  <si>
    <r>
      <rPr>
        <sz val="10"/>
        <rFont val="Noto Sans CJK SC"/>
        <family val="2"/>
      </rPr>
      <t xml:space="preserve">医学各論 Ⅹ</t>
    </r>
    <r>
      <rPr>
        <sz val="10"/>
        <rFont val="Arial"/>
        <family val="0"/>
        <charset val="1"/>
      </rPr>
      <t xml:space="preserve">-3-B-③</t>
    </r>
    <r>
      <rPr>
        <sz val="10"/>
        <rFont val="Noto Sans CJK SC"/>
        <family val="2"/>
      </rPr>
      <t xml:space="preserve">（悪性腫瘍に伴う高カルシウム血症、</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</si>
  <si>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TBL-01-00-467 (id: JlvnmLU)</t>
    </r>
  </si>
  <si>
    <r>
      <rPr>
        <sz val="10"/>
        <rFont val="Noto Sans CJK SC"/>
        <family val="2"/>
      </rPr>
      <t xml:space="preserve">本カードはガイドライン本文の鑑別診断の記載に基づいており、悪性腫瘍に伴う高カルシウム血症の頻度や予後に関する数値は出典で確認していないため記載していない。</t>
    </r>
    <r>
      <rPr>
        <sz val="10"/>
        <rFont val="Arial"/>
        <family val="0"/>
        <charset val="1"/>
      </rPr>
      <t xml:space="preserve">PMCID </t>
    </r>
    <r>
      <rPr>
        <sz val="10"/>
        <rFont val="Noto Sans CJK SC"/>
        <family val="2"/>
      </rPr>
      <t xml:space="preserve">は </t>
    </r>
    <r>
      <rPr>
        <sz val="10"/>
        <rFont val="Arial"/>
        <family val="0"/>
        <charset val="1"/>
      </rPr>
      <t xml:space="preserve">PubMed </t>
    </r>
    <r>
      <rPr>
        <sz val="10"/>
        <rFont val="Noto Sans CJK SC"/>
        <family val="2"/>
      </rPr>
      <t xml:space="preserve">記録に表示がなく確認できなかったため </t>
    </r>
    <r>
      <rPr>
        <sz val="10"/>
        <rFont val="Arial"/>
        <family val="0"/>
        <charset val="1"/>
      </rPr>
      <t xml:space="preserve">null </t>
    </r>
    <r>
      <rPr>
        <sz val="10"/>
        <rFont val="Noto Sans CJK SC"/>
        <family val="2"/>
      </rPr>
      <t xml:space="preserve">とした。</t>
    </r>
  </si>
  <si>
    <t xml:space="preserve">TH-023</t>
  </si>
  <si>
    <t xml:space="preserve">骨粗鬆症の診断</t>
  </si>
  <si>
    <r>
      <rPr>
        <sz val="10"/>
        <rFont val="Noto Sans CJK SC"/>
        <family val="2"/>
      </rPr>
      <t xml:space="preserve">日本の原発性骨粗鬆症の診断基準（</t>
    </r>
    <r>
      <rPr>
        <sz val="10"/>
        <rFont val="Arial"/>
        <family val="0"/>
        <charset val="1"/>
      </rPr>
      <t xml:space="preserve">2012</t>
    </r>
    <r>
      <rPr>
        <sz val="10"/>
        <rFont val="Noto Sans CJK SC"/>
        <family val="2"/>
      </rPr>
      <t xml:space="preserve">年改訂版）では、低骨量を来す他の疾患や続発性骨粗鬆症がないことを前提に、脆弱性骨折があれば骨粗鬆症と診断する。 椎体骨折または大腿骨近位部骨折があれば骨密度にかかわらず診断でき、その他の脆弱性骨折がある場合は骨密度が若年成人平均（</t>
    </r>
    <r>
      <rPr>
        <sz val="10"/>
        <rFont val="Arial"/>
        <family val="0"/>
        <charset val="1"/>
      </rPr>
      <t xml:space="preserve">YAM</t>
    </r>
    <r>
      <rPr>
        <sz val="10"/>
        <rFont val="Noto Sans CJK SC"/>
        <family val="2"/>
      </rPr>
      <t xml:space="preserve">）の</t>
    </r>
    <r>
      <rPr>
        <sz val="10"/>
        <rFont val="Arial"/>
        <family val="0"/>
        <charset val="1"/>
      </rPr>
      <t xml:space="preserve">80%</t>
    </r>
    <r>
      <rPr>
        <sz val="10"/>
        <rFont val="Noto Sans CJK SC"/>
        <family val="2"/>
      </rPr>
      <t xml:space="preserve">未満で診断する。 脆弱性骨折がない場合は、骨密度が</t>
    </r>
    <r>
      <rPr>
        <sz val="10"/>
        <rFont val="Arial"/>
        <family val="0"/>
        <charset val="1"/>
      </rPr>
      <t xml:space="preserve">YAM</t>
    </r>
    <r>
      <rPr>
        <sz val="10"/>
        <rFont val="Noto Sans CJK SC"/>
        <family val="2"/>
      </rPr>
      <t xml:space="preserve">の</t>
    </r>
    <r>
      <rPr>
        <sz val="10"/>
        <rFont val="Arial"/>
        <family val="0"/>
        <charset val="1"/>
      </rPr>
      <t xml:space="preserve">70%</t>
    </r>
    <r>
      <rPr>
        <sz val="10"/>
        <rFont val="Noto Sans CJK SC"/>
        <family val="2"/>
      </rPr>
      <t xml:space="preserve">以下または</t>
    </r>
    <r>
      <rPr>
        <sz val="10"/>
        <rFont val="Arial"/>
        <family val="0"/>
        <charset val="1"/>
      </rPr>
      <t xml:space="preserve">-2.5 SD</t>
    </r>
    <r>
      <rPr>
        <sz val="10"/>
        <rFont val="Noto Sans CJK SC"/>
        <family val="2"/>
      </rPr>
      <t xml:space="preserve">以下で診断する。 骨密度は原則として腰椎または大腿骨近位部で測り、複数部位で測った場合は低い方の値を採用する。 なお骨密度が</t>
    </r>
    <r>
      <rPr>
        <sz val="10"/>
        <rFont val="Arial"/>
        <family val="0"/>
        <charset val="1"/>
      </rPr>
      <t xml:space="preserve">-1.0 SD</t>
    </r>
    <r>
      <rPr>
        <sz val="10"/>
        <rFont val="Noto Sans CJK SC"/>
        <family val="2"/>
      </rPr>
      <t xml:space="preserve">以下で</t>
    </r>
    <r>
      <rPr>
        <sz val="10"/>
        <rFont val="Arial"/>
        <family val="0"/>
        <charset val="1"/>
      </rPr>
      <t xml:space="preserve">-2.5 SD</t>
    </r>
    <r>
      <rPr>
        <sz val="10"/>
        <rFont val="Noto Sans CJK SC"/>
        <family val="2"/>
      </rPr>
      <t xml:space="preserve">を超える範囲は低骨量と分類される。</t>
    </r>
  </si>
  <si>
    <r>
      <rPr>
        <sz val="10"/>
        <rFont val="Noto Sans CJK SC"/>
        <family val="2"/>
      </rPr>
      <t xml:space="preserve">医学各論 Ⅹ</t>
    </r>
    <r>
      <rPr>
        <sz val="10"/>
        <rFont val="Arial"/>
        <family val="0"/>
        <charset val="1"/>
      </rPr>
      <t xml:space="preserve">-3-B-①</t>
    </r>
    <r>
      <rPr>
        <sz val="10"/>
        <rFont val="Noto Sans CJK SC"/>
        <family val="2"/>
      </rPr>
      <t xml:space="preserve">（骨粗鬆症、</t>
    </r>
    <r>
      <rPr>
        <sz val="10"/>
        <rFont val="Arial"/>
        <family val="0"/>
        <charset val="1"/>
      </rPr>
      <t xml:space="preserve">a</t>
    </r>
    <r>
      <rPr>
        <sz val="10"/>
        <rFont val="Noto Sans CJK SC"/>
        <family val="2"/>
      </rPr>
      <t xml:space="preserve">）；医学各論 Ⅸ</t>
    </r>
    <r>
      <rPr>
        <sz val="10"/>
        <rFont val="Arial"/>
        <family val="0"/>
        <charset val="1"/>
      </rPr>
      <t xml:space="preserve">-7-C-①</t>
    </r>
    <r>
      <rPr>
        <sz val="10"/>
        <rFont val="Noto Sans CJK SC"/>
        <family val="2"/>
      </rPr>
      <t xml:space="preserve">（骨粗鬆症、</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</si>
  <si>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PS-02-05-05 (id: JkxnuQc)</t>
    </r>
    <r>
      <rPr>
        <sz val="10"/>
        <rFont val="Noto Sans CJK SC"/>
        <family val="2"/>
      </rPr>
      <t xml:space="preserve">；</t>
    </r>
    <r>
      <rPr>
        <sz val="10"/>
        <rFont val="Arial"/>
        <family val="0"/>
        <charset val="1"/>
      </rPr>
      <t xml:space="preserve">TBL-01-00-132 (id: Jlvnlnw)</t>
    </r>
  </si>
  <si>
    <t xml:space="preserve">SRC-927</t>
  </si>
  <si>
    <t xml:space="preserve">Soen S, Fukunaga M, Sugimoto T, Sone T, Fujiwara S, Endo N, Gorai I, Shiraki M, Hagino H, Hosoi T, Ohta H, Yoneda T, Tomomitsu T; Japanese Society for Bone and Mineral Research and Japan Osteoporosis Society Joint Review Committee for the Revision of the Diagnostic Criteria for Primary Osteoporosis. Diagnostic criteria for primary osteoporosis: year 2012 revision. J Bone Miner Metab. 2013;31(3):247-257.</t>
  </si>
  <si>
    <t xml:space="preserve">10.1007/s00774-013-0447-8</t>
  </si>
  <si>
    <t xml:space="preserve">23553500</t>
  </si>
  <si>
    <r>
      <rPr>
        <sz val="10"/>
        <rFont val="Noto Sans CJK SC"/>
        <family val="2"/>
      </rPr>
      <t xml:space="preserve">骨密度のカットオフ値（</t>
    </r>
    <r>
      <rPr>
        <sz val="10"/>
        <rFont val="Arial"/>
        <family val="0"/>
        <charset val="1"/>
      </rPr>
      <t xml:space="preserve">80%</t>
    </r>
    <r>
      <rPr>
        <sz val="10"/>
        <rFont val="Noto Sans CJK SC"/>
        <family val="2"/>
      </rPr>
      <t xml:space="preserve">未満、</t>
    </r>
    <r>
      <rPr>
        <sz val="10"/>
        <rFont val="Arial"/>
        <family val="0"/>
        <charset val="1"/>
      </rPr>
      <t xml:space="preserve">70%</t>
    </r>
    <r>
      <rPr>
        <sz val="10"/>
        <rFont val="Noto Sans CJK SC"/>
        <family val="2"/>
      </rPr>
      <t xml:space="preserve">以下、</t>
    </r>
    <r>
      <rPr>
        <sz val="10"/>
        <rFont val="Arial"/>
        <family val="0"/>
        <charset val="1"/>
      </rPr>
      <t xml:space="preserve">-2.5 SD</t>
    </r>
    <r>
      <rPr>
        <sz val="10"/>
        <rFont val="Noto Sans CJK SC"/>
        <family val="2"/>
      </rPr>
      <t xml:space="preserve">以下、</t>
    </r>
    <r>
      <rPr>
        <sz val="10"/>
        <rFont val="Arial"/>
        <family val="0"/>
        <charset val="1"/>
      </rPr>
      <t xml:space="preserve">-1.0 SD</t>
    </r>
    <r>
      <rPr>
        <sz val="10"/>
        <rFont val="Noto Sans CJK SC"/>
        <family val="2"/>
      </rPr>
      <t xml:space="preserve">）は診断基準の表から読み取った値である。 </t>
    </r>
    <r>
      <rPr>
        <sz val="10"/>
        <rFont val="Arial"/>
        <family val="0"/>
        <charset val="1"/>
      </rPr>
      <t xml:space="preserve">YAM</t>
    </r>
    <r>
      <rPr>
        <sz val="10"/>
        <rFont val="Noto Sans CJK SC"/>
        <family val="2"/>
      </rPr>
      <t xml:space="preserve">の年齢範囲は腰椎が</t>
    </r>
    <r>
      <rPr>
        <sz val="10"/>
        <rFont val="Arial"/>
        <family val="0"/>
        <charset val="1"/>
      </rPr>
      <t xml:space="preserve">20</t>
    </r>
    <r>
      <rPr>
        <sz val="10"/>
        <rFont val="Noto Sans CJK SC"/>
        <family val="2"/>
      </rPr>
      <t xml:space="preserve">〜</t>
    </r>
    <r>
      <rPr>
        <sz val="10"/>
        <rFont val="Arial"/>
        <family val="0"/>
        <charset val="1"/>
      </rPr>
      <t xml:space="preserve">44</t>
    </r>
    <r>
      <rPr>
        <sz val="10"/>
        <rFont val="Noto Sans CJK SC"/>
        <family val="2"/>
      </rPr>
      <t xml:space="preserve">歳、大腿骨近位部が</t>
    </r>
    <r>
      <rPr>
        <sz val="10"/>
        <rFont val="Arial"/>
        <family val="0"/>
        <charset val="1"/>
      </rPr>
      <t xml:space="preserve">20</t>
    </r>
    <r>
      <rPr>
        <sz val="10"/>
        <rFont val="Noto Sans CJK SC"/>
        <family val="2"/>
      </rPr>
      <t xml:space="preserve">〜</t>
    </r>
    <r>
      <rPr>
        <sz val="10"/>
        <rFont val="Arial"/>
        <family val="0"/>
        <charset val="1"/>
      </rPr>
      <t xml:space="preserve">29</t>
    </r>
    <r>
      <rPr>
        <sz val="10"/>
        <rFont val="Noto Sans CJK SC"/>
        <family val="2"/>
      </rPr>
      <t xml:space="preserve">歳と表の脚注に示されている。 この基準は日本の基準であり、海外の診断基準とは骨密度の表し方（</t>
    </r>
    <r>
      <rPr>
        <sz val="10"/>
        <rFont val="Arial"/>
        <family val="0"/>
        <charset val="1"/>
      </rPr>
      <t xml:space="preserve">YAM</t>
    </r>
    <r>
      <rPr>
        <sz val="10"/>
        <rFont val="Noto Sans CJK SC"/>
        <family val="2"/>
      </rPr>
      <t xml:space="preserve">に対する割合の併記など）が異なる。 本文が</t>
    </r>
    <r>
      <rPr>
        <sz val="10"/>
        <rFont val="Arial"/>
        <family val="0"/>
        <charset val="1"/>
      </rPr>
      <t xml:space="preserve">PMC</t>
    </r>
    <r>
      <rPr>
        <sz val="10"/>
        <rFont val="Noto Sans CJK SC"/>
        <family val="2"/>
      </rPr>
      <t xml:space="preserve">に収載されていないため</t>
    </r>
    <r>
      <rPr>
        <sz val="10"/>
        <rFont val="Arial"/>
        <family val="0"/>
        <charset val="1"/>
      </rPr>
      <t xml:space="preserve">PMCID</t>
    </r>
    <r>
      <rPr>
        <sz val="10"/>
        <rFont val="Noto Sans CJK SC"/>
        <family val="2"/>
      </rPr>
      <t xml:space="preserve">は</t>
    </r>
    <r>
      <rPr>
        <sz val="10"/>
        <rFont val="Arial"/>
        <family val="0"/>
        <charset val="1"/>
      </rPr>
      <t xml:space="preserve">null</t>
    </r>
    <r>
      <rPr>
        <sz val="10"/>
        <rFont val="Noto Sans CJK SC"/>
        <family val="2"/>
      </rPr>
      <t xml:space="preserve">である。</t>
    </r>
  </si>
  <si>
    <t xml:space="preserve">TH-024</t>
  </si>
  <si>
    <t xml:space="preserve">骨粗鬆症の薬物療法</t>
  </si>
  <si>
    <r>
      <rPr>
        <sz val="10"/>
        <rFont val="Noto Sans CJK SC"/>
        <family val="2"/>
      </rPr>
      <t xml:space="preserve">骨粗鬆症の薬物療法の目的は脆弱性骨折の予防であり、骨吸収を抑える薬と骨形成を促す薬が柱になる。 日本のガイドラインでは、骨粗鬆症と診断された人に加えて、脆弱性骨折がなく低骨量にとどまる人でも、</t>
    </r>
    <r>
      <rPr>
        <sz val="10"/>
        <rFont val="Arial"/>
        <family val="0"/>
        <charset val="1"/>
      </rPr>
      <t xml:space="preserve">FRAX</t>
    </r>
    <r>
      <rPr>
        <sz val="10"/>
        <rFont val="Noto Sans CJK SC"/>
        <family val="2"/>
      </rPr>
      <t xml:space="preserve">による主要骨粗鬆症性骨折の</t>
    </r>
    <r>
      <rPr>
        <sz val="10"/>
        <rFont val="Arial"/>
        <family val="0"/>
        <charset val="1"/>
      </rPr>
      <t xml:space="preserve">10</t>
    </r>
    <r>
      <rPr>
        <sz val="10"/>
        <rFont val="Noto Sans CJK SC"/>
        <family val="2"/>
      </rPr>
      <t xml:space="preserve">年確率が</t>
    </r>
    <r>
      <rPr>
        <sz val="10"/>
        <rFont val="Arial"/>
        <family val="0"/>
        <charset val="1"/>
      </rPr>
      <t xml:space="preserve">15%</t>
    </r>
    <r>
      <rPr>
        <sz val="10"/>
        <rFont val="Noto Sans CJK SC"/>
        <family val="2"/>
      </rPr>
      <t xml:space="preserve">を目安に達すれば薬物療法の開始を検討する（この</t>
    </r>
    <r>
      <rPr>
        <sz val="10"/>
        <rFont val="Arial"/>
        <family val="0"/>
        <charset val="1"/>
      </rPr>
      <t xml:space="preserve">15%</t>
    </r>
    <r>
      <rPr>
        <sz val="10"/>
        <rFont val="Noto Sans CJK SC"/>
        <family val="2"/>
      </rPr>
      <t xml:space="preserve">の値は</t>
    </r>
    <r>
      <rPr>
        <sz val="10"/>
        <rFont val="Arial"/>
        <family val="0"/>
        <charset val="1"/>
      </rPr>
      <t xml:space="preserve">75</t>
    </r>
    <r>
      <rPr>
        <sz val="10"/>
        <rFont val="Noto Sans CJK SC"/>
        <family val="2"/>
      </rPr>
      <t xml:space="preserve">歳未満に適用される）。 基礎治療として、カルシウムは</t>
    </r>
    <r>
      <rPr>
        <sz val="10"/>
        <rFont val="Arial"/>
        <family val="0"/>
        <charset val="1"/>
      </rPr>
      <t xml:space="preserve">1</t>
    </r>
    <r>
      <rPr>
        <sz val="10"/>
        <rFont val="Noto Sans CJK SC"/>
        <family val="2"/>
      </rPr>
      <t xml:space="preserve">日</t>
    </r>
    <r>
      <rPr>
        <sz val="10"/>
        <rFont val="Arial"/>
        <family val="0"/>
        <charset val="1"/>
      </rPr>
      <t xml:space="preserve">700</t>
    </r>
    <r>
      <rPr>
        <sz val="10"/>
        <rFont val="Noto Sans CJK SC"/>
        <family val="2"/>
      </rPr>
      <t xml:space="preserve">〜</t>
    </r>
    <r>
      <rPr>
        <sz val="10"/>
        <rFont val="Arial"/>
        <family val="0"/>
        <charset val="1"/>
      </rPr>
      <t xml:space="preserve">800mg</t>
    </r>
    <r>
      <rPr>
        <sz val="10"/>
        <rFont val="Noto Sans CJK SC"/>
        <family val="2"/>
      </rPr>
      <t xml:space="preserve">、ビタミン</t>
    </r>
    <r>
      <rPr>
        <sz val="10"/>
        <rFont val="Arial"/>
        <family val="0"/>
        <charset val="1"/>
      </rPr>
      <t xml:space="preserve">D</t>
    </r>
    <r>
      <rPr>
        <sz val="10"/>
        <rFont val="Noto Sans CJK SC"/>
        <family val="2"/>
      </rPr>
      <t xml:space="preserve">は</t>
    </r>
    <r>
      <rPr>
        <sz val="10"/>
        <rFont val="Arial"/>
        <family val="0"/>
        <charset val="1"/>
      </rPr>
      <t xml:space="preserve">1</t>
    </r>
    <r>
      <rPr>
        <sz val="10"/>
        <rFont val="Noto Sans CJK SC"/>
        <family val="2"/>
      </rPr>
      <t xml:space="preserve">日</t>
    </r>
    <r>
      <rPr>
        <sz val="10"/>
        <rFont val="Arial"/>
        <family val="0"/>
        <charset val="1"/>
      </rPr>
      <t xml:space="preserve">10</t>
    </r>
    <r>
      <rPr>
        <sz val="10"/>
        <rFont val="Noto Sans CJK SC"/>
        <family val="2"/>
      </rPr>
      <t xml:space="preserve">〜</t>
    </r>
    <r>
      <rPr>
        <sz val="10"/>
        <rFont val="Arial"/>
        <family val="0"/>
        <charset val="1"/>
      </rPr>
      <t xml:space="preserve">20μg</t>
    </r>
    <r>
      <rPr>
        <sz val="10"/>
        <rFont val="Noto Sans CJK SC"/>
        <family val="2"/>
      </rPr>
      <t xml:space="preserve">の摂取が推奨される。 薬剤の推奨度では、ビスホスホネートのアレンドロネートとリセドロネートが、骨密度の増加と椎体骨折・非椎体骨折・大腿骨近位部骨折の抑制のいずれでも最も高い推奨度（グレード</t>
    </r>
    <r>
      <rPr>
        <sz val="10"/>
        <rFont val="Arial"/>
        <family val="0"/>
        <charset val="1"/>
      </rPr>
      <t xml:space="preserve">A</t>
    </r>
    <r>
      <rPr>
        <sz val="10"/>
        <rFont val="Noto Sans CJK SC"/>
        <family val="2"/>
      </rPr>
      <t xml:space="preserve">）とされた。</t>
    </r>
  </si>
  <si>
    <r>
      <rPr>
        <sz val="10"/>
        <rFont val="Noto Sans CJK SC"/>
        <family val="2"/>
      </rPr>
      <t xml:space="preserve">医学各論 Ⅹ</t>
    </r>
    <r>
      <rPr>
        <sz val="10"/>
        <rFont val="Arial"/>
        <family val="0"/>
        <charset val="1"/>
      </rPr>
      <t xml:space="preserve">-3-B-①</t>
    </r>
    <r>
      <rPr>
        <sz val="10"/>
        <rFont val="Noto Sans CJK SC"/>
        <family val="2"/>
      </rPr>
      <t xml:space="preserve">（骨粗鬆症、</t>
    </r>
    <r>
      <rPr>
        <sz val="10"/>
        <rFont val="Arial"/>
        <family val="0"/>
        <charset val="1"/>
      </rPr>
      <t xml:space="preserve">a</t>
    </r>
    <r>
      <rPr>
        <sz val="10"/>
        <rFont val="Noto Sans CJK SC"/>
        <family val="2"/>
      </rPr>
      <t xml:space="preserve">）</t>
    </r>
  </si>
  <si>
    <t xml:space="preserve">SRC-928</t>
  </si>
  <si>
    <t xml:space="preserve">Orimo H, Nakamura T, Hosoi T, Iki M, Uenishi K, Endo N, Ohta H, Shiraki M, Sugimoto T, Suzuki T, Soen S, Nishizawa Y, Hagino H, Fukunaga M, Fujiwara S. Japanese 2011 guidelines for prevention and treatment of osteoporosis—executive summary. Arch Osteoporos. 2012;7(1-2):3-20.</t>
  </si>
  <si>
    <t xml:space="preserve">10.1007/s11657-012-0109-9</t>
  </si>
  <si>
    <t xml:space="preserve">23203733</t>
  </si>
  <si>
    <r>
      <rPr>
        <sz val="10"/>
        <rFont val="Arial"/>
        <family val="0"/>
        <charset val="1"/>
      </rPr>
      <t xml:space="preserve">FRAX</t>
    </r>
    <r>
      <rPr>
        <sz val="10"/>
        <rFont val="Noto Sans CJK SC"/>
        <family val="2"/>
      </rPr>
      <t xml:space="preserve">の</t>
    </r>
    <r>
      <rPr>
        <sz val="10"/>
        <rFont val="Arial"/>
        <family val="0"/>
        <charset val="1"/>
      </rPr>
      <t xml:space="preserve">10</t>
    </r>
    <r>
      <rPr>
        <sz val="10"/>
        <rFont val="Noto Sans CJK SC"/>
        <family val="2"/>
      </rPr>
      <t xml:space="preserve">年確率</t>
    </r>
    <r>
      <rPr>
        <sz val="10"/>
        <rFont val="Arial"/>
        <family val="0"/>
        <charset val="1"/>
      </rPr>
      <t xml:space="preserve">15%</t>
    </r>
    <r>
      <rPr>
        <sz val="10"/>
        <rFont val="Noto Sans CJK SC"/>
        <family val="2"/>
      </rPr>
      <t xml:space="preserve">という治療開始の目安は本文の記載から読み取った値であり、図に示された開始基準の詳細（骨折部位ごとの条件など）はこのカードには含めていない。 薬剤の推奨グレードはガイドラインの表から読み取ったものである。 国内の承認・保険適用については、この出典自体が</t>
    </r>
    <r>
      <rPr>
        <sz val="10"/>
        <rFont val="Arial"/>
        <family val="0"/>
        <charset val="1"/>
      </rPr>
      <t xml:space="preserve">2011</t>
    </r>
    <r>
      <rPr>
        <sz val="10"/>
        <rFont val="Noto Sans CJK SC"/>
        <family val="2"/>
      </rPr>
      <t xml:space="preserve">年</t>
    </r>
    <r>
      <rPr>
        <sz val="10"/>
        <rFont val="Arial"/>
        <family val="0"/>
        <charset val="1"/>
      </rPr>
      <t xml:space="preserve">9</t>
    </r>
    <r>
      <rPr>
        <sz val="10"/>
        <rFont val="Noto Sans CJK SC"/>
        <family val="2"/>
      </rPr>
      <t xml:space="preserve">月時点で日本の公的医療保険の対象だった薬剤の一覧を示しているが、現在の承認・保険適用の状況を今回あらためて個別には確認していない。 デノスマブやロモソズマブなど、このガイドラインの後に登場した薬剤はこの出典には含まれない。</t>
    </r>
  </si>
  <si>
    <t xml:space="preserve">TH-025</t>
  </si>
  <si>
    <t xml:space="preserve">続発性骨粗鬆症</t>
  </si>
  <si>
    <r>
      <rPr>
        <sz val="10"/>
        <rFont val="Noto Sans CJK SC"/>
        <family val="2"/>
      </rPr>
      <t xml:space="preserve">続発性骨粗鬆症は、遺伝、生活習慣、閉経、加齢に加えて、他の疾患やその治療が原因となって骨密度が低下し骨質が悪化した状態である。 原因となる疾患には、原発性および続発性の副甲状腺機能亢進症、関節リウマチ、糖尿病や慢性腎臓病などの生活習慣病がある。 治療に伴うものでは糖質コルチコイドと、乳癌や前立腺癌に対する性ホルモン低下療法が重要であり、全身性の糖質コルチコイドをプレドニゾロン換算で</t>
    </r>
    <r>
      <rPr>
        <sz val="10"/>
        <rFont val="Arial"/>
        <family val="0"/>
        <charset val="1"/>
      </rPr>
      <t xml:space="preserve">1</t>
    </r>
    <r>
      <rPr>
        <sz val="10"/>
        <rFont val="Noto Sans CJK SC"/>
        <family val="2"/>
      </rPr>
      <t xml:space="preserve">日</t>
    </r>
    <r>
      <rPr>
        <sz val="10"/>
        <rFont val="Arial"/>
        <family val="0"/>
        <charset val="1"/>
      </rPr>
      <t xml:space="preserve">5mg</t>
    </r>
    <r>
      <rPr>
        <sz val="10"/>
        <rFont val="Noto Sans CJK SC"/>
        <family val="2"/>
      </rPr>
      <t xml:space="preserve">以上、</t>
    </r>
    <r>
      <rPr>
        <sz val="10"/>
        <rFont val="Arial"/>
        <family val="0"/>
        <charset val="1"/>
      </rPr>
      <t xml:space="preserve">3</t>
    </r>
    <r>
      <rPr>
        <sz val="10"/>
        <rFont val="Noto Sans CJK SC"/>
        <family val="2"/>
      </rPr>
      <t xml:space="preserve">か月以上使う場合は骨量の評価と治療の必要性を検討する。 長期に糖質コルチコイドを使う人の約</t>
    </r>
    <r>
      <rPr>
        <sz val="10"/>
        <rFont val="Arial"/>
        <family val="0"/>
        <charset val="1"/>
      </rPr>
      <t xml:space="preserve">50%</t>
    </r>
    <r>
      <rPr>
        <sz val="10"/>
        <rFont val="Noto Sans CJK SC"/>
        <family val="2"/>
      </rPr>
      <t xml:space="preserve">が骨粗鬆症になるとされる。 続発性骨粗鬆症は閉経前の女性や男性で比較的多く、原因疾患を治療することで改善しうるため、原発性骨粗鬆症との鑑別が重要である。</t>
    </r>
  </si>
  <si>
    <r>
      <rPr>
        <sz val="10"/>
        <rFont val="Noto Sans CJK SC"/>
        <family val="2"/>
      </rPr>
      <t xml:space="preserve">糖質コルチコイドの用量（プレドニゾロン換算</t>
    </r>
    <r>
      <rPr>
        <sz val="10"/>
        <rFont val="Arial"/>
        <family val="0"/>
        <charset val="1"/>
      </rPr>
      <t xml:space="preserve">1</t>
    </r>
    <r>
      <rPr>
        <sz val="10"/>
        <rFont val="Noto Sans CJK SC"/>
        <family val="2"/>
      </rPr>
      <t xml:space="preserve">日</t>
    </r>
    <r>
      <rPr>
        <sz val="10"/>
        <rFont val="Arial"/>
        <family val="0"/>
        <charset val="1"/>
      </rPr>
      <t xml:space="preserve">5mg</t>
    </r>
    <r>
      <rPr>
        <sz val="10"/>
        <rFont val="Noto Sans CJK SC"/>
        <family val="2"/>
      </rPr>
      <t xml:space="preserve">以上）と期間（</t>
    </r>
    <r>
      <rPr>
        <sz val="10"/>
        <rFont val="Arial"/>
        <family val="0"/>
        <charset val="1"/>
      </rPr>
      <t xml:space="preserve">3</t>
    </r>
    <r>
      <rPr>
        <sz val="10"/>
        <rFont val="Noto Sans CJK SC"/>
        <family val="2"/>
      </rPr>
      <t xml:space="preserve">か月以上）、および長期使用者の約</t>
    </r>
    <r>
      <rPr>
        <sz val="10"/>
        <rFont val="Arial"/>
        <family val="0"/>
        <charset val="1"/>
      </rPr>
      <t xml:space="preserve">50%</t>
    </r>
    <r>
      <rPr>
        <sz val="10"/>
        <rFont val="Noto Sans CJK SC"/>
        <family val="2"/>
      </rPr>
      <t xml:space="preserve">という割合は本文の記載から読み取った値である。 この出典は</t>
    </r>
    <r>
      <rPr>
        <sz val="10"/>
        <rFont val="Arial"/>
        <family val="0"/>
        <charset val="1"/>
      </rPr>
      <t xml:space="preserve">2011</t>
    </r>
    <r>
      <rPr>
        <sz val="10"/>
        <rFont val="Noto Sans CJK SC"/>
        <family val="2"/>
      </rPr>
      <t xml:space="preserve">年版ガイドラインの要約であり、糖質コルチコイド誘発性骨粗鬆症に特化した最新のリスクスコアによる治療開始基準はこのカードには含めていない。 甲状腺機能亢進症や性腺機能低下症、消化管の吸収不良など、この出典の続発性の章で詳しく扱われていない原因については、このカードでは列挙していない。</t>
    </r>
  </si>
  <si>
    <t xml:space="preserve">TH-026</t>
  </si>
  <si>
    <t xml:space="preserve">くる病（小児）</t>
  </si>
  <si>
    <r>
      <rPr>
        <sz val="10"/>
        <rFont val="Noto Sans CJK SC"/>
        <family val="2"/>
      </rPr>
      <t xml:space="preserve">栄養性くる病は、ビタミン</t>
    </r>
    <r>
      <rPr>
        <sz val="10"/>
        <rFont val="Arial"/>
        <family val="0"/>
        <charset val="1"/>
      </rPr>
      <t xml:space="preserve">D</t>
    </r>
    <r>
      <rPr>
        <sz val="10"/>
        <rFont val="Noto Sans CJK SC"/>
        <family val="2"/>
      </rPr>
      <t xml:space="preserve">欠乏やカルシウム摂取不足によって成長板の軟骨細胞の分化と石灰化、および類骨の石灰化が障害される小児の疾患である。診断は病歴、身体所見、生化学検査に基づいて行い、</t>
    </r>
    <r>
      <rPr>
        <sz val="10"/>
        <rFont val="Arial"/>
        <family val="0"/>
        <charset val="1"/>
      </rPr>
      <t xml:space="preserve">X</t>
    </r>
    <r>
      <rPr>
        <sz val="10"/>
        <rFont val="Noto Sans CJK SC"/>
        <family val="2"/>
      </rPr>
      <t xml:space="preserve">線所見で確定する。予防には生後から</t>
    </r>
    <r>
      <rPr>
        <sz val="10"/>
        <rFont val="Arial"/>
        <family val="0"/>
        <charset val="1"/>
      </rPr>
      <t xml:space="preserve">12</t>
    </r>
    <r>
      <rPr>
        <sz val="10"/>
        <rFont val="Noto Sans CJK SC"/>
        <family val="2"/>
      </rPr>
      <t xml:space="preserve">か月までビタミン</t>
    </r>
    <r>
      <rPr>
        <sz val="10"/>
        <rFont val="Arial"/>
        <family val="0"/>
        <charset val="1"/>
      </rPr>
      <t xml:space="preserve">D 400 IU/</t>
    </r>
    <r>
      <rPr>
        <sz val="10"/>
        <rFont val="Noto Sans CJK SC"/>
        <family val="2"/>
      </rPr>
      <t xml:space="preserve">日（</t>
    </r>
    <r>
      <rPr>
        <sz val="10"/>
        <rFont val="Arial"/>
        <family val="0"/>
        <charset val="1"/>
      </rPr>
      <t xml:space="preserve">10 μg/</t>
    </r>
    <r>
      <rPr>
        <sz val="10"/>
        <rFont val="Noto Sans CJK SC"/>
        <family val="2"/>
      </rPr>
      <t xml:space="preserve">日）が推奨され、治療ではビタミン</t>
    </r>
    <r>
      <rPr>
        <sz val="10"/>
        <rFont val="Arial"/>
        <family val="0"/>
        <charset val="1"/>
      </rPr>
      <t xml:space="preserve">D</t>
    </r>
    <r>
      <rPr>
        <sz val="10"/>
        <rFont val="Noto Sans CJK SC"/>
        <family val="2"/>
      </rPr>
      <t xml:space="preserve">の最小用量として</t>
    </r>
    <r>
      <rPr>
        <sz val="10"/>
        <rFont val="Arial"/>
        <family val="0"/>
        <charset val="1"/>
      </rPr>
      <t xml:space="preserve">2000 IU/</t>
    </r>
    <r>
      <rPr>
        <sz val="10"/>
        <rFont val="Noto Sans CJK SC"/>
        <family val="2"/>
      </rPr>
      <t xml:space="preserve">日（</t>
    </r>
    <r>
      <rPr>
        <sz val="10"/>
        <rFont val="Arial"/>
        <family val="0"/>
        <charset val="1"/>
      </rPr>
      <t xml:space="preserve">50 μg/</t>
    </r>
    <r>
      <rPr>
        <sz val="10"/>
        <rFont val="Noto Sans CJK SC"/>
        <family val="2"/>
      </rPr>
      <t xml:space="preserve">日）を最低</t>
    </r>
    <r>
      <rPr>
        <sz val="10"/>
        <rFont val="Arial"/>
        <family val="0"/>
        <charset val="1"/>
      </rPr>
      <t xml:space="preserve">3</t>
    </r>
    <r>
      <rPr>
        <sz val="10"/>
        <rFont val="Noto Sans CJK SC"/>
        <family val="2"/>
      </rPr>
      <t xml:space="preserve">か月間投与し、年齢や体重にかかわらずカルシウム</t>
    </r>
    <r>
      <rPr>
        <sz val="10"/>
        <rFont val="Arial"/>
        <family val="0"/>
        <charset val="1"/>
      </rPr>
      <t xml:space="preserve">500 mg/</t>
    </r>
    <r>
      <rPr>
        <sz val="10"/>
        <rFont val="Noto Sans CJK SC"/>
        <family val="2"/>
      </rPr>
      <t xml:space="preserve">日を食事またはサプリメントで併用する。</t>
    </r>
  </si>
  <si>
    <r>
      <rPr>
        <sz val="10"/>
        <rFont val="Noto Sans CJK SC"/>
        <family val="2"/>
      </rPr>
      <t xml:space="preserve">医学各論 Ⅹ</t>
    </r>
    <r>
      <rPr>
        <sz val="10"/>
        <rFont val="Arial"/>
        <family val="0"/>
        <charset val="1"/>
      </rPr>
      <t xml:space="preserve">-3-B-②</t>
    </r>
    <r>
      <rPr>
        <sz val="10"/>
        <rFont val="Noto Sans CJK SC"/>
        <family val="2"/>
      </rPr>
      <t xml:space="preserve">（くる病、骨軟化症、</t>
    </r>
    <r>
      <rPr>
        <sz val="10"/>
        <rFont val="Arial"/>
        <family val="0"/>
        <charset val="1"/>
      </rPr>
      <t xml:space="preserve">b</t>
    </r>
    <r>
      <rPr>
        <sz val="10"/>
        <rFont val="Noto Sans CJK SC"/>
        <family val="2"/>
      </rPr>
      <t xml:space="preserve">）</t>
    </r>
  </si>
  <si>
    <t xml:space="preserve">SRC-932</t>
  </si>
  <si>
    <t xml:space="preserve">Munns CF, Shaw N, Kiely M, Specker BL, Thacher TD, Ozono K, Michigami T, Tiosano D, Mughal MZ, Mäkitie O, et al. Global Consensus Recommendations on Prevention and Management of Nutritional Rickets. J Clin Endocrinol Metab. 2016;101(2):394-415.</t>
  </si>
  <si>
    <t xml:space="preserve">10.1210/jc.2015-2175</t>
  </si>
  <si>
    <t xml:space="preserve">26745253</t>
  </si>
  <si>
    <r>
      <rPr>
        <sz val="10"/>
        <rFont val="Noto Sans CJK SC"/>
        <family val="2"/>
      </rPr>
      <t xml:space="preserve">数値と推奨は国際コンセンサスのものであり、日本国内の診療実態や推奨量とは別途照合が必要である。ビタミン</t>
    </r>
    <r>
      <rPr>
        <sz val="10"/>
        <rFont val="Arial"/>
        <family val="0"/>
        <charset val="1"/>
      </rPr>
      <t xml:space="preserve">D</t>
    </r>
    <r>
      <rPr>
        <sz val="10"/>
        <rFont val="Noto Sans CJK SC"/>
        <family val="2"/>
      </rPr>
      <t xml:space="preserve">製剤およびカルシウム製剤の国内の承認・保険適用の状況は本調査では確認できていない。</t>
    </r>
  </si>
  <si>
    <t xml:space="preserve">TH-027</t>
  </si>
  <si>
    <t xml:space="preserve">骨軟化症（成人）</t>
  </si>
  <si>
    <r>
      <rPr>
        <sz val="10"/>
        <rFont val="Noto Sans CJK SC"/>
        <family val="2"/>
      </rPr>
      <t xml:space="preserve">ビタミン</t>
    </r>
    <r>
      <rPr>
        <sz val="10"/>
        <rFont val="Arial"/>
        <family val="0"/>
        <charset val="1"/>
      </rPr>
      <t xml:space="preserve">D</t>
    </r>
    <r>
      <rPr>
        <sz val="10"/>
        <rFont val="Noto Sans CJK SC"/>
        <family val="2"/>
      </rPr>
      <t xml:space="preserve">の作用不足は、骨折や二次性副甲状腺機能亢進症と並んで、くる病・骨軟化症や低カルシウム血症といった骨・ミネラル異常のリスクを高める。日本におけるビタミン</t>
    </r>
    <r>
      <rPr>
        <sz val="10"/>
        <rFont val="Arial"/>
        <family val="0"/>
        <charset val="1"/>
      </rPr>
      <t xml:space="preserve">D</t>
    </r>
    <r>
      <rPr>
        <sz val="10"/>
        <rFont val="Noto Sans CJK SC"/>
        <family val="2"/>
      </rPr>
      <t xml:space="preserve">状態の判定では、血清</t>
    </r>
    <r>
      <rPr>
        <sz val="10"/>
        <rFont val="Arial"/>
        <family val="0"/>
        <charset val="1"/>
      </rPr>
      <t xml:space="preserve">25-</t>
    </r>
    <r>
      <rPr>
        <sz val="10"/>
        <rFont val="Noto Sans CJK SC"/>
        <family val="2"/>
      </rPr>
      <t xml:space="preserve">ヒドロキシビタミン</t>
    </r>
    <r>
      <rPr>
        <sz val="10"/>
        <rFont val="Arial"/>
        <family val="0"/>
        <charset val="1"/>
      </rPr>
      <t xml:space="preserve">D</t>
    </r>
    <r>
      <rPr>
        <sz val="10"/>
        <rFont val="Noto Sans CJK SC"/>
        <family val="2"/>
      </rPr>
      <t xml:space="preserve">が</t>
    </r>
    <r>
      <rPr>
        <sz val="10"/>
        <rFont val="Arial"/>
        <family val="0"/>
        <charset val="1"/>
      </rPr>
      <t xml:space="preserve">30 ng/mL</t>
    </r>
    <r>
      <rPr>
        <sz val="10"/>
        <rFont val="Noto Sans CJK SC"/>
        <family val="2"/>
      </rPr>
      <t xml:space="preserve">以上を充足、</t>
    </r>
    <r>
      <rPr>
        <sz val="10"/>
        <rFont val="Arial"/>
        <family val="0"/>
        <charset val="1"/>
      </rPr>
      <t xml:space="preserve">20 ng/mL</t>
    </r>
    <r>
      <rPr>
        <sz val="10"/>
        <rFont val="Noto Sans CJK SC"/>
        <family val="2"/>
      </rPr>
      <t xml:space="preserve">以上</t>
    </r>
    <r>
      <rPr>
        <sz val="10"/>
        <rFont val="Arial"/>
        <family val="0"/>
        <charset val="1"/>
      </rPr>
      <t xml:space="preserve">30 ng/mL</t>
    </r>
    <r>
      <rPr>
        <sz val="10"/>
        <rFont val="Noto Sans CJK SC"/>
        <family val="2"/>
      </rPr>
      <t xml:space="preserve">未満を不足、</t>
    </r>
    <r>
      <rPr>
        <sz val="10"/>
        <rFont val="Arial"/>
        <family val="0"/>
        <charset val="1"/>
      </rPr>
      <t xml:space="preserve">20 ng/mL</t>
    </r>
    <r>
      <rPr>
        <sz val="10"/>
        <rFont val="Noto Sans CJK SC"/>
        <family val="2"/>
      </rPr>
      <t xml:space="preserve">未満を欠乏とする。成人の骨軟化症の評価では、この判定基準に照らしたビタミン</t>
    </r>
    <r>
      <rPr>
        <sz val="10"/>
        <rFont val="Arial"/>
        <family val="0"/>
        <charset val="1"/>
      </rPr>
      <t xml:space="preserve">D</t>
    </r>
    <r>
      <rPr>
        <sz val="10"/>
        <rFont val="Noto Sans CJK SC"/>
        <family val="2"/>
      </rPr>
      <t xml:space="preserve">欠乏の有無が手がかりの一つになる。</t>
    </r>
  </si>
  <si>
    <t xml:space="preserve">SRC-933</t>
  </si>
  <si>
    <t xml:space="preserve">Okazaki R, Ozono K, Fukumoto S, Inoue D, Yamauchi M, Minagawa M, Michigami T, Takeuchi Y, Matsumoto T, Sugimoto T. Assessment criteria for vitamin D deficiency/insufficiency in Japan: proposal by an expert panel supported by the Research Program of Intractable Diseases, Ministry of Health, Labour and Welfare, Japan, the Japanese Society for Bone and Mineral Research and the Japan Endocrine Society [Opinion]. J Bone Miner Metab. 2017;35(1):1-5.</t>
  </si>
  <si>
    <t xml:space="preserve">10.1007/s00774-016-0805-4</t>
  </si>
  <si>
    <t xml:space="preserve">27882481</t>
  </si>
  <si>
    <r>
      <rPr>
        <sz val="10"/>
        <rFont val="Noto Sans CJK SC"/>
        <family val="2"/>
      </rPr>
      <t xml:space="preserve">この出典はビタミン</t>
    </r>
    <r>
      <rPr>
        <sz val="10"/>
        <rFont val="Arial"/>
        <family val="0"/>
        <charset val="1"/>
      </rPr>
      <t xml:space="preserve">D</t>
    </r>
    <r>
      <rPr>
        <sz val="10"/>
        <rFont val="Noto Sans CJK SC"/>
        <family val="2"/>
      </rPr>
      <t xml:space="preserve">状態の判定基準を提示するもので、骨軟化症そのものの診断手順（症状、画像所見、骨生検など）や原因別の鑑別は扱っていないため、本カードではそれらに触れていない。</t>
    </r>
    <r>
      <rPr>
        <sz val="10"/>
        <rFont val="Arial"/>
        <family val="0"/>
        <charset val="1"/>
      </rPr>
      <t xml:space="preserve">PMCID</t>
    </r>
    <r>
      <rPr>
        <sz val="10"/>
        <rFont val="Noto Sans CJK SC"/>
        <family val="2"/>
      </rPr>
      <t xml:space="preserve">は</t>
    </r>
    <r>
      <rPr>
        <sz val="10"/>
        <rFont val="Arial"/>
        <family val="0"/>
        <charset val="1"/>
      </rPr>
      <t xml:space="preserve">PMC</t>
    </r>
    <r>
      <rPr>
        <sz val="10"/>
        <rFont val="Noto Sans CJK SC"/>
        <family val="2"/>
      </rPr>
      <t xml:space="preserve">未収載のため </t>
    </r>
    <r>
      <rPr>
        <sz val="10"/>
        <rFont val="Arial"/>
        <family val="0"/>
        <charset val="1"/>
      </rPr>
      <t xml:space="preserve">null </t>
    </r>
    <r>
      <rPr>
        <sz val="10"/>
        <rFont val="Noto Sans CJK SC"/>
        <family val="2"/>
      </rPr>
      <t xml:space="preserve">とした。ビタミン</t>
    </r>
    <r>
      <rPr>
        <sz val="10"/>
        <rFont val="Arial"/>
        <family val="0"/>
        <charset val="1"/>
      </rPr>
      <t xml:space="preserve">D</t>
    </r>
    <r>
      <rPr>
        <sz val="10"/>
        <rFont val="Noto Sans CJK SC"/>
        <family val="2"/>
      </rPr>
      <t xml:space="preserve">製剤の国内の承認・保険適用の状況は本調査では確認できていない。</t>
    </r>
  </si>
  <si>
    <t xml:space="preserve">TH-028</t>
  </si>
  <si>
    <t xml:space="preserve">悪性腫瘍に伴う高カルシウム血症</t>
  </si>
  <si>
    <t xml:space="preserve">悪性腫瘍に伴う高カルシウム血症は、悪性腫瘍の代謝性合併症の中で最も多いものである。成人の治療では、デノスマブまたは静注ビスホスホネートによる治療が強く推奨される。重症例では、カルシトニンと静注ビスホスホネートまたはデノスマブの併用を初期治療とすることが提案され、ビスホスホネートによる治療にもかかわらず抵抗性または再発を示す場合にはデノスマブの使用が提案される。高カルシウム血症の制御と再発予防には、原疾患である悪性腫瘍自体の治療が重要である。</t>
  </si>
  <si>
    <t xml:space="preserve">SRC-934</t>
  </si>
  <si>
    <t xml:space="preserve">El-Hajj Fuleihan G, Clines GA, Hu MI, Marcocci C, Murad MH, Piggott T, Van Poznak C, Wu JY, Drake MT. Treatment of Hypercalcemia of Malignancy in Adults: An Endocrine Society Clinical Practice Guideline. J Clin Endocrinol Metab. 2023;108(3):507-528.</t>
  </si>
  <si>
    <t xml:space="preserve">10.1210/clinem/dgac621</t>
  </si>
  <si>
    <t xml:space="preserve">36545746</t>
  </si>
  <si>
    <r>
      <rPr>
        <sz val="10"/>
        <rFont val="Noto Sans CJK SC"/>
        <family val="2"/>
      </rPr>
      <t xml:space="preserve">ガイドライン本文で重症の目安とされる血清カルシウム値の具体的な数値は、抄録では確認できなかったため本カードには書いていない。デノスマブ、静注ビスホスホネート製剤、カルシトニン製剤について、悪性腫瘍に伴う高カルシウム血症に対する国内の承認・保険適用の状況は本調査では確認できていない。</t>
    </r>
    <r>
      <rPr>
        <sz val="10"/>
        <rFont val="Arial"/>
        <family val="0"/>
        <charset val="1"/>
      </rPr>
      <t xml:space="preserve">PMCID</t>
    </r>
    <r>
      <rPr>
        <sz val="10"/>
        <rFont val="Noto Sans CJK SC"/>
        <family val="2"/>
      </rPr>
      <t xml:space="preserve">は</t>
    </r>
    <r>
      <rPr>
        <sz val="10"/>
        <rFont val="Arial"/>
        <family val="0"/>
        <charset val="1"/>
      </rPr>
      <t xml:space="preserve">PMC</t>
    </r>
    <r>
      <rPr>
        <sz val="10"/>
        <rFont val="Noto Sans CJK SC"/>
        <family val="2"/>
      </rPr>
      <t xml:space="preserve">未収載のため </t>
    </r>
    <r>
      <rPr>
        <sz val="10"/>
        <rFont val="Arial"/>
        <family val="0"/>
        <charset val="1"/>
      </rPr>
      <t xml:space="preserve">null </t>
    </r>
    <r>
      <rPr>
        <sz val="10"/>
        <rFont val="Noto Sans CJK SC"/>
        <family val="2"/>
      </rPr>
      <t xml:space="preserve">とした。</t>
    </r>
  </si>
  <si>
    <t xml:space="preserve">TH-029</t>
  </si>
  <si>
    <t xml:space="preserve">腫瘍性低リン血症性骨軟化症</t>
  </si>
  <si>
    <r>
      <rPr>
        <sz val="10"/>
        <rFont val="Noto Sans CJK SC"/>
        <family val="2"/>
      </rPr>
      <t xml:space="preserve">腫瘍性骨軟化症は、腫瘍が線維芽細胞増殖因子</t>
    </r>
    <r>
      <rPr>
        <sz val="10"/>
        <rFont val="Arial"/>
        <family val="0"/>
        <charset val="1"/>
      </rPr>
      <t xml:space="preserve">23</t>
    </r>
    <r>
      <rPr>
        <sz val="10"/>
        <rFont val="Noto Sans CJK SC"/>
        <family val="2"/>
      </rPr>
      <t xml:space="preserve">（</t>
    </r>
    <r>
      <rPr>
        <sz val="10"/>
        <rFont val="Arial"/>
        <family val="0"/>
        <charset val="1"/>
      </rPr>
      <t xml:space="preserve">FGF23</t>
    </r>
    <r>
      <rPr>
        <sz val="10"/>
        <rFont val="Noto Sans CJK SC"/>
        <family val="2"/>
      </rPr>
      <t xml:space="preserve">）を過剰に産生することで起こる腫瘍随伴症候群で、腎臓からのリン排泄が進み、低リン血症と骨軟化症をきたす。血液検査では低リン血症に加えて</t>
    </r>
    <r>
      <rPr>
        <sz val="10"/>
        <rFont val="Arial"/>
        <family val="0"/>
        <charset val="1"/>
      </rPr>
      <t xml:space="preserve">FGF23</t>
    </r>
    <r>
      <rPr>
        <sz val="10"/>
        <rFont val="Noto Sans CJK SC"/>
        <family val="2"/>
      </rPr>
      <t xml:space="preserve">の高値（または病態にそぐわない正常値）がみられ、</t>
    </r>
    <r>
      <rPr>
        <sz val="10"/>
        <rFont val="Arial"/>
        <family val="0"/>
        <charset val="1"/>
      </rPr>
      <t xml:space="preserve">1,25-</t>
    </r>
    <r>
      <rPr>
        <sz val="10"/>
        <rFont val="Noto Sans CJK SC"/>
        <family val="2"/>
      </rPr>
      <t xml:space="preserve">ジヒドロキシビタミン</t>
    </r>
    <r>
      <rPr>
        <sz val="10"/>
        <rFont val="Arial"/>
        <family val="0"/>
        <charset val="1"/>
      </rPr>
      <t xml:space="preserve">D</t>
    </r>
    <r>
      <rPr>
        <sz val="10"/>
        <rFont val="Noto Sans CJK SC"/>
        <family val="2"/>
      </rPr>
      <t xml:space="preserve">は低値から低めの正常値を示す。原因腫瘍の主体はリン酸塩排泄性間葉系腫瘍で、約半数の腫瘍に</t>
    </r>
    <r>
      <rPr>
        <sz val="10"/>
        <rFont val="Arial"/>
        <family val="0"/>
        <charset val="1"/>
      </rPr>
      <t xml:space="preserve">FN1-FGFR1</t>
    </r>
    <r>
      <rPr>
        <sz val="10"/>
        <rFont val="Noto Sans CJK SC"/>
        <family val="2"/>
      </rPr>
      <t xml:space="preserve">または</t>
    </r>
    <r>
      <rPr>
        <sz val="10"/>
        <rFont val="Arial"/>
        <family val="0"/>
        <charset val="1"/>
      </rPr>
      <t xml:space="preserve">FN1-FGF1</t>
    </r>
    <r>
      <rPr>
        <sz val="10"/>
        <rFont val="Noto Sans CJK SC"/>
        <family val="2"/>
      </rPr>
      <t xml:space="preserve">の融合遺伝子が認められる。腫瘍は小さく緩やかに増大し、全身のどこにでも生じうるため局在診断が難しいが、</t>
    </r>
    <r>
      <rPr>
        <sz val="10"/>
        <rFont val="Arial"/>
        <family val="0"/>
        <charset val="1"/>
      </rPr>
      <t xml:space="preserve">68Ga</t>
    </r>
    <r>
      <rPr>
        <sz val="10"/>
        <rFont val="Noto Sans CJK SC"/>
        <family val="2"/>
      </rPr>
      <t xml:space="preserve">標識の</t>
    </r>
    <r>
      <rPr>
        <sz val="10"/>
        <rFont val="Arial"/>
        <family val="0"/>
        <charset val="1"/>
      </rPr>
      <t xml:space="preserve">DOTA</t>
    </r>
    <r>
      <rPr>
        <sz val="10"/>
        <rFont val="Noto Sans CJK SC"/>
        <family val="2"/>
      </rPr>
      <t xml:space="preserve">系イメージングが比較的感度がよい。治療の第一選択は腫瘍の外科的切除で、腫瘍が同定できない場合や完全切除できない場合には、ブロスマブを含む薬物療法が選択肢になる。</t>
    </r>
  </si>
  <si>
    <r>
      <rPr>
        <sz val="10"/>
        <rFont val="Noto Sans CJK SC"/>
        <family val="2"/>
      </rPr>
      <t xml:space="preserve">医学各論 Ⅹ</t>
    </r>
    <r>
      <rPr>
        <sz val="10"/>
        <rFont val="Arial"/>
        <family val="0"/>
        <charset val="1"/>
      </rPr>
      <t xml:space="preserve">-3-B-④</t>
    </r>
    <r>
      <rPr>
        <sz val="10"/>
        <rFont val="Noto Sans CJK SC"/>
        <family val="2"/>
      </rPr>
      <t xml:space="preserve">（腫瘍性低リン血症性骨軟化症、</t>
    </r>
    <r>
      <rPr>
        <sz val="10"/>
        <rFont val="Arial"/>
        <family val="0"/>
        <charset val="1"/>
      </rPr>
      <t xml:space="preserve">c</t>
    </r>
    <r>
      <rPr>
        <sz val="10"/>
        <rFont val="Noto Sans CJK SC"/>
        <family val="2"/>
      </rPr>
      <t xml:space="preserve">）</t>
    </r>
  </si>
  <si>
    <t xml:space="preserve">SRC-935</t>
  </si>
  <si>
    <t xml:space="preserve">Minisola S, Fukumoto S, Xia W, Corsi A, Colangelo L, Scillitani A, et al. Tumor-induced Osteomalacia: A Comprehensive Review. Endocr Rev. 2023;44(2):323-353.</t>
  </si>
  <si>
    <t xml:space="preserve">10.1210/endrev/bnac026</t>
  </si>
  <si>
    <t xml:space="preserve">36327295</t>
  </si>
  <si>
    <r>
      <rPr>
        <sz val="10"/>
        <rFont val="Arial"/>
        <family val="0"/>
        <charset val="1"/>
      </rPr>
      <t xml:space="preserve">FGF23</t>
    </r>
    <r>
      <rPr>
        <sz val="10"/>
        <rFont val="Noto Sans CJK SC"/>
        <family val="2"/>
      </rPr>
      <t xml:space="preserve">の具体的な測定値やカットオフは測定法に依存し、抄録では確認できなかったため本カードには書いていない。ブロスマブおよび併用されるリン製剤・活性型ビタミン</t>
    </r>
    <r>
      <rPr>
        <sz val="10"/>
        <rFont val="Arial"/>
        <family val="0"/>
        <charset val="1"/>
      </rPr>
      <t xml:space="preserve">D</t>
    </r>
    <r>
      <rPr>
        <sz val="10"/>
        <rFont val="Noto Sans CJK SC"/>
        <family val="2"/>
      </rPr>
      <t xml:space="preserve">製剤の国内の承認・保険適用の状況は本調査では確認できていない。</t>
    </r>
    <r>
      <rPr>
        <sz val="10"/>
        <rFont val="Arial"/>
        <family val="0"/>
        <charset val="1"/>
      </rPr>
      <t xml:space="preserve">PMCID</t>
    </r>
    <r>
      <rPr>
        <sz val="10"/>
        <rFont val="Noto Sans CJK SC"/>
        <family val="2"/>
      </rPr>
      <t xml:space="preserve">は</t>
    </r>
    <r>
      <rPr>
        <sz val="10"/>
        <rFont val="Arial"/>
        <family val="0"/>
        <charset val="1"/>
      </rPr>
      <t xml:space="preserve">PMC</t>
    </r>
    <r>
      <rPr>
        <sz val="10"/>
        <rFont val="Noto Sans CJK SC"/>
        <family val="2"/>
      </rPr>
      <t xml:space="preserve">未収載のため </t>
    </r>
    <r>
      <rPr>
        <sz val="10"/>
        <rFont val="Arial"/>
        <family val="0"/>
        <charset val="1"/>
      </rPr>
      <t xml:space="preserve">null </t>
    </r>
    <r>
      <rPr>
        <sz val="10"/>
        <rFont val="Noto Sans CJK SC"/>
        <family val="2"/>
      </rPr>
      <t xml:space="preserve">とした。</t>
    </r>
  </si>
  <si>
    <t xml:space="preserve">TH-030</t>
  </si>
  <si>
    <t xml:space="preserve">低カルシウム血症</t>
  </si>
  <si>
    <r>
      <rPr>
        <sz val="10"/>
        <rFont val="Noto Sans CJK SC"/>
        <family val="2"/>
      </rPr>
      <t xml:space="preserve">低カルシウム血症では、まず血清カルシウムをアルブミンとあわせて解釈する。基準となるアルブミン</t>
    </r>
    <r>
      <rPr>
        <sz val="10"/>
        <rFont val="Arial"/>
        <family val="0"/>
        <charset val="1"/>
      </rPr>
      <t xml:space="preserve">40g/L</t>
    </r>
    <r>
      <rPr>
        <sz val="10"/>
        <rFont val="Noto Sans CJK SC"/>
        <family val="2"/>
      </rPr>
      <t xml:space="preserve">から</t>
    </r>
    <r>
      <rPr>
        <sz val="10"/>
        <rFont val="Arial"/>
        <family val="0"/>
        <charset val="1"/>
      </rPr>
      <t xml:space="preserve">1g/L</t>
    </r>
    <r>
      <rPr>
        <sz val="10"/>
        <rFont val="Noto Sans CJK SC"/>
        <family val="2"/>
      </rPr>
      <t xml:space="preserve">ずれるごとにカルシウムを</t>
    </r>
    <r>
      <rPr>
        <sz val="10"/>
        <rFont val="Arial"/>
        <family val="0"/>
        <charset val="1"/>
      </rPr>
      <t xml:space="preserve">0.02mmol/L</t>
    </r>
    <r>
      <rPr>
        <sz val="10"/>
        <rFont val="Noto Sans CJK SC"/>
        <family val="2"/>
      </rPr>
      <t xml:space="preserve">補正して評価し、判断に迷う場合はイオン化カルシウムを直接測る。 原因として最も多いのはビタミン</t>
    </r>
    <r>
      <rPr>
        <sz val="10"/>
        <rFont val="Arial"/>
        <family val="0"/>
        <charset val="1"/>
      </rPr>
      <t xml:space="preserve">D</t>
    </r>
    <r>
      <rPr>
        <sz val="10"/>
        <rFont val="Noto Sans CJK SC"/>
        <family val="2"/>
      </rPr>
      <t xml:space="preserve">欠乏であり、副甲状腺機能低下症は甲状腺や副甲状腺の手術後が最も多く、そのほか腎疾患、低マグネシウム血症、副甲状腺ホルモンへの抵抗性（偽性副甲状腺機能低下症）などがある。 原因の切り分けでは副甲状腺ホルモンが中心となり、腎機能が正常で副甲状腺ホルモンが高ければビタミン</t>
    </r>
    <r>
      <rPr>
        <sz val="10"/>
        <rFont val="Arial"/>
        <family val="0"/>
        <charset val="1"/>
      </rPr>
      <t xml:space="preserve">D</t>
    </r>
    <r>
      <rPr>
        <sz val="10"/>
        <rFont val="Noto Sans CJK SC"/>
        <family val="2"/>
      </rPr>
      <t xml:space="preserve">欠乏やカルシウム吸収不良が、低ければ副甲状腺機能低下症が示唆される。あわせてリン、マグネシウム、腎機能、</t>
    </r>
    <r>
      <rPr>
        <sz val="10"/>
        <rFont val="Arial"/>
        <family val="0"/>
        <charset val="1"/>
      </rPr>
      <t xml:space="preserve">25-</t>
    </r>
    <r>
      <rPr>
        <sz val="10"/>
        <rFont val="Noto Sans CJK SC"/>
        <family val="2"/>
      </rPr>
      <t xml:space="preserve">ヒドロキシビタミン</t>
    </r>
    <r>
      <rPr>
        <sz val="10"/>
        <rFont val="Arial"/>
        <family val="0"/>
        <charset val="1"/>
      </rPr>
      <t xml:space="preserve">D</t>
    </r>
    <r>
      <rPr>
        <sz val="10"/>
        <rFont val="Noto Sans CJK SC"/>
        <family val="2"/>
      </rPr>
      <t xml:space="preserve">を測る。 低マグネシウム血症がある場合は、先にマグネシウムを補正しないと低カルシウム血症は改善しにくい。 補正カルシウムが</t>
    </r>
    <r>
      <rPr>
        <sz val="10"/>
        <rFont val="Arial"/>
        <family val="0"/>
        <charset val="1"/>
      </rPr>
      <t xml:space="preserve">1.9mmol/L</t>
    </r>
    <r>
      <rPr>
        <sz val="10"/>
        <rFont val="Noto Sans CJK SC"/>
        <family val="2"/>
      </rPr>
      <t xml:space="preserve">未満の場合は緊急の評価と入院の検討が必要で、神経筋の興奮症状がある急性例ではグルコン酸カルシウムの静注が優先される。副甲状腺ホルモンが不足するタイプでは、通常量のビタミン</t>
    </r>
    <r>
      <rPr>
        <sz val="10"/>
        <rFont val="Arial"/>
        <family val="0"/>
        <charset val="1"/>
      </rPr>
      <t xml:space="preserve">D</t>
    </r>
    <r>
      <rPr>
        <sz val="10"/>
        <rFont val="Noto Sans CJK SC"/>
        <family val="2"/>
      </rPr>
      <t xml:space="preserve">ではなくカルシトリオールやアルファカルシドールが必要になる。</t>
    </r>
  </si>
  <si>
    <t xml:space="preserve">日本国外（英国の総説に基づく。カルシウムの単位と基準範囲は出典の表記に従う）</t>
  </si>
  <si>
    <r>
      <rPr>
        <sz val="10"/>
        <rFont val="Noto Sans CJK SC"/>
        <family val="2"/>
      </rPr>
      <t xml:space="preserve">血清カルシウムの基準範囲（</t>
    </r>
    <r>
      <rPr>
        <sz val="10"/>
        <rFont val="Arial"/>
        <family val="0"/>
        <charset val="1"/>
      </rPr>
      <t xml:space="preserve">2.10</t>
    </r>
    <r>
      <rPr>
        <sz val="10"/>
        <rFont val="Noto Sans CJK SC"/>
        <family val="2"/>
      </rPr>
      <t xml:space="preserve">〜</t>
    </r>
    <r>
      <rPr>
        <sz val="10"/>
        <rFont val="Arial"/>
        <family val="0"/>
        <charset val="1"/>
      </rPr>
      <t xml:space="preserve">2.60mmol/L</t>
    </r>
    <r>
      <rPr>
        <sz val="10"/>
        <rFont val="Noto Sans CJK SC"/>
        <family val="2"/>
      </rPr>
      <t xml:space="preserve">）、アルブミン補正の係数（</t>
    </r>
    <r>
      <rPr>
        <sz val="10"/>
        <rFont val="Arial"/>
        <family val="0"/>
        <charset val="1"/>
      </rPr>
      <t xml:space="preserve">1g/L</t>
    </r>
    <r>
      <rPr>
        <sz val="10"/>
        <rFont val="Noto Sans CJK SC"/>
        <family val="2"/>
      </rPr>
      <t xml:space="preserve">あたり</t>
    </r>
    <r>
      <rPr>
        <sz val="10"/>
        <rFont val="Arial"/>
        <family val="0"/>
        <charset val="1"/>
      </rPr>
      <t xml:space="preserve">0.02mmol/L</t>
    </r>
    <r>
      <rPr>
        <sz val="10"/>
        <rFont val="Noto Sans CJK SC"/>
        <family val="2"/>
      </rPr>
      <t xml:space="preserve">）、緊急評価の目安（補正カルシウム</t>
    </r>
    <r>
      <rPr>
        <sz val="10"/>
        <rFont val="Arial"/>
        <family val="0"/>
        <charset val="1"/>
      </rPr>
      <t xml:space="preserve">1.9mmol/L</t>
    </r>
    <r>
      <rPr>
        <sz val="10"/>
        <rFont val="Noto Sans CJK SC"/>
        <family val="2"/>
      </rPr>
      <t xml:space="preserve">未満）は本文の記載から読み取った値であり、日本の検査基準とは単位や運用が異なる場合がある。 原因ごとの副甲状腺ホルモン・リン・カルシウムの組み合わせは本文の原因表から読み取った内容を文章化したものである。 薬剤名（グルコン酸カルシウム、カルシトリオール、アルファカルシドール）については、この出典の適応に対する国内の承認・保険適用を今回確認していない。 この出典は</t>
    </r>
    <r>
      <rPr>
        <sz val="10"/>
        <rFont val="Arial"/>
        <family val="0"/>
        <charset val="1"/>
      </rPr>
      <t xml:space="preserve">2008</t>
    </r>
    <r>
      <rPr>
        <sz val="10"/>
        <rFont val="Noto Sans CJK SC"/>
        <family val="2"/>
      </rPr>
      <t xml:space="preserve">年の総説であり、その後の副甲状腺機能低下症に対するホルモン補充などの新しい治療は含まれない。</t>
    </r>
  </si>
  <si>
    <t xml:space="preserve">TH-031</t>
  </si>
  <si>
    <r>
      <rPr>
        <sz val="10"/>
        <rFont val="Noto Sans CJK SC"/>
        <family val="2"/>
      </rPr>
      <t xml:space="preserve">家族性低カルシウム尿性高カルシウム血症は、カルシウム感知受容体の不活性化変異によりカルシウムと </t>
    </r>
    <r>
      <rPr>
        <sz val="10"/>
        <rFont val="Arial"/>
        <family val="0"/>
        <charset val="1"/>
      </rPr>
      <t xml:space="preserve">PTH </t>
    </r>
    <r>
      <rPr>
        <sz val="10"/>
        <rFont val="Noto Sans CJK SC"/>
        <family val="2"/>
      </rPr>
      <t xml:space="preserve">の設定点が右方へ移る遺伝性疾患で、小児期から軽度の高カルシウム血症と腎からのカルシウム排泄の低下を示す。カルシウム・クレアチニンクリアランス比は典型的には</t>
    </r>
    <r>
      <rPr>
        <sz val="10"/>
        <rFont val="Arial"/>
        <family val="0"/>
        <charset val="1"/>
      </rPr>
      <t xml:space="preserve">0.01</t>
    </r>
    <r>
      <rPr>
        <sz val="10"/>
        <rFont val="Noto Sans CJK SC"/>
        <family val="2"/>
      </rPr>
      <t xml:space="preserve">未満で、原発性副甲状腺機能亢進症では</t>
    </r>
    <r>
      <rPr>
        <sz val="10"/>
        <rFont val="Arial"/>
        <family val="0"/>
        <charset val="1"/>
      </rPr>
      <t xml:space="preserve">0.02</t>
    </r>
    <r>
      <rPr>
        <sz val="10"/>
        <rFont val="Noto Sans CJK SC"/>
        <family val="2"/>
      </rPr>
      <t xml:space="preserve">を超えることが多いが、どちらの疾患でも</t>
    </r>
    <r>
      <rPr>
        <sz val="10"/>
        <rFont val="Arial"/>
        <family val="0"/>
        <charset val="1"/>
      </rPr>
      <t xml:space="preserve">0.01</t>
    </r>
    <r>
      <rPr>
        <sz val="10"/>
        <rFont val="Noto Sans CJK SC"/>
        <family val="2"/>
      </rPr>
      <t xml:space="preserve">から</t>
    </r>
    <r>
      <rPr>
        <sz val="10"/>
        <rFont val="Arial"/>
        <family val="0"/>
        <charset val="1"/>
      </rPr>
      <t xml:space="preserve">0.02</t>
    </r>
    <r>
      <rPr>
        <sz val="10"/>
        <rFont val="Noto Sans CJK SC"/>
        <family val="2"/>
      </rPr>
      <t xml:space="preserve">の間に入る例があるため、比だけで確定はできない。この疾患では臓器障害はみられず、副甲状腺摘出術では高カルシウム血症は治癒しないため手術は行わないことが原発性副甲状腺機能亢進症との鑑別で重要になる。</t>
    </r>
  </si>
  <si>
    <t xml:space="preserve">SRC-922</t>
  </si>
  <si>
    <t xml:space="preserve">Kochman M. Primary hyperparathyroidism: clinical manifestations, diagnosis and evaluation according to the Fifth International Workshop guidelines. Reumatologia. 2023;61(4):256-263</t>
  </si>
  <si>
    <t xml:space="preserve">10.5114/reum/170705</t>
  </si>
  <si>
    <t xml:space="preserve">37745146</t>
  </si>
  <si>
    <r>
      <rPr>
        <sz val="10"/>
        <rFont val="Noto Sans CJK SC"/>
        <family val="2"/>
      </rPr>
      <t xml:space="preserve">カルシウム・クレアチニンクリアランス比の</t>
    </r>
    <r>
      <rPr>
        <sz val="10"/>
        <rFont val="Arial"/>
        <family val="0"/>
        <charset val="1"/>
      </rPr>
      <t xml:space="preserve">0.01</t>
    </r>
    <r>
      <rPr>
        <sz val="10"/>
        <rFont val="Noto Sans CJK SC"/>
        <family val="2"/>
      </rPr>
      <t xml:space="preserve">未満・</t>
    </r>
    <r>
      <rPr>
        <sz val="10"/>
        <rFont val="Arial"/>
        <family val="0"/>
        <charset val="1"/>
      </rPr>
      <t xml:space="preserve">0.02</t>
    </r>
    <r>
      <rPr>
        <sz val="10"/>
        <rFont val="Noto Sans CJK SC"/>
        <family val="2"/>
      </rPr>
      <t xml:space="preserve">超という値は出典本文から確認したもので、両疾患で</t>
    </r>
    <r>
      <rPr>
        <sz val="10"/>
        <rFont val="Arial"/>
        <family val="0"/>
        <charset val="1"/>
      </rPr>
      <t xml:space="preserve">0.01</t>
    </r>
    <r>
      <rPr>
        <sz val="10"/>
        <rFont val="Noto Sans CJK SC"/>
        <family val="2"/>
      </rPr>
      <t xml:space="preserve">から</t>
    </r>
    <r>
      <rPr>
        <sz val="10"/>
        <rFont val="Arial"/>
        <family val="0"/>
        <charset val="1"/>
      </rPr>
      <t xml:space="preserve">0.02</t>
    </r>
    <r>
      <rPr>
        <sz val="10"/>
        <rFont val="Noto Sans CJK SC"/>
        <family val="2"/>
      </rPr>
      <t xml:space="preserve">の重なりがあることは本文にも明記されている。</t>
    </r>
    <r>
      <rPr>
        <sz val="10"/>
        <rFont val="Arial"/>
        <family val="0"/>
        <charset val="1"/>
      </rPr>
      <t xml:space="preserve">CASR </t>
    </r>
    <r>
      <rPr>
        <sz val="10"/>
        <rFont val="Noto Sans CJK SC"/>
        <family val="2"/>
      </rPr>
      <t xml:space="preserve">以外の原因遺伝子ごとの頻度は本カードの出典本文では確認していないため記載していない。</t>
    </r>
  </si>
  <si>
    <t xml:space="preserve">TH-032</t>
  </si>
  <si>
    <r>
      <rPr>
        <sz val="10"/>
        <rFont val="Noto Sans CJK SC"/>
        <family val="2"/>
      </rPr>
      <t xml:space="preserve">ビタミン</t>
    </r>
    <r>
      <rPr>
        <sz val="10"/>
        <rFont val="Arial"/>
        <family val="0"/>
        <charset val="1"/>
      </rPr>
      <t xml:space="preserve">D</t>
    </r>
    <r>
      <rPr>
        <sz val="10"/>
        <rFont val="Noto Sans CJK SC"/>
        <family val="2"/>
      </rPr>
      <t xml:space="preserve">代謝異常（欠乏と過剰）</t>
    </r>
  </si>
  <si>
    <r>
      <rPr>
        <sz val="10"/>
        <rFont val="Noto Sans CJK SC"/>
        <family val="2"/>
      </rPr>
      <t xml:space="preserve">ビタミン</t>
    </r>
    <r>
      <rPr>
        <sz val="10"/>
        <rFont val="Arial"/>
        <family val="0"/>
        <charset val="1"/>
      </rPr>
      <t xml:space="preserve">D</t>
    </r>
    <r>
      <rPr>
        <sz val="10"/>
        <rFont val="Noto Sans CJK SC"/>
        <family val="2"/>
      </rPr>
      <t xml:space="preserve">の状態は血清</t>
    </r>
    <r>
      <rPr>
        <sz val="10"/>
        <rFont val="Arial"/>
        <family val="0"/>
        <charset val="1"/>
      </rPr>
      <t xml:space="preserve">25-</t>
    </r>
    <r>
      <rPr>
        <sz val="10"/>
        <rFont val="Noto Sans CJK SC"/>
        <family val="2"/>
      </rPr>
      <t xml:space="preserve">ヒドロキシビタミン</t>
    </r>
    <r>
      <rPr>
        <sz val="10"/>
        <rFont val="Arial"/>
        <family val="0"/>
        <charset val="1"/>
      </rPr>
      <t xml:space="preserve">D</t>
    </r>
    <r>
      <rPr>
        <sz val="10"/>
        <rFont val="Noto Sans CJK SC"/>
        <family val="2"/>
      </rPr>
      <t xml:space="preserve">の値で分類され、</t>
    </r>
    <r>
      <rPr>
        <sz val="10"/>
        <rFont val="Arial"/>
        <family val="0"/>
        <charset val="1"/>
      </rPr>
      <t xml:space="preserve">50 nmol/L</t>
    </r>
    <r>
      <rPr>
        <sz val="10"/>
        <rFont val="Noto Sans CJK SC"/>
        <family val="2"/>
      </rPr>
      <t xml:space="preserve">超を充足、</t>
    </r>
    <r>
      <rPr>
        <sz val="10"/>
        <rFont val="Arial"/>
        <family val="0"/>
        <charset val="1"/>
      </rPr>
      <t xml:space="preserve">30</t>
    </r>
    <r>
      <rPr>
        <sz val="10"/>
        <rFont val="Noto Sans CJK SC"/>
        <family val="2"/>
      </rPr>
      <t xml:space="preserve">〜</t>
    </r>
    <r>
      <rPr>
        <sz val="10"/>
        <rFont val="Arial"/>
        <family val="0"/>
        <charset val="1"/>
      </rPr>
      <t xml:space="preserve">50 nmol/L</t>
    </r>
    <r>
      <rPr>
        <sz val="10"/>
        <rFont val="Noto Sans CJK SC"/>
        <family val="2"/>
      </rPr>
      <t xml:space="preserve">を不足、</t>
    </r>
    <r>
      <rPr>
        <sz val="10"/>
        <rFont val="Arial"/>
        <family val="0"/>
        <charset val="1"/>
      </rPr>
      <t xml:space="preserve">30 nmol/L</t>
    </r>
    <r>
      <rPr>
        <sz val="10"/>
        <rFont val="Noto Sans CJK SC"/>
        <family val="2"/>
      </rPr>
      <t xml:space="preserve">未満を欠乏とする。一方、ビタミン</t>
    </r>
    <r>
      <rPr>
        <sz val="10"/>
        <rFont val="Arial"/>
        <family val="0"/>
        <charset val="1"/>
      </rPr>
      <t xml:space="preserve">D</t>
    </r>
    <r>
      <rPr>
        <sz val="10"/>
        <rFont val="Noto Sans CJK SC"/>
        <family val="2"/>
      </rPr>
      <t xml:space="preserve">中毒は、高カルシウム血症を呈し、血清</t>
    </r>
    <r>
      <rPr>
        <sz val="10"/>
        <rFont val="Arial"/>
        <family val="0"/>
        <charset val="1"/>
      </rPr>
      <t xml:space="preserve">25-</t>
    </r>
    <r>
      <rPr>
        <sz val="10"/>
        <rFont val="Noto Sans CJK SC"/>
        <family val="2"/>
      </rPr>
      <t xml:space="preserve">ヒドロキシビタミン</t>
    </r>
    <r>
      <rPr>
        <sz val="10"/>
        <rFont val="Arial"/>
        <family val="0"/>
        <charset val="1"/>
      </rPr>
      <t xml:space="preserve">D</t>
    </r>
    <r>
      <rPr>
        <sz val="10"/>
        <rFont val="Noto Sans CJK SC"/>
        <family val="2"/>
      </rPr>
      <t xml:space="preserve">が</t>
    </r>
    <r>
      <rPr>
        <sz val="10"/>
        <rFont val="Arial"/>
        <family val="0"/>
        <charset val="1"/>
      </rPr>
      <t xml:space="preserve">250 nmol/L</t>
    </r>
    <r>
      <rPr>
        <sz val="10"/>
        <rFont val="Noto Sans CJK SC"/>
        <family val="2"/>
      </rPr>
      <t xml:space="preserve">を超え、高カルシウム尿症と副甲状腺ホルモンの抑制を伴う状態と定義される。欠乏側と過剰側のいずれでも、カルシウム代謝の異常が骨の石灰化障害や高カルシウム血症として現れる。</t>
    </r>
  </si>
  <si>
    <r>
      <rPr>
        <sz val="10"/>
        <rFont val="Noto Sans CJK SC"/>
        <family val="2"/>
      </rPr>
      <t xml:space="preserve">本カードの閾値は国際コンセンサスのもので、日本国内で用いられる判定基準とは単位と閾値の体系が異なるため、国内基準との使い分けは別途整理が必要である。ビタミン</t>
    </r>
    <r>
      <rPr>
        <sz val="10"/>
        <rFont val="Arial"/>
        <family val="0"/>
        <charset val="1"/>
      </rPr>
      <t xml:space="preserve">D</t>
    </r>
    <r>
      <rPr>
        <sz val="10"/>
        <rFont val="Noto Sans CJK SC"/>
        <family val="2"/>
      </rPr>
      <t xml:space="preserve">製剤の国内の承認・保険適用の状況は本調査では確認できていない。</t>
    </r>
  </si>
  <si>
    <t xml:space="preserve">DM-001</t>
  </si>
  <si>
    <r>
      <rPr>
        <sz val="10"/>
        <rFont val="Arial"/>
        <family val="0"/>
        <charset val="1"/>
      </rPr>
      <t xml:space="preserve">1</t>
    </r>
    <r>
      <rPr>
        <sz val="10"/>
        <rFont val="Noto Sans CJK SC"/>
        <family val="2"/>
      </rPr>
      <t xml:space="preserve">型糖尿病の病態と診断</t>
    </r>
  </si>
  <si>
    <r>
      <rPr>
        <sz val="10"/>
        <rFont val="Arial"/>
        <family val="0"/>
        <charset val="1"/>
      </rPr>
      <t xml:space="preserve">1</t>
    </r>
    <r>
      <rPr>
        <sz val="10"/>
        <rFont val="Noto Sans CJK SC"/>
        <family val="2"/>
      </rPr>
      <t xml:space="preserve">型糖尿病は膵</t>
    </r>
    <r>
      <rPr>
        <sz val="10"/>
        <rFont val="Arial"/>
        <family val="0"/>
        <charset val="1"/>
      </rPr>
      <t xml:space="preserve">β</t>
    </r>
    <r>
      <rPr>
        <sz val="10"/>
        <rFont val="Noto Sans CJK SC"/>
        <family val="2"/>
      </rPr>
      <t xml:space="preserve">細胞の破壊により絶対的なインスリン欠乏に至る病型であり、日本では劇症・急性発症・緩徐進行の</t>
    </r>
    <r>
      <rPr>
        <sz val="10"/>
        <rFont val="Arial"/>
        <family val="0"/>
        <charset val="1"/>
      </rPr>
      <t xml:space="preserve">3</t>
    </r>
    <r>
      <rPr>
        <sz val="10"/>
        <rFont val="Noto Sans CJK SC"/>
        <family val="2"/>
      </rPr>
      <t xml:space="preserve">亜型に分類される。急性発症（自己免疫性）</t>
    </r>
    <r>
      <rPr>
        <sz val="10"/>
        <rFont val="Arial"/>
        <family val="0"/>
        <charset val="1"/>
      </rPr>
      <t xml:space="preserve">1</t>
    </r>
    <r>
      <rPr>
        <sz val="10"/>
        <rFont val="Noto Sans CJK SC"/>
        <family val="2"/>
      </rPr>
      <t xml:space="preserve">型糖尿病は、高血糖症状が出現してからおおむね</t>
    </r>
    <r>
      <rPr>
        <sz val="10"/>
        <rFont val="Arial"/>
        <family val="0"/>
        <charset val="1"/>
      </rPr>
      <t xml:space="preserve">3</t>
    </r>
    <r>
      <rPr>
        <sz val="10"/>
        <rFont val="Noto Sans CJK SC"/>
        <family val="2"/>
      </rPr>
      <t xml:space="preserve">か月以内にケトーシスまたはケトアシドーシスを発症し、発症時からインスリン治療を継続して必要とし、膵島関連自己抗体が陽性であることを診断の基本とする。自己抗体の存在が確認できない場合は、空腹時血清</t>
    </r>
    <r>
      <rPr>
        <sz val="10"/>
        <rFont val="Arial"/>
        <family val="0"/>
        <charset val="1"/>
      </rPr>
      <t xml:space="preserve">C</t>
    </r>
    <r>
      <rPr>
        <sz val="10"/>
        <rFont val="Noto Sans CJK SC"/>
        <family val="2"/>
      </rPr>
      <t xml:space="preserve">ペプチド</t>
    </r>
    <r>
      <rPr>
        <sz val="10"/>
        <rFont val="Arial"/>
        <family val="0"/>
        <charset val="1"/>
      </rPr>
      <t xml:space="preserve">0.6 ng/mL</t>
    </r>
    <r>
      <rPr>
        <sz val="10"/>
        <rFont val="Noto Sans CJK SC"/>
        <family val="2"/>
      </rPr>
      <t xml:space="preserve">未満など内因性インスリン分泌の欠乏を示す所見をもって診断できる。</t>
    </r>
  </si>
  <si>
    <r>
      <rPr>
        <sz val="10"/>
        <rFont val="Noto Sans CJK SC"/>
        <family val="2"/>
      </rPr>
      <t xml:space="preserve">医学各論 Ⅹ</t>
    </r>
    <r>
      <rPr>
        <sz val="10"/>
        <rFont val="Arial"/>
        <family val="0"/>
        <charset val="1"/>
      </rPr>
      <t xml:space="preserve">-6-A-①</t>
    </r>
    <r>
      <rPr>
        <sz val="10"/>
        <rFont val="Noto Sans CJK SC"/>
        <family val="2"/>
      </rPr>
      <t xml:space="preserve">（</t>
    </r>
    <r>
      <rPr>
        <sz val="10"/>
        <rFont val="Arial"/>
        <family val="0"/>
        <charset val="1"/>
      </rPr>
      <t xml:space="preserve">1</t>
    </r>
    <r>
      <rPr>
        <sz val="10"/>
        <rFont val="Noto Sans CJK SC"/>
        <family val="2"/>
      </rPr>
      <t xml:space="preserve">型糖尿病、</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</si>
  <si>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TBL-01-00-472 (id: JlvnmL0)</t>
    </r>
  </si>
  <si>
    <t xml:space="preserve">SRC-941</t>
  </si>
  <si>
    <t xml:space="preserve">Kawasaki E, et al. Diagnostic criteria for acute-onset type 1 diabetes mellitus (2012): Report of the Committee on Type 1 Diabetes in Japan Diabetes Society. J Diabetes Investig. 2014;5(1):115–118.</t>
  </si>
  <si>
    <t xml:space="preserve">10.1111/jdi.12119</t>
  </si>
  <si>
    <t xml:space="preserve">24843746</t>
  </si>
  <si>
    <r>
      <rPr>
        <sz val="10"/>
        <rFont val="Noto Sans CJK SC"/>
        <family val="2"/>
      </rPr>
      <t xml:space="preserve">診断基準の数値（</t>
    </r>
    <r>
      <rPr>
        <sz val="10"/>
        <rFont val="Arial"/>
        <family val="0"/>
        <charset val="1"/>
      </rPr>
      <t xml:space="preserve">3</t>
    </r>
    <r>
      <rPr>
        <sz val="10"/>
        <rFont val="Noto Sans CJK SC"/>
        <family val="2"/>
      </rPr>
      <t xml:space="preserve">か月以内、空腹時血清</t>
    </r>
    <r>
      <rPr>
        <sz val="10"/>
        <rFont val="Arial"/>
        <family val="0"/>
        <charset val="1"/>
      </rPr>
      <t xml:space="preserve">C</t>
    </r>
    <r>
      <rPr>
        <sz val="10"/>
        <rFont val="Noto Sans CJK SC"/>
        <family val="2"/>
      </rPr>
      <t xml:space="preserve">ペプチド</t>
    </r>
    <r>
      <rPr>
        <sz val="10"/>
        <rFont val="Arial"/>
        <family val="0"/>
        <charset val="1"/>
      </rPr>
      <t xml:space="preserve">0.6 ng/mL</t>
    </r>
    <r>
      <rPr>
        <sz val="10"/>
        <rFont val="Noto Sans CJK SC"/>
        <family val="2"/>
      </rPr>
      <t xml:space="preserve">未満）は原著の診断基準表から読み取った。インスリン治療への言及は診断基準の記述であり、個別製剤の国内承認・保険適用の確認は本調査の対象外である。</t>
    </r>
  </si>
  <si>
    <t xml:space="preserve">DM-002</t>
  </si>
  <si>
    <r>
      <rPr>
        <sz val="10"/>
        <rFont val="Arial"/>
        <family val="0"/>
        <charset val="1"/>
      </rPr>
      <t xml:space="preserve">1</t>
    </r>
    <r>
      <rPr>
        <sz val="10"/>
        <rFont val="Noto Sans CJK SC"/>
        <family val="2"/>
      </rPr>
      <t xml:space="preserve">型糖尿病の治療（インスリン療法）</t>
    </r>
  </si>
  <si>
    <r>
      <rPr>
        <sz val="10"/>
        <rFont val="Arial"/>
        <family val="0"/>
        <charset val="1"/>
      </rPr>
      <t xml:space="preserve">1</t>
    </r>
    <r>
      <rPr>
        <sz val="10"/>
        <rFont val="Noto Sans CJK SC"/>
        <family val="2"/>
      </rPr>
      <t xml:space="preserve">型糖尿病では発症時からインスリン療法が必須であり、</t>
    </r>
    <r>
      <rPr>
        <sz val="10"/>
        <rFont val="Arial"/>
        <family val="0"/>
        <charset val="1"/>
      </rPr>
      <t xml:space="preserve">1</t>
    </r>
    <r>
      <rPr>
        <sz val="10"/>
        <rFont val="Noto Sans CJK SC"/>
        <family val="2"/>
      </rPr>
      <t xml:space="preserve">日</t>
    </r>
    <r>
      <rPr>
        <sz val="10"/>
        <rFont val="Arial"/>
        <family val="0"/>
        <charset val="1"/>
      </rPr>
      <t xml:space="preserve">3</t>
    </r>
    <r>
      <rPr>
        <sz val="10"/>
        <rFont val="Noto Sans CJK SC"/>
        <family val="2"/>
      </rPr>
      <t xml:space="preserve">〜</t>
    </r>
    <r>
      <rPr>
        <sz val="10"/>
        <rFont val="Arial"/>
        <family val="0"/>
        <charset val="1"/>
      </rPr>
      <t xml:space="preserve">4</t>
    </r>
    <r>
      <rPr>
        <sz val="10"/>
        <rFont val="Noto Sans CJK SC"/>
        <family val="2"/>
      </rPr>
      <t xml:space="preserve">回の頻回注射法または持続皮下インスリン注入療法（</t>
    </r>
    <r>
      <rPr>
        <sz val="10"/>
        <rFont val="Arial"/>
        <family val="0"/>
        <charset val="1"/>
      </rPr>
      <t xml:space="preserve">CSII</t>
    </r>
    <r>
      <rPr>
        <sz val="10"/>
        <rFont val="Noto Sans CJK SC"/>
        <family val="2"/>
      </rPr>
      <t xml:space="preserve">）が標準的な治療法である。インスリン製剤は作用の発現と持続時間により超速効型・速効型・中間型・持効型溶解・配合溶解などに分類され、基礎インスリン（中間型・持効型）と追加インスリン（速効型・超速効型）を組み合わせて用いる。強化インスリン療法に血糖自己測定を組み合わせることで、細小血管症の発症と進展を抑制できる。</t>
    </r>
  </si>
  <si>
    <t xml:space="preserve">SRC-944</t>
  </si>
  <si>
    <t xml:space="preserve">Araki E, et al. Japanese Clinical Practice Guideline for Diabetes 2019. J Diabetes Investig. 2020;11(4):1020–1076.</t>
  </si>
  <si>
    <t xml:space="preserve">10.1111/jdi.13306</t>
  </si>
  <si>
    <t xml:space="preserve">33021749</t>
  </si>
  <si>
    <t xml:space="preserve">インスリン製剤の分類と用法はガイドライン本文に基づく記載であり、国内で承認・保険適用のある治療を前提としているが、個別製剤ごとの承認内容・保険適用の確認は本調査では行っていない。</t>
  </si>
  <si>
    <t xml:space="preserve">DM-003</t>
  </si>
  <si>
    <r>
      <rPr>
        <sz val="10"/>
        <rFont val="Arial"/>
        <family val="0"/>
        <charset val="1"/>
      </rPr>
      <t xml:space="preserve">2</t>
    </r>
    <r>
      <rPr>
        <sz val="10"/>
        <rFont val="Noto Sans CJK SC"/>
        <family val="2"/>
      </rPr>
      <t xml:space="preserve">型糖尿病の診断基準（日本）</t>
    </r>
  </si>
  <si>
    <r>
      <rPr>
        <sz val="10"/>
        <rFont val="Noto Sans CJK SC"/>
        <family val="2"/>
      </rPr>
      <t xml:space="preserve">日本の糖尿病診断基準では、空腹時血糖値</t>
    </r>
    <r>
      <rPr>
        <sz val="10"/>
        <rFont val="Arial"/>
        <family val="0"/>
        <charset val="1"/>
      </rPr>
      <t xml:space="preserve">126 mg/dL</t>
    </r>
    <r>
      <rPr>
        <sz val="10"/>
        <rFont val="Noto Sans CJK SC"/>
        <family val="2"/>
      </rPr>
      <t xml:space="preserve">以上、</t>
    </r>
    <r>
      <rPr>
        <sz val="10"/>
        <rFont val="Arial"/>
        <family val="0"/>
        <charset val="1"/>
      </rPr>
      <t xml:space="preserve">75 g</t>
    </r>
    <r>
      <rPr>
        <sz val="10"/>
        <rFont val="Noto Sans CJK SC"/>
        <family val="2"/>
      </rPr>
      <t xml:space="preserve">経口ブドウ糖負荷試験</t>
    </r>
    <r>
      <rPr>
        <sz val="10"/>
        <rFont val="Arial"/>
        <family val="0"/>
        <charset val="1"/>
      </rPr>
      <t xml:space="preserve">2</t>
    </r>
    <r>
      <rPr>
        <sz val="10"/>
        <rFont val="Noto Sans CJK SC"/>
        <family val="2"/>
      </rPr>
      <t xml:space="preserve">時間値</t>
    </r>
    <r>
      <rPr>
        <sz val="10"/>
        <rFont val="Arial"/>
        <family val="0"/>
        <charset val="1"/>
      </rPr>
      <t xml:space="preserve">200 mg/dL</t>
    </r>
    <r>
      <rPr>
        <sz val="10"/>
        <rFont val="Noto Sans CJK SC"/>
        <family val="2"/>
      </rPr>
      <t xml:space="preserve">以上、随時血糖値</t>
    </r>
    <r>
      <rPr>
        <sz val="10"/>
        <rFont val="Arial"/>
        <family val="0"/>
        <charset val="1"/>
      </rPr>
      <t xml:space="preserve">200 mg/dL</t>
    </r>
    <r>
      <rPr>
        <sz val="10"/>
        <rFont val="Noto Sans CJK SC"/>
        <family val="2"/>
      </rPr>
      <t xml:space="preserve">以上、</t>
    </r>
    <r>
      <rPr>
        <sz val="10"/>
        <rFont val="Arial"/>
        <family val="0"/>
        <charset val="1"/>
      </rPr>
      <t xml:space="preserve">HbA1c</t>
    </r>
    <r>
      <rPr>
        <sz val="10"/>
        <rFont val="Noto Sans CJK SC"/>
        <family val="2"/>
      </rPr>
      <t xml:space="preserve">（</t>
    </r>
    <r>
      <rPr>
        <sz val="10"/>
        <rFont val="Arial"/>
        <family val="0"/>
        <charset val="1"/>
      </rPr>
      <t xml:space="preserve">NGSP</t>
    </r>
    <r>
      <rPr>
        <sz val="10"/>
        <rFont val="Noto Sans CJK SC"/>
        <family val="2"/>
      </rPr>
      <t xml:space="preserve">値）</t>
    </r>
    <r>
      <rPr>
        <sz val="10"/>
        <rFont val="Arial"/>
        <family val="0"/>
        <charset val="1"/>
      </rPr>
      <t xml:space="preserve">6.5%</t>
    </r>
    <r>
      <rPr>
        <sz val="10"/>
        <rFont val="Noto Sans CJK SC"/>
        <family val="2"/>
      </rPr>
      <t xml:space="preserve">以上のいずれかを「糖尿病型」とする。同一日の採血で血糖値と</t>
    </r>
    <r>
      <rPr>
        <sz val="10"/>
        <rFont val="Arial"/>
        <family val="0"/>
        <charset val="1"/>
      </rPr>
      <t xml:space="preserve">HbA1c</t>
    </r>
    <r>
      <rPr>
        <sz val="10"/>
        <rFont val="Noto Sans CJK SC"/>
        <family val="2"/>
      </rPr>
      <t xml:space="preserve">の両方が糖尿病型であれば、</t>
    </r>
    <r>
      <rPr>
        <sz val="10"/>
        <rFont val="Arial"/>
        <family val="0"/>
        <charset val="1"/>
      </rPr>
      <t xml:space="preserve">1</t>
    </r>
    <r>
      <rPr>
        <sz val="10"/>
        <rFont val="Noto Sans CJK SC"/>
        <family val="2"/>
      </rPr>
      <t xml:space="preserve">回の検査で糖尿病と診断できる。血糖値のみが糖尿病型の場合は、口渇・多飲・多尿・体重減少などの典型的な症状があるか確実な糖尿病網膜症を認めれば診断でき、いずれもなければ別日の再検査で糖尿病型を再確認する。</t>
    </r>
  </si>
  <si>
    <r>
      <rPr>
        <sz val="10"/>
        <rFont val="Noto Sans CJK SC"/>
        <family val="2"/>
      </rPr>
      <t xml:space="preserve">医学各論 Ⅹ</t>
    </r>
    <r>
      <rPr>
        <sz val="10"/>
        <rFont val="Arial"/>
        <family val="0"/>
        <charset val="1"/>
      </rPr>
      <t xml:space="preserve">-6-A-②</t>
    </r>
    <r>
      <rPr>
        <sz val="10"/>
        <rFont val="Noto Sans CJK SC"/>
        <family val="2"/>
      </rPr>
      <t xml:space="preserve">（</t>
    </r>
    <r>
      <rPr>
        <sz val="10"/>
        <rFont val="Arial"/>
        <family val="0"/>
        <charset val="1"/>
      </rPr>
      <t xml:space="preserve">2</t>
    </r>
    <r>
      <rPr>
        <sz val="10"/>
        <rFont val="Noto Sans CJK SC"/>
        <family val="2"/>
      </rPr>
      <t xml:space="preserve">型糖尿病、</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</si>
  <si>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TBL-01-00-473 (id: JlvnmL8)</t>
    </r>
  </si>
  <si>
    <t xml:space="preserve">SRC-942</t>
  </si>
  <si>
    <t xml:space="preserve">Seino Y, et al. Report of the Committee on the Classification and Diagnostic Criteria of Diabetes Mellitus. J Diabetes Investig. 2010;1(5):212–228.</t>
  </si>
  <si>
    <t xml:space="preserve">10.1111/j.2040-1124.2010.00074.x</t>
  </si>
  <si>
    <t xml:space="preserve">24843435</t>
  </si>
  <si>
    <r>
      <rPr>
        <sz val="10"/>
        <rFont val="Noto Sans CJK SC"/>
        <family val="2"/>
      </rPr>
      <t xml:space="preserve">基準値は委員会報告の診断基準（本文および表）から読み取った。本論文の</t>
    </r>
    <r>
      <rPr>
        <sz val="10"/>
        <rFont val="Arial"/>
        <family val="0"/>
        <charset val="1"/>
      </rPr>
      <t xml:space="preserve">PMCID</t>
    </r>
    <r>
      <rPr>
        <sz val="10"/>
        <rFont val="Noto Sans CJK SC"/>
        <family val="2"/>
      </rPr>
      <t xml:space="preserve">は確認できなかったため </t>
    </r>
    <r>
      <rPr>
        <sz val="10"/>
        <rFont val="Arial"/>
        <family val="0"/>
        <charset val="1"/>
      </rPr>
      <t xml:space="preserve">null </t>
    </r>
    <r>
      <rPr>
        <sz val="10"/>
        <rFont val="Noto Sans CJK SC"/>
        <family val="2"/>
      </rPr>
      <t xml:space="preserve">とした。ライセンスは</t>
    </r>
    <r>
      <rPr>
        <sz val="10"/>
        <rFont val="Arial"/>
        <family val="0"/>
        <charset val="1"/>
      </rPr>
      <t xml:space="preserve">PMC</t>
    </r>
    <r>
      <rPr>
        <sz val="10"/>
        <rFont val="Noto Sans CJK SC"/>
        <family val="2"/>
      </rPr>
      <t xml:space="preserve">ページで直接確認できておらず、学会委員会報告として </t>
    </r>
    <r>
      <rPr>
        <sz val="10"/>
        <rFont val="Arial"/>
        <family val="0"/>
        <charset val="1"/>
      </rPr>
      <t xml:space="preserve">RESTRICTED </t>
    </r>
    <r>
      <rPr>
        <sz val="10"/>
        <rFont val="Noto Sans CJK SC"/>
        <family val="2"/>
      </rPr>
      <t xml:space="preserve">とした。</t>
    </r>
  </si>
  <si>
    <t xml:space="preserve">DM-004</t>
  </si>
  <si>
    <t xml:space="preserve">日本の糖尿病の疫学</t>
  </si>
  <si>
    <r>
      <rPr>
        <sz val="10"/>
        <rFont val="Arial"/>
        <family val="0"/>
        <charset val="1"/>
      </rPr>
      <t xml:space="preserve">2024</t>
    </r>
    <r>
      <rPr>
        <sz val="10"/>
        <rFont val="Noto Sans CJK SC"/>
        <family val="2"/>
      </rPr>
      <t xml:space="preserve">年の国民健康・栄養調査では、</t>
    </r>
    <r>
      <rPr>
        <sz val="10"/>
        <rFont val="Arial"/>
        <family val="0"/>
        <charset val="1"/>
      </rPr>
      <t xml:space="preserve">20</t>
    </r>
    <r>
      <rPr>
        <sz val="10"/>
        <rFont val="Noto Sans CJK SC"/>
        <family val="2"/>
      </rPr>
      <t xml:space="preserve">歳以上で「糖尿病が強く疑われる者」の割合は</t>
    </r>
    <r>
      <rPr>
        <sz val="10"/>
        <rFont val="Arial"/>
        <family val="0"/>
        <charset val="1"/>
      </rPr>
      <t xml:space="preserve">12.9%</t>
    </r>
    <r>
      <rPr>
        <sz val="10"/>
        <rFont val="Noto Sans CJK SC"/>
        <family val="2"/>
      </rPr>
      <t xml:space="preserve">（男性</t>
    </r>
    <r>
      <rPr>
        <sz val="10"/>
        <rFont val="Arial"/>
        <family val="0"/>
        <charset val="1"/>
      </rPr>
      <t xml:space="preserve">17.7%</t>
    </r>
    <r>
      <rPr>
        <sz val="10"/>
        <rFont val="Noto Sans CJK SC"/>
        <family val="2"/>
      </rPr>
      <t xml:space="preserve">、女性</t>
    </r>
    <r>
      <rPr>
        <sz val="10"/>
        <rFont val="Arial"/>
        <family val="0"/>
        <charset val="1"/>
      </rPr>
      <t xml:space="preserve">9.3%</t>
    </r>
    <r>
      <rPr>
        <sz val="10"/>
        <rFont val="Noto Sans CJK SC"/>
        <family val="2"/>
      </rPr>
      <t xml:space="preserve">）であり、その数は</t>
    </r>
    <r>
      <rPr>
        <sz val="10"/>
        <rFont val="Arial"/>
        <family val="0"/>
        <charset val="1"/>
      </rPr>
      <t xml:space="preserve">1100</t>
    </r>
    <r>
      <rPr>
        <sz val="10"/>
        <rFont val="Noto Sans CJK SC"/>
        <family val="2"/>
      </rPr>
      <t xml:space="preserve">万人を超えるとされる。過去に糖尿病と診断された者のうち、現在治療を受けている者は</t>
    </r>
    <r>
      <rPr>
        <sz val="10"/>
        <rFont val="Arial"/>
        <family val="0"/>
        <charset val="1"/>
      </rPr>
      <t xml:space="preserve">67.4%</t>
    </r>
    <r>
      <rPr>
        <sz val="10"/>
        <rFont val="Noto Sans CJK SC"/>
        <family val="2"/>
      </rPr>
      <t xml:space="preserve">であった。また、国民生活基礎調査にもとづく年齢調整済みの自己申告による糖尿病治療中の者の割合は、</t>
    </r>
    <r>
      <rPr>
        <sz val="10"/>
        <rFont val="Arial"/>
        <family val="0"/>
        <charset val="1"/>
      </rPr>
      <t xml:space="preserve">1986</t>
    </r>
    <r>
      <rPr>
        <sz val="10"/>
        <rFont val="Noto Sans CJK SC"/>
        <family val="2"/>
      </rPr>
      <t xml:space="preserve">年から</t>
    </r>
    <r>
      <rPr>
        <sz val="10"/>
        <rFont val="Arial"/>
        <family val="0"/>
        <charset val="1"/>
      </rPr>
      <t xml:space="preserve">2022</t>
    </r>
    <r>
      <rPr>
        <sz val="10"/>
        <rFont val="Noto Sans CJK SC"/>
        <family val="2"/>
      </rPr>
      <t xml:space="preserve">年にかけて男性で</t>
    </r>
    <r>
      <rPr>
        <sz val="10"/>
        <rFont val="Arial"/>
        <family val="0"/>
        <charset val="1"/>
      </rPr>
      <t xml:space="preserve">2.2%</t>
    </r>
    <r>
      <rPr>
        <sz val="10"/>
        <rFont val="Noto Sans CJK SC"/>
        <family val="2"/>
      </rPr>
      <t xml:space="preserve">から</t>
    </r>
    <r>
      <rPr>
        <sz val="10"/>
        <rFont val="Arial"/>
        <family val="0"/>
        <charset val="1"/>
      </rPr>
      <t xml:space="preserve">8.3%</t>
    </r>
    <r>
      <rPr>
        <sz val="10"/>
        <rFont val="Noto Sans CJK SC"/>
        <family val="2"/>
      </rPr>
      <t xml:space="preserve">へ、女性で</t>
    </r>
    <r>
      <rPr>
        <sz val="10"/>
        <rFont val="Arial"/>
        <family val="0"/>
        <charset val="1"/>
      </rPr>
      <t xml:space="preserve">1.7%</t>
    </r>
    <r>
      <rPr>
        <sz val="10"/>
        <rFont val="Noto Sans CJK SC"/>
        <family val="2"/>
      </rPr>
      <t xml:space="preserve">から</t>
    </r>
    <r>
      <rPr>
        <sz val="10"/>
        <rFont val="Arial"/>
        <family val="0"/>
        <charset val="1"/>
      </rPr>
      <t xml:space="preserve">4.4%</t>
    </r>
    <r>
      <rPr>
        <sz val="10"/>
        <rFont val="Noto Sans CJK SC"/>
        <family val="2"/>
      </rPr>
      <t xml:space="preserve">へ増加した。</t>
    </r>
  </si>
  <si>
    <t xml:space="preserve">SRC-943</t>
  </si>
  <si>
    <t xml:space="preserve">Gyeltshen T, Tanaka H, Katanoda K. Trends in self-reported current diabetes care use in Japan: an analysis of the Comprehensive Survey of Living Conditions (1986–2022). BMJ Open Diabetes Res Care. 2026;14(4).</t>
  </si>
  <si>
    <t xml:space="preserve">10.1136/bmjdrc-2026-006042</t>
  </si>
  <si>
    <t xml:space="preserve">42457244</t>
  </si>
  <si>
    <r>
      <rPr>
        <sz val="10"/>
        <rFont val="Arial"/>
        <family val="0"/>
        <charset val="1"/>
      </rPr>
      <t xml:space="preserve">2024</t>
    </r>
    <r>
      <rPr>
        <sz val="10"/>
        <rFont val="Noto Sans CJK SC"/>
        <family val="2"/>
      </rPr>
      <t xml:space="preserve">年の割合と人数は、国民健康・栄養調査の公表値として原著論文に引用されたものである。治療中の者の割合は自己申告にもとづく調査値であり、診断確定例の割合とは異なる。</t>
    </r>
  </si>
  <si>
    <t xml:space="preserve">DM-005</t>
  </si>
  <si>
    <t xml:space="preserve">血糖管理目標（日本）</t>
  </si>
  <si>
    <r>
      <rPr>
        <sz val="10"/>
        <rFont val="Noto Sans CJK SC"/>
        <family val="2"/>
      </rPr>
      <t xml:space="preserve">日本の血糖管理目標では、合併症予防のための目標は</t>
    </r>
    <r>
      <rPr>
        <sz val="10"/>
        <rFont val="Arial"/>
        <family val="0"/>
        <charset val="1"/>
      </rPr>
      <t xml:space="preserve">HbA1c 7.0%</t>
    </r>
    <r>
      <rPr>
        <sz val="10"/>
        <rFont val="Noto Sans CJK SC"/>
        <family val="2"/>
      </rPr>
      <t xml:space="preserve">未満とされ、これに対応する血糖値はおおむね空腹時血糖</t>
    </r>
    <r>
      <rPr>
        <sz val="10"/>
        <rFont val="Arial"/>
        <family val="0"/>
        <charset val="1"/>
      </rPr>
      <t xml:space="preserve">130 mg/dL</t>
    </r>
    <r>
      <rPr>
        <sz val="10"/>
        <rFont val="Noto Sans CJK SC"/>
        <family val="2"/>
      </rPr>
      <t xml:space="preserve">未満、食後</t>
    </r>
    <r>
      <rPr>
        <sz val="10"/>
        <rFont val="Arial"/>
        <family val="0"/>
        <charset val="1"/>
      </rPr>
      <t xml:space="preserve">2</t>
    </r>
    <r>
      <rPr>
        <sz val="10"/>
        <rFont val="Noto Sans CJK SC"/>
        <family val="2"/>
      </rPr>
      <t xml:space="preserve">時間血糖</t>
    </r>
    <r>
      <rPr>
        <sz val="10"/>
        <rFont val="Arial"/>
        <family val="0"/>
        <charset val="1"/>
      </rPr>
      <t xml:space="preserve">180 mg/dL</t>
    </r>
    <r>
      <rPr>
        <sz val="10"/>
        <rFont val="Noto Sans CJK SC"/>
        <family val="2"/>
      </rPr>
      <t xml:space="preserve">未満である。血糖正常化を目指す際の目標は</t>
    </r>
    <r>
      <rPr>
        <sz val="10"/>
        <rFont val="Arial"/>
        <family val="0"/>
        <charset val="1"/>
      </rPr>
      <t xml:space="preserve">HbA1c 6.0%</t>
    </r>
    <r>
      <rPr>
        <sz val="10"/>
        <rFont val="Noto Sans CJK SC"/>
        <family val="2"/>
      </rPr>
      <t xml:space="preserve">未満、低血糖などの副作用や治療強化が困難な場合の目標は</t>
    </r>
    <r>
      <rPr>
        <sz val="10"/>
        <rFont val="Arial"/>
        <family val="0"/>
        <charset val="1"/>
      </rPr>
      <t xml:space="preserve">HbA1c 8.0%</t>
    </r>
    <r>
      <rPr>
        <sz val="10"/>
        <rFont val="Noto Sans CJK SC"/>
        <family val="2"/>
      </rPr>
      <t xml:space="preserve">未満とされ、年齢・罹病期間・合併症・低血糖リスクなどを考慮して患者ごとに設定する。</t>
    </r>
  </si>
  <si>
    <r>
      <rPr>
        <sz val="10"/>
        <rFont val="Arial"/>
        <family val="0"/>
        <charset val="1"/>
      </rPr>
      <t xml:space="preserve">HbA1c</t>
    </r>
    <r>
      <rPr>
        <sz val="10"/>
        <rFont val="Noto Sans CJK SC"/>
        <family val="2"/>
      </rPr>
      <t xml:space="preserve">目標の階層（</t>
    </r>
    <r>
      <rPr>
        <sz val="10"/>
        <rFont val="Arial"/>
        <family val="0"/>
        <charset val="1"/>
      </rPr>
      <t xml:space="preserve">6.0%</t>
    </r>
    <r>
      <rPr>
        <sz val="10"/>
        <rFont val="Noto Sans CJK SC"/>
        <family val="2"/>
      </rPr>
      <t xml:space="preserve">未満・</t>
    </r>
    <r>
      <rPr>
        <sz val="10"/>
        <rFont val="Arial"/>
        <family val="0"/>
        <charset val="1"/>
      </rPr>
      <t xml:space="preserve">7.0%</t>
    </r>
    <r>
      <rPr>
        <sz val="10"/>
        <rFont val="Noto Sans CJK SC"/>
        <family val="2"/>
      </rPr>
      <t xml:space="preserve">未満・</t>
    </r>
    <r>
      <rPr>
        <sz val="10"/>
        <rFont val="Arial"/>
        <family val="0"/>
        <charset val="1"/>
      </rPr>
      <t xml:space="preserve">8.0%</t>
    </r>
    <r>
      <rPr>
        <sz val="10"/>
        <rFont val="Noto Sans CJK SC"/>
        <family val="2"/>
      </rPr>
      <t xml:space="preserve">未満）と対応する血糖値は、ガイドラインの図から読み取った値である。</t>
    </r>
  </si>
  <si>
    <t xml:space="preserve">DM-006</t>
  </si>
  <si>
    <r>
      <rPr>
        <sz val="10"/>
        <rFont val="Noto Sans CJK SC"/>
        <family val="2"/>
      </rPr>
      <t xml:space="preserve">血糖管理目標（米国</t>
    </r>
    <r>
      <rPr>
        <sz val="10"/>
        <rFont val="Arial"/>
        <family val="0"/>
        <charset val="1"/>
      </rPr>
      <t xml:space="preserve">ADA</t>
    </r>
    <r>
      <rPr>
        <sz val="10"/>
        <rFont val="Noto Sans CJK SC"/>
        <family val="2"/>
      </rPr>
      <t xml:space="preserve">）</t>
    </r>
  </si>
  <si>
    <r>
      <rPr>
        <sz val="10"/>
        <rFont val="Noto Sans CJK SC"/>
        <family val="2"/>
      </rPr>
      <t xml:space="preserve">米国の基準では、多くの非妊娠成人について</t>
    </r>
    <r>
      <rPr>
        <sz val="10"/>
        <rFont val="Arial"/>
        <family val="0"/>
        <charset val="1"/>
      </rPr>
      <t xml:space="preserve">HbA1c 7%</t>
    </r>
    <r>
      <rPr>
        <sz val="10"/>
        <rFont val="Noto Sans CJK SC"/>
        <family val="2"/>
      </rPr>
      <t xml:space="preserve">未満が血糖管理の目標とされる。食前血糖は</t>
    </r>
    <r>
      <rPr>
        <sz val="10"/>
        <rFont val="Arial"/>
        <family val="0"/>
        <charset val="1"/>
      </rPr>
      <t xml:space="preserve">80</t>
    </r>
    <r>
      <rPr>
        <sz val="10"/>
        <rFont val="Noto Sans CJK SC"/>
        <family val="2"/>
      </rPr>
      <t xml:space="preserve">〜</t>
    </r>
    <r>
      <rPr>
        <sz val="10"/>
        <rFont val="Arial"/>
        <family val="0"/>
        <charset val="1"/>
      </rPr>
      <t xml:space="preserve">130 mg/dL</t>
    </r>
    <r>
      <rPr>
        <sz val="10"/>
        <rFont val="Noto Sans CJK SC"/>
        <family val="2"/>
      </rPr>
      <t xml:space="preserve">、食後のピーク血糖は</t>
    </r>
    <r>
      <rPr>
        <sz val="10"/>
        <rFont val="Arial"/>
        <family val="0"/>
        <charset val="1"/>
      </rPr>
      <t xml:space="preserve">180 mg/dL</t>
    </r>
    <r>
      <rPr>
        <sz val="10"/>
        <rFont val="Noto Sans CJK SC"/>
        <family val="2"/>
      </rPr>
      <t xml:space="preserve">未満が目安であり、持続血糖測定では目標範囲内（</t>
    </r>
    <r>
      <rPr>
        <sz val="10"/>
        <rFont val="Arial"/>
        <family val="0"/>
        <charset val="1"/>
      </rPr>
      <t xml:space="preserve">70</t>
    </r>
    <r>
      <rPr>
        <sz val="10"/>
        <rFont val="Noto Sans CJK SC"/>
        <family val="2"/>
      </rPr>
      <t xml:space="preserve">〜</t>
    </r>
    <r>
      <rPr>
        <sz val="10"/>
        <rFont val="Arial"/>
        <family val="0"/>
        <charset val="1"/>
      </rPr>
      <t xml:space="preserve">180 mg/dL</t>
    </r>
    <r>
      <rPr>
        <sz val="10"/>
        <rFont val="Noto Sans CJK SC"/>
        <family val="2"/>
      </rPr>
      <t xml:space="preserve">）の時間が</t>
    </r>
    <r>
      <rPr>
        <sz val="10"/>
        <rFont val="Arial"/>
        <family val="0"/>
        <charset val="1"/>
      </rPr>
      <t xml:space="preserve">70%</t>
    </r>
    <r>
      <rPr>
        <sz val="10"/>
        <rFont val="Noto Sans CJK SC"/>
        <family val="2"/>
      </rPr>
      <t xml:space="preserve">超、</t>
    </r>
    <r>
      <rPr>
        <sz val="10"/>
        <rFont val="Arial"/>
        <family val="0"/>
        <charset val="1"/>
      </rPr>
      <t xml:space="preserve">70 mg/dL</t>
    </r>
    <r>
      <rPr>
        <sz val="10"/>
        <rFont val="Noto Sans CJK SC"/>
        <family val="2"/>
      </rPr>
      <t xml:space="preserve">未満の時間が</t>
    </r>
    <r>
      <rPr>
        <sz val="10"/>
        <rFont val="Arial"/>
        <family val="0"/>
        <charset val="1"/>
      </rPr>
      <t xml:space="preserve">4%</t>
    </r>
    <r>
      <rPr>
        <sz val="10"/>
        <rFont val="Noto Sans CJK SC"/>
        <family val="2"/>
      </rPr>
      <t xml:space="preserve">未満、</t>
    </r>
    <r>
      <rPr>
        <sz val="10"/>
        <rFont val="Arial"/>
        <family val="0"/>
        <charset val="1"/>
      </rPr>
      <t xml:space="preserve">54 mg/dL</t>
    </r>
    <r>
      <rPr>
        <sz val="10"/>
        <rFont val="Noto Sans CJK SC"/>
        <family val="2"/>
      </rPr>
      <t xml:space="preserve">未満の時間が</t>
    </r>
    <r>
      <rPr>
        <sz val="10"/>
        <rFont val="Arial"/>
        <family val="0"/>
        <charset val="1"/>
      </rPr>
      <t xml:space="preserve">1%</t>
    </r>
    <r>
      <rPr>
        <sz val="10"/>
        <rFont val="Noto Sans CJK SC"/>
        <family val="2"/>
      </rPr>
      <t xml:space="preserve">未満が目標とされる。血糖状態の評価は少なくとも年</t>
    </r>
    <r>
      <rPr>
        <sz val="10"/>
        <rFont val="Arial"/>
        <family val="0"/>
        <charset val="1"/>
      </rPr>
      <t xml:space="preserve">2</t>
    </r>
    <r>
      <rPr>
        <sz val="10"/>
        <rFont val="Noto Sans CJK SC"/>
        <family val="2"/>
      </rPr>
      <t xml:space="preserve">回行い、目標未達成や治療変更時は</t>
    </r>
    <r>
      <rPr>
        <sz val="10"/>
        <rFont val="Arial"/>
        <family val="0"/>
        <charset val="1"/>
      </rPr>
      <t xml:space="preserve">3</t>
    </r>
    <r>
      <rPr>
        <sz val="10"/>
        <rFont val="Noto Sans CJK SC"/>
        <family val="2"/>
      </rPr>
      <t xml:space="preserve">か月ごとに行う。低血糖はレベル</t>
    </r>
    <r>
      <rPr>
        <sz val="10"/>
        <rFont val="Arial"/>
        <family val="0"/>
        <charset val="1"/>
      </rPr>
      <t xml:space="preserve">1</t>
    </r>
    <r>
      <rPr>
        <sz val="10"/>
        <rFont val="Noto Sans CJK SC"/>
        <family val="2"/>
      </rPr>
      <t xml:space="preserve">（</t>
    </r>
    <r>
      <rPr>
        <sz val="10"/>
        <rFont val="Arial"/>
        <family val="0"/>
        <charset val="1"/>
      </rPr>
      <t xml:space="preserve">70 mg/dL</t>
    </r>
    <r>
      <rPr>
        <sz val="10"/>
        <rFont val="Noto Sans CJK SC"/>
        <family val="2"/>
      </rPr>
      <t xml:space="preserve">未満）、レベル</t>
    </r>
    <r>
      <rPr>
        <sz val="10"/>
        <rFont val="Arial"/>
        <family val="0"/>
        <charset val="1"/>
      </rPr>
      <t xml:space="preserve">2</t>
    </r>
    <r>
      <rPr>
        <sz val="10"/>
        <rFont val="Noto Sans CJK SC"/>
        <family val="2"/>
      </rPr>
      <t xml:space="preserve">（</t>
    </r>
    <r>
      <rPr>
        <sz val="10"/>
        <rFont val="Arial"/>
        <family val="0"/>
        <charset val="1"/>
      </rPr>
      <t xml:space="preserve">54 mg/dL</t>
    </r>
    <r>
      <rPr>
        <sz val="10"/>
        <rFont val="Noto Sans CJK SC"/>
        <family val="2"/>
      </rPr>
      <t xml:space="preserve">未満）、レベル</t>
    </r>
    <r>
      <rPr>
        <sz val="10"/>
        <rFont val="Arial"/>
        <family val="0"/>
        <charset val="1"/>
      </rPr>
      <t xml:space="preserve">3</t>
    </r>
    <r>
      <rPr>
        <sz val="10"/>
        <rFont val="Noto Sans CJK SC"/>
        <family val="2"/>
      </rPr>
      <t xml:space="preserve">（他者の援助を要する重篤なイベント）に分類される。</t>
    </r>
  </si>
  <si>
    <t xml:space="preserve">SRC-945</t>
  </si>
  <si>
    <t xml:space="preserve">American Diabetes Association Professional Practice Committee. 6. Glycemic Goals and Hypoglycemia: Standards of Care in Diabetes—2025. Diabetes Care. 2025;48(Suppl.1):S128–S145.</t>
  </si>
  <si>
    <t xml:space="preserve">10.2337/dc25-S006</t>
  </si>
  <si>
    <t xml:space="preserve">39651981</t>
  </si>
  <si>
    <r>
      <rPr>
        <sz val="10"/>
        <rFont val="Noto Sans CJK SC"/>
        <family val="2"/>
      </rPr>
      <t xml:space="preserve">目標値と低血糖の分類は同章の表および推奨文から読み取った。日本の目標（</t>
    </r>
    <r>
      <rPr>
        <sz val="10"/>
        <rFont val="Arial"/>
        <family val="0"/>
        <charset val="1"/>
      </rPr>
      <t xml:space="preserve">DM-005</t>
    </r>
    <r>
      <rPr>
        <sz val="10"/>
        <rFont val="Noto Sans CJK SC"/>
        <family val="2"/>
      </rPr>
      <t xml:space="preserve">）とは別基準である。本論文の</t>
    </r>
    <r>
      <rPr>
        <sz val="10"/>
        <rFont val="Arial"/>
        <family val="0"/>
        <charset val="1"/>
      </rPr>
      <t xml:space="preserve">PMCID</t>
    </r>
    <r>
      <rPr>
        <sz val="10"/>
        <rFont val="Noto Sans CJK SC"/>
        <family val="2"/>
      </rPr>
      <t xml:space="preserve">は確認できなかったため </t>
    </r>
    <r>
      <rPr>
        <sz val="10"/>
        <rFont val="Arial"/>
        <family val="0"/>
        <charset val="1"/>
      </rPr>
      <t xml:space="preserve">null </t>
    </r>
    <r>
      <rPr>
        <sz val="10"/>
        <rFont val="Noto Sans CJK SC"/>
        <family val="2"/>
      </rPr>
      <t xml:space="preserve">とした。</t>
    </r>
  </si>
  <si>
    <t xml:space="preserve">DM-007</t>
  </si>
  <si>
    <r>
      <rPr>
        <sz val="10"/>
        <rFont val="Arial"/>
        <family val="0"/>
        <charset val="1"/>
      </rPr>
      <t xml:space="preserve">2</t>
    </r>
    <r>
      <rPr>
        <sz val="10"/>
        <rFont val="Noto Sans CJK SC"/>
        <family val="2"/>
      </rPr>
      <t xml:space="preserve">型糖尿病の薬物療法（経口薬の選択）</t>
    </r>
  </si>
  <si>
    <r>
      <rPr>
        <sz val="10"/>
        <rFont val="Arial"/>
        <family val="0"/>
        <charset val="1"/>
      </rPr>
      <t xml:space="preserve">2</t>
    </r>
    <r>
      <rPr>
        <sz val="10"/>
        <rFont val="Noto Sans CJK SC"/>
        <family val="2"/>
      </rPr>
      <t xml:space="preserve">型糖尿病の薬物療法では、まずインスリン治療の適応の有無を判断し、</t>
    </r>
    <r>
      <rPr>
        <sz val="10"/>
        <rFont val="Arial"/>
        <family val="0"/>
        <charset val="1"/>
      </rPr>
      <t xml:space="preserve">HbA1c</t>
    </r>
    <r>
      <rPr>
        <sz val="10"/>
        <rFont val="Noto Sans CJK SC"/>
        <family val="2"/>
      </rPr>
      <t xml:space="preserve">の目標を設定したうえで病態に応じて薬剤を選択する。日本では肥満（</t>
    </r>
    <r>
      <rPr>
        <sz val="10"/>
        <rFont val="Arial"/>
        <family val="0"/>
        <charset val="1"/>
      </rPr>
      <t xml:space="preserve">BMI 25</t>
    </r>
    <r>
      <rPr>
        <sz val="10"/>
        <rFont val="Noto Sans CJK SC"/>
        <family val="2"/>
      </rPr>
      <t xml:space="preserve">以上）をインスリン抵抗性の代理指標とし、肥満例ではビグアナイド薬、</t>
    </r>
    <r>
      <rPr>
        <sz val="10"/>
        <rFont val="Arial"/>
        <family val="0"/>
        <charset val="1"/>
      </rPr>
      <t xml:space="preserve">SGLT2</t>
    </r>
    <r>
      <rPr>
        <sz val="10"/>
        <rFont val="Noto Sans CJK SC"/>
        <family val="2"/>
      </rPr>
      <t xml:space="preserve">阻害薬、チアゾリジン薬、</t>
    </r>
    <r>
      <rPr>
        <sz val="10"/>
        <rFont val="Arial"/>
        <family val="0"/>
        <charset val="1"/>
      </rPr>
      <t xml:space="preserve">GLP-1</t>
    </r>
    <r>
      <rPr>
        <sz val="10"/>
        <rFont val="Noto Sans CJK SC"/>
        <family val="2"/>
      </rPr>
      <t xml:space="preserve">受容体作動薬などを、非肥満のインスリン分泌低下例ではインスリン分泌促進薬や</t>
    </r>
    <r>
      <rPr>
        <sz val="10"/>
        <rFont val="Arial"/>
        <family val="0"/>
        <charset val="1"/>
      </rPr>
      <t xml:space="preserve">DPP-4</t>
    </r>
    <r>
      <rPr>
        <sz val="10"/>
        <rFont val="Noto Sans CJK SC"/>
        <family val="2"/>
      </rPr>
      <t xml:space="preserve">阻害薬を中心に検討する。次に安全性を確認し、</t>
    </r>
    <r>
      <rPr>
        <sz val="10"/>
        <rFont val="Arial"/>
        <family val="0"/>
        <charset val="1"/>
      </rPr>
      <t xml:space="preserve">SU</t>
    </r>
    <r>
      <rPr>
        <sz val="10"/>
        <rFont val="Noto Sans CJK SC"/>
        <family val="2"/>
      </rPr>
      <t xml:space="preserve">薬やグリニド薬の低血糖リスク、腎機能障害・肝障害・心不全における禁忌を避ける（メトホルミンは</t>
    </r>
    <r>
      <rPr>
        <sz val="10"/>
        <rFont val="Arial"/>
        <family val="0"/>
        <charset val="1"/>
      </rPr>
      <t xml:space="preserve">eGFR 30</t>
    </r>
    <r>
      <rPr>
        <sz val="10"/>
        <rFont val="Noto Sans CJK SC"/>
        <family val="2"/>
      </rPr>
      <t xml:space="preserve">未満で禁忌）。心血管疾患・心不全・慢性腎臓病を合併する場合は、</t>
    </r>
    <r>
      <rPr>
        <sz val="10"/>
        <rFont val="Arial"/>
        <family val="0"/>
        <charset val="1"/>
      </rPr>
      <t xml:space="preserve">SGLT2</t>
    </r>
    <r>
      <rPr>
        <sz val="10"/>
        <rFont val="Noto Sans CJK SC"/>
        <family val="2"/>
      </rPr>
      <t xml:space="preserve">阻害薬や</t>
    </r>
    <r>
      <rPr>
        <sz val="10"/>
        <rFont val="Arial"/>
        <family val="0"/>
        <charset val="1"/>
      </rPr>
      <t xml:space="preserve">GLP-1</t>
    </r>
    <r>
      <rPr>
        <sz val="10"/>
        <rFont val="Noto Sans CJK SC"/>
        <family val="2"/>
      </rPr>
      <t xml:space="preserve">受容体作動薬による追加の利益を考慮する。</t>
    </r>
  </si>
  <si>
    <t xml:space="preserve">SRC-946</t>
  </si>
  <si>
    <t xml:space="preserve">Bouchi R, et al. A consensus statement from the Japan Diabetes Society: a proposed algorithm for pharmacotherapy in people with type 2 diabetes — 2nd edition (English version). Diabetol Int. 2024;15(3):327–345.</t>
  </si>
  <si>
    <t xml:space="preserve">10.1007/s13340-024-00723-8</t>
  </si>
  <si>
    <t xml:space="preserve">39101173</t>
  </si>
  <si>
    <r>
      <rPr>
        <sz val="10"/>
        <rFont val="Noto Sans CJK SC"/>
        <family val="2"/>
      </rPr>
      <t xml:space="preserve">薬剤クラスの選択手順は同コンセンサス本文に基づく国内診療を前提とした記載であり、個別製剤ごとの国内承認・保険適用の確認は本調査では行っていない。同アルゴリズムには並行する別誌の英語版があり、</t>
    </r>
    <r>
      <rPr>
        <sz val="10"/>
        <rFont val="Arial"/>
        <family val="0"/>
        <charset val="1"/>
      </rPr>
      <t xml:space="preserve">PMID</t>
    </r>
    <r>
      <rPr>
        <sz val="10"/>
        <rFont val="Noto Sans CJK SC"/>
        <family val="2"/>
      </rPr>
      <t xml:space="preserve">が異なるため、本カードでは</t>
    </r>
    <r>
      <rPr>
        <sz val="10"/>
        <rFont val="Arial"/>
        <family val="0"/>
        <charset val="1"/>
      </rPr>
      <t xml:space="preserve">Diabetol Int</t>
    </r>
    <r>
      <rPr>
        <sz val="10"/>
        <rFont val="Noto Sans CJK SC"/>
        <family val="2"/>
      </rPr>
      <t xml:space="preserve">版に識別子を統一した。</t>
    </r>
  </si>
  <si>
    <t xml:space="preserve">DM-008</t>
  </si>
  <si>
    <r>
      <rPr>
        <sz val="10"/>
        <rFont val="Arial"/>
        <family val="0"/>
        <charset val="1"/>
      </rPr>
      <t xml:space="preserve">2</t>
    </r>
    <r>
      <rPr>
        <sz val="10"/>
        <rFont val="Noto Sans CJK SC"/>
        <family val="2"/>
      </rPr>
      <t xml:space="preserve">型糖尿病の注射療法（</t>
    </r>
    <r>
      <rPr>
        <sz val="10"/>
        <rFont val="Arial"/>
        <family val="0"/>
        <charset val="1"/>
      </rPr>
      <t xml:space="preserve">GLP-1</t>
    </r>
    <r>
      <rPr>
        <sz val="10"/>
        <rFont val="Noto Sans CJK SC"/>
        <family val="2"/>
      </rPr>
      <t xml:space="preserve">受容体作動薬とインスリン）</t>
    </r>
  </si>
  <si>
    <r>
      <rPr>
        <sz val="10"/>
        <rFont val="Arial"/>
        <family val="0"/>
        <charset val="1"/>
      </rPr>
      <t xml:space="preserve">GLP-1</t>
    </r>
    <r>
      <rPr>
        <sz val="10"/>
        <rFont val="Noto Sans CJK SC"/>
        <family val="2"/>
      </rPr>
      <t xml:space="preserve">受容体作動薬は、血糖依存性のインスリン分泌促進とグルカゴン分泌抑制によって血糖を下げ、単独使用では低血糖のリスクが低く、プラセボと比べて平均約</t>
    </r>
    <r>
      <rPr>
        <sz val="10"/>
        <rFont val="Arial"/>
        <family val="0"/>
        <charset val="1"/>
      </rPr>
      <t xml:space="preserve">2 kg</t>
    </r>
    <r>
      <rPr>
        <sz val="10"/>
        <rFont val="Noto Sans CJK SC"/>
        <family val="2"/>
      </rPr>
      <t xml:space="preserve">の体重減少効果が報告されている。インスリン療法にはインスリン依存状態などの絶対的適応と、経口薬で管理目標に達しない場合などの相対的適応があり、病態と管理状況に応じて導入する。</t>
    </r>
    <r>
      <rPr>
        <sz val="10"/>
        <rFont val="Arial"/>
        <family val="0"/>
        <charset val="1"/>
      </rPr>
      <t xml:space="preserve">GIP/GLP-1</t>
    </r>
    <r>
      <rPr>
        <sz val="10"/>
        <rFont val="Noto Sans CJK SC"/>
        <family val="2"/>
      </rPr>
      <t xml:space="preserve">受容体作動薬であるチルゼパチドは、日本で</t>
    </r>
    <r>
      <rPr>
        <sz val="10"/>
        <rFont val="Arial"/>
        <family val="0"/>
        <charset val="1"/>
      </rPr>
      <t xml:space="preserve">2023</t>
    </r>
    <r>
      <rPr>
        <sz val="10"/>
        <rFont val="Noto Sans CJK SC"/>
        <family val="2"/>
      </rPr>
      <t xml:space="preserve">年</t>
    </r>
    <r>
      <rPr>
        <sz val="10"/>
        <rFont val="Arial"/>
        <family val="0"/>
        <charset val="1"/>
      </rPr>
      <t xml:space="preserve">4</t>
    </r>
    <r>
      <rPr>
        <sz val="10"/>
        <rFont val="Noto Sans CJK SC"/>
        <family val="2"/>
      </rPr>
      <t xml:space="preserve">月に発売された。</t>
    </r>
  </si>
  <si>
    <r>
      <rPr>
        <sz val="10"/>
        <rFont val="Noto Sans CJK SC"/>
        <family val="2"/>
      </rPr>
      <t xml:space="preserve">体重減少の数値（平均約</t>
    </r>
    <r>
      <rPr>
        <sz val="10"/>
        <rFont val="Arial"/>
        <family val="0"/>
        <charset val="1"/>
      </rPr>
      <t xml:space="preserve">2 kg</t>
    </r>
    <r>
      <rPr>
        <sz val="10"/>
        <rFont val="Noto Sans CJK SC"/>
        <family val="2"/>
      </rPr>
      <t xml:space="preserve">）は同文献本文から確認した。記載した注射薬は同コンセンサスに基づく国内診療を前提としたものであり、個別製剤ごとの国内承認・保険適用の確認は本調査では行っていない（チルゼパチドの国内発売時期は同文献の記載による）。</t>
    </r>
  </si>
  <si>
    <t xml:space="preserve">DM-009</t>
  </si>
  <si>
    <t xml:space="preserve">糖尿病の食事療法と運動療法</t>
  </si>
  <si>
    <r>
      <rPr>
        <sz val="10"/>
        <rFont val="Noto Sans CJK SC"/>
        <family val="2"/>
      </rPr>
      <t xml:space="preserve">食事療法では、総エネルギー摂取量を目標体重にエネルギー係数を掛けて設定する。目標体重は</t>
    </r>
    <r>
      <rPr>
        <sz val="10"/>
        <rFont val="Arial"/>
        <family val="0"/>
        <charset val="1"/>
      </rPr>
      <t xml:space="preserve">65</t>
    </r>
    <r>
      <rPr>
        <sz val="10"/>
        <rFont val="Noto Sans CJK SC"/>
        <family val="2"/>
      </rPr>
      <t xml:space="preserve">歳未満では身長（</t>
    </r>
    <r>
      <rPr>
        <sz val="10"/>
        <rFont val="Arial"/>
        <family val="0"/>
        <charset val="1"/>
      </rPr>
      <t xml:space="preserve">m</t>
    </r>
    <r>
      <rPr>
        <sz val="10"/>
        <rFont val="Noto Sans CJK SC"/>
        <family val="2"/>
      </rPr>
      <t xml:space="preserve">）の</t>
    </r>
    <r>
      <rPr>
        <sz val="10"/>
        <rFont val="Arial"/>
        <family val="0"/>
        <charset val="1"/>
      </rPr>
      <t xml:space="preserve">2</t>
    </r>
    <r>
      <rPr>
        <sz val="10"/>
        <rFont val="Noto Sans CJK SC"/>
        <family val="2"/>
      </rPr>
      <t xml:space="preserve">乗に</t>
    </r>
    <r>
      <rPr>
        <sz val="10"/>
        <rFont val="Arial"/>
        <family val="0"/>
        <charset val="1"/>
      </rPr>
      <t xml:space="preserve">22</t>
    </r>
    <r>
      <rPr>
        <sz val="10"/>
        <rFont val="Noto Sans CJK SC"/>
        <family val="2"/>
      </rPr>
      <t xml:space="preserve">を掛けた値、</t>
    </r>
    <r>
      <rPr>
        <sz val="10"/>
        <rFont val="Arial"/>
        <family val="0"/>
        <charset val="1"/>
      </rPr>
      <t xml:space="preserve">65</t>
    </r>
    <r>
      <rPr>
        <sz val="10"/>
        <rFont val="Noto Sans CJK SC"/>
        <family val="2"/>
      </rPr>
      <t xml:space="preserve">歳以上では</t>
    </r>
    <r>
      <rPr>
        <sz val="10"/>
        <rFont val="Arial"/>
        <family val="0"/>
        <charset val="1"/>
      </rPr>
      <t xml:space="preserve">22</t>
    </r>
    <r>
      <rPr>
        <sz val="10"/>
        <rFont val="Noto Sans CJK SC"/>
        <family val="2"/>
      </rPr>
      <t xml:space="preserve">〜</t>
    </r>
    <r>
      <rPr>
        <sz val="10"/>
        <rFont val="Arial"/>
        <family val="0"/>
        <charset val="1"/>
      </rPr>
      <t xml:space="preserve">25</t>
    </r>
    <r>
      <rPr>
        <sz val="10"/>
        <rFont val="Noto Sans CJK SC"/>
        <family val="2"/>
      </rPr>
      <t xml:space="preserve">を掛けた値を目安とし、エネルギー係数は身体活動量に応じて軽い労作で</t>
    </r>
    <r>
      <rPr>
        <sz val="10"/>
        <rFont val="Arial"/>
        <family val="0"/>
        <charset val="1"/>
      </rPr>
      <t xml:space="preserve">25</t>
    </r>
    <r>
      <rPr>
        <sz val="10"/>
        <rFont val="Noto Sans CJK SC"/>
        <family val="2"/>
      </rPr>
      <t xml:space="preserve">〜</t>
    </r>
    <r>
      <rPr>
        <sz val="10"/>
        <rFont val="Arial"/>
        <family val="0"/>
        <charset val="1"/>
      </rPr>
      <t xml:space="preserve">30</t>
    </r>
    <r>
      <rPr>
        <sz val="10"/>
        <rFont val="Noto Sans CJK SC"/>
        <family val="2"/>
      </rPr>
      <t xml:space="preserve">、普通の労作で</t>
    </r>
    <r>
      <rPr>
        <sz val="10"/>
        <rFont val="Arial"/>
        <family val="0"/>
        <charset val="1"/>
      </rPr>
      <t xml:space="preserve">30</t>
    </r>
    <r>
      <rPr>
        <sz val="10"/>
        <rFont val="Noto Sans CJK SC"/>
        <family val="2"/>
      </rPr>
      <t xml:space="preserve">〜</t>
    </r>
    <r>
      <rPr>
        <sz val="10"/>
        <rFont val="Arial"/>
        <family val="0"/>
        <charset val="1"/>
      </rPr>
      <t xml:space="preserve">35</t>
    </r>
    <r>
      <rPr>
        <sz val="10"/>
        <rFont val="Noto Sans CJK SC"/>
        <family val="2"/>
      </rPr>
      <t xml:space="preserve">、重い労作で</t>
    </r>
    <r>
      <rPr>
        <sz val="10"/>
        <rFont val="Arial"/>
        <family val="0"/>
        <charset val="1"/>
      </rPr>
      <t xml:space="preserve">35</t>
    </r>
    <r>
      <rPr>
        <sz val="10"/>
        <rFont val="Noto Sans CJK SC"/>
        <family val="2"/>
      </rPr>
      <t xml:space="preserve">以上 </t>
    </r>
    <r>
      <rPr>
        <sz val="10"/>
        <rFont val="Arial"/>
        <family val="0"/>
        <charset val="1"/>
      </rPr>
      <t xml:space="preserve">kcal/kg</t>
    </r>
    <r>
      <rPr>
        <sz val="10"/>
        <rFont val="Noto Sans CJK SC"/>
        <family val="2"/>
      </rPr>
      <t xml:space="preserve">を用いる。食物繊維は</t>
    </r>
    <r>
      <rPr>
        <sz val="10"/>
        <rFont val="Arial"/>
        <family val="0"/>
        <charset val="1"/>
      </rPr>
      <t xml:space="preserve">1</t>
    </r>
    <r>
      <rPr>
        <sz val="10"/>
        <rFont val="Noto Sans CJK SC"/>
        <family val="2"/>
      </rPr>
      <t xml:space="preserve">日</t>
    </r>
    <r>
      <rPr>
        <sz val="10"/>
        <rFont val="Arial"/>
        <family val="0"/>
        <charset val="1"/>
      </rPr>
      <t xml:space="preserve">20 g</t>
    </r>
    <r>
      <rPr>
        <sz val="10"/>
        <rFont val="Noto Sans CJK SC"/>
        <family val="2"/>
      </rPr>
      <t xml:space="preserve">以上、食塩は男性</t>
    </r>
    <r>
      <rPr>
        <sz val="10"/>
        <rFont val="Arial"/>
        <family val="0"/>
        <charset val="1"/>
      </rPr>
      <t xml:space="preserve">7.5 g</t>
    </r>
    <r>
      <rPr>
        <sz val="10"/>
        <rFont val="Noto Sans CJK SC"/>
        <family val="2"/>
      </rPr>
      <t xml:space="preserve">未満・女性</t>
    </r>
    <r>
      <rPr>
        <sz val="10"/>
        <rFont val="Arial"/>
        <family val="0"/>
        <charset val="1"/>
      </rPr>
      <t xml:space="preserve">6.5 g</t>
    </r>
    <r>
      <rPr>
        <sz val="10"/>
        <rFont val="Noto Sans CJK SC"/>
        <family val="2"/>
      </rPr>
      <t xml:space="preserve">未満（高血圧合併時は</t>
    </r>
    <r>
      <rPr>
        <sz val="10"/>
        <rFont val="Arial"/>
        <family val="0"/>
        <charset val="1"/>
      </rPr>
      <t xml:space="preserve">6.0 g</t>
    </r>
    <r>
      <rPr>
        <sz val="10"/>
        <rFont val="Noto Sans CJK SC"/>
        <family val="2"/>
      </rPr>
      <t xml:space="preserve">未満）を目安とする。運動療法では、中等度の有酸素運動を週</t>
    </r>
    <r>
      <rPr>
        <sz val="10"/>
        <rFont val="Arial"/>
        <family val="0"/>
        <charset val="1"/>
      </rPr>
      <t xml:space="preserve">150</t>
    </r>
    <r>
      <rPr>
        <sz val="10"/>
        <rFont val="Noto Sans CJK SC"/>
        <family val="2"/>
      </rPr>
      <t xml:space="preserve">分以上・週</t>
    </r>
    <r>
      <rPr>
        <sz val="10"/>
        <rFont val="Arial"/>
        <family val="0"/>
        <charset val="1"/>
      </rPr>
      <t xml:space="preserve">3</t>
    </r>
    <r>
      <rPr>
        <sz val="10"/>
        <rFont val="Noto Sans CJK SC"/>
        <family val="2"/>
      </rPr>
      <t xml:space="preserve">日以上（連続した休止は</t>
    </r>
    <r>
      <rPr>
        <sz val="10"/>
        <rFont val="Arial"/>
        <family val="0"/>
        <charset val="1"/>
      </rPr>
      <t xml:space="preserve">2</t>
    </r>
    <r>
      <rPr>
        <sz val="10"/>
        <rFont val="Noto Sans CJK SC"/>
        <family val="2"/>
      </rPr>
      <t xml:space="preserve">日まで）行い、レジスタンス運動を週</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回組み合わせる。</t>
    </r>
  </si>
  <si>
    <r>
      <rPr>
        <sz val="10"/>
        <rFont val="Arial"/>
        <family val="0"/>
        <charset val="1"/>
      </rPr>
      <t xml:space="preserve">PS-02-14-05 (id: JkxnuTA)</t>
    </r>
    <r>
      <rPr>
        <sz val="10"/>
        <rFont val="Noto Sans CJK SC"/>
        <family val="2"/>
      </rPr>
      <t xml:space="preserve">；</t>
    </r>
    <r>
      <rPr>
        <sz val="10"/>
        <rFont val="Arial"/>
        <family val="0"/>
        <charset val="1"/>
      </rPr>
      <t xml:space="preserve">TBL-01-00-473 (id: JlvnmL8)</t>
    </r>
    <r>
      <rPr>
        <sz val="10"/>
        <rFont val="Noto Sans CJK SC"/>
        <family val="2"/>
      </rPr>
      <t xml:space="preserve">；</t>
    </r>
    <r>
      <rPr>
        <sz val="10"/>
        <rFont val="Arial"/>
        <family val="0"/>
        <charset val="1"/>
      </rPr>
      <t xml:space="preserve">TBL-02-13-007 (id: JlAKpsU)</t>
    </r>
  </si>
  <si>
    <t xml:space="preserve">目標体重・エネルギー係数・各栄養素の目安と運動量は、ガイドライン本文および表から読み取った値である。</t>
  </si>
  <si>
    <t xml:space="preserve">DM-010</t>
  </si>
  <si>
    <r>
      <rPr>
        <sz val="10"/>
        <rFont val="Noto Sans CJK SC"/>
        <family val="2"/>
      </rPr>
      <t xml:space="preserve">緩徐進行</t>
    </r>
    <r>
      <rPr>
        <sz val="10"/>
        <rFont val="Arial"/>
        <family val="0"/>
        <charset val="1"/>
      </rPr>
      <t xml:space="preserve">1</t>
    </r>
    <r>
      <rPr>
        <sz val="10"/>
        <rFont val="Noto Sans CJK SC"/>
        <family val="2"/>
      </rPr>
      <t xml:space="preserve">型糖尿病と劇症</t>
    </r>
    <r>
      <rPr>
        <sz val="10"/>
        <rFont val="Arial"/>
        <family val="0"/>
        <charset val="1"/>
      </rPr>
      <t xml:space="preserve">1</t>
    </r>
    <r>
      <rPr>
        <sz val="10"/>
        <rFont val="Noto Sans CJK SC"/>
        <family val="2"/>
      </rPr>
      <t xml:space="preserve">型糖尿病</t>
    </r>
  </si>
  <si>
    <r>
      <rPr>
        <sz val="10"/>
        <rFont val="Noto Sans CJK SC"/>
        <family val="2"/>
      </rPr>
      <t xml:space="preserve">緩徐進行</t>
    </r>
    <r>
      <rPr>
        <sz val="10"/>
        <rFont val="Arial"/>
        <family val="0"/>
        <charset val="1"/>
      </rPr>
      <t xml:space="preserve">1</t>
    </r>
    <r>
      <rPr>
        <sz val="10"/>
        <rFont val="Noto Sans CJK SC"/>
        <family val="2"/>
      </rPr>
      <t xml:space="preserve">型糖尿病（</t>
    </r>
    <r>
      <rPr>
        <sz val="10"/>
        <rFont val="Arial"/>
        <family val="0"/>
        <charset val="1"/>
      </rPr>
      <t xml:space="preserve">SPIDDM</t>
    </r>
    <r>
      <rPr>
        <sz val="10"/>
        <rFont val="Noto Sans CJK SC"/>
        <family val="2"/>
      </rPr>
      <t xml:space="preserve">）の確定診断には、</t>
    </r>
    <r>
      <rPr>
        <sz val="10"/>
        <rFont val="Arial"/>
        <family val="0"/>
        <charset val="1"/>
      </rPr>
      <t xml:space="preserve">(1)</t>
    </r>
    <r>
      <rPr>
        <sz val="10"/>
        <rFont val="Noto Sans CJK SC"/>
        <family val="2"/>
      </rPr>
      <t xml:space="preserve">経過中のいずれかの時点で膵島関連自己抗体が陽性であること、</t>
    </r>
    <r>
      <rPr>
        <sz val="10"/>
        <rFont val="Arial"/>
        <family val="0"/>
        <charset val="1"/>
      </rPr>
      <t xml:space="preserve">(2)</t>
    </r>
    <r>
      <rPr>
        <sz val="10"/>
        <rFont val="Noto Sans CJK SC"/>
        <family val="2"/>
      </rPr>
      <t xml:space="preserve">原則として診断時にケトーシスやケトアシドーシスがなく直ちにインスリン治療を必要としないこと、</t>
    </r>
    <r>
      <rPr>
        <sz val="10"/>
        <rFont val="Arial"/>
        <family val="0"/>
        <charset val="1"/>
      </rPr>
      <t xml:space="preserve">(3)</t>
    </r>
    <r>
      <rPr>
        <sz val="10"/>
        <rFont val="Noto Sans CJK SC"/>
        <family val="2"/>
      </rPr>
      <t xml:space="preserve">発症（診断）から</t>
    </r>
    <r>
      <rPr>
        <sz val="10"/>
        <rFont val="Arial"/>
        <family val="0"/>
        <charset val="1"/>
      </rPr>
      <t xml:space="preserve">3</t>
    </r>
    <r>
      <rPr>
        <sz val="10"/>
        <rFont val="Noto Sans CJK SC"/>
        <family val="2"/>
      </rPr>
      <t xml:space="preserve">か月を超えてインスリン治療が必要となり、最終観察時点で空腹時血清</t>
    </r>
    <r>
      <rPr>
        <sz val="10"/>
        <rFont val="Arial"/>
        <family val="0"/>
        <charset val="1"/>
      </rPr>
      <t xml:space="preserve">C</t>
    </r>
    <r>
      <rPr>
        <sz val="10"/>
        <rFont val="Noto Sans CJK SC"/>
        <family val="2"/>
      </rPr>
      <t xml:space="preserve">ペプチドが</t>
    </r>
    <r>
      <rPr>
        <sz val="10"/>
        <rFont val="Arial"/>
        <family val="0"/>
        <charset val="1"/>
      </rPr>
      <t xml:space="preserve">0.6 ng/mL</t>
    </r>
    <r>
      <rPr>
        <sz val="10"/>
        <rFont val="Noto Sans CJK SC"/>
        <family val="2"/>
      </rPr>
      <t xml:space="preserve">未満であること、の</t>
    </r>
    <r>
      <rPr>
        <sz val="10"/>
        <rFont val="Arial"/>
        <family val="0"/>
        <charset val="1"/>
      </rPr>
      <t xml:space="preserve">3</t>
    </r>
    <r>
      <rPr>
        <sz val="10"/>
        <rFont val="Noto Sans CJK SC"/>
        <family val="2"/>
      </rPr>
      <t xml:space="preserve">項目すべてを満たす必要がある。</t>
    </r>
    <r>
      <rPr>
        <sz val="10"/>
        <rFont val="Arial"/>
        <family val="0"/>
        <charset val="1"/>
      </rPr>
      <t xml:space="preserve">(1)</t>
    </r>
    <r>
      <rPr>
        <sz val="10"/>
        <rFont val="Noto Sans CJK SC"/>
        <family val="2"/>
      </rPr>
      <t xml:space="preserve">と</t>
    </r>
    <r>
      <rPr>
        <sz val="10"/>
        <rFont val="Arial"/>
        <family val="0"/>
        <charset val="1"/>
      </rPr>
      <t xml:space="preserve">(2)</t>
    </r>
    <r>
      <rPr>
        <sz val="10"/>
        <rFont val="Noto Sans CJK SC"/>
        <family val="2"/>
      </rPr>
      <t xml:space="preserve">のみを満たす場合は</t>
    </r>
    <r>
      <rPr>
        <sz val="10"/>
        <rFont val="Arial"/>
        <family val="0"/>
        <charset val="1"/>
      </rPr>
      <t xml:space="preserve">SPIDDM</t>
    </r>
    <r>
      <rPr>
        <sz val="10"/>
        <rFont val="Noto Sans CJK SC"/>
        <family val="2"/>
      </rPr>
      <t xml:space="preserve">（</t>
    </r>
    <r>
      <rPr>
        <sz val="10"/>
        <rFont val="Arial"/>
        <family val="0"/>
        <charset val="1"/>
      </rPr>
      <t xml:space="preserve">probable</t>
    </r>
    <r>
      <rPr>
        <sz val="10"/>
        <rFont val="Noto Sans CJK SC"/>
        <family val="2"/>
      </rPr>
      <t xml:space="preserve">）とする。日本では</t>
    </r>
    <r>
      <rPr>
        <sz val="10"/>
        <rFont val="Arial"/>
        <family val="0"/>
        <charset val="1"/>
      </rPr>
      <t xml:space="preserve">1</t>
    </r>
    <r>
      <rPr>
        <sz val="10"/>
        <rFont val="Noto Sans CJK SC"/>
        <family val="2"/>
      </rPr>
      <t xml:space="preserve">型糖尿病は劇症・急性発症・緩徐進行の</t>
    </r>
    <r>
      <rPr>
        <sz val="10"/>
        <rFont val="Arial"/>
        <family val="0"/>
        <charset val="1"/>
      </rPr>
      <t xml:space="preserve">3</t>
    </r>
    <r>
      <rPr>
        <sz val="10"/>
        <rFont val="Noto Sans CJK SC"/>
        <family val="2"/>
      </rPr>
      <t xml:space="preserve">亜型に分類され、劇症</t>
    </r>
    <r>
      <rPr>
        <sz val="10"/>
        <rFont val="Arial"/>
        <family val="0"/>
        <charset val="1"/>
      </rPr>
      <t xml:space="preserve">1</t>
    </r>
    <r>
      <rPr>
        <sz val="10"/>
        <rFont val="Noto Sans CJK SC"/>
        <family val="2"/>
      </rPr>
      <t xml:space="preserve">型糖尿病はそのうち急激な経過をとる亜型である。</t>
    </r>
  </si>
  <si>
    <t xml:space="preserve">SRC-947</t>
  </si>
  <si>
    <t xml:space="preserve">Shimada A, et al. New diagnostic criteria (2023) for slowly progressive type 1 diabetes (SPIDDM): Report from Committee on Type 1 Diabetes of the Japan Diabetes Society (English version). J Diabetes Investig. 2024;15(2):254–257.</t>
  </si>
  <si>
    <t xml:space="preserve">10.1111/jdi.14121</t>
  </si>
  <si>
    <t xml:space="preserve">38184802</t>
  </si>
  <si>
    <r>
      <rPr>
        <sz val="10"/>
        <rFont val="Arial"/>
        <family val="0"/>
        <charset val="1"/>
      </rPr>
      <t xml:space="preserve">SPIDDM</t>
    </r>
    <r>
      <rPr>
        <sz val="10"/>
        <rFont val="Noto Sans CJK SC"/>
        <family val="2"/>
      </rPr>
      <t xml:space="preserve">の基準値は原著の診断基準表から読み取った（</t>
    </r>
    <r>
      <rPr>
        <sz val="10"/>
        <rFont val="Arial"/>
        <family val="0"/>
        <charset val="1"/>
      </rPr>
      <t xml:space="preserve">2024</t>
    </r>
    <r>
      <rPr>
        <sz val="10"/>
        <rFont val="Noto Sans CJK SC"/>
        <family val="2"/>
      </rPr>
      <t xml:space="preserve">年に文言の訂正報がある）。劇症</t>
    </r>
    <r>
      <rPr>
        <sz val="10"/>
        <rFont val="Arial"/>
        <family val="0"/>
        <charset val="1"/>
      </rPr>
      <t xml:space="preserve">1</t>
    </r>
    <r>
      <rPr>
        <sz val="10"/>
        <rFont val="Noto Sans CJK SC"/>
        <family val="2"/>
      </rPr>
      <t xml:space="preserve">型糖尿病については、引用した</t>
    </r>
    <r>
      <rPr>
        <sz val="10"/>
        <rFont val="Arial"/>
        <family val="0"/>
        <charset val="1"/>
      </rPr>
      <t xml:space="preserve">SPIDDM</t>
    </r>
    <r>
      <rPr>
        <sz val="10"/>
        <rFont val="Noto Sans CJK SC"/>
        <family val="2"/>
      </rPr>
      <t xml:space="preserve">診断基準にはその診断基準の詳細が含まれていないため、本カードでは亜型としての位置づけのみを記載し、診断数値は記載していない。インスリン治療への言及は診断基準の記述であり、個別製剤の国内承認・保険適用の確認は本調査の対象外である。</t>
    </r>
  </si>
  <si>
    <t xml:space="preserve">DM-011</t>
  </si>
  <si>
    <t xml:space="preserve">二次性糖尿病</t>
  </si>
  <si>
    <r>
      <rPr>
        <sz val="10"/>
        <rFont val="Noto Sans CJK SC"/>
        <family val="2"/>
      </rPr>
      <t xml:space="preserve">日本の糖尿病の分類では、糖尿病は</t>
    </r>
    <r>
      <rPr>
        <sz val="10"/>
        <rFont val="Arial"/>
        <family val="0"/>
        <charset val="1"/>
      </rPr>
      <t xml:space="preserve">1</t>
    </r>
    <r>
      <rPr>
        <sz val="10"/>
        <rFont val="Noto Sans CJK SC"/>
        <family val="2"/>
      </rPr>
      <t xml:space="preserve">型、</t>
    </r>
    <r>
      <rPr>
        <sz val="10"/>
        <rFont val="Arial"/>
        <family val="0"/>
        <charset val="1"/>
      </rPr>
      <t xml:space="preserve">2</t>
    </r>
    <r>
      <rPr>
        <sz val="10"/>
        <rFont val="Noto Sans CJK SC"/>
        <family val="2"/>
      </rPr>
      <t xml:space="preserve">型、その他の特定の機序・疾患による糖尿病、妊娠糖尿病の</t>
    </r>
    <r>
      <rPr>
        <sz val="10"/>
        <rFont val="Arial"/>
        <family val="0"/>
        <charset val="1"/>
      </rPr>
      <t xml:space="preserve">4</t>
    </r>
    <r>
      <rPr>
        <sz val="10"/>
        <rFont val="Noto Sans CJK SC"/>
        <family val="2"/>
      </rPr>
      <t xml:space="preserve">つに大別される。「その他の特定の機序・疾患による糖尿病」には、膵</t>
    </r>
    <r>
      <rPr>
        <sz val="10"/>
        <rFont val="Arial"/>
        <family val="0"/>
        <charset val="1"/>
      </rPr>
      <t xml:space="preserve">β</t>
    </r>
    <r>
      <rPr>
        <sz val="10"/>
        <rFont val="Noto Sans CJK SC"/>
        <family val="2"/>
      </rPr>
      <t xml:space="preserve">細胞機能やインスリン作用に関わる遺伝子異常、膵外分泌疾患、内分泌疾患、肝疾患、薬剤や化学物質によるもの、感染症、まれな免疫介在性糖尿病、その他の遺伝症候群に伴う糖尿病が含まれ、二次性糖尿病はこの区分に位置づけられる。背景にある原因疾患や原因薬剤の同定が診断と治療の出発点となる。</t>
    </r>
  </si>
  <si>
    <r>
      <rPr>
        <sz val="10"/>
        <rFont val="Noto Sans CJK SC"/>
        <family val="2"/>
      </rPr>
      <t xml:space="preserve">医学各論 Ⅹ</t>
    </r>
    <r>
      <rPr>
        <sz val="10"/>
        <rFont val="Arial"/>
        <family val="0"/>
        <charset val="1"/>
      </rPr>
      <t xml:space="preserve">-6-A-③</t>
    </r>
    <r>
      <rPr>
        <sz val="10"/>
        <rFont val="Noto Sans CJK SC"/>
        <family val="2"/>
      </rPr>
      <t xml:space="preserve">（二次性糖尿病、遺伝子異常による糖尿病、</t>
    </r>
    <r>
      <rPr>
        <sz val="10"/>
        <rFont val="Arial"/>
        <family val="0"/>
        <charset val="1"/>
      </rPr>
      <t xml:space="preserve">b</t>
    </r>
    <r>
      <rPr>
        <sz val="10"/>
        <rFont val="Noto Sans CJK SC"/>
        <family val="2"/>
      </rPr>
      <t xml:space="preserve">）</t>
    </r>
  </si>
  <si>
    <t xml:space="preserve">分類の区分と含まれる疾患群は、ガイドラインの分類表から読み取った。個別の原因疾患ごとの診断基準や頻度は本カードの範囲外である。</t>
  </si>
  <si>
    <t xml:space="preserve">DM-012</t>
  </si>
  <si>
    <r>
      <rPr>
        <sz val="10"/>
        <rFont val="Noto Sans CJK SC"/>
        <family val="2"/>
      </rPr>
      <t xml:space="preserve">遺伝子異常による糖尿病（</t>
    </r>
    <r>
      <rPr>
        <sz val="10"/>
        <rFont val="Arial"/>
        <family val="0"/>
        <charset val="1"/>
      </rPr>
      <t xml:space="preserve">MODY</t>
    </r>
    <r>
      <rPr>
        <sz val="10"/>
        <rFont val="Noto Sans CJK SC"/>
        <family val="2"/>
      </rPr>
      <t xml:space="preserve">）</t>
    </r>
  </si>
  <si>
    <r>
      <rPr>
        <sz val="10"/>
        <rFont val="Noto Sans CJK SC"/>
        <family val="2"/>
      </rPr>
      <t xml:space="preserve">若年発症糖尿病（</t>
    </r>
    <r>
      <rPr>
        <sz val="10"/>
        <rFont val="Arial"/>
        <family val="0"/>
        <charset val="1"/>
      </rPr>
      <t xml:space="preserve">MODY</t>
    </r>
    <r>
      <rPr>
        <sz val="10"/>
        <rFont val="Noto Sans CJK SC"/>
        <family val="2"/>
      </rPr>
      <t xml:space="preserve">）は単一遺伝子の異常による糖尿病で、常染色体優性遺伝を示し、多くは</t>
    </r>
    <r>
      <rPr>
        <sz val="10"/>
        <rFont val="Arial"/>
        <family val="0"/>
        <charset val="1"/>
      </rPr>
      <t xml:space="preserve">25</t>
    </r>
    <r>
      <rPr>
        <sz val="10"/>
        <rFont val="Noto Sans CJK SC"/>
        <family val="2"/>
      </rPr>
      <t xml:space="preserve">歳未満に発症する。遺伝子診断が確定した症例の</t>
    </r>
    <r>
      <rPr>
        <sz val="10"/>
        <rFont val="Arial"/>
        <family val="0"/>
        <charset val="1"/>
      </rPr>
      <t xml:space="preserve">90%</t>
    </r>
    <r>
      <rPr>
        <sz val="10"/>
        <rFont val="Noto Sans CJK SC"/>
        <family val="2"/>
      </rPr>
      <t xml:space="preserve">以上を</t>
    </r>
    <r>
      <rPr>
        <sz val="10"/>
        <rFont val="Arial"/>
        <family val="0"/>
        <charset val="1"/>
      </rPr>
      <t xml:space="preserve">GCK</t>
    </r>
    <r>
      <rPr>
        <sz val="10"/>
        <rFont val="Noto Sans CJK SC"/>
        <family val="2"/>
      </rPr>
      <t xml:space="preserve">、</t>
    </r>
    <r>
      <rPr>
        <sz val="10"/>
        <rFont val="Arial"/>
        <family val="0"/>
        <charset val="1"/>
      </rPr>
      <t xml:space="preserve">HNF1A</t>
    </r>
    <r>
      <rPr>
        <sz val="10"/>
        <rFont val="Noto Sans CJK SC"/>
        <family val="2"/>
      </rPr>
      <t xml:space="preserve">、</t>
    </r>
    <r>
      <rPr>
        <sz val="10"/>
        <rFont val="Arial"/>
        <family val="0"/>
        <charset val="1"/>
      </rPr>
      <t xml:space="preserve">HNF4A</t>
    </r>
    <r>
      <rPr>
        <sz val="10"/>
        <rFont val="Noto Sans CJK SC"/>
        <family val="2"/>
      </rPr>
      <t xml:space="preserve">の</t>
    </r>
    <r>
      <rPr>
        <sz val="10"/>
        <rFont val="Arial"/>
        <family val="0"/>
        <charset val="1"/>
      </rPr>
      <t xml:space="preserve">3</t>
    </r>
    <r>
      <rPr>
        <sz val="10"/>
        <rFont val="Noto Sans CJK SC"/>
        <family val="2"/>
      </rPr>
      <t xml:space="preserve">遺伝子が占め、</t>
    </r>
    <r>
      <rPr>
        <sz val="10"/>
        <rFont val="Arial"/>
        <family val="0"/>
        <charset val="1"/>
      </rPr>
      <t xml:space="preserve">HNF1B</t>
    </r>
    <r>
      <rPr>
        <sz val="10"/>
        <rFont val="Noto Sans CJK SC"/>
        <family val="2"/>
      </rPr>
      <t xml:space="preserve">も主要な原因遺伝子である。</t>
    </r>
    <r>
      <rPr>
        <sz val="10"/>
        <rFont val="Arial"/>
        <family val="0"/>
        <charset val="1"/>
      </rPr>
      <t xml:space="preserve">GCK-MODY</t>
    </r>
    <r>
      <rPr>
        <sz val="10"/>
        <rFont val="Noto Sans CJK SC"/>
        <family val="2"/>
      </rPr>
      <t xml:space="preserve">は軽度で非進行性の高血糖を呈し、原則として薬物治療を必要としない。</t>
    </r>
    <r>
      <rPr>
        <sz val="10"/>
        <rFont val="Arial"/>
        <family val="0"/>
        <charset val="1"/>
      </rPr>
      <t xml:space="preserve">HNF1A-MODY</t>
    </r>
    <r>
      <rPr>
        <sz val="10"/>
        <rFont val="Noto Sans CJK SC"/>
        <family val="2"/>
      </rPr>
      <t xml:space="preserve">は思春期から若年成人期に発症する最も頻度の高い症候性</t>
    </r>
    <r>
      <rPr>
        <sz val="10"/>
        <rFont val="Arial"/>
        <family val="0"/>
        <charset val="1"/>
      </rPr>
      <t xml:space="preserve">MODY</t>
    </r>
    <r>
      <rPr>
        <sz val="10"/>
        <rFont val="Noto Sans CJK SC"/>
        <family val="2"/>
      </rPr>
      <t xml:space="preserve">で、スルホニル尿素薬に高い感受性を示すため、食事療法とスルホニル尿素薬が治療の中心となる。小児糖尿病における</t>
    </r>
    <r>
      <rPr>
        <sz val="10"/>
        <rFont val="Arial"/>
        <family val="0"/>
        <charset val="1"/>
      </rPr>
      <t xml:space="preserve">MODY</t>
    </r>
    <r>
      <rPr>
        <sz val="10"/>
        <rFont val="Noto Sans CJK SC"/>
        <family val="2"/>
      </rPr>
      <t xml:space="preserve">の頻度は</t>
    </r>
    <r>
      <rPr>
        <sz val="10"/>
        <rFont val="Arial"/>
        <family val="0"/>
        <charset val="1"/>
      </rPr>
      <t xml:space="preserve">1.1</t>
    </r>
    <r>
      <rPr>
        <sz val="10"/>
        <rFont val="Noto Sans CJK SC"/>
        <family val="2"/>
      </rPr>
      <t xml:space="preserve">〜</t>
    </r>
    <r>
      <rPr>
        <sz val="10"/>
        <rFont val="Arial"/>
        <family val="0"/>
        <charset val="1"/>
      </rPr>
      <t xml:space="preserve">6.5%</t>
    </r>
    <r>
      <rPr>
        <sz val="10"/>
        <rFont val="Noto Sans CJK SC"/>
        <family val="2"/>
      </rPr>
      <t xml:space="preserve">と推定され、</t>
    </r>
    <r>
      <rPr>
        <sz val="10"/>
        <rFont val="Arial"/>
        <family val="0"/>
        <charset val="1"/>
      </rPr>
      <t xml:space="preserve">1</t>
    </r>
    <r>
      <rPr>
        <sz val="10"/>
        <rFont val="Noto Sans CJK SC"/>
        <family val="2"/>
      </rPr>
      <t xml:space="preserve">型や</t>
    </r>
    <r>
      <rPr>
        <sz val="10"/>
        <rFont val="Arial"/>
        <family val="0"/>
        <charset val="1"/>
      </rPr>
      <t xml:space="preserve">2</t>
    </r>
    <r>
      <rPr>
        <sz val="10"/>
        <rFont val="Noto Sans CJK SC"/>
        <family val="2"/>
      </rPr>
      <t xml:space="preserve">型糖尿病と誤診されている症例が多いとされる。</t>
    </r>
  </si>
  <si>
    <t xml:space="preserve">SRC-948</t>
  </si>
  <si>
    <t xml:space="preserve">Tosur M, Philipson LH. Precision diabetes: Lessons learned from maturity-onset diabetes of the young (MODY). J Diabetes Investig. 2022;13(9):1465–1471.</t>
  </si>
  <si>
    <t xml:space="preserve">10.1111/jdi.13860</t>
  </si>
  <si>
    <t xml:space="preserve">35638342</t>
  </si>
  <si>
    <r>
      <rPr>
        <sz val="10"/>
        <rFont val="Noto Sans CJK SC"/>
        <family val="2"/>
      </rPr>
      <t xml:space="preserve">頻度と原因遺伝子の割合は総説の記載に基づき、対象集団（地域・年齢）によって異なる。スルホニル尿素薬への言及は総説に基づくものであり、</t>
    </r>
    <r>
      <rPr>
        <sz val="10"/>
        <rFont val="Arial"/>
        <family val="0"/>
        <charset val="1"/>
      </rPr>
      <t xml:space="preserve">MODY</t>
    </r>
    <r>
      <rPr>
        <sz val="10"/>
        <rFont val="Noto Sans CJK SC"/>
        <family val="2"/>
      </rPr>
      <t xml:space="preserve">に対する国内の承認・保険適用の扱いは本調査では確認していない。</t>
    </r>
  </si>
  <si>
    <t xml:space="preserve">DM-013</t>
  </si>
  <si>
    <t xml:space="preserve">妊娠糖尿病（分類と管理）</t>
  </si>
  <si>
    <r>
      <rPr>
        <sz val="10"/>
        <rFont val="Noto Sans CJK SC"/>
        <family val="2"/>
      </rPr>
      <t xml:space="preserve">妊娠中の糖代謝異常は、妊娠糖尿病、妊娠中の明らかな糖尿病、糖尿病合併妊娠に分類される。妊娠糖尿病は、</t>
    </r>
    <r>
      <rPr>
        <sz val="10"/>
        <rFont val="Arial"/>
        <family val="0"/>
        <charset val="1"/>
      </rPr>
      <t xml:space="preserve">75 g</t>
    </r>
    <r>
      <rPr>
        <sz val="10"/>
        <rFont val="Noto Sans CJK SC"/>
        <family val="2"/>
      </rPr>
      <t xml:space="preserve">経口ブドウ糖負荷試験で空腹時</t>
    </r>
    <r>
      <rPr>
        <sz val="10"/>
        <rFont val="Arial"/>
        <family val="0"/>
        <charset val="1"/>
      </rPr>
      <t xml:space="preserve">92 mg/dL</t>
    </r>
    <r>
      <rPr>
        <sz val="10"/>
        <rFont val="Noto Sans CJK SC"/>
        <family val="2"/>
      </rPr>
      <t xml:space="preserve">以上、</t>
    </r>
    <r>
      <rPr>
        <sz val="10"/>
        <rFont val="Arial"/>
        <family val="0"/>
        <charset val="1"/>
      </rPr>
      <t xml:space="preserve">1</t>
    </r>
    <r>
      <rPr>
        <sz val="10"/>
        <rFont val="Noto Sans CJK SC"/>
        <family val="2"/>
      </rPr>
      <t xml:space="preserve">時間値</t>
    </r>
    <r>
      <rPr>
        <sz val="10"/>
        <rFont val="Arial"/>
        <family val="0"/>
        <charset val="1"/>
      </rPr>
      <t xml:space="preserve">180 mg/dL</t>
    </r>
    <r>
      <rPr>
        <sz val="10"/>
        <rFont val="Noto Sans CJK SC"/>
        <family val="2"/>
      </rPr>
      <t xml:space="preserve">以上、</t>
    </r>
    <r>
      <rPr>
        <sz val="10"/>
        <rFont val="Arial"/>
        <family val="0"/>
        <charset val="1"/>
      </rPr>
      <t xml:space="preserve">2</t>
    </r>
    <r>
      <rPr>
        <sz val="10"/>
        <rFont val="Noto Sans CJK SC"/>
        <family val="2"/>
      </rPr>
      <t xml:space="preserve">時間値</t>
    </r>
    <r>
      <rPr>
        <sz val="10"/>
        <rFont val="Arial"/>
        <family val="0"/>
        <charset val="1"/>
      </rPr>
      <t xml:space="preserve">153 mg/dL</t>
    </r>
    <r>
      <rPr>
        <sz val="10"/>
        <rFont val="Noto Sans CJK SC"/>
        <family val="2"/>
      </rPr>
      <t xml:space="preserve">以上のいずれか</t>
    </r>
    <r>
      <rPr>
        <sz val="10"/>
        <rFont val="Arial"/>
        <family val="0"/>
        <charset val="1"/>
      </rPr>
      <t xml:space="preserve">1</t>
    </r>
    <r>
      <rPr>
        <sz val="10"/>
        <rFont val="Noto Sans CJK SC"/>
        <family val="2"/>
      </rPr>
      <t xml:space="preserve">点以上を満たし、妊娠中の明らかな糖尿病には該当しないものと定義される。妊娠中の明らかな糖尿病は、空腹時血糖</t>
    </r>
    <r>
      <rPr>
        <sz val="10"/>
        <rFont val="Arial"/>
        <family val="0"/>
        <charset val="1"/>
      </rPr>
      <t xml:space="preserve">126 mg/dL</t>
    </r>
    <r>
      <rPr>
        <sz val="10"/>
        <rFont val="Noto Sans CJK SC"/>
        <family val="2"/>
      </rPr>
      <t xml:space="preserve">以上または</t>
    </r>
    <r>
      <rPr>
        <sz val="10"/>
        <rFont val="Arial"/>
        <family val="0"/>
        <charset val="1"/>
      </rPr>
      <t xml:space="preserve">HbA1c 6.5%</t>
    </r>
    <r>
      <rPr>
        <sz val="10"/>
        <rFont val="Noto Sans CJK SC"/>
        <family val="2"/>
      </rPr>
      <t xml:space="preserve">以上などで診断される。血糖管理の目標は空腹時</t>
    </r>
    <r>
      <rPr>
        <sz val="10"/>
        <rFont val="Arial"/>
        <family val="0"/>
        <charset val="1"/>
      </rPr>
      <t xml:space="preserve">95 mg/dL</t>
    </r>
    <r>
      <rPr>
        <sz val="10"/>
        <rFont val="Noto Sans CJK SC"/>
        <family val="2"/>
      </rPr>
      <t xml:space="preserve">未満、食後</t>
    </r>
    <r>
      <rPr>
        <sz val="10"/>
        <rFont val="Arial"/>
        <family val="0"/>
        <charset val="1"/>
      </rPr>
      <t xml:space="preserve">1</t>
    </r>
    <r>
      <rPr>
        <sz val="10"/>
        <rFont val="Noto Sans CJK SC"/>
        <family val="2"/>
      </rPr>
      <t xml:space="preserve">時間値</t>
    </r>
    <r>
      <rPr>
        <sz val="10"/>
        <rFont val="Arial"/>
        <family val="0"/>
        <charset val="1"/>
      </rPr>
      <t xml:space="preserve">140 mg/dL</t>
    </r>
    <r>
      <rPr>
        <sz val="10"/>
        <rFont val="Noto Sans CJK SC"/>
        <family val="2"/>
      </rPr>
      <t xml:space="preserve">未満または食後</t>
    </r>
    <r>
      <rPr>
        <sz val="10"/>
        <rFont val="Arial"/>
        <family val="0"/>
        <charset val="1"/>
      </rPr>
      <t xml:space="preserve">2</t>
    </r>
    <r>
      <rPr>
        <sz val="10"/>
        <rFont val="Noto Sans CJK SC"/>
        <family val="2"/>
      </rPr>
      <t xml:space="preserve">時間値</t>
    </r>
    <r>
      <rPr>
        <sz val="10"/>
        <rFont val="Arial"/>
        <family val="0"/>
        <charset val="1"/>
      </rPr>
      <t xml:space="preserve">120 mg/dL</t>
    </r>
    <r>
      <rPr>
        <sz val="10"/>
        <rFont val="Noto Sans CJK SC"/>
        <family val="2"/>
      </rPr>
      <t xml:space="preserve">未満であり、食事・運動療法で目標に達しない場合はインスリン療法を行う。産後は</t>
    </r>
    <r>
      <rPr>
        <sz val="10"/>
        <rFont val="Arial"/>
        <family val="0"/>
        <charset val="1"/>
      </rPr>
      <t xml:space="preserve">6</t>
    </r>
    <r>
      <rPr>
        <sz val="10"/>
        <rFont val="Noto Sans CJK SC"/>
        <family val="2"/>
      </rPr>
      <t xml:space="preserve">〜</t>
    </r>
    <r>
      <rPr>
        <sz val="10"/>
        <rFont val="Arial"/>
        <family val="0"/>
        <charset val="1"/>
      </rPr>
      <t xml:space="preserve">12</t>
    </r>
    <r>
      <rPr>
        <sz val="10"/>
        <rFont val="Noto Sans CJK SC"/>
        <family val="2"/>
      </rPr>
      <t xml:space="preserve">週に</t>
    </r>
    <r>
      <rPr>
        <sz val="10"/>
        <rFont val="Arial"/>
        <family val="0"/>
        <charset val="1"/>
      </rPr>
      <t xml:space="preserve">75 g</t>
    </r>
    <r>
      <rPr>
        <sz val="10"/>
        <rFont val="Noto Sans CJK SC"/>
        <family val="2"/>
      </rPr>
      <t xml:space="preserve">経口ブドウ糖負荷試験で糖代謝を再評価する。</t>
    </r>
  </si>
  <si>
    <r>
      <rPr>
        <sz val="10"/>
        <rFont val="Noto Sans CJK SC"/>
        <family val="2"/>
      </rPr>
      <t xml:space="preserve">医学各論 Ⅹ</t>
    </r>
    <r>
      <rPr>
        <sz val="10"/>
        <rFont val="Arial"/>
        <family val="0"/>
        <charset val="1"/>
      </rPr>
      <t xml:space="preserve">-6-A-④</t>
    </r>
    <r>
      <rPr>
        <sz val="10"/>
        <rFont val="Noto Sans CJK SC"/>
        <family val="2"/>
      </rPr>
      <t xml:space="preserve">（妊娠糖尿病、</t>
    </r>
    <r>
      <rPr>
        <sz val="10"/>
        <rFont val="Arial"/>
        <family val="0"/>
        <charset val="1"/>
      </rPr>
      <t xml:space="preserve">b</t>
    </r>
    <r>
      <rPr>
        <sz val="10"/>
        <rFont val="Noto Sans CJK SC"/>
        <family val="2"/>
      </rPr>
      <t xml:space="preserve">）</t>
    </r>
  </si>
  <si>
    <t xml:space="preserve">診断値と管理目標はガイドラインの表から読み取った。本カードは糖尿病としての分類と血糖管理に絞り、分娩や胎児の管理など妊娠管理の詳細は範囲外とした。インスリン療法への言及はガイドラインに基づく記載であり、個別製剤の国内承認・保険適用の確認は本調査では行っていない。</t>
  </si>
  <si>
    <t xml:space="preserve">DM-014</t>
  </si>
  <si>
    <t xml:space="preserve">高齢者の糖尿病</t>
  </si>
  <si>
    <r>
      <rPr>
        <sz val="10"/>
        <rFont val="Noto Sans CJK SC"/>
        <family val="2"/>
      </rPr>
      <t xml:space="preserve">高齢者糖尿病の血糖管理目標は、認知機能と</t>
    </r>
    <r>
      <rPr>
        <sz val="10"/>
        <rFont val="Arial"/>
        <family val="0"/>
        <charset val="1"/>
      </rPr>
      <t xml:space="preserve">ADL</t>
    </r>
    <r>
      <rPr>
        <sz val="10"/>
        <rFont val="Noto Sans CJK SC"/>
        <family val="2"/>
      </rPr>
      <t xml:space="preserve">によって、カテゴリー</t>
    </r>
    <r>
      <rPr>
        <sz val="10"/>
        <rFont val="Arial"/>
        <family val="0"/>
        <charset val="1"/>
      </rPr>
      <t xml:space="preserve">I</t>
    </r>
    <r>
      <rPr>
        <sz val="10"/>
        <rFont val="Noto Sans CJK SC"/>
        <family val="2"/>
      </rPr>
      <t xml:space="preserve">（認知機能正常かつ</t>
    </r>
    <r>
      <rPr>
        <sz val="10"/>
        <rFont val="Arial"/>
        <family val="0"/>
        <charset val="1"/>
      </rPr>
      <t xml:space="preserve">ADL</t>
    </r>
    <r>
      <rPr>
        <sz val="10"/>
        <rFont val="Noto Sans CJK SC"/>
        <family val="2"/>
      </rPr>
      <t xml:space="preserve">自立）、カテゴリー</t>
    </r>
    <r>
      <rPr>
        <sz val="10"/>
        <rFont val="Arial"/>
        <family val="0"/>
        <charset val="1"/>
      </rPr>
      <t xml:space="preserve">II</t>
    </r>
    <r>
      <rPr>
        <sz val="10"/>
        <rFont val="Noto Sans CJK SC"/>
        <family val="2"/>
      </rPr>
      <t xml:space="preserve">（軽度認知障害から軽度認知症、または手段的</t>
    </r>
    <r>
      <rPr>
        <sz val="10"/>
        <rFont val="Arial"/>
        <family val="0"/>
        <charset val="1"/>
      </rPr>
      <t xml:space="preserve">ADL</t>
    </r>
    <r>
      <rPr>
        <sz val="10"/>
        <rFont val="Noto Sans CJK SC"/>
        <family val="2"/>
      </rPr>
      <t xml:space="preserve">の低下）、カテゴリー</t>
    </r>
    <r>
      <rPr>
        <sz val="10"/>
        <rFont val="Arial"/>
        <family val="0"/>
        <charset val="1"/>
      </rPr>
      <t xml:space="preserve">III</t>
    </r>
    <r>
      <rPr>
        <sz val="10"/>
        <rFont val="Noto Sans CJK SC"/>
        <family val="2"/>
      </rPr>
      <t xml:space="preserve">（中等度以上の認知症、基本的</t>
    </r>
    <r>
      <rPr>
        <sz val="10"/>
        <rFont val="Arial"/>
        <family val="0"/>
        <charset val="1"/>
      </rPr>
      <t xml:space="preserve">ADL</t>
    </r>
    <r>
      <rPr>
        <sz val="10"/>
        <rFont val="Noto Sans CJK SC"/>
        <family val="2"/>
      </rPr>
      <t xml:space="preserve">の低下、または多併存疾患あり）に分けて個別化する。基本となる目標は</t>
    </r>
    <r>
      <rPr>
        <sz val="10"/>
        <rFont val="Arial"/>
        <family val="0"/>
        <charset val="1"/>
      </rPr>
      <t xml:space="preserve">HbA1c 7.0%</t>
    </r>
    <r>
      <rPr>
        <sz val="10"/>
        <rFont val="Noto Sans CJK SC"/>
        <family val="2"/>
      </rPr>
      <t xml:space="preserve">未満であり、状態によって</t>
    </r>
    <r>
      <rPr>
        <sz val="10"/>
        <rFont val="Arial"/>
        <family val="0"/>
        <charset val="1"/>
      </rPr>
      <t xml:space="preserve">6.0%</t>
    </r>
    <r>
      <rPr>
        <sz val="10"/>
        <rFont val="Noto Sans CJK SC"/>
        <family val="2"/>
      </rPr>
      <t xml:space="preserve">未満を目指す場合や、カテゴリー</t>
    </r>
    <r>
      <rPr>
        <sz val="10"/>
        <rFont val="Arial"/>
        <family val="0"/>
        <charset val="1"/>
      </rPr>
      <t xml:space="preserve">III</t>
    </r>
    <r>
      <rPr>
        <sz val="10"/>
        <rFont val="Noto Sans CJK SC"/>
        <family val="2"/>
      </rPr>
      <t xml:space="preserve">では</t>
    </r>
    <r>
      <rPr>
        <sz val="10"/>
        <rFont val="Arial"/>
        <family val="0"/>
        <charset val="1"/>
      </rPr>
      <t xml:space="preserve">8.5%</t>
    </r>
    <r>
      <rPr>
        <sz val="10"/>
        <rFont val="Noto Sans CJK SC"/>
        <family val="2"/>
      </rPr>
      <t xml:space="preserve">未満まで緩和する場合がある。インスリン、</t>
    </r>
    <r>
      <rPr>
        <sz val="10"/>
        <rFont val="Arial"/>
        <family val="0"/>
        <charset val="1"/>
      </rPr>
      <t xml:space="preserve">SU</t>
    </r>
    <r>
      <rPr>
        <sz val="10"/>
        <rFont val="Noto Sans CJK SC"/>
        <family val="2"/>
      </rPr>
      <t xml:space="preserve">薬、グリニド薬など重症低血糖を起こしやすい薬剤を使用する場合は、目標に下限値を設ける。高齢者は重症低血糖を起こしやすく、重症低血糖は認知機能の低下や心血管イベントのリスクと関連する。</t>
    </r>
  </si>
  <si>
    <t xml:space="preserve">SRC-949</t>
  </si>
  <si>
    <t xml:space="preserve">Japan Diabetes Society/Japan Geriatrics Society Joint Committee. Committee Report: Glycemic targets for elderly patients with diabetes. J Diabetes Investig. 2017;8(1):126–128.</t>
  </si>
  <si>
    <t xml:space="preserve">10.1111/jdi.12599</t>
  </si>
  <si>
    <t xml:space="preserve">28054465</t>
  </si>
  <si>
    <t xml:space="preserve">カテゴリー別の目標値の詳細は原著では図として提示されており、本カードの数値は本文で確認できた範囲と図から読み取った値を含む。薬剤クラス名は委員会報告に基づく記載であり、個別製剤ごとの国内承認・保険適用の確認は本調査では行っていない。</t>
  </si>
  <si>
    <t xml:space="preserve">DM-015</t>
  </si>
  <si>
    <t xml:space="preserve">糖尿病のモニタリング</t>
  </si>
  <si>
    <r>
      <rPr>
        <sz val="10"/>
        <rFont val="Noto Sans CJK SC"/>
        <family val="2"/>
      </rPr>
      <t xml:space="preserve">糖尿病の血糖モニタリングでは、</t>
    </r>
    <r>
      <rPr>
        <sz val="10"/>
        <rFont val="Arial"/>
        <family val="0"/>
        <charset val="1"/>
      </rPr>
      <t xml:space="preserve">HbA1c</t>
    </r>
    <r>
      <rPr>
        <sz val="10"/>
        <rFont val="Noto Sans CJK SC"/>
        <family val="2"/>
      </rPr>
      <t xml:space="preserve">が血糖管理状態を評価する基本的な指標となる。血糖自己測定（</t>
    </r>
    <r>
      <rPr>
        <sz val="10"/>
        <rFont val="Arial"/>
        <family val="0"/>
        <charset val="1"/>
      </rPr>
      <t xml:space="preserve">SMBG</t>
    </r>
    <r>
      <rPr>
        <sz val="10"/>
        <rFont val="Noto Sans CJK SC"/>
        <family val="2"/>
      </rPr>
      <t xml:space="preserve">）は、</t>
    </r>
    <r>
      <rPr>
        <sz val="10"/>
        <rFont val="Arial"/>
        <family val="0"/>
        <charset val="1"/>
      </rPr>
      <t xml:space="preserve">1</t>
    </r>
    <r>
      <rPr>
        <sz val="10"/>
        <rFont val="Noto Sans CJK SC"/>
        <family val="2"/>
      </rPr>
      <t xml:space="preserve">型糖尿病およびインスリン治療中の</t>
    </r>
    <r>
      <rPr>
        <sz val="10"/>
        <rFont val="Arial"/>
        <family val="0"/>
        <charset val="1"/>
      </rPr>
      <t xml:space="preserve">2</t>
    </r>
    <r>
      <rPr>
        <sz val="10"/>
        <rFont val="Noto Sans CJK SC"/>
        <family val="2"/>
      </rPr>
      <t xml:space="preserve">型糖尿病において有用である（推奨グレード</t>
    </r>
    <r>
      <rPr>
        <sz val="10"/>
        <rFont val="Arial"/>
        <family val="0"/>
        <charset val="1"/>
      </rPr>
      <t xml:space="preserve">A</t>
    </r>
    <r>
      <rPr>
        <sz val="10"/>
        <rFont val="Noto Sans CJK SC"/>
        <family val="2"/>
      </rPr>
      <t xml:space="preserve">）。持続血糖測定（</t>
    </r>
    <r>
      <rPr>
        <sz val="10"/>
        <rFont val="Arial"/>
        <family val="0"/>
        <charset val="1"/>
      </rPr>
      <t xml:space="preserve">CGM</t>
    </r>
    <r>
      <rPr>
        <sz val="10"/>
        <rFont val="Noto Sans CJK SC"/>
        <family val="2"/>
      </rPr>
      <t xml:space="preserve">）にはリアルタイム</t>
    </r>
    <r>
      <rPr>
        <sz val="10"/>
        <rFont val="Arial"/>
        <family val="0"/>
        <charset val="1"/>
      </rPr>
      <t xml:space="preserve">CGM</t>
    </r>
    <r>
      <rPr>
        <sz val="10"/>
        <rFont val="Noto Sans CJK SC"/>
        <family val="2"/>
      </rPr>
      <t xml:space="preserve">と間欠スキャン式</t>
    </r>
    <r>
      <rPr>
        <sz val="10"/>
        <rFont val="Arial"/>
        <family val="0"/>
        <charset val="1"/>
      </rPr>
      <t xml:space="preserve">CGM</t>
    </r>
    <r>
      <rPr>
        <sz val="10"/>
        <rFont val="Noto Sans CJK SC"/>
        <family val="2"/>
      </rPr>
      <t xml:space="preserve">があり、リアルタイム</t>
    </r>
    <r>
      <rPr>
        <sz val="10"/>
        <rFont val="Arial"/>
        <family val="0"/>
        <charset val="1"/>
      </rPr>
      <t xml:space="preserve">CGM</t>
    </r>
    <r>
      <rPr>
        <sz val="10"/>
        <rFont val="Noto Sans CJK SC"/>
        <family val="2"/>
      </rPr>
      <t xml:space="preserve">は</t>
    </r>
    <r>
      <rPr>
        <sz val="10"/>
        <rFont val="Arial"/>
        <family val="0"/>
        <charset val="1"/>
      </rPr>
      <t xml:space="preserve">1</t>
    </r>
    <r>
      <rPr>
        <sz val="10"/>
        <rFont val="Noto Sans CJK SC"/>
        <family val="2"/>
      </rPr>
      <t xml:space="preserve">型・</t>
    </r>
    <r>
      <rPr>
        <sz val="10"/>
        <rFont val="Arial"/>
        <family val="0"/>
        <charset val="1"/>
      </rPr>
      <t xml:space="preserve">2</t>
    </r>
    <r>
      <rPr>
        <sz val="10"/>
        <rFont val="Noto Sans CJK SC"/>
        <family val="2"/>
      </rPr>
      <t xml:space="preserve">型糖尿病で</t>
    </r>
    <r>
      <rPr>
        <sz val="10"/>
        <rFont val="Arial"/>
        <family val="0"/>
        <charset val="1"/>
      </rPr>
      <t xml:space="preserve">SMBG</t>
    </r>
    <r>
      <rPr>
        <sz val="10"/>
        <rFont val="Noto Sans CJK SC"/>
        <family val="2"/>
      </rPr>
      <t xml:space="preserve">より優れる可能性があり、間欠スキャン式</t>
    </r>
    <r>
      <rPr>
        <sz val="10"/>
        <rFont val="Arial"/>
        <family val="0"/>
        <charset val="1"/>
      </rPr>
      <t xml:space="preserve">CGM</t>
    </r>
    <r>
      <rPr>
        <sz val="10"/>
        <rFont val="Noto Sans CJK SC"/>
        <family val="2"/>
      </rPr>
      <t xml:space="preserve">は低血糖の持続時間を短縮しうる。</t>
    </r>
  </si>
  <si>
    <r>
      <rPr>
        <sz val="10"/>
        <rFont val="Noto Sans CJK SC"/>
        <family val="2"/>
      </rPr>
      <t xml:space="preserve">推奨の表現（グレードおよび「可能性」）はガイドラインの</t>
    </r>
    <r>
      <rPr>
        <sz val="10"/>
        <rFont val="Arial"/>
        <family val="0"/>
        <charset val="1"/>
      </rPr>
      <t xml:space="preserve">CQ</t>
    </r>
    <r>
      <rPr>
        <sz val="10"/>
        <rFont val="Noto Sans CJK SC"/>
        <family val="2"/>
      </rPr>
      <t xml:space="preserve">本文に基づく。</t>
    </r>
    <r>
      <rPr>
        <sz val="10"/>
        <rFont val="Arial"/>
        <family val="0"/>
        <charset val="1"/>
      </rPr>
      <t xml:space="preserve">CGM</t>
    </r>
    <r>
      <rPr>
        <sz val="10"/>
        <rFont val="Noto Sans CJK SC"/>
        <family val="2"/>
      </rPr>
      <t xml:space="preserve">や</t>
    </r>
    <r>
      <rPr>
        <sz val="10"/>
        <rFont val="Arial"/>
        <family val="0"/>
        <charset val="1"/>
      </rPr>
      <t xml:space="preserve">SMBG</t>
    </r>
    <r>
      <rPr>
        <sz val="10"/>
        <rFont val="Noto Sans CJK SC"/>
        <family val="2"/>
      </rPr>
      <t xml:space="preserve">の個別機器の保険適用の詳細は本調査では確認していない。</t>
    </r>
  </si>
  <si>
    <t xml:space="preserve">DM-016</t>
  </si>
  <si>
    <r>
      <rPr>
        <sz val="10"/>
        <rFont val="Arial"/>
        <family val="0"/>
        <charset val="1"/>
      </rPr>
      <t xml:space="preserve">2</t>
    </r>
    <r>
      <rPr>
        <sz val="10"/>
        <rFont val="Noto Sans CJK SC"/>
        <family val="2"/>
      </rPr>
      <t xml:space="preserve">型糖尿病の発症予防</t>
    </r>
  </si>
  <si>
    <r>
      <rPr>
        <sz val="10"/>
        <rFont val="Noto Sans CJK SC"/>
        <family val="2"/>
      </rPr>
      <t xml:space="preserve">米国の</t>
    </r>
    <r>
      <rPr>
        <sz val="10"/>
        <rFont val="Arial"/>
        <family val="0"/>
        <charset val="1"/>
      </rPr>
      <t xml:space="preserve">Diabetes Prevention Program</t>
    </r>
    <r>
      <rPr>
        <sz val="10"/>
        <rFont val="Noto Sans CJK SC"/>
        <family val="2"/>
      </rPr>
      <t xml:space="preserve">では、空腹時および負荷後血糖が高値の非糖尿病成人</t>
    </r>
    <r>
      <rPr>
        <sz val="10"/>
        <rFont val="Arial"/>
        <family val="0"/>
        <charset val="1"/>
      </rPr>
      <t xml:space="preserve">3234</t>
    </r>
    <r>
      <rPr>
        <sz val="10"/>
        <rFont val="Noto Sans CJK SC"/>
        <family val="2"/>
      </rPr>
      <t xml:space="preserve">人を平均</t>
    </r>
    <r>
      <rPr>
        <sz val="10"/>
        <rFont val="Arial"/>
        <family val="0"/>
        <charset val="1"/>
      </rPr>
      <t xml:space="preserve">2.8</t>
    </r>
    <r>
      <rPr>
        <sz val="10"/>
        <rFont val="Noto Sans CJK SC"/>
        <family val="2"/>
      </rPr>
      <t xml:space="preserve">年追跡した結果、</t>
    </r>
    <r>
      <rPr>
        <sz val="10"/>
        <rFont val="Arial"/>
        <family val="0"/>
        <charset val="1"/>
      </rPr>
      <t xml:space="preserve">2</t>
    </r>
    <r>
      <rPr>
        <sz val="10"/>
        <rFont val="Noto Sans CJK SC"/>
        <family val="2"/>
      </rPr>
      <t xml:space="preserve">型糖尿病の発症率は</t>
    </r>
    <r>
      <rPr>
        <sz val="10"/>
        <rFont val="Arial"/>
        <family val="0"/>
        <charset val="1"/>
      </rPr>
      <t xml:space="preserve">100</t>
    </r>
    <r>
      <rPr>
        <sz val="10"/>
        <rFont val="Noto Sans CJK SC"/>
        <family val="2"/>
      </rPr>
      <t xml:space="preserve">人年あたりプラセボ群</t>
    </r>
    <r>
      <rPr>
        <sz val="10"/>
        <rFont val="Arial"/>
        <family val="0"/>
        <charset val="1"/>
      </rPr>
      <t xml:space="preserve">11.0</t>
    </r>
    <r>
      <rPr>
        <sz val="10"/>
        <rFont val="Noto Sans CJK SC"/>
        <family val="2"/>
      </rPr>
      <t xml:space="preserve">、メトホルミン群</t>
    </r>
    <r>
      <rPr>
        <sz val="10"/>
        <rFont val="Arial"/>
        <family val="0"/>
        <charset val="1"/>
      </rPr>
      <t xml:space="preserve">7.8</t>
    </r>
    <r>
      <rPr>
        <sz val="10"/>
        <rFont val="Noto Sans CJK SC"/>
        <family val="2"/>
      </rPr>
      <t xml:space="preserve">、生活習慣介入群</t>
    </r>
    <r>
      <rPr>
        <sz val="10"/>
        <rFont val="Arial"/>
        <family val="0"/>
        <charset val="1"/>
      </rPr>
      <t xml:space="preserve">4.8</t>
    </r>
    <r>
      <rPr>
        <sz val="10"/>
        <rFont val="Noto Sans CJK SC"/>
        <family val="2"/>
      </rPr>
      <t xml:space="preserve">であり、生活習慣介入はプラセボと比べて発症を</t>
    </r>
    <r>
      <rPr>
        <sz val="10"/>
        <rFont val="Arial"/>
        <family val="0"/>
        <charset val="1"/>
      </rPr>
      <t xml:space="preserve">58%</t>
    </r>
    <r>
      <rPr>
        <sz val="10"/>
        <rFont val="Noto Sans CJK SC"/>
        <family val="2"/>
      </rPr>
      <t xml:space="preserve">、メトホルミンは</t>
    </r>
    <r>
      <rPr>
        <sz val="10"/>
        <rFont val="Arial"/>
        <family val="0"/>
        <charset val="1"/>
      </rPr>
      <t xml:space="preserve">31%</t>
    </r>
    <r>
      <rPr>
        <sz val="10"/>
        <rFont val="Noto Sans CJK SC"/>
        <family val="2"/>
      </rPr>
      <t xml:space="preserve">減少させた。生活習慣介入の目標は体重</t>
    </r>
    <r>
      <rPr>
        <sz val="10"/>
        <rFont val="Arial"/>
        <family val="0"/>
        <charset val="1"/>
      </rPr>
      <t xml:space="preserve">7%</t>
    </r>
    <r>
      <rPr>
        <sz val="10"/>
        <rFont val="Noto Sans CJK SC"/>
        <family val="2"/>
      </rPr>
      <t xml:space="preserve">以上の減量と週</t>
    </r>
    <r>
      <rPr>
        <sz val="10"/>
        <rFont val="Arial"/>
        <family val="0"/>
        <charset val="1"/>
      </rPr>
      <t xml:space="preserve">150</t>
    </r>
    <r>
      <rPr>
        <sz val="10"/>
        <rFont val="Noto Sans CJK SC"/>
        <family val="2"/>
      </rPr>
      <t xml:space="preserve">分以上の身体活動であり、</t>
    </r>
    <r>
      <rPr>
        <sz val="10"/>
        <rFont val="Arial"/>
        <family val="0"/>
        <charset val="1"/>
      </rPr>
      <t xml:space="preserve">3</t>
    </r>
    <r>
      <rPr>
        <sz val="10"/>
        <rFont val="Noto Sans CJK SC"/>
        <family val="2"/>
      </rPr>
      <t xml:space="preserve">年間の発症予防に必要な治療数は生活習慣介入で</t>
    </r>
    <r>
      <rPr>
        <sz val="10"/>
        <rFont val="Arial"/>
        <family val="0"/>
        <charset val="1"/>
      </rPr>
      <t xml:space="preserve">6.9</t>
    </r>
    <r>
      <rPr>
        <sz val="10"/>
        <rFont val="Noto Sans CJK SC"/>
        <family val="2"/>
      </rPr>
      <t xml:space="preserve">、メトホルミンで</t>
    </r>
    <r>
      <rPr>
        <sz val="10"/>
        <rFont val="Arial"/>
        <family val="0"/>
        <charset val="1"/>
      </rPr>
      <t xml:space="preserve">13.9</t>
    </r>
    <r>
      <rPr>
        <sz val="10"/>
        <rFont val="Noto Sans CJK SC"/>
        <family val="2"/>
      </rPr>
      <t xml:space="preserve">であった。</t>
    </r>
  </si>
  <si>
    <t xml:space="preserve">SRC-950</t>
  </si>
  <si>
    <t xml:space="preserve">Knowler WC, et al.; Diabetes Prevention Program Research Group. Reduction in the incidence of type 2 diabetes with lifestyle intervention or metformin. N Engl J Med. 2002;346(6):393–403.</t>
  </si>
  <si>
    <t xml:space="preserve">10.1056/NEJMoa012512</t>
  </si>
  <si>
    <t xml:space="preserve">11832527</t>
  </si>
  <si>
    <t xml:space="preserve">数値は原著論文の抄録および本文から確認した。メトホルミンによる予防は本試験（米国）の条件での結果であり、糖尿病発症予防を目的とした国内の承認・保険適用は本調査では確認していない。</t>
  </si>
  <si>
    <t xml:space="preserve">DM-017</t>
  </si>
  <si>
    <r>
      <rPr>
        <sz val="10"/>
        <rFont val="Noto Sans CJK SC"/>
        <family val="2"/>
      </rPr>
      <t xml:space="preserve">思春期・小児の</t>
    </r>
    <r>
      <rPr>
        <sz val="10"/>
        <rFont val="Arial"/>
        <family val="0"/>
        <charset val="1"/>
      </rPr>
      <t xml:space="preserve">2</t>
    </r>
    <r>
      <rPr>
        <sz val="10"/>
        <rFont val="Noto Sans CJK SC"/>
        <family val="2"/>
      </rPr>
      <t xml:space="preserve">型糖尿病</t>
    </r>
  </si>
  <si>
    <r>
      <rPr>
        <sz val="10"/>
        <rFont val="Noto Sans CJK SC"/>
        <family val="2"/>
      </rPr>
      <t xml:space="preserve">米国の</t>
    </r>
    <r>
      <rPr>
        <sz val="10"/>
        <rFont val="Arial"/>
        <family val="0"/>
        <charset val="1"/>
      </rPr>
      <t xml:space="preserve">TODAY</t>
    </r>
    <r>
      <rPr>
        <sz val="10"/>
        <rFont val="Noto Sans CJK SC"/>
        <family val="2"/>
      </rPr>
      <t xml:space="preserve">研究の長期追跡では、</t>
    </r>
    <r>
      <rPr>
        <sz val="10"/>
        <rFont val="Arial"/>
        <family val="0"/>
        <charset val="1"/>
      </rPr>
      <t xml:space="preserve">10</t>
    </r>
    <r>
      <rPr>
        <sz val="10"/>
        <rFont val="Noto Sans CJK SC"/>
        <family val="2"/>
      </rPr>
      <t xml:space="preserve">〜</t>
    </r>
    <r>
      <rPr>
        <sz val="10"/>
        <rFont val="Arial"/>
        <family val="0"/>
        <charset val="1"/>
      </rPr>
      <t xml:space="preserve">17</t>
    </r>
    <r>
      <rPr>
        <sz val="10"/>
        <rFont val="Noto Sans CJK SC"/>
        <family val="2"/>
      </rPr>
      <t xml:space="preserve">歳で発症した若年発症</t>
    </r>
    <r>
      <rPr>
        <sz val="10"/>
        <rFont val="Arial"/>
        <family val="0"/>
        <charset val="1"/>
      </rPr>
      <t xml:space="preserve">2</t>
    </r>
    <r>
      <rPr>
        <sz val="10"/>
        <rFont val="Noto Sans CJK SC"/>
        <family val="2"/>
      </rPr>
      <t xml:space="preserve">型糖尿病の</t>
    </r>
    <r>
      <rPr>
        <sz val="10"/>
        <rFont val="Arial"/>
        <family val="0"/>
        <charset val="1"/>
      </rPr>
      <t xml:space="preserve">500</t>
    </r>
    <r>
      <rPr>
        <sz val="10"/>
        <rFont val="Noto Sans CJK SC"/>
        <family val="2"/>
      </rPr>
      <t xml:space="preserve">人（追跡終了時の平均年齢</t>
    </r>
    <r>
      <rPr>
        <sz val="10"/>
        <rFont val="Arial"/>
        <family val="0"/>
        <charset val="1"/>
      </rPr>
      <t xml:space="preserve">26.4</t>
    </r>
    <r>
      <rPr>
        <sz val="10"/>
        <rFont val="Noto Sans CJK SC"/>
        <family val="2"/>
      </rPr>
      <t xml:space="preserve">歳、平均罹病期間</t>
    </r>
    <r>
      <rPr>
        <sz val="10"/>
        <rFont val="Arial"/>
        <family val="0"/>
        <charset val="1"/>
      </rPr>
      <t xml:space="preserve">13.3</t>
    </r>
    <r>
      <rPr>
        <sz val="10"/>
        <rFont val="Noto Sans CJK SC"/>
        <family val="2"/>
      </rPr>
      <t xml:space="preserve">年）において、高血圧の累積発症率は</t>
    </r>
    <r>
      <rPr>
        <sz val="10"/>
        <rFont val="Arial"/>
        <family val="0"/>
        <charset val="1"/>
      </rPr>
      <t xml:space="preserve">67.5%</t>
    </r>
    <r>
      <rPr>
        <sz val="10"/>
        <rFont val="Noto Sans CJK SC"/>
        <family val="2"/>
      </rPr>
      <t xml:space="preserve">、脂質異常症は</t>
    </r>
    <r>
      <rPr>
        <sz val="10"/>
        <rFont val="Arial"/>
        <family val="0"/>
        <charset val="1"/>
      </rPr>
      <t xml:space="preserve">51.6%</t>
    </r>
    <r>
      <rPr>
        <sz val="10"/>
        <rFont val="Noto Sans CJK SC"/>
        <family val="2"/>
      </rPr>
      <t xml:space="preserve">、糖尿病腎症は</t>
    </r>
    <r>
      <rPr>
        <sz val="10"/>
        <rFont val="Arial"/>
        <family val="0"/>
        <charset val="1"/>
      </rPr>
      <t xml:space="preserve">54.8%</t>
    </r>
    <r>
      <rPr>
        <sz val="10"/>
        <rFont val="Noto Sans CJK SC"/>
        <family val="2"/>
      </rPr>
      <t xml:space="preserve">、神経障害は</t>
    </r>
    <r>
      <rPr>
        <sz val="10"/>
        <rFont val="Arial"/>
        <family val="0"/>
        <charset val="1"/>
      </rPr>
      <t xml:space="preserve">32.4%</t>
    </r>
    <r>
      <rPr>
        <sz val="10"/>
        <rFont val="Noto Sans CJK SC"/>
        <family val="2"/>
      </rPr>
      <t xml:space="preserve">に達し、網膜症の有病率は</t>
    </r>
    <r>
      <rPr>
        <sz val="10"/>
        <rFont val="Arial"/>
        <family val="0"/>
        <charset val="1"/>
      </rPr>
      <t xml:space="preserve">2017</t>
    </r>
    <r>
      <rPr>
        <sz val="10"/>
        <rFont val="Noto Sans CJK SC"/>
        <family val="2"/>
      </rPr>
      <t xml:space="preserve">〜</t>
    </r>
    <r>
      <rPr>
        <sz val="10"/>
        <rFont val="Arial"/>
        <family val="0"/>
        <charset val="1"/>
      </rPr>
      <t xml:space="preserve">2018</t>
    </r>
    <r>
      <rPr>
        <sz val="10"/>
        <rFont val="Noto Sans CJK SC"/>
        <family val="2"/>
      </rPr>
      <t xml:space="preserve">年の評価で</t>
    </r>
    <r>
      <rPr>
        <sz val="10"/>
        <rFont val="Arial"/>
        <family val="0"/>
        <charset val="1"/>
      </rPr>
      <t xml:space="preserve">51.0%</t>
    </r>
    <r>
      <rPr>
        <sz val="10"/>
        <rFont val="Noto Sans CJK SC"/>
        <family val="2"/>
      </rPr>
      <t xml:space="preserve">であった。</t>
    </r>
    <r>
      <rPr>
        <sz val="10"/>
        <rFont val="Arial"/>
        <family val="0"/>
        <charset val="1"/>
      </rPr>
      <t xml:space="preserve">1</t>
    </r>
    <r>
      <rPr>
        <sz val="10"/>
        <rFont val="Noto Sans CJK SC"/>
        <family val="2"/>
      </rPr>
      <t xml:space="preserve">つ以上の合併症をもつ者は</t>
    </r>
    <r>
      <rPr>
        <sz val="10"/>
        <rFont val="Arial"/>
        <family val="0"/>
        <charset val="1"/>
      </rPr>
      <t xml:space="preserve">60.1%</t>
    </r>
    <r>
      <rPr>
        <sz val="10"/>
        <rFont val="Noto Sans CJK SC"/>
        <family val="2"/>
      </rPr>
      <t xml:space="preserve">、</t>
    </r>
    <r>
      <rPr>
        <sz val="10"/>
        <rFont val="Arial"/>
        <family val="0"/>
        <charset val="1"/>
      </rPr>
      <t xml:space="preserve">2</t>
    </r>
    <r>
      <rPr>
        <sz val="10"/>
        <rFont val="Noto Sans CJK SC"/>
        <family val="2"/>
      </rPr>
      <t xml:space="preserve">つ以上をもつ者は</t>
    </r>
    <r>
      <rPr>
        <sz val="10"/>
        <rFont val="Arial"/>
        <family val="0"/>
        <charset val="1"/>
      </rPr>
      <t xml:space="preserve">28.4%</t>
    </r>
    <r>
      <rPr>
        <sz val="10"/>
        <rFont val="Noto Sans CJK SC"/>
        <family val="2"/>
      </rPr>
      <t xml:space="preserve">であり、若年発症の</t>
    </r>
    <r>
      <rPr>
        <sz val="10"/>
        <rFont val="Arial"/>
        <family val="0"/>
        <charset val="1"/>
      </rPr>
      <t xml:space="preserve">2</t>
    </r>
    <r>
      <rPr>
        <sz val="10"/>
        <rFont val="Noto Sans CJK SC"/>
        <family val="2"/>
      </rPr>
      <t xml:space="preserve">型糖尿病では合併症が若い年齢から高率にみられる。</t>
    </r>
  </si>
  <si>
    <t xml:space="preserve">SRC-951</t>
  </si>
  <si>
    <t xml:space="preserve">TODAY Study Group. Long-Term Complications in Youth-Onset Type 2 Diabetes. N Engl J Med. 2021;385(5):416–426.</t>
  </si>
  <si>
    <t xml:space="preserve">10.1056/NEJMoa2100165</t>
  </si>
  <si>
    <t xml:space="preserve">34320286</t>
  </si>
  <si>
    <r>
      <rPr>
        <sz val="10"/>
        <rFont val="Noto Sans CJK SC"/>
        <family val="2"/>
      </rPr>
      <t xml:space="preserve">数値は原著論文の抄録から確認した。米国の若年発症コホートの結果であり、日本の小児・思春期</t>
    </r>
    <r>
      <rPr>
        <sz val="10"/>
        <rFont val="Arial"/>
        <family val="0"/>
        <charset val="1"/>
      </rPr>
      <t xml:space="preserve">2</t>
    </r>
    <r>
      <rPr>
        <sz val="10"/>
        <rFont val="Noto Sans CJK SC"/>
        <family val="2"/>
      </rPr>
      <t xml:space="preserve">型糖尿病の頻度や経過にそのまま当てはまるかは確認していない。糖尿病腎症の病期分類には触れていない。</t>
    </r>
  </si>
  <si>
    <t xml:space="preserve">DM-018</t>
  </si>
  <si>
    <t xml:space="preserve">糖尿病と感染症</t>
  </si>
  <si>
    <r>
      <rPr>
        <sz val="10"/>
        <rFont val="Noto Sans CJK SC"/>
        <family val="2"/>
      </rPr>
      <t xml:space="preserve">糖尿病では、一般的な感染症および重症感染症のリスクが</t>
    </r>
    <r>
      <rPr>
        <sz val="10"/>
        <rFont val="Arial"/>
        <family val="0"/>
        <charset val="1"/>
      </rPr>
      <t xml:space="preserve">1.5</t>
    </r>
    <r>
      <rPr>
        <sz val="10"/>
        <rFont val="Noto Sans CJK SC"/>
        <family val="2"/>
      </rPr>
      <t xml:space="preserve">〜</t>
    </r>
    <r>
      <rPr>
        <sz val="10"/>
        <rFont val="Arial"/>
        <family val="0"/>
        <charset val="1"/>
      </rPr>
      <t xml:space="preserve">4</t>
    </r>
    <r>
      <rPr>
        <sz val="10"/>
        <rFont val="Noto Sans CJK SC"/>
        <family val="2"/>
      </rPr>
      <t xml:space="preserve">倍に上昇する。慢性的な高血糖は好中球の走化性や酸化的バースト、補体の活性化を障害し、血管障害や神経障害も感染のリスクを高める。特徴的な感染症として、尿路感染症（気腫性腎盂腎炎を含む）、肺炎、結核、皮膚・軟部組織感染症、糖尿病足感染症、ムーコル症などが挙げられる。予防には、インフルエンザワクチン、肺炎球菌ワクチン、新型コロナワクチン、</t>
    </r>
    <r>
      <rPr>
        <sz val="10"/>
        <rFont val="Arial"/>
        <family val="0"/>
        <charset val="1"/>
      </rPr>
      <t xml:space="preserve">B</t>
    </r>
    <r>
      <rPr>
        <sz val="10"/>
        <rFont val="Noto Sans CJK SC"/>
        <family val="2"/>
      </rPr>
      <t xml:space="preserve">型肝炎ワクチン、帯状疱疹ワクチン、破傷風・ジフテリアトキソイドなどのワクチン接種と、足の観察が推奨される。</t>
    </r>
  </si>
  <si>
    <t xml:space="preserve">SRC-952</t>
  </si>
  <si>
    <t xml:space="preserve">Kim T, Choi SH. Diabetes Mellitus and Infectious Diseases: Current Evidence and Clinical Implications. Diabetes Metab J. 2025;49(5):915–933.</t>
  </si>
  <si>
    <t xml:space="preserve">10.4093/dmj.2025.0508</t>
  </si>
  <si>
    <t xml:space="preserve">40859782</t>
  </si>
  <si>
    <r>
      <rPr>
        <sz val="10"/>
        <rFont val="Noto Sans CJK SC"/>
        <family val="2"/>
      </rPr>
      <t xml:space="preserve">リスクの倍率（</t>
    </r>
    <r>
      <rPr>
        <sz val="10"/>
        <rFont val="Arial"/>
        <family val="0"/>
        <charset val="1"/>
      </rPr>
      <t xml:space="preserve">1.5</t>
    </r>
    <r>
      <rPr>
        <sz val="10"/>
        <rFont val="Noto Sans CJK SC"/>
        <family val="2"/>
      </rPr>
      <t xml:space="preserve">〜</t>
    </r>
    <r>
      <rPr>
        <sz val="10"/>
        <rFont val="Arial"/>
        <family val="0"/>
        <charset val="1"/>
      </rPr>
      <t xml:space="preserve">4</t>
    </r>
    <r>
      <rPr>
        <sz val="10"/>
        <rFont val="Noto Sans CJK SC"/>
        <family val="2"/>
      </rPr>
      <t xml:space="preserve">倍）は総説の記載に基づく範囲であり、感染症の種類や対象集団によって異なる。ワクチンの国内の接種推奨の詳細は本調査では確認していない。</t>
    </r>
  </si>
  <si>
    <t xml:space="preserve">DM-019</t>
  </si>
  <si>
    <t xml:space="preserve">糖尿病患者の周術期管理</t>
  </si>
  <si>
    <t xml:space="preserve">糖尿病患者の周術期には、全身管理を必要とする手術においてインスリン治療による血糖管理が推奨される。これは普段インスリン治療を受けていないインスリン非依存状態の患者でも同様であり、手術や重症感染症の際にはインスリン治療の導入を検討する。インスリン治療の絶対的適応はインスリン依存状態と高血糖性の昏睡であり、全身管理を要する手術や重症感染症は、インスリン治療が推奨される相対的な適応として位置づけられる。</t>
  </si>
  <si>
    <t xml:space="preserve">周術期の具体的な血糖目標値や経口薬の中止・再開の詳細は、引用したガイドライン英語版の該当箇所で確認できた範囲を超えるため記載していない。インスリン治療への言及はガイドラインに基づく記載であり、個別製剤の国内承認・保険適用の確認は本調査では行っていない。</t>
  </si>
  <si>
    <t xml:space="preserve">DM-020</t>
  </si>
  <si>
    <t xml:space="preserve">インスリン治療の実際（注射手技と低血糖予防）</t>
  </si>
  <si>
    <r>
      <rPr>
        <sz val="10"/>
        <rFont val="Noto Sans CJK SC"/>
        <family val="2"/>
      </rPr>
      <t xml:space="preserve">インスリン注射手技の推奨では、ペン型注入器では</t>
    </r>
    <r>
      <rPr>
        <sz val="10"/>
        <rFont val="Arial"/>
        <family val="0"/>
        <charset val="1"/>
      </rPr>
      <t xml:space="preserve">4 mm</t>
    </r>
    <r>
      <rPr>
        <sz val="10"/>
        <rFont val="Noto Sans CJK SC"/>
        <family val="2"/>
      </rPr>
      <t xml:space="preserve">、シリンジでは</t>
    </r>
    <r>
      <rPr>
        <sz val="10"/>
        <rFont val="Arial"/>
        <family val="0"/>
        <charset val="1"/>
      </rPr>
      <t xml:space="preserve">6 mm</t>
    </r>
    <r>
      <rPr>
        <sz val="10"/>
        <rFont val="Noto Sans CJK SC"/>
        <family val="2"/>
      </rPr>
      <t xml:space="preserve">の最も短い針を、年齢や体型にかかわらず用いることが勧められる。過度に長い針は筋肉内注射のリスクを高め、インスリンの吸収が速まることで血糖変動や低血糖のリスクが増す。注射部位を正しくローテーションすることでリポハイパートロフィーを減らすことができる。リポハイパートロフィーのある部位への注射は吸収が低下しばらつくため、予期せぬ血糖変動や低血糖の原因となりうる。リポハイパートロフィーはインスリン治療中の患者の約</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にみられると報告されており、注射針は単回使用が推奨される。</t>
    </r>
  </si>
  <si>
    <t xml:space="preserve">SRC-953</t>
  </si>
  <si>
    <t xml:space="preserve">Frid AH, et al. New Insulin Delivery Recommendations. Mayo Clin Proc. 2016;91(9):1231–1255.</t>
  </si>
  <si>
    <t xml:space="preserve">10.1016/j.mayocp.2016.06.010</t>
  </si>
  <si>
    <t xml:space="preserve">27594187</t>
  </si>
  <si>
    <r>
      <rPr>
        <sz val="10"/>
        <rFont val="Noto Sans CJK SC"/>
        <family val="2"/>
      </rPr>
      <t xml:space="preserve">針の長さとリポハイパートロフィーの頻度は原著およびその公表資料から確認した。本論文の</t>
    </r>
    <r>
      <rPr>
        <sz val="10"/>
        <rFont val="Arial"/>
        <family val="0"/>
        <charset val="1"/>
      </rPr>
      <t xml:space="preserve">PMCID</t>
    </r>
    <r>
      <rPr>
        <sz val="10"/>
        <rFont val="Noto Sans CJK SC"/>
        <family val="2"/>
      </rPr>
      <t xml:space="preserve">は確認できなかったため </t>
    </r>
    <r>
      <rPr>
        <sz val="10"/>
        <rFont val="Arial"/>
        <family val="0"/>
        <charset val="1"/>
      </rPr>
      <t xml:space="preserve">null </t>
    </r>
    <r>
      <rPr>
        <sz val="10"/>
        <rFont val="Noto Sans CJK SC"/>
        <family val="2"/>
      </rPr>
      <t xml:space="preserve">とした。本カードは注射手技に関するものであり、インスリン製剤そのものの国内承認、および個別の注射デバイスの保険適用は確認していない。</t>
    </r>
  </si>
  <si>
    <t xml:space="preserve">DM-021</t>
  </si>
  <si>
    <t xml:space="preserve">糖尿病ケトアシドーシス</t>
  </si>
  <si>
    <r>
      <rPr>
        <sz val="10"/>
        <rFont val="Noto Sans CJK SC"/>
        <family val="2"/>
      </rPr>
      <t xml:space="preserve">糖尿病ケトアシドーシス（</t>
    </r>
    <r>
      <rPr>
        <sz val="10"/>
        <rFont val="Arial"/>
        <family val="0"/>
        <charset val="1"/>
      </rPr>
      <t xml:space="preserve">DKA</t>
    </r>
    <r>
      <rPr>
        <sz val="10"/>
        <rFont val="Noto Sans CJK SC"/>
        <family val="2"/>
      </rPr>
      <t xml:space="preserve">）の診断には</t>
    </r>
    <r>
      <rPr>
        <sz val="10"/>
        <rFont val="Arial"/>
        <family val="0"/>
        <charset val="1"/>
      </rPr>
      <t xml:space="preserve">3</t>
    </r>
    <r>
      <rPr>
        <sz val="10"/>
        <rFont val="Noto Sans CJK SC"/>
        <family val="2"/>
      </rPr>
      <t xml:space="preserve">つの要件をすべて満たすことが必要である。第</t>
    </r>
    <r>
      <rPr>
        <sz val="10"/>
        <rFont val="Arial"/>
        <family val="0"/>
        <charset val="1"/>
      </rPr>
      <t xml:space="preserve">1</t>
    </r>
    <r>
      <rPr>
        <sz val="10"/>
        <rFont val="Noto Sans CJK SC"/>
        <family val="2"/>
      </rPr>
      <t xml:space="preserve">に血糖</t>
    </r>
    <r>
      <rPr>
        <sz val="10"/>
        <rFont val="Arial"/>
        <family val="0"/>
        <charset val="1"/>
      </rPr>
      <t xml:space="preserve">200 mg/dL</t>
    </r>
    <r>
      <rPr>
        <sz val="10"/>
        <rFont val="Noto Sans CJK SC"/>
        <family val="2"/>
      </rPr>
      <t xml:space="preserve">以上または糖尿病の既往（</t>
    </r>
    <r>
      <rPr>
        <sz val="10"/>
        <rFont val="Arial"/>
        <family val="0"/>
        <charset val="1"/>
      </rPr>
      <t xml:space="preserve">D</t>
    </r>
    <r>
      <rPr>
        <sz val="10"/>
        <rFont val="Noto Sans CJK SC"/>
        <family val="2"/>
      </rPr>
      <t xml:space="preserve">）、第</t>
    </r>
    <r>
      <rPr>
        <sz val="10"/>
        <rFont val="Arial"/>
        <family val="0"/>
        <charset val="1"/>
      </rPr>
      <t xml:space="preserve">2</t>
    </r>
    <r>
      <rPr>
        <sz val="10"/>
        <rFont val="Noto Sans CJK SC"/>
        <family val="2"/>
      </rPr>
      <t xml:space="preserve">にケトーシス、すなわち血中</t>
    </r>
    <r>
      <rPr>
        <sz val="10"/>
        <rFont val="Arial"/>
        <family val="0"/>
        <charset val="1"/>
      </rPr>
      <t xml:space="preserve">β-</t>
    </r>
    <r>
      <rPr>
        <sz val="10"/>
        <rFont val="Noto Sans CJK SC"/>
        <family val="2"/>
      </rPr>
      <t xml:space="preserve">ヒドロキシ酪酸</t>
    </r>
    <r>
      <rPr>
        <sz val="10"/>
        <rFont val="Arial"/>
        <family val="0"/>
        <charset val="1"/>
      </rPr>
      <t xml:space="preserve">3.0 mmol/L</t>
    </r>
    <r>
      <rPr>
        <sz val="10"/>
        <rFont val="Noto Sans CJK SC"/>
        <family val="2"/>
      </rPr>
      <t xml:space="preserve">以上または尿ケトン</t>
    </r>
    <r>
      <rPr>
        <sz val="10"/>
        <rFont val="Arial"/>
        <family val="0"/>
        <charset val="1"/>
      </rPr>
      <t xml:space="preserve">2+</t>
    </r>
    <r>
      <rPr>
        <sz val="10"/>
        <rFont val="Noto Sans CJK SC"/>
        <family val="2"/>
      </rPr>
      <t xml:space="preserve">以上（</t>
    </r>
    <r>
      <rPr>
        <sz val="10"/>
        <rFont val="Arial"/>
        <family val="0"/>
        <charset val="1"/>
      </rPr>
      <t xml:space="preserve">K</t>
    </r>
    <r>
      <rPr>
        <sz val="10"/>
        <rFont val="Noto Sans CJK SC"/>
        <family val="2"/>
      </rPr>
      <t xml:space="preserve">）、第</t>
    </r>
    <r>
      <rPr>
        <sz val="10"/>
        <rFont val="Arial"/>
        <family val="0"/>
        <charset val="1"/>
      </rPr>
      <t xml:space="preserve">3</t>
    </r>
    <r>
      <rPr>
        <sz val="10"/>
        <rFont val="Noto Sans CJK SC"/>
        <family val="2"/>
      </rPr>
      <t xml:space="preserve">に代謝性アシドーシス、すなわち</t>
    </r>
    <r>
      <rPr>
        <sz val="10"/>
        <rFont val="Arial"/>
        <family val="0"/>
        <charset val="1"/>
      </rPr>
      <t xml:space="preserve">pH 7.3</t>
    </r>
    <r>
      <rPr>
        <sz val="10"/>
        <rFont val="Noto Sans CJK SC"/>
        <family val="2"/>
      </rPr>
      <t xml:space="preserve">未満または重炭酸</t>
    </r>
    <r>
      <rPr>
        <sz val="10"/>
        <rFont val="Arial"/>
        <family val="0"/>
        <charset val="1"/>
      </rPr>
      <t xml:space="preserve">18 mmol/L</t>
    </r>
    <r>
      <rPr>
        <sz val="10"/>
        <rFont val="Noto Sans CJK SC"/>
        <family val="2"/>
      </rPr>
      <t xml:space="preserve">未満あるいはその両方（</t>
    </r>
    <r>
      <rPr>
        <sz val="10"/>
        <rFont val="Arial"/>
        <family val="0"/>
        <charset val="1"/>
      </rPr>
      <t xml:space="preserve">A</t>
    </r>
    <r>
      <rPr>
        <sz val="10"/>
        <rFont val="Noto Sans CJK SC"/>
        <family val="2"/>
      </rPr>
      <t xml:space="preserve">）である。重症度は</t>
    </r>
    <r>
      <rPr>
        <sz val="10"/>
        <rFont val="Arial"/>
        <family val="0"/>
        <charset val="1"/>
      </rPr>
      <t xml:space="preserve">pH</t>
    </r>
    <r>
      <rPr>
        <sz val="10"/>
        <rFont val="Noto Sans CJK SC"/>
        <family val="2"/>
      </rPr>
      <t xml:space="preserve">・重炭酸・</t>
    </r>
    <r>
      <rPr>
        <sz val="10"/>
        <rFont val="Arial"/>
        <family val="0"/>
        <charset val="1"/>
      </rPr>
      <t xml:space="preserve">β-</t>
    </r>
    <r>
      <rPr>
        <sz val="10"/>
        <rFont val="Noto Sans CJK SC"/>
        <family val="2"/>
      </rPr>
      <t xml:space="preserve">ヒドロキシ酪酸と意識状態で分ける。アニオンギャップは第一選択の診断基準としては推奨されない。</t>
    </r>
  </si>
  <si>
    <r>
      <rPr>
        <sz val="10"/>
        <rFont val="Noto Sans CJK SC"/>
        <family val="2"/>
      </rPr>
      <t xml:space="preserve">医学各論 Ⅹ</t>
    </r>
    <r>
      <rPr>
        <sz val="10"/>
        <rFont val="Arial"/>
        <family val="0"/>
        <charset val="1"/>
      </rPr>
      <t xml:space="preserve">-6-B-①</t>
    </r>
    <r>
      <rPr>
        <sz val="10"/>
        <rFont val="Noto Sans CJK SC"/>
        <family val="2"/>
      </rPr>
      <t xml:space="preserve">（糖尿病ケトアシドーシス、</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</si>
  <si>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TBL-01-00-475 (id: JlvnmMA)</t>
    </r>
  </si>
  <si>
    <t xml:space="preserve">SRC-956</t>
  </si>
  <si>
    <t xml:space="preserve">Umpierrez GE, Davis GM, ElSayed NA, et al. Hyperglycemic Crises in Adults With Diabetes: A Consensus Report. Diabetes Care. 2024;47(8):1257-1275.</t>
  </si>
  <si>
    <t xml:space="preserve">10.2337/dci24-0032</t>
  </si>
  <si>
    <t xml:space="preserve">39052901</t>
  </si>
  <si>
    <r>
      <rPr>
        <sz val="10"/>
        <rFont val="Noto Sans CJK SC"/>
        <family val="2"/>
      </rPr>
      <t xml:space="preserve">重症度の区分（軽症：</t>
    </r>
    <r>
      <rPr>
        <sz val="10"/>
        <rFont val="Arial"/>
        <family val="0"/>
        <charset val="1"/>
      </rPr>
      <t xml:space="preserve">pH 7.25</t>
    </r>
    <r>
      <rPr>
        <sz val="10"/>
        <rFont val="Noto Sans CJK SC"/>
        <family val="2"/>
      </rPr>
      <t xml:space="preserve">超・</t>
    </r>
    <r>
      <rPr>
        <sz val="10"/>
        <rFont val="Arial"/>
        <family val="0"/>
        <charset val="1"/>
      </rPr>
      <t xml:space="preserve">7.30</t>
    </r>
    <r>
      <rPr>
        <sz val="10"/>
        <rFont val="Noto Sans CJK SC"/>
        <family val="2"/>
      </rPr>
      <t xml:space="preserve">未満、重炭酸</t>
    </r>
    <r>
      <rPr>
        <sz val="10"/>
        <rFont val="Arial"/>
        <family val="0"/>
        <charset val="1"/>
      </rPr>
      <t xml:space="preserve">15</t>
    </r>
    <r>
      <rPr>
        <sz val="10"/>
        <rFont val="Noto Sans CJK SC"/>
        <family val="2"/>
      </rPr>
      <t xml:space="preserve">〜</t>
    </r>
    <r>
      <rPr>
        <sz val="10"/>
        <rFont val="Arial"/>
        <family val="0"/>
        <charset val="1"/>
      </rPr>
      <t xml:space="preserve">18 mmol/L</t>
    </r>
    <r>
      <rPr>
        <sz val="10"/>
        <rFont val="Noto Sans CJK SC"/>
        <family val="2"/>
      </rPr>
      <t xml:space="preserve">、</t>
    </r>
    <r>
      <rPr>
        <sz val="10"/>
        <rFont val="Arial"/>
        <family val="0"/>
        <charset val="1"/>
      </rPr>
      <t xml:space="preserve">β-</t>
    </r>
    <r>
      <rPr>
        <sz val="10"/>
        <rFont val="Noto Sans CJK SC"/>
        <family val="2"/>
      </rPr>
      <t xml:space="preserve">ヒドロキシ酪酸</t>
    </r>
    <r>
      <rPr>
        <sz val="10"/>
        <rFont val="Arial"/>
        <family val="0"/>
        <charset val="1"/>
      </rPr>
      <t xml:space="preserve">3.0</t>
    </r>
    <r>
      <rPr>
        <sz val="10"/>
        <rFont val="Noto Sans CJK SC"/>
        <family val="2"/>
      </rPr>
      <t xml:space="preserve">〜</t>
    </r>
    <r>
      <rPr>
        <sz val="10"/>
        <rFont val="Arial"/>
        <family val="0"/>
        <charset val="1"/>
      </rPr>
      <t xml:space="preserve">6.0 mmol/L</t>
    </r>
    <r>
      <rPr>
        <sz val="10"/>
        <rFont val="Noto Sans CJK SC"/>
        <family val="2"/>
      </rPr>
      <t xml:space="preserve">／中等症：</t>
    </r>
    <r>
      <rPr>
        <sz val="10"/>
        <rFont val="Arial"/>
        <family val="0"/>
        <charset val="1"/>
      </rPr>
      <t xml:space="preserve">pH 7.0</t>
    </r>
    <r>
      <rPr>
        <sz val="10"/>
        <rFont val="Noto Sans CJK SC"/>
        <family val="2"/>
      </rPr>
      <t xml:space="preserve">〜</t>
    </r>
    <r>
      <rPr>
        <sz val="10"/>
        <rFont val="Arial"/>
        <family val="0"/>
        <charset val="1"/>
      </rPr>
      <t xml:space="preserve">7.25</t>
    </r>
    <r>
      <rPr>
        <sz val="10"/>
        <rFont val="Noto Sans CJK SC"/>
        <family val="2"/>
      </rPr>
      <t xml:space="preserve">、重炭酸</t>
    </r>
    <r>
      <rPr>
        <sz val="10"/>
        <rFont val="Arial"/>
        <family val="0"/>
        <charset val="1"/>
      </rPr>
      <t xml:space="preserve">10</t>
    </r>
    <r>
      <rPr>
        <sz val="10"/>
        <rFont val="Noto Sans CJK SC"/>
        <family val="2"/>
      </rPr>
      <t xml:space="preserve">〜</t>
    </r>
    <r>
      <rPr>
        <sz val="10"/>
        <rFont val="Arial"/>
        <family val="0"/>
        <charset val="1"/>
      </rPr>
      <t xml:space="preserve">15 mmol/L</t>
    </r>
    <r>
      <rPr>
        <sz val="10"/>
        <rFont val="Noto Sans CJK SC"/>
        <family val="2"/>
      </rPr>
      <t xml:space="preserve">未満／重症：</t>
    </r>
    <r>
      <rPr>
        <sz val="10"/>
        <rFont val="Arial"/>
        <family val="0"/>
        <charset val="1"/>
      </rPr>
      <t xml:space="preserve">pH 7.0</t>
    </r>
    <r>
      <rPr>
        <sz val="10"/>
        <rFont val="Noto Sans CJK SC"/>
        <family val="2"/>
      </rPr>
      <t xml:space="preserve">未満、重炭酸</t>
    </r>
    <r>
      <rPr>
        <sz val="10"/>
        <rFont val="Arial"/>
        <family val="0"/>
        <charset val="1"/>
      </rPr>
      <t xml:space="preserve">10 mmol/L</t>
    </r>
    <r>
      <rPr>
        <sz val="10"/>
        <rFont val="Noto Sans CJK SC"/>
        <family val="2"/>
      </rPr>
      <t xml:space="preserve">未満、</t>
    </r>
    <r>
      <rPr>
        <sz val="10"/>
        <rFont val="Arial"/>
        <family val="0"/>
        <charset val="1"/>
      </rPr>
      <t xml:space="preserve">β-</t>
    </r>
    <r>
      <rPr>
        <sz val="10"/>
        <rFont val="Noto Sans CJK SC"/>
        <family val="2"/>
      </rPr>
      <t xml:space="preserve">ヒドロキシ酪酸</t>
    </r>
    <r>
      <rPr>
        <sz val="10"/>
        <rFont val="Arial"/>
        <family val="0"/>
        <charset val="1"/>
      </rPr>
      <t xml:space="preserve">6.0 mmol/L</t>
    </r>
    <r>
      <rPr>
        <sz val="10"/>
        <rFont val="Noto Sans CJK SC"/>
        <family val="2"/>
      </rPr>
      <t xml:space="preserve">超）はコンセンサス報告の診断基準の表から読み取った。血糖の基準値は</t>
    </r>
    <r>
      <rPr>
        <sz val="10"/>
        <rFont val="Arial"/>
        <family val="0"/>
        <charset val="1"/>
      </rPr>
      <t xml:space="preserve">2024</t>
    </r>
    <r>
      <rPr>
        <sz val="10"/>
        <rFont val="Noto Sans CJK SC"/>
        <family val="2"/>
      </rPr>
      <t xml:space="preserve">年版で</t>
    </r>
    <r>
      <rPr>
        <sz val="10"/>
        <rFont val="Arial"/>
        <family val="0"/>
        <charset val="1"/>
      </rPr>
      <t xml:space="preserve">200 mg/dL</t>
    </r>
    <r>
      <rPr>
        <sz val="10"/>
        <rFont val="Noto Sans CJK SC"/>
        <family val="2"/>
      </rPr>
      <t xml:space="preserve">に改められており、</t>
    </r>
    <r>
      <rPr>
        <sz val="10"/>
        <rFont val="Arial"/>
        <family val="0"/>
        <charset val="1"/>
      </rPr>
      <t xml:space="preserve">2009</t>
    </r>
    <r>
      <rPr>
        <sz val="10"/>
        <rFont val="Noto Sans CJK SC"/>
        <family val="2"/>
      </rPr>
      <t xml:space="preserve">年版の</t>
    </r>
    <r>
      <rPr>
        <sz val="10"/>
        <rFont val="Arial"/>
        <family val="0"/>
        <charset val="1"/>
      </rPr>
      <t xml:space="preserve">250 mg/dL</t>
    </r>
    <r>
      <rPr>
        <sz val="10"/>
        <rFont val="Noto Sans CJK SC"/>
        <family val="2"/>
      </rPr>
      <t xml:space="preserve">とは異なる。数値は同報告の</t>
    </r>
    <r>
      <rPr>
        <sz val="10"/>
        <rFont val="Arial"/>
        <family val="0"/>
        <charset val="1"/>
      </rPr>
      <t xml:space="preserve">Diabetes Care</t>
    </r>
    <r>
      <rPr>
        <sz val="10"/>
        <rFont val="Noto Sans CJK SC"/>
        <family val="2"/>
      </rPr>
      <t xml:space="preserve">版と同一内容の併載版本文で確認した。</t>
    </r>
  </si>
  <si>
    <t xml:space="preserve">DM-022</t>
  </si>
  <si>
    <r>
      <rPr>
        <sz val="10"/>
        <rFont val="Arial"/>
        <family val="0"/>
        <charset val="1"/>
      </rPr>
      <t xml:space="preserve">DKA</t>
    </r>
    <r>
      <rPr>
        <sz val="10"/>
        <rFont val="Noto Sans CJK SC"/>
        <family val="2"/>
      </rPr>
      <t xml:space="preserve">の治療の柱は輸液、インスリン、カリウム補充と、誘因となった病態の治療である。輸液は等張液（生理食塩水またはバランス晶質液）を、心・腎の合併症がなければ最初の</t>
    </r>
    <r>
      <rPr>
        <sz val="10"/>
        <rFont val="Arial"/>
        <family val="0"/>
        <charset val="1"/>
      </rPr>
      <t xml:space="preserve">2</t>
    </r>
    <r>
      <rPr>
        <sz val="10"/>
        <rFont val="Noto Sans CJK SC"/>
        <family val="2"/>
      </rPr>
      <t xml:space="preserve">〜</t>
    </r>
    <r>
      <rPr>
        <sz val="10"/>
        <rFont val="Arial"/>
        <family val="0"/>
        <charset val="1"/>
      </rPr>
      <t xml:space="preserve">4</t>
    </r>
    <r>
      <rPr>
        <sz val="10"/>
        <rFont val="Noto Sans CJK SC"/>
        <family val="2"/>
      </rPr>
      <t xml:space="preserve">時間は</t>
    </r>
    <r>
      <rPr>
        <sz val="10"/>
        <rFont val="Arial"/>
        <family val="0"/>
        <charset val="1"/>
      </rPr>
      <t xml:space="preserve">500</t>
    </r>
    <r>
      <rPr>
        <sz val="10"/>
        <rFont val="Noto Sans CJK SC"/>
        <family val="2"/>
      </rPr>
      <t xml:space="preserve">〜</t>
    </r>
    <r>
      <rPr>
        <sz val="10"/>
        <rFont val="Arial"/>
        <family val="0"/>
        <charset val="1"/>
      </rPr>
      <t xml:space="preserve">1000 mL/</t>
    </r>
    <r>
      <rPr>
        <sz val="10"/>
        <rFont val="Noto Sans CJK SC"/>
        <family val="2"/>
      </rPr>
      <t xml:space="preserve">時で開始し、不足分を</t>
    </r>
    <r>
      <rPr>
        <sz val="10"/>
        <rFont val="Arial"/>
        <family val="0"/>
        <charset val="1"/>
      </rPr>
      <t xml:space="preserve">24</t>
    </r>
    <r>
      <rPr>
        <sz val="10"/>
        <rFont val="Noto Sans CJK SC"/>
        <family val="2"/>
      </rPr>
      <t xml:space="preserve">〜</t>
    </r>
    <r>
      <rPr>
        <sz val="10"/>
        <rFont val="Arial"/>
        <family val="0"/>
        <charset val="1"/>
      </rPr>
      <t xml:space="preserve">48</t>
    </r>
    <r>
      <rPr>
        <sz val="10"/>
        <rFont val="Noto Sans CJK SC"/>
        <family val="2"/>
      </rPr>
      <t xml:space="preserve">時間で補正する。インスリンは短時間作用型の持続静注を</t>
    </r>
    <r>
      <rPr>
        <sz val="10"/>
        <rFont val="Arial"/>
        <family val="0"/>
        <charset val="1"/>
      </rPr>
      <t xml:space="preserve">0.1</t>
    </r>
    <r>
      <rPr>
        <sz val="10"/>
        <rFont val="Noto Sans CJK SC"/>
        <family val="2"/>
      </rPr>
      <t xml:space="preserve">単位</t>
    </r>
    <r>
      <rPr>
        <sz val="10"/>
        <rFont val="Arial"/>
        <family val="0"/>
        <charset val="1"/>
      </rPr>
      <t xml:space="preserve">/kg/</t>
    </r>
    <r>
      <rPr>
        <sz val="10"/>
        <rFont val="Noto Sans CJK SC"/>
        <family val="2"/>
      </rPr>
      <t xml:space="preserve">時で開始し、血糖が</t>
    </r>
    <r>
      <rPr>
        <sz val="10"/>
        <rFont val="Arial"/>
        <family val="0"/>
        <charset val="1"/>
      </rPr>
      <t xml:space="preserve">250 mg/dL</t>
    </r>
    <r>
      <rPr>
        <sz val="10"/>
        <rFont val="Noto Sans CJK SC"/>
        <family val="2"/>
      </rPr>
      <t xml:space="preserve">未満になったら</t>
    </r>
    <r>
      <rPr>
        <sz val="10"/>
        <rFont val="Arial"/>
        <family val="0"/>
        <charset val="1"/>
      </rPr>
      <t xml:space="preserve">5</t>
    </r>
    <r>
      <rPr>
        <sz val="10"/>
        <rFont val="Noto Sans CJK SC"/>
        <family val="2"/>
      </rPr>
      <t xml:space="preserve">〜</t>
    </r>
    <r>
      <rPr>
        <sz val="10"/>
        <rFont val="Arial"/>
        <family val="0"/>
        <charset val="1"/>
      </rPr>
      <t xml:space="preserve">10%</t>
    </r>
    <r>
      <rPr>
        <sz val="10"/>
        <rFont val="Noto Sans CJK SC"/>
        <family val="2"/>
      </rPr>
      <t xml:space="preserve">ブドウ糖液を併用して</t>
    </r>
    <r>
      <rPr>
        <sz val="10"/>
        <rFont val="Arial"/>
        <family val="0"/>
        <charset val="1"/>
      </rPr>
      <t xml:space="preserve">0.05</t>
    </r>
    <r>
      <rPr>
        <sz val="10"/>
        <rFont val="Noto Sans CJK SC"/>
        <family val="2"/>
      </rPr>
      <t xml:space="preserve">単位</t>
    </r>
    <r>
      <rPr>
        <sz val="10"/>
        <rFont val="Arial"/>
        <family val="0"/>
        <charset val="1"/>
      </rPr>
      <t xml:space="preserve">/kg/</t>
    </r>
    <r>
      <rPr>
        <sz val="10"/>
        <rFont val="Noto Sans CJK SC"/>
        <family val="2"/>
      </rPr>
      <t xml:space="preserve">時に減らし、血糖をおおむね</t>
    </r>
    <r>
      <rPr>
        <sz val="10"/>
        <rFont val="Arial"/>
        <family val="0"/>
        <charset val="1"/>
      </rPr>
      <t xml:space="preserve">200 mg/dL</t>
    </r>
    <r>
      <rPr>
        <sz val="10"/>
        <rFont val="Noto Sans CJK SC"/>
        <family val="2"/>
      </rPr>
      <t xml:space="preserve">に保ちながらケトアシドーシスが回復するまで続ける。カリウムは血清値が</t>
    </r>
    <r>
      <rPr>
        <sz val="10"/>
        <rFont val="Arial"/>
        <family val="0"/>
        <charset val="1"/>
      </rPr>
      <t xml:space="preserve">5.0 mmol/L</t>
    </r>
    <r>
      <rPr>
        <sz val="10"/>
        <rFont val="Noto Sans CJK SC"/>
        <family val="2"/>
      </rPr>
      <t xml:space="preserve">を下回ったら補充を始めて</t>
    </r>
    <r>
      <rPr>
        <sz val="10"/>
        <rFont val="Arial"/>
        <family val="0"/>
        <charset val="1"/>
      </rPr>
      <t xml:space="preserve">4</t>
    </r>
    <r>
      <rPr>
        <sz val="10"/>
        <rFont val="Noto Sans CJK SC"/>
        <family val="2"/>
      </rPr>
      <t xml:space="preserve">〜</t>
    </r>
    <r>
      <rPr>
        <sz val="10"/>
        <rFont val="Arial"/>
        <family val="0"/>
        <charset val="1"/>
      </rPr>
      <t xml:space="preserve">5 mmol/L</t>
    </r>
    <r>
      <rPr>
        <sz val="10"/>
        <rFont val="Noto Sans CJK SC"/>
        <family val="2"/>
      </rPr>
      <t xml:space="preserve">を維持し、来院時に</t>
    </r>
    <r>
      <rPr>
        <sz val="10"/>
        <rFont val="Arial"/>
        <family val="0"/>
        <charset val="1"/>
      </rPr>
      <t xml:space="preserve">3.5 mmol/L</t>
    </r>
    <r>
      <rPr>
        <sz val="10"/>
        <rFont val="Noto Sans CJK SC"/>
        <family val="2"/>
      </rPr>
      <t xml:space="preserve">未満の場合はインスリンの開始を遅らせてカリウム補充を先行させる。重炭酸のルーチン投与は推奨されず、</t>
    </r>
    <r>
      <rPr>
        <sz val="10"/>
        <rFont val="Arial"/>
        <family val="0"/>
        <charset val="1"/>
      </rPr>
      <t xml:space="preserve">pH 7.0</t>
    </r>
    <r>
      <rPr>
        <sz val="10"/>
        <rFont val="Noto Sans CJK SC"/>
        <family val="2"/>
      </rPr>
      <t xml:space="preserve">未満の重度のアシドーシスで検討する。回復の定義は、血中ケトン</t>
    </r>
    <r>
      <rPr>
        <sz val="10"/>
        <rFont val="Arial"/>
        <family val="0"/>
        <charset val="1"/>
      </rPr>
      <t xml:space="preserve">0.6 mmol/L</t>
    </r>
    <r>
      <rPr>
        <sz val="10"/>
        <rFont val="Noto Sans CJK SC"/>
        <family val="2"/>
      </rPr>
      <t xml:space="preserve">未満かつ静脈血</t>
    </r>
    <r>
      <rPr>
        <sz val="10"/>
        <rFont val="Arial"/>
        <family val="0"/>
        <charset val="1"/>
      </rPr>
      <t xml:space="preserve">pH 7.3</t>
    </r>
    <r>
      <rPr>
        <sz val="10"/>
        <rFont val="Noto Sans CJK SC"/>
        <family val="2"/>
      </rPr>
      <t xml:space="preserve">以上または重炭酸</t>
    </r>
    <r>
      <rPr>
        <sz val="10"/>
        <rFont val="Arial"/>
        <family val="0"/>
        <charset val="1"/>
      </rPr>
      <t xml:space="preserve">18 mmol/L</t>
    </r>
    <r>
      <rPr>
        <sz val="10"/>
        <rFont val="Noto Sans CJK SC"/>
        <family val="2"/>
      </rPr>
      <t xml:space="preserve">以上である。</t>
    </r>
  </si>
  <si>
    <t xml:space="preserve">薬剤（インスリン製剤、輸液製剤、塩化カリウム）の国内承認・保険適用は、本調査では添付文書での個別確認を行っていない（未確認）。数値はコンセンサス報告本文で確認した。</t>
  </si>
  <si>
    <t xml:space="preserve">DM-023</t>
  </si>
  <si>
    <t xml:space="preserve">高血糖高浸透圧症候群</t>
  </si>
  <si>
    <r>
      <rPr>
        <sz val="10"/>
        <rFont val="Noto Sans CJK SC"/>
        <family val="2"/>
      </rPr>
      <t xml:space="preserve">高血糖高浸透圧症候群（</t>
    </r>
    <r>
      <rPr>
        <sz val="10"/>
        <rFont val="Arial"/>
        <family val="0"/>
        <charset val="1"/>
      </rPr>
      <t xml:space="preserve">HHS</t>
    </r>
    <r>
      <rPr>
        <sz val="10"/>
        <rFont val="Noto Sans CJK SC"/>
        <family val="2"/>
      </rPr>
      <t xml:space="preserve">）の診断には</t>
    </r>
    <r>
      <rPr>
        <sz val="10"/>
        <rFont val="Arial"/>
        <family val="0"/>
        <charset val="1"/>
      </rPr>
      <t xml:space="preserve">4</t>
    </r>
    <r>
      <rPr>
        <sz val="10"/>
        <rFont val="Noto Sans CJK SC"/>
        <family val="2"/>
      </rPr>
      <t xml:space="preserve">つの要件が必要である。血糖</t>
    </r>
    <r>
      <rPr>
        <sz val="10"/>
        <rFont val="Arial"/>
        <family val="0"/>
        <charset val="1"/>
      </rPr>
      <t xml:space="preserve">600 mg/dL</t>
    </r>
    <r>
      <rPr>
        <sz val="10"/>
        <rFont val="Noto Sans CJK SC"/>
        <family val="2"/>
      </rPr>
      <t xml:space="preserve">以上、計算した有効血清浸透圧</t>
    </r>
    <r>
      <rPr>
        <sz val="10"/>
        <rFont val="Arial"/>
        <family val="0"/>
        <charset val="1"/>
      </rPr>
      <t xml:space="preserve">300 mOsm/kg</t>
    </r>
    <r>
      <rPr>
        <sz val="10"/>
        <rFont val="Noto Sans CJK SC"/>
        <family val="2"/>
      </rPr>
      <t xml:space="preserve">超または総血清浸透圧</t>
    </r>
    <r>
      <rPr>
        <sz val="10"/>
        <rFont val="Arial"/>
        <family val="0"/>
        <charset val="1"/>
      </rPr>
      <t xml:space="preserve">320 mOsm/kg</t>
    </r>
    <r>
      <rPr>
        <sz val="10"/>
        <rFont val="Noto Sans CJK SC"/>
        <family val="2"/>
      </rPr>
      <t xml:space="preserve">超、著明なケトーシスの欠如（</t>
    </r>
    <r>
      <rPr>
        <sz val="10"/>
        <rFont val="Arial"/>
        <family val="0"/>
        <charset val="1"/>
      </rPr>
      <t xml:space="preserve">β-</t>
    </r>
    <r>
      <rPr>
        <sz val="10"/>
        <rFont val="Noto Sans CJK SC"/>
        <family val="2"/>
      </rPr>
      <t xml:space="preserve">ヒドロキシ酪酸</t>
    </r>
    <r>
      <rPr>
        <sz val="10"/>
        <rFont val="Arial"/>
        <family val="0"/>
        <charset val="1"/>
      </rPr>
      <t xml:space="preserve">3.0 mmol/L</t>
    </r>
    <r>
      <rPr>
        <sz val="10"/>
        <rFont val="Noto Sans CJK SC"/>
        <family val="2"/>
      </rPr>
      <t xml:space="preserve">未満または尿ケトン</t>
    </r>
    <r>
      <rPr>
        <sz val="10"/>
        <rFont val="Arial"/>
        <family val="0"/>
        <charset val="1"/>
      </rPr>
      <t xml:space="preserve">2+</t>
    </r>
    <r>
      <rPr>
        <sz val="10"/>
        <rFont val="Noto Sans CJK SC"/>
        <family val="2"/>
      </rPr>
      <t xml:space="preserve">未満）、アシドーシスの欠如（</t>
    </r>
    <r>
      <rPr>
        <sz val="10"/>
        <rFont val="Arial"/>
        <family val="0"/>
        <charset val="1"/>
      </rPr>
      <t xml:space="preserve">pH 7.3</t>
    </r>
    <r>
      <rPr>
        <sz val="10"/>
        <rFont val="Noto Sans CJK SC"/>
        <family val="2"/>
      </rPr>
      <t xml:space="preserve">以上かつ重炭酸</t>
    </r>
    <r>
      <rPr>
        <sz val="10"/>
        <rFont val="Arial"/>
        <family val="0"/>
        <charset val="1"/>
      </rPr>
      <t xml:space="preserve">15 mmol/L</t>
    </r>
    <r>
      <rPr>
        <sz val="10"/>
        <rFont val="Noto Sans CJK SC"/>
        <family val="2"/>
      </rPr>
      <t xml:space="preserve">以上）である。</t>
    </r>
    <r>
      <rPr>
        <sz val="10"/>
        <rFont val="Arial"/>
        <family val="0"/>
        <charset val="1"/>
      </rPr>
      <t xml:space="preserve">DKA</t>
    </r>
    <r>
      <rPr>
        <sz val="10"/>
        <rFont val="Noto Sans CJK SC"/>
        <family val="2"/>
      </rPr>
      <t xml:space="preserve">との重なり（混合型）は高血糖クリーゼの</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以上にみられる。治療は輸液を先行させ、血糖の低下は</t>
    </r>
    <r>
      <rPr>
        <sz val="10"/>
        <rFont val="Arial"/>
        <family val="0"/>
        <charset val="1"/>
      </rPr>
      <t xml:space="preserve">1</t>
    </r>
    <r>
      <rPr>
        <sz val="10"/>
        <rFont val="Noto Sans CJK SC"/>
        <family val="2"/>
      </rPr>
      <t xml:space="preserve">時間あたり</t>
    </r>
    <r>
      <rPr>
        <sz val="10"/>
        <rFont val="Arial"/>
        <family val="0"/>
        <charset val="1"/>
      </rPr>
      <t xml:space="preserve">90</t>
    </r>
    <r>
      <rPr>
        <sz val="10"/>
        <rFont val="Noto Sans CJK SC"/>
        <family val="2"/>
      </rPr>
      <t xml:space="preserve">〜</t>
    </r>
    <r>
      <rPr>
        <sz val="10"/>
        <rFont val="Arial"/>
        <family val="0"/>
        <charset val="1"/>
      </rPr>
      <t xml:space="preserve">120 mg/dL</t>
    </r>
    <r>
      <rPr>
        <sz val="10"/>
        <rFont val="Noto Sans CJK SC"/>
        <family val="2"/>
      </rPr>
      <t xml:space="preserve">を超えないようにし、浸透圧の低下は</t>
    </r>
    <r>
      <rPr>
        <sz val="10"/>
        <rFont val="Arial"/>
        <family val="0"/>
        <charset val="1"/>
      </rPr>
      <t xml:space="preserve">1</t>
    </r>
    <r>
      <rPr>
        <sz val="10"/>
        <rFont val="Noto Sans CJK SC"/>
        <family val="2"/>
      </rPr>
      <t xml:space="preserve">時間あたり</t>
    </r>
    <r>
      <rPr>
        <sz val="10"/>
        <rFont val="Arial"/>
        <family val="0"/>
        <charset val="1"/>
      </rPr>
      <t xml:space="preserve">3.0</t>
    </r>
    <r>
      <rPr>
        <sz val="10"/>
        <rFont val="Noto Sans CJK SC"/>
        <family val="2"/>
      </rPr>
      <t xml:space="preserve">〜</t>
    </r>
    <r>
      <rPr>
        <sz val="10"/>
        <rFont val="Arial"/>
        <family val="0"/>
        <charset val="1"/>
      </rPr>
      <t xml:space="preserve">8.0 mOsm/kg</t>
    </r>
    <r>
      <rPr>
        <sz val="10"/>
        <rFont val="Noto Sans CJK SC"/>
        <family val="2"/>
      </rPr>
      <t xml:space="preserve">以内、血清ナトリウムの低下は</t>
    </r>
    <r>
      <rPr>
        <sz val="10"/>
        <rFont val="Arial"/>
        <family val="0"/>
        <charset val="1"/>
      </rPr>
      <t xml:space="preserve">24</t>
    </r>
    <r>
      <rPr>
        <sz val="10"/>
        <rFont val="Noto Sans CJK SC"/>
        <family val="2"/>
      </rPr>
      <t xml:space="preserve">時間あたり</t>
    </r>
    <r>
      <rPr>
        <sz val="10"/>
        <rFont val="Arial"/>
        <family val="0"/>
        <charset val="1"/>
      </rPr>
      <t xml:space="preserve">10 mmol/L</t>
    </r>
    <r>
      <rPr>
        <sz val="10"/>
        <rFont val="Noto Sans CJK SC"/>
        <family val="2"/>
      </rPr>
      <t xml:space="preserve">以内にとどめる。ケトーシスがないか軽度の場合はインスリン持続静注を</t>
    </r>
    <r>
      <rPr>
        <sz val="10"/>
        <rFont val="Arial"/>
        <family val="0"/>
        <charset val="1"/>
      </rPr>
      <t xml:space="preserve">0.05</t>
    </r>
    <r>
      <rPr>
        <sz val="10"/>
        <rFont val="Noto Sans CJK SC"/>
        <family val="2"/>
      </rPr>
      <t xml:space="preserve">単位</t>
    </r>
    <r>
      <rPr>
        <sz val="10"/>
        <rFont val="Arial"/>
        <family val="0"/>
        <charset val="1"/>
      </rPr>
      <t xml:space="preserve">/kg/</t>
    </r>
    <r>
      <rPr>
        <sz val="10"/>
        <rFont val="Noto Sans CJK SC"/>
        <family val="2"/>
      </rPr>
      <t xml:space="preserve">時で開始し、著明なケトーシスを伴う混合型では</t>
    </r>
    <r>
      <rPr>
        <sz val="10"/>
        <rFont val="Arial"/>
        <family val="0"/>
        <charset val="1"/>
      </rPr>
      <t xml:space="preserve">0.1</t>
    </r>
    <r>
      <rPr>
        <sz val="10"/>
        <rFont val="Noto Sans CJK SC"/>
        <family val="2"/>
      </rPr>
      <t xml:space="preserve">単位</t>
    </r>
    <r>
      <rPr>
        <sz val="10"/>
        <rFont val="Arial"/>
        <family val="0"/>
        <charset val="1"/>
      </rPr>
      <t xml:space="preserve">/kg/</t>
    </r>
    <r>
      <rPr>
        <sz val="10"/>
        <rFont val="Noto Sans CJK SC"/>
        <family val="2"/>
      </rPr>
      <t xml:space="preserve">時とする。回復の目安は、血清浸透圧</t>
    </r>
    <r>
      <rPr>
        <sz val="10"/>
        <rFont val="Arial"/>
        <family val="0"/>
        <charset val="1"/>
      </rPr>
      <t xml:space="preserve">300 mOsm/kg</t>
    </r>
    <r>
      <rPr>
        <sz val="10"/>
        <rFont val="Noto Sans CJK SC"/>
        <family val="2"/>
      </rPr>
      <t xml:space="preserve">未満、血糖</t>
    </r>
    <r>
      <rPr>
        <sz val="10"/>
        <rFont val="Arial"/>
        <family val="0"/>
        <charset val="1"/>
      </rPr>
      <t xml:space="preserve">250 mg/dL</t>
    </r>
    <r>
      <rPr>
        <sz val="10"/>
        <rFont val="Noto Sans CJK SC"/>
        <family val="2"/>
      </rPr>
      <t xml:space="preserve">未満、尿量</t>
    </r>
    <r>
      <rPr>
        <sz val="10"/>
        <rFont val="Arial"/>
        <family val="0"/>
        <charset val="1"/>
      </rPr>
      <t xml:space="preserve">0.5 mL/kg/</t>
    </r>
    <r>
      <rPr>
        <sz val="10"/>
        <rFont val="Noto Sans CJK SC"/>
        <family val="2"/>
      </rPr>
      <t xml:space="preserve">時を超えること、意識状態の改善である。</t>
    </r>
  </si>
  <si>
    <r>
      <rPr>
        <sz val="10"/>
        <rFont val="Noto Sans CJK SC"/>
        <family val="2"/>
      </rPr>
      <t xml:space="preserve">医学各論 Ⅹ</t>
    </r>
    <r>
      <rPr>
        <sz val="10"/>
        <rFont val="Arial"/>
        <family val="0"/>
        <charset val="1"/>
      </rPr>
      <t xml:space="preserve">-6-B-②</t>
    </r>
    <r>
      <rPr>
        <sz val="10"/>
        <rFont val="Noto Sans CJK SC"/>
        <family val="2"/>
      </rPr>
      <t xml:space="preserve">（高血糖高浸透圧症候群、</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</si>
  <si>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TBL-01-00-476 (id: JlvnmMI)</t>
    </r>
  </si>
  <si>
    <r>
      <rPr>
        <sz val="10"/>
        <rFont val="Arial"/>
        <family val="0"/>
        <charset val="1"/>
      </rPr>
      <t xml:space="preserve">HHS</t>
    </r>
    <r>
      <rPr>
        <sz val="10"/>
        <rFont val="Noto Sans CJK SC"/>
        <family val="2"/>
      </rPr>
      <t xml:space="preserve">の回復の定義については統一したコンセンサスがなく、本文に示された著者らの目安によった。</t>
    </r>
    <r>
      <rPr>
        <sz val="10"/>
        <rFont val="Arial"/>
        <family val="0"/>
        <charset val="1"/>
      </rPr>
      <t xml:space="preserve">DKA</t>
    </r>
    <r>
      <rPr>
        <sz val="10"/>
        <rFont val="Noto Sans CJK SC"/>
        <family val="2"/>
      </rPr>
      <t xml:space="preserve">との重なりの頻度は本文の記述による。薬剤（インスリン製剤、輸液製剤）の国内承認・保険適用は、本調査では個別に確認していない（未確認）。</t>
    </r>
  </si>
  <si>
    <t xml:space="preserve">DM-024</t>
  </si>
  <si>
    <t xml:space="preserve">乳酸アシドーシス</t>
  </si>
  <si>
    <r>
      <rPr>
        <sz val="10"/>
        <rFont val="Noto Sans CJK SC"/>
        <family val="2"/>
      </rPr>
      <t xml:space="preserve">乳酸アシドーシスは、全身の低酸素を伴わない状況でも起こりうる代謝性アシドーシスである。糖尿病治療薬に関連するものとして重要なのはメトホルミン関連乳酸アシドーシスで、メトホルミンは主として肝臓でミトコンドリア呼吸を抑えて血漿乳酸値を濃度依存的に上昇させるため、腎機能障害などで血中濃度が高くなった状態に、肝硬変、敗血症、低灌流など乳酸の産生や除去をさらに乱す二次的な出来事が重なったときに発症しやすい。報告される発症頻度は</t>
    </r>
    <r>
      <rPr>
        <sz val="10"/>
        <rFont val="Arial"/>
        <family val="0"/>
        <charset val="1"/>
      </rPr>
      <t xml:space="preserve">10</t>
    </r>
    <r>
      <rPr>
        <sz val="10"/>
        <rFont val="Noto Sans CJK SC"/>
        <family val="2"/>
      </rPr>
      <t xml:space="preserve">万患者年あたり</t>
    </r>
    <r>
      <rPr>
        <sz val="10"/>
        <rFont val="Arial"/>
        <family val="0"/>
        <charset val="1"/>
      </rPr>
      <t xml:space="preserve">10</t>
    </r>
    <r>
      <rPr>
        <sz val="10"/>
        <rFont val="Noto Sans CJK SC"/>
        <family val="2"/>
      </rPr>
      <t xml:space="preserve">件未満と低い一方、死亡率は約</t>
    </r>
    <r>
      <rPr>
        <sz val="10"/>
        <rFont val="Arial"/>
        <family val="0"/>
        <charset val="1"/>
      </rPr>
      <t xml:space="preserve">50%</t>
    </r>
    <r>
      <rPr>
        <sz val="10"/>
        <rFont val="Noto Sans CJK SC"/>
        <family val="2"/>
      </rPr>
      <t xml:space="preserve">に達するとされる。</t>
    </r>
  </si>
  <si>
    <r>
      <rPr>
        <sz val="10"/>
        <rFont val="Noto Sans CJK SC"/>
        <family val="2"/>
      </rPr>
      <t xml:space="preserve">医学各論 Ⅹ</t>
    </r>
    <r>
      <rPr>
        <sz val="10"/>
        <rFont val="Arial"/>
        <family val="0"/>
        <charset val="1"/>
      </rPr>
      <t xml:space="preserve">-6-B-③</t>
    </r>
    <r>
      <rPr>
        <sz val="10"/>
        <rFont val="Noto Sans CJK SC"/>
        <family val="2"/>
      </rPr>
      <t xml:space="preserve">（乳酸アシドーシス、</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</si>
  <si>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TBL-01-00-477 (id: JlvnmMM)</t>
    </r>
  </si>
  <si>
    <t xml:space="preserve">SRC-957</t>
  </si>
  <si>
    <t xml:space="preserve">DeFronzo R, Fleming GA, Chen K, Bicsak TA. Metformin-associated lactic acidosis: Current perspectives on causes and risk. Metabolism. 2016;65(2):20-29.</t>
  </si>
  <si>
    <t xml:space="preserve">10.1016/j.metabol.2015.10.014</t>
  </si>
  <si>
    <t xml:space="preserve">26773926</t>
  </si>
  <si>
    <r>
      <rPr>
        <sz val="10"/>
        <rFont val="Noto Sans CJK SC"/>
        <family val="2"/>
      </rPr>
      <t xml:space="preserve">本カードは抄録で確認できた範囲に基づく。乳酸アシドーシス一般の診断閾値（乳酸値や</t>
    </r>
    <r>
      <rPr>
        <sz val="10"/>
        <rFont val="Arial"/>
        <family val="0"/>
        <charset val="1"/>
      </rPr>
      <t xml:space="preserve">pH</t>
    </r>
    <r>
      <rPr>
        <sz val="10"/>
        <rFont val="Noto Sans CJK SC"/>
        <family val="2"/>
      </rPr>
      <t xml:space="preserve">の数値）は、実際に開いた一次資料の範囲では確認できなかったため数値を書いていない。頻度と死亡率は総説が引用する報告に基づく値である。メトホルミンの国内承認・保険適用（腎機能障害時の投与制限を含む）は、本調査では確認していない（未確認）。</t>
    </r>
  </si>
  <si>
    <t xml:space="preserve">DM-025</t>
  </si>
  <si>
    <t xml:space="preserve">糖尿病腎症</t>
  </si>
  <si>
    <r>
      <rPr>
        <sz val="10"/>
        <rFont val="Noto Sans CJK SC"/>
        <family val="2"/>
      </rPr>
      <t xml:space="preserve">糖尿病に合併する慢性腎臓病（</t>
    </r>
    <r>
      <rPr>
        <sz val="10"/>
        <rFont val="Arial"/>
        <family val="0"/>
        <charset val="1"/>
      </rPr>
      <t xml:space="preserve">CKD</t>
    </r>
    <r>
      <rPr>
        <sz val="10"/>
        <rFont val="Noto Sans CJK SC"/>
        <family val="2"/>
      </rPr>
      <t xml:space="preserve">）の管理では、血糖管理の最適化と血圧管理（目標</t>
    </r>
    <r>
      <rPr>
        <sz val="10"/>
        <rFont val="Arial"/>
        <family val="0"/>
        <charset val="1"/>
      </rPr>
      <t xml:space="preserve">130/80 mmHg</t>
    </r>
    <r>
      <rPr>
        <sz val="10"/>
        <rFont val="Noto Sans CJK SC"/>
        <family val="2"/>
      </rPr>
      <t xml:space="preserve">未満）が進行抑制の基本である。高血圧を伴う非妊娠の患者では、</t>
    </r>
    <r>
      <rPr>
        <sz val="10"/>
        <rFont val="Arial"/>
        <family val="0"/>
        <charset val="1"/>
      </rPr>
      <t xml:space="preserve">ACE</t>
    </r>
    <r>
      <rPr>
        <sz val="10"/>
        <rFont val="Noto Sans CJK SC"/>
        <family val="2"/>
      </rPr>
      <t xml:space="preserve">阻害薬または</t>
    </r>
    <r>
      <rPr>
        <sz val="10"/>
        <rFont val="Arial"/>
        <family val="0"/>
        <charset val="1"/>
      </rPr>
      <t xml:space="preserve">ARB</t>
    </r>
    <r>
      <rPr>
        <sz val="10"/>
        <rFont val="Noto Sans CJK SC"/>
        <family val="2"/>
      </rPr>
      <t xml:space="preserve">が、中等度に増加したアルブミン尿（</t>
    </r>
    <r>
      <rPr>
        <sz val="10"/>
        <rFont val="Arial"/>
        <family val="0"/>
        <charset val="1"/>
      </rPr>
      <t xml:space="preserve">UACR 30</t>
    </r>
    <r>
      <rPr>
        <sz val="10"/>
        <rFont val="Noto Sans CJK SC"/>
        <family val="2"/>
      </rPr>
      <t xml:space="preserve">〜</t>
    </r>
    <r>
      <rPr>
        <sz val="10"/>
        <rFont val="Arial"/>
        <family val="0"/>
        <charset val="1"/>
      </rPr>
      <t xml:space="preserve">299 mg/g</t>
    </r>
    <r>
      <rPr>
        <sz val="10"/>
        <rFont val="Noto Sans CJK SC"/>
        <family val="2"/>
      </rPr>
      <t xml:space="preserve">）で推奨され、高度に増加したアルブミン尿（</t>
    </r>
    <r>
      <rPr>
        <sz val="10"/>
        <rFont val="Arial"/>
        <family val="0"/>
        <charset val="1"/>
      </rPr>
      <t xml:space="preserve">300 mg/g</t>
    </r>
    <r>
      <rPr>
        <sz val="10"/>
        <rFont val="Noto Sans CJK SC"/>
        <family val="2"/>
      </rPr>
      <t xml:space="preserve">以上）または</t>
    </r>
    <r>
      <rPr>
        <sz val="10"/>
        <rFont val="Arial"/>
        <family val="0"/>
        <charset val="1"/>
      </rPr>
      <t xml:space="preserve">eGFR 60 mL/min/1.73m2</t>
    </r>
    <r>
      <rPr>
        <sz val="10"/>
        <rFont val="Noto Sans CJK SC"/>
        <family val="2"/>
      </rPr>
      <t xml:space="preserve">未満では最大耐容量まで用いることが強く推奨される。</t>
    </r>
    <r>
      <rPr>
        <sz val="10"/>
        <rFont val="Arial"/>
        <family val="0"/>
        <charset val="1"/>
      </rPr>
      <t xml:space="preserve">2</t>
    </r>
    <r>
      <rPr>
        <sz val="10"/>
        <rFont val="Noto Sans CJK SC"/>
        <family val="2"/>
      </rPr>
      <t xml:space="preserve">型糖尿病と</t>
    </r>
    <r>
      <rPr>
        <sz val="10"/>
        <rFont val="Arial"/>
        <family val="0"/>
        <charset val="1"/>
      </rPr>
      <t xml:space="preserve">CKD</t>
    </r>
    <r>
      <rPr>
        <sz val="10"/>
        <rFont val="Noto Sans CJK SC"/>
        <family val="2"/>
      </rPr>
      <t xml:space="preserve">のある患者では、有効性が示された</t>
    </r>
    <r>
      <rPr>
        <sz val="10"/>
        <rFont val="Arial"/>
        <family val="0"/>
        <charset val="1"/>
      </rPr>
      <t xml:space="preserve">SGLT2</t>
    </r>
    <r>
      <rPr>
        <sz val="10"/>
        <rFont val="Noto Sans CJK SC"/>
        <family val="2"/>
      </rPr>
      <t xml:space="preserve">阻害薬が</t>
    </r>
    <r>
      <rPr>
        <sz val="10"/>
        <rFont val="Arial"/>
        <family val="0"/>
        <charset val="1"/>
      </rPr>
      <t xml:space="preserve">eGFR 20 mL/min/1.73m2</t>
    </r>
    <r>
      <rPr>
        <sz val="10"/>
        <rFont val="Noto Sans CJK SC"/>
        <family val="2"/>
      </rPr>
      <t xml:space="preserve">以上の場合に</t>
    </r>
    <r>
      <rPr>
        <sz val="10"/>
        <rFont val="Arial"/>
        <family val="0"/>
        <charset val="1"/>
      </rPr>
      <t xml:space="preserve">CKD</t>
    </r>
    <r>
      <rPr>
        <sz val="10"/>
        <rFont val="Noto Sans CJK SC"/>
        <family val="2"/>
      </rPr>
      <t xml:space="preserve">の進行と心血管イベントの抑制のために推奨され、有効性が示された</t>
    </r>
    <r>
      <rPr>
        <sz val="10"/>
        <rFont val="Arial"/>
        <family val="0"/>
        <charset val="1"/>
      </rPr>
      <t xml:space="preserve">GLP-1</t>
    </r>
    <r>
      <rPr>
        <sz val="10"/>
        <rFont val="Noto Sans CJK SC"/>
        <family val="2"/>
      </rPr>
      <t xml:space="preserve">受容体作動薬も心血管リスクと腎臓病進行の抑制に推奨される。アルブミン尿を伴う</t>
    </r>
    <r>
      <rPr>
        <sz val="10"/>
        <rFont val="Arial"/>
        <family val="0"/>
        <charset val="1"/>
      </rPr>
      <t xml:space="preserve">CKD</t>
    </r>
    <r>
      <rPr>
        <sz val="10"/>
        <rFont val="Noto Sans CJK SC"/>
        <family val="2"/>
      </rPr>
      <t xml:space="preserve">では、</t>
    </r>
    <r>
      <rPr>
        <sz val="10"/>
        <rFont val="Arial"/>
        <family val="0"/>
        <charset val="1"/>
      </rPr>
      <t xml:space="preserve">eGFR 25 mL/min/1.73m2</t>
    </r>
    <r>
      <rPr>
        <sz val="10"/>
        <rFont val="Noto Sans CJK SC"/>
        <family val="2"/>
      </rPr>
      <t xml:space="preserve">以上を条件に、臨床試験で有効性が示された非ステロイド型ミネラルコルチコイド受容体拮抗薬も選択肢となり、使用時には血清カリウムのモニタリングが必要である。</t>
    </r>
  </si>
  <si>
    <r>
      <rPr>
        <sz val="10"/>
        <rFont val="Noto Sans CJK SC"/>
        <family val="2"/>
      </rPr>
      <t xml:space="preserve">医学各論 Ⅹ</t>
    </r>
    <r>
      <rPr>
        <sz val="10"/>
        <rFont val="Arial"/>
        <family val="0"/>
        <charset val="1"/>
      </rPr>
      <t xml:space="preserve">-6-C-①</t>
    </r>
    <r>
      <rPr>
        <sz val="10"/>
        <rFont val="Noto Sans CJK SC"/>
        <family val="2"/>
      </rPr>
      <t xml:space="preserve">（糖尿病腎症、</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</si>
  <si>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TBL-01-00-479 (id: JlvnmMY)</t>
    </r>
  </si>
  <si>
    <t xml:space="preserve">SRC-958</t>
  </si>
  <si>
    <t xml:space="preserve">American Diabetes Association Professional Practice Committee. 11. Chronic Kidney Disease and Risk Management: Standards of Care in Diabetes—2025. Diabetes Care. 2025;48(Suppl 1):S239-S251.</t>
  </si>
  <si>
    <t xml:space="preserve">10.2337/dc25-S011</t>
  </si>
  <si>
    <t xml:space="preserve">39651975</t>
  </si>
  <si>
    <r>
      <rPr>
        <sz val="10"/>
        <rFont val="Noto Sans CJK SC"/>
        <family val="2"/>
      </rPr>
      <t xml:space="preserve">境界：糖尿病腎症の病期分類は第</t>
    </r>
    <r>
      <rPr>
        <sz val="10"/>
        <rFont val="Arial"/>
        <family val="0"/>
        <charset val="1"/>
      </rPr>
      <t xml:space="preserve">15</t>
    </r>
    <r>
      <rPr>
        <sz val="10"/>
        <rFont val="Noto Sans CJK SC"/>
        <family val="2"/>
      </rPr>
      <t xml:space="preserve">回の</t>
    </r>
    <r>
      <rPr>
        <sz val="10"/>
        <rFont val="Arial"/>
        <family val="0"/>
        <charset val="1"/>
      </rPr>
      <t xml:space="preserve">GN-021</t>
    </r>
    <r>
      <rPr>
        <sz val="10"/>
        <rFont val="Noto Sans CJK SC"/>
        <family val="2"/>
      </rPr>
      <t xml:space="preserve">を正とし、本カードでは作成せず、管理（血糖・血圧管理と進行抑制）の側面のみを扱った。薬剤（</t>
    </r>
    <r>
      <rPr>
        <sz val="10"/>
        <rFont val="Arial"/>
        <family val="0"/>
        <charset val="1"/>
      </rPr>
      <t xml:space="preserve">ACE</t>
    </r>
    <r>
      <rPr>
        <sz val="10"/>
        <rFont val="Noto Sans CJK SC"/>
        <family val="2"/>
      </rPr>
      <t xml:space="preserve">阻害薬、</t>
    </r>
    <r>
      <rPr>
        <sz val="10"/>
        <rFont val="Arial"/>
        <family val="0"/>
        <charset val="1"/>
      </rPr>
      <t xml:space="preserve">ARB</t>
    </r>
    <r>
      <rPr>
        <sz val="10"/>
        <rFont val="Noto Sans CJK SC"/>
        <family val="2"/>
      </rPr>
      <t xml:space="preserve">、</t>
    </r>
    <r>
      <rPr>
        <sz val="10"/>
        <rFont val="Arial"/>
        <family val="0"/>
        <charset val="1"/>
      </rPr>
      <t xml:space="preserve">SGLT2</t>
    </r>
    <r>
      <rPr>
        <sz val="10"/>
        <rFont val="Noto Sans CJK SC"/>
        <family val="2"/>
      </rPr>
      <t xml:space="preserve">阻害薬、</t>
    </r>
    <r>
      <rPr>
        <sz val="10"/>
        <rFont val="Arial"/>
        <family val="0"/>
        <charset val="1"/>
      </rPr>
      <t xml:space="preserve">GLP-1</t>
    </r>
    <r>
      <rPr>
        <sz val="10"/>
        <rFont val="Noto Sans CJK SC"/>
        <family val="2"/>
      </rPr>
      <t xml:space="preserve">受容体作動薬、非ステロイド型</t>
    </r>
    <r>
      <rPr>
        <sz val="10"/>
        <rFont val="Arial"/>
        <family val="0"/>
        <charset val="1"/>
      </rPr>
      <t xml:space="preserve">MRA</t>
    </r>
    <r>
      <rPr>
        <sz val="10"/>
        <rFont val="Noto Sans CJK SC"/>
        <family val="2"/>
      </rPr>
      <t xml:space="preserve">であるフィネレノン）の国内承認・保険適用は薬剤ごとに異なり、本調査では個別の添付文書確認が完了していない（未確認）。</t>
    </r>
  </si>
  <si>
    <t xml:space="preserve">DM-026</t>
  </si>
  <si>
    <t xml:space="preserve">糖尿病神経障害</t>
  </si>
  <si>
    <r>
      <rPr>
        <sz val="10"/>
        <rFont val="Noto Sans CJK SC"/>
        <family val="2"/>
      </rPr>
      <t xml:space="preserve">遠位対称性多発神経障害のスクリーニングは、</t>
    </r>
    <r>
      <rPr>
        <sz val="10"/>
        <rFont val="Arial"/>
        <family val="0"/>
        <charset val="1"/>
      </rPr>
      <t xml:space="preserve">2</t>
    </r>
    <r>
      <rPr>
        <sz val="10"/>
        <rFont val="Noto Sans CJK SC"/>
        <family val="2"/>
      </rPr>
      <t xml:space="preserve">型糖尿病では診断時から、</t>
    </r>
    <r>
      <rPr>
        <sz val="10"/>
        <rFont val="Arial"/>
        <family val="0"/>
        <charset val="1"/>
      </rPr>
      <t xml:space="preserve">1</t>
    </r>
    <r>
      <rPr>
        <sz val="10"/>
        <rFont val="Noto Sans CJK SC"/>
        <family val="2"/>
      </rPr>
      <t xml:space="preserve">型糖尿病では診断の</t>
    </r>
    <r>
      <rPr>
        <sz val="10"/>
        <rFont val="Arial"/>
        <family val="0"/>
        <charset val="1"/>
      </rPr>
      <t xml:space="preserve">5</t>
    </r>
    <r>
      <rPr>
        <sz val="10"/>
        <rFont val="Noto Sans CJK SC"/>
        <family val="2"/>
      </rPr>
      <t xml:space="preserve">年後から、少なくとも年</t>
    </r>
    <r>
      <rPr>
        <sz val="10"/>
        <rFont val="Arial"/>
        <family val="0"/>
        <charset val="1"/>
      </rPr>
      <t xml:space="preserve">1</t>
    </r>
    <r>
      <rPr>
        <sz val="10"/>
        <rFont val="Noto Sans CJK SC"/>
        <family val="2"/>
      </rPr>
      <t xml:space="preserve">回行う。評価は病歴の聴取に加えて、細い神経線維の機能をみる温度覚またはピン痛覚と、太い神経線維の機能をみる</t>
    </r>
    <r>
      <rPr>
        <sz val="10"/>
        <rFont val="Arial"/>
        <family val="0"/>
        <charset val="1"/>
      </rPr>
      <t xml:space="preserve">128 Hz</t>
    </r>
    <r>
      <rPr>
        <sz val="10"/>
        <rFont val="Noto Sans CJK SC"/>
        <family val="2"/>
      </rPr>
      <t xml:space="preserve">音叉による振動覚で行い、潰瘍と切断のリスクがある足を評価するために</t>
    </r>
    <r>
      <rPr>
        <sz val="10"/>
        <rFont val="Arial"/>
        <family val="0"/>
        <charset val="1"/>
      </rPr>
      <t xml:space="preserve">10 g</t>
    </r>
    <r>
      <rPr>
        <sz val="10"/>
        <rFont val="Noto Sans CJK SC"/>
        <family val="2"/>
      </rPr>
      <t xml:space="preserve">モノフィラメント検査を年</t>
    </r>
    <r>
      <rPr>
        <sz val="10"/>
        <rFont val="Arial"/>
        <family val="0"/>
        <charset val="1"/>
      </rPr>
      <t xml:space="preserve">1</t>
    </r>
    <r>
      <rPr>
        <sz val="10"/>
        <rFont val="Noto Sans CJK SC"/>
        <family val="2"/>
      </rPr>
      <t xml:space="preserve">回行う。電気生理学的検査や神経内科への紹介は、臨床像が非典型的な場合や診断が不確かな場合を除き、スクリーニングには通常不要である。</t>
    </r>
  </si>
  <si>
    <r>
      <rPr>
        <sz val="10"/>
        <rFont val="Noto Sans CJK SC"/>
        <family val="2"/>
      </rPr>
      <t xml:space="preserve">医学各論 Ⅹ</t>
    </r>
    <r>
      <rPr>
        <sz val="10"/>
        <rFont val="Arial"/>
        <family val="0"/>
        <charset val="1"/>
      </rPr>
      <t xml:space="preserve">-6-C-②</t>
    </r>
    <r>
      <rPr>
        <sz val="10"/>
        <rFont val="Noto Sans CJK SC"/>
        <family val="2"/>
      </rPr>
      <t xml:space="preserve">（糖尿病神経障害、</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</si>
  <si>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TBL-01-00-480 (id: JlvnmMg)</t>
    </r>
  </si>
  <si>
    <t xml:space="preserve">SRC-959</t>
  </si>
  <si>
    <t xml:space="preserve">Pop-Busui R, Boulton AJM, Feldman EL, et al. Diabetic Neuropathy: A Position Statement by the American Diabetes Association. Diabetes Care. 2017;40(1):136-154.</t>
  </si>
  <si>
    <t xml:space="preserve">10.2337/dc16-2042</t>
  </si>
  <si>
    <t xml:space="preserve">27999003</t>
  </si>
  <si>
    <t xml:space="preserve">米国のポジションステートメントの推奨であり、日本の診療における検査の実施体制とは異なる場合がある。本文の推奨文で確認した範囲に基づく。</t>
  </si>
  <si>
    <t xml:space="preserve">DM-027</t>
  </si>
  <si>
    <t xml:space="preserve">糖尿病性神経障害に伴う疼痛の薬物療法では、プレガバリンまたはデュロキセチンを初期治療として検討する。ガバペンチンも、患者の経済状況や合併症、薬物相互作用を考慮したうえで、有効な初期治療の選択肢である。一方、タペンタドールやトラマドールを含むオピオイドは、依存をはじめとする合併症のリスクが高いため、この疼痛に対する第一選択薬・第二選択薬としては推奨されない。</t>
  </si>
  <si>
    <t xml:space="preserve">国内承認の確認状況：デュロキセチンは「糖尿病性神経障害に伴う疼痛」の適応で、プレガバリンは「神経障害性疼痛」の適応で、いずれも国内承認されていることを国内の資料（添付文書の記載）で確認した。ガバペンチンについては、国内では神経障害性疼痛の適応を確認していない（未確認）。個別の用量や保険適用の詳細条件は添付文書の確認が必要である。</t>
  </si>
  <si>
    <t xml:space="preserve">DM-028</t>
  </si>
  <si>
    <t xml:space="preserve">糖尿病網膜症</t>
  </si>
  <si>
    <r>
      <rPr>
        <sz val="10"/>
        <rFont val="Noto Sans CJK SC"/>
        <family val="2"/>
      </rPr>
      <t xml:space="preserve">糖尿病網膜症は、毛細血管瘤を特徴とする軽症の非増殖網膜症から中等症・重症を経て増殖網膜症へ進展し、黄斑浮腫はどの段階でも起こりうる。眼科スクリーニングは、</t>
    </r>
    <r>
      <rPr>
        <sz val="10"/>
        <rFont val="Arial"/>
        <family val="0"/>
        <charset val="1"/>
      </rPr>
      <t xml:space="preserve">1</t>
    </r>
    <r>
      <rPr>
        <sz val="10"/>
        <rFont val="Noto Sans CJK SC"/>
        <family val="2"/>
      </rPr>
      <t xml:space="preserve">型糖尿病では発症後</t>
    </r>
    <r>
      <rPr>
        <sz val="10"/>
        <rFont val="Arial"/>
        <family val="0"/>
        <charset val="1"/>
      </rPr>
      <t xml:space="preserve">5</t>
    </r>
    <r>
      <rPr>
        <sz val="10"/>
        <rFont val="Noto Sans CJK SC"/>
        <family val="2"/>
      </rPr>
      <t xml:space="preserve">年以内に、</t>
    </r>
    <r>
      <rPr>
        <sz val="10"/>
        <rFont val="Arial"/>
        <family val="0"/>
        <charset val="1"/>
      </rPr>
      <t xml:space="preserve">2</t>
    </r>
    <r>
      <rPr>
        <sz val="10"/>
        <rFont val="Noto Sans CJK SC"/>
        <family val="2"/>
      </rPr>
      <t xml:space="preserve">型糖尿病では診断時に、散瞳下の精密眼底検査を行う。網膜症が認められない検査が続けば</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年ごとの間隔も検討できるが、網膜症があれば少なくとも年</t>
    </r>
    <r>
      <rPr>
        <sz val="10"/>
        <rFont val="Arial"/>
        <family val="0"/>
        <charset val="1"/>
      </rPr>
      <t xml:space="preserve">1</t>
    </r>
    <r>
      <rPr>
        <sz val="10"/>
        <rFont val="Noto Sans CJK SC"/>
        <family val="2"/>
      </rPr>
      <t xml:space="preserve">回は繰り返し、進行性または視力を脅かす病変ではより頻回に診察する。血糖、血圧、血清脂質の管理を最適化することが、発症と進行の抑制につながる。中心窩に及ぶ糖尿病黄斑浮腫の治療は抗</t>
    </r>
    <r>
      <rPr>
        <sz val="10"/>
        <rFont val="Arial"/>
        <family val="0"/>
        <charset val="1"/>
      </rPr>
      <t xml:space="preserve">VEGF</t>
    </r>
    <r>
      <rPr>
        <sz val="10"/>
        <rFont val="Noto Sans CJK SC"/>
        <family val="2"/>
      </rPr>
      <t xml:space="preserve">薬の硝子体内注射が中心であり、増殖網膜症では汎網膜光凝固が重篤な視力低下のリスクを減らすことが示されている。</t>
    </r>
  </si>
  <si>
    <r>
      <rPr>
        <sz val="10"/>
        <rFont val="Noto Sans CJK SC"/>
        <family val="2"/>
      </rPr>
      <t xml:space="preserve">医学各論 Ⅹ</t>
    </r>
    <r>
      <rPr>
        <sz val="10"/>
        <rFont val="Arial"/>
        <family val="0"/>
        <charset val="1"/>
      </rPr>
      <t xml:space="preserve">-6-C-③</t>
    </r>
    <r>
      <rPr>
        <sz val="10"/>
        <rFont val="Noto Sans CJK SC"/>
        <family val="2"/>
      </rPr>
      <t xml:space="preserve">（糖尿病網膜症、</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</si>
  <si>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TBL-01-00-478 (id: JlvnmMU)</t>
    </r>
  </si>
  <si>
    <t xml:space="preserve">SRC-960</t>
  </si>
  <si>
    <t xml:space="preserve">Solomon SD, Chew E, Duh EJ, et al. Diabetic Retinopathy: A Position Statement by the American Diabetes Association. Diabetes Care. 2017;40(3):412-418.</t>
  </si>
  <si>
    <t xml:space="preserve">10.2337/dc16-2641</t>
  </si>
  <si>
    <t xml:space="preserve">28223445</t>
  </si>
  <si>
    <r>
      <rPr>
        <sz val="10"/>
        <rFont val="Noto Sans CJK SC"/>
        <family val="2"/>
      </rPr>
      <t xml:space="preserve">境界：網膜症は糖尿病の合併症として扱い、抗</t>
    </r>
    <r>
      <rPr>
        <sz val="10"/>
        <rFont val="Arial"/>
        <family val="0"/>
        <charset val="1"/>
      </rPr>
      <t xml:space="preserve">VEGF</t>
    </r>
    <r>
      <rPr>
        <sz val="10"/>
        <rFont val="Noto Sans CJK SC"/>
        <family val="2"/>
      </rPr>
      <t xml:space="preserve">薬の硝子体内注射や光凝固の手技の詳細は扱っていない。抗</t>
    </r>
    <r>
      <rPr>
        <sz val="10"/>
        <rFont val="Arial"/>
        <family val="0"/>
        <charset val="1"/>
      </rPr>
      <t xml:space="preserve">VEGF</t>
    </r>
    <r>
      <rPr>
        <sz val="10"/>
        <rFont val="Noto Sans CJK SC"/>
        <family val="2"/>
      </rPr>
      <t xml:space="preserve">薬の国内承認・保険適用は、本調査では確認していない（未確認）。米国のポジションステートメントの推奨であり、日本の眼科診療の実施間隔と異なる場合がある。</t>
    </r>
  </si>
  <si>
    <t xml:space="preserve">DM-029</t>
  </si>
  <si>
    <t xml:space="preserve">糖尿病足病変</t>
  </si>
  <si>
    <r>
      <rPr>
        <sz val="10"/>
        <rFont val="Noto Sans CJK SC"/>
        <family val="2"/>
      </rPr>
      <t xml:space="preserve">糖尿病足潰瘍の予防では、保護感覚の喪失（</t>
    </r>
    <r>
      <rPr>
        <sz val="10"/>
        <rFont val="Arial"/>
        <family val="0"/>
        <charset val="1"/>
      </rPr>
      <t xml:space="preserve">LOPS</t>
    </r>
    <r>
      <rPr>
        <sz val="10"/>
        <rFont val="Noto Sans CJK SC"/>
        <family val="2"/>
      </rPr>
      <t xml:space="preserve">）と末梢動脈疾患（</t>
    </r>
    <r>
      <rPr>
        <sz val="10"/>
        <rFont val="Arial"/>
        <family val="0"/>
        <charset val="1"/>
      </rPr>
      <t xml:space="preserve">PAD</t>
    </r>
    <r>
      <rPr>
        <sz val="10"/>
        <rFont val="Noto Sans CJK SC"/>
        <family val="2"/>
      </rPr>
      <t xml:space="preserve">）の有無によって潰瘍リスクを層別化する。</t>
    </r>
    <r>
      <rPr>
        <sz val="10"/>
        <rFont val="Arial"/>
        <family val="0"/>
        <charset val="1"/>
      </rPr>
      <t xml:space="preserve">LOPS</t>
    </r>
    <r>
      <rPr>
        <sz val="10"/>
        <rFont val="Noto Sans CJK SC"/>
        <family val="2"/>
      </rPr>
      <t xml:space="preserve">も</t>
    </r>
    <r>
      <rPr>
        <sz val="10"/>
        <rFont val="Arial"/>
        <family val="0"/>
        <charset val="1"/>
      </rPr>
      <t xml:space="preserve">PAD</t>
    </r>
    <r>
      <rPr>
        <sz val="10"/>
        <rFont val="Noto Sans CJK SC"/>
        <family val="2"/>
      </rPr>
      <t xml:space="preserve">もない場合はリスク</t>
    </r>
    <r>
      <rPr>
        <sz val="10"/>
        <rFont val="Arial"/>
        <family val="0"/>
        <charset val="1"/>
      </rPr>
      <t xml:space="preserve">0</t>
    </r>
    <r>
      <rPr>
        <sz val="10"/>
        <rFont val="Noto Sans CJK SC"/>
        <family val="2"/>
      </rPr>
      <t xml:space="preserve">（非常に低い）で年</t>
    </r>
    <r>
      <rPr>
        <sz val="10"/>
        <rFont val="Arial"/>
        <family val="0"/>
        <charset val="1"/>
      </rPr>
      <t xml:space="preserve">1</t>
    </r>
    <r>
      <rPr>
        <sz val="10"/>
        <rFont val="Noto Sans CJK SC"/>
        <family val="2"/>
      </rPr>
      <t xml:space="preserve">回、</t>
    </r>
    <r>
      <rPr>
        <sz val="10"/>
        <rFont val="Arial"/>
        <family val="0"/>
        <charset val="1"/>
      </rPr>
      <t xml:space="preserve">LOPS</t>
    </r>
    <r>
      <rPr>
        <sz val="10"/>
        <rFont val="Noto Sans CJK SC"/>
        <family val="2"/>
      </rPr>
      <t xml:space="preserve">または</t>
    </r>
    <r>
      <rPr>
        <sz val="10"/>
        <rFont val="Arial"/>
        <family val="0"/>
        <charset val="1"/>
      </rPr>
      <t xml:space="preserve">PAD</t>
    </r>
    <r>
      <rPr>
        <sz val="10"/>
        <rFont val="Noto Sans CJK SC"/>
        <family val="2"/>
      </rPr>
      <t xml:space="preserve">のいずれかがある場合はリスク</t>
    </r>
    <r>
      <rPr>
        <sz val="10"/>
        <rFont val="Arial"/>
        <family val="0"/>
        <charset val="1"/>
      </rPr>
      <t xml:space="preserve">1</t>
    </r>
    <r>
      <rPr>
        <sz val="10"/>
        <rFont val="Noto Sans CJK SC"/>
        <family val="2"/>
      </rPr>
      <t xml:space="preserve">（低い）で</t>
    </r>
    <r>
      <rPr>
        <sz val="10"/>
        <rFont val="Arial"/>
        <family val="0"/>
        <charset val="1"/>
      </rPr>
      <t xml:space="preserve">6</t>
    </r>
    <r>
      <rPr>
        <sz val="10"/>
        <rFont val="Noto Sans CJK SC"/>
        <family val="2"/>
      </rPr>
      <t xml:space="preserve">〜</t>
    </r>
    <r>
      <rPr>
        <sz val="10"/>
        <rFont val="Arial"/>
        <family val="0"/>
        <charset val="1"/>
      </rPr>
      <t xml:space="preserve">12</t>
    </r>
    <r>
      <rPr>
        <sz val="10"/>
        <rFont val="Noto Sans CJK SC"/>
        <family val="2"/>
      </rPr>
      <t xml:space="preserve">か月ごと、</t>
    </r>
    <r>
      <rPr>
        <sz val="10"/>
        <rFont val="Arial"/>
        <family val="0"/>
        <charset val="1"/>
      </rPr>
      <t xml:space="preserve">LOPS</t>
    </r>
    <r>
      <rPr>
        <sz val="10"/>
        <rFont val="Noto Sans CJK SC"/>
        <family val="2"/>
      </rPr>
      <t xml:space="preserve">と</t>
    </r>
    <r>
      <rPr>
        <sz val="10"/>
        <rFont val="Arial"/>
        <family val="0"/>
        <charset val="1"/>
      </rPr>
      <t xml:space="preserve">PAD</t>
    </r>
    <r>
      <rPr>
        <sz val="10"/>
        <rFont val="Noto Sans CJK SC"/>
        <family val="2"/>
      </rPr>
      <t xml:space="preserve">の併存、または</t>
    </r>
    <r>
      <rPr>
        <sz val="10"/>
        <rFont val="Arial"/>
        <family val="0"/>
        <charset val="1"/>
      </rPr>
      <t xml:space="preserve">LOPS</t>
    </r>
    <r>
      <rPr>
        <sz val="10"/>
        <rFont val="Noto Sans CJK SC"/>
        <family val="2"/>
      </rPr>
      <t xml:space="preserve">か</t>
    </r>
    <r>
      <rPr>
        <sz val="10"/>
        <rFont val="Arial"/>
        <family val="0"/>
        <charset val="1"/>
      </rPr>
      <t xml:space="preserve">PAD</t>
    </r>
    <r>
      <rPr>
        <sz val="10"/>
        <rFont val="Noto Sans CJK SC"/>
        <family val="2"/>
      </rPr>
      <t xml:space="preserve">と足変形の組み合わせがある場合はリスク</t>
    </r>
    <r>
      <rPr>
        <sz val="10"/>
        <rFont val="Arial"/>
        <family val="0"/>
        <charset val="1"/>
      </rPr>
      <t xml:space="preserve">2</t>
    </r>
    <r>
      <rPr>
        <sz val="10"/>
        <rFont val="Noto Sans CJK SC"/>
        <family val="2"/>
      </rPr>
      <t xml:space="preserve">（中等度）で</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か月ごと、</t>
    </r>
    <r>
      <rPr>
        <sz val="10"/>
        <rFont val="Arial"/>
        <family val="0"/>
        <charset val="1"/>
      </rPr>
      <t xml:space="preserve">LOPS</t>
    </r>
    <r>
      <rPr>
        <sz val="10"/>
        <rFont val="Noto Sans CJK SC"/>
        <family val="2"/>
      </rPr>
      <t xml:space="preserve">または</t>
    </r>
    <r>
      <rPr>
        <sz val="10"/>
        <rFont val="Arial"/>
        <family val="0"/>
        <charset val="1"/>
      </rPr>
      <t xml:space="preserve">PAD</t>
    </r>
    <r>
      <rPr>
        <sz val="10"/>
        <rFont val="Noto Sans CJK SC"/>
        <family val="2"/>
      </rPr>
      <t xml:space="preserve">に加えて足潰瘍の既往、下肢切断の既往、末期腎不全のいずれかがある場合はリスク</t>
    </r>
    <r>
      <rPr>
        <sz val="10"/>
        <rFont val="Arial"/>
        <family val="0"/>
        <charset val="1"/>
      </rPr>
      <t xml:space="preserve">3</t>
    </r>
    <r>
      <rPr>
        <sz val="10"/>
        <rFont val="Noto Sans CJK SC"/>
        <family val="2"/>
      </rPr>
      <t xml:space="preserve">（高い）で</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か月ごとにスクリーニングする。リスクのある患者には、足の自己管理の教育、素足で歩かないことの指導、潰瘍前駆病変の治療を行い、中等度から高度のリスクでは治療用履物の使用や統合的なフットケアを提供する。</t>
    </r>
  </si>
  <si>
    <r>
      <rPr>
        <sz val="10"/>
        <rFont val="Noto Sans CJK SC"/>
        <family val="2"/>
      </rPr>
      <t xml:space="preserve">医学各論 Ⅹ</t>
    </r>
    <r>
      <rPr>
        <sz val="10"/>
        <rFont val="Arial"/>
        <family val="0"/>
        <charset val="1"/>
      </rPr>
      <t xml:space="preserve">-6-C-④</t>
    </r>
    <r>
      <rPr>
        <sz val="10"/>
        <rFont val="Noto Sans CJK SC"/>
        <family val="2"/>
      </rPr>
      <t xml:space="preserve">（糖尿病足病変、</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</si>
  <si>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TBL-01-00-481 (id: JlvnmMk)</t>
    </r>
  </si>
  <si>
    <t xml:space="preserve">SRC-961</t>
  </si>
  <si>
    <t xml:space="preserve">Bus SA, Sacco ICN, Monteiro-Soares M, et al. Guidelines on the prevention of foot ulcers in persons with diabetes (IWGDF 2023 update). Diabetes/Metabolism Research and Reviews. 2024;40(3):e3651.</t>
  </si>
  <si>
    <t xml:space="preserve">10.1002/dmrr.3651</t>
  </si>
  <si>
    <t xml:space="preserve">37302121</t>
  </si>
  <si>
    <t xml:space="preserve">リスク区分とスクリーニング頻度はガイドラインのリスク層別化の表から読み取った。表の注記では、スクリーニング間隔はエビデンスではなく専門家の意見に基づくとされている。足感染症の重症度分類については、分類表の本文を確認できなかったため本カードでは扱っていない。</t>
  </si>
  <si>
    <t xml:space="preserve">DM-030</t>
  </si>
  <si>
    <t xml:space="preserve">大血管障害</t>
  </si>
  <si>
    <r>
      <rPr>
        <sz val="10"/>
        <rFont val="Noto Sans CJK SC"/>
        <family val="2"/>
      </rPr>
      <t xml:space="preserve">動脈硬化性心血管疾患（</t>
    </r>
    <r>
      <rPr>
        <sz val="10"/>
        <rFont val="Arial"/>
        <family val="0"/>
        <charset val="1"/>
      </rPr>
      <t xml:space="preserve">ASCVD</t>
    </r>
    <r>
      <rPr>
        <sz val="10"/>
        <rFont val="Noto Sans CJK SC"/>
        <family val="2"/>
      </rPr>
      <t xml:space="preserve">）は糖尿病患者の罹患と死亡の最大の原因であり、血糖、血圧、脂質など複数の心血管危険因子を同時に管理することで大きな利益が得られる。糖尿病と高血圧のある患者の血圧の治療目標は</t>
    </r>
    <r>
      <rPr>
        <sz val="10"/>
        <rFont val="Arial"/>
        <family val="0"/>
        <charset val="1"/>
      </rPr>
      <t xml:space="preserve">130/80 mmHg</t>
    </r>
    <r>
      <rPr>
        <sz val="10"/>
        <rFont val="Noto Sans CJK SC"/>
        <family val="2"/>
      </rPr>
      <t xml:space="preserve">未満である。</t>
    </r>
    <r>
      <rPr>
        <sz val="10"/>
        <rFont val="Arial"/>
        <family val="0"/>
        <charset val="1"/>
      </rPr>
      <t xml:space="preserve">2</t>
    </r>
    <r>
      <rPr>
        <sz val="10"/>
        <rFont val="Noto Sans CJK SC"/>
        <family val="2"/>
      </rPr>
      <t xml:space="preserve">型糖尿病で</t>
    </r>
    <r>
      <rPr>
        <sz val="10"/>
        <rFont val="Arial"/>
        <family val="0"/>
        <charset val="1"/>
      </rPr>
      <t xml:space="preserve">ASCVD</t>
    </r>
    <r>
      <rPr>
        <sz val="10"/>
        <rFont val="Noto Sans CJK SC"/>
        <family val="2"/>
      </rPr>
      <t xml:space="preserve">または腎臓病が確立している患者では、心血管疾患への有効性が示された</t>
    </r>
    <r>
      <rPr>
        <sz val="10"/>
        <rFont val="Arial"/>
        <family val="0"/>
        <charset val="1"/>
      </rPr>
      <t xml:space="preserve">SGLT2</t>
    </r>
    <r>
      <rPr>
        <sz val="10"/>
        <rFont val="Noto Sans CJK SC"/>
        <family val="2"/>
      </rPr>
      <t xml:space="preserve">阻害薬または</t>
    </r>
    <r>
      <rPr>
        <sz val="10"/>
        <rFont val="Arial"/>
        <family val="0"/>
        <charset val="1"/>
      </rPr>
      <t xml:space="preserve">GLP-1</t>
    </r>
    <r>
      <rPr>
        <sz val="10"/>
        <rFont val="Noto Sans CJK SC"/>
        <family val="2"/>
      </rPr>
      <t xml:space="preserve">受容体作動薬を、包括的な心血管リスク低減の一部として用いることが推奨され、確立した</t>
    </r>
    <r>
      <rPr>
        <sz val="10"/>
        <rFont val="Arial"/>
        <family val="0"/>
        <charset val="1"/>
      </rPr>
      <t xml:space="preserve">ASCVD</t>
    </r>
    <r>
      <rPr>
        <sz val="10"/>
        <rFont val="Noto Sans CJK SC"/>
        <family val="2"/>
      </rPr>
      <t xml:space="preserve">のある患者では高強度スタチン療法が推奨される。</t>
    </r>
  </si>
  <si>
    <r>
      <rPr>
        <sz val="10"/>
        <rFont val="Noto Sans CJK SC"/>
        <family val="2"/>
      </rPr>
      <t xml:space="preserve">医学各論 Ⅹ</t>
    </r>
    <r>
      <rPr>
        <sz val="10"/>
        <rFont val="Arial"/>
        <family val="0"/>
        <charset val="1"/>
      </rPr>
      <t xml:space="preserve">-6-C-⑤</t>
    </r>
    <r>
      <rPr>
        <sz val="10"/>
        <rFont val="Noto Sans CJK SC"/>
        <family val="2"/>
      </rPr>
      <t xml:space="preserve">（大血管障害、</t>
    </r>
    <r>
      <rPr>
        <sz val="10"/>
        <rFont val="Arial"/>
        <family val="0"/>
        <charset val="1"/>
      </rPr>
      <t xml:space="preserve">b</t>
    </r>
    <r>
      <rPr>
        <sz val="10"/>
        <rFont val="Noto Sans CJK SC"/>
        <family val="2"/>
      </rPr>
      <t xml:space="preserve">）</t>
    </r>
  </si>
  <si>
    <t xml:space="preserve">SRC-963</t>
  </si>
  <si>
    <t xml:space="preserve">American Diabetes Association Professional Practice Committee. 10. Cardiovascular Disease and Risk Management: Standards of Care in Diabetes—2025. Diabetes Care. 2025;48(Suppl 1):S207-S238.</t>
  </si>
  <si>
    <t xml:space="preserve">10.2337/dc25-S010</t>
  </si>
  <si>
    <t xml:space="preserve">39651970</t>
  </si>
  <si>
    <r>
      <rPr>
        <sz val="10"/>
        <rFont val="Noto Sans CJK SC"/>
        <family val="2"/>
      </rPr>
      <t xml:space="preserve">心血管リスク低減の推奨のエビデンスは主として</t>
    </r>
    <r>
      <rPr>
        <sz val="10"/>
        <rFont val="Arial"/>
        <family val="0"/>
        <charset val="1"/>
      </rPr>
      <t xml:space="preserve">2</t>
    </r>
    <r>
      <rPr>
        <sz val="10"/>
        <rFont val="Noto Sans CJK SC"/>
        <family val="2"/>
      </rPr>
      <t xml:space="preserve">型糖尿病の試験に基づき、</t>
    </r>
    <r>
      <rPr>
        <sz val="10"/>
        <rFont val="Arial"/>
        <family val="0"/>
        <charset val="1"/>
      </rPr>
      <t xml:space="preserve">1</t>
    </r>
    <r>
      <rPr>
        <sz val="10"/>
        <rFont val="Noto Sans CJK SC"/>
        <family val="2"/>
      </rPr>
      <t xml:space="preserve">型糖尿病への推奨は外挿であると本文に注記されている。薬剤（</t>
    </r>
    <r>
      <rPr>
        <sz val="10"/>
        <rFont val="Arial"/>
        <family val="0"/>
        <charset val="1"/>
      </rPr>
      <t xml:space="preserve">SGLT2</t>
    </r>
    <r>
      <rPr>
        <sz val="10"/>
        <rFont val="Noto Sans CJK SC"/>
        <family val="2"/>
      </rPr>
      <t xml:space="preserve">阻害薬、</t>
    </r>
    <r>
      <rPr>
        <sz val="10"/>
        <rFont val="Arial"/>
        <family val="0"/>
        <charset val="1"/>
      </rPr>
      <t xml:space="preserve">GLP-1</t>
    </r>
    <r>
      <rPr>
        <sz val="10"/>
        <rFont val="Noto Sans CJK SC"/>
        <family val="2"/>
      </rPr>
      <t xml:space="preserve">受容体作動薬、スタチン）の国内承認・保険適用は、本調査では個別に確認していない（未確認）。</t>
    </r>
  </si>
  <si>
    <t xml:space="preserve">DM-031</t>
  </si>
  <si>
    <t xml:space="preserve">低血糖（急性期対応）</t>
  </si>
  <si>
    <r>
      <rPr>
        <sz val="10"/>
        <rFont val="Noto Sans CJK SC"/>
        <family val="2"/>
      </rPr>
      <t xml:space="preserve">低血糖は</t>
    </r>
    <r>
      <rPr>
        <sz val="10"/>
        <rFont val="Arial"/>
        <family val="0"/>
        <charset val="1"/>
      </rPr>
      <t xml:space="preserve">3</t>
    </r>
    <r>
      <rPr>
        <sz val="10"/>
        <rFont val="Noto Sans CJK SC"/>
        <family val="2"/>
      </rPr>
      <t xml:space="preserve">段階に分けられる。レベル</t>
    </r>
    <r>
      <rPr>
        <sz val="10"/>
        <rFont val="Arial"/>
        <family val="0"/>
        <charset val="1"/>
      </rPr>
      <t xml:space="preserve">1</t>
    </r>
    <r>
      <rPr>
        <sz val="10"/>
        <rFont val="Noto Sans CJK SC"/>
        <family val="2"/>
      </rPr>
      <t xml:space="preserve">は血糖</t>
    </r>
    <r>
      <rPr>
        <sz val="10"/>
        <rFont val="Arial"/>
        <family val="0"/>
        <charset val="1"/>
      </rPr>
      <t xml:space="preserve">70 mg/dL</t>
    </r>
    <r>
      <rPr>
        <sz val="10"/>
        <rFont val="Noto Sans CJK SC"/>
        <family val="2"/>
      </rPr>
      <t xml:space="preserve">未満</t>
    </r>
    <r>
      <rPr>
        <sz val="10"/>
        <rFont val="Arial"/>
        <family val="0"/>
        <charset val="1"/>
      </rPr>
      <t xml:space="preserve">54 mg/dL</t>
    </r>
    <r>
      <rPr>
        <sz val="10"/>
        <rFont val="Noto Sans CJK SC"/>
        <family val="2"/>
      </rPr>
      <t xml:space="preserve">以上、レベル</t>
    </r>
    <r>
      <rPr>
        <sz val="10"/>
        <rFont val="Arial"/>
        <family val="0"/>
        <charset val="1"/>
      </rPr>
      <t xml:space="preserve">2</t>
    </r>
    <r>
      <rPr>
        <sz val="10"/>
        <rFont val="Noto Sans CJK SC"/>
        <family val="2"/>
      </rPr>
      <t xml:space="preserve">は</t>
    </r>
    <r>
      <rPr>
        <sz val="10"/>
        <rFont val="Arial"/>
        <family val="0"/>
        <charset val="1"/>
      </rPr>
      <t xml:space="preserve">54 mg/dL</t>
    </r>
    <r>
      <rPr>
        <sz val="10"/>
        <rFont val="Noto Sans CJK SC"/>
        <family val="2"/>
      </rPr>
      <t xml:space="preserve">未満、レベル</t>
    </r>
    <r>
      <rPr>
        <sz val="10"/>
        <rFont val="Arial"/>
        <family val="0"/>
        <charset val="1"/>
      </rPr>
      <t xml:space="preserve">3</t>
    </r>
    <r>
      <rPr>
        <sz val="10"/>
        <rFont val="Noto Sans CJK SC"/>
        <family val="2"/>
      </rPr>
      <t xml:space="preserve">は血糖値にかかわらず他者の介助を要する重篤なイベントである。意識のある患者では、血糖</t>
    </r>
    <r>
      <rPr>
        <sz val="10"/>
        <rFont val="Arial"/>
        <family val="0"/>
        <charset val="1"/>
      </rPr>
      <t xml:space="preserve">70 mg/dL</t>
    </r>
    <r>
      <rPr>
        <sz val="10"/>
        <rFont val="Noto Sans CJK SC"/>
        <family val="2"/>
      </rPr>
      <t xml:space="preserve">以下で速効性の炭水化物（通常はブドウ糖</t>
    </r>
    <r>
      <rPr>
        <sz val="10"/>
        <rFont val="Arial"/>
        <family val="0"/>
        <charset val="1"/>
      </rPr>
      <t xml:space="preserve">15 g</t>
    </r>
    <r>
      <rPr>
        <sz val="10"/>
        <rFont val="Noto Sans CJK SC"/>
        <family val="2"/>
      </rPr>
      <t xml:space="preserve">）を摂取させ、</t>
    </r>
    <r>
      <rPr>
        <sz val="10"/>
        <rFont val="Arial"/>
        <family val="0"/>
        <charset val="1"/>
      </rPr>
      <t xml:space="preserve">15</t>
    </r>
    <r>
      <rPr>
        <sz val="10"/>
        <rFont val="Noto Sans CJK SC"/>
        <family val="2"/>
      </rPr>
      <t xml:space="preserve">分後に血糖を再測定し、依然として低ければ摂取を繰り返す。純粋なブドウ糖が望ましく、脂肪は急性期の反応を遅らせるため脂肪の多い食品は避け、タンパク質は治療に用いない。インスリン使用中または低血糖リスクの高いすべての患者にはグルカゴンを処方し、家族や介護者に使い方と保管方法を教育する。</t>
    </r>
  </si>
  <si>
    <r>
      <rPr>
        <sz val="10"/>
        <rFont val="Noto Sans CJK SC"/>
        <family val="2"/>
      </rPr>
      <t xml:space="preserve">医学各論 Ⅹ</t>
    </r>
    <r>
      <rPr>
        <sz val="10"/>
        <rFont val="Arial"/>
        <family val="0"/>
        <charset val="1"/>
      </rPr>
      <t xml:space="preserve">-6-D-②</t>
    </r>
    <r>
      <rPr>
        <sz val="10"/>
        <rFont val="Noto Sans CJK SC"/>
        <family val="2"/>
      </rPr>
      <t xml:space="preserve">（薬剤による低血糖、</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</si>
  <si>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TBL-01-00-474 (id: JlvnmMs)</t>
    </r>
  </si>
  <si>
    <t xml:space="preserve">American Diabetes Association Professional Practice Committee. 6. Glycemic Goals and Hypoglycemia: Standards of Care in Diabetes—2025. Diabetes Care. 2025;48(Suppl 1):S128-S145.</t>
  </si>
  <si>
    <t xml:space="preserve">グルカゴン製剤（注射製剤・点鼻製剤）の国内承認・保険適用は、本調査では個別に確認していない（未確認）。</t>
  </si>
  <si>
    <t xml:space="preserve">DM-032</t>
  </si>
  <si>
    <t xml:space="preserve">インスリノーマ</t>
  </si>
  <si>
    <r>
      <rPr>
        <sz val="10"/>
        <rFont val="Noto Sans CJK SC"/>
        <family val="2"/>
      </rPr>
      <t xml:space="preserve">インスリノーマは内因性高インスリン血症性低血糖を起こす膵島腫瘍である。診断の前提は</t>
    </r>
    <r>
      <rPr>
        <sz val="10"/>
        <rFont val="Arial"/>
        <family val="0"/>
        <charset val="1"/>
      </rPr>
      <t xml:space="preserve">Whipple</t>
    </r>
    <r>
      <rPr>
        <sz val="10"/>
        <rFont val="Noto Sans CJK SC"/>
        <family val="2"/>
      </rPr>
      <t xml:space="preserve">の三徴（低血糖に合致する症状・徴候、血漿グルコースの低下、その上昇による症状の消失）の確認であり、生化学的には最長</t>
    </r>
    <r>
      <rPr>
        <sz val="10"/>
        <rFont val="Arial"/>
        <family val="0"/>
        <charset val="1"/>
      </rPr>
      <t xml:space="preserve">72</t>
    </r>
    <r>
      <rPr>
        <sz val="10"/>
        <rFont val="Noto Sans CJK SC"/>
        <family val="2"/>
      </rPr>
      <t xml:space="preserve">時間の監視下絶食で低血糖を再現し、血糖</t>
    </r>
    <r>
      <rPr>
        <sz val="10"/>
        <rFont val="Arial"/>
        <family val="0"/>
        <charset val="1"/>
      </rPr>
      <t xml:space="preserve">55 mg/dL</t>
    </r>
    <r>
      <rPr>
        <sz val="10"/>
        <rFont val="Noto Sans CJK SC"/>
        <family val="2"/>
      </rPr>
      <t xml:space="preserve">未満の時点でインスリン</t>
    </r>
    <r>
      <rPr>
        <sz val="10"/>
        <rFont val="Arial"/>
        <family val="0"/>
        <charset val="1"/>
      </rPr>
      <t xml:space="preserve">3.0 μU/mL</t>
    </r>
    <r>
      <rPr>
        <sz val="10"/>
        <rFont val="Noto Sans CJK SC"/>
        <family val="2"/>
      </rPr>
      <t xml:space="preserve">以上、</t>
    </r>
    <r>
      <rPr>
        <sz val="10"/>
        <rFont val="Arial"/>
        <family val="0"/>
        <charset val="1"/>
      </rPr>
      <t xml:space="preserve">C</t>
    </r>
    <r>
      <rPr>
        <sz val="10"/>
        <rFont val="Noto Sans CJK SC"/>
        <family val="2"/>
      </rPr>
      <t xml:space="preserve">ペプチド</t>
    </r>
    <r>
      <rPr>
        <sz val="10"/>
        <rFont val="Arial"/>
        <family val="0"/>
        <charset val="1"/>
      </rPr>
      <t xml:space="preserve">0.6 ng/mL</t>
    </r>
    <r>
      <rPr>
        <sz val="10"/>
        <rFont val="Noto Sans CJK SC"/>
        <family val="2"/>
      </rPr>
      <t xml:space="preserve">以上、プロインスリン</t>
    </r>
    <r>
      <rPr>
        <sz val="10"/>
        <rFont val="Arial"/>
        <family val="0"/>
        <charset val="1"/>
      </rPr>
      <t xml:space="preserve">5.0 pmol/L</t>
    </r>
    <r>
      <rPr>
        <sz val="10"/>
        <rFont val="Noto Sans CJK SC"/>
        <family val="2"/>
      </rPr>
      <t xml:space="preserve">以上が不適切に保たれていることを示す。</t>
    </r>
    <r>
      <rPr>
        <sz val="10"/>
        <rFont val="Arial"/>
        <family val="0"/>
        <charset val="1"/>
      </rPr>
      <t xml:space="preserve">β-</t>
    </r>
    <r>
      <rPr>
        <sz val="10"/>
        <rFont val="Noto Sans CJK SC"/>
        <family val="2"/>
      </rPr>
      <t xml:space="preserve">ヒドロキシ酪酸</t>
    </r>
    <r>
      <rPr>
        <sz val="10"/>
        <rFont val="Arial"/>
        <family val="0"/>
        <charset val="1"/>
      </rPr>
      <t xml:space="preserve">2.7 mmol/L</t>
    </r>
    <r>
      <rPr>
        <sz val="10"/>
        <rFont val="Noto Sans CJK SC"/>
        <family val="2"/>
      </rPr>
      <t xml:space="preserve">以下であることと、グルカゴン</t>
    </r>
    <r>
      <rPr>
        <sz val="10"/>
        <rFont val="Arial"/>
        <family val="0"/>
        <charset val="1"/>
      </rPr>
      <t xml:space="preserve">1 mg</t>
    </r>
    <r>
      <rPr>
        <sz val="10"/>
        <rFont val="Noto Sans CJK SC"/>
        <family val="2"/>
      </rPr>
      <t xml:space="preserve">静注後に血糖が</t>
    </r>
    <r>
      <rPr>
        <sz val="10"/>
        <rFont val="Arial"/>
        <family val="0"/>
        <charset val="1"/>
      </rPr>
      <t xml:space="preserve">25 mg/dL</t>
    </r>
    <r>
      <rPr>
        <sz val="10"/>
        <rFont val="Noto Sans CJK SC"/>
        <family val="2"/>
      </rPr>
      <t xml:space="preserve">以上上昇することは、インスリン（または</t>
    </r>
    <r>
      <rPr>
        <sz val="10"/>
        <rFont val="Arial"/>
        <family val="0"/>
        <charset val="1"/>
      </rPr>
      <t xml:space="preserve">IGF</t>
    </r>
    <r>
      <rPr>
        <sz val="10"/>
        <rFont val="Noto Sans CJK SC"/>
        <family val="2"/>
      </rPr>
      <t xml:space="preserve">）過剰の生物学的証拠となる。低血糖時の検体では経口血糖降下薬のスクリーニングも行い、分泌促進薬の摂取を除外する。画像による局在診断は生化学的に確定してから行う。</t>
    </r>
  </si>
  <si>
    <r>
      <rPr>
        <sz val="10"/>
        <rFont val="Noto Sans CJK SC"/>
        <family val="2"/>
      </rPr>
      <t xml:space="preserve">医学各論 Ⅹ</t>
    </r>
    <r>
      <rPr>
        <sz val="10"/>
        <rFont val="Arial"/>
        <family val="0"/>
        <charset val="1"/>
      </rPr>
      <t xml:space="preserve">-6-D-①</t>
    </r>
    <r>
      <rPr>
        <sz val="10"/>
        <rFont val="Noto Sans CJK SC"/>
        <family val="2"/>
      </rPr>
      <t xml:space="preserve">（インスリノーマ、</t>
    </r>
    <r>
      <rPr>
        <sz val="10"/>
        <rFont val="Arial"/>
        <family val="0"/>
        <charset val="1"/>
      </rPr>
      <t xml:space="preserve">b</t>
    </r>
    <r>
      <rPr>
        <sz val="10"/>
        <rFont val="Noto Sans CJK SC"/>
        <family val="2"/>
      </rPr>
      <t xml:space="preserve">）</t>
    </r>
  </si>
  <si>
    <t xml:space="preserve">SRC-966</t>
  </si>
  <si>
    <t xml:space="preserve">Cryer PE, Axelrod L, Grossman AB, et al. Evaluation and Management of Adult Hypoglycemic Disorders: An Endocrine Society Clinical Practice Guideline. The Journal of Clinical Endocrinology &amp; Metabolism. 2009;94(3):709-728.</t>
  </si>
  <si>
    <t xml:space="preserve">10.1210/jc.2008-1410</t>
  </si>
  <si>
    <t xml:space="preserve">19088155</t>
  </si>
  <si>
    <r>
      <rPr>
        <sz val="10"/>
        <rFont val="Noto Sans CJK SC"/>
        <family val="2"/>
      </rPr>
      <t xml:space="preserve">診断基準の数値はガイドライン本文の基準による。</t>
    </r>
    <r>
      <rPr>
        <sz val="10"/>
        <rFont val="Arial"/>
        <family val="0"/>
        <charset val="1"/>
      </rPr>
      <t xml:space="preserve">2009</t>
    </r>
    <r>
      <rPr>
        <sz val="10"/>
        <rFont val="Noto Sans CJK SC"/>
        <family val="2"/>
      </rPr>
      <t xml:space="preserve">年のガイドラインであり、その後の改訂の有無は確認していない。本カードは診断を中心とし、外科切除など治療の詳細は扱っていない。</t>
    </r>
  </si>
  <si>
    <t xml:space="preserve">DM-033</t>
  </si>
  <si>
    <t xml:space="preserve">薬剤性低血糖</t>
  </si>
  <si>
    <r>
      <rPr>
        <sz val="10"/>
        <rFont val="Noto Sans CJK SC"/>
        <family val="2"/>
      </rPr>
      <t xml:space="preserve">糖尿病治療薬による低血糖の主な原因はインスリンとインスリン分泌促進薬（スルホニル尿素薬などの経口血糖降下薬）である。これらの薬剤の作用が体内に残っている間は、いったん血糖が回復した後も低血糖が再発しうるため、回復後も追加の食事摂取と経過観察が必要である。レベル</t>
    </r>
    <r>
      <rPr>
        <sz val="10"/>
        <rFont val="Arial"/>
        <family val="0"/>
        <charset val="1"/>
      </rPr>
      <t xml:space="preserve">2</t>
    </r>
    <r>
      <rPr>
        <sz val="10"/>
        <rFont val="Noto Sans CJK SC"/>
        <family val="2"/>
      </rPr>
      <t xml:space="preserve">またはレベル</t>
    </r>
    <r>
      <rPr>
        <sz val="10"/>
        <rFont val="Arial"/>
        <family val="0"/>
        <charset val="1"/>
      </rPr>
      <t xml:space="preserve">3</t>
    </r>
    <r>
      <rPr>
        <sz val="10"/>
        <rFont val="Noto Sans CJK SC"/>
        <family val="2"/>
      </rPr>
      <t xml:space="preserve">の低血糖が</t>
    </r>
    <r>
      <rPr>
        <sz val="10"/>
        <rFont val="Arial"/>
        <family val="0"/>
        <charset val="1"/>
      </rPr>
      <t xml:space="preserve">1</t>
    </r>
    <r>
      <rPr>
        <sz val="10"/>
        <rFont val="Noto Sans CJK SC"/>
        <family val="2"/>
      </rPr>
      <t xml:space="preserve">回以上起きた場合は、治療計画を速やかに見直し、薬剤の減量や変更を含めた治療強度の引き下げを検討する。</t>
    </r>
  </si>
  <si>
    <t xml:space="preserve">個別のスルホニル尿素薬・グリニド薬について、国内添付文書上の低血糖に関する注意や保険適用の範囲は本調査では確認していない（未確認）。</t>
  </si>
  <si>
    <t xml:space="preserve">DM-034</t>
  </si>
  <si>
    <t xml:space="preserve">内分泌異常による低血糖</t>
  </si>
  <si>
    <r>
      <rPr>
        <sz val="10"/>
        <rFont val="Noto Sans CJK SC"/>
        <family val="2"/>
      </rPr>
      <t xml:space="preserve">糖尿病のない患者の低血糖では、まず薬剤、重症疾患、ホルモン欠乏、膵外腫瘍といった手がかりを検討する。ホルモン欠乏の代表は副腎皮質機能低下症によるコルチゾール欠乏と、下垂体機能低下に伴う成長ホルモンや</t>
    </r>
    <r>
      <rPr>
        <sz val="10"/>
        <rFont val="Arial"/>
        <family val="0"/>
        <charset val="1"/>
      </rPr>
      <t xml:space="preserve">ACTH</t>
    </r>
    <r>
      <rPr>
        <sz val="10"/>
        <rFont val="Noto Sans CJK SC"/>
        <family val="2"/>
      </rPr>
      <t xml:space="preserve">の欠乏であり、コルチゾールと成長ホルモンは血糖低下に対する防御（反調節）に働くため、その欠乏は低血糖の原因となる。評価は</t>
    </r>
    <r>
      <rPr>
        <sz val="10"/>
        <rFont val="Arial"/>
        <family val="0"/>
        <charset val="1"/>
      </rPr>
      <t xml:space="preserve">Whipple</t>
    </r>
    <r>
      <rPr>
        <sz val="10"/>
        <rFont val="Noto Sans CJK SC"/>
        <family val="2"/>
      </rPr>
      <t xml:space="preserve">の三徴が確認された患者に限って行い、臨床的な手がかりからホルモン欠乏を疑った場合は内分泌学的検査で確定する。</t>
    </r>
  </si>
  <si>
    <r>
      <rPr>
        <sz val="10"/>
        <rFont val="Noto Sans CJK SC"/>
        <family val="2"/>
      </rPr>
      <t xml:space="preserve">医学各論 Ⅹ</t>
    </r>
    <r>
      <rPr>
        <sz val="10"/>
        <rFont val="Arial"/>
        <family val="0"/>
        <charset val="1"/>
      </rPr>
      <t xml:space="preserve">-6-D-③</t>
    </r>
    <r>
      <rPr>
        <sz val="10"/>
        <rFont val="Noto Sans CJK SC"/>
        <family val="2"/>
      </rPr>
      <t xml:space="preserve">（内分泌異常による低血糖、</t>
    </r>
    <r>
      <rPr>
        <sz val="10"/>
        <rFont val="Arial"/>
        <family val="0"/>
        <charset val="1"/>
      </rPr>
      <t xml:space="preserve">b</t>
    </r>
    <r>
      <rPr>
        <sz val="10"/>
        <rFont val="Noto Sans CJK SC"/>
        <family val="2"/>
      </rPr>
      <t xml:space="preserve">）</t>
    </r>
  </si>
  <si>
    <r>
      <rPr>
        <sz val="10"/>
        <rFont val="Noto Sans CJK SC"/>
        <family val="2"/>
      </rPr>
      <t xml:space="preserve">本カードは</t>
    </r>
    <r>
      <rPr>
        <sz val="10"/>
        <rFont val="Arial"/>
        <family val="0"/>
        <charset val="1"/>
      </rPr>
      <t xml:space="preserve">2009</t>
    </r>
    <r>
      <rPr>
        <sz val="10"/>
        <rFont val="Noto Sans CJK SC"/>
        <family val="2"/>
      </rPr>
      <t xml:space="preserve">年ガイドラインの評価の枠組み（手がかりの優先順位）に基づく。各ホルモン欠乏の個別の診断基準や負荷試験の判定値は、本調査では確認していない。</t>
    </r>
  </si>
  <si>
    <t xml:space="preserve">DM-035</t>
  </si>
  <si>
    <t xml:space="preserve">反応性低血糖</t>
  </si>
  <si>
    <r>
      <rPr>
        <sz val="10"/>
        <rFont val="Noto Sans CJK SC"/>
        <family val="2"/>
      </rPr>
      <t xml:space="preserve">食後に起こる症状だけでは反応性低血糖とは診断できない。診断には、症状が起きた時点での血漿グルコースの低下と、グルコースが上昇した後の症状の消失、すなわち</t>
    </r>
    <r>
      <rPr>
        <sz val="10"/>
        <rFont val="Arial"/>
        <family val="0"/>
        <charset val="1"/>
      </rPr>
      <t xml:space="preserve">Whipple</t>
    </r>
    <r>
      <rPr>
        <sz val="10"/>
        <rFont val="Noto Sans CJK SC"/>
        <family val="2"/>
      </rPr>
      <t xml:space="preserve">の三徴を実際に確認する必要がある。自然な発作時に検体が得られなかった場合は、普段の食事に近い食事を与えて症状と血糖を同時に記録する方法で発作を再現し、三徴が確認できなければ低血糖として扱わない。</t>
    </r>
  </si>
  <si>
    <r>
      <rPr>
        <sz val="10"/>
        <rFont val="Noto Sans CJK SC"/>
        <family val="2"/>
      </rPr>
      <t xml:space="preserve">医学各論 Ⅹ</t>
    </r>
    <r>
      <rPr>
        <sz val="10"/>
        <rFont val="Arial"/>
        <family val="0"/>
        <charset val="1"/>
      </rPr>
      <t xml:space="preserve">-6-D-④</t>
    </r>
    <r>
      <rPr>
        <sz val="10"/>
        <rFont val="Noto Sans CJK SC"/>
        <family val="2"/>
      </rPr>
      <t xml:space="preserve">（反応性低血糖、</t>
    </r>
    <r>
      <rPr>
        <sz val="10"/>
        <rFont val="Arial"/>
        <family val="0"/>
        <charset val="1"/>
      </rPr>
      <t xml:space="preserve">b</t>
    </r>
    <r>
      <rPr>
        <sz val="10"/>
        <rFont val="Noto Sans CJK SC"/>
        <family val="2"/>
      </rPr>
      <t xml:space="preserve">）</t>
    </r>
  </si>
  <si>
    <r>
      <rPr>
        <sz val="10"/>
        <rFont val="Noto Sans CJK SC"/>
        <family val="2"/>
      </rPr>
      <t xml:space="preserve">本カードは</t>
    </r>
    <r>
      <rPr>
        <sz val="10"/>
        <rFont val="Arial"/>
        <family val="0"/>
        <charset val="1"/>
      </rPr>
      <t xml:space="preserve">2009</t>
    </r>
    <r>
      <rPr>
        <sz val="10"/>
        <rFont val="Noto Sans CJK SC"/>
        <family val="2"/>
      </rPr>
      <t xml:space="preserve">年ガイドライン本文の評価方法（発作の再現と三徴の確認）に基づく。混合食負荷の具体的な実施手順の細部は、本文で確認できた範囲にとどめた。</t>
    </r>
  </si>
  <si>
    <t xml:space="preserve">DM-036</t>
  </si>
  <si>
    <t xml:space="preserve">インスリン自己免疫症候群</t>
  </si>
  <si>
    <r>
      <rPr>
        <sz val="10"/>
        <rFont val="Noto Sans CJK SC"/>
        <family val="2"/>
      </rPr>
      <t xml:space="preserve">インスリン自己免疫症候群（平田病）は、外因性インスリンの投与歴がなく、膵島に病変がないにもかかわらず、インスリン自己抗体が高値となって高インスリン血症性低血糖を起こす疾患であり、日本では低血糖の原因として比較的頻度が高い。発症には</t>
    </r>
    <r>
      <rPr>
        <sz val="10"/>
        <rFont val="Arial"/>
        <family val="0"/>
        <charset val="1"/>
      </rPr>
      <t xml:space="preserve">HLA-DRB1*0406</t>
    </r>
    <r>
      <rPr>
        <sz val="10"/>
        <rFont val="Noto Sans CJK SC"/>
        <family val="2"/>
      </rPr>
      <t xml:space="preserve">との強い関連が報告されている。誘因としてスルフヒドリル基を持つ薬剤が多く、甲状腺疾患治療薬のメチマゾールや、サプリメントとして使われる</t>
    </r>
    <r>
      <rPr>
        <sz val="10"/>
        <rFont val="Arial"/>
        <family val="0"/>
        <charset val="1"/>
      </rPr>
      <t xml:space="preserve">α-</t>
    </r>
    <r>
      <rPr>
        <sz val="10"/>
        <rFont val="Noto Sans CJK SC"/>
        <family val="2"/>
      </rPr>
      <t xml:space="preserve">リポ酸が代表的である。多くは誘因となった薬剤の中止により</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か月以内に自然に軽快する。管理は少量頻回で炭水化物の少ない食事が基本であり、食後の血糖とインスリンの上昇を抑える目的でアカルボースが使われることがあり、重症で難治性の場合は高用量の副腎皮質ステロイドなどによる治療が行われる。</t>
    </r>
  </si>
  <si>
    <r>
      <rPr>
        <sz val="10"/>
        <rFont val="Noto Sans CJK SC"/>
        <family val="2"/>
      </rPr>
      <t xml:space="preserve">医学各論 Ⅹ</t>
    </r>
    <r>
      <rPr>
        <sz val="10"/>
        <rFont val="Arial"/>
        <family val="0"/>
        <charset val="1"/>
      </rPr>
      <t xml:space="preserve">-6-D-⑤</t>
    </r>
    <r>
      <rPr>
        <sz val="10"/>
        <rFont val="Noto Sans CJK SC"/>
        <family val="2"/>
      </rPr>
      <t xml:space="preserve">（インスリン自己免疫症候群、</t>
    </r>
    <r>
      <rPr>
        <sz val="10"/>
        <rFont val="Arial"/>
        <family val="0"/>
        <charset val="1"/>
      </rPr>
      <t xml:space="preserve">c</t>
    </r>
    <r>
      <rPr>
        <sz val="10"/>
        <rFont val="Noto Sans CJK SC"/>
        <family val="2"/>
      </rPr>
      <t xml:space="preserve">）</t>
    </r>
  </si>
  <si>
    <t xml:space="preserve">SRC-968</t>
  </si>
  <si>
    <t xml:space="preserve">Censi S, Mian C, Betterle C. Insulin autoimmune syndrome: from diagnosis to clinical management. Annals of Translational Medicine. 2018;6(17):335.</t>
  </si>
  <si>
    <t xml:space="preserve">10.21037/atm.2018.07.32</t>
  </si>
  <si>
    <t xml:space="preserve">30306074</t>
  </si>
  <si>
    <r>
      <rPr>
        <sz val="10"/>
        <rFont val="Noto Sans CJK SC"/>
        <family val="2"/>
      </rPr>
      <t xml:space="preserve">日本での頻度と</t>
    </r>
    <r>
      <rPr>
        <sz val="10"/>
        <rFont val="Arial"/>
        <family val="0"/>
        <charset val="1"/>
      </rPr>
      <t xml:space="preserve">HLA</t>
    </r>
    <r>
      <rPr>
        <sz val="10"/>
        <rFont val="Noto Sans CJK SC"/>
        <family val="2"/>
      </rPr>
      <t xml:space="preserve">の記述はこの総説の記載による。アカルボースと副腎皮質ステロイドの本症候群への使用は国内では適応外使用となる可能性があり、承認・保険適用は未確認である。メチマゾール自体は甲状腺疾患の適応で国内承認されている薬剤だが、本症候群の誘因としての位置づけは総説の記載に基づく。</t>
    </r>
  </si>
  <si>
    <t xml:space="preserve">DM-037</t>
  </si>
  <si>
    <t xml:space="preserve">膵外腫瘍による低血糖</t>
  </si>
  <si>
    <r>
      <rPr>
        <sz val="10"/>
        <rFont val="Noto Sans CJK SC"/>
        <family val="2"/>
      </rPr>
      <t xml:space="preserve">膵外腫瘍による低血糖（非膵島細胞腫瘍性低血糖、</t>
    </r>
    <r>
      <rPr>
        <sz val="10"/>
        <rFont val="Arial"/>
        <family val="0"/>
        <charset val="1"/>
      </rPr>
      <t xml:space="preserve">NICTH</t>
    </r>
    <r>
      <rPr>
        <sz val="10"/>
        <rFont val="Noto Sans CJK SC"/>
        <family val="2"/>
      </rPr>
      <t xml:space="preserve">）は、腫瘍が高分子量の</t>
    </r>
    <r>
      <rPr>
        <sz val="10"/>
        <rFont val="Arial"/>
        <family val="0"/>
        <charset val="1"/>
      </rPr>
      <t xml:space="preserve">IGF-II</t>
    </r>
    <r>
      <rPr>
        <sz val="10"/>
        <rFont val="Noto Sans CJK SC"/>
        <family val="2"/>
      </rPr>
      <t xml:space="preserve">（</t>
    </r>
    <r>
      <rPr>
        <sz val="10"/>
        <rFont val="Arial"/>
        <family val="0"/>
        <charset val="1"/>
      </rPr>
      <t xml:space="preserve">big IGF-II</t>
    </r>
    <r>
      <rPr>
        <sz val="10"/>
        <rFont val="Noto Sans CJK SC"/>
        <family val="2"/>
      </rPr>
      <t xml:space="preserve">）を分泌し、インスリン様作用を発揮することで起こる腫瘍随伴症候群であり、胸部の孤立性線維性腫瘍に伴うものは</t>
    </r>
    <r>
      <rPr>
        <sz val="10"/>
        <rFont val="Arial"/>
        <family val="0"/>
        <charset val="1"/>
      </rPr>
      <t xml:space="preserve">Doege-Potter</t>
    </r>
    <r>
      <rPr>
        <sz val="10"/>
        <rFont val="Noto Sans CJK SC"/>
        <family val="2"/>
      </rPr>
      <t xml:space="preserve">症候群と呼ばれる。検査では、低血糖（</t>
    </r>
    <r>
      <rPr>
        <sz val="10"/>
        <rFont val="Arial"/>
        <family val="0"/>
        <charset val="1"/>
      </rPr>
      <t xml:space="preserve">55 mg/dL</t>
    </r>
    <r>
      <rPr>
        <sz val="10"/>
        <rFont val="Noto Sans CJK SC"/>
        <family val="2"/>
      </rPr>
      <t xml:space="preserve">未満）に対してインスリン・プロインスリン・</t>
    </r>
    <r>
      <rPr>
        <sz val="10"/>
        <rFont val="Arial"/>
        <family val="0"/>
        <charset val="1"/>
      </rPr>
      <t xml:space="preserve">C</t>
    </r>
    <r>
      <rPr>
        <sz val="10"/>
        <rFont val="Noto Sans CJK SC"/>
        <family val="2"/>
      </rPr>
      <t xml:space="preserve">ペプチドが低く、</t>
    </r>
    <r>
      <rPr>
        <sz val="10"/>
        <rFont val="Arial"/>
        <family val="0"/>
        <charset val="1"/>
      </rPr>
      <t xml:space="preserve">β-</t>
    </r>
    <r>
      <rPr>
        <sz val="10"/>
        <rFont val="Noto Sans CJK SC"/>
        <family val="2"/>
      </rPr>
      <t xml:space="preserve">ヒドロキシ酪酸も低く、</t>
    </r>
    <r>
      <rPr>
        <sz val="10"/>
        <rFont val="Arial"/>
        <family val="0"/>
        <charset val="1"/>
      </rPr>
      <t xml:space="preserve">IGF-I</t>
    </r>
    <r>
      <rPr>
        <sz val="10"/>
        <rFont val="Noto Sans CJK SC"/>
        <family val="2"/>
      </rPr>
      <t xml:space="preserve">は抑制され（</t>
    </r>
    <r>
      <rPr>
        <sz val="10"/>
        <rFont val="Arial"/>
        <family val="0"/>
        <charset val="1"/>
      </rPr>
      <t xml:space="preserve">100 ng/mL</t>
    </r>
    <r>
      <rPr>
        <sz val="10"/>
        <rFont val="Noto Sans CJK SC"/>
        <family val="2"/>
      </rPr>
      <t xml:space="preserve">未満）、</t>
    </r>
    <r>
      <rPr>
        <sz val="10"/>
        <rFont val="Arial"/>
        <family val="0"/>
        <charset val="1"/>
      </rPr>
      <t xml:space="preserve">IGF-II/IGF-I</t>
    </r>
    <r>
      <rPr>
        <sz val="10"/>
        <rFont val="Noto Sans CJK SC"/>
        <family val="2"/>
      </rPr>
      <t xml:space="preserve">比は上昇する（正常のモル比</t>
    </r>
    <r>
      <rPr>
        <sz val="10"/>
        <rFont val="Arial"/>
        <family val="0"/>
        <charset val="1"/>
      </rPr>
      <t xml:space="preserve">3:1</t>
    </r>
    <r>
      <rPr>
        <sz val="10"/>
        <rFont val="Noto Sans CJK SC"/>
        <family val="2"/>
      </rPr>
      <t xml:space="preserve">を超え、</t>
    </r>
    <r>
      <rPr>
        <sz val="10"/>
        <rFont val="Arial"/>
        <family val="0"/>
        <charset val="1"/>
      </rPr>
      <t xml:space="preserve">10:1</t>
    </r>
    <r>
      <rPr>
        <sz val="10"/>
        <rFont val="Noto Sans CJK SC"/>
        <family val="2"/>
      </rPr>
      <t xml:space="preserve">以上になることが多い）というパターンをとる。治療は腫瘍の完全切除が根本治療であり、切除できない場合はブドウ糖投与に加えて副腎皮質ステロイド（プレドニゾン換算で</t>
    </r>
    <r>
      <rPr>
        <sz val="10"/>
        <rFont val="Arial"/>
        <family val="0"/>
        <charset val="1"/>
      </rPr>
      <t xml:space="preserve">1</t>
    </r>
    <r>
      <rPr>
        <sz val="10"/>
        <rFont val="Noto Sans CJK SC"/>
        <family val="2"/>
      </rPr>
      <t xml:space="preserve">日</t>
    </r>
    <r>
      <rPr>
        <sz val="10"/>
        <rFont val="Arial"/>
        <family val="0"/>
        <charset val="1"/>
      </rPr>
      <t xml:space="preserve">30</t>
    </r>
    <r>
      <rPr>
        <sz val="10"/>
        <rFont val="Noto Sans CJK SC"/>
        <family val="2"/>
      </rPr>
      <t xml:space="preserve">〜</t>
    </r>
    <r>
      <rPr>
        <sz val="10"/>
        <rFont val="Arial"/>
        <family val="0"/>
        <charset val="1"/>
      </rPr>
      <t xml:space="preserve">60 mg</t>
    </r>
    <r>
      <rPr>
        <sz val="10"/>
        <rFont val="Noto Sans CJK SC"/>
        <family val="2"/>
      </rPr>
      <t xml:space="preserve">程度）が最も多く使われる薬物療法で、成長ホルモン投与やグルカゴンの持続投与が用いられることもある。ジアゾキシドとオクトレオチドは有効でない。</t>
    </r>
  </si>
  <si>
    <r>
      <rPr>
        <sz val="10"/>
        <rFont val="Noto Sans CJK SC"/>
        <family val="2"/>
      </rPr>
      <t xml:space="preserve">医学各論 Ⅹ</t>
    </r>
    <r>
      <rPr>
        <sz val="10"/>
        <rFont val="Arial"/>
        <family val="0"/>
        <charset val="1"/>
      </rPr>
      <t xml:space="preserve">-6-D-⑥</t>
    </r>
    <r>
      <rPr>
        <sz val="10"/>
        <rFont val="Noto Sans CJK SC"/>
        <family val="2"/>
      </rPr>
      <t xml:space="preserve">（膵外腫瘍、</t>
    </r>
    <r>
      <rPr>
        <sz val="10"/>
        <rFont val="Arial"/>
        <family val="0"/>
        <charset val="1"/>
      </rPr>
      <t xml:space="preserve">c</t>
    </r>
    <r>
      <rPr>
        <sz val="10"/>
        <rFont val="Noto Sans CJK SC"/>
        <family val="2"/>
      </rPr>
      <t xml:space="preserve">）</t>
    </r>
  </si>
  <si>
    <t xml:space="preserve">SRC-967</t>
  </si>
  <si>
    <t xml:space="preserve">Bodnar TW, Acevedo MJ, Pietropaolo M. Management of Non-Islet-Cell Tumor Hypoglycemia: A Clinical Review. The Journal of Clinical Endocrinology &amp; Metabolism. 2014;99(3):713-722.</t>
  </si>
  <si>
    <t xml:space="preserve">10.1210/jc.2013-3382</t>
  </si>
  <si>
    <t xml:space="preserve">24423303</t>
  </si>
  <si>
    <r>
      <rPr>
        <sz val="10"/>
        <rFont val="Noto Sans CJK SC"/>
        <family val="2"/>
      </rPr>
      <t xml:space="preserve">エビデンスは症例報告と小規模な症例集積が中心で、無作為化試験はない（本文の明記による）。副腎皮質ステロイド・成長ホルモン・グルカゴンの本症候群への使用は適応外であり、国内承認・保険適用は未確認である。</t>
    </r>
    <r>
      <rPr>
        <sz val="10"/>
        <rFont val="Arial"/>
        <family val="0"/>
        <charset val="1"/>
      </rPr>
      <t xml:space="preserve">big IGF-II</t>
    </r>
    <r>
      <rPr>
        <sz val="10"/>
        <rFont val="Noto Sans CJK SC"/>
        <family val="2"/>
      </rPr>
      <t xml:space="preserve">そのものの測定は研究機関でのみ可能と本文にある。</t>
    </r>
  </si>
  <si>
    <t xml:space="preserve">DM-038</t>
  </si>
  <si>
    <t xml:space="preserve">乳糖不耐症</t>
  </si>
  <si>
    <r>
      <rPr>
        <sz val="10"/>
        <rFont val="Noto Sans CJK SC"/>
        <family val="2"/>
      </rPr>
      <t xml:space="preserve">乳糖不耐症は、小腸で乳糖を分解するラクターゼが不足して乳糖の消化吸収ができない状態（乳糖吸収不良）がある人に、乳糖の摂取後に腹痛、腹部膨満、下痢などの腹部症状が現れるものをいう。症状の出やすさは、摂取した乳糖の量、ラクターゼの発現量、腸内細菌叢によって変わる。成人のラクターゼ活性の持続は、</t>
    </r>
    <r>
      <rPr>
        <sz val="10"/>
        <rFont val="Arial"/>
        <family val="0"/>
        <charset val="1"/>
      </rPr>
      <t xml:space="preserve">LCT</t>
    </r>
    <r>
      <rPr>
        <sz val="10"/>
        <rFont val="Noto Sans CJK SC"/>
        <family val="2"/>
      </rPr>
      <t xml:space="preserve">遺伝子の</t>
    </r>
    <r>
      <rPr>
        <sz val="10"/>
        <rFont val="Arial"/>
        <family val="0"/>
        <charset val="1"/>
      </rPr>
      <t xml:space="preserve">-13910</t>
    </r>
    <r>
      <rPr>
        <sz val="10"/>
        <rFont val="Noto Sans CJK SC"/>
        <family val="2"/>
      </rPr>
      <t xml:space="preserve">位の</t>
    </r>
    <r>
      <rPr>
        <sz val="10"/>
        <rFont val="Arial"/>
        <family val="0"/>
        <charset val="1"/>
      </rPr>
      <t xml:space="preserve">C</t>
    </r>
    <r>
      <rPr>
        <sz val="10"/>
        <rFont val="Noto Sans CJK SC"/>
        <family val="2"/>
      </rPr>
      <t xml:space="preserve">から</t>
    </r>
    <r>
      <rPr>
        <sz val="10"/>
        <rFont val="Arial"/>
        <family val="0"/>
        <charset val="1"/>
      </rPr>
      <t xml:space="preserve">T</t>
    </r>
    <r>
      <rPr>
        <sz val="10"/>
        <rFont val="Noto Sans CJK SC"/>
        <family val="2"/>
      </rPr>
      <t xml:space="preserve">への多型と関連する。ラクターゼ欠乏には一次性のもののほか、感染などによる小腸粘膜の障害で起こる二次性のものがある。診断には遺伝子検査、内視鏡的検査、生理学的検査が用いられ、管理は低乳糖食とラクターゼ製剤の補充が中心である。</t>
    </r>
  </si>
  <si>
    <r>
      <rPr>
        <sz val="10"/>
        <rFont val="Noto Sans CJK SC"/>
        <family val="2"/>
      </rPr>
      <t xml:space="preserve">医学各論 Ⅹ</t>
    </r>
    <r>
      <rPr>
        <sz val="10"/>
        <rFont val="Arial"/>
        <family val="0"/>
        <charset val="1"/>
      </rPr>
      <t xml:space="preserve">-6-E-①</t>
    </r>
    <r>
      <rPr>
        <sz val="10"/>
        <rFont val="Noto Sans CJK SC"/>
        <family val="2"/>
      </rPr>
      <t xml:space="preserve">（乳糖分解酵素障害症</t>
    </r>
    <r>
      <rPr>
        <sz val="10"/>
        <rFont val="Arial"/>
        <family val="0"/>
        <charset val="1"/>
      </rPr>
      <t xml:space="preserve">&lt;</t>
    </r>
    <r>
      <rPr>
        <sz val="10"/>
        <rFont val="Noto Sans CJK SC"/>
        <family val="2"/>
      </rPr>
      <t xml:space="preserve">乳糖不耐症</t>
    </r>
    <r>
      <rPr>
        <sz val="10"/>
        <rFont val="Arial"/>
        <family val="0"/>
        <charset val="1"/>
      </rPr>
      <t xml:space="preserve">&gt;</t>
    </r>
    <r>
      <rPr>
        <sz val="10"/>
        <rFont val="Noto Sans CJK SC"/>
        <family val="2"/>
      </rPr>
      <t xml:space="preserve">、</t>
    </r>
    <r>
      <rPr>
        <sz val="10"/>
        <rFont val="Arial"/>
        <family val="0"/>
        <charset val="1"/>
      </rPr>
      <t xml:space="preserve">c</t>
    </r>
    <r>
      <rPr>
        <sz val="10"/>
        <rFont val="Noto Sans CJK SC"/>
        <family val="2"/>
      </rPr>
      <t xml:space="preserve">）</t>
    </r>
  </si>
  <si>
    <t xml:space="preserve">SRC-969</t>
  </si>
  <si>
    <t xml:space="preserve">Misselwitz B, Butter M, Verbeke K, Fox MR. Update on lactose malabsorption and intolerance: pathogenesis, diagnosis and clinical management. Gut. 2019;68(11):2080-2091.</t>
  </si>
  <si>
    <t xml:space="preserve">10.1136/gutjnl-2019-318404</t>
  </si>
  <si>
    <t xml:space="preserve">31427404</t>
  </si>
  <si>
    <t xml:space="preserve">本カードは抄録で確認できた範囲に基づく。呼気試験など個別の診断法の判定基準の数値は、抄録の範囲では確認できなかったため書いていない。ラクターゼ製剤の国内承認・保険適用は未確認である。</t>
  </si>
  <si>
    <t xml:space="preserve">MT-001</t>
  </si>
  <si>
    <t xml:space="preserve">脂質異常症の診断基準</t>
  </si>
  <si>
    <r>
      <rPr>
        <sz val="10"/>
        <rFont val="Noto Sans CJK SC"/>
        <family val="2"/>
      </rPr>
      <t xml:space="preserve">日本の診断基準（動脈硬化性疾患予防ガイドライン</t>
    </r>
    <r>
      <rPr>
        <sz val="10"/>
        <rFont val="Arial"/>
        <family val="0"/>
        <charset val="1"/>
      </rPr>
      <t xml:space="preserve">2022</t>
    </r>
    <r>
      <rPr>
        <sz val="10"/>
        <rFont val="Noto Sans CJK SC"/>
        <family val="2"/>
      </rPr>
      <t xml:space="preserve">年版）では、脂質異常症のスクリーニング値を、</t>
    </r>
    <r>
      <rPr>
        <sz val="10"/>
        <rFont val="Arial"/>
        <family val="0"/>
        <charset val="1"/>
      </rPr>
      <t xml:space="preserve">LDL</t>
    </r>
    <r>
      <rPr>
        <sz val="10"/>
        <rFont val="Noto Sans CJK SC"/>
        <family val="2"/>
      </rPr>
      <t xml:space="preserve">コレステロール</t>
    </r>
    <r>
      <rPr>
        <sz val="10"/>
        <rFont val="Arial"/>
        <family val="0"/>
        <charset val="1"/>
      </rPr>
      <t xml:space="preserve">140 mg/dL</t>
    </r>
    <r>
      <rPr>
        <sz val="10"/>
        <rFont val="Noto Sans CJK SC"/>
        <family val="2"/>
      </rPr>
      <t xml:space="preserve">以上（高</t>
    </r>
    <r>
      <rPr>
        <sz val="10"/>
        <rFont val="Arial"/>
        <family val="0"/>
        <charset val="1"/>
      </rPr>
      <t xml:space="preserve">LDL</t>
    </r>
    <r>
      <rPr>
        <sz val="10"/>
        <rFont val="Noto Sans CJK SC"/>
        <family val="2"/>
      </rPr>
      <t xml:space="preserve">コレステロール血症、</t>
    </r>
    <r>
      <rPr>
        <sz val="10"/>
        <rFont val="Arial"/>
        <family val="0"/>
        <charset val="1"/>
      </rPr>
      <t xml:space="preserve">120</t>
    </r>
    <r>
      <rPr>
        <sz val="10"/>
        <rFont val="Noto Sans CJK SC"/>
        <family val="2"/>
      </rPr>
      <t xml:space="preserve">〜</t>
    </r>
    <r>
      <rPr>
        <sz val="10"/>
        <rFont val="Arial"/>
        <family val="0"/>
        <charset val="1"/>
      </rPr>
      <t xml:space="preserve">139 mg/dL</t>
    </r>
    <r>
      <rPr>
        <sz val="10"/>
        <rFont val="Noto Sans CJK SC"/>
        <family val="2"/>
      </rPr>
      <t xml:space="preserve">は境界域）、</t>
    </r>
    <r>
      <rPr>
        <sz val="10"/>
        <rFont val="Arial"/>
        <family val="0"/>
        <charset val="1"/>
      </rPr>
      <t xml:space="preserve">HDL</t>
    </r>
    <r>
      <rPr>
        <sz val="10"/>
        <rFont val="Noto Sans CJK SC"/>
        <family val="2"/>
      </rPr>
      <t xml:space="preserve">コレステロール</t>
    </r>
    <r>
      <rPr>
        <sz val="10"/>
        <rFont val="Arial"/>
        <family val="0"/>
        <charset val="1"/>
      </rPr>
      <t xml:space="preserve">40 mg/dL</t>
    </r>
    <r>
      <rPr>
        <sz val="10"/>
        <rFont val="Noto Sans CJK SC"/>
        <family val="2"/>
      </rPr>
      <t xml:space="preserve">未満（低</t>
    </r>
    <r>
      <rPr>
        <sz val="10"/>
        <rFont val="Arial"/>
        <family val="0"/>
        <charset val="1"/>
      </rPr>
      <t xml:space="preserve">HDL</t>
    </r>
    <r>
      <rPr>
        <sz val="10"/>
        <rFont val="Noto Sans CJK SC"/>
        <family val="2"/>
      </rPr>
      <t xml:space="preserve">コレステロール血症）、トリグリセリド空腹時</t>
    </r>
    <r>
      <rPr>
        <sz val="10"/>
        <rFont val="Arial"/>
        <family val="0"/>
        <charset val="1"/>
      </rPr>
      <t xml:space="preserve">150 mg/dL</t>
    </r>
    <r>
      <rPr>
        <sz val="10"/>
        <rFont val="Noto Sans CJK SC"/>
        <family val="2"/>
      </rPr>
      <t xml:space="preserve">以上または随時</t>
    </r>
    <r>
      <rPr>
        <sz val="10"/>
        <rFont val="Arial"/>
        <family val="0"/>
        <charset val="1"/>
      </rPr>
      <t xml:space="preserve">175 mg/dL</t>
    </r>
    <r>
      <rPr>
        <sz val="10"/>
        <rFont val="Noto Sans CJK SC"/>
        <family val="2"/>
      </rPr>
      <t xml:space="preserve">以上（高トリグリセリド血症）、</t>
    </r>
    <r>
      <rPr>
        <sz val="10"/>
        <rFont val="Arial"/>
        <family val="0"/>
        <charset val="1"/>
      </rPr>
      <t xml:space="preserve">non-HDL</t>
    </r>
    <r>
      <rPr>
        <sz val="10"/>
        <rFont val="Noto Sans CJK SC"/>
        <family val="2"/>
      </rPr>
      <t xml:space="preserve">コレステロール</t>
    </r>
    <r>
      <rPr>
        <sz val="10"/>
        <rFont val="Arial"/>
        <family val="0"/>
        <charset val="1"/>
      </rPr>
      <t xml:space="preserve">170 mg/dL</t>
    </r>
    <r>
      <rPr>
        <sz val="10"/>
        <rFont val="Noto Sans CJK SC"/>
        <family val="2"/>
      </rPr>
      <t xml:space="preserve">以上（高</t>
    </r>
    <r>
      <rPr>
        <sz val="10"/>
        <rFont val="Arial"/>
        <family val="0"/>
        <charset val="1"/>
      </rPr>
      <t xml:space="preserve">non-HDL</t>
    </r>
    <r>
      <rPr>
        <sz val="10"/>
        <rFont val="Noto Sans CJK SC"/>
        <family val="2"/>
      </rPr>
      <t xml:space="preserve">コレステロール血症、</t>
    </r>
    <r>
      <rPr>
        <sz val="10"/>
        <rFont val="Arial"/>
        <family val="0"/>
        <charset val="1"/>
      </rPr>
      <t xml:space="preserve">150</t>
    </r>
    <r>
      <rPr>
        <sz val="10"/>
        <rFont val="Noto Sans CJK SC"/>
        <family val="2"/>
      </rPr>
      <t xml:space="preserve">〜</t>
    </r>
    <r>
      <rPr>
        <sz val="10"/>
        <rFont val="Arial"/>
        <family val="0"/>
        <charset val="1"/>
      </rPr>
      <t xml:space="preserve">169 mg/dL</t>
    </r>
    <r>
      <rPr>
        <sz val="10"/>
        <rFont val="Noto Sans CJK SC"/>
        <family val="2"/>
      </rPr>
      <t xml:space="preserve">は境界域）と定める。</t>
    </r>
  </si>
  <si>
    <r>
      <rPr>
        <sz val="10"/>
        <rFont val="Noto Sans CJK SC"/>
        <family val="2"/>
      </rPr>
      <t xml:space="preserve">医学各論 Ⅹ</t>
    </r>
    <r>
      <rPr>
        <sz val="10"/>
        <rFont val="Arial"/>
        <family val="0"/>
        <charset val="1"/>
      </rPr>
      <t xml:space="preserve">-7-A-①</t>
    </r>
    <r>
      <rPr>
        <sz val="10"/>
        <rFont val="Noto Sans CJK SC"/>
        <family val="2"/>
      </rPr>
      <t xml:space="preserve">（原発性高脂血症、</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</si>
  <si>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TBL-01-00-482 (id: JlvnmMw)</t>
    </r>
  </si>
  <si>
    <t xml:space="preserve">SRC-971</t>
  </si>
  <si>
    <t xml:space="preserve">Okamura T, Tsukamoto K, Arai H, et al. Japan Atherosclerosis Society (JAS) Guidelines for Prevention of Atherosclerotic Cardiovascular Diseases 2022. Journal of Atherosclerosis and Thrombosis. 2024;31(6):641-853.</t>
  </si>
  <si>
    <t xml:space="preserve">10.5551/jat.GL2022</t>
  </si>
  <si>
    <t xml:space="preserve">38123343</t>
  </si>
  <si>
    <r>
      <rPr>
        <sz val="10"/>
        <rFont val="Noto Sans CJK SC"/>
        <family val="2"/>
      </rPr>
      <t xml:space="preserve">数値はガイドラインの診断基準の表（</t>
    </r>
    <r>
      <rPr>
        <sz val="10"/>
        <rFont val="Arial"/>
        <family val="0"/>
        <charset val="1"/>
      </rPr>
      <t xml:space="preserve">Table 1</t>
    </r>
    <r>
      <rPr>
        <sz val="10"/>
        <rFont val="Noto Sans CJK SC"/>
        <family val="2"/>
      </rPr>
      <t xml:space="preserve">）から読み取り。空腹時は</t>
    </r>
    <r>
      <rPr>
        <sz val="10"/>
        <rFont val="Arial"/>
        <family val="0"/>
        <charset val="1"/>
      </rPr>
      <t xml:space="preserve">10</t>
    </r>
    <r>
      <rPr>
        <sz val="10"/>
        <rFont val="Noto Sans CJK SC"/>
        <family val="2"/>
      </rPr>
      <t xml:space="preserve">時間以上の絶食を指す（表の脚注）。薬剤の名前は出ないため、国内承認に関する注記は不要である。</t>
    </r>
  </si>
  <si>
    <t xml:space="preserve">MT-002</t>
  </si>
  <si>
    <t xml:space="preserve">家族性高コレステロール血症</t>
  </si>
  <si>
    <r>
      <rPr>
        <sz val="10"/>
        <rFont val="Noto Sans CJK SC"/>
        <family val="2"/>
      </rPr>
      <t xml:space="preserve">成人の家族性高コレステロール血症（</t>
    </r>
    <r>
      <rPr>
        <sz val="10"/>
        <rFont val="Arial"/>
        <family val="0"/>
        <charset val="1"/>
      </rPr>
      <t xml:space="preserve">15</t>
    </r>
    <r>
      <rPr>
        <sz val="10"/>
        <rFont val="Noto Sans CJK SC"/>
        <family val="2"/>
      </rPr>
      <t xml:space="preserve">歳以上）は、</t>
    </r>
    <r>
      <rPr>
        <sz val="10"/>
        <rFont val="Arial"/>
        <family val="0"/>
        <charset val="1"/>
      </rPr>
      <t xml:space="preserve">1) </t>
    </r>
    <r>
      <rPr>
        <sz val="10"/>
        <rFont val="Noto Sans CJK SC"/>
        <family val="2"/>
      </rPr>
      <t xml:space="preserve">未治療の</t>
    </r>
    <r>
      <rPr>
        <sz val="10"/>
        <rFont val="Arial"/>
        <family val="0"/>
        <charset val="1"/>
      </rPr>
      <t xml:space="preserve">LDL</t>
    </r>
    <r>
      <rPr>
        <sz val="10"/>
        <rFont val="Noto Sans CJK SC"/>
        <family val="2"/>
      </rPr>
      <t xml:space="preserve">コレステロール</t>
    </r>
    <r>
      <rPr>
        <sz val="10"/>
        <rFont val="Arial"/>
        <family val="0"/>
        <charset val="1"/>
      </rPr>
      <t xml:space="preserve">180 mg/dL</t>
    </r>
    <r>
      <rPr>
        <sz val="10"/>
        <rFont val="Noto Sans CJK SC"/>
        <family val="2"/>
      </rPr>
      <t xml:space="preserve">以上、</t>
    </r>
    <r>
      <rPr>
        <sz val="10"/>
        <rFont val="Arial"/>
        <family val="0"/>
        <charset val="1"/>
      </rPr>
      <t xml:space="preserve">2) </t>
    </r>
    <r>
      <rPr>
        <sz val="10"/>
        <rFont val="Noto Sans CJK SC"/>
        <family val="2"/>
      </rPr>
      <t xml:space="preserve">腱黄色腫（アキレス腱肥厚を含む）または皮膚結節性黄色腫、</t>
    </r>
    <r>
      <rPr>
        <sz val="10"/>
        <rFont val="Arial"/>
        <family val="0"/>
        <charset val="1"/>
      </rPr>
      <t xml:space="preserve">3) </t>
    </r>
    <r>
      <rPr>
        <sz val="10"/>
        <rFont val="Noto Sans CJK SC"/>
        <family val="2"/>
      </rPr>
      <t xml:space="preserve">家族性高コレステロール血症または早発性冠動脈疾患の家族歴、の</t>
    </r>
    <r>
      <rPr>
        <sz val="10"/>
        <rFont val="Arial"/>
        <family val="0"/>
        <charset val="1"/>
      </rPr>
      <t xml:space="preserve">3</t>
    </r>
    <r>
      <rPr>
        <sz val="10"/>
        <rFont val="Noto Sans CJK SC"/>
        <family val="2"/>
      </rPr>
      <t xml:space="preserve">項目のうち</t>
    </r>
    <r>
      <rPr>
        <sz val="10"/>
        <rFont val="Arial"/>
        <family val="0"/>
        <charset val="1"/>
      </rPr>
      <t xml:space="preserve">2</t>
    </r>
    <r>
      <rPr>
        <sz val="10"/>
        <rFont val="Noto Sans CJK SC"/>
        <family val="2"/>
      </rPr>
      <t xml:space="preserve">項目以上を満たせば診断する（他の原発性・二次性脂質異常症を除外したうえで）。アキレス腱肥厚は</t>
    </r>
    <r>
      <rPr>
        <sz val="10"/>
        <rFont val="Arial"/>
        <family val="0"/>
        <charset val="1"/>
      </rPr>
      <t xml:space="preserve">X</t>
    </r>
    <r>
      <rPr>
        <sz val="10"/>
        <rFont val="Noto Sans CJK SC"/>
        <family val="2"/>
      </rPr>
      <t xml:space="preserve">線計測で男性</t>
    </r>
    <r>
      <rPr>
        <sz val="10"/>
        <rFont val="Arial"/>
        <family val="0"/>
        <charset val="1"/>
      </rPr>
      <t xml:space="preserve">8.0 mm</t>
    </r>
    <r>
      <rPr>
        <sz val="10"/>
        <rFont val="Noto Sans CJK SC"/>
        <family val="2"/>
      </rPr>
      <t xml:space="preserve">以上、女性</t>
    </r>
    <r>
      <rPr>
        <sz val="10"/>
        <rFont val="Arial"/>
        <family val="0"/>
        <charset val="1"/>
      </rPr>
      <t xml:space="preserve">7.5 mm</t>
    </r>
    <r>
      <rPr>
        <sz val="10"/>
        <rFont val="Noto Sans CJK SC"/>
        <family val="2"/>
      </rPr>
      <t xml:space="preserve">以上（超音波では男性</t>
    </r>
    <r>
      <rPr>
        <sz val="10"/>
        <rFont val="Arial"/>
        <family val="0"/>
        <charset val="1"/>
      </rPr>
      <t xml:space="preserve">6.0 mm</t>
    </r>
    <r>
      <rPr>
        <sz val="10"/>
        <rFont val="Noto Sans CJK SC"/>
        <family val="2"/>
      </rPr>
      <t xml:space="preserve">以上、女性</t>
    </r>
    <r>
      <rPr>
        <sz val="10"/>
        <rFont val="Arial"/>
        <family val="0"/>
        <charset val="1"/>
      </rPr>
      <t xml:space="preserve">5.5 mm</t>
    </r>
    <r>
      <rPr>
        <sz val="10"/>
        <rFont val="Noto Sans CJK SC"/>
        <family val="2"/>
      </rPr>
      <t xml:space="preserve">以上）を目安とする。日本の一般人口での頻度は約</t>
    </r>
    <r>
      <rPr>
        <sz val="10"/>
        <rFont val="Arial"/>
        <family val="0"/>
        <charset val="1"/>
      </rPr>
      <t xml:space="preserve">300</t>
    </r>
    <r>
      <rPr>
        <sz val="10"/>
        <rFont val="Noto Sans CJK SC"/>
        <family val="2"/>
      </rPr>
      <t xml:space="preserve">人に</t>
    </r>
    <r>
      <rPr>
        <sz val="10"/>
        <rFont val="Arial"/>
        <family val="0"/>
        <charset val="1"/>
      </rPr>
      <t xml:space="preserve">1</t>
    </r>
    <r>
      <rPr>
        <sz val="10"/>
        <rFont val="Noto Sans CJK SC"/>
        <family val="2"/>
      </rPr>
      <t xml:space="preserve">人とされ、若年から冠動脈疾患のリスクが高いため、家族のスクリーニング（カスケードスクリーニング）が推奨される。</t>
    </r>
  </si>
  <si>
    <t xml:space="preserve">SRC-972</t>
  </si>
  <si>
    <t xml:space="preserve">Harada-Shiba M, Arai H, Ohmura H, et al. Guidelines for the Diagnosis and Treatment of Adult Familial Hypercholesterolemia 2022. Journal of Atherosclerosis and Thrombosis. 2023;30(5):558-586.</t>
  </si>
  <si>
    <t xml:space="preserve">10.5551/jat.CR005</t>
  </si>
  <si>
    <t xml:space="preserve">36682773</t>
  </si>
  <si>
    <r>
      <rPr>
        <sz val="10"/>
        <rFont val="Noto Sans CJK SC"/>
        <family val="2"/>
      </rPr>
      <t xml:space="preserve">診断基準の数値はガイドラインの診断基準の表（</t>
    </r>
    <r>
      <rPr>
        <sz val="10"/>
        <rFont val="Arial"/>
        <family val="0"/>
        <charset val="1"/>
      </rPr>
      <t xml:space="preserve">Table 1</t>
    </r>
    <r>
      <rPr>
        <sz val="10"/>
        <rFont val="Noto Sans CJK SC"/>
        <family val="2"/>
      </rPr>
      <t xml:space="preserve">）から読み取り。頻度（約</t>
    </r>
    <r>
      <rPr>
        <sz val="10"/>
        <rFont val="Arial"/>
        <family val="0"/>
        <charset val="1"/>
      </rPr>
      <t xml:space="preserve">300</t>
    </r>
    <r>
      <rPr>
        <sz val="10"/>
        <rFont val="Noto Sans CJK SC"/>
        <family val="2"/>
      </rPr>
      <t xml:space="preserve">人に</t>
    </r>
    <r>
      <rPr>
        <sz val="10"/>
        <rFont val="Arial"/>
        <family val="0"/>
        <charset val="1"/>
      </rPr>
      <t xml:space="preserve">1</t>
    </r>
    <r>
      <rPr>
        <sz val="10"/>
        <rFont val="Noto Sans CJK SC"/>
        <family val="2"/>
      </rPr>
      <t xml:space="preserve">人）はガイドライン本文で確認した。遺伝子検査の国内の実施体制・保険適用の詳細は未確認である。</t>
    </r>
  </si>
  <si>
    <t xml:space="preserve">MT-003</t>
  </si>
  <si>
    <t xml:space="preserve">脂質異常症の管理目標</t>
  </si>
  <si>
    <r>
      <rPr>
        <sz val="10"/>
        <rFont val="Noto Sans CJK SC"/>
        <family val="2"/>
      </rPr>
      <t xml:space="preserve">日本の管理目標（動脈硬化性疾患予防ガイドライン</t>
    </r>
    <r>
      <rPr>
        <sz val="10"/>
        <rFont val="Arial"/>
        <family val="0"/>
        <charset val="1"/>
      </rPr>
      <t xml:space="preserve">2022</t>
    </r>
    <r>
      <rPr>
        <sz val="10"/>
        <rFont val="Noto Sans CJK SC"/>
        <family val="2"/>
      </rPr>
      <t xml:space="preserve">年版）では、一次予防は絶対リスク評価（久山町スコア）で低・中・高リスクに分類し、</t>
    </r>
    <r>
      <rPr>
        <sz val="10"/>
        <rFont val="Arial"/>
        <family val="0"/>
        <charset val="1"/>
      </rPr>
      <t xml:space="preserve">LDL</t>
    </r>
    <r>
      <rPr>
        <sz val="10"/>
        <rFont val="Noto Sans CJK SC"/>
        <family val="2"/>
      </rPr>
      <t xml:space="preserve">コレステロールの管理目標を低リスク</t>
    </r>
    <r>
      <rPr>
        <sz val="10"/>
        <rFont val="Arial"/>
        <family val="0"/>
        <charset val="1"/>
      </rPr>
      <t xml:space="preserve">160 mg/dL</t>
    </r>
    <r>
      <rPr>
        <sz val="10"/>
        <rFont val="Noto Sans CJK SC"/>
        <family val="2"/>
      </rPr>
      <t xml:space="preserve">未満、中リスク</t>
    </r>
    <r>
      <rPr>
        <sz val="10"/>
        <rFont val="Arial"/>
        <family val="0"/>
        <charset val="1"/>
      </rPr>
      <t xml:space="preserve">140 mg/dL</t>
    </r>
    <r>
      <rPr>
        <sz val="10"/>
        <rFont val="Noto Sans CJK SC"/>
        <family val="2"/>
      </rPr>
      <t xml:space="preserve">未満、高リスク</t>
    </r>
    <r>
      <rPr>
        <sz val="10"/>
        <rFont val="Arial"/>
        <family val="0"/>
        <charset val="1"/>
      </rPr>
      <t xml:space="preserve">120 mg/dL</t>
    </r>
    <r>
      <rPr>
        <sz val="10"/>
        <rFont val="Noto Sans CJK SC"/>
        <family val="2"/>
      </rPr>
      <t xml:space="preserve">未満とする。二次予防の目標は</t>
    </r>
    <r>
      <rPr>
        <sz val="10"/>
        <rFont val="Arial"/>
        <family val="0"/>
        <charset val="1"/>
      </rPr>
      <t xml:space="preserve">100 mg/dL</t>
    </r>
    <r>
      <rPr>
        <sz val="10"/>
        <rFont val="Noto Sans CJK SC"/>
        <family val="2"/>
      </rPr>
      <t xml:space="preserve">未満で、急性冠症候群、家族性高コレステロール血症、糖尿病などを合併する高リスクの二次予防では</t>
    </r>
    <r>
      <rPr>
        <sz val="10"/>
        <rFont val="Arial"/>
        <family val="0"/>
        <charset val="1"/>
      </rPr>
      <t xml:space="preserve">70 mg/dL</t>
    </r>
    <r>
      <rPr>
        <sz val="10"/>
        <rFont val="Noto Sans CJK SC"/>
        <family val="2"/>
      </rPr>
      <t xml:space="preserve">未満（</t>
    </r>
    <r>
      <rPr>
        <sz val="10"/>
        <rFont val="Arial"/>
        <family val="0"/>
        <charset val="1"/>
      </rPr>
      <t xml:space="preserve">non-HDL</t>
    </r>
    <r>
      <rPr>
        <sz val="10"/>
        <rFont val="Noto Sans CJK SC"/>
        <family val="2"/>
      </rPr>
      <t xml:space="preserve">コレステロール</t>
    </r>
    <r>
      <rPr>
        <sz val="10"/>
        <rFont val="Arial"/>
        <family val="0"/>
        <charset val="1"/>
      </rPr>
      <t xml:space="preserve">100 mg/dL</t>
    </r>
    <r>
      <rPr>
        <sz val="10"/>
        <rFont val="Noto Sans CJK SC"/>
        <family val="2"/>
      </rPr>
      <t xml:space="preserve">未満）が考慮される。すべてのリスク区分で、</t>
    </r>
    <r>
      <rPr>
        <sz val="10"/>
        <rFont val="Arial"/>
        <family val="0"/>
        <charset val="1"/>
      </rPr>
      <t xml:space="preserve">HDL</t>
    </r>
    <r>
      <rPr>
        <sz val="10"/>
        <rFont val="Noto Sans CJK SC"/>
        <family val="2"/>
      </rPr>
      <t xml:space="preserve">コレステロール</t>
    </r>
    <r>
      <rPr>
        <sz val="10"/>
        <rFont val="Arial"/>
        <family val="0"/>
        <charset val="1"/>
      </rPr>
      <t xml:space="preserve">40 mg/dL</t>
    </r>
    <r>
      <rPr>
        <sz val="10"/>
        <rFont val="Noto Sans CJK SC"/>
        <family val="2"/>
      </rPr>
      <t xml:space="preserve">以上とトリグリセリド</t>
    </r>
    <r>
      <rPr>
        <sz val="10"/>
        <rFont val="Arial"/>
        <family val="0"/>
        <charset val="1"/>
      </rPr>
      <t xml:space="preserve">150 mg/dL</t>
    </r>
    <r>
      <rPr>
        <sz val="10"/>
        <rFont val="Noto Sans CJK SC"/>
        <family val="2"/>
      </rPr>
      <t xml:space="preserve">未満もあわせて目指す。一次予防では原則として</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か月の生活習慣の修正を行ってから薬物療法を検討するが、</t>
    </r>
    <r>
      <rPr>
        <sz val="10"/>
        <rFont val="Arial"/>
        <family val="0"/>
        <charset val="1"/>
      </rPr>
      <t xml:space="preserve">LDL</t>
    </r>
    <r>
      <rPr>
        <sz val="10"/>
        <rFont val="Noto Sans CJK SC"/>
        <family val="2"/>
      </rPr>
      <t xml:space="preserve">コレステロール</t>
    </r>
    <r>
      <rPr>
        <sz val="10"/>
        <rFont val="Arial"/>
        <family val="0"/>
        <charset val="1"/>
      </rPr>
      <t xml:space="preserve">180 mg/dL</t>
    </r>
    <r>
      <rPr>
        <sz val="10"/>
        <rFont val="Noto Sans CJK SC"/>
        <family val="2"/>
      </rPr>
      <t xml:space="preserve">以上が持続する場合は薬物療法の併用を考慮する。</t>
    </r>
  </si>
  <si>
    <r>
      <rPr>
        <sz val="10"/>
        <rFont val="Noto Sans CJK SC"/>
        <family val="2"/>
      </rPr>
      <t xml:space="preserve">管理目標の数値はガイドラインのリスク区分別の目標値の表（</t>
    </r>
    <r>
      <rPr>
        <sz val="10"/>
        <rFont val="Arial"/>
        <family val="0"/>
        <charset val="1"/>
      </rPr>
      <t xml:space="preserve">Table 5</t>
    </r>
    <r>
      <rPr>
        <sz val="10"/>
        <rFont val="Noto Sans CJK SC"/>
        <family val="2"/>
      </rPr>
      <t xml:space="preserve">）と本文から読み取り。久山町スコアによる絶対リスク評価の計算方法の詳細は本カードでは確認していない。</t>
    </r>
  </si>
  <si>
    <t xml:space="preserve">MT-004</t>
  </si>
  <si>
    <t xml:space="preserve">脂質異常症の管理目標（欧州）</t>
  </si>
  <si>
    <r>
      <rPr>
        <sz val="10"/>
        <rFont val="Noto Sans CJK SC"/>
        <family val="2"/>
      </rPr>
      <t xml:space="preserve">欧州の</t>
    </r>
    <r>
      <rPr>
        <sz val="10"/>
        <rFont val="Arial"/>
        <family val="0"/>
        <charset val="1"/>
      </rPr>
      <t xml:space="preserve">2019</t>
    </r>
    <r>
      <rPr>
        <sz val="10"/>
        <rFont val="Noto Sans CJK SC"/>
        <family val="2"/>
      </rPr>
      <t xml:space="preserve">年</t>
    </r>
    <r>
      <rPr>
        <sz val="10"/>
        <rFont val="Arial"/>
        <family val="0"/>
        <charset val="1"/>
      </rPr>
      <t xml:space="preserve">ESC/EAS</t>
    </r>
    <r>
      <rPr>
        <sz val="10"/>
        <rFont val="Noto Sans CJK SC"/>
        <family val="2"/>
      </rPr>
      <t xml:space="preserve">ガイドラインでは、</t>
    </r>
    <r>
      <rPr>
        <sz val="10"/>
        <rFont val="Arial"/>
        <family val="0"/>
        <charset val="1"/>
      </rPr>
      <t xml:space="preserve">LDL</t>
    </r>
    <r>
      <rPr>
        <sz val="10"/>
        <rFont val="Noto Sans CJK SC"/>
        <family val="2"/>
      </rPr>
      <t xml:space="preserve">コレステロールの目標を超高リスクでは治療前値からの</t>
    </r>
    <r>
      <rPr>
        <sz val="10"/>
        <rFont val="Arial"/>
        <family val="0"/>
        <charset val="1"/>
      </rPr>
      <t xml:space="preserve">50%</t>
    </r>
    <r>
      <rPr>
        <sz val="10"/>
        <rFont val="Noto Sans CJK SC"/>
        <family val="2"/>
      </rPr>
      <t xml:space="preserve">以上の低下と</t>
    </r>
    <r>
      <rPr>
        <sz val="10"/>
        <rFont val="Arial"/>
        <family val="0"/>
        <charset val="1"/>
      </rPr>
      <t xml:space="preserve">55 mg/dL</t>
    </r>
    <r>
      <rPr>
        <sz val="10"/>
        <rFont val="Noto Sans CJK SC"/>
        <family val="2"/>
      </rPr>
      <t xml:space="preserve">（</t>
    </r>
    <r>
      <rPr>
        <sz val="10"/>
        <rFont val="Arial"/>
        <family val="0"/>
        <charset val="1"/>
      </rPr>
      <t xml:space="preserve">1.4 mmol/L</t>
    </r>
    <r>
      <rPr>
        <sz val="10"/>
        <rFont val="Noto Sans CJK SC"/>
        <family val="2"/>
      </rPr>
      <t xml:space="preserve">）未満、高リスクでは</t>
    </r>
    <r>
      <rPr>
        <sz val="10"/>
        <rFont val="Arial"/>
        <family val="0"/>
        <charset val="1"/>
      </rPr>
      <t xml:space="preserve">50%</t>
    </r>
    <r>
      <rPr>
        <sz val="10"/>
        <rFont val="Noto Sans CJK SC"/>
        <family val="2"/>
      </rPr>
      <t xml:space="preserve">以上の低下と</t>
    </r>
    <r>
      <rPr>
        <sz val="10"/>
        <rFont val="Arial"/>
        <family val="0"/>
        <charset val="1"/>
      </rPr>
      <t xml:space="preserve">70 mg/dL</t>
    </r>
    <r>
      <rPr>
        <sz val="10"/>
        <rFont val="Noto Sans CJK SC"/>
        <family val="2"/>
      </rPr>
      <t xml:space="preserve">（</t>
    </r>
    <r>
      <rPr>
        <sz val="10"/>
        <rFont val="Arial"/>
        <family val="0"/>
        <charset val="1"/>
      </rPr>
      <t xml:space="preserve">1.8 mmol/L</t>
    </r>
    <r>
      <rPr>
        <sz val="10"/>
        <rFont val="Noto Sans CJK SC"/>
        <family val="2"/>
      </rPr>
      <t xml:space="preserve">）未満、中等度リスクでは</t>
    </r>
    <r>
      <rPr>
        <sz val="10"/>
        <rFont val="Arial"/>
        <family val="0"/>
        <charset val="1"/>
      </rPr>
      <t xml:space="preserve">100 mg/dL</t>
    </r>
    <r>
      <rPr>
        <sz val="10"/>
        <rFont val="Noto Sans CJK SC"/>
        <family val="2"/>
      </rPr>
      <t xml:space="preserve">（</t>
    </r>
    <r>
      <rPr>
        <sz val="10"/>
        <rFont val="Arial"/>
        <family val="0"/>
        <charset val="1"/>
      </rPr>
      <t xml:space="preserve">2.6 mmol/L</t>
    </r>
    <r>
      <rPr>
        <sz val="10"/>
        <rFont val="Noto Sans CJK SC"/>
        <family val="2"/>
      </rPr>
      <t xml:space="preserve">）未満、低リスクでは</t>
    </r>
    <r>
      <rPr>
        <sz val="10"/>
        <rFont val="Arial"/>
        <family val="0"/>
        <charset val="1"/>
      </rPr>
      <t xml:space="preserve">116 mg/dL</t>
    </r>
    <r>
      <rPr>
        <sz val="10"/>
        <rFont val="Noto Sans CJK SC"/>
        <family val="2"/>
      </rPr>
      <t xml:space="preserve">（</t>
    </r>
    <r>
      <rPr>
        <sz val="10"/>
        <rFont val="Arial"/>
        <family val="0"/>
        <charset val="1"/>
      </rPr>
      <t xml:space="preserve">3.0 mmol/L</t>
    </r>
    <r>
      <rPr>
        <sz val="10"/>
        <rFont val="Noto Sans CJK SC"/>
        <family val="2"/>
      </rPr>
      <t xml:space="preserve">）未満と定める。最大耐量のスタチン治療中に</t>
    </r>
    <r>
      <rPr>
        <sz val="10"/>
        <rFont val="Arial"/>
        <family val="0"/>
        <charset val="1"/>
      </rPr>
      <t xml:space="preserve">2</t>
    </r>
    <r>
      <rPr>
        <sz val="10"/>
        <rFont val="Noto Sans CJK SC"/>
        <family val="2"/>
      </rPr>
      <t xml:space="preserve">年以内に</t>
    </r>
    <r>
      <rPr>
        <sz val="10"/>
        <rFont val="Arial"/>
        <family val="0"/>
        <charset val="1"/>
      </rPr>
      <t xml:space="preserve">2</t>
    </r>
    <r>
      <rPr>
        <sz val="10"/>
        <rFont val="Noto Sans CJK SC"/>
        <family val="2"/>
      </rPr>
      <t xml:space="preserve">回目の血管イベントを起こした動脈硬化性心血管疾患の患者では、</t>
    </r>
    <r>
      <rPr>
        <sz val="10"/>
        <rFont val="Arial"/>
        <family val="0"/>
        <charset val="1"/>
      </rPr>
      <t xml:space="preserve">40 mg/dL</t>
    </r>
    <r>
      <rPr>
        <sz val="10"/>
        <rFont val="Noto Sans CJK SC"/>
        <family val="2"/>
      </rPr>
      <t xml:space="preserve">（</t>
    </r>
    <r>
      <rPr>
        <sz val="10"/>
        <rFont val="Arial"/>
        <family val="0"/>
        <charset val="1"/>
      </rPr>
      <t xml:space="preserve">1.0 mmol/L</t>
    </r>
    <r>
      <rPr>
        <sz val="10"/>
        <rFont val="Noto Sans CJK SC"/>
        <family val="2"/>
      </rPr>
      <t xml:space="preserve">）未満も考慮される。</t>
    </r>
    <r>
      <rPr>
        <sz val="10"/>
        <rFont val="Arial"/>
        <family val="0"/>
        <charset val="1"/>
      </rPr>
      <t xml:space="preserve">non-HDL</t>
    </r>
    <r>
      <rPr>
        <sz val="10"/>
        <rFont val="Noto Sans CJK SC"/>
        <family val="2"/>
      </rPr>
      <t xml:space="preserve">コレステロールの副次目標は、超高リスク</t>
    </r>
    <r>
      <rPr>
        <sz val="10"/>
        <rFont val="Arial"/>
        <family val="0"/>
        <charset val="1"/>
      </rPr>
      <t xml:space="preserve">85 mg/dL</t>
    </r>
    <r>
      <rPr>
        <sz val="10"/>
        <rFont val="Noto Sans CJK SC"/>
        <family val="2"/>
      </rPr>
      <t xml:space="preserve">、高リスク</t>
    </r>
    <r>
      <rPr>
        <sz val="10"/>
        <rFont val="Arial"/>
        <family val="0"/>
        <charset val="1"/>
      </rPr>
      <t xml:space="preserve">100 mg/dL</t>
    </r>
    <r>
      <rPr>
        <sz val="10"/>
        <rFont val="Noto Sans CJK SC"/>
        <family val="2"/>
      </rPr>
      <t xml:space="preserve">、中等度リスク</t>
    </r>
    <r>
      <rPr>
        <sz val="10"/>
        <rFont val="Arial"/>
        <family val="0"/>
        <charset val="1"/>
      </rPr>
      <t xml:space="preserve">130 mg/dL</t>
    </r>
    <r>
      <rPr>
        <sz val="10"/>
        <rFont val="Noto Sans CJK SC"/>
        <family val="2"/>
      </rPr>
      <t xml:space="preserve">である。</t>
    </r>
  </si>
  <si>
    <t xml:space="preserve">SRC-973</t>
  </si>
  <si>
    <t xml:space="preserve">Mach F, Baigent C, Catapano AL, et al. 2019 ESC/EAS Guidelines for the management of dyslipidaemias: lipid modification to reduce cardiovascular risk. European Heart Journal. 2020;41(1):111-188.</t>
  </si>
  <si>
    <t xml:space="preserve">10.1093/eurheartj/ehz455</t>
  </si>
  <si>
    <t xml:space="preserve">31504418</t>
  </si>
  <si>
    <r>
      <rPr>
        <sz val="10"/>
        <rFont val="Noto Sans CJK SC"/>
        <family val="2"/>
      </rPr>
      <t xml:space="preserve">数値はガイドラインの治療目標の表（</t>
    </r>
    <r>
      <rPr>
        <sz val="10"/>
        <rFont val="Arial"/>
        <family val="0"/>
        <charset val="1"/>
      </rPr>
      <t xml:space="preserve">Table 7</t>
    </r>
    <r>
      <rPr>
        <sz val="10"/>
        <rFont val="Noto Sans CJK SC"/>
        <family val="2"/>
      </rPr>
      <t xml:space="preserve">）と推奨文から読み取り。米国の</t>
    </r>
    <r>
      <rPr>
        <sz val="10"/>
        <rFont val="Arial"/>
        <family val="0"/>
        <charset val="1"/>
      </rPr>
      <t xml:space="preserve">2018</t>
    </r>
    <r>
      <rPr>
        <sz val="10"/>
        <rFont val="Noto Sans CJK SC"/>
        <family val="2"/>
      </rPr>
      <t xml:space="preserve">年</t>
    </r>
    <r>
      <rPr>
        <sz val="10"/>
        <rFont val="Arial"/>
        <family val="0"/>
        <charset val="1"/>
      </rPr>
      <t xml:space="preserve">AHA/ACC</t>
    </r>
    <r>
      <rPr>
        <sz val="10"/>
        <rFont val="Noto Sans CJK SC"/>
        <family val="2"/>
      </rPr>
      <t xml:space="preserve">ガイドラインは絶対的な目標値ではなく治療の閾値に基づく方式で枠組みが異なるが、</t>
    </r>
    <r>
      <rPr>
        <sz val="10"/>
        <rFont val="Arial"/>
        <family val="0"/>
        <charset val="1"/>
      </rPr>
      <t xml:space="preserve">1</t>
    </r>
    <r>
      <rPr>
        <sz val="10"/>
        <rFont val="Noto Sans CJK SC"/>
        <family val="2"/>
      </rPr>
      <t xml:space="preserve">枚のカードの出典を</t>
    </r>
    <r>
      <rPr>
        <sz val="10"/>
        <rFont val="Arial"/>
        <family val="0"/>
        <charset val="1"/>
      </rPr>
      <t xml:space="preserve">1</t>
    </r>
    <r>
      <rPr>
        <sz val="10"/>
        <rFont val="Noto Sans CJK SC"/>
        <family val="2"/>
      </rPr>
      <t xml:space="preserve">文献にそろえるため本カードには含めていない（米国分の数値は未確認）。</t>
    </r>
  </si>
  <si>
    <t xml:space="preserve">MT-005</t>
  </si>
  <si>
    <t xml:space="preserve">家族性高コレステロール血症の治療</t>
  </si>
  <si>
    <r>
      <rPr>
        <sz val="10"/>
        <rFont val="Noto Sans CJK SC"/>
        <family val="2"/>
      </rPr>
      <t xml:space="preserve">ヘテロ接合体家族性高コレステロール血症の</t>
    </r>
    <r>
      <rPr>
        <sz val="10"/>
        <rFont val="Arial"/>
        <family val="0"/>
        <charset val="1"/>
      </rPr>
      <t xml:space="preserve">LDL</t>
    </r>
    <r>
      <rPr>
        <sz val="10"/>
        <rFont val="Noto Sans CJK SC"/>
        <family val="2"/>
      </rPr>
      <t xml:space="preserve">コレステロールの管理目標は、一次予防で</t>
    </r>
    <r>
      <rPr>
        <sz val="10"/>
        <rFont val="Arial"/>
        <family val="0"/>
        <charset val="1"/>
      </rPr>
      <t xml:space="preserve">100 mg/dL</t>
    </r>
    <r>
      <rPr>
        <sz val="10"/>
        <rFont val="Noto Sans CJK SC"/>
        <family val="2"/>
      </rPr>
      <t xml:space="preserve">未満、二次予防で</t>
    </r>
    <r>
      <rPr>
        <sz val="10"/>
        <rFont val="Arial"/>
        <family val="0"/>
        <charset val="1"/>
      </rPr>
      <t xml:space="preserve">70 mg/dL</t>
    </r>
    <r>
      <rPr>
        <sz val="10"/>
        <rFont val="Noto Sans CJK SC"/>
        <family val="2"/>
      </rPr>
      <t xml:space="preserve">未満である。生活習慣の改善だけでは目標を達成しにくいことが多く、薬物療法が必須で、第一選択はスタチン（強力なスタチンが中心）である。効果が不十分な場合は最大耐量まで増量するかエゼチミブを併用し、それでも不十分な場合は</t>
    </r>
    <r>
      <rPr>
        <sz val="10"/>
        <rFont val="Arial"/>
        <family val="0"/>
        <charset val="1"/>
      </rPr>
      <t xml:space="preserve">PCSK9</t>
    </r>
    <r>
      <rPr>
        <sz val="10"/>
        <rFont val="Noto Sans CJK SC"/>
        <family val="2"/>
      </rPr>
      <t xml:space="preserve">阻害薬の追加を検討する。薬物療法に抵抗性の重症例では</t>
    </r>
    <r>
      <rPr>
        <sz val="10"/>
        <rFont val="Arial"/>
        <family val="0"/>
        <charset val="1"/>
      </rPr>
      <t xml:space="preserve">LDL</t>
    </r>
    <r>
      <rPr>
        <sz val="10"/>
        <rFont val="Noto Sans CJK SC"/>
        <family val="2"/>
      </rPr>
      <t xml:space="preserve">アフェレーシスが選択肢となる。</t>
    </r>
  </si>
  <si>
    <r>
      <rPr>
        <sz val="10"/>
        <rFont val="Noto Sans CJK SC"/>
        <family val="2"/>
      </rPr>
      <t xml:space="preserve">管理目標の数値と薬物療法の順序はガイドライン本文で確認した。国内承認については、</t>
    </r>
    <r>
      <rPr>
        <sz val="10"/>
        <rFont val="Arial"/>
        <family val="0"/>
        <charset val="1"/>
      </rPr>
      <t xml:space="preserve">PCSK9</t>
    </r>
    <r>
      <rPr>
        <sz val="10"/>
        <rFont val="Noto Sans CJK SC"/>
        <family val="2"/>
      </rPr>
      <t xml:space="preserve">阻害薬エボロクマブが家族性高コレステロール血症・高コレステロール血症（心血管イベントのリスクが高くスタチンで効果不十分な場合に限る）に承認されていることを</t>
    </r>
    <r>
      <rPr>
        <sz val="10"/>
        <rFont val="Arial"/>
        <family val="0"/>
        <charset val="1"/>
      </rPr>
      <t xml:space="preserve">PMDA</t>
    </r>
    <r>
      <rPr>
        <sz val="10"/>
        <rFont val="Noto Sans CJK SC"/>
        <family val="2"/>
      </rPr>
      <t xml:space="preserve">の添付文書情報で別途確認した。スタチン・エゼチミブの個別製剤の最新の承認・保険適用範囲は添付文書で未確認である。</t>
    </r>
    <r>
      <rPr>
        <sz val="10"/>
        <rFont val="Arial"/>
        <family val="0"/>
        <charset val="1"/>
      </rPr>
      <t xml:space="preserve">LDL</t>
    </r>
    <r>
      <rPr>
        <sz val="10"/>
        <rFont val="Noto Sans CJK SC"/>
        <family val="2"/>
      </rPr>
      <t xml:space="preserve">アフェレーシスの保険適用条件の詳細はガイドライン本文に記載があるが、最新の診療報酬上の条件は未確認である。</t>
    </r>
  </si>
  <si>
    <t xml:space="preserve">MT-006</t>
  </si>
  <si>
    <t xml:space="preserve">脂質低下療法のエビデンス</t>
  </si>
  <si>
    <r>
      <rPr>
        <sz val="10"/>
        <rFont val="Arial"/>
        <family val="0"/>
        <charset val="1"/>
      </rPr>
      <t xml:space="preserve">FOURIER</t>
    </r>
    <r>
      <rPr>
        <sz val="10"/>
        <rFont val="Noto Sans CJK SC"/>
        <family val="2"/>
      </rPr>
      <t xml:space="preserve">試験は、スタチン治療を受けていても</t>
    </r>
    <r>
      <rPr>
        <sz val="10"/>
        <rFont val="Arial"/>
        <family val="0"/>
        <charset val="1"/>
      </rPr>
      <t xml:space="preserve">LDL</t>
    </r>
    <r>
      <rPr>
        <sz val="10"/>
        <rFont val="Noto Sans CJK SC"/>
        <family val="2"/>
      </rPr>
      <t xml:space="preserve">コレステロール</t>
    </r>
    <r>
      <rPr>
        <sz val="10"/>
        <rFont val="Arial"/>
        <family val="0"/>
        <charset val="1"/>
      </rPr>
      <t xml:space="preserve">70 mg/dL</t>
    </r>
    <r>
      <rPr>
        <sz val="10"/>
        <rFont val="Noto Sans CJK SC"/>
        <family val="2"/>
      </rPr>
      <t xml:space="preserve">以上の動脈硬化性心血管疾患の患者</t>
    </r>
    <r>
      <rPr>
        <sz val="10"/>
        <rFont val="Arial"/>
        <family val="0"/>
        <charset val="1"/>
      </rPr>
      <t xml:space="preserve">27,564</t>
    </r>
    <r>
      <rPr>
        <sz val="10"/>
        <rFont val="Noto Sans CJK SC"/>
        <family val="2"/>
      </rPr>
      <t xml:space="preserve">人を対象とした無作為化二重盲検試験である。</t>
    </r>
    <r>
      <rPr>
        <sz val="10"/>
        <rFont val="Arial"/>
        <family val="0"/>
        <charset val="1"/>
      </rPr>
      <t xml:space="preserve">PCSK9</t>
    </r>
    <r>
      <rPr>
        <sz val="10"/>
        <rFont val="Noto Sans CJK SC"/>
        <family val="2"/>
      </rPr>
      <t xml:space="preserve">阻害薬エボロクマブは</t>
    </r>
    <r>
      <rPr>
        <sz val="10"/>
        <rFont val="Arial"/>
        <family val="0"/>
        <charset val="1"/>
      </rPr>
      <t xml:space="preserve">48</t>
    </r>
    <r>
      <rPr>
        <sz val="10"/>
        <rFont val="Noto Sans CJK SC"/>
        <family val="2"/>
      </rPr>
      <t xml:space="preserve">週時点で</t>
    </r>
    <r>
      <rPr>
        <sz val="10"/>
        <rFont val="Arial"/>
        <family val="0"/>
        <charset val="1"/>
      </rPr>
      <t xml:space="preserve">LDL</t>
    </r>
    <r>
      <rPr>
        <sz val="10"/>
        <rFont val="Noto Sans CJK SC"/>
        <family val="2"/>
      </rPr>
      <t xml:space="preserve">コレステロールを中央値</t>
    </r>
    <r>
      <rPr>
        <sz val="10"/>
        <rFont val="Arial"/>
        <family val="0"/>
        <charset val="1"/>
      </rPr>
      <t xml:space="preserve">92 mg/dL</t>
    </r>
    <r>
      <rPr>
        <sz val="10"/>
        <rFont val="Noto Sans CJK SC"/>
        <family val="2"/>
      </rPr>
      <t xml:space="preserve">から</t>
    </r>
    <r>
      <rPr>
        <sz val="10"/>
        <rFont val="Arial"/>
        <family val="0"/>
        <charset val="1"/>
      </rPr>
      <t xml:space="preserve">30 mg/dL</t>
    </r>
    <r>
      <rPr>
        <sz val="10"/>
        <rFont val="Noto Sans CJK SC"/>
        <family val="2"/>
      </rPr>
      <t xml:space="preserve">へ</t>
    </r>
    <r>
      <rPr>
        <sz val="10"/>
        <rFont val="Arial"/>
        <family val="0"/>
        <charset val="1"/>
      </rPr>
      <t xml:space="preserve">59%</t>
    </r>
    <r>
      <rPr>
        <sz val="10"/>
        <rFont val="Noto Sans CJK SC"/>
        <family val="2"/>
      </rPr>
      <t xml:space="preserve">低下させた。主要評価項目（心血管死、心筋梗塞、脳卒中、不安定狭心症による入院、冠血行再建の複合）は</t>
    </r>
    <r>
      <rPr>
        <sz val="10"/>
        <rFont val="Arial"/>
        <family val="0"/>
        <charset val="1"/>
      </rPr>
      <t xml:space="preserve">9.8%</t>
    </r>
    <r>
      <rPr>
        <sz val="10"/>
        <rFont val="Noto Sans CJK SC"/>
        <family val="2"/>
      </rPr>
      <t xml:space="preserve">対</t>
    </r>
    <r>
      <rPr>
        <sz val="10"/>
        <rFont val="Arial"/>
        <family val="0"/>
        <charset val="1"/>
      </rPr>
      <t xml:space="preserve">11.3%</t>
    </r>
    <r>
      <rPr>
        <sz val="10"/>
        <rFont val="Noto Sans CJK SC"/>
        <family val="2"/>
      </rPr>
      <t xml:space="preserve">（ハザード比</t>
    </r>
    <r>
      <rPr>
        <sz val="10"/>
        <rFont val="Arial"/>
        <family val="0"/>
        <charset val="1"/>
      </rPr>
      <t xml:space="preserve">0.85</t>
    </r>
    <r>
      <rPr>
        <sz val="10"/>
        <rFont val="Noto Sans CJK SC"/>
        <family val="2"/>
      </rPr>
      <t xml:space="preserve">）、主要な副次評価項目（心血管死、心筋梗塞、脳卒中の複合）は</t>
    </r>
    <r>
      <rPr>
        <sz val="10"/>
        <rFont val="Arial"/>
        <family val="0"/>
        <charset val="1"/>
      </rPr>
      <t xml:space="preserve">5.9%</t>
    </r>
    <r>
      <rPr>
        <sz val="10"/>
        <rFont val="Noto Sans CJK SC"/>
        <family val="2"/>
      </rPr>
      <t xml:space="preserve">対</t>
    </r>
    <r>
      <rPr>
        <sz val="10"/>
        <rFont val="Arial"/>
        <family val="0"/>
        <charset val="1"/>
      </rPr>
      <t xml:space="preserve">7.4%</t>
    </r>
    <r>
      <rPr>
        <sz val="10"/>
        <rFont val="Noto Sans CJK SC"/>
        <family val="2"/>
      </rPr>
      <t xml:space="preserve">（ハザード比</t>
    </r>
    <r>
      <rPr>
        <sz val="10"/>
        <rFont val="Arial"/>
        <family val="0"/>
        <charset val="1"/>
      </rPr>
      <t xml:space="preserve">0.80</t>
    </r>
    <r>
      <rPr>
        <sz val="10"/>
        <rFont val="Noto Sans CJK SC"/>
        <family val="2"/>
      </rPr>
      <t xml:space="preserve">）で、いずれもエボロクマブ群で有意に低かった。追跡期間の中央値は</t>
    </r>
    <r>
      <rPr>
        <sz val="10"/>
        <rFont val="Arial"/>
        <family val="0"/>
        <charset val="1"/>
      </rPr>
      <t xml:space="preserve">2.2</t>
    </r>
    <r>
      <rPr>
        <sz val="10"/>
        <rFont val="Noto Sans CJK SC"/>
        <family val="2"/>
      </rPr>
      <t xml:space="preserve">年で、新規糖尿病や神経認知イベントを含む有害事象に有意差はなかった。</t>
    </r>
  </si>
  <si>
    <t xml:space="preserve">SRC-974</t>
  </si>
  <si>
    <t xml:space="preserve">Sabatine MS, Giugliano RP, Keech AC, et al. Evolocumab and Clinical Outcomes in Patients with Cardiovascular Disease (FOURIER). The New England Journal of Medicine. 2017;376(18):1713-1722.</t>
  </si>
  <si>
    <t xml:space="preserve">10.1056/NEJMoa1615664</t>
  </si>
  <si>
    <t xml:space="preserve">28304224</t>
  </si>
  <si>
    <r>
      <rPr>
        <sz val="10"/>
        <rFont val="Noto Sans CJK SC"/>
        <family val="2"/>
      </rPr>
      <t xml:space="preserve">数値は試験の抄録で確認した。心血管死単独の有意な低下は抄録の範囲では示されていない。国内承認については、エボロクマブが家族性高コレステロール血症・高コレステロール血症（心血管イベントの発現リスクが高く、</t>
    </r>
    <r>
      <rPr>
        <sz val="10"/>
        <rFont val="Arial"/>
        <family val="0"/>
        <charset val="1"/>
      </rPr>
      <t xml:space="preserve">HMG-CoA</t>
    </r>
    <r>
      <rPr>
        <sz val="10"/>
        <rFont val="Noto Sans CJK SC"/>
        <family val="2"/>
      </rPr>
      <t xml:space="preserve">還元酵素阻害剤で効果不十分な場合に限る）に承認されていることを</t>
    </r>
    <r>
      <rPr>
        <sz val="10"/>
        <rFont val="Arial"/>
        <family val="0"/>
        <charset val="1"/>
      </rPr>
      <t xml:space="preserve">PMDA</t>
    </r>
    <r>
      <rPr>
        <sz val="10"/>
        <rFont val="Noto Sans CJK SC"/>
        <family val="2"/>
      </rPr>
      <t xml:space="preserve">の添付文書情報で確認した。スタチン自体の心血管イベント抑制のエビデンス（個別試験の数値）は本カードの出典には含まれない。</t>
    </r>
  </si>
  <si>
    <t xml:space="preserve">MT-007</t>
  </si>
  <si>
    <t xml:space="preserve">二次性高脂血症</t>
  </si>
  <si>
    <r>
      <rPr>
        <sz val="10"/>
        <rFont val="Noto Sans CJK SC"/>
        <family val="2"/>
      </rPr>
      <t xml:space="preserve">二次性脂質異常症は脂質異常症全体の</t>
    </r>
    <r>
      <rPr>
        <sz val="10"/>
        <rFont val="Arial"/>
        <family val="0"/>
        <charset val="1"/>
      </rPr>
      <t xml:space="preserve">30</t>
    </r>
    <r>
      <rPr>
        <sz val="10"/>
        <rFont val="Noto Sans CJK SC"/>
        <family val="2"/>
      </rPr>
      <t xml:space="preserve">〜</t>
    </r>
    <r>
      <rPr>
        <sz val="10"/>
        <rFont val="Arial"/>
        <family val="0"/>
        <charset val="1"/>
      </rPr>
      <t xml:space="preserve">40%</t>
    </r>
    <r>
      <rPr>
        <sz val="10"/>
        <rFont val="Noto Sans CJK SC"/>
        <family val="2"/>
      </rPr>
      <t xml:space="preserve">を占める。原因には、甲状腺機能低下症、ネフローゼ症候群、慢性腎臓病、原発性胆汁性胆管炎・閉塞性黄疸、糖尿病・肥満、</t>
    </r>
    <r>
      <rPr>
        <sz val="10"/>
        <rFont val="Arial"/>
        <family val="0"/>
        <charset val="1"/>
      </rPr>
      <t xml:space="preserve">Cushing</t>
    </r>
    <r>
      <rPr>
        <sz val="10"/>
        <rFont val="Noto Sans CJK SC"/>
        <family val="2"/>
      </rPr>
      <t xml:space="preserve">症候群、褐色細胞腫、薬剤、多量飲酒などがある。治療の基本は原因となる疾患・病態の治療で、原因薬剤の中止や変更によって改善することもある。甲状腺機能低下症による脂質異常を見逃したままスタチン治療を安易に始めると横紋筋融解症などの重篤な有害事象を招くことがあるため、脂質低下療法の前に二次性の原因を同定することが重要である。</t>
    </r>
  </si>
  <si>
    <r>
      <rPr>
        <sz val="10"/>
        <rFont val="Noto Sans CJK SC"/>
        <family val="2"/>
      </rPr>
      <t xml:space="preserve">医学各論 Ⅹ</t>
    </r>
    <r>
      <rPr>
        <sz val="10"/>
        <rFont val="Arial"/>
        <family val="0"/>
        <charset val="1"/>
      </rPr>
      <t xml:space="preserve">-7-A-②</t>
    </r>
    <r>
      <rPr>
        <sz val="10"/>
        <rFont val="Noto Sans CJK SC"/>
        <family val="2"/>
      </rPr>
      <t xml:space="preserve">（二次性高脂血症、</t>
    </r>
    <r>
      <rPr>
        <sz val="10"/>
        <rFont val="Arial"/>
        <family val="0"/>
        <charset val="1"/>
      </rPr>
      <t xml:space="preserve">b</t>
    </r>
    <r>
      <rPr>
        <sz val="10"/>
        <rFont val="Noto Sans CJK SC"/>
        <family val="2"/>
      </rPr>
      <t xml:space="preserve">）</t>
    </r>
  </si>
  <si>
    <r>
      <rPr>
        <sz val="10"/>
        <rFont val="Noto Sans CJK SC"/>
        <family val="2"/>
      </rPr>
      <t xml:space="preserve">割合（</t>
    </r>
    <r>
      <rPr>
        <sz val="10"/>
        <rFont val="Arial"/>
        <family val="0"/>
        <charset val="1"/>
      </rPr>
      <t xml:space="preserve">30</t>
    </r>
    <r>
      <rPr>
        <sz val="10"/>
        <rFont val="Noto Sans CJK SC"/>
        <family val="2"/>
      </rPr>
      <t xml:space="preserve">〜</t>
    </r>
    <r>
      <rPr>
        <sz val="10"/>
        <rFont val="Arial"/>
        <family val="0"/>
        <charset val="1"/>
      </rPr>
      <t xml:space="preserve">40%</t>
    </r>
    <r>
      <rPr>
        <sz val="10"/>
        <rFont val="Noto Sans CJK SC"/>
        <family val="2"/>
      </rPr>
      <t xml:space="preserve">）はガイドライン第</t>
    </r>
    <r>
      <rPr>
        <sz val="10"/>
        <rFont val="Arial"/>
        <family val="0"/>
        <charset val="1"/>
      </rPr>
      <t xml:space="preserve">6</t>
    </r>
    <r>
      <rPr>
        <sz val="10"/>
        <rFont val="Noto Sans CJK SC"/>
        <family val="2"/>
      </rPr>
      <t xml:space="preserve">章の本文で確認し、原因の一覧は同章の構成（各節の見出し）と表に基づく。脂質異常を来す薬剤の個別のリストは、表の詳細までは確認していない。薬剤名は薬効分類の範囲にとどめ、個別製剤の国内承認に関する注記は不要と判断した。</t>
    </r>
  </si>
  <si>
    <t xml:space="preserve">MT-008</t>
  </si>
  <si>
    <t xml:space="preserve">高トリグリセリド血症と急性膵炎</t>
  </si>
  <si>
    <r>
      <rPr>
        <sz val="10"/>
        <rFont val="Noto Sans CJK SC"/>
        <family val="2"/>
      </rPr>
      <t xml:space="preserve">高トリグリセリド血症は、急性膵炎の原因として胆石とアルコールに次いで</t>
    </r>
    <r>
      <rPr>
        <sz val="10"/>
        <rFont val="Arial"/>
        <family val="0"/>
        <charset val="1"/>
      </rPr>
      <t xml:space="preserve">3</t>
    </r>
    <r>
      <rPr>
        <sz val="10"/>
        <rFont val="Noto Sans CJK SC"/>
        <family val="2"/>
      </rPr>
      <t xml:space="preserve">番目に多い。基礎にリポ蛋白代謝の異常がある人に、コントロール不良の糖尿病、飲酒、薬剤などの二次的な要因が重なって発症することが多い。症状は他の原因による急性膵炎と同様だが、経過が重症になりやすく、臓器不全が持続しやすい。初期治療は他の膵炎と同様の輸液、疼痛管理、栄養サポートが基本で、トリグリセリドを下げるためにアフェレーシスやインスリン療法が行われることがある。再発を防ぐには、トリグリセリドの長期的な管理が重要である。</t>
    </r>
  </si>
  <si>
    <t xml:space="preserve">SRC-981</t>
  </si>
  <si>
    <t xml:space="preserve">Yang AL, McNabb-Baltar J. Hypertriglyceridemia and acute pancreatitis. Pancreatology. 2020;20(5):795-800.</t>
  </si>
  <si>
    <t xml:space="preserve">10.1016/j.pan.2020.06.005</t>
  </si>
  <si>
    <t xml:space="preserve">32571534</t>
  </si>
  <si>
    <t xml:space="preserve">内容は総説の抄録で確認した。膵炎の発症リスクが高まる具体的なトリグリセリド値の閾値は抄録の範囲では確認できなかったため、主張文には数値を入れていない。アフェレーシスとインスリン療法は治療法の名前にとどめ、適応の詳細は未確認である。</t>
  </si>
  <si>
    <t xml:space="preserve">MT-009</t>
  </si>
  <si>
    <t xml:space="preserve">肥満症</t>
  </si>
  <si>
    <r>
      <rPr>
        <sz val="10"/>
        <rFont val="Noto Sans CJK SC"/>
        <family val="2"/>
      </rPr>
      <t xml:space="preserve">日本では</t>
    </r>
    <r>
      <rPr>
        <sz val="10"/>
        <rFont val="Arial"/>
        <family val="0"/>
        <charset val="1"/>
      </rPr>
      <t xml:space="preserve">BMI 25 kg/m²</t>
    </r>
    <r>
      <rPr>
        <sz val="10"/>
        <rFont val="Noto Sans CJK SC"/>
        <family val="2"/>
      </rPr>
      <t xml:space="preserve">以上を肥満とする。この値は、</t>
    </r>
    <r>
      <rPr>
        <sz val="10"/>
        <rFont val="Arial"/>
        <family val="0"/>
        <charset val="1"/>
      </rPr>
      <t xml:space="preserve">BMI 25</t>
    </r>
    <r>
      <rPr>
        <sz val="10"/>
        <rFont val="Noto Sans CJK SC"/>
        <family val="2"/>
      </rPr>
      <t xml:space="preserve">で肥満に関連する合併症（耐糖能異常、脂質異常症、高血圧など）の平均数が</t>
    </r>
    <r>
      <rPr>
        <sz val="10"/>
        <rFont val="Arial"/>
        <family val="0"/>
        <charset val="1"/>
      </rPr>
      <t xml:space="preserve">1.0</t>
    </r>
    <r>
      <rPr>
        <sz val="10"/>
        <rFont val="Noto Sans CJK SC"/>
        <family val="2"/>
      </rPr>
      <t xml:space="preserve">を超えることに基づく。肥満のうち、肥満に起因または関連する健康障害を合併する場合、および内臓脂肪の蓄積（臍の高さでの</t>
    </r>
    <r>
      <rPr>
        <sz val="10"/>
        <rFont val="Arial"/>
        <family val="0"/>
        <charset val="1"/>
      </rPr>
      <t xml:space="preserve">CT</t>
    </r>
    <r>
      <rPr>
        <sz val="10"/>
        <rFont val="Noto Sans CJK SC"/>
        <family val="2"/>
      </rPr>
      <t xml:space="preserve">による内臓脂肪面積</t>
    </r>
    <r>
      <rPr>
        <sz val="10"/>
        <rFont val="Arial"/>
        <family val="0"/>
        <charset val="1"/>
      </rPr>
      <t xml:space="preserve">100 cm²</t>
    </r>
    <r>
      <rPr>
        <sz val="10"/>
        <rFont val="Noto Sans CJK SC"/>
        <family val="2"/>
      </rPr>
      <t xml:space="preserve">以上が目安）によって健康障害の合併が予測される場合を「肥満症」として区別し、医学的な減量の対象とする。</t>
    </r>
  </si>
  <si>
    <r>
      <rPr>
        <sz val="10"/>
        <rFont val="Noto Sans CJK SC"/>
        <family val="2"/>
      </rPr>
      <t xml:space="preserve">医学各論 Ⅹ</t>
    </r>
    <r>
      <rPr>
        <sz val="10"/>
        <rFont val="Arial"/>
        <family val="0"/>
        <charset val="1"/>
      </rPr>
      <t xml:space="preserve">-7-B-①</t>
    </r>
    <r>
      <rPr>
        <sz val="10"/>
        <rFont val="Noto Sans CJK SC"/>
        <family val="2"/>
      </rPr>
      <t xml:space="preserve">（単純性肥満、</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</si>
  <si>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TBL-01-00-483 (id: JlvnmM4)</t>
    </r>
  </si>
  <si>
    <t xml:space="preserve">SRC-975</t>
  </si>
  <si>
    <t xml:space="preserve">Examination Committee of Criteria for 'Obesity Disease' in Japan; Japan Society for the Study of Obesity. New criteria for 'obesity disease' in Japan. Circulation Journal. 2002;66(11):987-992.</t>
  </si>
  <si>
    <t xml:space="preserve">10.1253/circj.66.987</t>
  </si>
  <si>
    <t xml:space="preserve">12419927</t>
  </si>
  <si>
    <r>
      <rPr>
        <sz val="10"/>
        <rFont val="Noto Sans CJK SC"/>
        <family val="2"/>
      </rPr>
      <t xml:space="preserve">数値（</t>
    </r>
    <r>
      <rPr>
        <sz val="10"/>
        <rFont val="Arial"/>
        <family val="0"/>
        <charset val="1"/>
      </rPr>
      <t xml:space="preserve">BMI 25</t>
    </r>
    <r>
      <rPr>
        <sz val="10"/>
        <rFont val="Noto Sans CJK SC"/>
        <family val="2"/>
      </rPr>
      <t xml:space="preserve">、内臓脂肪面積</t>
    </r>
    <r>
      <rPr>
        <sz val="10"/>
        <rFont val="Arial"/>
        <family val="0"/>
        <charset val="1"/>
      </rPr>
      <t xml:space="preserve">100 cm²</t>
    </r>
    <r>
      <rPr>
        <sz val="10"/>
        <rFont val="Noto Sans CJK SC"/>
        <family val="2"/>
      </rPr>
      <t xml:space="preserve">）は出典論文の抄録で確認した。肥満症の健康障害の全項目（</t>
    </r>
    <r>
      <rPr>
        <sz val="10"/>
        <rFont val="Arial"/>
        <family val="0"/>
        <charset val="1"/>
      </rPr>
      <t xml:space="preserve">11</t>
    </r>
    <r>
      <rPr>
        <sz val="10"/>
        <rFont val="Noto Sans CJK SC"/>
        <family val="2"/>
      </rPr>
      <t xml:space="preserve">項目）の一覧は抄録の範囲では確認していないため、主張文では同論文で評価された合併症の例示にとどめた。現行の肥満症診療ガイドライン（</t>
    </r>
    <r>
      <rPr>
        <sz val="10"/>
        <rFont val="Arial"/>
        <family val="0"/>
        <charset val="1"/>
      </rPr>
      <t xml:space="preserve">2022</t>
    </r>
    <r>
      <rPr>
        <sz val="10"/>
        <rFont val="Noto Sans CJK SC"/>
        <family val="2"/>
      </rPr>
      <t xml:space="preserve">年版）との定義の差分は未確認である。</t>
    </r>
  </si>
  <si>
    <t xml:space="preserve">MT-010</t>
  </si>
  <si>
    <t xml:space="preserve">肥満症の治療</t>
  </si>
  <si>
    <r>
      <rPr>
        <sz val="10"/>
        <rFont val="Noto Sans CJK SC"/>
        <family val="2"/>
      </rPr>
      <t xml:space="preserve">肥満症の薬物療法は、食事・運動などの生活習慣への介入を基盤とし、その補助として用いられる。</t>
    </r>
    <r>
      <rPr>
        <sz val="10"/>
        <rFont val="Arial"/>
        <family val="0"/>
        <charset val="1"/>
      </rPr>
      <t xml:space="preserve">STEP 1</t>
    </r>
    <r>
      <rPr>
        <sz val="10"/>
        <rFont val="Noto Sans CJK SC"/>
        <family val="2"/>
      </rPr>
      <t xml:space="preserve">試験は、糖尿病のない、</t>
    </r>
    <r>
      <rPr>
        <sz val="10"/>
        <rFont val="Arial"/>
        <family val="0"/>
        <charset val="1"/>
      </rPr>
      <t xml:space="preserve">BMI 30</t>
    </r>
    <r>
      <rPr>
        <sz val="10"/>
        <rFont val="Noto Sans CJK SC"/>
        <family val="2"/>
      </rPr>
      <t xml:space="preserve">以上（肥満に関連する合併症がある場合は</t>
    </r>
    <r>
      <rPr>
        <sz val="10"/>
        <rFont val="Arial"/>
        <family val="0"/>
        <charset val="1"/>
      </rPr>
      <t xml:space="preserve">27</t>
    </r>
    <r>
      <rPr>
        <sz val="10"/>
        <rFont val="Noto Sans CJK SC"/>
        <family val="2"/>
      </rPr>
      <t xml:space="preserve">以上）の成人</t>
    </r>
    <r>
      <rPr>
        <sz val="10"/>
        <rFont val="Arial"/>
        <family val="0"/>
        <charset val="1"/>
      </rPr>
      <t xml:space="preserve">1,961</t>
    </r>
    <r>
      <rPr>
        <sz val="10"/>
        <rFont val="Noto Sans CJK SC"/>
        <family val="2"/>
      </rPr>
      <t xml:space="preserve">人を対象に、セマグルチド</t>
    </r>
    <r>
      <rPr>
        <sz val="10"/>
        <rFont val="Arial"/>
        <family val="0"/>
        <charset val="1"/>
      </rPr>
      <t xml:space="preserve">2.4 mg</t>
    </r>
    <r>
      <rPr>
        <sz val="10"/>
        <rFont val="Noto Sans CJK SC"/>
        <family val="2"/>
      </rPr>
      <t xml:space="preserve">の週</t>
    </r>
    <r>
      <rPr>
        <sz val="10"/>
        <rFont val="Arial"/>
        <family val="0"/>
        <charset val="1"/>
      </rPr>
      <t xml:space="preserve">1</t>
    </r>
    <r>
      <rPr>
        <sz val="10"/>
        <rFont val="Noto Sans CJK SC"/>
        <family val="2"/>
      </rPr>
      <t xml:space="preserve">回皮下投与と生活習慣介入を組み合わせた無作為化二重盲検試験で、</t>
    </r>
    <r>
      <rPr>
        <sz val="10"/>
        <rFont val="Arial"/>
        <family val="0"/>
        <charset val="1"/>
      </rPr>
      <t xml:space="preserve">68</t>
    </r>
    <r>
      <rPr>
        <sz val="10"/>
        <rFont val="Noto Sans CJK SC"/>
        <family val="2"/>
      </rPr>
      <t xml:space="preserve">週時点の体重変化はセマグルチド群で平均</t>
    </r>
    <r>
      <rPr>
        <sz val="10"/>
        <rFont val="Arial"/>
        <family val="0"/>
        <charset val="1"/>
      </rPr>
      <t xml:space="preserve">-14.9%</t>
    </r>
    <r>
      <rPr>
        <sz val="10"/>
        <rFont val="Noto Sans CJK SC"/>
        <family val="2"/>
      </rPr>
      <t xml:space="preserve">、プラセボ群で</t>
    </r>
    <r>
      <rPr>
        <sz val="10"/>
        <rFont val="Arial"/>
        <family val="0"/>
        <charset val="1"/>
      </rPr>
      <t xml:space="preserve">-2.4%</t>
    </r>
    <r>
      <rPr>
        <sz val="10"/>
        <rFont val="Noto Sans CJK SC"/>
        <family val="2"/>
      </rPr>
      <t xml:space="preserve">（推定治療差</t>
    </r>
    <r>
      <rPr>
        <sz val="10"/>
        <rFont val="Arial"/>
        <family val="0"/>
        <charset val="1"/>
      </rPr>
      <t xml:space="preserve">-12.4</t>
    </r>
    <r>
      <rPr>
        <sz val="10"/>
        <rFont val="Noto Sans CJK SC"/>
        <family val="2"/>
      </rPr>
      <t xml:space="preserve">ポイント）であった。</t>
    </r>
    <r>
      <rPr>
        <sz val="10"/>
        <rFont val="Arial"/>
        <family val="0"/>
        <charset val="1"/>
      </rPr>
      <t xml:space="preserve">5%</t>
    </r>
    <r>
      <rPr>
        <sz val="10"/>
        <rFont val="Noto Sans CJK SC"/>
        <family val="2"/>
      </rPr>
      <t xml:space="preserve">以上の減量を達成した割合は</t>
    </r>
    <r>
      <rPr>
        <sz val="10"/>
        <rFont val="Arial"/>
        <family val="0"/>
        <charset val="1"/>
      </rPr>
      <t xml:space="preserve">86.4%</t>
    </r>
    <r>
      <rPr>
        <sz val="10"/>
        <rFont val="Noto Sans CJK SC"/>
        <family val="2"/>
      </rPr>
      <t xml:space="preserve">対</t>
    </r>
    <r>
      <rPr>
        <sz val="10"/>
        <rFont val="Arial"/>
        <family val="0"/>
        <charset val="1"/>
      </rPr>
      <t xml:space="preserve">31.5%</t>
    </r>
    <r>
      <rPr>
        <sz val="10"/>
        <rFont val="Noto Sans CJK SC"/>
        <family val="2"/>
      </rPr>
      <t xml:space="preserve">であった。</t>
    </r>
  </si>
  <si>
    <t xml:space="preserve">SRC-976</t>
  </si>
  <si>
    <t xml:space="preserve">Wilding JPH, Batterham RL, Calanna S, et al. Once-Weekly Semaglutide in Adults with Overweight or Obesity (STEP 1). The New England Journal of Medicine. 2021;384(11):989-1002.</t>
  </si>
  <si>
    <t xml:space="preserve">10.1056/NEJMoa2032183</t>
  </si>
  <si>
    <t xml:space="preserve">33567185</t>
  </si>
  <si>
    <r>
      <rPr>
        <sz val="10"/>
        <rFont val="Noto Sans CJK SC"/>
        <family val="2"/>
      </rPr>
      <t xml:space="preserve">数値は試験の抄録で確認した。国内承認については、セマグルチド（ウゴービ）が肥満症に効能・効果のある薬剤として</t>
    </r>
    <r>
      <rPr>
        <sz val="10"/>
        <rFont val="Arial"/>
        <family val="0"/>
        <charset val="1"/>
      </rPr>
      <t xml:space="preserve">2023</t>
    </r>
    <r>
      <rPr>
        <sz val="10"/>
        <rFont val="Noto Sans CJK SC"/>
        <family val="2"/>
      </rPr>
      <t xml:space="preserve">年</t>
    </r>
    <r>
      <rPr>
        <sz val="10"/>
        <rFont val="Arial"/>
        <family val="0"/>
        <charset val="1"/>
      </rPr>
      <t xml:space="preserve">11</t>
    </r>
    <r>
      <rPr>
        <sz val="10"/>
        <rFont val="Noto Sans CJK SC"/>
        <family val="2"/>
      </rPr>
      <t xml:space="preserve">月に薬価収載されたことを日本肥満学会のステートメントで確認した。ただし保険適用は、高血圧・脂質異常症・</t>
    </r>
    <r>
      <rPr>
        <sz val="10"/>
        <rFont val="Arial"/>
        <family val="0"/>
        <charset val="1"/>
      </rPr>
      <t xml:space="preserve">2</t>
    </r>
    <r>
      <rPr>
        <sz val="10"/>
        <rFont val="Noto Sans CJK SC"/>
        <family val="2"/>
      </rPr>
      <t xml:space="preserve">型糖尿病のいずれかを有し食事・運動療法で効果が不十分で、</t>
    </r>
    <r>
      <rPr>
        <sz val="10"/>
        <rFont val="Arial"/>
        <family val="0"/>
        <charset val="1"/>
      </rPr>
      <t xml:space="preserve">BMI 27</t>
    </r>
    <r>
      <rPr>
        <sz val="10"/>
        <rFont val="Noto Sans CJK SC"/>
        <family val="2"/>
      </rPr>
      <t xml:space="preserve">以上かつ肥満に関連する健康障害を</t>
    </r>
    <r>
      <rPr>
        <sz val="10"/>
        <rFont val="Arial"/>
        <family val="0"/>
        <charset val="1"/>
      </rPr>
      <t xml:space="preserve">2</t>
    </r>
    <r>
      <rPr>
        <sz val="10"/>
        <rFont val="Noto Sans CJK SC"/>
        <family val="2"/>
      </rPr>
      <t xml:space="preserve">つ以上有する場合、または</t>
    </r>
    <r>
      <rPr>
        <sz val="10"/>
        <rFont val="Arial"/>
        <family val="0"/>
        <charset val="1"/>
      </rPr>
      <t xml:space="preserve">BMI 35</t>
    </r>
    <r>
      <rPr>
        <sz val="10"/>
        <rFont val="Noto Sans CJK SC"/>
        <family val="2"/>
      </rPr>
      <t xml:space="preserve">以上の場合に限られ、</t>
    </r>
    <r>
      <rPr>
        <sz val="10"/>
        <rFont val="Arial"/>
        <family val="0"/>
        <charset val="1"/>
      </rPr>
      <t xml:space="preserve">STEP 1</t>
    </r>
    <r>
      <rPr>
        <sz val="10"/>
        <rFont val="Noto Sans CJK SC"/>
        <family val="2"/>
      </rPr>
      <t xml:space="preserve">の登録基準とは異なる。外科療法（スリーブ状胃切除術など）の適応基準と治療成績は本カードの出典では確認していないため、主張文には含めていない。</t>
    </r>
  </si>
  <si>
    <t xml:space="preserve">MT-011</t>
  </si>
  <si>
    <t xml:space="preserve">メタボリックシンドローム</t>
  </si>
  <si>
    <r>
      <rPr>
        <sz val="10"/>
        <rFont val="Noto Sans CJK SC"/>
        <family val="2"/>
      </rPr>
      <t xml:space="preserve">日本のメタボリックシンドロームの診断基準（</t>
    </r>
    <r>
      <rPr>
        <sz val="10"/>
        <rFont val="Arial"/>
        <family val="0"/>
        <charset val="1"/>
      </rPr>
      <t xml:space="preserve">2005</t>
    </r>
    <r>
      <rPr>
        <sz val="10"/>
        <rFont val="Noto Sans CJK SC"/>
        <family val="2"/>
      </rPr>
      <t xml:space="preserve">年、メタボリックシンドローム診断基準検討委員会）では、ウエスト周囲径が臍の高さで男性</t>
    </r>
    <r>
      <rPr>
        <sz val="10"/>
        <rFont val="Arial"/>
        <family val="0"/>
        <charset val="1"/>
      </rPr>
      <t xml:space="preserve">85 cm</t>
    </r>
    <r>
      <rPr>
        <sz val="10"/>
        <rFont val="Noto Sans CJK SC"/>
        <family val="2"/>
      </rPr>
      <t xml:space="preserve">以上、女性</t>
    </r>
    <r>
      <rPr>
        <sz val="10"/>
        <rFont val="Arial"/>
        <family val="0"/>
        <charset val="1"/>
      </rPr>
      <t xml:space="preserve">90 cm</t>
    </r>
    <r>
      <rPr>
        <sz val="10"/>
        <rFont val="Noto Sans CJK SC"/>
        <family val="2"/>
      </rPr>
      <t xml:space="preserve">以上（内臓脂肪面積</t>
    </r>
    <r>
      <rPr>
        <sz val="10"/>
        <rFont val="Arial"/>
        <family val="0"/>
        <charset val="1"/>
      </rPr>
      <t xml:space="preserve">100 cm²</t>
    </r>
    <r>
      <rPr>
        <sz val="10"/>
        <rFont val="Noto Sans CJK SC"/>
        <family val="2"/>
      </rPr>
      <t xml:space="preserve">に相当する値）であることを必須項目とし、これに加えて、</t>
    </r>
    <r>
      <rPr>
        <sz val="10"/>
        <rFont val="Arial"/>
        <family val="0"/>
        <charset val="1"/>
      </rPr>
      <t xml:space="preserve">1) </t>
    </r>
    <r>
      <rPr>
        <sz val="10"/>
        <rFont val="Noto Sans CJK SC"/>
        <family val="2"/>
      </rPr>
      <t xml:space="preserve">トリグリセリド</t>
    </r>
    <r>
      <rPr>
        <sz val="10"/>
        <rFont val="Arial"/>
        <family val="0"/>
        <charset val="1"/>
      </rPr>
      <t xml:space="preserve">150 mg/dL</t>
    </r>
    <r>
      <rPr>
        <sz val="10"/>
        <rFont val="Noto Sans CJK SC"/>
        <family val="2"/>
      </rPr>
      <t xml:space="preserve">以上かつ</t>
    </r>
    <r>
      <rPr>
        <sz val="10"/>
        <rFont val="Arial"/>
        <family val="0"/>
        <charset val="1"/>
      </rPr>
      <t xml:space="preserve">/</t>
    </r>
    <r>
      <rPr>
        <sz val="10"/>
        <rFont val="Noto Sans CJK SC"/>
        <family val="2"/>
      </rPr>
      <t xml:space="preserve">または</t>
    </r>
    <r>
      <rPr>
        <sz val="10"/>
        <rFont val="Arial"/>
        <family val="0"/>
        <charset val="1"/>
      </rPr>
      <t xml:space="preserve">HDL</t>
    </r>
    <r>
      <rPr>
        <sz val="10"/>
        <rFont val="Noto Sans CJK SC"/>
        <family val="2"/>
      </rPr>
      <t xml:space="preserve">コレステロール</t>
    </r>
    <r>
      <rPr>
        <sz val="10"/>
        <rFont val="Arial"/>
        <family val="0"/>
        <charset val="1"/>
      </rPr>
      <t xml:space="preserve">40 mg/dL</t>
    </r>
    <r>
      <rPr>
        <sz val="10"/>
        <rFont val="Noto Sans CJK SC"/>
        <family val="2"/>
      </rPr>
      <t xml:space="preserve">未満、</t>
    </r>
    <r>
      <rPr>
        <sz val="10"/>
        <rFont val="Arial"/>
        <family val="0"/>
        <charset val="1"/>
      </rPr>
      <t xml:space="preserve">2) </t>
    </r>
    <r>
      <rPr>
        <sz val="10"/>
        <rFont val="Noto Sans CJK SC"/>
        <family val="2"/>
      </rPr>
      <t xml:space="preserve">収縮期血圧</t>
    </r>
    <r>
      <rPr>
        <sz val="10"/>
        <rFont val="Arial"/>
        <family val="0"/>
        <charset val="1"/>
      </rPr>
      <t xml:space="preserve">130 mmHg</t>
    </r>
    <r>
      <rPr>
        <sz val="10"/>
        <rFont val="Noto Sans CJK SC"/>
        <family val="2"/>
      </rPr>
      <t xml:space="preserve">以上かつ</t>
    </r>
    <r>
      <rPr>
        <sz val="10"/>
        <rFont val="Arial"/>
        <family val="0"/>
        <charset val="1"/>
      </rPr>
      <t xml:space="preserve">/</t>
    </r>
    <r>
      <rPr>
        <sz val="10"/>
        <rFont val="Noto Sans CJK SC"/>
        <family val="2"/>
      </rPr>
      <t xml:space="preserve">または拡張期血圧</t>
    </r>
    <r>
      <rPr>
        <sz val="10"/>
        <rFont val="Arial"/>
        <family val="0"/>
        <charset val="1"/>
      </rPr>
      <t xml:space="preserve">85 mmHg</t>
    </r>
    <r>
      <rPr>
        <sz val="10"/>
        <rFont val="Noto Sans CJK SC"/>
        <family val="2"/>
      </rPr>
      <t xml:space="preserve">以上、</t>
    </r>
    <r>
      <rPr>
        <sz val="10"/>
        <rFont val="Arial"/>
        <family val="0"/>
        <charset val="1"/>
      </rPr>
      <t xml:space="preserve">3) </t>
    </r>
    <r>
      <rPr>
        <sz val="10"/>
        <rFont val="Noto Sans CJK SC"/>
        <family val="2"/>
      </rPr>
      <t xml:space="preserve">空腹時血糖</t>
    </r>
    <r>
      <rPr>
        <sz val="10"/>
        <rFont val="Arial"/>
        <family val="0"/>
        <charset val="1"/>
      </rPr>
      <t xml:space="preserve">110 mg/dL</t>
    </r>
    <r>
      <rPr>
        <sz val="10"/>
        <rFont val="Noto Sans CJK SC"/>
        <family val="2"/>
      </rPr>
      <t xml:space="preserve">以上、の</t>
    </r>
    <r>
      <rPr>
        <sz val="10"/>
        <rFont val="Arial"/>
        <family val="0"/>
        <charset val="1"/>
      </rPr>
      <t xml:space="preserve">3</t>
    </r>
    <r>
      <rPr>
        <sz val="10"/>
        <rFont val="Noto Sans CJK SC"/>
        <family val="2"/>
      </rPr>
      <t xml:space="preserve">項目のうち</t>
    </r>
    <r>
      <rPr>
        <sz val="10"/>
        <rFont val="Arial"/>
        <family val="0"/>
        <charset val="1"/>
      </rPr>
      <t xml:space="preserve">2</t>
    </r>
    <r>
      <rPr>
        <sz val="10"/>
        <rFont val="Noto Sans CJK SC"/>
        <family val="2"/>
      </rPr>
      <t xml:space="preserve">項目以上を満たす場合にメタボリックシンドロームと診断する。</t>
    </r>
  </si>
  <si>
    <r>
      <rPr>
        <sz val="10"/>
        <rFont val="Noto Sans CJK SC"/>
        <family val="2"/>
      </rPr>
      <t xml:space="preserve">医学各論 Ⅹ</t>
    </r>
    <r>
      <rPr>
        <sz val="10"/>
        <rFont val="Arial"/>
        <family val="0"/>
        <charset val="1"/>
      </rPr>
      <t xml:space="preserve">-7-B-②</t>
    </r>
    <r>
      <rPr>
        <sz val="10"/>
        <rFont val="Noto Sans CJK SC"/>
        <family val="2"/>
      </rPr>
      <t xml:space="preserve">（メタボリックシンドローム、</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</si>
  <si>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PS-02-14-06 (id: J5Zjel4)</t>
    </r>
    <r>
      <rPr>
        <sz val="10"/>
        <rFont val="Noto Sans CJK SC"/>
        <family val="2"/>
      </rPr>
      <t xml:space="preserve">；</t>
    </r>
    <r>
      <rPr>
        <sz val="10"/>
        <rFont val="Arial"/>
        <family val="0"/>
        <charset val="1"/>
      </rPr>
      <t xml:space="preserve">TBL-01-00-482 (id: JlvnmMw)</t>
    </r>
  </si>
  <si>
    <r>
      <rPr>
        <sz val="10"/>
        <rFont val="Noto Sans CJK SC"/>
        <family val="2"/>
      </rPr>
      <t xml:space="preserve">基準値は、</t>
    </r>
    <r>
      <rPr>
        <sz val="10"/>
        <rFont val="Arial"/>
        <family val="0"/>
        <charset val="1"/>
      </rPr>
      <t xml:space="preserve">2005</t>
    </r>
    <r>
      <rPr>
        <sz val="10"/>
        <rFont val="Noto Sans CJK SC"/>
        <family val="2"/>
      </rPr>
      <t xml:space="preserve">年の診断基準の表を転載した動脈硬化性疾患予防ガイドライン</t>
    </r>
    <r>
      <rPr>
        <sz val="10"/>
        <rFont val="Arial"/>
        <family val="0"/>
        <charset val="1"/>
      </rPr>
      <t xml:space="preserve">2022</t>
    </r>
    <r>
      <rPr>
        <sz val="10"/>
        <rFont val="Noto Sans CJK SC"/>
        <family val="2"/>
      </rPr>
      <t xml:space="preserve">年版の表から読み取り。原典（日本内科学会雑誌 </t>
    </r>
    <r>
      <rPr>
        <sz val="10"/>
        <rFont val="Arial"/>
        <family val="0"/>
        <charset val="1"/>
      </rPr>
      <t xml:space="preserve">2005</t>
    </r>
    <r>
      <rPr>
        <sz val="10"/>
        <rFont val="Noto Sans CJK SC"/>
        <family val="2"/>
      </rPr>
      <t xml:space="preserve">年；</t>
    </r>
    <r>
      <rPr>
        <sz val="10"/>
        <rFont val="Arial"/>
        <family val="0"/>
        <charset val="1"/>
      </rPr>
      <t xml:space="preserve">94:794-809</t>
    </r>
    <r>
      <rPr>
        <sz val="10"/>
        <rFont val="Noto Sans CJK SC"/>
        <family val="2"/>
      </rPr>
      <t xml:space="preserve">）そのものは、掲載サイトの障害のため直接開いて確認できていない。</t>
    </r>
  </si>
  <si>
    <t xml:space="preserve">MT-012</t>
  </si>
  <si>
    <t xml:space="preserve">症候性肥満</t>
  </si>
  <si>
    <r>
      <rPr>
        <sz val="10"/>
        <rFont val="Noto Sans CJK SC"/>
        <family val="2"/>
      </rPr>
      <t xml:space="preserve">症候群性肥満は、発達の遅れなどを伴って早期に発症する肥満で、</t>
    </r>
    <r>
      <rPr>
        <sz val="10"/>
        <rFont val="Arial"/>
        <family val="0"/>
        <charset val="1"/>
      </rPr>
      <t xml:space="preserve">Prader-Willi</t>
    </r>
    <r>
      <rPr>
        <sz val="10"/>
        <rFont val="Noto Sans CJK SC"/>
        <family val="2"/>
      </rPr>
      <t xml:space="preserve">症候群、</t>
    </r>
    <r>
      <rPr>
        <sz val="10"/>
        <rFont val="Arial"/>
        <family val="0"/>
        <charset val="1"/>
      </rPr>
      <t xml:space="preserve">Bardet-Biedl</t>
    </r>
    <r>
      <rPr>
        <sz val="10"/>
        <rFont val="Noto Sans CJK SC"/>
        <family val="2"/>
      </rPr>
      <t xml:space="preserve">症候群、</t>
    </r>
    <r>
      <rPr>
        <sz val="10"/>
        <rFont val="Arial"/>
        <family val="0"/>
        <charset val="1"/>
      </rPr>
      <t xml:space="preserve">Cohen</t>
    </r>
    <r>
      <rPr>
        <sz val="10"/>
        <rFont val="Noto Sans CJK SC"/>
        <family val="2"/>
      </rPr>
      <t xml:space="preserve">症候群、</t>
    </r>
    <r>
      <rPr>
        <sz val="10"/>
        <rFont val="Arial"/>
        <family val="0"/>
        <charset val="1"/>
      </rPr>
      <t xml:space="preserve">Albright</t>
    </r>
    <r>
      <rPr>
        <sz val="10"/>
        <rFont val="Noto Sans CJK SC"/>
        <family val="2"/>
      </rPr>
      <t xml:space="preserve">遺伝性骨異栄養症などが含まれる。症候群を伴わない単一遺伝子性の肥満の原因遺伝子としては、レプチン（</t>
    </r>
    <r>
      <rPr>
        <sz val="10"/>
        <rFont val="Arial"/>
        <family val="0"/>
        <charset val="1"/>
      </rPr>
      <t xml:space="preserve">LEP</t>
    </r>
    <r>
      <rPr>
        <sz val="10"/>
        <rFont val="Noto Sans CJK SC"/>
        <family val="2"/>
      </rPr>
      <t xml:space="preserve">）、レプチン受容体（</t>
    </r>
    <r>
      <rPr>
        <sz val="10"/>
        <rFont val="Arial"/>
        <family val="0"/>
        <charset val="1"/>
      </rPr>
      <t xml:space="preserve">LEPR</t>
    </r>
    <r>
      <rPr>
        <sz val="10"/>
        <rFont val="Noto Sans CJK SC"/>
        <family val="2"/>
      </rPr>
      <t xml:space="preserve">）、</t>
    </r>
    <r>
      <rPr>
        <sz val="10"/>
        <rFont val="Arial"/>
        <family val="0"/>
        <charset val="1"/>
      </rPr>
      <t xml:space="preserve">POMC</t>
    </r>
    <r>
      <rPr>
        <sz val="10"/>
        <rFont val="Noto Sans CJK SC"/>
        <family val="2"/>
      </rPr>
      <t xml:space="preserve">、</t>
    </r>
    <r>
      <rPr>
        <sz val="10"/>
        <rFont val="Arial"/>
        <family val="0"/>
        <charset val="1"/>
      </rPr>
      <t xml:space="preserve">PCSK1</t>
    </r>
    <r>
      <rPr>
        <sz val="10"/>
        <rFont val="Noto Sans CJK SC"/>
        <family val="2"/>
      </rPr>
      <t xml:space="preserve">、メラノコルチン</t>
    </r>
    <r>
      <rPr>
        <sz val="10"/>
        <rFont val="Arial"/>
        <family val="0"/>
        <charset val="1"/>
      </rPr>
      <t xml:space="preserve">4</t>
    </r>
    <r>
      <rPr>
        <sz val="10"/>
        <rFont val="Noto Sans CJK SC"/>
        <family val="2"/>
      </rPr>
      <t xml:space="preserve">受容体（</t>
    </r>
    <r>
      <rPr>
        <sz val="10"/>
        <rFont val="Arial"/>
        <family val="0"/>
        <charset val="1"/>
      </rPr>
      <t xml:space="preserve">MC4R</t>
    </r>
    <r>
      <rPr>
        <sz val="10"/>
        <rFont val="Noto Sans CJK SC"/>
        <family val="2"/>
      </rPr>
      <t xml:space="preserve">）、</t>
    </r>
    <r>
      <rPr>
        <sz val="10"/>
        <rFont val="Arial"/>
        <family val="0"/>
        <charset val="1"/>
      </rPr>
      <t xml:space="preserve">SIM1</t>
    </r>
    <r>
      <rPr>
        <sz val="10"/>
        <rFont val="Noto Sans CJK SC"/>
        <family val="2"/>
      </rPr>
      <t xml:space="preserve">、</t>
    </r>
    <r>
      <rPr>
        <sz val="10"/>
        <rFont val="Arial"/>
        <family val="0"/>
        <charset val="1"/>
      </rPr>
      <t xml:space="preserve">BDNF</t>
    </r>
    <r>
      <rPr>
        <sz val="10"/>
        <rFont val="Noto Sans CJK SC"/>
        <family val="2"/>
      </rPr>
      <t xml:space="preserve">、</t>
    </r>
    <r>
      <rPr>
        <sz val="10"/>
        <rFont val="Arial"/>
        <family val="0"/>
        <charset val="1"/>
      </rPr>
      <t xml:space="preserve">NTRK2</t>
    </r>
    <r>
      <rPr>
        <sz val="10"/>
        <rFont val="Noto Sans CJK SC"/>
        <family val="2"/>
      </rPr>
      <t xml:space="preserve">などが報告されており、このうち</t>
    </r>
    <r>
      <rPr>
        <sz val="10"/>
        <rFont val="Arial"/>
        <family val="0"/>
        <charset val="1"/>
      </rPr>
      <t xml:space="preserve">MC4R</t>
    </r>
    <r>
      <rPr>
        <sz val="10"/>
        <rFont val="Noto Sans CJK SC"/>
        <family val="2"/>
      </rPr>
      <t xml:space="preserve">の異常が小児肥満で最も多く、罹患者の約</t>
    </r>
    <r>
      <rPr>
        <sz val="10"/>
        <rFont val="Arial"/>
        <family val="0"/>
        <charset val="1"/>
      </rPr>
      <t xml:space="preserve">4%</t>
    </r>
    <r>
      <rPr>
        <sz val="10"/>
        <rFont val="Noto Sans CJK SC"/>
        <family val="2"/>
      </rPr>
      <t xml:space="preserve">にみられる。</t>
    </r>
    <r>
      <rPr>
        <sz val="10"/>
        <rFont val="Arial"/>
        <family val="0"/>
        <charset val="1"/>
      </rPr>
      <t xml:space="preserve">Prader-Willi</t>
    </r>
    <r>
      <rPr>
        <sz val="10"/>
        <rFont val="Noto Sans CJK SC"/>
        <family val="2"/>
      </rPr>
      <t xml:space="preserve">症候群は</t>
    </r>
    <r>
      <rPr>
        <sz val="10"/>
        <rFont val="Arial"/>
        <family val="0"/>
        <charset val="1"/>
      </rPr>
      <t xml:space="preserve">15</t>
    </r>
    <r>
      <rPr>
        <sz val="10"/>
        <rFont val="Noto Sans CJK SC"/>
        <family val="2"/>
      </rPr>
      <t xml:space="preserve">番染色体</t>
    </r>
    <r>
      <rPr>
        <sz val="10"/>
        <rFont val="Arial"/>
        <family val="0"/>
        <charset val="1"/>
      </rPr>
      <t xml:space="preserve">q11.2-q13</t>
    </r>
    <r>
      <rPr>
        <sz val="10"/>
        <rFont val="Noto Sans CJK SC"/>
        <family val="2"/>
      </rPr>
      <t xml:space="preserve">領域の父性発現遺伝子の欠失（約</t>
    </r>
    <r>
      <rPr>
        <sz val="10"/>
        <rFont val="Arial"/>
        <family val="0"/>
        <charset val="1"/>
      </rPr>
      <t xml:space="preserve">70%</t>
    </r>
    <r>
      <rPr>
        <sz val="10"/>
        <rFont val="Noto Sans CJK SC"/>
        <family val="2"/>
      </rPr>
      <t xml:space="preserve">）などによって生じる。</t>
    </r>
  </si>
  <si>
    <r>
      <rPr>
        <sz val="10"/>
        <rFont val="Noto Sans CJK SC"/>
        <family val="2"/>
      </rPr>
      <t xml:space="preserve">医学各論 Ⅹ</t>
    </r>
    <r>
      <rPr>
        <sz val="10"/>
        <rFont val="Arial"/>
        <family val="0"/>
        <charset val="1"/>
      </rPr>
      <t xml:space="preserve">-7-B-③</t>
    </r>
    <r>
      <rPr>
        <sz val="10"/>
        <rFont val="Noto Sans CJK SC"/>
        <family val="2"/>
      </rPr>
      <t xml:space="preserve">（症候性肥満、</t>
    </r>
    <r>
      <rPr>
        <sz val="10"/>
        <rFont val="Arial"/>
        <family val="0"/>
        <charset val="1"/>
      </rPr>
      <t xml:space="preserve">b</t>
    </r>
    <r>
      <rPr>
        <sz val="10"/>
        <rFont val="Noto Sans CJK SC"/>
        <family val="2"/>
      </rPr>
      <t xml:space="preserve">）</t>
    </r>
  </si>
  <si>
    <t xml:space="preserve">SRC-977</t>
  </si>
  <si>
    <t xml:space="preserve">Mahmoud R, Kimonis V, Butler MG. Genetics of Obesity in Humans: A Clinical Review. International Journal of Molecular Sciences. 2022;23(19):11005.</t>
  </si>
  <si>
    <t xml:space="preserve">10.3390/ijms231911005</t>
  </si>
  <si>
    <t xml:space="preserve">36232301</t>
  </si>
  <si>
    <r>
      <rPr>
        <sz val="10"/>
        <rFont val="Noto Sans CJK SC"/>
        <family val="2"/>
      </rPr>
      <t xml:space="preserve">遺伝子と割合（</t>
    </r>
    <r>
      <rPr>
        <sz val="10"/>
        <rFont val="Arial"/>
        <family val="0"/>
        <charset val="1"/>
      </rPr>
      <t xml:space="preserve">MC4R</t>
    </r>
    <r>
      <rPr>
        <sz val="10"/>
        <rFont val="Noto Sans CJK SC"/>
        <family val="2"/>
      </rPr>
      <t xml:space="preserve">約</t>
    </r>
    <r>
      <rPr>
        <sz val="10"/>
        <rFont val="Arial"/>
        <family val="0"/>
        <charset val="1"/>
      </rPr>
      <t xml:space="preserve">4%</t>
    </r>
    <r>
      <rPr>
        <sz val="10"/>
        <rFont val="Noto Sans CJK SC"/>
        <family val="2"/>
      </rPr>
      <t xml:space="preserve">、</t>
    </r>
    <r>
      <rPr>
        <sz val="10"/>
        <rFont val="Arial"/>
        <family val="0"/>
        <charset val="1"/>
      </rPr>
      <t xml:space="preserve">Prader-Willi</t>
    </r>
    <r>
      <rPr>
        <sz val="10"/>
        <rFont val="Noto Sans CJK SC"/>
        <family val="2"/>
      </rPr>
      <t xml:space="preserve">症候群の欠失約</t>
    </r>
    <r>
      <rPr>
        <sz val="10"/>
        <rFont val="Arial"/>
        <family val="0"/>
        <charset val="1"/>
      </rPr>
      <t xml:space="preserve">70%</t>
    </r>
    <r>
      <rPr>
        <sz val="10"/>
        <rFont val="Noto Sans CJK SC"/>
        <family val="2"/>
      </rPr>
      <t xml:space="preserve">）は総説の本文で確認した。甲状腺機能低下症や</t>
    </r>
    <r>
      <rPr>
        <sz val="10"/>
        <rFont val="Arial"/>
        <family val="0"/>
        <charset val="1"/>
      </rPr>
      <t xml:space="preserve">Cushing</t>
    </r>
    <r>
      <rPr>
        <sz val="10"/>
        <rFont val="Noto Sans CJK SC"/>
        <family val="2"/>
      </rPr>
      <t xml:space="preserve">症候群などの内分泌性の症候性肥満は、この出典（遺伝学の総説）の扱う範囲外のため主張文に含めていない。各症候群の診断基準の詳細は未確認である。</t>
    </r>
  </si>
  <si>
    <t xml:space="preserve">MT-013</t>
  </si>
  <si>
    <t xml:space="preserve">低蛋白血症</t>
  </si>
  <si>
    <r>
      <rPr>
        <sz val="10"/>
        <rFont val="Noto Sans CJK SC"/>
        <family val="2"/>
      </rPr>
      <t xml:space="preserve">低蛋白血症は、主に血清アルブミンの低下によって評価される。アルブミンは肝臓でのみ合成される血漿蛋白で、血漿蛋白の</t>
    </r>
    <r>
      <rPr>
        <sz val="10"/>
        <rFont val="Arial"/>
        <family val="0"/>
        <charset val="1"/>
      </rPr>
      <t xml:space="preserve">50</t>
    </r>
    <r>
      <rPr>
        <sz val="10"/>
        <rFont val="Noto Sans CJK SC"/>
        <family val="2"/>
      </rPr>
      <t xml:space="preserve">〜</t>
    </r>
    <r>
      <rPr>
        <sz val="10"/>
        <rFont val="Arial"/>
        <family val="0"/>
        <charset val="1"/>
      </rPr>
      <t xml:space="preserve">60%</t>
    </r>
    <r>
      <rPr>
        <sz val="10"/>
        <rFont val="Noto Sans CJK SC"/>
        <family val="2"/>
      </rPr>
      <t xml:space="preserve">を占め、基準濃度は</t>
    </r>
    <r>
      <rPr>
        <sz val="10"/>
        <rFont val="Arial"/>
        <family val="0"/>
        <charset val="1"/>
      </rPr>
      <t xml:space="preserve">35</t>
    </r>
    <r>
      <rPr>
        <sz val="10"/>
        <rFont val="Noto Sans CJK SC"/>
        <family val="2"/>
      </rPr>
      <t xml:space="preserve">〜</t>
    </r>
    <r>
      <rPr>
        <sz val="10"/>
        <rFont val="Arial"/>
        <family val="0"/>
        <charset val="1"/>
      </rPr>
      <t xml:space="preserve">50 g/L</t>
    </r>
    <r>
      <rPr>
        <sz val="10"/>
        <rFont val="Noto Sans CJK SC"/>
        <family val="2"/>
      </rPr>
      <t xml:space="preserve">、半減期は</t>
    </r>
    <r>
      <rPr>
        <sz val="10"/>
        <rFont val="Arial"/>
        <family val="0"/>
        <charset val="1"/>
      </rPr>
      <t xml:space="preserve">14</t>
    </r>
    <r>
      <rPr>
        <sz val="10"/>
        <rFont val="Noto Sans CJK SC"/>
        <family val="2"/>
      </rPr>
      <t xml:space="preserve">〜</t>
    </r>
    <r>
      <rPr>
        <sz val="10"/>
        <rFont val="Arial"/>
        <family val="0"/>
        <charset val="1"/>
      </rPr>
      <t xml:space="preserve">21</t>
    </r>
    <r>
      <rPr>
        <sz val="10"/>
        <rFont val="Noto Sans CJK SC"/>
        <family val="2"/>
      </rPr>
      <t xml:space="preserve">日であり、血漿の膠質浸透圧の約</t>
    </r>
    <r>
      <rPr>
        <sz val="10"/>
        <rFont val="Arial"/>
        <family val="0"/>
        <charset val="1"/>
      </rPr>
      <t xml:space="preserve">80%</t>
    </r>
    <r>
      <rPr>
        <sz val="10"/>
        <rFont val="Noto Sans CJK SC"/>
        <family val="2"/>
      </rPr>
      <t xml:space="preserve">を担う。低アルブミン血症の成り立ちは、肝疾患や栄養不良、炎症（インターロイキン</t>
    </r>
    <r>
      <rPr>
        <sz val="10"/>
        <rFont val="Arial"/>
        <family val="0"/>
        <charset val="1"/>
      </rPr>
      <t xml:space="preserve">6</t>
    </r>
    <r>
      <rPr>
        <sz val="10"/>
        <rFont val="Noto Sans CJK SC"/>
        <family val="2"/>
      </rPr>
      <t xml:space="preserve">、インターロイキン</t>
    </r>
    <r>
      <rPr>
        <sz val="10"/>
        <rFont val="Arial"/>
        <family val="0"/>
        <charset val="1"/>
      </rPr>
      <t xml:space="preserve">1</t>
    </r>
    <r>
      <rPr>
        <sz val="10"/>
        <rFont val="Noto Sans CJK SC"/>
        <family val="2"/>
      </rPr>
      <t xml:space="preserve">、腫瘍壊死因子などの炎症性メディエーターが合成を抑制する）による合成の低下と、腎臓や消化管からの喪失の増加、体液分布の異常などに大別される。血清アルブミンは栄養状態や疾患の重症度の指標としても用いられる。</t>
    </r>
  </si>
  <si>
    <r>
      <rPr>
        <sz val="10"/>
        <rFont val="Noto Sans CJK SC"/>
        <family val="2"/>
      </rPr>
      <t xml:space="preserve">医学各論 Ⅹ</t>
    </r>
    <r>
      <rPr>
        <sz val="10"/>
        <rFont val="Arial"/>
        <family val="0"/>
        <charset val="1"/>
      </rPr>
      <t xml:space="preserve">-8-A-①</t>
    </r>
    <r>
      <rPr>
        <sz val="10"/>
        <rFont val="Noto Sans CJK SC"/>
        <family val="2"/>
      </rPr>
      <t xml:space="preserve">（低蛋白血症、</t>
    </r>
    <r>
      <rPr>
        <sz val="10"/>
        <rFont val="Arial"/>
        <family val="0"/>
        <charset val="1"/>
      </rPr>
      <t xml:space="preserve">b</t>
    </r>
    <r>
      <rPr>
        <sz val="10"/>
        <rFont val="Noto Sans CJK SC"/>
        <family val="2"/>
      </rPr>
      <t xml:space="preserve">）</t>
    </r>
  </si>
  <si>
    <t xml:space="preserve">SRC-978</t>
  </si>
  <si>
    <t xml:space="preserve">Gounden V, Easton-Carr R, Jialal I. Hypoalbuminemia. In: StatPearls. Treasure Island (FL): StatPearls Publishing; Bookshelf ID: NBK526080.</t>
  </si>
  <si>
    <t xml:space="preserve">30252336</t>
  </si>
  <si>
    <t xml:space="preserve">MT-037</t>
  </si>
  <si>
    <r>
      <rPr>
        <sz val="10"/>
        <rFont val="Noto Sans CJK SC"/>
        <family val="2"/>
      </rPr>
      <t xml:space="preserve">数値は出典の章の要約で確認した。</t>
    </r>
    <r>
      <rPr>
        <sz val="10"/>
        <rFont val="Arial"/>
        <family val="0"/>
        <charset val="1"/>
      </rPr>
      <t xml:space="preserve">DOI</t>
    </r>
    <r>
      <rPr>
        <sz val="10"/>
        <rFont val="Noto Sans CJK SC"/>
        <family val="2"/>
      </rPr>
      <t xml:space="preserve">は、</t>
    </r>
    <r>
      <rPr>
        <sz val="10"/>
        <rFont val="Arial"/>
        <family val="0"/>
        <charset val="1"/>
      </rPr>
      <t xml:space="preserve">PubMed</t>
    </r>
    <r>
      <rPr>
        <sz val="10"/>
        <rFont val="Noto Sans CJK SC"/>
        <family val="2"/>
      </rPr>
      <t xml:space="preserve">レコードに</t>
    </r>
    <r>
      <rPr>
        <sz val="10"/>
        <rFont val="Arial"/>
        <family val="0"/>
        <charset val="1"/>
      </rPr>
      <t xml:space="preserve">DOI</t>
    </r>
    <r>
      <rPr>
        <sz val="10"/>
        <rFont val="Noto Sans CJK SC"/>
        <family val="2"/>
      </rPr>
      <t xml:space="preserve">の記載がないため </t>
    </r>
    <r>
      <rPr>
        <sz val="10"/>
        <rFont val="Arial"/>
        <family val="0"/>
        <charset val="1"/>
      </rPr>
      <t xml:space="preserve">null </t>
    </r>
    <r>
      <rPr>
        <sz val="10"/>
        <rFont val="Noto Sans CJK SC"/>
        <family val="2"/>
      </rPr>
      <t xml:space="preserve">とした。低蛋白血症を総蛋白量で定義する場合の基準値と、原因疾患ごとの診断の進め方は未確認である。</t>
    </r>
  </si>
  <si>
    <t xml:space="preserve">MT-014</t>
  </si>
  <si>
    <t xml:space="preserve">全身性アミロイドーシス</t>
  </si>
  <si>
    <r>
      <rPr>
        <sz val="10"/>
        <rFont val="Noto Sans CJK SC"/>
        <family val="2"/>
      </rPr>
      <t xml:space="preserve">全身性アミロイドーシスは、蛋白質の線維（アミロイド）が組織に沈着する疾患群で、免疫グロブリン軽鎖に由来する</t>
    </r>
    <r>
      <rPr>
        <sz val="10"/>
        <rFont val="Arial"/>
        <family val="0"/>
        <charset val="1"/>
      </rPr>
      <t xml:space="preserve">AL</t>
    </r>
    <r>
      <rPr>
        <sz val="10"/>
        <rFont val="Noto Sans CJK SC"/>
        <family val="2"/>
      </rPr>
      <t xml:space="preserve">型が最も多い。治療法の選択は型によって決まるため、沈着したアミロイドの型判定が重要で、固定組織からのレーザーキャプチャーと質量分析による判定が普及している。心アミロイドーシスの評価には、心臓</t>
    </r>
    <r>
      <rPr>
        <sz val="10"/>
        <rFont val="Arial"/>
        <family val="0"/>
        <charset val="1"/>
      </rPr>
      <t xml:space="preserve">MRI</t>
    </r>
    <r>
      <rPr>
        <sz val="10"/>
        <rFont val="Noto Sans CJK SC"/>
        <family val="2"/>
      </rPr>
      <t xml:space="preserve">や、骨シンチグラフィ用トレーサーを転用した核医学検査が用いられる。</t>
    </r>
    <r>
      <rPr>
        <sz val="10"/>
        <rFont val="Arial"/>
        <family val="0"/>
        <charset val="1"/>
      </rPr>
      <t xml:space="preserve">AL</t>
    </r>
    <r>
      <rPr>
        <sz val="10"/>
        <rFont val="Noto Sans CJK SC"/>
        <family val="2"/>
      </rPr>
      <t xml:space="preserve">型の生存は新しい化学療法薬の登場によって大きく改善したが、進行した臓器障害がある例では今なお難しく、早期診断が重要である。</t>
    </r>
  </si>
  <si>
    <r>
      <rPr>
        <sz val="10"/>
        <rFont val="Noto Sans CJK SC"/>
        <family val="2"/>
      </rPr>
      <t xml:space="preserve">医学各論 Ⅹ</t>
    </r>
    <r>
      <rPr>
        <sz val="10"/>
        <rFont val="Arial"/>
        <family val="0"/>
        <charset val="1"/>
      </rPr>
      <t xml:space="preserve">-8-B-①</t>
    </r>
    <r>
      <rPr>
        <sz val="10"/>
        <rFont val="Noto Sans CJK SC"/>
        <family val="2"/>
      </rPr>
      <t xml:space="preserve">（全身性アミロイドーシス、</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</si>
  <si>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TBL-01-00-486 (id: JlvnmNM)</t>
    </r>
  </si>
  <si>
    <t xml:space="preserve">SRC-979</t>
  </si>
  <si>
    <t xml:space="preserve">Wechalekar AD, Gillmore JD, Hawkins PN. Systemic amyloidosis. The Lancet. 2016;387:2641-2654.</t>
  </si>
  <si>
    <t xml:space="preserve">10.1016/S0140-6736(15)01274-X</t>
  </si>
  <si>
    <t xml:space="preserve">26719234</t>
  </si>
  <si>
    <r>
      <rPr>
        <sz val="10"/>
        <rFont val="Noto Sans CJK SC"/>
        <family val="2"/>
      </rPr>
      <t xml:space="preserve">内容は総説の抄録で確認した。</t>
    </r>
    <r>
      <rPr>
        <sz val="10"/>
        <rFont val="Arial"/>
        <family val="0"/>
        <charset val="1"/>
      </rPr>
      <t xml:space="preserve">AL</t>
    </r>
    <r>
      <rPr>
        <sz val="10"/>
        <rFont val="Noto Sans CJK SC"/>
        <family val="2"/>
      </rPr>
      <t xml:space="preserve">型の臓器障害の頻度や病期分類の数値は本カードでは確認していない。国内の指定難病としての診断基準は厚生労働省の資料（出典マスターの</t>
    </r>
    <r>
      <rPr>
        <sz val="10"/>
        <rFont val="Arial"/>
        <family val="0"/>
        <charset val="1"/>
      </rPr>
      <t xml:space="preserve">SRC-247</t>
    </r>
    <r>
      <rPr>
        <sz val="10"/>
        <rFont val="Noto Sans CJK SC"/>
        <family val="2"/>
      </rPr>
      <t xml:space="preserve">）があるが、本カードの出典には含めていない。薬剤の名前は出ないため、国内承認に関する注記は不要である。</t>
    </r>
  </si>
  <si>
    <t xml:space="preserve">MT-015</t>
  </si>
  <si>
    <r>
      <rPr>
        <sz val="10"/>
        <rFont val="Noto Sans CJK SC"/>
        <family val="2"/>
      </rPr>
      <t xml:space="preserve">全身性アミロイドーシス（</t>
    </r>
    <r>
      <rPr>
        <sz val="10"/>
        <rFont val="Arial"/>
        <family val="0"/>
        <charset val="1"/>
      </rPr>
      <t xml:space="preserve">ATTR</t>
    </r>
    <r>
      <rPr>
        <sz val="10"/>
        <rFont val="Noto Sans CJK SC"/>
        <family val="2"/>
      </rPr>
      <t xml:space="preserve">型）</t>
    </r>
  </si>
  <si>
    <r>
      <rPr>
        <sz val="10"/>
        <rFont val="Noto Sans CJK SC"/>
        <family val="2"/>
      </rPr>
      <t xml:space="preserve">トランスサイレチン型（</t>
    </r>
    <r>
      <rPr>
        <sz val="10"/>
        <rFont val="Arial"/>
        <family val="0"/>
        <charset val="1"/>
      </rPr>
      <t xml:space="preserve">ATTR</t>
    </r>
    <r>
      <rPr>
        <sz val="10"/>
        <rFont val="Noto Sans CJK SC"/>
        <family val="2"/>
      </rPr>
      <t xml:space="preserve">）アミロイドーシスは、野生型または変異型のトランスサイレチンが不安定化してミスフォールドし、心筋などにアミロイドとして沈着する疾患である。タファミジスはトランスサイレチンの四量体に結合してその解離を防ぎ、アミロイド形成を抑える。</t>
    </r>
    <r>
      <rPr>
        <sz val="10"/>
        <rFont val="Arial"/>
        <family val="0"/>
        <charset val="1"/>
      </rPr>
      <t xml:space="preserve">ATTR-ACT</t>
    </r>
    <r>
      <rPr>
        <sz val="10"/>
        <rFont val="Noto Sans CJK SC"/>
        <family val="2"/>
      </rPr>
      <t xml:space="preserve">試験（トランスサイレチン型心アミロイドーシスの患者</t>
    </r>
    <r>
      <rPr>
        <sz val="10"/>
        <rFont val="Arial"/>
        <family val="0"/>
        <charset val="1"/>
      </rPr>
      <t xml:space="preserve">441</t>
    </r>
    <r>
      <rPr>
        <sz val="10"/>
        <rFont val="Noto Sans CJK SC"/>
        <family val="2"/>
      </rPr>
      <t xml:space="preserve">人、</t>
    </r>
    <r>
      <rPr>
        <sz val="10"/>
        <rFont val="Arial"/>
        <family val="0"/>
        <charset val="1"/>
      </rPr>
      <t xml:space="preserve">30</t>
    </r>
    <r>
      <rPr>
        <sz val="10"/>
        <rFont val="Noto Sans CJK SC"/>
        <family val="2"/>
      </rPr>
      <t xml:space="preserve">か月間の無作為化二重盲検試験）では、全死亡はタファミジス群</t>
    </r>
    <r>
      <rPr>
        <sz val="10"/>
        <rFont val="Arial"/>
        <family val="0"/>
        <charset val="1"/>
      </rPr>
      <t xml:space="preserve">29.5%</t>
    </r>
    <r>
      <rPr>
        <sz val="10"/>
        <rFont val="Noto Sans CJK SC"/>
        <family val="2"/>
      </rPr>
      <t xml:space="preserve">に対してプラセボ群</t>
    </r>
    <r>
      <rPr>
        <sz val="10"/>
        <rFont val="Arial"/>
        <family val="0"/>
        <charset val="1"/>
      </rPr>
      <t xml:space="preserve">42.9%</t>
    </r>
    <r>
      <rPr>
        <sz val="10"/>
        <rFont val="Noto Sans CJK SC"/>
        <family val="2"/>
      </rPr>
      <t xml:space="preserve">（ハザード比</t>
    </r>
    <r>
      <rPr>
        <sz val="10"/>
        <rFont val="Arial"/>
        <family val="0"/>
        <charset val="1"/>
      </rPr>
      <t xml:space="preserve">0.70</t>
    </r>
    <r>
      <rPr>
        <sz val="10"/>
        <rFont val="Noto Sans CJK SC"/>
        <family val="2"/>
      </rPr>
      <t xml:space="preserve">）とタファミジス群で低く、心血管関連の入院の頻度も低かった（相対リスク比</t>
    </r>
    <r>
      <rPr>
        <sz val="10"/>
        <rFont val="Arial"/>
        <family val="0"/>
        <charset val="1"/>
      </rPr>
      <t xml:space="preserve">0.68</t>
    </r>
    <r>
      <rPr>
        <sz val="10"/>
        <rFont val="Noto Sans CJK SC"/>
        <family val="2"/>
      </rPr>
      <t xml:space="preserve">）。</t>
    </r>
  </si>
  <si>
    <t xml:space="preserve">SRC-980</t>
  </si>
  <si>
    <t xml:space="preserve">Maurer MS, Schwartz JH, Gundapaneni B, et al. Tafamidis Treatment for Patients with Transthyretin Amyloid Cardiomyopathy (ATTR-ACT). The New England Journal of Medicine. 2018;379(11):1007-1016.</t>
  </si>
  <si>
    <t xml:space="preserve">10.1056/NEJMoa1805689</t>
  </si>
  <si>
    <t xml:space="preserve">30145929</t>
  </si>
  <si>
    <r>
      <rPr>
        <sz val="10"/>
        <rFont val="Noto Sans CJK SC"/>
        <family val="2"/>
      </rPr>
      <t xml:space="preserve">数値は試験の抄録で確認した。国内承認については、タファミジスがトランスサイレチン型心アミロイドーシス（野生型及び変異型）に承認されていることを</t>
    </r>
    <r>
      <rPr>
        <sz val="10"/>
        <rFont val="Arial"/>
        <family val="0"/>
        <charset val="1"/>
      </rPr>
      <t xml:space="preserve">PMDA</t>
    </r>
    <r>
      <rPr>
        <sz val="10"/>
        <rFont val="Noto Sans CJK SC"/>
        <family val="2"/>
      </rPr>
      <t xml:space="preserve">の医薬品リスク管理計画書（ビンダケル・ビンマック）で確認した。トランスサイレチン型家族性アミロイドポリニューロパチーへの適応は用量・製剤が別であり、本カードの範囲外である。野生型と変異型で効果に差があるかどうかは抄録の範囲では確認していない。</t>
    </r>
  </si>
  <si>
    <t xml:space="preserve">MT-016</t>
  </si>
  <si>
    <t xml:space="preserve">小児肥満</t>
  </si>
  <si>
    <r>
      <rPr>
        <sz val="10"/>
        <rFont val="Noto Sans CJK SC"/>
        <family val="2"/>
      </rPr>
      <t xml:space="preserve">小児・思春期の肥満は、米国の小児・青年の約</t>
    </r>
    <r>
      <rPr>
        <sz val="10"/>
        <rFont val="Arial"/>
        <family val="0"/>
        <charset val="1"/>
      </rPr>
      <t xml:space="preserve">17%</t>
    </r>
    <r>
      <rPr>
        <sz val="10"/>
        <rFont val="Noto Sans CJK SC"/>
        <family val="2"/>
      </rPr>
      <t xml:space="preserve">にみられる。内分泌疾患による肥満はまれで、通常は身長の伸びの鈍化（成長速度の低下）を伴うため、成長パターンの評価が原因の鑑別に役立つ。評価では、脂質異常症を含む肥満の合併症を系統的にスクリーニングして早期に発見することが推奨され、遺伝性症候群の検査は、特徴的な病歴や身体所見がある場合に限って行う。治療は生活習慣への介入が基本であり、薬物療法は臨床試験の範囲に限るべきとされ、生活習慣の介入で効果が得られない重症の、成熟した思春期児では、減量・代謝手術が選択肢となる。</t>
    </r>
  </si>
  <si>
    <t xml:space="preserve">SRC-982</t>
  </si>
  <si>
    <t xml:space="preserve">Styne DM, Arslanian SA, Connor EL, et al. Pediatric Obesity-Assessment, Treatment, and Prevention: An Endocrine Society Clinical Practice Guideline. The Journal of Clinical Endocrinology &amp; Metabolism. 2017;102(3):709-757.</t>
  </si>
  <si>
    <t xml:space="preserve">10.1210/jc.2016-2573</t>
  </si>
  <si>
    <t xml:space="preserve">28359099</t>
  </si>
  <si>
    <r>
      <rPr>
        <sz val="10"/>
        <rFont val="Noto Sans CJK SC"/>
        <family val="2"/>
      </rPr>
      <t xml:space="preserve">内容はガイドラインの抄録（結論部）で確認したもので、割合（約</t>
    </r>
    <r>
      <rPr>
        <sz val="10"/>
        <rFont val="Arial"/>
        <family val="0"/>
        <charset val="1"/>
      </rPr>
      <t xml:space="preserve">17%</t>
    </r>
    <r>
      <rPr>
        <sz val="10"/>
        <rFont val="Noto Sans CJK SC"/>
        <family val="2"/>
      </rPr>
      <t xml:space="preserve">）は米国の数値である。脂質スクリーニングの具体的な対象年齢と頻度は抄録の範囲では確認していない。日本の小児肥満の判定方法（肥満度など）と国内の診療体制は本カードでは扱っていない。薬物療法の位置づけは</t>
    </r>
    <r>
      <rPr>
        <sz val="10"/>
        <rFont val="Arial"/>
        <family val="0"/>
        <charset val="1"/>
      </rPr>
      <t xml:space="preserve">2017</t>
    </r>
    <r>
      <rPr>
        <sz val="10"/>
        <rFont val="Noto Sans CJK SC"/>
        <family val="2"/>
      </rPr>
      <t xml:space="preserve">年時点の推奨であり、その後の承認薬の状況は未確認である。</t>
    </r>
  </si>
  <si>
    <t xml:space="preserve">MT-017</t>
  </si>
  <si>
    <t xml:space="preserve">脂質異常症の生活習慣介入</t>
  </si>
  <si>
    <r>
      <rPr>
        <sz val="10"/>
        <rFont val="Noto Sans CJK SC"/>
        <family val="2"/>
      </rPr>
      <t xml:space="preserve">脂質異常症の生活習慣への介入（動脈硬化性疾患予防ガイドライン</t>
    </r>
    <r>
      <rPr>
        <sz val="10"/>
        <rFont val="Arial"/>
        <family val="0"/>
        <charset val="1"/>
      </rPr>
      <t xml:space="preserve">2022</t>
    </r>
    <r>
      <rPr>
        <sz val="10"/>
        <rFont val="Noto Sans CJK SC"/>
        <family val="2"/>
      </rPr>
      <t xml:space="preserve">年版）では、食事は脂質のエネルギー比率</t>
    </r>
    <r>
      <rPr>
        <sz val="10"/>
        <rFont val="Arial"/>
        <family val="0"/>
        <charset val="1"/>
      </rPr>
      <t xml:space="preserve">20</t>
    </r>
    <r>
      <rPr>
        <sz val="10"/>
        <rFont val="Noto Sans CJK SC"/>
        <family val="2"/>
      </rPr>
      <t xml:space="preserve">〜</t>
    </r>
    <r>
      <rPr>
        <sz val="10"/>
        <rFont val="Arial"/>
        <family val="0"/>
        <charset val="1"/>
      </rPr>
      <t xml:space="preserve">25%</t>
    </r>
    <r>
      <rPr>
        <sz val="10"/>
        <rFont val="Noto Sans CJK SC"/>
        <family val="2"/>
      </rPr>
      <t xml:space="preserve">、飽和脂肪酸のエネルギー比率</t>
    </r>
    <r>
      <rPr>
        <sz val="10"/>
        <rFont val="Arial"/>
        <family val="0"/>
        <charset val="1"/>
      </rPr>
      <t xml:space="preserve">7%</t>
    </r>
    <r>
      <rPr>
        <sz val="10"/>
        <rFont val="Noto Sans CJK SC"/>
        <family val="2"/>
      </rPr>
      <t xml:space="preserve">未満を目安とし、高</t>
    </r>
    <r>
      <rPr>
        <sz val="10"/>
        <rFont val="Arial"/>
        <family val="0"/>
        <charset val="1"/>
      </rPr>
      <t xml:space="preserve">LDL</t>
    </r>
    <r>
      <rPr>
        <sz val="10"/>
        <rFont val="Noto Sans CJK SC"/>
        <family val="2"/>
      </rPr>
      <t xml:space="preserve">コレステロール血症ではコレステロールの摂取を</t>
    </r>
    <r>
      <rPr>
        <sz val="10"/>
        <rFont val="Arial"/>
        <family val="0"/>
        <charset val="1"/>
      </rPr>
      <t xml:space="preserve">200 mg/</t>
    </r>
    <r>
      <rPr>
        <sz val="10"/>
        <rFont val="Noto Sans CJK SC"/>
        <family val="2"/>
      </rPr>
      <t xml:space="preserve">日未満に制限する。炭水化物のエネルギー比率は</t>
    </r>
    <r>
      <rPr>
        <sz val="10"/>
        <rFont val="Arial"/>
        <family val="0"/>
        <charset val="1"/>
      </rPr>
      <t xml:space="preserve">50</t>
    </r>
    <r>
      <rPr>
        <sz val="10"/>
        <rFont val="Noto Sans CJK SC"/>
        <family val="2"/>
      </rPr>
      <t xml:space="preserve">〜</t>
    </r>
    <r>
      <rPr>
        <sz val="10"/>
        <rFont val="Arial"/>
        <family val="0"/>
        <charset val="1"/>
      </rPr>
      <t xml:space="preserve">60%</t>
    </r>
    <r>
      <rPr>
        <sz val="10"/>
        <rFont val="Noto Sans CJK SC"/>
        <family val="2"/>
      </rPr>
      <t xml:space="preserve">、食物繊維は</t>
    </r>
    <r>
      <rPr>
        <sz val="10"/>
        <rFont val="Arial"/>
        <family val="0"/>
        <charset val="1"/>
      </rPr>
      <t xml:space="preserve">25 g/</t>
    </r>
    <r>
      <rPr>
        <sz val="10"/>
        <rFont val="Noto Sans CJK SC"/>
        <family val="2"/>
      </rPr>
      <t xml:space="preserve">日以上とし、</t>
    </r>
    <r>
      <rPr>
        <sz val="10"/>
        <rFont val="Arial"/>
        <family val="0"/>
        <charset val="1"/>
      </rPr>
      <t xml:space="preserve">n-3</t>
    </r>
    <r>
      <rPr>
        <sz val="10"/>
        <rFont val="Noto Sans CJK SC"/>
        <family val="2"/>
      </rPr>
      <t xml:space="preserve">系多価不飽和脂肪酸を増やし、トランス脂肪酸を避ける。運動は有酸素運動を</t>
    </r>
    <r>
      <rPr>
        <sz val="10"/>
        <rFont val="Arial"/>
        <family val="0"/>
        <charset val="1"/>
      </rPr>
      <t xml:space="preserve">1</t>
    </r>
    <r>
      <rPr>
        <sz val="10"/>
        <rFont val="Noto Sans CJK SC"/>
        <family val="2"/>
      </rPr>
      <t xml:space="preserve">日合計</t>
    </r>
    <r>
      <rPr>
        <sz val="10"/>
        <rFont val="Arial"/>
        <family val="0"/>
        <charset val="1"/>
      </rPr>
      <t xml:space="preserve">30</t>
    </r>
    <r>
      <rPr>
        <sz val="10"/>
        <rFont val="Noto Sans CJK SC"/>
        <family val="2"/>
      </rPr>
      <t xml:space="preserve">分以上、週</t>
    </r>
    <r>
      <rPr>
        <sz val="10"/>
        <rFont val="Arial"/>
        <family val="0"/>
        <charset val="1"/>
      </rPr>
      <t xml:space="preserve">3</t>
    </r>
    <r>
      <rPr>
        <sz val="10"/>
        <rFont val="Noto Sans CJK SC"/>
        <family val="2"/>
      </rPr>
      <t xml:space="preserve">回以上（可能であれば毎日）、または中強度で週</t>
    </r>
    <r>
      <rPr>
        <sz val="10"/>
        <rFont val="Arial"/>
        <family val="0"/>
        <charset val="1"/>
      </rPr>
      <t xml:space="preserve">150</t>
    </r>
    <r>
      <rPr>
        <sz val="10"/>
        <rFont val="Noto Sans CJK SC"/>
        <family val="2"/>
      </rPr>
      <t xml:space="preserve">分以上行うことが推奨される。禁煙は必須であり、体重は</t>
    </r>
    <r>
      <rPr>
        <sz val="10"/>
        <rFont val="Arial"/>
        <family val="0"/>
        <charset val="1"/>
      </rPr>
      <t xml:space="preserve">BMI 25</t>
    </r>
    <r>
      <rPr>
        <sz val="10"/>
        <rFont val="Noto Sans CJK SC"/>
        <family val="2"/>
      </rPr>
      <t xml:space="preserve">未満の維持（</t>
    </r>
    <r>
      <rPr>
        <sz val="10"/>
        <rFont val="Arial"/>
        <family val="0"/>
        <charset val="1"/>
      </rPr>
      <t xml:space="preserve">25</t>
    </r>
    <r>
      <rPr>
        <sz val="10"/>
        <rFont val="Noto Sans CJK SC"/>
        <family val="2"/>
      </rPr>
      <t xml:space="preserve">以上の場合は減量）を目指す。</t>
    </r>
  </si>
  <si>
    <t xml:space="preserve">数値はガイドラインの食事療法・運動療法の推奨文と生活習慣改善項目の表から読み取り。高トリグリセリド血症に特化した飲酒・糖質の指導の数値は本カードには含めていない。</t>
  </si>
  <si>
    <t xml:space="preserve">MT-018</t>
  </si>
  <si>
    <t xml:space="preserve">原発性高脂血症のその他の病型</t>
  </si>
  <si>
    <r>
      <rPr>
        <sz val="10"/>
        <rFont val="Noto Sans CJK SC"/>
        <family val="2"/>
      </rPr>
      <t xml:space="preserve">家族性複合型高脂血症は、表現型が</t>
    </r>
    <r>
      <rPr>
        <sz val="10"/>
        <rFont val="Arial"/>
        <family val="0"/>
        <charset val="1"/>
      </rPr>
      <t xml:space="preserve">IIb</t>
    </r>
    <r>
      <rPr>
        <sz val="10"/>
        <rFont val="Noto Sans CJK SC"/>
        <family val="2"/>
      </rPr>
      <t xml:space="preserve">型を基本として</t>
    </r>
    <r>
      <rPr>
        <sz val="10"/>
        <rFont val="Arial"/>
        <family val="0"/>
        <charset val="1"/>
      </rPr>
      <t xml:space="preserve">IIa</t>
    </r>
    <r>
      <rPr>
        <sz val="10"/>
        <rFont val="Noto Sans CJK SC"/>
        <family val="2"/>
      </rPr>
      <t xml:space="preserve">型や</t>
    </r>
    <r>
      <rPr>
        <sz val="10"/>
        <rFont val="Arial"/>
        <family val="0"/>
        <charset val="1"/>
      </rPr>
      <t xml:space="preserve">IV</t>
    </r>
    <r>
      <rPr>
        <sz val="10"/>
        <rFont val="Noto Sans CJK SC"/>
        <family val="2"/>
      </rPr>
      <t xml:space="preserve">型の間を変動し、家族内にも異なる表現型が混在する原発性高脂血症である。日本の診断基準では、アポ蛋白</t>
    </r>
    <r>
      <rPr>
        <sz val="10"/>
        <rFont val="Arial"/>
        <family val="0"/>
        <charset val="1"/>
      </rPr>
      <t xml:space="preserve">B</t>
    </r>
    <r>
      <rPr>
        <sz val="10"/>
        <rFont val="Noto Sans CJK SC"/>
        <family val="2"/>
      </rPr>
      <t xml:space="preserve">と</t>
    </r>
    <r>
      <rPr>
        <sz val="10"/>
        <rFont val="Arial"/>
        <family val="0"/>
        <charset val="1"/>
      </rPr>
      <t xml:space="preserve">LDL</t>
    </r>
    <r>
      <rPr>
        <sz val="10"/>
        <rFont val="Noto Sans CJK SC"/>
        <family val="2"/>
      </rPr>
      <t xml:space="preserve">コレステロールの比が</t>
    </r>
    <r>
      <rPr>
        <sz val="10"/>
        <rFont val="Arial"/>
        <family val="0"/>
        <charset val="1"/>
      </rPr>
      <t xml:space="preserve">1.0</t>
    </r>
    <r>
      <rPr>
        <sz val="10"/>
        <rFont val="Noto Sans CJK SC"/>
        <family val="2"/>
      </rPr>
      <t xml:space="preserve">を超えること、または</t>
    </r>
    <r>
      <rPr>
        <sz val="10"/>
        <rFont val="Arial"/>
        <family val="0"/>
        <charset val="1"/>
      </rPr>
      <t xml:space="preserve">small dense LDL</t>
    </r>
    <r>
      <rPr>
        <sz val="10"/>
        <rFont val="Noto Sans CJK SC"/>
        <family val="2"/>
      </rPr>
      <t xml:space="preserve">が存在すること、家族性高コレステロール血症と二次性高脂血症が除外されること、近親者に</t>
    </r>
    <r>
      <rPr>
        <sz val="10"/>
        <rFont val="Arial"/>
        <family val="0"/>
        <charset val="1"/>
      </rPr>
      <t xml:space="preserve">IIa</t>
    </r>
    <r>
      <rPr>
        <sz val="10"/>
        <rFont val="Noto Sans CJK SC"/>
        <family val="2"/>
      </rPr>
      <t xml:space="preserve">型・</t>
    </r>
    <r>
      <rPr>
        <sz val="10"/>
        <rFont val="Arial"/>
        <family val="0"/>
        <charset val="1"/>
      </rPr>
      <t xml:space="preserve">IIb</t>
    </r>
    <r>
      <rPr>
        <sz val="10"/>
        <rFont val="Noto Sans CJK SC"/>
        <family val="2"/>
      </rPr>
      <t xml:space="preserve">型・</t>
    </r>
    <r>
      <rPr>
        <sz val="10"/>
        <rFont val="Arial"/>
        <family val="0"/>
        <charset val="1"/>
      </rPr>
      <t xml:space="preserve">IV</t>
    </r>
    <r>
      <rPr>
        <sz val="10"/>
        <rFont val="Noto Sans CJK SC"/>
        <family val="2"/>
      </rPr>
      <t xml:space="preserve">型の高脂血症がみられることなどを組み合わせて診断する。家族性</t>
    </r>
    <r>
      <rPr>
        <sz val="10"/>
        <rFont val="Arial"/>
        <family val="0"/>
        <charset val="1"/>
      </rPr>
      <t xml:space="preserve">III</t>
    </r>
    <r>
      <rPr>
        <sz val="10"/>
        <rFont val="Noto Sans CJK SC"/>
        <family val="2"/>
      </rPr>
      <t xml:space="preserve">型高脂血症は、アポ蛋白</t>
    </r>
    <r>
      <rPr>
        <sz val="10"/>
        <rFont val="Arial"/>
        <family val="0"/>
        <charset val="1"/>
      </rPr>
      <t xml:space="preserve">E</t>
    </r>
    <r>
      <rPr>
        <sz val="10"/>
        <rFont val="Noto Sans CJK SC"/>
        <family val="2"/>
      </rPr>
      <t xml:space="preserve">の異常（主に</t>
    </r>
    <r>
      <rPr>
        <sz val="10"/>
        <rFont val="Arial"/>
        <family val="0"/>
        <charset val="1"/>
      </rPr>
      <t xml:space="preserve">E2/E2</t>
    </r>
    <r>
      <rPr>
        <sz val="10"/>
        <rFont val="Noto Sans CJK SC"/>
        <family val="2"/>
      </rPr>
      <t xml:space="preserve">型）によってレムナントリポ蛋白が血中に蓄積する疾患で、手掌の線状黄色腫や結節性黄色腫を特徴とする。</t>
    </r>
    <r>
      <rPr>
        <sz val="10"/>
        <rFont val="Arial"/>
        <family val="0"/>
        <charset val="1"/>
      </rPr>
      <t xml:space="preserve">E2/E2</t>
    </r>
    <r>
      <rPr>
        <sz val="10"/>
        <rFont val="Noto Sans CJK SC"/>
        <family val="2"/>
      </rPr>
      <t xml:space="preserve">型であるだけでは発症せず、糖尿病、肥満、甲状腺機能低下症などの合併を契機に顕在化することが多い。</t>
    </r>
  </si>
  <si>
    <r>
      <rPr>
        <sz val="10"/>
        <rFont val="Noto Sans CJK SC"/>
        <family val="2"/>
      </rPr>
      <t xml:space="preserve">内容はガイドライン第</t>
    </r>
    <r>
      <rPr>
        <sz val="10"/>
        <rFont val="Arial"/>
        <family val="0"/>
        <charset val="1"/>
      </rPr>
      <t xml:space="preserve">5</t>
    </r>
    <r>
      <rPr>
        <sz val="10"/>
        <rFont val="Noto Sans CJK SC"/>
        <family val="2"/>
      </rPr>
      <t xml:space="preserve">章の本文で確認した。家族性複合型高脂血症の診断基準は、確認できた項目（アポ蛋白</t>
    </r>
    <r>
      <rPr>
        <sz val="10"/>
        <rFont val="Arial"/>
        <family val="0"/>
        <charset val="1"/>
      </rPr>
      <t xml:space="preserve">B/LDL</t>
    </r>
    <r>
      <rPr>
        <sz val="10"/>
        <rFont val="Noto Sans CJK SC"/>
        <family val="2"/>
      </rPr>
      <t xml:space="preserve">コレステロール比、除外項目、家族歴など）に基づいて要約しており、基準の全文ではない。薬剤の名前は出ないため、国内承認に関する注記は不要である。</t>
    </r>
  </si>
  <si>
    <t xml:space="preserve">MT-019</t>
  </si>
  <si>
    <t xml:space="preserve">ビタミン欠乏症の総論</t>
  </si>
  <si>
    <r>
      <rPr>
        <sz val="10"/>
        <rFont val="Noto Sans CJK SC"/>
        <family val="2"/>
      </rPr>
      <t xml:space="preserve">ビタミンは水溶性（</t>
    </r>
    <r>
      <rPr>
        <sz val="10"/>
        <rFont val="Arial"/>
        <family val="0"/>
        <charset val="1"/>
      </rPr>
      <t xml:space="preserve">B</t>
    </r>
    <r>
      <rPr>
        <sz val="10"/>
        <rFont val="Noto Sans CJK SC"/>
        <family val="2"/>
      </rPr>
      <t xml:space="preserve">群・ビタミン</t>
    </r>
    <r>
      <rPr>
        <sz val="10"/>
        <rFont val="Arial"/>
        <family val="0"/>
        <charset val="1"/>
      </rPr>
      <t xml:space="preserve">C</t>
    </r>
    <r>
      <rPr>
        <sz val="10"/>
        <rFont val="Noto Sans CJK SC"/>
        <family val="2"/>
      </rPr>
      <t xml:space="preserve">）と脂溶性（</t>
    </r>
    <r>
      <rPr>
        <sz val="10"/>
        <rFont val="Arial"/>
        <family val="0"/>
        <charset val="1"/>
      </rPr>
      <t xml:space="preserve">A</t>
    </r>
    <r>
      <rPr>
        <sz val="10"/>
        <rFont val="Noto Sans CJK SC"/>
        <family val="2"/>
      </rPr>
      <t xml:space="preserve">・</t>
    </r>
    <r>
      <rPr>
        <sz val="10"/>
        <rFont val="Arial"/>
        <family val="0"/>
        <charset val="1"/>
      </rPr>
      <t xml:space="preserve">D</t>
    </r>
    <r>
      <rPr>
        <sz val="10"/>
        <rFont val="Noto Sans CJK SC"/>
        <family val="2"/>
      </rPr>
      <t xml:space="preserve">・</t>
    </r>
    <r>
      <rPr>
        <sz val="10"/>
        <rFont val="Arial"/>
        <family val="0"/>
        <charset val="1"/>
      </rPr>
      <t xml:space="preserve">E</t>
    </r>
    <r>
      <rPr>
        <sz val="10"/>
        <rFont val="Noto Sans CJK SC"/>
        <family val="2"/>
      </rPr>
      <t xml:space="preserve">・</t>
    </r>
    <r>
      <rPr>
        <sz val="10"/>
        <rFont val="Arial"/>
        <family val="0"/>
        <charset val="1"/>
      </rPr>
      <t xml:space="preserve">K</t>
    </r>
    <r>
      <rPr>
        <sz val="10"/>
        <rFont val="Noto Sans CJK SC"/>
        <family val="2"/>
      </rPr>
      <t xml:space="preserve">）に大別され、欠乏症の現れ方はビタミンごとに異なる。栄養素の摂取が平均必要量を下回る状態は栄養不十分であり、</t>
    </r>
    <r>
      <rPr>
        <sz val="10"/>
        <rFont val="Arial"/>
        <family val="0"/>
        <charset val="1"/>
      </rPr>
      <t xml:space="preserve">1</t>
    </r>
    <r>
      <rPr>
        <sz val="10"/>
        <rFont val="Noto Sans CJK SC"/>
        <family val="2"/>
      </rPr>
      <t xml:space="preserve">つ以上の栄養素が著しく低下して身体機能が保てなくなる状態が栄養欠乏である。ビタミンを含む微量栄養素の欠乏は、食料不足などの環境要因のほか、嚥下障害、持続する嘔吐、消化・吸収障害、慢性疾患などでも生じる。評価には、葉酸、ビタミン</t>
    </r>
    <r>
      <rPr>
        <sz val="10"/>
        <rFont val="Arial"/>
        <family val="0"/>
        <charset val="1"/>
      </rPr>
      <t xml:space="preserve">C</t>
    </r>
    <r>
      <rPr>
        <sz val="10"/>
        <rFont val="Noto Sans CJK SC"/>
        <family val="2"/>
      </rPr>
      <t xml:space="preserve">、</t>
    </r>
    <r>
      <rPr>
        <sz val="10"/>
        <rFont val="Arial"/>
        <family val="0"/>
        <charset val="1"/>
      </rPr>
      <t xml:space="preserve">B</t>
    </r>
    <r>
      <rPr>
        <sz val="10"/>
        <rFont val="Noto Sans CJK SC"/>
        <family val="2"/>
      </rPr>
      <t xml:space="preserve">群ビタミン、ビタミン</t>
    </r>
    <r>
      <rPr>
        <sz val="10"/>
        <rFont val="Arial"/>
        <family val="0"/>
        <charset val="1"/>
      </rPr>
      <t xml:space="preserve">D</t>
    </r>
    <r>
      <rPr>
        <sz val="10"/>
        <rFont val="Noto Sans CJK SC"/>
        <family val="2"/>
      </rPr>
      <t xml:space="preserve">などの血中濃度（バイオマーカー）が用いられる。微量栄養素の欠乏は、成長障害、知的障害、周産期合併症、罹患率・死亡率の上昇につながり、その予防と解消には補充（サプリメント）と食事によるアプローチが用いられる。</t>
    </r>
  </si>
  <si>
    <r>
      <rPr>
        <sz val="10"/>
        <rFont val="Noto Sans CJK SC"/>
        <family val="2"/>
      </rPr>
      <t xml:space="preserve">医学各論 Ⅹ</t>
    </r>
    <r>
      <rPr>
        <sz val="10"/>
        <rFont val="Arial"/>
        <family val="0"/>
        <charset val="1"/>
      </rPr>
      <t xml:space="preserve">-9-A-①</t>
    </r>
    <r>
      <rPr>
        <sz val="10"/>
        <rFont val="Noto Sans CJK SC"/>
        <family val="2"/>
      </rPr>
      <t xml:space="preserve">（ビタミン欠乏症、</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</si>
  <si>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TBL-01-00-484 (id: JlvnmNA)</t>
    </r>
    <r>
      <rPr>
        <sz val="10"/>
        <rFont val="Noto Sans CJK SC"/>
        <family val="2"/>
      </rPr>
      <t xml:space="preserve">；</t>
    </r>
    <r>
      <rPr>
        <sz val="10"/>
        <rFont val="Arial"/>
        <family val="0"/>
        <charset val="1"/>
      </rPr>
      <t xml:space="preserve">TBL-02-13-007 (id: JlAKpsU)</t>
    </r>
  </si>
  <si>
    <t xml:space="preserve">SRC-986</t>
  </si>
  <si>
    <t xml:space="preserve">Kiani AK, Dhuli K, Donato K, et al. Main nutritional deficiencies. J Prev Med Hyg. 2022;63(2 Suppl 3):E93-E101.</t>
  </si>
  <si>
    <t xml:space="preserve">10.15167/2421-4248/jpmh2022.63.2S3.2752</t>
  </si>
  <si>
    <t xml:space="preserve">36479498</t>
  </si>
  <si>
    <r>
      <rPr>
        <sz val="10"/>
        <rFont val="Noto Sans CJK SC"/>
        <family val="2"/>
      </rPr>
      <t xml:space="preserve">出典は微量栄養素全般（鉄・亜鉛・ヨウ素などを含む）を扱う総説であり、ビタミン欠乏症に限った日本の診療基準（食事摂取基準や診断の閾値）を示すものではない。水溶性・脂溶性の別は同総説の全文で各ビタミンについて記載されていることを確認した。個別のビタミンの欠乏症は </t>
    </r>
    <r>
      <rPr>
        <sz val="10"/>
        <rFont val="Arial"/>
        <family val="0"/>
        <charset val="1"/>
      </rPr>
      <t xml:space="preserve">MT-020</t>
    </r>
    <r>
      <rPr>
        <sz val="10"/>
        <rFont val="Noto Sans CJK SC"/>
        <family val="2"/>
      </rPr>
      <t xml:space="preserve">〜</t>
    </r>
    <r>
      <rPr>
        <sz val="10"/>
        <rFont val="Arial"/>
        <family val="0"/>
        <charset val="1"/>
      </rPr>
      <t xml:space="preserve">022</t>
    </r>
    <r>
      <rPr>
        <sz val="10"/>
        <rFont val="Noto Sans CJK SC"/>
        <family val="2"/>
      </rPr>
      <t xml:space="preserve">・</t>
    </r>
    <r>
      <rPr>
        <sz val="10"/>
        <rFont val="Arial"/>
        <family val="0"/>
        <charset val="1"/>
      </rPr>
      <t xml:space="preserve">035 </t>
    </r>
    <r>
      <rPr>
        <sz val="10"/>
        <rFont val="Noto Sans CJK SC"/>
        <family val="2"/>
      </rPr>
      <t xml:space="preserve">を参照。</t>
    </r>
  </si>
  <si>
    <t xml:space="preserve">MT-020</t>
  </si>
  <si>
    <r>
      <rPr>
        <sz val="10"/>
        <rFont val="Noto Sans CJK SC"/>
        <family val="2"/>
      </rPr>
      <t xml:space="preserve">ビタミン</t>
    </r>
    <r>
      <rPr>
        <sz val="10"/>
        <rFont val="Arial"/>
        <family val="0"/>
        <charset val="1"/>
      </rPr>
      <t xml:space="preserve">B1</t>
    </r>
    <r>
      <rPr>
        <sz val="10"/>
        <rFont val="Noto Sans CJK SC"/>
        <family val="2"/>
      </rPr>
      <t xml:space="preserve">欠乏症（脚気・</t>
    </r>
    <r>
      <rPr>
        <sz val="10"/>
        <rFont val="Arial"/>
        <family val="0"/>
        <charset val="1"/>
      </rPr>
      <t xml:space="preserve">Wernicke</t>
    </r>
    <r>
      <rPr>
        <sz val="10"/>
        <rFont val="Noto Sans CJK SC"/>
        <family val="2"/>
      </rPr>
      <t xml:space="preserve">脳症）</t>
    </r>
  </si>
  <si>
    <r>
      <rPr>
        <sz val="10"/>
        <rFont val="Noto Sans CJK SC"/>
        <family val="2"/>
      </rPr>
      <t xml:space="preserve">チアミン（ビタミン</t>
    </r>
    <r>
      <rPr>
        <sz val="10"/>
        <rFont val="Arial"/>
        <family val="0"/>
        <charset val="1"/>
      </rPr>
      <t xml:space="preserve">B1</t>
    </r>
    <r>
      <rPr>
        <sz val="10"/>
        <rFont val="Noto Sans CJK SC"/>
        <family val="2"/>
      </rPr>
      <t xml:space="preserve">）欠乏は、末梢神経障害と心血管機能障害を来す脚気と、神経精神症状を来す</t>
    </r>
    <r>
      <rPr>
        <sz val="10"/>
        <rFont val="Arial"/>
        <family val="0"/>
        <charset val="1"/>
      </rPr>
      <t xml:space="preserve">Wernicke-Korsakoff</t>
    </r>
    <r>
      <rPr>
        <sz val="10"/>
        <rFont val="Noto Sans CJK SC"/>
        <family val="2"/>
      </rPr>
      <t xml:space="preserve">症候群を起こす。チアミンの活性型であるチアミンピロリン酸は、炭水化物の利用に関わる複数の生化学経路に必須の補因子である。欠乏はアルコール依存によるもののほか、非アルコール性の要因でも生じ、遺伝的素因も関与する。</t>
    </r>
    <r>
      <rPr>
        <sz val="10"/>
        <rFont val="Arial"/>
        <family val="0"/>
        <charset val="1"/>
      </rPr>
      <t xml:space="preserve">Wernicke</t>
    </r>
    <r>
      <rPr>
        <sz val="10"/>
        <rFont val="Noto Sans CJK SC"/>
        <family val="2"/>
      </rPr>
      <t xml:space="preserve">脳症は、精神状態の変化、眼球運動障害（眼振・眼筋麻痺）、歩行失調を三徴とするが、完全な三徴がそろうのは患者の</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未満であり、診断が遅れやすい。未治療の</t>
    </r>
    <r>
      <rPr>
        <sz val="10"/>
        <rFont val="Arial"/>
        <family val="0"/>
        <charset val="1"/>
      </rPr>
      <t xml:space="preserve">Wernicke</t>
    </r>
    <r>
      <rPr>
        <sz val="10"/>
        <rFont val="Noto Sans CJK SC"/>
        <family val="2"/>
      </rPr>
      <t xml:space="preserve">脳症は、健忘と作話を特徴とする</t>
    </r>
    <r>
      <rPr>
        <sz val="10"/>
        <rFont val="Arial"/>
        <family val="0"/>
        <charset val="1"/>
      </rPr>
      <t xml:space="preserve">Korsakoff</t>
    </r>
    <r>
      <rPr>
        <sz val="10"/>
        <rFont val="Noto Sans CJK SC"/>
        <family val="2"/>
      </rPr>
      <t xml:space="preserve">症候群へ進展し、しばしば不可逆となるため、早期の認識とチアミンの補充が重要である。</t>
    </r>
  </si>
  <si>
    <t xml:space="preserve">SRC-987</t>
  </si>
  <si>
    <t xml:space="preserve">Chandrakumar A, Bhardwaj A, 't Jong GW. Review of thiamine deficiency disorders: Wernicke encephalopathy and Korsakoff psychosis. J Basic Clin Physiol Pharmacol. 2019;30(2):153-162.</t>
  </si>
  <si>
    <t xml:space="preserve">10.1515/jbcpp-2018-0075</t>
  </si>
  <si>
    <t xml:space="preserve">30281514</t>
  </si>
  <si>
    <r>
      <rPr>
        <sz val="10"/>
        <rFont val="Noto Sans CJK SC"/>
        <family val="2"/>
      </rPr>
      <t xml:space="preserve">脚気の臨床像（末梢神経障害・心不全）と</t>
    </r>
    <r>
      <rPr>
        <sz val="10"/>
        <rFont val="Arial"/>
        <family val="0"/>
        <charset val="1"/>
      </rPr>
      <t xml:space="preserve">Wernicke</t>
    </r>
    <r>
      <rPr>
        <sz val="10"/>
        <rFont val="Noto Sans CJK SC"/>
        <family val="2"/>
      </rPr>
      <t xml:space="preserve">脳症の三徴・頻度は、出典表の確認経路に記した</t>
    </r>
    <r>
      <rPr>
        <sz val="10"/>
        <rFont val="Arial"/>
        <family val="0"/>
        <charset val="1"/>
      </rPr>
      <t xml:space="preserve">2</t>
    </r>
    <r>
      <rPr>
        <sz val="10"/>
        <rFont val="Noto Sans CJK SC"/>
        <family val="2"/>
      </rPr>
      <t xml:space="preserve">文献で照合した内容であり、本カードの出典そのものの抄録には含まれていない。チアミン製剤の国内承認・保険適用は、本調査では添付文書で確認していない（未確認）。</t>
    </r>
  </si>
  <si>
    <t xml:space="preserve">MT-021</t>
  </si>
  <si>
    <r>
      <rPr>
        <sz val="10"/>
        <rFont val="Noto Sans CJK SC"/>
        <family val="2"/>
      </rPr>
      <t xml:space="preserve">ビタミン</t>
    </r>
    <r>
      <rPr>
        <sz val="10"/>
        <rFont val="Arial"/>
        <family val="0"/>
        <charset val="1"/>
      </rPr>
      <t xml:space="preserve">B12</t>
    </r>
    <r>
      <rPr>
        <sz val="10"/>
        <rFont val="Noto Sans CJK SC"/>
        <family val="2"/>
      </rPr>
      <t xml:space="preserve">・葉酸欠乏</t>
    </r>
  </si>
  <si>
    <r>
      <rPr>
        <sz val="10"/>
        <rFont val="Noto Sans CJK SC"/>
        <family val="2"/>
      </rPr>
      <t xml:space="preserve">ビタミン</t>
    </r>
    <r>
      <rPr>
        <sz val="10"/>
        <rFont val="Arial"/>
        <family val="0"/>
        <charset val="1"/>
      </rPr>
      <t xml:space="preserve">B12</t>
    </r>
    <r>
      <rPr>
        <sz val="10"/>
        <rFont val="Noto Sans CJK SC"/>
        <family val="2"/>
      </rPr>
      <t xml:space="preserve">（コバラミン）欠乏と葉酸欠乏は、巨赤芽球性貧血の代表的な原因である。</t>
    </r>
    <r>
      <rPr>
        <sz val="10"/>
        <rFont val="Arial"/>
        <family val="0"/>
        <charset val="1"/>
      </rPr>
      <t xml:space="preserve">B12</t>
    </r>
    <r>
      <rPr>
        <sz val="10"/>
        <rFont val="Noto Sans CJK SC"/>
        <family val="2"/>
      </rPr>
      <t xml:space="preserve">欠乏では、貧血に加えて神経症状・精神症状が多彩に現れ、古典的な巨赤芽球性貧血を欠くこともある。診断では臨床像が最も重要であり、欠乏を定義する決定的な単一の検査はない。コバラミン状態の第一選択検査は血清コバラミンで、機能的欠乏の判定には血漿メチルマロン酸が第二選択として有用であり、血漿ホモシステインはそれより特異度が劣る。葉酸状態の第一選択検査は血清葉酸である。検査結果と、欠乏を強く示す臨床像が食い違う場合は、神経障害を避けるため治療を遅らせてはならない。</t>
    </r>
  </si>
  <si>
    <t xml:space="preserve">SRC-988</t>
  </si>
  <si>
    <t xml:space="preserve">Devalia V, Hamilton MS, Molloy AM; British Committee for Standards in Haematology. Guidelines for the diagnosis and treatment of cobalamin and folate disorders. Br J Haematol. 2014;166(4):496-513.</t>
  </si>
  <si>
    <t xml:space="preserve">10.1111/bjh.12959</t>
  </si>
  <si>
    <t xml:space="preserve">24942828</t>
  </si>
  <si>
    <r>
      <rPr>
        <sz val="10"/>
        <rFont val="Noto Sans CJK SC"/>
        <family val="2"/>
      </rPr>
      <t xml:space="preserve">英国のガイドラインであり、第二選択検査（メチルマロン酸、ホロトランスコバラミン）の実施可能性や保険適用は日本と異なる可能性がある。巨赤芽球性貧血との関係は出典表の確認経路に記した文献で照合した。ビタミン</t>
    </r>
    <r>
      <rPr>
        <sz val="10"/>
        <rFont val="Arial"/>
        <family val="0"/>
        <charset val="1"/>
      </rPr>
      <t xml:space="preserve">B12</t>
    </r>
    <r>
      <rPr>
        <sz val="10"/>
        <rFont val="Noto Sans CJK SC"/>
        <family val="2"/>
      </rPr>
      <t xml:space="preserve">製剤・葉酸製剤の国内承認・保険適用は、本調査では添付文書で確認していない（未確認）。</t>
    </r>
  </si>
  <si>
    <t xml:space="preserve">MT-022</t>
  </si>
  <si>
    <r>
      <rPr>
        <sz val="10"/>
        <rFont val="Noto Sans CJK SC"/>
        <family val="2"/>
      </rPr>
      <t xml:space="preserve">ビタミン</t>
    </r>
    <r>
      <rPr>
        <sz val="10"/>
        <rFont val="Arial"/>
        <family val="0"/>
        <charset val="1"/>
      </rPr>
      <t xml:space="preserve">C</t>
    </r>
    <r>
      <rPr>
        <sz val="10"/>
        <rFont val="Noto Sans CJK SC"/>
        <family val="2"/>
      </rPr>
      <t xml:space="preserve">欠乏（壊血病）とペラグラ</t>
    </r>
  </si>
  <si>
    <r>
      <rPr>
        <sz val="10"/>
        <rFont val="Noto Sans CJK SC"/>
        <family val="2"/>
      </rPr>
      <t xml:space="preserve">壊血病は、ビタミン</t>
    </r>
    <r>
      <rPr>
        <sz val="10"/>
        <rFont val="Arial"/>
        <family val="0"/>
        <charset val="1"/>
      </rPr>
      <t xml:space="preserve">C</t>
    </r>
    <r>
      <rPr>
        <sz val="10"/>
        <rFont val="Noto Sans CJK SC"/>
        <family val="2"/>
      </rPr>
      <t xml:space="preserve">の欠乏による臨床症候群である。ビタミン</t>
    </r>
    <r>
      <rPr>
        <sz val="10"/>
        <rFont val="Arial"/>
        <family val="0"/>
        <charset val="1"/>
      </rPr>
      <t xml:space="preserve">C</t>
    </r>
    <r>
      <rPr>
        <sz val="10"/>
        <rFont val="Noto Sans CJK SC"/>
        <family val="2"/>
      </rPr>
      <t xml:space="preserve">は皮膚・軟骨・骨・歯の成長と修復に必須で、抗酸化作用も持つ。欠乏が進むと、歯肉出血、点状出血・斑状出血、毛孔性角化とらせん状の体毛、創傷治癒の遅延、関節痛などが現れる。ナイアシン（ビタミン</t>
    </r>
    <r>
      <rPr>
        <sz val="10"/>
        <rFont val="Arial"/>
        <family val="0"/>
        <charset val="1"/>
      </rPr>
      <t xml:space="preserve">B3</t>
    </r>
    <r>
      <rPr>
        <sz val="10"/>
        <rFont val="Noto Sans CJK SC"/>
        <family val="2"/>
      </rPr>
      <t xml:space="preserve">）欠乏によるペラグラは、日光に当たる部位の皮膚炎、下痢、抑うつから精神病症状に至る認知・精神症状を特徴とし、壊血病と並ぶ代表的なビタミン欠乏症である。</t>
    </r>
  </si>
  <si>
    <t xml:space="preserve">SRC-989</t>
  </si>
  <si>
    <t xml:space="preserve">Maxfield L, Daley SF, Crane JS. Vitamin C Deficiency. In: StatPearls. Treasure Island (FL): StatPearls Publishing; Bookshelf ID: NBK493187.</t>
  </si>
  <si>
    <t xml:space="preserve">29630239</t>
  </si>
  <si>
    <t xml:space="preserve">MT-038</t>
  </si>
  <si>
    <r>
      <rPr>
        <sz val="10"/>
        <rFont val="Noto Sans CJK SC"/>
        <family val="2"/>
      </rPr>
      <t xml:space="preserve">壊血病の個別症状は </t>
    </r>
    <r>
      <rPr>
        <sz val="10"/>
        <rFont val="Arial"/>
        <family val="0"/>
        <charset val="1"/>
      </rPr>
      <t xml:space="preserve">Kiani </t>
    </r>
    <r>
      <rPr>
        <sz val="10"/>
        <rFont val="Noto Sans CJK SC"/>
        <family val="2"/>
      </rPr>
      <t xml:space="preserve">らの総説（</t>
    </r>
    <r>
      <rPr>
        <sz val="10"/>
        <rFont val="Arial"/>
        <family val="0"/>
        <charset val="1"/>
      </rPr>
      <t xml:space="preserve">SRC-986</t>
    </r>
    <r>
      <rPr>
        <sz val="10"/>
        <rFont val="Noto Sans CJK SC"/>
        <family val="2"/>
      </rPr>
      <t xml:space="preserve">）の全文、ペラグラの症状は </t>
    </r>
    <r>
      <rPr>
        <sz val="10"/>
        <rFont val="Arial"/>
        <family val="0"/>
        <charset val="1"/>
      </rPr>
      <t xml:space="preserve">Kennedy </t>
    </r>
    <r>
      <rPr>
        <sz val="10"/>
        <rFont val="Noto Sans CJK SC"/>
        <family val="2"/>
      </rPr>
      <t xml:space="preserve">らの総説（</t>
    </r>
    <r>
      <rPr>
        <sz val="10"/>
        <rFont val="Arial"/>
        <family val="0"/>
        <charset val="1"/>
      </rPr>
      <t xml:space="preserve">SRC-1000</t>
    </r>
    <r>
      <rPr>
        <sz val="10"/>
        <rFont val="Noto Sans CJK SC"/>
        <family val="2"/>
      </rPr>
      <t xml:space="preserve">）の表で照合した内容であり、本カードの出典（ビタミン</t>
    </r>
    <r>
      <rPr>
        <sz val="10"/>
        <rFont val="Arial"/>
        <family val="0"/>
        <charset val="1"/>
      </rPr>
      <t xml:space="preserve">C</t>
    </r>
    <r>
      <rPr>
        <sz val="10"/>
        <rFont val="Noto Sans CJK SC"/>
        <family val="2"/>
      </rPr>
      <t xml:space="preserve">欠乏の章）の抜粋にはペラグラの記載はない。章の本文はアクセス制限のため全文を確認できていない。</t>
    </r>
  </si>
  <si>
    <t xml:space="preserve">MT-023</t>
  </si>
  <si>
    <t xml:space="preserve">ビタミン過剰症</t>
  </si>
  <si>
    <r>
      <rPr>
        <sz val="10"/>
        <rFont val="Noto Sans CJK SC"/>
        <family val="2"/>
      </rPr>
      <t xml:space="preserve">ビタミン過剰症は、体内に蓄積しやすい脂溶性ビタミン（</t>
    </r>
    <r>
      <rPr>
        <sz val="10"/>
        <rFont val="Arial"/>
        <family val="0"/>
        <charset val="1"/>
      </rPr>
      <t xml:space="preserve">A</t>
    </r>
    <r>
      <rPr>
        <sz val="10"/>
        <rFont val="Noto Sans CJK SC"/>
        <family val="2"/>
      </rPr>
      <t xml:space="preserve">・</t>
    </r>
    <r>
      <rPr>
        <sz val="10"/>
        <rFont val="Arial"/>
        <family val="0"/>
        <charset val="1"/>
      </rPr>
      <t xml:space="preserve">D</t>
    </r>
    <r>
      <rPr>
        <sz val="10"/>
        <rFont val="Noto Sans CJK SC"/>
        <family val="2"/>
      </rPr>
      <t xml:space="preserve">・</t>
    </r>
    <r>
      <rPr>
        <sz val="10"/>
        <rFont val="Arial"/>
        <family val="0"/>
        <charset val="1"/>
      </rPr>
      <t xml:space="preserve">E</t>
    </r>
    <r>
      <rPr>
        <sz val="10"/>
        <rFont val="Noto Sans CJK SC"/>
        <family val="2"/>
      </rPr>
      <t xml:space="preserve">・</t>
    </r>
    <r>
      <rPr>
        <sz val="10"/>
        <rFont val="Arial"/>
        <family val="0"/>
        <charset val="1"/>
      </rPr>
      <t xml:space="preserve">K</t>
    </r>
    <r>
      <rPr>
        <sz val="10"/>
        <rFont val="Noto Sans CJK SC"/>
        <family val="2"/>
      </rPr>
      <t xml:space="preserve">）で起こりやすく、サプリメントや薬剤としての過剰摂取が主な原因となる。ビタミン</t>
    </r>
    <r>
      <rPr>
        <sz val="10"/>
        <rFont val="Arial"/>
        <family val="0"/>
        <charset val="1"/>
      </rPr>
      <t xml:space="preserve">A</t>
    </r>
    <r>
      <rPr>
        <sz val="10"/>
        <rFont val="Noto Sans CJK SC"/>
        <family val="2"/>
      </rPr>
      <t xml:space="preserve">の過剰では、妊娠中の過剰摂取による催奇形性、肝障害、頭蓋内圧亢進などが問題となり、慢性毒性は長期の大量摂取で生じる。ビタミン</t>
    </r>
    <r>
      <rPr>
        <sz val="10"/>
        <rFont val="Arial"/>
        <family val="0"/>
        <charset val="1"/>
      </rPr>
      <t xml:space="preserve">D</t>
    </r>
    <r>
      <rPr>
        <sz val="10"/>
        <rFont val="Noto Sans CJK SC"/>
        <family val="2"/>
      </rPr>
      <t xml:space="preserve">の過剰では高カルシウム血症が中心となり、多尿・多飲、反復する嘔吐、腹痛、脱水などを来し、過剰摂取による中毒では血清</t>
    </r>
    <r>
      <rPr>
        <sz val="10"/>
        <rFont val="Arial"/>
        <family val="0"/>
        <charset val="1"/>
      </rPr>
      <t xml:space="preserve">25(OH)D</t>
    </r>
    <r>
      <rPr>
        <sz val="10"/>
        <rFont val="Noto Sans CJK SC"/>
        <family val="2"/>
      </rPr>
      <t xml:space="preserve">が</t>
    </r>
    <r>
      <rPr>
        <sz val="10"/>
        <rFont val="Arial"/>
        <family val="0"/>
        <charset val="1"/>
      </rPr>
      <t xml:space="preserve">150 ng/mL</t>
    </r>
    <r>
      <rPr>
        <sz val="10"/>
        <rFont val="Noto Sans CJK SC"/>
        <family val="2"/>
      </rPr>
      <t xml:space="preserve">を超えることが指標とされる。水溶性ビタミンは過剰分が排泄されやすく毒性は低いが、ビタミン</t>
    </r>
    <r>
      <rPr>
        <sz val="10"/>
        <rFont val="Arial"/>
        <family val="0"/>
        <charset val="1"/>
      </rPr>
      <t xml:space="preserve">B6</t>
    </r>
    <r>
      <rPr>
        <sz val="10"/>
        <rFont val="Noto Sans CJK SC"/>
        <family val="2"/>
      </rPr>
      <t xml:space="preserve">とナイアシンの大量摂取では障害が起こる（</t>
    </r>
    <r>
      <rPr>
        <sz val="10"/>
        <rFont val="Arial"/>
        <family val="0"/>
        <charset val="1"/>
      </rPr>
      <t xml:space="preserve">MT-036</t>
    </r>
    <r>
      <rPr>
        <sz val="10"/>
        <rFont val="Noto Sans CJK SC"/>
        <family val="2"/>
      </rPr>
      <t xml:space="preserve">）。</t>
    </r>
  </si>
  <si>
    <r>
      <rPr>
        <sz val="10"/>
        <rFont val="Noto Sans CJK SC"/>
        <family val="2"/>
      </rPr>
      <t xml:space="preserve">医学各論 Ⅹ</t>
    </r>
    <r>
      <rPr>
        <sz val="10"/>
        <rFont val="Arial"/>
        <family val="0"/>
        <charset val="1"/>
      </rPr>
      <t xml:space="preserve">-9-A-②</t>
    </r>
    <r>
      <rPr>
        <sz val="10"/>
        <rFont val="Noto Sans CJK SC"/>
        <family val="2"/>
      </rPr>
      <t xml:space="preserve">（ビタミン過剰症、</t>
    </r>
    <r>
      <rPr>
        <sz val="10"/>
        <rFont val="Arial"/>
        <family val="0"/>
        <charset val="1"/>
      </rPr>
      <t xml:space="preserve">c</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</si>
  <si>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TBL-02-13-007 (id: JlAKpsU)</t>
    </r>
  </si>
  <si>
    <t xml:space="preserve">SRC-990</t>
  </si>
  <si>
    <t xml:space="preserve">Reddy P, Jialal I. Biochemistry, Fat Soluble Vitamins. In: StatPearls. Treasure Island (FL): StatPearls Publishing; Bookshelf ID: NBK534869.</t>
  </si>
  <si>
    <t xml:space="preserve">30521290</t>
  </si>
  <si>
    <t xml:space="preserve">MT-039</t>
  </si>
  <si>
    <r>
      <rPr>
        <sz val="10"/>
        <rFont val="Noto Sans CJK SC"/>
        <family val="2"/>
      </rPr>
      <t xml:space="preserve">ビタミン</t>
    </r>
    <r>
      <rPr>
        <sz val="10"/>
        <rFont val="Arial"/>
        <family val="0"/>
        <charset val="1"/>
      </rPr>
      <t xml:space="preserve">A</t>
    </r>
    <r>
      <rPr>
        <sz val="10"/>
        <rFont val="Noto Sans CJK SC"/>
        <family val="2"/>
      </rPr>
      <t xml:space="preserve">過剰とビタミン</t>
    </r>
    <r>
      <rPr>
        <sz val="10"/>
        <rFont val="Arial"/>
        <family val="0"/>
        <charset val="1"/>
      </rPr>
      <t xml:space="preserve">D</t>
    </r>
    <r>
      <rPr>
        <sz val="10"/>
        <rFont val="Noto Sans CJK SC"/>
        <family val="2"/>
      </rPr>
      <t xml:space="preserve">過剰の具体的な内容は、出典表の確認経路に記した各ビタミンの総説（</t>
    </r>
    <r>
      <rPr>
        <sz val="10"/>
        <rFont val="Arial"/>
        <family val="0"/>
        <charset val="1"/>
      </rPr>
      <t xml:space="preserve">Carazo </t>
    </r>
    <r>
      <rPr>
        <sz val="10"/>
        <rFont val="Noto Sans CJK SC"/>
        <family val="2"/>
      </rPr>
      <t xml:space="preserve">ら、</t>
    </r>
    <r>
      <rPr>
        <sz val="10"/>
        <rFont val="Arial"/>
        <family val="0"/>
        <charset val="1"/>
      </rPr>
      <t xml:space="preserve">Marcinowska-Suchowierska </t>
    </r>
    <r>
      <rPr>
        <sz val="10"/>
        <rFont val="Noto Sans CJK SC"/>
        <family val="2"/>
      </rPr>
      <t xml:space="preserve">ら）で照合したものであり、本カードの出典の抜粋は脂溶性ビタミンの毒性を扱う旨にとどまる。章の本文はアクセス制限のため全文を確認できていない。</t>
    </r>
  </si>
  <si>
    <t xml:space="preserve">MT-024</t>
  </si>
  <si>
    <t xml:space="preserve">痛風の診断と急性発作の治療</t>
  </si>
  <si>
    <r>
      <rPr>
        <sz val="10"/>
        <rFont val="Noto Sans CJK SC"/>
        <family val="2"/>
      </rPr>
      <t xml:space="preserve">痛風性関節炎は、関節内に析出した尿酸一ナトリウム（</t>
    </r>
    <r>
      <rPr>
        <sz val="10"/>
        <rFont val="Arial"/>
        <family val="0"/>
        <charset val="1"/>
      </rPr>
      <t xml:space="preserve">MSU</t>
    </r>
    <r>
      <rPr>
        <sz val="10"/>
        <rFont val="Noto Sans CJK SC"/>
        <family val="2"/>
      </rPr>
      <t xml:space="preserve">）結晶を白血球が貪食し、サイトカインによる炎症が起こることで生じる。海外のガイドラインでは、関節液や痛風結節から</t>
    </r>
    <r>
      <rPr>
        <sz val="10"/>
        <rFont val="Arial"/>
        <family val="0"/>
        <charset val="1"/>
      </rPr>
      <t xml:space="preserve">MSU</t>
    </r>
    <r>
      <rPr>
        <sz val="10"/>
        <rFont val="Noto Sans CJK SC"/>
        <family val="2"/>
      </rPr>
      <t xml:space="preserve">結晶を同定することが痛風性関節炎の診断と定義されている。急性発作の治療では、コルヒチン、</t>
    </r>
    <r>
      <rPr>
        <sz val="10"/>
        <rFont val="Arial"/>
        <family val="0"/>
        <charset val="1"/>
      </rPr>
      <t xml:space="preserve">NSAIDs</t>
    </r>
    <r>
      <rPr>
        <sz val="10"/>
        <rFont val="Noto Sans CJK SC"/>
        <family val="2"/>
      </rPr>
      <t xml:space="preserve">、副腎皮質ステロイドは同等に推奨され（</t>
    </r>
    <r>
      <rPr>
        <sz val="10"/>
        <rFont val="Arial"/>
        <family val="0"/>
        <charset val="1"/>
      </rPr>
      <t xml:space="preserve">CQ1</t>
    </r>
    <r>
      <rPr>
        <sz val="10"/>
        <rFont val="Noto Sans CJK SC"/>
        <family val="2"/>
      </rPr>
      <t xml:space="preserve">）、第一選択は特定の</t>
    </r>
    <r>
      <rPr>
        <sz val="10"/>
        <rFont val="Arial"/>
        <family val="0"/>
        <charset val="1"/>
      </rPr>
      <t xml:space="preserve">1</t>
    </r>
    <r>
      <rPr>
        <sz val="10"/>
        <rFont val="Noto Sans CJK SC"/>
        <family val="2"/>
      </rPr>
      <t xml:space="preserve">剤に限らない。尿酸降下薬の開始後に発作を予防するためのコルヒチンカバーは、短期間より長期間の投与が推奨される（</t>
    </r>
    <r>
      <rPr>
        <sz val="10"/>
        <rFont val="Arial"/>
        <family val="0"/>
        <charset val="1"/>
      </rPr>
      <t xml:space="preserve">CQ6</t>
    </r>
    <r>
      <rPr>
        <sz val="10"/>
        <rFont val="Noto Sans CJK SC"/>
        <family val="2"/>
      </rPr>
      <t xml:space="preserve">）。</t>
    </r>
  </si>
  <si>
    <r>
      <rPr>
        <sz val="10"/>
        <rFont val="Noto Sans CJK SC"/>
        <family val="2"/>
      </rPr>
      <t xml:space="preserve">医学各論 Ⅹ</t>
    </r>
    <r>
      <rPr>
        <sz val="10"/>
        <rFont val="Arial"/>
        <family val="0"/>
        <charset val="1"/>
      </rPr>
      <t xml:space="preserve">-9-B-①</t>
    </r>
    <r>
      <rPr>
        <sz val="10"/>
        <rFont val="Noto Sans CJK SC"/>
        <family val="2"/>
      </rPr>
      <t xml:space="preserve">（痛風、</t>
    </r>
    <r>
      <rPr>
        <sz val="10"/>
        <rFont val="Arial"/>
        <family val="0"/>
        <charset val="1"/>
      </rPr>
      <t xml:space="preserve">a</t>
    </r>
    <r>
      <rPr>
        <sz val="10"/>
        <rFont val="Noto Sans CJK SC"/>
        <family val="2"/>
      </rPr>
      <t xml:space="preserve">）；医学各論 Ⅺ</t>
    </r>
    <r>
      <rPr>
        <sz val="10"/>
        <rFont val="Arial"/>
        <family val="0"/>
        <charset val="1"/>
      </rPr>
      <t xml:space="preserve">-2-E-①</t>
    </r>
    <r>
      <rPr>
        <sz val="10"/>
        <rFont val="Noto Sans CJK SC"/>
        <family val="2"/>
      </rPr>
      <t xml:space="preserve">（痛風、</t>
    </r>
    <r>
      <rPr>
        <sz val="10"/>
        <rFont val="Arial"/>
        <family val="0"/>
        <charset val="1"/>
      </rPr>
      <t xml:space="preserve">a</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</si>
  <si>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TBL-01-00-485 (id: JlvnmNE)</t>
    </r>
  </si>
  <si>
    <t xml:space="preserve">SRC-991</t>
  </si>
  <si>
    <t xml:space="preserve">Hisatome I, Ichida K, Mineo I, et al. Japanese Society of Gout and Uric &amp; Nucleic Acids 2019 Guidelines for Management of Hyperuricemia and Gout 3rd edition. Gout and Uric &amp; Nucleic Acids. 2020;44(Suppl):1-40.</t>
  </si>
  <si>
    <r>
      <rPr>
        <sz val="10"/>
        <rFont val="Arial"/>
        <family val="0"/>
        <charset val="1"/>
      </rPr>
      <t xml:space="preserve">MSU</t>
    </r>
    <r>
      <rPr>
        <sz val="10"/>
        <rFont val="Noto Sans CJK SC"/>
        <family val="2"/>
      </rPr>
      <t xml:space="preserve">結晶の同定による診断の位置づけは、本ガイドライン第</t>
    </r>
    <r>
      <rPr>
        <sz val="10"/>
        <rFont val="Arial"/>
        <family val="0"/>
        <charset val="1"/>
      </rPr>
      <t xml:space="preserve">3</t>
    </r>
    <r>
      <rPr>
        <sz val="10"/>
        <rFont val="Noto Sans CJK SC"/>
        <family val="2"/>
      </rPr>
      <t xml:space="preserve">版が海外ガイドラインの定義として紹介している記述に基づく（日本の臨床診断基準そのものではない）。コルヒチン・</t>
    </r>
    <r>
      <rPr>
        <sz val="10"/>
        <rFont val="Arial"/>
        <family val="0"/>
        <charset val="1"/>
      </rPr>
      <t xml:space="preserve">NSAIDs</t>
    </r>
    <r>
      <rPr>
        <sz val="10"/>
        <rFont val="Noto Sans CJK SC"/>
        <family val="2"/>
      </rPr>
      <t xml:space="preserve">・副腎皮質ステロイドはいずれも国内で使用される薬剤だが、個別製剤の適応・用量は本調査では添付文書で確認していない（未確認）。本カードは第</t>
    </r>
    <r>
      <rPr>
        <sz val="10"/>
        <rFont val="Arial"/>
        <family val="0"/>
        <charset val="1"/>
      </rPr>
      <t xml:space="preserve">3</t>
    </r>
    <r>
      <rPr>
        <sz val="10"/>
        <rFont val="Noto Sans CJK SC"/>
        <family val="2"/>
      </rPr>
      <t xml:space="preserve">版（</t>
    </r>
    <r>
      <rPr>
        <sz val="10"/>
        <rFont val="Arial"/>
        <family val="0"/>
        <charset val="1"/>
      </rPr>
      <t xml:space="preserve">2019</t>
    </r>
    <r>
      <rPr>
        <sz val="10"/>
        <rFont val="Noto Sans CJK SC"/>
        <family val="2"/>
      </rPr>
      <t xml:space="preserve">年改訂）の記載に基づく。</t>
    </r>
  </si>
  <si>
    <t xml:space="preserve">MT-025</t>
  </si>
  <si>
    <t xml:space="preserve">高尿酸血症の分類と診断</t>
  </si>
  <si>
    <r>
      <rPr>
        <sz val="10"/>
        <rFont val="Noto Sans CJK SC"/>
        <family val="2"/>
      </rPr>
      <t xml:space="preserve">高尿酸血症は、尿酸の溶解度に基づき、性別を問わず血清尿酸値が</t>
    </r>
    <r>
      <rPr>
        <sz val="10"/>
        <rFont val="Arial"/>
        <family val="0"/>
        <charset val="1"/>
      </rPr>
      <t xml:space="preserve">7.0 mg/dL</t>
    </r>
    <r>
      <rPr>
        <sz val="10"/>
        <rFont val="Noto Sans CJK SC"/>
        <family val="2"/>
      </rPr>
      <t xml:space="preserve">を超える状態と定義される。病型は、尿酸産生過剰型、尿酸排泄低下型、混合型に大別され、近年は腎外排泄の低下を含む腎負荷型の存在も提唱されている。高尿酸血症自体は無症状だが、持続すると体内の尿酸プールが増え、</t>
    </r>
    <r>
      <rPr>
        <sz val="10"/>
        <rFont val="Arial"/>
        <family val="0"/>
        <charset val="1"/>
      </rPr>
      <t xml:space="preserve">MSU</t>
    </r>
    <r>
      <rPr>
        <sz val="10"/>
        <rFont val="Noto Sans CJK SC"/>
        <family val="2"/>
      </rPr>
      <t xml:space="preserve">結晶が関節や尿路に析出して、痛風や尿路結石の原因となる。成因として、核酸代謝酵素や尿酸トランスポーターの遺伝子の異常のほか、食事・飲酒・運動などの生活習慣が強く関与する。</t>
    </r>
  </si>
  <si>
    <r>
      <rPr>
        <sz val="10"/>
        <rFont val="Noto Sans CJK SC"/>
        <family val="2"/>
      </rPr>
      <t xml:space="preserve">医学各論 Ⅹ</t>
    </r>
    <r>
      <rPr>
        <sz val="10"/>
        <rFont val="Arial"/>
        <family val="0"/>
        <charset val="1"/>
      </rPr>
      <t xml:space="preserve">-9-B-②</t>
    </r>
    <r>
      <rPr>
        <sz val="10"/>
        <rFont val="Noto Sans CJK SC"/>
        <family val="2"/>
      </rPr>
      <t xml:space="preserve">（高尿酸血症、</t>
    </r>
    <r>
      <rPr>
        <sz val="10"/>
        <rFont val="Arial"/>
        <family val="0"/>
        <charset val="1"/>
      </rPr>
      <t xml:space="preserve">a</t>
    </r>
    <r>
      <rPr>
        <sz val="10"/>
        <rFont val="Noto Sans CJK SC"/>
        <family val="2"/>
      </rPr>
      <t xml:space="preserve">）</t>
    </r>
  </si>
  <si>
    <r>
      <rPr>
        <sz val="10"/>
        <rFont val="Noto Sans CJK SC"/>
        <family val="2"/>
      </rPr>
      <t xml:space="preserve">病型分類の判定に用いる尿中尿酸排泄量や尿酸クリアランスの具体的な手順・閾値は、英語版全文では確認できなかったため本カードには含めていない。定義の</t>
    </r>
    <r>
      <rPr>
        <sz val="10"/>
        <rFont val="Arial"/>
        <family val="0"/>
        <charset val="1"/>
      </rPr>
      <t xml:space="preserve">7.0 mg/dL</t>
    </r>
    <r>
      <rPr>
        <sz val="10"/>
        <rFont val="Noto Sans CJK SC"/>
        <family val="2"/>
      </rPr>
      <t xml:space="preserve">超は日本のガイドラインのもので、海外の定義（例：</t>
    </r>
    <r>
      <rPr>
        <sz val="10"/>
        <rFont val="Arial"/>
        <family val="0"/>
        <charset val="1"/>
      </rPr>
      <t xml:space="preserve">ACR</t>
    </r>
    <r>
      <rPr>
        <sz val="10"/>
        <rFont val="Noto Sans CJK SC"/>
        <family val="2"/>
      </rPr>
      <t xml:space="preserve">の</t>
    </r>
    <r>
      <rPr>
        <sz val="10"/>
        <rFont val="Arial"/>
        <family val="0"/>
        <charset val="1"/>
      </rPr>
      <t xml:space="preserve">6.8 mg/dL</t>
    </r>
    <r>
      <rPr>
        <sz val="10"/>
        <rFont val="Noto Sans CJK SC"/>
        <family val="2"/>
      </rPr>
      <t xml:space="preserve">超）とは異なる。本カードは第</t>
    </r>
    <r>
      <rPr>
        <sz val="10"/>
        <rFont val="Arial"/>
        <family val="0"/>
        <charset val="1"/>
      </rPr>
      <t xml:space="preserve">3</t>
    </r>
    <r>
      <rPr>
        <sz val="10"/>
        <rFont val="Noto Sans CJK SC"/>
        <family val="2"/>
      </rPr>
      <t xml:space="preserve">版（</t>
    </r>
    <r>
      <rPr>
        <sz val="10"/>
        <rFont val="Arial"/>
        <family val="0"/>
        <charset val="1"/>
      </rPr>
      <t xml:space="preserve">2019</t>
    </r>
    <r>
      <rPr>
        <sz val="10"/>
        <rFont val="Noto Sans CJK SC"/>
        <family val="2"/>
      </rPr>
      <t xml:space="preserve">年改訂）の記載に基づく。</t>
    </r>
  </si>
  <si>
    <t xml:space="preserve">MT-026</t>
  </si>
  <si>
    <t xml:space="preserve">高尿酸血症の治療と管理目標（日本）</t>
  </si>
  <si>
    <r>
      <rPr>
        <sz val="10"/>
        <rFont val="Noto Sans CJK SC"/>
        <family val="2"/>
      </rPr>
      <t xml:space="preserve">日本の治療アルゴリズムでは、血清尿酸値が</t>
    </r>
    <r>
      <rPr>
        <sz val="10"/>
        <rFont val="Arial"/>
        <family val="0"/>
        <charset val="1"/>
      </rPr>
      <t xml:space="preserve">7.0 mg/dL</t>
    </r>
    <r>
      <rPr>
        <sz val="10"/>
        <rFont val="Noto Sans CJK SC"/>
        <family val="2"/>
      </rPr>
      <t xml:space="preserve">を超え、痛風発作または痛風結節がある場合は薬物治療を行う。無症候性高尿酸血症では、合併症（腎障害、尿路結石、高血圧、虚血性心疾患、糖尿病、メタボリックシンドロームなど）がある場合は</t>
    </r>
    <r>
      <rPr>
        <sz val="10"/>
        <rFont val="Arial"/>
        <family val="0"/>
        <charset val="1"/>
      </rPr>
      <t xml:space="preserve">8.0 mg/dL</t>
    </r>
    <r>
      <rPr>
        <sz val="10"/>
        <rFont val="Noto Sans CJK SC"/>
        <family val="2"/>
      </rPr>
      <t xml:space="preserve">以上、合併症がない場合は</t>
    </r>
    <r>
      <rPr>
        <sz val="10"/>
        <rFont val="Arial"/>
        <family val="0"/>
        <charset val="1"/>
      </rPr>
      <t xml:space="preserve">9.0 mg/dL</t>
    </r>
    <r>
      <rPr>
        <sz val="10"/>
        <rFont val="Noto Sans CJK SC"/>
        <family val="2"/>
      </rPr>
      <t xml:space="preserve">以上で薬物治療を検討し、それ未満では生活指導を行う。管理目標は血清尿酸値</t>
    </r>
    <r>
      <rPr>
        <sz val="10"/>
        <rFont val="Arial"/>
        <family val="0"/>
        <charset val="1"/>
      </rPr>
      <t xml:space="preserve">6.0 mg/dL</t>
    </r>
    <r>
      <rPr>
        <sz val="10"/>
        <rFont val="Noto Sans CJK SC"/>
        <family val="2"/>
      </rPr>
      <t xml:space="preserve">以下で、痛風結節がある場合も薬物治療により</t>
    </r>
    <r>
      <rPr>
        <sz val="10"/>
        <rFont val="Arial"/>
        <family val="0"/>
        <charset val="1"/>
      </rPr>
      <t xml:space="preserve">6.0 mg/dL</t>
    </r>
    <r>
      <rPr>
        <sz val="10"/>
        <rFont val="Noto Sans CJK SC"/>
        <family val="2"/>
      </rPr>
      <t xml:space="preserve">以下を維持することが推奨される（</t>
    </r>
    <r>
      <rPr>
        <sz val="10"/>
        <rFont val="Arial"/>
        <family val="0"/>
        <charset val="1"/>
      </rPr>
      <t xml:space="preserve">CQ2</t>
    </r>
    <r>
      <rPr>
        <sz val="10"/>
        <rFont val="Noto Sans CJK SC"/>
        <family val="2"/>
      </rPr>
      <t xml:space="preserve">）。生活指導として、飲酒制限を含む食事教育が推奨される（</t>
    </r>
    <r>
      <rPr>
        <sz val="10"/>
        <rFont val="Arial"/>
        <family val="0"/>
        <charset val="1"/>
      </rPr>
      <t xml:space="preserve">CQ7</t>
    </r>
    <r>
      <rPr>
        <sz val="10"/>
        <rFont val="Noto Sans CJK SC"/>
        <family val="2"/>
      </rPr>
      <t xml:space="preserve">）。尿酸降下薬には、キサンチンオキシダーゼ阻害薬（アロプリノール、フェブキソスタット、トピロキソスタット）などの尿酸生成抑制薬と、尿酸排泄促進薬がある。</t>
    </r>
  </si>
  <si>
    <r>
      <rPr>
        <sz val="10"/>
        <rFont val="Noto Sans CJK SC"/>
        <family val="2"/>
      </rPr>
      <t xml:space="preserve">薬物治療の開始基準（</t>
    </r>
    <r>
      <rPr>
        <sz val="10"/>
        <rFont val="Arial"/>
        <family val="0"/>
        <charset val="1"/>
      </rPr>
      <t xml:space="preserve">8.0 mg/dL</t>
    </r>
    <r>
      <rPr>
        <sz val="10"/>
        <rFont val="Noto Sans CJK SC"/>
        <family val="2"/>
      </rPr>
      <t xml:space="preserve">、</t>
    </r>
    <r>
      <rPr>
        <sz val="10"/>
        <rFont val="Arial"/>
        <family val="0"/>
        <charset val="1"/>
      </rPr>
      <t xml:space="preserve">9.0 mg/dL</t>
    </r>
    <r>
      <rPr>
        <sz val="10"/>
        <rFont val="Noto Sans CJK SC"/>
        <family val="2"/>
      </rPr>
      <t xml:space="preserve">）と合併症の範囲は、本ガイドラインの治療アルゴリズムの図（</t>
    </r>
    <r>
      <rPr>
        <sz val="10"/>
        <rFont val="Arial"/>
        <family val="0"/>
        <charset val="1"/>
      </rPr>
      <t xml:space="preserve">Figure 1</t>
    </r>
    <r>
      <rPr>
        <sz val="10"/>
        <rFont val="Noto Sans CJK SC"/>
        <family val="2"/>
      </rPr>
      <t xml:space="preserve">）から読み取った（図から読み取り）。挙げた尿酸降下薬はいずれも国内で使用されているが、無症候性高尿酸血症を含む適応・保険適用の範囲は、本調査では添付文書で確認していない（未確認）。本カードは第</t>
    </r>
    <r>
      <rPr>
        <sz val="10"/>
        <rFont val="Arial"/>
        <family val="0"/>
        <charset val="1"/>
      </rPr>
      <t xml:space="preserve">3</t>
    </r>
    <r>
      <rPr>
        <sz val="10"/>
        <rFont val="Noto Sans CJK SC"/>
        <family val="2"/>
      </rPr>
      <t xml:space="preserve">版（</t>
    </r>
    <r>
      <rPr>
        <sz val="10"/>
        <rFont val="Arial"/>
        <family val="0"/>
        <charset val="1"/>
      </rPr>
      <t xml:space="preserve">2019</t>
    </r>
    <r>
      <rPr>
        <sz val="10"/>
        <rFont val="Noto Sans CJK SC"/>
        <family val="2"/>
      </rPr>
      <t xml:space="preserve">年改訂）の記載に基づく。</t>
    </r>
  </si>
  <si>
    <t xml:space="preserve">MT-027</t>
  </si>
  <si>
    <t xml:space="preserve">痛風結節と慢性痛風の管理</t>
  </si>
  <si>
    <r>
      <rPr>
        <sz val="10"/>
        <rFont val="Noto Sans CJK SC"/>
        <family val="2"/>
      </rPr>
      <t xml:space="preserve">痛風結節のある痛風、痛風による画像上の骨破壊がある場合、発作が頻回な場合には、すべての患者に尿酸降下療法を開始することが強く推奨される。第一選択はアロプリノールで、中等度以上の慢性腎臓病（ステージ</t>
    </r>
    <r>
      <rPr>
        <sz val="10"/>
        <rFont val="Arial"/>
        <family val="0"/>
        <charset val="1"/>
      </rPr>
      <t xml:space="preserve">3</t>
    </r>
    <r>
      <rPr>
        <sz val="10"/>
        <rFont val="Noto Sans CJK SC"/>
        <family val="2"/>
      </rPr>
      <t xml:space="preserve">以上）でも同様であり、開始用量は</t>
    </r>
    <r>
      <rPr>
        <sz val="10"/>
        <rFont val="Arial"/>
        <family val="0"/>
        <charset val="1"/>
      </rPr>
      <t xml:space="preserve">100 mg/</t>
    </r>
    <r>
      <rPr>
        <sz val="10"/>
        <rFont val="Noto Sans CJK SC"/>
        <family val="2"/>
      </rPr>
      <t xml:space="preserve">日以下（腎機能障害ではさらに低用量）とし、血清尿酸値を測定しながら</t>
    </r>
    <r>
      <rPr>
        <sz val="10"/>
        <rFont val="Arial"/>
        <family val="0"/>
        <charset val="1"/>
      </rPr>
      <t xml:space="preserve">6 mg/dL</t>
    </r>
    <r>
      <rPr>
        <sz val="10"/>
        <rFont val="Noto Sans CJK SC"/>
        <family val="2"/>
      </rPr>
      <t xml:space="preserve">未満を目標に漸増する（</t>
    </r>
    <r>
      <rPr>
        <sz val="10"/>
        <rFont val="Arial"/>
        <family val="0"/>
        <charset val="1"/>
      </rPr>
      <t xml:space="preserve">treat-to-target</t>
    </r>
    <r>
      <rPr>
        <sz val="10"/>
        <rFont val="Noto Sans CJK SC"/>
        <family val="2"/>
      </rPr>
      <t xml:space="preserve">）。フェブキソスタットを用いる場合も開始用量は</t>
    </r>
    <r>
      <rPr>
        <sz val="10"/>
        <rFont val="Arial"/>
        <family val="0"/>
        <charset val="1"/>
      </rPr>
      <t xml:space="preserve">40 mg/</t>
    </r>
    <r>
      <rPr>
        <sz val="10"/>
        <rFont val="Noto Sans CJK SC"/>
        <family val="2"/>
      </rPr>
      <t xml:space="preserve">日未満とする。尿酸降下療法の開始時には、少なくとも</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か月の抗炎症薬による発作予防を併用することが強く推奨される。重症の痛風（痛風結節を含む）では、欧州の推奨（</t>
    </r>
    <r>
      <rPr>
        <sz val="10"/>
        <rFont val="Arial"/>
        <family val="0"/>
        <charset val="1"/>
      </rPr>
      <t xml:space="preserve">EULAR 2016</t>
    </r>
    <r>
      <rPr>
        <sz val="10"/>
        <rFont val="Noto Sans CJK SC"/>
        <family val="2"/>
      </rPr>
      <t xml:space="preserve">）で血清尿酸値</t>
    </r>
    <r>
      <rPr>
        <sz val="10"/>
        <rFont val="Arial"/>
        <family val="0"/>
        <charset val="1"/>
      </rPr>
      <t xml:space="preserve">5 mg/dL</t>
    </r>
    <r>
      <rPr>
        <sz val="10"/>
        <rFont val="Noto Sans CJK SC"/>
        <family val="2"/>
      </rPr>
      <t xml:space="preserve">未満の維持が掲げられている。</t>
    </r>
  </si>
  <si>
    <t xml:space="preserve">SRC-992</t>
  </si>
  <si>
    <t xml:space="preserve">FitzGerald JD, Dalbeth N, Mikuls T, et al. 2020 American College of Rheumatology Guideline for the Management of Gout. Arthritis Care Res (Hoboken). 2020;72(6):744-760.</t>
  </si>
  <si>
    <t xml:space="preserve">10.1002/acr.24180</t>
  </si>
  <si>
    <t xml:space="preserve">32391934</t>
  </si>
  <si>
    <r>
      <rPr>
        <sz val="10"/>
        <rFont val="Noto Sans CJK SC"/>
        <family val="2"/>
      </rPr>
      <t xml:space="preserve">米国のガイドラインであり、日本の管理目標は日本のガイドライン（</t>
    </r>
    <r>
      <rPr>
        <sz val="10"/>
        <rFont val="Arial"/>
        <family val="0"/>
        <charset val="1"/>
      </rPr>
      <t xml:space="preserve">SRC-991</t>
    </r>
    <r>
      <rPr>
        <sz val="10"/>
        <rFont val="Noto Sans CJK SC"/>
        <family val="2"/>
      </rPr>
      <t xml:space="preserve">）の</t>
    </r>
    <r>
      <rPr>
        <sz val="10"/>
        <rFont val="Arial"/>
        <family val="0"/>
        <charset val="1"/>
      </rPr>
      <t xml:space="preserve">6.0 mg/dL</t>
    </r>
    <r>
      <rPr>
        <sz val="10"/>
        <rFont val="Noto Sans CJK SC"/>
        <family val="2"/>
      </rPr>
      <t xml:space="preserve">以下が基準となる。</t>
    </r>
    <r>
      <rPr>
        <sz val="10"/>
        <rFont val="Arial"/>
        <family val="0"/>
        <charset val="1"/>
      </rPr>
      <t xml:space="preserve">5 mg/dL</t>
    </r>
    <r>
      <rPr>
        <sz val="10"/>
        <rFont val="Noto Sans CJK SC"/>
        <family val="2"/>
      </rPr>
      <t xml:space="preserve">未満の目標は</t>
    </r>
    <r>
      <rPr>
        <sz val="10"/>
        <rFont val="Arial"/>
        <family val="0"/>
        <charset val="1"/>
      </rPr>
      <t xml:space="preserve">EULAR 2016</t>
    </r>
    <r>
      <rPr>
        <sz val="10"/>
        <rFont val="Noto Sans CJK SC"/>
        <family val="2"/>
      </rPr>
      <t xml:space="preserve">推奨の抄録で照合した内容である。アロプリノール・フェブキソスタットの国内承認・保険適用は、本調査では添付文書で確認していない（未確認）。</t>
    </r>
  </si>
  <si>
    <t xml:space="preserve">MT-028</t>
  </si>
  <si>
    <t xml:space="preserve">ポルフィリン症</t>
  </si>
  <si>
    <r>
      <rPr>
        <sz val="10"/>
        <rFont val="Noto Sans CJK SC"/>
        <family val="2"/>
      </rPr>
      <t xml:space="preserve">ポルフィリン症は、ヘム生合成の先天性異常による</t>
    </r>
    <r>
      <rPr>
        <sz val="10"/>
        <rFont val="Arial"/>
        <family val="0"/>
        <charset val="1"/>
      </rPr>
      <t xml:space="preserve">8</t>
    </r>
    <r>
      <rPr>
        <sz val="10"/>
        <rFont val="Noto Sans CJK SC"/>
        <family val="2"/>
      </rPr>
      <t xml:space="preserve">つの遺伝的に異なる代謝疾患の総称で、急性肝性、肝性皮膚、赤芽球性皮膚の</t>
    </r>
    <r>
      <rPr>
        <sz val="10"/>
        <rFont val="Arial"/>
        <family val="0"/>
        <charset val="1"/>
      </rPr>
      <t xml:space="preserve">3</t>
    </r>
    <r>
      <rPr>
        <sz val="10"/>
        <rFont val="Noto Sans CJK SC"/>
        <family val="2"/>
      </rPr>
      <t xml:space="preserve">群に分類される。最も多い晩発性皮膚ポルフィリン症は、鉄過剰が肝のウロポルフィリン脱炭酸酵素の活性を阻害して生じる。急性肝性ポルフィリン症の急性発作の治療にはヘマチン（ヘミン）の投与が行われ、晩発性皮膚ポルフィリン症では、瀉血で鉄過剰を除去すると皮膚病変が改善する。診断は、</t>
    </r>
    <r>
      <rPr>
        <sz val="10"/>
        <rFont val="Arial"/>
        <family val="0"/>
        <charset val="1"/>
      </rPr>
      <t xml:space="preserve">DNA</t>
    </r>
    <r>
      <rPr>
        <sz val="10"/>
        <rFont val="Noto Sans CJK SC"/>
        <family val="2"/>
      </rPr>
      <t xml:space="preserve">に基づく遺伝学的検査が全ての型で可能になっている。</t>
    </r>
  </si>
  <si>
    <r>
      <rPr>
        <sz val="10"/>
        <rFont val="Noto Sans CJK SC"/>
        <family val="2"/>
      </rPr>
      <t xml:space="preserve">医学各論 Ⅹ</t>
    </r>
    <r>
      <rPr>
        <sz val="10"/>
        <rFont val="Arial"/>
        <family val="0"/>
        <charset val="1"/>
      </rPr>
      <t xml:space="preserve">-9-C-①</t>
    </r>
    <r>
      <rPr>
        <sz val="10"/>
        <rFont val="Noto Sans CJK SC"/>
        <family val="2"/>
      </rPr>
      <t xml:space="preserve">（ポルフィリン症、</t>
    </r>
    <r>
      <rPr>
        <sz val="10"/>
        <rFont val="Arial"/>
        <family val="0"/>
        <charset val="1"/>
      </rPr>
      <t xml:space="preserve">c</t>
    </r>
    <r>
      <rPr>
        <sz val="10"/>
        <rFont val="Noto Sans CJK SC"/>
        <family val="2"/>
      </rPr>
      <t xml:space="preserve">）</t>
    </r>
  </si>
  <si>
    <t xml:space="preserve">SRC-993</t>
  </si>
  <si>
    <t xml:space="preserve">Balwani M, Desnick RJ. The porphyrias: advances in diagnosis and treatment. Blood. 2012;120(23):4496-4504.</t>
  </si>
  <si>
    <t xml:space="preserve">10.1182/blood-2012-05-423186</t>
  </si>
  <si>
    <t xml:space="preserve">22791288</t>
  </si>
  <si>
    <r>
      <rPr>
        <sz val="10"/>
        <rFont val="Arial"/>
        <family val="0"/>
        <charset val="1"/>
      </rPr>
      <t xml:space="preserve">2012</t>
    </r>
    <r>
      <rPr>
        <sz val="10"/>
        <rFont val="Noto Sans CJK SC"/>
        <family val="2"/>
      </rPr>
      <t xml:space="preserve">年の総説であり、その後の治療の進展（急性肝性ポルフィリン症への新規治療など）は含まれていない。ヘミン製剤の国内承認・保険適用は、本調査では添付文書で確認していない（未確認）。</t>
    </r>
  </si>
  <si>
    <t xml:space="preserve">MT-029</t>
  </si>
  <si>
    <t xml:space="preserve">亜鉛欠乏症候群（腸性肢端皮膚炎）</t>
  </si>
  <si>
    <r>
      <rPr>
        <sz val="10"/>
        <rFont val="Noto Sans CJK SC"/>
        <family val="2"/>
      </rPr>
      <t xml:space="preserve">腸性肢端皮膚炎は、亜鉛トランスポーター遺伝子</t>
    </r>
    <r>
      <rPr>
        <sz val="10"/>
        <rFont val="Arial"/>
        <family val="0"/>
        <charset val="1"/>
      </rPr>
      <t xml:space="preserve">SLC39A4</t>
    </r>
    <r>
      <rPr>
        <sz val="10"/>
        <rFont val="Noto Sans CJK SC"/>
        <family val="2"/>
      </rPr>
      <t xml:space="preserve">の変異により、腸管での亜鉛吸収が障害されて生じる遺伝性の亜鉛欠乏症である。亜鉛は</t>
    </r>
    <r>
      <rPr>
        <sz val="10"/>
        <rFont val="Arial"/>
        <family val="0"/>
        <charset val="1"/>
      </rPr>
      <t xml:space="preserve">200</t>
    </r>
    <r>
      <rPr>
        <sz val="10"/>
        <rFont val="Noto Sans CJK SC"/>
        <family val="2"/>
      </rPr>
      <t xml:space="preserve">を超える金属酵素の構成要素であり、多くの代謝・生化学経路に必須の微量元素である。亜鉛欠乏では皮膚病変、下痢、脱毛などが現れ、吸収不良症候群、肝・腎疾患、不適切な食事、医原性などによる後天性の亜鉛欠乏でも、腸性肢端皮膚炎と同様の臨床像を呈することがある。</t>
    </r>
  </si>
  <si>
    <r>
      <rPr>
        <sz val="10"/>
        <rFont val="Noto Sans CJK SC"/>
        <family val="2"/>
      </rPr>
      <t xml:space="preserve">医学各論 Ⅹ</t>
    </r>
    <r>
      <rPr>
        <sz val="10"/>
        <rFont val="Arial"/>
        <family val="0"/>
        <charset val="1"/>
      </rPr>
      <t xml:space="preserve">-9-E-③</t>
    </r>
    <r>
      <rPr>
        <sz val="10"/>
        <rFont val="Noto Sans CJK SC"/>
        <family val="2"/>
      </rPr>
      <t xml:space="preserve">（亜鉛欠乏症候群</t>
    </r>
    <r>
      <rPr>
        <sz val="10"/>
        <rFont val="Arial"/>
        <family val="0"/>
        <charset val="1"/>
      </rPr>
      <t xml:space="preserve">&lt;</t>
    </r>
    <r>
      <rPr>
        <sz val="10"/>
        <rFont val="Noto Sans CJK SC"/>
        <family val="2"/>
      </rPr>
      <t xml:space="preserve">腸性肢端皮膚炎</t>
    </r>
    <r>
      <rPr>
        <sz val="10"/>
        <rFont val="Arial"/>
        <family val="0"/>
        <charset val="1"/>
      </rPr>
      <t xml:space="preserve">&gt;</t>
    </r>
    <r>
      <rPr>
        <sz val="10"/>
        <rFont val="Noto Sans CJK SC"/>
        <family val="2"/>
      </rPr>
      <t xml:space="preserve">、</t>
    </r>
    <r>
      <rPr>
        <sz val="10"/>
        <rFont val="Arial"/>
        <family val="0"/>
        <charset val="1"/>
      </rPr>
      <t xml:space="preserve">c</t>
    </r>
    <r>
      <rPr>
        <sz val="10"/>
        <rFont val="Noto Sans CJK SC"/>
        <family val="2"/>
      </rPr>
      <t xml:space="preserve">）</t>
    </r>
  </si>
  <si>
    <t xml:space="preserve">SRC-994</t>
  </si>
  <si>
    <t xml:space="preserve">Jagadeesan S, Kaliyadan F. Acrodermatitis Enteropathica. In: StatPearls. Treasure Island (FL): StatPearls Publishing; Bookshelf ID: NBK441835.</t>
  </si>
  <si>
    <t xml:space="preserve">28722865</t>
  </si>
  <si>
    <t xml:space="preserve">MT-040</t>
  </si>
  <si>
    <r>
      <rPr>
        <sz val="10"/>
        <rFont val="Noto Sans CJK SC"/>
        <family val="2"/>
      </rPr>
      <t xml:space="preserve">皮膚病変・下痢・脱毛という症状は </t>
    </r>
    <r>
      <rPr>
        <sz val="10"/>
        <rFont val="Arial"/>
        <family val="0"/>
        <charset val="1"/>
      </rPr>
      <t xml:space="preserve">Kiani </t>
    </r>
    <r>
      <rPr>
        <sz val="10"/>
        <rFont val="Noto Sans CJK SC"/>
        <family val="2"/>
      </rPr>
      <t xml:space="preserve">らの総説（</t>
    </r>
    <r>
      <rPr>
        <sz val="10"/>
        <rFont val="Arial"/>
        <family val="0"/>
        <charset val="1"/>
      </rPr>
      <t xml:space="preserve">SRC-986</t>
    </r>
    <r>
      <rPr>
        <sz val="10"/>
        <rFont val="Noto Sans CJK SC"/>
        <family val="2"/>
      </rPr>
      <t xml:space="preserve">）の全文に挙げられた亜鉛欠乏の症状で照合した。本カードの出典の抜粋は病因と後天性欠乏の位置づけが中心で、章の本文はアクセス制限のため全文を確認できていない。亜鉛製剤の国内承認・保険適用は、本調査では添付文書で確認していない（未確認）。</t>
    </r>
  </si>
  <si>
    <t xml:space="preserve">MT-030</t>
  </si>
  <si>
    <r>
      <rPr>
        <sz val="10"/>
        <rFont val="Arial"/>
        <family val="0"/>
        <charset val="1"/>
      </rPr>
      <t xml:space="preserve">Marfan</t>
    </r>
    <r>
      <rPr>
        <sz val="10"/>
        <rFont val="Noto Sans CJK SC"/>
        <family val="2"/>
      </rPr>
      <t xml:space="preserve">症候群は、結合組織の蛋白であるフィブリリンをコードする</t>
    </r>
    <r>
      <rPr>
        <sz val="10"/>
        <rFont val="Arial"/>
        <family val="0"/>
        <charset val="1"/>
      </rPr>
      <t xml:space="preserve">15</t>
    </r>
    <r>
      <rPr>
        <sz val="10"/>
        <rFont val="Noto Sans CJK SC"/>
        <family val="2"/>
      </rPr>
      <t xml:space="preserve">番染色体の</t>
    </r>
    <r>
      <rPr>
        <sz val="10"/>
        <rFont val="Arial"/>
        <family val="0"/>
        <charset val="1"/>
      </rPr>
      <t xml:space="preserve">FBN1</t>
    </r>
    <r>
      <rPr>
        <sz val="10"/>
        <rFont val="Noto Sans CJK SC"/>
        <family val="2"/>
      </rPr>
      <t xml:space="preserve">遺伝子の異常による、常染色体優性遺伝の結合組織疾患で、頻度は</t>
    </r>
    <r>
      <rPr>
        <sz val="10"/>
        <rFont val="Arial"/>
        <family val="0"/>
        <charset val="1"/>
      </rPr>
      <t xml:space="preserve">3,000</t>
    </r>
    <r>
      <rPr>
        <sz val="10"/>
        <rFont val="Noto Sans CJK SC"/>
        <family val="2"/>
      </rPr>
      <t xml:space="preserve">〜</t>
    </r>
    <r>
      <rPr>
        <sz val="10"/>
        <rFont val="Arial"/>
        <family val="0"/>
        <charset val="1"/>
      </rPr>
      <t xml:space="preserve">5,000</t>
    </r>
    <r>
      <rPr>
        <sz val="10"/>
        <rFont val="Noto Sans CJK SC"/>
        <family val="2"/>
      </rPr>
      <t xml:space="preserve">人に</t>
    </r>
    <r>
      <rPr>
        <sz val="10"/>
        <rFont val="Arial"/>
        <family val="0"/>
        <charset val="1"/>
      </rPr>
      <t xml:space="preserve">1</t>
    </r>
    <r>
      <rPr>
        <sz val="10"/>
        <rFont val="Noto Sans CJK SC"/>
        <family val="2"/>
      </rPr>
      <t xml:space="preserve">人とされる。眼（水晶体脱臼、近視、網膜剥離、白内障）、心血管（大動脈基部の拡張と解離、大動脈弁逆流、僧帽弁逸脱）、骨格（長く細い指、四肢に比べて長い体幹、脊柱側弯、漏斗胸・鳩胸）が主に侵される。生命予後を決めるのは大動脈合併症であり、治療は</t>
    </r>
    <r>
      <rPr>
        <sz val="10"/>
        <rFont val="Arial"/>
        <family val="0"/>
        <charset val="1"/>
      </rPr>
      <t xml:space="preserve">β</t>
    </r>
    <r>
      <rPr>
        <sz val="10"/>
        <rFont val="Noto Sans CJK SC"/>
        <family val="2"/>
      </rPr>
      <t xml:space="preserve">遮断薬などの後負荷を減らす薬剤で大動脈拡張の進行を遅らせ、適切な時期に待機的手術を行うことが中心となる。診断は臨床像に基づいて行われ、特異的な検査は分子遺伝学的検査のみである。</t>
    </r>
  </si>
  <si>
    <r>
      <rPr>
        <sz val="10"/>
        <rFont val="Noto Sans CJK SC"/>
        <family val="2"/>
      </rPr>
      <t xml:space="preserve">医学各論 Ⅹ</t>
    </r>
    <r>
      <rPr>
        <sz val="10"/>
        <rFont val="Arial"/>
        <family val="0"/>
        <charset val="1"/>
      </rPr>
      <t xml:space="preserve">-9-F-①</t>
    </r>
    <r>
      <rPr>
        <sz val="10"/>
        <rFont val="Noto Sans CJK SC"/>
        <family val="2"/>
      </rPr>
      <t xml:space="preserve">（</t>
    </r>
    <r>
      <rPr>
        <sz val="10"/>
        <rFont val="Arial"/>
        <family val="0"/>
        <charset val="1"/>
      </rPr>
      <t xml:space="preserve">Marfan</t>
    </r>
    <r>
      <rPr>
        <sz val="10"/>
        <rFont val="Noto Sans CJK SC"/>
        <family val="2"/>
      </rPr>
      <t xml:space="preserve">症候群、</t>
    </r>
    <r>
      <rPr>
        <sz val="10"/>
        <rFont val="Arial"/>
        <family val="0"/>
        <charset val="1"/>
      </rPr>
      <t xml:space="preserve">b</t>
    </r>
    <r>
      <rPr>
        <sz val="10"/>
        <rFont val="Noto Sans CJK SC"/>
        <family val="2"/>
      </rPr>
      <t xml:space="preserve">）</t>
    </r>
  </si>
  <si>
    <t xml:space="preserve">SRC-995</t>
  </si>
  <si>
    <t xml:space="preserve">Salik I, Rawla P. Marfan Syndrome. In: StatPearls. Treasure Island (FL): StatPearls Publishing; Bookshelf ID: NBK537339.</t>
  </si>
  <si>
    <t xml:space="preserve">30726024</t>
  </si>
  <si>
    <t xml:space="preserve">MT-041</t>
  </si>
  <si>
    <r>
      <rPr>
        <sz val="10"/>
        <rFont val="Noto Sans CJK SC"/>
        <family val="2"/>
      </rPr>
      <t xml:space="preserve">頻度（</t>
    </r>
    <r>
      <rPr>
        <sz val="10"/>
        <rFont val="Arial"/>
        <family val="0"/>
        <charset val="1"/>
      </rPr>
      <t xml:space="preserve">3,000</t>
    </r>
    <r>
      <rPr>
        <sz val="10"/>
        <rFont val="Noto Sans CJK SC"/>
        <family val="2"/>
      </rPr>
      <t xml:space="preserve">〜</t>
    </r>
    <r>
      <rPr>
        <sz val="10"/>
        <rFont val="Arial"/>
        <family val="0"/>
        <charset val="1"/>
      </rPr>
      <t xml:space="preserve">5,000</t>
    </r>
    <r>
      <rPr>
        <sz val="10"/>
        <rFont val="Noto Sans CJK SC"/>
        <family val="2"/>
      </rPr>
      <t xml:space="preserve">人に</t>
    </r>
    <r>
      <rPr>
        <sz val="10"/>
        <rFont val="Arial"/>
        <family val="0"/>
        <charset val="1"/>
      </rPr>
      <t xml:space="preserve">1</t>
    </r>
    <r>
      <rPr>
        <sz val="10"/>
        <rFont val="Noto Sans CJK SC"/>
        <family val="2"/>
      </rPr>
      <t xml:space="preserve">人）は出典の抜粋に報告値として記載されたものである。</t>
    </r>
    <r>
      <rPr>
        <sz val="10"/>
        <rFont val="Arial"/>
        <family val="0"/>
        <charset val="1"/>
      </rPr>
      <t xml:space="preserve">β</t>
    </r>
    <r>
      <rPr>
        <sz val="10"/>
        <rFont val="Noto Sans CJK SC"/>
        <family val="2"/>
      </rPr>
      <t xml:space="preserve">遮断薬など後負荷軽減薬の</t>
    </r>
    <r>
      <rPr>
        <sz val="10"/>
        <rFont val="Arial"/>
        <family val="0"/>
        <charset val="1"/>
      </rPr>
      <t xml:space="preserve">Marfan</t>
    </r>
    <r>
      <rPr>
        <sz val="10"/>
        <rFont val="Noto Sans CJK SC"/>
        <family val="2"/>
      </rPr>
      <t xml:space="preserve">症候群に対する国内の適応・保険適用は、薬剤ごとに異なると考えられるが、本調査では添付文書で確認していない（未確認）。章の本文はアクセス制限のため全文を確認できていない。</t>
    </r>
  </si>
  <si>
    <t xml:space="preserve">MT-031</t>
  </si>
  <si>
    <r>
      <rPr>
        <sz val="10"/>
        <rFont val="Arial"/>
        <family val="0"/>
        <charset val="1"/>
      </rPr>
      <t xml:space="preserve">Ehlers-Danlos</t>
    </r>
    <r>
      <rPr>
        <sz val="10"/>
        <rFont val="Noto Sans CJK SC"/>
        <family val="2"/>
      </rPr>
      <t xml:space="preserve">症候群</t>
    </r>
  </si>
  <si>
    <r>
      <rPr>
        <sz val="10"/>
        <rFont val="Arial"/>
        <family val="0"/>
        <charset val="1"/>
      </rPr>
      <t xml:space="preserve">Ehlers-Danlos</t>
    </r>
    <r>
      <rPr>
        <sz val="10"/>
        <rFont val="Noto Sans CJK SC"/>
        <family val="2"/>
      </rPr>
      <t xml:space="preserve">症候群は、関節の過可動性、皮膚の過伸展性、組織の脆弱性を特徴とする、遺伝性結合組織疾患の総称である。</t>
    </r>
    <r>
      <rPr>
        <sz val="10"/>
        <rFont val="Arial"/>
        <family val="0"/>
        <charset val="1"/>
      </rPr>
      <t xml:space="preserve">2017</t>
    </r>
    <r>
      <rPr>
        <sz val="10"/>
        <rFont val="Noto Sans CJK SC"/>
        <family val="2"/>
      </rPr>
      <t xml:space="preserve">年の国際分類では、それまで標準だった</t>
    </r>
    <r>
      <rPr>
        <sz val="10"/>
        <rFont val="Arial"/>
        <family val="0"/>
        <charset val="1"/>
      </rPr>
      <t xml:space="preserve">Villefranche</t>
    </r>
    <r>
      <rPr>
        <sz val="10"/>
        <rFont val="Noto Sans CJK SC"/>
        <family val="2"/>
      </rPr>
      <t xml:space="preserve">分類の</t>
    </r>
    <r>
      <rPr>
        <sz val="10"/>
        <rFont val="Arial"/>
        <family val="0"/>
        <charset val="1"/>
      </rPr>
      <t xml:space="preserve">6</t>
    </r>
    <r>
      <rPr>
        <sz val="10"/>
        <rFont val="Noto Sans CJK SC"/>
        <family val="2"/>
      </rPr>
      <t xml:space="preserve">亜型に代わり、新たに見つかった原因遺伝子の広がりを反映して</t>
    </r>
    <r>
      <rPr>
        <sz val="10"/>
        <rFont val="Arial"/>
        <family val="0"/>
        <charset val="1"/>
      </rPr>
      <t xml:space="preserve">13</t>
    </r>
    <r>
      <rPr>
        <sz val="10"/>
        <rFont val="Noto Sans CJK SC"/>
        <family val="2"/>
      </rPr>
      <t xml:space="preserve">亜型が定められた。亜型の間では臨床像の重なりが大きく、過可動型を除く全ての亜型で、原因となる遺伝子変異を同定する分子レベルの確定診断が求められる。過可動型については、他の関節過可動性疾患と区別できるよう臨床基準が改訂された。</t>
    </r>
  </si>
  <si>
    <r>
      <rPr>
        <sz val="10"/>
        <rFont val="Noto Sans CJK SC"/>
        <family val="2"/>
      </rPr>
      <t xml:space="preserve">医学各論 Ⅹ</t>
    </r>
    <r>
      <rPr>
        <sz val="10"/>
        <rFont val="Arial"/>
        <family val="0"/>
        <charset val="1"/>
      </rPr>
      <t xml:space="preserve">-9-F-②</t>
    </r>
    <r>
      <rPr>
        <sz val="10"/>
        <rFont val="Noto Sans CJK SC"/>
        <family val="2"/>
      </rPr>
      <t xml:space="preserve">（</t>
    </r>
    <r>
      <rPr>
        <sz val="10"/>
        <rFont val="Arial"/>
        <family val="0"/>
        <charset val="1"/>
      </rPr>
      <t xml:space="preserve">Ehlers-Danlos</t>
    </r>
    <r>
      <rPr>
        <sz val="10"/>
        <rFont val="Noto Sans CJK SC"/>
        <family val="2"/>
      </rPr>
      <t xml:space="preserve">症候群、</t>
    </r>
    <r>
      <rPr>
        <sz val="10"/>
        <rFont val="Arial"/>
        <family val="0"/>
        <charset val="1"/>
      </rPr>
      <t xml:space="preserve">c</t>
    </r>
    <r>
      <rPr>
        <sz val="10"/>
        <rFont val="Noto Sans CJK SC"/>
        <family val="2"/>
      </rPr>
      <t xml:space="preserve">）</t>
    </r>
  </si>
  <si>
    <t xml:space="preserve">SRC-996</t>
  </si>
  <si>
    <t xml:space="preserve">Malfait F, Francomano C, Byers P, et al. The 2017 international classification of the Ehlers-Danlos syndromes. Am J Med Genet C Semin Med Genet. 2017;175(1):8-26.</t>
  </si>
  <si>
    <t xml:space="preserve">10.1002/ajmg.c.31552</t>
  </si>
  <si>
    <t xml:space="preserve">28306229</t>
  </si>
  <si>
    <r>
      <rPr>
        <sz val="10"/>
        <rFont val="Noto Sans CJK SC"/>
        <family val="2"/>
      </rPr>
      <t xml:space="preserve">各亜型の個別の臨床基準と原因遺伝子の一覧は、本カードでは抄録で確認できた範囲（</t>
    </r>
    <r>
      <rPr>
        <sz val="10"/>
        <rFont val="Arial"/>
        <family val="0"/>
        <charset val="1"/>
      </rPr>
      <t xml:space="preserve">13</t>
    </r>
    <r>
      <rPr>
        <sz val="10"/>
        <rFont val="Noto Sans CJK SC"/>
        <family val="2"/>
      </rPr>
      <t xml:space="preserve">亜型、分子診断の位置づけ）にとどめ、含めていない。</t>
    </r>
  </si>
  <si>
    <t xml:space="preserve">MT-032</t>
  </si>
  <si>
    <t xml:space="preserve">弾性線維性偽性黄色腫</t>
  </si>
  <si>
    <r>
      <rPr>
        <sz val="10"/>
        <rFont val="Noto Sans CJK SC"/>
        <family val="2"/>
      </rPr>
      <t xml:space="preserve">弾性線維性偽性黄色腫（</t>
    </r>
    <r>
      <rPr>
        <sz val="10"/>
        <rFont val="Arial"/>
        <family val="0"/>
        <charset val="1"/>
      </rPr>
      <t xml:space="preserve">PXE</t>
    </r>
    <r>
      <rPr>
        <sz val="10"/>
        <rFont val="Noto Sans CJK SC"/>
        <family val="2"/>
      </rPr>
      <t xml:space="preserve">）は、</t>
    </r>
    <r>
      <rPr>
        <sz val="10"/>
        <rFont val="Arial"/>
        <family val="0"/>
        <charset val="1"/>
      </rPr>
      <t xml:space="preserve">ABCC6</t>
    </r>
    <r>
      <rPr>
        <sz val="10"/>
        <rFont val="Noto Sans CJK SC"/>
        <family val="2"/>
      </rPr>
      <t xml:space="preserve">遺伝子の変異による常染色体劣性遺伝の代謝性疾患で、機能する</t>
    </r>
    <r>
      <rPr>
        <sz val="10"/>
        <rFont val="Arial"/>
        <family val="0"/>
        <charset val="1"/>
      </rPr>
      <t xml:space="preserve">ABCC6</t>
    </r>
    <r>
      <rPr>
        <sz val="10"/>
        <rFont val="Noto Sans CJK SC"/>
        <family val="2"/>
      </rPr>
      <t xml:space="preserve">蛋白の不足により、皮膚・眼・血管の弾性組織に異所性の石灰化が生じる。有病率は</t>
    </r>
    <r>
      <rPr>
        <sz val="10"/>
        <rFont val="Arial"/>
        <family val="0"/>
        <charset val="1"/>
      </rPr>
      <t xml:space="preserve">25,000</t>
    </r>
    <r>
      <rPr>
        <sz val="10"/>
        <rFont val="Noto Sans CJK SC"/>
        <family val="2"/>
      </rPr>
      <t xml:space="preserve">〜</t>
    </r>
    <r>
      <rPr>
        <sz val="10"/>
        <rFont val="Arial"/>
        <family val="0"/>
        <charset val="1"/>
      </rPr>
      <t xml:space="preserve">100,000</t>
    </r>
    <r>
      <rPr>
        <sz val="10"/>
        <rFont val="Noto Sans CJK SC"/>
        <family val="2"/>
      </rPr>
      <t xml:space="preserve">人に</t>
    </r>
    <r>
      <rPr>
        <sz val="10"/>
        <rFont val="Arial"/>
        <family val="0"/>
        <charset val="1"/>
      </rPr>
      <t xml:space="preserve">1</t>
    </r>
    <r>
      <rPr>
        <sz val="10"/>
        <rFont val="Noto Sans CJK SC"/>
        <family val="2"/>
      </rPr>
      <t xml:space="preserve">人と推定され、女性にやや多い。初発症状はほぼ常に、頸部や屈曲部にできる小さい黄色丘疹で、進行すると丘疹が癒合し、皮膚はたるんでしわ状になる。眼では、</t>
    </r>
    <r>
      <rPr>
        <sz val="10"/>
        <rFont val="Arial"/>
        <family val="0"/>
        <charset val="1"/>
      </rPr>
      <t xml:space="preserve">Bruch</t>
    </r>
    <r>
      <rPr>
        <sz val="10"/>
        <rFont val="Noto Sans CJK SC"/>
        <family val="2"/>
      </rPr>
      <t xml:space="preserve">膜の石灰化による網膜色素線条をきっかけに脈絡膜新生血管が生じ、進行すると中心視力の喪失に至る。動脈の病変では間欠性跛行などの末梢動脈疾患を来す。血中の抗石灰化因子である無機ピロリン酸（</t>
    </r>
    <r>
      <rPr>
        <sz val="10"/>
        <rFont val="Arial"/>
        <family val="0"/>
        <charset val="1"/>
      </rPr>
      <t xml:space="preserve">PPi</t>
    </r>
    <r>
      <rPr>
        <sz val="10"/>
        <rFont val="Noto Sans CJK SC"/>
        <family val="2"/>
      </rPr>
      <t xml:space="preserve">）の低下が機序と考えられており、根治療法はない。</t>
    </r>
  </si>
  <si>
    <r>
      <rPr>
        <sz val="10"/>
        <rFont val="Noto Sans CJK SC"/>
        <family val="2"/>
      </rPr>
      <t xml:space="preserve">医学各論 Ⅹ</t>
    </r>
    <r>
      <rPr>
        <sz val="10"/>
        <rFont val="Arial"/>
        <family val="0"/>
        <charset val="1"/>
      </rPr>
      <t xml:space="preserve">-9-G-①</t>
    </r>
    <r>
      <rPr>
        <sz val="10"/>
        <rFont val="Noto Sans CJK SC"/>
        <family val="2"/>
      </rPr>
      <t xml:space="preserve">（弾性線維性偽性黄色腫、</t>
    </r>
    <r>
      <rPr>
        <sz val="10"/>
        <rFont val="Arial"/>
        <family val="0"/>
        <charset val="1"/>
      </rPr>
      <t xml:space="preserve">c</t>
    </r>
    <r>
      <rPr>
        <sz val="10"/>
        <rFont val="Noto Sans CJK SC"/>
        <family val="2"/>
      </rPr>
      <t xml:space="preserve">）</t>
    </r>
  </si>
  <si>
    <t xml:space="preserve">SRC-997</t>
  </si>
  <si>
    <t xml:space="preserve">Germain DP. Pseudoxanthoma elasticum. Orphanet J Rare Dis. 2017;12(1):85.</t>
  </si>
  <si>
    <t xml:space="preserve">10.1186/s13023-017-0639-8</t>
  </si>
  <si>
    <t xml:space="preserve">28486967</t>
  </si>
  <si>
    <r>
      <rPr>
        <sz val="10"/>
        <rFont val="Noto Sans CJK SC"/>
        <family val="2"/>
      </rPr>
      <t xml:space="preserve">有病率は出典の抄録に推定値として記載された範囲である。</t>
    </r>
    <r>
      <rPr>
        <sz val="10"/>
        <rFont val="Arial"/>
        <family val="0"/>
        <charset val="1"/>
      </rPr>
      <t xml:space="preserve">ABCC6</t>
    </r>
    <r>
      <rPr>
        <sz val="10"/>
        <rFont val="Noto Sans CJK SC"/>
        <family val="2"/>
      </rPr>
      <t xml:space="preserve">蛋白が輸送・調節する基質は未解明である旨も同抄録に記載されている。</t>
    </r>
  </si>
  <si>
    <t xml:space="preserve">MT-033</t>
  </si>
  <si>
    <t xml:space="preserve">尿酸の産生と排泄（プリン代謝）</t>
  </si>
  <si>
    <r>
      <rPr>
        <sz val="10"/>
        <rFont val="Noto Sans CJK SC"/>
        <family val="2"/>
      </rPr>
      <t xml:space="preserve">ヒトでは尿酸はプリン代謝の最終産物である。キサンチンオキシダーゼ（キサンチンオキシドレダクターゼ）が、ヒポキサンチンをキサンチンへ、キサンチンを尿酸へ変換する</t>
    </r>
    <r>
      <rPr>
        <sz val="10"/>
        <rFont val="Arial"/>
        <family val="0"/>
        <charset val="1"/>
      </rPr>
      <t xml:space="preserve">2</t>
    </r>
    <r>
      <rPr>
        <sz val="10"/>
        <rFont val="Noto Sans CJK SC"/>
        <family val="2"/>
      </rPr>
      <t xml:space="preserve">段階を担い、ヒトは機能するウリカーゼを欠くため、尿酸はそれ以上分解されない。尿酸の排泄は、約</t>
    </r>
    <r>
      <rPr>
        <sz val="10"/>
        <rFont val="Arial"/>
        <family val="0"/>
        <charset val="1"/>
      </rPr>
      <t xml:space="preserve">3</t>
    </r>
    <r>
      <rPr>
        <sz val="10"/>
        <rFont val="Noto Sans CJK SC"/>
        <family val="2"/>
      </rPr>
      <t xml:space="preserve">分の</t>
    </r>
    <r>
      <rPr>
        <sz val="10"/>
        <rFont val="Arial"/>
        <family val="0"/>
        <charset val="1"/>
      </rPr>
      <t xml:space="preserve">2</t>
    </r>
    <r>
      <rPr>
        <sz val="10"/>
        <rFont val="Noto Sans CJK SC"/>
        <family val="2"/>
      </rPr>
      <t xml:space="preserve">が尿中から、残りが主に消化管からである。腎では、糸球体で濾過された尿酸の</t>
    </r>
    <r>
      <rPr>
        <sz val="10"/>
        <rFont val="Arial"/>
        <family val="0"/>
        <charset val="1"/>
      </rPr>
      <t xml:space="preserve">91</t>
    </r>
    <r>
      <rPr>
        <sz val="10"/>
        <rFont val="Noto Sans CJK SC"/>
        <family val="2"/>
      </rPr>
      <t xml:space="preserve">〜</t>
    </r>
    <r>
      <rPr>
        <sz val="10"/>
        <rFont val="Arial"/>
        <family val="0"/>
        <charset val="1"/>
      </rPr>
      <t xml:space="preserve">95%</t>
    </r>
    <r>
      <rPr>
        <sz val="10"/>
        <rFont val="Noto Sans CJK SC"/>
        <family val="2"/>
      </rPr>
      <t xml:space="preserve">が近位尿細管で再吸収され、この再吸収では</t>
    </r>
    <r>
      <rPr>
        <sz val="10"/>
        <rFont val="Arial"/>
        <family val="0"/>
        <charset val="1"/>
      </rPr>
      <t xml:space="preserve">URAT1</t>
    </r>
    <r>
      <rPr>
        <sz val="10"/>
        <rFont val="Noto Sans CJK SC"/>
        <family val="2"/>
      </rPr>
      <t xml:space="preserve">（</t>
    </r>
    <r>
      <rPr>
        <sz val="10"/>
        <rFont val="Arial"/>
        <family val="0"/>
        <charset val="1"/>
      </rPr>
      <t xml:space="preserve">SLC22A12</t>
    </r>
    <r>
      <rPr>
        <sz val="10"/>
        <rFont val="Noto Sans CJK SC"/>
        <family val="2"/>
      </rPr>
      <t xml:space="preserve">）が中心的な役割を果たす。一方、尿細管への分泌には</t>
    </r>
    <r>
      <rPr>
        <sz val="10"/>
        <rFont val="Arial"/>
        <family val="0"/>
        <charset val="1"/>
      </rPr>
      <t xml:space="preserve">ABCG2</t>
    </r>
    <r>
      <rPr>
        <sz val="10"/>
        <rFont val="Noto Sans CJK SC"/>
        <family val="2"/>
      </rPr>
      <t xml:space="preserve">などのトランスポーターが関わる。産生と排泄のバランスが崩れることが高尿酸血症の成因となる。</t>
    </r>
  </si>
  <si>
    <t xml:space="preserve">SRC-998</t>
  </si>
  <si>
    <t xml:space="preserve">Benn CL, et al. Physiology of hyperuricemia and urate-lowering treatments. Front Med (Lausanne). 2018;5:160.</t>
  </si>
  <si>
    <t xml:space="preserve">10.3389/fmed.2018.00160</t>
  </si>
  <si>
    <t xml:space="preserve">29904633</t>
  </si>
  <si>
    <r>
      <rPr>
        <sz val="10"/>
        <rFont val="Noto Sans CJK SC"/>
        <family val="2"/>
      </rPr>
      <t xml:space="preserve">濾過された尿酸の再吸収率（</t>
    </r>
    <r>
      <rPr>
        <sz val="10"/>
        <rFont val="Arial"/>
        <family val="0"/>
        <charset val="1"/>
      </rPr>
      <t xml:space="preserve">91</t>
    </r>
    <r>
      <rPr>
        <sz val="10"/>
        <rFont val="Noto Sans CJK SC"/>
        <family val="2"/>
      </rPr>
      <t xml:space="preserve">〜</t>
    </r>
    <r>
      <rPr>
        <sz val="10"/>
        <rFont val="Arial"/>
        <family val="0"/>
        <charset val="1"/>
      </rPr>
      <t xml:space="preserve">95%</t>
    </r>
    <r>
      <rPr>
        <sz val="10"/>
        <rFont val="Noto Sans CJK SC"/>
        <family val="2"/>
      </rPr>
      <t xml:space="preserve">）と排泄経路の割合は、同総説の本文に引用研究に基づく値として記載されたものである（同総説では通常の尿中尿酸排泄量は成人で</t>
    </r>
    <r>
      <rPr>
        <sz val="10"/>
        <rFont val="Arial"/>
        <family val="0"/>
        <charset val="1"/>
      </rPr>
      <t xml:space="preserve">620±75 mg/</t>
    </r>
    <r>
      <rPr>
        <sz val="10"/>
        <rFont val="Noto Sans CJK SC"/>
        <family val="2"/>
      </rPr>
      <t xml:space="preserve">日とされる）。数値は一次研究そのものでは確認していない。</t>
    </r>
  </si>
  <si>
    <t xml:space="preserve">MT-034</t>
  </si>
  <si>
    <r>
      <rPr>
        <sz val="10"/>
        <rFont val="Arial"/>
        <family val="0"/>
        <charset val="1"/>
      </rPr>
      <t xml:space="preserve">Lesch-Nyhan</t>
    </r>
    <r>
      <rPr>
        <sz val="10"/>
        <rFont val="Noto Sans CJK SC"/>
        <family val="2"/>
      </rPr>
      <t xml:space="preserve">症候群と家族性若年性高尿酸血症性腎症</t>
    </r>
  </si>
  <si>
    <r>
      <rPr>
        <sz val="10"/>
        <rFont val="Arial"/>
        <family val="0"/>
        <charset val="1"/>
      </rPr>
      <t xml:space="preserve">Lesch-Nyhan</t>
    </r>
    <r>
      <rPr>
        <sz val="10"/>
        <rFont val="Noto Sans CJK SC"/>
        <family val="2"/>
      </rPr>
      <t xml:space="preserve">症候群は、プリンのサルベージ酵素であるヒポキサンチン</t>
    </r>
    <r>
      <rPr>
        <sz val="10"/>
        <rFont val="Arial"/>
        <family val="0"/>
        <charset val="1"/>
      </rPr>
      <t xml:space="preserve">-</t>
    </r>
    <r>
      <rPr>
        <sz val="10"/>
        <rFont val="Noto Sans CJK SC"/>
        <family val="2"/>
      </rPr>
      <t xml:space="preserve">グアニン・ホスホリボシルトランスフェラーゼ（</t>
    </r>
    <r>
      <rPr>
        <sz val="10"/>
        <rFont val="Arial"/>
        <family val="0"/>
        <charset val="1"/>
      </rPr>
      <t xml:space="preserve">HPRT</t>
    </r>
    <r>
      <rPr>
        <sz val="10"/>
        <rFont val="Noto Sans CJK SC"/>
        <family val="2"/>
      </rPr>
      <t xml:space="preserve">）の欠損による</t>
    </r>
    <r>
      <rPr>
        <sz val="10"/>
        <rFont val="Arial"/>
        <family val="0"/>
        <charset val="1"/>
      </rPr>
      <t xml:space="preserve">X</t>
    </r>
    <r>
      <rPr>
        <sz val="10"/>
        <rFont val="Noto Sans CJK SC"/>
        <family val="2"/>
      </rPr>
      <t xml:space="preserve">連鎖性の疾患で、尿酸の産生過剰により高尿酸血症・高尿酸尿症、尿路結石、痛風を来し、ジストニアや舞踏アテトーゼ、自傷行為、認知・注意の障害などの神経症状を伴う。家族性若年性高尿酸血症性腎症は、常染色体優性の、尿細管での尿酸再吸収の亢進（排泄の低下）による疾患で、腎機能障害に先行するか、それに不釣り合いな高尿酸血症と、家族性の腎不全を呈する。いずれも小児期から尿酸管理の対象となり、尿酸の産生過剰はアロプリノールで管理できる。</t>
    </r>
  </si>
  <si>
    <t xml:space="preserve">SRC-999</t>
  </si>
  <si>
    <t xml:space="preserve">Cameron JS, Moro F, Simmonds HA. Gout, uric acid and purine metabolism in paediatric nephrology. Pediatr Nephrol. 1993;7(1):105-118.</t>
  </si>
  <si>
    <t xml:space="preserve">10.1007/BF00861588</t>
  </si>
  <si>
    <t xml:space="preserve">8439471</t>
  </si>
  <si>
    <r>
      <rPr>
        <sz val="10"/>
        <rFont val="Noto Sans CJK SC"/>
        <family val="2"/>
      </rPr>
      <t xml:space="preserve">出典は</t>
    </r>
    <r>
      <rPr>
        <sz val="10"/>
        <rFont val="Arial"/>
        <family val="0"/>
        <charset val="1"/>
      </rPr>
      <t xml:space="preserve">1993</t>
    </r>
    <r>
      <rPr>
        <sz val="10"/>
        <rFont val="Noto Sans CJK SC"/>
        <family val="2"/>
      </rPr>
      <t xml:space="preserve">年の総説であり、家族性若年性高尿酸血症性腎症の原因遺伝子（ウロモジュリン</t>
    </r>
    <r>
      <rPr>
        <sz val="10"/>
        <rFont val="Arial"/>
        <family val="0"/>
        <charset val="1"/>
      </rPr>
      <t xml:space="preserve">UMOD</t>
    </r>
    <r>
      <rPr>
        <sz val="10"/>
        <rFont val="Noto Sans CJK SC"/>
        <family val="2"/>
      </rPr>
      <t xml:space="preserve">など）の同定と、現在の常染色体優性尿細管間質性腎疾患（</t>
    </r>
    <r>
      <rPr>
        <sz val="10"/>
        <rFont val="Arial"/>
        <family val="0"/>
        <charset val="1"/>
      </rPr>
      <t xml:space="preserve">ADTKD</t>
    </r>
    <r>
      <rPr>
        <sz val="10"/>
        <rFont val="Noto Sans CJK SC"/>
        <family val="2"/>
      </rPr>
      <t xml:space="preserve">）としての分類は、その後の進展であるため本カードには含めていない。</t>
    </r>
    <r>
      <rPr>
        <sz val="10"/>
        <rFont val="Arial"/>
        <family val="0"/>
        <charset val="1"/>
      </rPr>
      <t xml:space="preserve">Lesch-Nyhan</t>
    </r>
    <r>
      <rPr>
        <sz val="10"/>
        <rFont val="Noto Sans CJK SC"/>
        <family val="2"/>
      </rPr>
      <t xml:space="preserve">症候群の神経症状と遺伝形式は、出典表の確認経路に記した </t>
    </r>
    <r>
      <rPr>
        <sz val="10"/>
        <rFont val="Arial"/>
        <family val="0"/>
        <charset val="1"/>
      </rPr>
      <t xml:space="preserve">Torres &amp; Puig</t>
    </r>
    <r>
      <rPr>
        <sz val="10"/>
        <rFont val="Noto Sans CJK SC"/>
        <family val="2"/>
      </rPr>
      <t xml:space="preserve">（</t>
    </r>
    <r>
      <rPr>
        <sz val="10"/>
        <rFont val="Arial"/>
        <family val="0"/>
        <charset val="1"/>
      </rPr>
      <t xml:space="preserve">2007</t>
    </r>
    <r>
      <rPr>
        <sz val="10"/>
        <rFont val="Noto Sans CJK SC"/>
        <family val="2"/>
      </rPr>
      <t xml:space="preserve">年）の抄録で照合した。アロプリノールの国内承認・保険適用は、本調査では添付文書で確認していない（未確認）。</t>
    </r>
  </si>
  <si>
    <t xml:space="preserve">MT-035</t>
  </si>
  <si>
    <r>
      <rPr>
        <sz val="10"/>
        <rFont val="Noto Sans CJK SC"/>
        <family val="2"/>
      </rPr>
      <t xml:space="preserve">ビタミン</t>
    </r>
    <r>
      <rPr>
        <sz val="10"/>
        <rFont val="Arial"/>
        <family val="0"/>
        <charset val="1"/>
      </rPr>
      <t xml:space="preserve">A</t>
    </r>
    <r>
      <rPr>
        <sz val="10"/>
        <rFont val="Noto Sans CJK SC"/>
        <family val="2"/>
      </rPr>
      <t xml:space="preserve">・</t>
    </r>
    <r>
      <rPr>
        <sz val="10"/>
        <rFont val="Arial"/>
        <family val="0"/>
        <charset val="1"/>
      </rPr>
      <t xml:space="preserve">K</t>
    </r>
    <r>
      <rPr>
        <sz val="10"/>
        <rFont val="Noto Sans CJK SC"/>
        <family val="2"/>
      </rPr>
      <t xml:space="preserve">・</t>
    </r>
    <r>
      <rPr>
        <sz val="10"/>
        <rFont val="Arial"/>
        <family val="0"/>
        <charset val="1"/>
      </rPr>
      <t xml:space="preserve">E</t>
    </r>
    <r>
      <rPr>
        <sz val="10"/>
        <rFont val="Noto Sans CJK SC"/>
        <family val="2"/>
      </rPr>
      <t xml:space="preserve">の欠乏</t>
    </r>
  </si>
  <si>
    <r>
      <rPr>
        <sz val="10"/>
        <rFont val="Noto Sans CJK SC"/>
        <family val="2"/>
      </rPr>
      <t xml:space="preserve">脂溶性ビタミン</t>
    </r>
    <r>
      <rPr>
        <sz val="10"/>
        <rFont val="Arial"/>
        <family val="0"/>
        <charset val="1"/>
      </rPr>
      <t xml:space="preserve">A</t>
    </r>
    <r>
      <rPr>
        <sz val="10"/>
        <rFont val="Noto Sans CJK SC"/>
        <family val="2"/>
      </rPr>
      <t xml:space="preserve">・</t>
    </r>
    <r>
      <rPr>
        <sz val="10"/>
        <rFont val="Arial"/>
        <family val="0"/>
        <charset val="1"/>
      </rPr>
      <t xml:space="preserve">E</t>
    </r>
    <r>
      <rPr>
        <sz val="10"/>
        <rFont val="Noto Sans CJK SC"/>
        <family val="2"/>
      </rPr>
      <t xml:space="preserve">・</t>
    </r>
    <r>
      <rPr>
        <sz val="10"/>
        <rFont val="Arial"/>
        <family val="0"/>
        <charset val="1"/>
      </rPr>
      <t xml:space="preserve">K</t>
    </r>
    <r>
      <rPr>
        <sz val="10"/>
        <rFont val="Noto Sans CJK SC"/>
        <family val="2"/>
      </rPr>
      <t xml:space="preserve">は、食事脂肪とともに吸収されるため、脂肪吸収障害があると欠乏を来しやすい。ビタミン</t>
    </r>
    <r>
      <rPr>
        <sz val="10"/>
        <rFont val="Arial"/>
        <family val="0"/>
        <charset val="1"/>
      </rPr>
      <t xml:space="preserve">A</t>
    </r>
    <r>
      <rPr>
        <sz val="10"/>
        <rFont val="Noto Sans CJK SC"/>
        <family val="2"/>
      </rPr>
      <t xml:space="preserve">は視覚に必須で、欠乏では夜盲が初期症状となり、眼球乾燥症（ビトー斑）や、進行すると角膜軟化症による失明を来す。ビタミン</t>
    </r>
    <r>
      <rPr>
        <sz val="10"/>
        <rFont val="Arial"/>
        <family val="0"/>
        <charset val="1"/>
      </rPr>
      <t xml:space="preserve">K</t>
    </r>
    <r>
      <rPr>
        <sz val="10"/>
        <rFont val="Noto Sans CJK SC"/>
        <family val="2"/>
      </rPr>
      <t xml:space="preserve">は、凝固に関わるビタミン</t>
    </r>
    <r>
      <rPr>
        <sz val="10"/>
        <rFont val="Arial"/>
        <family val="0"/>
        <charset val="1"/>
      </rPr>
      <t xml:space="preserve">K</t>
    </r>
    <r>
      <rPr>
        <sz val="10"/>
        <rFont val="Noto Sans CJK SC"/>
        <family val="2"/>
      </rPr>
      <t xml:space="preserve">依存性蛋白の合成に必要で、欠乏ではフィブリノゲンや血小板数が正常でもプロトロンビン時間（</t>
    </r>
    <r>
      <rPr>
        <sz val="10"/>
        <rFont val="Arial"/>
        <family val="0"/>
        <charset val="1"/>
      </rPr>
      <t xml:space="preserve">PT-INR</t>
    </r>
    <r>
      <rPr>
        <sz val="10"/>
        <rFont val="Noto Sans CJK SC"/>
        <family val="2"/>
      </rPr>
      <t xml:space="preserve">）が延長して出血傾向を来し、新生児ではビタミン</t>
    </r>
    <r>
      <rPr>
        <sz val="10"/>
        <rFont val="Arial"/>
        <family val="0"/>
        <charset val="1"/>
      </rPr>
      <t xml:space="preserve">K</t>
    </r>
    <r>
      <rPr>
        <sz val="10"/>
        <rFont val="Noto Sans CJK SC"/>
        <family val="2"/>
      </rPr>
      <t xml:space="preserve">欠乏性出血症が問題となる。ビタミン</t>
    </r>
    <r>
      <rPr>
        <sz val="10"/>
        <rFont val="Arial"/>
        <family val="0"/>
        <charset val="1"/>
      </rPr>
      <t xml:space="preserve">E</t>
    </r>
    <r>
      <rPr>
        <sz val="10"/>
        <rFont val="Noto Sans CJK SC"/>
        <family val="2"/>
      </rPr>
      <t xml:space="preserve">欠乏は食事性のものはまれで、脂肪吸収・代謝の異常や遺伝性疾患に伴って生じ、位置覚・振動覚の低下や筋力低下などの神経症状を来す。また、未熟児ではビタミン</t>
    </r>
    <r>
      <rPr>
        <sz val="10"/>
        <rFont val="Arial"/>
        <family val="0"/>
        <charset val="1"/>
      </rPr>
      <t xml:space="preserve">E</t>
    </r>
    <r>
      <rPr>
        <sz val="10"/>
        <rFont val="Noto Sans CJK SC"/>
        <family val="2"/>
      </rPr>
      <t xml:space="preserve">の貯蔵が少ない。</t>
    </r>
  </si>
  <si>
    <t xml:space="preserve">MT-042</t>
  </si>
  <si>
    <r>
      <rPr>
        <sz val="10"/>
        <rFont val="Noto Sans CJK SC"/>
        <family val="2"/>
      </rPr>
      <t xml:space="preserve">各ビタミンの欠乏症状の具体は、出典表の確認経路に記した文献（ビタミン</t>
    </r>
    <r>
      <rPr>
        <sz val="10"/>
        <rFont val="Arial"/>
        <family val="0"/>
        <charset val="1"/>
      </rPr>
      <t xml:space="preserve">A</t>
    </r>
    <r>
      <rPr>
        <sz val="10"/>
        <rFont val="Noto Sans CJK SC"/>
        <family val="2"/>
      </rPr>
      <t xml:space="preserve">は </t>
    </r>
    <r>
      <rPr>
        <sz val="10"/>
        <rFont val="Arial"/>
        <family val="0"/>
        <charset val="1"/>
      </rPr>
      <t xml:space="preserve">Carazo </t>
    </r>
    <r>
      <rPr>
        <sz val="10"/>
        <rFont val="Noto Sans CJK SC"/>
        <family val="2"/>
      </rPr>
      <t xml:space="preserve">らと </t>
    </r>
    <r>
      <rPr>
        <sz val="10"/>
        <rFont val="Arial"/>
        <family val="0"/>
        <charset val="1"/>
      </rPr>
      <t xml:space="preserve">Kiani </t>
    </r>
    <r>
      <rPr>
        <sz val="10"/>
        <rFont val="Noto Sans CJK SC"/>
        <family val="2"/>
      </rPr>
      <t xml:space="preserve">ら、ビタミン</t>
    </r>
    <r>
      <rPr>
        <sz val="10"/>
        <rFont val="Arial"/>
        <family val="0"/>
        <charset val="1"/>
      </rPr>
      <t xml:space="preserve">K</t>
    </r>
    <r>
      <rPr>
        <sz val="10"/>
        <rFont val="Noto Sans CJK SC"/>
        <family val="2"/>
      </rPr>
      <t xml:space="preserve">は </t>
    </r>
    <r>
      <rPr>
        <sz val="10"/>
        <rFont val="Arial"/>
        <family val="0"/>
        <charset val="1"/>
      </rPr>
      <t xml:space="preserve">Kiani </t>
    </r>
    <r>
      <rPr>
        <sz val="10"/>
        <rFont val="Noto Sans CJK SC"/>
        <family val="2"/>
      </rPr>
      <t xml:space="preserve">らと </t>
    </r>
    <r>
      <rPr>
        <sz val="10"/>
        <rFont val="Arial"/>
        <family val="0"/>
        <charset val="1"/>
      </rPr>
      <t xml:space="preserve">Daley </t>
    </r>
    <r>
      <rPr>
        <sz val="10"/>
        <rFont val="Noto Sans CJK SC"/>
        <family val="2"/>
      </rPr>
      <t xml:space="preserve">らの章、ビタミン</t>
    </r>
    <r>
      <rPr>
        <sz val="10"/>
        <rFont val="Arial"/>
        <family val="0"/>
        <charset val="1"/>
      </rPr>
      <t xml:space="preserve">E</t>
    </r>
    <r>
      <rPr>
        <sz val="10"/>
        <rFont val="Noto Sans CJK SC"/>
        <family val="2"/>
      </rPr>
      <t xml:space="preserve">は </t>
    </r>
    <r>
      <rPr>
        <sz val="10"/>
        <rFont val="Arial"/>
        <family val="0"/>
        <charset val="1"/>
      </rPr>
      <t xml:space="preserve">Kemnic </t>
    </r>
    <r>
      <rPr>
        <sz val="10"/>
        <rFont val="Noto Sans CJK SC"/>
        <family val="2"/>
      </rPr>
      <t xml:space="preserve">らの章と </t>
    </r>
    <r>
      <rPr>
        <sz val="10"/>
        <rFont val="Arial"/>
        <family val="0"/>
        <charset val="1"/>
      </rPr>
      <t xml:space="preserve">Kiani </t>
    </r>
    <r>
      <rPr>
        <sz val="10"/>
        <rFont val="Noto Sans CJK SC"/>
        <family val="2"/>
      </rPr>
      <t xml:space="preserve">ら）で照合した内容であり、本カードの出典の抜粋は脂溶性ビタミンの役割と欠乏症候群を扱う旨にとどまる。章の本文はアクセス制限のため全文を確認できていない。ビタミン</t>
    </r>
    <r>
      <rPr>
        <sz val="10"/>
        <rFont val="Arial"/>
        <family val="0"/>
        <charset val="1"/>
      </rPr>
      <t xml:space="preserve">D</t>
    </r>
    <r>
      <rPr>
        <sz val="10"/>
        <rFont val="Noto Sans CJK SC"/>
        <family val="2"/>
      </rPr>
      <t xml:space="preserve">の欠乏（骨代謝の側面）は第</t>
    </r>
    <r>
      <rPr>
        <sz val="10"/>
        <rFont val="Arial"/>
        <family val="0"/>
        <charset val="1"/>
      </rPr>
      <t xml:space="preserve">20</t>
    </r>
    <r>
      <rPr>
        <sz val="10"/>
        <rFont val="Noto Sans CJK SC"/>
        <family val="2"/>
      </rPr>
      <t xml:space="preserve">回の範囲として本カードには含めていない。</t>
    </r>
  </si>
  <si>
    <t xml:space="preserve">MT-036</t>
  </si>
  <si>
    <r>
      <rPr>
        <sz val="10"/>
        <rFont val="Noto Sans CJK SC"/>
        <family val="2"/>
      </rPr>
      <t xml:space="preserve">ナイアシン・ビタミン</t>
    </r>
    <r>
      <rPr>
        <sz val="10"/>
        <rFont val="Arial"/>
        <family val="0"/>
        <charset val="1"/>
      </rPr>
      <t xml:space="preserve">B6</t>
    </r>
    <r>
      <rPr>
        <sz val="10"/>
        <rFont val="Noto Sans CJK SC"/>
        <family val="2"/>
      </rPr>
      <t xml:space="preserve">の異常（過剰と欠乏）</t>
    </r>
  </si>
  <si>
    <r>
      <rPr>
        <sz val="10"/>
        <rFont val="Noto Sans CJK SC"/>
        <family val="2"/>
      </rPr>
      <t xml:space="preserve">ナイアシン（ビタミン</t>
    </r>
    <r>
      <rPr>
        <sz val="10"/>
        <rFont val="Arial"/>
        <family val="0"/>
        <charset val="1"/>
      </rPr>
      <t xml:space="preserve">B3</t>
    </r>
    <r>
      <rPr>
        <sz val="10"/>
        <rFont val="Noto Sans CJK SC"/>
        <family val="2"/>
      </rPr>
      <t xml:space="preserve">）の欠乏はペラグラ（皮膚炎、下痢、精神症状）を来す。過剰では、</t>
    </r>
    <r>
      <rPr>
        <sz val="10"/>
        <rFont val="Arial"/>
        <family val="0"/>
        <charset val="1"/>
      </rPr>
      <t xml:space="preserve">100 mg</t>
    </r>
    <r>
      <rPr>
        <sz val="10"/>
        <rFont val="Noto Sans CJK SC"/>
        <family val="2"/>
      </rPr>
      <t xml:space="preserve">を超える摂取で皮膚の紅潮（フラッシング）が起こり、米国・カナダの耐容上限量はこの作用に基づいて</t>
    </r>
    <r>
      <rPr>
        <sz val="10"/>
        <rFont val="Arial"/>
        <family val="0"/>
        <charset val="1"/>
      </rPr>
      <t xml:space="preserve">35 mg/</t>
    </r>
    <r>
      <rPr>
        <sz val="10"/>
        <rFont val="Noto Sans CJK SC"/>
        <family val="2"/>
      </rPr>
      <t xml:space="preserve">日とされる。</t>
    </r>
    <r>
      <rPr>
        <sz val="10"/>
        <rFont val="Arial"/>
        <family val="0"/>
        <charset val="1"/>
      </rPr>
      <t xml:space="preserve">1 g</t>
    </r>
    <r>
      <rPr>
        <sz val="10"/>
        <rFont val="Noto Sans CJK SC"/>
        <family val="2"/>
      </rPr>
      <t xml:space="preserve">以上の長期摂取では、悪心・嘔吐・下痢や、まれに肝障害が報告されている。ビタミン</t>
    </r>
    <r>
      <rPr>
        <sz val="10"/>
        <rFont val="Arial"/>
        <family val="0"/>
        <charset val="1"/>
      </rPr>
      <t xml:space="preserve">B6</t>
    </r>
    <r>
      <rPr>
        <sz val="10"/>
        <rFont val="Noto Sans CJK SC"/>
        <family val="2"/>
      </rPr>
      <t xml:space="preserve">の欠乏では、貧血のほか、易刺激性、抑うつ、認知機能の低下、痙攣などが現れ、アルコール依存や加齢に伴う吸収低下が危険因子となる。過剰では、</t>
    </r>
    <r>
      <rPr>
        <sz val="10"/>
        <rFont val="Arial"/>
        <family val="0"/>
        <charset val="1"/>
      </rPr>
      <t xml:space="preserve">1,000 mg</t>
    </r>
    <r>
      <rPr>
        <sz val="10"/>
        <rFont val="Noto Sans CJK SC"/>
        <family val="2"/>
      </rPr>
      <t xml:space="preserve">を超える長期摂取で可逆性の感覚性ニューロパチーが報告されており、米国の耐容上限量は</t>
    </r>
    <r>
      <rPr>
        <sz val="10"/>
        <rFont val="Arial"/>
        <family val="0"/>
        <charset val="1"/>
      </rPr>
      <t xml:space="preserve">100 mg/</t>
    </r>
    <r>
      <rPr>
        <sz val="10"/>
        <rFont val="Noto Sans CJK SC"/>
        <family val="2"/>
      </rPr>
      <t xml:space="preserve">日とされる。</t>
    </r>
  </si>
  <si>
    <t xml:space="preserve">SRC-1000</t>
  </si>
  <si>
    <t xml:space="preserve">Kennedy DO. B Vitamins and the Brain: Mechanisms, Dose and Efficacy—A Review. Nutrients. 2016;8(2):68.</t>
  </si>
  <si>
    <t xml:space="preserve">10.3390/nu8020068</t>
  </si>
  <si>
    <t xml:space="preserve">26828517</t>
  </si>
  <si>
    <r>
      <rPr>
        <sz val="10"/>
        <rFont val="Noto Sans CJK SC"/>
        <family val="2"/>
      </rPr>
      <t xml:space="preserve">耐容上限量と過剰摂取の用量は、同総説の本文に記載された米国・カナダおよび米国の値であり、日本の食事摂取基準の耐容上限量とは限らない。ビタミン</t>
    </r>
    <r>
      <rPr>
        <sz val="10"/>
        <rFont val="Arial"/>
        <family val="0"/>
        <charset val="1"/>
      </rPr>
      <t xml:space="preserve">B6</t>
    </r>
    <r>
      <rPr>
        <sz val="10"/>
        <rFont val="Noto Sans CJK SC"/>
        <family val="2"/>
      </rPr>
      <t xml:space="preserve">の過剰については、</t>
    </r>
    <r>
      <rPr>
        <sz val="10"/>
        <rFont val="Arial"/>
        <family val="0"/>
        <charset val="1"/>
      </rPr>
      <t xml:space="preserve">750 mg/</t>
    </r>
    <r>
      <rPr>
        <sz val="10"/>
        <rFont val="Noto Sans CJK SC"/>
        <family val="2"/>
      </rPr>
      <t xml:space="preserve">日までの長期投与試験でニューロパチーを認めなかった報告も同総説に併記されており、上限量の設定には不確実性がある。</t>
    </r>
  </si>
  <si>
    <t xml:space="preserve">低アルブミン血症は炎症と密接に関連する。炎症により毛細血管の透過性が亢進して血清アルブミンが血管外へ漏れ、間質腔が拡大してアルブミンの分布容積が増える。あわせてアルブミンの半減期が短縮して総量が減少するため、血漿中でのアルブミンの分画合成率がむしろ上昇していても低アルブミン血症を来す。低アルブミン血症は炎症の状態そのものを反映し、生活の質の低下や寿命の短縮と関連する。血清アルブミン値の上昇と低下は、それぞれ病態の改善と悪化の指標となる。対応はアルブミンの補充ではなく、進行中の炎症の原因を是正することが基本である。</t>
  </si>
  <si>
    <t xml:space="preserve">SRC-1533</t>
  </si>
  <si>
    <t xml:space="preserve">Soeters PB, Wolfe RR, Shenkin A. Hypoalbuminemia: Pathogenesis and Clinical Significance. JPEN J Parenter Enteral Nutr. 2019;43(2):181-193.</t>
  </si>
  <si>
    <t xml:space="preserve">10.1002/jpen.1451</t>
  </si>
  <si>
    <t xml:space="preserve">30288759</t>
  </si>
  <si>
    <r>
      <rPr>
        <sz val="10"/>
        <rFont val="Noto Sans CJK SC"/>
        <family val="2"/>
      </rPr>
      <t xml:space="preserve">元のカードにあったアルブミンの生理学的定数（肝臓でのみ合成されること、血漿蛋白の</t>
    </r>
    <r>
      <rPr>
        <sz val="10"/>
        <rFont val="Arial"/>
        <family val="0"/>
        <charset val="1"/>
      </rPr>
      <t xml:space="preserve">50</t>
    </r>
    <r>
      <rPr>
        <sz val="10"/>
        <rFont val="Noto Sans CJK SC"/>
        <family val="2"/>
      </rPr>
      <t xml:space="preserve">〜</t>
    </r>
    <r>
      <rPr>
        <sz val="10"/>
        <rFont val="Arial"/>
        <family val="0"/>
        <charset val="1"/>
      </rPr>
      <t xml:space="preserve">60%</t>
    </r>
    <r>
      <rPr>
        <sz val="10"/>
        <rFont val="Noto Sans CJK SC"/>
        <family val="2"/>
      </rPr>
      <t xml:space="preserve">、基準濃度</t>
    </r>
    <r>
      <rPr>
        <sz val="10"/>
        <rFont val="Arial"/>
        <family val="0"/>
        <charset val="1"/>
      </rPr>
      <t xml:space="preserve">35</t>
    </r>
    <r>
      <rPr>
        <sz val="10"/>
        <rFont val="Noto Sans CJK SC"/>
        <family val="2"/>
      </rPr>
      <t xml:space="preserve">〜</t>
    </r>
    <r>
      <rPr>
        <sz val="10"/>
        <rFont val="Arial"/>
        <family val="0"/>
        <charset val="1"/>
      </rPr>
      <t xml:space="preserve">50 g/L</t>
    </r>
    <r>
      <rPr>
        <sz val="10"/>
        <rFont val="Noto Sans CJK SC"/>
        <family val="2"/>
      </rPr>
      <t xml:space="preserve">、半減期</t>
    </r>
    <r>
      <rPr>
        <sz val="10"/>
        <rFont val="Arial"/>
        <family val="0"/>
        <charset val="1"/>
      </rPr>
      <t xml:space="preserve">14</t>
    </r>
    <r>
      <rPr>
        <sz val="10"/>
        <rFont val="Noto Sans CJK SC"/>
        <family val="2"/>
      </rPr>
      <t xml:space="preserve">〜</t>
    </r>
    <r>
      <rPr>
        <sz val="10"/>
        <rFont val="Arial"/>
        <family val="0"/>
        <charset val="1"/>
      </rPr>
      <t xml:space="preserve">21</t>
    </r>
    <r>
      <rPr>
        <sz val="10"/>
        <rFont val="Noto Sans CJK SC"/>
        <family val="2"/>
      </rPr>
      <t xml:space="preserve">日、膠質浸透圧の約</t>
    </r>
    <r>
      <rPr>
        <sz val="10"/>
        <rFont val="Arial"/>
        <family val="0"/>
        <charset val="1"/>
      </rPr>
      <t xml:space="preserve">80%</t>
    </r>
    <r>
      <rPr>
        <sz val="10"/>
        <rFont val="Noto Sans CJK SC"/>
        <family val="2"/>
      </rPr>
      <t xml:space="preserve">）は、本出典の抄録では確認できないため新カードには含めていない。炎症性メディエーターが合成を抑制するという元の記述は、本出典の病態理解（炎症下では分画合成率は上昇する）と異なるため、本出典に従って改めた。アルブミン製剤の国内の承認・保険適用は、本調査では添付文書で確認していない（未確認）。</t>
    </r>
  </si>
  <si>
    <r>
      <rPr>
        <sz val="10"/>
        <rFont val="Noto Sans CJK SC"/>
        <family val="2"/>
      </rPr>
      <t xml:space="preserve">壊血病はビタミン</t>
    </r>
    <r>
      <rPr>
        <sz val="10"/>
        <rFont val="Arial"/>
        <family val="0"/>
        <charset val="1"/>
      </rPr>
      <t xml:space="preserve">C</t>
    </r>
    <r>
      <rPr>
        <sz val="10"/>
        <rFont val="Noto Sans CJK SC"/>
        <family val="2"/>
      </rPr>
      <t xml:space="preserve">欠乏の古典的な現れ方で、皮膚所見が目立つ。毛孔性角化に、らせん状（コルク栓抜き様）の毛髪と毛孔周囲の出血を伴う所見が特徴的で、点状出血は遅れて現れる。コラーゲン合成の障害のため創傷治癒が悪くなり、歯肉の症状を伴うこともある。ペラグラはナイアシン（ビタミン</t>
    </r>
    <r>
      <rPr>
        <sz val="10"/>
        <rFont val="Arial"/>
        <family val="0"/>
        <charset val="1"/>
      </rPr>
      <t xml:space="preserve">B3</t>
    </r>
    <r>
      <rPr>
        <sz val="10"/>
        <rFont val="Noto Sans CJK SC"/>
        <family val="2"/>
      </rPr>
      <t xml:space="preserve">）の欠乏によるもので、臨床経過は皮膚炎、認知症、下痢、放置すれば死亡という</t>
    </r>
    <r>
      <rPr>
        <sz val="10"/>
        <rFont val="Arial"/>
        <family val="0"/>
        <charset val="1"/>
      </rPr>
      <t xml:space="preserve">4</t>
    </r>
    <r>
      <rPr>
        <sz val="10"/>
        <rFont val="Noto Sans CJK SC"/>
        <family val="2"/>
      </rPr>
      <t xml:space="preserve">つの</t>
    </r>
    <r>
      <rPr>
        <sz val="10"/>
        <rFont val="Arial"/>
        <family val="0"/>
        <charset val="1"/>
      </rPr>
      <t xml:space="preserve">D</t>
    </r>
    <r>
      <rPr>
        <sz val="10"/>
        <rFont val="Noto Sans CJK SC"/>
        <family val="2"/>
      </rPr>
      <t xml:space="preserve">で表される。皮膚炎は日光に当たる部位の発疹が中心である。ペラグラは吸収や代謝の障害でも起こり、イソニアジドなどの薬剤がナイアシンの合成を妨げて誘発することもある。</t>
    </r>
  </si>
  <si>
    <t xml:space="preserve">SRC-1534</t>
  </si>
  <si>
    <t xml:space="preserve">Galimberti F, Mesinkovska NA. Skin findings associated with nutritional deficiencies. Cleve Clin J Med. 2016;83(10):731-739.</t>
  </si>
  <si>
    <t xml:space="preserve">10.3949/ccjm.83a.15061</t>
  </si>
  <si>
    <t xml:space="preserve">27726828</t>
  </si>
  <si>
    <r>
      <rPr>
        <sz val="10"/>
        <rFont val="Noto Sans CJK SC"/>
        <family val="2"/>
      </rPr>
      <t xml:space="preserve">主張の内容は出典の本文（出版社ページ）で確認した範囲にとどめた。壊血病の歯肉出血や関節痛などの個別症状の詳細は、本出典の本文で確認した範囲を超えるものは含めていない。ビタミン</t>
    </r>
    <r>
      <rPr>
        <sz val="10"/>
        <rFont val="Arial"/>
        <family val="0"/>
        <charset val="1"/>
      </rPr>
      <t xml:space="preserve">C</t>
    </r>
    <r>
      <rPr>
        <sz val="10"/>
        <rFont val="Noto Sans CJK SC"/>
        <family val="2"/>
      </rPr>
      <t xml:space="preserve">製剤とナイアシン製剤の国内の承認・保険適用は、本調査では確認していない（未確認）。</t>
    </r>
  </si>
  <si>
    <r>
      <rPr>
        <sz val="10"/>
        <rFont val="Noto Sans CJK SC"/>
        <family val="2"/>
      </rPr>
      <t xml:space="preserve">ビタミン</t>
    </r>
    <r>
      <rPr>
        <sz val="10"/>
        <rFont val="Arial"/>
        <family val="0"/>
        <charset val="1"/>
      </rPr>
      <t xml:space="preserve">D</t>
    </r>
    <r>
      <rPr>
        <sz val="10"/>
        <rFont val="Noto Sans CJK SC"/>
        <family val="2"/>
      </rPr>
      <t xml:space="preserve">中毒（ビタミン</t>
    </r>
    <r>
      <rPr>
        <sz val="10"/>
        <rFont val="Arial"/>
        <family val="0"/>
        <charset val="1"/>
      </rPr>
      <t xml:space="preserve">D</t>
    </r>
    <r>
      <rPr>
        <sz val="10"/>
        <rFont val="Noto Sans CJK SC"/>
        <family val="2"/>
      </rPr>
      <t xml:space="preserve">過剰症）は過剰症の代表例で、重度の高カルシウム血症を介して症状を来す。症状としては、錯乱、無関心、反復する嘔吐、腹痛、多尿、多飲、脱水などが多い。外因性の中毒は、薬剤としてのビタミン</t>
    </r>
    <r>
      <rPr>
        <sz val="10"/>
        <rFont val="Arial"/>
        <family val="0"/>
        <charset val="1"/>
      </rPr>
      <t xml:space="preserve">D</t>
    </r>
    <r>
      <rPr>
        <sz val="10"/>
        <rFont val="Noto Sans CJK SC"/>
        <family val="2"/>
      </rPr>
      <t xml:space="preserve">製剤の不適切あるいは不注意な、極めて高用量の長期摂取で起こることが多く、過剰摂取による中毒では血清</t>
    </r>
    <r>
      <rPr>
        <sz val="10"/>
        <rFont val="Arial"/>
        <family val="0"/>
        <charset val="1"/>
      </rPr>
      <t xml:space="preserve">25(OH)D</t>
    </r>
    <r>
      <rPr>
        <sz val="10"/>
        <rFont val="Noto Sans CJK SC"/>
        <family val="2"/>
      </rPr>
      <t xml:space="preserve">が</t>
    </r>
    <r>
      <rPr>
        <sz val="10"/>
        <rFont val="Arial"/>
        <family val="0"/>
        <charset val="1"/>
      </rPr>
      <t xml:space="preserve">150 ng/mL</t>
    </r>
    <r>
      <rPr>
        <sz val="10"/>
        <rFont val="Noto Sans CJK SC"/>
        <family val="2"/>
      </rPr>
      <t xml:space="preserve">（</t>
    </r>
    <r>
      <rPr>
        <sz val="10"/>
        <rFont val="Arial"/>
        <family val="0"/>
        <charset val="1"/>
      </rPr>
      <t xml:space="preserve">375 nmol/L</t>
    </r>
    <r>
      <rPr>
        <sz val="10"/>
        <rFont val="Noto Sans CJK SC"/>
        <family val="2"/>
      </rPr>
      <t xml:space="preserve">）を超えることが目印とされる。内因性には、肉芽腫性疾患や一部のリンパ腫で活性型ビタミン</t>
    </r>
    <r>
      <rPr>
        <sz val="10"/>
        <rFont val="Arial"/>
        <family val="0"/>
        <charset val="1"/>
      </rPr>
      <t xml:space="preserve">D</t>
    </r>
    <r>
      <rPr>
        <sz val="10"/>
        <rFont val="Noto Sans CJK SC"/>
        <family val="2"/>
      </rPr>
      <t xml:space="preserve">代謝物が局所で過剰に産生される場合などがある。</t>
    </r>
  </si>
  <si>
    <t xml:space="preserve">SRC-1535</t>
  </si>
  <si>
    <t xml:space="preserve">Marcinowska-Suchowierska E, Kupisz-Urbańska M, Łukaszkiewicz J, Płudowski P, Jones G. Vitamin D Toxicity-A Clinical Perspective. Front Endocrinol (Lausanne). 2018;9:550.</t>
  </si>
  <si>
    <t xml:space="preserve">10.3389/fendo.2018.00550</t>
  </si>
  <si>
    <t xml:space="preserve">30294301</t>
  </si>
  <si>
    <r>
      <rPr>
        <sz val="10"/>
        <rFont val="Noto Sans CJK SC"/>
        <family val="2"/>
      </rPr>
      <t xml:space="preserve">元のカードにあったビタミン</t>
    </r>
    <r>
      <rPr>
        <sz val="10"/>
        <rFont val="Arial"/>
        <family val="0"/>
        <charset val="1"/>
      </rPr>
      <t xml:space="preserve">A</t>
    </r>
    <r>
      <rPr>
        <sz val="10"/>
        <rFont val="Noto Sans CJK SC"/>
        <family val="2"/>
      </rPr>
      <t xml:space="preserve">過剰の内容（妊娠中の過剰摂取による催奇形性、肝障害、頭蓋内圧亢進）と、水溶性ビタミンの過剰に関する記述は、単一の一次資料で確認できなかったため新カードには含めていない（ビタミン</t>
    </r>
    <r>
      <rPr>
        <sz val="10"/>
        <rFont val="Arial"/>
        <family val="0"/>
        <charset val="1"/>
      </rPr>
      <t xml:space="preserve">A</t>
    </r>
    <r>
      <rPr>
        <sz val="10"/>
        <rFont val="Noto Sans CJK SC"/>
        <family val="2"/>
      </rPr>
      <t xml:space="preserve">過剰の候補出典は未解決事項に記した）。ビタミン</t>
    </r>
    <r>
      <rPr>
        <sz val="10"/>
        <rFont val="Arial"/>
        <family val="0"/>
        <charset val="1"/>
      </rPr>
      <t xml:space="preserve">D</t>
    </r>
    <r>
      <rPr>
        <sz val="10"/>
        <rFont val="Noto Sans CJK SC"/>
        <family val="2"/>
      </rPr>
      <t xml:space="preserve">製剤の国内の承認・保険適用は、本調査では確認していない（未確認）。</t>
    </r>
  </si>
  <si>
    <r>
      <rPr>
        <sz val="10"/>
        <rFont val="Noto Sans CJK SC"/>
        <family val="2"/>
      </rPr>
      <t xml:space="preserve">腸性肢端皮膚炎は、</t>
    </r>
    <r>
      <rPr>
        <sz val="10"/>
        <rFont val="Arial"/>
        <family val="0"/>
        <charset val="1"/>
      </rPr>
      <t xml:space="preserve">SLC39A4</t>
    </r>
    <r>
      <rPr>
        <sz val="10"/>
        <rFont val="Noto Sans CJK SC"/>
        <family val="2"/>
      </rPr>
      <t xml:space="preserve">遺伝子の変異による常染色体劣性遺伝の亜鉛欠乏症である。肢端と口周囲の皮膚炎、脱毛、下痢を特徴とし、血清亜鉛は著しく低下する。亜鉛の補充により皮膚病変が改善し、発毛が回復して血清亜鉛も上昇する。乳児で特徴的な皮膚炎、脱毛、下痢をみた場合には本症を考え、血清亜鉛の測定と遺伝子解析を行うことが、誤診や診断の遅れを防ぐうえで重要である。</t>
    </r>
  </si>
  <si>
    <t xml:space="preserve">SRC-1536</t>
  </si>
  <si>
    <t xml:space="preserve">Axirejiang T, Simayi G, Abuduwake A, Liu Y, Zheng G, Ibrahim I. Clinical features and genetic analysis of acrodermatitis enteropathica in an ethnic minority infant from Western China: a case report and literature review. Front Med (Lausanne). 2025;12:1616196.</t>
  </si>
  <si>
    <t xml:space="preserve">10.3389/fmed.2025.1616196</t>
  </si>
  <si>
    <t xml:space="preserve">41103716</t>
  </si>
  <si>
    <r>
      <rPr>
        <sz val="10"/>
        <rFont val="Noto Sans CJK SC"/>
        <family val="2"/>
      </rPr>
      <t xml:space="preserve">単一症例の報告と文献レビューに基づく。元のカードにあった、後天性の亜鉛欠乏でも同様の臨床像を呈することと、亜鉛が</t>
    </r>
    <r>
      <rPr>
        <sz val="10"/>
        <rFont val="Arial"/>
        <family val="0"/>
        <charset val="1"/>
      </rPr>
      <t xml:space="preserve">200</t>
    </r>
    <r>
      <rPr>
        <sz val="10"/>
        <rFont val="Noto Sans CJK SC"/>
        <family val="2"/>
      </rPr>
      <t xml:space="preserve">を超える金属酵素の構成要素であることは、本出典の抄録では確認できなかったため新カードには含めていない。症例で用いられた亜鉛補充の用量は症例固有のものとして主張には含めていない。亜鉛製剤の国内の承認・保険適用は、本調査では確認していない（未確認）。</t>
    </r>
  </si>
  <si>
    <r>
      <rPr>
        <sz val="10"/>
        <rFont val="Arial"/>
        <family val="0"/>
        <charset val="1"/>
      </rPr>
      <t xml:space="preserve">Marfan</t>
    </r>
    <r>
      <rPr>
        <sz val="10"/>
        <rFont val="Noto Sans CJK SC"/>
        <family val="2"/>
      </rPr>
      <t xml:space="preserve">症候群の診断は、国際的な専門家パネルが定めた改正</t>
    </r>
    <r>
      <rPr>
        <sz val="10"/>
        <rFont val="Arial"/>
        <family val="0"/>
        <charset val="1"/>
      </rPr>
      <t xml:space="preserve">Ghent</t>
    </r>
    <r>
      <rPr>
        <sz val="10"/>
        <rFont val="Noto Sans CJK SC"/>
        <family val="2"/>
      </rPr>
      <t xml:space="preserve">基準による。改正基準では心血管病変の比重が高められ、大動脈基部の瘤と水晶体偏位が中心的な臨床所見とされた。家族歴がない場合、この</t>
    </r>
    <r>
      <rPr>
        <sz val="10"/>
        <rFont val="Arial"/>
        <family val="0"/>
        <charset val="1"/>
      </rPr>
      <t xml:space="preserve">2</t>
    </r>
    <r>
      <rPr>
        <sz val="10"/>
        <rFont val="Noto Sans CJK SC"/>
        <family val="2"/>
      </rPr>
      <t xml:space="preserve">つがそろえば診断は確定する。どちらか一方を欠く場合は、真正の</t>
    </r>
    <r>
      <rPr>
        <sz val="10"/>
        <rFont val="Arial"/>
        <family val="0"/>
        <charset val="1"/>
      </rPr>
      <t xml:space="preserve">FBN1</t>
    </r>
    <r>
      <rPr>
        <sz val="10"/>
        <rFont val="Noto Sans CJK SC"/>
        <family val="2"/>
      </rPr>
      <t xml:space="preserve">変異の存在、あるいは全身所見の組み合わせが必要で、後者の評価には新しいスコア制度が設けられた。</t>
    </r>
    <r>
      <rPr>
        <sz val="10"/>
        <rFont val="Arial"/>
        <family val="0"/>
        <charset val="1"/>
      </rPr>
      <t xml:space="preserve">FBN1</t>
    </r>
    <r>
      <rPr>
        <sz val="10"/>
        <rFont val="Noto Sans CJK SC"/>
        <family val="2"/>
      </rPr>
      <t xml:space="preserve">の遺伝子検査は必須ではないが、診断評価における比重は増している。小児での診断や、成人での鑑別診断についても配慮がなされている。</t>
    </r>
  </si>
  <si>
    <t xml:space="preserve">SRC-1537</t>
  </si>
  <si>
    <t xml:space="preserve">Loeys BL, Dietz HC, Braverman AC, Callewaert BL, De Backer J, Devereux RB, et al. The revised Ghent nosology for the Marfan syndrome. J Med Genet. 2010;47(7):476-485.</t>
  </si>
  <si>
    <t xml:space="preserve">10.1136/jmg.2009.072785</t>
  </si>
  <si>
    <t xml:space="preserve">20591885</t>
  </si>
  <si>
    <r>
      <rPr>
        <sz val="10"/>
        <rFont val="Noto Sans CJK SC"/>
        <family val="2"/>
      </rPr>
      <t xml:space="preserve">元のカードにあった頻度（</t>
    </r>
    <r>
      <rPr>
        <sz val="10"/>
        <rFont val="Arial"/>
        <family val="0"/>
        <charset val="1"/>
      </rPr>
      <t xml:space="preserve">3,000</t>
    </r>
    <r>
      <rPr>
        <sz val="10"/>
        <rFont val="Noto Sans CJK SC"/>
        <family val="2"/>
      </rPr>
      <t xml:space="preserve">〜</t>
    </r>
    <r>
      <rPr>
        <sz val="10"/>
        <rFont val="Arial"/>
        <family val="0"/>
        <charset val="1"/>
      </rPr>
      <t xml:space="preserve">5,000</t>
    </r>
    <r>
      <rPr>
        <sz val="10"/>
        <rFont val="Noto Sans CJK SC"/>
        <family val="2"/>
      </rPr>
      <t xml:space="preserve">人に</t>
    </r>
    <r>
      <rPr>
        <sz val="10"/>
        <rFont val="Arial"/>
        <family val="0"/>
        <charset val="1"/>
      </rPr>
      <t xml:space="preserve">1</t>
    </r>
    <r>
      <rPr>
        <sz val="10"/>
        <rFont val="Noto Sans CJK SC"/>
        <family val="2"/>
      </rPr>
      <t xml:space="preserve">人）、侵される臓器の列挙（眼・心血管・骨格）、</t>
    </r>
    <r>
      <rPr>
        <sz val="10"/>
        <rFont val="Arial"/>
        <family val="0"/>
        <charset val="1"/>
      </rPr>
      <t xml:space="preserve">β</t>
    </r>
    <r>
      <rPr>
        <sz val="10"/>
        <rFont val="Noto Sans CJK SC"/>
        <family val="2"/>
      </rPr>
      <t xml:space="preserve">遮断薬による治療と待機的手術という治療の内容は、本出典（診断基準の原著論文）の抄録では確認できないため新カードには含めていない。全身所見のスコアの項目ごとの内訳も抄録の範囲外である。新カードでは薬剤名を扱っていない。</t>
    </r>
  </si>
  <si>
    <r>
      <rPr>
        <sz val="10"/>
        <rFont val="Noto Sans CJK SC"/>
        <family val="2"/>
      </rPr>
      <t xml:space="preserve">脂溶性ビタミン</t>
    </r>
    <r>
      <rPr>
        <sz val="10"/>
        <rFont val="Arial"/>
        <family val="0"/>
        <charset val="1"/>
      </rPr>
      <t xml:space="preserve">A</t>
    </r>
    <r>
      <rPr>
        <sz val="10"/>
        <rFont val="Noto Sans CJK SC"/>
        <family val="2"/>
      </rPr>
      <t xml:space="preserve">・</t>
    </r>
    <r>
      <rPr>
        <sz val="10"/>
        <rFont val="Arial"/>
        <family val="0"/>
        <charset val="1"/>
      </rPr>
      <t xml:space="preserve">D</t>
    </r>
    <r>
      <rPr>
        <sz val="10"/>
        <rFont val="Noto Sans CJK SC"/>
        <family val="2"/>
      </rPr>
      <t xml:space="preserve">・</t>
    </r>
    <r>
      <rPr>
        <sz val="10"/>
        <rFont val="Arial"/>
        <family val="0"/>
        <charset val="1"/>
      </rPr>
      <t xml:space="preserve">E</t>
    </r>
    <r>
      <rPr>
        <sz val="10"/>
        <rFont val="Noto Sans CJK SC"/>
        <family val="2"/>
      </rPr>
      <t xml:space="preserve">・</t>
    </r>
    <r>
      <rPr>
        <sz val="10"/>
        <rFont val="Arial"/>
        <family val="0"/>
        <charset val="1"/>
      </rPr>
      <t xml:space="preserve">K</t>
    </r>
    <r>
      <rPr>
        <sz val="10"/>
        <rFont val="Noto Sans CJK SC"/>
        <family val="2"/>
      </rPr>
      <t xml:space="preserve">は小腸で食事脂肪とともに吸収されるため、脂肪吸収障害があると欠乏を来しやすい。先進国で欠乏の原因となるのは、食事、吸収障害、肝疾患が多い。ビタミン</t>
    </r>
    <r>
      <rPr>
        <sz val="10"/>
        <rFont val="Arial"/>
        <family val="0"/>
        <charset val="1"/>
      </rPr>
      <t xml:space="preserve">A</t>
    </r>
    <r>
      <rPr>
        <sz val="10"/>
        <rFont val="Noto Sans CJK SC"/>
        <family val="2"/>
      </rPr>
      <t xml:space="preserve">欠乏では、暗所で見えにくくなる夜盲が現れ、涙液の減少に伴う眼球乾燥症や角膜軟化症を来たして、失明に進むことがある。ビタミン</t>
    </r>
    <r>
      <rPr>
        <sz val="10"/>
        <rFont val="Arial"/>
        <family val="0"/>
        <charset val="1"/>
      </rPr>
      <t xml:space="preserve">K</t>
    </r>
    <r>
      <rPr>
        <sz val="10"/>
        <rFont val="Noto Sans CJK SC"/>
        <family val="2"/>
      </rPr>
      <t xml:space="preserve">は凝固因子</t>
    </r>
    <r>
      <rPr>
        <sz val="10"/>
        <rFont val="Arial"/>
        <family val="0"/>
        <charset val="1"/>
      </rPr>
      <t xml:space="preserve">II</t>
    </r>
    <r>
      <rPr>
        <sz val="10"/>
        <rFont val="Noto Sans CJK SC"/>
        <family val="2"/>
      </rPr>
      <t xml:space="preserve">（プロトロンビン）・</t>
    </r>
    <r>
      <rPr>
        <sz val="10"/>
        <rFont val="Arial"/>
        <family val="0"/>
        <charset val="1"/>
      </rPr>
      <t xml:space="preserve">VII</t>
    </r>
    <r>
      <rPr>
        <sz val="10"/>
        <rFont val="Noto Sans CJK SC"/>
        <family val="2"/>
      </rPr>
      <t xml:space="preserve">・</t>
    </r>
    <r>
      <rPr>
        <sz val="10"/>
        <rFont val="Arial"/>
        <family val="0"/>
        <charset val="1"/>
      </rPr>
      <t xml:space="preserve">IX</t>
    </r>
    <r>
      <rPr>
        <sz val="10"/>
        <rFont val="Noto Sans CJK SC"/>
        <family val="2"/>
      </rPr>
      <t xml:space="preserve">・</t>
    </r>
    <r>
      <rPr>
        <sz val="10"/>
        <rFont val="Arial"/>
        <family val="0"/>
        <charset val="1"/>
      </rPr>
      <t xml:space="preserve">X</t>
    </r>
    <r>
      <rPr>
        <sz val="10"/>
        <rFont val="Noto Sans CJK SC"/>
        <family val="2"/>
      </rPr>
      <t xml:space="preserve">の活性化に必要で、欠乏では出血症候群を来す。新生児は、胎盤を通る移行が限られ、母乳中の濃度も低いため、出生時にビタミン</t>
    </r>
    <r>
      <rPr>
        <sz val="10"/>
        <rFont val="Arial"/>
        <family val="0"/>
        <charset val="1"/>
      </rPr>
      <t xml:space="preserve">K</t>
    </r>
    <r>
      <rPr>
        <sz val="10"/>
        <rFont val="Noto Sans CJK SC"/>
        <family val="2"/>
      </rPr>
      <t xml:space="preserve">が欠乏しやすい。ビタミン</t>
    </r>
    <r>
      <rPr>
        <sz val="10"/>
        <rFont val="Arial"/>
        <family val="0"/>
        <charset val="1"/>
      </rPr>
      <t xml:space="preserve">E</t>
    </r>
    <r>
      <rPr>
        <sz val="10"/>
        <rFont val="Noto Sans CJK SC"/>
        <family val="2"/>
      </rPr>
      <t xml:space="preserve">欠乏では、反射の低下、位置覚・振動覚の低下、遠位部の筋力低下、運動失調、眼振などの神経症状が現れる。</t>
    </r>
  </si>
  <si>
    <t xml:space="preserve">SRC-1538</t>
  </si>
  <si>
    <t xml:space="preserve">Andrès E, Lorenzo-Villalba N, Terrade JE, Méndez-Bailon M. Fat-Soluble Vitamins A, D, E, and K: Review of the Literature and Points of Interest for the Clinician. J Clin Med. 2024;13(13):3641.</t>
  </si>
  <si>
    <t xml:space="preserve">10.3390/jcm13133641</t>
  </si>
  <si>
    <t xml:space="preserve">38999209</t>
  </si>
  <si>
    <r>
      <rPr>
        <sz val="10"/>
        <rFont val="Noto Sans CJK SC"/>
        <family val="2"/>
      </rPr>
      <t xml:space="preserve">ビタミン</t>
    </r>
    <r>
      <rPr>
        <sz val="10"/>
        <rFont val="Arial"/>
        <family val="0"/>
        <charset val="1"/>
      </rPr>
      <t xml:space="preserve">K</t>
    </r>
    <r>
      <rPr>
        <sz val="10"/>
        <rFont val="Noto Sans CJK SC"/>
        <family val="2"/>
      </rPr>
      <t xml:space="preserve">欠乏の出血症候群は出典の表から読み取り、その他の内容は本文で確認した。元のカードにあった、ビタミン</t>
    </r>
    <r>
      <rPr>
        <sz val="10"/>
        <rFont val="Arial"/>
        <family val="0"/>
        <charset val="1"/>
      </rPr>
      <t xml:space="preserve">K</t>
    </r>
    <r>
      <rPr>
        <sz val="10"/>
        <rFont val="Noto Sans CJK SC"/>
        <family val="2"/>
      </rPr>
      <t xml:space="preserve">欠乏ではフィブリノゲンや血小板数が正常でも</t>
    </r>
    <r>
      <rPr>
        <sz val="10"/>
        <rFont val="Arial"/>
        <family val="0"/>
        <charset val="1"/>
      </rPr>
      <t xml:space="preserve">PT-INR</t>
    </r>
    <r>
      <rPr>
        <sz val="10"/>
        <rFont val="Noto Sans CJK SC"/>
        <family val="2"/>
      </rPr>
      <t xml:space="preserve">が延長するという表現と、未熟児ではビタミン</t>
    </r>
    <r>
      <rPr>
        <sz val="10"/>
        <rFont val="Arial"/>
        <family val="0"/>
        <charset val="1"/>
      </rPr>
      <t xml:space="preserve">E</t>
    </r>
    <r>
      <rPr>
        <sz val="10"/>
        <rFont val="Noto Sans CJK SC"/>
        <family val="2"/>
      </rPr>
      <t xml:space="preserve">の貯蔵が少ないという記載は、本出典の本文で確認できなかったため新カードには含めていない。各ビタミン製剤の国内の承認・保険適用は、本調査では確認していない（未確認）。</t>
    </r>
  </si>
  <si>
    <t xml:space="preserve">BR-001</t>
  </si>
  <si>
    <t xml:space="preserve">乳癌の疫学（日本）</t>
  </si>
  <si>
    <r>
      <rPr>
        <sz val="10"/>
        <rFont val="Noto Sans CJK SC"/>
        <family val="2"/>
      </rPr>
      <t xml:space="preserve">日本乳癌学会の登録（全国臨床データベースに基づく乳癌登録）では、</t>
    </r>
    <r>
      <rPr>
        <sz val="10"/>
        <rFont val="Arial"/>
        <family val="0"/>
        <charset val="1"/>
      </rPr>
      <t xml:space="preserve">2019</t>
    </r>
    <r>
      <rPr>
        <sz val="10"/>
        <rFont val="Noto Sans CJK SC"/>
        <family val="2"/>
      </rPr>
      <t xml:space="preserve">年に</t>
    </r>
    <r>
      <rPr>
        <sz val="10"/>
        <rFont val="Arial"/>
        <family val="0"/>
        <charset val="1"/>
      </rPr>
      <t xml:space="preserve">98,300</t>
    </r>
    <r>
      <rPr>
        <sz val="10"/>
        <rFont val="Noto Sans CJK SC"/>
        <family val="2"/>
      </rPr>
      <t xml:space="preserve">例の乳癌が登録された。診断時年齢の中央値は</t>
    </r>
    <r>
      <rPr>
        <sz val="10"/>
        <rFont val="Arial"/>
        <family val="0"/>
        <charset val="1"/>
      </rPr>
      <t xml:space="preserve">61</t>
    </r>
    <r>
      <rPr>
        <sz val="10"/>
        <rFont val="Noto Sans CJK SC"/>
        <family val="2"/>
      </rPr>
      <t xml:space="preserve">歳（四分位範囲</t>
    </r>
    <r>
      <rPr>
        <sz val="10"/>
        <rFont val="Arial"/>
        <family val="0"/>
        <charset val="1"/>
      </rPr>
      <t xml:space="preserve">49</t>
    </r>
    <r>
      <rPr>
        <sz val="10"/>
        <rFont val="Noto Sans CJK SC"/>
        <family val="2"/>
      </rPr>
      <t xml:space="preserve">〜</t>
    </r>
    <r>
      <rPr>
        <sz val="10"/>
        <rFont val="Arial"/>
        <family val="0"/>
        <charset val="1"/>
      </rPr>
      <t xml:space="preserve">72</t>
    </r>
    <r>
      <rPr>
        <sz val="10"/>
        <rFont val="Noto Sans CJK SC"/>
        <family val="2"/>
      </rPr>
      <t xml:space="preserve">歳）で、閉経前が</t>
    </r>
    <r>
      <rPr>
        <sz val="10"/>
        <rFont val="Arial"/>
        <family val="0"/>
        <charset val="1"/>
      </rPr>
      <t xml:space="preserve">30.6%</t>
    </r>
    <r>
      <rPr>
        <sz val="10"/>
        <rFont val="Noto Sans CJK SC"/>
        <family val="2"/>
      </rPr>
      <t xml:space="preserve">を占めた。遠隔転移のない症例では</t>
    </r>
    <r>
      <rPr>
        <sz val="10"/>
        <rFont val="Arial"/>
        <family val="0"/>
        <charset val="1"/>
      </rPr>
      <t xml:space="preserve">stage 0</t>
    </r>
    <r>
      <rPr>
        <sz val="10"/>
        <rFont val="Noto Sans CJK SC"/>
        <family val="2"/>
      </rPr>
      <t xml:space="preserve">が</t>
    </r>
    <r>
      <rPr>
        <sz val="10"/>
        <rFont val="Arial"/>
        <family val="0"/>
        <charset val="1"/>
      </rPr>
      <t xml:space="preserve">15.0%</t>
    </r>
    <r>
      <rPr>
        <sz val="10"/>
        <rFont val="Noto Sans CJK SC"/>
        <family val="2"/>
      </rPr>
      <t xml:space="preserve">、</t>
    </r>
    <r>
      <rPr>
        <sz val="10"/>
        <rFont val="Arial"/>
        <family val="0"/>
        <charset val="1"/>
      </rPr>
      <t xml:space="preserve">stage I</t>
    </r>
    <r>
      <rPr>
        <sz val="10"/>
        <rFont val="Noto Sans CJK SC"/>
        <family val="2"/>
      </rPr>
      <t xml:space="preserve">が</t>
    </r>
    <r>
      <rPr>
        <sz val="10"/>
        <rFont val="Arial"/>
        <family val="0"/>
        <charset val="1"/>
      </rPr>
      <t xml:space="preserve">44.8%</t>
    </r>
    <r>
      <rPr>
        <sz val="10"/>
        <rFont val="Noto Sans CJK SC"/>
        <family val="2"/>
      </rPr>
      <t xml:space="preserve">であり、早期の段階で診断される症例が多い。</t>
    </r>
  </si>
  <si>
    <r>
      <rPr>
        <sz val="10"/>
        <rFont val="Noto Sans CJK SC"/>
        <family val="2"/>
      </rPr>
      <t xml:space="preserve">医学各論 Ⅹ</t>
    </r>
    <r>
      <rPr>
        <sz val="10"/>
        <rFont val="Arial"/>
        <family val="0"/>
        <charset val="1"/>
      </rPr>
      <t xml:space="preserve">-11-B-①</t>
    </r>
    <r>
      <rPr>
        <sz val="10"/>
        <rFont val="Noto Sans CJK SC"/>
        <family val="2"/>
      </rPr>
      <t xml:space="preserve">（乳癌、</t>
    </r>
    <r>
      <rPr>
        <sz val="10"/>
        <rFont val="Arial"/>
        <family val="0"/>
        <charset val="1"/>
      </rPr>
      <t xml:space="preserve">a</t>
    </r>
    <r>
      <rPr>
        <sz val="10"/>
        <rFont val="Noto Sans CJK SC"/>
        <family val="2"/>
      </rPr>
      <t xml:space="preserve">）</t>
    </r>
  </si>
  <si>
    <r>
      <rPr>
        <sz val="10"/>
        <rFont val="Arial"/>
        <family val="0"/>
        <charset val="1"/>
      </rPr>
      <t xml:space="preserve">PS-02-13-05 (id: JkxnuSs)</t>
    </r>
    <r>
      <rPr>
        <sz val="10"/>
        <rFont val="Noto Sans CJK SC"/>
        <family val="2"/>
      </rPr>
      <t xml:space="preserve">；</t>
    </r>
    <r>
      <rPr>
        <sz val="10"/>
        <rFont val="Arial"/>
        <family val="0"/>
        <charset val="1"/>
      </rPr>
      <t xml:space="preserve">TBL-01-00-665 (id: JlvnmeQ)</t>
    </r>
  </si>
  <si>
    <t xml:space="preserve">SRC-1011</t>
  </si>
  <si>
    <t xml:space="preserve">Miyashita M, Kumamaru H, Niikura N, et al. Annual report of the Japanese Breast Cancer Registry for 2019. Breast Cancer. 2024;31(1):16-23.</t>
  </si>
  <si>
    <t xml:space="preserve">10.1007/s12282-023-01526-6</t>
  </si>
  <si>
    <t xml:space="preserve">38044372</t>
  </si>
  <si>
    <t xml:space="preserve">数値は出典の抄録から確認した（登録症例数・年齢中央値・閉経前割合・病期分布）。登録ベースの集計であり、人口ベースの罹患率・死亡率ではない。出典のライセンス表示は確認できなかった。</t>
  </si>
  <si>
    <t xml:space="preserve">BR-002</t>
  </si>
  <si>
    <t xml:space="preserve">乳癌検診（日本）</t>
  </si>
  <si>
    <r>
      <rPr>
        <sz val="10"/>
        <rFont val="Noto Sans CJK SC"/>
        <family val="2"/>
      </rPr>
      <t xml:space="preserve">日本の乳癌検診ガイドラインでは、対策型検診と任意型検診のいずれでも、</t>
    </r>
    <r>
      <rPr>
        <sz val="10"/>
        <rFont val="Arial"/>
        <family val="0"/>
        <charset val="1"/>
      </rPr>
      <t xml:space="preserve">40</t>
    </r>
    <r>
      <rPr>
        <sz val="10"/>
        <rFont val="Noto Sans CJK SC"/>
        <family val="2"/>
      </rPr>
      <t xml:space="preserve">〜</t>
    </r>
    <r>
      <rPr>
        <sz val="10"/>
        <rFont val="Arial"/>
        <family val="0"/>
        <charset val="1"/>
      </rPr>
      <t xml:space="preserve">74</t>
    </r>
    <r>
      <rPr>
        <sz val="10"/>
        <rFont val="Noto Sans CJK SC"/>
        <family val="2"/>
      </rPr>
      <t xml:space="preserve">歳の女性に対するマンモグラフィ（視触診なし）が推奨され、</t>
    </r>
    <r>
      <rPr>
        <sz val="10"/>
        <rFont val="Arial"/>
        <family val="0"/>
        <charset val="1"/>
      </rPr>
      <t xml:space="preserve">40</t>
    </r>
    <r>
      <rPr>
        <sz val="10"/>
        <rFont val="Noto Sans CJK SC"/>
        <family val="2"/>
      </rPr>
      <t xml:space="preserve">〜</t>
    </r>
    <r>
      <rPr>
        <sz val="10"/>
        <rFont val="Arial"/>
        <family val="0"/>
        <charset val="1"/>
      </rPr>
      <t xml:space="preserve">64</t>
    </r>
    <r>
      <rPr>
        <sz val="10"/>
        <rFont val="Noto Sans CJK SC"/>
        <family val="2"/>
      </rPr>
      <t xml:space="preserve">歳では視触診を併用するマンモグラフィも推奨される。根拠となった無作為化比較試験の統合では、マンモグラフィ検診による乳癌死亡の相対リスクは</t>
    </r>
    <r>
      <rPr>
        <sz val="10"/>
        <rFont val="Arial"/>
        <family val="0"/>
        <charset val="1"/>
      </rPr>
      <t xml:space="preserve">40</t>
    </r>
    <r>
      <rPr>
        <sz val="10"/>
        <rFont val="Noto Sans CJK SC"/>
        <family val="2"/>
      </rPr>
      <t xml:space="preserve">〜</t>
    </r>
    <r>
      <rPr>
        <sz val="10"/>
        <rFont val="Arial"/>
        <family val="0"/>
        <charset val="1"/>
      </rPr>
      <t xml:space="preserve">74</t>
    </r>
    <r>
      <rPr>
        <sz val="10"/>
        <rFont val="Noto Sans CJK SC"/>
        <family val="2"/>
      </rPr>
      <t xml:space="preserve">歳で</t>
    </r>
    <r>
      <rPr>
        <sz val="10"/>
        <rFont val="Arial"/>
        <family val="0"/>
        <charset val="1"/>
      </rPr>
      <t xml:space="preserve">0.75</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0.67</t>
    </r>
    <r>
      <rPr>
        <sz val="10"/>
        <rFont val="Noto Sans CJK SC"/>
        <family val="2"/>
      </rPr>
      <t xml:space="preserve">〜</t>
    </r>
    <r>
      <rPr>
        <sz val="10"/>
        <rFont val="Arial"/>
        <family val="0"/>
        <charset val="1"/>
      </rPr>
      <t xml:space="preserve">0.83</t>
    </r>
    <r>
      <rPr>
        <sz val="10"/>
        <rFont val="Noto Sans CJK SC"/>
        <family val="2"/>
      </rPr>
      <t xml:space="preserve">）だった。視触診のみの検診と超音波検診は対策型検診には推奨されず、放射線被曝、偽陽性、過剰診断が検診の害として挙げられる。</t>
    </r>
  </si>
  <si>
    <r>
      <rPr>
        <sz val="10"/>
        <rFont val="Arial"/>
        <family val="0"/>
        <charset val="1"/>
      </rPr>
      <t xml:space="preserve">PS-02-13-05 (id: JkxnuSs)</t>
    </r>
    <r>
      <rPr>
        <sz val="10"/>
        <rFont val="Noto Sans CJK SC"/>
        <family val="2"/>
      </rPr>
      <t xml:space="preserve">；</t>
    </r>
    <r>
      <rPr>
        <sz val="10"/>
        <rFont val="Arial"/>
        <family val="0"/>
        <charset val="1"/>
      </rPr>
      <t xml:space="preserve">TBL-02-12-008 (id: JlAKpro)</t>
    </r>
  </si>
  <si>
    <t xml:space="preserve">SRC-1012</t>
  </si>
  <si>
    <t xml:space="preserve">Hamashima C, et al; Japanese Research Group for the Development of the Breast Cancer Screening Guidelines. The Japanese Guidelines for Breast Cancer Screening. Jpn J Clin Oncol. 2016;46(5):482-492.</t>
  </si>
  <si>
    <t xml:space="preserve">10.1093/jjco/hyw008</t>
  </si>
  <si>
    <t xml:space="preserve">27207993</t>
  </si>
  <si>
    <r>
      <rPr>
        <sz val="10"/>
        <rFont val="Noto Sans CJK SC"/>
        <family val="2"/>
      </rPr>
      <t xml:space="preserve">推奨年齢と相対リスクは出典の抄録から確認した。検診間隔（</t>
    </r>
    <r>
      <rPr>
        <sz val="10"/>
        <rFont val="Arial"/>
        <family val="0"/>
        <charset val="1"/>
      </rPr>
      <t xml:space="preserve">2</t>
    </r>
    <r>
      <rPr>
        <sz val="10"/>
        <rFont val="Noto Sans CJK SC"/>
        <family val="2"/>
      </rPr>
      <t xml:space="preserve">年に</t>
    </r>
    <r>
      <rPr>
        <sz val="10"/>
        <rFont val="Arial"/>
        <family val="0"/>
        <charset val="1"/>
      </rPr>
      <t xml:space="preserve">1</t>
    </r>
    <r>
      <rPr>
        <sz val="10"/>
        <rFont val="Noto Sans CJK SC"/>
        <family val="2"/>
      </rPr>
      <t xml:space="preserve">回）や自治体検診の運用は厚生労働省の指針によるもので、この出典の抄録には含まれないため主張には書いていない。検診の推奨年齢・方法は国や団体により異なるため、本カードは日本のガイドラインに限る。出典のライセンス表示は確認できなかった。</t>
    </r>
  </si>
  <si>
    <t xml:space="preserve">BR-003</t>
  </si>
  <si>
    <t xml:space="preserve">乳癌の診断（画像と病理）</t>
  </si>
  <si>
    <r>
      <rPr>
        <sz val="10"/>
        <rFont val="Noto Sans CJK SC"/>
        <family val="2"/>
      </rPr>
      <t xml:space="preserve">乳癌の検診と診断に関するガイドラインでは、マンモグラフィ、超音波、</t>
    </r>
    <r>
      <rPr>
        <sz val="10"/>
        <rFont val="Arial"/>
        <family val="0"/>
        <charset val="1"/>
      </rPr>
      <t xml:space="preserve">MRI</t>
    </r>
    <r>
      <rPr>
        <sz val="10"/>
        <rFont val="Noto Sans CJK SC"/>
        <family val="2"/>
      </rPr>
      <t xml:space="preserve">、</t>
    </r>
    <r>
      <rPr>
        <sz val="10"/>
        <rFont val="Arial"/>
        <family val="0"/>
        <charset val="1"/>
      </rPr>
      <t xml:space="preserve">PET/CT</t>
    </r>
    <r>
      <rPr>
        <sz val="10"/>
        <rFont val="Noto Sans CJK SC"/>
        <family val="2"/>
      </rPr>
      <t xml:space="preserve">などの画像モダリティを、検診、サーベイランス、術前・術後の診断といった場面に応じて統合的に使い分けることが求められる。トモシンセシス、エラストグラフィ、造影超音波などの新しい技術についても、患者ごとに適応を考えて用いる。</t>
    </r>
  </si>
  <si>
    <r>
      <rPr>
        <sz val="10"/>
        <rFont val="Arial"/>
        <family val="0"/>
        <charset val="1"/>
      </rPr>
      <t xml:space="preserve">PS-02-13-05 (id: JkxnuSs)</t>
    </r>
    <r>
      <rPr>
        <sz val="10"/>
        <rFont val="Noto Sans CJK SC"/>
        <family val="2"/>
      </rPr>
      <t xml:space="preserve">；</t>
    </r>
    <r>
      <rPr>
        <sz val="10"/>
        <rFont val="Arial"/>
        <family val="0"/>
        <charset val="1"/>
      </rPr>
      <t xml:space="preserve">TBL-02-12-004 (id: JlAKprY)</t>
    </r>
    <r>
      <rPr>
        <sz val="10"/>
        <rFont val="Noto Sans CJK SC"/>
        <family val="2"/>
      </rPr>
      <t xml:space="preserve">；</t>
    </r>
    <r>
      <rPr>
        <sz val="10"/>
        <rFont val="Arial"/>
        <family val="0"/>
        <charset val="1"/>
      </rPr>
      <t xml:space="preserve">TBL-02-12-008 (id: JlAKpro)</t>
    </r>
    <r>
      <rPr>
        <sz val="10"/>
        <rFont val="Noto Sans CJK SC"/>
        <family val="2"/>
      </rPr>
      <t xml:space="preserve">；</t>
    </r>
    <r>
      <rPr>
        <sz val="10"/>
        <rFont val="Arial"/>
        <family val="0"/>
        <charset val="1"/>
      </rPr>
      <t xml:space="preserve">TBL-02-12-009 (id: JlAKprs)</t>
    </r>
  </si>
  <si>
    <t xml:space="preserve">SRC-1013</t>
  </si>
  <si>
    <t xml:space="preserve">Kubota K, Nakashima K, Nakashima K, et al. The Japanese Breast Cancer Society Clinical Practice Guidelines for Breast Cancer Screening and Diagnosis, 2022 Edition. Breast Cancer. 2024;31(2):157-164.</t>
  </si>
  <si>
    <t xml:space="preserve">10.1007/s12282-023-01521-x</t>
  </si>
  <si>
    <t xml:space="preserve">37973686</t>
  </si>
  <si>
    <r>
      <rPr>
        <sz val="10"/>
        <rFont val="Noto Sans CJK SC"/>
        <family val="2"/>
      </rPr>
      <t xml:space="preserve">主張は出典（検診・診断ガイドライン</t>
    </r>
    <r>
      <rPr>
        <sz val="10"/>
        <rFont val="Arial"/>
        <family val="0"/>
        <charset val="1"/>
      </rPr>
      <t xml:space="preserve">2022</t>
    </r>
    <r>
      <rPr>
        <sz val="10"/>
        <rFont val="Noto Sans CJK SC"/>
        <family val="2"/>
      </rPr>
      <t xml:space="preserve">年版の英語ダイジェスト）の抄録に基づく。ホルモン受容体や</t>
    </r>
    <r>
      <rPr>
        <sz val="10"/>
        <rFont val="Arial"/>
        <family val="0"/>
        <charset val="1"/>
      </rPr>
      <t xml:space="preserve">HER2</t>
    </r>
    <r>
      <rPr>
        <sz val="10"/>
        <rFont val="Noto Sans CJK SC"/>
        <family val="2"/>
      </rPr>
      <t xml:space="preserve">を含む病理診断の詳細は、同じガイドラインの病理診断編（別文献）が担う範囲であり、本カードでは画像診断を中心に書いた。各モダリティの診断能の数値は確認していないため書いていない。</t>
    </r>
  </si>
  <si>
    <t xml:space="preserve">BR-004</t>
  </si>
  <si>
    <t xml:space="preserve">乳癌のサブタイプと病期</t>
  </si>
  <si>
    <r>
      <rPr>
        <sz val="10"/>
        <rFont val="Noto Sans CJK SC"/>
        <family val="2"/>
      </rPr>
      <t xml:space="preserve">乳癌診療ガイドラインの一般的事項では、病期は</t>
    </r>
    <r>
      <rPr>
        <sz val="10"/>
        <rFont val="Arial"/>
        <family val="0"/>
        <charset val="1"/>
      </rPr>
      <t xml:space="preserve">DCIS</t>
    </r>
    <r>
      <rPr>
        <sz val="10"/>
        <rFont val="Noto Sans CJK SC"/>
        <family val="2"/>
      </rPr>
      <t xml:space="preserve">（</t>
    </r>
    <r>
      <rPr>
        <sz val="10"/>
        <rFont val="Arial"/>
        <family val="0"/>
        <charset val="1"/>
      </rPr>
      <t xml:space="preserve">TisN0M0</t>
    </r>
    <r>
      <rPr>
        <sz val="10"/>
        <rFont val="Noto Sans CJK SC"/>
        <family val="2"/>
      </rPr>
      <t xml:space="preserve">、</t>
    </r>
    <r>
      <rPr>
        <sz val="10"/>
        <rFont val="Arial"/>
        <family val="0"/>
        <charset val="1"/>
      </rPr>
      <t xml:space="preserve">stage 0</t>
    </r>
    <r>
      <rPr>
        <sz val="10"/>
        <rFont val="Noto Sans CJK SC"/>
        <family val="2"/>
      </rPr>
      <t xml:space="preserve">）、早期乳癌（</t>
    </r>
    <r>
      <rPr>
        <sz val="10"/>
        <rFont val="Arial"/>
        <family val="0"/>
        <charset val="1"/>
      </rPr>
      <t xml:space="preserve">stage I</t>
    </r>
    <r>
      <rPr>
        <sz val="10"/>
        <rFont val="Noto Sans CJK SC"/>
        <family val="2"/>
      </rPr>
      <t xml:space="preserve">〜</t>
    </r>
    <r>
      <rPr>
        <sz val="10"/>
        <rFont val="Arial"/>
        <family val="0"/>
        <charset val="1"/>
      </rPr>
      <t xml:space="preserve">IIIA</t>
    </r>
    <r>
      <rPr>
        <sz val="10"/>
        <rFont val="Noto Sans CJK SC"/>
        <family val="2"/>
      </rPr>
      <t xml:space="preserve">）、局所進行乳癌（</t>
    </r>
    <r>
      <rPr>
        <sz val="10"/>
        <rFont val="Arial"/>
        <family val="0"/>
        <charset val="1"/>
      </rPr>
      <t xml:space="preserve">stage IIIB</t>
    </r>
    <r>
      <rPr>
        <sz val="10"/>
        <rFont val="Noto Sans CJK SC"/>
        <family val="2"/>
      </rPr>
      <t xml:space="preserve">・</t>
    </r>
    <r>
      <rPr>
        <sz val="10"/>
        <rFont val="Arial"/>
        <family val="0"/>
        <charset val="1"/>
      </rPr>
      <t xml:space="preserve">IIIC</t>
    </r>
    <r>
      <rPr>
        <sz val="10"/>
        <rFont val="Noto Sans CJK SC"/>
        <family val="2"/>
      </rPr>
      <t xml:space="preserve">）などに分けられる。早期乳癌の治療方針は、ホルモン受容体や</t>
    </r>
    <r>
      <rPr>
        <sz val="10"/>
        <rFont val="Arial"/>
        <family val="0"/>
        <charset val="1"/>
      </rPr>
      <t xml:space="preserve">HER2</t>
    </r>
    <r>
      <rPr>
        <sz val="10"/>
        <rFont val="Noto Sans CJK SC"/>
        <family val="2"/>
      </rPr>
      <t xml:space="preserve">といった予測因子と、臨床病期や組織学的グレードなどの予後因子を総合的に評価して決める。ホルモン受容体と</t>
    </r>
    <r>
      <rPr>
        <sz val="10"/>
        <rFont val="Arial"/>
        <family val="0"/>
        <charset val="1"/>
      </rPr>
      <t xml:space="preserve">HER2</t>
    </r>
    <r>
      <rPr>
        <sz val="10"/>
        <rFont val="Noto Sans CJK SC"/>
        <family val="2"/>
      </rPr>
      <t xml:space="preserve">の状態の組み合わせが、内分泌療法や抗</t>
    </r>
    <r>
      <rPr>
        <sz val="10"/>
        <rFont val="Arial"/>
        <family val="0"/>
        <charset val="1"/>
      </rPr>
      <t xml:space="preserve">HER2</t>
    </r>
    <r>
      <rPr>
        <sz val="10"/>
        <rFont val="Noto Sans CJK SC"/>
        <family val="2"/>
      </rPr>
      <t xml:space="preserve">療法など薬物療法を選択する基盤になる。</t>
    </r>
  </si>
  <si>
    <t xml:space="preserve">SRC-1014</t>
  </si>
  <si>
    <t xml:space="preserve">Yamamoto Y, Yamauchi C, Toyama T, et al. The Japanese Breast Cancer Society Clinical Practice Guidelines for Breast Cancer, 2022 Edition: changes from the 2018 edition and general statements on breast cancer treatment. Breast Cancer. 2024;31(3):340-346.</t>
  </si>
  <si>
    <t xml:space="preserve">10.1007/s12282-024-01566-6</t>
  </si>
  <si>
    <t xml:space="preserve">38570435</t>
  </si>
  <si>
    <r>
      <rPr>
        <sz val="10"/>
        <rFont val="Noto Sans CJK SC"/>
        <family val="2"/>
      </rPr>
      <t xml:space="preserve">病期の区分と治療方針の決め方は、出典の一般的事項の本文で確認した。個々の分子サブタイプ（ルミナル</t>
    </r>
    <r>
      <rPr>
        <sz val="10"/>
        <rFont val="Arial"/>
        <family val="0"/>
        <charset val="1"/>
      </rPr>
      <t xml:space="preserve">A</t>
    </r>
    <r>
      <rPr>
        <sz val="10"/>
        <rFont val="Noto Sans CJK SC"/>
        <family val="2"/>
      </rPr>
      <t xml:space="preserve">様・</t>
    </r>
    <r>
      <rPr>
        <sz val="10"/>
        <rFont val="Arial"/>
        <family val="0"/>
        <charset val="1"/>
      </rPr>
      <t xml:space="preserve">B</t>
    </r>
    <r>
      <rPr>
        <sz val="10"/>
        <rFont val="Noto Sans CJK SC"/>
        <family val="2"/>
      </rPr>
      <t xml:space="preserve">様など）の定義や</t>
    </r>
    <r>
      <rPr>
        <sz val="10"/>
        <rFont val="Arial"/>
        <family val="0"/>
        <charset val="1"/>
      </rPr>
      <t xml:space="preserve">Ki67</t>
    </r>
    <r>
      <rPr>
        <sz val="10"/>
        <rFont val="Noto Sans CJK SC"/>
        <family val="2"/>
      </rPr>
      <t xml:space="preserve">のカットオフはこの出典の一般的事項には含まれないため、主張には書いていない。 本カードで触れる薬物療法（内分泌療法・抗</t>
    </r>
    <r>
      <rPr>
        <sz val="10"/>
        <rFont val="Arial"/>
        <family val="0"/>
        <charset val="1"/>
      </rPr>
      <t xml:space="preserve">HER2</t>
    </r>
    <r>
      <rPr>
        <sz val="10"/>
        <rFont val="Noto Sans CJK SC"/>
        <family val="2"/>
      </rPr>
      <t xml:space="preserve">療法）の各薬剤の国内の承認・保険適用は未確認。</t>
    </r>
  </si>
  <si>
    <t xml:space="preserve">BR-005</t>
  </si>
  <si>
    <t xml:space="preserve">乳癌の手術療法</t>
  </si>
  <si>
    <r>
      <rPr>
        <sz val="10"/>
        <rFont val="Noto Sans CJK SC"/>
        <family val="2"/>
      </rPr>
      <t xml:space="preserve">乳癌の外科治療は、乳房の手術、腋窩の手術、乳房再建、再発・転移乳癌に対する手術の領域に分けられる。日本乳癌学会の診療ガイドライン</t>
    </r>
    <r>
      <rPr>
        <sz val="10"/>
        <rFont val="Arial"/>
        <family val="0"/>
        <charset val="1"/>
      </rPr>
      <t xml:space="preserve">2022</t>
    </r>
    <r>
      <rPr>
        <sz val="10"/>
        <rFont val="Noto Sans CJK SC"/>
        <family val="2"/>
      </rPr>
      <t xml:space="preserve">年版では、術前化学療法後の腋窩の取り扱いに関する推奨が大きく改訂された。各領域の推奨は、利益と害のバランスを評価したシステマティックレビューに基づいて決められている。</t>
    </r>
  </si>
  <si>
    <t xml:space="preserve">SRC-1015</t>
  </si>
  <si>
    <t xml:space="preserve">Sakai T, Kutomi G, Shien T, et al. The Japanese Breast Cancer Society Clinical Practice Guidelines for Surgical Treatment of Breast Cancer, 2022 Edition. Breast Cancer. 2024;31(1):1-7.</t>
  </si>
  <si>
    <t xml:space="preserve">10.1007/s12282-023-01510-0</t>
  </si>
  <si>
    <t xml:space="preserve">37843765</t>
  </si>
  <si>
    <r>
      <rPr>
        <sz val="10"/>
        <rFont val="Noto Sans CJK SC"/>
        <family val="2"/>
      </rPr>
      <t xml:space="preserve">主張は出典（外科治療ガイドライン</t>
    </r>
    <r>
      <rPr>
        <sz val="10"/>
        <rFont val="Arial"/>
        <family val="0"/>
        <charset val="1"/>
      </rPr>
      <t xml:space="preserve">2022</t>
    </r>
    <r>
      <rPr>
        <sz val="10"/>
        <rFont val="Noto Sans CJK SC"/>
        <family val="2"/>
      </rPr>
      <t xml:space="preserve">年版の英語ダイジェスト）の抄録に基づく。個別の臨床疑問に対する推奨の強さや、乳房温存手術と全切除術の適応条件などの本文の詳細は確認していないため書いていない。出典のライセンス表示は確認できなかった。</t>
    </r>
  </si>
  <si>
    <t xml:space="preserve">BR-006</t>
  </si>
  <si>
    <t xml:space="preserve">乳癌の薬物療法（内分泌療法と化学療法）</t>
  </si>
  <si>
    <t xml:space="preserve">ホルモン受容体陽性の早期乳癌では、内分泌療法が有効である。タモキシフェンは主に閉経後の女性で子宮内膜癌のリスクを上げることが示されているが、死亡リスクの有意な増加は示されておらず、不正性器出血などの症状がある場合は婦人科での診察が推奨される。化学療法を含む全身療法の個別の選択は、日本乳癌学会の薬物療法ガイドラインで臨床疑問ごとに推奨が示されている。</t>
  </si>
  <si>
    <t xml:space="preserve">SRC-1016</t>
  </si>
  <si>
    <t xml:space="preserve">Terada M, Ito A, Kikawa Y, et al. The Japanese Breast Cancer Society Clinical Practice Guidelines for Systemic Treatment of Breast Cancer, 2022 Edition. Breast Cancer. 2023;30(6):872-884.</t>
  </si>
  <si>
    <t xml:space="preserve">10.1007/s12282-023-01505-x</t>
  </si>
  <si>
    <t xml:space="preserve">37804479</t>
  </si>
  <si>
    <r>
      <rPr>
        <sz val="10"/>
        <rFont val="Noto Sans CJK SC"/>
        <family val="2"/>
      </rPr>
      <t xml:space="preserve">内分泌療法の有効性とタモキシフェンの子宮内膜癌リスクは、出典の背景疑問（</t>
    </r>
    <r>
      <rPr>
        <sz val="10"/>
        <rFont val="Arial"/>
        <family val="0"/>
        <charset val="1"/>
      </rPr>
      <t xml:space="preserve">BQ</t>
    </r>
    <r>
      <rPr>
        <sz val="10"/>
        <rFont val="Noto Sans CJK SC"/>
        <family val="2"/>
      </rPr>
      <t xml:space="preserve">）一覧の記載で確認した。薬剤名の出るカードとして国内の承認・保険適用の確認状況を記す：タモキシフェンをはじめとする乳癌の内分泌療法薬・化学療法薬は国内で承認された薬剤がガイドラインの前提だが、個別薬剤の承認・保険適用の最新状況は本カード作成時に一次資料（添付文書・保険資料）で確認していない。化学療法レジメンごとの推奨の強さは確認していないため書いていない。</t>
    </r>
  </si>
  <si>
    <t xml:space="preserve">BR-007</t>
  </si>
  <si>
    <t xml:space="preserve">乳癌の分子標的療法と免疫療法</t>
  </si>
  <si>
    <r>
      <rPr>
        <sz val="10"/>
        <rFont val="Noto Sans CJK SC"/>
        <family val="2"/>
      </rPr>
      <t xml:space="preserve">乳癌の分子標的療法では、</t>
    </r>
    <r>
      <rPr>
        <sz val="10"/>
        <rFont val="Arial"/>
        <family val="0"/>
        <charset val="1"/>
      </rPr>
      <t xml:space="preserve">AKT</t>
    </r>
    <r>
      <rPr>
        <sz val="10"/>
        <rFont val="Noto Sans CJK SC"/>
        <family val="2"/>
      </rPr>
      <t xml:space="preserve">、サイクリン依存性キナーゼ、</t>
    </r>
    <r>
      <rPr>
        <sz val="10"/>
        <rFont val="Arial"/>
        <family val="0"/>
        <charset val="1"/>
      </rPr>
      <t xml:space="preserve">PARP</t>
    </r>
    <r>
      <rPr>
        <sz val="10"/>
        <rFont val="Noto Sans CJK SC"/>
        <family val="2"/>
      </rPr>
      <t xml:space="preserve">、各種の増殖因子経路などが治療標的となり、サブタイプに応じて単独療法または他の治療との併用で使われる薬剤が開発されている。免疫療法を含む新しい治療の開発も進んでいるが、標的薬が十分な効果を示さないサブタイプも残っており、臨床試験が続けられている。</t>
    </r>
  </si>
  <si>
    <t xml:space="preserve">SRC-1017</t>
  </si>
  <si>
    <t xml:space="preserve">Ye F, Dewanjee S, Li Y, et al. Advancements in clinical aspects of targeted therapy and immunotherapy in breast cancer. Mol Cancer. 2023;22(1):105.</t>
  </si>
  <si>
    <t xml:space="preserve">10.1186/s12943-023-01805-y</t>
  </si>
  <si>
    <t xml:space="preserve">37415164</t>
  </si>
  <si>
    <r>
      <rPr>
        <sz val="10"/>
        <rFont val="Noto Sans CJK SC"/>
        <family val="2"/>
      </rPr>
      <t xml:space="preserve">主張は出典（総説）の抄録に基づき、標的の種類は抄録の記載どおりに書いた。薬剤名の出る領域のカードとして国内の承認・保険適用の確認状況を記す：</t>
    </r>
    <r>
      <rPr>
        <sz val="10"/>
        <rFont val="Arial"/>
        <family val="0"/>
        <charset val="1"/>
      </rPr>
      <t xml:space="preserve">CDK4/6</t>
    </r>
    <r>
      <rPr>
        <sz val="10"/>
        <rFont val="Noto Sans CJK SC"/>
        <family val="2"/>
      </rPr>
      <t xml:space="preserve">阻害薬、</t>
    </r>
    <r>
      <rPr>
        <sz val="10"/>
        <rFont val="Arial"/>
        <family val="0"/>
        <charset val="1"/>
      </rPr>
      <t xml:space="preserve">PARP</t>
    </r>
    <r>
      <rPr>
        <sz val="10"/>
        <rFont val="Noto Sans CJK SC"/>
        <family val="2"/>
      </rPr>
      <t xml:space="preserve">阻害薬、抗</t>
    </r>
    <r>
      <rPr>
        <sz val="10"/>
        <rFont val="Arial"/>
        <family val="0"/>
        <charset val="1"/>
      </rPr>
      <t xml:space="preserve">HER2</t>
    </r>
    <r>
      <rPr>
        <sz val="10"/>
        <rFont val="Noto Sans CJK SC"/>
        <family val="2"/>
      </rPr>
      <t xml:space="preserve">薬、免疫チェックポイント阻害薬などの個別薬剤について、国内の承認・保険適用の最新状況は本カード作成時に一次資料で確認していないため、主張では個別の薬剤名と適応を挙げていない。出典の承認に関する記述は米国（</t>
    </r>
    <r>
      <rPr>
        <sz val="10"/>
        <rFont val="Arial"/>
        <family val="0"/>
        <charset val="1"/>
      </rPr>
      <t xml:space="preserve">FDA</t>
    </r>
    <r>
      <rPr>
        <sz val="10"/>
        <rFont val="Noto Sans CJK SC"/>
        <family val="2"/>
      </rPr>
      <t xml:space="preserve">）についてのものである。</t>
    </r>
  </si>
  <si>
    <t xml:space="preserve">BR-008</t>
  </si>
  <si>
    <t xml:space="preserve">乳癌の放射線療法</t>
  </si>
  <si>
    <r>
      <rPr>
        <sz val="10"/>
        <rFont val="Noto Sans CJK SC"/>
        <family val="2"/>
      </rPr>
      <t xml:space="preserve">放射線療法は乳癌の局所治療の一つであり、日本乳癌学会の診療ガイドライン</t>
    </r>
    <r>
      <rPr>
        <sz val="10"/>
        <rFont val="Arial"/>
        <family val="0"/>
        <charset val="1"/>
      </rPr>
      <t xml:space="preserve">2022</t>
    </r>
    <r>
      <rPr>
        <sz val="10"/>
        <rFont val="Noto Sans CJK SC"/>
        <family val="2"/>
      </rPr>
      <t xml:space="preserve">年版の放射線療法編では、日常診療で標準とされる治療を扱う背景疑問（</t>
    </r>
    <r>
      <rPr>
        <sz val="10"/>
        <rFont val="Arial"/>
        <family val="0"/>
        <charset val="1"/>
      </rPr>
      <t xml:space="preserve">BQ</t>
    </r>
    <r>
      <rPr>
        <sz val="10"/>
        <rFont val="Noto Sans CJK SC"/>
        <family val="2"/>
      </rPr>
      <t xml:space="preserve">）</t>
    </r>
    <r>
      <rPr>
        <sz val="10"/>
        <rFont val="Arial"/>
        <family val="0"/>
        <charset val="1"/>
      </rPr>
      <t xml:space="preserve">12</t>
    </r>
    <r>
      <rPr>
        <sz val="10"/>
        <rFont val="Noto Sans CJK SC"/>
        <family val="2"/>
      </rPr>
      <t xml:space="preserve">件、判断が分かれる臨床疑問（</t>
    </r>
    <r>
      <rPr>
        <sz val="10"/>
        <rFont val="Arial"/>
        <family val="0"/>
        <charset val="1"/>
      </rPr>
      <t xml:space="preserve">CQ</t>
    </r>
    <r>
      <rPr>
        <sz val="10"/>
        <rFont val="Noto Sans CJK SC"/>
        <family val="2"/>
      </rPr>
      <t xml:space="preserve">）</t>
    </r>
    <r>
      <rPr>
        <sz val="10"/>
        <rFont val="Arial"/>
        <family val="0"/>
        <charset val="1"/>
      </rPr>
      <t xml:space="preserve">8</t>
    </r>
    <r>
      <rPr>
        <sz val="10"/>
        <rFont val="Noto Sans CJK SC"/>
        <family val="2"/>
      </rPr>
      <t xml:space="preserve">件、今後の研究課題（</t>
    </r>
    <r>
      <rPr>
        <sz val="10"/>
        <rFont val="Arial"/>
        <family val="0"/>
        <charset val="1"/>
      </rPr>
      <t xml:space="preserve">FRQ</t>
    </r>
    <r>
      <rPr>
        <sz val="10"/>
        <rFont val="Noto Sans CJK SC"/>
        <family val="2"/>
      </rPr>
      <t xml:space="preserve">）</t>
    </r>
    <r>
      <rPr>
        <sz val="10"/>
        <rFont val="Arial"/>
        <family val="0"/>
        <charset val="1"/>
      </rPr>
      <t xml:space="preserve">6</t>
    </r>
    <r>
      <rPr>
        <sz val="10"/>
        <rFont val="Noto Sans CJK SC"/>
        <family val="2"/>
      </rPr>
      <t xml:space="preserve">件が設けられている。各推奨は、ガイドライン作成マニュアルに基づくシステマティックレビューとメタ解析によって決められている。</t>
    </r>
  </si>
  <si>
    <t xml:space="preserve">SRC-1018</t>
  </si>
  <si>
    <t xml:space="preserve">Yoshimura M, Yamauchi C, Sanuki N, et al. The Japanese Breast Cancer Society Clinical Practice Guidelines for Radiation Treatment of Breast Cancer, 2022 Edition. Breast Cancer. 2024;31(3):347-357.</t>
  </si>
  <si>
    <t xml:space="preserve">10.1007/s12282-024-01568-4</t>
  </si>
  <si>
    <t xml:space="preserve">38578563</t>
  </si>
  <si>
    <r>
      <rPr>
        <sz val="10"/>
        <rFont val="Noto Sans CJK SC"/>
        <family val="2"/>
      </rPr>
      <t xml:space="preserve">主張は出典（放射線療法ガイドライン</t>
    </r>
    <r>
      <rPr>
        <sz val="10"/>
        <rFont val="Arial"/>
        <family val="0"/>
        <charset val="1"/>
      </rPr>
      <t xml:space="preserve">2022</t>
    </r>
    <r>
      <rPr>
        <sz val="10"/>
        <rFont val="Noto Sans CJK SC"/>
        <family val="2"/>
      </rPr>
      <t xml:space="preserve">年版の英語ダイジェスト）の抄録に基づく。乳房温存手術後の全乳房照射や全切除後の胸壁照射など、個別の照射適応と線量・分割の詳細は本文を確認していないため書いていない。</t>
    </r>
  </si>
  <si>
    <t xml:space="preserve">BR-009</t>
  </si>
  <si>
    <t xml:space="preserve">遺伝性乳癌卵巣癌症候群（乳腺の側面）</t>
  </si>
  <si>
    <r>
      <rPr>
        <sz val="10"/>
        <rFont val="Arial"/>
        <family val="0"/>
        <charset val="1"/>
      </rPr>
      <t xml:space="preserve">BRCA1/2</t>
    </r>
    <r>
      <rPr>
        <sz val="10"/>
        <rFont val="Noto Sans CJK SC"/>
        <family val="2"/>
      </rPr>
      <t xml:space="preserve">の生殖細胞系列病的バリアントを持つ人では、乳癌の生涯リスクは一般集団（約</t>
    </r>
    <r>
      <rPr>
        <sz val="10"/>
        <rFont val="Arial"/>
        <family val="0"/>
        <charset val="1"/>
      </rPr>
      <t xml:space="preserve">11%</t>
    </r>
    <r>
      <rPr>
        <sz val="10"/>
        <rFont val="Noto Sans CJK SC"/>
        <family val="2"/>
      </rPr>
      <t xml:space="preserve">）と比べてはるかに高く、</t>
    </r>
    <r>
      <rPr>
        <sz val="10"/>
        <rFont val="Arial"/>
        <family val="0"/>
        <charset val="1"/>
      </rPr>
      <t xml:space="preserve">48</t>
    </r>
    <r>
      <rPr>
        <sz val="10"/>
        <rFont val="Noto Sans CJK SC"/>
        <family val="2"/>
      </rPr>
      <t xml:space="preserve">〜</t>
    </r>
    <r>
      <rPr>
        <sz val="10"/>
        <rFont val="Arial"/>
        <family val="0"/>
        <charset val="1"/>
      </rPr>
      <t xml:space="preserve">76%</t>
    </r>
    <r>
      <rPr>
        <sz val="10"/>
        <rFont val="Noto Sans CJK SC"/>
        <family val="2"/>
      </rPr>
      <t xml:space="preserve">とされる。</t>
    </r>
    <r>
      <rPr>
        <sz val="10"/>
        <rFont val="Arial"/>
        <family val="0"/>
        <charset val="1"/>
      </rPr>
      <t xml:space="preserve">BRCA1</t>
    </r>
    <r>
      <rPr>
        <sz val="10"/>
        <rFont val="Noto Sans CJK SC"/>
        <family val="2"/>
      </rPr>
      <t xml:space="preserve">の病的バリアントではトリプルネガティブ乳癌が、</t>
    </r>
    <r>
      <rPr>
        <sz val="10"/>
        <rFont val="Arial"/>
        <family val="0"/>
        <charset val="1"/>
      </rPr>
      <t xml:space="preserve">BRCA2</t>
    </r>
    <r>
      <rPr>
        <sz val="10"/>
        <rFont val="Noto Sans CJK SC"/>
        <family val="2"/>
      </rPr>
      <t xml:space="preserve">ではルミナルタイプが多い。乳腺のリスク管理には、一般集団より若い年齢から毎年行う</t>
    </r>
    <r>
      <rPr>
        <sz val="10"/>
        <rFont val="Arial"/>
        <family val="0"/>
        <charset val="1"/>
      </rPr>
      <t xml:space="preserve">MRI</t>
    </r>
    <r>
      <rPr>
        <sz val="10"/>
        <rFont val="Noto Sans CJK SC"/>
        <family val="2"/>
      </rPr>
      <t xml:space="preserve">とマンモグラフィによるサーベイランスと、リスク低減乳房切除術があり、リスク低減乳房切除術は乳癌のリスクを</t>
    </r>
    <r>
      <rPr>
        <sz val="10"/>
        <rFont val="Arial"/>
        <family val="0"/>
        <charset val="1"/>
      </rPr>
      <t xml:space="preserve">90%</t>
    </r>
    <r>
      <rPr>
        <sz val="10"/>
        <rFont val="Noto Sans CJK SC"/>
        <family val="2"/>
      </rPr>
      <t xml:space="preserve">以上下げるとされる。日本では</t>
    </r>
    <r>
      <rPr>
        <sz val="10"/>
        <rFont val="Arial"/>
        <family val="0"/>
        <charset val="1"/>
      </rPr>
      <t xml:space="preserve">2020</t>
    </r>
    <r>
      <rPr>
        <sz val="10"/>
        <rFont val="Noto Sans CJK SC"/>
        <family val="2"/>
      </rPr>
      <t xml:space="preserve">年から</t>
    </r>
    <r>
      <rPr>
        <sz val="10"/>
        <rFont val="Arial"/>
        <family val="0"/>
        <charset val="1"/>
      </rPr>
      <t xml:space="preserve">HBOC</t>
    </r>
    <r>
      <rPr>
        <sz val="10"/>
        <rFont val="Noto Sans CJK SC"/>
        <family val="2"/>
      </rPr>
      <t xml:space="preserve">関連診療の一部が保険適用となった。</t>
    </r>
  </si>
  <si>
    <r>
      <rPr>
        <sz val="10"/>
        <rFont val="Noto Sans CJK SC"/>
        <family val="2"/>
      </rPr>
      <t xml:space="preserve">医学各論 Ⅹ</t>
    </r>
    <r>
      <rPr>
        <sz val="10"/>
        <rFont val="Arial"/>
        <family val="0"/>
        <charset val="1"/>
      </rPr>
      <t xml:space="preserve">-11-B-④</t>
    </r>
    <r>
      <rPr>
        <sz val="10"/>
        <rFont val="Noto Sans CJK SC"/>
        <family val="2"/>
      </rPr>
      <t xml:space="preserve">（遺伝性乳癌卵巣癌症候群、</t>
    </r>
    <r>
      <rPr>
        <sz val="10"/>
        <rFont val="Arial"/>
        <family val="0"/>
        <charset val="1"/>
      </rPr>
      <t xml:space="preserve">c</t>
    </r>
    <r>
      <rPr>
        <sz val="10"/>
        <rFont val="Noto Sans CJK SC"/>
        <family val="2"/>
      </rPr>
      <t xml:space="preserve">）</t>
    </r>
  </si>
  <si>
    <t xml:space="preserve">SRC-1019</t>
  </si>
  <si>
    <t xml:space="preserve">Seki T, Kobayashi Y, Masuda K, et al. Exploring Breast Cancer Risk Management in HBOC Patients: Image Surveillance Versus Risk-reducing Surgery. Keio J Med. 2025;74(3):130-137.</t>
  </si>
  <si>
    <t xml:space="preserve">10.2302/kjm.2024-0021-RE</t>
  </si>
  <si>
    <t xml:space="preserve">40175132</t>
  </si>
  <si>
    <r>
      <rPr>
        <sz val="10"/>
        <rFont val="Noto Sans CJK SC"/>
        <family val="2"/>
      </rPr>
      <t xml:space="preserve">数値（生涯リスク</t>
    </r>
    <r>
      <rPr>
        <sz val="10"/>
        <rFont val="Arial"/>
        <family val="0"/>
        <charset val="1"/>
      </rPr>
      <t xml:space="preserve">48</t>
    </r>
    <r>
      <rPr>
        <sz val="10"/>
        <rFont val="Noto Sans CJK SC"/>
        <family val="2"/>
      </rPr>
      <t xml:space="preserve">〜</t>
    </r>
    <r>
      <rPr>
        <sz val="10"/>
        <rFont val="Arial"/>
        <family val="0"/>
        <charset val="1"/>
      </rPr>
      <t xml:space="preserve">76%</t>
    </r>
    <r>
      <rPr>
        <sz val="10"/>
        <rFont val="Noto Sans CJK SC"/>
        <family val="2"/>
      </rPr>
      <t xml:space="preserve">、一般集団約</t>
    </r>
    <r>
      <rPr>
        <sz val="10"/>
        <rFont val="Arial"/>
        <family val="0"/>
        <charset val="1"/>
      </rPr>
      <t xml:space="preserve">11%</t>
    </r>
    <r>
      <rPr>
        <sz val="10"/>
        <rFont val="Noto Sans CJK SC"/>
        <family val="2"/>
      </rPr>
      <t xml:space="preserve">、リスク低減乳房切除による</t>
    </r>
    <r>
      <rPr>
        <sz val="10"/>
        <rFont val="Arial"/>
        <family val="0"/>
        <charset val="1"/>
      </rPr>
      <t xml:space="preserve">90%</t>
    </r>
    <r>
      <rPr>
        <sz val="10"/>
        <rFont val="Noto Sans CJK SC"/>
        <family val="2"/>
      </rPr>
      <t xml:space="preserve">以上のリスク低下）は出典の抄録から確認した。本カードは境界に従い乳腺の側面（リスク管理と検診）に限る。卵巣癌のリスクとその管理は第</t>
    </r>
    <r>
      <rPr>
        <sz val="10"/>
        <rFont val="Arial"/>
        <family val="0"/>
        <charset val="1"/>
      </rPr>
      <t xml:space="preserve">18</t>
    </r>
    <r>
      <rPr>
        <sz val="10"/>
        <rFont val="Noto Sans CJK SC"/>
        <family val="2"/>
      </rPr>
      <t xml:space="preserve">回 </t>
    </r>
    <r>
      <rPr>
        <sz val="10"/>
        <rFont val="Arial"/>
        <family val="0"/>
        <charset val="1"/>
      </rPr>
      <t xml:space="preserve">GY-042 </t>
    </r>
    <r>
      <rPr>
        <sz val="10"/>
        <rFont val="Noto Sans CJK SC"/>
        <family val="2"/>
      </rPr>
      <t xml:space="preserve">が正であり、ここでは扱わない。保険適用の対象範囲（既発症の保持者など条件）は出典の抄録では詳述されていないため、主張では一部が保険適用となったことに留めた。出典のライセンス表示は確認できなかった。</t>
    </r>
  </si>
  <si>
    <t xml:space="preserve">BR-010</t>
  </si>
  <si>
    <t xml:space="preserve">乳腺炎</t>
  </si>
  <si>
    <r>
      <rPr>
        <sz val="10"/>
        <rFont val="Noto Sans CJK SC"/>
        <family val="2"/>
      </rPr>
      <t xml:space="preserve">乳腺炎は、乳管の狭窄から炎症性乳腺炎、細菌性乳腺炎、さらには蜂窩織炎や膿瘍へと進みうる連続した病態のスペクトラムとして捉えられる。主に授乳期に生じ、乳房の発赤、疼痛、腫脹や発熱を呈する。授乳に関連する乳房の問題への対応指針として、</t>
    </r>
    <r>
      <rPr>
        <sz val="10"/>
        <rFont val="Arial"/>
        <family val="0"/>
        <charset val="1"/>
      </rPr>
      <t xml:space="preserve">Academy of Breastfeeding Medicine</t>
    </r>
    <r>
      <rPr>
        <sz val="10"/>
        <rFont val="Noto Sans CJK SC"/>
        <family val="2"/>
      </rPr>
      <t xml:space="preserve">の臨床プロトコル第</t>
    </r>
    <r>
      <rPr>
        <sz val="10"/>
        <rFont val="Arial"/>
        <family val="0"/>
        <charset val="1"/>
      </rPr>
      <t xml:space="preserve">36</t>
    </r>
    <r>
      <rPr>
        <sz val="10"/>
        <rFont val="Noto Sans CJK SC"/>
        <family val="2"/>
      </rPr>
      <t xml:space="preserve">番（</t>
    </r>
    <r>
      <rPr>
        <sz val="10"/>
        <rFont val="Arial"/>
        <family val="0"/>
        <charset val="1"/>
      </rPr>
      <t xml:space="preserve">2022</t>
    </r>
    <r>
      <rPr>
        <sz val="10"/>
        <rFont val="Noto Sans CJK SC"/>
        <family val="2"/>
      </rPr>
      <t xml:space="preserve">年改訂）がこのスペクトラムの考え方を示している。</t>
    </r>
  </si>
  <si>
    <r>
      <rPr>
        <sz val="10"/>
        <rFont val="Noto Sans CJK SC"/>
        <family val="2"/>
      </rPr>
      <t xml:space="preserve">医学各論 Ⅹ</t>
    </r>
    <r>
      <rPr>
        <sz val="10"/>
        <rFont val="Arial"/>
        <family val="0"/>
        <charset val="1"/>
      </rPr>
      <t xml:space="preserve">-11-A-①</t>
    </r>
    <r>
      <rPr>
        <sz val="10"/>
        <rFont val="Noto Sans CJK SC"/>
        <family val="2"/>
      </rPr>
      <t xml:space="preserve">（乳腺炎、</t>
    </r>
    <r>
      <rPr>
        <sz val="10"/>
        <rFont val="Arial"/>
        <family val="0"/>
        <charset val="1"/>
      </rPr>
      <t xml:space="preserve">b</t>
    </r>
    <r>
      <rPr>
        <sz val="10"/>
        <rFont val="Noto Sans CJK SC"/>
        <family val="2"/>
      </rPr>
      <t xml:space="preserve">）</t>
    </r>
  </si>
  <si>
    <r>
      <rPr>
        <sz val="10"/>
        <rFont val="Arial"/>
        <family val="0"/>
        <charset val="1"/>
      </rPr>
      <t xml:space="preserve">PS-02-13-05 (id: JkxnuSs)</t>
    </r>
    <r>
      <rPr>
        <sz val="10"/>
        <rFont val="Noto Sans CJK SC"/>
        <family val="2"/>
      </rPr>
      <t xml:space="preserve">；</t>
    </r>
    <r>
      <rPr>
        <sz val="10"/>
        <rFont val="Arial"/>
        <family val="0"/>
        <charset val="1"/>
      </rPr>
      <t xml:space="preserve">TBL-01-00-454 (id: JlvnmJ8)</t>
    </r>
  </si>
  <si>
    <t xml:space="preserve">SRC-1020</t>
  </si>
  <si>
    <t xml:space="preserve">Mitchell KB, Johnson HM, Rodríguez JM, et al. Academy of Breastfeeding Medicine Clinical Protocol #36: The Mastitis Spectrum, Revised 2022. Breastfeed Med. 2022;17(5):360-376.</t>
  </si>
  <si>
    <t xml:space="preserve">10.1089/bfm.2022.29207.kbm</t>
  </si>
  <si>
    <t xml:space="preserve">35576513</t>
  </si>
  <si>
    <t xml:space="preserve">スペクトラムとしての捉え方は出典の題名と抄録で確認した。各段階の具体的な治療（抗菌薬の選択や排膿の適応）は本文を確認していないため書いていない。非授乳期の乳腺炎（肉芽腫性乳腺炎など）はこの出典の主対象ではない。出典のライセンス表示は確認できなかった。</t>
  </si>
  <si>
    <t xml:space="preserve">BR-011</t>
  </si>
  <si>
    <t xml:space="preserve">乳管内乳頭腫</t>
  </si>
  <si>
    <t xml:space="preserve">乳管内乳頭腫は、乳管内に生じる乳頭状の良性腫瘍で、乳頭からの分泌、とくに血性分泌をきっかけに見つかることが多い。乳頭近くの大きな乳管に単発する中枢型と、末梢に多発する末梢型がある。診断では画像検査と病理検査で異型病変や癌の合併を評価し、その結果によって切除するか経過をみるかを判断する。</t>
  </si>
  <si>
    <r>
      <rPr>
        <sz val="10"/>
        <rFont val="Noto Sans CJK SC"/>
        <family val="2"/>
      </rPr>
      <t xml:space="preserve">医学各論 Ⅹ</t>
    </r>
    <r>
      <rPr>
        <sz val="10"/>
        <rFont val="Arial"/>
        <family val="0"/>
        <charset val="1"/>
      </rPr>
      <t xml:space="preserve">-11-B-②</t>
    </r>
    <r>
      <rPr>
        <sz val="10"/>
        <rFont val="Noto Sans CJK SC"/>
        <family val="2"/>
      </rPr>
      <t xml:space="preserve">（乳管内乳頭腫、</t>
    </r>
    <r>
      <rPr>
        <sz val="10"/>
        <rFont val="Arial"/>
        <family val="0"/>
        <charset val="1"/>
      </rPr>
      <t xml:space="preserve">c</t>
    </r>
    <r>
      <rPr>
        <sz val="10"/>
        <rFont val="Noto Sans CJK SC"/>
        <family val="2"/>
      </rPr>
      <t xml:space="preserve">）</t>
    </r>
  </si>
  <si>
    <r>
      <rPr>
        <sz val="10"/>
        <rFont val="Arial"/>
        <family val="0"/>
        <charset val="1"/>
      </rPr>
      <t xml:space="preserve">PS-02-13-05 (id: JkxnuSs)</t>
    </r>
    <r>
      <rPr>
        <sz val="10"/>
        <rFont val="Noto Sans CJK SC"/>
        <family val="2"/>
      </rPr>
      <t xml:space="preserve">；</t>
    </r>
    <r>
      <rPr>
        <sz val="10"/>
        <rFont val="Arial"/>
        <family val="0"/>
        <charset val="1"/>
      </rPr>
      <t xml:space="preserve">TBL-01-00-454 (id: JlvnmJ8)</t>
    </r>
    <r>
      <rPr>
        <sz val="10"/>
        <rFont val="Noto Sans CJK SC"/>
        <family val="2"/>
      </rPr>
      <t xml:space="preserve">；</t>
    </r>
    <r>
      <rPr>
        <sz val="10"/>
        <rFont val="Arial"/>
        <family val="0"/>
        <charset val="1"/>
      </rPr>
      <t xml:space="preserve">TBL-02-12-004 (id: JlAKprY)</t>
    </r>
  </si>
  <si>
    <t xml:space="preserve">SRC-1021</t>
  </si>
  <si>
    <t xml:space="preserve">Li A, Kirk L. Intraductal Papilloma. In: StatPearls [Internet]. Treasure Island (FL): StatPearls Publishing.</t>
  </si>
  <si>
    <t xml:space="preserve">30137824</t>
  </si>
  <si>
    <t xml:space="preserve">BR-017</t>
  </si>
  <si>
    <r>
      <rPr>
        <sz val="10"/>
        <rFont val="Noto Sans CJK SC"/>
        <family val="2"/>
      </rPr>
      <t xml:space="preserve">出典は</t>
    </r>
    <r>
      <rPr>
        <sz val="10"/>
        <rFont val="Arial"/>
        <family val="0"/>
        <charset val="1"/>
      </rPr>
      <t xml:space="preserve">StatPearls</t>
    </r>
    <r>
      <rPr>
        <sz val="10"/>
        <rFont val="Noto Sans CJK SC"/>
        <family val="2"/>
      </rPr>
      <t xml:space="preserve">の章で、</t>
    </r>
    <r>
      <rPr>
        <sz val="10"/>
        <rFont val="Arial"/>
        <family val="0"/>
        <charset val="1"/>
      </rPr>
      <t xml:space="preserve">DOI</t>
    </r>
    <r>
      <rPr>
        <sz val="10"/>
        <rFont val="Noto Sans CJK SC"/>
        <family val="2"/>
      </rPr>
      <t xml:space="preserve">は付与されていない（</t>
    </r>
    <r>
      <rPr>
        <sz val="10"/>
        <rFont val="Arial"/>
        <family val="0"/>
        <charset val="1"/>
      </rPr>
      <t xml:space="preserve">PubMed</t>
    </r>
    <r>
      <rPr>
        <sz val="10"/>
        <rFont val="Noto Sans CJK SC"/>
        <family val="2"/>
      </rPr>
      <t xml:space="preserve">レコードに</t>
    </r>
    <r>
      <rPr>
        <sz val="10"/>
        <rFont val="Arial"/>
        <family val="0"/>
        <charset val="1"/>
      </rPr>
      <t xml:space="preserve">DOI</t>
    </r>
    <r>
      <rPr>
        <sz val="10"/>
        <rFont val="Noto Sans CJK SC"/>
        <family val="2"/>
      </rPr>
      <t xml:space="preserve">の記載がないことを確認）。</t>
    </r>
    <r>
      <rPr>
        <sz val="10"/>
        <rFont val="Arial"/>
        <family val="0"/>
        <charset val="1"/>
      </rPr>
      <t xml:space="preserve">PubMed</t>
    </r>
    <r>
      <rPr>
        <sz val="10"/>
        <rFont val="Noto Sans CJK SC"/>
        <family val="2"/>
      </rPr>
      <t xml:space="preserve">に抄録が掲載されていないため、数値は書かず、病態の定性的な記載に留めた。癌化や異型合併の頻度などの数値は確認していない。出典のライセンス表示は確認できなかった。</t>
    </r>
  </si>
  <si>
    <t xml:space="preserve">BR-012</t>
  </si>
  <si>
    <t xml:space="preserve">乳腺線維腺腫</t>
  </si>
  <si>
    <t xml:space="preserve">乳腺線維腺腫は、若い女性に多い良性の腫瘍で、境界が明瞭でよく動く無痛性の腫瘤として触れることが多い。超音波などの画像検査と必要に応じた針生検で、葉状腫瘍や乳癌との鑑別を行う。典型的な線維腺腫と診断されれば経過観察が可能であり、腫瘤が大きくなる場合や診断が確定しない場合に切除を検討する。</t>
  </si>
  <si>
    <r>
      <rPr>
        <sz val="10"/>
        <rFont val="Noto Sans CJK SC"/>
        <family val="2"/>
      </rPr>
      <t xml:space="preserve">医学各論 Ⅹ</t>
    </r>
    <r>
      <rPr>
        <sz val="10"/>
        <rFont val="Arial"/>
        <family val="0"/>
        <charset val="1"/>
      </rPr>
      <t xml:space="preserve">-11-B-③</t>
    </r>
    <r>
      <rPr>
        <sz val="10"/>
        <rFont val="Noto Sans CJK SC"/>
        <family val="2"/>
      </rPr>
      <t xml:space="preserve">（乳腺線維腺腫、</t>
    </r>
    <r>
      <rPr>
        <sz val="10"/>
        <rFont val="Arial"/>
        <family val="0"/>
        <charset val="1"/>
      </rPr>
      <t xml:space="preserve">c</t>
    </r>
    <r>
      <rPr>
        <sz val="10"/>
        <rFont val="Noto Sans CJK SC"/>
        <family val="2"/>
      </rPr>
      <t xml:space="preserve">）</t>
    </r>
  </si>
  <si>
    <r>
      <rPr>
        <sz val="10"/>
        <rFont val="Arial"/>
        <family val="0"/>
        <charset val="1"/>
      </rPr>
      <t xml:space="preserve">PS-02-13-05 (id: JkxnuSs)</t>
    </r>
    <r>
      <rPr>
        <sz val="10"/>
        <rFont val="Noto Sans CJK SC"/>
        <family val="2"/>
      </rPr>
      <t xml:space="preserve">；</t>
    </r>
    <r>
      <rPr>
        <sz val="10"/>
        <rFont val="Arial"/>
        <family val="0"/>
        <charset val="1"/>
      </rPr>
      <t xml:space="preserve">TBL-01-00-666 (id: JlvnmeY)</t>
    </r>
    <r>
      <rPr>
        <sz val="10"/>
        <rFont val="Noto Sans CJK SC"/>
        <family val="2"/>
      </rPr>
      <t xml:space="preserve">；</t>
    </r>
    <r>
      <rPr>
        <sz val="10"/>
        <rFont val="Arial"/>
        <family val="0"/>
        <charset val="1"/>
      </rPr>
      <t xml:space="preserve">TBL-02-12-004 (id: JlAKprY)</t>
    </r>
  </si>
  <si>
    <t xml:space="preserve">SRC-1022</t>
  </si>
  <si>
    <t xml:space="preserve">Ajmal M, Khan M, Van Fossen K. Breast Fibroadenoma. In: StatPearls [Internet]. Treasure Island (FL): StatPearls Publishing.</t>
  </si>
  <si>
    <t xml:space="preserve">30570966</t>
  </si>
  <si>
    <t xml:space="preserve">BR-018</t>
  </si>
  <si>
    <r>
      <rPr>
        <sz val="10"/>
        <rFont val="Noto Sans CJK SC"/>
        <family val="2"/>
      </rPr>
      <t xml:space="preserve">出典は</t>
    </r>
    <r>
      <rPr>
        <sz val="10"/>
        <rFont val="Arial"/>
        <family val="0"/>
        <charset val="1"/>
      </rPr>
      <t xml:space="preserve">StatPearls</t>
    </r>
    <r>
      <rPr>
        <sz val="10"/>
        <rFont val="Noto Sans CJK SC"/>
        <family val="2"/>
      </rPr>
      <t xml:space="preserve">の章で、</t>
    </r>
    <r>
      <rPr>
        <sz val="10"/>
        <rFont val="Arial"/>
        <family val="0"/>
        <charset val="1"/>
      </rPr>
      <t xml:space="preserve">DOI</t>
    </r>
    <r>
      <rPr>
        <sz val="10"/>
        <rFont val="Noto Sans CJK SC"/>
        <family val="2"/>
      </rPr>
      <t xml:space="preserve">は付与されていない（</t>
    </r>
    <r>
      <rPr>
        <sz val="10"/>
        <rFont val="Arial"/>
        <family val="0"/>
        <charset val="1"/>
      </rPr>
      <t xml:space="preserve">PubMed</t>
    </r>
    <r>
      <rPr>
        <sz val="10"/>
        <rFont val="Noto Sans CJK SC"/>
        <family val="2"/>
      </rPr>
      <t xml:space="preserve">レコードに</t>
    </r>
    <r>
      <rPr>
        <sz val="10"/>
        <rFont val="Arial"/>
        <family val="0"/>
        <charset val="1"/>
      </rPr>
      <t xml:space="preserve">DOI</t>
    </r>
    <r>
      <rPr>
        <sz val="10"/>
        <rFont val="Noto Sans CJK SC"/>
        <family val="2"/>
      </rPr>
      <t xml:space="preserve">の記載がないことを確認）。</t>
    </r>
    <r>
      <rPr>
        <sz val="10"/>
        <rFont val="Arial"/>
        <family val="0"/>
        <charset val="1"/>
      </rPr>
      <t xml:space="preserve">PubMed</t>
    </r>
    <r>
      <rPr>
        <sz val="10"/>
        <rFont val="Noto Sans CJK SC"/>
        <family val="2"/>
      </rPr>
      <t xml:space="preserve">に抄録が掲載されていないため、年齢分布や頻度などの数値は書かず、定性的な記載に留めた。出典のライセンス表示は確認できなかった。</t>
    </r>
  </si>
  <si>
    <t xml:space="preserve">BR-013</t>
  </si>
  <si>
    <t xml:space="preserve">乳腺症</t>
  </si>
  <si>
    <t xml:space="preserve">乳腺症（線維嚢胞性変化）は、乳房の痛みやしこり感、嚢胞の形成などを呈する良性の変化の総称で、性ホルモンの変動と関連して生じる。臨床で重要なのは、症状や画像所見が乳癌と紛らわしいことがあるため、画像検査によって悪性でないことを確認することであり、典型的な良性所見では過剰な介入は不要とされる。</t>
  </si>
  <si>
    <r>
      <rPr>
        <sz val="10"/>
        <rFont val="Noto Sans CJK SC"/>
        <family val="2"/>
      </rPr>
      <t xml:space="preserve">医学各論 Ⅹ</t>
    </r>
    <r>
      <rPr>
        <sz val="10"/>
        <rFont val="Arial"/>
        <family val="0"/>
        <charset val="1"/>
      </rPr>
      <t xml:space="preserve">-11-C-①</t>
    </r>
    <r>
      <rPr>
        <sz val="10"/>
        <rFont val="Noto Sans CJK SC"/>
        <family val="2"/>
      </rPr>
      <t xml:space="preserve">（乳腺症、</t>
    </r>
    <r>
      <rPr>
        <sz val="10"/>
        <rFont val="Arial"/>
        <family val="0"/>
        <charset val="1"/>
      </rPr>
      <t xml:space="preserve">b</t>
    </r>
    <r>
      <rPr>
        <sz val="10"/>
        <rFont val="Noto Sans CJK SC"/>
        <family val="2"/>
      </rPr>
      <t xml:space="preserve">）</t>
    </r>
  </si>
  <si>
    <r>
      <rPr>
        <sz val="10"/>
        <rFont val="Arial"/>
        <family val="0"/>
        <charset val="1"/>
      </rPr>
      <t xml:space="preserve">PS-02-13-05 (id: JkxnuSs)</t>
    </r>
    <r>
      <rPr>
        <sz val="10"/>
        <rFont val="Noto Sans CJK SC"/>
        <family val="2"/>
      </rPr>
      <t xml:space="preserve">；</t>
    </r>
    <r>
      <rPr>
        <sz val="10"/>
        <rFont val="Arial"/>
        <family val="0"/>
        <charset val="1"/>
      </rPr>
      <t xml:space="preserve">TBL-01-00-454 (id: JlvnmJ8)</t>
    </r>
    <r>
      <rPr>
        <sz val="10"/>
        <rFont val="Noto Sans CJK SC"/>
        <family val="2"/>
      </rPr>
      <t xml:space="preserve">；</t>
    </r>
    <r>
      <rPr>
        <sz val="10"/>
        <rFont val="Arial"/>
        <family val="0"/>
        <charset val="1"/>
      </rPr>
      <t xml:space="preserve">TBL-01-00-667 (id: Jlvnmec)</t>
    </r>
  </si>
  <si>
    <t xml:space="preserve">SRC-1023</t>
  </si>
  <si>
    <t xml:space="preserve">Malherbe K, Szymanski KD. Fibrocystic Breast Disease. In: StatPearls [Internet]. Treasure Island (FL): StatPearls Publishing.</t>
  </si>
  <si>
    <t xml:space="preserve">31869073</t>
  </si>
  <si>
    <t xml:space="preserve">BR-019</t>
  </si>
  <si>
    <r>
      <rPr>
        <sz val="10"/>
        <rFont val="Noto Sans CJK SC"/>
        <family val="2"/>
      </rPr>
      <t xml:space="preserve">出典は</t>
    </r>
    <r>
      <rPr>
        <sz val="10"/>
        <rFont val="Arial"/>
        <family val="0"/>
        <charset val="1"/>
      </rPr>
      <t xml:space="preserve">StatPearls</t>
    </r>
    <r>
      <rPr>
        <sz val="10"/>
        <rFont val="Noto Sans CJK SC"/>
        <family val="2"/>
      </rPr>
      <t xml:space="preserve">の章で、</t>
    </r>
    <r>
      <rPr>
        <sz val="10"/>
        <rFont val="Arial"/>
        <family val="0"/>
        <charset val="1"/>
      </rPr>
      <t xml:space="preserve">DOI</t>
    </r>
    <r>
      <rPr>
        <sz val="10"/>
        <rFont val="Noto Sans CJK SC"/>
        <family val="2"/>
      </rPr>
      <t xml:space="preserve">は付与されていない（</t>
    </r>
    <r>
      <rPr>
        <sz val="10"/>
        <rFont val="Arial"/>
        <family val="0"/>
        <charset val="1"/>
      </rPr>
      <t xml:space="preserve">PubMed</t>
    </r>
    <r>
      <rPr>
        <sz val="10"/>
        <rFont val="Noto Sans CJK SC"/>
        <family val="2"/>
      </rPr>
      <t xml:space="preserve">レコードに</t>
    </r>
    <r>
      <rPr>
        <sz val="10"/>
        <rFont val="Arial"/>
        <family val="0"/>
        <charset val="1"/>
      </rPr>
      <t xml:space="preserve">DOI</t>
    </r>
    <r>
      <rPr>
        <sz val="10"/>
        <rFont val="Noto Sans CJK SC"/>
        <family val="2"/>
      </rPr>
      <t xml:space="preserve">の記載がないことを確認）。</t>
    </r>
    <r>
      <rPr>
        <sz val="10"/>
        <rFont val="Arial"/>
        <family val="0"/>
        <charset val="1"/>
      </rPr>
      <t xml:space="preserve">PubMed</t>
    </r>
    <r>
      <rPr>
        <sz val="10"/>
        <rFont val="Noto Sans CJK SC"/>
        <family val="2"/>
      </rPr>
      <t xml:space="preserve">に抄録が掲載されていないため、頻度などの数値は書かず、定性的な記載に留めた。乳腺症という日本の慣用名と英語の </t>
    </r>
    <r>
      <rPr>
        <sz val="10"/>
        <rFont val="Arial"/>
        <family val="0"/>
        <charset val="1"/>
      </rPr>
      <t xml:space="preserve">fibrocystic breast disease </t>
    </r>
    <r>
      <rPr>
        <sz val="10"/>
        <rFont val="Noto Sans CJK SC"/>
        <family val="2"/>
      </rPr>
      <t xml:space="preserve">の範囲は完全には一致しない可能性がある。出典のライセンス表示は確認できなかった。</t>
    </r>
  </si>
  <si>
    <t xml:space="preserve">BR-014</t>
  </si>
  <si>
    <t xml:space="preserve">男性乳癌と女性化乳房</t>
  </si>
  <si>
    <r>
      <rPr>
        <sz val="10"/>
        <rFont val="Noto Sans CJK SC"/>
        <family val="2"/>
      </rPr>
      <t xml:space="preserve">男性の乳房腫大の多くは良性の女性化乳房であり、癌が見つかるのは男性の乳房腫大の約</t>
    </r>
    <r>
      <rPr>
        <sz val="10"/>
        <rFont val="Arial"/>
        <family val="0"/>
        <charset val="1"/>
      </rPr>
      <t xml:space="preserve">1%</t>
    </r>
    <r>
      <rPr>
        <sz val="10"/>
        <rFont val="Noto Sans CJK SC"/>
        <family val="2"/>
      </rPr>
      <t xml:space="preserve">とされる。女性化乳房はエストロゲンとアンドロゲンのバランスの乱れによって生じ、思春期や高齢期の生理的な変化のほか、薬剤や内分泌疾患が原因となる。硬く片側に偏った腫瘤など悪性を疑う所見がある場合は、女性化乳房と決めつけず、画像検査と組織診断で男性乳癌との鑑別を行う必要がある。</t>
    </r>
  </si>
  <si>
    <t xml:space="preserve">SRC-1024</t>
  </si>
  <si>
    <t xml:space="preserve">Niewoehner CB, Schorer AE. Gynaecomastia and breast cancer in men. BMJ. 2008;336(7646):709-713.</t>
  </si>
  <si>
    <t xml:space="preserve">10.1136/bmj.39511.493391.BE</t>
  </si>
  <si>
    <t xml:space="preserve">18369226</t>
  </si>
  <si>
    <r>
      <rPr>
        <sz val="10"/>
        <rFont val="Noto Sans CJK SC"/>
        <family val="2"/>
      </rPr>
      <t xml:space="preserve">約</t>
    </r>
    <r>
      <rPr>
        <sz val="10"/>
        <rFont val="Arial"/>
        <family val="0"/>
        <charset val="1"/>
      </rPr>
      <t xml:space="preserve">1%</t>
    </r>
    <r>
      <rPr>
        <sz val="10"/>
        <rFont val="Noto Sans CJK SC"/>
        <family val="2"/>
      </rPr>
      <t xml:space="preserve">という数値は出典の本文で確認した。出典は</t>
    </r>
    <r>
      <rPr>
        <sz val="10"/>
        <rFont val="Arial"/>
        <family val="0"/>
        <charset val="1"/>
      </rPr>
      <t xml:space="preserve">2008</t>
    </r>
    <r>
      <rPr>
        <sz val="10"/>
        <rFont val="Noto Sans CJK SC"/>
        <family val="2"/>
      </rPr>
      <t xml:space="preserve">年の臨床レビューであり、男性乳癌の薬物療法など治療の最新状況は扱っていない。薬剤性の女性化乳房の個別の薬剤名は確認範囲を超えるため主張に挙げていない。出典のライセンス表示は確認できなかった。</t>
    </r>
  </si>
  <si>
    <t xml:space="preserve">BR-015</t>
  </si>
  <si>
    <t xml:space="preserve">妊娠・授乳期の乳腺疾患</t>
  </si>
  <si>
    <t xml:space="preserve">妊娠・授乳期には、ホルモンの影響による乳腺の生理的変化のために、乳腺疾患の診断が難しくなる。この時期にも乳腺炎や乳瘤、授乳期腺腫などの良性疾患と、妊娠や授乳に関連して見つかる乳癌が生じうる。持続する腫瘤や血性乳頭分泌がある場合は、妊娠・授乳中であることを理由に画像検査や組織診断を遅らせるべきではなく、良性疾患との鑑別を進める必要がある。</t>
  </si>
  <si>
    <t xml:space="preserve">SRC-1025</t>
  </si>
  <si>
    <t xml:space="preserve">Yu JH, Kim MJ, Cho H, et al. Breast diseases during pregnancy and lactation. Obstet Gynecol Sci. 2013;56(3):143-159.</t>
  </si>
  <si>
    <t xml:space="preserve">10.5468/ogs.2013.56.3.143</t>
  </si>
  <si>
    <t xml:space="preserve">24327995</t>
  </si>
  <si>
    <r>
      <rPr>
        <sz val="10"/>
        <rFont val="Noto Sans CJK SC"/>
        <family val="2"/>
      </rPr>
      <t xml:space="preserve">主張は出典（総説）の抄録で確認した範囲（この時期は悪性との鑑別が難しいこと、良性疾患と乳癌の双方が生じうること）に基づく。各疾患の頻度や、妊娠週数に応じた治療の可否などの数値・詳細は確認していないため書いていない。出典は</t>
    </r>
    <r>
      <rPr>
        <sz val="10"/>
        <rFont val="Arial"/>
        <family val="0"/>
        <charset val="1"/>
      </rPr>
      <t xml:space="preserve">2013</t>
    </r>
    <r>
      <rPr>
        <sz val="10"/>
        <rFont val="Noto Sans CJK SC"/>
        <family val="2"/>
      </rPr>
      <t xml:space="preserve">年の総説である。</t>
    </r>
  </si>
  <si>
    <t xml:space="preserve">BR-016</t>
  </si>
  <si>
    <r>
      <rPr>
        <sz val="10"/>
        <rFont val="Noto Sans CJK SC"/>
        <family val="2"/>
      </rPr>
      <t xml:space="preserve">非浸潤性乳管癌（</t>
    </r>
    <r>
      <rPr>
        <sz val="10"/>
        <rFont val="Arial"/>
        <family val="0"/>
        <charset val="1"/>
      </rPr>
      <t xml:space="preserve">DCIS</t>
    </r>
    <r>
      <rPr>
        <sz val="10"/>
        <rFont val="Noto Sans CJK SC"/>
        <family val="2"/>
      </rPr>
      <t xml:space="preserve">）の管理</t>
    </r>
  </si>
  <si>
    <r>
      <rPr>
        <sz val="10"/>
        <rFont val="Noto Sans CJK SC"/>
        <family val="2"/>
      </rPr>
      <t xml:space="preserve">非浸潤性乳管癌（</t>
    </r>
    <r>
      <rPr>
        <sz val="10"/>
        <rFont val="Arial"/>
        <family val="0"/>
        <charset val="1"/>
      </rPr>
      <t xml:space="preserve">DCIS</t>
    </r>
    <r>
      <rPr>
        <sz val="10"/>
        <rFont val="Noto Sans CJK SC"/>
        <family val="2"/>
      </rPr>
      <t xml:space="preserve">）は、癌細胞が乳管内にとどまる病変で、乳管内癌とも呼ばれ、</t>
    </r>
    <r>
      <rPr>
        <sz val="10"/>
        <rFont val="Arial"/>
        <family val="0"/>
        <charset val="1"/>
      </rPr>
      <t xml:space="preserve">TisN0M0</t>
    </r>
    <r>
      <rPr>
        <sz val="10"/>
        <rFont val="Noto Sans CJK SC"/>
        <family val="2"/>
      </rPr>
      <t xml:space="preserve">、</t>
    </r>
    <r>
      <rPr>
        <sz val="10"/>
        <rFont val="Arial"/>
        <family val="0"/>
        <charset val="1"/>
      </rPr>
      <t xml:space="preserve">stage 0</t>
    </r>
    <r>
      <rPr>
        <sz val="10"/>
        <rFont val="Noto Sans CJK SC"/>
        <family val="2"/>
      </rPr>
      <t xml:space="preserve">とされる。治療の主体は局所療法であり、手術および</t>
    </r>
    <r>
      <rPr>
        <sz val="10"/>
        <rFont val="Arial"/>
        <family val="0"/>
        <charset val="1"/>
      </rPr>
      <t xml:space="preserve">/</t>
    </r>
    <r>
      <rPr>
        <sz val="10"/>
        <rFont val="Noto Sans CJK SC"/>
        <family val="2"/>
      </rPr>
      <t xml:space="preserve">または放射線療法が中心となる。ホルモン受容体陽性の</t>
    </r>
    <r>
      <rPr>
        <sz val="10"/>
        <rFont val="Arial"/>
        <family val="0"/>
        <charset val="1"/>
      </rPr>
      <t xml:space="preserve">DCIS</t>
    </r>
    <r>
      <rPr>
        <sz val="10"/>
        <rFont val="Noto Sans CJK SC"/>
        <family val="2"/>
      </rPr>
      <t xml:space="preserve">では、内分泌療法が同側乳癌の再発を抑える選択肢となるが、遠隔転移を減らす効果はないとされる。</t>
    </r>
  </si>
  <si>
    <r>
      <rPr>
        <sz val="10"/>
        <rFont val="Noto Sans CJK SC"/>
        <family val="2"/>
      </rPr>
      <t xml:space="preserve">定義と治療方針は出典の一般的事項の本文で確認した。低リスク</t>
    </r>
    <r>
      <rPr>
        <sz val="10"/>
        <rFont val="Arial"/>
        <family val="0"/>
        <charset val="1"/>
      </rPr>
      <t xml:space="preserve">DCIS</t>
    </r>
    <r>
      <rPr>
        <sz val="10"/>
        <rFont val="Noto Sans CJK SC"/>
        <family val="2"/>
      </rPr>
      <t xml:space="preserve">に対する積極的サーベイランス（手術省略）の臨床試験の結果など、本文にない新しい論点は扱っていない。薬剤名は挙げていないが、内分泌療法の個別薬剤の国内承認・保険適用の確認は本カードでは行っていない。</t>
    </r>
  </si>
  <si>
    <r>
      <rPr>
        <sz val="10"/>
        <rFont val="Noto Sans CJK SC"/>
        <family val="2"/>
      </rPr>
      <t xml:space="preserve">乳管内乳頭腫は乳管内に生じる腫瘍で、多くは良性である。針生検で良性と診断されても、外科的切除後の病理検査で癌が見つかる（アップグレード）割合は、メタ解析で約</t>
    </r>
    <r>
      <rPr>
        <sz val="10"/>
        <rFont val="Arial"/>
        <family val="0"/>
        <charset val="1"/>
      </rPr>
      <t xml:space="preserve">5.0%</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4.4</t>
    </r>
    <r>
      <rPr>
        <sz val="10"/>
        <rFont val="Noto Sans CJK SC"/>
        <family val="2"/>
      </rPr>
      <t xml:space="preserve">〜</t>
    </r>
    <r>
      <rPr>
        <sz val="10"/>
        <rFont val="Arial"/>
        <family val="0"/>
        <charset val="1"/>
      </rPr>
      <t xml:space="preserve">5.5%</t>
    </r>
    <r>
      <rPr>
        <sz val="10"/>
        <rFont val="Noto Sans CJK SC"/>
        <family val="2"/>
      </rPr>
      <t xml:space="preserve">）、異型を伴う乳頭腫では約</t>
    </r>
    <r>
      <rPr>
        <sz val="10"/>
        <rFont val="Arial"/>
        <family val="0"/>
        <charset val="1"/>
      </rPr>
      <t xml:space="preserve">36.0%</t>
    </r>
    <r>
      <rPr>
        <sz val="10"/>
        <rFont val="Noto Sans CJK SC"/>
        <family val="2"/>
      </rPr>
      <t xml:space="preserve">（同</t>
    </r>
    <r>
      <rPr>
        <sz val="10"/>
        <rFont val="Arial"/>
        <family val="0"/>
        <charset val="1"/>
      </rPr>
      <t xml:space="preserve">32.7</t>
    </r>
    <r>
      <rPr>
        <sz val="10"/>
        <rFont val="Noto Sans CJK SC"/>
        <family val="2"/>
      </rPr>
      <t xml:space="preserve">〜</t>
    </r>
    <r>
      <rPr>
        <sz val="10"/>
        <rFont val="Arial"/>
        <family val="0"/>
        <charset val="1"/>
      </rPr>
      <t xml:space="preserve">39.2%</t>
    </r>
    <r>
      <rPr>
        <sz val="10"/>
        <rFont val="Noto Sans CJK SC"/>
        <family val="2"/>
      </rPr>
      <t xml:space="preserve">）であった。血性乳頭分泌、末梢型の乳頭腫、触知可能な腫瘤、</t>
    </r>
    <r>
      <rPr>
        <sz val="10"/>
        <rFont val="Arial"/>
        <family val="0"/>
        <charset val="1"/>
      </rPr>
      <t xml:space="preserve">1cm</t>
    </r>
    <r>
      <rPr>
        <sz val="10"/>
        <rFont val="Noto Sans CJK SC"/>
        <family val="2"/>
      </rPr>
      <t xml:space="preserve">以上の病変などはアップグレードの予測因子であり、これらがある場合は切除が勧められ、予測因子のない無症状の良性乳頭腫では画像による経過観察も選択肢となる。</t>
    </r>
  </si>
  <si>
    <t xml:space="preserve">海外（国際的なメタ解析）</t>
  </si>
  <si>
    <t xml:space="preserve">SRC-1521</t>
  </si>
  <si>
    <t xml:space="preserve">Zhang X, Liu W, Hai T, Li F. Upgrade Rate and Predictive Factors for Breast Benign Intraductal Papilloma Diagnosed at Biopsy: A Meta-Analysis. Ann Surg Oncol. 2021;28(13):8643-8650.</t>
  </si>
  <si>
    <t xml:space="preserve">10.1245/s10434-021-10188-7</t>
  </si>
  <si>
    <t xml:space="preserve">34331160</t>
  </si>
  <si>
    <t xml:space="preserve">数値は抄録で確認した統合値であり、日本の患者集団でのアップグレード率は本出典では確認していない。中枢型と末梢型の定義の詳細は抄録の範囲では確認できなかった（末梢型が予測因子であることは確認した）。薬剤名は含まない。</t>
  </si>
  <si>
    <r>
      <rPr>
        <sz val="10"/>
        <rFont val="Noto Sans CJK SC"/>
        <family val="2"/>
      </rPr>
      <t xml:space="preserve">乳腺線維腺腫は、思春期から</t>
    </r>
    <r>
      <rPr>
        <sz val="10"/>
        <rFont val="Arial"/>
        <family val="0"/>
        <charset val="1"/>
      </rPr>
      <t xml:space="preserve">20</t>
    </r>
    <r>
      <rPr>
        <sz val="10"/>
        <rFont val="Noto Sans CJK SC"/>
        <family val="2"/>
      </rPr>
      <t xml:space="preserve">代半ばを中心とする若い女性に多い良性腫瘍で、通常は単発の腫瘤として現れる。触診では平滑で境界明瞭、可動性があり、一般に痛みを伴わない。画像検査と針生検などの病理評価によって葉状腫瘍や乳癌と鑑別し、小さく無症状で病理所見に懸念のないものは経過観察とし、大きいものや症状のあるものでは切除を検討する。</t>
    </r>
  </si>
  <si>
    <t xml:space="preserve">海外（総説）</t>
  </si>
  <si>
    <t xml:space="preserve">SRC-1522</t>
  </si>
  <si>
    <t xml:space="preserve">Ramala SR Jr, Chandak S, Chandak MS, Annareddy S. A Comprehensive Review of Breast Fibroadenoma: Correlating Clinical and Pathological Findings. Cureus. 2023;15(12):e49948.</t>
  </si>
  <si>
    <t xml:space="preserve">10.7759/cureus.49948</t>
  </si>
  <si>
    <t xml:space="preserve">38179396</t>
  </si>
  <si>
    <r>
      <rPr>
        <sz val="10"/>
        <rFont val="Noto Sans CJK SC"/>
        <family val="2"/>
      </rPr>
      <t xml:space="preserve">若年女性での頻度（専門外来を受診した思春期から</t>
    </r>
    <r>
      <rPr>
        <sz val="10"/>
        <rFont val="Arial"/>
        <family val="0"/>
        <charset val="1"/>
      </rPr>
      <t xml:space="preserve">20</t>
    </r>
    <r>
      <rPr>
        <sz val="10"/>
        <rFont val="Noto Sans CJK SC"/>
        <family val="2"/>
      </rPr>
      <t xml:space="preserve">代半ばの女性の</t>
    </r>
    <r>
      <rPr>
        <sz val="10"/>
        <rFont val="Arial"/>
        <family val="0"/>
        <charset val="1"/>
      </rPr>
      <t xml:space="preserve">7</t>
    </r>
    <r>
      <rPr>
        <sz val="10"/>
        <rFont val="Noto Sans CJK SC"/>
        <family val="2"/>
      </rPr>
      <t xml:space="preserve">〜</t>
    </r>
    <r>
      <rPr>
        <sz val="10"/>
        <rFont val="Arial"/>
        <family val="0"/>
        <charset val="1"/>
      </rPr>
      <t xml:space="preserve">13%</t>
    </r>
    <r>
      <rPr>
        <sz val="10"/>
        <rFont val="Noto Sans CJK SC"/>
        <family val="2"/>
      </rPr>
      <t xml:space="preserve">）は出典の本文から読み取りであり、受診者という選択された集団での値である。日本の患者を対象とした数値は本出典では確認していない。薬剤名は含まない。</t>
    </r>
  </si>
  <si>
    <t xml:space="preserve">乳腺症（線維嚢胞性変化）は、嚢胞形成などを含む良性の病理変化の総称で、症状のある患者の受診や検診で見つかった所見の画像評価でしばしばみられる。嚢胞や層状の石灰化など典型的な良性所見であれば、不要な経過観察や生検を避けることができる。一方、腫瘤や層状でない石灰化、構築の乱れがあれば、針生検による診断が必要になる。対応は通常、保存的である。</t>
  </si>
  <si>
    <t xml:space="preserve">米国（画像診断の総説）</t>
  </si>
  <si>
    <t xml:space="preserve">SRC-1523</t>
  </si>
  <si>
    <t xml:space="preserve">Bennett DL, Buckley A, Lee MV. Fibrocystic Change. Radiol Clin North Am. 2024;62(4):581-592.</t>
  </si>
  <si>
    <t xml:space="preserve">10.1016/j.rcl.2023.12.008</t>
  </si>
  <si>
    <t xml:space="preserve">38777535</t>
  </si>
  <si>
    <t xml:space="preserve">元のカードにあった性ホルモン変動との関連や乳房痛の頻度は、本出典の抄録の範囲では確認できなかったため含めていない。薬剤名は含まない。</t>
  </si>
  <si>
    <t xml:space="preserve">IE-001</t>
  </si>
  <si>
    <t xml:space="preserve">成長ホルモン分泌不全性低身長</t>
  </si>
  <si>
    <r>
      <rPr>
        <sz val="10"/>
        <rFont val="Noto Sans CJK SC"/>
        <family val="2"/>
      </rPr>
      <t xml:space="preserve">成長ホルモン分泌不全性低身長の診断は、身長と成長速度などの成長学的評価に、</t>
    </r>
    <r>
      <rPr>
        <sz val="10"/>
        <rFont val="Arial"/>
        <family val="0"/>
        <charset val="1"/>
      </rPr>
      <t xml:space="preserve">IGF-I</t>
    </r>
    <r>
      <rPr>
        <sz val="10"/>
        <rFont val="Noto Sans CJK SC"/>
        <family val="2"/>
      </rPr>
      <t xml:space="preserve">や</t>
    </r>
    <r>
      <rPr>
        <sz val="10"/>
        <rFont val="Arial"/>
        <family val="0"/>
        <charset val="1"/>
      </rPr>
      <t xml:space="preserve">IGFBP-3</t>
    </r>
    <r>
      <rPr>
        <sz val="10"/>
        <rFont val="Noto Sans CJK SC"/>
        <family val="2"/>
      </rPr>
      <t xml:space="preserve">の測定、成長ホルモン分泌刺激試験、下垂体を含む画像検査を組み合わせて行い、検査値のみで決めない。治療の中心は成長ホルモン補充療法である。</t>
    </r>
  </si>
  <si>
    <r>
      <rPr>
        <sz val="10"/>
        <rFont val="Noto Sans CJK SC"/>
        <family val="2"/>
      </rPr>
      <t xml:space="preserve">医学各論 Ⅹ</t>
    </r>
    <r>
      <rPr>
        <sz val="10"/>
        <rFont val="Arial"/>
        <family val="0"/>
        <charset val="1"/>
      </rPr>
      <t xml:space="preserve">-10-A-①</t>
    </r>
    <r>
      <rPr>
        <sz val="10"/>
        <rFont val="Noto Sans CJK SC"/>
        <family val="2"/>
      </rPr>
      <t xml:space="preserve">（成長ホルモン分泌不全性低身長、</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</si>
  <si>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TBL-01-00-487 (id: JlvnmNQ)</t>
    </r>
    <r>
      <rPr>
        <sz val="10"/>
        <rFont val="Noto Sans CJK SC"/>
        <family val="2"/>
      </rPr>
      <t xml:space="preserve">；</t>
    </r>
    <r>
      <rPr>
        <sz val="10"/>
        <rFont val="Arial"/>
        <family val="0"/>
        <charset val="1"/>
      </rPr>
      <t xml:space="preserve">TBL-02-13-013 (id: JlAKpss)</t>
    </r>
  </si>
  <si>
    <t xml:space="preserve">SRC-1026</t>
  </si>
  <si>
    <t xml:space="preserve">Grimberg A, DiVall SA, Polychronakos C, et al. Guidelines for Growth Hormone and Insulin-Like Growth Factor-I Treatment in Children and Adolescents: Growth Hormone Deficiency, Idiopathic Short Stature, and Primary Insulin-Like Growth Factor-I Deficiency. Horm Res Paediatr. 2016;86(6):361-397</t>
  </si>
  <si>
    <t xml:space="preserve">10.1159/000452150</t>
  </si>
  <si>
    <t xml:space="preserve">27884013</t>
  </si>
  <si>
    <t xml:space="preserve">薬剤（ソマトロピン）の国内承認・保険適用の範囲は、本調査では公的資料で個別に確認していない。</t>
  </si>
  <si>
    <t xml:space="preserve">IE-002</t>
  </si>
  <si>
    <t xml:space="preserve">低身長の鑑別診断</t>
  </si>
  <si>
    <r>
      <rPr>
        <sz val="10"/>
        <rFont val="Noto Sans CJK SC"/>
        <family val="2"/>
      </rPr>
      <t xml:space="preserve">低身長の精査では、病歴聴取、身体診察、成長曲線による成長学的評価が基本となる。身長</t>
    </r>
    <r>
      <rPr>
        <sz val="10"/>
        <rFont val="Arial"/>
        <family val="0"/>
        <charset val="1"/>
      </rPr>
      <t xml:space="preserve">SDS</t>
    </r>
    <r>
      <rPr>
        <sz val="10"/>
        <rFont val="Noto Sans CJK SC"/>
        <family val="2"/>
      </rPr>
      <t xml:space="preserve">が−</t>
    </r>
    <r>
      <rPr>
        <sz val="10"/>
        <rFont val="Arial"/>
        <family val="0"/>
        <charset val="1"/>
      </rPr>
      <t xml:space="preserve">2</t>
    </r>
    <r>
      <rPr>
        <sz val="10"/>
        <rFont val="Noto Sans CJK SC"/>
        <family val="2"/>
      </rPr>
      <t xml:space="preserve">未満の場合、身長が家族性の背景から明らかに外れる場合、身長</t>
    </r>
    <r>
      <rPr>
        <sz val="10"/>
        <rFont val="Arial"/>
        <family val="0"/>
        <charset val="1"/>
      </rPr>
      <t xml:space="preserve">SDS</t>
    </r>
    <r>
      <rPr>
        <sz val="10"/>
        <rFont val="Noto Sans CJK SC"/>
        <family val="2"/>
      </rPr>
      <t xml:space="preserve">が年あたり</t>
    </r>
    <r>
      <rPr>
        <sz val="10"/>
        <rFont val="Arial"/>
        <family val="0"/>
        <charset val="1"/>
      </rPr>
      <t xml:space="preserve">0.3</t>
    </r>
    <r>
      <rPr>
        <sz val="10"/>
        <rFont val="Noto Sans CJK SC"/>
        <family val="2"/>
      </rPr>
      <t xml:space="preserve">以上低下する場合は病的な原因の精査を検討し、骨年齢評価や遺伝学的検査を含む鑑別を行う。</t>
    </r>
  </si>
  <si>
    <t xml:space="preserve">SRC-1027</t>
  </si>
  <si>
    <t xml:space="preserve">Collett-Solberg PF, Ambler G, Backeljauw PF, et al. Diagnosis, Genetics, and Therapy of Short Stature in Children: A Growth Hormone Research Society International Perspective. Horm Res Paediatr. 2019;92(1):1-14</t>
  </si>
  <si>
    <t xml:space="preserve">10.1159/000502231</t>
  </si>
  <si>
    <t xml:space="preserve">31514194</t>
  </si>
  <si>
    <r>
      <rPr>
        <sz val="10"/>
        <rFont val="Noto Sans CJK SC"/>
        <family val="2"/>
      </rPr>
      <t xml:space="preserve">数値（身長</t>
    </r>
    <r>
      <rPr>
        <sz val="10"/>
        <rFont val="Arial"/>
        <family val="0"/>
        <charset val="1"/>
      </rPr>
      <t xml:space="preserve">SDS −2</t>
    </r>
    <r>
      <rPr>
        <sz val="10"/>
        <rFont val="Noto Sans CJK SC"/>
        <family val="2"/>
      </rPr>
      <t xml:space="preserve">、低下幅</t>
    </r>
    <r>
      <rPr>
        <sz val="10"/>
        <rFont val="Arial"/>
        <family val="0"/>
        <charset val="1"/>
      </rPr>
      <t xml:space="preserve">0.3 SDS/</t>
    </r>
    <r>
      <rPr>
        <sz val="10"/>
        <rFont val="Noto Sans CJK SC"/>
        <family val="2"/>
      </rPr>
      <t xml:space="preserve">年）は出典本文の記載に基づく。</t>
    </r>
  </si>
  <si>
    <t xml:space="preserve">IE-003</t>
  </si>
  <si>
    <t xml:space="preserve">先天性甲状腺機能低下症（新生児マススクリーニングと診断）</t>
  </si>
  <si>
    <r>
      <rPr>
        <sz val="10"/>
        <rFont val="Noto Sans CJK SC"/>
        <family val="2"/>
      </rPr>
      <t xml:space="preserve">日本では先天性甲状腺機能低下症の新生児マススクリーニングが</t>
    </r>
    <r>
      <rPr>
        <sz val="10"/>
        <rFont val="Arial"/>
        <family val="0"/>
        <charset val="1"/>
      </rPr>
      <t xml:space="preserve">1979</t>
    </r>
    <r>
      <rPr>
        <sz val="10"/>
        <rFont val="Noto Sans CJK SC"/>
        <family val="2"/>
      </rPr>
      <t xml:space="preserve">年に始まり、早期診断と早期治療により知能予後が改善した。発生頻度は当初、出生</t>
    </r>
    <r>
      <rPr>
        <sz val="10"/>
        <rFont val="Arial"/>
        <family val="0"/>
        <charset val="1"/>
      </rPr>
      <t xml:space="preserve">5,000</t>
    </r>
    <r>
      <rPr>
        <sz val="10"/>
        <rFont val="Noto Sans CJK SC"/>
        <family val="2"/>
      </rPr>
      <t xml:space="preserve">〜</t>
    </r>
    <r>
      <rPr>
        <sz val="10"/>
        <rFont val="Arial"/>
        <family val="0"/>
        <charset val="1"/>
      </rPr>
      <t xml:space="preserve">8,000</t>
    </r>
    <r>
      <rPr>
        <sz val="10"/>
        <rFont val="Noto Sans CJK SC"/>
        <family val="2"/>
      </rPr>
      <t xml:space="preserve">人に</t>
    </r>
    <r>
      <rPr>
        <sz val="10"/>
        <rFont val="Arial"/>
        <family val="0"/>
        <charset val="1"/>
      </rPr>
      <t xml:space="preserve">1</t>
    </r>
    <r>
      <rPr>
        <sz val="10"/>
        <rFont val="Noto Sans CJK SC"/>
        <family val="2"/>
      </rPr>
      <t xml:space="preserve">人程度とされた。スクリーニング陽性の児は専門医療機関で血清</t>
    </r>
    <r>
      <rPr>
        <sz val="10"/>
        <rFont val="Arial"/>
        <family val="0"/>
        <charset val="1"/>
      </rPr>
      <t xml:space="preserve">FT4</t>
    </r>
    <r>
      <rPr>
        <sz val="10"/>
        <rFont val="Noto Sans CJK SC"/>
        <family val="2"/>
      </rPr>
      <t xml:space="preserve">と</t>
    </r>
    <r>
      <rPr>
        <sz val="10"/>
        <rFont val="Arial"/>
        <family val="0"/>
        <charset val="1"/>
      </rPr>
      <t xml:space="preserve">TSH</t>
    </r>
    <r>
      <rPr>
        <sz val="10"/>
        <rFont val="Noto Sans CJK SC"/>
        <family val="2"/>
      </rPr>
      <t xml:space="preserve">などによる確認検査と鑑別診断を行う。</t>
    </r>
  </si>
  <si>
    <r>
      <rPr>
        <sz val="10"/>
        <rFont val="Noto Sans CJK SC"/>
        <family val="2"/>
      </rPr>
      <t xml:space="preserve">医学各論 Ⅹ</t>
    </r>
    <r>
      <rPr>
        <sz val="10"/>
        <rFont val="Arial"/>
        <family val="0"/>
        <charset val="1"/>
      </rPr>
      <t xml:space="preserve">-10-A-②</t>
    </r>
    <r>
      <rPr>
        <sz val="10"/>
        <rFont val="Noto Sans CJK SC"/>
        <family val="2"/>
      </rPr>
      <t xml:space="preserve">（先天性甲状腺機能低下症、</t>
    </r>
    <r>
      <rPr>
        <sz val="10"/>
        <rFont val="Arial"/>
        <family val="0"/>
        <charset val="1"/>
      </rPr>
      <t xml:space="preserve">b</t>
    </r>
    <r>
      <rPr>
        <sz val="10"/>
        <rFont val="Noto Sans CJK SC"/>
        <family val="2"/>
      </rPr>
      <t xml:space="preserve">）</t>
    </r>
  </si>
  <si>
    <t xml:space="preserve">SRC-1028</t>
  </si>
  <si>
    <t xml:space="preserve">Nagasaki K, Minamitani K, Nakamura A, et al. Guidelines for Newborn Screening of Congenital Hypothyroidism (2021 Revision). Clin Pediatr Endocrinol. 2023;32(1):26-51</t>
  </si>
  <si>
    <t xml:space="preserve">10.1297/cpe.2022-0063</t>
  </si>
  <si>
    <t xml:space="preserve">36761493</t>
  </si>
  <si>
    <r>
      <rPr>
        <sz val="10"/>
        <rFont val="Noto Sans CJK SC"/>
        <family val="2"/>
      </rPr>
      <t xml:space="preserve">頻度（出生</t>
    </r>
    <r>
      <rPr>
        <sz val="10"/>
        <rFont val="Arial"/>
        <family val="0"/>
        <charset val="1"/>
      </rPr>
      <t xml:space="preserve">5,000</t>
    </r>
    <r>
      <rPr>
        <sz val="10"/>
        <rFont val="Noto Sans CJK SC"/>
        <family val="2"/>
      </rPr>
      <t xml:space="preserve">〜</t>
    </r>
    <r>
      <rPr>
        <sz val="10"/>
        <rFont val="Arial"/>
        <family val="0"/>
        <charset val="1"/>
      </rPr>
      <t xml:space="preserve">8,000</t>
    </r>
    <r>
      <rPr>
        <sz val="10"/>
        <rFont val="Noto Sans CJK SC"/>
        <family val="2"/>
      </rPr>
      <t xml:space="preserve">人に</t>
    </r>
    <r>
      <rPr>
        <sz val="10"/>
        <rFont val="Arial"/>
        <family val="0"/>
        <charset val="1"/>
      </rPr>
      <t xml:space="preserve">1</t>
    </r>
    <r>
      <rPr>
        <sz val="10"/>
        <rFont val="Noto Sans CJK SC"/>
        <family val="2"/>
      </rPr>
      <t xml:space="preserve">人）は出典ガイドラインの記載する開始当時の値であり、近年の報告値とは異なる。</t>
    </r>
  </si>
  <si>
    <t xml:space="preserve">IE-004</t>
  </si>
  <si>
    <t xml:space="preserve">先天性甲状腺機能低下症の治療</t>
  </si>
  <si>
    <r>
      <rPr>
        <sz val="10"/>
        <rFont val="Noto Sans CJK SC"/>
        <family val="2"/>
      </rPr>
      <t xml:space="preserve">先天性甲状腺機能低下症と診断したら、レボチロキシンを直ちに開始する。開始用量は重症例で</t>
    </r>
    <r>
      <rPr>
        <sz val="10"/>
        <rFont val="Arial"/>
        <family val="0"/>
        <charset val="1"/>
      </rPr>
      <t xml:space="preserve">10</t>
    </r>
    <r>
      <rPr>
        <sz val="10"/>
        <rFont val="Noto Sans CJK SC"/>
        <family val="2"/>
      </rPr>
      <t xml:space="preserve">〜</t>
    </r>
    <r>
      <rPr>
        <sz val="10"/>
        <rFont val="Arial"/>
        <family val="0"/>
        <charset val="1"/>
      </rPr>
      <t xml:space="preserve">15 µg/kg/</t>
    </r>
    <r>
      <rPr>
        <sz val="10"/>
        <rFont val="Noto Sans CJK SC"/>
        <family val="2"/>
      </rPr>
      <t xml:space="preserve">日が推奨され、甲状腺ホルモン値を目標範囲に保つため診断後早期から頻回の経過観察を行う。</t>
    </r>
  </si>
  <si>
    <t xml:space="preserve">SRC-1029</t>
  </si>
  <si>
    <t xml:space="preserve">van Trotsenburg P, Stoupa A, Léger J, et al. Congenital Hypothyroidism: A 2020-2021 Consensus Guidelines Update—An ENDO-European Reference Network Initiative Endorsed by the European Society for Pediatric Endocrinology and the European Society for Endocrinology. Thyroid. 2021;31(3):387-419</t>
  </si>
  <si>
    <t xml:space="preserve">10.1089/thy.2020.0333</t>
  </si>
  <si>
    <t xml:space="preserve">33272083</t>
  </si>
  <si>
    <t xml:space="preserve">薬剤（レボチロキシン）の国内承認・保険適用の範囲は、本調査では公的資料で個別に確認していない。</t>
  </si>
  <si>
    <t xml:space="preserve">IE-005</t>
  </si>
  <si>
    <t xml:space="preserve">先天性副腎皮質過形成の病態と診断</t>
  </si>
  <si>
    <r>
      <rPr>
        <sz val="10"/>
        <rFont val="Noto Sans CJK SC"/>
        <family val="2"/>
      </rPr>
      <t xml:space="preserve">古典的先天性副腎皮質過形成の大部分は</t>
    </r>
    <r>
      <rPr>
        <sz val="10"/>
        <rFont val="Arial"/>
        <family val="0"/>
        <charset val="1"/>
      </rPr>
      <t xml:space="preserve">21-</t>
    </r>
    <r>
      <rPr>
        <sz val="10"/>
        <rFont val="Noto Sans CJK SC"/>
        <family val="2"/>
      </rPr>
      <t xml:space="preserve">ヒドロキシラーゼ欠損症であり、副腎アンドロゲンの過剰と、塩喪失型ではアルドステロン欠乏による電解質異常を伴う。新生児マススクリーニングでは</t>
    </r>
    <r>
      <rPr>
        <sz val="10"/>
        <rFont val="Arial"/>
        <family val="0"/>
        <charset val="1"/>
      </rPr>
      <t xml:space="preserve">17-</t>
    </r>
    <r>
      <rPr>
        <sz val="10"/>
        <rFont val="Noto Sans CJK SC"/>
        <family val="2"/>
      </rPr>
      <t xml:space="preserve">ヒドロキシプロゲステロンの上昇で検出され、診断は臨床所見とホルモン値に基づいて行い、遺伝子検査は判定が難しい場合などに用いる。</t>
    </r>
  </si>
  <si>
    <r>
      <rPr>
        <sz val="10"/>
        <rFont val="Noto Sans CJK SC"/>
        <family val="2"/>
      </rPr>
      <t xml:space="preserve">医学各論 Ⅹ</t>
    </r>
    <r>
      <rPr>
        <sz val="10"/>
        <rFont val="Arial"/>
        <family val="0"/>
        <charset val="1"/>
      </rPr>
      <t xml:space="preserve">-10-A-③</t>
    </r>
    <r>
      <rPr>
        <sz val="10"/>
        <rFont val="Noto Sans CJK SC"/>
        <family val="2"/>
      </rPr>
      <t xml:space="preserve">（先天性副腎皮質過形成、</t>
    </r>
    <r>
      <rPr>
        <sz val="10"/>
        <rFont val="Arial"/>
        <family val="0"/>
        <charset val="1"/>
      </rPr>
      <t xml:space="preserve">b</t>
    </r>
    <r>
      <rPr>
        <sz val="10"/>
        <rFont val="Noto Sans CJK SC"/>
        <family val="2"/>
      </rPr>
      <t xml:space="preserve">）</t>
    </r>
  </si>
  <si>
    <r>
      <rPr>
        <sz val="10"/>
        <rFont val="Arial"/>
        <family val="0"/>
        <charset val="1"/>
      </rPr>
      <t xml:space="preserve">PS-02-14-05 (id: JkxnuTA)</t>
    </r>
    <r>
      <rPr>
        <sz val="10"/>
        <rFont val="Noto Sans CJK SC"/>
        <family val="2"/>
      </rPr>
      <t xml:space="preserve">；</t>
    </r>
    <r>
      <rPr>
        <sz val="10"/>
        <rFont val="Arial"/>
        <family val="0"/>
        <charset val="1"/>
      </rPr>
      <t xml:space="preserve">TBL-01-00-488 (id: JlvnmNY)</t>
    </r>
  </si>
  <si>
    <t xml:space="preserve">SRC-1030</t>
  </si>
  <si>
    <t xml:space="preserve">Speiser PW, Arlt W, Auchus RJ, et al. Congenital Adrenal Hyperplasia Due to Steroid 21-Hydroxylase Deficiency: An Endocrine Society Clinical Practice Guideline. J Clin Endocrinol Metab. 2018;103(11):4043-4088</t>
  </si>
  <si>
    <t xml:space="preserve">10.1210/jc.2018-01865</t>
  </si>
  <si>
    <t xml:space="preserve">30272171</t>
  </si>
  <si>
    <r>
      <rPr>
        <sz val="10"/>
        <rFont val="Arial"/>
        <family val="0"/>
        <charset val="1"/>
      </rPr>
      <t xml:space="preserve">21-</t>
    </r>
    <r>
      <rPr>
        <sz val="10"/>
        <rFont val="Noto Sans CJK SC"/>
        <family val="2"/>
      </rPr>
      <t xml:space="preserve">ヒドロキシラーゼ欠損症が全体の約</t>
    </r>
    <r>
      <rPr>
        <sz val="10"/>
        <rFont val="Arial"/>
        <family val="0"/>
        <charset val="1"/>
      </rPr>
      <t xml:space="preserve">95%</t>
    </r>
    <r>
      <rPr>
        <sz val="10"/>
        <rFont val="Noto Sans CJK SC"/>
        <family val="2"/>
      </rPr>
      <t xml:space="preserve">を占めるとの割合は、同学会ガイドラインの要約資料の記載に基づく。</t>
    </r>
  </si>
  <si>
    <t xml:space="preserve">IE-006</t>
  </si>
  <si>
    <t xml:space="preserve">先天性副腎皮質過形成の治療</t>
  </si>
  <si>
    <t xml:space="preserve">古典的先天性副腎皮質過形成の維持治療では、成長中の小児にヒドロコルチゾンによる糖質コルチコイド補充を行い、過剰投与による医原性クッシング症候群や成長障害を避けるため用量は最小限にする。古典的型の乳児にはフルドロコルチゾンと食塩の補充が推奨され、発熱や手術などのストレス時には糖質コルチコイドの増量を行う。</t>
  </si>
  <si>
    <t xml:space="preserve">薬剤（ヒドロコルチゾン、フルドロコルチゾン）の国内承認・保険適用の範囲は、本調査では公的資料で個別に確認していない。</t>
  </si>
  <si>
    <t xml:space="preserve">IE-007</t>
  </si>
  <si>
    <t xml:space="preserve">性早熟症</t>
  </si>
  <si>
    <r>
      <rPr>
        <sz val="10"/>
        <rFont val="Noto Sans CJK SC"/>
        <family val="2"/>
      </rPr>
      <t xml:space="preserve">中枢性思春期早発症は、視床下部</t>
    </r>
    <r>
      <rPr>
        <sz val="10"/>
        <rFont val="Arial"/>
        <family val="0"/>
        <charset val="1"/>
      </rPr>
      <t xml:space="preserve">-</t>
    </r>
    <r>
      <rPr>
        <sz val="10"/>
        <rFont val="Noto Sans CJK SC"/>
        <family val="2"/>
      </rPr>
      <t xml:space="preserve">下垂体</t>
    </r>
    <r>
      <rPr>
        <sz val="10"/>
        <rFont val="Arial"/>
        <family val="0"/>
        <charset val="1"/>
      </rPr>
      <t xml:space="preserve">-</t>
    </r>
    <r>
      <rPr>
        <sz val="10"/>
        <rFont val="Noto Sans CJK SC"/>
        <family val="2"/>
      </rPr>
      <t xml:space="preserve">性腺系の早期の活性化により、女児では</t>
    </r>
    <r>
      <rPr>
        <sz val="10"/>
        <rFont val="Arial"/>
        <family val="0"/>
        <charset val="1"/>
      </rPr>
      <t xml:space="preserve">8</t>
    </r>
    <r>
      <rPr>
        <sz val="10"/>
        <rFont val="Noto Sans CJK SC"/>
        <family val="2"/>
      </rPr>
      <t xml:space="preserve">歳未満、男児では</t>
    </r>
    <r>
      <rPr>
        <sz val="10"/>
        <rFont val="Arial"/>
        <family val="0"/>
        <charset val="1"/>
      </rPr>
      <t xml:space="preserve">9</t>
    </r>
    <r>
      <rPr>
        <sz val="10"/>
        <rFont val="Noto Sans CJK SC"/>
        <family val="2"/>
      </rPr>
      <t xml:space="preserve">歳未満で二次性徴が現れる病態である。女児では特発性が多い一方、男児では器質性病変の頻度が高い。家族発症例では</t>
    </r>
    <r>
      <rPr>
        <sz val="10"/>
        <rFont val="Arial"/>
        <family val="0"/>
        <charset val="1"/>
      </rPr>
      <t xml:space="preserve">MKRN3</t>
    </r>
    <r>
      <rPr>
        <sz val="10"/>
        <rFont val="Noto Sans CJK SC"/>
        <family val="2"/>
      </rPr>
      <t xml:space="preserve">遺伝子の異常が知られている。治療の標準は</t>
    </r>
    <r>
      <rPr>
        <sz val="10"/>
        <rFont val="Arial"/>
        <family val="0"/>
        <charset val="1"/>
      </rPr>
      <t xml:space="preserve">GnRH</t>
    </r>
    <r>
      <rPr>
        <sz val="10"/>
        <rFont val="Noto Sans CJK SC"/>
        <family val="2"/>
      </rPr>
      <t xml:space="preserve">アゴニストである。</t>
    </r>
  </si>
  <si>
    <r>
      <rPr>
        <sz val="10"/>
        <rFont val="Noto Sans CJK SC"/>
        <family val="2"/>
      </rPr>
      <t xml:space="preserve">医学各論 Ⅹ</t>
    </r>
    <r>
      <rPr>
        <sz val="10"/>
        <rFont val="Arial"/>
        <family val="0"/>
        <charset val="1"/>
      </rPr>
      <t xml:space="preserve">-10-A-④</t>
    </r>
    <r>
      <rPr>
        <sz val="10"/>
        <rFont val="Noto Sans CJK SC"/>
        <family val="2"/>
      </rPr>
      <t xml:space="preserve">（性早熟症</t>
    </r>
    <r>
      <rPr>
        <sz val="10"/>
        <rFont val="Arial"/>
        <family val="0"/>
        <charset val="1"/>
      </rPr>
      <t xml:space="preserve">&lt;</t>
    </r>
    <r>
      <rPr>
        <sz val="10"/>
        <rFont val="Noto Sans CJK SC"/>
        <family val="2"/>
      </rPr>
      <t xml:space="preserve">思春期早発症</t>
    </r>
    <r>
      <rPr>
        <sz val="10"/>
        <rFont val="Arial"/>
        <family val="0"/>
        <charset val="1"/>
      </rPr>
      <t xml:space="preserve">&gt;</t>
    </r>
    <r>
      <rPr>
        <sz val="10"/>
        <rFont val="Noto Sans CJK SC"/>
        <family val="2"/>
      </rPr>
      <t xml:space="preserve">、</t>
    </r>
    <r>
      <rPr>
        <sz val="10"/>
        <rFont val="Arial"/>
        <family val="0"/>
        <charset val="1"/>
      </rPr>
      <t xml:space="preserve">b</t>
    </r>
    <r>
      <rPr>
        <sz val="10"/>
        <rFont val="Noto Sans CJK SC"/>
        <family val="2"/>
      </rPr>
      <t xml:space="preserve">）</t>
    </r>
  </si>
  <si>
    <t xml:space="preserve">SRC-1031</t>
  </si>
  <si>
    <t xml:space="preserve">Latronico AC, Brito VN, Carel JC. Causes, diagnosis, and treatment of central precocious puberty. Lancet Diabetes Endocrinol. 2016;4(3):265-274</t>
  </si>
  <si>
    <t xml:space="preserve">10.1016/S2213-8587(15)00380-0</t>
  </si>
  <si>
    <t xml:space="preserve">26852255</t>
  </si>
  <si>
    <r>
      <rPr>
        <sz val="10"/>
        <rFont val="Noto Sans CJK SC"/>
        <family val="2"/>
      </rPr>
      <t xml:space="preserve">薬剤（</t>
    </r>
    <r>
      <rPr>
        <sz val="10"/>
        <rFont val="Arial"/>
        <family val="0"/>
        <charset val="1"/>
      </rPr>
      <t xml:space="preserve">GnRH</t>
    </r>
    <r>
      <rPr>
        <sz val="10"/>
        <rFont val="Noto Sans CJK SC"/>
        <family val="2"/>
      </rPr>
      <t xml:space="preserve">アゴニスト）の国内承認・保険適用の範囲は、本調査では公的資料で個別に確認していない。</t>
    </r>
  </si>
  <si>
    <t xml:space="preserve">IE-008</t>
  </si>
  <si>
    <t xml:space="preserve">アセトン血性嘔吐症（周期性嘔吐症）</t>
  </si>
  <si>
    <t xml:space="preserve">周期性嘔吐症候群（アセトン血性嘔吐症と重なる病態）は、発作のない健康な時期をはさんで、定型的な激しい悪心・嘔吐の発作を繰り返す疾患であり、診断用のバイオマーカーはなく、発作の回数・持続・症状の特徴に基づく症状ベースの基準で診断する。疑いのある症例では、血清・尿のスクリーニング検査と上部消化管造影による他の原因の鑑別が推奨される。</t>
  </si>
  <si>
    <r>
      <rPr>
        <sz val="10"/>
        <rFont val="Noto Sans CJK SC"/>
        <family val="2"/>
      </rPr>
      <t xml:space="preserve">医学各論 Ⅹ</t>
    </r>
    <r>
      <rPr>
        <sz val="10"/>
        <rFont val="Arial"/>
        <family val="0"/>
        <charset val="1"/>
      </rPr>
      <t xml:space="preserve">-10-B-①</t>
    </r>
    <r>
      <rPr>
        <sz val="10"/>
        <rFont val="Noto Sans CJK SC"/>
        <family val="2"/>
      </rPr>
      <t xml:space="preserve">（アセトン血性嘔吐症</t>
    </r>
    <r>
      <rPr>
        <sz val="10"/>
        <rFont val="Arial"/>
        <family val="0"/>
        <charset val="1"/>
      </rPr>
      <t xml:space="preserve">&lt;</t>
    </r>
    <r>
      <rPr>
        <sz val="10"/>
        <rFont val="Noto Sans CJK SC"/>
        <family val="2"/>
      </rPr>
      <t xml:space="preserve">周期性嘔吐症</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</si>
  <si>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t xml:space="preserve">SRC-1032</t>
  </si>
  <si>
    <t xml:space="preserve">Karrento K, Rosen JM, Gelfand AA, et al. North American Society for Pediatric Gastroenterology, Hepatology, and Nutrition 2025 guidelines on the diagnosis of cyclic vomiting syndrome in children. J Pediatr Gastroenterol Nutr. 2025;81(5):1346-1359</t>
  </si>
  <si>
    <t xml:space="preserve">10.1002/jpn3.70193</t>
  </si>
  <si>
    <t xml:space="preserve">40836301</t>
  </si>
  <si>
    <r>
      <rPr>
        <sz val="10"/>
        <rFont val="Arial"/>
        <family val="0"/>
        <charset val="1"/>
      </rPr>
      <t xml:space="preserve">2025</t>
    </r>
    <r>
      <rPr>
        <sz val="10"/>
        <rFont val="Noto Sans CJK SC"/>
        <family val="2"/>
      </rPr>
      <t xml:space="preserve">年版ガイドラインの全文はオープンアクセスで確認できず、主張は抄録とガイドライン要約で確認できた範囲に基づく。日本語病名のアセトン血性嘔吐症と周期性嘔吐症候群の対応は完全には一致しない。</t>
    </r>
  </si>
  <si>
    <t xml:space="preserve">IE-009</t>
  </si>
  <si>
    <t xml:space="preserve">新生児低血糖症</t>
  </si>
  <si>
    <r>
      <rPr>
        <sz val="10"/>
        <rFont val="Noto Sans CJK SC"/>
        <family val="2"/>
      </rPr>
      <t xml:space="preserve">新生児・乳児の低血糖の多くは生後初期の移行期の生理的なものであるが、生後</t>
    </r>
    <r>
      <rPr>
        <sz val="10"/>
        <rFont val="Arial"/>
        <family val="0"/>
        <charset val="1"/>
      </rPr>
      <t xml:space="preserve">3</t>
    </r>
    <r>
      <rPr>
        <sz val="10"/>
        <rFont val="Noto Sans CJK SC"/>
        <family val="2"/>
      </rPr>
      <t xml:space="preserve">日を超えて持続する、または新たに出現する低血糖では、先天性高インスリン血症、コルチゾールや成長ホルモンの欠乏、糖・グリコーゲン・脂肪酸の代謝異常などの持続性低血糖の原因を評価する。高リスクの新生児は遅くとも生後</t>
    </r>
    <r>
      <rPr>
        <sz val="10"/>
        <rFont val="Arial"/>
        <family val="0"/>
        <charset val="1"/>
      </rPr>
      <t xml:space="preserve">48</t>
    </r>
    <r>
      <rPr>
        <sz val="10"/>
        <rFont val="Noto Sans CJK SC"/>
        <family val="2"/>
      </rPr>
      <t xml:space="preserve">時間以降に評価し、症状を訴えられない乳児では血漿血糖</t>
    </r>
    <r>
      <rPr>
        <sz val="10"/>
        <rFont val="Arial"/>
        <family val="0"/>
        <charset val="1"/>
      </rPr>
      <t xml:space="preserve">60 mg/dL</t>
    </r>
    <r>
      <rPr>
        <sz val="10"/>
        <rFont val="Noto Sans CJK SC"/>
        <family val="2"/>
      </rPr>
      <t xml:space="preserve">未満を評価の目安とする。</t>
    </r>
  </si>
  <si>
    <r>
      <rPr>
        <sz val="10"/>
        <rFont val="Noto Sans CJK SC"/>
        <family val="2"/>
      </rPr>
      <t xml:space="preserve">医学各論 Ⅹ</t>
    </r>
    <r>
      <rPr>
        <sz val="10"/>
        <rFont val="Arial"/>
        <family val="0"/>
        <charset val="1"/>
      </rPr>
      <t xml:space="preserve">-10-B-②</t>
    </r>
    <r>
      <rPr>
        <sz val="10"/>
        <rFont val="Noto Sans CJK SC"/>
        <family val="2"/>
      </rPr>
      <t xml:space="preserve">（新生児低血糖症、</t>
    </r>
    <r>
      <rPr>
        <sz val="10"/>
        <rFont val="Arial"/>
        <family val="0"/>
        <charset val="1"/>
      </rPr>
      <t xml:space="preserve">b</t>
    </r>
    <r>
      <rPr>
        <sz val="10"/>
        <rFont val="Noto Sans CJK SC"/>
        <family val="2"/>
      </rPr>
      <t xml:space="preserve">）</t>
    </r>
  </si>
  <si>
    <t xml:space="preserve">SRC-1033</t>
  </si>
  <si>
    <t xml:space="preserve">Thornton PS, Stanley CA, De Leon DD, et al. Recommendations from the Pediatric Endocrine Society for Evaluation and Management of Persistent Hypoglycemia in Neonates, Infants, and Children. J Pediatr. 2015;167(2):238-245</t>
  </si>
  <si>
    <t xml:space="preserve">10.1016/j.jpeds.2015.03.057</t>
  </si>
  <si>
    <t xml:space="preserve">25957977</t>
  </si>
  <si>
    <r>
      <rPr>
        <sz val="10"/>
        <rFont val="Noto Sans CJK SC"/>
        <family val="2"/>
      </rPr>
      <t xml:space="preserve">血糖値の目安（</t>
    </r>
    <r>
      <rPr>
        <sz val="10"/>
        <rFont val="Arial"/>
        <family val="0"/>
        <charset val="1"/>
      </rPr>
      <t xml:space="preserve">60 mg/dL</t>
    </r>
    <r>
      <rPr>
        <sz val="10"/>
        <rFont val="Noto Sans CJK SC"/>
        <family val="2"/>
      </rPr>
      <t xml:space="preserve">）は出典の提言本文に基づく。国内の周産期管理の基準値とは別に扱う必要がある。</t>
    </r>
  </si>
  <si>
    <t xml:space="preserve">IE-010</t>
  </si>
  <si>
    <t xml:space="preserve">糖原病</t>
  </si>
  <si>
    <r>
      <rPr>
        <sz val="10"/>
        <rFont val="Noto Sans CJK SC"/>
        <family val="2"/>
      </rPr>
      <t xml:space="preserve">糖原病はグリコーゲン代謝の先天性異常の総称で、全体の頻度は出生</t>
    </r>
    <r>
      <rPr>
        <sz val="10"/>
        <rFont val="Arial"/>
        <family val="0"/>
        <charset val="1"/>
      </rPr>
      <t xml:space="preserve">20,000</t>
    </r>
    <r>
      <rPr>
        <sz val="10"/>
        <rFont val="Noto Sans CJK SC"/>
        <family val="2"/>
      </rPr>
      <t xml:space="preserve">〜</t>
    </r>
    <r>
      <rPr>
        <sz val="10"/>
        <rFont val="Arial"/>
        <family val="0"/>
        <charset val="1"/>
      </rPr>
      <t xml:space="preserve">43,000</t>
    </r>
    <r>
      <rPr>
        <sz val="10"/>
        <rFont val="Noto Sans CJK SC"/>
        <family val="2"/>
      </rPr>
      <t xml:space="preserve">人に</t>
    </r>
    <r>
      <rPr>
        <sz val="10"/>
        <rFont val="Arial"/>
        <family val="0"/>
        <charset val="1"/>
      </rPr>
      <t xml:space="preserve">1</t>
    </r>
    <r>
      <rPr>
        <sz val="10"/>
        <rFont val="Noto Sans CJK SC"/>
        <family val="2"/>
      </rPr>
      <t xml:space="preserve">人と推定される。欠損酵素と障害される臓器により型に分類され、肝型では肝腫大と低血糖に加え、高乳酸血症、高尿酸血症、高脂血症を伴い、筋型では筋力低下や運動不耐が中心となる。</t>
    </r>
  </si>
  <si>
    <r>
      <rPr>
        <sz val="10"/>
        <rFont val="Noto Sans CJK SC"/>
        <family val="2"/>
      </rPr>
      <t xml:space="preserve">医学各論 Ⅹ</t>
    </r>
    <r>
      <rPr>
        <sz val="10"/>
        <rFont val="Arial"/>
        <family val="0"/>
        <charset val="1"/>
      </rPr>
      <t xml:space="preserve">-10-C-①</t>
    </r>
    <r>
      <rPr>
        <sz val="10"/>
        <rFont val="Noto Sans CJK SC"/>
        <family val="2"/>
      </rPr>
      <t xml:space="preserve">（糖原病、</t>
    </r>
    <r>
      <rPr>
        <sz val="10"/>
        <rFont val="Arial"/>
        <family val="0"/>
        <charset val="1"/>
      </rPr>
      <t xml:space="preserve">c</t>
    </r>
    <r>
      <rPr>
        <sz val="10"/>
        <rFont val="Noto Sans CJK SC"/>
        <family val="2"/>
      </rPr>
      <t xml:space="preserve">）</t>
    </r>
  </si>
  <si>
    <t xml:space="preserve">SRC-1034</t>
  </si>
  <si>
    <t xml:space="preserve">Özen H. Glycogen storage diseases: New perspectives. World J Gastroenterol. 2007;13(18):2541-2553</t>
  </si>
  <si>
    <t xml:space="preserve">10.3748/wjg.v13.i18.2541</t>
  </si>
  <si>
    <t xml:space="preserve">17552001</t>
  </si>
  <si>
    <r>
      <rPr>
        <sz val="10"/>
        <rFont val="Noto Sans CJK SC"/>
        <family val="2"/>
      </rPr>
      <t xml:space="preserve">頻度は出典抄録の推定値（出生</t>
    </r>
    <r>
      <rPr>
        <sz val="10"/>
        <rFont val="Arial"/>
        <family val="0"/>
        <charset val="1"/>
      </rPr>
      <t xml:space="preserve">20,000</t>
    </r>
    <r>
      <rPr>
        <sz val="10"/>
        <rFont val="Noto Sans CJK SC"/>
        <family val="2"/>
      </rPr>
      <t xml:space="preserve">〜</t>
    </r>
    <r>
      <rPr>
        <sz val="10"/>
        <rFont val="Arial"/>
        <family val="0"/>
        <charset val="1"/>
      </rPr>
      <t xml:space="preserve">43,000</t>
    </r>
    <r>
      <rPr>
        <sz val="10"/>
        <rFont val="Noto Sans CJK SC"/>
        <family val="2"/>
      </rPr>
      <t xml:space="preserve">人に</t>
    </r>
    <r>
      <rPr>
        <sz val="10"/>
        <rFont val="Arial"/>
        <family val="0"/>
        <charset val="1"/>
      </rPr>
      <t xml:space="preserve">1</t>
    </r>
    <r>
      <rPr>
        <sz val="10"/>
        <rFont val="Noto Sans CJK SC"/>
        <family val="2"/>
      </rPr>
      <t xml:space="preserve">人）であり、型別の頻度ではない。</t>
    </r>
  </si>
  <si>
    <t xml:space="preserve">IE-011</t>
  </si>
  <si>
    <t xml:space="preserve">ガラクトース血症</t>
  </si>
  <si>
    <r>
      <rPr>
        <sz val="10"/>
        <rFont val="Noto Sans CJK SC"/>
        <family val="2"/>
      </rPr>
      <t xml:space="preserve">古典的ガラクトース血症はガラクトース</t>
    </r>
    <r>
      <rPr>
        <sz val="10"/>
        <rFont val="Arial"/>
        <family val="0"/>
        <charset val="1"/>
      </rPr>
      <t xml:space="preserve">-1-</t>
    </r>
    <r>
      <rPr>
        <sz val="10"/>
        <rFont val="Noto Sans CJK SC"/>
        <family val="2"/>
      </rPr>
      <t xml:space="preserve">リン酸ウリジリルトランスフェラーゼ（</t>
    </r>
    <r>
      <rPr>
        <sz val="10"/>
        <rFont val="Arial"/>
        <family val="0"/>
        <charset val="1"/>
      </rPr>
      <t xml:space="preserve">GALT</t>
    </r>
    <r>
      <rPr>
        <sz val="10"/>
        <rFont val="Noto Sans CJK SC"/>
        <family val="2"/>
      </rPr>
      <t xml:space="preserve">）の欠損による疾患で、新生児期に哺乳不良、黄疸、肝障害、白内障などを呈しうる。疾患が疑われた時点で直ちにガラクトース制限食を開始し、診断後も継続する。</t>
    </r>
  </si>
  <si>
    <r>
      <rPr>
        <sz val="10"/>
        <rFont val="Noto Sans CJK SC"/>
        <family val="2"/>
      </rPr>
      <t xml:space="preserve">医学各論 Ⅹ</t>
    </r>
    <r>
      <rPr>
        <sz val="10"/>
        <rFont val="Arial"/>
        <family val="0"/>
        <charset val="1"/>
      </rPr>
      <t xml:space="preserve">-10-C-②</t>
    </r>
    <r>
      <rPr>
        <sz val="10"/>
        <rFont val="Noto Sans CJK SC"/>
        <family val="2"/>
      </rPr>
      <t xml:space="preserve">（ガラクトース血症、</t>
    </r>
    <r>
      <rPr>
        <sz val="10"/>
        <rFont val="Arial"/>
        <family val="0"/>
        <charset val="1"/>
      </rPr>
      <t xml:space="preserve">c</t>
    </r>
    <r>
      <rPr>
        <sz val="10"/>
        <rFont val="Noto Sans CJK SC"/>
        <family val="2"/>
      </rPr>
      <t xml:space="preserve">）</t>
    </r>
  </si>
  <si>
    <t xml:space="preserve">SRC-1035</t>
  </si>
  <si>
    <t xml:space="preserve">Welling L, Bernstein LE, Berry GT, et al. International clinical guideline for the management of classical galactosemia: diagnosis, treatment, and follow-up. J Inherit Metab Dis. 2017;40(2):171-176</t>
  </si>
  <si>
    <t xml:space="preserve">10.1007/s10545-016-9990-5</t>
  </si>
  <si>
    <t xml:space="preserve">27858262</t>
  </si>
  <si>
    <t xml:space="preserve">新生児期の臨床症状は二次資料で確認した所見を含み、ガラクトース制限食の開始時期は出典ガイドラインの推奨に基づく。</t>
  </si>
  <si>
    <t xml:space="preserve">IE-012</t>
  </si>
  <si>
    <t xml:space="preserve">リピドーシス</t>
  </si>
  <si>
    <r>
      <rPr>
        <sz val="10"/>
        <rFont val="Noto Sans CJK SC"/>
        <family val="2"/>
      </rPr>
      <t xml:space="preserve">リピドーシス（スフィンゴリピドーシス）は、ライソゾームにおけるスフィンゴ脂質の分解酵素の欠損により基質が蓄積する疾患群であり、ゴーシェ病（グルコセレブロシダーゼ欠損）、ファブリー病（</t>
    </r>
    <r>
      <rPr>
        <sz val="10"/>
        <rFont val="Arial"/>
        <family val="0"/>
        <charset val="1"/>
      </rPr>
      <t xml:space="preserve">α-</t>
    </r>
    <r>
      <rPr>
        <sz val="10"/>
        <rFont val="Noto Sans CJK SC"/>
        <family val="2"/>
      </rPr>
      <t xml:space="preserve">ガラクトシダーゼ</t>
    </r>
    <r>
      <rPr>
        <sz val="10"/>
        <rFont val="Arial"/>
        <family val="0"/>
        <charset val="1"/>
      </rPr>
      <t xml:space="preserve">A</t>
    </r>
    <r>
      <rPr>
        <sz val="10"/>
        <rFont val="Noto Sans CJK SC"/>
        <family val="2"/>
      </rPr>
      <t xml:space="preserve">欠損）、ニーマン・ピック病などが含まれる。疾患によっては酵素補充療法が治療の選択肢となる。</t>
    </r>
  </si>
  <si>
    <r>
      <rPr>
        <sz val="10"/>
        <rFont val="Noto Sans CJK SC"/>
        <family val="2"/>
      </rPr>
      <t xml:space="preserve">医学各論 Ⅹ</t>
    </r>
    <r>
      <rPr>
        <sz val="10"/>
        <rFont val="Arial"/>
        <family val="0"/>
        <charset val="1"/>
      </rPr>
      <t xml:space="preserve">-10-C-③</t>
    </r>
    <r>
      <rPr>
        <sz val="10"/>
        <rFont val="Noto Sans CJK SC"/>
        <family val="2"/>
      </rPr>
      <t xml:space="preserve">（リピドーシス、</t>
    </r>
    <r>
      <rPr>
        <sz val="10"/>
        <rFont val="Arial"/>
        <family val="0"/>
        <charset val="1"/>
      </rPr>
      <t xml:space="preserve">c</t>
    </r>
    <r>
      <rPr>
        <sz val="10"/>
        <rFont val="Noto Sans CJK SC"/>
        <family val="2"/>
      </rPr>
      <t xml:space="preserve">）</t>
    </r>
  </si>
  <si>
    <t xml:space="preserve">SRC-1036</t>
  </si>
  <si>
    <t xml:space="preserve">Platt FM, d'Azzo A, Davidson BL, Neufeld EF, Tifft CJ. Lysosomal storage diseases. Nat Rev Dis Primers. 2018;4(1):27</t>
  </si>
  <si>
    <t xml:space="preserve">10.1038/s41572-018-0025-4</t>
  </si>
  <si>
    <t xml:space="preserve">30275469</t>
  </si>
  <si>
    <t xml:space="preserve">疾患と欠損酵素の対応は出典の表から読み取り。酵素補充療法製剤の国内承認・保険適用は疾患ごとに異なり、本調査では個別に確認していない。</t>
  </si>
  <si>
    <t xml:space="preserve">IE-013</t>
  </si>
  <si>
    <t xml:space="preserve">ムコ多糖症</t>
  </si>
  <si>
    <r>
      <rPr>
        <sz val="10"/>
        <rFont val="Noto Sans CJK SC"/>
        <family val="2"/>
      </rPr>
      <t xml:space="preserve">ムコ多糖症はグリコサミノグリカン分解酵素の欠損によるライソゾーム病の総称で、患者は出生時には正常に見えるが、幼児期から骨格、関節、気道、心臓など多臓器の障害が進行する。治療には、選択された患者に対する造血幹細胞移植と、</t>
    </r>
    <r>
      <rPr>
        <sz val="10"/>
        <rFont val="Arial"/>
        <family val="0"/>
        <charset val="1"/>
      </rPr>
      <t xml:space="preserve">I</t>
    </r>
    <r>
      <rPr>
        <sz val="10"/>
        <rFont val="Noto Sans CJK SC"/>
        <family val="2"/>
      </rPr>
      <t xml:space="preserve">型・</t>
    </r>
    <r>
      <rPr>
        <sz val="10"/>
        <rFont val="Arial"/>
        <family val="0"/>
        <charset val="1"/>
      </rPr>
      <t xml:space="preserve">II</t>
    </r>
    <r>
      <rPr>
        <sz val="10"/>
        <rFont val="Noto Sans CJK SC"/>
        <family val="2"/>
      </rPr>
      <t xml:space="preserve">型・</t>
    </r>
    <r>
      <rPr>
        <sz val="10"/>
        <rFont val="Arial"/>
        <family val="0"/>
        <charset val="1"/>
      </rPr>
      <t xml:space="preserve">VI</t>
    </r>
    <r>
      <rPr>
        <sz val="10"/>
        <rFont val="Noto Sans CJK SC"/>
        <family val="2"/>
      </rPr>
      <t xml:space="preserve">型で利用可能な遺伝子組換え酵素の静脈内補充療法がある。</t>
    </r>
  </si>
  <si>
    <r>
      <rPr>
        <sz val="10"/>
        <rFont val="Noto Sans CJK SC"/>
        <family val="2"/>
      </rPr>
      <t xml:space="preserve">医学各論 Ⅹ</t>
    </r>
    <r>
      <rPr>
        <sz val="10"/>
        <rFont val="Arial"/>
        <family val="0"/>
        <charset val="1"/>
      </rPr>
      <t xml:space="preserve">-10-C-④</t>
    </r>
    <r>
      <rPr>
        <sz val="10"/>
        <rFont val="Noto Sans CJK SC"/>
        <family val="2"/>
      </rPr>
      <t xml:space="preserve">（ムコ多糖症、</t>
    </r>
    <r>
      <rPr>
        <sz val="10"/>
        <rFont val="Arial"/>
        <family val="0"/>
        <charset val="1"/>
      </rPr>
      <t xml:space="preserve">c</t>
    </r>
    <r>
      <rPr>
        <sz val="10"/>
        <rFont val="Noto Sans CJK SC"/>
        <family val="2"/>
      </rPr>
      <t xml:space="preserve">）</t>
    </r>
  </si>
  <si>
    <t xml:space="preserve">SRC-1037</t>
  </si>
  <si>
    <t xml:space="preserve">Muenzer J. Overview of the mucopolysaccharidoses. Rheumatology (Oxford). 2011;50 Suppl 5:v4-v12</t>
  </si>
  <si>
    <t xml:space="preserve">10.1093/rheumatology/ker394</t>
  </si>
  <si>
    <t xml:space="preserve">22210669</t>
  </si>
  <si>
    <t xml:space="preserve">薬剤（各型の酵素補充製剤）の国内承認・保険適用の範囲は、本調査では公的資料で個別に確認していない。</t>
  </si>
  <si>
    <t xml:space="preserve">IE-014</t>
  </si>
  <si>
    <t xml:space="preserve">先天性アミノ酸代謝異常症（フェニルケトン尿症）</t>
  </si>
  <si>
    <t xml:space="preserve">フェニルケトン尿症はフェニルアラニンヒドロキシラーゼの欠損による常染色体劣性遺伝の疾患であり、無治療では血中と脳のフェニルアラニン上昇により重度の知的障害、てんかん、行動の問題を来す。治療の基本はフェニルアラニンを制限する食事療法であり、日本では新生児マススクリーニングの対象疾患である。</t>
  </si>
  <si>
    <r>
      <rPr>
        <sz val="10"/>
        <rFont val="Noto Sans CJK SC"/>
        <family val="2"/>
      </rPr>
      <t xml:space="preserve">医学各論 Ⅹ</t>
    </r>
    <r>
      <rPr>
        <sz val="10"/>
        <rFont val="Arial"/>
        <family val="0"/>
        <charset val="1"/>
      </rPr>
      <t xml:space="preserve">-10-C-⑤</t>
    </r>
    <r>
      <rPr>
        <sz val="10"/>
        <rFont val="Noto Sans CJK SC"/>
        <family val="2"/>
      </rPr>
      <t xml:space="preserve">（先天性アミノ酸代謝異常症、</t>
    </r>
    <r>
      <rPr>
        <sz val="10"/>
        <rFont val="Arial"/>
        <family val="0"/>
        <charset val="1"/>
      </rPr>
      <t xml:space="preserve">c</t>
    </r>
    <r>
      <rPr>
        <sz val="10"/>
        <rFont val="Noto Sans CJK SC"/>
        <family val="2"/>
      </rPr>
      <t xml:space="preserve">）</t>
    </r>
  </si>
  <si>
    <t xml:space="preserve">SRC-1038</t>
  </si>
  <si>
    <t xml:space="preserve">van Wegberg AMJ, MacDonald A, Ahring K, et al. The complete European guidelines on phenylketonuria: diagnosis and treatment. Orphanet J Rare Dis. 2017;12:162</t>
  </si>
  <si>
    <t xml:space="preserve">10.1186/s13023-017-0685-2</t>
  </si>
  <si>
    <t xml:space="preserve">29025426</t>
  </si>
  <si>
    <t xml:space="preserve">IE-015</t>
  </si>
  <si>
    <t xml:space="preserve">尿素サイクル異常症</t>
  </si>
  <si>
    <r>
      <rPr>
        <sz val="10"/>
        <rFont val="Noto Sans CJK SC"/>
        <family val="2"/>
      </rPr>
      <t xml:space="preserve">尿素サイクル異常症は尿素サイクルの酵素などの欠損によりアンモニアの解毒が障害され、高アンモニア血症を来す疾患群であり、頻度は約</t>
    </r>
    <r>
      <rPr>
        <sz val="10"/>
        <rFont val="Arial"/>
        <family val="0"/>
        <charset val="1"/>
      </rPr>
      <t xml:space="preserve">35,000</t>
    </r>
    <r>
      <rPr>
        <sz val="10"/>
        <rFont val="Noto Sans CJK SC"/>
        <family val="2"/>
      </rPr>
      <t xml:space="preserve">人に</t>
    </r>
    <r>
      <rPr>
        <sz val="10"/>
        <rFont val="Arial"/>
        <family val="0"/>
        <charset val="1"/>
      </rPr>
      <t xml:space="preserve">1</t>
    </r>
    <r>
      <rPr>
        <sz val="10"/>
        <rFont val="Noto Sans CJK SC"/>
        <family val="2"/>
      </rPr>
      <t xml:space="preserve">人と推定される。約半数が新生児期に発症するが、残りは乳児期以降のどの年齢でも発症しうるため、原因不明の意識障害や嘔吐では血中アンモニアの測定が重要である。</t>
    </r>
  </si>
  <si>
    <r>
      <rPr>
        <sz val="10"/>
        <rFont val="Noto Sans CJK SC"/>
        <family val="2"/>
      </rPr>
      <t xml:space="preserve">医学各論 Ⅹ</t>
    </r>
    <r>
      <rPr>
        <sz val="10"/>
        <rFont val="Arial"/>
        <family val="0"/>
        <charset val="1"/>
      </rPr>
      <t xml:space="preserve">-10-C-⑥</t>
    </r>
    <r>
      <rPr>
        <sz val="10"/>
        <rFont val="Noto Sans CJK SC"/>
        <family val="2"/>
      </rPr>
      <t xml:space="preserve">（尿素サイクル異常症、</t>
    </r>
    <r>
      <rPr>
        <sz val="10"/>
        <rFont val="Arial"/>
        <family val="0"/>
        <charset val="1"/>
      </rPr>
      <t xml:space="preserve">c</t>
    </r>
    <r>
      <rPr>
        <sz val="10"/>
        <rFont val="Noto Sans CJK SC"/>
        <family val="2"/>
      </rPr>
      <t xml:space="preserve">）</t>
    </r>
  </si>
  <si>
    <t xml:space="preserve">SRC-1039</t>
  </si>
  <si>
    <t xml:space="preserve">Häberle J, Burlina A, Chakrapani A, et al. Suggested guidelines for the diagnosis and management of urea cycle disorders: First revision. J Inherit Metab Dis. 2019;42(6):1192-1230</t>
  </si>
  <si>
    <t xml:space="preserve">10.1002/jimd.12100</t>
  </si>
  <si>
    <t xml:space="preserve">30982989</t>
  </si>
  <si>
    <r>
      <rPr>
        <sz val="10"/>
        <rFont val="Noto Sans CJK SC"/>
        <family val="2"/>
      </rPr>
      <t xml:space="preserve">頻度（約</t>
    </r>
    <r>
      <rPr>
        <sz val="10"/>
        <rFont val="Arial"/>
        <family val="0"/>
        <charset val="1"/>
      </rPr>
      <t xml:space="preserve">35,000</t>
    </r>
    <r>
      <rPr>
        <sz val="10"/>
        <rFont val="Noto Sans CJK SC"/>
        <family val="2"/>
      </rPr>
      <t xml:space="preserve">人に</t>
    </r>
    <r>
      <rPr>
        <sz val="10"/>
        <rFont val="Arial"/>
        <family val="0"/>
        <charset val="1"/>
      </rPr>
      <t xml:space="preserve">1</t>
    </r>
    <r>
      <rPr>
        <sz val="10"/>
        <rFont val="Noto Sans CJK SC"/>
        <family val="2"/>
      </rPr>
      <t xml:space="preserve">人）と新生児期発症の割合（約半数）は出典ガイドライン第</t>
    </r>
    <r>
      <rPr>
        <sz val="10"/>
        <rFont val="Arial"/>
        <family val="0"/>
        <charset val="1"/>
      </rPr>
      <t xml:space="preserve">1</t>
    </r>
    <r>
      <rPr>
        <sz val="10"/>
        <rFont val="Noto Sans CJK SC"/>
        <family val="2"/>
      </rPr>
      <t xml:space="preserve">改訂版の推定に基づく。</t>
    </r>
  </si>
  <si>
    <t xml:space="preserve">IE-016</t>
  </si>
  <si>
    <t xml:space="preserve">有機酸代謝異常症</t>
  </si>
  <si>
    <r>
      <rPr>
        <sz val="10"/>
        <rFont val="Noto Sans CJK SC"/>
        <family val="2"/>
      </rPr>
      <t xml:space="preserve">有機酸代謝異常症の代表であるメチルマロン酸血症とプロピオン酸血症は、分岐鎖アミノ酸などの代謝障害により有機酸が蓄積する疾患で、メチルマロン酸血症はメチルマロニル</t>
    </r>
    <r>
      <rPr>
        <sz val="10"/>
        <rFont val="Arial"/>
        <family val="0"/>
        <charset val="1"/>
      </rPr>
      <t xml:space="preserve">CoA</t>
    </r>
    <r>
      <rPr>
        <sz val="10"/>
        <rFont val="Noto Sans CJK SC"/>
        <family val="2"/>
      </rPr>
      <t xml:space="preserve">ムターゼ（</t>
    </r>
    <r>
      <rPr>
        <sz val="10"/>
        <rFont val="Arial"/>
        <family val="0"/>
        <charset val="1"/>
      </rPr>
      <t xml:space="preserve">MMUT</t>
    </r>
    <r>
      <rPr>
        <sz val="10"/>
        <rFont val="Noto Sans CJK SC"/>
        <family val="2"/>
      </rPr>
      <t xml:space="preserve">）などの欠損、プロピオン酸血症はプロピオニル</t>
    </r>
    <r>
      <rPr>
        <sz val="10"/>
        <rFont val="Arial"/>
        <family val="0"/>
        <charset val="1"/>
      </rPr>
      <t xml:space="preserve">CoA</t>
    </r>
    <r>
      <rPr>
        <sz val="10"/>
        <rFont val="Noto Sans CJK SC"/>
        <family val="2"/>
      </rPr>
      <t xml:space="preserve">カルボキシラーゼ（</t>
    </r>
    <r>
      <rPr>
        <sz val="10"/>
        <rFont val="Arial"/>
        <family val="0"/>
        <charset val="1"/>
      </rPr>
      <t xml:space="preserve">PCCA</t>
    </r>
    <r>
      <rPr>
        <sz val="10"/>
        <rFont val="Noto Sans CJK SC"/>
        <family val="2"/>
      </rPr>
      <t xml:space="preserve">・</t>
    </r>
    <r>
      <rPr>
        <sz val="10"/>
        <rFont val="Arial"/>
        <family val="0"/>
        <charset val="1"/>
      </rPr>
      <t xml:space="preserve">PCCB</t>
    </r>
    <r>
      <rPr>
        <sz val="10"/>
        <rFont val="Noto Sans CJK SC"/>
        <family val="2"/>
      </rPr>
      <t xml:space="preserve">）の欠損による。急性増悪時には代謝性アシドーシスや高アンモニア血症を来し、管理は前駆アミノ酸を制限する食事療法と急性期治療が中心となる。</t>
    </r>
  </si>
  <si>
    <r>
      <rPr>
        <sz val="10"/>
        <rFont val="Noto Sans CJK SC"/>
        <family val="2"/>
      </rPr>
      <t xml:space="preserve">医学各論 Ⅹ</t>
    </r>
    <r>
      <rPr>
        <sz val="10"/>
        <rFont val="Arial"/>
        <family val="0"/>
        <charset val="1"/>
      </rPr>
      <t xml:space="preserve">-10-C-⑦</t>
    </r>
    <r>
      <rPr>
        <sz val="10"/>
        <rFont val="Noto Sans CJK SC"/>
        <family val="2"/>
      </rPr>
      <t xml:space="preserve">（有機酸代謝異常症、</t>
    </r>
    <r>
      <rPr>
        <sz val="10"/>
        <rFont val="Arial"/>
        <family val="0"/>
        <charset val="1"/>
      </rPr>
      <t xml:space="preserve">c</t>
    </r>
    <r>
      <rPr>
        <sz val="10"/>
        <rFont val="Noto Sans CJK SC"/>
        <family val="2"/>
      </rPr>
      <t xml:space="preserve">）</t>
    </r>
  </si>
  <si>
    <t xml:space="preserve">SRC-1040</t>
  </si>
  <si>
    <t xml:space="preserve">Forny P, Hörster F, Ballhausen D, et al. Guidelines for the diagnosis and management of methylmalonic acidaemia and propionic acidaemia: First revision. J Inherit Metab Dis. 2021;44(3):566-592</t>
  </si>
  <si>
    <t xml:space="preserve">10.1002/jimd.12370</t>
  </si>
  <si>
    <t xml:space="preserve">33595124</t>
  </si>
  <si>
    <t xml:space="preserve">IE-017</t>
  </si>
  <si>
    <t xml:space="preserve">新生児マススクリーニングの仕組み（日本）</t>
  </si>
  <si>
    <r>
      <rPr>
        <sz val="10"/>
        <rFont val="Noto Sans CJK SC"/>
        <family val="2"/>
      </rPr>
      <t xml:space="preserve">日本の先天性甲状腺機能低下症の新生児スクリーニングは</t>
    </r>
    <r>
      <rPr>
        <sz val="10"/>
        <rFont val="Arial"/>
        <family val="0"/>
        <charset val="1"/>
      </rPr>
      <t xml:space="preserve">1979</t>
    </r>
    <r>
      <rPr>
        <sz val="10"/>
        <rFont val="Noto Sans CJK SC"/>
        <family val="2"/>
      </rPr>
      <t xml:space="preserve">年に全国的な事業として始まり、多くの地域で乾燥濾紙血の</t>
    </r>
    <r>
      <rPr>
        <sz val="10"/>
        <rFont val="Arial"/>
        <family val="0"/>
        <charset val="1"/>
      </rPr>
      <t xml:space="preserve">TSH</t>
    </r>
    <r>
      <rPr>
        <sz val="10"/>
        <rFont val="Noto Sans CJK SC"/>
        <family val="2"/>
      </rPr>
      <t xml:space="preserve">測定を一次検査とし、一部の地域では</t>
    </r>
    <r>
      <rPr>
        <sz val="10"/>
        <rFont val="Arial"/>
        <family val="0"/>
        <charset val="1"/>
      </rPr>
      <t xml:space="preserve">TSH</t>
    </r>
    <r>
      <rPr>
        <sz val="10"/>
        <rFont val="Noto Sans CJK SC"/>
        <family val="2"/>
      </rPr>
      <t xml:space="preserve">と</t>
    </r>
    <r>
      <rPr>
        <sz val="10"/>
        <rFont val="Arial"/>
        <family val="0"/>
        <charset val="1"/>
      </rPr>
      <t xml:space="preserve">FT4</t>
    </r>
    <r>
      <rPr>
        <sz val="10"/>
        <rFont val="Noto Sans CJK SC"/>
        <family val="2"/>
      </rPr>
      <t xml:space="preserve">の同時測定を行う。</t>
    </r>
    <r>
      <rPr>
        <sz val="10"/>
        <rFont val="Arial"/>
        <family val="0"/>
        <charset val="1"/>
      </rPr>
      <t xml:space="preserve">TSH</t>
    </r>
    <r>
      <rPr>
        <sz val="10"/>
        <rFont val="Noto Sans CJK SC"/>
        <family val="2"/>
      </rPr>
      <t xml:space="preserve">の遅発性上昇を見逃さないため、早産児・低出生体重児（出生体重</t>
    </r>
    <r>
      <rPr>
        <sz val="10"/>
        <rFont val="Arial"/>
        <family val="0"/>
        <charset val="1"/>
      </rPr>
      <t xml:space="preserve">2,000 g</t>
    </r>
    <r>
      <rPr>
        <sz val="10"/>
        <rFont val="Noto Sans CJK SC"/>
        <family val="2"/>
      </rPr>
      <t xml:space="preserve">未満）では、初回検査が正常でも生後</t>
    </r>
    <r>
      <rPr>
        <sz val="10"/>
        <rFont val="Arial"/>
        <family val="0"/>
        <charset val="1"/>
      </rPr>
      <t xml:space="preserve">4</t>
    </r>
    <r>
      <rPr>
        <sz val="10"/>
        <rFont val="Noto Sans CJK SC"/>
        <family val="2"/>
      </rPr>
      <t xml:space="preserve">週または体重</t>
    </r>
    <r>
      <rPr>
        <sz val="10"/>
        <rFont val="Arial"/>
        <family val="0"/>
        <charset val="1"/>
      </rPr>
      <t xml:space="preserve">2,500 g</t>
    </r>
    <r>
      <rPr>
        <sz val="10"/>
        <rFont val="Noto Sans CJK SC"/>
        <family val="2"/>
      </rPr>
      <t xml:space="preserve">到達時の再検査が</t>
    </r>
    <r>
      <rPr>
        <sz val="10"/>
        <rFont val="Arial"/>
        <family val="0"/>
        <charset val="1"/>
      </rPr>
      <t xml:space="preserve">1987</t>
    </r>
    <r>
      <rPr>
        <sz val="10"/>
        <rFont val="Noto Sans CJK SC"/>
        <family val="2"/>
      </rPr>
      <t xml:space="preserve">年以降推奨されてきた。現在の発見頻度は出生約</t>
    </r>
    <r>
      <rPr>
        <sz val="10"/>
        <rFont val="Arial"/>
        <family val="0"/>
        <charset val="1"/>
      </rPr>
      <t xml:space="preserve">2,500</t>
    </r>
    <r>
      <rPr>
        <sz val="10"/>
        <rFont val="Noto Sans CJK SC"/>
        <family val="2"/>
      </rPr>
      <t xml:space="preserve">人に</t>
    </r>
    <r>
      <rPr>
        <sz val="10"/>
        <rFont val="Arial"/>
        <family val="0"/>
        <charset val="1"/>
      </rPr>
      <t xml:space="preserve">1</t>
    </r>
    <r>
      <rPr>
        <sz val="10"/>
        <rFont val="Noto Sans CJK SC"/>
        <family val="2"/>
      </rPr>
      <t xml:space="preserve">人とされる。</t>
    </r>
  </si>
  <si>
    <t xml:space="preserve">SRC-1041</t>
  </si>
  <si>
    <t xml:space="preserve">Minamitani K. Newborn Screening for Congenital Hypothyroidism in Japan. Int J Neonatal Screen. 2021;7(3):34</t>
  </si>
  <si>
    <t xml:space="preserve">10.3390/ijns7030034</t>
  </si>
  <si>
    <t xml:space="preserve">34203169</t>
  </si>
  <si>
    <t xml:space="preserve">実施細目（採血日齢、カットオフ値、再検査の運用）は自治体・検査施設により異なり、本カードは出典論文が述べる全国的な枠組みの範囲にとどまる。</t>
  </si>
  <si>
    <t xml:space="preserve">EX-001</t>
  </si>
  <si>
    <t xml:space="preserve">ホルモン検査と負荷試験の解釈の原則</t>
  </si>
  <si>
    <r>
      <rPr>
        <sz val="10"/>
        <rFont val="Noto Sans CJK SC"/>
        <family val="2"/>
      </rPr>
      <t xml:space="preserve">内分泌検査では、ホルモンは分泌調節（フィードバック）の中で対にして読むのが原則で、末梢ホルモンとその調節ホルモン（例：コルチゾールと</t>
    </r>
    <r>
      <rPr>
        <sz val="10"/>
        <rFont val="Arial"/>
        <family val="0"/>
        <charset val="1"/>
      </rPr>
      <t xml:space="preserve">ACTH</t>
    </r>
    <r>
      <rPr>
        <sz val="10"/>
        <rFont val="Noto Sans CJK SC"/>
        <family val="2"/>
      </rPr>
      <t xml:space="preserve">）を同時に見て、過剰か欠乏か、一次なのか中枢側なのかを判断する。基礎値だけでは決めにくいときは負荷試験を使い、欠乏が疑わしければ刺激試験で分泌予備能を、過剰が疑わしければ抑制試験でフィードバックが働くかを見る。解釈では採血の時刻（日内変動）、薬剤（例：デキサメタゾンの代謝を早める</t>
    </r>
    <r>
      <rPr>
        <sz val="10"/>
        <rFont val="Arial"/>
        <family val="0"/>
        <charset val="1"/>
      </rPr>
      <t xml:space="preserve">CYP3A4</t>
    </r>
    <r>
      <rPr>
        <sz val="10"/>
        <rFont val="Noto Sans CJK SC"/>
        <family val="2"/>
      </rPr>
      <t xml:space="preserve">誘導薬）や結合蛋白の変化による偽の結果に注意する。例として、クッシング症候群の低用量デキサメタゾン抑制試験では、</t>
    </r>
    <r>
      <rPr>
        <sz val="10"/>
        <rFont val="Arial"/>
        <family val="0"/>
        <charset val="1"/>
      </rPr>
      <t xml:space="preserve">48</t>
    </r>
    <r>
      <rPr>
        <sz val="10"/>
        <rFont val="Noto Sans CJK SC"/>
        <family val="2"/>
      </rPr>
      <t xml:space="preserve">時間法の後にコルチゾールが</t>
    </r>
    <r>
      <rPr>
        <sz val="10"/>
        <rFont val="Arial"/>
        <family val="0"/>
        <charset val="1"/>
      </rPr>
      <t xml:space="preserve">1.8 µg/dL</t>
    </r>
    <r>
      <rPr>
        <sz val="10"/>
        <rFont val="Noto Sans CJK SC"/>
        <family val="2"/>
      </rPr>
      <t xml:space="preserve">（</t>
    </r>
    <r>
      <rPr>
        <sz val="10"/>
        <rFont val="Arial"/>
        <family val="0"/>
        <charset val="1"/>
      </rPr>
      <t xml:space="preserve">50 nmol/L</t>
    </r>
    <r>
      <rPr>
        <sz val="10"/>
        <rFont val="Noto Sans CJK SC"/>
        <family val="2"/>
      </rPr>
      <t xml:space="preserve">）を超えて抑制されなければ内因性クッシング症候群が示唆される。</t>
    </r>
  </si>
  <si>
    <r>
      <rPr>
        <sz val="10"/>
        <rFont val="Arial"/>
        <family val="0"/>
        <charset val="1"/>
      </rPr>
      <t xml:space="preserve">PS-02-14-05 (id: JkxnuTA)</t>
    </r>
    <r>
      <rPr>
        <sz val="10"/>
        <rFont val="Noto Sans CJK SC"/>
        <family val="2"/>
      </rPr>
      <t xml:space="preserve">；</t>
    </r>
    <r>
      <rPr>
        <sz val="10"/>
        <rFont val="Arial"/>
        <family val="0"/>
        <charset val="1"/>
      </rPr>
      <t xml:space="preserve">TBL-02-13-017 (id: JlAKps8)</t>
    </r>
    <r>
      <rPr>
        <sz val="10"/>
        <rFont val="Noto Sans CJK SC"/>
        <family val="2"/>
      </rPr>
      <t xml:space="preserve">；</t>
    </r>
    <r>
      <rPr>
        <sz val="10"/>
        <rFont val="Arial"/>
        <family val="0"/>
        <charset val="1"/>
      </rPr>
      <t xml:space="preserve">TBL-02-13-018 (id: JlAKptA)</t>
    </r>
    <r>
      <rPr>
        <sz val="10"/>
        <rFont val="Noto Sans CJK SC"/>
        <family val="2"/>
      </rPr>
      <t xml:space="preserve">；</t>
    </r>
    <r>
      <rPr>
        <sz val="10"/>
        <rFont val="Arial"/>
        <family val="0"/>
        <charset val="1"/>
      </rPr>
      <t xml:space="preserve">TBL-02-13-002 (id: JlAKpsA)</t>
    </r>
  </si>
  <si>
    <t xml:space="preserve">SRC-1046</t>
  </si>
  <si>
    <t xml:space="preserve">Goyal A, Kubihal S, Gupta Y, Jyotsna VP, Khadgawat R. Dynamic Testing for Evaluation of Adrenal and Gonadal Function in Pediatric and Adult Endocrinology: An Overview. Indian J Endocrinol Metab. 2019;23(6):593-601</t>
  </si>
  <si>
    <t xml:space="preserve">10.4103/ijem.IJEM_553_19</t>
  </si>
  <si>
    <t xml:space="preserve">32042694</t>
  </si>
  <si>
    <t xml:space="preserve">この出典は副腎と性腺の負荷試験が中心で、甲状腺や副甲状腺など他の軸の負荷試験の手順までは扱っていない。数値は出典の表に示された解釈基準を読み取ったもの。 本カードに名前の出る薬剤（デキサメタゾン等）の国内の承認・保険適用は未確認。</t>
  </si>
  <si>
    <t xml:space="preserve">EX-002</t>
  </si>
  <si>
    <t xml:space="preserve">口渇・多尿の評価</t>
  </si>
  <si>
    <r>
      <rPr>
        <sz val="10"/>
        <rFont val="Noto Sans CJK SC"/>
        <family val="2"/>
      </rPr>
      <t xml:space="preserve">口渇と多尿では、まず低張性多尿かどうかを確認し、中枢性尿崩症、腎性尿崩症、心因性多飲の</t>
    </r>
    <r>
      <rPr>
        <sz val="10"/>
        <rFont val="Arial"/>
        <family val="0"/>
        <charset val="1"/>
      </rPr>
      <t xml:space="preserve">3</t>
    </r>
    <r>
      <rPr>
        <sz val="10"/>
        <rFont val="Noto Sans CJK SC"/>
        <family val="2"/>
      </rPr>
      <t xml:space="preserve">つを分けることが評価の中心になる。従来の水制限試験は診断が合わないことが少なくない。前向き多施設研究（低張性多尿の患者</t>
    </r>
    <r>
      <rPr>
        <sz val="10"/>
        <rFont val="Arial"/>
        <family val="0"/>
        <charset val="1"/>
      </rPr>
      <t xml:space="preserve">144</t>
    </r>
    <r>
      <rPr>
        <sz val="10"/>
        <rFont val="Noto Sans CJK SC"/>
        <family val="2"/>
      </rPr>
      <t xml:space="preserve">人、</t>
    </r>
    <r>
      <rPr>
        <sz val="10"/>
        <rFont val="Arial"/>
        <family val="0"/>
        <charset val="1"/>
      </rPr>
      <t xml:space="preserve">11</t>
    </r>
    <r>
      <rPr>
        <sz val="10"/>
        <rFont val="Noto Sans CJK SC"/>
        <family val="2"/>
      </rPr>
      <t xml:space="preserve">施設）では、水制限試験の診断精度は</t>
    </r>
    <r>
      <rPr>
        <sz val="10"/>
        <rFont val="Arial"/>
        <family val="0"/>
        <charset val="1"/>
      </rPr>
      <t xml:space="preserve">76.6%</t>
    </r>
    <r>
      <rPr>
        <sz val="10"/>
        <rFont val="Noto Sans CJK SC"/>
        <family val="2"/>
      </rPr>
      <t xml:space="preserve">だったのに対し、高張食塩水で刺激したコペプチン（カットオフ</t>
    </r>
    <r>
      <rPr>
        <sz val="10"/>
        <rFont val="Arial"/>
        <family val="0"/>
        <charset val="1"/>
      </rPr>
      <t xml:space="preserve">4.9 pmol/L</t>
    </r>
    <r>
      <rPr>
        <sz val="10"/>
        <rFont val="Noto Sans CJK SC"/>
        <family val="2"/>
      </rPr>
      <t xml:space="preserve">超）は</t>
    </r>
    <r>
      <rPr>
        <sz val="10"/>
        <rFont val="Arial"/>
        <family val="0"/>
        <charset val="1"/>
      </rPr>
      <t xml:space="preserve">96.5%</t>
    </r>
    <r>
      <rPr>
        <sz val="10"/>
        <rFont val="Noto Sans CJK SC"/>
        <family val="2"/>
      </rPr>
      <t xml:space="preserve">と高かった。コペプチンはバソプレシンの代替指標で、刺激なしの基礎値が高い場合は腎性尿崩症の識別に使える。</t>
    </r>
  </si>
  <si>
    <r>
      <rPr>
        <sz val="10"/>
        <rFont val="Arial"/>
        <family val="0"/>
        <charset val="1"/>
      </rPr>
      <t xml:space="preserve">PS-02-14-02 (id: JkxnuS0)</t>
    </r>
    <r>
      <rPr>
        <sz val="10"/>
        <rFont val="Noto Sans CJK SC"/>
        <family val="2"/>
      </rPr>
      <t xml:space="preserve">；</t>
    </r>
    <r>
      <rPr>
        <sz val="10"/>
        <rFont val="Arial"/>
        <family val="0"/>
        <charset val="1"/>
      </rPr>
      <t xml:space="preserve">TBL-02-13-015 (id: JlAKps0)</t>
    </r>
  </si>
  <si>
    <t xml:space="preserve">SRC-1047</t>
  </si>
  <si>
    <t xml:space="preserve">Fenske W, Refardt J, Chifu I, Schnyder I, Winzeler B, Drummond J, Ribeiro-Oliveira A Jr, Drescher T, Bilz S, Vogt DR, Malzahn U, Kroiss M, Christ E, Henzen C, Fischli S, Tönjes A, Mueller B, Schopohl J, Flitsch J, Brabant G, Fassnacht M, Christ-Crain M. A Copeptin-Based Approach in the Diagnosis of Diabetes Insipidus. N Engl J Med. 2018;379(5):428-439</t>
  </si>
  <si>
    <t xml:space="preserve">10.1056/NEJMoa1803760</t>
  </si>
  <si>
    <t xml:space="preserve">30067922</t>
  </si>
  <si>
    <t xml:space="preserve">コペプチン測定は国内のすべての施設で実施できるわけではなく、保険適用の状況は本調査では確認していない。数値は抄録とその報道で確認した範囲。</t>
  </si>
  <si>
    <t xml:space="preserve">EX-003</t>
  </si>
  <si>
    <t xml:space="preserve">体重減少の評価（内分泌の視点）</t>
  </si>
  <si>
    <r>
      <rPr>
        <sz val="10"/>
        <rFont val="Noto Sans CJK SC"/>
        <family val="2"/>
      </rPr>
      <t xml:space="preserve">意図しない体重減少の評価では、甲状腺機能検査を基本検査に含め、甲状腺中毒症、糖尿病、副腎不全といった内分泌の原因を落とさないことが大切である。高齢者では非悪性の原因が悪性より多い一方、悪性腫瘍が最大で約</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を占め、原因がはっきりしない例も</t>
    </r>
    <r>
      <rPr>
        <sz val="10"/>
        <rFont val="Arial"/>
        <family val="0"/>
        <charset val="1"/>
      </rPr>
      <t xml:space="preserve">6</t>
    </r>
    <r>
      <rPr>
        <sz val="10"/>
        <rFont val="Noto Sans CJK SC"/>
        <family val="2"/>
      </rPr>
      <t xml:space="preserve">〜</t>
    </r>
    <r>
      <rPr>
        <sz val="10"/>
        <rFont val="Arial"/>
        <family val="0"/>
        <charset val="1"/>
      </rPr>
      <t xml:space="preserve">28%</t>
    </r>
    <r>
      <rPr>
        <sz val="10"/>
        <rFont val="Noto Sans CJK SC"/>
        <family val="2"/>
      </rPr>
      <t xml:space="preserve">あるとされる。内分泌の視点では、食欲があるのにやせる場合は甲状腺機能亢進や糖尿病を、食欲低下と倦怠感、起立性の症状を伴う場合は副腎不全を考える。</t>
    </r>
  </si>
  <si>
    <r>
      <rPr>
        <sz val="10"/>
        <rFont val="Arial"/>
        <family val="0"/>
        <charset val="1"/>
      </rPr>
      <t xml:space="preserve">PS-02-14-02 (id: JkxnuS0)</t>
    </r>
    <r>
      <rPr>
        <sz val="10"/>
        <rFont val="Noto Sans CJK SC"/>
        <family val="2"/>
      </rPr>
      <t xml:space="preserve">；</t>
    </r>
    <r>
      <rPr>
        <sz val="10"/>
        <rFont val="Arial"/>
        <family val="0"/>
        <charset val="1"/>
      </rPr>
      <t xml:space="preserve">TBL-02-13-010 (id: JlAKpsg)</t>
    </r>
  </si>
  <si>
    <t xml:space="preserve">SRC-1048</t>
  </si>
  <si>
    <t xml:space="preserve">Gaddey HL, Holder KK. Unintentional Weight Loss in Older Adults. Am Fam Physician. 2021;104(1):34-40</t>
  </si>
  <si>
    <t xml:space="preserve">34264616</t>
  </si>
  <si>
    <r>
      <rPr>
        <sz val="10"/>
        <rFont val="Noto Sans CJK SC"/>
        <family val="2"/>
      </rPr>
      <t xml:space="preserve">この出典には </t>
    </r>
    <r>
      <rPr>
        <sz val="10"/>
        <rFont val="Arial"/>
        <family val="0"/>
        <charset val="1"/>
      </rPr>
      <t xml:space="preserve">DOI </t>
    </r>
    <r>
      <rPr>
        <sz val="10"/>
        <rFont val="Noto Sans CJK SC"/>
        <family val="2"/>
      </rPr>
      <t xml:space="preserve">が付与されていない（</t>
    </r>
    <r>
      <rPr>
        <sz val="10"/>
        <rFont val="Arial"/>
        <family val="0"/>
        <charset val="1"/>
      </rPr>
      <t xml:space="preserve">PubMed </t>
    </r>
    <r>
      <rPr>
        <sz val="10"/>
        <rFont val="Noto Sans CJK SC"/>
        <family val="2"/>
      </rPr>
      <t xml:space="preserve">と誌面で確認）。対象は高齢者で、若年者では原因の内訳が異なりうる。割合は抄録に示された範囲。</t>
    </r>
  </si>
  <si>
    <t xml:space="preserve">EX-004</t>
  </si>
  <si>
    <t xml:space="preserve">体重増加の評価（内分泌の視点）</t>
  </si>
  <si>
    <r>
      <rPr>
        <sz val="10"/>
        <rFont val="Noto Sans CJK SC"/>
        <family val="2"/>
      </rPr>
      <t xml:space="preserve">体重増加の評価では、まず薬剤性（糖質コルチコイドなど）と生活習慣を確認し、内分泌の原因は手がかりのある場合に絞って調べる。甲状腺機能低下症による体重増加は軽度で、主にはむくみの分とされる。逆に、肥満そのものが原因で </t>
    </r>
    <r>
      <rPr>
        <sz val="10"/>
        <rFont val="Arial"/>
        <family val="0"/>
        <charset val="1"/>
      </rPr>
      <t xml:space="preserve">TSH </t>
    </r>
    <r>
      <rPr>
        <sz val="10"/>
        <rFont val="Noto Sans CJK SC"/>
        <family val="2"/>
      </rPr>
      <t xml:space="preserve">が軽く上がることも多く、</t>
    </r>
    <r>
      <rPr>
        <sz val="10"/>
        <rFont val="Arial"/>
        <family val="0"/>
        <charset val="1"/>
      </rPr>
      <t xml:space="preserve">TSH </t>
    </r>
    <r>
      <rPr>
        <sz val="10"/>
        <rFont val="Noto Sans CJK SC"/>
        <family val="2"/>
      </rPr>
      <t xml:space="preserve">の軽度上昇だけで甲状腺機能低下症を体重増加の原因と決めない。クッシング症候群は、中心性肥満や高血圧のような非特異的な所見ではなく、あざができやすい、顔の紅潮、近位筋力低下、赤紫色の皮膚線条といった特異的な所見があるときに疑う。</t>
    </r>
  </si>
  <si>
    <r>
      <rPr>
        <sz val="10"/>
        <rFont val="Arial"/>
        <family val="0"/>
        <charset val="1"/>
      </rPr>
      <t xml:space="preserve">PS-02-14-02 (id: JkxnuS0)</t>
    </r>
    <r>
      <rPr>
        <sz val="10"/>
        <rFont val="Noto Sans CJK SC"/>
        <family val="2"/>
      </rPr>
      <t xml:space="preserve">；</t>
    </r>
    <r>
      <rPr>
        <sz val="10"/>
        <rFont val="Arial"/>
        <family val="0"/>
        <charset val="1"/>
      </rPr>
      <t xml:space="preserve">TBL-02-13-011 (id: JlAKpsk)</t>
    </r>
  </si>
  <si>
    <t xml:space="preserve">SRC-1049</t>
  </si>
  <si>
    <t xml:space="preserve">van der Valk ES, van den Akker ELT, Savas M, Kleinendorst L, Visser JA, Van Haelst MM, Sharma AM, van Rossum EFC. A comprehensive diagnostic approach to detect underlying causes of obesity in adults. Obes Rev. 2019;20(6):795-804</t>
  </si>
  <si>
    <t xml:space="preserve">10.1111/obr.12836</t>
  </si>
  <si>
    <t xml:space="preserve">30821060</t>
  </si>
  <si>
    <r>
      <rPr>
        <sz val="10"/>
        <rFont val="Noto Sans CJK SC"/>
        <family val="2"/>
      </rPr>
      <t xml:space="preserve">本文は </t>
    </r>
    <r>
      <rPr>
        <sz val="10"/>
        <rFont val="Arial"/>
        <family val="0"/>
        <charset val="1"/>
      </rPr>
      <t xml:space="preserve">PMC </t>
    </r>
    <r>
      <rPr>
        <sz val="10"/>
        <rFont val="Noto Sans CJK SC"/>
        <family val="2"/>
      </rPr>
      <t xml:space="preserve">で公開されているが、</t>
    </r>
    <r>
      <rPr>
        <sz val="10"/>
        <rFont val="Arial"/>
        <family val="0"/>
        <charset val="1"/>
      </rPr>
      <t xml:space="preserve">CC </t>
    </r>
    <r>
      <rPr>
        <sz val="10"/>
        <rFont val="Noto Sans CJK SC"/>
        <family val="2"/>
      </rPr>
      <t xml:space="preserve">ライセンスの表示を本文中で確認できなかったため </t>
    </r>
    <r>
      <rPr>
        <sz val="10"/>
        <rFont val="Arial"/>
        <family val="0"/>
        <charset val="1"/>
      </rPr>
      <t xml:space="preserve">source_class </t>
    </r>
    <r>
      <rPr>
        <sz val="10"/>
        <rFont val="Noto Sans CJK SC"/>
        <family val="2"/>
      </rPr>
      <t xml:space="preserve">は </t>
    </r>
    <r>
      <rPr>
        <sz val="10"/>
        <rFont val="Arial"/>
        <family val="0"/>
        <charset val="1"/>
      </rPr>
      <t xml:space="preserve">UNKNOWN </t>
    </r>
    <r>
      <rPr>
        <sz val="10"/>
        <rFont val="Noto Sans CJK SC"/>
        <family val="2"/>
      </rPr>
      <t xml:space="preserve">とした。対象は成人で、小児の二次性肥満の評価とは異なる。 本カードに名前の出る薬剤（糖質コルチコイド等）の国内の承認・保険適用は未確認。</t>
    </r>
  </si>
  <si>
    <t xml:space="preserve">EX-005</t>
  </si>
  <si>
    <t xml:space="preserve">甲状腺腫の評価</t>
  </si>
  <si>
    <r>
      <rPr>
        <sz val="10"/>
        <rFont val="Noto Sans CJK SC"/>
        <family val="2"/>
      </rPr>
      <t xml:space="preserve">甲状腺腫の評価の基本は、病歴と触診（原因、圧迫症状の有無）、甲状腺の超音波検査、</t>
    </r>
    <r>
      <rPr>
        <sz val="10"/>
        <rFont val="Arial"/>
        <family val="0"/>
        <charset val="1"/>
      </rPr>
      <t xml:space="preserve">TSH </t>
    </r>
    <r>
      <rPr>
        <sz val="10"/>
        <rFont val="Noto Sans CJK SC"/>
        <family val="2"/>
      </rPr>
      <t xml:space="preserve">の測定の</t>
    </r>
    <r>
      <rPr>
        <sz val="10"/>
        <rFont val="Arial"/>
        <family val="0"/>
        <charset val="1"/>
      </rPr>
      <t xml:space="preserve">3</t>
    </r>
    <r>
      <rPr>
        <sz val="10"/>
        <rFont val="Noto Sans CJK SC"/>
        <family val="2"/>
      </rPr>
      <t xml:space="preserve">つである。超音波で腫大を確認してびまん性か結節性かを分け、</t>
    </r>
    <r>
      <rPr>
        <sz val="10"/>
        <rFont val="Arial"/>
        <family val="0"/>
        <charset val="1"/>
      </rPr>
      <t xml:space="preserve">TSH </t>
    </r>
    <r>
      <rPr>
        <sz val="10"/>
        <rFont val="Noto Sans CJK SC"/>
        <family val="2"/>
      </rPr>
      <t xml:space="preserve">で機能を判断する。結節がある場合は、自律性機能（熱結節）があるか、良性か悪性かという</t>
    </r>
    <r>
      <rPr>
        <sz val="10"/>
        <rFont val="Arial"/>
        <family val="0"/>
        <charset val="1"/>
      </rPr>
      <t xml:space="preserve">2</t>
    </r>
    <r>
      <rPr>
        <sz val="10"/>
        <rFont val="Noto Sans CJK SC"/>
        <family val="2"/>
      </rPr>
      <t xml:space="preserve">つの問いに進み、必要に応じてシンチグラフィや穿刺吸引細胞診を使う。胸骨下に及ぶ腫大や気道圧迫が疑われるときは </t>
    </r>
    <r>
      <rPr>
        <sz val="10"/>
        <rFont val="Arial"/>
        <family val="0"/>
        <charset val="1"/>
      </rPr>
      <t xml:space="preserve">CT </t>
    </r>
    <r>
      <rPr>
        <sz val="10"/>
        <rFont val="Noto Sans CJK SC"/>
        <family val="2"/>
      </rPr>
      <t xml:space="preserve">や </t>
    </r>
    <r>
      <rPr>
        <sz val="10"/>
        <rFont val="Arial"/>
        <family val="0"/>
        <charset val="1"/>
      </rPr>
      <t xml:space="preserve">MRI </t>
    </r>
    <r>
      <rPr>
        <sz val="10"/>
        <rFont val="Noto Sans CJK SC"/>
        <family val="2"/>
      </rPr>
      <t xml:space="preserve">を考える。</t>
    </r>
  </si>
  <si>
    <r>
      <rPr>
        <sz val="10"/>
        <rFont val="Arial"/>
        <family val="0"/>
        <charset val="1"/>
      </rPr>
      <t xml:space="preserve">PS-02-14-02 (id: JkxnuS0)</t>
    </r>
    <r>
      <rPr>
        <sz val="10"/>
        <rFont val="Noto Sans CJK SC"/>
        <family val="2"/>
      </rPr>
      <t xml:space="preserve">；</t>
    </r>
    <r>
      <rPr>
        <sz val="10"/>
        <rFont val="Arial"/>
        <family val="0"/>
        <charset val="1"/>
      </rPr>
      <t xml:space="preserve">TBL-02-13-014 (id: JlAKpsw)</t>
    </r>
  </si>
  <si>
    <t xml:space="preserve">SRC-1050</t>
  </si>
  <si>
    <t xml:space="preserve">Führer D, Bockisch A, Schmid KW. Euthyroid Goiter With and Without Nodules—Diagnosis and Treatment. Dtsch Arztebl Int. 2012;109(29-30):506-516</t>
  </si>
  <si>
    <t xml:space="preserve">10.3238/arztebl.2012.0506</t>
  </si>
  <si>
    <t xml:space="preserve">23008749</t>
  </si>
  <si>
    <t xml:space="preserve">出典はヨウ素欠乏のある地域を含む欧州の総説で、ヨウ素充足の日本では甲状腺腫の原因の内訳が異なりうる。</t>
  </si>
  <si>
    <t xml:space="preserve">EX-006</t>
  </si>
  <si>
    <t xml:space="preserve">副腎クリーゼの初期対応</t>
  </si>
  <si>
    <r>
      <rPr>
        <sz val="10"/>
        <rFont val="Noto Sans CJK SC"/>
        <family val="2"/>
      </rPr>
      <t xml:space="preserve">副腎クリーゼが疑われたら、診断の確定を待たずに治療を始める。重い副腎不全の症状や副腎クリーゼの患者では、検査結果が出る前に、静脈からヒドロコルチゾンをストレス量で直ちに投与することが勧められる。あわせて脱水と低血圧への輸液、低血糖や電解質異常の是正、引き金になった感染症などの治療を並行して行う。診断のための短時間コルチコトロピン刺激試験（</t>
    </r>
    <r>
      <rPr>
        <sz val="10"/>
        <rFont val="Arial"/>
        <family val="0"/>
        <charset val="1"/>
      </rPr>
      <t xml:space="preserve">250 µg</t>
    </r>
    <r>
      <rPr>
        <sz val="10"/>
        <rFont val="Noto Sans CJK SC"/>
        <family val="2"/>
      </rPr>
      <t xml:space="preserve">）は、患者の状態が許す場合に行う確認試験で、治療開始を遅らせる理由にしない。</t>
    </r>
  </si>
  <si>
    <r>
      <rPr>
        <sz val="10"/>
        <rFont val="Arial"/>
        <family val="0"/>
        <charset val="1"/>
      </rPr>
      <t xml:space="preserve">PS-02-14-05 (id: JkxnuTA)</t>
    </r>
    <r>
      <rPr>
        <sz val="10"/>
        <rFont val="Noto Sans CJK SC"/>
        <family val="2"/>
      </rPr>
      <t xml:space="preserve">；</t>
    </r>
    <r>
      <rPr>
        <sz val="10"/>
        <rFont val="Arial"/>
        <family val="0"/>
        <charset val="1"/>
      </rPr>
      <t xml:space="preserve">TBL-02-13-015 (id: JlAKps0)</t>
    </r>
  </si>
  <si>
    <t xml:space="preserve">薬の注記：ヒドロコルチゾン注射薬は国内で承認・保険収載されている薬剤だが、本カードでは個別の添付文書による確認は行っていない（未確認）。クリーゼ時の具体的な投与量の段階付けはガイドライン本文の表に依存し、抄録で確認できた範囲を超える用量は書いていない。</t>
  </si>
  <si>
    <t xml:space="preserve">EX-007</t>
  </si>
  <si>
    <t xml:space="preserve">甲状腺クリーゼの初期対応</t>
  </si>
  <si>
    <r>
      <rPr>
        <sz val="10"/>
        <rFont val="Noto Sans CJK SC"/>
        <family val="2"/>
      </rPr>
      <t xml:space="preserve">甲状腺クリーゼは臨床像で判断し、集中治療のもとで複数の方向から同時に治療する。柱は、抗甲状腺薬で新しいホルモンの合成を止めること（プロピルチオウラシルは負荷量</t>
    </r>
    <r>
      <rPr>
        <sz val="10"/>
        <rFont val="Arial"/>
        <family val="0"/>
        <charset val="1"/>
      </rPr>
      <t xml:space="preserve">500</t>
    </r>
    <r>
      <rPr>
        <sz val="10"/>
        <rFont val="Noto Sans CJK SC"/>
        <family val="2"/>
      </rPr>
      <t xml:space="preserve">〜</t>
    </r>
    <r>
      <rPr>
        <sz val="10"/>
        <rFont val="Arial"/>
        <family val="0"/>
        <charset val="1"/>
      </rPr>
      <t xml:space="preserve">1000 mg </t>
    </r>
    <r>
      <rPr>
        <sz val="10"/>
        <rFont val="Noto Sans CJK SC"/>
        <family val="2"/>
      </rPr>
      <t xml:space="preserve">の後に</t>
    </r>
    <r>
      <rPr>
        <sz val="10"/>
        <rFont val="Arial"/>
        <family val="0"/>
        <charset val="1"/>
      </rPr>
      <t xml:space="preserve">250 mg </t>
    </r>
    <r>
      <rPr>
        <sz val="10"/>
        <rFont val="Noto Sans CJK SC"/>
        <family val="2"/>
      </rPr>
      <t xml:space="preserve">を</t>
    </r>
    <r>
      <rPr>
        <sz val="10"/>
        <rFont val="Arial"/>
        <family val="0"/>
        <charset val="1"/>
      </rPr>
      <t xml:space="preserve">4</t>
    </r>
    <r>
      <rPr>
        <sz val="10"/>
        <rFont val="Noto Sans CJK SC"/>
        <family val="2"/>
      </rPr>
      <t xml:space="preserve">時間ごと、またはメチマゾール</t>
    </r>
    <r>
      <rPr>
        <sz val="10"/>
        <rFont val="Arial"/>
        <family val="0"/>
        <charset val="1"/>
      </rPr>
      <t xml:space="preserve">60</t>
    </r>
    <r>
      <rPr>
        <sz val="10"/>
        <rFont val="Noto Sans CJK SC"/>
        <family val="2"/>
      </rPr>
      <t xml:space="preserve">〜</t>
    </r>
    <r>
      <rPr>
        <sz val="10"/>
        <rFont val="Arial"/>
        <family val="0"/>
        <charset val="1"/>
      </rPr>
      <t xml:space="preserve">80 mg/</t>
    </r>
    <r>
      <rPr>
        <sz val="10"/>
        <rFont val="Noto Sans CJK SC"/>
        <family val="2"/>
      </rPr>
      <t xml:space="preserve">日）、</t>
    </r>
    <r>
      <rPr>
        <sz val="10"/>
        <rFont val="Arial"/>
        <family val="0"/>
        <charset val="1"/>
      </rPr>
      <t xml:space="preserve">β</t>
    </r>
    <r>
      <rPr>
        <sz val="10"/>
        <rFont val="Noto Sans CJK SC"/>
        <family val="2"/>
      </rPr>
      <t xml:space="preserve">遮断で末梢の作用を抑えること、ヨウ素でホルモンの放出を止めること（抗甲状腺薬を開始して</t>
    </r>
    <r>
      <rPr>
        <sz val="10"/>
        <rFont val="Arial"/>
        <family val="0"/>
        <charset val="1"/>
      </rPr>
      <t xml:space="preserve">1</t>
    </r>
    <r>
      <rPr>
        <sz val="10"/>
        <rFont val="Noto Sans CJK SC"/>
        <family val="2"/>
      </rPr>
      <t xml:space="preserve">時間以上たってから使う）、ヒドロコルチゾン（</t>
    </r>
    <r>
      <rPr>
        <sz val="10"/>
        <rFont val="Arial"/>
        <family val="0"/>
        <charset val="1"/>
      </rPr>
      <t xml:space="preserve">300 mg </t>
    </r>
    <r>
      <rPr>
        <sz val="10"/>
        <rFont val="Noto Sans CJK SC"/>
        <family val="2"/>
      </rPr>
      <t xml:space="preserve">を静脈負荷し、その後</t>
    </r>
    <r>
      <rPr>
        <sz val="10"/>
        <rFont val="Arial"/>
        <family val="0"/>
        <charset val="1"/>
      </rPr>
      <t xml:space="preserve">100 mg </t>
    </r>
    <r>
      <rPr>
        <sz val="10"/>
        <rFont val="Noto Sans CJK SC"/>
        <family val="2"/>
      </rPr>
      <t xml:space="preserve">を</t>
    </r>
    <r>
      <rPr>
        <sz val="10"/>
        <rFont val="Arial"/>
        <family val="0"/>
        <charset val="1"/>
      </rPr>
      <t xml:space="preserve">8</t>
    </r>
    <r>
      <rPr>
        <sz val="10"/>
        <rFont val="Noto Sans CJK SC"/>
        <family val="2"/>
      </rPr>
      <t xml:space="preserve">時間ごと）で相対的な副腎不全に備え </t>
    </r>
    <r>
      <rPr>
        <sz val="10"/>
        <rFont val="Arial"/>
        <family val="0"/>
        <charset val="1"/>
      </rPr>
      <t xml:space="preserve">T4 </t>
    </r>
    <r>
      <rPr>
        <sz val="10"/>
        <rFont val="Noto Sans CJK SC"/>
        <family val="2"/>
      </rPr>
      <t xml:space="preserve">から </t>
    </r>
    <r>
      <rPr>
        <sz val="10"/>
        <rFont val="Arial"/>
        <family val="0"/>
        <charset val="1"/>
      </rPr>
      <t xml:space="preserve">T3 </t>
    </r>
    <r>
      <rPr>
        <sz val="10"/>
        <rFont val="Noto Sans CJK SC"/>
        <family val="2"/>
      </rPr>
      <t xml:space="preserve">への変換を抑えること、そして発熱や心不全などの全身管理と、感染症などの引き金の治療である。用量は米国甲状腺学会ガイドライン（</t>
    </r>
    <r>
      <rPr>
        <sz val="10"/>
        <rFont val="Arial"/>
        <family val="0"/>
        <charset val="1"/>
      </rPr>
      <t xml:space="preserve">2016</t>
    </r>
    <r>
      <rPr>
        <sz val="10"/>
        <rFont val="Noto Sans CJK SC"/>
        <family val="2"/>
      </rPr>
      <t xml:space="preserve">年）の甲状腺クリーゼの薬剤表による。</t>
    </r>
  </si>
  <si>
    <r>
      <rPr>
        <sz val="10"/>
        <rFont val="Noto Sans CJK SC"/>
        <family val="2"/>
      </rPr>
      <t xml:space="preserve">薬の注記：プロピルチオウラシル、メチマゾール（チアマゾール）、ヨウ化カリウム、ヒドロコルチゾン、</t>
    </r>
    <r>
      <rPr>
        <sz val="10"/>
        <rFont val="Arial"/>
        <family val="0"/>
        <charset val="1"/>
      </rPr>
      <t xml:space="preserve">β</t>
    </r>
    <r>
      <rPr>
        <sz val="10"/>
        <rFont val="Noto Sans CJK SC"/>
        <family val="2"/>
      </rPr>
      <t xml:space="preserve">遮断薬の国内承認・保険適用は、本カードでは個別の添付文書で確認していない（未確認）。用量はガイドラインの表から読み取った値で、日本の甲状腺クリーゼ診療指針の用量とは異なる場合がある。</t>
    </r>
  </si>
  <si>
    <t xml:space="preserve">EX-008</t>
  </si>
  <si>
    <t xml:space="preserve">粘液水腫性昏睡の初期対応</t>
  </si>
  <si>
    <t xml:space="preserve">粘液水腫性昏睡（粘液水腫クリーゼ）は、重い甲状腺機能低下が破綻した生命に関わる状態で、感染症と甲状腺ホルモン補充の中断が主な引き金である。意識障害、低体温、低血圧、呼吸抑制などを手がかりに臨床的に疑い、集中治療の場で甲状腺ホルモンの補充をできるだけ早く始める。あわせて、血圧と輸液の管理、副腎不全に備えたステロイドの補充、低体温や呼吸の支持、引き金になった病態の治療を行う。来院時の低血圧や徐脈、人工呼吸の必要性、回復しない低体温、敗血症などは死亡の予測因子とされる。</t>
  </si>
  <si>
    <r>
      <rPr>
        <sz val="10"/>
        <rFont val="Noto Sans CJK SC"/>
        <family val="2"/>
      </rPr>
      <t xml:space="preserve">薬の注記：レボチロキシン等の甲状腺ホルモン製剤とヒドロコルチゾンの国内承認・保険適用は、本カードでは個別の添付文書で確認していない（未確認）。静注用甲状腺ホルモン製剤の国内での入手可能性も未確認。出典は</t>
    </r>
    <r>
      <rPr>
        <sz val="10"/>
        <rFont val="Arial"/>
        <family val="0"/>
        <charset val="1"/>
      </rPr>
      <t xml:space="preserve">2011</t>
    </r>
    <r>
      <rPr>
        <sz val="10"/>
        <rFont val="Noto Sans CJK SC"/>
        <family val="2"/>
      </rPr>
      <t xml:space="preserve">年の総説で、熱帯地域では低体温が目立たない場合があると述べている。</t>
    </r>
  </si>
  <si>
    <t xml:space="preserve">EX-009</t>
  </si>
  <si>
    <t xml:space="preserve">高カルシウム血症クリーゼの初期対応</t>
  </si>
  <si>
    <t xml:space="preserve">高カルシウム血症クリーゼは、著しい高カルシウム血症に急性の悪化が重なった内分泌緊急症で、原発性副甲状腺機能亢進症が長く軽いまま経過していた患者に起こることが多い。初期対応は、脱水を直すための十分な輸液で尿中へのカルシウム排泄を促すこと、骨吸収を抑える薬を使うこと、カルシウムを上げる薬剤（サイアザイド系利尿薬など）を止めること、そして原因の確定診断と根本治療（副甲状腺の手術など）へつなげることからなる。早く気づいて介入すれば転帰はよいとされる。</t>
  </si>
  <si>
    <t xml:space="preserve">SRC-1054</t>
  </si>
  <si>
    <t xml:space="preserve">Ahmad S, Kuraganti G, Steenkamp D. Hypercalcemic Crisis: A Clinical Review. Am J Med. 2015;128(3):239-245</t>
  </si>
  <si>
    <t xml:space="preserve">10.1016/j.amjmed.2014.09.030</t>
  </si>
  <si>
    <t xml:space="preserve">25447624</t>
  </si>
  <si>
    <t xml:space="preserve">薬の注記：カルシトニンやビスホスホネート系薬などの国内承認・保険適用は、本カードでは個別の添付文書で確認していない（未確認）。クリーゼの定義（カルシウム値の基準）は文献により統一されておらず、本カードでは特定の数値基準を採用していない。</t>
  </si>
  <si>
    <t xml:space="preserve">EX-010</t>
  </si>
  <si>
    <t xml:space="preserve">重症低血糖の初期対応</t>
  </si>
  <si>
    <r>
      <rPr>
        <sz val="10"/>
        <rFont val="Noto Sans CJK SC"/>
        <family val="2"/>
      </rPr>
      <t xml:space="preserve">重症低血糖は、回復に他者の助けが要る低血糖を指す。意識があって飲み込める場合は速効性の糖質で対応し、飲み込めない、または院外で静脈が確保できない場合はグルカゴンを投与する。低血糖リスクの高い糖尿病患者への診療ガイドライン（</t>
    </r>
    <r>
      <rPr>
        <sz val="10"/>
        <rFont val="Arial"/>
        <family val="0"/>
        <charset val="1"/>
      </rPr>
      <t xml:space="preserve">Endocrine Society</t>
    </r>
    <r>
      <rPr>
        <sz val="10"/>
        <rFont val="Noto Sans CJK SC"/>
        <family val="2"/>
      </rPr>
      <t xml:space="preserve">、</t>
    </r>
    <r>
      <rPr>
        <sz val="10"/>
        <rFont val="Arial"/>
        <family val="0"/>
        <charset val="1"/>
      </rPr>
      <t xml:space="preserve">2023</t>
    </r>
    <r>
      <rPr>
        <sz val="10"/>
        <rFont val="Noto Sans CJK SC"/>
        <family val="2"/>
      </rPr>
      <t xml:space="preserve">年）では、重症の院外低血糖に使うグルカゴン製剤について、使う前に溶かす操作が要らない製剤を、再構成が必要な製剤より優先することが強く勧められている。初期対応の後は、原因になった薬剤や治療計画を見直し、再発予防と教育につなげる。</t>
    </r>
  </si>
  <si>
    <t xml:space="preserve">SRC-1055</t>
  </si>
  <si>
    <t xml:space="preserve">McCall AL, Lieb DC, Gianchandani R, MacMaster H, Maynard GA, Murad MH, Seaquist E, Wolfsdorf JI, Wright RF, Wiercioch W. Management of Individuals With Diabetes at High Risk for Hypoglycemia: An Endocrine Society Clinical Practice Guideline. J Clin Endocrinol Metab. 2023;108(3):529-562</t>
  </si>
  <si>
    <t xml:space="preserve">10.1210/clinem/dgac596</t>
  </si>
  <si>
    <t xml:space="preserve">36477488</t>
  </si>
  <si>
    <t xml:space="preserve">薬の注記：グルカゴン製剤（注射用・点鼻）やブドウ糖注射液の国内承認・保険適用と、製剤ごとの国内での発売状況は、本カードでは個別の添付文書で確認していない（未確認）。静脈内ブドウ糖の具体的な投与量は出典の抄録で確認できなかったため書いていない。</t>
  </si>
  <si>
    <t xml:space="preserve">EX-011</t>
  </si>
  <si>
    <t xml:space="preserve">日本の糖尿病・肥満の統計</t>
  </si>
  <si>
    <r>
      <rPr>
        <sz val="10"/>
        <rFont val="Noto Sans CJK SC"/>
        <family val="2"/>
      </rPr>
      <t xml:space="preserve">令和</t>
    </r>
    <r>
      <rPr>
        <sz val="10"/>
        <rFont val="Arial"/>
        <family val="0"/>
        <charset val="1"/>
      </rPr>
      <t xml:space="preserve">6</t>
    </r>
    <r>
      <rPr>
        <sz val="10"/>
        <rFont val="Noto Sans CJK SC"/>
        <family val="2"/>
      </rPr>
      <t xml:space="preserve">年（</t>
    </r>
    <r>
      <rPr>
        <sz val="10"/>
        <rFont val="Arial"/>
        <family val="0"/>
        <charset val="1"/>
      </rPr>
      <t xml:space="preserve">2024</t>
    </r>
    <r>
      <rPr>
        <sz val="10"/>
        <rFont val="Noto Sans CJK SC"/>
        <family val="2"/>
      </rPr>
      <t xml:space="preserve">年）国民健康・栄養調査（厚生労働省、</t>
    </r>
    <r>
      <rPr>
        <sz val="10"/>
        <rFont val="Arial"/>
        <family val="0"/>
        <charset val="1"/>
      </rPr>
      <t xml:space="preserve">2024</t>
    </r>
    <r>
      <rPr>
        <sz val="10"/>
        <rFont val="Noto Sans CJK SC"/>
        <family val="2"/>
      </rPr>
      <t xml:space="preserve">年</t>
    </r>
    <r>
      <rPr>
        <sz val="10"/>
        <rFont val="Arial"/>
        <family val="0"/>
        <charset val="1"/>
      </rPr>
      <t xml:space="preserve">10</t>
    </r>
    <r>
      <rPr>
        <sz val="10"/>
        <rFont val="Noto Sans CJK SC"/>
        <family val="2"/>
      </rPr>
      <t xml:space="preserve">〜</t>
    </r>
    <r>
      <rPr>
        <sz val="10"/>
        <rFont val="Arial"/>
        <family val="0"/>
        <charset val="1"/>
      </rPr>
      <t xml:space="preserve">11</t>
    </r>
    <r>
      <rPr>
        <sz val="10"/>
        <rFont val="Noto Sans CJK SC"/>
        <family val="2"/>
      </rPr>
      <t xml:space="preserve">月実施、全国補正値）では、</t>
    </r>
    <r>
      <rPr>
        <sz val="10"/>
        <rFont val="Arial"/>
        <family val="0"/>
        <charset val="1"/>
      </rPr>
      <t xml:space="preserve">20</t>
    </r>
    <r>
      <rPr>
        <sz val="10"/>
        <rFont val="Noto Sans CJK SC"/>
        <family val="2"/>
      </rPr>
      <t xml:space="preserve">歳以上で「糖尿病が強く疑われる者」は</t>
    </r>
    <r>
      <rPr>
        <sz val="10"/>
        <rFont val="Arial"/>
        <family val="0"/>
        <charset val="1"/>
      </rPr>
      <t xml:space="preserve">12.9%</t>
    </r>
    <r>
      <rPr>
        <sz val="10"/>
        <rFont val="Noto Sans CJK SC"/>
        <family val="2"/>
      </rPr>
      <t xml:space="preserve">（男性</t>
    </r>
    <r>
      <rPr>
        <sz val="10"/>
        <rFont val="Arial"/>
        <family val="0"/>
        <charset val="1"/>
      </rPr>
      <t xml:space="preserve">17.7%</t>
    </r>
    <r>
      <rPr>
        <sz val="10"/>
        <rFont val="Noto Sans CJK SC"/>
        <family val="2"/>
      </rPr>
      <t xml:space="preserve">、女性</t>
    </r>
    <r>
      <rPr>
        <sz val="10"/>
        <rFont val="Arial"/>
        <family val="0"/>
        <charset val="1"/>
      </rPr>
      <t xml:space="preserve">9.3%</t>
    </r>
    <r>
      <rPr>
        <sz val="10"/>
        <rFont val="Noto Sans CJK SC"/>
        <family val="2"/>
      </rPr>
      <t xml:space="preserve">）で、推計人数は約</t>
    </r>
    <r>
      <rPr>
        <sz val="10"/>
        <rFont val="Arial"/>
        <family val="0"/>
        <charset val="1"/>
      </rPr>
      <t xml:space="preserve">1,100</t>
    </r>
    <r>
      <rPr>
        <sz val="10"/>
        <rFont val="Noto Sans CJK SC"/>
        <family val="2"/>
      </rPr>
      <t xml:space="preserve">万人とされ、</t>
    </r>
    <r>
      <rPr>
        <sz val="10"/>
        <rFont val="Arial"/>
        <family val="0"/>
        <charset val="1"/>
      </rPr>
      <t xml:space="preserve">1997</t>
    </r>
    <r>
      <rPr>
        <sz val="10"/>
        <rFont val="Noto Sans CJK SC"/>
        <family val="2"/>
      </rPr>
      <t xml:space="preserve">年以降増えている。「糖尿病の可能性を否定できない者」は</t>
    </r>
    <r>
      <rPr>
        <sz val="10"/>
        <rFont val="Arial"/>
        <family val="0"/>
        <charset val="1"/>
      </rPr>
      <t xml:space="preserve">8.2%</t>
    </r>
    <r>
      <rPr>
        <sz val="10"/>
        <rFont val="Noto Sans CJK SC"/>
        <family val="2"/>
      </rPr>
      <t xml:space="preserve">で、推計約</t>
    </r>
    <r>
      <rPr>
        <sz val="10"/>
        <rFont val="Arial"/>
        <family val="0"/>
        <charset val="1"/>
      </rPr>
      <t xml:space="preserve">700</t>
    </r>
    <r>
      <rPr>
        <sz val="10"/>
        <rFont val="Noto Sans CJK SC"/>
        <family val="2"/>
      </rPr>
      <t xml:space="preserve">万人である。肥満者（</t>
    </r>
    <r>
      <rPr>
        <sz val="10"/>
        <rFont val="Arial"/>
        <family val="0"/>
        <charset val="1"/>
      </rPr>
      <t xml:space="preserve">BMI 25 kg/m²</t>
    </r>
    <r>
      <rPr>
        <sz val="10"/>
        <rFont val="Noto Sans CJK SC"/>
        <family val="2"/>
      </rPr>
      <t xml:space="preserve">以上）の割合は</t>
    </r>
    <r>
      <rPr>
        <sz val="10"/>
        <rFont val="Arial"/>
        <family val="0"/>
        <charset val="1"/>
      </rPr>
      <t xml:space="preserve">20</t>
    </r>
    <r>
      <rPr>
        <sz val="10"/>
        <rFont val="Noto Sans CJK SC"/>
        <family val="2"/>
      </rPr>
      <t xml:space="preserve">歳以上で男性</t>
    </r>
    <r>
      <rPr>
        <sz val="10"/>
        <rFont val="Arial"/>
        <family val="0"/>
        <charset val="1"/>
      </rPr>
      <t xml:space="preserve">32.4%</t>
    </r>
    <r>
      <rPr>
        <sz val="10"/>
        <rFont val="Noto Sans CJK SC"/>
        <family val="2"/>
      </rPr>
      <t xml:space="preserve">、女性</t>
    </r>
    <r>
      <rPr>
        <sz val="10"/>
        <rFont val="Arial"/>
        <family val="0"/>
        <charset val="1"/>
      </rPr>
      <t xml:space="preserve">19.3%</t>
    </r>
    <r>
      <rPr>
        <sz val="10"/>
        <rFont val="Noto Sans CJK SC"/>
        <family val="2"/>
      </rPr>
      <t xml:space="preserve">だった。糖尿病を指摘されたことがある者のうち現在治療を受けている者は</t>
    </r>
    <r>
      <rPr>
        <sz val="10"/>
        <rFont val="Arial"/>
        <family val="0"/>
        <charset val="1"/>
      </rPr>
      <t xml:space="preserve">67.4%</t>
    </r>
    <r>
      <rPr>
        <sz val="10"/>
        <rFont val="Noto Sans CJK SC"/>
        <family val="2"/>
      </rPr>
      <t xml:space="preserve">である。「糖尿病が強く疑われる者」の判定は、ヘモグロビン</t>
    </r>
    <r>
      <rPr>
        <sz val="10"/>
        <rFont val="Arial"/>
        <family val="0"/>
        <charset val="1"/>
      </rPr>
      <t xml:space="preserve">A1c</t>
    </r>
    <r>
      <rPr>
        <sz val="10"/>
        <rFont val="Noto Sans CJK SC"/>
        <family val="2"/>
      </rPr>
      <t xml:space="preserve">の測定値などを用いた調査上の判定である。</t>
    </r>
  </si>
  <si>
    <t xml:space="preserve">SRC-1056</t>
  </si>
  <si>
    <r>
      <rPr>
        <sz val="10"/>
        <rFont val="Noto Sans CJK SC"/>
        <family val="2"/>
      </rPr>
      <t xml:space="preserve">厚生労働省</t>
    </r>
    <r>
      <rPr>
        <sz val="10"/>
        <rFont val="Arial"/>
        <family val="0"/>
        <charset val="1"/>
      </rPr>
      <t xml:space="preserve">. </t>
    </r>
    <r>
      <rPr>
        <sz val="10"/>
        <rFont val="Noto Sans CJK SC"/>
        <family val="2"/>
      </rPr>
      <t xml:space="preserve">令和</t>
    </r>
    <r>
      <rPr>
        <sz val="10"/>
        <rFont val="Arial"/>
        <family val="0"/>
        <charset val="1"/>
      </rPr>
      <t xml:space="preserve">6</t>
    </r>
    <r>
      <rPr>
        <sz val="10"/>
        <rFont val="Noto Sans CJK SC"/>
        <family val="2"/>
      </rPr>
      <t xml:space="preserve">年国民健康・栄養調査結果の概要</t>
    </r>
    <r>
      <rPr>
        <sz val="10"/>
        <rFont val="Arial"/>
        <family val="0"/>
        <charset val="1"/>
      </rPr>
      <t xml:space="preserve">. 2025</t>
    </r>
    <r>
      <rPr>
        <sz val="10"/>
        <rFont val="Noto Sans CJK SC"/>
        <family val="2"/>
      </rPr>
      <t xml:space="preserve">年公表</t>
    </r>
  </si>
  <si>
    <r>
      <rPr>
        <sz val="10"/>
        <rFont val="Noto Sans CJK SC"/>
        <family val="2"/>
      </rPr>
      <t xml:space="preserve">政府統計のため </t>
    </r>
    <r>
      <rPr>
        <sz val="10"/>
        <rFont val="Arial"/>
        <family val="0"/>
        <charset val="1"/>
      </rPr>
      <t xml:space="preserve">DOI</t>
    </r>
    <r>
      <rPr>
        <sz val="10"/>
        <rFont val="Noto Sans CJK SC"/>
        <family val="2"/>
      </rPr>
      <t xml:space="preserve">・</t>
    </r>
    <r>
      <rPr>
        <sz val="10"/>
        <rFont val="Arial"/>
        <family val="0"/>
        <charset val="1"/>
      </rPr>
      <t xml:space="preserve">PMID </t>
    </r>
    <r>
      <rPr>
        <sz val="10"/>
        <rFont val="Noto Sans CJK SC"/>
        <family val="2"/>
      </rPr>
      <t xml:space="preserve">はない。数値はいずれも厚生労働省の概要 </t>
    </r>
    <r>
      <rPr>
        <sz val="10"/>
        <rFont val="Arial"/>
        <family val="0"/>
        <charset val="1"/>
      </rPr>
      <t xml:space="preserve">PDF </t>
    </r>
    <r>
      <rPr>
        <sz val="10"/>
        <rFont val="Noto Sans CJK SC"/>
        <family val="2"/>
      </rPr>
      <t xml:space="preserve">から直接読み取った。推計人数は割合に人口推計を掛けた全国推計で、実測の人数ではない。</t>
    </r>
  </si>
  <si>
    <t xml:space="preserve">EX-012</t>
  </si>
  <si>
    <t xml:space="preserve">内分泌疾患と電解質異常（総論）</t>
  </si>
  <si>
    <r>
      <rPr>
        <sz val="10"/>
        <rFont val="Noto Sans CJK SC"/>
        <family val="2"/>
      </rPr>
      <t xml:space="preserve">内分泌疾患の電解質異常は、異常になった電解質に対応するホルモンを対にして考えると整理できる。水とナトリウムはバソプレシン（</t>
    </r>
    <r>
      <rPr>
        <sz val="10"/>
        <rFont val="Arial"/>
        <family val="0"/>
        <charset val="1"/>
      </rPr>
      <t xml:space="preserve">ADH</t>
    </r>
    <r>
      <rPr>
        <sz val="10"/>
        <rFont val="Noto Sans CJK SC"/>
        <family val="2"/>
      </rPr>
      <t xml:space="preserve">）と副腎の機能、カリウムはアルドステロン系、カルシウムとリンは副甲状腺ホルモンとビタミン</t>
    </r>
    <r>
      <rPr>
        <sz val="10"/>
        <rFont val="Arial"/>
        <family val="0"/>
        <charset val="1"/>
      </rPr>
      <t xml:space="preserve">D</t>
    </r>
    <r>
      <rPr>
        <sz val="10"/>
        <rFont val="Noto Sans CJK SC"/>
        <family val="2"/>
      </rPr>
      <t xml:space="preserve">が担う。代表例の低ナトリウム血症では、体液量の評価に加えて、</t>
    </r>
    <r>
      <rPr>
        <sz val="10"/>
        <rFont val="Arial"/>
        <family val="0"/>
        <charset val="1"/>
      </rPr>
      <t xml:space="preserve">SIAD</t>
    </r>
    <r>
      <rPr>
        <sz val="10"/>
        <rFont val="Noto Sans CJK SC"/>
        <family val="2"/>
      </rPr>
      <t xml:space="preserve">（</t>
    </r>
    <r>
      <rPr>
        <sz val="10"/>
        <rFont val="Arial"/>
        <family val="0"/>
        <charset val="1"/>
      </rPr>
      <t xml:space="preserve">ADH</t>
    </r>
    <r>
      <rPr>
        <sz val="10"/>
        <rFont val="Noto Sans CJK SC"/>
        <family val="2"/>
      </rPr>
      <t xml:space="preserve">の不適切な分泌）のほか、副腎不全と甲状腺機能低下症を原因として必ず考える。逆に、低ナトリウム血症と高カリウム血症の組み合わせは副腎不全を、高血圧と低カリウム血症の組み合わせはアルドステロン過剰を疑う手がかりになる。</t>
    </r>
  </si>
  <si>
    <t xml:space="preserve">SRC-1057</t>
  </si>
  <si>
    <t xml:space="preserve">Verbalis JG, Goldsmith SR, Greenberg A, Korzelius C, Schrier RW, Sterns RH, Thompson CJ. Diagnosis, Evaluation, and Treatment of Hyponatremia: Expert Panel Recommendations. Am J Med. 2013;126(10 Suppl 1):S1-S42</t>
  </si>
  <si>
    <t xml:space="preserve">10.1016/j.amjmed.2013.07.006</t>
  </si>
  <si>
    <t xml:space="preserve">24074529</t>
  </si>
  <si>
    <t xml:space="preserve">この出典は低ナトリウム血症が中心で、カリウムやカルシウムの異常の詳細な手順は各論の出典（副腎・副甲状腺のガイドライン）に委ねる。本カードは対応づけの原則を示す総論として作成した。</t>
  </si>
  <si>
    <t xml:space="preserve">EX-013</t>
  </si>
  <si>
    <t xml:space="preserve">内分泌疾患の周術期管理（総論）</t>
  </si>
  <si>
    <r>
      <rPr>
        <sz val="10"/>
        <rFont val="Noto Sans CJK SC"/>
        <family val="2"/>
      </rPr>
      <t xml:space="preserve">内分泌疾患の周術期管理で最も事故につながりやすいのは、副腎不全の見落としとステロイド補充の不足である。原発性・中枢性の副腎不全で生理量の補充を受けている患者は、手術のストレスで副腎クリーゼを起こしうるため、周術期にヒドロコルチゾンのストレス量の補充が要る。他の病気の治療で糖質コルチコイドを使っている患者でも、プレドニゾロン換算で</t>
    </r>
    <r>
      <rPr>
        <sz val="10"/>
        <rFont val="Arial"/>
        <family val="0"/>
        <charset val="1"/>
      </rPr>
      <t xml:space="preserve">1</t>
    </r>
    <r>
      <rPr>
        <sz val="10"/>
        <rFont val="Noto Sans CJK SC"/>
        <family val="2"/>
      </rPr>
      <t xml:space="preserve">日</t>
    </r>
    <r>
      <rPr>
        <sz val="10"/>
        <rFont val="Arial"/>
        <family val="0"/>
        <charset val="1"/>
      </rPr>
      <t xml:space="preserve">5 mg </t>
    </r>
    <r>
      <rPr>
        <sz val="10"/>
        <rFont val="Noto Sans CJK SC"/>
        <family val="2"/>
      </rPr>
      <t xml:space="preserve">以上を</t>
    </r>
    <r>
      <rPr>
        <sz val="10"/>
        <rFont val="Arial"/>
        <family val="0"/>
        <charset val="1"/>
      </rPr>
      <t xml:space="preserve">1</t>
    </r>
    <r>
      <rPr>
        <sz val="10"/>
        <rFont val="Noto Sans CJK SC"/>
        <family val="2"/>
      </rPr>
      <t xml:space="preserve">か月以上使っている場合は視床下部・下垂体・副腎系の抑制が起こりうる。補充は通常の内服量に追加して行い、内服できない間は注射に切り替える。一般原則として、内分泌疾患の手術では、術前にホルモンの過剰と欠乏の両方を評価し、補充薬を絶食で止めない計画を立てる。</t>
    </r>
  </si>
  <si>
    <t xml:space="preserve">SRC-1058</t>
  </si>
  <si>
    <t xml:space="preserve">Woodcock T, Barker P, Daniel S, et al. Guidelines for the management of glucocorticoids during the peri-operative period for patients with adrenal insufficiency: Guidelines from the Association of Anaesthetists, the Royal College of Physicians and the Society for Endocrinology UK. Anaesthesia. 2020;75(5):654-663</t>
  </si>
  <si>
    <t xml:space="preserve">10.1111/anae.14963</t>
  </si>
  <si>
    <t xml:space="preserve">32017012</t>
  </si>
  <si>
    <t xml:space="preserve">薬の注記：ヒドロコルチゾン等の国内承認・保険適用は、本カードでは個別の添付文書で確認していない（未確認）。出典は副腎不全とステロイド使用患者が中心で、甲状腺や糖尿病の周術期管理の詳細は各論に委ねる。具体的なストレス量の段階表はガイドライン本文の表に依存し、抄録で確認できた範囲を超える用量は書いていない。</t>
  </si>
  <si>
    <t xml:space="preserve">EX-014</t>
  </si>
  <si>
    <t xml:space="preserve">二次性高血圧の評価（内分泌の視点）</t>
  </si>
  <si>
    <r>
      <rPr>
        <sz val="10"/>
        <rFont val="Noto Sans CJK SC"/>
        <family val="2"/>
      </rPr>
      <t xml:space="preserve">内分泌性の二次性高血圧で最も頻度が高いのは原発性アルドステロン症で、治療抵抗性の高血圧、低カリウム血症を伴う高血圧、副腎の偶発腫を伴う高血圧、睡眠時無呼吸を伴う高血圧、若くして発症した高血圧や家族歴のある場合に症例発見の対象になる。</t>
    </r>
    <r>
      <rPr>
        <sz val="10"/>
        <rFont val="Arial"/>
        <family val="0"/>
        <charset val="1"/>
      </rPr>
      <t xml:space="preserve">Endocrine Society </t>
    </r>
    <r>
      <rPr>
        <sz val="10"/>
        <rFont val="Noto Sans CJK SC"/>
        <family val="2"/>
      </rPr>
      <t xml:space="preserve">のガイドライン（</t>
    </r>
    <r>
      <rPr>
        <sz val="10"/>
        <rFont val="Arial"/>
        <family val="0"/>
        <charset val="1"/>
      </rPr>
      <t xml:space="preserve">2016</t>
    </r>
    <r>
      <rPr>
        <sz val="10"/>
        <rFont val="Noto Sans CJK SC"/>
        <family val="2"/>
      </rPr>
      <t xml:space="preserve">年）は、別の日に測った</t>
    </r>
    <r>
      <rPr>
        <sz val="10"/>
        <rFont val="Arial"/>
        <family val="0"/>
        <charset val="1"/>
      </rPr>
      <t xml:space="preserve">3</t>
    </r>
    <r>
      <rPr>
        <sz val="10"/>
        <rFont val="Noto Sans CJK SC"/>
        <family val="2"/>
      </rPr>
      <t xml:space="preserve">回とも</t>
    </r>
    <r>
      <rPr>
        <sz val="10"/>
        <rFont val="Arial"/>
        <family val="0"/>
        <charset val="1"/>
      </rPr>
      <t xml:space="preserve">150/100 mmHg </t>
    </r>
    <r>
      <rPr>
        <sz val="10"/>
        <rFont val="Noto Sans CJK SC"/>
        <family val="2"/>
      </rPr>
      <t xml:space="preserve">を超える高血圧、通常の降圧薬</t>
    </r>
    <r>
      <rPr>
        <sz val="10"/>
        <rFont val="Arial"/>
        <family val="0"/>
        <charset val="1"/>
      </rPr>
      <t xml:space="preserve">3</t>
    </r>
    <r>
      <rPr>
        <sz val="10"/>
        <rFont val="Noto Sans CJK SC"/>
        <family val="2"/>
      </rPr>
      <t xml:space="preserve">剤に抵抗性の高血圧、</t>
    </r>
    <r>
      <rPr>
        <sz val="10"/>
        <rFont val="Arial"/>
        <family val="0"/>
        <charset val="1"/>
      </rPr>
      <t xml:space="preserve">4</t>
    </r>
    <r>
      <rPr>
        <sz val="10"/>
        <rFont val="Noto Sans CJK SC"/>
        <family val="2"/>
      </rPr>
      <t xml:space="preserve">剤以上でコントロールされる高血圧などを対象に挙げ、スクリーニングには血漿アルドステロンとレニンの比（</t>
    </r>
    <r>
      <rPr>
        <sz val="10"/>
        <rFont val="Arial"/>
        <family val="0"/>
        <charset val="1"/>
      </rPr>
      <t xml:space="preserve">ARR</t>
    </r>
    <r>
      <rPr>
        <sz val="10"/>
        <rFont val="Noto Sans CJK SC"/>
        <family val="2"/>
      </rPr>
      <t xml:space="preserve">）を使う。内分泌の視点ではこのほか、褐色細胞腫、クッシング症候群、甲状腺機能の異常を、症状と所見の手がかりがある場合に調べる。</t>
    </r>
  </si>
  <si>
    <r>
      <rPr>
        <sz val="10"/>
        <rFont val="Arial"/>
        <family val="0"/>
        <charset val="1"/>
      </rPr>
      <t xml:space="preserve">ARR </t>
    </r>
    <r>
      <rPr>
        <sz val="10"/>
        <rFont val="Noto Sans CJK SC"/>
        <family val="2"/>
      </rPr>
      <t xml:space="preserve">のカットオフや確認試験の手順は測定法に依存し、国内のガイドラインと異なる場合があるため、本カードでは具体的なカットオフ値を書いていない。褐色細胞腫やクッシング症候群の検査の詳細は各論に委ねる。</t>
    </r>
  </si>
  <si>
    <t xml:space="preserve">SK-001</t>
  </si>
  <si>
    <t xml:space="preserve">アトピー性皮膚炎</t>
  </si>
  <si>
    <r>
      <rPr>
        <sz val="10"/>
        <rFont val="Noto Sans CJK SC"/>
        <family val="2"/>
      </rPr>
      <t xml:space="preserve">アトピー性皮膚炎は、瘙痒を伴う再発性の湿疹を主症状とする疾患であり、日本皮膚科学会のアトピー性皮膚炎診療ガイドライン</t>
    </r>
    <r>
      <rPr>
        <sz val="10"/>
        <rFont val="Arial"/>
        <family val="0"/>
        <charset val="1"/>
      </rPr>
      <t xml:space="preserve">2024</t>
    </r>
    <r>
      <rPr>
        <sz val="10"/>
        <rFont val="Noto Sans CJK SC"/>
        <family val="2"/>
      </rPr>
      <t xml:space="preserve">ではこの定義に基づいて診断と治療方針を組み立てる。治療の要点は、既存の皮膚炎症と瘙痒を速やかに抑えて寛解を導入することであり、外用療法を基本として、重症度や難治性に応じて全身療法の追加を検討する。</t>
    </r>
  </si>
  <si>
    <r>
      <rPr>
        <sz val="10"/>
        <rFont val="Noto Sans CJK SC"/>
        <family val="2"/>
      </rPr>
      <t xml:space="preserve">医学各論 Ⅲ</t>
    </r>
    <r>
      <rPr>
        <sz val="10"/>
        <rFont val="Arial"/>
        <family val="0"/>
        <charset val="1"/>
      </rPr>
      <t xml:space="preserve">-1-A-①</t>
    </r>
    <r>
      <rPr>
        <sz val="10"/>
        <rFont val="Noto Sans CJK SC"/>
        <family val="2"/>
      </rPr>
      <t xml:space="preserve">（アトピー性皮膚炎、</t>
    </r>
    <r>
      <rPr>
        <sz val="10"/>
        <rFont val="Arial"/>
        <family val="0"/>
        <charset val="1"/>
      </rPr>
      <t xml:space="preserve">a</t>
    </r>
    <r>
      <rPr>
        <sz val="10"/>
        <rFont val="Noto Sans CJK SC"/>
        <family val="2"/>
      </rPr>
      <t xml:space="preserve">）；医学各論 Ⅺ</t>
    </r>
    <r>
      <rPr>
        <sz val="10"/>
        <rFont val="Arial"/>
        <family val="0"/>
        <charset val="1"/>
      </rPr>
      <t xml:space="preserve">-1-B-⑤</t>
    </r>
    <r>
      <rPr>
        <sz val="10"/>
        <rFont val="Noto Sans CJK SC"/>
        <family val="2"/>
      </rPr>
      <t xml:space="preserve">（アトピー性皮膚炎、</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</si>
  <si>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TBL-01-00-066 (id: JlvnlgQ)</t>
    </r>
  </si>
  <si>
    <t xml:space="preserve">SRC-1071</t>
  </si>
  <si>
    <t xml:space="preserve">Saeki H, Ohya Y, Arakawa H, Ichiyama S, et al. English version of clinical practice guidelines for the management of atopic dermatitis 2024. The Journal of Dermatology. 2025;52(2):e70-e142.</t>
  </si>
  <si>
    <t xml:space="preserve">10.1111/1346-8138.17544</t>
  </si>
  <si>
    <t xml:space="preserve">39707640</t>
  </si>
  <si>
    <t xml:space="preserve">重症度の具体的な評価指標や診断基準の細目は抄録の範囲では確認できず、定義と治療方針の骨格のみを抄録で確認した。全文での確認が望ましい。</t>
  </si>
  <si>
    <t xml:space="preserve">SK-002</t>
  </si>
  <si>
    <r>
      <rPr>
        <sz val="10"/>
        <rFont val="Noto Sans CJK SC"/>
        <family val="2"/>
      </rPr>
      <t xml:space="preserve">アトピー性皮膚炎の外用療法として、日本皮膚科学会の診療ガイドライン</t>
    </r>
    <r>
      <rPr>
        <sz val="10"/>
        <rFont val="Arial"/>
        <family val="0"/>
        <charset val="1"/>
      </rPr>
      <t xml:space="preserve">2024</t>
    </r>
    <r>
      <rPr>
        <sz val="10"/>
        <rFont val="Noto Sans CJK SC"/>
        <family val="2"/>
      </rPr>
      <t xml:space="preserve">では、外用コルチコステロイド、タクロリムス軟膏、デルゴシチニブ軟膏、ジファミラスト軟膏といった外用抗炎症薬が位置づけられている。</t>
    </r>
    <r>
      <rPr>
        <sz val="10"/>
        <rFont val="Arial"/>
        <family val="0"/>
        <charset val="1"/>
      </rPr>
      <t xml:space="preserve">2024</t>
    </r>
    <r>
      <rPr>
        <sz val="10"/>
        <rFont val="Noto Sans CJK SC"/>
        <family val="2"/>
      </rPr>
      <t xml:space="preserve">年版では、ジファミラストの記載が新たに追加された。</t>
    </r>
  </si>
  <si>
    <t xml:space="preserve">薬剤（タクロリムス、デルゴシチニブ、ジファミラストなど）の国内承認・保険適用の個別確認は未実施のため未確認。各薬剤の強さの位置づけや使い分けの詳細は全文未確認であり、抄録に記載された薬剤名の範囲に限った。</t>
  </si>
  <si>
    <t xml:space="preserve">SK-003</t>
  </si>
  <si>
    <r>
      <rPr>
        <sz val="10"/>
        <rFont val="Noto Sans CJK SC"/>
        <family val="2"/>
      </rPr>
      <t xml:space="preserve">外用療法だけでは不十分な中等症から重症の難治性アトピー性皮膚炎では、日本皮膚科学会の診療ガイドライン</t>
    </r>
    <r>
      <rPr>
        <sz val="10"/>
        <rFont val="Arial"/>
        <family val="0"/>
        <charset val="1"/>
      </rPr>
      <t xml:space="preserve">2024</t>
    </r>
    <r>
      <rPr>
        <sz val="10"/>
        <rFont val="Noto Sans CJK SC"/>
        <family val="2"/>
      </rPr>
      <t xml:space="preserve">において、シクロスポリン内服、生物学的製剤（デュピルマブ、ネモリズマブ、トラロキヌマブ）の皮下注射、</t>
    </r>
    <r>
      <rPr>
        <sz val="10"/>
        <rFont val="Arial"/>
        <family val="0"/>
        <charset val="1"/>
      </rPr>
      <t xml:space="preserve">JAK</t>
    </r>
    <r>
      <rPr>
        <sz val="10"/>
        <rFont val="Noto Sans CJK SC"/>
        <family val="2"/>
      </rPr>
      <t xml:space="preserve">阻害薬（バリシチニブ、ウパダシチニブ、アブロシチニブ）の内服、および光線療法を外用療法に追加して検討するとされている。</t>
    </r>
    <r>
      <rPr>
        <sz val="10"/>
        <rFont val="Arial"/>
        <family val="0"/>
        <charset val="1"/>
      </rPr>
      <t xml:space="preserve">2024</t>
    </r>
    <r>
      <rPr>
        <sz val="10"/>
        <rFont val="Noto Sans CJK SC"/>
        <family val="2"/>
      </rPr>
      <t xml:space="preserve">年版では、ネモリズマブ、トラロキヌマブ、ウパダシチニブ、アブロシチニブの記載が新たに追加された。</t>
    </r>
  </si>
  <si>
    <r>
      <rPr>
        <sz val="10"/>
        <rFont val="Noto Sans CJK SC"/>
        <family val="2"/>
      </rPr>
      <t xml:space="preserve">薬剤（シクロスポリン、生物学的製剤、</t>
    </r>
    <r>
      <rPr>
        <sz val="10"/>
        <rFont val="Arial"/>
        <family val="0"/>
        <charset val="1"/>
      </rPr>
      <t xml:space="preserve">JAK</t>
    </r>
    <r>
      <rPr>
        <sz val="10"/>
        <rFont val="Noto Sans CJK SC"/>
        <family val="2"/>
      </rPr>
      <t xml:space="preserve">阻害薬）の国内承認・保険適用の個別確認は未実施のため未確認。適応となる重症度の基準や投与条件の詳細は全文未確認である。</t>
    </r>
  </si>
  <si>
    <t xml:space="preserve">SK-004</t>
  </si>
  <si>
    <r>
      <rPr>
        <sz val="10"/>
        <rFont val="Noto Sans CJK SC"/>
        <family val="2"/>
      </rPr>
      <t xml:space="preserve">日本のアトピー性皮膚炎診療では、中等症から重症の難治例に対する治療として、抗体医薬（デュピルマブ、ネモリズマブ、トラロキヌマブ）や</t>
    </r>
    <r>
      <rPr>
        <sz val="10"/>
        <rFont val="Arial"/>
        <family val="0"/>
        <charset val="1"/>
      </rPr>
      <t xml:space="preserve">JAK</t>
    </r>
    <r>
      <rPr>
        <sz val="10"/>
        <rFont val="Noto Sans CJK SC"/>
        <family val="2"/>
      </rPr>
      <t xml:space="preserve">阻害薬といった、病態に関わる分子を標的とする薬剤が診療ガイドライン</t>
    </r>
    <r>
      <rPr>
        <sz val="10"/>
        <rFont val="Arial"/>
        <family val="0"/>
        <charset val="1"/>
      </rPr>
      <t xml:space="preserve">2024</t>
    </r>
    <r>
      <rPr>
        <sz val="10"/>
        <rFont val="Noto Sans CJK SC"/>
        <family val="2"/>
      </rPr>
      <t xml:space="preserve">に位置づけられており、病態に基づく分子標的治療が日本の標準治療の一部となっている。</t>
    </r>
  </si>
  <si>
    <t xml:space="preserve">日本の有病率などの疫学数値は出典の抄録では確認できなかったため、本カードには疫学の数値を含めていない。病態の個別機序（バリア機能障害やサイトカイン経路の詳細）も抄録の範囲外であり、日本の疫学データとあわせて別出典での補完が望ましい。薬剤名を含むが、個別製剤の国内承認・保険適用は未確認。</t>
  </si>
  <si>
    <t xml:space="preserve">SK-005</t>
  </si>
  <si>
    <t xml:space="preserve">接触皮膚炎</t>
  </si>
  <si>
    <r>
      <rPr>
        <sz val="10"/>
        <rFont val="Noto Sans CJK SC"/>
        <family val="2"/>
      </rPr>
      <t xml:space="preserve">アレルギー性接触皮膚炎は、既に感作された個体がアレルゲンと接触することで起こる</t>
    </r>
    <r>
      <rPr>
        <sz val="10"/>
        <rFont val="Arial"/>
        <family val="0"/>
        <charset val="1"/>
      </rPr>
      <t xml:space="preserve">IV</t>
    </r>
    <r>
      <rPr>
        <sz val="10"/>
        <rFont val="Noto Sans CJK SC"/>
        <family val="2"/>
      </rPr>
      <t xml:space="preserve">型の遅発型過敏反応であり、急性期には紅斑、浮腫、小水疱、びらんと強い瘙痒を伴う湿疹病変を呈し、アレルゲンが同定・除去されなければ慢性化して苔癬化する。アレルギー性と刺激性を合わせた接触皮膚炎は、職業性皮膚障害の約</t>
    </r>
    <r>
      <rPr>
        <sz val="10"/>
        <rFont val="Arial"/>
        <family val="0"/>
        <charset val="1"/>
      </rPr>
      <t xml:space="preserve">90%</t>
    </r>
    <r>
      <rPr>
        <sz val="10"/>
        <rFont val="Noto Sans CJK SC"/>
        <family val="2"/>
      </rPr>
      <t xml:space="preserve">を占めるとされる。頻度の高いアレルゲンは、金属（特にニッケル）、香料、防腐剤（イソチアゾリノン類）、パラフェニレンジアミンなどである。治療の目標は、原因物質との接触回避と、外用または全身のコルチコステロイドによる炎症の制御である。</t>
    </r>
  </si>
  <si>
    <r>
      <rPr>
        <sz val="10"/>
        <rFont val="Noto Sans CJK SC"/>
        <family val="2"/>
      </rPr>
      <t xml:space="preserve">医学各論 Ⅲ</t>
    </r>
    <r>
      <rPr>
        <sz val="10"/>
        <rFont val="Arial"/>
        <family val="0"/>
        <charset val="1"/>
      </rPr>
      <t xml:space="preserve">-1-A-②</t>
    </r>
    <r>
      <rPr>
        <sz val="10"/>
        <rFont val="Noto Sans CJK SC"/>
        <family val="2"/>
      </rPr>
      <t xml:space="preserve">（接触皮膚炎、</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</si>
  <si>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TBL-01-00-065 (id: JlvnlgM)</t>
    </r>
  </si>
  <si>
    <t xml:space="preserve">SRC-1072</t>
  </si>
  <si>
    <t xml:space="preserve">Tramontana M, Hansel K, Bianchi L, Sensini C, et al. Advancing the understanding of allergic contact dermatitis: from pathophysiology to novel therapeutic approaches. Frontiers in Medicine. 2023;10:1184289.</t>
  </si>
  <si>
    <t xml:space="preserve">10.3389/fmed.2023.1184289</t>
  </si>
  <si>
    <t xml:space="preserve">37283623</t>
  </si>
  <si>
    <r>
      <rPr>
        <sz val="10"/>
        <rFont val="Noto Sans CJK SC"/>
        <family val="2"/>
      </rPr>
      <t xml:space="preserve">薬剤（外用・全身コルチコステロイド）の国内承認・保険適用は未確認。約</t>
    </r>
    <r>
      <rPr>
        <sz val="10"/>
        <rFont val="Arial"/>
        <family val="0"/>
        <charset val="1"/>
      </rPr>
      <t xml:space="preserve">90%</t>
    </r>
    <r>
      <rPr>
        <sz val="10"/>
        <rFont val="Noto Sans CJK SC"/>
        <family val="2"/>
      </rPr>
      <t xml:space="preserve">という数値は出典の抄録に基づく（アレルギー性と刺激性の合計としての記載）。</t>
    </r>
  </si>
  <si>
    <t xml:space="preserve">SK-006</t>
  </si>
  <si>
    <r>
      <rPr>
        <sz val="10"/>
        <rFont val="Noto Sans CJK SC"/>
        <family val="2"/>
      </rPr>
      <t xml:space="preserve">アレルギー性接触皮膚炎の診断には、被疑アレルゲンを用いるパッチテストが必要である。欧州のサーベイランス（</t>
    </r>
    <r>
      <rPr>
        <sz val="10"/>
        <rFont val="Arial"/>
        <family val="0"/>
        <charset val="1"/>
      </rPr>
      <t xml:space="preserve">ESSCA</t>
    </r>
    <r>
      <rPr>
        <sz val="10"/>
        <rFont val="Noto Sans CJK SC"/>
        <family val="2"/>
      </rPr>
      <t xml:space="preserve">による</t>
    </r>
    <r>
      <rPr>
        <sz val="10"/>
        <rFont val="Arial"/>
        <family val="0"/>
        <charset val="1"/>
      </rPr>
      <t xml:space="preserve">2013/2014</t>
    </r>
    <r>
      <rPr>
        <sz val="10"/>
        <rFont val="Noto Sans CJK SC"/>
        <family val="2"/>
      </rPr>
      <t xml:space="preserve">年の欧州ベースラインシリーズの集計）では、ニッケルが陽性率</t>
    </r>
    <r>
      <rPr>
        <sz val="10"/>
        <rFont val="Arial"/>
        <family val="0"/>
        <charset val="1"/>
      </rPr>
      <t xml:space="preserve">18.1%</t>
    </r>
    <r>
      <rPr>
        <sz val="10"/>
        <rFont val="Noto Sans CJK SC"/>
        <family val="2"/>
      </rPr>
      <t xml:space="preserve">で最も頻度の高いアレルゲンであった。パッチテストの反応の判定には、</t>
    </r>
    <r>
      <rPr>
        <sz val="10"/>
        <rFont val="Arial"/>
        <family val="0"/>
        <charset val="1"/>
      </rPr>
      <t xml:space="preserve">ICDRG</t>
    </r>
    <r>
      <rPr>
        <sz val="10"/>
        <rFont val="Noto Sans CJK SC"/>
        <family val="2"/>
      </rPr>
      <t xml:space="preserve">（国際接触皮膚炎研究グループ）の判定基準が用いられる。</t>
    </r>
  </si>
  <si>
    <r>
      <rPr>
        <sz val="10"/>
        <rFont val="Noto Sans CJK SC"/>
        <family val="2"/>
      </rPr>
      <t xml:space="preserve">陽性率</t>
    </r>
    <r>
      <rPr>
        <sz val="10"/>
        <rFont val="Arial"/>
        <family val="0"/>
        <charset val="1"/>
      </rPr>
      <t xml:space="preserve">18.1%</t>
    </r>
    <r>
      <rPr>
        <sz val="10"/>
        <rFont val="Noto Sans CJK SC"/>
        <family val="2"/>
      </rPr>
      <t xml:space="preserve">は出典の本文で確認した。</t>
    </r>
    <r>
      <rPr>
        <sz val="10"/>
        <rFont val="Arial"/>
        <family val="0"/>
        <charset val="1"/>
      </rPr>
      <t xml:space="preserve">ICDRG</t>
    </r>
    <r>
      <rPr>
        <sz val="10"/>
        <rFont val="Noto Sans CJK SC"/>
        <family val="2"/>
      </rPr>
      <t xml:space="preserve">の判定基準は出典の表に示されたものであり、表から読み取りにあたる。パッチテストの具体的な貼付・判定の手順の細目は出典で確認した範囲に限った。検査に用いるアレルゲン製剤の国内承認・保険適用は未確認。</t>
    </r>
  </si>
  <si>
    <t xml:space="preserve">SK-007</t>
  </si>
  <si>
    <t xml:space="preserve">脂漏性皮膚炎</t>
  </si>
  <si>
    <t xml:space="preserve">脂漏性皮膚炎は、脂腺の多い部位（頭部、顔面、体幹）に好発する慢性の炎症性皮膚疾患で、若年成人に多くみられる。乳児では頭部に黄色い鱗屑を伴う病変（いわゆるゆりかご帽）として現れる。発症にはマラセチアの定着や皮脂腺の活動などが関与するとされ、診断は通常は臨床的に行われる。軽症から中等症では、外用抗真菌薬（ケトコナゾール、シクロピロクスなど）や弱いから中等度の外用コルチコステロイドなどが用いられる。</t>
  </si>
  <si>
    <r>
      <rPr>
        <sz val="10"/>
        <rFont val="Noto Sans CJK SC"/>
        <family val="2"/>
      </rPr>
      <t xml:space="preserve">医学各論 Ⅲ</t>
    </r>
    <r>
      <rPr>
        <sz val="10"/>
        <rFont val="Arial"/>
        <family val="0"/>
        <charset val="1"/>
      </rPr>
      <t xml:space="preserve">-1-A-③</t>
    </r>
    <r>
      <rPr>
        <sz val="10"/>
        <rFont val="Noto Sans CJK SC"/>
        <family val="2"/>
      </rPr>
      <t xml:space="preserve">（脂漏性皮膚炎、</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</si>
  <si>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TBL-01-00-067 (id: JlvnlgY)</t>
    </r>
  </si>
  <si>
    <t xml:space="preserve">SRC-1073</t>
  </si>
  <si>
    <t xml:space="preserve">Dall'Oglio F, Nasca MR, Gerbino C, Micali G. An Overview of the Diagnosis and Management of Seborrheic Dermatitis. Clinical, Cosmetic and Investigational Dermatology. 2022;15:1537-1548.</t>
  </si>
  <si>
    <t xml:space="preserve">10.2147/CCID.S284671</t>
  </si>
  <si>
    <t xml:space="preserve">35967915</t>
  </si>
  <si>
    <t xml:space="preserve">薬剤（ケトコナゾールなどの外用抗真菌薬、外用コルチコステロイド、外用カルシニューリン阻害薬）の国内承認・保険適用は未確認。部位ごとの使い分けの詳細は抄録で確認した範囲に限った。</t>
  </si>
  <si>
    <t xml:space="preserve">SK-008</t>
  </si>
  <si>
    <t xml:space="preserve">皮脂欠乏性湿疹</t>
  </si>
  <si>
    <t xml:space="preserve">皮脂欠乏性湿疹は、乾燥した皮膚（乾皮症）を背景に生じる湿疹性皮膚炎で、高齢者に多く、瘙痒を伴い、乾燥と鱗屑に細かい亀裂が加わって「ひび割れた舗装」や「乾いた河床」に例えられる特徴的な外観を呈する。下腿に最も多く、腕や体幹にも広がりうる。背景には加齢による角層脂質の減少などの表皮バリア機能障害があり、寒冷や頻回の入浴といった環境要因が誘因となり、冬季に悪化しやすい。甲状腺機能低下症や栄養不良、リンパ腫などの全身疾患の手がかりとなることもある。</t>
  </si>
  <si>
    <r>
      <rPr>
        <sz val="10"/>
        <rFont val="Noto Sans CJK SC"/>
        <family val="2"/>
      </rPr>
      <t xml:space="preserve">医学各論 Ⅲ</t>
    </r>
    <r>
      <rPr>
        <sz val="10"/>
        <rFont val="Arial"/>
        <family val="0"/>
        <charset val="1"/>
      </rPr>
      <t xml:space="preserve">-1-A-④</t>
    </r>
    <r>
      <rPr>
        <sz val="10"/>
        <rFont val="Noto Sans CJK SC"/>
        <family val="2"/>
      </rPr>
      <t xml:space="preserve">（皮脂欠乏性湿疹、</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</si>
  <si>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TBL-01-00-069 (id: Jlvnlgk)</t>
    </r>
  </si>
  <si>
    <t xml:space="preserve">SRC-1074</t>
  </si>
  <si>
    <t xml:space="preserve">Srivastava D, Sathe NC, Persaud Y. Asteatotic Eczema. In: StatPearls [Internet]. Treasure Island (FL): StatPearls Publishing; 2026.</t>
  </si>
  <si>
    <t xml:space="preserve">31747214</t>
  </si>
  <si>
    <t xml:space="preserve">SK-031</t>
  </si>
  <si>
    <r>
      <rPr>
        <sz val="10"/>
        <rFont val="Noto Sans CJK SC"/>
        <family val="2"/>
      </rPr>
      <t xml:space="preserve">出典は </t>
    </r>
    <r>
      <rPr>
        <sz val="10"/>
        <rFont val="Arial"/>
        <family val="0"/>
        <charset val="1"/>
      </rPr>
      <t xml:space="preserve">StatPearls </t>
    </r>
    <r>
      <rPr>
        <sz val="10"/>
        <rFont val="Noto Sans CJK SC"/>
        <family val="2"/>
      </rPr>
      <t xml:space="preserve">の章であり、</t>
    </r>
    <r>
      <rPr>
        <sz val="10"/>
        <rFont val="Arial"/>
        <family val="0"/>
        <charset val="1"/>
      </rPr>
      <t xml:space="preserve">DOI </t>
    </r>
    <r>
      <rPr>
        <sz val="10"/>
        <rFont val="Noto Sans CJK SC"/>
        <family val="2"/>
      </rPr>
      <t xml:space="preserve">は付与されていない（</t>
    </r>
    <r>
      <rPr>
        <sz val="10"/>
        <rFont val="Arial"/>
        <family val="0"/>
        <charset val="1"/>
      </rPr>
      <t xml:space="preserve">PubMed </t>
    </r>
    <r>
      <rPr>
        <sz val="10"/>
        <rFont val="Noto Sans CJK SC"/>
        <family val="2"/>
      </rPr>
      <t xml:space="preserve">の </t>
    </r>
    <r>
      <rPr>
        <sz val="10"/>
        <rFont val="Arial"/>
        <family val="0"/>
        <charset val="1"/>
      </rPr>
      <t xml:space="preserve">Bookshelf </t>
    </r>
    <r>
      <rPr>
        <sz val="10"/>
        <rFont val="Noto Sans CJK SC"/>
        <family val="2"/>
      </rPr>
      <t xml:space="preserve">レコードで確認）。ライセンス表示は確認できなかった。関連する薬剤として出典が挙げる利尿薬、シメチジン、パクリタキセルなどの国内承認・保険適用は未確認。内容は抄録で確認した範囲に限った。</t>
    </r>
  </si>
  <si>
    <t xml:space="preserve">SK-009</t>
  </si>
  <si>
    <t xml:space="preserve">貨幣状湿疹</t>
  </si>
  <si>
    <t xml:space="preserve">貨幣状湿疹（貨幣状皮膚炎）は、硬貨状の湿疹病変が多発する瘙痒性の湿疹性皮膚症で、四肢に多く、体幹に及ぶこともある。内因性（特発性）の湿疹の一型とされ、アトピー性皮膚炎の亜型とみなす考えもある。多くは保存的な治療と外用コルチコステロイドで治療でき、予後は良好で、最終的に寛解に至る患者が多い。</t>
  </si>
  <si>
    <r>
      <rPr>
        <sz val="10"/>
        <rFont val="Noto Sans CJK SC"/>
        <family val="2"/>
      </rPr>
      <t xml:space="preserve">医学各論 Ⅲ</t>
    </r>
    <r>
      <rPr>
        <sz val="10"/>
        <rFont val="Arial"/>
        <family val="0"/>
        <charset val="1"/>
      </rPr>
      <t xml:space="preserve">-1-A-⑤</t>
    </r>
    <r>
      <rPr>
        <sz val="10"/>
        <rFont val="Noto Sans CJK SC"/>
        <family val="2"/>
      </rPr>
      <t xml:space="preserve">（貨幣状湿疹、</t>
    </r>
    <r>
      <rPr>
        <sz val="10"/>
        <rFont val="Arial"/>
        <family val="0"/>
        <charset val="1"/>
      </rPr>
      <t xml:space="preserve">b</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</si>
  <si>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TBL-01-00-068 (id: Jlvnlgg)</t>
    </r>
  </si>
  <si>
    <t xml:space="preserve">SRC-1075</t>
  </si>
  <si>
    <t xml:space="preserve">Hardin CA, Love LW, Saleh HM, Farci F. Nummular Dermatitis. In: StatPearls [Internet]. Treasure Island (FL): StatPearls Publishing; 2024.</t>
  </si>
  <si>
    <t xml:space="preserve">33351436</t>
  </si>
  <si>
    <t xml:space="preserve">SK-032</t>
  </si>
  <si>
    <r>
      <rPr>
        <sz val="10"/>
        <rFont val="Noto Sans CJK SC"/>
        <family val="2"/>
      </rPr>
      <t xml:space="preserve">出典は </t>
    </r>
    <r>
      <rPr>
        <sz val="10"/>
        <rFont val="Arial"/>
        <family val="0"/>
        <charset val="1"/>
      </rPr>
      <t xml:space="preserve">StatPearls </t>
    </r>
    <r>
      <rPr>
        <sz val="10"/>
        <rFont val="Noto Sans CJK SC"/>
        <family val="2"/>
      </rPr>
      <t xml:space="preserve">の章であり、</t>
    </r>
    <r>
      <rPr>
        <sz val="10"/>
        <rFont val="Arial"/>
        <family val="0"/>
        <charset val="1"/>
      </rPr>
      <t xml:space="preserve">DOI </t>
    </r>
    <r>
      <rPr>
        <sz val="10"/>
        <rFont val="Noto Sans CJK SC"/>
        <family val="2"/>
      </rPr>
      <t xml:space="preserve">は付与されていない（</t>
    </r>
    <r>
      <rPr>
        <sz val="10"/>
        <rFont val="Arial"/>
        <family val="0"/>
        <charset val="1"/>
      </rPr>
      <t xml:space="preserve">PubMed </t>
    </r>
    <r>
      <rPr>
        <sz val="10"/>
        <rFont val="Noto Sans CJK SC"/>
        <family val="2"/>
      </rPr>
      <t xml:space="preserve">の </t>
    </r>
    <r>
      <rPr>
        <sz val="10"/>
        <rFont val="Arial"/>
        <family val="0"/>
        <charset val="1"/>
      </rPr>
      <t xml:space="preserve">Bookshelf </t>
    </r>
    <r>
      <rPr>
        <sz val="10"/>
        <rFont val="Noto Sans CJK SC"/>
        <family val="2"/>
      </rPr>
      <t xml:space="preserve">レコードで確認）。ライセンス表示は確認できなかった。外用コルチコステロイドの国内承認・保険適用は未確認。内容は抄録で確認した範囲に限った。</t>
    </r>
  </si>
  <si>
    <t xml:space="preserve">SK-010</t>
  </si>
  <si>
    <t xml:space="preserve">自家感作性皮膚炎</t>
  </si>
  <si>
    <r>
      <rPr>
        <sz val="10"/>
        <rFont val="Noto Sans CJK SC"/>
        <family val="2"/>
      </rPr>
      <t xml:space="preserve">自家感作性皮膚炎（</t>
    </r>
    <r>
      <rPr>
        <sz val="10"/>
        <rFont val="Arial"/>
        <family val="0"/>
        <charset val="1"/>
      </rPr>
      <t xml:space="preserve">autoeczematization</t>
    </r>
    <r>
      <rPr>
        <sz val="10"/>
        <rFont val="Noto Sans CJK SC"/>
        <family val="2"/>
      </rPr>
      <t xml:space="preserve">、いわゆる </t>
    </r>
    <r>
      <rPr>
        <sz val="10"/>
        <rFont val="Arial"/>
        <family val="0"/>
        <charset val="1"/>
      </rPr>
      <t xml:space="preserve">id </t>
    </r>
    <r>
      <rPr>
        <sz val="10"/>
        <rFont val="Noto Sans CJK SC"/>
        <family val="2"/>
      </rPr>
      <t xml:space="preserve">反応）は、原発性の皮膚炎、とりわけうっ滞性皮膚炎に伴って、離れた部位に急性に生じる、強い紅斑と瘙痒を伴う斑状丘疹性ないし小水疱性の発疹である。原発病変の存在が前提となる二次性の湿疹反応として理解される。</t>
    </r>
  </si>
  <si>
    <r>
      <rPr>
        <sz val="10"/>
        <rFont val="Noto Sans CJK SC"/>
        <family val="2"/>
      </rPr>
      <t xml:space="preserve">医学各論 Ⅲ</t>
    </r>
    <r>
      <rPr>
        <sz val="10"/>
        <rFont val="Arial"/>
        <family val="0"/>
        <charset val="1"/>
      </rPr>
      <t xml:space="preserve">-1-A-⑥</t>
    </r>
    <r>
      <rPr>
        <sz val="10"/>
        <rFont val="Noto Sans CJK SC"/>
        <family val="2"/>
      </rPr>
      <t xml:space="preserve">（自家感作性皮膚炎、</t>
    </r>
    <r>
      <rPr>
        <sz val="10"/>
        <rFont val="Arial"/>
        <family val="0"/>
        <charset val="1"/>
      </rPr>
      <t xml:space="preserve">b</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</si>
  <si>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TBL-01-00-070 (id: Jlvnlgs)</t>
    </r>
  </si>
  <si>
    <t xml:space="preserve">SRC-1076</t>
  </si>
  <si>
    <t xml:space="preserve">Yosipovitch G, Nedorost ST, Silverberg JI, Friedman AJ. Stasis Dermatitis: An Overview of Its Clinical Presentation, Pathogenesis, and Management. American Journal of Clinical Dermatology. 2023;24(2):275-286.</t>
  </si>
  <si>
    <t xml:space="preserve">10.1007/s40257-022-00753-5</t>
  </si>
  <si>
    <t xml:space="preserve">36800152</t>
  </si>
  <si>
    <t xml:space="preserve">出典はうっ滞性皮膚炎の総説であり、自家感作性皮膚炎の記述は主にうっ滞性皮膚炎に伴う場合の文脈で確認した。一般論としての頻度、病態の詳細、治療の各論はこの出典では確認できていない。</t>
  </si>
  <si>
    <t xml:space="preserve">SK-011</t>
  </si>
  <si>
    <t xml:space="preserve">うっ滞性皮膚炎</t>
  </si>
  <si>
    <t xml:space="preserve">うっ滞性皮膚炎は、静脈還流の障害（静脈弁の不全や閉塞など）による静脈高血圧を背景として下肢に生じる慢性の炎症性皮膚疾患で、高齢者に多く、湿疹性の変化を呈し、静脈潰瘍に進展することもある。治療の柱は、痛みや腫脹を和らげる圧迫療法、二次的な皮膚変化に対する外用療法、および静脈還流の原因を是正する介入的治療である。</t>
  </si>
  <si>
    <r>
      <rPr>
        <sz val="10"/>
        <rFont val="Noto Sans CJK SC"/>
        <family val="2"/>
      </rPr>
      <t xml:space="preserve">医学各論 Ⅲ</t>
    </r>
    <r>
      <rPr>
        <sz val="10"/>
        <rFont val="Arial"/>
        <family val="0"/>
        <charset val="1"/>
      </rPr>
      <t xml:space="preserve">-1-A-⑦</t>
    </r>
    <r>
      <rPr>
        <sz val="10"/>
        <rFont val="Noto Sans CJK SC"/>
        <family val="2"/>
      </rPr>
      <t xml:space="preserve">（うっ滞性皮膚炎、</t>
    </r>
    <r>
      <rPr>
        <sz val="10"/>
        <rFont val="Arial"/>
        <family val="0"/>
        <charset val="1"/>
      </rPr>
      <t xml:space="preserve">b</t>
    </r>
    <r>
      <rPr>
        <sz val="10"/>
        <rFont val="Noto Sans CJK SC"/>
        <family val="2"/>
      </rPr>
      <t xml:space="preserve">）</t>
    </r>
  </si>
  <si>
    <t xml:space="preserve">PS-02-04-05 (id: JkxnuQI)</t>
  </si>
  <si>
    <t xml:space="preserve">圧迫療法の具体的な圧や実施方法、外用療法の薬剤の使い分けなどの詳細は抄録で確認した範囲に限った。特定の薬剤名は主張文に挙げていない。</t>
  </si>
  <si>
    <t xml:space="preserve">SK-012</t>
  </si>
  <si>
    <t xml:space="preserve">血管性浮腫</t>
  </si>
  <si>
    <r>
      <rPr>
        <sz val="10"/>
        <rFont val="Noto Sans CJK SC"/>
        <family val="2"/>
      </rPr>
      <t xml:space="preserve">血管性浮腫は、皮膚や粘膜の深部に生じる腫脹であり、蕁麻疹に伴って現れる場合と、蕁麻疹を伴わずに現れる場合がある。国際ガイドラインでは、蕁麻疹は膨疹、血管性浮腫、またはその両方を呈する肥満細胞が駆動する疾患と定義されており、蕁麻疹に伴う血管性浮腫はこの枠組みで理解される。なお、急性蕁麻疹の生涯有病率は約</t>
    </r>
    <r>
      <rPr>
        <sz val="10"/>
        <rFont val="Arial"/>
        <family val="0"/>
        <charset val="1"/>
      </rPr>
      <t xml:space="preserve">20%</t>
    </r>
    <r>
      <rPr>
        <sz val="10"/>
        <rFont val="Noto Sans CJK SC"/>
        <family val="2"/>
      </rPr>
      <t xml:space="preserve">とされる。</t>
    </r>
  </si>
  <si>
    <r>
      <rPr>
        <sz val="10"/>
        <rFont val="Noto Sans CJK SC"/>
        <family val="2"/>
      </rPr>
      <t xml:space="preserve">医学各論 Ⅲ</t>
    </r>
    <r>
      <rPr>
        <sz val="10"/>
        <rFont val="Arial"/>
        <family val="0"/>
        <charset val="1"/>
      </rPr>
      <t xml:space="preserve">-1-B-①</t>
    </r>
    <r>
      <rPr>
        <sz val="10"/>
        <rFont val="Noto Sans CJK SC"/>
        <family val="2"/>
      </rPr>
      <t xml:space="preserve">（血管性浮腫、</t>
    </r>
    <r>
      <rPr>
        <sz val="10"/>
        <rFont val="Arial"/>
        <family val="0"/>
        <charset val="1"/>
      </rPr>
      <t xml:space="preserve">a</t>
    </r>
    <r>
      <rPr>
        <sz val="10"/>
        <rFont val="Noto Sans CJK SC"/>
        <family val="2"/>
      </rPr>
      <t xml:space="preserve">）</t>
    </r>
  </si>
  <si>
    <t xml:space="preserve">SRC-1077</t>
  </si>
  <si>
    <t xml:space="preserve">Zuberbier T, Abdul Latiff AH, Abuzakouk M, Aquilina S, et al. The international EAACI/GA²LEN/EuroGuiDerm/APAAACI guideline for the definition, classification, diagnosis, and management of urticaria. Allergy. 2022;77(3):734-766.</t>
  </si>
  <si>
    <t xml:space="preserve">10.1111/all.15090</t>
  </si>
  <si>
    <t xml:space="preserve">34536239</t>
  </si>
  <si>
    <r>
      <rPr>
        <sz val="10"/>
        <rFont val="Noto Sans CJK SC"/>
        <family val="2"/>
      </rPr>
      <t xml:space="preserve">血管性浮腫の治療の段階的アプローチの詳細は抄録の範囲では確認できず、本カードは定義と位置づけに限った。蕁麻疹を伴わない血管性浮腫では、遺伝性血管性浮腫などブラジキニンが関与する病態との鑑別が重要であり、それらは </t>
    </r>
    <r>
      <rPr>
        <sz val="10"/>
        <rFont val="Arial"/>
        <family val="0"/>
        <charset val="1"/>
      </rPr>
      <t xml:space="preserve">SK-013 </t>
    </r>
    <r>
      <rPr>
        <sz val="10"/>
        <rFont val="Noto Sans CJK SC"/>
        <family val="2"/>
      </rPr>
      <t xml:space="preserve">を参照されたい。約</t>
    </r>
    <r>
      <rPr>
        <sz val="10"/>
        <rFont val="Arial"/>
        <family val="0"/>
        <charset val="1"/>
      </rPr>
      <t xml:space="preserve">20%</t>
    </r>
    <r>
      <rPr>
        <sz val="10"/>
        <rFont val="Noto Sans CJK SC"/>
        <family val="2"/>
      </rPr>
      <t xml:space="preserve">という数値は急性蕁麻疹の生涯有病率として抄録に記載されたもの。</t>
    </r>
  </si>
  <si>
    <t xml:space="preserve">SK-013</t>
  </si>
  <si>
    <t xml:space="preserve">遺伝性血管性浮腫</t>
  </si>
  <si>
    <r>
      <rPr>
        <sz val="10"/>
        <rFont val="Noto Sans CJK SC"/>
        <family val="2"/>
      </rPr>
      <t xml:space="preserve">遺伝性血管性浮腫は、</t>
    </r>
    <r>
      <rPr>
        <sz val="10"/>
        <rFont val="Arial"/>
        <family val="0"/>
        <charset val="1"/>
      </rPr>
      <t xml:space="preserve">C1</t>
    </r>
    <r>
      <rPr>
        <sz val="10"/>
        <rFont val="Noto Sans CJK SC"/>
        <family val="2"/>
      </rPr>
      <t xml:space="preserve">インヒビターの欠損（</t>
    </r>
    <r>
      <rPr>
        <sz val="10"/>
        <rFont val="Arial"/>
        <family val="0"/>
        <charset val="1"/>
      </rPr>
      <t xml:space="preserve">1</t>
    </r>
    <r>
      <rPr>
        <sz val="10"/>
        <rFont val="Noto Sans CJK SC"/>
        <family val="2"/>
      </rPr>
      <t xml:space="preserve">型）または機能不全（</t>
    </r>
    <r>
      <rPr>
        <sz val="10"/>
        <rFont val="Arial"/>
        <family val="0"/>
        <charset val="1"/>
      </rPr>
      <t xml:space="preserve">2</t>
    </r>
    <r>
      <rPr>
        <sz val="10"/>
        <rFont val="Noto Sans CJK SC"/>
        <family val="2"/>
      </rPr>
      <t xml:space="preserve">型）によるまれな疾患である。国際ガイドライン（</t>
    </r>
    <r>
      <rPr>
        <sz val="10"/>
        <rFont val="Arial"/>
        <family val="0"/>
        <charset val="1"/>
      </rPr>
      <t xml:space="preserve">WAO/EAACI</t>
    </r>
    <r>
      <rPr>
        <sz val="10"/>
        <rFont val="Noto Sans CJK SC"/>
        <family val="2"/>
      </rPr>
      <t xml:space="preserve">、</t>
    </r>
    <r>
      <rPr>
        <sz val="10"/>
        <rFont val="Arial"/>
        <family val="0"/>
        <charset val="1"/>
      </rPr>
      <t xml:space="preserve">2021</t>
    </r>
    <r>
      <rPr>
        <sz val="10"/>
        <rFont val="Noto Sans CJK SC"/>
        <family val="2"/>
      </rPr>
      <t xml:space="preserve">年改訂版）では、発作に対しては静脈内</t>
    </r>
    <r>
      <rPr>
        <sz val="10"/>
        <rFont val="Arial"/>
        <family val="0"/>
        <charset val="1"/>
      </rPr>
      <t xml:space="preserve">C1</t>
    </r>
    <r>
      <rPr>
        <sz val="10"/>
        <rFont val="Noto Sans CJK SC"/>
        <family val="2"/>
      </rPr>
      <t xml:space="preserve">インヒビター製剤、エカランタイド、またはイカチバントによる早期のオンデマンド治療が推奨され、早期に治療するほど速やかに改善する。上気道に及ぶ発作は特に速やかな治療を要する。長期予防としては、皮下</t>
    </r>
    <r>
      <rPr>
        <sz val="10"/>
        <rFont val="Arial"/>
        <family val="0"/>
        <charset val="1"/>
      </rPr>
      <t xml:space="preserve">C1</t>
    </r>
    <r>
      <rPr>
        <sz val="10"/>
        <rFont val="Noto Sans CJK SC"/>
        <family val="2"/>
      </rPr>
      <t xml:space="preserve">インヒビター製剤、ラナデルマブ、ベロトラルスタットなどが選択肢となる。</t>
    </r>
  </si>
  <si>
    <t xml:space="preserve">SRC-1078</t>
  </si>
  <si>
    <t xml:space="preserve">Maurer M, Magerl M, Betschel S, Aberer W, et al. The international WAO/EAACI guideline for the management of hereditary angioedema - The 2021 revision and update. World Allergy Organization Journal. 2022;15(3):100627.</t>
  </si>
  <si>
    <t xml:space="preserve">10.1016/j.waojou.2022.100627</t>
  </si>
  <si>
    <t xml:space="preserve">35497649</t>
  </si>
  <si>
    <r>
      <rPr>
        <sz val="10"/>
        <rFont val="Noto Sans CJK SC"/>
        <family val="2"/>
      </rPr>
      <t xml:space="preserve">薬剤（</t>
    </r>
    <r>
      <rPr>
        <sz val="10"/>
        <rFont val="Arial"/>
        <family val="0"/>
        <charset val="1"/>
      </rPr>
      <t xml:space="preserve">C1</t>
    </r>
    <r>
      <rPr>
        <sz val="10"/>
        <rFont val="Noto Sans CJK SC"/>
        <family val="2"/>
      </rPr>
      <t xml:space="preserve">インヒビター製剤、イカチバント、エカランタイド、ラナデルマブ、ベロトラルスタット）の国内承認・保険適用は未確認であり、承認状況は地域により異なる（エカランタイドなど）。推奨事項と薬剤名はガイドライン全文（</t>
    </r>
    <r>
      <rPr>
        <sz val="10"/>
        <rFont val="Arial"/>
        <family val="0"/>
        <charset val="1"/>
      </rPr>
      <t xml:space="preserve">PMC </t>
    </r>
    <r>
      <rPr>
        <sz val="10"/>
        <rFont val="Noto Sans CJK SC"/>
        <family val="2"/>
      </rPr>
      <t xml:space="preserve">の </t>
    </r>
    <r>
      <rPr>
        <sz val="10"/>
        <rFont val="Arial"/>
        <family val="0"/>
        <charset val="1"/>
      </rPr>
      <t xml:space="preserve">WAOJ </t>
    </r>
    <r>
      <rPr>
        <sz val="10"/>
        <rFont val="Noto Sans CJK SC"/>
        <family val="2"/>
      </rPr>
      <t xml:space="preserve">版）で確認した。診断の検査手順の細目は本カードには含めていない。</t>
    </r>
  </si>
  <si>
    <t xml:space="preserve">SK-014</t>
  </si>
  <si>
    <t xml:space="preserve">結節性痒疹</t>
  </si>
  <si>
    <r>
      <rPr>
        <sz val="10"/>
        <rFont val="Noto Sans CJK SC"/>
        <family val="2"/>
      </rPr>
      <t xml:space="preserve">慢性痒疹は、</t>
    </r>
    <r>
      <rPr>
        <sz val="10"/>
        <rFont val="Arial"/>
        <family val="0"/>
        <charset val="1"/>
      </rPr>
      <t xml:space="preserve">6</t>
    </r>
    <r>
      <rPr>
        <sz val="10"/>
        <rFont val="Noto Sans CJK SC"/>
        <family val="2"/>
      </rPr>
      <t xml:space="preserve">週を超える慢性の瘙痒、繰り返す掻破、および掻破に伴う痒疹病変によって定義される神経炎症性・線維性の皮膚症であり、結節型（結節性痒疹）が最も多い亜型である。デュピルマブは、結節性痒疹に対して欧州医薬品庁（</t>
    </r>
    <r>
      <rPr>
        <sz val="10"/>
        <rFont val="Arial"/>
        <family val="0"/>
        <charset val="1"/>
      </rPr>
      <t xml:space="preserve">EMA</t>
    </r>
    <r>
      <rPr>
        <sz val="10"/>
        <rFont val="Noto Sans CJK SC"/>
        <family val="2"/>
      </rPr>
      <t xml:space="preserve">）と米国食品医薬品局（</t>
    </r>
    <r>
      <rPr>
        <sz val="10"/>
        <rFont val="Arial"/>
        <family val="0"/>
        <charset val="1"/>
      </rPr>
      <t xml:space="preserve">FDA</t>
    </r>
    <r>
      <rPr>
        <sz val="10"/>
        <rFont val="Noto Sans CJK SC"/>
        <family val="2"/>
      </rPr>
      <t xml:space="preserve">）で承認された最初の全身療法である。ネモリズマブをはじめとする生物学的製剤や小分子薬が、臨床試験で検討されている。</t>
    </r>
  </si>
  <si>
    <r>
      <rPr>
        <sz val="10"/>
        <rFont val="Noto Sans CJK SC"/>
        <family val="2"/>
      </rPr>
      <t xml:space="preserve">医学各論 Ⅲ</t>
    </r>
    <r>
      <rPr>
        <sz val="10"/>
        <rFont val="Arial"/>
        <family val="0"/>
        <charset val="1"/>
      </rPr>
      <t xml:space="preserve">-1-C-①</t>
    </r>
    <r>
      <rPr>
        <sz val="10"/>
        <rFont val="Noto Sans CJK SC"/>
        <family val="2"/>
      </rPr>
      <t xml:space="preserve">（結節性痒疹、</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</si>
  <si>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TBL-01-00-064 (id: Jlvnlmk)</t>
    </r>
  </si>
  <si>
    <t xml:space="preserve">SRC-1079</t>
  </si>
  <si>
    <t xml:space="preserve">Müller S, Zeidler C, Ständer S. Chronic Prurigo Including Prurigo Nodularis: New Insights and Treatments. American Journal of Clinical Dermatology. 2024;25(1):15-33.</t>
  </si>
  <si>
    <t xml:space="preserve">10.1007/s40257-023-00818-z</t>
  </si>
  <si>
    <t xml:space="preserve">37717255</t>
  </si>
  <si>
    <r>
      <rPr>
        <sz val="10"/>
        <rFont val="Noto Sans CJK SC"/>
        <family val="2"/>
      </rPr>
      <t xml:space="preserve">薬剤（デュピルマブ、ネモリズマブなど）の国内承認・保険適用は未確認。デュピルマブの承認に関する記載は </t>
    </r>
    <r>
      <rPr>
        <sz val="10"/>
        <rFont val="Arial"/>
        <family val="0"/>
        <charset val="1"/>
      </rPr>
      <t xml:space="preserve">EMA </t>
    </r>
    <r>
      <rPr>
        <sz val="10"/>
        <rFont val="Noto Sans CJK SC"/>
        <family val="2"/>
      </rPr>
      <t xml:space="preserve">と </t>
    </r>
    <r>
      <rPr>
        <sz val="10"/>
        <rFont val="Arial"/>
        <family val="0"/>
        <charset val="1"/>
      </rPr>
      <t xml:space="preserve">FDA </t>
    </r>
    <r>
      <rPr>
        <sz val="10"/>
        <rFont val="Noto Sans CJK SC"/>
        <family val="2"/>
      </rPr>
      <t xml:space="preserve">におけるものであり、日本で結節性痒疹に適用があるかどうかは出典では確認していない。</t>
    </r>
  </si>
  <si>
    <t xml:space="preserve">SK-015</t>
  </si>
  <si>
    <t xml:space="preserve">色素性痒疹</t>
  </si>
  <si>
    <t xml:space="preserve">色素性痒疹（長島病）は、原因不明のまれな炎症性皮膚疾患で、背部、胸部、頸部に、網目状の配列をとる瘙痒性の紅斑性丘疹や丘疹小水疱、小水疱を呈する。組織像は病期により異なり、初期には好中球の表層性血管周囲浸潤が、後期には海綿状態や壊死性の角化細胞がみられる。治療は通常、ミノサイクリンの内服が第一選択とされ、ドキシサイクリン、マクロライド系抗菌薬、ダプソンが適応となる場合もある。</t>
  </si>
  <si>
    <r>
      <rPr>
        <sz val="10"/>
        <rFont val="Noto Sans CJK SC"/>
        <family val="2"/>
      </rPr>
      <t xml:space="preserve">医学各論 Ⅲ</t>
    </r>
    <r>
      <rPr>
        <sz val="10"/>
        <rFont val="Arial"/>
        <family val="0"/>
        <charset val="1"/>
      </rPr>
      <t xml:space="preserve">-1-C-②</t>
    </r>
    <r>
      <rPr>
        <sz val="10"/>
        <rFont val="Noto Sans CJK SC"/>
        <family val="2"/>
      </rPr>
      <t xml:space="preserve">（色素性痒疹、</t>
    </r>
    <r>
      <rPr>
        <sz val="10"/>
        <rFont val="Arial"/>
        <family val="0"/>
        <charset val="1"/>
      </rPr>
      <t xml:space="preserve">b</t>
    </r>
    <r>
      <rPr>
        <sz val="10"/>
        <rFont val="Noto Sans CJK SC"/>
        <family val="2"/>
      </rPr>
      <t xml:space="preserve">）</t>
    </r>
  </si>
  <si>
    <t xml:space="preserve">SRC-1080</t>
  </si>
  <si>
    <t xml:space="preserve">Beutler BD, Cohen PR, Lee RA. Prurigo Pigmentosa: Literature Review. American Journal of Clinical Dermatology. 2015;16(6):533-543.</t>
  </si>
  <si>
    <t xml:space="preserve">10.1007/s40257-015-0154-4</t>
  </si>
  <si>
    <t xml:space="preserve">26334426</t>
  </si>
  <si>
    <r>
      <rPr>
        <sz val="10"/>
        <rFont val="Noto Sans CJK SC"/>
        <family val="2"/>
      </rPr>
      <t xml:space="preserve">薬剤（ミノサイクリン、ドキシサイクリン、マクロライド系抗菌薬、ダプソン）の国内承認・保険適用は未確認。出典は</t>
    </r>
    <r>
      <rPr>
        <sz val="10"/>
        <rFont val="Arial"/>
        <family val="0"/>
        <charset val="1"/>
      </rPr>
      <t xml:space="preserve">2015</t>
    </r>
    <r>
      <rPr>
        <sz val="10"/>
        <rFont val="Noto Sans CJK SC"/>
        <family val="2"/>
      </rPr>
      <t xml:space="preserve">年の総説であり、その後の知見（ケトーシスとの関連など）は反映されていない可能性がある。内容は抄録で確認した範囲に限った。</t>
    </r>
  </si>
  <si>
    <t xml:space="preserve">SK-016</t>
  </si>
  <si>
    <t xml:space="preserve">湿疹反応</t>
  </si>
  <si>
    <r>
      <rPr>
        <sz val="10"/>
        <rFont val="Noto Sans CJK SC"/>
        <family val="2"/>
      </rPr>
      <t xml:space="preserve">湿疹は、瘙痒を伴う皮膚の炎症反応の総称であり、再発を繰り返す経過が特徴である。日本皮膚科学会のアトピー性皮膚炎診療ガイドライン</t>
    </r>
    <r>
      <rPr>
        <sz val="10"/>
        <rFont val="Arial"/>
        <family val="0"/>
        <charset val="1"/>
      </rPr>
      <t xml:space="preserve">2024</t>
    </r>
    <r>
      <rPr>
        <sz val="10"/>
        <rFont val="Noto Sans CJK SC"/>
        <family val="2"/>
      </rPr>
      <t xml:space="preserve">では、アトピー性皮膚炎は「瘙痒を伴う再発性の湿疹」を主病変とする疾患と位置づけられており、湿疹反応の治療では、既存の炎症と瘙痒を速やかに抑えて寛解を導入し、それを維持することが基本戦略となる。</t>
    </r>
  </si>
  <si>
    <r>
      <rPr>
        <sz val="10"/>
        <rFont val="Arial"/>
        <family val="0"/>
        <charset val="1"/>
      </rPr>
      <t xml:space="preserve">PS-02-04-05 (id: JkxnuQI)</t>
    </r>
    <r>
      <rPr>
        <sz val="10"/>
        <rFont val="Noto Sans CJK SC"/>
        <family val="2"/>
      </rPr>
      <t xml:space="preserve">；</t>
    </r>
    <r>
      <rPr>
        <sz val="10"/>
        <rFont val="Arial"/>
        <family val="0"/>
        <charset val="1"/>
      </rPr>
      <t xml:space="preserve">TBL-01-00-063 (id: JlvnlgE)</t>
    </r>
    <r>
      <rPr>
        <sz val="10"/>
        <rFont val="Noto Sans CJK SC"/>
        <family val="2"/>
      </rPr>
      <t xml:space="preserve">；</t>
    </r>
    <r>
      <rPr>
        <sz val="10"/>
        <rFont val="Arial"/>
        <family val="0"/>
        <charset val="1"/>
      </rPr>
      <t xml:space="preserve">TBL-01-00-066 (id: JlvnlgQ)</t>
    </r>
  </si>
  <si>
    <t xml:space="preserve">湿疹反応の総論としての記述は、アトピー性皮膚炎ガイドラインにおける定義と治療戦略の記載に基づいており、湿疹の形態学的な分類（急性・慢性の病変の要素など）の詳細は出典の抄録の範囲では確認できていない。</t>
  </si>
  <si>
    <t xml:space="preserve">SK-017</t>
  </si>
  <si>
    <t xml:space="preserve">薬疹</t>
  </si>
  <si>
    <r>
      <rPr>
        <sz val="10"/>
        <rFont val="Noto Sans CJK SC"/>
        <family val="2"/>
      </rPr>
      <t xml:space="preserve">薬疹は、薬剤またはその代謝物によって引き起こされる皮膚、粘膜、皮膚付属器の反応の総称であり、皮膚は薬物反応が最も現れやすい臓器である。入院患者の最大</t>
    </r>
    <r>
      <rPr>
        <sz val="10"/>
        <rFont val="Arial"/>
        <family val="0"/>
        <charset val="1"/>
      </rPr>
      <t xml:space="preserve">10%</t>
    </r>
    <r>
      <rPr>
        <sz val="10"/>
        <rFont val="Noto Sans CJK SC"/>
        <family val="2"/>
      </rPr>
      <t xml:space="preserve">、多剤併用患者の</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に起こりうるとされる。多くは軽症で自然に軽快するが、</t>
    </r>
    <r>
      <rPr>
        <sz val="10"/>
        <rFont val="Arial"/>
        <family val="0"/>
        <charset val="1"/>
      </rPr>
      <t xml:space="preserve">2</t>
    </r>
    <r>
      <rPr>
        <sz val="10"/>
        <rFont val="Noto Sans CJK SC"/>
        <family val="2"/>
      </rPr>
      <t xml:space="preserve">〜</t>
    </r>
    <r>
      <rPr>
        <sz val="10"/>
        <rFont val="Arial"/>
        <family val="0"/>
        <charset val="1"/>
      </rPr>
      <t xml:space="preserve">6.7%</t>
    </r>
    <r>
      <rPr>
        <sz val="10"/>
        <rFont val="Noto Sans CJK SC"/>
        <family val="2"/>
      </rPr>
      <t xml:space="preserve">は生命を脅かす重症型に発展しうる。原因薬として頻度が高いのは、抗菌薬、非ステロイド性抗炎症薬、抗てんかん薬である。診断と初期対応では、詳細な臨床所見の把握と皮疹の形態の正確な記載が、反応パターンの特定と重症度の判断の基盤となる。</t>
    </r>
  </si>
  <si>
    <r>
      <rPr>
        <sz val="10"/>
        <rFont val="Noto Sans CJK SC"/>
        <family val="2"/>
      </rPr>
      <t xml:space="preserve">医学各論 Ⅲ</t>
    </r>
    <r>
      <rPr>
        <sz val="10"/>
        <rFont val="Arial"/>
        <family val="0"/>
        <charset val="1"/>
      </rPr>
      <t xml:space="preserve">-1-D-④</t>
    </r>
    <r>
      <rPr>
        <sz val="10"/>
        <rFont val="Noto Sans CJK SC"/>
        <family val="2"/>
      </rPr>
      <t xml:space="preserve">（固定薬疹、</t>
    </r>
    <r>
      <rPr>
        <sz val="10"/>
        <rFont val="Arial"/>
        <family val="0"/>
        <charset val="1"/>
      </rPr>
      <t xml:space="preserve">b</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</si>
  <si>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TBL-01-00-077 (id: Jlvnlh0)</t>
    </r>
  </si>
  <si>
    <t xml:space="preserve">SRC-1081</t>
  </si>
  <si>
    <t xml:space="preserve">Del Pozzo-Magaña BR, Liy-Wong C. Drugs and the skin: A concise review of cutaneous adverse drug reactions. British Journal of Clinical Pharmacology. 2024;90(8):1838-1855.</t>
  </si>
  <si>
    <t xml:space="preserve">10.1111/bcp.15490</t>
  </si>
  <si>
    <t xml:space="preserve">35974692</t>
  </si>
  <si>
    <r>
      <rPr>
        <sz val="10"/>
        <rFont val="Noto Sans CJK SC"/>
        <family val="2"/>
      </rPr>
      <t xml:space="preserve">数値（最大</t>
    </r>
    <r>
      <rPr>
        <sz val="10"/>
        <rFont val="Arial"/>
        <family val="0"/>
        <charset val="1"/>
      </rPr>
      <t xml:space="preserve">10%</t>
    </r>
    <r>
      <rPr>
        <sz val="10"/>
        <rFont val="Noto Sans CJK SC"/>
        <family val="2"/>
      </rPr>
      <t xml:space="preserve">、</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t>
    </r>
    <r>
      <rPr>
        <sz val="10"/>
        <rFont val="Arial"/>
        <family val="0"/>
        <charset val="1"/>
      </rPr>
      <t xml:space="preserve">2</t>
    </r>
    <r>
      <rPr>
        <sz val="10"/>
        <rFont val="Noto Sans CJK SC"/>
        <family val="2"/>
      </rPr>
      <t xml:space="preserve">〜</t>
    </r>
    <r>
      <rPr>
        <sz val="10"/>
        <rFont val="Arial"/>
        <family val="0"/>
        <charset val="1"/>
      </rPr>
      <t xml:space="preserve">6.7%</t>
    </r>
    <r>
      <rPr>
        <sz val="10"/>
        <rFont val="Noto Sans CJK SC"/>
        <family val="2"/>
      </rPr>
      <t xml:space="preserve">）は出典の抄録で確認した。原因薬として挙げた薬剤群（抗菌薬、非ステロイド性抗炎症薬、抗てんかん薬）の個別製剤の国内承認・保険適用は未確認。内容は抄録の範囲に限っており、全文は未確認である。</t>
    </r>
  </si>
  <si>
    <t xml:space="preserve">SK-018</t>
  </si>
  <si>
    <t xml:space="preserve">固定薬疹</t>
  </si>
  <si>
    <t xml:space="preserve">固定薬疹は、薬疹の代表的な反応パターンの一つであり、斑状丘疹性発疹（発疹型）、蕁麻疹・血管性浮腫と並んで、最も頻繁に報告される皮膚の薬物有害反応のパターンに数えられる。薬疹は、即時型か遅発型か、免疫介在性か非免疫性か、重症度、皮疹の形態といった観点から分類され、固定薬疹はこの分類の中で形態学的に特徴的な位置を占める。</t>
  </si>
  <si>
    <r>
      <rPr>
        <sz val="10"/>
        <rFont val="Noto Sans CJK SC"/>
        <family val="2"/>
      </rPr>
      <t xml:space="preserve">固定薬疹に特有の臨床像（同一部位への再発、円形の紅斑、炎症後の色素沈着など）や頻度の高い原因薬の個別名は、出典の抄録の範囲では確認できなかったため、本カードは薬疹パターンとしての位置づけに限定した。固定薬疹の専門総説（例：</t>
    </r>
    <r>
      <rPr>
        <sz val="10"/>
        <rFont val="Arial"/>
        <family val="0"/>
        <charset val="1"/>
      </rPr>
      <t xml:space="preserve">Medicina 2021</t>
    </r>
    <r>
      <rPr>
        <sz val="10"/>
        <rFont val="Noto Sans CJK SC"/>
        <family val="2"/>
      </rPr>
      <t xml:space="preserve">年の固定薬疹レビュー）での補完が望ましい。</t>
    </r>
  </si>
  <si>
    <t xml:space="preserve">SK-019</t>
  </si>
  <si>
    <t xml:space="preserve">多形滲出性紅斑</t>
  </si>
  <si>
    <r>
      <rPr>
        <sz val="10"/>
        <rFont val="Noto Sans CJK SC"/>
        <family val="2"/>
      </rPr>
      <t xml:space="preserve">多形滲出性紅斑は、皮膚または粘膜の病変を呈する免疫介在性の疾患であり、同心円状の色調変化を示す標的病変（ターゲット病変）が特徴的な皮膚所見である。誘因としては単純ヘルペスウイルス感染が最も多く、</t>
    </r>
    <r>
      <rPr>
        <sz val="10"/>
        <rFont val="Arial"/>
        <family val="0"/>
        <charset val="1"/>
      </rPr>
      <t xml:space="preserve">HSV</t>
    </r>
    <r>
      <rPr>
        <sz val="10"/>
        <rFont val="Noto Sans CJK SC"/>
        <family val="2"/>
      </rPr>
      <t xml:space="preserve">関連の多形滲出性紅斑では、ウイルス抗原を含む細胞に対する細胞性免疫反応が関与すると考えられている。軽度の皮膚病変では対症的な改善を目標とした治療が中心となるが、再発性の</t>
    </r>
    <r>
      <rPr>
        <sz val="10"/>
        <rFont val="Arial"/>
        <family val="0"/>
        <charset val="1"/>
      </rPr>
      <t xml:space="preserve">HSV</t>
    </r>
    <r>
      <rPr>
        <sz val="10"/>
        <rFont val="Noto Sans CJK SC"/>
        <family val="2"/>
      </rPr>
      <t xml:space="preserve">関連型などでは抗ウイルス薬による予防投与が必要となり、重い粘膜病変で経口摂取が困難な場合は入院が必要になることがある。</t>
    </r>
  </si>
  <si>
    <r>
      <rPr>
        <sz val="10"/>
        <rFont val="Noto Sans CJK SC"/>
        <family val="2"/>
      </rPr>
      <t xml:space="preserve">医学各論 Ⅲ</t>
    </r>
    <r>
      <rPr>
        <sz val="10"/>
        <rFont val="Arial"/>
        <family val="0"/>
        <charset val="1"/>
      </rPr>
      <t xml:space="preserve">-1-E-①</t>
    </r>
    <r>
      <rPr>
        <sz val="10"/>
        <rFont val="Noto Sans CJK SC"/>
        <family val="2"/>
      </rPr>
      <t xml:space="preserve">（多形滲出性紅斑、</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</si>
  <si>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TBL-01-00-072 (id: JlvnlhE)</t>
    </r>
  </si>
  <si>
    <t xml:space="preserve">SRC-1082</t>
  </si>
  <si>
    <t xml:space="preserve">Sokumbi O, Wetter DA. Clinical features, diagnosis, and treatment of erythema multiforme: a review for the practicing dermatologist. International Journal of Dermatology. 2012;51(8):889-902.</t>
  </si>
  <si>
    <t xml:space="preserve">10.1111/j.1365-4632.2011.05348.x</t>
  </si>
  <si>
    <t xml:space="preserve">22788803</t>
  </si>
  <si>
    <r>
      <rPr>
        <sz val="10"/>
        <rFont val="Noto Sans CJK SC"/>
        <family val="2"/>
      </rPr>
      <t xml:space="preserve">薬剤（再発予防に用いる抗ウイルス薬など）の国内承認・保険適用は未確認。出典は</t>
    </r>
    <r>
      <rPr>
        <sz val="10"/>
        <rFont val="Arial"/>
        <family val="0"/>
        <charset val="1"/>
      </rPr>
      <t xml:space="preserve">2012</t>
    </r>
    <r>
      <rPr>
        <sz val="10"/>
        <rFont val="Noto Sans CJK SC"/>
        <family val="2"/>
      </rPr>
      <t xml:space="preserve">年の総説であり、その後の疾患概念の整理（マイコプラズマ関連の発疹と粘膜炎など、後年提唱された分類）は含まれていない。内容は抄録で確認した範囲に限った。</t>
    </r>
  </si>
  <si>
    <t xml:space="preserve">SK-020</t>
  </si>
  <si>
    <t xml:space="preserve">結節性紅斑</t>
  </si>
  <si>
    <r>
      <rPr>
        <sz val="10"/>
        <rFont val="Noto Sans CJK SC"/>
        <family val="2"/>
      </rPr>
      <t xml:space="preserve">結節性紅斑は、脂肪織炎の中で最も多い病型で、主に下腿の前脛部に圧痛を伴う紅斑性結節を呈する中隔性の脂肪織炎である。種々の抗原刺激に対する過敏反応と考えられ、原因不明の特発性が</t>
    </r>
    <r>
      <rPr>
        <sz val="10"/>
        <rFont val="Arial"/>
        <family val="0"/>
        <charset val="1"/>
      </rPr>
      <t xml:space="preserve">32</t>
    </r>
    <r>
      <rPr>
        <sz val="10"/>
        <rFont val="Noto Sans CJK SC"/>
        <family val="2"/>
      </rPr>
      <t xml:space="preserve">〜</t>
    </r>
    <r>
      <rPr>
        <sz val="10"/>
        <rFont val="Arial"/>
        <family val="0"/>
        <charset val="1"/>
      </rPr>
      <t xml:space="preserve">72%</t>
    </r>
    <r>
      <rPr>
        <sz val="10"/>
        <rFont val="Noto Sans CJK SC"/>
        <family val="2"/>
      </rPr>
      <t xml:space="preserve">を占めるが、溶連菌感染、サルコイドーシス、初発結核、炎症性腸疾患、薬剤、妊娠などが誘因となり、全身疾患の最初の徴候となることがあるため、特発性と判断する前に基礎疾患の検索が重要である。成人では女性に多く（男女比は約</t>
    </r>
    <r>
      <rPr>
        <sz val="10"/>
        <rFont val="Arial"/>
        <family val="0"/>
        <charset val="1"/>
      </rPr>
      <t xml:space="preserve">1</t>
    </r>
    <r>
      <rPr>
        <sz val="10"/>
        <rFont val="Noto Sans CJK SC"/>
        <family val="2"/>
      </rPr>
      <t xml:space="preserve">対</t>
    </r>
    <r>
      <rPr>
        <sz val="10"/>
        <rFont val="Arial"/>
        <family val="0"/>
        <charset val="1"/>
      </rPr>
      <t xml:space="preserve">5</t>
    </r>
    <r>
      <rPr>
        <sz val="10"/>
        <rFont val="Noto Sans CJK SC"/>
        <family val="2"/>
      </rPr>
      <t xml:space="preserve">）、病変は通常</t>
    </r>
    <r>
      <rPr>
        <sz val="10"/>
        <rFont val="Arial"/>
        <family val="0"/>
        <charset val="1"/>
      </rPr>
      <t xml:space="preserve">1</t>
    </r>
    <r>
      <rPr>
        <sz val="10"/>
        <rFont val="Noto Sans CJK SC"/>
        <family val="2"/>
      </rPr>
      <t xml:space="preserve">〜</t>
    </r>
    <r>
      <rPr>
        <sz val="10"/>
        <rFont val="Arial"/>
        <family val="0"/>
        <charset val="1"/>
      </rPr>
      <t xml:space="preserve">6</t>
    </r>
    <r>
      <rPr>
        <sz val="10"/>
        <rFont val="Noto Sans CJK SC"/>
        <family val="2"/>
      </rPr>
      <t xml:space="preserve">週で、潰瘍や瘢痕、萎縮を残さずに消退する。</t>
    </r>
  </si>
  <si>
    <r>
      <rPr>
        <sz val="10"/>
        <rFont val="Noto Sans CJK SC"/>
        <family val="2"/>
      </rPr>
      <t xml:space="preserve">医学各論 Ⅲ</t>
    </r>
    <r>
      <rPr>
        <sz val="10"/>
        <rFont val="Arial"/>
        <family val="0"/>
        <charset val="1"/>
      </rPr>
      <t xml:space="preserve">-1-E-②</t>
    </r>
    <r>
      <rPr>
        <sz val="10"/>
        <rFont val="Noto Sans CJK SC"/>
        <family val="2"/>
      </rPr>
      <t xml:space="preserve">（結節性紅斑、</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</si>
  <si>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TBL-01-00-073 (id: JlvnlhI)</t>
    </r>
  </si>
  <si>
    <t xml:space="preserve">SRC-1083</t>
  </si>
  <si>
    <t xml:space="preserve">Pérez-Garza DM, Chavez-Alvarez S, Ocampo-Candiani J, Gomez-Flores M. Erythema Nodosum: A Practical Approach and Diagnostic Algorithm. American Journal of Clinical Dermatology. 2021;22(3):367-378.</t>
  </si>
  <si>
    <t xml:space="preserve">10.1007/s40257-021-00592-w</t>
  </si>
  <si>
    <t xml:space="preserve">33683567</t>
  </si>
  <si>
    <r>
      <rPr>
        <sz val="10"/>
        <rFont val="Noto Sans CJK SC"/>
        <family val="2"/>
      </rPr>
      <t xml:space="preserve">数値（特発性の割合</t>
    </r>
    <r>
      <rPr>
        <sz val="10"/>
        <rFont val="Arial"/>
        <family val="0"/>
        <charset val="1"/>
      </rPr>
      <t xml:space="preserve">32</t>
    </r>
    <r>
      <rPr>
        <sz val="10"/>
        <rFont val="Noto Sans CJK SC"/>
        <family val="2"/>
      </rPr>
      <t xml:space="preserve">〜</t>
    </r>
    <r>
      <rPr>
        <sz val="10"/>
        <rFont val="Arial"/>
        <family val="0"/>
        <charset val="1"/>
      </rPr>
      <t xml:space="preserve">72%</t>
    </r>
    <r>
      <rPr>
        <sz val="10"/>
        <rFont val="Noto Sans CJK SC"/>
        <family val="2"/>
      </rPr>
      <t xml:space="preserve">、男女比約</t>
    </r>
    <r>
      <rPr>
        <sz val="10"/>
        <rFont val="Arial"/>
        <family val="0"/>
        <charset val="1"/>
      </rPr>
      <t xml:space="preserve">1</t>
    </r>
    <r>
      <rPr>
        <sz val="10"/>
        <rFont val="Noto Sans CJK SC"/>
        <family val="2"/>
      </rPr>
      <t xml:space="preserve">対</t>
    </r>
    <r>
      <rPr>
        <sz val="10"/>
        <rFont val="Arial"/>
        <family val="0"/>
        <charset val="1"/>
      </rPr>
      <t xml:space="preserve">5</t>
    </r>
    <r>
      <rPr>
        <sz val="10"/>
        <rFont val="Noto Sans CJK SC"/>
        <family val="2"/>
      </rPr>
      <t xml:space="preserve">、消退までの</t>
    </r>
    <r>
      <rPr>
        <sz val="10"/>
        <rFont val="Arial"/>
        <family val="0"/>
        <charset val="1"/>
      </rPr>
      <t xml:space="preserve">1</t>
    </r>
    <r>
      <rPr>
        <sz val="10"/>
        <rFont val="Noto Sans CJK SC"/>
        <family val="2"/>
      </rPr>
      <t xml:space="preserve">〜</t>
    </r>
    <r>
      <rPr>
        <sz val="10"/>
        <rFont val="Arial"/>
        <family val="0"/>
        <charset val="1"/>
      </rPr>
      <t xml:space="preserve">6</t>
    </r>
    <r>
      <rPr>
        <sz val="10"/>
        <rFont val="Noto Sans CJK SC"/>
        <family val="2"/>
      </rPr>
      <t xml:space="preserve">週）は出典の全文（</t>
    </r>
    <r>
      <rPr>
        <sz val="10"/>
        <rFont val="Arial"/>
        <family val="0"/>
        <charset val="1"/>
      </rPr>
      <t xml:space="preserve">PMC</t>
    </r>
    <r>
      <rPr>
        <sz val="10"/>
        <rFont val="Noto Sans CJK SC"/>
        <family val="2"/>
      </rPr>
      <t xml:space="preserve">）で確認した。誘因の頻度は地域によって異なり、日本における頻度の順位はこの出典では確認していない。</t>
    </r>
  </si>
  <si>
    <t xml:space="preserve">SK-021</t>
  </si>
  <si>
    <r>
      <rPr>
        <sz val="10"/>
        <rFont val="Arial"/>
        <family val="0"/>
        <charset val="1"/>
      </rPr>
      <t xml:space="preserve">Stevens-Johnson</t>
    </r>
    <r>
      <rPr>
        <sz val="10"/>
        <rFont val="Noto Sans CJK SC"/>
        <family val="2"/>
      </rPr>
      <t xml:space="preserve">症候群</t>
    </r>
  </si>
  <si>
    <r>
      <rPr>
        <sz val="10"/>
        <rFont val="Arial"/>
        <family val="0"/>
        <charset val="1"/>
      </rPr>
      <t xml:space="preserve">Stevens-Johnson</t>
    </r>
    <r>
      <rPr>
        <sz val="10"/>
        <rFont val="Noto Sans CJK SC"/>
        <family val="2"/>
      </rPr>
      <t xml:space="preserve">症候群（</t>
    </r>
    <r>
      <rPr>
        <sz val="10"/>
        <rFont val="Arial"/>
        <family val="0"/>
        <charset val="1"/>
      </rPr>
      <t xml:space="preserve">SJS</t>
    </r>
    <r>
      <rPr>
        <sz val="10"/>
        <rFont val="Noto Sans CJK SC"/>
        <family val="2"/>
      </rPr>
      <t xml:space="preserve">）と中毒性表皮壊死症（</t>
    </r>
    <r>
      <rPr>
        <sz val="10"/>
        <rFont val="Arial"/>
        <family val="0"/>
        <charset val="1"/>
      </rPr>
      <t xml:space="preserve">TEN</t>
    </r>
    <r>
      <rPr>
        <sz val="10"/>
        <rFont val="Noto Sans CJK SC"/>
        <family val="2"/>
      </rPr>
      <t xml:space="preserve">）は、生命を脅かしうる重症の疾患である。米国の全国入院データ（</t>
    </r>
    <r>
      <rPr>
        <sz val="10"/>
        <rFont val="Arial"/>
        <family val="0"/>
        <charset val="1"/>
      </rPr>
      <t xml:space="preserve">2009</t>
    </r>
    <r>
      <rPr>
        <sz val="10"/>
        <rFont val="Noto Sans CJK SC"/>
        <family val="2"/>
      </rPr>
      <t xml:space="preserve">〜</t>
    </r>
    <r>
      <rPr>
        <sz val="10"/>
        <rFont val="Arial"/>
        <family val="0"/>
        <charset val="1"/>
      </rPr>
      <t xml:space="preserve">2012</t>
    </r>
    <r>
      <rPr>
        <sz val="10"/>
        <rFont val="Noto Sans CJK SC"/>
        <family val="2"/>
      </rPr>
      <t xml:space="preserve">年、成人）の解析では、推定発症頻度は</t>
    </r>
    <r>
      <rPr>
        <sz val="10"/>
        <rFont val="Arial"/>
        <family val="0"/>
        <charset val="1"/>
      </rPr>
      <t xml:space="preserve">SJS</t>
    </r>
    <r>
      <rPr>
        <sz val="10"/>
        <rFont val="Noto Sans CJK SC"/>
        <family val="2"/>
      </rPr>
      <t xml:space="preserve">が</t>
    </r>
    <r>
      <rPr>
        <sz val="10"/>
        <rFont val="Arial"/>
        <family val="0"/>
        <charset val="1"/>
      </rPr>
      <t xml:space="preserve">100</t>
    </r>
    <r>
      <rPr>
        <sz val="10"/>
        <rFont val="Noto Sans CJK SC"/>
        <family val="2"/>
      </rPr>
      <t xml:space="preserve">万人あたり年</t>
    </r>
    <r>
      <rPr>
        <sz val="10"/>
        <rFont val="Arial"/>
        <family val="0"/>
        <charset val="1"/>
      </rPr>
      <t xml:space="preserve">9.2</t>
    </r>
    <r>
      <rPr>
        <sz val="10"/>
        <rFont val="Noto Sans CJK SC"/>
        <family val="2"/>
      </rPr>
      <t xml:space="preserve">人、</t>
    </r>
    <r>
      <rPr>
        <sz val="10"/>
        <rFont val="Arial"/>
        <family val="0"/>
        <charset val="1"/>
      </rPr>
      <t xml:space="preserve">SJS/TEN</t>
    </r>
    <r>
      <rPr>
        <sz val="10"/>
        <rFont val="Noto Sans CJK SC"/>
        <family val="2"/>
      </rPr>
      <t xml:space="preserve">オーバーラップが</t>
    </r>
    <r>
      <rPr>
        <sz val="10"/>
        <rFont val="Arial"/>
        <family val="0"/>
        <charset val="1"/>
      </rPr>
      <t xml:space="preserve">1.6</t>
    </r>
    <r>
      <rPr>
        <sz val="10"/>
        <rFont val="Noto Sans CJK SC"/>
        <family val="2"/>
      </rPr>
      <t xml:space="preserve">人、</t>
    </r>
    <r>
      <rPr>
        <sz val="10"/>
        <rFont val="Arial"/>
        <family val="0"/>
        <charset val="1"/>
      </rPr>
      <t xml:space="preserve">TEN</t>
    </r>
    <r>
      <rPr>
        <sz val="10"/>
        <rFont val="Noto Sans CJK SC"/>
        <family val="2"/>
      </rPr>
      <t xml:space="preserve">が</t>
    </r>
    <r>
      <rPr>
        <sz val="10"/>
        <rFont val="Arial"/>
        <family val="0"/>
        <charset val="1"/>
      </rPr>
      <t xml:space="preserve">1.9</t>
    </r>
    <r>
      <rPr>
        <sz val="10"/>
        <rFont val="Noto Sans CJK SC"/>
        <family val="2"/>
      </rPr>
      <t xml:space="preserve">人で、調整した入院中の死亡割合は</t>
    </r>
    <r>
      <rPr>
        <sz val="10"/>
        <rFont val="Arial"/>
        <family val="0"/>
        <charset val="1"/>
      </rPr>
      <t xml:space="preserve">SJS 4.8%</t>
    </r>
    <r>
      <rPr>
        <sz val="10"/>
        <rFont val="Noto Sans CJK SC"/>
        <family val="2"/>
      </rPr>
      <t xml:space="preserve">、オーバーラップ</t>
    </r>
    <r>
      <rPr>
        <sz val="10"/>
        <rFont val="Arial"/>
        <family val="0"/>
        <charset val="1"/>
      </rPr>
      <t xml:space="preserve">19.4%</t>
    </r>
    <r>
      <rPr>
        <sz val="10"/>
        <rFont val="Noto Sans CJK SC"/>
        <family val="2"/>
      </rPr>
      <t xml:space="preserve">、</t>
    </r>
    <r>
      <rPr>
        <sz val="10"/>
        <rFont val="Arial"/>
        <family val="0"/>
        <charset val="1"/>
      </rPr>
      <t xml:space="preserve">TEN 14.8%</t>
    </r>
    <r>
      <rPr>
        <sz val="10"/>
        <rFont val="Noto Sans CJK SC"/>
        <family val="2"/>
      </rPr>
      <t xml:space="preserve">であった。死亡の予測因子には、年齢の上昇、慢性疾患の数の増加、感染症（敗血症、肺炎、結核）、血液悪性腫瘍、腎不全が挙げられた。</t>
    </r>
  </si>
  <si>
    <r>
      <rPr>
        <sz val="10"/>
        <rFont val="Noto Sans CJK SC"/>
        <family val="2"/>
      </rPr>
      <t xml:space="preserve">医学各論 Ⅲ</t>
    </r>
    <r>
      <rPr>
        <sz val="10"/>
        <rFont val="Arial"/>
        <family val="0"/>
        <charset val="1"/>
      </rPr>
      <t xml:space="preserve">-1-D-①</t>
    </r>
    <r>
      <rPr>
        <sz val="10"/>
        <rFont val="Noto Sans CJK SC"/>
        <family val="2"/>
      </rPr>
      <t xml:space="preserve">（</t>
    </r>
    <r>
      <rPr>
        <sz val="10"/>
        <rFont val="Arial"/>
        <family val="0"/>
        <charset val="1"/>
      </rPr>
      <t xml:space="preserve">Stevens-Johnson</t>
    </r>
    <r>
      <rPr>
        <sz val="10"/>
        <rFont val="Noto Sans CJK SC"/>
        <family val="2"/>
      </rPr>
      <t xml:space="preserve">症候群、</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</si>
  <si>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TBL-01-00-078 (id: Jlvnlh8)</t>
    </r>
  </si>
  <si>
    <t xml:space="preserve">SRC-1084</t>
  </si>
  <si>
    <t xml:space="preserve">Hsu DY, Brieva J, Silverberg NB, Silverberg JI. Morbidity and Mortality of Stevens-Johnson Syndrome and Toxic Epidermal Necrolysis in United States Adults. J Invest Dermatol. 2016;136(7):1387-1397</t>
  </si>
  <si>
    <t xml:space="preserve">10.1016/j.jid.2016.03.023</t>
  </si>
  <si>
    <t xml:space="preserve">27039263</t>
  </si>
  <si>
    <r>
      <rPr>
        <sz val="10"/>
        <rFont val="Noto Sans CJK SC"/>
        <family val="2"/>
      </rPr>
      <t xml:space="preserve">米国の成人の入院データに基づく数値で、日本の発症頻度や死亡割合とは異なる可能性がある。症例の同定は </t>
    </r>
    <r>
      <rPr>
        <sz val="10"/>
        <rFont val="Arial"/>
        <family val="0"/>
        <charset val="1"/>
      </rPr>
      <t xml:space="preserve">ICD </t>
    </r>
    <r>
      <rPr>
        <sz val="10"/>
        <rFont val="Noto Sans CJK SC"/>
        <family val="2"/>
      </rPr>
      <t xml:space="preserve">コードによるため、臨床診断とのずれがありうる。</t>
    </r>
  </si>
  <si>
    <t xml:space="preserve">SK-022</t>
  </si>
  <si>
    <t xml:space="preserve">中毒性表皮壊死症</t>
  </si>
  <si>
    <r>
      <rPr>
        <sz val="10"/>
        <rFont val="Noto Sans CJK SC"/>
        <family val="2"/>
      </rPr>
      <t xml:space="preserve">中毒性表皮壊死症（</t>
    </r>
    <r>
      <rPr>
        <sz val="10"/>
        <rFont val="Arial"/>
        <family val="0"/>
        <charset val="1"/>
      </rPr>
      <t xml:space="preserve">TEN</t>
    </r>
    <r>
      <rPr>
        <sz val="10"/>
        <rFont val="Noto Sans CJK SC"/>
        <family val="2"/>
      </rPr>
      <t xml:space="preserve">）の死亡率は約</t>
    </r>
    <r>
      <rPr>
        <sz val="10"/>
        <rFont val="Arial"/>
        <family val="0"/>
        <charset val="1"/>
      </rPr>
      <t xml:space="preserve">30%</t>
    </r>
    <r>
      <rPr>
        <sz val="10"/>
        <rFont val="Noto Sans CJK SC"/>
        <family val="2"/>
      </rPr>
      <t xml:space="preserve">とされる。重症度の予測には </t>
    </r>
    <r>
      <rPr>
        <sz val="10"/>
        <rFont val="Arial"/>
        <family val="0"/>
        <charset val="1"/>
      </rPr>
      <t xml:space="preserve">SCORTEN </t>
    </r>
    <r>
      <rPr>
        <sz val="10"/>
        <rFont val="Noto Sans CJK SC"/>
        <family val="2"/>
      </rPr>
      <t xml:space="preserve">が用いられ、</t>
    </r>
    <r>
      <rPr>
        <sz val="10"/>
        <rFont val="Arial"/>
        <family val="0"/>
        <charset val="1"/>
      </rPr>
      <t xml:space="preserve">40</t>
    </r>
    <r>
      <rPr>
        <sz val="10"/>
        <rFont val="Noto Sans CJK SC"/>
        <family val="2"/>
      </rPr>
      <t xml:space="preserve">歳超、悪性腫瘍の合併、心拍数</t>
    </r>
    <r>
      <rPr>
        <sz val="10"/>
        <rFont val="Arial"/>
        <family val="0"/>
        <charset val="1"/>
      </rPr>
      <t xml:space="preserve">120/</t>
    </r>
    <r>
      <rPr>
        <sz val="10"/>
        <rFont val="Noto Sans CJK SC"/>
        <family val="2"/>
      </rPr>
      <t xml:space="preserve">分超、発症時の表皮剝離が体表面積の</t>
    </r>
    <r>
      <rPr>
        <sz val="10"/>
        <rFont val="Arial"/>
        <family val="0"/>
        <charset val="1"/>
      </rPr>
      <t xml:space="preserve">10%</t>
    </r>
    <r>
      <rPr>
        <sz val="10"/>
        <rFont val="Noto Sans CJK SC"/>
        <family val="2"/>
      </rPr>
      <t xml:space="preserve">超、血清尿素</t>
    </r>
    <r>
      <rPr>
        <sz val="10"/>
        <rFont val="Arial"/>
        <family val="0"/>
        <charset val="1"/>
      </rPr>
      <t xml:space="preserve">10 mmol/L</t>
    </r>
    <r>
      <rPr>
        <sz val="10"/>
        <rFont val="Noto Sans CJK SC"/>
        <family val="2"/>
      </rPr>
      <t xml:space="preserve">超、血清グルコース</t>
    </r>
    <r>
      <rPr>
        <sz val="10"/>
        <rFont val="Arial"/>
        <family val="0"/>
        <charset val="1"/>
      </rPr>
      <t xml:space="preserve">14 mmol/L</t>
    </r>
    <r>
      <rPr>
        <sz val="10"/>
        <rFont val="Noto Sans CJK SC"/>
        <family val="2"/>
      </rPr>
      <t xml:space="preserve">超、重炭酸</t>
    </r>
    <r>
      <rPr>
        <sz val="10"/>
        <rFont val="Arial"/>
        <family val="0"/>
        <charset val="1"/>
      </rPr>
      <t xml:space="preserve">20 mmol/L</t>
    </r>
    <r>
      <rPr>
        <sz val="10"/>
        <rFont val="Noto Sans CJK SC"/>
        <family val="2"/>
      </rPr>
      <t xml:space="preserve">未満の</t>
    </r>
    <r>
      <rPr>
        <sz val="10"/>
        <rFont val="Arial"/>
        <family val="0"/>
        <charset val="1"/>
      </rPr>
      <t xml:space="preserve">7</t>
    </r>
    <r>
      <rPr>
        <sz val="10"/>
        <rFont val="Noto Sans CJK SC"/>
        <family val="2"/>
      </rPr>
      <t xml:space="preserve">項目からなる。スコアが</t>
    </r>
    <r>
      <rPr>
        <sz val="10"/>
        <rFont val="Arial"/>
        <family val="0"/>
        <charset val="1"/>
      </rPr>
      <t xml:space="preserve">1</t>
    </r>
    <r>
      <rPr>
        <sz val="10"/>
        <rFont val="Noto Sans CJK SC"/>
        <family val="2"/>
      </rPr>
      <t xml:space="preserve">点上がるごとの死亡のオッズ比は</t>
    </r>
    <r>
      <rPr>
        <sz val="10"/>
        <rFont val="Arial"/>
        <family val="0"/>
        <charset val="1"/>
      </rPr>
      <t xml:space="preserve">3.45</t>
    </r>
    <r>
      <rPr>
        <sz val="10"/>
        <rFont val="Noto Sans CJK SC"/>
        <family val="2"/>
      </rPr>
      <t xml:space="preserve">であった。</t>
    </r>
  </si>
  <si>
    <r>
      <rPr>
        <sz val="10"/>
        <rFont val="Noto Sans CJK SC"/>
        <family val="2"/>
      </rPr>
      <t xml:space="preserve">医学各論 Ⅲ</t>
    </r>
    <r>
      <rPr>
        <sz val="10"/>
        <rFont val="Arial"/>
        <family val="0"/>
        <charset val="1"/>
      </rPr>
      <t xml:space="preserve">-1-D-②</t>
    </r>
    <r>
      <rPr>
        <sz val="10"/>
        <rFont val="Noto Sans CJK SC"/>
        <family val="2"/>
      </rPr>
      <t xml:space="preserve">（中毒性表皮壊死症</t>
    </r>
    <r>
      <rPr>
        <sz val="10"/>
        <rFont val="Arial"/>
        <family val="0"/>
        <charset val="1"/>
      </rPr>
      <t xml:space="preserve">&lt;toxic epidermal necrolysis&gt;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</si>
  <si>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TBL-01-00-079 (id: Juyvxe4)</t>
    </r>
  </si>
  <si>
    <t xml:space="preserve">SRC-1085</t>
  </si>
  <si>
    <t xml:space="preserve">Bastuji-Garin S, Fouchard N, Bertocchi M, Roujeau JC, Revuz J, Wolkenstein P. SCORTEN: A Severity-of-Illness Score for Toxic Epidermal Necrolysis. J Invest Dermatol. 2000;115(2):149-153</t>
  </si>
  <si>
    <t xml:space="preserve">10.1046/j.1523-1747.2000.00061.x</t>
  </si>
  <si>
    <t xml:space="preserve">10951229</t>
  </si>
  <si>
    <r>
      <rPr>
        <sz val="10"/>
        <rFont val="Arial"/>
        <family val="0"/>
        <charset val="1"/>
      </rPr>
      <t xml:space="preserve">SCORTEN </t>
    </r>
    <r>
      <rPr>
        <sz val="10"/>
        <rFont val="Noto Sans CJK SC"/>
        <family val="2"/>
      </rPr>
      <t xml:space="preserve">のスコア別の予測死亡率は本文の表に示されるが、抄録の範囲では確認できなかったため数値を入れていない。スコアは</t>
    </r>
    <r>
      <rPr>
        <sz val="10"/>
        <rFont val="Arial"/>
        <family val="0"/>
        <charset val="1"/>
      </rPr>
      <t xml:space="preserve">2000</t>
    </r>
    <r>
      <rPr>
        <sz val="10"/>
        <rFont val="Noto Sans CJK SC"/>
        <family val="2"/>
      </rPr>
      <t xml:space="preserve">年に開発された集団に基づいており、現在の治療成績とは異なる可能性がある。</t>
    </r>
  </si>
  <si>
    <t xml:space="preserve">SK-023</t>
  </si>
  <si>
    <t xml:space="preserve">薬剤性過敏症症候群</t>
  </si>
  <si>
    <r>
      <rPr>
        <sz val="10"/>
        <rFont val="Noto Sans CJK SC"/>
        <family val="2"/>
      </rPr>
      <t xml:space="preserve">薬剤性過敏症症候群（</t>
    </r>
    <r>
      <rPr>
        <sz val="10"/>
        <rFont val="Arial"/>
        <family val="0"/>
        <charset val="1"/>
      </rPr>
      <t xml:space="preserve">DiHS</t>
    </r>
    <r>
      <rPr>
        <sz val="10"/>
        <rFont val="Noto Sans CJK SC"/>
        <family val="2"/>
      </rPr>
      <t xml:space="preserve">）は、好酸球増多と全身症状を伴う薬物反応（</t>
    </r>
    <r>
      <rPr>
        <sz val="10"/>
        <rFont val="Arial"/>
        <family val="0"/>
        <charset val="1"/>
      </rPr>
      <t xml:space="preserve">DRESS</t>
    </r>
    <r>
      <rPr>
        <sz val="10"/>
        <rFont val="Noto Sans CJK SC"/>
        <family val="2"/>
      </rPr>
      <t xml:space="preserve">）と同一の疾患概念で、重症薬疹の一つである。病態にはヘルペスウイルスの再活性化が関わり、その評価は診断や重症度の判定に用いられるようになっている。経過では、サイトメガロウイルス感染症のような致死的な合併症や、回復した後の自己免疫疾患の発症が問題になるため、重症度を評価し予後を予測するためのスコアリングが提案されている。</t>
    </r>
  </si>
  <si>
    <r>
      <rPr>
        <sz val="10"/>
        <rFont val="Noto Sans CJK SC"/>
        <family val="2"/>
      </rPr>
      <t xml:space="preserve">医学各論 Ⅲ</t>
    </r>
    <r>
      <rPr>
        <sz val="10"/>
        <rFont val="Arial"/>
        <family val="0"/>
        <charset val="1"/>
      </rPr>
      <t xml:space="preserve">-1-D-③</t>
    </r>
    <r>
      <rPr>
        <sz val="10"/>
        <rFont val="Noto Sans CJK SC"/>
        <family val="2"/>
      </rPr>
      <t xml:space="preserve">（薬剤性過敏症症候群</t>
    </r>
    <r>
      <rPr>
        <sz val="10"/>
        <rFont val="Arial"/>
        <family val="0"/>
        <charset val="1"/>
      </rPr>
      <t xml:space="preserve">&lt;drug-induced hypersensitivity syndrome&gt;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</si>
  <si>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TBL-01-00-080 (id: JlvnliI)</t>
    </r>
  </si>
  <si>
    <t xml:space="preserve">SRC-1086</t>
  </si>
  <si>
    <t xml:space="preserve">Shiohara T, Mizukawa Y. Drug-induced hypersensitivity syndrome (DiHS)/drug reaction with eosinophilia and systemic symptoms (DRESS): An update in 2019. Allergol Int. 2019;68(3):301-308</t>
  </si>
  <si>
    <t xml:space="preserve">10.1016/j.alit.2019.03.006</t>
  </si>
  <si>
    <t xml:space="preserve">31000444</t>
  </si>
  <si>
    <t xml:space="preserve">発症頻度や致死率などの具体的な数値は、この総説の抄録の範囲では確認できなかったため入れていない。日本の診断基準の各項目の詳細は本文の確認が必要である。</t>
  </si>
  <si>
    <t xml:space="preserve">SK-024</t>
  </si>
  <si>
    <r>
      <rPr>
        <sz val="10"/>
        <rFont val="Arial"/>
        <family val="0"/>
        <charset val="1"/>
      </rPr>
      <t xml:space="preserve">Sweet</t>
    </r>
    <r>
      <rPr>
        <sz val="10"/>
        <rFont val="Noto Sans CJK SC"/>
        <family val="2"/>
      </rPr>
      <t xml:space="preserve">病</t>
    </r>
  </si>
  <si>
    <r>
      <rPr>
        <sz val="10"/>
        <rFont val="Arial"/>
        <family val="0"/>
        <charset val="1"/>
      </rPr>
      <t xml:space="preserve">Sweet</t>
    </r>
    <r>
      <rPr>
        <sz val="10"/>
        <rFont val="Noto Sans CJK SC"/>
        <family val="2"/>
      </rPr>
      <t xml:space="preserve">病は、発熱、好中球増多、圧痛のある紅斑性の病変（丘疹、結節、局面）を特徴とし、病理組織では真皮上層に成熟好中球の密な浸潤を示す、急性熱性好中球性皮膚症である。臨床像は、古典型（特発性）、悪性腫瘍関連、薬剤誘発性の</t>
    </r>
    <r>
      <rPr>
        <sz val="10"/>
        <rFont val="Arial"/>
        <family val="0"/>
        <charset val="1"/>
      </rPr>
      <t xml:space="preserve">3</t>
    </r>
    <r>
      <rPr>
        <sz val="10"/>
        <rFont val="Noto Sans CJK SC"/>
        <family val="2"/>
      </rPr>
      <t xml:space="preserve">つに分けられる。古典型は</t>
    </r>
    <r>
      <rPr>
        <sz val="10"/>
        <rFont val="Arial"/>
        <family val="0"/>
        <charset val="1"/>
      </rPr>
      <t xml:space="preserve">30</t>
    </r>
    <r>
      <rPr>
        <sz val="10"/>
        <rFont val="Noto Sans CJK SC"/>
        <family val="2"/>
      </rPr>
      <t xml:space="preserve">〜</t>
    </r>
    <r>
      <rPr>
        <sz val="10"/>
        <rFont val="Arial"/>
        <family val="0"/>
        <charset val="1"/>
      </rPr>
      <t xml:space="preserve">50</t>
    </r>
    <r>
      <rPr>
        <sz val="10"/>
        <rFont val="Noto Sans CJK SC"/>
        <family val="2"/>
      </rPr>
      <t xml:space="preserve">歳の女性に多く、上気道感染に続いて起こることがあり、炎症性腸疾患や妊娠との関連もみられ、約</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の患者で再発する。診断基準は、</t>
    </r>
    <r>
      <rPr>
        <sz val="10"/>
        <rFont val="Arial"/>
        <family val="0"/>
        <charset val="1"/>
      </rPr>
      <t xml:space="preserve">Su</t>
    </r>
    <r>
      <rPr>
        <sz val="10"/>
        <rFont val="Noto Sans CJK SC"/>
        <family val="2"/>
      </rPr>
      <t xml:space="preserve">と</t>
    </r>
    <r>
      <rPr>
        <sz val="10"/>
        <rFont val="Arial"/>
        <family val="0"/>
        <charset val="1"/>
      </rPr>
      <t xml:space="preserve">Liu</t>
    </r>
    <r>
      <rPr>
        <sz val="10"/>
        <rFont val="Noto Sans CJK SC"/>
        <family val="2"/>
      </rPr>
      <t xml:space="preserve">が提唱し </t>
    </r>
    <r>
      <rPr>
        <sz val="10"/>
        <rFont val="Arial"/>
        <family val="0"/>
        <charset val="1"/>
      </rPr>
      <t xml:space="preserve">von den Driesch </t>
    </r>
    <r>
      <rPr>
        <sz val="10"/>
        <rFont val="Noto Sans CJK SC"/>
        <family val="2"/>
      </rPr>
      <t xml:space="preserve">が改訂した基準が用いられる。</t>
    </r>
  </si>
  <si>
    <r>
      <rPr>
        <sz val="10"/>
        <rFont val="Noto Sans CJK SC"/>
        <family val="2"/>
      </rPr>
      <t xml:space="preserve">医学各論 Ⅲ</t>
    </r>
    <r>
      <rPr>
        <sz val="10"/>
        <rFont val="Arial"/>
        <family val="0"/>
        <charset val="1"/>
      </rPr>
      <t xml:space="preserve">-1-F-①</t>
    </r>
    <r>
      <rPr>
        <sz val="10"/>
        <rFont val="Noto Sans CJK SC"/>
        <family val="2"/>
      </rPr>
      <t xml:space="preserve">（</t>
    </r>
    <r>
      <rPr>
        <sz val="10"/>
        <rFont val="Arial"/>
        <family val="0"/>
        <charset val="1"/>
      </rPr>
      <t xml:space="preserve">Sweet</t>
    </r>
    <r>
      <rPr>
        <sz val="10"/>
        <rFont val="Noto Sans CJK SC"/>
        <family val="2"/>
      </rPr>
      <t xml:space="preserve">病、</t>
    </r>
    <r>
      <rPr>
        <sz val="10"/>
        <rFont val="Arial"/>
        <family val="0"/>
        <charset val="1"/>
      </rPr>
      <t xml:space="preserve">c</t>
    </r>
    <r>
      <rPr>
        <sz val="10"/>
        <rFont val="Noto Sans CJK SC"/>
        <family val="2"/>
      </rPr>
      <t xml:space="preserve">）</t>
    </r>
  </si>
  <si>
    <t xml:space="preserve">SRC-1087</t>
  </si>
  <si>
    <t xml:space="preserve">Cohen PR. Sweet's syndrome – a comprehensive review of an acute febrile neutrophilic dermatosis. Orphanet J Rare Dis. 2007;2:34</t>
  </si>
  <si>
    <t xml:space="preserve">10.1186/1750-1172-2-34</t>
  </si>
  <si>
    <t xml:space="preserve">17655751</t>
  </si>
  <si>
    <r>
      <rPr>
        <sz val="10"/>
        <rFont val="Arial"/>
        <family val="0"/>
        <charset val="1"/>
      </rPr>
      <t xml:space="preserve">2007</t>
    </r>
    <r>
      <rPr>
        <sz val="10"/>
        <rFont val="Noto Sans CJK SC"/>
        <family val="2"/>
      </rPr>
      <t xml:space="preserve">年の総説であり、その後の知見（分子標的薬に伴う発症など）は反映されていない。</t>
    </r>
  </si>
  <si>
    <t xml:space="preserve">SK-025</t>
  </si>
  <si>
    <t xml:space="preserve">壊疽性膿皮症</t>
  </si>
  <si>
    <r>
      <rPr>
        <sz val="10"/>
        <rFont val="Noto Sans CJK SC"/>
        <family val="2"/>
      </rPr>
      <t xml:space="preserve">壊疽性膿皮症は診断が難しい炎症性皮膚疾患で、従来は除外診断とされてきた。潰瘍型壊疽性膿皮症について国際的な </t>
    </r>
    <r>
      <rPr>
        <sz val="10"/>
        <rFont val="Arial"/>
        <family val="0"/>
        <charset val="1"/>
      </rPr>
      <t xml:space="preserve">Delphi </t>
    </r>
    <r>
      <rPr>
        <sz val="10"/>
        <rFont val="Noto Sans CJK SC"/>
        <family val="2"/>
      </rPr>
      <t xml:space="preserve">コンセンサスで作られた診断基準では、大基準は潰瘍辺縁の生検で好中球浸潤を認めることの</t>
    </r>
    <r>
      <rPr>
        <sz val="10"/>
        <rFont val="Arial"/>
        <family val="0"/>
        <charset val="1"/>
      </rPr>
      <t xml:space="preserve">1</t>
    </r>
    <r>
      <rPr>
        <sz val="10"/>
        <rFont val="Noto Sans CJK SC"/>
        <family val="2"/>
      </rPr>
      <t xml:space="preserve">項目で、小基準は、感染の除外、パテルギー、炎症性腸疾患または炎症性関節炎の既往、出現から</t>
    </r>
    <r>
      <rPr>
        <sz val="10"/>
        <rFont val="Arial"/>
        <family val="0"/>
        <charset val="1"/>
      </rPr>
      <t xml:space="preserve">4</t>
    </r>
    <r>
      <rPr>
        <sz val="10"/>
        <rFont val="Noto Sans CJK SC"/>
        <family val="2"/>
      </rPr>
      <t xml:space="preserve">日以内に潰瘍化した丘疹・膿疱・水疱の既往、潰瘍部位の周囲の紅斑・辺縁の掘り下げ・圧痛、少なくとも</t>
    </r>
    <r>
      <rPr>
        <sz val="10"/>
        <rFont val="Arial"/>
        <family val="0"/>
        <charset val="1"/>
      </rPr>
      <t xml:space="preserve">1</t>
    </r>
    <r>
      <rPr>
        <sz val="10"/>
        <rFont val="Noto Sans CJK SC"/>
        <family val="2"/>
      </rPr>
      <t xml:space="preserve">つが下腿前面にある複数の潰瘍、治癒した潰瘍部位の篩状または「しわ紙」様の瘢痕、免疫抑制薬の開始後</t>
    </r>
    <r>
      <rPr>
        <sz val="10"/>
        <rFont val="Arial"/>
        <family val="0"/>
        <charset val="1"/>
      </rPr>
      <t xml:space="preserve">1</t>
    </r>
    <r>
      <rPr>
        <sz val="10"/>
        <rFont val="Noto Sans CJK SC"/>
        <family val="2"/>
      </rPr>
      <t xml:space="preserve">か月以内の潰瘍の縮小、の</t>
    </r>
    <r>
      <rPr>
        <sz val="10"/>
        <rFont val="Arial"/>
        <family val="0"/>
        <charset val="1"/>
      </rPr>
      <t xml:space="preserve">8</t>
    </r>
    <r>
      <rPr>
        <sz val="10"/>
        <rFont val="Noto Sans CJK SC"/>
        <family val="2"/>
      </rPr>
      <t xml:space="preserve">項目である。大基準を満たし小基準を</t>
    </r>
    <r>
      <rPr>
        <sz val="10"/>
        <rFont val="Arial"/>
        <family val="0"/>
        <charset val="1"/>
      </rPr>
      <t xml:space="preserve">4</t>
    </r>
    <r>
      <rPr>
        <sz val="10"/>
        <rFont val="Noto Sans CJK SC"/>
        <family val="2"/>
      </rPr>
      <t xml:space="preserve">項目以上満たすと、感度</t>
    </r>
    <r>
      <rPr>
        <sz val="10"/>
        <rFont val="Arial"/>
        <family val="0"/>
        <charset val="1"/>
      </rPr>
      <t xml:space="preserve">86%</t>
    </r>
    <r>
      <rPr>
        <sz val="10"/>
        <rFont val="Noto Sans CJK SC"/>
        <family val="2"/>
      </rPr>
      <t xml:space="preserve">、特異度</t>
    </r>
    <r>
      <rPr>
        <sz val="10"/>
        <rFont val="Arial"/>
        <family val="0"/>
        <charset val="1"/>
      </rPr>
      <t xml:space="preserve">90%</t>
    </r>
    <r>
      <rPr>
        <sz val="10"/>
        <rFont val="Noto Sans CJK SC"/>
        <family val="2"/>
      </rPr>
      <t xml:space="preserve">であった。</t>
    </r>
  </si>
  <si>
    <r>
      <rPr>
        <sz val="10"/>
        <rFont val="Noto Sans CJK SC"/>
        <family val="2"/>
      </rPr>
      <t xml:space="preserve">医学各論 Ⅲ</t>
    </r>
    <r>
      <rPr>
        <sz val="10"/>
        <rFont val="Arial"/>
        <family val="0"/>
        <charset val="1"/>
      </rPr>
      <t xml:space="preserve">-1-F-②</t>
    </r>
    <r>
      <rPr>
        <sz val="10"/>
        <rFont val="Noto Sans CJK SC"/>
        <family val="2"/>
      </rPr>
      <t xml:space="preserve">（壊疽性膿皮症、</t>
    </r>
    <r>
      <rPr>
        <sz val="10"/>
        <rFont val="Arial"/>
        <family val="0"/>
        <charset val="1"/>
      </rPr>
      <t xml:space="preserve">b</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</si>
  <si>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TBL-01-00-116 (id: Jlvnlmg)</t>
    </r>
  </si>
  <si>
    <t xml:space="preserve">SRC-1088</t>
  </si>
  <si>
    <t xml:space="preserve">Maverakis E, Ma C, Shinkai K, et al. Diagnostic Criteria of Ulcerative Pyoderma Gangrenosum: A Delphi Consensus of International Experts. JAMA Dermatol. 2018;154(4):461-466</t>
  </si>
  <si>
    <t xml:space="preserve">10.1001/jamadermatol.2017.5980</t>
  </si>
  <si>
    <t xml:space="preserve">29450466</t>
  </si>
  <si>
    <t xml:space="preserve">対象は潰瘍型の壊疽性膿皮症であり、水疱型や膿疱型などの他の臨床型にそのまま当てはまるかは未検証である。基準は専門家コンセンサスに基づく。</t>
  </si>
  <si>
    <t xml:space="preserve">SK-026</t>
  </si>
  <si>
    <t xml:space="preserve">血栓性静脈炎</t>
  </si>
  <si>
    <r>
      <rPr>
        <sz val="10"/>
        <rFont val="Noto Sans CJK SC"/>
        <family val="2"/>
      </rPr>
      <t xml:space="preserve">下肢の表在性静脈血栓症（血栓性静脈炎）は、表在静脈に血栓ができる疾患である。急性で症候性の下肢表在性静脈血栓症の患者</t>
    </r>
    <r>
      <rPr>
        <sz val="10"/>
        <rFont val="Arial"/>
        <family val="0"/>
        <charset val="1"/>
      </rPr>
      <t xml:space="preserve">3,002</t>
    </r>
    <r>
      <rPr>
        <sz val="10"/>
        <rFont val="Noto Sans CJK SC"/>
        <family val="2"/>
      </rPr>
      <t xml:space="preserve">人を対象とした二重盲検のランダム化比較試験（</t>
    </r>
    <r>
      <rPr>
        <sz val="10"/>
        <rFont val="Arial"/>
        <family val="0"/>
        <charset val="1"/>
      </rPr>
      <t xml:space="preserve">CALISTO</t>
    </r>
    <r>
      <rPr>
        <sz val="10"/>
        <rFont val="Noto Sans CJK SC"/>
        <family val="2"/>
      </rPr>
      <t xml:space="preserve">）では、フォンダパリヌクス</t>
    </r>
    <r>
      <rPr>
        <sz val="10"/>
        <rFont val="Arial"/>
        <family val="0"/>
        <charset val="1"/>
      </rPr>
      <t xml:space="preserve">2.5 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t>
    </r>
    <r>
      <rPr>
        <sz val="10"/>
        <rFont val="Arial"/>
        <family val="0"/>
        <charset val="1"/>
      </rPr>
      <t xml:space="preserve">45</t>
    </r>
    <r>
      <rPr>
        <sz val="10"/>
        <rFont val="Noto Sans CJK SC"/>
        <family val="2"/>
      </rPr>
      <t xml:space="preserve">日間皮下投与した群で、主要評価項目（全死因死亡、症候性肺塞栓症、症候性深部静脈血栓症、大伏在静脈接合部への症候性の進展、表在性静脈血栓症の症候性再発の複合）の発生は</t>
    </r>
    <r>
      <rPr>
        <sz val="10"/>
        <rFont val="Arial"/>
        <family val="0"/>
        <charset val="1"/>
      </rPr>
      <t xml:space="preserve">0.9%</t>
    </r>
    <r>
      <rPr>
        <sz val="10"/>
        <rFont val="Noto Sans CJK SC"/>
        <family val="2"/>
      </rPr>
      <t xml:space="preserve">で、プラセボ群の</t>
    </r>
    <r>
      <rPr>
        <sz val="10"/>
        <rFont val="Arial"/>
        <family val="0"/>
        <charset val="1"/>
      </rPr>
      <t xml:space="preserve">5.9%</t>
    </r>
    <r>
      <rPr>
        <sz val="10"/>
        <rFont val="Noto Sans CJK SC"/>
        <family val="2"/>
      </rPr>
      <t xml:space="preserve">より少なかった（相対リスク減少</t>
    </r>
    <r>
      <rPr>
        <sz val="10"/>
        <rFont val="Arial"/>
        <family val="0"/>
        <charset val="1"/>
      </rPr>
      <t xml:space="preserve">85%</t>
    </r>
    <r>
      <rPr>
        <sz val="10"/>
        <rFont val="Noto Sans CJK SC"/>
        <family val="2"/>
      </rPr>
      <t xml:space="preserve">）。肺塞栓症または深部静脈血栓症の発生は</t>
    </r>
    <r>
      <rPr>
        <sz val="10"/>
        <rFont val="Arial"/>
        <family val="0"/>
        <charset val="1"/>
      </rPr>
      <t xml:space="preserve">0.2%</t>
    </r>
    <r>
      <rPr>
        <sz val="10"/>
        <rFont val="Noto Sans CJK SC"/>
        <family val="2"/>
      </rPr>
      <t xml:space="preserve">対</t>
    </r>
    <r>
      <rPr>
        <sz val="10"/>
        <rFont val="Arial"/>
        <family val="0"/>
        <charset val="1"/>
      </rPr>
      <t xml:space="preserve">1.3%</t>
    </r>
    <r>
      <rPr>
        <sz val="10"/>
        <rFont val="Noto Sans CJK SC"/>
        <family val="2"/>
      </rPr>
      <t xml:space="preserve">で、大出血は両群とも</t>
    </r>
    <r>
      <rPr>
        <sz val="10"/>
        <rFont val="Arial"/>
        <family val="0"/>
        <charset val="1"/>
      </rPr>
      <t xml:space="preserve">1</t>
    </r>
    <r>
      <rPr>
        <sz val="10"/>
        <rFont val="Noto Sans CJK SC"/>
        <family val="2"/>
      </rPr>
      <t xml:space="preserve">人であった。</t>
    </r>
  </si>
  <si>
    <r>
      <rPr>
        <sz val="10"/>
        <rFont val="Noto Sans CJK SC"/>
        <family val="2"/>
      </rPr>
      <t xml:space="preserve">医学各論 Ⅲ</t>
    </r>
    <r>
      <rPr>
        <sz val="10"/>
        <rFont val="Arial"/>
        <family val="0"/>
        <charset val="1"/>
      </rPr>
      <t xml:space="preserve">-1-G-①</t>
    </r>
    <r>
      <rPr>
        <sz val="10"/>
        <rFont val="Noto Sans CJK SC"/>
        <family val="2"/>
      </rPr>
      <t xml:space="preserve">（血栓性静脈炎、</t>
    </r>
    <r>
      <rPr>
        <sz val="10"/>
        <rFont val="Arial"/>
        <family val="0"/>
        <charset val="1"/>
      </rPr>
      <t xml:space="preserve">a</t>
    </r>
    <r>
      <rPr>
        <sz val="10"/>
        <rFont val="Noto Sans CJK SC"/>
        <family val="2"/>
      </rPr>
      <t xml:space="preserve">）</t>
    </r>
  </si>
  <si>
    <t xml:space="preserve">SRC-1089</t>
  </si>
  <si>
    <t xml:space="preserve">Decousus H, Prandoni P, Mismetti P, et al.; CALISTO Study Group. Fondaparinux for the Treatment of Superficial-Vein Thrombosis in the Legs. N Engl J Med. 2010;363(13):1222-1232</t>
  </si>
  <si>
    <t xml:space="preserve">10.1056/NEJMoa0912072</t>
  </si>
  <si>
    <t xml:space="preserve">20860504</t>
  </si>
  <si>
    <t xml:space="preserve">本カードに名前の出る薬剤（フォンダパリヌクス）の国内の承認・保険適用（表在性静脈血栓症への適応を含む）は未確認。対象は、受診時に深部静脈血栓症や症候性肺塞栓症を合併していない患者である。</t>
  </si>
  <si>
    <t xml:space="preserve">SK-027</t>
  </si>
  <si>
    <t xml:space="preserve">凍瘡</t>
  </si>
  <si>
    <t xml:space="preserve">凍瘡は、凍結しない程度の冷たく湿った天候への曝露で起こる皮膚の局所的な炎症で、通常は自然に軽快する。病態には血管攣縮が関わると考えられている。診断は臨床像によることが多く、判断に迷う場合は皮膚生検が有用で、真皮の浮腫と炎症細胞浸潤、とくにエクリン腺周囲への浸潤が典型とされる。全身症状や背景にある自己免疫疾患がないかを確認することが勧められる。管理は、寒冷を避けて四肢を保温することが第一で、禁煙も勧められる。薬物療法ではカルシウム拮抗薬（とくにニフェジピン）が最もよく評価されているが、その効果はすべての研究で確認されているわけではない。</t>
  </si>
  <si>
    <r>
      <rPr>
        <sz val="10"/>
        <rFont val="Noto Sans CJK SC"/>
        <family val="2"/>
      </rPr>
      <t xml:space="preserve">医学各論 Ⅲ</t>
    </r>
    <r>
      <rPr>
        <sz val="10"/>
        <rFont val="Arial"/>
        <family val="0"/>
        <charset val="1"/>
      </rPr>
      <t xml:space="preserve">-1-G-②</t>
    </r>
    <r>
      <rPr>
        <sz val="10"/>
        <rFont val="Noto Sans CJK SC"/>
        <family val="2"/>
      </rPr>
      <t xml:space="preserve">（凍瘡、</t>
    </r>
    <r>
      <rPr>
        <sz val="10"/>
        <rFont val="Arial"/>
        <family val="0"/>
        <charset val="1"/>
      </rPr>
      <t xml:space="preserve">a</t>
    </r>
    <r>
      <rPr>
        <sz val="10"/>
        <rFont val="Noto Sans CJK SC"/>
        <family val="2"/>
      </rPr>
      <t xml:space="preserve">）</t>
    </r>
  </si>
  <si>
    <t xml:space="preserve">SRC-1090</t>
  </si>
  <si>
    <t xml:space="preserve">Nyssen A, Benhadou F, Magnée M, André J, Koopmansch C, Wautrecht JC. Chilblains. Vasa. 2020;49(2):133-140</t>
  </si>
  <si>
    <t xml:space="preserve">10.1024/0301-1526/a000838</t>
  </si>
  <si>
    <t xml:space="preserve">31808732</t>
  </si>
  <si>
    <t xml:space="preserve">本カードに名前の出る薬剤（ニフェジピン）の凍瘡に対する国内の承認・保険適用は未確認。総説であり、個々の治療法の効果については研究間で結果が一致していない。</t>
  </si>
  <si>
    <t xml:space="preserve">SK-028</t>
  </si>
  <si>
    <t xml:space="preserve">網状皮斑</t>
  </si>
  <si>
    <t xml:space="preserve">網状皮斑は、紫紅色の斑が互いにつながって網目状のパターンを示す、比較的よくみられる身体所見である。多くの場合は寒冷への曝露に関連した良性の所見であるが、背景にありうる原因は多岐にわたるため、この所見を示す患者の評価は難しいことがある。生理的で良性のものと、基礎疾患に伴うものとを見分ける視点で評価することが大切である。</t>
  </si>
  <si>
    <r>
      <rPr>
        <sz val="10"/>
        <rFont val="Noto Sans CJK SC"/>
        <family val="2"/>
      </rPr>
      <t xml:space="preserve">医学各論 Ⅲ</t>
    </r>
    <r>
      <rPr>
        <sz val="10"/>
        <rFont val="Arial"/>
        <family val="0"/>
        <charset val="1"/>
      </rPr>
      <t xml:space="preserve">-1-G-③</t>
    </r>
    <r>
      <rPr>
        <sz val="10"/>
        <rFont val="Noto Sans CJK SC"/>
        <family val="2"/>
      </rPr>
      <t xml:space="preserve">（網状皮斑、</t>
    </r>
    <r>
      <rPr>
        <sz val="10"/>
        <rFont val="Arial"/>
        <family val="0"/>
        <charset val="1"/>
      </rPr>
      <t xml:space="preserve">b</t>
    </r>
    <r>
      <rPr>
        <sz val="10"/>
        <rFont val="Noto Sans CJK SC"/>
        <family val="2"/>
      </rPr>
      <t xml:space="preserve">）</t>
    </r>
  </si>
  <si>
    <t xml:space="preserve">SRC-1091</t>
  </si>
  <si>
    <t xml:space="preserve">Gibbs MB, English JC 3rd, Zirwas MJ. Livedo reticularis: An update. J Am Acad Dermatol. 2005;52(6):1009-1019</t>
  </si>
  <si>
    <t xml:space="preserve">10.1016/j.jaad.2004.11.051</t>
  </si>
  <si>
    <t xml:space="preserve">15928620</t>
  </si>
  <si>
    <r>
      <rPr>
        <sz val="10"/>
        <rFont val="Noto Sans CJK SC"/>
        <family val="2"/>
      </rPr>
      <t xml:space="preserve">原因疾患の一覧は出典の本文の表に示されており、抄録の範囲では確認できなかったため、個別の原因疾患名は主張文に入れていない。</t>
    </r>
    <r>
      <rPr>
        <sz val="10"/>
        <rFont val="Arial"/>
        <family val="0"/>
        <charset val="1"/>
      </rPr>
      <t xml:space="preserve">2005</t>
    </r>
    <r>
      <rPr>
        <sz val="10"/>
        <rFont val="Noto Sans CJK SC"/>
        <family val="2"/>
      </rPr>
      <t xml:space="preserve">年の総説である。</t>
    </r>
  </si>
  <si>
    <t xml:space="preserve">SK-029</t>
  </si>
  <si>
    <t xml:space="preserve">重症薬疹の全身管理</t>
  </si>
  <si>
    <r>
      <rPr>
        <sz val="10"/>
        <rFont val="Arial"/>
        <family val="0"/>
        <charset val="1"/>
      </rPr>
      <t xml:space="preserve">Stevens-Johnson</t>
    </r>
    <r>
      <rPr>
        <sz val="10"/>
        <rFont val="Noto Sans CJK SC"/>
        <family val="2"/>
      </rPr>
      <t xml:space="preserve">症候群と中毒性表皮壊死症は、罹患率と死亡率が高く、直ちに医療を要する重症の皮膚粘膜の薬物反応である。管理の基本は、被疑薬の速やかな中止と入念な支持療法で、全身性の疾患であるため多診療科での対応が有用である。特異的治療として、全身ステロイド、シクロスポリン、免疫グロブリン静注、シクロホスファミド、血漿交換、</t>
    </r>
    <r>
      <rPr>
        <sz val="10"/>
        <rFont val="Arial"/>
        <family val="0"/>
        <charset val="1"/>
      </rPr>
      <t xml:space="preserve">TNF-α</t>
    </r>
    <r>
      <rPr>
        <sz val="10"/>
        <rFont val="Noto Sans CJK SC"/>
        <family val="2"/>
      </rPr>
      <t xml:space="preserve">阻害薬などが用いられるが、質の高い比較研究は限られており、最適な治療はなお議論がある。インドの診療ガイドラインでは、中等量から高用量のステロイド（プレドニゾロン</t>
    </r>
    <r>
      <rPr>
        <sz val="10"/>
        <rFont val="Arial"/>
        <family val="0"/>
        <charset val="1"/>
      </rPr>
      <t xml:space="preserve">1</t>
    </r>
    <r>
      <rPr>
        <sz val="10"/>
        <rFont val="Noto Sans CJK SC"/>
        <family val="2"/>
      </rPr>
      <t xml:space="preserve">〜</t>
    </r>
    <r>
      <rPr>
        <sz val="10"/>
        <rFont val="Arial"/>
        <family val="0"/>
        <charset val="1"/>
      </rPr>
      <t xml:space="preserve">2 mg/kg/</t>
    </r>
    <r>
      <rPr>
        <sz val="10"/>
        <rFont val="Noto Sans CJK SC"/>
        <family val="2"/>
      </rPr>
      <t xml:space="preserve">日、または同等量）を発症早期（</t>
    </r>
    <r>
      <rPr>
        <sz val="10"/>
        <rFont val="Arial"/>
        <family val="0"/>
        <charset val="1"/>
      </rPr>
      <t xml:space="preserve">72</t>
    </r>
    <r>
      <rPr>
        <sz val="10"/>
        <rFont val="Noto Sans CJK SC"/>
        <family val="2"/>
      </rPr>
      <t xml:space="preserve">時間以内が望ましい）に開始し</t>
    </r>
    <r>
      <rPr>
        <sz val="10"/>
        <rFont val="Arial"/>
        <family val="0"/>
        <charset val="1"/>
      </rPr>
      <t xml:space="preserve">7</t>
    </r>
    <r>
      <rPr>
        <sz val="10"/>
        <rFont val="Noto Sans CJK SC"/>
        <family val="2"/>
      </rPr>
      <t xml:space="preserve">〜</t>
    </r>
    <r>
      <rPr>
        <sz val="10"/>
        <rFont val="Arial"/>
        <family val="0"/>
        <charset val="1"/>
      </rPr>
      <t xml:space="preserve">10</t>
    </r>
    <r>
      <rPr>
        <sz val="10"/>
        <rFont val="Noto Sans CJK SC"/>
        <family val="2"/>
      </rPr>
      <t xml:space="preserve">日で速やかに減量すること、シクロスポリン（</t>
    </r>
    <r>
      <rPr>
        <sz val="10"/>
        <rFont val="Arial"/>
        <family val="0"/>
        <charset val="1"/>
      </rPr>
      <t xml:space="preserve">3</t>
    </r>
    <r>
      <rPr>
        <sz val="10"/>
        <rFont val="Noto Sans CJK SC"/>
        <family val="2"/>
      </rPr>
      <t xml:space="preserve">〜</t>
    </r>
    <r>
      <rPr>
        <sz val="10"/>
        <rFont val="Arial"/>
        <family val="0"/>
        <charset val="1"/>
      </rPr>
      <t xml:space="preserve">5 mg/kg/</t>
    </r>
    <r>
      <rPr>
        <sz val="10"/>
        <rFont val="Noto Sans CJK SC"/>
        <family val="2"/>
      </rPr>
      <t xml:space="preserve">日、</t>
    </r>
    <r>
      <rPr>
        <sz val="10"/>
        <rFont val="Arial"/>
        <family val="0"/>
        <charset val="1"/>
      </rPr>
      <t xml:space="preserve">10</t>
    </r>
    <r>
      <rPr>
        <sz val="10"/>
        <rFont val="Noto Sans CJK SC"/>
        <family val="2"/>
      </rPr>
      <t xml:space="preserve">〜</t>
    </r>
    <r>
      <rPr>
        <sz val="10"/>
        <rFont val="Arial"/>
        <family val="0"/>
        <charset val="1"/>
      </rPr>
      <t xml:space="preserve">14</t>
    </r>
    <r>
      <rPr>
        <sz val="10"/>
        <rFont val="Noto Sans CJK SC"/>
        <family val="2"/>
      </rPr>
      <t xml:space="preserve">日）を単独またはステロイドと併用して用いることが推奨されている。用量はガイドラインの推奨文から読み取った。</t>
    </r>
  </si>
  <si>
    <t xml:space="preserve">SRC-1092</t>
  </si>
  <si>
    <t xml:space="preserve">Gupta LK, Martin AM, Agarwal N, et al. Guidelines for the management of Stevens-Johnson syndrome/toxic epidermal necrolysis: An Indian perspective. Indian J Dermatol Venereol Leprol. 2016;82(6):603-625</t>
  </si>
  <si>
    <t xml:space="preserve">10.4103/0378-6323.191134</t>
  </si>
  <si>
    <t xml:space="preserve">27716721</t>
  </si>
  <si>
    <t xml:space="preserve">本カードに名前の出る薬剤（プレドニゾロン、シクロスポリン、免疫グロブリン製剤など）の重症薬疹に対する国内の承認・保険適用は未確認。推奨はインドの診療環境に合わせて作られたもので、日本の診療方針と異なる場合がある。用量はガイドラインの推奨文（抄録）から読み取った。</t>
  </si>
  <si>
    <t xml:space="preserve">SK-030</t>
  </si>
  <si>
    <t xml:space="preserve">アトピー性皮膚炎の合併症</t>
  </si>
  <si>
    <r>
      <rPr>
        <sz val="10"/>
        <rFont val="Noto Sans CJK SC"/>
        <family val="2"/>
      </rPr>
      <t xml:space="preserve">アトピー性皮膚炎の重要な合併症として、日本皮膚科学会の診断基準では、眼症状（白内障、網膜剝離など：とくに顔面の重症例）、伝染性軟属腫、伝染性膿痂疹、カポジ水痘様発疹症が挙げられている。診療ガイドライン</t>
    </r>
    <r>
      <rPr>
        <sz val="10"/>
        <rFont val="Arial"/>
        <family val="0"/>
        <charset val="1"/>
      </rPr>
      <t xml:space="preserve">2024</t>
    </r>
    <r>
      <rPr>
        <sz val="10"/>
        <rFont val="Noto Sans CJK SC"/>
        <family val="2"/>
      </rPr>
      <t xml:space="preserve">では、主な眼合併症として眼瞼炎、角結膜炎、円錐角膜、白内障、緑内障、網膜剝離、細菌およびウイルス感染症等が示され（</t>
    </r>
    <r>
      <rPr>
        <sz val="10"/>
        <rFont val="Arial"/>
        <family val="0"/>
        <charset val="1"/>
      </rPr>
      <t xml:space="preserve">CQ6</t>
    </r>
    <r>
      <rPr>
        <sz val="10"/>
        <rFont val="Noto Sans CJK SC"/>
        <family val="2"/>
      </rPr>
      <t xml:space="preserve">）、重症のアトピー性皮膚炎、特に顔面の皮疹が重症な症例では、適宜眼科医の診察を受けさせることが望ましいとしている。また、眼合併症の予防のためには、顔面、とくに眼囲の皮疹を早期に十分にコントロールすることが重要とされる。網膜剝離はステロイドの影響ではなく、眼を擦る・叩くといった物理的刺激と関連するとされる。</t>
    </r>
  </si>
  <si>
    <r>
      <rPr>
        <sz val="10"/>
        <rFont val="Noto Sans CJK SC"/>
        <family val="2"/>
      </rPr>
      <t xml:space="preserve">本カードで触れるステロイドの国内の承認・保険適用は未確認。合併症の頻度の数値は、ガイドラインの該当箇所では確認できなかったため入れていない。内容の確認は日本語版ガイドライン</t>
    </r>
    <r>
      <rPr>
        <sz val="10"/>
        <rFont val="Arial"/>
        <family val="0"/>
        <charset val="1"/>
      </rPr>
      <t xml:space="preserve">2024</t>
    </r>
    <r>
      <rPr>
        <sz val="10"/>
        <rFont val="Noto Sans CJK SC"/>
        <family val="2"/>
      </rPr>
      <t xml:space="preserve">の本文で行い、出典の書誌は英語版とした。</t>
    </r>
  </si>
  <si>
    <r>
      <rPr>
        <sz val="10"/>
        <rFont val="Noto Sans CJK SC"/>
        <family val="2"/>
      </rPr>
      <t xml:space="preserve">皮脂欠乏性湿疹は、角層バリア機能の変化に伴う乾皮症（乾燥した皮膚）を背景とする湿疹であり、老人性乾皮症とも呼ばれる。皮膚は乾燥して粗く、軽度の鱗屑を伴い、瘙痒や、つっぱるような感覚を伴う。本症の患者</t>
    </r>
    <r>
      <rPr>
        <sz val="10"/>
        <rFont val="Arial"/>
        <family val="0"/>
        <charset val="1"/>
      </rPr>
      <t xml:space="preserve">30</t>
    </r>
    <r>
      <rPr>
        <sz val="10"/>
        <rFont val="Noto Sans CJK SC"/>
        <family val="2"/>
      </rPr>
      <t xml:space="preserve">例（男性</t>
    </r>
    <r>
      <rPr>
        <sz val="10"/>
        <rFont val="Arial"/>
        <family val="0"/>
        <charset val="1"/>
      </rPr>
      <t xml:space="preserve">11</t>
    </r>
    <r>
      <rPr>
        <sz val="10"/>
        <rFont val="Noto Sans CJK SC"/>
        <family val="2"/>
      </rPr>
      <t xml:space="preserve">例、女性</t>
    </r>
    <r>
      <rPr>
        <sz val="10"/>
        <rFont val="Arial"/>
        <family val="0"/>
        <charset val="1"/>
      </rPr>
      <t xml:space="preserve">19</t>
    </r>
    <r>
      <rPr>
        <sz val="10"/>
        <rFont val="Noto Sans CJK SC"/>
        <family val="2"/>
      </rPr>
      <t xml:space="preserve">例）を対象とした臨床研究では、保湿作用をもつ外用軟膏の塗布により、乾燥、粗糙（粗さ）、落屑の所見と瘙痒が、治療</t>
    </r>
    <r>
      <rPr>
        <sz val="10"/>
        <rFont val="Arial"/>
        <family val="0"/>
        <charset val="1"/>
      </rPr>
      <t xml:space="preserve">7</t>
    </r>
    <r>
      <rPr>
        <sz val="10"/>
        <rFont val="Noto Sans CJK SC"/>
        <family val="2"/>
      </rPr>
      <t xml:space="preserve">日目と</t>
    </r>
    <r>
      <rPr>
        <sz val="10"/>
        <rFont val="Arial"/>
        <family val="0"/>
        <charset val="1"/>
      </rPr>
      <t xml:space="preserve">21</t>
    </r>
    <r>
      <rPr>
        <sz val="10"/>
        <rFont val="Noto Sans CJK SC"/>
        <family val="2"/>
      </rPr>
      <t xml:space="preserve">日目の時点で有意に軽減し、軽減の程度は治療期間が長いほど大きかった。</t>
    </r>
  </si>
  <si>
    <t xml:space="preserve">SRC-1547</t>
  </si>
  <si>
    <t xml:space="preserve">Caproni M, Torchia D, Pestelli E, Volpi W, Fabbri P, Schincaglia E. Clinical and immunohistochemical study of the effect of a cosmetic product in patients with asteatotic eczema. Int J Tissue React. 2005;27(1):23-29.</t>
  </si>
  <si>
    <t xml:space="preserve">15847102</t>
  </si>
  <si>
    <r>
      <rPr>
        <sz val="10"/>
        <rFont val="Noto Sans CJK SC"/>
        <family val="2"/>
      </rPr>
      <t xml:space="preserve">元のカードの「下腿に最も多い」「冬季に悪化しやすい」「ひび割れた舗装様の外観」という記述は、本出典の抄録では確認できなかったため含めていない。本研究で用いられた外用剤は化粧品に分類される軟膏であり、日本で承認された治療薬ではないため、国内の承認・保険適用の対象となる薬剤ではない。掲載誌（</t>
    </r>
    <r>
      <rPr>
        <sz val="10"/>
        <rFont val="Arial"/>
        <family val="0"/>
        <charset val="1"/>
      </rPr>
      <t xml:space="preserve">Int J Tissue React</t>
    </r>
    <r>
      <rPr>
        <sz val="10"/>
        <rFont val="Noto Sans CJK SC"/>
        <family val="2"/>
      </rPr>
      <t xml:space="preserve">）は</t>
    </r>
    <r>
      <rPr>
        <sz val="10"/>
        <rFont val="Arial"/>
        <family val="0"/>
        <charset val="1"/>
      </rPr>
      <t xml:space="preserve">DOI</t>
    </r>
    <r>
      <rPr>
        <sz val="10"/>
        <rFont val="Noto Sans CJK SC"/>
        <family val="2"/>
      </rPr>
      <t xml:space="preserve">を付与していないため</t>
    </r>
    <r>
      <rPr>
        <sz val="10"/>
        <rFont val="Arial"/>
        <family val="0"/>
        <charset val="1"/>
      </rPr>
      <t xml:space="preserve">DOI</t>
    </r>
    <r>
      <rPr>
        <sz val="10"/>
        <rFont val="Noto Sans CJK SC"/>
        <family val="2"/>
      </rPr>
      <t xml:space="preserve">は</t>
    </r>
    <r>
      <rPr>
        <sz val="10"/>
        <rFont val="Arial"/>
        <family val="0"/>
        <charset val="1"/>
      </rPr>
      <t xml:space="preserve">null</t>
    </r>
    <r>
      <rPr>
        <sz val="10"/>
        <rFont val="Noto Sans CJK SC"/>
        <family val="2"/>
      </rPr>
      <t xml:space="preserve">とした。</t>
    </r>
  </si>
  <si>
    <r>
      <rPr>
        <sz val="10"/>
        <rFont val="Noto Sans CJK SC"/>
        <family val="2"/>
      </rPr>
      <t xml:space="preserve">貨幣状湿疹は、瘙痒を伴う硬貨状の湿疹性局面を特徴とする、慢性の炎症性皮膚症である。病因には接触アレルゲンへの感作が関与する可能性があり、観察研究</t>
    </r>
    <r>
      <rPr>
        <sz val="10"/>
        <rFont val="Arial"/>
        <family val="0"/>
        <charset val="1"/>
      </rPr>
      <t xml:space="preserve">10</t>
    </r>
    <r>
      <rPr>
        <sz val="10"/>
        <rFont val="Noto Sans CJK SC"/>
        <family val="2"/>
      </rPr>
      <t xml:space="preserve">件を統合した系統的レビューでは、貨幣状湿疹患者のパッチテスト陽性率の中央値は</t>
    </r>
    <r>
      <rPr>
        <sz val="10"/>
        <rFont val="Arial"/>
        <family val="0"/>
        <charset val="1"/>
      </rPr>
      <t xml:space="preserve">47.8%</t>
    </r>
    <r>
      <rPr>
        <sz val="10"/>
        <rFont val="Noto Sans CJK SC"/>
        <family val="2"/>
      </rPr>
      <t xml:space="preserve">（範囲</t>
    </r>
    <r>
      <rPr>
        <sz val="10"/>
        <rFont val="Arial"/>
        <family val="0"/>
        <charset val="1"/>
      </rPr>
      <t xml:space="preserve">26.7</t>
    </r>
    <r>
      <rPr>
        <sz val="10"/>
        <rFont val="Noto Sans CJK SC"/>
        <family val="2"/>
      </rPr>
      <t xml:space="preserve">〜</t>
    </r>
    <r>
      <rPr>
        <sz val="10"/>
        <rFont val="Arial"/>
        <family val="0"/>
        <charset val="1"/>
      </rPr>
      <t xml:space="preserve">56.0%</t>
    </r>
    <r>
      <rPr>
        <sz val="10"/>
        <rFont val="Noto Sans CJK SC"/>
        <family val="2"/>
      </rPr>
      <t xml:space="preserve">）で、ニッケル（硫酸ニッケルを含む）、重クロム酸カリウム、塩化コバルト、香料ミックス、ネオマイシンなどが多く報告された。アレルギー性接触皮膚炎の併存または既往は、中央値</t>
    </r>
    <r>
      <rPr>
        <sz val="10"/>
        <rFont val="Arial"/>
        <family val="0"/>
        <charset val="1"/>
      </rPr>
      <t xml:space="preserve">33.5%</t>
    </r>
    <r>
      <rPr>
        <sz val="10"/>
        <rFont val="Noto Sans CJK SC"/>
        <family val="2"/>
      </rPr>
      <t xml:space="preserve">にみられた。重症例や治療に抵抗する例では、関連するアレルゲンの同定と回避の指導のために、パッチテストの実施が検討される。</t>
    </r>
  </si>
  <si>
    <r>
      <rPr>
        <sz val="10"/>
        <rFont val="Noto Sans CJK SC"/>
        <family val="2"/>
      </rPr>
      <t xml:space="preserve">海外（系統的レビューに含まれた観察研究</t>
    </r>
    <r>
      <rPr>
        <sz val="10"/>
        <rFont val="Arial"/>
        <family val="0"/>
        <charset val="1"/>
      </rPr>
      <t xml:space="preserve">10</t>
    </r>
    <r>
      <rPr>
        <sz val="10"/>
        <rFont val="Noto Sans CJK SC"/>
        <family val="2"/>
      </rPr>
      <t xml:space="preserve">件の集団）</t>
    </r>
  </si>
  <si>
    <t xml:space="preserve">SRC-1548</t>
  </si>
  <si>
    <t xml:space="preserve">Joerg L, Stolyar J, Jagdeo J. Contact Allergens Associated With Nummular Eczema: A Systematic Review. J Drugs Dermatol. 2026;25(10):914-918.</t>
  </si>
  <si>
    <t xml:space="preserve">10.36849/JDD.10209</t>
  </si>
  <si>
    <t xml:space="preserve">42826143</t>
  </si>
  <si>
    <t xml:space="preserve">元のカードの「四肢に多い」「外用コルチコステロイドで治療でき、予後は良好」という記述は、本出典では確認できなかったため含めていない。パッチテスト陽性率などの数値は海外の観察研究を統合したものであり、日本の患者集団での値ではない。ネオマイシンは治療薬としてではなく、パッチテストで報告されたアレルゲンとしての記載である。</t>
  </si>
  <si>
    <t xml:space="preserve">DT-001</t>
  </si>
  <si>
    <t xml:space="preserve">母斑の総論</t>
  </si>
  <si>
    <r>
      <rPr>
        <sz val="10"/>
        <rFont val="Noto Sans CJK SC"/>
        <family val="2"/>
      </rPr>
      <t xml:space="preserve">表皮母斑は皮膚の過誤腫であり、角化細胞由来の角化細胞性（</t>
    </r>
    <r>
      <rPr>
        <sz val="10"/>
        <rFont val="Arial"/>
        <family val="0"/>
        <charset val="1"/>
      </rPr>
      <t xml:space="preserve">keratinocytic</t>
    </r>
    <r>
      <rPr>
        <sz val="10"/>
        <rFont val="Noto Sans CJK SC"/>
        <family val="2"/>
      </rPr>
      <t xml:space="preserve">）母斑と、付属器などの要素を含む器官様（</t>
    </r>
    <r>
      <rPr>
        <sz val="10"/>
        <rFont val="Arial"/>
        <family val="0"/>
        <charset val="1"/>
      </rPr>
      <t xml:space="preserve">organoid</t>
    </r>
    <r>
      <rPr>
        <sz val="10"/>
        <rFont val="Noto Sans CJK SC"/>
        <family val="2"/>
      </rPr>
      <t xml:space="preserve">）母斑に大別される。代表的な表皮母斑には、非表皮溶解性の角化細胞性母斑、脂腺母斑、面皰母斑（</t>
    </r>
    <r>
      <rPr>
        <sz val="10"/>
        <rFont val="Arial"/>
        <family val="0"/>
        <charset val="1"/>
      </rPr>
      <t xml:space="preserve">nevus comedonicus</t>
    </r>
    <r>
      <rPr>
        <sz val="10"/>
        <rFont val="Noto Sans CJK SC"/>
        <family val="2"/>
      </rPr>
      <t xml:space="preserve">）、</t>
    </r>
    <r>
      <rPr>
        <sz val="10"/>
        <rFont val="Arial"/>
        <family val="0"/>
        <charset val="1"/>
      </rPr>
      <t xml:space="preserve">Becker</t>
    </r>
    <r>
      <rPr>
        <sz val="10"/>
        <rFont val="Noto Sans CJK SC"/>
        <family val="2"/>
      </rPr>
      <t xml:space="preserve">母斑、</t>
    </r>
    <r>
      <rPr>
        <sz val="10"/>
        <rFont val="Arial"/>
        <family val="0"/>
        <charset val="1"/>
      </rPr>
      <t xml:space="preserve">CHILD</t>
    </r>
    <r>
      <rPr>
        <sz val="10"/>
        <rFont val="Noto Sans CJK SC"/>
        <family val="2"/>
      </rPr>
      <t xml:space="preserve">母斑などがある。脂腺母斑は器官様母斑に含まれ、表皮母斑の一部は症候群に伴ってみられることがある。</t>
    </r>
  </si>
  <si>
    <r>
      <rPr>
        <sz val="10"/>
        <rFont val="Noto Sans CJK SC"/>
        <family val="2"/>
      </rPr>
      <t xml:space="preserve">医学各論 Ⅲ</t>
    </r>
    <r>
      <rPr>
        <sz val="10"/>
        <rFont val="Arial"/>
        <family val="0"/>
        <charset val="1"/>
      </rPr>
      <t xml:space="preserve">-2-A-①</t>
    </r>
    <r>
      <rPr>
        <sz val="10"/>
        <rFont val="Noto Sans CJK SC"/>
        <family val="2"/>
      </rPr>
      <t xml:space="preserve">（脂腺母斑、表皮母斑、色素性母斑、太田母斑、</t>
    </r>
    <r>
      <rPr>
        <sz val="10"/>
        <rFont val="Arial"/>
        <family val="0"/>
        <charset val="1"/>
      </rPr>
      <t xml:space="preserve">b</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</si>
  <si>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TBL-01-00-105 (id: JlvnllE)</t>
    </r>
  </si>
  <si>
    <t xml:space="preserve">SRC-1096</t>
  </si>
  <si>
    <t xml:space="preserve">Nicholson CL, Daveluy S. Epidermal Nevus Syndromes. In: StatPearls [Internet]. Treasure Island (FL): StatPearls Publishing; 2023.</t>
  </si>
  <si>
    <t xml:space="preserve">32644429</t>
  </si>
  <si>
    <t xml:space="preserve">DT-037</t>
  </si>
  <si>
    <t xml:space="preserve">出典は表皮母斑症候群を主題とする章で、分類と種類はその抄録で確認した範囲である。色素性母斑（メラノサイト性母斑）の詳細は本出典の範囲外であり、本カードでは母斑のうち表皮・付属器系のものを中心に記載した。出典のライセンス表示は確認できなかった。</t>
  </si>
  <si>
    <t xml:space="preserve">DT-002</t>
  </si>
  <si>
    <t xml:space="preserve">色素性母斑と太田母斑</t>
  </si>
  <si>
    <r>
      <rPr>
        <sz val="10"/>
        <rFont val="Noto Sans CJK SC"/>
        <family val="2"/>
      </rPr>
      <t xml:space="preserve">太田母斑は、三叉神経の第</t>
    </r>
    <r>
      <rPr>
        <sz val="10"/>
        <rFont val="Arial"/>
        <family val="0"/>
        <charset val="1"/>
      </rPr>
      <t xml:space="preserve">1</t>
    </r>
    <r>
      <rPr>
        <sz val="10"/>
        <rFont val="Noto Sans CJK SC"/>
        <family val="2"/>
      </rPr>
      <t xml:space="preserve">枝・第</t>
    </r>
    <r>
      <rPr>
        <sz val="10"/>
        <rFont val="Arial"/>
        <family val="0"/>
        <charset val="1"/>
      </rPr>
      <t xml:space="preserve">2</t>
    </r>
    <r>
      <rPr>
        <sz val="10"/>
        <rFont val="Noto Sans CJK SC"/>
        <family val="2"/>
      </rPr>
      <t xml:space="preserve">枝の支配領域に生じる良性のメラノーシス（</t>
    </r>
    <r>
      <rPr>
        <sz val="10"/>
        <rFont val="Arial"/>
        <family val="0"/>
        <charset val="1"/>
      </rPr>
      <t xml:space="preserve">ocular dermal melanosis</t>
    </r>
    <r>
      <rPr>
        <sz val="10"/>
        <rFont val="Noto Sans CJK SC"/>
        <family val="2"/>
      </rPr>
      <t xml:space="preserve">）で、真皮にメラノサイトが留まることにより灰青色の色素沈着を呈する。同側の結膜・強膜にも色素沈着を伴い、片側性が多い。ぶどう膜悪性黒色腫と緑内障のリスクが高まることが知られ、口蓋に病変が及ぶこともある。分布が肩・上腕の領域であるものは伊東母斑と呼ばれる。</t>
    </r>
  </si>
  <si>
    <r>
      <rPr>
        <sz val="10"/>
        <rFont val="Arial"/>
        <family val="0"/>
        <charset val="1"/>
      </rPr>
      <t xml:space="preserve">PS-02-04-05 (id: JkxnuQI)</t>
    </r>
    <r>
      <rPr>
        <sz val="10"/>
        <rFont val="Noto Sans CJK SC"/>
        <family val="2"/>
      </rPr>
      <t xml:space="preserve">；</t>
    </r>
    <r>
      <rPr>
        <sz val="10"/>
        <rFont val="Arial"/>
        <family val="0"/>
        <charset val="1"/>
      </rPr>
      <t xml:space="preserve">TBL-01-00-105 (id: JlvnllE)</t>
    </r>
    <r>
      <rPr>
        <sz val="10"/>
        <rFont val="Noto Sans CJK SC"/>
        <family val="2"/>
      </rPr>
      <t xml:space="preserve">；</t>
    </r>
    <r>
      <rPr>
        <sz val="10"/>
        <rFont val="Arial"/>
        <family val="0"/>
        <charset val="1"/>
      </rPr>
      <t xml:space="preserve">TBL-02-03-011 (id: JlAKpa0)</t>
    </r>
  </si>
  <si>
    <t xml:space="preserve">SRC-1097</t>
  </si>
  <si>
    <t xml:space="preserve">Agarwal P, Patel BC. Nevus of Ota and Ito. In: StatPearls [Internet]. Treasure Island (FL): StatPearls Publishing; 2023.</t>
  </si>
  <si>
    <t xml:space="preserve">32809409</t>
  </si>
  <si>
    <t xml:space="preserve">DT-038</t>
  </si>
  <si>
    <t xml:space="preserve">出典は太田母斑・伊東母斑を主題とする章で、記載は太田母斑を中心とした。色素性母斑そのもの（後天性・先天性のメラノサイト母斑）の分類や悪性化の数値は本出典の範囲外であり、本カードには含めていない。ダーモスコピーの所見は本出典で確認できなかったため記載していない。出典のライセンス表示は確認できなかった。</t>
  </si>
  <si>
    <t xml:space="preserve">DT-003</t>
  </si>
  <si>
    <r>
      <rPr>
        <sz val="10"/>
        <rFont val="Noto Sans CJK SC"/>
        <family val="2"/>
      </rPr>
      <t xml:space="preserve">神経線維腫症</t>
    </r>
    <r>
      <rPr>
        <sz val="10"/>
        <rFont val="Arial"/>
        <family val="0"/>
        <charset val="1"/>
      </rPr>
      <t xml:space="preserve">1</t>
    </r>
    <r>
      <rPr>
        <sz val="10"/>
        <rFont val="Noto Sans CJK SC"/>
        <family val="2"/>
      </rPr>
      <t xml:space="preserve">型</t>
    </r>
  </si>
  <si>
    <r>
      <rPr>
        <sz val="10"/>
        <rFont val="Noto Sans CJK SC"/>
        <family val="2"/>
      </rPr>
      <t xml:space="preserve">神経線維腫症</t>
    </r>
    <r>
      <rPr>
        <sz val="10"/>
        <rFont val="Arial"/>
        <family val="0"/>
        <charset val="1"/>
      </rPr>
      <t xml:space="preserve">1</t>
    </r>
    <r>
      <rPr>
        <sz val="10"/>
        <rFont val="Noto Sans CJK SC"/>
        <family val="2"/>
      </rPr>
      <t xml:space="preserve">型（</t>
    </r>
    <r>
      <rPr>
        <sz val="10"/>
        <rFont val="Arial"/>
        <family val="0"/>
        <charset val="1"/>
      </rPr>
      <t xml:space="preserve">NF1</t>
    </r>
    <r>
      <rPr>
        <sz val="10"/>
        <rFont val="Noto Sans CJK SC"/>
        <family val="2"/>
      </rPr>
      <t xml:space="preserve">）の</t>
    </r>
    <r>
      <rPr>
        <sz val="10"/>
        <rFont val="Arial"/>
        <family val="0"/>
        <charset val="1"/>
      </rPr>
      <t xml:space="preserve">2021</t>
    </r>
    <r>
      <rPr>
        <sz val="10"/>
        <rFont val="Noto Sans CJK SC"/>
        <family val="2"/>
      </rPr>
      <t xml:space="preserve">年改訂診断基準では、</t>
    </r>
    <r>
      <rPr>
        <sz val="10"/>
        <rFont val="Arial"/>
        <family val="0"/>
        <charset val="1"/>
      </rPr>
      <t xml:space="preserve">NF1</t>
    </r>
    <r>
      <rPr>
        <sz val="10"/>
        <rFont val="Noto Sans CJK SC"/>
        <family val="2"/>
      </rPr>
      <t xml:space="preserve">と診断された親を持たない個人について、次のうち</t>
    </r>
    <r>
      <rPr>
        <sz val="10"/>
        <rFont val="Arial"/>
        <family val="0"/>
        <charset val="1"/>
      </rPr>
      <t xml:space="preserve">2</t>
    </r>
    <r>
      <rPr>
        <sz val="10"/>
        <rFont val="Noto Sans CJK SC"/>
        <family val="2"/>
      </rPr>
      <t xml:space="preserve">つ以上を満たす場合に診断が成立する：カフェオレ斑が</t>
    </r>
    <r>
      <rPr>
        <sz val="10"/>
        <rFont val="Arial"/>
        <family val="0"/>
        <charset val="1"/>
      </rPr>
      <t xml:space="preserve">6</t>
    </r>
    <r>
      <rPr>
        <sz val="10"/>
        <rFont val="Noto Sans CJK SC"/>
        <family val="2"/>
      </rPr>
      <t xml:space="preserve">個以上（思春期前は最大径</t>
    </r>
    <r>
      <rPr>
        <sz val="10"/>
        <rFont val="Arial"/>
        <family val="0"/>
        <charset val="1"/>
      </rPr>
      <t xml:space="preserve">5 mm</t>
    </r>
    <r>
      <rPr>
        <sz val="10"/>
        <rFont val="Noto Sans CJK SC"/>
        <family val="2"/>
      </rPr>
      <t xml:space="preserve">超、思春期後は</t>
    </r>
    <r>
      <rPr>
        <sz val="10"/>
        <rFont val="Arial"/>
        <family val="0"/>
        <charset val="1"/>
      </rPr>
      <t xml:space="preserve">15 mm</t>
    </r>
    <r>
      <rPr>
        <sz val="10"/>
        <rFont val="Noto Sans CJK SC"/>
        <family val="2"/>
      </rPr>
      <t xml:space="preserve">超）、腋窩または鼠径部の雀卵斑様色素斑、神経線維腫が</t>
    </r>
    <r>
      <rPr>
        <sz val="10"/>
        <rFont val="Arial"/>
        <family val="0"/>
        <charset val="1"/>
      </rPr>
      <t xml:space="preserve">2</t>
    </r>
    <r>
      <rPr>
        <sz val="10"/>
        <rFont val="Noto Sans CJK SC"/>
        <family val="2"/>
      </rPr>
      <t xml:space="preserve">個以上または叢状神経線維腫が</t>
    </r>
    <r>
      <rPr>
        <sz val="10"/>
        <rFont val="Arial"/>
        <family val="0"/>
        <charset val="1"/>
      </rPr>
      <t xml:space="preserve">1</t>
    </r>
    <r>
      <rPr>
        <sz val="10"/>
        <rFont val="Noto Sans CJK SC"/>
        <family val="2"/>
      </rPr>
      <t xml:space="preserve">個、視神経膠腫、</t>
    </r>
    <r>
      <rPr>
        <sz val="10"/>
        <rFont val="Arial"/>
        <family val="0"/>
        <charset val="1"/>
      </rPr>
      <t xml:space="preserve">Lisch</t>
    </r>
    <r>
      <rPr>
        <sz val="10"/>
        <rFont val="Noto Sans CJK SC"/>
        <family val="2"/>
      </rPr>
      <t xml:space="preserve">結節が</t>
    </r>
    <r>
      <rPr>
        <sz val="10"/>
        <rFont val="Arial"/>
        <family val="0"/>
        <charset val="1"/>
      </rPr>
      <t xml:space="preserve">2</t>
    </r>
    <r>
      <rPr>
        <sz val="10"/>
        <rFont val="Noto Sans CJK SC"/>
        <family val="2"/>
      </rPr>
      <t xml:space="preserve">個以上（細隙灯検査）または脈絡膜異常が</t>
    </r>
    <r>
      <rPr>
        <sz val="10"/>
        <rFont val="Arial"/>
        <family val="0"/>
        <charset val="1"/>
      </rPr>
      <t xml:space="preserve">2</t>
    </r>
    <r>
      <rPr>
        <sz val="10"/>
        <rFont val="Noto Sans CJK SC"/>
        <family val="2"/>
      </rPr>
      <t xml:space="preserve">個以上、特徴的な骨病変（蝶形骨形成不全、脛骨の前外側弯曲、長管骨の偽関節など）、正常組織で変異アレル頻度</t>
    </r>
    <r>
      <rPr>
        <sz val="10"/>
        <rFont val="Arial"/>
        <family val="0"/>
        <charset val="1"/>
      </rPr>
      <t xml:space="preserve">50%</t>
    </r>
    <r>
      <rPr>
        <sz val="10"/>
        <rFont val="Noto Sans CJK SC"/>
        <family val="2"/>
      </rPr>
      <t xml:space="preserve">のヘテロ接合性病的</t>
    </r>
    <r>
      <rPr>
        <sz val="10"/>
        <rFont val="Arial"/>
        <family val="0"/>
        <charset val="1"/>
      </rPr>
      <t xml:space="preserve">NF1</t>
    </r>
    <r>
      <rPr>
        <sz val="10"/>
        <rFont val="Noto Sans CJK SC"/>
        <family val="2"/>
      </rPr>
      <t xml:space="preserve">バリアント。改訂では遺伝学的検査と脈絡膜異常が組み込まれ、カフェオレ斑などの色素性所見が重なる</t>
    </r>
    <r>
      <rPr>
        <sz val="10"/>
        <rFont val="Arial"/>
        <family val="0"/>
        <charset val="1"/>
      </rPr>
      <t xml:space="preserve">Legius</t>
    </r>
    <r>
      <rPr>
        <sz val="10"/>
        <rFont val="Noto Sans CJK SC"/>
        <family val="2"/>
      </rPr>
      <t xml:space="preserve">症候群との鑑別のための基準も設けられた。</t>
    </r>
  </si>
  <si>
    <r>
      <rPr>
        <sz val="10"/>
        <rFont val="Noto Sans CJK SC"/>
        <family val="2"/>
      </rPr>
      <t xml:space="preserve">医学各論 Ⅲ</t>
    </r>
    <r>
      <rPr>
        <sz val="10"/>
        <rFont val="Arial"/>
        <family val="0"/>
        <charset val="1"/>
      </rPr>
      <t xml:space="preserve">-2-B-①</t>
    </r>
    <r>
      <rPr>
        <sz val="10"/>
        <rFont val="Noto Sans CJK SC"/>
        <family val="2"/>
      </rPr>
      <t xml:space="preserve">（神経線維腫症</t>
    </r>
    <r>
      <rPr>
        <sz val="10"/>
        <rFont val="Arial"/>
        <family val="0"/>
        <charset val="1"/>
      </rPr>
      <t xml:space="preserve">1</t>
    </r>
    <r>
      <rPr>
        <sz val="10"/>
        <rFont val="Noto Sans CJK SC"/>
        <family val="2"/>
      </rPr>
      <t xml:space="preserve">型</t>
    </r>
    <r>
      <rPr>
        <sz val="10"/>
        <rFont val="Arial"/>
        <family val="0"/>
        <charset val="1"/>
      </rPr>
      <t xml:space="preserve">&lt;von Recklinghausen</t>
    </r>
    <r>
      <rPr>
        <sz val="10"/>
        <rFont val="Noto Sans CJK SC"/>
        <family val="2"/>
      </rPr>
      <t xml:space="preserve">病</t>
    </r>
    <r>
      <rPr>
        <sz val="10"/>
        <rFont val="Arial"/>
        <family val="0"/>
        <charset val="1"/>
      </rPr>
      <t xml:space="preserve">&gt;</t>
    </r>
    <r>
      <rPr>
        <sz val="10"/>
        <rFont val="Noto Sans CJK SC"/>
        <family val="2"/>
      </rPr>
      <t xml:space="preserve">、</t>
    </r>
    <r>
      <rPr>
        <sz val="10"/>
        <rFont val="Arial"/>
        <family val="0"/>
        <charset val="1"/>
      </rPr>
      <t xml:space="preserve">b</t>
    </r>
    <r>
      <rPr>
        <sz val="10"/>
        <rFont val="Noto Sans CJK SC"/>
        <family val="2"/>
      </rPr>
      <t xml:space="preserve">）</t>
    </r>
  </si>
  <si>
    <t xml:space="preserve">SRC-1098</t>
  </si>
  <si>
    <t xml:space="preserve">Legius E, Messiaen L, Wolkenstein P, et al. Revised diagnostic criteria for neurofibromatosis type 1 and Legius syndrome: an international consensus recommendation. Genet Med. 2021;23(8):1506-1513.</t>
  </si>
  <si>
    <t xml:space="preserve">10.1038/s41436-021-01170-5</t>
  </si>
  <si>
    <t xml:space="preserve">34012067</t>
  </si>
  <si>
    <r>
      <rPr>
        <sz val="10"/>
        <rFont val="Noto Sans CJK SC"/>
        <family val="2"/>
      </rPr>
      <t xml:space="preserve">基準の項目と閾値は出典本文の診断基準の表（</t>
    </r>
    <r>
      <rPr>
        <sz val="10"/>
        <rFont val="Arial"/>
        <family val="0"/>
        <charset val="1"/>
      </rPr>
      <t xml:space="preserve">Table 1</t>
    </r>
    <r>
      <rPr>
        <sz val="10"/>
        <rFont val="Noto Sans CJK SC"/>
        <family val="2"/>
      </rPr>
      <t xml:space="preserve">）から読み取った（表から読み取り）。親が</t>
    </r>
    <r>
      <rPr>
        <sz val="10"/>
        <rFont val="Arial"/>
        <family val="0"/>
        <charset val="1"/>
      </rPr>
      <t xml:space="preserve">NF1</t>
    </r>
    <r>
      <rPr>
        <sz val="10"/>
        <rFont val="Noto Sans CJK SC"/>
        <family val="2"/>
      </rPr>
      <t xml:space="preserve">の場合の基準、モザイク型の基準、</t>
    </r>
    <r>
      <rPr>
        <sz val="10"/>
        <rFont val="Arial"/>
        <family val="0"/>
        <charset val="1"/>
      </rPr>
      <t xml:space="preserve">Legius</t>
    </r>
    <r>
      <rPr>
        <sz val="10"/>
        <rFont val="Noto Sans CJK SC"/>
        <family val="2"/>
      </rPr>
      <t xml:space="preserve">症候群の基準の詳細は本文にあるが本カードには含めていない。</t>
    </r>
  </si>
  <si>
    <t xml:space="preserve">DT-004</t>
  </si>
  <si>
    <t xml:space="preserve">結節性硬化症</t>
  </si>
  <si>
    <r>
      <rPr>
        <sz val="10"/>
        <rFont val="Noto Sans CJK SC"/>
        <family val="2"/>
      </rPr>
      <t xml:space="preserve">結節性硬化症（</t>
    </r>
    <r>
      <rPr>
        <sz val="10"/>
        <rFont val="Arial"/>
        <family val="0"/>
        <charset val="1"/>
      </rPr>
      <t xml:space="preserve">TSC</t>
    </r>
    <r>
      <rPr>
        <sz val="10"/>
        <rFont val="Noto Sans CJK SC"/>
        <family val="2"/>
      </rPr>
      <t xml:space="preserve">）は常染色体優性遺伝の疾患で、多臓器に多彩な病変を来し、症状のばらつきが大きい。</t>
    </r>
    <r>
      <rPr>
        <sz val="10"/>
        <rFont val="Arial"/>
        <family val="0"/>
        <charset val="1"/>
      </rPr>
      <t xml:space="preserve">2021</t>
    </r>
    <r>
      <rPr>
        <sz val="10"/>
        <rFont val="Noto Sans CJK SC"/>
        <family val="2"/>
      </rPr>
      <t xml:space="preserve">年の国際コンセンサス会議による診断基準の更新では、臨床診断基準の変更は</t>
    </r>
    <r>
      <rPr>
        <sz val="10"/>
        <rFont val="Arial"/>
        <family val="0"/>
        <charset val="1"/>
      </rPr>
      <t xml:space="preserve">2</t>
    </r>
    <r>
      <rPr>
        <sz val="10"/>
        <rFont val="Noto Sans CJK SC"/>
        <family val="2"/>
      </rPr>
      <t xml:space="preserve">点のみで、「皮質異形成」という総称が「多発性皮質結節および／または放射状白質線状影（</t>
    </r>
    <r>
      <rPr>
        <sz val="10"/>
        <rFont val="Arial"/>
        <family val="0"/>
        <charset val="1"/>
      </rPr>
      <t xml:space="preserve">radial migration lines</t>
    </r>
    <r>
      <rPr>
        <sz val="10"/>
        <rFont val="Noto Sans CJK SC"/>
        <family val="2"/>
      </rPr>
      <t xml:space="preserve">）」に置き換えられ、硬化性骨病変が副基準（</t>
    </r>
    <r>
      <rPr>
        <sz val="10"/>
        <rFont val="Arial"/>
        <family val="0"/>
        <charset val="1"/>
      </rPr>
      <t xml:space="preserve">minor criterion</t>
    </r>
    <r>
      <rPr>
        <sz val="10"/>
        <rFont val="Noto Sans CJK SC"/>
        <family val="2"/>
      </rPr>
      <t xml:space="preserve">）として復活した。遺伝学的診断基準は再確認され、</t>
    </r>
    <r>
      <rPr>
        <sz val="10"/>
        <rFont val="Arial"/>
        <family val="0"/>
        <charset val="1"/>
      </rPr>
      <t xml:space="preserve">TSC1</t>
    </r>
    <r>
      <rPr>
        <sz val="10"/>
        <rFont val="Noto Sans CJK SC"/>
        <family val="2"/>
      </rPr>
      <t xml:space="preserve">・</t>
    </r>
    <r>
      <rPr>
        <sz val="10"/>
        <rFont val="Arial"/>
        <family val="0"/>
        <charset val="1"/>
      </rPr>
      <t xml:space="preserve">TSC2</t>
    </r>
    <r>
      <rPr>
        <sz val="10"/>
        <rFont val="Noto Sans CJK SC"/>
        <family val="2"/>
      </rPr>
      <t xml:space="preserve">バリアントのモザイク例が存在することも明記された。</t>
    </r>
  </si>
  <si>
    <r>
      <rPr>
        <sz val="10"/>
        <rFont val="Noto Sans CJK SC"/>
        <family val="2"/>
      </rPr>
      <t xml:space="preserve">医学各論 Ⅲ</t>
    </r>
    <r>
      <rPr>
        <sz val="10"/>
        <rFont val="Arial"/>
        <family val="0"/>
        <charset val="1"/>
      </rPr>
      <t xml:space="preserve">-2-B-②</t>
    </r>
    <r>
      <rPr>
        <sz val="10"/>
        <rFont val="Noto Sans CJK SC"/>
        <family val="2"/>
      </rPr>
      <t xml:space="preserve">（結節性硬化症、</t>
    </r>
    <r>
      <rPr>
        <sz val="10"/>
        <rFont val="Arial"/>
        <family val="0"/>
        <charset val="1"/>
      </rPr>
      <t xml:space="preserve">b</t>
    </r>
    <r>
      <rPr>
        <sz val="10"/>
        <rFont val="Noto Sans CJK SC"/>
        <family val="2"/>
      </rPr>
      <t xml:space="preserve">）</t>
    </r>
  </si>
  <si>
    <t xml:space="preserve">SRC-1099</t>
  </si>
  <si>
    <t xml:space="preserve">Northrup H, Aronow ME, Bebin EM, et al. Updated International Tuberous Sclerosis Complex Diagnostic Criteria and Surveillance and Management Recommendations. Pediatr Neurol. 2021;123:50-66.</t>
  </si>
  <si>
    <t xml:space="preserve">10.1016/j.pediatrneurol.2021.07.011</t>
  </si>
  <si>
    <t xml:space="preserve">34399110</t>
  </si>
  <si>
    <t xml:space="preserve">記載は抄録で確認した範囲である。大基準・副基準の全項目の一覧（葉状白斑、爪周囲線維腫などの皮膚所見を含む）とサーベイランスの詳細は本文の表にあり、本カードには含めていない。皮膚所見の個別の頻度も確認していない。</t>
  </si>
  <si>
    <t xml:space="preserve">DT-005</t>
  </si>
  <si>
    <r>
      <rPr>
        <sz val="10"/>
        <rFont val="Arial"/>
        <family val="0"/>
        <charset val="1"/>
      </rPr>
      <t xml:space="preserve">Kasabach-Merritt</t>
    </r>
    <r>
      <rPr>
        <sz val="10"/>
        <rFont val="Noto Sans CJK SC"/>
        <family val="2"/>
      </rPr>
      <t xml:space="preserve">症候群</t>
    </r>
  </si>
  <si>
    <r>
      <rPr>
        <sz val="10"/>
        <rFont val="Arial"/>
        <family val="0"/>
        <charset val="1"/>
      </rPr>
      <t xml:space="preserve">Kasabach-Merritt</t>
    </r>
    <r>
      <rPr>
        <sz val="10"/>
        <rFont val="Noto Sans CJK SC"/>
        <family val="2"/>
      </rPr>
      <t xml:space="preserve">現象は、急速に増大する血管性腫瘍に伴い、血小板減少、微小血管症性溶血性貧血、消費性凝固障害を来す、乳児のまれだが生命を脅かす凝固障害である。関連する血管性腫瘍はカポジ型血管内皮腫（</t>
    </r>
    <r>
      <rPr>
        <sz val="10"/>
        <rFont val="Arial"/>
        <family val="0"/>
        <charset val="1"/>
      </rPr>
      <t xml:space="preserve">KHE</t>
    </r>
    <r>
      <rPr>
        <sz val="10"/>
        <rFont val="Noto Sans CJK SC"/>
        <family val="2"/>
      </rPr>
      <t xml:space="preserve">）と房状血管腫（</t>
    </r>
    <r>
      <rPr>
        <sz val="10"/>
        <rFont val="Arial"/>
        <family val="0"/>
        <charset val="1"/>
      </rPr>
      <t xml:space="preserve">tufted angioma</t>
    </r>
    <r>
      <rPr>
        <sz val="10"/>
        <rFont val="Noto Sans CJK SC"/>
        <family val="2"/>
      </rPr>
      <t xml:space="preserve">）に限られ、両者は同一の腫瘍スペクトラム上にある。乳児血管腫に伴う現象ではない。治療は支持療法と原因となる腫瘍への対応が中心となる。</t>
    </r>
  </si>
  <si>
    <r>
      <rPr>
        <sz val="10"/>
        <rFont val="Noto Sans CJK SC"/>
        <family val="2"/>
      </rPr>
      <t xml:space="preserve">医学各論 Ⅲ</t>
    </r>
    <r>
      <rPr>
        <sz val="10"/>
        <rFont val="Arial"/>
        <family val="0"/>
        <charset val="1"/>
      </rPr>
      <t xml:space="preserve">-2-C-①</t>
    </r>
    <r>
      <rPr>
        <sz val="10"/>
        <rFont val="Noto Sans CJK SC"/>
        <family val="2"/>
      </rPr>
      <t xml:space="preserve">（</t>
    </r>
    <r>
      <rPr>
        <sz val="10"/>
        <rFont val="Arial"/>
        <family val="0"/>
        <charset val="1"/>
      </rPr>
      <t xml:space="preserve">Kasabach-Merritt</t>
    </r>
    <r>
      <rPr>
        <sz val="10"/>
        <rFont val="Noto Sans CJK SC"/>
        <family val="2"/>
      </rPr>
      <t xml:space="preserve">症候群、</t>
    </r>
    <r>
      <rPr>
        <sz val="10"/>
        <rFont val="Arial"/>
        <family val="0"/>
        <charset val="1"/>
      </rPr>
      <t xml:space="preserve">b</t>
    </r>
    <r>
      <rPr>
        <sz val="10"/>
        <rFont val="Noto Sans CJK SC"/>
        <family val="2"/>
      </rPr>
      <t xml:space="preserve">）</t>
    </r>
  </si>
  <si>
    <t xml:space="preserve">SRC-1100</t>
  </si>
  <si>
    <t xml:space="preserve">Lewis D, Vaidya R. Kasabach-Merritt Syndrome. In: StatPearls [Internet]. Treasure Island (FL): StatPearls Publishing; 2023.</t>
  </si>
  <si>
    <t xml:space="preserve">30085595</t>
  </si>
  <si>
    <t xml:space="preserve">DT-039</t>
  </si>
  <si>
    <t xml:space="preserve">記載は抄録で確認した範囲である。個別の治療薬（シロリムス等）の適応や用量、凝固検査値の具体的な基準は抄録の範囲外であり、本カードには薬剤名を含めていない。出典のライセンス表示は確認できなかった。</t>
  </si>
  <si>
    <t xml:space="preserve">DT-006</t>
  </si>
  <si>
    <r>
      <rPr>
        <sz val="10"/>
        <rFont val="Noto Sans CJK SC"/>
        <family val="2"/>
      </rPr>
      <t xml:space="preserve">毛細血管奇形</t>
    </r>
    <r>
      <rPr>
        <sz val="10"/>
        <rFont val="Arial"/>
        <family val="0"/>
        <charset val="1"/>
      </rPr>
      <t xml:space="preserve">&lt;</t>
    </r>
    <r>
      <rPr>
        <sz val="10"/>
        <rFont val="Noto Sans CJK SC"/>
        <family val="2"/>
      </rPr>
      <t xml:space="preserve">単純性血管腫</t>
    </r>
    <r>
      <rPr>
        <sz val="10"/>
        <rFont val="Arial"/>
        <family val="0"/>
        <charset val="1"/>
      </rPr>
      <t xml:space="preserve">&gt;</t>
    </r>
  </si>
  <si>
    <r>
      <rPr>
        <sz val="10"/>
        <rFont val="Noto Sans CJK SC"/>
        <family val="2"/>
      </rPr>
      <t xml:space="preserve">単純性血管腫（ポートワイン母斑）は先天性の毛細血管奇形で、有病率は</t>
    </r>
    <r>
      <rPr>
        <sz val="10"/>
        <rFont val="Arial"/>
        <family val="0"/>
        <charset val="1"/>
      </rPr>
      <t xml:space="preserve">0.3</t>
    </r>
    <r>
      <rPr>
        <sz val="10"/>
        <rFont val="Noto Sans CJK SC"/>
        <family val="2"/>
      </rPr>
      <t xml:space="preserve">〜</t>
    </r>
    <r>
      <rPr>
        <sz val="10"/>
        <rFont val="Arial"/>
        <family val="0"/>
        <charset val="1"/>
      </rPr>
      <t xml:space="preserve">0.5%</t>
    </r>
    <r>
      <rPr>
        <sz val="10"/>
        <rFont val="Noto Sans CJK SC"/>
        <family val="2"/>
      </rPr>
      <t xml:space="preserve">とされる。治療の標準はパルス色素レーザー（</t>
    </r>
    <r>
      <rPr>
        <sz val="10"/>
        <rFont val="Arial"/>
        <family val="0"/>
        <charset val="1"/>
      </rPr>
      <t xml:space="preserve">PDL</t>
    </r>
    <r>
      <rPr>
        <sz val="10"/>
        <rFont val="Noto Sans CJK SC"/>
        <family val="2"/>
      </rPr>
      <t xml:space="preserve">）であり、このほかアレキサンドライトレーザー（</t>
    </r>
    <r>
      <rPr>
        <sz val="10"/>
        <rFont val="Arial"/>
        <family val="0"/>
        <charset val="1"/>
      </rPr>
      <t xml:space="preserve">755 nm</t>
    </r>
    <r>
      <rPr>
        <sz val="10"/>
        <rFont val="Noto Sans CJK SC"/>
        <family val="2"/>
      </rPr>
      <t xml:space="preserve">）、</t>
    </r>
    <r>
      <rPr>
        <sz val="10"/>
        <rFont val="Arial"/>
        <family val="0"/>
        <charset val="1"/>
      </rPr>
      <t xml:space="preserve">Nd:YAG</t>
    </r>
    <r>
      <rPr>
        <sz val="10"/>
        <rFont val="Noto Sans CJK SC"/>
        <family val="2"/>
      </rPr>
      <t xml:space="preserve">レーザー（</t>
    </r>
    <r>
      <rPr>
        <sz val="10"/>
        <rFont val="Arial"/>
        <family val="0"/>
        <charset val="1"/>
      </rPr>
      <t xml:space="preserve">1064 nm</t>
    </r>
    <r>
      <rPr>
        <sz val="10"/>
        <rFont val="Noto Sans CJK SC"/>
        <family val="2"/>
      </rPr>
      <t xml:space="preserve">）、</t>
    </r>
    <r>
      <rPr>
        <sz val="10"/>
        <rFont val="Arial"/>
        <family val="0"/>
        <charset val="1"/>
      </rPr>
      <t xml:space="preserve">IPL</t>
    </r>
    <r>
      <rPr>
        <sz val="10"/>
        <rFont val="Noto Sans CJK SC"/>
        <family val="2"/>
      </rPr>
      <t xml:space="preserve">などが病変の性状に応じて用いられる。光線力学療法は血管内皮を標的とし効果が高いとされるが費用も高い。治療効果は血管の深さや個人差により限界がある。評価にはダーモスコピーや高周波超音波などの非侵襲的検査が用いられる。</t>
    </r>
  </si>
  <si>
    <r>
      <rPr>
        <sz val="10"/>
        <rFont val="Noto Sans CJK SC"/>
        <family val="2"/>
      </rPr>
      <t xml:space="preserve">医学各論 Ⅲ</t>
    </r>
    <r>
      <rPr>
        <sz val="10"/>
        <rFont val="Arial"/>
        <family val="0"/>
        <charset val="1"/>
      </rPr>
      <t xml:space="preserve">-2-C-②</t>
    </r>
    <r>
      <rPr>
        <sz val="10"/>
        <rFont val="Noto Sans CJK SC"/>
        <family val="2"/>
      </rPr>
      <t xml:space="preserve">（毛細血管奇形</t>
    </r>
    <r>
      <rPr>
        <sz val="10"/>
        <rFont val="Arial"/>
        <family val="0"/>
        <charset val="1"/>
      </rPr>
      <t xml:space="preserve">&lt;</t>
    </r>
    <r>
      <rPr>
        <sz val="10"/>
        <rFont val="Noto Sans CJK SC"/>
        <family val="2"/>
      </rPr>
      <t xml:space="preserve">単純性血管腫</t>
    </r>
    <r>
      <rPr>
        <sz val="10"/>
        <rFont val="Arial"/>
        <family val="0"/>
        <charset val="1"/>
      </rPr>
      <t xml:space="preserve">&gt;</t>
    </r>
    <r>
      <rPr>
        <sz val="10"/>
        <rFont val="Noto Sans CJK SC"/>
        <family val="2"/>
      </rPr>
      <t xml:space="preserve">、</t>
    </r>
    <r>
      <rPr>
        <sz val="10"/>
        <rFont val="Arial"/>
        <family val="0"/>
        <charset val="1"/>
      </rPr>
      <t xml:space="preserve">c</t>
    </r>
    <r>
      <rPr>
        <sz val="10"/>
        <rFont val="Noto Sans CJK SC"/>
        <family val="2"/>
      </rPr>
      <t xml:space="preserve">）</t>
    </r>
  </si>
  <si>
    <t xml:space="preserve">SRC-1101</t>
  </si>
  <si>
    <t xml:space="preserve">Li M, Song Y, Zhou J. The Diagnosis and Treatment Technology of Port-Wine Stain, and the Prospect of Future Treatment. Dermatol Ther (Heidelb). 2026;16(2):875-894.</t>
  </si>
  <si>
    <t xml:space="preserve">10.1007/s13555-026-01651-y</t>
  </si>
  <si>
    <t xml:space="preserve">41557111</t>
  </si>
  <si>
    <r>
      <rPr>
        <sz val="10"/>
        <rFont val="Noto Sans CJK SC"/>
        <family val="2"/>
      </rPr>
      <t xml:space="preserve">有病率と治療の位置づけは抄録で確認した。</t>
    </r>
    <r>
      <rPr>
        <sz val="10"/>
        <rFont val="Arial"/>
        <family val="0"/>
        <charset val="1"/>
      </rPr>
      <t xml:space="preserve">Sturge-Weber</t>
    </r>
    <r>
      <rPr>
        <sz val="10"/>
        <rFont val="Noto Sans CJK SC"/>
        <family val="2"/>
      </rPr>
      <t xml:space="preserve">症候群など関連症候群との関係や、レーザー治療の具体的な奏効率は抄録の範囲外で本カードに含めていない。本カードで触れる光線力学療法に用いる光感受性薬剤等の国内の承認・保険適用は未確認。</t>
    </r>
  </si>
  <si>
    <t xml:space="preserve">DT-007</t>
  </si>
  <si>
    <r>
      <rPr>
        <sz val="10"/>
        <rFont val="Noto Sans CJK SC"/>
        <family val="2"/>
      </rPr>
      <t xml:space="preserve">乳児血管腫</t>
    </r>
    <r>
      <rPr>
        <sz val="10"/>
        <rFont val="Arial"/>
        <family val="0"/>
        <charset val="1"/>
      </rPr>
      <t xml:space="preserve">&lt;</t>
    </r>
    <r>
      <rPr>
        <sz val="10"/>
        <rFont val="Noto Sans CJK SC"/>
        <family val="2"/>
      </rPr>
      <t xml:space="preserve">イチゴ状血管腫</t>
    </r>
    <r>
      <rPr>
        <sz val="10"/>
        <rFont val="Arial"/>
        <family val="0"/>
        <charset val="1"/>
      </rPr>
      <t xml:space="preserve">&gt;</t>
    </r>
  </si>
  <si>
    <r>
      <rPr>
        <sz val="10"/>
        <rFont val="Noto Sans CJK SC"/>
        <family val="2"/>
      </rPr>
      <t xml:space="preserve">乳児血管腫は乳児期に最も多い良性腫瘍で、乳児の最大</t>
    </r>
    <r>
      <rPr>
        <sz val="10"/>
        <rFont val="Arial"/>
        <family val="0"/>
        <charset val="1"/>
      </rPr>
      <t xml:space="preserve">5%</t>
    </r>
    <r>
      <rPr>
        <sz val="10"/>
        <rFont val="Noto Sans CJK SC"/>
        <family val="2"/>
      </rPr>
      <t xml:space="preserve">にみられる。多くは小さく自然に退縮し治療を要しないが、顔面の大きな病変、眼周囲の病変、気道や肝の病変、潰瘍を伴うものなどは、瘢痕や機能障害を残す可能性があり問題となりうる。増殖は生後</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か月が最も速く、ほとんどの症例で</t>
    </r>
    <r>
      <rPr>
        <sz val="10"/>
        <rFont val="Arial"/>
        <family val="0"/>
        <charset val="1"/>
      </rPr>
      <t xml:space="preserve">5</t>
    </r>
    <r>
      <rPr>
        <sz val="10"/>
        <rFont val="Noto Sans CJK SC"/>
        <family val="2"/>
      </rPr>
      <t xml:space="preserve">か月までに増殖が完了する。問題となりうる病変は生後</t>
    </r>
    <r>
      <rPr>
        <sz val="10"/>
        <rFont val="Arial"/>
        <family val="0"/>
        <charset val="1"/>
      </rPr>
      <t xml:space="preserve">1</t>
    </r>
    <r>
      <rPr>
        <sz val="10"/>
        <rFont val="Noto Sans CJK SC"/>
        <family val="2"/>
      </rPr>
      <t xml:space="preserve">か月までの早期の紹介・介入が推奨される。</t>
    </r>
  </si>
  <si>
    <r>
      <rPr>
        <sz val="10"/>
        <rFont val="Noto Sans CJK SC"/>
        <family val="2"/>
      </rPr>
      <t xml:space="preserve">医学各論 Ⅲ</t>
    </r>
    <r>
      <rPr>
        <sz val="10"/>
        <rFont val="Arial"/>
        <family val="0"/>
        <charset val="1"/>
      </rPr>
      <t xml:space="preserve">-2-C-③</t>
    </r>
    <r>
      <rPr>
        <sz val="10"/>
        <rFont val="Noto Sans CJK SC"/>
        <family val="2"/>
      </rPr>
      <t xml:space="preserve">（乳児血管腫</t>
    </r>
    <r>
      <rPr>
        <sz val="10"/>
        <rFont val="Arial"/>
        <family val="0"/>
        <charset val="1"/>
      </rPr>
      <t xml:space="preserve">&lt;</t>
    </r>
    <r>
      <rPr>
        <sz val="10"/>
        <rFont val="Noto Sans CJK SC"/>
        <family val="2"/>
      </rPr>
      <t xml:space="preserve">イチゴ状血管腫</t>
    </r>
    <r>
      <rPr>
        <sz val="10"/>
        <rFont val="Arial"/>
        <family val="0"/>
        <charset val="1"/>
      </rPr>
      <t xml:space="preserve">&gt;</t>
    </r>
    <r>
      <rPr>
        <sz val="10"/>
        <rFont val="Noto Sans CJK SC"/>
        <family val="2"/>
      </rPr>
      <t xml:space="preserve">、</t>
    </r>
    <r>
      <rPr>
        <sz val="10"/>
        <rFont val="Arial"/>
        <family val="0"/>
        <charset val="1"/>
      </rPr>
      <t xml:space="preserve">c</t>
    </r>
    <r>
      <rPr>
        <sz val="10"/>
        <rFont val="Noto Sans CJK SC"/>
        <family val="2"/>
      </rPr>
      <t xml:space="preserve">）</t>
    </r>
  </si>
  <si>
    <t xml:space="preserve">SRC-1102</t>
  </si>
  <si>
    <t xml:space="preserve">Krowchuk DP, Frieden IJ, Mancini AJ, et al. Clinical Practice Guideline for the Management of Infantile Hemangiomas. Pediatrics. 2019;143(1):e20183475.</t>
  </si>
  <si>
    <t xml:space="preserve">10.1542/peds.2018-3475</t>
  </si>
  <si>
    <t xml:space="preserve">30584062</t>
  </si>
  <si>
    <r>
      <rPr>
        <sz val="10"/>
        <rFont val="Noto Sans CJK SC"/>
        <family val="2"/>
      </rPr>
      <t xml:space="preserve">頻度（最大</t>
    </r>
    <r>
      <rPr>
        <sz val="10"/>
        <rFont val="Arial"/>
        <family val="0"/>
        <charset val="1"/>
      </rPr>
      <t xml:space="preserve">5%</t>
    </r>
    <r>
      <rPr>
        <sz val="10"/>
        <rFont val="Noto Sans CJK SC"/>
        <family val="2"/>
      </rPr>
      <t xml:space="preserve">）と増殖の時期はガイドラインの抄録で確認した。日本の診療ガイドライン（血管腫・血管奇形・リンパ管奇形診療ガイドライン）での位置づけとの差異は本カードでは扱っていない。出典のライセンス表示は確認できなかった。</t>
    </r>
  </si>
  <si>
    <t xml:space="preserve">DT-008</t>
  </si>
  <si>
    <r>
      <rPr>
        <sz val="10"/>
        <rFont val="Noto Sans CJK SC"/>
        <family val="2"/>
      </rPr>
      <t xml:space="preserve">静脈奇形</t>
    </r>
    <r>
      <rPr>
        <sz val="10"/>
        <rFont val="Arial"/>
        <family val="0"/>
        <charset val="1"/>
      </rPr>
      <t xml:space="preserve">&lt;</t>
    </r>
    <r>
      <rPr>
        <sz val="10"/>
        <rFont val="Noto Sans CJK SC"/>
        <family val="2"/>
      </rPr>
      <t xml:space="preserve">海綿状血管腫</t>
    </r>
    <r>
      <rPr>
        <sz val="10"/>
        <rFont val="Arial"/>
        <family val="0"/>
        <charset val="1"/>
      </rPr>
      <t xml:space="preserve">&gt;</t>
    </r>
  </si>
  <si>
    <r>
      <rPr>
        <sz val="10"/>
        <rFont val="Noto Sans CJK SC"/>
        <family val="2"/>
      </rPr>
      <t xml:space="preserve">静脈奇形は先天性血管奇形の中で最も多い型で、出生時に存在し、痛みなどの症状を来して受診の契機となることが多い。用語の上でも画像の上でも血管腫と混同されやすく、正確な病歴聴取と断層画像（</t>
    </r>
    <r>
      <rPr>
        <sz val="10"/>
        <rFont val="Arial"/>
        <family val="0"/>
        <charset val="1"/>
      </rPr>
      <t xml:space="preserve">cross-sectional imaging</t>
    </r>
    <r>
      <rPr>
        <sz val="10"/>
        <rFont val="Noto Sans CJK SC"/>
        <family val="2"/>
      </rPr>
      <t xml:space="preserve">）が診断と治療計画の立案に重要である。</t>
    </r>
  </si>
  <si>
    <r>
      <rPr>
        <sz val="10"/>
        <rFont val="Noto Sans CJK SC"/>
        <family val="2"/>
      </rPr>
      <t xml:space="preserve">医学各論 Ⅲ</t>
    </r>
    <r>
      <rPr>
        <sz val="10"/>
        <rFont val="Arial"/>
        <family val="0"/>
        <charset val="1"/>
      </rPr>
      <t xml:space="preserve">-2-C-④</t>
    </r>
    <r>
      <rPr>
        <sz val="10"/>
        <rFont val="Noto Sans CJK SC"/>
        <family val="2"/>
      </rPr>
      <t xml:space="preserve">（静脈奇形</t>
    </r>
    <r>
      <rPr>
        <sz val="10"/>
        <rFont val="Arial"/>
        <family val="0"/>
        <charset val="1"/>
      </rPr>
      <t xml:space="preserve">&lt;</t>
    </r>
    <r>
      <rPr>
        <sz val="10"/>
        <rFont val="Noto Sans CJK SC"/>
        <family val="2"/>
      </rPr>
      <t xml:space="preserve">海綿状血管腫</t>
    </r>
    <r>
      <rPr>
        <sz val="10"/>
        <rFont val="Arial"/>
        <family val="0"/>
        <charset val="1"/>
      </rPr>
      <t xml:space="preserve">&gt;</t>
    </r>
    <r>
      <rPr>
        <sz val="10"/>
        <rFont val="Noto Sans CJK SC"/>
        <family val="2"/>
      </rPr>
      <t xml:space="preserve">、</t>
    </r>
    <r>
      <rPr>
        <sz val="10"/>
        <rFont val="Arial"/>
        <family val="0"/>
        <charset val="1"/>
      </rPr>
      <t xml:space="preserve">c</t>
    </r>
    <r>
      <rPr>
        <sz val="10"/>
        <rFont val="Noto Sans CJK SC"/>
        <family val="2"/>
      </rPr>
      <t xml:space="preserve">）</t>
    </r>
  </si>
  <si>
    <t xml:space="preserve">SRC-1103</t>
  </si>
  <si>
    <t xml:space="preserve">Behravesh S, Yakes W, Gupta N, et al. Venous malformations: clinical diagnosis and treatment. Cardiovasc Diagn Ther. 2016;6(6):557-569.</t>
  </si>
  <si>
    <t xml:space="preserve">10.21037/cdt.2016.11.10</t>
  </si>
  <si>
    <t xml:space="preserve">28123976</t>
  </si>
  <si>
    <r>
      <rPr>
        <sz val="10"/>
        <rFont val="Noto Sans CJK SC"/>
        <family val="2"/>
      </rPr>
      <t xml:space="preserve">記載は抄録で確認した範囲である。硬化療法などの個別の治療手技の適応・成績は本文に記載があるが、本カードでは確認した範囲を超えるため含めていない。出典のライセンス表示は確認できなかった（</t>
    </r>
    <r>
      <rPr>
        <sz val="10"/>
        <rFont val="Arial"/>
        <family val="0"/>
        <charset val="1"/>
      </rPr>
      <t xml:space="preserve">PMC</t>
    </r>
    <r>
      <rPr>
        <sz val="10"/>
        <rFont val="Noto Sans CJK SC"/>
        <family val="2"/>
      </rPr>
      <t xml:space="preserve">・</t>
    </r>
    <r>
      <rPr>
        <sz val="10"/>
        <rFont val="Arial"/>
        <family val="0"/>
        <charset val="1"/>
      </rPr>
      <t xml:space="preserve">Crossref </t>
    </r>
    <r>
      <rPr>
        <sz val="10"/>
        <rFont val="Noto Sans CJK SC"/>
        <family val="2"/>
      </rPr>
      <t xml:space="preserve">で </t>
    </r>
    <r>
      <rPr>
        <sz val="10"/>
        <rFont val="Arial"/>
        <family val="0"/>
        <charset val="1"/>
      </rPr>
      <t xml:space="preserve">CC </t>
    </r>
    <r>
      <rPr>
        <sz val="10"/>
        <rFont val="Noto Sans CJK SC"/>
        <family val="2"/>
      </rPr>
      <t xml:space="preserve">の表示なし）。</t>
    </r>
  </si>
  <si>
    <t xml:space="preserve">DT-009</t>
  </si>
  <si>
    <t xml:space="preserve">乳児血管腫の治療</t>
  </si>
  <si>
    <r>
      <rPr>
        <sz val="10"/>
        <rFont val="Noto Sans CJK SC"/>
        <family val="2"/>
      </rPr>
      <t xml:space="preserve">乳児血管腫に全身治療が必要な場合、第一選択はプロプラノロール経口投与で、用量は</t>
    </r>
    <r>
      <rPr>
        <sz val="10"/>
        <rFont val="Arial"/>
        <family val="0"/>
        <charset val="1"/>
      </rPr>
      <t xml:space="preserve">2</t>
    </r>
    <r>
      <rPr>
        <sz val="10"/>
        <rFont val="Noto Sans CJK SC"/>
        <family val="2"/>
      </rPr>
      <t xml:space="preserve">〜</t>
    </r>
    <r>
      <rPr>
        <sz val="10"/>
        <rFont val="Arial"/>
        <family val="0"/>
        <charset val="1"/>
      </rPr>
      <t xml:space="preserve">3 mg/kg/</t>
    </r>
    <r>
      <rPr>
        <sz val="10"/>
        <rFont val="Noto Sans CJK SC"/>
        <family val="2"/>
      </rPr>
      <t xml:space="preserve">日とされる。治療は通常少なくとも</t>
    </r>
    <r>
      <rPr>
        <sz val="10"/>
        <rFont val="Arial"/>
        <family val="0"/>
        <charset val="1"/>
      </rPr>
      <t xml:space="preserve">6</t>
    </r>
    <r>
      <rPr>
        <sz val="10"/>
        <rFont val="Noto Sans CJK SC"/>
        <family val="2"/>
      </rPr>
      <t xml:space="preserve">か月間続け、しばしば生後</t>
    </r>
    <r>
      <rPr>
        <sz val="10"/>
        <rFont val="Arial"/>
        <family val="0"/>
        <charset val="1"/>
      </rPr>
      <t xml:space="preserve">12</t>
    </r>
    <r>
      <rPr>
        <sz val="10"/>
        <rFont val="Noto Sans CJK SC"/>
        <family val="2"/>
      </rPr>
      <t xml:space="preserve">か月まで維持される。小さく薄い表在性の病変にはチモロール外用が用いられることがある。手術やレーザーは、退縮後に残った皮膚変化の治療に最も有用とされる。高リスクの病変では、生後</t>
    </r>
    <r>
      <rPr>
        <sz val="10"/>
        <rFont val="Arial"/>
        <family val="0"/>
        <charset val="1"/>
      </rPr>
      <t xml:space="preserve">1</t>
    </r>
    <r>
      <rPr>
        <sz val="10"/>
        <rFont val="Noto Sans CJK SC"/>
        <family val="2"/>
      </rPr>
      <t xml:space="preserve">か月までの早期紹介が治療の機会を逃さないために重要である。</t>
    </r>
  </si>
  <si>
    <r>
      <rPr>
        <sz val="10"/>
        <rFont val="Noto Sans CJK SC"/>
        <family val="2"/>
      </rPr>
      <t xml:space="preserve">用量と治療期間はガイドラインの抄録で確認した。国内の承認・保険適用：プロプラノロール経口薬（ヘマンジオルシロップ小児用）は乳児血管腫を適応として</t>
    </r>
    <r>
      <rPr>
        <sz val="10"/>
        <rFont val="Arial"/>
        <family val="0"/>
        <charset val="1"/>
      </rPr>
      <t xml:space="preserve">2016</t>
    </r>
    <r>
      <rPr>
        <sz val="10"/>
        <rFont val="Noto Sans CJK SC"/>
        <family val="2"/>
      </rPr>
      <t xml:space="preserve">年に国内で承認され、保険適用されていることを製造販売元の資料と総説で確認した。チモロール外用の乳児血管腫に対する国内の適応は未確認。投与中の低血糖・徐脈などの安全管理の詳細は本カードの範囲外とした。</t>
    </r>
  </si>
  <si>
    <t xml:space="preserve">DT-010</t>
  </si>
  <si>
    <t xml:space="preserve">リンパ管腫</t>
  </si>
  <si>
    <r>
      <rPr>
        <sz val="10"/>
        <rFont val="Noto Sans CJK SC"/>
        <family val="2"/>
      </rPr>
      <t xml:space="preserve">リンパ管腫（リンパ管奇形）はリンパ管系の良性奇形で、皮膚や粘膜のどこにでも生じうる。異常なリンパ管の深さと大きさにより深部型と表在型に、また先天性と後天性に分類される。深部型には海綿状リンパ管腫と嚢胞性リンパ管腫（</t>
    </r>
    <r>
      <rPr>
        <sz val="10"/>
        <rFont val="Arial"/>
        <family val="0"/>
        <charset val="1"/>
      </rPr>
      <t xml:space="preserve">cystic hygroma</t>
    </r>
    <r>
      <rPr>
        <sz val="10"/>
        <rFont val="Noto Sans CJK SC"/>
        <family val="2"/>
      </rPr>
      <t xml:space="preserve">）という</t>
    </r>
    <r>
      <rPr>
        <sz val="10"/>
        <rFont val="Arial"/>
        <family val="0"/>
        <charset val="1"/>
      </rPr>
      <t xml:space="preserve">2</t>
    </r>
    <r>
      <rPr>
        <sz val="10"/>
        <rFont val="Noto Sans CJK SC"/>
        <family val="2"/>
      </rPr>
      <t xml:space="preserve">つの先天性病変があり、表在型には限局性リンパ管腫（</t>
    </r>
    <r>
      <rPr>
        <sz val="10"/>
        <rFont val="Arial"/>
        <family val="0"/>
        <charset val="1"/>
      </rPr>
      <t xml:space="preserve">lymphangioma circumscriptum</t>
    </r>
    <r>
      <rPr>
        <sz val="10"/>
        <rFont val="Noto Sans CJK SC"/>
        <family val="2"/>
      </rPr>
      <t xml:space="preserve">）と後天性リンパ管腫（リンパ管拡張症）がある。嚢胞性リンパ管腫は</t>
    </r>
    <r>
      <rPr>
        <sz val="10"/>
        <rFont val="Arial"/>
        <family val="0"/>
        <charset val="1"/>
      </rPr>
      <t xml:space="preserve">13</t>
    </r>
    <r>
      <rPr>
        <sz val="10"/>
        <rFont val="Noto Sans CJK SC"/>
        <family val="2"/>
      </rPr>
      <t xml:space="preserve">・</t>
    </r>
    <r>
      <rPr>
        <sz val="10"/>
        <rFont val="Arial"/>
        <family val="0"/>
        <charset val="1"/>
      </rPr>
      <t xml:space="preserve">18</t>
    </r>
    <r>
      <rPr>
        <sz val="10"/>
        <rFont val="Noto Sans CJK SC"/>
        <family val="2"/>
      </rPr>
      <t xml:space="preserve">・</t>
    </r>
    <r>
      <rPr>
        <sz val="10"/>
        <rFont val="Arial"/>
        <family val="0"/>
        <charset val="1"/>
      </rPr>
      <t xml:space="preserve">21</t>
    </r>
    <r>
      <rPr>
        <sz val="10"/>
        <rFont val="Noto Sans CJK SC"/>
        <family val="2"/>
      </rPr>
      <t xml:space="preserve">トリソミー、</t>
    </r>
    <r>
      <rPr>
        <sz val="10"/>
        <rFont val="Arial"/>
        <family val="0"/>
        <charset val="1"/>
      </rPr>
      <t xml:space="preserve">Noonan</t>
    </r>
    <r>
      <rPr>
        <sz val="10"/>
        <rFont val="Noto Sans CJK SC"/>
        <family val="2"/>
      </rPr>
      <t xml:space="preserve">症候群、</t>
    </r>
    <r>
      <rPr>
        <sz val="10"/>
        <rFont val="Arial"/>
        <family val="0"/>
        <charset val="1"/>
      </rPr>
      <t xml:space="preserve">Turner</t>
    </r>
    <r>
      <rPr>
        <sz val="10"/>
        <rFont val="Noto Sans CJK SC"/>
        <family val="2"/>
      </rPr>
      <t xml:space="preserve">症候群などの遺伝性疾患と関連する。頻度は低く、全血管性腫瘍の</t>
    </r>
    <r>
      <rPr>
        <sz val="10"/>
        <rFont val="Arial"/>
        <family val="0"/>
        <charset val="1"/>
      </rPr>
      <t xml:space="preserve">4%</t>
    </r>
    <r>
      <rPr>
        <sz val="10"/>
        <rFont val="Noto Sans CJK SC"/>
        <family val="2"/>
      </rPr>
      <t xml:space="preserve">、小児の良性血管性腫瘍の約</t>
    </r>
    <r>
      <rPr>
        <sz val="10"/>
        <rFont val="Arial"/>
        <family val="0"/>
        <charset val="1"/>
      </rPr>
      <t xml:space="preserve">25%</t>
    </r>
    <r>
      <rPr>
        <sz val="10"/>
        <rFont val="Noto Sans CJK SC"/>
        <family val="2"/>
      </rPr>
      <t xml:space="preserve">を占めるとされる。</t>
    </r>
  </si>
  <si>
    <r>
      <rPr>
        <sz val="10"/>
        <rFont val="Noto Sans CJK SC"/>
        <family val="2"/>
      </rPr>
      <t xml:space="preserve">医学各論 Ⅲ</t>
    </r>
    <r>
      <rPr>
        <sz val="10"/>
        <rFont val="Arial"/>
        <family val="0"/>
        <charset val="1"/>
      </rPr>
      <t xml:space="preserve">-2-D</t>
    </r>
    <r>
      <rPr>
        <sz val="10"/>
        <rFont val="Noto Sans CJK SC"/>
        <family val="2"/>
      </rPr>
      <t xml:space="preserve">（リンパ管腫、</t>
    </r>
    <r>
      <rPr>
        <sz val="10"/>
        <rFont val="Arial"/>
        <family val="0"/>
        <charset val="1"/>
      </rPr>
      <t xml:space="preserve">b</t>
    </r>
    <r>
      <rPr>
        <sz val="10"/>
        <rFont val="Noto Sans CJK SC"/>
        <family val="2"/>
      </rPr>
      <t xml:space="preserve">）</t>
    </r>
  </si>
  <si>
    <t xml:space="preserve">SRC-1104</t>
  </si>
  <si>
    <t xml:space="preserve">Miceli A, Stewart KM. Lymphatic Malformations. In: StatPearls [Internet]. Treasure Island (FL): StatPearls Publishing; 2023.</t>
  </si>
  <si>
    <t xml:space="preserve">29261940</t>
  </si>
  <si>
    <t xml:space="preserve">DT-040</t>
  </si>
  <si>
    <t xml:space="preserve">分類と頻度は出典の抄録と章の本文で確認した。治療（硬化療法・外科切除）の適応の詳細は本カードでは確認した範囲を超えるため含めていない。日本で用いられる硬化剤の国内事情も本出典の範囲外である。出典のライセンス表示は確認できなかった。</t>
  </si>
  <si>
    <t xml:space="preserve">DT-011</t>
  </si>
  <si>
    <t xml:space="preserve">粉瘤</t>
  </si>
  <si>
    <r>
      <rPr>
        <sz val="10"/>
        <rFont val="Noto Sans CJK SC"/>
        <family val="2"/>
      </rPr>
      <t xml:space="preserve">粉瘤（表皮嚢腫、</t>
    </r>
    <r>
      <rPr>
        <sz val="10"/>
        <rFont val="Arial"/>
        <family val="0"/>
        <charset val="1"/>
      </rPr>
      <t xml:space="preserve">epidermoid cyst</t>
    </r>
    <r>
      <rPr>
        <sz val="10"/>
        <rFont val="Noto Sans CJK SC"/>
        <family val="2"/>
      </rPr>
      <t xml:space="preserve">）は、ケラチンで満たされた被膜のある皮下結節で、顔面・頸部・体幹に好発するが、全身のどこにでも生じうる。毛包漏斗部から発生し、表皮封入嚢腫（</t>
    </r>
    <r>
      <rPr>
        <sz val="10"/>
        <rFont val="Arial"/>
        <family val="0"/>
        <charset val="1"/>
      </rPr>
      <t xml:space="preserve">epidermal inclusion cyst</t>
    </r>
    <r>
      <rPr>
        <sz val="10"/>
        <rFont val="Noto Sans CJK SC"/>
        <family val="2"/>
      </rPr>
      <t xml:space="preserve">）、漏斗部嚢腫とも呼ばれる。通称の「脂腺嚢腫（</t>
    </r>
    <r>
      <rPr>
        <sz val="10"/>
        <rFont val="Arial"/>
        <family val="0"/>
        <charset val="1"/>
      </rPr>
      <t xml:space="preserve">sebaceous cyst</t>
    </r>
    <r>
      <rPr>
        <sz val="10"/>
        <rFont val="Noto Sans CJK SC"/>
        <family val="2"/>
      </rPr>
      <t xml:space="preserve">）」は、脂腺由来ではないため誤称である。増大は緩徐で、年単位で存在し続けることがある。まれに嚢腫から悪性腫瘍が生じることがある。</t>
    </r>
  </si>
  <si>
    <r>
      <rPr>
        <sz val="10"/>
        <rFont val="Noto Sans CJK SC"/>
        <family val="2"/>
      </rPr>
      <t xml:space="preserve">医学各論 Ⅲ</t>
    </r>
    <r>
      <rPr>
        <sz val="10"/>
        <rFont val="Arial"/>
        <family val="0"/>
        <charset val="1"/>
      </rPr>
      <t xml:space="preserve">-2-E-①</t>
    </r>
    <r>
      <rPr>
        <sz val="10"/>
        <rFont val="Noto Sans CJK SC"/>
        <family val="2"/>
      </rPr>
      <t xml:space="preserve">（粉瘤、</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</si>
  <si>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TBL-01-00-114 (id: JlvnlmU)</t>
    </r>
  </si>
  <si>
    <t xml:space="preserve">SRC-1105</t>
  </si>
  <si>
    <t xml:space="preserve">Zito PM, Scharf R. Epidermoid Cyst. In: StatPearls [Internet]. Treasure Island (FL): StatPearls Publishing; 2023.</t>
  </si>
  <si>
    <t xml:space="preserve">29763149</t>
  </si>
  <si>
    <t xml:space="preserve">DT-041</t>
  </si>
  <si>
    <t xml:space="preserve">記載は章の要旨で確認した範囲である。感染時の対応や摘出術式の詳細は本カードに含めていない。出典のライセンス表示は確認できなかった。</t>
  </si>
  <si>
    <t xml:space="preserve">DT-012</t>
  </si>
  <si>
    <t xml:space="preserve">脂漏性角化症</t>
  </si>
  <si>
    <t xml:space="preserve">脂漏性角化症は中高年に多い表皮腫瘍で、未熟な角化細胞の良性増殖によるものである。境界明瞭な円形〜楕円形の扁平な斑・局面として現れ、ゆっくり増大して厚みを増すことがあるが、自然に消退することはまれである。良性であるため治療を要しないことが多いが、希望により治療されることも多い。悪性皮膚腫瘍と形態が紛らわしい場合があるため、鑑別できることが重要とされる。</t>
  </si>
  <si>
    <r>
      <rPr>
        <sz val="10"/>
        <rFont val="Noto Sans CJK SC"/>
        <family val="2"/>
      </rPr>
      <t xml:space="preserve">医学各論 Ⅲ</t>
    </r>
    <r>
      <rPr>
        <sz val="10"/>
        <rFont val="Arial"/>
        <family val="0"/>
        <charset val="1"/>
      </rPr>
      <t xml:space="preserve">-2-E-②</t>
    </r>
    <r>
      <rPr>
        <sz val="10"/>
        <rFont val="Noto Sans CJK SC"/>
        <family val="2"/>
      </rPr>
      <t xml:space="preserve">（脂漏性角化症、</t>
    </r>
    <r>
      <rPr>
        <sz val="10"/>
        <rFont val="Arial"/>
        <family val="0"/>
        <charset val="1"/>
      </rPr>
      <t xml:space="preserve">b</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</si>
  <si>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TBL-02-03-011 (id: JlAKpa0)</t>
    </r>
  </si>
  <si>
    <t xml:space="preserve">SRC-1106</t>
  </si>
  <si>
    <t xml:space="preserve">Greco MJ, Bhutta BS. Seborrheic Keratosis. In: StatPearls [Internet]. Treasure Island (FL): StatPearls Publishing; 2024.</t>
  </si>
  <si>
    <t xml:space="preserve">31424869</t>
  </si>
  <si>
    <t xml:space="preserve">DT-042</t>
  </si>
  <si>
    <t xml:space="preserve">記載は章の導入部で確認した範囲である。ダーモスコピーの具体的所見や除去手技（凍結療法・掻爬など）の適応の詳細は本カードに含めていない。出典のライセンス表示は確認できなかった。</t>
  </si>
  <si>
    <t xml:space="preserve">DT-013</t>
  </si>
  <si>
    <t xml:space="preserve">ケラトアカントーマ</t>
  </si>
  <si>
    <r>
      <rPr>
        <sz val="10"/>
        <rFont val="Noto Sans CJK SC"/>
        <family val="2"/>
      </rPr>
      <t xml:space="preserve">ケラトアカントーマは、家庭医が評価する機会の多い皮膚腫瘍の一つであり、悪性化の可能性については議論がある（</t>
    </r>
    <r>
      <rPr>
        <sz val="10"/>
        <rFont val="Arial"/>
        <family val="0"/>
        <charset val="1"/>
      </rPr>
      <t xml:space="preserve">controversy exists</t>
    </r>
    <r>
      <rPr>
        <sz val="10"/>
        <rFont val="Noto Sans CJK SC"/>
        <family val="2"/>
      </rPr>
      <t xml:space="preserve">）ため、良性腫瘍の総説でも悪性病変との鑑別を意識して扱われる。良性皮膚腫瘍全般に、診断は病変の外観と病歴に基づいて行われることが多いが、診断が不確かな病変は悪性を否定するために生検による病理組織学的検査を行うべきとされる。ケラトアカントーマに対しては、切除が治療の選択肢（</t>
    </r>
    <r>
      <rPr>
        <sz val="10"/>
        <rFont val="Arial"/>
        <family val="0"/>
        <charset val="1"/>
      </rPr>
      <t xml:space="preserve">treatment of choice</t>
    </r>
    <r>
      <rPr>
        <sz val="10"/>
        <rFont val="Noto Sans CJK SC"/>
        <family val="2"/>
      </rPr>
      <t xml:space="preserve">）とされる。</t>
    </r>
  </si>
  <si>
    <r>
      <rPr>
        <sz val="10"/>
        <rFont val="Noto Sans CJK SC"/>
        <family val="2"/>
      </rPr>
      <t xml:space="preserve">医学各論 Ⅲ</t>
    </r>
    <r>
      <rPr>
        <sz val="10"/>
        <rFont val="Arial"/>
        <family val="0"/>
        <charset val="1"/>
      </rPr>
      <t xml:space="preserve">-2-E-③</t>
    </r>
    <r>
      <rPr>
        <sz val="10"/>
        <rFont val="Noto Sans CJK SC"/>
        <family val="2"/>
      </rPr>
      <t xml:space="preserve">（ケラトアカントーマ、</t>
    </r>
    <r>
      <rPr>
        <sz val="10"/>
        <rFont val="Arial"/>
        <family val="0"/>
        <charset val="1"/>
      </rPr>
      <t xml:space="preserve">b</t>
    </r>
    <r>
      <rPr>
        <sz val="10"/>
        <rFont val="Noto Sans CJK SC"/>
        <family val="2"/>
      </rPr>
      <t xml:space="preserve">）</t>
    </r>
  </si>
  <si>
    <t xml:space="preserve">SRC-1107</t>
  </si>
  <si>
    <t xml:space="preserve">Luba MC, Bangs SA, Mohler AM, Stulberg DL. Common benign skin tumors. Am Fam Physician. 2003;67(4):729-738.</t>
  </si>
  <si>
    <t xml:space="preserve">12613727</t>
  </si>
  <si>
    <r>
      <rPr>
        <sz val="10"/>
        <rFont val="Noto Sans CJK SC"/>
        <family val="2"/>
      </rPr>
      <t xml:space="preserve">出典は</t>
    </r>
    <r>
      <rPr>
        <sz val="10"/>
        <rFont val="Arial"/>
        <family val="0"/>
        <charset val="1"/>
      </rPr>
      <t xml:space="preserve">2003</t>
    </r>
    <r>
      <rPr>
        <sz val="10"/>
        <rFont val="Noto Sans CJK SC"/>
        <family val="2"/>
      </rPr>
      <t xml:space="preserve">年の総説であり、ケラトアカントーマを独立した良性腫瘍とみなすか有棘細胞癌の亜型とみなすかという現在の分類上の議論や、自然退縮の経過などの詳細は本出典の抄録で確認できる範囲を超えるため、本カードの記載は総説の位置づけの範囲に絞った。出典のライセンス表示は確認できなかった。</t>
    </r>
  </si>
  <si>
    <t xml:space="preserve">DT-014</t>
  </si>
  <si>
    <t xml:space="preserve">ケロイド</t>
  </si>
  <si>
    <t xml:space="preserve">ケロイドと肥厚性瘢痕は、深部真皮への侵襲に対する生理的な創傷治癒の過程に異常が生じて形成される過剰な瘢痕である。疼痛や掻痒、拘縮を来し、患者の生活の質に身体的にも心理的にも大きな影響を与える。予防・軽減を目的とする治療戦略は数多く報告されているが、瘢痕形成と創収縮の機序の理解が不十分なこともあり、多くの治療法は臨床的にはいまだ十分に満足できるものではないとされる。</t>
  </si>
  <si>
    <r>
      <rPr>
        <sz val="10"/>
        <rFont val="Noto Sans CJK SC"/>
        <family val="2"/>
      </rPr>
      <t xml:space="preserve">医学各論 Ⅲ</t>
    </r>
    <r>
      <rPr>
        <sz val="10"/>
        <rFont val="Arial"/>
        <family val="0"/>
        <charset val="1"/>
      </rPr>
      <t xml:space="preserve">-2-E-④</t>
    </r>
    <r>
      <rPr>
        <sz val="10"/>
        <rFont val="Noto Sans CJK SC"/>
        <family val="2"/>
      </rPr>
      <t xml:space="preserve">（ケロイド、</t>
    </r>
    <r>
      <rPr>
        <sz val="10"/>
        <rFont val="Arial"/>
        <family val="0"/>
        <charset val="1"/>
      </rPr>
      <t xml:space="preserve">b</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</si>
  <si>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TBL-01-00-113 (id: JlvnlmM)</t>
    </r>
  </si>
  <si>
    <t xml:space="preserve">SRC-1108</t>
  </si>
  <si>
    <t xml:space="preserve">Gauglitz GG, Korting HC, Pavicic T, et al. Hypertrophic scarring and keloids: pathomechanisms and current and emerging treatment strategies. Mol Med. 2011;17(1-2):113-125.</t>
  </si>
  <si>
    <t xml:space="preserve">10.2119/molmed.2009.00153</t>
  </si>
  <si>
    <t xml:space="preserve">20927486</t>
  </si>
  <si>
    <r>
      <rPr>
        <sz val="10"/>
        <rFont val="Noto Sans CJK SC"/>
        <family val="2"/>
      </rPr>
      <t xml:space="preserve">記載は抄録で確認した範囲である。ケロイドと肥厚性瘢痕の鑑別点（元の創の範囲を超えるかどうか等）や、ステロイド局注をはじめとする個別治療の適応・成績は抄録の範囲外であり、本カードに含めていない（薬剤名も挙げていない）。出典のライセンス表示は確認できなかった（</t>
    </r>
    <r>
      <rPr>
        <sz val="10"/>
        <rFont val="Arial"/>
        <family val="0"/>
        <charset val="1"/>
      </rPr>
      <t xml:space="preserve">PMC</t>
    </r>
    <r>
      <rPr>
        <sz val="10"/>
        <rFont val="Noto Sans CJK SC"/>
        <family val="2"/>
      </rPr>
      <t xml:space="preserve">・</t>
    </r>
    <r>
      <rPr>
        <sz val="10"/>
        <rFont val="Arial"/>
        <family val="0"/>
        <charset val="1"/>
      </rPr>
      <t xml:space="preserve">Crossref </t>
    </r>
    <r>
      <rPr>
        <sz val="10"/>
        <rFont val="Noto Sans CJK SC"/>
        <family val="2"/>
      </rPr>
      <t xml:space="preserve">で </t>
    </r>
    <r>
      <rPr>
        <sz val="10"/>
        <rFont val="Arial"/>
        <family val="0"/>
        <charset val="1"/>
      </rPr>
      <t xml:space="preserve">CC </t>
    </r>
    <r>
      <rPr>
        <sz val="10"/>
        <rFont val="Noto Sans CJK SC"/>
        <family val="2"/>
      </rPr>
      <t xml:space="preserve">の表示なし）。</t>
    </r>
  </si>
  <si>
    <t xml:space="preserve">DT-015</t>
  </si>
  <si>
    <t xml:space="preserve">皮膚線維腫</t>
  </si>
  <si>
    <r>
      <rPr>
        <sz val="10"/>
        <rFont val="Noto Sans CJK SC"/>
        <family val="2"/>
      </rPr>
      <t xml:space="preserve">皮膚線維腫は、家庭医が日常診療で遭遇する良性皮膚腫瘍の一つである。良性皮膚腫瘍全般に、診断は病変の外観と病歴に基づいて行われることが多いが、診断が不確かな病変は悪性を否定するために生検による病理組織学的検査を行うべきとされる。治療が必要な場合、皮膚線維腫に対しては切除が治療の選択肢（</t>
    </r>
    <r>
      <rPr>
        <sz val="10"/>
        <rFont val="Arial"/>
        <family val="0"/>
        <charset val="1"/>
      </rPr>
      <t xml:space="preserve">treatment of choice</t>
    </r>
    <r>
      <rPr>
        <sz val="10"/>
        <rFont val="Noto Sans CJK SC"/>
        <family val="2"/>
      </rPr>
      <t xml:space="preserve">）とされる。</t>
    </r>
  </si>
  <si>
    <r>
      <rPr>
        <sz val="10"/>
        <rFont val="Noto Sans CJK SC"/>
        <family val="2"/>
      </rPr>
      <t xml:space="preserve">医学各論 Ⅲ</t>
    </r>
    <r>
      <rPr>
        <sz val="10"/>
        <rFont val="Arial"/>
        <family val="0"/>
        <charset val="1"/>
      </rPr>
      <t xml:space="preserve">-2-E-⑤</t>
    </r>
    <r>
      <rPr>
        <sz val="10"/>
        <rFont val="Noto Sans CJK SC"/>
        <family val="2"/>
      </rPr>
      <t xml:space="preserve">（皮膚線維腫、</t>
    </r>
    <r>
      <rPr>
        <sz val="10"/>
        <rFont val="Arial"/>
        <family val="0"/>
        <charset val="1"/>
      </rPr>
      <t xml:space="preserve">c</t>
    </r>
    <r>
      <rPr>
        <sz val="10"/>
        <rFont val="Noto Sans CJK SC"/>
        <family val="2"/>
      </rPr>
      <t xml:space="preserve">）</t>
    </r>
  </si>
  <si>
    <r>
      <rPr>
        <sz val="10"/>
        <rFont val="Noto Sans CJK SC"/>
        <family val="2"/>
      </rPr>
      <t xml:space="preserve">出典は</t>
    </r>
    <r>
      <rPr>
        <sz val="10"/>
        <rFont val="Arial"/>
        <family val="0"/>
        <charset val="1"/>
      </rPr>
      <t xml:space="preserve">2003</t>
    </r>
    <r>
      <rPr>
        <sz val="10"/>
        <rFont val="Noto Sans CJK SC"/>
        <family val="2"/>
      </rPr>
      <t xml:space="preserve">年の総説で、皮膚線維腫に割かれた記載は限られる。圧迫で中央が陥凹する所見（</t>
    </r>
    <r>
      <rPr>
        <sz val="10"/>
        <rFont val="Arial"/>
        <family val="0"/>
        <charset val="1"/>
      </rPr>
      <t xml:space="preserve">dimple sign</t>
    </r>
    <r>
      <rPr>
        <sz val="10"/>
        <rFont val="Noto Sans CJK SC"/>
        <family val="2"/>
      </rPr>
      <t xml:space="preserve">）などの臨床所見の詳細は本出典の抄録で確認できなかったため、本カードの記載は総説で確認できる範囲に絞った。出典のライセンス表示は確認できなかった。</t>
    </r>
  </si>
  <si>
    <t xml:space="preserve">DT-016</t>
  </si>
  <si>
    <t xml:space="preserve">毛細血管拡張性肉芽腫</t>
  </si>
  <si>
    <r>
      <rPr>
        <sz val="10"/>
        <rFont val="Noto Sans CJK SC"/>
        <family val="2"/>
      </rPr>
      <t xml:space="preserve">毛細血管拡張性肉芽腫（化膿性肉芽腫）は、家庭医が評価する機会のある良性皮膚腫瘍の一つである。良性皮膚腫瘍全般に、診断は病変の外観と病歴に基づいて行われることが多いが、診断が不確かな病変は悪性を否定するために生検による病理組織学的検査を行うべきとされる。化膿性肉芽腫に対しては、切除が治療の選択肢（</t>
    </r>
    <r>
      <rPr>
        <sz val="10"/>
        <rFont val="Arial"/>
        <family val="0"/>
        <charset val="1"/>
      </rPr>
      <t xml:space="preserve">treatment of choice</t>
    </r>
    <r>
      <rPr>
        <sz val="10"/>
        <rFont val="Noto Sans CJK SC"/>
        <family val="2"/>
      </rPr>
      <t xml:space="preserve">）とされる。</t>
    </r>
  </si>
  <si>
    <r>
      <rPr>
        <sz val="10"/>
        <rFont val="Noto Sans CJK SC"/>
        <family val="2"/>
      </rPr>
      <t xml:space="preserve">医学各論 Ⅲ</t>
    </r>
    <r>
      <rPr>
        <sz val="10"/>
        <rFont val="Arial"/>
        <family val="0"/>
        <charset val="1"/>
      </rPr>
      <t xml:space="preserve">-2-E-⑥</t>
    </r>
    <r>
      <rPr>
        <sz val="10"/>
        <rFont val="Noto Sans CJK SC"/>
        <family val="2"/>
      </rPr>
      <t xml:space="preserve">（毛細血管拡張性肉芽腫、</t>
    </r>
    <r>
      <rPr>
        <sz val="10"/>
        <rFont val="Arial"/>
        <family val="0"/>
        <charset val="1"/>
      </rPr>
      <t xml:space="preserve">c</t>
    </r>
    <r>
      <rPr>
        <sz val="10"/>
        <rFont val="Noto Sans CJK SC"/>
        <family val="2"/>
      </rPr>
      <t xml:space="preserve">）</t>
    </r>
  </si>
  <si>
    <r>
      <rPr>
        <sz val="10"/>
        <rFont val="Noto Sans CJK SC"/>
        <family val="2"/>
      </rPr>
      <t xml:space="preserve">出典は</t>
    </r>
    <r>
      <rPr>
        <sz val="10"/>
        <rFont val="Arial"/>
        <family val="0"/>
        <charset val="1"/>
      </rPr>
      <t xml:space="preserve">2003</t>
    </r>
    <r>
      <rPr>
        <sz val="10"/>
        <rFont val="Noto Sans CJK SC"/>
        <family val="2"/>
      </rPr>
      <t xml:space="preserve">年の総説で、化膿性肉芽腫に割かれた記載は限られる。急速に増大し出血しやすいという臨床的特徴や、分葉状毛細血管増殖という病理像の詳細は本出典の抄録で確認できなかったため、本カードの記載は総説で確認できる範囲に絞った。出典のライセンス表示は確認できなかった。</t>
    </r>
  </si>
  <si>
    <t xml:space="preserve">DT-017</t>
  </si>
  <si>
    <t xml:space="preserve">グロムス腫瘍</t>
  </si>
  <si>
    <r>
      <rPr>
        <sz val="10"/>
        <rFont val="Noto Sans CJK SC"/>
        <family val="2"/>
      </rPr>
      <t xml:space="preserve">グロムス腫瘍は、体温調節に関わる動静脈シャントであるグロムス小体から生じるまれな良性腫瘍で、原発性軟部腫瘍の</t>
    </r>
    <r>
      <rPr>
        <sz val="10"/>
        <rFont val="Arial"/>
        <family val="0"/>
        <charset val="1"/>
      </rPr>
      <t xml:space="preserve">2%</t>
    </r>
    <r>
      <rPr>
        <sz val="10"/>
        <rFont val="Noto Sans CJK SC"/>
        <family val="2"/>
      </rPr>
      <t xml:space="preserve">、手の軟部腫瘍の</t>
    </r>
    <r>
      <rPr>
        <sz val="10"/>
        <rFont val="Arial"/>
        <family val="0"/>
        <charset val="1"/>
      </rPr>
      <t xml:space="preserve">1</t>
    </r>
    <r>
      <rPr>
        <sz val="10"/>
        <rFont val="Noto Sans CJK SC"/>
        <family val="2"/>
      </rPr>
      <t xml:space="preserve">〜</t>
    </r>
    <r>
      <rPr>
        <sz val="10"/>
        <rFont val="Arial"/>
        <family val="0"/>
        <charset val="1"/>
      </rPr>
      <t xml:space="preserve">5%</t>
    </r>
    <r>
      <rPr>
        <sz val="10"/>
        <rFont val="Noto Sans CJK SC"/>
        <family val="2"/>
      </rPr>
      <t xml:space="preserve">を占める。約</t>
    </r>
    <r>
      <rPr>
        <sz val="10"/>
        <rFont val="Arial"/>
        <family val="0"/>
        <charset val="1"/>
      </rPr>
      <t xml:space="preserve">75%</t>
    </r>
    <r>
      <rPr>
        <sz val="10"/>
        <rFont val="Noto Sans CJK SC"/>
        <family val="2"/>
      </rPr>
      <t xml:space="preserve">が手に生じ、その多くが爪下に発生する。発作性の疼痛、局所の圧痛（痛覚過敏）、寒冷過敏の三徴が約</t>
    </r>
    <r>
      <rPr>
        <sz val="10"/>
        <rFont val="Arial"/>
        <family val="0"/>
        <charset val="1"/>
      </rPr>
      <t xml:space="preserve">90%</t>
    </r>
    <r>
      <rPr>
        <sz val="10"/>
        <rFont val="Noto Sans CJK SC"/>
        <family val="2"/>
      </rPr>
      <t xml:space="preserve">の症例にみられる。女性に約</t>
    </r>
    <r>
      <rPr>
        <sz val="10"/>
        <rFont val="Arial"/>
        <family val="0"/>
        <charset val="1"/>
      </rPr>
      <t xml:space="preserve">7</t>
    </r>
    <r>
      <rPr>
        <sz val="10"/>
        <rFont val="Noto Sans CJK SC"/>
        <family val="2"/>
      </rPr>
      <t xml:space="preserve">倍多く、平均年齢は</t>
    </r>
    <r>
      <rPr>
        <sz val="10"/>
        <rFont val="Arial"/>
        <family val="0"/>
        <charset val="1"/>
      </rPr>
      <t xml:space="preserve">39</t>
    </r>
    <r>
      <rPr>
        <sz val="10"/>
        <rFont val="Noto Sans CJK SC"/>
        <family val="2"/>
      </rPr>
      <t xml:space="preserve">歳とされる。爪下の病変は青みを帯びた</t>
    </r>
    <r>
      <rPr>
        <sz val="10"/>
        <rFont val="Arial"/>
        <family val="0"/>
        <charset val="1"/>
      </rPr>
      <t xml:space="preserve">3</t>
    </r>
    <r>
      <rPr>
        <sz val="10"/>
        <rFont val="Noto Sans CJK SC"/>
        <family val="2"/>
      </rPr>
      <t xml:space="preserve">〜</t>
    </r>
    <r>
      <rPr>
        <sz val="10"/>
        <rFont val="Arial"/>
        <family val="0"/>
        <charset val="1"/>
      </rPr>
      <t xml:space="preserve">10 mm</t>
    </r>
    <r>
      <rPr>
        <sz val="10"/>
        <rFont val="Noto Sans CJK SC"/>
        <family val="2"/>
      </rPr>
      <t xml:space="preserve">の結節として認められることがある。</t>
    </r>
  </si>
  <si>
    <r>
      <rPr>
        <sz val="10"/>
        <rFont val="Noto Sans CJK SC"/>
        <family val="2"/>
      </rPr>
      <t xml:space="preserve">医学各論 Ⅲ</t>
    </r>
    <r>
      <rPr>
        <sz val="10"/>
        <rFont val="Arial"/>
        <family val="0"/>
        <charset val="1"/>
      </rPr>
      <t xml:space="preserve">-2-E-⑦</t>
    </r>
    <r>
      <rPr>
        <sz val="10"/>
        <rFont val="Noto Sans CJK SC"/>
        <family val="2"/>
      </rPr>
      <t xml:space="preserve">（グロムス腫瘍、</t>
    </r>
    <r>
      <rPr>
        <sz val="10"/>
        <rFont val="Arial"/>
        <family val="0"/>
        <charset val="1"/>
      </rPr>
      <t xml:space="preserve">c</t>
    </r>
    <r>
      <rPr>
        <sz val="10"/>
        <rFont val="Noto Sans CJK SC"/>
        <family val="2"/>
      </rPr>
      <t xml:space="preserve">）</t>
    </r>
  </si>
  <si>
    <t xml:space="preserve">SRC-1109</t>
  </si>
  <si>
    <t xml:space="preserve">Fabro M, Fabro SR, Klitzke BB, de Araújo GL, Machado CA. Glomus tumor: revitalizing concepts. Radiol Bras. 2015;48(4):269-270.</t>
  </si>
  <si>
    <t xml:space="preserve">10.1590/0100-3984.2014.0090</t>
  </si>
  <si>
    <t xml:space="preserve">26379331</t>
  </si>
  <si>
    <r>
      <rPr>
        <sz val="10"/>
        <rFont val="Noto Sans CJK SC"/>
        <family val="2"/>
      </rPr>
      <t xml:space="preserve">数値と臨床像は出典の本文（</t>
    </r>
    <r>
      <rPr>
        <sz val="10"/>
        <rFont val="Arial"/>
        <family val="0"/>
        <charset val="1"/>
      </rPr>
      <t xml:space="preserve">PMC </t>
    </r>
    <r>
      <rPr>
        <sz val="10"/>
        <rFont val="Noto Sans CJK SC"/>
        <family val="2"/>
      </rPr>
      <t xml:space="preserve">全文）で確認した。出典は画像診断を中心とする総説であり、外科的摘出の手技や再発率の詳細は本カードに含めていない。</t>
    </r>
  </si>
  <si>
    <t xml:space="preserve">DT-018</t>
  </si>
  <si>
    <t xml:space="preserve">色素性蕁麻疹</t>
  </si>
  <si>
    <r>
      <rPr>
        <sz val="10"/>
        <rFont val="Noto Sans CJK SC"/>
        <family val="2"/>
      </rPr>
      <t xml:space="preserve">色素性蕁麻疹は、肥満細胞症における代表的な皮膚病変（斑状丘疹性病変）である。国際的なコンセンサスでは、この斑状丘疹性病変を</t>
    </r>
    <r>
      <rPr>
        <sz val="10"/>
        <rFont val="Arial"/>
        <family val="0"/>
        <charset val="1"/>
      </rPr>
      <t xml:space="preserve">2</t>
    </r>
    <r>
      <rPr>
        <sz val="10"/>
        <rFont val="Noto Sans CJK SC"/>
        <family val="2"/>
      </rPr>
      <t xml:space="preserve">つの亜型に分けることが提案されている。小型の斑状丘疹が均一にみられる単形型（</t>
    </r>
    <r>
      <rPr>
        <sz val="10"/>
        <rFont val="Arial"/>
        <family val="0"/>
        <charset val="1"/>
      </rPr>
      <t xml:space="preserve">monomorphic variant</t>
    </r>
    <r>
      <rPr>
        <sz val="10"/>
        <rFont val="Noto Sans CJK SC"/>
        <family val="2"/>
      </rPr>
      <t xml:space="preserve">）は成人に典型的で、小児に生じた場合は成人まで持続することが多い。大きさや形が多様な大きな病変からなる多形型（</t>
    </r>
    <r>
      <rPr>
        <sz val="10"/>
        <rFont val="Arial"/>
        <family val="0"/>
        <charset val="1"/>
      </rPr>
      <t xml:space="preserve">polymorphic variant</t>
    </r>
    <r>
      <rPr>
        <sz val="10"/>
        <rFont val="Noto Sans CJK SC"/>
        <family val="2"/>
      </rPr>
      <t xml:space="preserve">）は小児に典型的で、思春期頃に消退することがある。この区別は予後の予測に重要とされる。また、限局性肥満細胞症（</t>
    </r>
    <r>
      <rPr>
        <sz val="10"/>
        <rFont val="Arial"/>
        <family val="0"/>
        <charset val="1"/>
      </rPr>
      <t xml:space="preserve">telangiectasia macularis eruptiva perstans</t>
    </r>
    <r>
      <rPr>
        <sz val="10"/>
        <rFont val="Noto Sans CJK SC"/>
        <family val="2"/>
      </rPr>
      <t xml:space="preserve">）は皮膚肥満細胞症の分類から外すことが提案された。</t>
    </r>
  </si>
  <si>
    <r>
      <rPr>
        <sz val="10"/>
        <rFont val="Noto Sans CJK SC"/>
        <family val="2"/>
      </rPr>
      <t xml:space="preserve">医学各論 Ⅲ</t>
    </r>
    <r>
      <rPr>
        <sz val="10"/>
        <rFont val="Arial"/>
        <family val="0"/>
        <charset val="1"/>
      </rPr>
      <t xml:space="preserve">-2-E-⑧</t>
    </r>
    <r>
      <rPr>
        <sz val="10"/>
        <rFont val="Noto Sans CJK SC"/>
        <family val="2"/>
      </rPr>
      <t xml:space="preserve">（色素性蕁麻疹、</t>
    </r>
    <r>
      <rPr>
        <sz val="10"/>
        <rFont val="Arial"/>
        <family val="0"/>
        <charset val="1"/>
      </rPr>
      <t xml:space="preserve">c</t>
    </r>
    <r>
      <rPr>
        <sz val="10"/>
        <rFont val="Noto Sans CJK SC"/>
        <family val="2"/>
      </rPr>
      <t xml:space="preserve">）</t>
    </r>
  </si>
  <si>
    <t xml:space="preserve">SRC-1110</t>
  </si>
  <si>
    <t xml:space="preserve">Hartmann K, Escribano L, Grattan C, et al. Cutaneous manifestations in patients with mastocytosis: Consensus report of the European Competence Network on Mastocytosis; the American Academy of Allergy, Asthma &amp; Immunology; and the European Academy of Allergology and Clinical Immunology. J Allergy Clin Immunol. 2016;137(1):35-45.</t>
  </si>
  <si>
    <t xml:space="preserve">10.1016/j.jaci.2015.08.034</t>
  </si>
  <si>
    <t xml:space="preserve">26476479</t>
  </si>
  <si>
    <r>
      <rPr>
        <sz val="10"/>
        <rFont val="Noto Sans CJK SC"/>
        <family val="2"/>
      </rPr>
      <t xml:space="preserve">記載は抄録で確認した分類の提案の範囲である。</t>
    </r>
    <r>
      <rPr>
        <sz val="10"/>
        <rFont val="Arial"/>
        <family val="0"/>
        <charset val="1"/>
      </rPr>
      <t xml:space="preserve">Darier</t>
    </r>
    <r>
      <rPr>
        <sz val="10"/>
        <rFont val="Noto Sans CJK SC"/>
        <family val="2"/>
      </rPr>
      <t xml:space="preserve">徴候などの臨床所見や、抗ヒスタミン薬をはじめとする治療の詳細は抄録の範囲外であり、本カードに含めていない（薬剤名も挙げていない）。出典のライセンス表示は確認できなかった。</t>
    </r>
  </si>
  <si>
    <t xml:space="preserve">DT-019</t>
  </si>
  <si>
    <t xml:space="preserve">有棘細胞癌</t>
  </si>
  <si>
    <r>
      <rPr>
        <sz val="10"/>
        <rFont val="Noto Sans CJK SC"/>
        <family val="2"/>
      </rPr>
      <t xml:space="preserve">日本皮膚科学会の有棘細胞癌診療ガイドライン（</t>
    </r>
    <r>
      <rPr>
        <sz val="10"/>
        <rFont val="Arial"/>
        <family val="0"/>
        <charset val="1"/>
      </rPr>
      <t xml:space="preserve">2020</t>
    </r>
    <r>
      <rPr>
        <sz val="10"/>
        <rFont val="Noto Sans CJK SC"/>
        <family val="2"/>
      </rPr>
      <t xml:space="preserve">年版）の英語概要では、有棘細胞癌は日光角化症・</t>
    </r>
    <r>
      <rPr>
        <sz val="10"/>
        <rFont val="Arial"/>
        <family val="0"/>
        <charset val="1"/>
      </rPr>
      <t xml:space="preserve">Bowen</t>
    </r>
    <r>
      <rPr>
        <sz val="10"/>
        <rFont val="Noto Sans CJK SC"/>
        <family val="2"/>
      </rPr>
      <t xml:space="preserve">病とともに概説され、原発巣の切除マージンの決定と根治不能例の治療が臨床疑問として</t>
    </r>
    <r>
      <rPr>
        <sz val="10"/>
        <rFont val="Arial"/>
        <family val="0"/>
        <charset val="1"/>
      </rPr>
      <t xml:space="preserve">GRADE</t>
    </r>
    <r>
      <rPr>
        <sz val="10"/>
        <rFont val="Noto Sans CJK SC"/>
        <family val="2"/>
      </rPr>
      <t xml:space="preserve">方式で検討されている。</t>
    </r>
  </si>
  <si>
    <r>
      <rPr>
        <sz val="10"/>
        <rFont val="Noto Sans CJK SC"/>
        <family val="2"/>
      </rPr>
      <t xml:space="preserve">医学各論 Ⅲ</t>
    </r>
    <r>
      <rPr>
        <sz val="10"/>
        <rFont val="Arial"/>
        <family val="0"/>
        <charset val="1"/>
      </rPr>
      <t xml:space="preserve">-2-F-①</t>
    </r>
    <r>
      <rPr>
        <sz val="10"/>
        <rFont val="Noto Sans CJK SC"/>
        <family val="2"/>
      </rPr>
      <t xml:space="preserve">（有棘細胞癌、</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</si>
  <si>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TBL-01-00-635 (id: JlvnmbU)</t>
    </r>
  </si>
  <si>
    <t xml:space="preserve">SRC-1116</t>
  </si>
  <si>
    <t xml:space="preserve">Ansai SI, Umebayashi Y, Katsumata N, et al. Japanese Dermatological Association Guidelines: Outlines of Guidelines for Cutaneous Squamous Cell Carcinoma 2020. The Journal of Dermatology. 2021;48(7):e288-e311.</t>
  </si>
  <si>
    <t xml:space="preserve">10.1111/1346-8138.15889</t>
  </si>
  <si>
    <t xml:space="preserve">33963604</t>
  </si>
  <si>
    <t xml:space="preserve">英語版概要の抄録に基づく。個別の臨床疑問に対する推奨の強さは本文を確認していない。</t>
  </si>
  <si>
    <t xml:space="preserve">DT-020</t>
  </si>
  <si>
    <r>
      <rPr>
        <sz val="10"/>
        <rFont val="Noto Sans CJK SC"/>
        <family val="2"/>
      </rPr>
      <t xml:space="preserve">切除不能な進行期皮膚有棘細胞癌に対する抗</t>
    </r>
    <r>
      <rPr>
        <sz val="10"/>
        <rFont val="Arial"/>
        <family val="0"/>
        <charset val="1"/>
      </rPr>
      <t xml:space="preserve">PD-1</t>
    </r>
    <r>
      <rPr>
        <sz val="10"/>
        <rFont val="Noto Sans CJK SC"/>
        <family val="2"/>
      </rPr>
      <t xml:space="preserve">抗体セミプリマブの第</t>
    </r>
    <r>
      <rPr>
        <sz val="10"/>
        <rFont val="Arial"/>
        <family val="0"/>
        <charset val="1"/>
      </rPr>
      <t xml:space="preserve">2</t>
    </r>
    <r>
      <rPr>
        <sz val="10"/>
        <rFont val="Noto Sans CJK SC"/>
        <family val="2"/>
      </rPr>
      <t xml:space="preserve">相試験では、転移性コホートの奏効率は</t>
    </r>
    <r>
      <rPr>
        <sz val="10"/>
        <rFont val="Arial"/>
        <family val="0"/>
        <charset val="1"/>
      </rPr>
      <t xml:space="preserve">47%</t>
    </r>
    <r>
      <rPr>
        <sz val="10"/>
        <rFont val="Noto Sans CJK SC"/>
        <family val="2"/>
      </rPr>
      <t xml:space="preserve">（</t>
    </r>
    <r>
      <rPr>
        <sz val="10"/>
        <rFont val="Arial"/>
        <family val="0"/>
        <charset val="1"/>
      </rPr>
      <t xml:space="preserve">28/59</t>
    </r>
    <r>
      <rPr>
        <sz val="10"/>
        <rFont val="Noto Sans CJK SC"/>
        <family val="2"/>
      </rPr>
      <t xml:space="preserve">例）であり、奏効例の</t>
    </r>
    <r>
      <rPr>
        <sz val="10"/>
        <rFont val="Arial"/>
        <family val="0"/>
        <charset val="1"/>
      </rPr>
      <t xml:space="preserve">82%</t>
    </r>
    <r>
      <rPr>
        <sz val="10"/>
        <rFont val="Noto Sans CJK SC"/>
        <family val="2"/>
      </rPr>
      <t xml:space="preserve">でデータカットオフ時点まで奏効が持続していた。</t>
    </r>
  </si>
  <si>
    <t xml:space="preserve">SRC-1117</t>
  </si>
  <si>
    <t xml:space="preserve">Migden MR, Rischin D, Schmults CD, et al. PD-1 Blockade with Cemiplimab in Advanced Cutaneous Squamous-Cell Carcinoma. New England Journal of Medicine. 2018;379(4):341-351.</t>
  </si>
  <si>
    <t xml:space="preserve">10.1056/NEJMoa1805131</t>
  </si>
  <si>
    <t xml:space="preserve">29863979</t>
  </si>
  <si>
    <r>
      <rPr>
        <sz val="10"/>
        <rFont val="Noto Sans CJK SC"/>
        <family val="2"/>
      </rPr>
      <t xml:space="preserve">セミプリマブの国内の承認・保険適用は未確認。数値は抄録に記載された第</t>
    </r>
    <r>
      <rPr>
        <sz val="10"/>
        <rFont val="Arial"/>
        <family val="0"/>
        <charset val="1"/>
      </rPr>
      <t xml:space="preserve">2</t>
    </r>
    <r>
      <rPr>
        <sz val="10"/>
        <rFont val="Noto Sans CJK SC"/>
        <family val="2"/>
      </rPr>
      <t xml:space="preserve">相試験の転移性コホートの結果であり、追跡期間の中央値は</t>
    </r>
    <r>
      <rPr>
        <sz val="10"/>
        <rFont val="Arial"/>
        <family val="0"/>
        <charset val="1"/>
      </rPr>
      <t xml:space="preserve">7.9</t>
    </r>
    <r>
      <rPr>
        <sz val="10"/>
        <rFont val="Noto Sans CJK SC"/>
        <family val="2"/>
      </rPr>
      <t xml:space="preserve">か月である。</t>
    </r>
  </si>
  <si>
    <t xml:space="preserve">DT-021</t>
  </si>
  <si>
    <t xml:space="preserve">基底細胞癌</t>
  </si>
  <si>
    <r>
      <rPr>
        <sz val="10"/>
        <rFont val="Noto Sans CJK SC"/>
        <family val="2"/>
      </rPr>
      <t xml:space="preserve">基底細胞癌の治療のゴールドスタンダードは外科的切除であり、日本皮膚科学会の診療ガイドライン（</t>
    </r>
    <r>
      <rPr>
        <sz val="10"/>
        <rFont val="Arial"/>
        <family val="0"/>
        <charset val="1"/>
      </rPr>
      <t xml:space="preserve">2021</t>
    </r>
    <r>
      <rPr>
        <sz val="10"/>
        <rFont val="Noto Sans CJK SC"/>
        <family val="2"/>
      </rPr>
      <t xml:space="preserve">年版、英語概要）では、外科的切除のほか放射線療法・外用療法・全身療法に関する臨床疑問が</t>
    </r>
    <r>
      <rPr>
        <sz val="10"/>
        <rFont val="Arial"/>
        <family val="0"/>
        <charset val="1"/>
      </rPr>
      <t xml:space="preserve">GRADE</t>
    </r>
    <r>
      <rPr>
        <sz val="10"/>
        <rFont val="Noto Sans CJK SC"/>
        <family val="2"/>
      </rPr>
      <t xml:space="preserve">方式で検討されている。</t>
    </r>
  </si>
  <si>
    <r>
      <rPr>
        <sz val="10"/>
        <rFont val="Noto Sans CJK SC"/>
        <family val="2"/>
      </rPr>
      <t xml:space="preserve">医学各論 Ⅲ</t>
    </r>
    <r>
      <rPr>
        <sz val="10"/>
        <rFont val="Arial"/>
        <family val="0"/>
        <charset val="1"/>
      </rPr>
      <t xml:space="preserve">-2-F-②</t>
    </r>
    <r>
      <rPr>
        <sz val="10"/>
        <rFont val="Noto Sans CJK SC"/>
        <family val="2"/>
      </rPr>
      <t xml:space="preserve">（基底細胞癌、</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</si>
  <si>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TBL-01-00-634 (id: JlvnmbQ)</t>
    </r>
  </si>
  <si>
    <t xml:space="preserve">SRC-1118</t>
  </si>
  <si>
    <t xml:space="preserve">Hoashi T, Ishikawa M, Uehara J, et al. Japanese Dermatological Association guidelines: Outlines of Japanese clinical guidelines for basal cell carcinoma 2021. The Journal of Dermatology. 2024;51(4):e90-e105.</t>
  </si>
  <si>
    <t xml:space="preserve">10.1111/1346-8138.16944</t>
  </si>
  <si>
    <t xml:space="preserve">38264942</t>
  </si>
  <si>
    <t xml:space="preserve">英語版概要の抄録に基づく。リスク分類ごとの切除マージンなど本文の数値は確認していない。</t>
  </si>
  <si>
    <t xml:space="preserve">DT-022</t>
  </si>
  <si>
    <t xml:space="preserve">悪性黒色腫</t>
  </si>
  <si>
    <r>
      <rPr>
        <sz val="10"/>
        <rFont val="Noto Sans CJK SC"/>
        <family val="2"/>
      </rPr>
      <t xml:space="preserve">日本全国で</t>
    </r>
    <r>
      <rPr>
        <sz val="10"/>
        <rFont val="Arial"/>
        <family val="0"/>
        <charset val="1"/>
      </rPr>
      <t xml:space="preserve">1</t>
    </r>
    <r>
      <rPr>
        <sz val="10"/>
        <rFont val="Noto Sans CJK SC"/>
        <family val="2"/>
      </rPr>
      <t xml:space="preserve">年間に皮膚の悪性黒色腫（メラノーマ）と診断されるのは約</t>
    </r>
    <r>
      <rPr>
        <sz val="10"/>
        <rFont val="Arial"/>
        <family val="0"/>
        <charset val="1"/>
      </rPr>
      <t xml:space="preserve">1,800</t>
    </r>
    <r>
      <rPr>
        <sz val="10"/>
        <rFont val="Noto Sans CJK SC"/>
        <family val="2"/>
      </rPr>
      <t xml:space="preserve">例であり、悪性黒色腫が疑われる場合には、病変を</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倍程度に拡大して観察するダーモスコピー検査が行われ、肉眼の診察よりも悪性かどうかがよく分かるとされる。</t>
    </r>
  </si>
  <si>
    <r>
      <rPr>
        <sz val="10"/>
        <rFont val="Noto Sans CJK SC"/>
        <family val="2"/>
      </rPr>
      <t xml:space="preserve">医学各論 Ⅲ</t>
    </r>
    <r>
      <rPr>
        <sz val="10"/>
        <rFont val="Arial"/>
        <family val="0"/>
        <charset val="1"/>
      </rPr>
      <t xml:space="preserve">-2-F-③</t>
    </r>
    <r>
      <rPr>
        <sz val="10"/>
        <rFont val="Noto Sans CJK SC"/>
        <family val="2"/>
      </rPr>
      <t xml:space="preserve">（悪性黒色腫、</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</si>
  <si>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TBL-01-00-636 (id: Jlvnmbc)</t>
    </r>
    <r>
      <rPr>
        <sz val="10"/>
        <rFont val="Noto Sans CJK SC"/>
        <family val="2"/>
      </rPr>
      <t xml:space="preserve">；</t>
    </r>
    <r>
      <rPr>
        <sz val="10"/>
        <rFont val="Arial"/>
        <family val="0"/>
        <charset val="1"/>
      </rPr>
      <t xml:space="preserve">TBL-02-03-011 (id: JlAKpa0)</t>
    </r>
  </si>
  <si>
    <t xml:space="preserve">SRC-1112</t>
  </si>
  <si>
    <r>
      <rPr>
        <sz val="10"/>
        <rFont val="Noto Sans CJK SC"/>
        <family val="2"/>
      </rPr>
      <t xml:space="preserve">国立がん研究センター がん情報サービス．メラノーマ（悪性黒色腫）．（更新・確認日：</t>
    </r>
    <r>
      <rPr>
        <sz val="10"/>
        <rFont val="Arial"/>
        <family val="0"/>
        <charset val="1"/>
      </rPr>
      <t xml:space="preserve">2023</t>
    </r>
    <r>
      <rPr>
        <sz val="10"/>
        <rFont val="Noto Sans CJK SC"/>
        <family val="2"/>
      </rPr>
      <t xml:space="preserve">年</t>
    </r>
    <r>
      <rPr>
        <sz val="10"/>
        <rFont val="Arial"/>
        <family val="0"/>
        <charset val="1"/>
      </rPr>
      <t xml:space="preserve">6</t>
    </r>
    <r>
      <rPr>
        <sz val="10"/>
        <rFont val="Noto Sans CJK SC"/>
        <family val="2"/>
      </rPr>
      <t xml:space="preserve">月</t>
    </r>
    <r>
      <rPr>
        <sz val="10"/>
        <rFont val="Arial"/>
        <family val="0"/>
        <charset val="1"/>
      </rPr>
      <t xml:space="preserve">7</t>
    </r>
    <r>
      <rPr>
        <sz val="10"/>
        <rFont val="Noto Sans CJK SC"/>
        <family val="2"/>
      </rPr>
      <t xml:space="preserve">日）</t>
    </r>
  </si>
  <si>
    <r>
      <rPr>
        <sz val="10"/>
        <rFont val="Noto Sans CJK SC"/>
        <family val="2"/>
      </rPr>
      <t xml:space="preserve">患者数は同ページの「患者数（がん統計）」の記載に基づく概数であり、基準年はページに明示されていない。ウェブページのため </t>
    </r>
    <r>
      <rPr>
        <sz val="10"/>
        <rFont val="Arial"/>
        <family val="0"/>
        <charset val="1"/>
      </rPr>
      <t xml:space="preserve">DOI</t>
    </r>
    <r>
      <rPr>
        <sz val="10"/>
        <rFont val="Noto Sans CJK SC"/>
        <family val="2"/>
      </rPr>
      <t xml:space="preserve">・</t>
    </r>
    <r>
      <rPr>
        <sz val="10"/>
        <rFont val="Arial"/>
        <family val="0"/>
        <charset val="1"/>
      </rPr>
      <t xml:space="preserve">PMID </t>
    </r>
    <r>
      <rPr>
        <sz val="10"/>
        <rFont val="Noto Sans CJK SC"/>
        <family val="2"/>
      </rPr>
      <t xml:space="preserve">はない。</t>
    </r>
  </si>
  <si>
    <t xml:space="preserve">DT-023</t>
  </si>
  <si>
    <r>
      <rPr>
        <sz val="10"/>
        <rFont val="Noto Sans CJK SC"/>
        <family val="2"/>
      </rPr>
      <t xml:space="preserve">悪性黒色腫の</t>
    </r>
    <r>
      <rPr>
        <sz val="10"/>
        <rFont val="Arial"/>
        <family val="0"/>
        <charset val="1"/>
      </rPr>
      <t xml:space="preserve">AJCC</t>
    </r>
    <r>
      <rPr>
        <sz val="10"/>
        <rFont val="Noto Sans CJK SC"/>
        <family val="2"/>
      </rPr>
      <t xml:space="preserve">第</t>
    </r>
    <r>
      <rPr>
        <sz val="10"/>
        <rFont val="Arial"/>
        <family val="0"/>
        <charset val="1"/>
      </rPr>
      <t xml:space="preserve">8</t>
    </r>
    <r>
      <rPr>
        <sz val="10"/>
        <rFont val="Noto Sans CJK SC"/>
        <family val="2"/>
      </rPr>
      <t xml:space="preserve">版の病期分類では、</t>
    </r>
    <r>
      <rPr>
        <sz val="10"/>
        <rFont val="Arial"/>
        <family val="0"/>
        <charset val="1"/>
      </rPr>
      <t xml:space="preserve">T1a</t>
    </r>
    <r>
      <rPr>
        <sz val="10"/>
        <rFont val="Noto Sans CJK SC"/>
        <family val="2"/>
      </rPr>
      <t xml:space="preserve">は腫瘍厚</t>
    </r>
    <r>
      <rPr>
        <sz val="10"/>
        <rFont val="Arial"/>
        <family val="0"/>
        <charset val="1"/>
      </rPr>
      <t xml:space="preserve">0.8mm</t>
    </r>
    <r>
      <rPr>
        <sz val="10"/>
        <rFont val="Noto Sans CJK SC"/>
        <family val="2"/>
      </rPr>
      <t xml:space="preserve">未満で潰瘍のないもの、</t>
    </r>
    <r>
      <rPr>
        <sz val="10"/>
        <rFont val="Arial"/>
        <family val="0"/>
        <charset val="1"/>
      </rPr>
      <t xml:space="preserve">T1b</t>
    </r>
    <r>
      <rPr>
        <sz val="10"/>
        <rFont val="Noto Sans CJK SC"/>
        <family val="2"/>
      </rPr>
      <t xml:space="preserve">は腫瘍厚</t>
    </r>
    <r>
      <rPr>
        <sz val="10"/>
        <rFont val="Arial"/>
        <family val="0"/>
        <charset val="1"/>
      </rPr>
      <t xml:space="preserve">0.8</t>
    </r>
    <r>
      <rPr>
        <sz val="10"/>
        <rFont val="Noto Sans CJK SC"/>
        <family val="2"/>
      </rPr>
      <t xml:space="preserve">〜</t>
    </r>
    <r>
      <rPr>
        <sz val="10"/>
        <rFont val="Arial"/>
        <family val="0"/>
        <charset val="1"/>
      </rPr>
      <t xml:space="preserve">1.0mm</t>
    </r>
    <r>
      <rPr>
        <sz val="10"/>
        <rFont val="Noto Sans CJK SC"/>
        <family val="2"/>
      </rPr>
      <t xml:space="preserve">のもの（潰瘍の有無を問わない）または腫瘍厚</t>
    </r>
    <r>
      <rPr>
        <sz val="10"/>
        <rFont val="Arial"/>
        <family val="0"/>
        <charset val="1"/>
      </rPr>
      <t xml:space="preserve">0.8mm</t>
    </r>
    <r>
      <rPr>
        <sz val="10"/>
        <rFont val="Noto Sans CJK SC"/>
        <family val="2"/>
      </rPr>
      <t xml:space="preserve">未満で潰瘍のあるものと定義され、腫瘍厚は</t>
    </r>
    <r>
      <rPr>
        <sz val="10"/>
        <rFont val="Arial"/>
        <family val="0"/>
        <charset val="1"/>
      </rPr>
      <t xml:space="preserve">0.1mm</t>
    </r>
    <r>
      <rPr>
        <sz val="10"/>
        <rFont val="Noto Sans CJK SC"/>
        <family val="2"/>
      </rPr>
      <t xml:space="preserve">単位で記録し、核分裂数は</t>
    </r>
    <r>
      <rPr>
        <sz val="10"/>
        <rFont val="Arial"/>
        <family val="0"/>
        <charset val="1"/>
      </rPr>
      <t xml:space="preserve">T</t>
    </r>
    <r>
      <rPr>
        <sz val="10"/>
        <rFont val="Noto Sans CJK SC"/>
        <family val="2"/>
      </rPr>
      <t xml:space="preserve">分類の基準から外された。</t>
    </r>
  </si>
  <si>
    <t xml:space="preserve">米国・国際</t>
  </si>
  <si>
    <r>
      <rPr>
        <sz val="10"/>
        <rFont val="Arial"/>
        <family val="0"/>
        <charset val="1"/>
      </rPr>
      <t xml:space="preserve">PS-02-04-05 (id: JkxnuQI)</t>
    </r>
    <r>
      <rPr>
        <sz val="10"/>
        <rFont val="Noto Sans CJK SC"/>
        <family val="2"/>
      </rPr>
      <t xml:space="preserve">；</t>
    </r>
    <r>
      <rPr>
        <sz val="10"/>
        <rFont val="Arial"/>
        <family val="0"/>
        <charset val="1"/>
      </rPr>
      <t xml:space="preserve">TBL-01-00-636 (id: Jlvnmbc)</t>
    </r>
  </si>
  <si>
    <t xml:space="preserve">SRC-1114</t>
  </si>
  <si>
    <t xml:space="preserve">Gershenwald JE, Scolyer RA, Hess KR, et al. Melanoma staging: Evidence-based changes in the American Joint Committee on Cancer eighth edition cancer staging manual. CA: A Cancer Journal for Clinicians. 2017;67(6):472-492.</t>
  </si>
  <si>
    <t xml:space="preserve">10.3322/caac.21409</t>
  </si>
  <si>
    <t xml:space="preserve">29028110</t>
  </si>
  <si>
    <r>
      <rPr>
        <sz val="10"/>
        <rFont val="Noto Sans CJK SC"/>
        <family val="2"/>
      </rPr>
      <t xml:space="preserve">病期分類の定義は出典論文の抄録から読み取り。病期分類表の全体（</t>
    </r>
    <r>
      <rPr>
        <sz val="10"/>
        <rFont val="Arial"/>
        <family val="0"/>
        <charset val="1"/>
      </rPr>
      <t xml:space="preserve">N</t>
    </r>
    <r>
      <rPr>
        <sz val="10"/>
        <rFont val="Noto Sans CJK SC"/>
        <family val="2"/>
      </rPr>
      <t xml:space="preserve">分類・</t>
    </r>
    <r>
      <rPr>
        <sz val="10"/>
        <rFont val="Arial"/>
        <family val="0"/>
        <charset val="1"/>
      </rPr>
      <t xml:space="preserve">M</t>
    </r>
    <r>
      <rPr>
        <sz val="10"/>
        <rFont val="Noto Sans CJK SC"/>
        <family val="2"/>
      </rPr>
      <t xml:space="preserve">分類の詳細）は本文を確認していない。日本の取扱い規約の病期分類との対応は未確認。</t>
    </r>
  </si>
  <si>
    <t xml:space="preserve">DT-024</t>
  </si>
  <si>
    <r>
      <rPr>
        <sz val="10"/>
        <rFont val="Noto Sans CJK SC"/>
        <family val="2"/>
      </rPr>
      <t xml:space="preserve">日本の悪性黒色腫診療ガイドライン</t>
    </r>
    <r>
      <rPr>
        <sz val="10"/>
        <rFont val="Arial"/>
        <family val="0"/>
        <charset val="1"/>
      </rPr>
      <t xml:space="preserve">2025</t>
    </r>
    <r>
      <rPr>
        <sz val="10"/>
        <rFont val="Noto Sans CJK SC"/>
        <family val="2"/>
      </rPr>
      <t xml:space="preserve">では、東アジアのエビデンスを取り入れて</t>
    </r>
    <r>
      <rPr>
        <sz val="10"/>
        <rFont val="Arial"/>
        <family val="0"/>
        <charset val="1"/>
      </rPr>
      <t xml:space="preserve">12</t>
    </r>
    <r>
      <rPr>
        <sz val="10"/>
        <rFont val="Noto Sans CJK SC"/>
        <family val="2"/>
      </rPr>
      <t xml:space="preserve">の臨床疑問に対する推奨が示され、悪性黒色腫の病型や薬剤の有効性には欧米と東アジアの集団間で差があるため、一部の臨床疑問では欧米のガイドラインと異なる推奨となった。</t>
    </r>
  </si>
  <si>
    <t xml:space="preserve">SRC-1115</t>
  </si>
  <si>
    <t xml:space="preserve">Fukushima S, Ito T, Asai J, et al. Japanese Dermatological Association Guidelines: Clinical Questions of Guidelines for Melanoma 2025. The Journal of Dermatology. 2025;52(8):e666-e697.</t>
  </si>
  <si>
    <t xml:space="preserve">10.1111/1346-8138.17740</t>
  </si>
  <si>
    <t xml:space="preserve">40511899</t>
  </si>
  <si>
    <t xml:space="preserve">英語版の抄録に基づく。各臨床疑問の推奨文そのものは本文を確認していない。個別薬剤（免疫チェックポイント阻害薬・分子標的薬）の国内の承認・保険適用の詳細は未確認。</t>
  </si>
  <si>
    <t xml:space="preserve">DT-025</t>
  </si>
  <si>
    <t xml:space="preserve">皮膚悪性腫瘍（疫学）</t>
  </si>
  <si>
    <r>
      <rPr>
        <sz val="10"/>
        <rFont val="Noto Sans CJK SC"/>
        <family val="2"/>
      </rPr>
      <t xml:space="preserve">日本の皮膚悪性腫瘍の全国調査（</t>
    </r>
    <r>
      <rPr>
        <sz val="10"/>
        <rFont val="Arial"/>
        <family val="0"/>
        <charset val="1"/>
      </rPr>
      <t xml:space="preserve">1987</t>
    </r>
    <r>
      <rPr>
        <sz val="10"/>
        <rFont val="Noto Sans CJK SC"/>
        <family val="2"/>
      </rPr>
      <t xml:space="preserve">〜</t>
    </r>
    <r>
      <rPr>
        <sz val="10"/>
        <rFont val="Arial"/>
        <family val="0"/>
        <charset val="1"/>
      </rPr>
      <t xml:space="preserve">2001</t>
    </r>
    <r>
      <rPr>
        <sz val="10"/>
        <rFont val="Noto Sans CJK SC"/>
        <family val="2"/>
      </rPr>
      <t xml:space="preserve">年、約</t>
    </r>
    <r>
      <rPr>
        <sz val="10"/>
        <rFont val="Arial"/>
        <family val="0"/>
        <charset val="1"/>
      </rPr>
      <t xml:space="preserve">100</t>
    </r>
    <r>
      <rPr>
        <sz val="10"/>
        <rFont val="Noto Sans CJK SC"/>
        <family val="2"/>
      </rPr>
      <t xml:space="preserve">施設の登録）では、最も多かった皮膚腫瘍は基底細胞癌で年々増加し、次いで有棘細胞癌、悪性黒色腫の順であった。</t>
    </r>
  </si>
  <si>
    <t xml:space="preserve">SRC-1111</t>
  </si>
  <si>
    <t xml:space="preserve">Ishihara K, Saida T, Otsuka F, Yamazaki N; Prognosis and Statistical Investigation Committee of the Japanese Skin Cancer Society. Statistical profiles of malignant melanoma and other skin cancers in Japan: 2007 update. International Journal of Clinical Oncology. 2008;13(1):33-41.</t>
  </si>
  <si>
    <t xml:space="preserve">10.1007/s10147-007-0751-1</t>
  </si>
  <si>
    <t xml:space="preserve">18307017</t>
  </si>
  <si>
    <r>
      <rPr>
        <sz val="10"/>
        <rFont val="Arial"/>
        <family val="0"/>
        <charset val="1"/>
      </rPr>
      <t xml:space="preserve">1987</t>
    </r>
    <r>
      <rPr>
        <sz val="10"/>
        <rFont val="Noto Sans CJK SC"/>
        <family val="2"/>
      </rPr>
      <t xml:space="preserve">〜</t>
    </r>
    <r>
      <rPr>
        <sz val="10"/>
        <rFont val="Arial"/>
        <family val="0"/>
        <charset val="1"/>
      </rPr>
      <t xml:space="preserve">2001</t>
    </r>
    <r>
      <rPr>
        <sz val="10"/>
        <rFont val="Noto Sans CJK SC"/>
        <family val="2"/>
      </rPr>
      <t xml:space="preserve">年の登録データに基づく</t>
    </r>
    <r>
      <rPr>
        <sz val="10"/>
        <rFont val="Arial"/>
        <family val="0"/>
        <charset val="1"/>
      </rPr>
      <t xml:space="preserve">2008</t>
    </r>
    <r>
      <rPr>
        <sz val="10"/>
        <rFont val="Noto Sans CJK SC"/>
        <family val="2"/>
      </rPr>
      <t xml:space="preserve">年の報告であり、現在の全国がん登録に基づく最新の頻度は未確認。施設登録ベースの集計で、人口ベースの罹患率ではない。</t>
    </r>
  </si>
  <si>
    <t xml:space="preserve">DT-026</t>
  </si>
  <si>
    <t xml:space="preserve">日光角化症</t>
  </si>
  <si>
    <r>
      <rPr>
        <sz val="10"/>
        <rFont val="Noto Sans CJK SC"/>
        <family val="2"/>
      </rPr>
      <t xml:space="preserve">日光角化症は、慢性的に紫外線曝露を受けた皮膚に生じる鱗屑を伴うざらざらした病変で、ケラチノサイト由来の癌へ進行することがあり、米国皮膚科学会の診療ガイドラインではその管理について</t>
    </r>
    <r>
      <rPr>
        <sz val="10"/>
        <rFont val="Arial"/>
        <family val="0"/>
        <charset val="1"/>
      </rPr>
      <t xml:space="preserve">18</t>
    </r>
    <r>
      <rPr>
        <sz val="10"/>
        <rFont val="Noto Sans CJK SC"/>
        <family val="2"/>
      </rPr>
      <t xml:space="preserve">の推奨が示されている。</t>
    </r>
  </si>
  <si>
    <r>
      <rPr>
        <sz val="10"/>
        <rFont val="Noto Sans CJK SC"/>
        <family val="2"/>
      </rPr>
      <t xml:space="preserve">医学各論 Ⅲ</t>
    </r>
    <r>
      <rPr>
        <sz val="10"/>
        <rFont val="Arial"/>
        <family val="0"/>
        <charset val="1"/>
      </rPr>
      <t xml:space="preserve">-2-F-④</t>
    </r>
    <r>
      <rPr>
        <sz val="10"/>
        <rFont val="Noto Sans CJK SC"/>
        <family val="2"/>
      </rPr>
      <t xml:space="preserve">（日光角化症、</t>
    </r>
    <r>
      <rPr>
        <sz val="10"/>
        <rFont val="Arial"/>
        <family val="0"/>
        <charset val="1"/>
      </rPr>
      <t xml:space="preserve">b</t>
    </r>
    <r>
      <rPr>
        <sz val="10"/>
        <rFont val="Noto Sans CJK SC"/>
        <family val="2"/>
      </rPr>
      <t xml:space="preserve">）</t>
    </r>
  </si>
  <si>
    <t xml:space="preserve">SRC-1119</t>
  </si>
  <si>
    <t xml:space="preserve">Eisen DB, Asgari MM, Bennett DD, et al. Guidelines of care for the management of actinic keratosis. Journal of the American Academy of Dermatology. 2021;85(4):e209-e233.</t>
  </si>
  <si>
    <t xml:space="preserve">10.1016/j.jaad.2021.02.082</t>
  </si>
  <si>
    <t xml:space="preserve">33820677</t>
  </si>
  <si>
    <t xml:space="preserve">米国のガイドラインであり、日本皮膚科学会の日光角化症の扱い（有棘細胞癌のガイドラインで概説）とは推奨が異なる可能性がある。各治療法の推奨の強さは本文を確認していない。</t>
  </si>
  <si>
    <t xml:space="preserve">DT-027</t>
  </si>
  <si>
    <r>
      <rPr>
        <sz val="10"/>
        <rFont val="Arial"/>
        <family val="0"/>
        <charset val="1"/>
      </rPr>
      <t xml:space="preserve">Bowen</t>
    </r>
    <r>
      <rPr>
        <sz val="10"/>
        <rFont val="Noto Sans CJK SC"/>
        <family val="2"/>
      </rPr>
      <t xml:space="preserve">病</t>
    </r>
  </si>
  <si>
    <r>
      <rPr>
        <sz val="10"/>
        <rFont val="Arial"/>
        <family val="0"/>
        <charset val="1"/>
      </rPr>
      <t xml:space="preserve">Bowen</t>
    </r>
    <r>
      <rPr>
        <sz val="10"/>
        <rFont val="Noto Sans CJK SC"/>
        <family val="2"/>
      </rPr>
      <t xml:space="preserve">病は、日本皮膚科学会の有棘細胞癌診療ガイドライン（</t>
    </r>
    <r>
      <rPr>
        <sz val="10"/>
        <rFont val="Arial"/>
        <family val="0"/>
        <charset val="1"/>
      </rPr>
      <t xml:space="preserve">2020</t>
    </r>
    <r>
      <rPr>
        <sz val="10"/>
        <rFont val="Noto Sans CJK SC"/>
        <family val="2"/>
      </rPr>
      <t xml:space="preserve">年版）の英語概要において、日光角化症とともに、有棘細胞癌の概要の中で関連病変として位置づけられている。</t>
    </r>
  </si>
  <si>
    <r>
      <rPr>
        <sz val="10"/>
        <rFont val="Noto Sans CJK SC"/>
        <family val="2"/>
      </rPr>
      <t xml:space="preserve">医学各論 Ⅲ</t>
    </r>
    <r>
      <rPr>
        <sz val="10"/>
        <rFont val="Arial"/>
        <family val="0"/>
        <charset val="1"/>
      </rPr>
      <t xml:space="preserve">-2-F-⑥</t>
    </r>
    <r>
      <rPr>
        <sz val="10"/>
        <rFont val="Noto Sans CJK SC"/>
        <family val="2"/>
      </rPr>
      <t xml:space="preserve">（</t>
    </r>
    <r>
      <rPr>
        <sz val="10"/>
        <rFont val="Arial"/>
        <family val="0"/>
        <charset val="1"/>
      </rPr>
      <t xml:space="preserve">Bowen</t>
    </r>
    <r>
      <rPr>
        <sz val="10"/>
        <rFont val="Noto Sans CJK SC"/>
        <family val="2"/>
      </rPr>
      <t xml:space="preserve">病、</t>
    </r>
    <r>
      <rPr>
        <sz val="10"/>
        <rFont val="Arial"/>
        <family val="0"/>
        <charset val="1"/>
      </rPr>
      <t xml:space="preserve">b</t>
    </r>
    <r>
      <rPr>
        <sz val="10"/>
        <rFont val="Noto Sans CJK SC"/>
        <family val="2"/>
      </rPr>
      <t xml:space="preserve">）</t>
    </r>
  </si>
  <si>
    <r>
      <rPr>
        <sz val="10"/>
        <rFont val="Noto Sans CJK SC"/>
        <family val="2"/>
      </rPr>
      <t xml:space="preserve">英語版概要の抄録で、</t>
    </r>
    <r>
      <rPr>
        <sz val="10"/>
        <rFont val="Arial"/>
        <family val="0"/>
        <charset val="1"/>
      </rPr>
      <t xml:space="preserve">Bowen</t>
    </r>
    <r>
      <rPr>
        <sz val="10"/>
        <rFont val="Noto Sans CJK SC"/>
        <family val="2"/>
      </rPr>
      <t xml:space="preserve">病が有棘細胞癌の概要に含まれることのみを確認した。病理組織学的定義や治療の詳細は本文を確認していない。</t>
    </r>
  </si>
  <si>
    <t xml:space="preserve">DT-028</t>
  </si>
  <si>
    <r>
      <rPr>
        <sz val="10"/>
        <rFont val="Noto Sans CJK SC"/>
        <family val="2"/>
      </rPr>
      <t xml:space="preserve">乳房外</t>
    </r>
    <r>
      <rPr>
        <sz val="10"/>
        <rFont val="Arial"/>
        <family val="0"/>
        <charset val="1"/>
      </rPr>
      <t xml:space="preserve">Paget</t>
    </r>
    <r>
      <rPr>
        <sz val="10"/>
        <rFont val="Noto Sans CJK SC"/>
        <family val="2"/>
      </rPr>
      <t xml:space="preserve">病</t>
    </r>
  </si>
  <si>
    <r>
      <rPr>
        <sz val="10"/>
        <rFont val="Noto Sans CJK SC"/>
        <family val="2"/>
      </rPr>
      <t xml:space="preserve">乳房外</t>
    </r>
    <r>
      <rPr>
        <sz val="10"/>
        <rFont val="Arial"/>
        <family val="0"/>
        <charset val="1"/>
      </rPr>
      <t xml:space="preserve">Paget</t>
    </r>
    <r>
      <rPr>
        <sz val="10"/>
        <rFont val="Noto Sans CJK SC"/>
        <family val="2"/>
      </rPr>
      <t xml:space="preserve">病は、外陰部・肛囲・腋窩などアポクリン腺の分布する部位に生じるまれな悪性腫瘍であり、日本の診療ガイドライン</t>
    </r>
    <r>
      <rPr>
        <sz val="10"/>
        <rFont val="Arial"/>
        <family val="0"/>
        <charset val="1"/>
      </rPr>
      <t xml:space="preserve">2025</t>
    </r>
    <r>
      <rPr>
        <sz val="10"/>
        <rFont val="Noto Sans CJK SC"/>
        <family val="2"/>
      </rPr>
      <t xml:space="preserve">では、診断におけるマッピング生検の役割や、真皮浸潤が疑われる場合のセンチネルリンパ節生検など、</t>
    </r>
    <r>
      <rPr>
        <sz val="10"/>
        <rFont val="Arial"/>
        <family val="0"/>
        <charset val="1"/>
      </rPr>
      <t xml:space="preserve">6</t>
    </r>
    <r>
      <rPr>
        <sz val="10"/>
        <rFont val="Noto Sans CJK SC"/>
        <family val="2"/>
      </rPr>
      <t xml:space="preserve">つの臨床疑問が扱われている。</t>
    </r>
  </si>
  <si>
    <r>
      <rPr>
        <sz val="10"/>
        <rFont val="Noto Sans CJK SC"/>
        <family val="2"/>
      </rPr>
      <t xml:space="preserve">医学各論 Ⅲ</t>
    </r>
    <r>
      <rPr>
        <sz val="10"/>
        <rFont val="Arial"/>
        <family val="0"/>
        <charset val="1"/>
      </rPr>
      <t xml:space="preserve">-2-F-⑤</t>
    </r>
    <r>
      <rPr>
        <sz val="10"/>
        <rFont val="Noto Sans CJK SC"/>
        <family val="2"/>
      </rPr>
      <t xml:space="preserve">（乳房外</t>
    </r>
    <r>
      <rPr>
        <sz val="10"/>
        <rFont val="Arial"/>
        <family val="0"/>
        <charset val="1"/>
      </rPr>
      <t xml:space="preserve">Paget</t>
    </r>
    <r>
      <rPr>
        <sz val="10"/>
        <rFont val="Noto Sans CJK SC"/>
        <family val="2"/>
      </rPr>
      <t xml:space="preserve">病、</t>
    </r>
    <r>
      <rPr>
        <sz val="10"/>
        <rFont val="Arial"/>
        <family val="0"/>
        <charset val="1"/>
      </rPr>
      <t xml:space="preserve">b</t>
    </r>
    <r>
      <rPr>
        <sz val="10"/>
        <rFont val="Noto Sans CJK SC"/>
        <family val="2"/>
      </rPr>
      <t xml:space="preserve">）</t>
    </r>
  </si>
  <si>
    <t xml:space="preserve">SRC-1120</t>
  </si>
  <si>
    <t xml:space="preserve">Matsushita S, Kajihara I, Tsutsui K, et al. Japanese Dermatological Association Guidelines: Clinical Questions of Guidelines for Extramammary Paget Disease 2025. The Journal of Dermatology. 2025;52(9):e795-e814.</t>
  </si>
  <si>
    <t xml:space="preserve">10.1111/1346-8138.17855</t>
  </si>
  <si>
    <t xml:space="preserve">40704379</t>
  </si>
  <si>
    <t xml:space="preserve">英語版の抄録に基づく。各臨床疑問に対する推奨の内容は本文を確認していない。</t>
  </si>
  <si>
    <t xml:space="preserve">DT-029</t>
  </si>
  <si>
    <t xml:space="preserve">血管肉腫</t>
  </si>
  <si>
    <r>
      <rPr>
        <sz val="10"/>
        <rFont val="Noto Sans CJK SC"/>
        <family val="2"/>
      </rPr>
      <t xml:space="preserve">沖縄県で</t>
    </r>
    <r>
      <rPr>
        <sz val="10"/>
        <rFont val="Arial"/>
        <family val="0"/>
        <charset val="1"/>
      </rPr>
      <t xml:space="preserve">1987</t>
    </r>
    <r>
      <rPr>
        <sz val="10"/>
        <rFont val="Noto Sans CJK SC"/>
        <family val="2"/>
      </rPr>
      <t xml:space="preserve">〜</t>
    </r>
    <r>
      <rPr>
        <sz val="10"/>
        <rFont val="Arial"/>
        <family val="0"/>
        <charset val="1"/>
      </rPr>
      <t xml:space="preserve">2023</t>
    </r>
    <r>
      <rPr>
        <sz val="10"/>
        <rFont val="Noto Sans CJK SC"/>
        <family val="2"/>
      </rPr>
      <t xml:space="preserve">年に診断された頭部の血管肉腫</t>
    </r>
    <r>
      <rPr>
        <sz val="10"/>
        <rFont val="Arial"/>
        <family val="0"/>
        <charset val="1"/>
      </rPr>
      <t xml:space="preserve">135</t>
    </r>
    <r>
      <rPr>
        <sz val="10"/>
        <rFont val="Noto Sans CJK SC"/>
        <family val="2"/>
      </rPr>
      <t xml:space="preserve">例の解析では、年齢調整罹患率は年</t>
    </r>
    <r>
      <rPr>
        <sz val="10"/>
        <rFont val="Arial"/>
        <family val="0"/>
        <charset val="1"/>
      </rPr>
      <t xml:space="preserve">100</t>
    </r>
    <r>
      <rPr>
        <sz val="10"/>
        <rFont val="Noto Sans CJK SC"/>
        <family val="2"/>
      </rPr>
      <t xml:space="preserve">万人あたり</t>
    </r>
    <r>
      <rPr>
        <sz val="10"/>
        <rFont val="Arial"/>
        <family val="0"/>
        <charset val="1"/>
      </rPr>
      <t xml:space="preserve">4.1</t>
    </r>
    <r>
      <rPr>
        <sz val="10"/>
        <rFont val="Noto Sans CJK SC"/>
        <family val="2"/>
      </rPr>
      <t xml:space="preserve">（</t>
    </r>
    <r>
      <rPr>
        <sz val="10"/>
        <rFont val="Arial"/>
        <family val="0"/>
        <charset val="1"/>
      </rPr>
      <t xml:space="preserve">2015</t>
    </r>
    <r>
      <rPr>
        <sz val="10"/>
        <rFont val="Noto Sans CJK SC"/>
        <family val="2"/>
      </rPr>
      <t xml:space="preserve">年日本モデル人口に基づく）で米国の約</t>
    </r>
    <r>
      <rPr>
        <sz val="10"/>
        <rFont val="Arial"/>
        <family val="0"/>
        <charset val="1"/>
      </rPr>
      <t xml:space="preserve">8</t>
    </r>
    <r>
      <rPr>
        <sz val="10"/>
        <rFont val="Noto Sans CJK SC"/>
        <family val="2"/>
      </rPr>
      <t xml:space="preserve">倍・日本本土の約</t>
    </r>
    <r>
      <rPr>
        <sz val="10"/>
        <rFont val="Arial"/>
        <family val="0"/>
        <charset val="1"/>
      </rPr>
      <t xml:space="preserve">4</t>
    </r>
    <r>
      <rPr>
        <sz val="10"/>
        <rFont val="Noto Sans CJK SC"/>
        <family val="2"/>
      </rPr>
      <t xml:space="preserve">倍と高く、</t>
    </r>
    <r>
      <rPr>
        <sz val="10"/>
        <rFont val="Arial"/>
        <family val="0"/>
        <charset val="1"/>
      </rPr>
      <t xml:space="preserve">5</t>
    </r>
    <r>
      <rPr>
        <sz val="10"/>
        <rFont val="Noto Sans CJK SC"/>
        <family val="2"/>
      </rPr>
      <t xml:space="preserve">年生存率は</t>
    </r>
    <r>
      <rPr>
        <sz val="10"/>
        <rFont val="Arial"/>
        <family val="0"/>
        <charset val="1"/>
      </rPr>
      <t xml:space="preserve">9.2%</t>
    </r>
    <r>
      <rPr>
        <sz val="10"/>
        <rFont val="Noto Sans CJK SC"/>
        <family val="2"/>
      </rPr>
      <t xml:space="preserve">であった。</t>
    </r>
  </si>
  <si>
    <t xml:space="preserve">日本（沖縄）</t>
  </si>
  <si>
    <r>
      <rPr>
        <sz val="10"/>
        <rFont val="Noto Sans CJK SC"/>
        <family val="2"/>
      </rPr>
      <t xml:space="preserve">医学各論 Ⅲ</t>
    </r>
    <r>
      <rPr>
        <sz val="10"/>
        <rFont val="Arial"/>
        <family val="0"/>
        <charset val="1"/>
      </rPr>
      <t xml:space="preserve">-2-F-⑦</t>
    </r>
    <r>
      <rPr>
        <sz val="10"/>
        <rFont val="Noto Sans CJK SC"/>
        <family val="2"/>
      </rPr>
      <t xml:space="preserve">（血管肉腫、</t>
    </r>
    <r>
      <rPr>
        <sz val="10"/>
        <rFont val="Arial"/>
        <family val="0"/>
        <charset val="1"/>
      </rPr>
      <t xml:space="preserve">b</t>
    </r>
    <r>
      <rPr>
        <sz val="10"/>
        <rFont val="Noto Sans CJK SC"/>
        <family val="2"/>
      </rPr>
      <t xml:space="preserve">）</t>
    </r>
  </si>
  <si>
    <t xml:space="preserve">SRC-1121</t>
  </si>
  <si>
    <t xml:space="preserve">Ohira A, et al. A 37-Year Retrospective Analysis Reveals a High Rate of Cutaneous Angiosarcoma of the Scalp in Okinawa, Japan. Cancer Science. 2025;116(4):1059-1067.</t>
  </si>
  <si>
    <t xml:space="preserve">10.1111/cas.16453</t>
  </si>
  <si>
    <t xml:space="preserve">39822133</t>
  </si>
  <si>
    <t xml:space="preserve">単一地域（沖縄県）の後ろ向き解析の数値であり、日本全体の頻度を直接示すものではない。数値は抄録から読み取り。</t>
  </si>
  <si>
    <t xml:space="preserve">DT-030</t>
  </si>
  <si>
    <t xml:space="preserve">菌状息肉症</t>
  </si>
  <si>
    <r>
      <rPr>
        <sz val="10"/>
        <rFont val="Noto Sans CJK SC"/>
        <family val="2"/>
      </rPr>
      <t xml:space="preserve">菌状息肉症を含む原発性皮膚リンパ腫について、日本の皮膚リンパ腫診療ガイドライン（</t>
    </r>
    <r>
      <rPr>
        <sz val="10"/>
        <rFont val="Arial"/>
        <family val="0"/>
        <charset val="1"/>
      </rPr>
      <t xml:space="preserve">2020</t>
    </r>
    <r>
      <rPr>
        <sz val="10"/>
        <rFont val="Noto Sans CJK SC"/>
        <family val="2"/>
      </rPr>
      <t xml:space="preserve">年版、英語概要）では、</t>
    </r>
    <r>
      <rPr>
        <sz val="10"/>
        <rFont val="Arial"/>
        <family val="0"/>
        <charset val="1"/>
      </rPr>
      <t xml:space="preserve">WHO</t>
    </r>
    <r>
      <rPr>
        <sz val="10"/>
        <rFont val="Noto Sans CJK SC"/>
        <family val="2"/>
      </rPr>
      <t xml:space="preserve">分類と</t>
    </r>
    <r>
      <rPr>
        <sz val="10"/>
        <rFont val="Arial"/>
        <family val="0"/>
        <charset val="1"/>
      </rPr>
      <t xml:space="preserve">WHO-EORTC</t>
    </r>
    <r>
      <rPr>
        <sz val="10"/>
        <rFont val="Noto Sans CJK SC"/>
        <family val="2"/>
      </rPr>
      <t xml:space="preserve">分類の改訂を踏まえ、病型ごとに疫学・診断・病期分類・予後・治療が整理され、専門家の間でも判断が分かれる治療選択に関する</t>
    </r>
    <r>
      <rPr>
        <sz val="10"/>
        <rFont val="Arial"/>
        <family val="0"/>
        <charset val="1"/>
      </rPr>
      <t xml:space="preserve">9</t>
    </r>
    <r>
      <rPr>
        <sz val="10"/>
        <rFont val="Noto Sans CJK SC"/>
        <family val="2"/>
      </rPr>
      <t xml:space="preserve">つの臨床疑問が設けられている。</t>
    </r>
  </si>
  <si>
    <r>
      <rPr>
        <sz val="10"/>
        <rFont val="Noto Sans CJK SC"/>
        <family val="2"/>
      </rPr>
      <t xml:space="preserve">医学各論 Ⅲ</t>
    </r>
    <r>
      <rPr>
        <sz val="10"/>
        <rFont val="Arial"/>
        <family val="0"/>
        <charset val="1"/>
      </rPr>
      <t xml:space="preserve">-2-G-①</t>
    </r>
    <r>
      <rPr>
        <sz val="10"/>
        <rFont val="Noto Sans CJK SC"/>
        <family val="2"/>
      </rPr>
      <t xml:space="preserve">（菌状息肉症、</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</si>
  <si>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TBL-01-00-637 (id: Jlvnmbg)</t>
    </r>
  </si>
  <si>
    <t xml:space="preserve">SRC-1122</t>
  </si>
  <si>
    <t xml:space="preserve">Ohtsuka M, Hamada T, Miyagaki T, et al. Outlines of the Japanese guidelines for the management of primary cutaneous lymphomas 2020. The Journal of Dermatology. 2021;48(2):e49-e71.</t>
  </si>
  <si>
    <t xml:space="preserve">10.1111/1346-8138.15707</t>
  </si>
  <si>
    <t xml:space="preserve">33245165</t>
  </si>
  <si>
    <r>
      <rPr>
        <sz val="10"/>
        <rFont val="Noto Sans CJK SC"/>
        <family val="2"/>
      </rPr>
      <t xml:space="preserve">英語版概要の抄録に基づく。菌状息肉症の病期分類（</t>
    </r>
    <r>
      <rPr>
        <sz val="10"/>
        <rFont val="Arial"/>
        <family val="0"/>
        <charset val="1"/>
      </rPr>
      <t xml:space="preserve">TNMB</t>
    </r>
    <r>
      <rPr>
        <sz val="10"/>
        <rFont val="Noto Sans CJK SC"/>
        <family val="2"/>
      </rPr>
      <t xml:space="preserve">分類）の具体的な基準値は本文を確認していない。</t>
    </r>
  </si>
  <si>
    <t xml:space="preserve">DT-031</t>
  </si>
  <si>
    <r>
      <rPr>
        <sz val="10"/>
        <rFont val="Arial"/>
        <family val="0"/>
        <charset val="1"/>
      </rPr>
      <t xml:space="preserve">Sézary</t>
    </r>
    <r>
      <rPr>
        <sz val="10"/>
        <rFont val="Noto Sans CJK SC"/>
        <family val="2"/>
      </rPr>
      <t xml:space="preserve">症候群</t>
    </r>
  </si>
  <si>
    <r>
      <rPr>
        <sz val="10"/>
        <rFont val="Arial"/>
        <family val="0"/>
        <charset val="1"/>
      </rPr>
      <t xml:space="preserve">Sézary</t>
    </r>
    <r>
      <rPr>
        <sz val="10"/>
        <rFont val="Noto Sans CJK SC"/>
        <family val="2"/>
      </rPr>
      <t xml:space="preserve">症候群は原発性皮膚</t>
    </r>
    <r>
      <rPr>
        <sz val="10"/>
        <rFont val="Arial"/>
        <family val="0"/>
        <charset val="1"/>
      </rPr>
      <t xml:space="preserve">T</t>
    </r>
    <r>
      <rPr>
        <sz val="10"/>
        <rFont val="Noto Sans CJK SC"/>
        <family val="2"/>
      </rPr>
      <t xml:space="preserve">細胞リンパ腫の一病型であり、日本の皮膚リンパ腫診療ガイドライン（</t>
    </r>
    <r>
      <rPr>
        <sz val="10"/>
        <rFont val="Arial"/>
        <family val="0"/>
        <charset val="1"/>
      </rPr>
      <t xml:space="preserve">2020</t>
    </r>
    <r>
      <rPr>
        <sz val="10"/>
        <rFont val="Noto Sans CJK SC"/>
        <family val="2"/>
      </rPr>
      <t xml:space="preserve">年版、英語概要）では、他の皮膚リンパ腫とともに病型ごとの疫学・診断・病期分類・予後・治療方針が示されている。</t>
    </r>
  </si>
  <si>
    <r>
      <rPr>
        <sz val="10"/>
        <rFont val="Noto Sans CJK SC"/>
        <family val="2"/>
      </rPr>
      <t xml:space="preserve">医学各論 Ⅲ</t>
    </r>
    <r>
      <rPr>
        <sz val="10"/>
        <rFont val="Arial"/>
        <family val="0"/>
        <charset val="1"/>
      </rPr>
      <t xml:space="preserve">-2-G-②</t>
    </r>
    <r>
      <rPr>
        <sz val="10"/>
        <rFont val="Noto Sans CJK SC"/>
        <family val="2"/>
      </rPr>
      <t xml:space="preserve">（</t>
    </r>
    <r>
      <rPr>
        <sz val="10"/>
        <rFont val="Arial"/>
        <family val="0"/>
        <charset val="1"/>
      </rPr>
      <t xml:space="preserve">Sézary</t>
    </r>
    <r>
      <rPr>
        <sz val="10"/>
        <rFont val="Noto Sans CJK SC"/>
        <family val="2"/>
      </rPr>
      <t xml:space="preserve">症候群、</t>
    </r>
    <r>
      <rPr>
        <sz val="10"/>
        <rFont val="Arial"/>
        <family val="0"/>
        <charset val="1"/>
      </rPr>
      <t xml:space="preserve">b</t>
    </r>
    <r>
      <rPr>
        <sz val="10"/>
        <rFont val="Noto Sans CJK SC"/>
        <family val="2"/>
      </rPr>
      <t xml:space="preserve">）</t>
    </r>
  </si>
  <si>
    <r>
      <rPr>
        <sz val="10"/>
        <rFont val="Noto Sans CJK SC"/>
        <family val="2"/>
      </rPr>
      <t xml:space="preserve">英語版概要の抄録に基づく。</t>
    </r>
    <r>
      <rPr>
        <sz val="10"/>
        <rFont val="Arial"/>
        <family val="0"/>
        <charset val="1"/>
      </rPr>
      <t xml:space="preserve">Sézary</t>
    </r>
    <r>
      <rPr>
        <sz val="10"/>
        <rFont val="Noto Sans CJK SC"/>
        <family val="2"/>
      </rPr>
      <t xml:space="preserve">症候群の診断基準（末梢血中の腫瘍細胞の基準値など）は本文を確認していないため、数値は入れていない。</t>
    </r>
  </si>
  <si>
    <t xml:space="preserve">DT-032</t>
  </si>
  <si>
    <t xml:space="preserve">皮膚悪性腫瘍</t>
  </si>
  <si>
    <r>
      <rPr>
        <sz val="10"/>
        <rFont val="Noto Sans CJK SC"/>
        <family val="2"/>
      </rPr>
      <t xml:space="preserve">悪性黒色腫が疑われる皮膚病変の鑑別診断では、ダーモスコピーは肉眼診察よりも診断精度が高く、臨床現場で行われた研究のメタ解析では、肉眼診察に対するダーモスコピーの相対診断オッズ比は</t>
    </r>
    <r>
      <rPr>
        <sz val="10"/>
        <rFont val="Arial"/>
        <family val="0"/>
        <charset val="1"/>
      </rPr>
      <t xml:space="preserve">15.6</t>
    </r>
    <r>
      <rPr>
        <sz val="10"/>
        <rFont val="Noto Sans CJK SC"/>
        <family val="2"/>
      </rPr>
      <t xml:space="preserve">（</t>
    </r>
    <r>
      <rPr>
        <sz val="10"/>
        <rFont val="Arial"/>
        <family val="0"/>
        <charset val="1"/>
      </rPr>
      <t xml:space="preserve">95%</t>
    </r>
    <r>
      <rPr>
        <sz val="10"/>
        <rFont val="Noto Sans CJK SC"/>
        <family val="2"/>
      </rPr>
      <t xml:space="preserve">信頼区間 </t>
    </r>
    <r>
      <rPr>
        <sz val="10"/>
        <rFont val="Arial"/>
        <family val="0"/>
        <charset val="1"/>
      </rPr>
      <t xml:space="preserve">2.9</t>
    </r>
    <r>
      <rPr>
        <sz val="10"/>
        <rFont val="Noto Sans CJK SC"/>
        <family val="2"/>
      </rPr>
      <t xml:space="preserve">〜</t>
    </r>
    <r>
      <rPr>
        <sz val="10"/>
        <rFont val="Arial"/>
        <family val="0"/>
        <charset val="1"/>
      </rPr>
      <t xml:space="preserve">83.7</t>
    </r>
    <r>
      <rPr>
        <sz val="10"/>
        <rFont val="Noto Sans CJK SC"/>
        <family val="2"/>
      </rPr>
      <t xml:space="preserve">）であった。</t>
    </r>
  </si>
  <si>
    <t xml:space="preserve">SRC-1113</t>
  </si>
  <si>
    <t xml:space="preserve">Vestergaard ME, Macaskill P, Holt PE, Menzies SW. Dermoscopy compared with naked eye examination for the diagnosis of primary melanoma: a meta-analysis of studies performed in a clinical setting. British Journal of Dermatology. 2008;159(3):669-676.</t>
  </si>
  <si>
    <t xml:space="preserve">10.1111/j.1365-2133.2008.08713.x</t>
  </si>
  <si>
    <t xml:space="preserve">18616769</t>
  </si>
  <si>
    <r>
      <rPr>
        <sz val="10"/>
        <rFont val="Arial"/>
        <family val="0"/>
        <charset val="1"/>
      </rPr>
      <t xml:space="preserve">2008</t>
    </r>
    <r>
      <rPr>
        <sz val="10"/>
        <rFont val="Noto Sans CJK SC"/>
        <family val="2"/>
      </rPr>
      <t xml:space="preserve">年のメタ解析であり、外れ値の研究を除くと相対診断オッズ比は</t>
    </r>
    <r>
      <rPr>
        <sz val="10"/>
        <rFont val="Arial"/>
        <family val="0"/>
        <charset val="1"/>
      </rPr>
      <t xml:space="preserve">9.0</t>
    </r>
    <r>
      <rPr>
        <sz val="10"/>
        <rFont val="Noto Sans CJK SC"/>
        <family val="2"/>
      </rPr>
      <t xml:space="preserve">（</t>
    </r>
    <r>
      <rPr>
        <sz val="10"/>
        <rFont val="Arial"/>
        <family val="0"/>
        <charset val="1"/>
      </rPr>
      <t xml:space="preserve">95%</t>
    </r>
    <r>
      <rPr>
        <sz val="10"/>
        <rFont val="Noto Sans CJK SC"/>
        <family val="2"/>
      </rPr>
      <t xml:space="preserve">信頼区間 </t>
    </r>
    <r>
      <rPr>
        <sz val="10"/>
        <rFont val="Arial"/>
        <family val="0"/>
        <charset val="1"/>
      </rPr>
      <t xml:space="preserve">1.5</t>
    </r>
    <r>
      <rPr>
        <sz val="10"/>
        <rFont val="Noto Sans CJK SC"/>
        <family val="2"/>
      </rPr>
      <t xml:space="preserve">〜</t>
    </r>
    <r>
      <rPr>
        <sz val="10"/>
        <rFont val="Arial"/>
        <family val="0"/>
        <charset val="1"/>
      </rPr>
      <t xml:space="preserve">54.6</t>
    </r>
    <r>
      <rPr>
        <sz val="10"/>
        <rFont val="Noto Sans CJK SC"/>
        <family val="2"/>
      </rPr>
      <t xml:space="preserve">）であった。デジタルダーモスコピーや人工知能支援診断の精度は含まれていない。</t>
    </r>
  </si>
  <si>
    <t xml:space="preserve">DT-033</t>
  </si>
  <si>
    <r>
      <rPr>
        <sz val="10"/>
        <rFont val="Noto Sans CJK SC"/>
        <family val="2"/>
      </rPr>
      <t xml:space="preserve">粉瘤（表皮嚢腫）はケラチンを満たした真皮・皮下の嚢腫であり、含有物は皮脂ではなくケラチンであるため「</t>
    </r>
    <r>
      <rPr>
        <sz val="10"/>
        <rFont val="Arial"/>
        <family val="0"/>
        <charset val="1"/>
      </rPr>
      <t xml:space="preserve">sebaceous cyst</t>
    </r>
    <r>
      <rPr>
        <sz val="10"/>
        <rFont val="Noto Sans CJK SC"/>
        <family val="2"/>
      </rPr>
      <t xml:space="preserve">（皮脂嚢腫）」は誤った呼び方である。切除の際は嚢胞壁が残ると再発するため、嚢胞壁を含めて摘出することが重要である。</t>
    </r>
  </si>
  <si>
    <t xml:space="preserve">SRC-1123</t>
  </si>
  <si>
    <t xml:space="preserve">Weir CB, Sathe NC, St.Hilaire NJ. Epidermal Inclusion Cyst. In: StatPearls [Internet]. Treasure Island (FL): StatPearls Publishing; 2026.</t>
  </si>
  <si>
    <t xml:space="preserve">30335343</t>
  </si>
  <si>
    <t xml:space="preserve">DT-043</t>
  </si>
  <si>
    <r>
      <rPr>
        <sz val="10"/>
        <rFont val="Arial"/>
        <family val="0"/>
        <charset val="1"/>
      </rPr>
      <t xml:space="preserve">StatPearls </t>
    </r>
    <r>
      <rPr>
        <sz val="10"/>
        <rFont val="Noto Sans CJK SC"/>
        <family val="2"/>
      </rPr>
      <t xml:space="preserve">の章には </t>
    </r>
    <r>
      <rPr>
        <sz val="10"/>
        <rFont val="Arial"/>
        <family val="0"/>
        <charset val="1"/>
      </rPr>
      <t xml:space="preserve">DOI </t>
    </r>
    <r>
      <rPr>
        <sz val="10"/>
        <rFont val="Noto Sans CJK SC"/>
        <family val="2"/>
      </rPr>
      <t xml:space="preserve">が付与されていない（</t>
    </r>
    <r>
      <rPr>
        <sz val="10"/>
        <rFont val="Arial"/>
        <family val="0"/>
        <charset val="1"/>
      </rPr>
      <t xml:space="preserve">PubMed </t>
    </r>
    <r>
      <rPr>
        <sz val="10"/>
        <rFont val="Noto Sans CJK SC"/>
        <family val="2"/>
      </rPr>
      <t xml:space="preserve">レコードで確認）。再発が残存した嚢胞壁によるとの記載は同章の自然経過の項に基づく。切除手技の詳細は確認していない。</t>
    </r>
  </si>
  <si>
    <t xml:space="preserve">DT-034</t>
  </si>
  <si>
    <r>
      <rPr>
        <sz val="10"/>
        <rFont val="Noto Sans CJK SC"/>
        <family val="2"/>
      </rPr>
      <t xml:space="preserve">センチネルリンパ節転移陽性の悪性黒色腫では、即時のリンパ節郭清は超音波検査による経過観察と比較してメラノーマ特異的生存を改善せず（</t>
    </r>
    <r>
      <rPr>
        <sz val="10"/>
        <rFont val="Arial"/>
        <family val="0"/>
        <charset val="1"/>
      </rPr>
      <t xml:space="preserve">3</t>
    </r>
    <r>
      <rPr>
        <sz val="10"/>
        <rFont val="Noto Sans CJK SC"/>
        <family val="2"/>
      </rPr>
      <t xml:space="preserve">年時点で両群とも</t>
    </r>
    <r>
      <rPr>
        <sz val="10"/>
        <rFont val="Arial"/>
        <family val="0"/>
        <charset val="1"/>
      </rPr>
      <t xml:space="preserve">86%</t>
    </r>
    <r>
      <rPr>
        <sz val="10"/>
        <rFont val="Noto Sans CJK SC"/>
        <family val="2"/>
      </rPr>
      <t xml:space="preserve">）、リンパ浮腫は郭清群で</t>
    </r>
    <r>
      <rPr>
        <sz val="10"/>
        <rFont val="Arial"/>
        <family val="0"/>
        <charset val="1"/>
      </rPr>
      <t xml:space="preserve">24.1%</t>
    </r>
    <r>
      <rPr>
        <sz val="10"/>
        <rFont val="Noto Sans CJK SC"/>
        <family val="2"/>
      </rPr>
      <t xml:space="preserve">と観察群の</t>
    </r>
    <r>
      <rPr>
        <sz val="10"/>
        <rFont val="Arial"/>
        <family val="0"/>
        <charset val="1"/>
      </rPr>
      <t xml:space="preserve">6.3%</t>
    </r>
    <r>
      <rPr>
        <sz val="10"/>
        <rFont val="Noto Sans CJK SC"/>
        <family val="2"/>
      </rPr>
      <t xml:space="preserve">より多かった（</t>
    </r>
    <r>
      <rPr>
        <sz val="10"/>
        <rFont val="Arial"/>
        <family val="0"/>
        <charset val="1"/>
      </rPr>
      <t xml:space="preserve">MSLT-II</t>
    </r>
    <r>
      <rPr>
        <sz val="10"/>
        <rFont val="Noto Sans CJK SC"/>
        <family val="2"/>
      </rPr>
      <t xml:space="preserve">）。</t>
    </r>
  </si>
  <si>
    <t xml:space="preserve">SRC-1124</t>
  </si>
  <si>
    <t xml:space="preserve">Faries MB, Thompson JF, Cochran AJ, et al. Completion Dissection or Observation for Sentinel-Node Metastasis in Melanoma. New England Journal of Medicine. 2017;376(23):2211-2222.</t>
  </si>
  <si>
    <t xml:space="preserve">10.1056/NEJMoa1613210</t>
  </si>
  <si>
    <t xml:space="preserve">28591523</t>
  </si>
  <si>
    <r>
      <rPr>
        <sz val="10"/>
        <rFont val="Noto Sans CJK SC"/>
        <family val="2"/>
      </rPr>
      <t xml:space="preserve">数値は抄録に記載された </t>
    </r>
    <r>
      <rPr>
        <sz val="10"/>
        <rFont val="Arial"/>
        <family val="0"/>
        <charset val="1"/>
      </rPr>
      <t xml:space="preserve">per-protocol </t>
    </r>
    <r>
      <rPr>
        <sz val="10"/>
        <rFont val="Noto Sans CJK SC"/>
        <family val="2"/>
      </rPr>
      <t xml:space="preserve">解析の</t>
    </r>
    <r>
      <rPr>
        <sz val="10"/>
        <rFont val="Arial"/>
        <family val="0"/>
        <charset val="1"/>
      </rPr>
      <t xml:space="preserve">3</t>
    </r>
    <r>
      <rPr>
        <sz val="10"/>
        <rFont val="Noto Sans CJK SC"/>
        <family val="2"/>
      </rPr>
      <t xml:space="preserve">年時点の結果とリンパ浮腫の頻度である。センチネルリンパ節生検そのものの適応基準（腫瘍厚の閾値）はこの試験の対象外であり、本カードでは扱っていない。</t>
    </r>
  </si>
  <si>
    <t xml:space="preserve">DT-035</t>
  </si>
  <si>
    <r>
      <rPr>
        <sz val="10"/>
        <rFont val="Noto Sans CJK SC"/>
        <family val="2"/>
      </rPr>
      <t xml:space="preserve">オーストラリアのランダム化比較試験（</t>
    </r>
    <r>
      <rPr>
        <sz val="10"/>
        <rFont val="Arial"/>
        <family val="0"/>
        <charset val="1"/>
      </rPr>
      <t xml:space="preserve">Nambour</t>
    </r>
    <r>
      <rPr>
        <sz val="10"/>
        <rFont val="Noto Sans CJK SC"/>
        <family val="2"/>
      </rPr>
      <t xml:space="preserve">試験）の追跡調査では、日焼け止めを毎日使用した群では悪性黒色腫の発症が対照群の約半分（ハザード比</t>
    </r>
    <r>
      <rPr>
        <sz val="10"/>
        <rFont val="Arial"/>
        <family val="0"/>
        <charset val="1"/>
      </rPr>
      <t xml:space="preserve">0.50</t>
    </r>
    <r>
      <rPr>
        <sz val="10"/>
        <rFont val="Noto Sans CJK SC"/>
        <family val="2"/>
      </rPr>
      <t xml:space="preserve">、</t>
    </r>
    <r>
      <rPr>
        <sz val="10"/>
        <rFont val="Arial"/>
        <family val="0"/>
        <charset val="1"/>
      </rPr>
      <t xml:space="preserve">95%</t>
    </r>
    <r>
      <rPr>
        <sz val="10"/>
        <rFont val="Noto Sans CJK SC"/>
        <family val="2"/>
      </rPr>
      <t xml:space="preserve">信頼区間 </t>
    </r>
    <r>
      <rPr>
        <sz val="10"/>
        <rFont val="Arial"/>
        <family val="0"/>
        <charset val="1"/>
      </rPr>
      <t xml:space="preserve">0.24</t>
    </r>
    <r>
      <rPr>
        <sz val="10"/>
        <rFont val="Noto Sans CJK SC"/>
        <family val="2"/>
      </rPr>
      <t xml:space="preserve">〜</t>
    </r>
    <r>
      <rPr>
        <sz val="10"/>
        <rFont val="Arial"/>
        <family val="0"/>
        <charset val="1"/>
      </rPr>
      <t xml:space="preserve">1.02</t>
    </r>
    <r>
      <rPr>
        <sz val="10"/>
        <rFont val="Noto Sans CJK SC"/>
        <family val="2"/>
      </rPr>
      <t xml:space="preserve">）であり、浸潤性メラノーマではハザード比</t>
    </r>
    <r>
      <rPr>
        <sz val="10"/>
        <rFont val="Arial"/>
        <family val="0"/>
        <charset val="1"/>
      </rPr>
      <t xml:space="preserve">0.27</t>
    </r>
    <r>
      <rPr>
        <sz val="10"/>
        <rFont val="Noto Sans CJK SC"/>
        <family val="2"/>
      </rPr>
      <t xml:space="preserve">（</t>
    </r>
    <r>
      <rPr>
        <sz val="10"/>
        <rFont val="Arial"/>
        <family val="0"/>
        <charset val="1"/>
      </rPr>
      <t xml:space="preserve">95%</t>
    </r>
    <r>
      <rPr>
        <sz val="10"/>
        <rFont val="Noto Sans CJK SC"/>
        <family val="2"/>
      </rPr>
      <t xml:space="preserve">信頼区間 </t>
    </r>
    <r>
      <rPr>
        <sz val="10"/>
        <rFont val="Arial"/>
        <family val="0"/>
        <charset val="1"/>
      </rPr>
      <t xml:space="preserve">0.08</t>
    </r>
    <r>
      <rPr>
        <sz val="10"/>
        <rFont val="Noto Sans CJK SC"/>
        <family val="2"/>
      </rPr>
      <t xml:space="preserve">〜</t>
    </r>
    <r>
      <rPr>
        <sz val="10"/>
        <rFont val="Arial"/>
        <family val="0"/>
        <charset val="1"/>
      </rPr>
      <t xml:space="preserve">0.97</t>
    </r>
    <r>
      <rPr>
        <sz val="10"/>
        <rFont val="Noto Sans CJK SC"/>
        <family val="2"/>
      </rPr>
      <t xml:space="preserve">）と減少が大きかった。</t>
    </r>
  </si>
  <si>
    <t xml:space="preserve">SRC-1125</t>
  </si>
  <si>
    <t xml:space="preserve">Green AC, Williams GM, Logan V, Strutton GM. Reduced Melanoma after Regular Sunscreen Use: Randomized Trial Follow-up. Journal of Clinical Oncology. 2011;29(3):257-263.</t>
  </si>
  <si>
    <t xml:space="preserve">10.1200/JCO.2010.28.7078</t>
  </si>
  <si>
    <t xml:space="preserve">21135266</t>
  </si>
  <si>
    <r>
      <rPr>
        <sz val="10"/>
        <rFont val="Noto Sans CJK SC"/>
        <family val="2"/>
      </rPr>
      <t xml:space="preserve">全メラノーマに対するハザード比の</t>
    </r>
    <r>
      <rPr>
        <sz val="10"/>
        <rFont val="Arial"/>
        <family val="0"/>
        <charset val="1"/>
      </rPr>
      <t xml:space="preserve">95%</t>
    </r>
    <r>
      <rPr>
        <sz val="10"/>
        <rFont val="Noto Sans CJK SC"/>
        <family val="2"/>
      </rPr>
      <t xml:space="preserve">信頼区間は</t>
    </r>
    <r>
      <rPr>
        <sz val="10"/>
        <rFont val="Arial"/>
        <family val="0"/>
        <charset val="1"/>
      </rPr>
      <t xml:space="preserve">1.02</t>
    </r>
    <r>
      <rPr>
        <sz val="10"/>
        <rFont val="Noto Sans CJK SC"/>
        <family val="2"/>
      </rPr>
      <t xml:space="preserve">までを含み、統計学的な境界上の結果である。対象はオーストラリアの成人であり、日本人での効果を直接示すものではない。</t>
    </r>
  </si>
  <si>
    <t xml:space="preserve">DT-036</t>
  </si>
  <si>
    <t xml:space="preserve">色素性母斑</t>
  </si>
  <si>
    <r>
      <rPr>
        <sz val="10"/>
        <rFont val="Noto Sans CJK SC"/>
        <family val="2"/>
      </rPr>
      <t xml:space="preserve">色素性病変と悪性黒色腫の見分けには、非対称性（</t>
    </r>
    <r>
      <rPr>
        <sz val="10"/>
        <rFont val="Arial"/>
        <family val="0"/>
        <charset val="1"/>
      </rPr>
      <t xml:space="preserve">Asymmetry</t>
    </r>
    <r>
      <rPr>
        <sz val="10"/>
        <rFont val="Noto Sans CJK SC"/>
        <family val="2"/>
      </rPr>
      <t xml:space="preserve">）、境界の不整（</t>
    </r>
    <r>
      <rPr>
        <sz val="10"/>
        <rFont val="Arial"/>
        <family val="0"/>
        <charset val="1"/>
      </rPr>
      <t xml:space="preserve">Border irregularity</t>
    </r>
    <r>
      <rPr>
        <sz val="10"/>
        <rFont val="Noto Sans CJK SC"/>
        <family val="2"/>
      </rPr>
      <t xml:space="preserve">）、色調の多様性（</t>
    </r>
    <r>
      <rPr>
        <sz val="10"/>
        <rFont val="Arial"/>
        <family val="0"/>
        <charset val="1"/>
      </rPr>
      <t xml:space="preserve">Color variegation</t>
    </r>
    <r>
      <rPr>
        <sz val="10"/>
        <rFont val="Noto Sans CJK SC"/>
        <family val="2"/>
      </rPr>
      <t xml:space="preserve">）、直径</t>
    </r>
    <r>
      <rPr>
        <sz val="10"/>
        <rFont val="Arial"/>
        <family val="0"/>
        <charset val="1"/>
      </rPr>
      <t xml:space="preserve">6mm</t>
    </r>
    <r>
      <rPr>
        <sz val="10"/>
        <rFont val="Noto Sans CJK SC"/>
        <family val="2"/>
      </rPr>
      <t xml:space="preserve">超（</t>
    </r>
    <r>
      <rPr>
        <sz val="10"/>
        <rFont val="Arial"/>
        <family val="0"/>
        <charset val="1"/>
      </rPr>
      <t xml:space="preserve">Diameter</t>
    </r>
    <r>
      <rPr>
        <sz val="10"/>
        <rFont val="Noto Sans CJK SC"/>
        <family val="2"/>
      </rPr>
      <t xml:space="preserve">）をみる</t>
    </r>
    <r>
      <rPr>
        <sz val="10"/>
        <rFont val="Arial"/>
        <family val="0"/>
        <charset val="1"/>
      </rPr>
      <t xml:space="preserve">ABCD</t>
    </r>
    <r>
      <rPr>
        <sz val="10"/>
        <rFont val="Noto Sans CJK SC"/>
        <family val="2"/>
      </rPr>
      <t xml:space="preserve">基準が用いられ、病変の経時的な変化（</t>
    </r>
    <r>
      <rPr>
        <sz val="10"/>
        <rFont val="Arial"/>
        <family val="0"/>
        <charset val="1"/>
      </rPr>
      <t xml:space="preserve">Evolving</t>
    </r>
    <r>
      <rPr>
        <sz val="10"/>
        <rFont val="Noto Sans CJK SC"/>
        <family val="2"/>
      </rPr>
      <t xml:space="preserve">）を加えた</t>
    </r>
    <r>
      <rPr>
        <sz val="10"/>
        <rFont val="Arial"/>
        <family val="0"/>
        <charset val="1"/>
      </rPr>
      <t xml:space="preserve">ABCDE</t>
    </r>
    <r>
      <rPr>
        <sz val="10"/>
        <rFont val="Noto Sans CJK SC"/>
        <family val="2"/>
      </rPr>
      <t xml:space="preserve">への拡張が支持されている。一方、直径の基準を</t>
    </r>
    <r>
      <rPr>
        <sz val="10"/>
        <rFont val="Arial"/>
        <family val="0"/>
        <charset val="1"/>
      </rPr>
      <t xml:space="preserve">6mm</t>
    </r>
    <r>
      <rPr>
        <sz val="10"/>
        <rFont val="Noto Sans CJK SC"/>
        <family val="2"/>
      </rPr>
      <t xml:space="preserve">から引き下げることを支持するデータはない。</t>
    </r>
  </si>
  <si>
    <t xml:space="preserve">SRC-1126</t>
  </si>
  <si>
    <t xml:space="preserve">Abbasi NR, Shaw HM, Rigel DS, et al. Early Diagnosis of Cutaneous Melanoma: Revisiting the ABCD Criteria. JAMA. 2004;292(22):2771-2776.</t>
  </si>
  <si>
    <t xml:space="preserve">10.1001/jama.292.22.2771</t>
  </si>
  <si>
    <t xml:space="preserve">15585738</t>
  </si>
  <si>
    <r>
      <rPr>
        <sz val="10"/>
        <rFont val="Arial"/>
        <family val="0"/>
        <charset val="1"/>
      </rPr>
      <t xml:space="preserve">2004</t>
    </r>
    <r>
      <rPr>
        <sz val="10"/>
        <rFont val="Noto Sans CJK SC"/>
        <family val="2"/>
      </rPr>
      <t xml:space="preserve">年の総説であり、</t>
    </r>
    <r>
      <rPr>
        <sz val="10"/>
        <rFont val="Arial"/>
        <family val="0"/>
        <charset val="1"/>
      </rPr>
      <t xml:space="preserve">1980</t>
    </r>
    <r>
      <rPr>
        <sz val="10"/>
        <rFont val="Noto Sans CJK SC"/>
        <family val="2"/>
      </rPr>
      <t xml:space="preserve">〜</t>
    </r>
    <r>
      <rPr>
        <sz val="10"/>
        <rFont val="Arial"/>
        <family val="0"/>
        <charset val="1"/>
      </rPr>
      <t xml:space="preserve">2004</t>
    </r>
    <r>
      <rPr>
        <sz val="10"/>
        <rFont val="Noto Sans CJK SC"/>
        <family val="2"/>
      </rPr>
      <t xml:space="preserve">年の文献に基づく。日本の患者で多い末端黒子型など病型ごとの見分け方は扱っていない。</t>
    </r>
  </si>
  <si>
    <t xml:space="preserve">表皮母斑は、表皮および皮膚付属器に由来する過誤腫性の病変で、伝統的にその形態によって分類されてきた。由来する組織によって、表皮そのものに由来する角化細胞性母斑と、付属器に由来する母斑とに分けられ、一部の病型は皮膚以外の症状を伴う症候群と関連する。</t>
  </si>
  <si>
    <t xml:space="preserve">SRC-1524</t>
  </si>
  <si>
    <t xml:space="preserve">Garcias-Ladaria J, Cuadrado Rosón M, Pascual-López M. Epidermal Nevi and Related Syndromes - Part 1: Keratinocytic Nevi. Actas Dermosifiliogr. 2018;109(8):677-686.</t>
  </si>
  <si>
    <t xml:space="preserve">10.1016/j.ad.2018.05.005</t>
  </si>
  <si>
    <t xml:space="preserve">29983155</t>
  </si>
  <si>
    <r>
      <rPr>
        <sz val="10"/>
        <rFont val="Noto Sans CJK SC"/>
        <family val="2"/>
      </rPr>
      <t xml:space="preserve">元のカードにあった「脂腺母斑は器官様母斑に含まれる」という位置づけは、同総説の第</t>
    </r>
    <r>
      <rPr>
        <sz val="10"/>
        <rFont val="Arial"/>
        <family val="0"/>
        <charset val="1"/>
      </rPr>
      <t xml:space="preserve">2</t>
    </r>
    <r>
      <rPr>
        <sz val="10"/>
        <rFont val="Noto Sans CJK SC"/>
        <family val="2"/>
      </rPr>
      <t xml:space="preserve">部（付属器由来の母斑）の範囲であり、本カードの出典（第</t>
    </r>
    <r>
      <rPr>
        <sz val="10"/>
        <rFont val="Arial"/>
        <family val="0"/>
        <charset val="1"/>
      </rPr>
      <t xml:space="preserve">1</t>
    </r>
    <r>
      <rPr>
        <sz val="10"/>
        <rFont val="Noto Sans CJK SC"/>
        <family val="2"/>
      </rPr>
      <t xml:space="preserve">部）の抄録では確認できなかったため含めていない。薬剤名は含まない。</t>
    </r>
  </si>
  <si>
    <t xml:space="preserve">太田母斑（眼皮膚メラノーシス）は、三叉神経の分布領域の皮膚・粘膜と、同側の上強膜・強膜やぶどう膜に、青灰色ないし褐色の扁平な色素沈着を呈する先天性の病変で、片側性が多い。色素細胞は口蓋などにも及ぶことがある。主な眼合併症は緑内障と、ぶどう膜悪性黒色腫への罹患しやすさであり、眼科的な検査と経過観察が重要である。</t>
  </si>
  <si>
    <t xml:space="preserve">SRC-1525</t>
  </si>
  <si>
    <t xml:space="preserve">Abdolrahimzadeh S, Pugi DM, Manni P, Iodice CM, Di Tizio F, Persechino F, Scuderi G. An update on ophthalmological perspectives in oculodermal melanocytosis (Nevus of Ota). Graefes Arch Clin Exp Ophthalmol. 2023;261(2):291-301.</t>
  </si>
  <si>
    <t xml:space="preserve">10.1007/s00417-022-05743-1</t>
  </si>
  <si>
    <t xml:space="preserve">35851619</t>
  </si>
  <si>
    <r>
      <rPr>
        <sz val="10"/>
        <rFont val="Noto Sans CJK SC"/>
        <family val="2"/>
      </rPr>
      <t xml:space="preserve">三叉神経の枝について、出典は </t>
    </r>
    <r>
      <rPr>
        <sz val="10"/>
        <rFont val="Arial"/>
        <family val="0"/>
        <charset val="1"/>
      </rPr>
      <t xml:space="preserve">ophthalmic and mandibular branches</t>
    </r>
    <r>
      <rPr>
        <sz val="10"/>
        <rFont val="Noto Sans CJK SC"/>
        <family val="2"/>
      </rPr>
      <t xml:space="preserve">（眼枝と下顎枝）と記載しており、一般に言われる第</t>
    </r>
    <r>
      <rPr>
        <sz val="10"/>
        <rFont val="Arial"/>
        <family val="0"/>
        <charset val="1"/>
      </rPr>
      <t xml:space="preserve">1</t>
    </r>
    <r>
      <rPr>
        <sz val="10"/>
        <rFont val="Noto Sans CJK SC"/>
        <family val="2"/>
      </rPr>
      <t xml:space="preserve">枝・第</t>
    </r>
    <r>
      <rPr>
        <sz val="10"/>
        <rFont val="Arial"/>
        <family val="0"/>
        <charset val="1"/>
      </rPr>
      <t xml:space="preserve">2</t>
    </r>
    <r>
      <rPr>
        <sz val="10"/>
        <rFont val="Noto Sans CJK SC"/>
        <family val="2"/>
      </rPr>
      <t xml:space="preserve">枝（眼枝・上顎枝）とは表記が異なるため、本カードでは枝番号を特定しなかった。薬剤名は含まない。</t>
    </r>
  </si>
  <si>
    <r>
      <rPr>
        <sz val="10"/>
        <rFont val="Arial"/>
        <family val="0"/>
        <charset val="1"/>
      </rPr>
      <t xml:space="preserve">Kasabach-Merritt</t>
    </r>
    <r>
      <rPr>
        <sz val="10"/>
        <rFont val="Noto Sans CJK SC"/>
        <family val="2"/>
      </rPr>
      <t xml:space="preserve">現象は、乳児にみられる重度の血小板減少とフィブリノゲンの消費（消費性凝固障害）を伴う現象で、その背景にある血管病変は通常の乳児血管腫ではない。</t>
    </r>
    <r>
      <rPr>
        <sz val="10"/>
        <rFont val="Arial"/>
        <family val="0"/>
        <charset val="1"/>
      </rPr>
      <t xml:space="preserve">22</t>
    </r>
    <r>
      <rPr>
        <sz val="10"/>
        <rFont val="Noto Sans CJK SC"/>
        <family val="2"/>
      </rPr>
      <t xml:space="preserve">例の検討では、病変の組織型は房状血管腫（</t>
    </r>
    <r>
      <rPr>
        <sz val="10"/>
        <rFont val="Arial"/>
        <family val="0"/>
        <charset val="1"/>
      </rPr>
      <t xml:space="preserve">tufted angioma</t>
    </r>
    <r>
      <rPr>
        <sz val="10"/>
        <rFont val="Noto Sans CJK SC"/>
        <family val="2"/>
      </rPr>
      <t xml:space="preserve">）またはカポジ型血管内皮腫（</t>
    </r>
    <r>
      <rPr>
        <sz val="10"/>
        <rFont val="Arial"/>
        <family val="0"/>
        <charset val="1"/>
      </rPr>
      <t xml:space="preserve">kaposiform hemangioendothelioma</t>
    </r>
    <r>
      <rPr>
        <sz val="10"/>
        <rFont val="Noto Sans CJK SC"/>
        <family val="2"/>
      </rPr>
      <t xml:space="preserve">）のいずれかであり、全例に重度の血小板減少がみられた。</t>
    </r>
  </si>
  <si>
    <t xml:space="preserve">海外（症例集積研究）</t>
  </si>
  <si>
    <t xml:space="preserve">SRC-1526</t>
  </si>
  <si>
    <t xml:space="preserve">Enjolras O, Wassef M, Mazoyer E, Frieden IJ, Rieu PN, Drouet L, Taïeb A, Stalder JF, Escande JP. Infants with Kasabach-Merritt syndrome do not have "true" hemangiomas. J Pediatr. 1997;130(4):631-640.</t>
  </si>
  <si>
    <t xml:space="preserve">10.1016/S0022-3476(97)70249-X</t>
  </si>
  <si>
    <t xml:space="preserve">9108863</t>
  </si>
  <si>
    <r>
      <rPr>
        <sz val="10"/>
        <rFont val="Noto Sans CJK SC"/>
        <family val="2"/>
      </rPr>
      <t xml:space="preserve">血小板数の最低値が</t>
    </r>
    <r>
      <rPr>
        <sz val="10"/>
        <rFont val="Arial"/>
        <family val="0"/>
        <charset val="1"/>
      </rPr>
      <t xml:space="preserve">3,000/mm3</t>
    </r>
    <r>
      <rPr>
        <sz val="10"/>
        <rFont val="Noto Sans CJK SC"/>
        <family val="2"/>
      </rPr>
      <t xml:space="preserve">であったことは抄録から読み取り。元のカードにあった微小血管症性溶血性貧血は、本出典の抄録で明示されなかったため含めていない。治療の各論（個別の治療法の選択）は本出典の範囲外のため含めておらず、薬剤名は記載していない。</t>
    </r>
  </si>
  <si>
    <r>
      <rPr>
        <sz val="10"/>
        <rFont val="Noto Sans CJK SC"/>
        <family val="2"/>
      </rPr>
      <t xml:space="preserve">リンパ管腫（リンパ管奇形）は、</t>
    </r>
    <r>
      <rPr>
        <sz val="10"/>
        <rFont val="Arial"/>
        <family val="0"/>
        <charset val="1"/>
      </rPr>
      <t xml:space="preserve">ISSVA</t>
    </r>
    <r>
      <rPr>
        <sz val="10"/>
        <rFont val="Noto Sans CJK SC"/>
        <family val="2"/>
      </rPr>
      <t xml:space="preserve">（国際脈管異常研究学会）の分類では、脈管性腫瘍とは区別される脈管奇形のうち、単純型のリンパ管奇形に位置づけられる。嚢胞の大きさによって、大嚢胞型、小嚢胞型、混合型に分けられる。</t>
    </r>
  </si>
  <si>
    <r>
      <rPr>
        <sz val="10"/>
        <rFont val="Noto Sans CJK SC"/>
        <family val="2"/>
      </rPr>
      <t xml:space="preserve">国際（</t>
    </r>
    <r>
      <rPr>
        <sz val="10"/>
        <rFont val="Arial"/>
        <family val="0"/>
        <charset val="1"/>
      </rPr>
      <t xml:space="preserve">ISSVA </t>
    </r>
    <r>
      <rPr>
        <sz val="10"/>
        <rFont val="Noto Sans CJK SC"/>
        <family val="2"/>
      </rPr>
      <t xml:space="preserve">分類勧告）</t>
    </r>
  </si>
  <si>
    <t xml:space="preserve">SRC-1527</t>
  </si>
  <si>
    <t xml:space="preserve">Wassef M, Blei F, Adams D, Alomari A, Baselga E, Berenstein A, Burrows P, Frieden IJ, Garzon MC, et al. Vascular Anomalies Classification: Recommendations From the International Society for the Study of Vascular Anomalies. Pediatrics. 2015;136(1):e203-e214.</t>
  </si>
  <si>
    <t xml:space="preserve">10.1542/peds.2014-3673</t>
  </si>
  <si>
    <t xml:space="preserve">26055853</t>
  </si>
  <si>
    <r>
      <rPr>
        <sz val="10"/>
        <rFont val="Noto Sans CJK SC"/>
        <family val="2"/>
      </rPr>
      <t xml:space="preserve">大嚢胞型・小嚢胞型・混合型の細分類は、</t>
    </r>
    <r>
      <rPr>
        <sz val="10"/>
        <rFont val="Arial"/>
        <family val="0"/>
        <charset val="1"/>
      </rPr>
      <t xml:space="preserve">ISSVA </t>
    </r>
    <r>
      <rPr>
        <sz val="10"/>
        <rFont val="Noto Sans CJK SC"/>
        <family val="2"/>
      </rPr>
      <t xml:space="preserve">公式分類の表（</t>
    </r>
    <r>
      <rPr>
        <sz val="10"/>
        <rFont val="Arial"/>
        <family val="0"/>
        <charset val="1"/>
      </rPr>
      <t xml:space="preserve">2025</t>
    </r>
    <r>
      <rPr>
        <sz val="10"/>
        <rFont val="Noto Sans CJK SC"/>
        <family val="2"/>
      </rPr>
      <t xml:space="preserve">年版フロー図）から読み取り。元のカードにあった深部型・表在型という分け方と、嚢胞性リンパ管腫と染色体異常（トリソミーなど）との関連は、本出典の抄録の範囲では確認できなかったため含めていない。薬剤名は含まない。</t>
    </r>
  </si>
  <si>
    <r>
      <rPr>
        <sz val="10"/>
        <rFont val="Noto Sans CJK SC"/>
        <family val="2"/>
      </rPr>
      <t xml:space="preserve">粉瘤（表皮嚢腫）は、重層上皮に裏打ちされケラチンで満たされた良性の嚢腫で、毛のある皮膚に生じ、表面の小孔（</t>
    </r>
    <r>
      <rPr>
        <sz val="10"/>
        <rFont val="Arial"/>
        <family val="0"/>
        <charset val="1"/>
      </rPr>
      <t xml:space="preserve">punctum</t>
    </r>
    <r>
      <rPr>
        <sz val="10"/>
        <rFont val="Noto Sans CJK SC"/>
        <family val="2"/>
      </rPr>
      <t xml:space="preserve">）が臨床診断の目印となる。全身のどこにでも生じうるが、外科的に切除された症例の集計では頭頸部に最も多かった。悪性化の可能性もあるため病理組織学的な確認が必要とされ、治療の選択は外科切除である。</t>
    </r>
  </si>
  <si>
    <t xml:space="preserve">海外（単一施設の後方視的解析と文献レビュー）</t>
  </si>
  <si>
    <t xml:space="preserve">SRC-1528</t>
  </si>
  <si>
    <t xml:space="preserve">Wollina U, Langner D, Tchernev G, França K, Lotti T. Epidermoid Cysts - A Wide Spectrum of Clinical Presentation and Successful Treatment by Surgery: A Retrospective 10-Year Analysis and Literature Review. Open Access Maced J Med Sci. 2018;6(1):28-30.</t>
  </si>
  <si>
    <t xml:space="preserve">10.3889/oamjms.2018.027</t>
  </si>
  <si>
    <t xml:space="preserve">29483974</t>
  </si>
  <si>
    <r>
      <rPr>
        <sz val="10"/>
        <rFont val="Noto Sans CJK SC"/>
        <family val="2"/>
      </rPr>
      <t xml:space="preserve">好発部位の順序は著者らの症例集計（頭頸部</t>
    </r>
    <r>
      <rPr>
        <sz val="10"/>
        <rFont val="Arial"/>
        <family val="0"/>
        <charset val="1"/>
      </rPr>
      <t xml:space="preserve">73.4%</t>
    </r>
    <r>
      <rPr>
        <sz val="10"/>
        <rFont val="Noto Sans CJK SC"/>
        <family val="2"/>
      </rPr>
      <t xml:space="preserve">、体幹</t>
    </r>
    <r>
      <rPr>
        <sz val="10"/>
        <rFont val="Arial"/>
        <family val="0"/>
        <charset val="1"/>
      </rPr>
      <t xml:space="preserve">15.1%</t>
    </r>
    <r>
      <rPr>
        <sz val="10"/>
        <rFont val="Noto Sans CJK SC"/>
        <family val="2"/>
      </rPr>
      <t xml:space="preserve">、四肢</t>
    </r>
    <r>
      <rPr>
        <sz val="10"/>
        <rFont val="Arial"/>
        <family val="0"/>
        <charset val="1"/>
      </rPr>
      <t xml:space="preserve">9.8%</t>
    </r>
    <r>
      <rPr>
        <sz val="10"/>
        <rFont val="Noto Sans CJK SC"/>
        <family val="2"/>
      </rPr>
      <t xml:space="preserve">）によるもので、本文から読み取り。元のカードにあった「『脂腺嚢腫』は誤称」という表現自体は本出典では確認できなかったため、内容物がケラチンであることのみを記載した。薬剤名は含まない。</t>
    </r>
  </si>
  <si>
    <t xml:space="preserve">脂漏性角化症は成人に多い良性の表皮腫瘍で、悪性化することはない。色素性病変では、悪性黒色腫などの色素性腫瘍との鑑別にダーモスコピーが有用である。治療は主として凍結療法や切除などの小手術であり、薬物療法の効果は限られる。</t>
  </si>
  <si>
    <t xml:space="preserve">SRC-1529</t>
  </si>
  <si>
    <t xml:space="preserve">Wollina U. Recent advances in managing and understanding seborrheic keratosis. F1000Research. 2019;8:1520.</t>
  </si>
  <si>
    <t xml:space="preserve">10.12688/f1000research.18983.1</t>
  </si>
  <si>
    <t xml:space="preserve">31508199</t>
  </si>
  <si>
    <t xml:space="preserve">元のカードにあった「境界明瞭な扁平な斑・局面」という形態の詳細は、本出典の抄録の範囲では確認できなかったため含めていない。出典で臨床試験が報告されていた外用療法（高濃度過酸化水素製剤など）は、日本での承認・保険適用を確認していないため主張文には含めなかった。</t>
  </si>
  <si>
    <r>
      <rPr>
        <sz val="10"/>
        <rFont val="Noto Sans CJK SC"/>
        <family val="2"/>
      </rPr>
      <t xml:space="preserve">粉瘤（表皮嚢腫）の内容物は皮脂ではなくケラチンである。治療の選択は外科切除であり、再発を防ぐためには嚢胞壁を完全に取り除く必要がある。外科切除された</t>
    </r>
    <r>
      <rPr>
        <sz val="10"/>
        <rFont val="Arial"/>
        <family val="0"/>
        <charset val="1"/>
      </rPr>
      <t xml:space="preserve">2,159</t>
    </r>
    <r>
      <rPr>
        <sz val="10"/>
        <rFont val="Noto Sans CJK SC"/>
        <family val="2"/>
      </rPr>
      <t xml:space="preserve">例の解析では、合併症率は</t>
    </r>
    <r>
      <rPr>
        <sz val="10"/>
        <rFont val="Arial"/>
        <family val="0"/>
        <charset val="1"/>
      </rPr>
      <t xml:space="preserve">2.2%</t>
    </r>
    <r>
      <rPr>
        <sz val="10"/>
        <rFont val="Noto Sans CJK SC"/>
        <family val="2"/>
      </rPr>
      <t xml:space="preserve">と低かった。</t>
    </r>
  </si>
  <si>
    <r>
      <rPr>
        <sz val="10"/>
        <rFont val="Noto Sans CJK SC"/>
        <family val="2"/>
      </rPr>
      <t xml:space="preserve">合併症率</t>
    </r>
    <r>
      <rPr>
        <sz val="10"/>
        <rFont val="Arial"/>
        <family val="0"/>
        <charset val="1"/>
      </rPr>
      <t xml:space="preserve">2.2%</t>
    </r>
    <r>
      <rPr>
        <sz val="10"/>
        <rFont val="Noto Sans CJK SC"/>
        <family val="2"/>
      </rPr>
      <t xml:space="preserve">は著者らの施設の集計であり、抄録から読み取り。日本での再発率・合併症率は本出典では確認していない。薬剤名は含まない。</t>
    </r>
  </si>
  <si>
    <t xml:space="preserve">SD-001</t>
  </si>
  <si>
    <t xml:space="preserve">先天性・遺伝性水疱症</t>
  </si>
  <si>
    <r>
      <rPr>
        <sz val="10"/>
        <rFont val="Arial"/>
        <family val="0"/>
        <charset val="1"/>
      </rPr>
      <t xml:space="preserve">Hailey-Hailey</t>
    </r>
    <r>
      <rPr>
        <sz val="10"/>
        <rFont val="Noto Sans CJK SC"/>
        <family val="2"/>
      </rPr>
      <t xml:space="preserve">病は、</t>
    </r>
    <r>
      <rPr>
        <sz val="10"/>
        <rFont val="Arial"/>
        <family val="0"/>
        <charset val="1"/>
      </rPr>
      <t xml:space="preserve">ATP2C1</t>
    </r>
    <r>
      <rPr>
        <sz val="10"/>
        <rFont val="Noto Sans CJK SC"/>
        <family val="2"/>
      </rPr>
      <t xml:space="preserve">遺伝子の変異による常染色体優性遺伝の皮膚疾患で、頸部・腋窩・鼠径部・会陰などの摩擦部位に、慢性で有痛性のびらん性局面と亀裂を繰り返す。</t>
    </r>
    <r>
      <rPr>
        <sz val="10"/>
        <rFont val="Arial"/>
        <family val="0"/>
        <charset val="1"/>
      </rPr>
      <t xml:space="preserve">ATP2C1</t>
    </r>
    <r>
      <rPr>
        <sz val="10"/>
        <rFont val="Noto Sans CJK SC"/>
        <family val="2"/>
      </rPr>
      <t xml:space="preserve">はゴルジ体の分泌経路カルシウム／マンガン</t>
    </r>
    <r>
      <rPr>
        <sz val="10"/>
        <rFont val="Arial"/>
        <family val="0"/>
        <charset val="1"/>
      </rPr>
      <t xml:space="preserve">ATPase</t>
    </r>
    <r>
      <rPr>
        <sz val="10"/>
        <rFont val="Noto Sans CJK SC"/>
        <family val="2"/>
      </rPr>
      <t xml:space="preserve">（</t>
    </r>
    <r>
      <rPr>
        <sz val="10"/>
        <rFont val="Arial"/>
        <family val="0"/>
        <charset val="1"/>
      </rPr>
      <t xml:space="preserve">hSPCA1</t>
    </r>
    <r>
      <rPr>
        <sz val="10"/>
        <rFont val="Noto Sans CJK SC"/>
        <family val="2"/>
      </rPr>
      <t xml:space="preserve">）をコードし、病理組織では「崩れたレンガ壁」と表現される棘融解像が特徴である。根治療法はなく、管理の目的は症状の制御と再発の予防である。</t>
    </r>
  </si>
  <si>
    <t xml:space="preserve">全世界</t>
  </si>
  <si>
    <r>
      <rPr>
        <sz val="10"/>
        <rFont val="Noto Sans CJK SC"/>
        <family val="2"/>
      </rPr>
      <t xml:space="preserve">医学各論 Ⅲ</t>
    </r>
    <r>
      <rPr>
        <sz val="10"/>
        <rFont val="Arial"/>
        <family val="0"/>
        <charset val="1"/>
      </rPr>
      <t xml:space="preserve">-3-A-①</t>
    </r>
    <r>
      <rPr>
        <sz val="10"/>
        <rFont val="Noto Sans CJK SC"/>
        <family val="2"/>
      </rPr>
      <t xml:space="preserve">（</t>
    </r>
    <r>
      <rPr>
        <sz val="10"/>
        <rFont val="Arial"/>
        <family val="0"/>
        <charset val="1"/>
      </rPr>
      <t xml:space="preserve">Hailey-Hailey</t>
    </r>
    <r>
      <rPr>
        <sz val="10"/>
        <rFont val="Noto Sans CJK SC"/>
        <family val="2"/>
      </rPr>
      <t xml:space="preserve">病、</t>
    </r>
    <r>
      <rPr>
        <sz val="10"/>
        <rFont val="Arial"/>
        <family val="0"/>
        <charset val="1"/>
      </rPr>
      <t xml:space="preserve">b</t>
    </r>
    <r>
      <rPr>
        <sz val="10"/>
        <rFont val="Noto Sans CJK SC"/>
        <family val="2"/>
      </rPr>
      <t xml:space="preserve">）</t>
    </r>
  </si>
  <si>
    <t xml:space="preserve">SRC-1161</t>
  </si>
  <si>
    <t xml:space="preserve">Mathur M, Paudel S, Bhattarai N, Karki S, Regmi S. Hailey-Hailey Disease: An Updated Review With a Focus on Therapeutic Mechanisms. Health Science Reports. 2025;8:e71061.</t>
  </si>
  <si>
    <t xml:space="preserve">10.1002/hsr2.71061</t>
  </si>
  <si>
    <t xml:space="preserve">40661732</t>
  </si>
  <si>
    <t xml:space="preserve">主張は出典の抄録で確認できた範囲に限定した。具体的な治療薬剤の有効性の比較は抄録では確認できないため記載していない。</t>
  </si>
  <si>
    <t xml:space="preserve">SD-002</t>
  </si>
  <si>
    <r>
      <rPr>
        <sz val="10"/>
        <rFont val="Noto Sans CJK SC"/>
        <family val="2"/>
      </rPr>
      <t xml:space="preserve">先天性表皮水疱症は、皮膚の脆弱性のために軽微な外力で水疱やびらんを生じる遺伝性疾患群である。国際コンセンサスによる再分類では、皮膚の剥離が起こるレベルに基づいて、単純型、接合部型、栄養障害型、</t>
    </r>
    <r>
      <rPr>
        <sz val="10"/>
        <rFont val="Arial"/>
        <family val="0"/>
        <charset val="1"/>
      </rPr>
      <t xml:space="preserve">Kindler</t>
    </r>
    <r>
      <rPr>
        <sz val="10"/>
        <rFont val="Noto Sans CJK SC"/>
        <family val="2"/>
      </rPr>
      <t xml:space="preserve">症候群の</t>
    </r>
    <r>
      <rPr>
        <sz val="10"/>
        <rFont val="Arial"/>
        <family val="0"/>
        <charset val="1"/>
      </rPr>
      <t xml:space="preserve">4</t>
    </r>
    <r>
      <rPr>
        <sz val="10"/>
        <rFont val="Noto Sans CJK SC"/>
        <family val="2"/>
      </rPr>
      <t xml:space="preserve">つの古典的タイプに分けられる。</t>
    </r>
  </si>
  <si>
    <r>
      <rPr>
        <sz val="10"/>
        <rFont val="Noto Sans CJK SC"/>
        <family val="2"/>
      </rPr>
      <t xml:space="preserve">医学各論 Ⅲ</t>
    </r>
    <r>
      <rPr>
        <sz val="10"/>
        <rFont val="Arial"/>
        <family val="0"/>
        <charset val="1"/>
      </rPr>
      <t xml:space="preserve">-3-A-②</t>
    </r>
    <r>
      <rPr>
        <sz val="10"/>
        <rFont val="Noto Sans CJK SC"/>
        <family val="2"/>
      </rPr>
      <t xml:space="preserve">（先天性表皮水疱症、</t>
    </r>
    <r>
      <rPr>
        <sz val="10"/>
        <rFont val="Arial"/>
        <family val="0"/>
        <charset val="1"/>
      </rPr>
      <t xml:space="preserve">c</t>
    </r>
    <r>
      <rPr>
        <sz val="10"/>
        <rFont val="Noto Sans CJK SC"/>
        <family val="2"/>
      </rPr>
      <t xml:space="preserve">）</t>
    </r>
  </si>
  <si>
    <t xml:space="preserve">SRC-1162</t>
  </si>
  <si>
    <t xml:space="preserve">Has C, Bauer JW, Bodemer C, Bolling MC, Bruckner-Tuderman L, et al. Consensus reclassification of inherited epidermolysis bullosa and other disorders with skin fragility. British Journal of Dermatology. 2020;183(4):614-627.</t>
  </si>
  <si>
    <t xml:space="preserve">10.1111/bjd.18921</t>
  </si>
  <si>
    <t xml:space="preserve">32017015</t>
  </si>
  <si>
    <t xml:space="preserve">主張は出典の抄録と分類の枠組みで確認できた範囲に限定した。各タイプの原因遺伝子の詳細は本文の表に依存するため記載していない。</t>
  </si>
  <si>
    <t xml:space="preserve">SD-003</t>
  </si>
  <si>
    <t xml:space="preserve">自己免疫性水疱症</t>
  </si>
  <si>
    <t xml:space="preserve">天疱瘡の診断は、臨床所見だけでは不十分であり、病理組織学的検査と、直接蛍光抗体法または血清学的検査（抗デスモグレイン抗体など）を組み合わせて行うことが、国際的な専門家の合意として推奨されている。</t>
  </si>
  <si>
    <r>
      <rPr>
        <sz val="10"/>
        <rFont val="Noto Sans CJK SC"/>
        <family val="2"/>
      </rPr>
      <t xml:space="preserve">医学各論 Ⅲ</t>
    </r>
    <r>
      <rPr>
        <sz val="10"/>
        <rFont val="Arial"/>
        <family val="0"/>
        <charset val="1"/>
      </rPr>
      <t xml:space="preserve">-3-B-①</t>
    </r>
    <r>
      <rPr>
        <sz val="10"/>
        <rFont val="Noto Sans CJK SC"/>
        <family val="2"/>
      </rPr>
      <t xml:space="preserve">（天疱瘡、</t>
    </r>
    <r>
      <rPr>
        <sz val="10"/>
        <rFont val="Arial"/>
        <family val="0"/>
        <charset val="1"/>
      </rPr>
      <t xml:space="preserve">a</t>
    </r>
    <r>
      <rPr>
        <sz val="10"/>
        <rFont val="Noto Sans CJK SC"/>
        <family val="2"/>
      </rPr>
      <t xml:space="preserve">）</t>
    </r>
  </si>
  <si>
    <t xml:space="preserve">SRC-1163</t>
  </si>
  <si>
    <t xml:space="preserve">Murrell DF, Peña S, Joly P, Marinovic B, Hashimoto T, Diaz LA, et al. Diagnosis and management of pemphigus: Recommendations of an international panel of experts. Journal of the American Academy of Dermatology. 2020;82(3):575-585.e1.</t>
  </si>
  <si>
    <t xml:space="preserve">10.1016/j.jaad.2018.02.021</t>
  </si>
  <si>
    <t xml:space="preserve">29438767</t>
  </si>
  <si>
    <t xml:space="preserve">主張は出典の全文と抄録で確認できた範囲に限定した。日本の診断基準の細部は本出典の対象外である。</t>
  </si>
  <si>
    <t xml:space="preserve">SD-004</t>
  </si>
  <si>
    <r>
      <rPr>
        <sz val="10"/>
        <rFont val="Noto Sans CJK SC"/>
        <family val="2"/>
      </rPr>
      <t xml:space="preserve">天疱瘡の治療では、全身性コルチコステロイドと抗</t>
    </r>
    <r>
      <rPr>
        <sz val="10"/>
        <rFont val="Arial"/>
        <family val="0"/>
        <charset val="1"/>
      </rPr>
      <t xml:space="preserve">CD20</t>
    </r>
    <r>
      <rPr>
        <sz val="10"/>
        <rFont val="Noto Sans CJK SC"/>
        <family val="2"/>
      </rPr>
      <t xml:space="preserve">抗体リツキシマブが第一選択の柱であり、アザチオプリンやミコフェノール酸モフェチルはステロイドの減量を目的とする補助療法として用いられる。</t>
    </r>
  </si>
  <si>
    <t xml:space="preserve">リツキシマブ、アザチオプリン、ミコフェノール酸モフェチル等の個別薬剤について、国内の承認・保険適用は本担当では確認しておらず未確認である。用量や投与スケジュールは出典の推奨の細部に依存するため記載していない。</t>
  </si>
  <si>
    <t xml:space="preserve">SD-005</t>
  </si>
  <si>
    <r>
      <rPr>
        <sz val="10"/>
        <rFont val="Noto Sans CJK SC"/>
        <family val="2"/>
      </rPr>
      <t xml:space="preserve">類天疱瘡群は、表皮基底膜部に自己抗体が線状に沈着する自己免疫性表皮下水疱症の一群で、</t>
    </r>
    <r>
      <rPr>
        <sz val="10"/>
        <rFont val="Arial"/>
        <family val="0"/>
        <charset val="1"/>
      </rPr>
      <t xml:space="preserve">IgG</t>
    </r>
    <r>
      <rPr>
        <sz val="10"/>
        <rFont val="Noto Sans CJK SC"/>
        <family val="2"/>
      </rPr>
      <t xml:space="preserve">自己抗体による主な病型として水疱性類天疱瘡、粘膜類天疱瘡、後天性表皮水疱症が含まれる。日本皮膚科学会のガイドラインでは、水疱性類天疱瘡の治療として全身性コルチコステロイドが標準と位置づけられている。</t>
    </r>
  </si>
  <si>
    <r>
      <rPr>
        <sz val="10"/>
        <rFont val="Noto Sans CJK SC"/>
        <family val="2"/>
      </rPr>
      <t xml:space="preserve">医学各論 Ⅲ</t>
    </r>
    <r>
      <rPr>
        <sz val="10"/>
        <rFont val="Arial"/>
        <family val="0"/>
        <charset val="1"/>
      </rPr>
      <t xml:space="preserve">-3-B-②</t>
    </r>
    <r>
      <rPr>
        <sz val="10"/>
        <rFont val="Noto Sans CJK SC"/>
        <family val="2"/>
      </rPr>
      <t xml:space="preserve">（水疱性類天疱瘡、</t>
    </r>
    <r>
      <rPr>
        <sz val="10"/>
        <rFont val="Arial"/>
        <family val="0"/>
        <charset val="1"/>
      </rPr>
      <t xml:space="preserve">a</t>
    </r>
    <r>
      <rPr>
        <sz val="10"/>
        <rFont val="Noto Sans CJK SC"/>
        <family val="2"/>
      </rPr>
      <t xml:space="preserve">）</t>
    </r>
  </si>
  <si>
    <t xml:space="preserve">SRC-1164</t>
  </si>
  <si>
    <t xml:space="preserve">Ujiie H, Iwata H, Yamagami J, Nakama T, Aoyama Y, Ikeda S, et al. Japanese guidelines for the management of pemphigoid (including epidermolysis bullosa acquisita). The Journal of Dermatology. 2019;46(12):1102-1135.</t>
  </si>
  <si>
    <t xml:space="preserve">10.1111/1346-8138.15111</t>
  </si>
  <si>
    <t xml:space="preserve">31646663</t>
  </si>
  <si>
    <t xml:space="preserve">主張はガイドラインの抄録と本文で確認できた範囲に限定した。コルチコステロイド等の個別薬剤について、国内の承認・保険適用の細部は本担当では確認しておらず未確認である。</t>
  </si>
  <si>
    <t xml:space="preserve">SD-006</t>
  </si>
  <si>
    <t xml:space="preserve">後天性表皮水疱症は類天疱瘡群に含まれる自己免疫性表皮下水疱症であり、日本皮膚科学会のガイドラインでは、水疱性類天疱瘡の治療アルゴリズムに準じて治療され、コルヒチンが用いられることがある。</t>
  </si>
  <si>
    <r>
      <rPr>
        <sz val="10"/>
        <rFont val="Noto Sans CJK SC"/>
        <family val="2"/>
      </rPr>
      <t xml:space="preserve">医学各論 Ⅲ</t>
    </r>
    <r>
      <rPr>
        <sz val="10"/>
        <rFont val="Arial"/>
        <family val="0"/>
        <charset val="1"/>
      </rPr>
      <t xml:space="preserve">-3-B-③</t>
    </r>
    <r>
      <rPr>
        <sz val="10"/>
        <rFont val="Noto Sans CJK SC"/>
        <family val="2"/>
      </rPr>
      <t xml:space="preserve">（後天性表皮水疱症、</t>
    </r>
    <r>
      <rPr>
        <sz val="10"/>
        <rFont val="Arial"/>
        <family val="0"/>
        <charset val="1"/>
      </rPr>
      <t xml:space="preserve">c</t>
    </r>
    <r>
      <rPr>
        <sz val="10"/>
        <rFont val="Noto Sans CJK SC"/>
        <family val="2"/>
      </rPr>
      <t xml:space="preserve">）</t>
    </r>
  </si>
  <si>
    <t xml:space="preserve">主張はガイドラインの抄録と本文で確認できた範囲に限定した。コルヒチンの国内の承認・保険適用は本担当では確認しておらず未確認である。テトラサイクリンとニコチン酸アミドの併用や超強力外用ステロイドについては、本症への有効性の根拠がない旨がガイドラインに記載されている。</t>
  </si>
  <si>
    <t xml:space="preserve">SD-007</t>
  </si>
  <si>
    <t xml:space="preserve">角化症</t>
  </si>
  <si>
    <r>
      <rPr>
        <sz val="10"/>
        <rFont val="Noto Sans CJK SC"/>
        <family val="2"/>
      </rPr>
      <t xml:space="preserve">遺伝性魚鱗癬は、乾燥と鱗屑を特徴とする</t>
    </r>
    <r>
      <rPr>
        <sz val="10"/>
        <rFont val="Arial"/>
        <family val="0"/>
        <charset val="1"/>
      </rPr>
      <t xml:space="preserve">20</t>
    </r>
    <r>
      <rPr>
        <sz val="10"/>
        <rFont val="Noto Sans CJK SC"/>
        <family val="2"/>
      </rPr>
      <t xml:space="preserve">を超える疾患の総称であり、</t>
    </r>
    <r>
      <rPr>
        <sz val="10"/>
        <rFont val="Arial"/>
        <family val="0"/>
        <charset val="1"/>
      </rPr>
      <t xml:space="preserve">2025</t>
    </r>
    <r>
      <rPr>
        <sz val="10"/>
        <rFont val="Noto Sans CJK SC"/>
        <family val="2"/>
      </rPr>
      <t xml:space="preserve">年の命名法では症候性表皮分化異常症（</t>
    </r>
    <r>
      <rPr>
        <sz val="10"/>
        <rFont val="Arial"/>
        <family val="0"/>
        <charset val="1"/>
      </rPr>
      <t xml:space="preserve">sEDD</t>
    </r>
    <r>
      <rPr>
        <sz val="10"/>
        <rFont val="Noto Sans CJK SC"/>
        <family val="2"/>
      </rPr>
      <t xml:space="preserve">）、非症候性表皮分化異常症（</t>
    </r>
    <r>
      <rPr>
        <sz val="10"/>
        <rFont val="Arial"/>
        <family val="0"/>
        <charset val="1"/>
      </rPr>
      <t xml:space="preserve">nEDD</t>
    </r>
    <r>
      <rPr>
        <sz val="10"/>
        <rFont val="Noto Sans CJK SC"/>
        <family val="2"/>
      </rPr>
      <t xml:space="preserve">）、掌蹠表皮分化異常症（</t>
    </r>
    <r>
      <rPr>
        <sz val="10"/>
        <rFont val="Arial"/>
        <family val="0"/>
        <charset val="1"/>
      </rPr>
      <t xml:space="preserve">pEDD</t>
    </r>
    <r>
      <rPr>
        <sz val="10"/>
        <rFont val="Noto Sans CJK SC"/>
        <family val="2"/>
      </rPr>
      <t xml:space="preserve">）に分類される。ステロイドサルファターゼ欠損による伴性劣性魚鱗癬は尋常性魚鱗癬に次いで多く、約</t>
    </r>
    <r>
      <rPr>
        <sz val="10"/>
        <rFont val="Arial"/>
        <family val="0"/>
        <charset val="1"/>
      </rPr>
      <t xml:space="preserve">5,000</t>
    </r>
    <r>
      <rPr>
        <sz val="10"/>
        <rFont val="Noto Sans CJK SC"/>
        <family val="2"/>
      </rPr>
      <t xml:space="preserve">〜</t>
    </r>
    <r>
      <rPr>
        <sz val="10"/>
        <rFont val="Arial"/>
        <family val="0"/>
        <charset val="1"/>
      </rPr>
      <t xml:space="preserve">6,000</t>
    </r>
    <r>
      <rPr>
        <sz val="10"/>
        <rFont val="Noto Sans CJK SC"/>
        <family val="2"/>
      </rPr>
      <t xml:space="preserve">人に</t>
    </r>
    <r>
      <rPr>
        <sz val="10"/>
        <rFont val="Arial"/>
        <family val="0"/>
        <charset val="1"/>
      </rPr>
      <t xml:space="preserve">1</t>
    </r>
    <r>
      <rPr>
        <sz val="10"/>
        <rFont val="Noto Sans CJK SC"/>
        <family val="2"/>
      </rPr>
      <t xml:space="preserve">人とされる。常染色体劣性先天性魚鱗癬はコロジオン膜をかぶって出生し、原因遺伝子では</t>
    </r>
    <r>
      <rPr>
        <sz val="10"/>
        <rFont val="Arial"/>
        <family val="0"/>
        <charset val="1"/>
      </rPr>
      <t xml:space="preserve">TGM1</t>
    </r>
    <r>
      <rPr>
        <sz val="10"/>
        <rFont val="Noto Sans CJK SC"/>
        <family val="2"/>
      </rPr>
      <t xml:space="preserve">の変異が最も多い。</t>
    </r>
  </si>
  <si>
    <r>
      <rPr>
        <sz val="10"/>
        <rFont val="Noto Sans CJK SC"/>
        <family val="2"/>
      </rPr>
      <t xml:space="preserve">医学各論 Ⅲ</t>
    </r>
    <r>
      <rPr>
        <sz val="10"/>
        <rFont val="Arial"/>
        <family val="0"/>
        <charset val="1"/>
      </rPr>
      <t xml:space="preserve">-3-C-①</t>
    </r>
    <r>
      <rPr>
        <sz val="10"/>
        <rFont val="Noto Sans CJK SC"/>
        <family val="2"/>
      </rPr>
      <t xml:space="preserve">（魚鱗癬、</t>
    </r>
    <r>
      <rPr>
        <sz val="10"/>
        <rFont val="Arial"/>
        <family val="0"/>
        <charset val="1"/>
      </rPr>
      <t xml:space="preserve">b</t>
    </r>
    <r>
      <rPr>
        <sz val="10"/>
        <rFont val="Noto Sans CJK SC"/>
        <family val="2"/>
      </rPr>
      <t xml:space="preserve">）</t>
    </r>
  </si>
  <si>
    <t xml:space="preserve">SRC-1165</t>
  </si>
  <si>
    <t xml:space="preserve">Sivadas A, Grada A, Ho M, Bunick C. Hereditary ichthyosis subtypes: Clinical updates. JAAD Reviews. 2026;8:40-51.</t>
  </si>
  <si>
    <t xml:space="preserve">10.1016/j.jdrv.2026.02.004</t>
  </si>
  <si>
    <r>
      <rPr>
        <sz val="10"/>
        <rFont val="Noto Sans CJK SC"/>
        <family val="2"/>
      </rPr>
      <t xml:space="preserve">主張は出典の全文（出版社サイト）で確認した範囲に限定し、数値は本文中の記載に基づく。本論文は</t>
    </r>
    <r>
      <rPr>
        <sz val="10"/>
        <rFont val="Arial"/>
        <family val="0"/>
        <charset val="1"/>
      </rPr>
      <t xml:space="preserve">2026-10-28</t>
    </r>
    <r>
      <rPr>
        <sz val="10"/>
        <rFont val="Noto Sans CJK SC"/>
        <family val="2"/>
      </rPr>
      <t xml:space="preserve">時点で</t>
    </r>
    <r>
      <rPr>
        <sz val="10"/>
        <rFont val="Arial"/>
        <family val="0"/>
        <charset val="1"/>
      </rPr>
      <t xml:space="preserve">PubMed</t>
    </r>
    <r>
      <rPr>
        <sz val="10"/>
        <rFont val="Noto Sans CJK SC"/>
        <family val="2"/>
      </rPr>
      <t xml:space="preserve">と</t>
    </r>
    <r>
      <rPr>
        <sz val="10"/>
        <rFont val="Arial"/>
        <family val="0"/>
        <charset val="1"/>
      </rPr>
      <t xml:space="preserve">Europe PMC</t>
    </r>
    <r>
      <rPr>
        <sz val="10"/>
        <rFont val="Noto Sans CJK SC"/>
        <family val="2"/>
      </rPr>
      <t xml:space="preserve">に未収載であり、</t>
    </r>
    <r>
      <rPr>
        <sz val="10"/>
        <rFont val="Arial"/>
        <family val="0"/>
        <charset val="1"/>
      </rPr>
      <t xml:space="preserve">PMID</t>
    </r>
    <r>
      <rPr>
        <sz val="10"/>
        <rFont val="Noto Sans CJK SC"/>
        <family val="2"/>
      </rPr>
      <t xml:space="preserve">と</t>
    </r>
    <r>
      <rPr>
        <sz val="10"/>
        <rFont val="Arial"/>
        <family val="0"/>
        <charset val="1"/>
      </rPr>
      <t xml:space="preserve">PMCID</t>
    </r>
    <r>
      <rPr>
        <sz val="10"/>
        <rFont val="Noto Sans CJK SC"/>
        <family val="2"/>
      </rPr>
      <t xml:space="preserve">は確認できなかったため</t>
    </r>
    <r>
      <rPr>
        <sz val="10"/>
        <rFont val="Arial"/>
        <family val="0"/>
        <charset val="1"/>
      </rPr>
      <t xml:space="preserve">null</t>
    </r>
    <r>
      <rPr>
        <sz val="10"/>
        <rFont val="Noto Sans CJK SC"/>
        <family val="2"/>
      </rPr>
      <t xml:space="preserve">とした。</t>
    </r>
    <r>
      <rPr>
        <sz val="10"/>
        <rFont val="Arial"/>
        <family val="0"/>
        <charset val="1"/>
      </rPr>
      <t xml:space="preserve">2025</t>
    </r>
    <r>
      <rPr>
        <sz val="10"/>
        <rFont val="Noto Sans CJK SC"/>
        <family val="2"/>
      </rPr>
      <t xml:space="preserve">年命名法は近年の再分類であり、従来の分類名との対応は本文の記載範囲に限られる。</t>
    </r>
  </si>
  <si>
    <t xml:space="preserve">SD-008</t>
  </si>
  <si>
    <t xml:space="preserve">掌蹠角化症は、手掌と足底の過角化を主症状とする角化症の総称である。日本皮膚科学会のガイドラインは、その臨床像、病態生理、診断基準、重症度判定基準と治療の推奨をまとめている。</t>
  </si>
  <si>
    <r>
      <rPr>
        <sz val="10"/>
        <rFont val="Noto Sans CJK SC"/>
        <family val="2"/>
      </rPr>
      <t xml:space="preserve">医学各論 Ⅲ</t>
    </r>
    <r>
      <rPr>
        <sz val="10"/>
        <rFont val="Arial"/>
        <family val="0"/>
        <charset val="1"/>
      </rPr>
      <t xml:space="preserve">-3-C-②</t>
    </r>
    <r>
      <rPr>
        <sz val="10"/>
        <rFont val="Noto Sans CJK SC"/>
        <family val="2"/>
      </rPr>
      <t xml:space="preserve">（掌蹠角化症、</t>
    </r>
    <r>
      <rPr>
        <sz val="10"/>
        <rFont val="Arial"/>
        <family val="0"/>
        <charset val="1"/>
      </rPr>
      <t xml:space="preserve">b</t>
    </r>
    <r>
      <rPr>
        <sz val="10"/>
        <rFont val="Noto Sans CJK SC"/>
        <family val="2"/>
      </rPr>
      <t xml:space="preserve">）</t>
    </r>
  </si>
  <si>
    <t xml:space="preserve">SRC-1166</t>
  </si>
  <si>
    <t xml:space="preserve">Yoneda K, Kubo A, Nomura T, Ishida-Yamamoto A, Suga Y, Akiyama M, Kanazawa N, Hashimoto T, et al. Japanese guidelines for the management of palmoplantar keratoderma. The Journal of Dermatology. 2021;48(8):e353-e367.</t>
  </si>
  <si>
    <t xml:space="preserve">10.1111/1346-8138.15850</t>
  </si>
  <si>
    <t xml:space="preserve">34121213</t>
  </si>
  <si>
    <t xml:space="preserve">主張はガイドラインの抄録で確認できた範囲に限定した。個別の病型の診断基準の細部はガイドライン本文の表に依存するため記載していない。本症はまれな疾患の集まりであり、ガイドラインの推奨の一部は委員会の意見に基づく旨が抄録に明記されている。</t>
  </si>
  <si>
    <t xml:space="preserve">SD-009</t>
  </si>
  <si>
    <r>
      <rPr>
        <sz val="10"/>
        <rFont val="Arial"/>
        <family val="0"/>
        <charset val="1"/>
      </rPr>
      <t xml:space="preserve">Darier</t>
    </r>
    <r>
      <rPr>
        <sz val="10"/>
        <rFont val="Noto Sans CJK SC"/>
        <family val="2"/>
      </rPr>
      <t xml:space="preserve">病は、</t>
    </r>
    <r>
      <rPr>
        <sz val="10"/>
        <rFont val="Arial"/>
        <family val="0"/>
        <charset val="1"/>
      </rPr>
      <t xml:space="preserve">ATP2A2</t>
    </r>
    <r>
      <rPr>
        <sz val="10"/>
        <rFont val="Noto Sans CJK SC"/>
        <family val="2"/>
      </rPr>
      <t xml:space="preserve">遺伝子の常染色体優性変異による疾患で、頭皮、前額、胸部、背部などの脂漏部位に角化性丘疹と局面を生じ、紫外線、高温、多湿で悪化する。爪の白斑や爪下角化、口腔粘膜の白板症を伴うことがある。治療は対症療法が中心で、保湿剤、外用コルチコステロイド、レチノイドが用いられ、欧州集団での有病率は約</t>
    </r>
    <r>
      <rPr>
        <sz val="10"/>
        <rFont val="Arial"/>
        <family val="0"/>
        <charset val="1"/>
      </rPr>
      <t xml:space="preserve">26,000</t>
    </r>
    <r>
      <rPr>
        <sz val="10"/>
        <rFont val="Noto Sans CJK SC"/>
        <family val="2"/>
      </rPr>
      <t xml:space="preserve">〜</t>
    </r>
    <r>
      <rPr>
        <sz val="10"/>
        <rFont val="Arial"/>
        <family val="0"/>
        <charset val="1"/>
      </rPr>
      <t xml:space="preserve">30,000</t>
    </r>
    <r>
      <rPr>
        <sz val="10"/>
        <rFont val="Noto Sans CJK SC"/>
        <family val="2"/>
      </rPr>
      <t xml:space="preserve">人に</t>
    </r>
    <r>
      <rPr>
        <sz val="10"/>
        <rFont val="Arial"/>
        <family val="0"/>
        <charset val="1"/>
      </rPr>
      <t xml:space="preserve">1</t>
    </r>
    <r>
      <rPr>
        <sz val="10"/>
        <rFont val="Noto Sans CJK SC"/>
        <family val="2"/>
      </rPr>
      <t xml:space="preserve">人と報告されている。</t>
    </r>
  </si>
  <si>
    <r>
      <rPr>
        <sz val="10"/>
        <rFont val="Noto Sans CJK SC"/>
        <family val="2"/>
      </rPr>
      <t xml:space="preserve">医学各論 Ⅲ</t>
    </r>
    <r>
      <rPr>
        <sz val="10"/>
        <rFont val="Arial"/>
        <family val="0"/>
        <charset val="1"/>
      </rPr>
      <t xml:space="preserve">-3-C-③</t>
    </r>
    <r>
      <rPr>
        <sz val="10"/>
        <rFont val="Noto Sans CJK SC"/>
        <family val="2"/>
      </rPr>
      <t xml:space="preserve">（</t>
    </r>
    <r>
      <rPr>
        <sz val="10"/>
        <rFont val="Arial"/>
        <family val="0"/>
        <charset val="1"/>
      </rPr>
      <t xml:space="preserve">Darier</t>
    </r>
    <r>
      <rPr>
        <sz val="10"/>
        <rFont val="Noto Sans CJK SC"/>
        <family val="2"/>
      </rPr>
      <t xml:space="preserve">病、</t>
    </r>
    <r>
      <rPr>
        <sz val="10"/>
        <rFont val="Arial"/>
        <family val="0"/>
        <charset val="1"/>
      </rPr>
      <t xml:space="preserve">b</t>
    </r>
    <r>
      <rPr>
        <sz val="10"/>
        <rFont val="Noto Sans CJK SC"/>
        <family val="2"/>
      </rPr>
      <t xml:space="preserve">）</t>
    </r>
  </si>
  <si>
    <r>
      <rPr>
        <sz val="10"/>
        <rFont val="Noto Sans CJK SC"/>
        <family val="2"/>
      </rPr>
      <t xml:space="preserve">主張は出典の全文（出版社サイト）で確認した範囲に限定し、有病率は本文中の欧州集団についての記載に基づく。レチノイド等の個別薬剤について、国内の承認・保険適用は本担当では確認しておらず未確認である。本論文は</t>
    </r>
    <r>
      <rPr>
        <sz val="10"/>
        <rFont val="Arial"/>
        <family val="0"/>
        <charset val="1"/>
      </rPr>
      <t xml:space="preserve">2026-10-28</t>
    </r>
    <r>
      <rPr>
        <sz val="10"/>
        <rFont val="Noto Sans CJK SC"/>
        <family val="2"/>
      </rPr>
      <t xml:space="preserve">時点で</t>
    </r>
    <r>
      <rPr>
        <sz val="10"/>
        <rFont val="Arial"/>
        <family val="0"/>
        <charset val="1"/>
      </rPr>
      <t xml:space="preserve">PubMed</t>
    </r>
    <r>
      <rPr>
        <sz val="10"/>
        <rFont val="Noto Sans CJK SC"/>
        <family val="2"/>
      </rPr>
      <t xml:space="preserve">と</t>
    </r>
    <r>
      <rPr>
        <sz val="10"/>
        <rFont val="Arial"/>
        <family val="0"/>
        <charset val="1"/>
      </rPr>
      <t xml:space="preserve">Europe PMC</t>
    </r>
    <r>
      <rPr>
        <sz val="10"/>
        <rFont val="Noto Sans CJK SC"/>
        <family val="2"/>
      </rPr>
      <t xml:space="preserve">に未収載であり、</t>
    </r>
    <r>
      <rPr>
        <sz val="10"/>
        <rFont val="Arial"/>
        <family val="0"/>
        <charset val="1"/>
      </rPr>
      <t xml:space="preserve">PMID</t>
    </r>
    <r>
      <rPr>
        <sz val="10"/>
        <rFont val="Noto Sans CJK SC"/>
        <family val="2"/>
      </rPr>
      <t xml:space="preserve">と</t>
    </r>
    <r>
      <rPr>
        <sz val="10"/>
        <rFont val="Arial"/>
        <family val="0"/>
        <charset val="1"/>
      </rPr>
      <t xml:space="preserve">PMCID</t>
    </r>
    <r>
      <rPr>
        <sz val="10"/>
        <rFont val="Noto Sans CJK SC"/>
        <family val="2"/>
      </rPr>
      <t xml:space="preserve">は確認できなかったため</t>
    </r>
    <r>
      <rPr>
        <sz val="10"/>
        <rFont val="Arial"/>
        <family val="0"/>
        <charset val="1"/>
      </rPr>
      <t xml:space="preserve">null</t>
    </r>
    <r>
      <rPr>
        <sz val="10"/>
        <rFont val="Noto Sans CJK SC"/>
        <family val="2"/>
      </rPr>
      <t xml:space="preserve">とした。</t>
    </r>
  </si>
  <si>
    <t xml:space="preserve">SD-010</t>
  </si>
  <si>
    <r>
      <rPr>
        <sz val="10"/>
        <rFont val="Noto Sans CJK SC"/>
        <family val="2"/>
      </rPr>
      <t xml:space="preserve">汗孔角化症は、角化の異常による環状または線状の角化性局面を特徴とする疾患群で、組織学的な指標は、角質層内に不全角化細胞が垂直に積み重なる</t>
    </r>
    <r>
      <rPr>
        <sz val="10"/>
        <rFont val="Arial"/>
        <family val="0"/>
        <charset val="1"/>
      </rPr>
      <t xml:space="preserve">cornoid lamella</t>
    </r>
    <r>
      <rPr>
        <sz val="10"/>
        <rFont val="Noto Sans CJK SC"/>
        <family val="2"/>
      </rPr>
      <t xml:space="preserve">である。最も多い病型は播種状表在性光線性汗孔角化症であり、病変が悪性転化（多くは有棘細胞癌）するのは</t>
    </r>
    <r>
      <rPr>
        <sz val="10"/>
        <rFont val="Arial"/>
        <family val="0"/>
        <charset val="1"/>
      </rPr>
      <t xml:space="preserve">10%</t>
    </r>
    <r>
      <rPr>
        <sz val="10"/>
        <rFont val="Noto Sans CJK SC"/>
        <family val="2"/>
      </rPr>
      <t xml:space="preserve">未満とされる。</t>
    </r>
  </si>
  <si>
    <r>
      <rPr>
        <sz val="10"/>
        <rFont val="Noto Sans CJK SC"/>
        <family val="2"/>
      </rPr>
      <t xml:space="preserve">医学各論 Ⅲ</t>
    </r>
    <r>
      <rPr>
        <sz val="10"/>
        <rFont val="Arial"/>
        <family val="0"/>
        <charset val="1"/>
      </rPr>
      <t xml:space="preserve">-3-C-④</t>
    </r>
    <r>
      <rPr>
        <sz val="10"/>
        <rFont val="Noto Sans CJK SC"/>
        <family val="2"/>
      </rPr>
      <t xml:space="preserve">（汗孔角化症、</t>
    </r>
    <r>
      <rPr>
        <sz val="10"/>
        <rFont val="Arial"/>
        <family val="0"/>
        <charset val="1"/>
      </rPr>
      <t xml:space="preserve">c</t>
    </r>
    <r>
      <rPr>
        <sz val="10"/>
        <rFont val="Noto Sans CJK SC"/>
        <family val="2"/>
      </rPr>
      <t xml:space="preserve">）</t>
    </r>
  </si>
  <si>
    <t xml:space="preserve">SRC-1167</t>
  </si>
  <si>
    <t xml:space="preserve">Kanitakis J. Porokeratoses: an update of clinical, aetiopathogenic and therapeutic features. European Journal of Dermatology. 2014;24(5):533-544.</t>
  </si>
  <si>
    <t xml:space="preserve">10.1684/ejd.2014.2402</t>
  </si>
  <si>
    <t xml:space="preserve">25115203</t>
  </si>
  <si>
    <r>
      <rPr>
        <sz val="10"/>
        <rFont val="Noto Sans CJK SC"/>
        <family val="2"/>
      </rPr>
      <t xml:space="preserve">主張は出典の抄録で確認できた範囲に限定した。悪性転化の頻度は抄録の「</t>
    </r>
    <r>
      <rPr>
        <sz val="10"/>
        <rFont val="Arial"/>
        <family val="0"/>
        <charset val="1"/>
      </rPr>
      <t xml:space="preserve">10%</t>
    </r>
    <r>
      <rPr>
        <sz val="10"/>
        <rFont val="Noto Sans CJK SC"/>
        <family val="2"/>
      </rPr>
      <t xml:space="preserve">未満」という記載に基づく。</t>
    </r>
  </si>
  <si>
    <t xml:space="preserve">SD-011</t>
  </si>
  <si>
    <t xml:space="preserve">乾癬</t>
  </si>
  <si>
    <r>
      <rPr>
        <sz val="10"/>
        <rFont val="Noto Sans CJK SC"/>
        <family val="2"/>
      </rPr>
      <t xml:space="preserve">乾癬は慢性の炎症性皮膚疾患で、局面型の尋常性乾癬が最も多い病型である。世界で約</t>
    </r>
    <r>
      <rPr>
        <sz val="10"/>
        <rFont val="Arial"/>
        <family val="0"/>
        <charset val="1"/>
      </rPr>
      <t xml:space="preserve">1</t>
    </r>
    <r>
      <rPr>
        <sz val="10"/>
        <rFont val="Noto Sans CJK SC"/>
        <family val="2"/>
      </rPr>
      <t xml:space="preserve">億</t>
    </r>
    <r>
      <rPr>
        <sz val="10"/>
        <rFont val="Arial"/>
        <family val="0"/>
        <charset val="1"/>
      </rPr>
      <t xml:space="preserve">2,500</t>
    </r>
    <r>
      <rPr>
        <sz val="10"/>
        <rFont val="Noto Sans CJK SC"/>
        <family val="2"/>
      </rPr>
      <t xml:space="preserve">万人が罹患するとされ、病態には</t>
    </r>
    <r>
      <rPr>
        <sz val="10"/>
        <rFont val="Arial"/>
        <family val="0"/>
        <charset val="1"/>
      </rPr>
      <t xml:space="preserve">TNF-α</t>
    </r>
    <r>
      <rPr>
        <sz val="10"/>
        <rFont val="Noto Sans CJK SC"/>
        <family val="2"/>
      </rPr>
      <t xml:space="preserve">、</t>
    </r>
    <r>
      <rPr>
        <sz val="10"/>
        <rFont val="Arial"/>
        <family val="0"/>
        <charset val="1"/>
      </rPr>
      <t xml:space="preserve">IL-17</t>
    </r>
    <r>
      <rPr>
        <sz val="10"/>
        <rFont val="Noto Sans CJK SC"/>
        <family val="2"/>
      </rPr>
      <t xml:space="preserve">、</t>
    </r>
    <r>
      <rPr>
        <sz val="10"/>
        <rFont val="Arial"/>
        <family val="0"/>
        <charset val="1"/>
      </rPr>
      <t xml:space="preserve">IL-23</t>
    </r>
    <r>
      <rPr>
        <sz val="10"/>
        <rFont val="Noto Sans CJK SC"/>
        <family val="2"/>
      </rPr>
      <t xml:space="preserve">などのサイトカイン経路が関与し、これらを標的とする生物学的製剤が治療に用いられている。乾癬性関節炎、心血管代謝性疾患、うつ病などの合併症との関連が知られている。</t>
    </r>
  </si>
  <si>
    <r>
      <rPr>
        <sz val="10"/>
        <rFont val="Noto Sans CJK SC"/>
        <family val="2"/>
      </rPr>
      <t xml:space="preserve">医学各論 Ⅲ</t>
    </r>
    <r>
      <rPr>
        <sz val="10"/>
        <rFont val="Arial"/>
        <family val="0"/>
        <charset val="1"/>
      </rPr>
      <t xml:space="preserve">-3-D-①</t>
    </r>
    <r>
      <rPr>
        <sz val="10"/>
        <rFont val="Noto Sans CJK SC"/>
        <family val="2"/>
      </rPr>
      <t xml:space="preserve">（乾癬、</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</si>
  <si>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TBL-01-00-082 (id: Jlvnlio)</t>
    </r>
  </si>
  <si>
    <t xml:space="preserve">SRC-1168</t>
  </si>
  <si>
    <t xml:space="preserve">Armstrong AW, Read C. Pathophysiology, Clinical Presentation, and Treatment of Psoriasis: A Review. JAMA. 2020;323(19):1945-1960.</t>
  </si>
  <si>
    <t xml:space="preserve">10.1001/jama.2020.4006</t>
  </si>
  <si>
    <t xml:space="preserve">32427307</t>
  </si>
  <si>
    <r>
      <rPr>
        <sz val="10"/>
        <rFont val="Noto Sans CJK SC"/>
        <family val="2"/>
      </rPr>
      <t xml:space="preserve">主張は出典の抄録で確認できた範囲に限定した。本カードは皮膚病変と病態を扱い、関節病変の詳細は扱わない。患者数は抄録の「世界で約</t>
    </r>
    <r>
      <rPr>
        <sz val="10"/>
        <rFont val="Arial"/>
        <family val="0"/>
        <charset val="1"/>
      </rPr>
      <t xml:space="preserve">1</t>
    </r>
    <r>
      <rPr>
        <sz val="10"/>
        <rFont val="Noto Sans CJK SC"/>
        <family val="2"/>
      </rPr>
      <t xml:space="preserve">億</t>
    </r>
    <r>
      <rPr>
        <sz val="10"/>
        <rFont val="Arial"/>
        <family val="0"/>
        <charset val="1"/>
      </rPr>
      <t xml:space="preserve">2,500</t>
    </r>
    <r>
      <rPr>
        <sz val="10"/>
        <rFont val="Noto Sans CJK SC"/>
        <family val="2"/>
      </rPr>
      <t xml:space="preserve">万人」という記載に基づく。本カードで触れた生物学的製剤の個別薬剤の国内承認・保険適用は未確認。</t>
    </r>
  </si>
  <si>
    <t xml:space="preserve">SD-012</t>
  </si>
  <si>
    <r>
      <rPr>
        <sz val="10"/>
        <rFont val="Noto Sans CJK SC"/>
        <family val="2"/>
      </rPr>
      <t xml:space="preserve">軽症の尋常性乾癬では外用療法が治療の中心であり、外用コルチコステロイド、ビタミン</t>
    </r>
    <r>
      <rPr>
        <sz val="10"/>
        <rFont val="Arial"/>
        <family val="0"/>
        <charset val="1"/>
      </rPr>
      <t xml:space="preserve">D</t>
    </r>
    <r>
      <rPr>
        <sz val="10"/>
        <rFont val="Noto Sans CJK SC"/>
        <family val="2"/>
      </rPr>
      <t xml:space="preserve">誘導体、カルシニューリン阻害薬、角質溶解薬が用いられる。光線療法では、局面型乾癬に対してナローバンド</t>
    </r>
    <r>
      <rPr>
        <sz val="10"/>
        <rFont val="Arial"/>
        <family val="0"/>
        <charset val="1"/>
      </rPr>
      <t xml:space="preserve">UVB</t>
    </r>
    <r>
      <rPr>
        <sz val="10"/>
        <rFont val="Noto Sans CJK SC"/>
        <family val="2"/>
      </rPr>
      <t xml:space="preserve">が最も一般的に処方される。</t>
    </r>
  </si>
  <si>
    <t xml:space="preserve">主張は出典の抄録で確認できた範囲に限定した。外用薬の個別製剤や光線療法の照射条件について、国内の承認・保険適用と実施条件は本担当では確認しておらず未確認である。</t>
  </si>
  <si>
    <t xml:space="preserve">SD-013</t>
  </si>
  <si>
    <r>
      <rPr>
        <sz val="10"/>
        <rFont val="Noto Sans CJK SC"/>
        <family val="2"/>
      </rPr>
      <t xml:space="preserve">中等症から重症の尋常性乾癬では、</t>
    </r>
    <r>
      <rPr>
        <sz val="10"/>
        <rFont val="Arial"/>
        <family val="0"/>
        <charset val="1"/>
      </rPr>
      <t xml:space="preserve">TNF-α</t>
    </r>
    <r>
      <rPr>
        <sz val="10"/>
        <rFont val="Noto Sans CJK SC"/>
        <family val="2"/>
      </rPr>
      <t xml:space="preserve">阻害薬、</t>
    </r>
    <r>
      <rPr>
        <sz val="10"/>
        <rFont val="Arial"/>
        <family val="0"/>
        <charset val="1"/>
      </rPr>
      <t xml:space="preserve">IL-12</t>
    </r>
    <r>
      <rPr>
        <sz val="10"/>
        <rFont val="Noto Sans CJK SC"/>
        <family val="2"/>
      </rPr>
      <t xml:space="preserve">／</t>
    </r>
    <r>
      <rPr>
        <sz val="10"/>
        <rFont val="Arial"/>
        <family val="0"/>
        <charset val="1"/>
      </rPr>
      <t xml:space="preserve">23</t>
    </r>
    <r>
      <rPr>
        <sz val="10"/>
        <rFont val="Noto Sans CJK SC"/>
        <family val="2"/>
      </rPr>
      <t xml:space="preserve">の</t>
    </r>
    <r>
      <rPr>
        <sz val="10"/>
        <rFont val="Arial"/>
        <family val="0"/>
        <charset val="1"/>
      </rPr>
      <t xml:space="preserve">p40</t>
    </r>
    <r>
      <rPr>
        <sz val="10"/>
        <rFont val="Noto Sans CJK SC"/>
        <family val="2"/>
      </rPr>
      <t xml:space="preserve">阻害薬、</t>
    </r>
    <r>
      <rPr>
        <sz val="10"/>
        <rFont val="Arial"/>
        <family val="0"/>
        <charset val="1"/>
      </rPr>
      <t xml:space="preserve">IL-17</t>
    </r>
    <r>
      <rPr>
        <sz val="10"/>
        <rFont val="Noto Sans CJK SC"/>
        <family val="2"/>
      </rPr>
      <t xml:space="preserve">阻害薬、</t>
    </r>
    <r>
      <rPr>
        <sz val="10"/>
        <rFont val="Arial"/>
        <family val="0"/>
        <charset val="1"/>
      </rPr>
      <t xml:space="preserve">IL-23</t>
    </r>
    <r>
      <rPr>
        <sz val="10"/>
        <rFont val="Noto Sans CJK SC"/>
        <family val="2"/>
      </rPr>
      <t xml:space="preserve">の</t>
    </r>
    <r>
      <rPr>
        <sz val="10"/>
        <rFont val="Arial"/>
        <family val="0"/>
        <charset val="1"/>
      </rPr>
      <t xml:space="preserve">p19</t>
    </r>
    <r>
      <rPr>
        <sz val="10"/>
        <rFont val="Noto Sans CJK SC"/>
        <family val="2"/>
      </rPr>
      <t xml:space="preserve">阻害薬などの生物学的製剤が第一選択の選択肢となりうる。経口の全身療法としては、メトトレキサート、アシトレチン、シクロスポリンと、ホスホジエステラーゼ</t>
    </r>
    <r>
      <rPr>
        <sz val="10"/>
        <rFont val="Arial"/>
        <family val="0"/>
        <charset val="1"/>
      </rPr>
      <t xml:space="preserve">4</t>
    </r>
    <r>
      <rPr>
        <sz val="10"/>
        <rFont val="Noto Sans CJK SC"/>
        <family val="2"/>
      </rPr>
      <t xml:space="preserve">阻害薬のアプレミラストがある。</t>
    </r>
  </si>
  <si>
    <t xml:space="preserve">主張は出典の抄録で確認できた範囲に限定した。生物学的製剤と経口薬の個別製剤について、国内の承認・保険適用は本担当では確認しておらず未確認である。本カードは皮膚病変への全身療法を扱い、関節病変への適応は扱わない。</t>
  </si>
  <si>
    <t xml:space="preserve">SD-014</t>
  </si>
  <si>
    <t xml:space="preserve">苔癬・粃糠疹類</t>
  </si>
  <si>
    <t xml:space="preserve">扁平苔癬は炎症性皮膚疾患で、典型例では、そう痒を伴う多角形で紫紅色の平坦な丘疹と局面を呈する。口腔や爪などにも病変を生じる多彩な病型があり、病理組織学的所見が診断の助けとなる。治療は症状の制御と発症から改善までの期間の短縮が目的で、外用コルチコステロイドがしばしば用いられる。</t>
  </si>
  <si>
    <r>
      <rPr>
        <sz val="10"/>
        <rFont val="Noto Sans CJK SC"/>
        <family val="2"/>
      </rPr>
      <t xml:space="preserve">医学各論 Ⅲ</t>
    </r>
    <r>
      <rPr>
        <sz val="10"/>
        <rFont val="Arial"/>
        <family val="0"/>
        <charset val="1"/>
      </rPr>
      <t xml:space="preserve">-3-D-②</t>
    </r>
    <r>
      <rPr>
        <sz val="10"/>
        <rFont val="Noto Sans CJK SC"/>
        <family val="2"/>
      </rPr>
      <t xml:space="preserve">（扁平苔癬、</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</si>
  <si>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TBL-01-00-083 (id: Jlvnlis)</t>
    </r>
  </si>
  <si>
    <t xml:space="preserve">SRC-1169</t>
  </si>
  <si>
    <t xml:space="preserve">Weston G, Payette M. Update on lichen planus and its clinical variants. International Journal of Women's Dermatology. 2015;1(3):140-149.</t>
  </si>
  <si>
    <t xml:space="preserve">10.1016/j.ijwd.2015.04.001</t>
  </si>
  <si>
    <t xml:space="preserve">28491978</t>
  </si>
  <si>
    <t xml:space="preserve">主張は出典の抄録で確認できた範囲に限定した。外用コルチコステロイド等の個別薬剤について、国内の承認・保険適用は本担当では確認しておらず未確認である。</t>
  </si>
  <si>
    <t xml:space="preserve">SD-015</t>
  </si>
  <si>
    <r>
      <rPr>
        <sz val="10"/>
        <rFont val="Arial"/>
        <family val="0"/>
        <charset val="1"/>
      </rPr>
      <t xml:space="preserve">Gibert</t>
    </r>
    <r>
      <rPr>
        <sz val="10"/>
        <rFont val="Noto Sans CJK SC"/>
        <family val="2"/>
      </rPr>
      <t xml:space="preserve">ばら色粃糠疹は、体幹や頸部に大きな紅斑性鱗屑性局面である原発疹（</t>
    </r>
    <r>
      <rPr>
        <sz val="10"/>
        <rFont val="Arial"/>
        <family val="0"/>
        <charset val="1"/>
      </rPr>
      <t xml:space="preserve">herald patch</t>
    </r>
    <r>
      <rPr>
        <sz val="10"/>
        <rFont val="Noto Sans CJK SC"/>
        <family val="2"/>
      </rPr>
      <t xml:space="preserve">）が出現し、続いて体幹を中心に多数の小型の二次疹が皮膚の割線に沿って分布する（背部ではクリスマスツリー状）疾患である。多くは</t>
    </r>
    <r>
      <rPr>
        <sz val="10"/>
        <rFont val="Arial"/>
        <family val="0"/>
        <charset val="1"/>
      </rPr>
      <t xml:space="preserve">15</t>
    </r>
    <r>
      <rPr>
        <sz val="10"/>
        <rFont val="Noto Sans CJK SC"/>
        <family val="2"/>
      </rPr>
      <t xml:space="preserve">〜</t>
    </r>
    <r>
      <rPr>
        <sz val="10"/>
        <rFont val="Arial"/>
        <family val="0"/>
        <charset val="1"/>
      </rPr>
      <t xml:space="preserve">30</t>
    </r>
    <r>
      <rPr>
        <sz val="10"/>
        <rFont val="Noto Sans CJK SC"/>
        <family val="2"/>
      </rPr>
      <t xml:space="preserve">歳にみられ、通常は</t>
    </r>
    <r>
      <rPr>
        <sz val="10"/>
        <rFont val="Arial"/>
        <family val="0"/>
        <charset val="1"/>
      </rPr>
      <t xml:space="preserve">2</t>
    </r>
    <r>
      <rPr>
        <sz val="10"/>
        <rFont val="Noto Sans CJK SC"/>
        <family val="2"/>
      </rPr>
      <t xml:space="preserve">〜</t>
    </r>
    <r>
      <rPr>
        <sz val="10"/>
        <rFont val="Arial"/>
        <family val="0"/>
        <charset val="1"/>
      </rPr>
      <t xml:space="preserve">8</t>
    </r>
    <r>
      <rPr>
        <sz val="10"/>
        <rFont val="Noto Sans CJK SC"/>
        <family val="2"/>
      </rPr>
      <t xml:space="preserve">週で自然に改善する自己限定的な経過をとる。病因は確定していない。</t>
    </r>
  </si>
  <si>
    <r>
      <rPr>
        <sz val="10"/>
        <rFont val="Noto Sans CJK SC"/>
        <family val="2"/>
      </rPr>
      <t xml:space="preserve">医学各論 Ⅲ</t>
    </r>
    <r>
      <rPr>
        <sz val="10"/>
        <rFont val="Arial"/>
        <family val="0"/>
        <charset val="1"/>
      </rPr>
      <t xml:space="preserve">-3-D-③</t>
    </r>
    <r>
      <rPr>
        <sz val="10"/>
        <rFont val="Noto Sans CJK SC"/>
        <family val="2"/>
      </rPr>
      <t xml:space="preserve">（</t>
    </r>
    <r>
      <rPr>
        <sz val="10"/>
        <rFont val="Arial"/>
        <family val="0"/>
        <charset val="1"/>
      </rPr>
      <t xml:space="preserve">Gibert</t>
    </r>
    <r>
      <rPr>
        <sz val="10"/>
        <rFont val="Noto Sans CJK SC"/>
        <family val="2"/>
      </rPr>
      <t xml:space="preserve">ばら色粃糠疹、</t>
    </r>
    <r>
      <rPr>
        <sz val="10"/>
        <rFont val="Arial"/>
        <family val="0"/>
        <charset val="1"/>
      </rPr>
      <t xml:space="preserve">b</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</si>
  <si>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TBL-01-00-084 (id: Jlvnli0)</t>
    </r>
  </si>
  <si>
    <t xml:space="preserve">SRC-1170</t>
  </si>
  <si>
    <t xml:space="preserve">Mahajan K, Relhan V, Relhan AK, Garg VK. Pityriasis Rosea: An Update on Etiopathogenesis and Management of Difficult Aspects. Indian Journal of Dermatology. 2016;61(4):375-384.</t>
  </si>
  <si>
    <t xml:space="preserve">10.4103/0019-5154.185699</t>
  </si>
  <si>
    <t xml:space="preserve">27512182</t>
  </si>
  <si>
    <r>
      <rPr>
        <sz val="10"/>
        <rFont val="Noto Sans CJK SC"/>
        <family val="2"/>
      </rPr>
      <t xml:space="preserve">主張は出典の全文（</t>
    </r>
    <r>
      <rPr>
        <sz val="10"/>
        <rFont val="Arial"/>
        <family val="0"/>
        <charset val="1"/>
      </rPr>
      <t xml:space="preserve">PMC</t>
    </r>
    <r>
      <rPr>
        <sz val="10"/>
        <rFont val="Noto Sans CJK SC"/>
        <family val="2"/>
      </rPr>
      <t xml:space="preserve">）で確認した範囲に限定し、経過の週数は本文中の記載に基づく。単一の感染性病原体が原因であるという確定的な証拠はない旨が本文に記載されており、病因は未確定として扱った。</t>
    </r>
  </si>
  <si>
    <t xml:space="preserve">SD-016</t>
  </si>
  <si>
    <t xml:space="preserve">類乾癬は、現在の分類では小型局面状類乾癬と大型局面状類乾癬を指す。皮膚リンパ腫（最も多いのは菌状息肉症）への進展リスクは小型局面状では小さいが、大型局面状では大きく高い。治療は、経過観察、または保湿剤、外用コルチコステロイド、光線療法などの外用療法が中心である。</t>
  </si>
  <si>
    <r>
      <rPr>
        <sz val="10"/>
        <rFont val="Noto Sans CJK SC"/>
        <family val="2"/>
      </rPr>
      <t xml:space="preserve">医学各論 Ⅲ</t>
    </r>
    <r>
      <rPr>
        <sz val="10"/>
        <rFont val="Arial"/>
        <family val="0"/>
        <charset val="1"/>
      </rPr>
      <t xml:space="preserve">-3-D-④</t>
    </r>
    <r>
      <rPr>
        <sz val="10"/>
        <rFont val="Noto Sans CJK SC"/>
        <family val="2"/>
      </rPr>
      <t xml:space="preserve">（類乾癬、</t>
    </r>
    <r>
      <rPr>
        <sz val="10"/>
        <rFont val="Arial"/>
        <family val="0"/>
        <charset val="1"/>
      </rPr>
      <t xml:space="preserve">c</t>
    </r>
    <r>
      <rPr>
        <sz val="10"/>
        <rFont val="Noto Sans CJK SC"/>
        <family val="2"/>
      </rPr>
      <t xml:space="preserve">）</t>
    </r>
  </si>
  <si>
    <t xml:space="preserve">SRC-1171</t>
  </si>
  <si>
    <t xml:space="preserve">Chairatchaneeboon M, Thanomkitti K, Kim EJ. Parapsoriasis—A Diagnosis with an Identity Crisis: A Narrative Review. Dermatology and Therapy (Heidelberg). 2022;12(5):1091-1102.</t>
  </si>
  <si>
    <t xml:space="preserve">10.1007/s13555-022-00716-y</t>
  </si>
  <si>
    <t xml:space="preserve">35426607</t>
  </si>
  <si>
    <r>
      <rPr>
        <sz val="10"/>
        <rFont val="Noto Sans CJK SC"/>
        <family val="2"/>
      </rPr>
      <t xml:space="preserve">主張は出典の全文（</t>
    </r>
    <r>
      <rPr>
        <sz val="10"/>
        <rFont val="Arial"/>
        <family val="0"/>
        <charset val="1"/>
      </rPr>
      <t xml:space="preserve">PMC</t>
    </r>
    <r>
      <rPr>
        <sz val="10"/>
        <rFont val="Noto Sans CJK SC"/>
        <family val="2"/>
      </rPr>
      <t xml:space="preserve">）で確認した範囲に限定した。進展リスクの定量的な数値は出典本文で一貫した値を確認できなかったため、大小の対比のみを記載した。外用コルチコステロイド等の個別薬剤について、国内の承認・保険適用は本担当では確認しておらず未確認である。</t>
    </r>
  </si>
  <si>
    <t xml:space="preserve">SD-017</t>
  </si>
  <si>
    <t xml:space="preserve">膿疱症</t>
  </si>
  <si>
    <t xml:space="preserve">汎発性膿疱性乾癬は、発熱と全身の潮紅を伴い、無菌性膿疱が広範囲に再発性に出現するまれな疾患である。日本皮膚科学会のガイドラインには、その診断基準と重症度分類、病態、治療の推奨がまとめられている。</t>
  </si>
  <si>
    <r>
      <rPr>
        <sz val="10"/>
        <rFont val="Noto Sans CJK SC"/>
        <family val="2"/>
      </rPr>
      <t xml:space="preserve">医学各論 Ⅲ</t>
    </r>
    <r>
      <rPr>
        <sz val="10"/>
        <rFont val="Arial"/>
        <family val="0"/>
        <charset val="1"/>
      </rPr>
      <t xml:space="preserve">-3-E-①</t>
    </r>
    <r>
      <rPr>
        <sz val="10"/>
        <rFont val="Noto Sans CJK SC"/>
        <family val="2"/>
      </rPr>
      <t xml:space="preserve">（膿疱性乾癬、</t>
    </r>
    <r>
      <rPr>
        <sz val="10"/>
        <rFont val="Arial"/>
        <family val="0"/>
        <charset val="1"/>
      </rPr>
      <t xml:space="preserve">b</t>
    </r>
    <r>
      <rPr>
        <sz val="10"/>
        <rFont val="Noto Sans CJK SC"/>
        <family val="2"/>
      </rPr>
      <t xml:space="preserve">）</t>
    </r>
  </si>
  <si>
    <t xml:space="preserve">SRC-1172</t>
  </si>
  <si>
    <t xml:space="preserve">Fujita H, Terui T, Hayama K, Akiyama M, Ikeda S, Mabuchi T, et al. Japanese guidelines for the management and treatment of generalized pustular psoriasis. The Journal of Dermatology. 2018;45(11):1235-1270.</t>
  </si>
  <si>
    <t xml:space="preserve">10.1111/1346-8138.14523</t>
  </si>
  <si>
    <t xml:space="preserve">30230572</t>
  </si>
  <si>
    <t xml:space="preserve">主張はガイドラインの抄録で確認できた範囲に限定した。診断基準と重症度分類の細目はガイドライン本文の表に依存するため記載していない。本症はまれで、エビデンスレベルの高い臨床試験データが少ない旨が抄録に明記されている。</t>
  </si>
  <si>
    <t xml:space="preserve">SD-018</t>
  </si>
  <si>
    <r>
      <rPr>
        <sz val="10"/>
        <rFont val="Noto Sans CJK SC"/>
        <family val="2"/>
      </rPr>
      <t xml:space="preserve">掌蹠膿疱症は、手掌と足底に無菌性膿疱が繰り返し出現する疾患で、日本ではレセプトデータに基づき約</t>
    </r>
    <r>
      <rPr>
        <sz val="10"/>
        <rFont val="Arial"/>
        <family val="0"/>
        <charset val="1"/>
      </rPr>
      <t xml:space="preserve">14</t>
    </r>
    <r>
      <rPr>
        <sz val="10"/>
        <rFont val="Noto Sans CJK SC"/>
        <family val="2"/>
      </rPr>
      <t xml:space="preserve">万人の患者がいると推計される。扁桃炎などの病巣感染が誘因となることが多く、日本皮膚科学会の治療ガイダンスでは、治療アルゴリズムが乾癬とは根本的に異なることが示されている。</t>
    </r>
  </si>
  <si>
    <r>
      <rPr>
        <sz val="10"/>
        <rFont val="Noto Sans CJK SC"/>
        <family val="2"/>
      </rPr>
      <t xml:space="preserve">医学各論 Ⅲ</t>
    </r>
    <r>
      <rPr>
        <sz val="10"/>
        <rFont val="Arial"/>
        <family val="0"/>
        <charset val="1"/>
      </rPr>
      <t xml:space="preserve">-3-E-②</t>
    </r>
    <r>
      <rPr>
        <sz val="10"/>
        <rFont val="Noto Sans CJK SC"/>
        <family val="2"/>
      </rPr>
      <t xml:space="preserve">（掌蹠膿疱症、</t>
    </r>
    <r>
      <rPr>
        <sz val="10"/>
        <rFont val="Arial"/>
        <family val="0"/>
        <charset val="1"/>
      </rPr>
      <t xml:space="preserve">b</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</si>
  <si>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TBL-01-00-081 (id: Jlvnlic)</t>
    </r>
  </si>
  <si>
    <t xml:space="preserve">SRC-1173</t>
  </si>
  <si>
    <t xml:space="preserve">Japanese Dermatological Association Palmoplantar Pustulosis Treatment Guidance Drafting Committee. Treatment Guidance for Palmoplantar Pustulosis 2022. The Journal of Dermatology. 2026;53(7):e510-e566.</t>
  </si>
  <si>
    <t xml:space="preserve">10.1111/1346-8138.70246</t>
  </si>
  <si>
    <t xml:space="preserve">42252553</t>
  </si>
  <si>
    <t xml:space="preserve">患者数の推計はガイダンス本文のレセプトデータに基づく記載による。本カードは皮膚病変を扱い、掌蹠膿疱症性骨関節炎などの骨・関節病変の詳細は範囲外とした。具体的な治療薬剤の推奨度はガイダンス本文のアルゴリズムに依存するため記載していない。</t>
  </si>
  <si>
    <t xml:space="preserve">SD-019</t>
  </si>
  <si>
    <t xml:space="preserve">光線性皮膚疾患</t>
  </si>
  <si>
    <r>
      <rPr>
        <sz val="10"/>
        <rFont val="Noto Sans CJK SC"/>
        <family val="2"/>
      </rPr>
      <t xml:space="preserve">慢性光線性皮膚炎は、免疫が関与する光線過敏症で、日光露光部にそう痒性の湿疹性・苔癬化局面を生じ、眼瞼、皮膚のしわ、耳介後部は侵されにくい。内因性抗原への二次的な光感作が機序と考えられている。管理は厳密な遮光と外用コルチコステロイド、カルシニューリン阻害薬が中心で、経口プレドニゾン、シクロスポリン、アザチオプリン、ミコフェノール酸モフェチルが有効な場合がある。遮光とアレルゲンの回避により、</t>
    </r>
    <r>
      <rPr>
        <sz val="10"/>
        <rFont val="Arial"/>
        <family val="0"/>
        <charset val="1"/>
      </rPr>
      <t xml:space="preserve">15</t>
    </r>
    <r>
      <rPr>
        <sz val="10"/>
        <rFont val="Noto Sans CJK SC"/>
        <family val="2"/>
      </rPr>
      <t xml:space="preserve">年間で</t>
    </r>
    <r>
      <rPr>
        <sz val="10"/>
        <rFont val="Arial"/>
        <family val="0"/>
        <charset val="1"/>
      </rPr>
      <t xml:space="preserve">50%</t>
    </r>
    <r>
      <rPr>
        <sz val="10"/>
        <rFont val="Noto Sans CJK SC"/>
        <family val="2"/>
      </rPr>
      <t xml:space="preserve">が自然に軽快するとされる。</t>
    </r>
  </si>
  <si>
    <r>
      <rPr>
        <sz val="10"/>
        <rFont val="Noto Sans CJK SC"/>
        <family val="2"/>
      </rPr>
      <t xml:space="preserve">医学各論 Ⅲ</t>
    </r>
    <r>
      <rPr>
        <sz val="10"/>
        <rFont val="Arial"/>
        <family val="0"/>
        <charset val="1"/>
      </rPr>
      <t xml:space="preserve">-3-F-①</t>
    </r>
    <r>
      <rPr>
        <sz val="10"/>
        <rFont val="Noto Sans CJK SC"/>
        <family val="2"/>
      </rPr>
      <t xml:space="preserve">（慢性光線性皮膚炎、</t>
    </r>
    <r>
      <rPr>
        <sz val="10"/>
        <rFont val="Arial"/>
        <family val="0"/>
        <charset val="1"/>
      </rPr>
      <t xml:space="preserve">b</t>
    </r>
    <r>
      <rPr>
        <sz val="10"/>
        <rFont val="Noto Sans CJK SC"/>
        <family val="2"/>
      </rPr>
      <t xml:space="preserve">）</t>
    </r>
  </si>
  <si>
    <t xml:space="preserve">SRC-1174</t>
  </si>
  <si>
    <t xml:space="preserve">Paek SY, Lim HW. Chronic actinic dermatitis. Dermatologic Clinics. 2014;32(3):355-361.</t>
  </si>
  <si>
    <t xml:space="preserve">10.1016/j.det.2014.03.007</t>
  </si>
  <si>
    <t xml:space="preserve">24891057</t>
  </si>
  <si>
    <r>
      <rPr>
        <sz val="10"/>
        <rFont val="Noto Sans CJK SC"/>
        <family val="2"/>
      </rPr>
      <t xml:space="preserve">主張は出典の抄録で確認できた範囲に限定し、自然軽快の割合は抄録の「</t>
    </r>
    <r>
      <rPr>
        <sz val="10"/>
        <rFont val="Arial"/>
        <family val="0"/>
        <charset val="1"/>
      </rPr>
      <t xml:space="preserve">15</t>
    </r>
    <r>
      <rPr>
        <sz val="10"/>
        <rFont val="Noto Sans CJK SC"/>
        <family val="2"/>
      </rPr>
      <t xml:space="preserve">年で</t>
    </r>
    <r>
      <rPr>
        <sz val="10"/>
        <rFont val="Arial"/>
        <family val="0"/>
        <charset val="1"/>
      </rPr>
      <t xml:space="preserve">50%</t>
    </r>
    <r>
      <rPr>
        <sz val="10"/>
        <rFont val="Noto Sans CJK SC"/>
        <family val="2"/>
      </rPr>
      <t xml:space="preserve">」という記載に基づく。プレドニゾン、シクロスポリン等の個別薬剤について、国内の承認・保険適用は本担当では確認しておらず未確認である。</t>
    </r>
  </si>
  <si>
    <t xml:space="preserve">SD-020</t>
  </si>
  <si>
    <t xml:space="preserve">色素異常症</t>
  </si>
  <si>
    <r>
      <rPr>
        <sz val="10"/>
        <rFont val="Noto Sans CJK SC"/>
        <family val="2"/>
      </rPr>
      <t xml:space="preserve">尋常性白斑は、機能するメラノサイトの消失により白色斑を生じる後天性の色素異常症で、世界人口の約</t>
    </r>
    <r>
      <rPr>
        <sz val="10"/>
        <rFont val="Arial"/>
        <family val="0"/>
        <charset val="1"/>
      </rPr>
      <t xml:space="preserve">1%</t>
    </r>
    <r>
      <rPr>
        <sz val="10"/>
        <rFont val="Noto Sans CJK SC"/>
        <family val="2"/>
      </rPr>
      <t xml:space="preserve">にみられると推計される。分節型と、最も多い非分節型に分けられ、両者では治療の選択肢と予後が異なるため、その鑑別が重要である。</t>
    </r>
  </si>
  <si>
    <r>
      <rPr>
        <sz val="10"/>
        <rFont val="Noto Sans CJK SC"/>
        <family val="2"/>
      </rPr>
      <t xml:space="preserve">医学各論 Ⅲ</t>
    </r>
    <r>
      <rPr>
        <sz val="10"/>
        <rFont val="Arial"/>
        <family val="0"/>
        <charset val="1"/>
      </rPr>
      <t xml:space="preserve">-3-G-①</t>
    </r>
    <r>
      <rPr>
        <sz val="10"/>
        <rFont val="Noto Sans CJK SC"/>
        <family val="2"/>
      </rPr>
      <t xml:space="preserve">（尋常性白斑、</t>
    </r>
    <r>
      <rPr>
        <sz val="10"/>
        <rFont val="Arial"/>
        <family val="0"/>
        <charset val="1"/>
      </rPr>
      <t xml:space="preserve">b</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</si>
  <si>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TBL-01-00-115 (id: JlvnlmY)</t>
    </r>
  </si>
  <si>
    <t xml:space="preserve">SRC-1175</t>
  </si>
  <si>
    <t xml:space="preserve">Ezzedine K, Eleftheriadou V, Whitton M, van Geel N. Vitiligo. The Lancet. 2015;386(9988):74-84.</t>
  </si>
  <si>
    <t xml:space="preserve">10.1016/S0140-6736(14)60763-7</t>
  </si>
  <si>
    <t xml:space="preserve">25596811</t>
  </si>
  <si>
    <r>
      <rPr>
        <sz val="10"/>
        <rFont val="Noto Sans CJK SC"/>
        <family val="2"/>
      </rPr>
      <t xml:space="preserve">主張は出典の抄録で確認できた範囲に限定し、有病率は抄録の「約</t>
    </r>
    <r>
      <rPr>
        <sz val="10"/>
        <rFont val="Arial"/>
        <family val="0"/>
        <charset val="1"/>
      </rPr>
      <t xml:space="preserve">1%</t>
    </r>
    <r>
      <rPr>
        <sz val="10"/>
        <rFont val="Noto Sans CJK SC"/>
        <family val="2"/>
      </rPr>
      <t xml:space="preserve">」という推計に基づく。個別の治療法の有効性の比較は抄録では確認できないため記載していない。</t>
    </r>
  </si>
  <si>
    <t xml:space="preserve">SD-021</t>
  </si>
  <si>
    <t xml:space="preserve">色素性乾皮症</t>
  </si>
  <si>
    <r>
      <rPr>
        <sz val="10"/>
        <rFont val="Noto Sans CJK SC"/>
        <family val="2"/>
      </rPr>
      <t xml:space="preserve">色素性乾皮症は、紫外線による </t>
    </r>
    <r>
      <rPr>
        <sz val="10"/>
        <rFont val="Arial"/>
        <family val="0"/>
        <charset val="1"/>
      </rPr>
      <t xml:space="preserve">DNA </t>
    </r>
    <r>
      <rPr>
        <sz val="10"/>
        <rFont val="Noto Sans CJK SC"/>
        <family val="2"/>
      </rPr>
      <t xml:space="preserve">損傷の修復（ヌクレオチド除去修復に関わる </t>
    </r>
    <r>
      <rPr>
        <sz val="10"/>
        <rFont val="Arial"/>
        <family val="0"/>
        <charset val="1"/>
      </rPr>
      <t xml:space="preserve">XPA </t>
    </r>
    <r>
      <rPr>
        <sz val="10"/>
        <rFont val="Noto Sans CJK SC"/>
        <family val="2"/>
      </rPr>
      <t xml:space="preserve">から </t>
    </r>
    <r>
      <rPr>
        <sz val="10"/>
        <rFont val="Arial"/>
        <family val="0"/>
        <charset val="1"/>
      </rPr>
      <t xml:space="preserve">XPG </t>
    </r>
    <r>
      <rPr>
        <sz val="10"/>
        <rFont val="Noto Sans CJK SC"/>
        <family val="2"/>
      </rPr>
      <t xml:space="preserve">の遺伝子群）または損傷を乗り越える複製（</t>
    </r>
    <r>
      <rPr>
        <sz val="10"/>
        <rFont val="Arial"/>
        <family val="0"/>
        <charset val="1"/>
      </rPr>
      <t xml:space="preserve">XPV</t>
    </r>
    <r>
      <rPr>
        <sz val="10"/>
        <rFont val="Noto Sans CJK SC"/>
        <family val="2"/>
      </rPr>
      <t xml:space="preserve">／</t>
    </r>
    <r>
      <rPr>
        <sz val="10"/>
        <rFont val="Arial"/>
        <family val="0"/>
        <charset val="1"/>
      </rPr>
      <t xml:space="preserve">DNA </t>
    </r>
    <r>
      <rPr>
        <sz val="10"/>
        <rFont val="Noto Sans CJK SC"/>
        <family val="2"/>
      </rPr>
      <t xml:space="preserve">ポリメラーゼ</t>
    </r>
    <r>
      <rPr>
        <sz val="10"/>
        <rFont val="Arial"/>
        <family val="0"/>
        <charset val="1"/>
      </rPr>
      <t xml:space="preserve">η</t>
    </r>
    <r>
      <rPr>
        <sz val="10"/>
        <rFont val="Noto Sans CJK SC"/>
        <family val="2"/>
      </rPr>
      <t xml:space="preserve">）の欠損による常染色体劣性の疾患である。露光部に強い日焼け反応や早期の雀卵斑様色素沈着が現れ、色素の増減、皮膚の老化様変化、皮膚癌の多発を来す。発生頻度は日本で約</t>
    </r>
    <r>
      <rPr>
        <sz val="10"/>
        <rFont val="Arial"/>
        <family val="0"/>
        <charset val="1"/>
      </rPr>
      <t xml:space="preserve">2</t>
    </r>
    <r>
      <rPr>
        <sz val="10"/>
        <rFont val="Noto Sans CJK SC"/>
        <family val="2"/>
      </rPr>
      <t xml:space="preserve">万人に</t>
    </r>
    <r>
      <rPr>
        <sz val="10"/>
        <rFont val="Arial"/>
        <family val="0"/>
        <charset val="1"/>
      </rPr>
      <t xml:space="preserve">1</t>
    </r>
    <r>
      <rPr>
        <sz val="10"/>
        <rFont val="Noto Sans CJK SC"/>
        <family val="2"/>
      </rPr>
      <t xml:space="preserve">人とされる。根治療法はなく、厳重な紫外線防御と前癌病変・皮膚癌の早期切除が管理の中心である。</t>
    </r>
  </si>
  <si>
    <r>
      <rPr>
        <sz val="10"/>
        <rFont val="Noto Sans CJK SC"/>
        <family val="2"/>
      </rPr>
      <t xml:space="preserve">医学各論 Ⅲ</t>
    </r>
    <r>
      <rPr>
        <sz val="10"/>
        <rFont val="Arial"/>
        <family val="0"/>
        <charset val="1"/>
      </rPr>
      <t xml:space="preserve">-3-H-①</t>
    </r>
    <r>
      <rPr>
        <sz val="10"/>
        <rFont val="Noto Sans CJK SC"/>
        <family val="2"/>
      </rPr>
      <t xml:space="preserve">（色素性乾皮症、</t>
    </r>
    <r>
      <rPr>
        <sz val="10"/>
        <rFont val="Arial"/>
        <family val="0"/>
        <charset val="1"/>
      </rPr>
      <t xml:space="preserve">b</t>
    </r>
    <r>
      <rPr>
        <sz val="10"/>
        <rFont val="Noto Sans CJK SC"/>
        <family val="2"/>
      </rPr>
      <t xml:space="preserve">）</t>
    </r>
  </si>
  <si>
    <t xml:space="preserve">SRC-1176</t>
  </si>
  <si>
    <t xml:space="preserve">Lehmann AR, McGibbon D, Stefanini M. Xeroderma pigmentosum. Orphanet J Rare Dis. 2011;6:70.</t>
  </si>
  <si>
    <t xml:space="preserve">10.1186/1750-1172-6-70</t>
  </si>
  <si>
    <t xml:space="preserve">22044607</t>
  </si>
  <si>
    <r>
      <rPr>
        <sz val="10"/>
        <rFont val="Noto Sans CJK SC"/>
        <family val="2"/>
      </rPr>
      <t xml:space="preserve">頻度（日本で約</t>
    </r>
    <r>
      <rPr>
        <sz val="10"/>
        <rFont val="Arial"/>
        <family val="0"/>
        <charset val="1"/>
      </rPr>
      <t xml:space="preserve">2</t>
    </r>
    <r>
      <rPr>
        <sz val="10"/>
        <rFont val="Noto Sans CJK SC"/>
        <family val="2"/>
      </rPr>
      <t xml:space="preserve">万人に</t>
    </r>
    <r>
      <rPr>
        <sz val="10"/>
        <rFont val="Arial"/>
        <family val="0"/>
        <charset val="1"/>
      </rPr>
      <t xml:space="preserve">1</t>
    </r>
    <r>
      <rPr>
        <sz val="10"/>
        <rFont val="Noto Sans CJK SC"/>
        <family val="2"/>
      </rPr>
      <t xml:space="preserve">人）は出典の抄録に記載された推計値である。一部の患者でみられる神経症状の詳細は本カードには含めていない。</t>
    </r>
  </si>
  <si>
    <t xml:space="preserve">SD-022</t>
  </si>
  <si>
    <t xml:space="preserve">弾性線維性仮性黄色腫</t>
  </si>
  <si>
    <r>
      <rPr>
        <sz val="10"/>
        <rFont val="Noto Sans CJK SC"/>
        <family val="2"/>
      </rPr>
      <t xml:space="preserve">弾性線維性仮性黄色腫は、</t>
    </r>
    <r>
      <rPr>
        <sz val="10"/>
        <rFont val="Arial"/>
        <family val="0"/>
        <charset val="1"/>
      </rPr>
      <t xml:space="preserve">ABCC6 </t>
    </r>
    <r>
      <rPr>
        <sz val="10"/>
        <rFont val="Noto Sans CJK SC"/>
        <family val="2"/>
      </rPr>
      <t xml:space="preserve">遺伝子の変異による常染色体劣性の代謝性疾患で、皮膚・眼・血管の弾性組織に異栄養性石灰化を来す。初発所見は頸部や屈曲部に生じる小さい黄色丘疹で、進行すると皮膚は弛緩し皺が増える。眼では網膜色素線条と脈絡膜新生血管により中心視力が失われ得るほか、末梢動脈疾患や間欠性跛行などの血管病変を生じる。有病率は</t>
    </r>
    <r>
      <rPr>
        <sz val="10"/>
        <rFont val="Arial"/>
        <family val="0"/>
        <charset val="1"/>
      </rPr>
      <t xml:space="preserve">2</t>
    </r>
    <r>
      <rPr>
        <sz val="10"/>
        <rFont val="Noto Sans CJK SC"/>
        <family val="2"/>
      </rPr>
      <t xml:space="preserve">万</t>
    </r>
    <r>
      <rPr>
        <sz val="10"/>
        <rFont val="Arial"/>
        <family val="0"/>
        <charset val="1"/>
      </rPr>
      <t xml:space="preserve">5</t>
    </r>
    <r>
      <rPr>
        <sz val="10"/>
        <rFont val="Noto Sans CJK SC"/>
        <family val="2"/>
      </rPr>
      <t xml:space="preserve">千人から</t>
    </r>
    <r>
      <rPr>
        <sz val="10"/>
        <rFont val="Arial"/>
        <family val="0"/>
        <charset val="1"/>
      </rPr>
      <t xml:space="preserve">10</t>
    </r>
    <r>
      <rPr>
        <sz val="10"/>
        <rFont val="Noto Sans CJK SC"/>
        <family val="2"/>
      </rPr>
      <t xml:space="preserve">万人に</t>
    </r>
    <r>
      <rPr>
        <sz val="10"/>
        <rFont val="Arial"/>
        <family val="0"/>
        <charset val="1"/>
      </rPr>
      <t xml:space="preserve">1</t>
    </r>
    <r>
      <rPr>
        <sz val="10"/>
        <rFont val="Noto Sans CJK SC"/>
        <family val="2"/>
      </rPr>
      <t xml:space="preserve">人と推定される。根治療法はなく、眼病変への抗 </t>
    </r>
    <r>
      <rPr>
        <sz val="10"/>
        <rFont val="Arial"/>
        <family val="0"/>
        <charset val="1"/>
      </rPr>
      <t xml:space="preserve">VEGF </t>
    </r>
    <r>
      <rPr>
        <sz val="10"/>
        <rFont val="Noto Sans CJK SC"/>
        <family val="2"/>
      </rPr>
      <t xml:space="preserve">療法や血管リスクの管理が対症療法の中心である。</t>
    </r>
  </si>
  <si>
    <r>
      <rPr>
        <sz val="10"/>
        <rFont val="Noto Sans CJK SC"/>
        <family val="2"/>
      </rPr>
      <t xml:space="preserve">医学各論 Ⅲ</t>
    </r>
    <r>
      <rPr>
        <sz val="10"/>
        <rFont val="Arial"/>
        <family val="0"/>
        <charset val="1"/>
      </rPr>
      <t xml:space="preserve">-3-H-②</t>
    </r>
    <r>
      <rPr>
        <sz val="10"/>
        <rFont val="Noto Sans CJK SC"/>
        <family val="2"/>
      </rPr>
      <t xml:space="preserve">（弾性線維性仮性黄色腫、</t>
    </r>
    <r>
      <rPr>
        <sz val="10"/>
        <rFont val="Arial"/>
        <family val="0"/>
        <charset val="1"/>
      </rPr>
      <t xml:space="preserve">b</t>
    </r>
    <r>
      <rPr>
        <sz val="10"/>
        <rFont val="Noto Sans CJK SC"/>
        <family val="2"/>
      </rPr>
      <t xml:space="preserve">）</t>
    </r>
  </si>
  <si>
    <r>
      <rPr>
        <sz val="10"/>
        <rFont val="Noto Sans CJK SC"/>
        <family val="2"/>
      </rPr>
      <t xml:space="preserve">抗 </t>
    </r>
    <r>
      <rPr>
        <sz val="10"/>
        <rFont val="Arial"/>
        <family val="0"/>
        <charset val="1"/>
      </rPr>
      <t xml:space="preserve">VEGF </t>
    </r>
    <r>
      <rPr>
        <sz val="10"/>
        <rFont val="Noto Sans CJK SC"/>
        <family val="2"/>
      </rPr>
      <t xml:space="preserve">療法は出典で眼病変への対症療法として挙げられているが、本疾患に伴う脈絡膜新生血管に対する国内の承認・保険適用は未確認である。有病率の数値は出典の抄録の推定値である。</t>
    </r>
  </si>
  <si>
    <t xml:space="preserve">SD-023</t>
  </si>
  <si>
    <r>
      <rPr>
        <sz val="10"/>
        <rFont val="Arial"/>
        <family val="0"/>
        <charset val="1"/>
      </rPr>
      <t xml:space="preserve">Werner</t>
    </r>
    <r>
      <rPr>
        <sz val="10"/>
        <rFont val="Noto Sans CJK SC"/>
        <family val="2"/>
      </rPr>
      <t xml:space="preserve">症候群</t>
    </r>
  </si>
  <si>
    <r>
      <rPr>
        <sz val="10"/>
        <rFont val="Arial"/>
        <family val="0"/>
        <charset val="1"/>
      </rPr>
      <t xml:space="preserve">Werner </t>
    </r>
    <r>
      <rPr>
        <sz val="10"/>
        <rFont val="Noto Sans CJK SC"/>
        <family val="2"/>
      </rPr>
      <t xml:space="preserve">症候群は、</t>
    </r>
    <r>
      <rPr>
        <sz val="10"/>
        <rFont val="Arial"/>
        <family val="0"/>
        <charset val="1"/>
      </rPr>
      <t xml:space="preserve">RECQ </t>
    </r>
    <r>
      <rPr>
        <sz val="10"/>
        <rFont val="Noto Sans CJK SC"/>
        <family val="2"/>
      </rPr>
      <t xml:space="preserve">ファミリーの </t>
    </r>
    <r>
      <rPr>
        <sz val="10"/>
        <rFont val="Arial"/>
        <family val="0"/>
        <charset val="1"/>
      </rPr>
      <t xml:space="preserve">DNA </t>
    </r>
    <r>
      <rPr>
        <sz val="10"/>
        <rFont val="Noto Sans CJK SC"/>
        <family val="2"/>
      </rPr>
      <t xml:space="preserve">ヘリカーゼをコードする </t>
    </r>
    <r>
      <rPr>
        <sz val="10"/>
        <rFont val="Arial"/>
        <family val="0"/>
        <charset val="1"/>
      </rPr>
      <t xml:space="preserve">WRN </t>
    </r>
    <r>
      <rPr>
        <sz val="10"/>
        <rFont val="Noto Sans CJK SC"/>
        <family val="2"/>
      </rPr>
      <t xml:space="preserve">遺伝子の機能喪失変異による常染色体劣性の疾患で、加速した老化に似た徴候を多臓器に呈する代表的な早老症である。</t>
    </r>
    <r>
      <rPr>
        <sz val="10"/>
        <rFont val="Arial"/>
        <family val="0"/>
        <charset val="1"/>
      </rPr>
      <t xml:space="preserve">WRN </t>
    </r>
    <r>
      <rPr>
        <sz val="10"/>
        <rFont val="Noto Sans CJK SC"/>
        <family val="2"/>
      </rPr>
      <t xml:space="preserve">蛋白は </t>
    </r>
    <r>
      <rPr>
        <sz val="10"/>
        <rFont val="Arial"/>
        <family val="0"/>
        <charset val="1"/>
      </rPr>
      <t xml:space="preserve">DNA </t>
    </r>
    <r>
      <rPr>
        <sz val="10"/>
        <rFont val="Noto Sans CJK SC"/>
        <family val="2"/>
      </rPr>
      <t xml:space="preserve">の修復・組換え・複製・転写やテロメアの維持に関わり、その障害によるゲノム不安定性が老化様表現型の基盤とされる。</t>
    </r>
  </si>
  <si>
    <r>
      <rPr>
        <sz val="10"/>
        <rFont val="Noto Sans CJK SC"/>
        <family val="2"/>
      </rPr>
      <t xml:space="preserve">医学各論 Ⅲ</t>
    </r>
    <r>
      <rPr>
        <sz val="10"/>
        <rFont val="Arial"/>
        <family val="0"/>
        <charset val="1"/>
      </rPr>
      <t xml:space="preserve">-3-H-③</t>
    </r>
    <r>
      <rPr>
        <sz val="10"/>
        <rFont val="Noto Sans CJK SC"/>
        <family val="2"/>
      </rPr>
      <t xml:space="preserve">（</t>
    </r>
    <r>
      <rPr>
        <sz val="10"/>
        <rFont val="Arial"/>
        <family val="0"/>
        <charset val="1"/>
      </rPr>
      <t xml:space="preserve">Werner</t>
    </r>
    <r>
      <rPr>
        <sz val="10"/>
        <rFont val="Noto Sans CJK SC"/>
        <family val="2"/>
      </rPr>
      <t xml:space="preserve">症候群、</t>
    </r>
    <r>
      <rPr>
        <sz val="10"/>
        <rFont val="Arial"/>
        <family val="0"/>
        <charset val="1"/>
      </rPr>
      <t xml:space="preserve">c</t>
    </r>
    <r>
      <rPr>
        <sz val="10"/>
        <rFont val="Noto Sans CJK SC"/>
        <family val="2"/>
      </rPr>
      <t xml:space="preserve">）</t>
    </r>
  </si>
  <si>
    <t xml:space="preserve">SRC-1178</t>
  </si>
  <si>
    <t xml:space="preserve">Oshima J, Sidorova JM, Monnat RJ Jr. Werner syndrome: Clinical features, pathogenesis and potential therapeutic interventions. Ageing Res Rev. 2017;33:105-114.</t>
  </si>
  <si>
    <t xml:space="preserve">10.1016/j.arr.2016.03.002</t>
  </si>
  <si>
    <t xml:space="preserve">26993153</t>
  </si>
  <si>
    <t xml:space="preserve">皮膚の萎縮・硬化や難治性潰瘍など個別の皮膚所見の頻度は、出典の抄録に明記されていないため本カードには含めていない。治療介入は研究段階であり、確立した治療法として記載していない。</t>
  </si>
  <si>
    <t xml:space="preserve">SD-024</t>
  </si>
  <si>
    <t xml:space="preserve">多汗症、無汗症</t>
  </si>
  <si>
    <t xml:space="preserve">発汗障害は多汗症と無汗症（低汗症）に大別され、視床下部から脳幹・脊髄を経て交感神経節・末梢神経・エックリン汗腺へ至る発汗経路のどの部位の障害でも生じ、中枢性・末梢性の自律神経障害が背景にあることが多い。原発性多汗症は器質的には良性であるが生活の質への影響が大きい。無汗症は体温調節ができず熱中症の危険を伴い、無汗部位を代償する多汗（代償性多汗症）として現れることもある。</t>
  </si>
  <si>
    <r>
      <rPr>
        <sz val="10"/>
        <rFont val="Noto Sans CJK SC"/>
        <family val="2"/>
      </rPr>
      <t xml:space="preserve">医学各論 Ⅲ</t>
    </r>
    <r>
      <rPr>
        <sz val="10"/>
        <rFont val="Arial"/>
        <family val="0"/>
        <charset val="1"/>
      </rPr>
      <t xml:space="preserve">-3-I-①</t>
    </r>
    <r>
      <rPr>
        <sz val="10"/>
        <rFont val="Noto Sans CJK SC"/>
        <family val="2"/>
      </rPr>
      <t xml:space="preserve">（多汗症、無汗症、</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</si>
  <si>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TBL-01-00-108 (id: Jlvnlls)</t>
    </r>
    <r>
      <rPr>
        <sz val="10"/>
        <rFont val="Noto Sans CJK SC"/>
        <family val="2"/>
      </rPr>
      <t xml:space="preserve">；</t>
    </r>
    <r>
      <rPr>
        <sz val="10"/>
        <rFont val="Arial"/>
        <family val="0"/>
        <charset val="1"/>
      </rPr>
      <t xml:space="preserve">TBL-01-00-109 (id: Jlvnll0)</t>
    </r>
  </si>
  <si>
    <t xml:space="preserve">SRC-1179</t>
  </si>
  <si>
    <t xml:space="preserve">Coon EA, Cheshire WP Jr. Sweating Disorders. Continuum (Minneap Minn). 2020;26(1):116-137.</t>
  </si>
  <si>
    <t xml:space="preserve">10.1212/CON.0000000000000813</t>
  </si>
  <si>
    <t xml:space="preserve">31996625</t>
  </si>
  <si>
    <t xml:space="preserve">個別の治療（外用薬、イオントフォレーシス、ボツリヌス毒素局所療法など）の選択や効果の数値は出典の抄録の範囲を超えるため含めていない。汗腺そのものの疾患による発汗異常の詳細も本カードの範囲外である。</t>
  </si>
  <si>
    <t xml:space="preserve">SD-025</t>
  </si>
  <si>
    <t xml:space="preserve">せつ、癰</t>
  </si>
  <si>
    <t xml:space="preserve">せつ（癤）は黄色ブドウ球菌による毛包とその周囲の深部感染であり、癰は複数の毛包に及んだものである。波動を触れる膿瘍を形成した場合の治療の基本は切開排膿であり、周囲に蜂窩織炎が広がる場合や全身症状・免疫不全を伴う場合には、原因菌をカバーする抗菌薬を併用する。</t>
  </si>
  <si>
    <r>
      <rPr>
        <sz val="10"/>
        <rFont val="Noto Sans CJK SC"/>
        <family val="2"/>
      </rPr>
      <t xml:space="preserve">医学各論 Ⅲ</t>
    </r>
    <r>
      <rPr>
        <sz val="10"/>
        <rFont val="Arial"/>
        <family val="0"/>
        <charset val="1"/>
      </rPr>
      <t xml:space="preserve">-3-J-①</t>
    </r>
    <r>
      <rPr>
        <sz val="10"/>
        <rFont val="Noto Sans CJK SC"/>
        <family val="2"/>
      </rPr>
      <t xml:space="preserve">（せつ、癰、</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</si>
  <si>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TBL-01-00-086 (id: JlvnljE)</t>
    </r>
  </si>
  <si>
    <t xml:space="preserve">SRC-1180</t>
  </si>
  <si>
    <t xml:space="preserve">Stevens DL, Bisno AL, Chambers HF, et al. Practice guidelines for the diagnosis and management of skin and soft tissue infections: 2014 update by the Infectious Diseases Society of America. Clin Infect Dis. 2014;59(2):147-159.</t>
  </si>
  <si>
    <t xml:space="preserve">10.1093/cid/ciu296</t>
  </si>
  <si>
    <t xml:space="preserve">24947530</t>
  </si>
  <si>
    <t xml:space="preserve">抗菌薬の個別薬剤の国内の承認・保険適用は未確認である。切開排膿の適応は出典ガイドライン本文の推奨に基づく。</t>
  </si>
  <si>
    <t xml:space="preserve">SD-026</t>
  </si>
  <si>
    <r>
      <rPr>
        <sz val="10"/>
        <rFont val="Noto Sans CJK SC"/>
        <family val="2"/>
      </rPr>
      <t xml:space="preserve">蜂巣炎</t>
    </r>
    <r>
      <rPr>
        <sz val="10"/>
        <rFont val="Arial"/>
        <family val="0"/>
        <charset val="1"/>
      </rPr>
      <t xml:space="preserve">&lt;</t>
    </r>
    <r>
      <rPr>
        <sz val="10"/>
        <rFont val="Noto Sans CJK SC"/>
        <family val="2"/>
      </rPr>
      <t xml:space="preserve">蜂窩織炎</t>
    </r>
    <r>
      <rPr>
        <sz val="10"/>
        <rFont val="Arial"/>
        <family val="0"/>
        <charset val="1"/>
      </rPr>
      <t xml:space="preserve">&gt;</t>
    </r>
  </si>
  <si>
    <r>
      <rPr>
        <sz val="10"/>
        <rFont val="Noto Sans CJK SC"/>
        <family val="2"/>
      </rPr>
      <t xml:space="preserve">蜂窩織炎は真皮深層と皮下組織の感染症で、拡大する発赤、熱感、圧痛、腫脹を呈する。診断は主に病歴と身体所見に基づいて行われ、類似した外観を呈する疾患が多い。原因菌が同定できるのは約</t>
    </r>
    <r>
      <rPr>
        <sz val="10"/>
        <rFont val="Arial"/>
        <family val="0"/>
        <charset val="1"/>
      </rPr>
      <t xml:space="preserve">15%</t>
    </r>
    <r>
      <rPr>
        <sz val="10"/>
        <rFont val="Noto Sans CJK SC"/>
        <family val="2"/>
      </rPr>
      <t xml:space="preserve">で、その多くは</t>
    </r>
    <r>
      <rPr>
        <sz val="10"/>
        <rFont val="Arial"/>
        <family val="0"/>
        <charset val="1"/>
      </rPr>
      <t xml:space="preserve">β</t>
    </r>
    <r>
      <rPr>
        <sz val="10"/>
        <rFont val="Noto Sans CJK SC"/>
        <family val="2"/>
      </rPr>
      <t xml:space="preserve">溶血性レンサ球菌と黄色ブドウ球菌である。米国では年間約</t>
    </r>
    <r>
      <rPr>
        <sz val="10"/>
        <rFont val="Arial"/>
        <family val="0"/>
        <charset val="1"/>
      </rPr>
      <t xml:space="preserve">1,450</t>
    </r>
    <r>
      <rPr>
        <sz val="10"/>
        <rFont val="Noto Sans CJK SC"/>
        <family val="2"/>
      </rPr>
      <t xml:space="preserve">万件が発生すると推定されている。</t>
    </r>
  </si>
  <si>
    <r>
      <rPr>
        <sz val="10"/>
        <rFont val="Noto Sans CJK SC"/>
        <family val="2"/>
      </rPr>
      <t xml:space="preserve">医学各論 Ⅲ</t>
    </r>
    <r>
      <rPr>
        <sz val="10"/>
        <rFont val="Arial"/>
        <family val="0"/>
        <charset val="1"/>
      </rPr>
      <t xml:space="preserve">-3-J-②</t>
    </r>
    <r>
      <rPr>
        <sz val="10"/>
        <rFont val="Noto Sans CJK SC"/>
        <family val="2"/>
      </rPr>
      <t xml:space="preserve">（蜂巣炎</t>
    </r>
    <r>
      <rPr>
        <sz val="10"/>
        <rFont val="Arial"/>
        <family val="0"/>
        <charset val="1"/>
      </rPr>
      <t xml:space="preserve">&lt;</t>
    </r>
    <r>
      <rPr>
        <sz val="10"/>
        <rFont val="Noto Sans CJK SC"/>
        <family val="2"/>
      </rPr>
      <t xml:space="preserve">蜂窩織炎</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</si>
  <si>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TBL-01-00-090 (id: Jlvnljk)</t>
    </r>
  </si>
  <si>
    <t xml:space="preserve">SRC-1181</t>
  </si>
  <si>
    <t xml:space="preserve">Raff AB, Kroshinsky D. Cellulitis: A Review. JAMA. 2016;316(3):325-337.</t>
  </si>
  <si>
    <t xml:space="preserve">10.1001/jama.2016.8825</t>
  </si>
  <si>
    <t xml:space="preserve">27434444</t>
  </si>
  <si>
    <r>
      <rPr>
        <sz val="10"/>
        <rFont val="Noto Sans CJK SC"/>
        <family val="2"/>
      </rPr>
      <t xml:space="preserve">原因菌が同定できる割合（約</t>
    </r>
    <r>
      <rPr>
        <sz val="10"/>
        <rFont val="Arial"/>
        <family val="0"/>
        <charset val="1"/>
      </rPr>
      <t xml:space="preserve">15%</t>
    </r>
    <r>
      <rPr>
        <sz val="10"/>
        <rFont val="Noto Sans CJK SC"/>
        <family val="2"/>
      </rPr>
      <t xml:space="preserve">）と米国の発生件数は出典の抄録に記載された値である。治療の詳細は別カード（</t>
    </r>
    <r>
      <rPr>
        <sz val="10"/>
        <rFont val="Arial"/>
        <family val="0"/>
        <charset val="1"/>
      </rPr>
      <t xml:space="preserve">SD-027</t>
    </r>
    <r>
      <rPr>
        <sz val="10"/>
        <rFont val="Noto Sans CJK SC"/>
        <family val="2"/>
      </rPr>
      <t xml:space="preserve">、</t>
    </r>
    <r>
      <rPr>
        <sz val="10"/>
        <rFont val="Arial"/>
        <family val="0"/>
        <charset val="1"/>
      </rPr>
      <t xml:space="preserve">SD-028</t>
    </r>
    <r>
      <rPr>
        <sz val="10"/>
        <rFont val="Noto Sans CJK SC"/>
        <family val="2"/>
      </rPr>
      <t xml:space="preserve">）に分け、本カードは診断に絞った。</t>
    </r>
  </si>
  <si>
    <t xml:space="preserve">SD-027</t>
  </si>
  <si>
    <r>
      <rPr>
        <sz val="10"/>
        <rFont val="Noto Sans CJK SC"/>
        <family val="2"/>
      </rPr>
      <t xml:space="preserve">厚生労働省「抗微生物薬適正使用の手引き」第四版（医科・外来編）では、蜂窩織炎など深部に及ぶ皮膚軟部組織感染症に対して第</t>
    </r>
    <r>
      <rPr>
        <sz val="10"/>
        <rFont val="Arial"/>
        <family val="0"/>
        <charset val="1"/>
      </rPr>
      <t xml:space="preserve">1</t>
    </r>
    <r>
      <rPr>
        <sz val="10"/>
        <rFont val="Noto Sans CJK SC"/>
        <family val="2"/>
      </rPr>
      <t xml:space="preserve">世代セファロスポリン系抗菌薬による経口治療が推奨され、重症の場合は入院の上、静注抗菌薬による治療を考慮するとされる。蜂窩織炎の治療期間は</t>
    </r>
    <r>
      <rPr>
        <sz val="10"/>
        <rFont val="Arial"/>
        <family val="0"/>
        <charset val="1"/>
      </rPr>
      <t xml:space="preserve">5</t>
    </r>
    <r>
      <rPr>
        <sz val="10"/>
        <rFont val="Noto Sans CJK SC"/>
        <family val="2"/>
      </rPr>
      <t xml:space="preserve">日間程度が目安とされ、経口投与と静脈内投与で臨床的治療成功率に有意差はない。初期治療では原則として抗 </t>
    </r>
    <r>
      <rPr>
        <sz val="10"/>
        <rFont val="Arial"/>
        <family val="0"/>
        <charset val="1"/>
      </rPr>
      <t xml:space="preserve">MRSA </t>
    </r>
    <r>
      <rPr>
        <sz val="10"/>
        <rFont val="Noto Sans CJK SC"/>
        <family val="2"/>
      </rPr>
      <t xml:space="preserve">薬の投与は行わず、改善しない場合に </t>
    </r>
    <r>
      <rPr>
        <sz val="10"/>
        <rFont val="Arial"/>
        <family val="0"/>
        <charset val="1"/>
      </rPr>
      <t xml:space="preserve">MRSA </t>
    </r>
    <r>
      <rPr>
        <sz val="10"/>
        <rFont val="Noto Sans CJK SC"/>
        <family val="2"/>
      </rPr>
      <t xml:space="preserve">を考慮して治療を変更する。</t>
    </r>
  </si>
  <si>
    <t xml:space="preserve">SRC-1182</t>
  </si>
  <si>
    <r>
      <rPr>
        <sz val="10"/>
        <rFont val="Noto Sans CJK SC"/>
        <family val="2"/>
      </rPr>
      <t xml:space="preserve">厚生労働省</t>
    </r>
    <r>
      <rPr>
        <sz val="10"/>
        <rFont val="Arial"/>
        <family val="0"/>
        <charset val="1"/>
      </rPr>
      <t xml:space="preserve">. </t>
    </r>
    <r>
      <rPr>
        <sz val="10"/>
        <rFont val="Noto Sans CJK SC"/>
        <family val="2"/>
      </rPr>
      <t xml:space="preserve">抗微生物薬適正使用の手引き 第四版 医科・外来編</t>
    </r>
    <r>
      <rPr>
        <sz val="10"/>
        <rFont val="Arial"/>
        <family val="0"/>
        <charset val="1"/>
      </rPr>
      <t xml:space="preserve">. 2026.</t>
    </r>
  </si>
  <si>
    <r>
      <rPr>
        <sz val="10"/>
        <rFont val="Noto Sans CJK SC"/>
        <family val="2"/>
      </rPr>
      <t xml:space="preserve">治療期間（</t>
    </r>
    <r>
      <rPr>
        <sz val="10"/>
        <rFont val="Arial"/>
        <family val="0"/>
        <charset val="1"/>
      </rPr>
      <t xml:space="preserve">5</t>
    </r>
    <r>
      <rPr>
        <sz val="10"/>
        <rFont val="Noto Sans CJK SC"/>
        <family val="2"/>
      </rPr>
      <t xml:space="preserve">日間程度）は手引き第四版・医科・外来編の本文から読み取った。セファレキシンは国内で承認・販売されている薬剤である（手引きの薬剤一覧に国内商品名の記載あり）。一方、手引きでは </t>
    </r>
    <r>
      <rPr>
        <sz val="10"/>
        <rFont val="Arial"/>
        <family val="0"/>
        <charset val="1"/>
      </rPr>
      <t xml:space="preserve">ST </t>
    </r>
    <r>
      <rPr>
        <sz val="10"/>
        <rFont val="Noto Sans CJK SC"/>
        <family val="2"/>
      </rPr>
      <t xml:space="preserve">合剤の皮膚軟部組織感染症への使用は国内の電子添文上の適応に含まれない適応外使用であることが明記されている。</t>
    </r>
  </si>
  <si>
    <t xml:space="preserve">SD-028</t>
  </si>
  <si>
    <r>
      <rPr>
        <sz val="10"/>
        <rFont val="Noto Sans CJK SC"/>
        <family val="2"/>
      </rPr>
      <t xml:space="preserve">米国の </t>
    </r>
    <r>
      <rPr>
        <sz val="10"/>
        <rFont val="Arial"/>
        <family val="0"/>
        <charset val="1"/>
      </rPr>
      <t xml:space="preserve">IDSA </t>
    </r>
    <r>
      <rPr>
        <sz val="10"/>
        <rFont val="Noto Sans CJK SC"/>
        <family val="2"/>
      </rPr>
      <t xml:space="preserve">皮膚・軟部組織感染症ガイドライン（</t>
    </r>
    <r>
      <rPr>
        <sz val="10"/>
        <rFont val="Arial"/>
        <family val="0"/>
        <charset val="1"/>
      </rPr>
      <t xml:space="preserve">2014</t>
    </r>
    <r>
      <rPr>
        <sz val="10"/>
        <rFont val="Noto Sans CJK SC"/>
        <family val="2"/>
      </rPr>
      <t xml:space="preserve">年版）では、蜂窩織炎を含む皮膚軟部組織感染症について、膿を伴う化膿性かどうかで病態を分け、経験的治療は想定される原因菌（レンサ球菌、メチシリン感受性黄色ブドウ球菌、</t>
    </r>
    <r>
      <rPr>
        <sz val="10"/>
        <rFont val="Arial"/>
        <family val="0"/>
        <charset val="1"/>
      </rPr>
      <t xml:space="preserve">MRSA </t>
    </r>
    <r>
      <rPr>
        <sz val="10"/>
        <rFont val="Noto Sans CJK SC"/>
        <family val="2"/>
      </rPr>
      <t xml:space="preserve">など）をカバーするよう選択し、重症度に応じて入院治療や静注抗菌薬の要否を判断する枠組みが示されている。迅速な診断と原因菌の推定、時機を逃さない有効な治療の開始が重視される。</t>
    </r>
  </si>
  <si>
    <t xml:space="preserve">米国ガイドラインに基づく記載であり、日本の薬剤選択や用量とは限らない。個別薬剤の国内の承認・保険適用は未確認である。推奨の強さの個別表記は抄録の範囲を超えるため含めていない。</t>
  </si>
  <si>
    <t xml:space="preserve">SD-029</t>
  </si>
  <si>
    <t xml:space="preserve">ひょう疽</t>
  </si>
  <si>
    <t xml:space="preserve">ひょう疽は指尖腹側の閉鎖された区画（指腹）内に生じる感染症で、腫脹により強い拍動性疼痛を来す。浮腫と膿の貯留による圧迫で周囲組織の血流が妨げられ虚血に陥る危険があり、長期化すると骨・関節・腱へ感染が波及する。切開排膿と抗菌薬による速やかな治療を行わないと、組織の破壊や感染の拡大、全身状態の悪化を来し得る。</t>
  </si>
  <si>
    <r>
      <rPr>
        <sz val="10"/>
        <rFont val="Noto Sans CJK SC"/>
        <family val="2"/>
      </rPr>
      <t xml:space="preserve">医学各論 Ⅲ</t>
    </r>
    <r>
      <rPr>
        <sz val="10"/>
        <rFont val="Arial"/>
        <family val="0"/>
        <charset val="1"/>
      </rPr>
      <t xml:space="preserve">-3-J-③</t>
    </r>
    <r>
      <rPr>
        <sz val="10"/>
        <rFont val="Noto Sans CJK SC"/>
        <family val="2"/>
      </rPr>
      <t xml:space="preserve">（ひょう疽、</t>
    </r>
    <r>
      <rPr>
        <sz val="10"/>
        <rFont val="Arial"/>
        <family val="0"/>
        <charset val="1"/>
      </rPr>
      <t xml:space="preserve">a</t>
    </r>
    <r>
      <rPr>
        <sz val="10"/>
        <rFont val="Noto Sans CJK SC"/>
        <family val="2"/>
      </rPr>
      <t xml:space="preserve">）</t>
    </r>
  </si>
  <si>
    <t xml:space="preserve">SRC-1183</t>
  </si>
  <si>
    <t xml:space="preserve">Nardi NM, McDonald EJ, Syed HA, Schaefer TJ. Felon. In: StatPearls [Internet]. Treasure Island (FL): StatPearls Publishing; 2024.</t>
  </si>
  <si>
    <t xml:space="preserve">28613683</t>
  </si>
  <si>
    <r>
      <rPr>
        <sz val="10"/>
        <rFont val="Noto Sans CJK SC"/>
        <family val="2"/>
      </rPr>
      <t xml:space="preserve">出典は </t>
    </r>
    <r>
      <rPr>
        <sz val="10"/>
        <rFont val="Arial"/>
        <family val="0"/>
        <charset val="1"/>
      </rPr>
      <t xml:space="preserve">StatPearls </t>
    </r>
    <r>
      <rPr>
        <sz val="10"/>
        <rFont val="Noto Sans CJK SC"/>
        <family val="2"/>
      </rPr>
      <t xml:space="preserve">の章で、</t>
    </r>
    <r>
      <rPr>
        <sz val="10"/>
        <rFont val="Arial"/>
        <family val="0"/>
        <charset val="1"/>
      </rPr>
      <t xml:space="preserve">DOI </t>
    </r>
    <r>
      <rPr>
        <sz val="10"/>
        <rFont val="Noto Sans CJK SC"/>
        <family val="2"/>
      </rPr>
      <t xml:space="preserve">は付与されていない（</t>
    </r>
    <r>
      <rPr>
        <sz val="10"/>
        <rFont val="Arial"/>
        <family val="0"/>
        <charset val="1"/>
      </rPr>
      <t xml:space="preserve">PubMed </t>
    </r>
    <r>
      <rPr>
        <sz val="10"/>
        <rFont val="Noto Sans CJK SC"/>
        <family val="2"/>
      </rPr>
      <t xml:space="preserve">レコードで確認）。原因菌の内訳や抗菌薬の個別薬剤・国内の承認状況は出典の抄録の範囲を超えるため含めていない。本カードは二次資料経由（</t>
    </r>
    <r>
      <rPr>
        <sz val="10"/>
        <rFont val="Arial"/>
        <family val="0"/>
        <charset val="1"/>
      </rPr>
      <t xml:space="preserve">StatPearls</t>
    </r>
    <r>
      <rPr>
        <sz val="10"/>
        <rFont val="Noto Sans CJK SC"/>
        <family val="2"/>
      </rPr>
      <t xml:space="preserve">）である。</t>
    </r>
  </si>
  <si>
    <t xml:space="preserve">SD-030</t>
  </si>
  <si>
    <t xml:space="preserve">丹毒</t>
  </si>
  <si>
    <r>
      <rPr>
        <sz val="10"/>
        <rFont val="Noto Sans CJK SC"/>
        <family val="2"/>
      </rPr>
      <t xml:space="preserve">丹毒は真皮の浅層と表在リンパ管に限局する皮膚感染症で、主に </t>
    </r>
    <r>
      <rPr>
        <sz val="10"/>
        <rFont val="Arial"/>
        <family val="0"/>
        <charset val="1"/>
      </rPr>
      <t xml:space="preserve">A </t>
    </r>
    <r>
      <rPr>
        <sz val="10"/>
        <rFont val="Noto Sans CJK SC"/>
        <family val="2"/>
      </rPr>
      <t xml:space="preserve">群</t>
    </r>
    <r>
      <rPr>
        <sz val="10"/>
        <rFont val="Arial"/>
        <family val="0"/>
        <charset val="1"/>
      </rPr>
      <t xml:space="preserve">β</t>
    </r>
    <r>
      <rPr>
        <sz val="10"/>
        <rFont val="Noto Sans CJK SC"/>
        <family val="2"/>
      </rPr>
      <t xml:space="preserve">溶血性レンサ球菌が原因となり、周囲の正常皮膚との境界が明瞭で隆起した発赤、熱感、疼痛を呈する。治療の基本はレンサ球菌に有効な</t>
    </r>
    <r>
      <rPr>
        <sz val="10"/>
        <rFont val="Arial"/>
        <family val="0"/>
        <charset val="1"/>
      </rPr>
      <t xml:space="preserve">β</t>
    </r>
    <r>
      <rPr>
        <sz val="10"/>
        <rFont val="Noto Sans CJK SC"/>
        <family val="2"/>
      </rPr>
      <t xml:space="preserve">ラクタム系抗菌薬であり、皮膚軟部組織感染症のガイドラインでは蜂窩織炎と並ぶ代表的な病態として位置づけられる。</t>
    </r>
  </si>
  <si>
    <r>
      <rPr>
        <sz val="10"/>
        <rFont val="Noto Sans CJK SC"/>
        <family val="2"/>
      </rPr>
      <t xml:space="preserve">医学各論 Ⅲ</t>
    </r>
    <r>
      <rPr>
        <sz val="10"/>
        <rFont val="Arial"/>
        <family val="0"/>
        <charset val="1"/>
      </rPr>
      <t xml:space="preserve">-3-J-④</t>
    </r>
    <r>
      <rPr>
        <sz val="10"/>
        <rFont val="Noto Sans CJK SC"/>
        <family val="2"/>
      </rPr>
      <t xml:space="preserve">（丹毒、</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</si>
  <si>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TBL-01-00-088 (id: JlvnljY)</t>
    </r>
  </si>
  <si>
    <t xml:space="preserve">抗菌薬の個別薬剤の国内の承認・保険適用は未確認である。境界明瞭という所見の対比（蜂窩織炎では境界が不明瞭）は皮膚感染症の深さによる分類に基づく一般的な整理である。</t>
  </si>
  <si>
    <t xml:space="preserve">SD-031</t>
  </si>
  <si>
    <t xml:space="preserve">伝染性膿痂疹</t>
  </si>
  <si>
    <r>
      <rPr>
        <sz val="10"/>
        <rFont val="Noto Sans CJK SC"/>
        <family val="2"/>
      </rPr>
      <t xml:space="preserve">伝染性膿痂疹は小児に多い表在性の細菌性皮膚感染症である。システマティックレビューでは、外用抗菌薬はプラセボより治癒率が高く（統合リスク比 </t>
    </r>
    <r>
      <rPr>
        <sz val="10"/>
        <rFont val="Arial"/>
        <family val="0"/>
        <charset val="1"/>
      </rPr>
      <t xml:space="preserve">2.24</t>
    </r>
    <r>
      <rPr>
        <sz val="10"/>
        <rFont val="Noto Sans CJK SC"/>
        <family val="2"/>
      </rPr>
      <t xml:space="preserve">、</t>
    </r>
    <r>
      <rPr>
        <sz val="10"/>
        <rFont val="Arial"/>
        <family val="0"/>
        <charset val="1"/>
      </rPr>
      <t xml:space="preserve">95%</t>
    </r>
    <r>
      <rPr>
        <sz val="10"/>
        <rFont val="Noto Sans CJK SC"/>
        <family val="2"/>
      </rPr>
      <t xml:space="preserve">信頼区間 </t>
    </r>
    <r>
      <rPr>
        <sz val="10"/>
        <rFont val="Arial"/>
        <family val="0"/>
        <charset val="1"/>
      </rPr>
      <t xml:space="preserve">1.61</t>
    </r>
    <r>
      <rPr>
        <sz val="10"/>
        <rFont val="Noto Sans CJK SC"/>
        <family val="2"/>
      </rPr>
      <t xml:space="preserve">〜</t>
    </r>
    <r>
      <rPr>
        <sz val="10"/>
        <rFont val="Arial"/>
        <family val="0"/>
        <charset val="1"/>
      </rPr>
      <t xml:space="preserve">3.13</t>
    </r>
    <r>
      <rPr>
        <sz val="10"/>
        <rFont val="Noto Sans CJK SC"/>
        <family val="2"/>
      </rPr>
      <t xml:space="preserve">）、ムピロシン外用とフシジン酸外用は同等の効果で、経口治療と同等かそれ以上の効果が示された。一方、消毒薬による処置の有効性を支持する根拠は乏しく、ペニシリンは他の多くの抗菌薬より効果が劣っていた。</t>
    </r>
  </si>
  <si>
    <r>
      <rPr>
        <sz val="10"/>
        <rFont val="Noto Sans CJK SC"/>
        <family val="2"/>
      </rPr>
      <t xml:space="preserve">医学各論 Ⅲ</t>
    </r>
    <r>
      <rPr>
        <sz val="10"/>
        <rFont val="Arial"/>
        <family val="0"/>
        <charset val="1"/>
      </rPr>
      <t xml:space="preserve">-3-J-⑤</t>
    </r>
    <r>
      <rPr>
        <sz val="10"/>
        <rFont val="Noto Sans CJK SC"/>
        <family val="2"/>
      </rPr>
      <t xml:space="preserve">（伝染性膿痂疹、</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</si>
  <si>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TBL-01-00-085 (id: JlvnljA)</t>
    </r>
  </si>
  <si>
    <t xml:space="preserve">SRC-1184</t>
  </si>
  <si>
    <t xml:space="preserve">Koning S, van der Sande R, Verhagen AP, et al. Interventions for impetigo. Cochrane Database Syst Rev. 2012;(1):CD003261.</t>
  </si>
  <si>
    <t xml:space="preserve">10.1002/14651858.CD003261.pub3</t>
  </si>
  <si>
    <t xml:space="preserve">22258953</t>
  </si>
  <si>
    <t xml:space="preserve">数値は出典の抄録に記載された統合リスク比である。ムピロシンやフシジン酸など個別の外用薬の国内の承認・保険適用は未確認である。広範囲な膿痂疹で外用と経口のどちらが優れるかは出典でも結論が出ていない。</t>
  </si>
  <si>
    <t xml:space="preserve">SD-032</t>
  </si>
  <si>
    <t xml:space="preserve">ブドウ球菌性熱傷様皮膚症候群</t>
  </si>
  <si>
    <r>
      <rPr>
        <sz val="10"/>
        <rFont val="Noto Sans CJK SC"/>
        <family val="2"/>
      </rPr>
      <t xml:space="preserve">ブドウ球菌性熱傷様皮膚症候群（</t>
    </r>
    <r>
      <rPr>
        <sz val="10"/>
        <rFont val="Arial"/>
        <family val="0"/>
        <charset val="1"/>
      </rPr>
      <t xml:space="preserve">SSSS</t>
    </r>
    <r>
      <rPr>
        <sz val="10"/>
        <rFont val="Noto Sans CJK SC"/>
        <family val="2"/>
      </rPr>
      <t xml:space="preserve">）は、黄色ブドウ球菌が産生する表皮剥脱性毒素が血行性に広がって生じる疾患で、毒素はデスモグレイン</t>
    </r>
    <r>
      <rPr>
        <sz val="10"/>
        <rFont val="Arial"/>
        <family val="0"/>
        <charset val="1"/>
      </rPr>
      <t xml:space="preserve">1</t>
    </r>
    <r>
      <rPr>
        <sz val="10"/>
        <rFont val="Noto Sans CJK SC"/>
        <family val="2"/>
      </rPr>
      <t xml:space="preserve">だけを切断するセリンプロテアーゼであり、表皮は顆粒層のレベルで剥離する。新生児に多く、びまん性紅斑と発熱をもって急性に発症する。診断は皮膚生検（迅速凍結標本）で確認でき、中毒性表皮壊死症との鑑別が重要である。死亡率は小児で</t>
    </r>
    <r>
      <rPr>
        <sz val="10"/>
        <rFont val="Arial"/>
        <family val="0"/>
        <charset val="1"/>
      </rPr>
      <t xml:space="preserve">10%</t>
    </r>
    <r>
      <rPr>
        <sz val="10"/>
        <rFont val="Noto Sans CJK SC"/>
        <family val="2"/>
      </rPr>
      <t xml:space="preserve">未満だが、成人では抗菌薬治療を行っても</t>
    </r>
    <r>
      <rPr>
        <sz val="10"/>
        <rFont val="Arial"/>
        <family val="0"/>
        <charset val="1"/>
      </rPr>
      <t xml:space="preserve">40</t>
    </r>
    <r>
      <rPr>
        <sz val="10"/>
        <rFont val="Noto Sans CJK SC"/>
        <family val="2"/>
      </rPr>
      <t xml:space="preserve">〜</t>
    </r>
    <r>
      <rPr>
        <sz val="10"/>
        <rFont val="Arial"/>
        <family val="0"/>
        <charset val="1"/>
      </rPr>
      <t xml:space="preserve">63%</t>
    </r>
    <r>
      <rPr>
        <sz val="10"/>
        <rFont val="Noto Sans CJK SC"/>
        <family val="2"/>
      </rPr>
      <t xml:space="preserve">と高い。</t>
    </r>
  </si>
  <si>
    <r>
      <rPr>
        <sz val="10"/>
        <rFont val="Noto Sans CJK SC"/>
        <family val="2"/>
      </rPr>
      <t xml:space="preserve">医学各論 Ⅲ</t>
    </r>
    <r>
      <rPr>
        <sz val="10"/>
        <rFont val="Arial"/>
        <family val="0"/>
        <charset val="1"/>
      </rPr>
      <t xml:space="preserve">-3-J-⑥</t>
    </r>
    <r>
      <rPr>
        <sz val="10"/>
        <rFont val="Noto Sans CJK SC"/>
        <family val="2"/>
      </rPr>
      <t xml:space="preserve">（ブドウ球菌性熱傷様皮膚症候群、</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</si>
  <si>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TBL-01-00-089 (id: Jlvnljg)</t>
    </r>
  </si>
  <si>
    <t xml:space="preserve">SRC-1185</t>
  </si>
  <si>
    <t xml:space="preserve">Handler MZ, Schwartz RA. Staphylococcal scalded skin syndrome: diagnosis and management in children and adults. J Eur Acad Dermatol Venereol. 2014;28(11):1418-1423.</t>
  </si>
  <si>
    <t xml:space="preserve">10.1111/jdv.12541</t>
  </si>
  <si>
    <t xml:space="preserve">24841497</t>
  </si>
  <si>
    <t xml:space="preserve">死亡率の数値は出典の抄録に記載された値である。抗菌薬の個別薬剤の国内の承認・保険適用は未確認である。免疫グロブリン療法については入院期間の延長と関連するとの報告が出典で紹介されており、推奨として記載していない。</t>
  </si>
  <si>
    <t xml:space="preserve">SD-033</t>
  </si>
  <si>
    <t xml:space="preserve">壊死性筋膜炎</t>
  </si>
  <si>
    <r>
      <rPr>
        <sz val="10"/>
        <rFont val="Noto Sans CJK SC"/>
        <family val="2"/>
      </rPr>
      <t xml:space="preserve">壊死性筋膜炎は、皮下組織から筋膜に沿って急速に進展する壊死性の軟部組織感染症で、複数の菌による多菌性のものと、</t>
    </r>
    <r>
      <rPr>
        <sz val="10"/>
        <rFont val="Arial"/>
        <family val="0"/>
        <charset val="1"/>
      </rPr>
      <t xml:space="preserve">A </t>
    </r>
    <r>
      <rPr>
        <sz val="10"/>
        <rFont val="Noto Sans CJK SC"/>
        <family val="2"/>
      </rPr>
      <t xml:space="preserve">群レンサ球菌など単一菌によるものとがある。強い疼痛や急速な全身状態の悪化を伴い、治療の要は早期の外科的デブリードマンと広域抗菌薬の併用であり、介入の遅れが死亡率を押し上げる。</t>
    </r>
  </si>
  <si>
    <r>
      <rPr>
        <sz val="10"/>
        <rFont val="Noto Sans CJK SC"/>
        <family val="2"/>
      </rPr>
      <t xml:space="preserve">医学各論 Ⅲ</t>
    </r>
    <r>
      <rPr>
        <sz val="10"/>
        <rFont val="Arial"/>
        <family val="0"/>
        <charset val="1"/>
      </rPr>
      <t xml:space="preserve">-3-J-⑦</t>
    </r>
    <r>
      <rPr>
        <sz val="10"/>
        <rFont val="Noto Sans CJK SC"/>
        <family val="2"/>
      </rPr>
      <t xml:space="preserve">（壊死性筋膜炎、</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</si>
  <si>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TBL-01-00-091 (id: Jlvnljs)</t>
    </r>
  </si>
  <si>
    <t xml:space="preserve">SRC-1186</t>
  </si>
  <si>
    <t xml:space="preserve">Stevens DL, Bryant AE. Necrotizing Soft-Tissue Infections. N Engl J Med. 2017;377(23):2253-2265.</t>
  </si>
  <si>
    <t xml:space="preserve">10.1056/NEJMra1600673</t>
  </si>
  <si>
    <t xml:space="preserve">29211672</t>
  </si>
  <si>
    <r>
      <rPr>
        <sz val="10"/>
        <rFont val="Noto Sans CJK SC"/>
        <family val="2"/>
      </rPr>
      <t xml:space="preserve">出典（</t>
    </r>
    <r>
      <rPr>
        <sz val="10"/>
        <rFont val="Arial"/>
        <family val="0"/>
        <charset val="1"/>
      </rPr>
      <t xml:space="preserve">NEJM </t>
    </r>
    <r>
      <rPr>
        <sz val="10"/>
        <rFont val="Noto Sans CJK SC"/>
        <family val="2"/>
      </rPr>
      <t xml:space="preserve">総説）の抄録本文は </t>
    </r>
    <r>
      <rPr>
        <sz val="10"/>
        <rFont val="Arial"/>
        <family val="0"/>
        <charset val="1"/>
      </rPr>
      <t xml:space="preserve">PubMed </t>
    </r>
    <r>
      <rPr>
        <sz val="10"/>
        <rFont val="Noto Sans CJK SC"/>
        <family val="2"/>
      </rPr>
      <t xml:space="preserve">に収載されておらず、主張は同総説が扱う壊死性軟部組織感染症の分類と治療の骨子に限定した。個別の抗菌薬レジメンや国内の承認・保険適用は未確認である。</t>
    </r>
  </si>
  <si>
    <t xml:space="preserve">SD-034</t>
  </si>
  <si>
    <t xml:space="preserve">ガス壊疽</t>
  </si>
  <si>
    <r>
      <rPr>
        <sz val="10"/>
        <rFont val="Noto Sans CJK SC"/>
        <family val="2"/>
      </rPr>
      <t xml:space="preserve">ガス壊疽は、ウェルシュ菌（</t>
    </r>
    <r>
      <rPr>
        <sz val="10"/>
        <rFont val="Arial"/>
        <family val="0"/>
        <charset val="1"/>
      </rPr>
      <t xml:space="preserve">Clostridium perfringens</t>
    </r>
    <r>
      <rPr>
        <sz val="10"/>
        <rFont val="Noto Sans CJK SC"/>
        <family val="2"/>
      </rPr>
      <t xml:space="preserve">）をはじめとするクロストリジウム属による筋壊死（クロストリジウム性筋壊死）で、壊死性軟部組織感染症の一型である。外傷や手術創などから菌が侵入し、急速な筋壊死とガス産生、強い全身毒性を来す。治療は緊急の外科的デブリードマン（壊死組織の切除）と抗菌薬の併用が中心となる。</t>
    </r>
  </si>
  <si>
    <r>
      <rPr>
        <sz val="10"/>
        <rFont val="Noto Sans CJK SC"/>
        <family val="2"/>
      </rPr>
      <t xml:space="preserve">医学各論 Ⅲ</t>
    </r>
    <r>
      <rPr>
        <sz val="10"/>
        <rFont val="Arial"/>
        <family val="0"/>
        <charset val="1"/>
      </rPr>
      <t xml:space="preserve">-3-J-⑧</t>
    </r>
    <r>
      <rPr>
        <sz val="10"/>
        <rFont val="Noto Sans CJK SC"/>
        <family val="2"/>
      </rPr>
      <t xml:space="preserve">（ガス壊疽、</t>
    </r>
    <r>
      <rPr>
        <sz val="10"/>
        <rFont val="Arial"/>
        <family val="0"/>
        <charset val="1"/>
      </rPr>
      <t xml:space="preserve">b</t>
    </r>
    <r>
      <rPr>
        <sz val="10"/>
        <rFont val="Noto Sans CJK SC"/>
        <family val="2"/>
      </rPr>
      <t xml:space="preserve">）</t>
    </r>
  </si>
  <si>
    <r>
      <rPr>
        <sz val="10"/>
        <rFont val="Noto Sans CJK SC"/>
        <family val="2"/>
      </rPr>
      <t xml:space="preserve">出典（</t>
    </r>
    <r>
      <rPr>
        <sz val="10"/>
        <rFont val="Arial"/>
        <family val="0"/>
        <charset val="1"/>
      </rPr>
      <t xml:space="preserve">NEJM </t>
    </r>
    <r>
      <rPr>
        <sz val="10"/>
        <rFont val="Noto Sans CJK SC"/>
        <family val="2"/>
      </rPr>
      <t xml:space="preserve">総説）の抄録本文は </t>
    </r>
    <r>
      <rPr>
        <sz val="10"/>
        <rFont val="Arial"/>
        <family val="0"/>
        <charset val="1"/>
      </rPr>
      <t xml:space="preserve">PubMed </t>
    </r>
    <r>
      <rPr>
        <sz val="10"/>
        <rFont val="Noto Sans CJK SC"/>
        <family val="2"/>
      </rPr>
      <t xml:space="preserve">に収載されておらず、主張は同総説が扱うクロストリジウム性筋壊死の位置づけと治療の骨子に限定した。抗菌薬の個別薬剤の国内の承認・保険適用は未確認である。高圧酸素療法の位置づけは出典の抄録範囲で確認できないため含めていない。</t>
    </r>
  </si>
  <si>
    <t xml:space="preserve">SD-035</t>
  </si>
  <si>
    <r>
      <rPr>
        <sz val="10"/>
        <rFont val="Noto Sans CJK SC"/>
        <family val="2"/>
      </rPr>
      <t xml:space="preserve">皮膚の非結核性抗酸菌症では、</t>
    </r>
    <r>
      <rPr>
        <sz val="10"/>
        <rFont val="Arial"/>
        <family val="0"/>
        <charset val="1"/>
      </rPr>
      <t xml:space="preserve">Mycobacterium marinum </t>
    </r>
    <r>
      <rPr>
        <sz val="10"/>
        <rFont val="Noto Sans CJK SC"/>
        <family val="2"/>
      </rPr>
      <t xml:space="preserve">がリンパ管に沿って並ぶ結節（スポロトリコイド型）を生じる代表的な原因菌であり、高度の免疫不全では </t>
    </r>
    <r>
      <rPr>
        <sz val="10"/>
        <rFont val="Arial"/>
        <family val="0"/>
        <charset val="1"/>
      </rPr>
      <t xml:space="preserve">M. kansasii</t>
    </r>
    <r>
      <rPr>
        <sz val="10"/>
        <rFont val="Noto Sans CJK SC"/>
        <family val="2"/>
      </rPr>
      <t xml:space="preserve">、</t>
    </r>
    <r>
      <rPr>
        <sz val="10"/>
        <rFont val="Arial"/>
        <family val="0"/>
        <charset val="1"/>
      </rPr>
      <t xml:space="preserve">M. avium-intracellulare complex</t>
    </r>
    <r>
      <rPr>
        <sz val="10"/>
        <rFont val="Noto Sans CJK SC"/>
        <family val="2"/>
      </rPr>
      <t xml:space="preserve">、</t>
    </r>
    <r>
      <rPr>
        <sz val="10"/>
        <rFont val="Arial"/>
        <family val="0"/>
        <charset val="1"/>
      </rPr>
      <t xml:space="preserve">M. haemophilum </t>
    </r>
    <r>
      <rPr>
        <sz val="10"/>
        <rFont val="Noto Sans CJK SC"/>
        <family val="2"/>
      </rPr>
      <t xml:space="preserve">などが皮膚・播種性病変を来す。</t>
    </r>
    <r>
      <rPr>
        <sz val="10"/>
        <rFont val="Arial"/>
        <family val="0"/>
        <charset val="1"/>
      </rPr>
      <t xml:space="preserve">M. abscessus </t>
    </r>
    <r>
      <rPr>
        <sz val="10"/>
        <rFont val="Noto Sans CJK SC"/>
        <family val="2"/>
      </rPr>
      <t xml:space="preserve">群、</t>
    </r>
    <r>
      <rPr>
        <sz val="10"/>
        <rFont val="Arial"/>
        <family val="0"/>
        <charset val="1"/>
      </rPr>
      <t xml:space="preserve">M. chelonae</t>
    </r>
    <r>
      <rPr>
        <sz val="10"/>
        <rFont val="Noto Sans CJK SC"/>
        <family val="2"/>
      </rPr>
      <t xml:space="preserve">、</t>
    </r>
    <r>
      <rPr>
        <sz val="10"/>
        <rFont val="Arial"/>
        <family val="0"/>
        <charset val="1"/>
      </rPr>
      <t xml:space="preserve">M. fortuitum </t>
    </r>
    <r>
      <rPr>
        <sz val="10"/>
        <rFont val="Noto Sans CJK SC"/>
        <family val="2"/>
      </rPr>
      <t xml:space="preserve">などの迅速発育菌は、美容・外科処置に関連する皮膚感染症の原因として認識が増えている。診断の要は皮膚生検による抗酸菌染色と培養であり、菌種の同定が抗菌薬選択の前提になる。</t>
    </r>
  </si>
  <si>
    <r>
      <rPr>
        <sz val="10"/>
        <rFont val="Noto Sans CJK SC"/>
        <family val="2"/>
      </rPr>
      <t xml:space="preserve">医学各論 Ⅲ</t>
    </r>
    <r>
      <rPr>
        <sz val="10"/>
        <rFont val="Arial"/>
        <family val="0"/>
        <charset val="1"/>
      </rPr>
      <t xml:space="preserve">-3-K-①</t>
    </r>
    <r>
      <rPr>
        <sz val="10"/>
        <rFont val="Noto Sans CJK SC"/>
        <family val="2"/>
      </rPr>
      <t xml:space="preserve">（非結核性抗酸菌症、</t>
    </r>
    <r>
      <rPr>
        <sz val="10"/>
        <rFont val="Arial"/>
        <family val="0"/>
        <charset val="1"/>
      </rPr>
      <t xml:space="preserve">b</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</si>
  <si>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TBL-01-00-093 (id: Jlvnlj4)</t>
    </r>
  </si>
  <si>
    <t xml:space="preserve">SRC-1187</t>
  </si>
  <si>
    <t xml:space="preserve">Franco-Paredes C, Marcos LA, Henao-Martínez AF, et al. Cutaneous Mycobacterial Infections. Clin Microbiol Rev. 2019;32(1):e00069-18.</t>
  </si>
  <si>
    <t xml:space="preserve">10.1128/CMR.00069-18</t>
  </si>
  <si>
    <t xml:space="preserve">30429139</t>
  </si>
  <si>
    <t xml:space="preserve">菌種ごとの抗菌薬レジメンは出典で公式ガイドラインの参照とされており、本カードには含めていない。個別薬剤の国内の承認・保険適用は未確認である。</t>
  </si>
  <si>
    <t xml:space="preserve">SD-036</t>
  </si>
  <si>
    <t xml:space="preserve">尋常性狼瘡</t>
  </si>
  <si>
    <t xml:space="preserve">尋常性狼瘡は皮膚結核の代表的な病型の一つである。皮膚結核は、結核菌の外からの接種や、他部位の病巣からの播種など、感染の経路によって多彩な臨床病型をとり、病理組織学的所見と抗酸菌の証明（染色・培養・分子検査）が診断の助けになる。</t>
  </si>
  <si>
    <r>
      <rPr>
        <sz val="10"/>
        <rFont val="Noto Sans CJK SC"/>
        <family val="2"/>
      </rPr>
      <t xml:space="preserve">医学各論 Ⅲ</t>
    </r>
    <r>
      <rPr>
        <sz val="10"/>
        <rFont val="Arial"/>
        <family val="0"/>
        <charset val="1"/>
      </rPr>
      <t xml:space="preserve">-3-K-②</t>
    </r>
    <r>
      <rPr>
        <sz val="10"/>
        <rFont val="Noto Sans CJK SC"/>
        <family val="2"/>
      </rPr>
      <t xml:space="preserve">（尋常性狼瘡、</t>
    </r>
    <r>
      <rPr>
        <sz val="10"/>
        <rFont val="Arial"/>
        <family val="0"/>
        <charset val="1"/>
      </rPr>
      <t xml:space="preserve">c</t>
    </r>
    <r>
      <rPr>
        <sz val="10"/>
        <rFont val="Noto Sans CJK SC"/>
        <family val="2"/>
      </rPr>
      <t xml:space="preserve">）</t>
    </r>
  </si>
  <si>
    <t xml:space="preserve">尋常性狼瘡に固有の臨床所見の詳細は出典の抄録に明記されていないため、皮膚結核全体の分類と診断の枠組みに留めた。抗結核薬の個別レジメンは本カードには含めていない。</t>
  </si>
  <si>
    <t xml:space="preserve">SD-037</t>
  </si>
  <si>
    <t xml:space="preserve">皮膚腺病、硬結性紅斑</t>
  </si>
  <si>
    <t xml:space="preserve">結核菌感染に伴う皮膚病変には、菌そのものが皮膚に侵入・播種して生じる病変のほか、感染に対する過敏反応として生じる病変（結核疹）がある。硬結性紅斑は過敏反応による病変に位置づけられ、皮膚腺病はリンパ節結核が拡大して皮膚へ穿破した病態である。皮膚生検の病理組織所見が、これらの病変の切り分けに役立つ。</t>
  </si>
  <si>
    <r>
      <rPr>
        <sz val="10"/>
        <rFont val="Noto Sans CJK SC"/>
        <family val="2"/>
      </rPr>
      <t xml:space="preserve">医学各論 Ⅲ</t>
    </r>
    <r>
      <rPr>
        <sz val="10"/>
        <rFont val="Arial"/>
        <family val="0"/>
        <charset val="1"/>
      </rPr>
      <t xml:space="preserve">-3-K-③</t>
    </r>
    <r>
      <rPr>
        <sz val="10"/>
        <rFont val="Noto Sans CJK SC"/>
        <family val="2"/>
      </rPr>
      <t xml:space="preserve">（皮膚腺病、</t>
    </r>
    <r>
      <rPr>
        <sz val="10"/>
        <rFont val="Arial"/>
        <family val="0"/>
        <charset val="1"/>
      </rPr>
      <t xml:space="preserve">c</t>
    </r>
    <r>
      <rPr>
        <sz val="10"/>
        <rFont val="Noto Sans CJK SC"/>
        <family val="2"/>
      </rPr>
      <t xml:space="preserve">）</t>
    </r>
  </si>
  <si>
    <t xml:space="preserve">各病変の頻度や治療レジメンは出典の抄録の範囲を超えるため含めていない。皮膚腺病と硬結性紅斑の対応づけは出典の皮膚結核の分類（直接感染による病型と過敏反応による病型）に基づく。</t>
  </si>
  <si>
    <t xml:space="preserve">SD-038</t>
  </si>
  <si>
    <t xml:space="preserve">白癬、カンジダ症</t>
  </si>
  <si>
    <t xml:space="preserve">白癬（皮膚糸状菌症）は侵される部位によって分類され、体部白癬と頭部白癬は思春期前の小児に多く、股部白癬、足白癬、爪白癬（爪真菌症の最多の型）は思春期以降に多い。臨床所見だけでは湿疹や乾癬など他の疾患と紛らわしく診断が不確実なことがあるため、検査による確認が望ましい。近年出現している新興の白癬は重症化しやすく、専門的な診断検査を要することがある。</t>
  </si>
  <si>
    <r>
      <rPr>
        <sz val="10"/>
        <rFont val="Noto Sans CJK SC"/>
        <family val="2"/>
      </rPr>
      <t xml:space="preserve">医学各論 Ⅲ</t>
    </r>
    <r>
      <rPr>
        <sz val="10"/>
        <rFont val="Arial"/>
        <family val="0"/>
        <charset val="1"/>
      </rPr>
      <t xml:space="preserve">-3-L-①</t>
    </r>
    <r>
      <rPr>
        <sz val="10"/>
        <rFont val="Noto Sans CJK SC"/>
        <family val="2"/>
      </rPr>
      <t xml:space="preserve">（白癬、カンジダ症、</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</si>
  <si>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TBL-01-00-092 (id: Jlvnljw)</t>
    </r>
  </si>
  <si>
    <t xml:space="preserve">SRC-1188</t>
  </si>
  <si>
    <t xml:space="preserve">Caplan AS, Gold JAW, Smith DJ, Ely JW. Diagnosis and Management of Tinea Infections. Am Fam Physician. 2025;112(4):382-392.</t>
  </si>
  <si>
    <t xml:space="preserve">41118183</t>
  </si>
  <si>
    <r>
      <rPr>
        <sz val="10"/>
        <rFont val="Noto Sans CJK SC"/>
        <family val="2"/>
      </rPr>
      <t xml:space="preserve">出典（</t>
    </r>
    <r>
      <rPr>
        <sz val="10"/>
        <rFont val="Arial"/>
        <family val="0"/>
        <charset val="1"/>
      </rPr>
      <t xml:space="preserve">Am Fam Physician </t>
    </r>
    <r>
      <rPr>
        <sz val="10"/>
        <rFont val="Noto Sans CJK SC"/>
        <family val="2"/>
      </rPr>
      <t xml:space="preserve">の総説）は </t>
    </r>
    <r>
      <rPr>
        <sz val="10"/>
        <rFont val="Arial"/>
        <family val="0"/>
        <charset val="1"/>
      </rPr>
      <t xml:space="preserve">DOI </t>
    </r>
    <r>
      <rPr>
        <sz val="10"/>
        <rFont val="Noto Sans CJK SC"/>
        <family val="2"/>
      </rPr>
      <t xml:space="preserve">が付与されていない（</t>
    </r>
    <r>
      <rPr>
        <sz val="10"/>
        <rFont val="Arial"/>
        <family val="0"/>
        <charset val="1"/>
      </rPr>
      <t xml:space="preserve">PubMed </t>
    </r>
    <r>
      <rPr>
        <sz val="10"/>
        <rFont val="Noto Sans CJK SC"/>
        <family val="2"/>
      </rPr>
      <t xml:space="preserve">レコードで確認）。同総説の主対象は皮膚糸状菌症であり、カンジダ症の診断手順の詳細はその範囲外のため本カードには含めていない。</t>
    </r>
    <r>
      <rPr>
        <sz val="10"/>
        <rFont val="Arial"/>
        <family val="0"/>
        <charset val="1"/>
      </rPr>
      <t xml:space="preserve">KOH </t>
    </r>
    <r>
      <rPr>
        <sz val="10"/>
        <rFont val="Noto Sans CJK SC"/>
        <family val="2"/>
      </rPr>
      <t xml:space="preserve">直接鏡検などの個別検査の感度の数値は出典の抄録に記載がなく含めていない。</t>
    </r>
  </si>
  <si>
    <t xml:space="preserve">SD-039</t>
  </si>
  <si>
    <t xml:space="preserve">体部白癬、股部白癬、足白癬は通常、安価な外用抗真菌薬に反応する。広範囲な病変、外用で改善しない場合、免疫不全がある場合、頭部白癬のように毛包への波及がある場合には経口抗真菌薬が適応となる。経口テルビナフィンは忍容性と有効性から頭部白癬と爪真菌症の第一選択とされる。抗真菌薬と副腎皮質ステロイドの合剤は使用を避けることが、抗真菌薬スチュワードシップとして求められる。</t>
  </si>
  <si>
    <r>
      <rPr>
        <sz val="10"/>
        <rFont val="Noto Sans CJK SC"/>
        <family val="2"/>
      </rPr>
      <t xml:space="preserve">出典は </t>
    </r>
    <r>
      <rPr>
        <sz val="10"/>
        <rFont val="Arial"/>
        <family val="0"/>
        <charset val="1"/>
      </rPr>
      <t xml:space="preserve">DOI </t>
    </r>
    <r>
      <rPr>
        <sz val="10"/>
        <rFont val="Noto Sans CJK SC"/>
        <family val="2"/>
      </rPr>
      <t xml:space="preserve">が付与されていない（</t>
    </r>
    <r>
      <rPr>
        <sz val="10"/>
        <rFont val="Arial"/>
        <family val="0"/>
        <charset val="1"/>
      </rPr>
      <t xml:space="preserve">PubMed </t>
    </r>
    <r>
      <rPr>
        <sz val="10"/>
        <rFont val="Noto Sans CJK SC"/>
        <family val="2"/>
      </rPr>
      <t xml:space="preserve">レコードで確認）。テルビナフィンなど個別薬剤の国内の承認・保険適用は未確認である。カンジダ症の治療の詳細は出典の主対象の範囲外のため含めていない。</t>
    </r>
  </si>
  <si>
    <t xml:space="preserve">SD-040</t>
  </si>
  <si>
    <t xml:space="preserve">癜風</t>
  </si>
  <si>
    <r>
      <rPr>
        <sz val="10"/>
        <rFont val="Noto Sans CJK SC"/>
        <family val="2"/>
      </rPr>
      <t xml:space="preserve">癜風は </t>
    </r>
    <r>
      <rPr>
        <sz val="10"/>
        <rFont val="Arial"/>
        <family val="0"/>
        <charset val="1"/>
      </rPr>
      <t xml:space="preserve">Malassezia </t>
    </r>
    <r>
      <rPr>
        <sz val="10"/>
        <rFont val="Noto Sans CJK SC"/>
        <family val="2"/>
      </rPr>
      <t xml:space="preserve">属（主に </t>
    </r>
    <r>
      <rPr>
        <sz val="10"/>
        <rFont val="Arial"/>
        <family val="0"/>
        <charset val="1"/>
      </rPr>
      <t xml:space="preserve">M. globosa</t>
    </r>
    <r>
      <rPr>
        <sz val="10"/>
        <rFont val="Noto Sans CJK SC"/>
        <family val="2"/>
      </rPr>
      <t xml:space="preserve">、</t>
    </r>
    <r>
      <rPr>
        <sz val="10"/>
        <rFont val="Arial"/>
        <family val="0"/>
        <charset val="1"/>
      </rPr>
      <t xml:space="preserve">M. furfur</t>
    </r>
    <r>
      <rPr>
        <sz val="10"/>
        <rFont val="Noto Sans CJK SC"/>
        <family val="2"/>
      </rPr>
      <t xml:space="preserve">、</t>
    </r>
    <r>
      <rPr>
        <sz val="10"/>
        <rFont val="Arial"/>
        <family val="0"/>
        <charset val="1"/>
      </rPr>
      <t xml:space="preserve">M. sympodialis</t>
    </r>
    <r>
      <rPr>
        <sz val="10"/>
        <rFont val="Noto Sans CJK SC"/>
        <family val="2"/>
      </rPr>
      <t xml:space="preserve">）による表在性真菌症で、体幹上部、頸部、上腕に、鱗屑を伴う色素脱失斑または色素沈着斑を生じる。診断は特徴的な臨床像によることが多く、必要に応じ </t>
    </r>
    <r>
      <rPr>
        <sz val="10"/>
        <rFont val="Arial"/>
        <family val="0"/>
        <charset val="1"/>
      </rPr>
      <t xml:space="preserve">KOH </t>
    </r>
    <r>
      <rPr>
        <sz val="10"/>
        <rFont val="Noto Sans CJK SC"/>
        <family val="2"/>
      </rPr>
      <t xml:space="preserve">標本で、胞子の集簇に混じる多数の短い菌糸を確認する。治療は安全性と費用の面から外用抗真菌薬が第一選択で、経口抗真菌薬は広範囲、頻回再発、難治の場合に用い、再発を繰り返す場合は間欠的な予防投与を考慮する。</t>
    </r>
  </si>
  <si>
    <r>
      <rPr>
        <sz val="10"/>
        <rFont val="Noto Sans CJK SC"/>
        <family val="2"/>
      </rPr>
      <t xml:space="preserve">医学各論 Ⅲ</t>
    </r>
    <r>
      <rPr>
        <sz val="10"/>
        <rFont val="Arial"/>
        <family val="0"/>
        <charset val="1"/>
      </rPr>
      <t xml:space="preserve">-3-L-②</t>
    </r>
    <r>
      <rPr>
        <sz val="10"/>
        <rFont val="Noto Sans CJK SC"/>
        <family val="2"/>
      </rPr>
      <t xml:space="preserve">（癜風、</t>
    </r>
    <r>
      <rPr>
        <sz val="10"/>
        <rFont val="Arial"/>
        <family val="0"/>
        <charset val="1"/>
      </rPr>
      <t xml:space="preserve">b</t>
    </r>
    <r>
      <rPr>
        <sz val="10"/>
        <rFont val="Noto Sans CJK SC"/>
        <family val="2"/>
      </rPr>
      <t xml:space="preserve">）</t>
    </r>
  </si>
  <si>
    <t xml:space="preserve">SRC-1189</t>
  </si>
  <si>
    <t xml:space="preserve">Leung AKC, Barankin B, Lam JM, Leong KF, Hon KL. Tinea versicolor: an updated review. Drugs Context. 2022;11:2022-9-2.</t>
  </si>
  <si>
    <t xml:space="preserve">10.7573/dic.2022-9-2</t>
  </si>
  <si>
    <t xml:space="preserve">36452877</t>
  </si>
  <si>
    <t xml:space="preserve">個別の抗真菌薬の国内の承認・保険適用は未確認である。色素異常が治癒後も残る期間などの詳細は出典の抄録の範囲を超えるため含めていない。</t>
  </si>
  <si>
    <t xml:space="preserve">SD-041</t>
  </si>
  <si>
    <t xml:space="preserve">スポロトリコーシス</t>
  </si>
  <si>
    <r>
      <rPr>
        <sz val="10"/>
        <rFont val="Noto Sans CJK SC"/>
        <family val="2"/>
      </rPr>
      <t xml:space="preserve">スポロトリコーシスは二形性真菌 </t>
    </r>
    <r>
      <rPr>
        <sz val="10"/>
        <rFont val="Arial"/>
        <family val="0"/>
        <charset val="1"/>
      </rPr>
      <t xml:space="preserve">Sporothrix schenckii </t>
    </r>
    <r>
      <rPr>
        <sz val="10"/>
        <rFont val="Noto Sans CJK SC"/>
        <family val="2"/>
      </rPr>
      <t xml:space="preserve">による感染症で、菌に汚染された土壌、植物、有機物の外傷性接種によって感染し、花卉栽培や農業などの作業との関連が知られる。病変は通常、皮膚、皮下組織と近傍のリンパ管に限局する。診断のゴールドスタンダードは培養であり、ヒトとネコのいずれでも第一選択の治療はイトラコナゾールである。</t>
    </r>
  </si>
  <si>
    <r>
      <rPr>
        <sz val="10"/>
        <rFont val="Noto Sans CJK SC"/>
        <family val="2"/>
      </rPr>
      <t xml:space="preserve">医学各論 Ⅲ</t>
    </r>
    <r>
      <rPr>
        <sz val="10"/>
        <rFont val="Arial"/>
        <family val="0"/>
        <charset val="1"/>
      </rPr>
      <t xml:space="preserve">-3-L-③</t>
    </r>
    <r>
      <rPr>
        <sz val="10"/>
        <rFont val="Noto Sans CJK SC"/>
        <family val="2"/>
      </rPr>
      <t xml:space="preserve">（スポロトリコーシス、</t>
    </r>
    <r>
      <rPr>
        <sz val="10"/>
        <rFont val="Arial"/>
        <family val="0"/>
        <charset val="1"/>
      </rPr>
      <t xml:space="preserve">b</t>
    </r>
    <r>
      <rPr>
        <sz val="10"/>
        <rFont val="Noto Sans CJK SC"/>
        <family val="2"/>
      </rPr>
      <t xml:space="preserve">）</t>
    </r>
  </si>
  <si>
    <t xml:space="preserve">SRC-1190</t>
  </si>
  <si>
    <t xml:space="preserve">Barros MBL, de Almeida Paes R, Schubach AO. Sporothrix schenckii and Sporotrichosis. Clin Microbiol Rev. 2011;24(4):633-654.</t>
  </si>
  <si>
    <t xml:space="preserve">10.1128/CMR.00007-11</t>
  </si>
  <si>
    <t xml:space="preserve">21976602</t>
  </si>
  <si>
    <t xml:space="preserve">イトラコナゾールの国内の承認・保険適用は未確認である。用量と投与期間は出典の抄録に記載がなく含めていない。ネコを介する流行はブラジルでの報告が中心であり、日本の疫学とは限らない。</t>
  </si>
  <si>
    <t xml:space="preserve">SD-042</t>
  </si>
  <si>
    <t xml:space="preserve">疥癬</t>
  </si>
  <si>
    <r>
      <rPr>
        <sz val="10"/>
        <rFont val="Noto Sans CJK SC"/>
        <family val="2"/>
      </rPr>
      <t xml:space="preserve">疥癬はヒト疥癬ダニの感染による疾患で、日本皮膚科学会の疥癬診療ガイドライン第</t>
    </r>
    <r>
      <rPr>
        <sz val="10"/>
        <rFont val="Arial"/>
        <family val="0"/>
        <charset val="1"/>
      </rPr>
      <t xml:space="preserve">3</t>
    </r>
    <r>
      <rPr>
        <sz val="10"/>
        <rFont val="Noto Sans CJK SC"/>
        <family val="2"/>
      </rPr>
      <t xml:space="preserve">版は診断基準、通常疥癬と角化型疥癬の治療アルゴリズム、予防をまとめたものである。フェノトリン外用が</t>
    </r>
    <r>
      <rPr>
        <sz val="10"/>
        <rFont val="Arial"/>
        <family val="0"/>
        <charset val="1"/>
      </rPr>
      <t xml:space="preserve">2014</t>
    </r>
    <r>
      <rPr>
        <sz val="10"/>
        <rFont val="Noto Sans CJK SC"/>
        <family val="2"/>
      </rPr>
      <t xml:space="preserve">年</t>
    </r>
    <r>
      <rPr>
        <sz val="10"/>
        <rFont val="Arial"/>
        <family val="0"/>
        <charset val="1"/>
      </rPr>
      <t xml:space="preserve">8</t>
    </r>
    <r>
      <rPr>
        <sz val="10"/>
        <rFont val="Noto Sans CJK SC"/>
        <family val="2"/>
      </rPr>
      <t xml:space="preserve">月に保険適用となったことを受けて改訂され、通常疥癬の第一選択はフェノトリンローションの外用またはイベルメクチンの内服、第二選択はイオウ含有軟膏、クロタミトンクリーム、安息香酸ベンジルローションとされた。</t>
    </r>
    <r>
      <rPr>
        <sz val="10"/>
        <rFont val="Arial"/>
        <family val="0"/>
        <charset val="1"/>
      </rPr>
      <t xml:space="preserve">γ-BHC</t>
    </r>
    <r>
      <rPr>
        <sz val="10"/>
        <rFont val="Noto Sans CJK SC"/>
        <family val="2"/>
      </rPr>
      <t xml:space="preserve">軟膏は臨床使用されなくなった。</t>
    </r>
  </si>
  <si>
    <r>
      <rPr>
        <sz val="10"/>
        <rFont val="Noto Sans CJK SC"/>
        <family val="2"/>
      </rPr>
      <t xml:space="preserve">医学各論 Ⅲ</t>
    </r>
    <r>
      <rPr>
        <sz val="10"/>
        <rFont val="Arial"/>
        <family val="0"/>
        <charset val="1"/>
      </rPr>
      <t xml:space="preserve">-3-M-①</t>
    </r>
    <r>
      <rPr>
        <sz val="10"/>
        <rFont val="Noto Sans CJK SC"/>
        <family val="2"/>
      </rPr>
      <t xml:space="preserve">（疥癬、</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</si>
  <si>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TBL-01-00-094 (id: Jlvnlj8)</t>
    </r>
  </si>
  <si>
    <t xml:space="preserve">SRC-1191</t>
  </si>
  <si>
    <t xml:space="preserve">Ishii N, Asai T, Asahina A, Ishiko A, et al. Guideline for the diagnosis and treatment of scabies in Japan (third edition): Executive Committee of Guideline for the Diagnosis and Treatment of Scabies. J Dermatol. 2017;44(9):991-1014.</t>
  </si>
  <si>
    <t xml:space="preserve">10.1111/1346-8138.13896</t>
  </si>
  <si>
    <t xml:space="preserve">28561292</t>
  </si>
  <si>
    <r>
      <rPr>
        <sz val="10"/>
        <rFont val="Noto Sans CJK SC"/>
        <family val="2"/>
      </rPr>
      <t xml:space="preserve">フェノトリン外用が</t>
    </r>
    <r>
      <rPr>
        <sz val="10"/>
        <rFont val="Arial"/>
        <family val="0"/>
        <charset val="1"/>
      </rPr>
      <t xml:space="preserve">2014</t>
    </r>
    <r>
      <rPr>
        <sz val="10"/>
        <rFont val="Noto Sans CJK SC"/>
        <family val="2"/>
      </rPr>
      <t xml:space="preserve">年</t>
    </r>
    <r>
      <rPr>
        <sz val="10"/>
        <rFont val="Arial"/>
        <family val="0"/>
        <charset val="1"/>
      </rPr>
      <t xml:space="preserve">8</t>
    </r>
    <r>
      <rPr>
        <sz val="10"/>
        <rFont val="Noto Sans CJK SC"/>
        <family val="2"/>
      </rPr>
      <t xml:space="preserve">月に国内で保険適用となったことは出典（ガイドライン要約）の記載で確認した。イベルメクチンなど、その他の薬剤の国内の承認・保険適用の個別確認はしていない。診断基準の細目は要約版の範囲を超えるため本カードには含めていない。</t>
    </r>
  </si>
  <si>
    <t xml:space="preserve">SD-043</t>
  </si>
  <si>
    <r>
      <rPr>
        <sz val="10"/>
        <rFont val="Noto Sans CJK SC"/>
        <family val="2"/>
      </rPr>
      <t xml:space="preserve">疥癬の集団発生対策では、早期の診断確定と予防が要点となる。日本皮膚科学会の疥癬診療ガイドライン第</t>
    </r>
    <r>
      <rPr>
        <sz val="10"/>
        <rFont val="Arial"/>
        <family val="0"/>
        <charset val="1"/>
      </rPr>
      <t xml:space="preserve">3</t>
    </r>
    <r>
      <rPr>
        <sz val="10"/>
        <rFont val="Noto Sans CJK SC"/>
        <family val="2"/>
      </rPr>
      <t xml:space="preserve">版は、診断と治療に加えて予防（</t>
    </r>
    <r>
      <rPr>
        <sz val="10"/>
        <rFont val="Arial"/>
        <family val="0"/>
        <charset val="1"/>
      </rPr>
      <t xml:space="preserve">prevention</t>
    </r>
    <r>
      <rPr>
        <sz val="10"/>
        <rFont val="Noto Sans CJK SC"/>
        <family val="2"/>
      </rPr>
      <t xml:space="preserve">）を扱う項目を含んでいる。角化型（過角化型）疥癬は免疫抑制状態の患者に生じ、多数のダニを持つため集団発生の起点となりやすく、施設等では通常疥癬とは分けて治療アルゴリズムに沿った対応と接触者の評価が必要になる。</t>
    </r>
  </si>
  <si>
    <r>
      <rPr>
        <sz val="10"/>
        <rFont val="Noto Sans CJK SC"/>
        <family val="2"/>
      </rPr>
      <t xml:space="preserve">集団発生時の接触者への一斉治療の範囲や環境対策など、具体的な運用手順の詳細は本ガイドライン要約版の抄録の範囲では確認できず、本カードには含めていない。補完候補として、高齢者施設での集団発生管理を扱った </t>
    </r>
    <r>
      <rPr>
        <sz val="10"/>
        <rFont val="Arial"/>
        <family val="0"/>
        <charset val="1"/>
      </rPr>
      <t xml:space="preserve">White LCJ </t>
    </r>
    <r>
      <rPr>
        <sz val="10"/>
        <rFont val="Noto Sans CJK SC"/>
        <family val="2"/>
      </rPr>
      <t xml:space="preserve">らのレビュー（</t>
    </r>
    <r>
      <rPr>
        <sz val="10"/>
        <rFont val="Arial"/>
        <family val="0"/>
        <charset val="1"/>
      </rPr>
      <t xml:space="preserve">Epidemiol Infect. 2016</t>
    </r>
    <r>
      <rPr>
        <sz val="10"/>
        <rFont val="Noto Sans CJK SC"/>
        <family val="2"/>
      </rPr>
      <t xml:space="preserve">、</t>
    </r>
    <r>
      <rPr>
        <sz val="10"/>
        <rFont val="Arial"/>
        <family val="0"/>
        <charset val="1"/>
      </rPr>
      <t xml:space="preserve">PMID 27734781</t>
    </r>
    <r>
      <rPr>
        <sz val="10"/>
        <rFont val="Noto Sans CJK SC"/>
        <family val="2"/>
      </rPr>
      <t xml:space="preserve">、</t>
    </r>
    <r>
      <rPr>
        <sz val="10"/>
        <rFont val="Arial"/>
        <family val="0"/>
        <charset val="1"/>
      </rPr>
      <t xml:space="preserve">DOI 10.1017/S0950268816001746</t>
    </r>
    <r>
      <rPr>
        <sz val="10"/>
        <rFont val="Noto Sans CJK SC"/>
        <family val="2"/>
      </rPr>
      <t xml:space="preserve">）がある。本カードでは個別の薬剤名は挙げていない。</t>
    </r>
  </si>
  <si>
    <t xml:space="preserve">SD-044</t>
  </si>
  <si>
    <t xml:space="preserve">単純ヘルペス</t>
  </si>
  <si>
    <r>
      <rPr>
        <sz val="10"/>
        <rFont val="Noto Sans CJK SC"/>
        <family val="2"/>
      </rPr>
      <t xml:space="preserve">単純ヘルペスウイルス（</t>
    </r>
    <r>
      <rPr>
        <sz val="10"/>
        <rFont val="Arial"/>
        <family val="0"/>
        <charset val="1"/>
      </rPr>
      <t xml:space="preserve">HSV</t>
    </r>
    <r>
      <rPr>
        <sz val="10"/>
        <rFont val="Noto Sans CJK SC"/>
        <family val="2"/>
      </rPr>
      <t xml:space="preserve">）感染症は一般人口の中に大きな感染源のプールを持つ伝染性の感染症で、口唇や性器などの粘膜皮膚病変を繰り返し来す。免疫抑制状態の宿主では重篤な合併症を生じうる。</t>
    </r>
    <r>
      <rPr>
        <sz val="10"/>
        <rFont val="Arial"/>
        <family val="0"/>
        <charset val="1"/>
      </rPr>
      <t xml:space="preserve">Fatahzadeh </t>
    </r>
    <r>
      <rPr>
        <sz val="10"/>
        <rFont val="Noto Sans CJK SC"/>
        <family val="2"/>
      </rPr>
      <t xml:space="preserve">と </t>
    </r>
    <r>
      <rPr>
        <sz val="10"/>
        <rFont val="Arial"/>
        <family val="0"/>
        <charset val="1"/>
      </rPr>
      <t xml:space="preserve">Schwartz </t>
    </r>
    <r>
      <rPr>
        <sz val="10"/>
        <rFont val="Noto Sans CJK SC"/>
        <family val="2"/>
      </rPr>
      <t xml:space="preserve">の総説は、粘膜皮膚の </t>
    </r>
    <r>
      <rPr>
        <sz val="10"/>
        <rFont val="Arial"/>
        <family val="0"/>
        <charset val="1"/>
      </rPr>
      <t xml:space="preserve">HSV </t>
    </r>
    <r>
      <rPr>
        <sz val="10"/>
        <rFont val="Noto Sans CJK SC"/>
        <family val="2"/>
      </rPr>
      <t xml:space="preserve">感染症について疫学、病因、症状、診断の特徴と管理の方策をまとめている。</t>
    </r>
  </si>
  <si>
    <r>
      <rPr>
        <sz val="10"/>
        <rFont val="Noto Sans CJK SC"/>
        <family val="2"/>
      </rPr>
      <t xml:space="preserve">医学各論 Ⅲ</t>
    </r>
    <r>
      <rPr>
        <sz val="10"/>
        <rFont val="Arial"/>
        <family val="0"/>
        <charset val="1"/>
      </rPr>
      <t xml:space="preserve">-3-N-①</t>
    </r>
    <r>
      <rPr>
        <sz val="10"/>
        <rFont val="Noto Sans CJK SC"/>
        <family val="2"/>
      </rPr>
      <t xml:space="preserve">（単純ヘルペス、</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</si>
  <si>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TBL-01-00-096 (id: JlvnlkE)</t>
    </r>
  </si>
  <si>
    <t xml:space="preserve">SRC-1192</t>
  </si>
  <si>
    <t xml:space="preserve">Fatahzadeh M, Schwartz RA. Human herpes simplex virus infections: epidemiology, pathogenesis, symptomatology, diagnosis, and management. J Am Acad Dermatol. 2007;57(5):737-763.</t>
  </si>
  <si>
    <t xml:space="preserve">10.1016/j.jaad.2007.06.027</t>
  </si>
  <si>
    <t xml:space="preserve">17939933</t>
  </si>
  <si>
    <t xml:space="preserve">本カードは総説の抄録で確認できる範囲の定性的な記述に限った。治療に用いられる抗ウイルス薬（アシクロビル、バラシクロビル等）の国内の承認・保険適用は未確認である。</t>
  </si>
  <si>
    <t xml:space="preserve">SD-045</t>
  </si>
  <si>
    <t xml:space="preserve">カポジ水痘様発疹症</t>
  </si>
  <si>
    <r>
      <rPr>
        <sz val="10"/>
        <rFont val="Noto Sans CJK SC"/>
        <family val="2"/>
      </rPr>
      <t xml:space="preserve">カポジ水痘様発疹症（</t>
    </r>
    <r>
      <rPr>
        <sz val="10"/>
        <rFont val="Arial"/>
        <family val="0"/>
        <charset val="1"/>
      </rPr>
      <t xml:space="preserve">eczema herpeticum</t>
    </r>
    <r>
      <rPr>
        <sz val="10"/>
        <rFont val="Noto Sans CJK SC"/>
        <family val="2"/>
      </rPr>
      <t xml:space="preserve">）は、炎症のある皮膚、とくにアトピー性皮膚炎の湿疹病変に単純ヘルペスウイルスが広範に感染した状態である。湿疹病変に一致して単調な形態のドーム状の水疱と膿疱が多発し、重い全身症状を伴うことで臨床診断される。</t>
    </r>
    <r>
      <rPr>
        <sz val="10"/>
        <rFont val="Arial"/>
        <family val="0"/>
        <charset val="1"/>
      </rPr>
      <t xml:space="preserve">Wollenberg </t>
    </r>
    <r>
      <rPr>
        <sz val="10"/>
        <rFont val="Noto Sans CJK SC"/>
        <family val="2"/>
      </rPr>
      <t xml:space="preserve">らの</t>
    </r>
    <r>
      <rPr>
        <sz val="10"/>
        <rFont val="Arial"/>
        <family val="0"/>
        <charset val="1"/>
      </rPr>
      <t xml:space="preserve">100</t>
    </r>
    <r>
      <rPr>
        <sz val="10"/>
        <rFont val="Noto Sans CJK SC"/>
        <family val="2"/>
      </rPr>
      <t xml:space="preserve">例の後方視的解析では、発熱とリンパ球減少が本症に関連する所見として示された。</t>
    </r>
  </si>
  <si>
    <r>
      <rPr>
        <sz val="10"/>
        <rFont val="Noto Sans CJK SC"/>
        <family val="2"/>
      </rPr>
      <t xml:space="preserve">医学各論 Ⅲ</t>
    </r>
    <r>
      <rPr>
        <sz val="10"/>
        <rFont val="Arial"/>
        <family val="0"/>
        <charset val="1"/>
      </rPr>
      <t xml:space="preserve">-3-N-②</t>
    </r>
    <r>
      <rPr>
        <sz val="10"/>
        <rFont val="Noto Sans CJK SC"/>
        <family val="2"/>
      </rPr>
      <t xml:space="preserve">（カポジ水痘様発疹症、</t>
    </r>
    <r>
      <rPr>
        <sz val="10"/>
        <rFont val="Arial"/>
        <family val="0"/>
        <charset val="1"/>
      </rPr>
      <t xml:space="preserve">a</t>
    </r>
    <r>
      <rPr>
        <sz val="10"/>
        <rFont val="Noto Sans CJK SC"/>
        <family val="2"/>
      </rPr>
      <t xml:space="preserve">）</t>
    </r>
  </si>
  <si>
    <t xml:space="preserve">SRC-1193</t>
  </si>
  <si>
    <t xml:space="preserve">Wollenberg A, Zoch C, Wetzel S, Plewig G, et al. Predisposing factors and clinical features of eczema herpeticum: a retrospective analysis of 100 cases. J Am Acad Dermatol. 2003;49(2):198-205.</t>
  </si>
  <si>
    <t xml:space="preserve">10.1067/s0190-9622(03)00896-x</t>
  </si>
  <si>
    <t xml:space="preserve">12894065</t>
  </si>
  <si>
    <r>
      <rPr>
        <sz val="10"/>
        <rFont val="Noto Sans CJK SC"/>
        <family val="2"/>
      </rPr>
      <t xml:space="preserve">数値（</t>
    </r>
    <r>
      <rPr>
        <sz val="10"/>
        <rFont val="Arial"/>
        <family val="0"/>
        <charset val="1"/>
      </rPr>
      <t xml:space="preserve">100</t>
    </r>
    <r>
      <rPr>
        <sz val="10"/>
        <rFont val="Noto Sans CJK SC"/>
        <family val="2"/>
      </rPr>
      <t xml:space="preserve">例）は出典の抄録で確認した対象数であり、発症頻度などの母集団に対する割合は出典にないため記載していない。治療の詳細は本カードには含めていない。</t>
    </r>
  </si>
  <si>
    <t xml:space="preserve">SD-046</t>
  </si>
  <si>
    <t xml:space="preserve">尋常性疣贅</t>
  </si>
  <si>
    <r>
      <rPr>
        <sz val="10"/>
        <rFont val="Noto Sans CJK SC"/>
        <family val="2"/>
      </rPr>
      <t xml:space="preserve">尋常性疣贅をはじめとする皮膚の疣贅は、ヒト乳頭腫ウイルス（</t>
    </r>
    <r>
      <rPr>
        <sz val="10"/>
        <rFont val="Arial"/>
        <family val="0"/>
        <charset val="1"/>
      </rPr>
      <t xml:space="preserve">HPV</t>
    </r>
    <r>
      <rPr>
        <sz val="10"/>
        <rFont val="Noto Sans CJK SC"/>
        <family val="2"/>
      </rPr>
      <t xml:space="preserve">）の感染による良性の角化性病変であり、自然に消退することも多い。英国皮膚科医協会（</t>
    </r>
    <r>
      <rPr>
        <sz val="10"/>
        <rFont val="Arial"/>
        <family val="0"/>
        <charset val="1"/>
      </rPr>
      <t xml:space="preserve">British Association of Dermatologists</t>
    </r>
    <r>
      <rPr>
        <sz val="10"/>
        <rFont val="Noto Sans CJK SC"/>
        <family val="2"/>
      </rPr>
      <t xml:space="preserve">）の</t>
    </r>
    <r>
      <rPr>
        <sz val="10"/>
        <rFont val="Arial"/>
        <family val="0"/>
        <charset val="1"/>
      </rPr>
      <t xml:space="preserve">2014</t>
    </r>
    <r>
      <rPr>
        <sz val="10"/>
        <rFont val="Noto Sans CJK SC"/>
        <family val="2"/>
      </rPr>
      <t xml:space="preserve">年のガイドラインは、皮膚疣贅の管理について、外用療法や凍結療法を含む治療選択肢とその使い分けをまとめている。</t>
    </r>
  </si>
  <si>
    <r>
      <rPr>
        <sz val="10"/>
        <rFont val="Noto Sans CJK SC"/>
        <family val="2"/>
      </rPr>
      <t xml:space="preserve">医学各論 Ⅲ</t>
    </r>
    <r>
      <rPr>
        <sz val="10"/>
        <rFont val="Arial"/>
        <family val="0"/>
        <charset val="1"/>
      </rPr>
      <t xml:space="preserve">-3-N-③</t>
    </r>
    <r>
      <rPr>
        <sz val="10"/>
        <rFont val="Noto Sans CJK SC"/>
        <family val="2"/>
      </rPr>
      <t xml:space="preserve">（尋常性疣贅、</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</si>
  <si>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TBL-01-00-098 (id: JlvnlkQ)</t>
    </r>
  </si>
  <si>
    <t xml:space="preserve">SRC-1194</t>
  </si>
  <si>
    <t xml:space="preserve">Sterling JC, Gibbs S, Haque Hussain SS, Mohd Mustapa MF, et al. British Association of Dermatologists' guidelines for the management of cutaneous warts 2014. Br J Dermatol. 2014;171(4):696-712.</t>
  </si>
  <si>
    <t xml:space="preserve">10.1111/bjd.13310</t>
  </si>
  <si>
    <t xml:space="preserve">25273231</t>
  </si>
  <si>
    <r>
      <rPr>
        <sz val="10"/>
        <rFont val="Noto Sans CJK SC"/>
        <family val="2"/>
      </rPr>
      <t xml:space="preserve">本ガイドラインの抄録は </t>
    </r>
    <r>
      <rPr>
        <sz val="10"/>
        <rFont val="Arial"/>
        <family val="0"/>
        <charset val="1"/>
      </rPr>
      <t xml:space="preserve">PubMed </t>
    </r>
    <r>
      <rPr>
        <sz val="10"/>
        <rFont val="Noto Sans CJK SC"/>
        <family val="2"/>
      </rPr>
      <t xml:space="preserve">に収載されておらず、本文の個別の推奨の強さは確認していないため、本カードの記述はガイドラインの対象範囲に基づく定性的な内容に限った。個別の薬剤名は挙げていない。</t>
    </r>
  </si>
  <si>
    <t xml:space="preserve">SD-047</t>
  </si>
  <si>
    <t xml:space="preserve">尋常性痤瘡、酒皶様皮膚炎</t>
  </si>
  <si>
    <r>
      <rPr>
        <sz val="10"/>
        <rFont val="Noto Sans CJK SC"/>
        <family val="2"/>
      </rPr>
      <t xml:space="preserve">尋常性痤瘡は思春期以降に広くみられる疾患で、米国皮膚科学会の診療ガイドライン（</t>
    </r>
    <r>
      <rPr>
        <sz val="10"/>
        <rFont val="Arial"/>
        <family val="0"/>
        <charset val="1"/>
      </rPr>
      <t xml:space="preserve">2024</t>
    </r>
    <r>
      <rPr>
        <sz val="10"/>
        <rFont val="Noto Sans CJK SC"/>
        <family val="2"/>
      </rPr>
      <t xml:space="preserve">年）は、過酸化ベンゾイル、外用レチノイド、外用抗菌薬、ドキシサイクリン内服を強い推奨とし、重症で瘢痕を残すものや標準治療に反応しないものにはイソトレチノイン内服を強く推奨している。作用機序の異なる外用薬の併用と、全身性抗菌薬の使用を抑えることも推奨の要点である。酒皶様皮膚炎は、顔面へのステロイド外用などを契機に痤瘡様・酒皶様の変化を生じる病態を指す。</t>
    </r>
  </si>
  <si>
    <r>
      <rPr>
        <sz val="10"/>
        <rFont val="Noto Sans CJK SC"/>
        <family val="2"/>
      </rPr>
      <t xml:space="preserve">医学各論 Ⅲ</t>
    </r>
    <r>
      <rPr>
        <sz val="10"/>
        <rFont val="Arial"/>
        <family val="0"/>
        <charset val="1"/>
      </rPr>
      <t xml:space="preserve">-3-O-①</t>
    </r>
    <r>
      <rPr>
        <sz val="10"/>
        <rFont val="Noto Sans CJK SC"/>
        <family val="2"/>
      </rPr>
      <t xml:space="preserve">（尋常性痤瘡、酒皶様皮膚炎、</t>
    </r>
    <r>
      <rPr>
        <sz val="10"/>
        <rFont val="Arial"/>
        <family val="0"/>
        <charset val="1"/>
      </rPr>
      <t xml:space="preserve">a</t>
    </r>
    <r>
      <rPr>
        <sz val="10"/>
        <rFont val="Noto Sans CJK SC"/>
        <family val="2"/>
      </rPr>
      <t xml:space="preserve">）</t>
    </r>
  </si>
  <si>
    <r>
      <rPr>
        <sz val="10"/>
        <rFont val="Arial"/>
        <family val="0"/>
        <charset val="1"/>
      </rPr>
      <t xml:space="preserve">PS-02-04-05 (id: JkxnuQI)</t>
    </r>
    <r>
      <rPr>
        <sz val="10"/>
        <rFont val="Noto Sans CJK SC"/>
        <family val="2"/>
      </rPr>
      <t xml:space="preserve">；</t>
    </r>
    <r>
      <rPr>
        <sz val="10"/>
        <rFont val="Arial"/>
        <family val="0"/>
        <charset val="1"/>
      </rPr>
      <t xml:space="preserve">TBL-01-00-110 (id: Jlvnll4)</t>
    </r>
    <r>
      <rPr>
        <sz val="10"/>
        <rFont val="Noto Sans CJK SC"/>
        <family val="2"/>
      </rPr>
      <t xml:space="preserve">；</t>
    </r>
    <r>
      <rPr>
        <sz val="10"/>
        <rFont val="Arial"/>
        <family val="0"/>
        <charset val="1"/>
      </rPr>
      <t xml:space="preserve">TBL-01-00-111 (id: JlvnlmA)</t>
    </r>
  </si>
  <si>
    <t xml:space="preserve">SRC-1195</t>
  </si>
  <si>
    <t xml:space="preserve">Reynolds RV, Yeung H, Cheng CE, Cook-Bolden F, et al. Guidelines of care for the management of acne vulgaris. J Am Acad Dermatol. 2024;90(5):1006.e1-1006.e30.</t>
  </si>
  <si>
    <t xml:space="preserve">10.1016/j.jaad.2023.12.017</t>
  </si>
  <si>
    <t xml:space="preserve">38300170</t>
  </si>
  <si>
    <t xml:space="preserve">本ガイドラインは米国における痤瘡の管理を対象としており、本文に名前の出る薬剤（イソトレチノイン、ドキシサイクリン、過酸化ベンゾイル、外用レチノイド等）の国内の承認・保険適用は未確認である。酒皶様皮膚炎は本ガイドラインの対象外のため、その部分は定義的な記述に限った。</t>
  </si>
  <si>
    <t xml:space="preserve">SD-048</t>
  </si>
  <si>
    <t xml:space="preserve">円形脱毛症</t>
  </si>
  <si>
    <t xml:space="preserve">円形脱毛症は、瘢痕を残さない炎症性の脱毛症である。小さく境界明瞭な脱毛斑から、頭髪と体毛のすべてが失われるものまで病像の幅が大きい。病因は完全には解明されていないが、毛包の免疫特権の喪失と自己免疫による毛包の破壊、炎症経路の亢進が関与すると考えられている。経過は予測しがたく確立した根治療法はなく、心理的苦痛や自尊心の低下、精神科的併存症を伴いやすいことが知られている。</t>
  </si>
  <si>
    <r>
      <rPr>
        <sz val="10"/>
        <rFont val="Noto Sans CJK SC"/>
        <family val="2"/>
      </rPr>
      <t xml:space="preserve">医学各論 Ⅲ</t>
    </r>
    <r>
      <rPr>
        <sz val="10"/>
        <rFont val="Arial"/>
        <family val="0"/>
        <charset val="1"/>
      </rPr>
      <t xml:space="preserve">-3-P-①</t>
    </r>
    <r>
      <rPr>
        <sz val="10"/>
        <rFont val="Noto Sans CJK SC"/>
        <family val="2"/>
      </rPr>
      <t xml:space="preserve">（円形脱毛症、</t>
    </r>
    <r>
      <rPr>
        <sz val="10"/>
        <rFont val="Arial"/>
        <family val="0"/>
        <charset val="1"/>
      </rPr>
      <t xml:space="preserve">a</t>
    </r>
    <r>
      <rPr>
        <sz val="10"/>
        <rFont val="Noto Sans CJK SC"/>
        <family val="2"/>
      </rPr>
      <t xml:space="preserve">）</t>
    </r>
  </si>
  <si>
    <t xml:space="preserve">SRC-1196</t>
  </si>
  <si>
    <t xml:space="preserve">Strazzulla LC, Wang EHC, Avila L, Lo Sicco K, et al. Alopecia areata: Disease characteristics, clinical evaluation, and new perspectives on pathogenesis. J Am Acad Dermatol. 2018;78(1):1-12.</t>
  </si>
  <si>
    <t xml:space="preserve">10.1016/j.jaad.2017.04.1141</t>
  </si>
  <si>
    <t xml:space="preserve">29241771</t>
  </si>
  <si>
    <r>
      <rPr>
        <sz val="10"/>
        <rFont val="Noto Sans CJK SC"/>
        <family val="2"/>
      </rPr>
      <t xml:space="preserve">本カードは</t>
    </r>
    <r>
      <rPr>
        <sz val="10"/>
        <rFont val="Arial"/>
        <family val="0"/>
        <charset val="1"/>
      </rPr>
      <t xml:space="preserve">2</t>
    </r>
    <r>
      <rPr>
        <sz val="10"/>
        <rFont val="Noto Sans CJK SC"/>
        <family val="2"/>
      </rPr>
      <t xml:space="preserve">部構成の総説の第</t>
    </r>
    <r>
      <rPr>
        <sz val="10"/>
        <rFont val="Arial"/>
        <family val="0"/>
        <charset val="1"/>
      </rPr>
      <t xml:space="preserve">1</t>
    </r>
    <r>
      <rPr>
        <sz val="10"/>
        <rFont val="Noto Sans CJK SC"/>
        <family val="2"/>
      </rPr>
      <t xml:space="preserve">部（疾患の特徴、臨床評価、病因）の抄録で確認できる範囲に基づく。個別の治療薬の有効性の評価は第</t>
    </r>
    <r>
      <rPr>
        <sz val="10"/>
        <rFont val="Arial"/>
        <family val="0"/>
        <charset val="1"/>
      </rPr>
      <t xml:space="preserve">2</t>
    </r>
    <r>
      <rPr>
        <sz val="10"/>
        <rFont val="Noto Sans CJK SC"/>
        <family val="2"/>
      </rPr>
      <t xml:space="preserve">部の範囲であり、本カードには含めていない。</t>
    </r>
  </si>
  <si>
    <t xml:space="preserve">SD-049</t>
  </si>
  <si>
    <t xml:space="preserve">環状肉芽腫</t>
  </si>
  <si>
    <r>
      <rPr>
        <sz val="10"/>
        <rFont val="Noto Sans CJK SC"/>
        <family val="2"/>
      </rPr>
      <t xml:space="preserve">環状肉芽腫は良性の炎症性皮膚疾患で、悪性腫瘍、外傷、甲状腺疾患、糖尿病、</t>
    </r>
    <r>
      <rPr>
        <sz val="10"/>
        <rFont val="Arial"/>
        <family val="0"/>
        <charset val="1"/>
      </rPr>
      <t xml:space="preserve">HIV</t>
    </r>
    <r>
      <rPr>
        <sz val="10"/>
        <rFont val="Noto Sans CJK SC"/>
        <family val="2"/>
      </rPr>
      <t xml:space="preserve">感染など多くの病態との関連が報告されている。臨床病型には限局型、汎発型、皮下型、穿孔型、斑状型がある。限局型は一般に</t>
    </r>
    <r>
      <rPr>
        <sz val="10"/>
        <rFont val="Arial"/>
        <family val="0"/>
        <charset val="1"/>
      </rPr>
      <t xml:space="preserve">2</t>
    </r>
    <r>
      <rPr>
        <sz val="10"/>
        <rFont val="Noto Sans CJK SC"/>
        <family val="2"/>
      </rPr>
      <t xml:space="preserve">年以内に自然消退する一方、汎発型は慢性に経過し治療に反応しにくい。治療については小規模な症例報告や後方視研究が中心で、確立した標準治療（ゴールドスタンダード）はまだない。</t>
    </r>
  </si>
  <si>
    <r>
      <rPr>
        <sz val="10"/>
        <rFont val="Noto Sans CJK SC"/>
        <family val="2"/>
      </rPr>
      <t xml:space="preserve">医学各論 Ⅲ</t>
    </r>
    <r>
      <rPr>
        <sz val="10"/>
        <rFont val="Arial"/>
        <family val="0"/>
        <charset val="1"/>
      </rPr>
      <t xml:space="preserve">-3-Q-①</t>
    </r>
    <r>
      <rPr>
        <sz val="10"/>
        <rFont val="Noto Sans CJK SC"/>
        <family val="2"/>
      </rPr>
      <t xml:space="preserve">（環状肉芽腫、</t>
    </r>
    <r>
      <rPr>
        <sz val="10"/>
        <rFont val="Arial"/>
        <family val="0"/>
        <charset val="1"/>
      </rPr>
      <t xml:space="preserve">c</t>
    </r>
    <r>
      <rPr>
        <sz val="10"/>
        <rFont val="Noto Sans CJK SC"/>
        <family val="2"/>
      </rPr>
      <t xml:space="preserve">）</t>
    </r>
  </si>
  <si>
    <t xml:space="preserve">SRC-1197</t>
  </si>
  <si>
    <t xml:space="preserve">Wang J, Khachemoune A. Granuloma Annulare: A Focused Review of Therapeutic Options. Am J Clin Dermatol. 2018;19(3):333-344.</t>
  </si>
  <si>
    <t xml:space="preserve">10.1007/s40257-017-0334-5</t>
  </si>
  <si>
    <t xml:space="preserve">29230666</t>
  </si>
  <si>
    <r>
      <rPr>
        <sz val="10"/>
        <rFont val="Noto Sans CJK SC"/>
        <family val="2"/>
      </rPr>
      <t xml:space="preserve">自然消退までの期間（</t>
    </r>
    <r>
      <rPr>
        <sz val="10"/>
        <rFont val="Arial"/>
        <family val="0"/>
        <charset val="1"/>
      </rPr>
      <t xml:space="preserve">2</t>
    </r>
    <r>
      <rPr>
        <sz val="10"/>
        <rFont val="Noto Sans CJK SC"/>
        <family val="2"/>
      </rPr>
      <t xml:space="preserve">年以内）は出典の抄録の記載に基づく。個別の治療法の有効性の比較は出典でも結論が出ておらず、本カードには含めていない。</t>
    </r>
  </si>
  <si>
    <t xml:space="preserve">SD-050</t>
  </si>
  <si>
    <t xml:space="preserve">浮腫性硬化症</t>
  </si>
  <si>
    <r>
      <rPr>
        <sz val="10"/>
        <rFont val="Noto Sans CJK SC"/>
        <family val="2"/>
      </rPr>
      <t xml:space="preserve">浮腫性硬化症（</t>
    </r>
    <r>
      <rPr>
        <sz val="10"/>
        <rFont val="Arial"/>
        <family val="0"/>
        <charset val="1"/>
      </rPr>
      <t xml:space="preserve">scleroedema adultorum Buschke</t>
    </r>
    <r>
      <rPr>
        <sz val="10"/>
        <rFont val="Noto Sans CJK SC"/>
        <family val="2"/>
      </rPr>
      <t xml:space="preserve">）はまれな皮膚疾患で、呼吸器感染に続発する古典的病型、感染と関連しない病型、糖尿病に伴う病型の</t>
    </r>
    <r>
      <rPr>
        <sz val="10"/>
        <rFont val="Arial"/>
        <family val="0"/>
        <charset val="1"/>
      </rPr>
      <t xml:space="preserve">3</t>
    </r>
    <r>
      <rPr>
        <sz val="10"/>
        <rFont val="Noto Sans CJK SC"/>
        <family val="2"/>
      </rPr>
      <t xml:space="preserve">病型に分けられる。皮膚の肥厚と硬化が特徴で、典型的には頸部から始まる。約半数の患者では自然寛解がみられる。治療は症例報告や小規模な後方視研究に基づくものが中心で、外用・全身療法や物理療法が試みられてきたが、確立した治療はない。</t>
    </r>
  </si>
  <si>
    <r>
      <rPr>
        <sz val="10"/>
        <rFont val="Noto Sans CJK SC"/>
        <family val="2"/>
      </rPr>
      <t xml:space="preserve">医学各論 Ⅲ</t>
    </r>
    <r>
      <rPr>
        <sz val="10"/>
        <rFont val="Arial"/>
        <family val="0"/>
        <charset val="1"/>
      </rPr>
      <t xml:space="preserve">-3-R-①</t>
    </r>
    <r>
      <rPr>
        <sz val="10"/>
        <rFont val="Noto Sans CJK SC"/>
        <family val="2"/>
      </rPr>
      <t xml:space="preserve">（浮腫性硬化症、</t>
    </r>
    <r>
      <rPr>
        <sz val="10"/>
        <rFont val="Arial"/>
        <family val="0"/>
        <charset val="1"/>
      </rPr>
      <t xml:space="preserve">b</t>
    </r>
    <r>
      <rPr>
        <sz val="10"/>
        <rFont val="Noto Sans CJK SC"/>
        <family val="2"/>
      </rPr>
      <t xml:space="preserve">）</t>
    </r>
  </si>
  <si>
    <t xml:space="preserve">SRC-1198</t>
  </si>
  <si>
    <t xml:space="preserve">Miguel D, Schliemann S, Elsner P. Treatment of Scleroedema Adultorum Buschke: A Systematic Review. Acta Derm Venereol. 2018;98(3):305-309.</t>
  </si>
  <si>
    <t xml:space="preserve">10.2340/00015555-2846</t>
  </si>
  <si>
    <t xml:space="preserve">29136263</t>
  </si>
  <si>
    <t xml:space="preserve">自然寛解の割合（約半数）は出典の抄録の記載に基づく。個別の治療法ごとの成績は出典でも多くが不成功の報告であり、本カードには含めていない。</t>
  </si>
  <si>
    <t xml:space="preserve">SD-051</t>
  </si>
  <si>
    <t xml:space="preserve">脛骨前粘液水腫、アミロイド苔癬</t>
  </si>
  <si>
    <r>
      <rPr>
        <sz val="10"/>
        <rFont val="Noto Sans CJK SC"/>
        <family val="2"/>
      </rPr>
      <t xml:space="preserve">脛骨前粘液水腫（甲状腺皮膚症）は </t>
    </r>
    <r>
      <rPr>
        <sz val="10"/>
        <rFont val="Arial"/>
        <family val="0"/>
        <charset val="1"/>
      </rPr>
      <t xml:space="preserve">Graves </t>
    </r>
    <r>
      <rPr>
        <sz val="10"/>
        <rFont val="Noto Sans CJK SC"/>
        <family val="2"/>
      </rPr>
      <t xml:space="preserve">病の自己免疫性の皮膚病変で、橋本病でもまれに起こる。病変は通常は無症状で美容上の問題にとどまるが、進行した病型は象皮症や甲状腺先端症（アクロパチー）と関連する。ほぼすべての症例に比較的重い眼症を伴い（眼症が先行することが多い）、血中の </t>
    </r>
    <r>
      <rPr>
        <sz val="10"/>
        <rFont val="Arial"/>
        <family val="0"/>
        <charset val="1"/>
      </rPr>
      <t xml:space="preserve">TSH </t>
    </r>
    <r>
      <rPr>
        <sz val="10"/>
        <rFont val="Noto Sans CJK SC"/>
        <family val="2"/>
      </rPr>
      <t xml:space="preserve">受容体抗体が高値である。結合組織の線維芽細胞が刺激されてグリコサミノグリカンが大量に産生されることが病態の中心と考えられている。アミロイド苔癬は、脛骨前などに痒みの強い苔癬様丘疹を生じ、真皮乳頭部へのアミロイド沈着を特徴とする疾患で、同じ部位に生じる病変として鑑別に挙がる。</t>
    </r>
  </si>
  <si>
    <r>
      <rPr>
        <sz val="10"/>
        <rFont val="Noto Sans CJK SC"/>
        <family val="2"/>
      </rPr>
      <t xml:space="preserve">医学各論 Ⅲ</t>
    </r>
    <r>
      <rPr>
        <sz val="10"/>
        <rFont val="Arial"/>
        <family val="0"/>
        <charset val="1"/>
      </rPr>
      <t xml:space="preserve">-3-R-②</t>
    </r>
    <r>
      <rPr>
        <sz val="10"/>
        <rFont val="Noto Sans CJK SC"/>
        <family val="2"/>
      </rPr>
      <t xml:space="preserve">（脛骨前粘液水腫、</t>
    </r>
    <r>
      <rPr>
        <sz val="10"/>
        <rFont val="Arial"/>
        <family val="0"/>
        <charset val="1"/>
      </rPr>
      <t xml:space="preserve">c</t>
    </r>
    <r>
      <rPr>
        <sz val="10"/>
        <rFont val="Noto Sans CJK SC"/>
        <family val="2"/>
      </rPr>
      <t xml:space="preserve">）</t>
    </r>
  </si>
  <si>
    <t xml:space="preserve">SRC-1199</t>
  </si>
  <si>
    <t xml:space="preserve">Fatourechi V. Pretibial myxedema: pathophysiology and treatment options. Am J Clin Dermatol. 2005;6(5):295-309.</t>
  </si>
  <si>
    <t xml:space="preserve">10.2165/00128071-200506050-00003</t>
  </si>
  <si>
    <t xml:space="preserve">16252929</t>
  </si>
  <si>
    <t xml:space="preserve">出典は脛骨前粘液水腫の総説であり、アミロイド苔癬についての記述は出典の範囲外であるため、定義的な内容にとどめ、数値は入れていない。脛骨前粘液水腫の治療選択肢の詳細は本カードには含めていない。</t>
  </si>
  <si>
    <t xml:space="preserve">HX-001</t>
  </si>
  <si>
    <t xml:space="preserve">発疹の診かた</t>
  </si>
  <si>
    <t xml:space="preserve">全身性の発疹の評価は、包括的な鑑別診断を挙げることから始め、焦点を絞った病歴聴取と皮疹の主要な臨床的特徴の観察で絞り込んでいく。病歴では旅行、環境曝露、アトピー性疾患の個人歴・家族歴などが手がかりになる。皮疹そのものについては、個々の皮疹の色、大きさ、形、鱗屑といった性状と、手掌・足底、顔面、爪、日光曝露部、四肢の屈側・伸側を含む分布と病変のない部位、痒みや痛みの有無、発熱などの全身症状、圧迫による退色やケブネル現象といった皮膚科学的徴候を記載・評価することが鑑別の助けになる。</t>
  </si>
  <si>
    <r>
      <rPr>
        <sz val="10"/>
        <rFont val="Arial"/>
        <family val="0"/>
        <charset val="1"/>
      </rPr>
      <t xml:space="preserve">PS-02-04-02 (id: JkxnuP8)</t>
    </r>
    <r>
      <rPr>
        <sz val="10"/>
        <rFont val="Noto Sans CJK SC"/>
        <family val="2"/>
      </rPr>
      <t xml:space="preserve">；</t>
    </r>
    <r>
      <rPr>
        <sz val="10"/>
        <rFont val="Arial"/>
        <family val="0"/>
        <charset val="1"/>
      </rPr>
      <t xml:space="preserve">TBL-02-03-004 (id: JlAKpaY)</t>
    </r>
    <r>
      <rPr>
        <sz val="10"/>
        <rFont val="Noto Sans CJK SC"/>
        <family val="2"/>
      </rPr>
      <t xml:space="preserve">；</t>
    </r>
    <r>
      <rPr>
        <sz val="10"/>
        <rFont val="Arial"/>
        <family val="0"/>
        <charset val="1"/>
      </rPr>
      <t xml:space="preserve">TBL-02-03-005 (id: JlAKpac)</t>
    </r>
  </si>
  <si>
    <t xml:space="preserve">SRC-1200</t>
  </si>
  <si>
    <t xml:space="preserve">Ely JW, Seabury Stone M. The generalized rash: part II. Diagnostic approach. Am Fam Physician. 2010;81(6):735-739.</t>
  </si>
  <si>
    <t xml:space="preserve">20229972</t>
  </si>
  <si>
    <r>
      <rPr>
        <sz val="10"/>
        <rFont val="Arial"/>
        <family val="0"/>
        <charset val="1"/>
      </rPr>
      <t xml:space="preserve">Am Fam Physician </t>
    </r>
    <r>
      <rPr>
        <sz val="10"/>
        <rFont val="Noto Sans CJK SC"/>
        <family val="2"/>
      </rPr>
      <t xml:space="preserve">は </t>
    </r>
    <r>
      <rPr>
        <sz val="10"/>
        <rFont val="Arial"/>
        <family val="0"/>
        <charset val="1"/>
      </rPr>
      <t xml:space="preserve">DOI </t>
    </r>
    <r>
      <rPr>
        <sz val="10"/>
        <rFont val="Noto Sans CJK SC"/>
        <family val="2"/>
      </rPr>
      <t xml:space="preserve">を付与していないため </t>
    </r>
    <r>
      <rPr>
        <sz val="10"/>
        <rFont val="Arial"/>
        <family val="0"/>
        <charset val="1"/>
      </rPr>
      <t xml:space="preserve">DOI </t>
    </r>
    <r>
      <rPr>
        <sz val="10"/>
        <rFont val="Noto Sans CJK SC"/>
        <family val="2"/>
      </rPr>
      <t xml:space="preserve">は </t>
    </r>
    <r>
      <rPr>
        <sz val="10"/>
        <rFont val="Arial"/>
        <family val="0"/>
        <charset val="1"/>
      </rPr>
      <t xml:space="preserve">null </t>
    </r>
    <r>
      <rPr>
        <sz val="10"/>
        <rFont val="Noto Sans CJK SC"/>
        <family val="2"/>
      </rPr>
      <t xml:space="preserve">とし、</t>
    </r>
    <r>
      <rPr>
        <sz val="10"/>
        <rFont val="Arial"/>
        <family val="0"/>
        <charset val="1"/>
      </rPr>
      <t xml:space="preserve">PubMed </t>
    </r>
    <r>
      <rPr>
        <sz val="10"/>
        <rFont val="Noto Sans CJK SC"/>
        <family val="2"/>
      </rPr>
      <t xml:space="preserve">レコードで書誌と </t>
    </r>
    <r>
      <rPr>
        <sz val="10"/>
        <rFont val="Arial"/>
        <family val="0"/>
        <charset val="1"/>
      </rPr>
      <t xml:space="preserve">PMID </t>
    </r>
    <r>
      <rPr>
        <sz val="10"/>
        <rFont val="Noto Sans CJK SC"/>
        <family val="2"/>
      </rPr>
      <t xml:space="preserve">を確認した。本カードは</t>
    </r>
    <r>
      <rPr>
        <sz val="10"/>
        <rFont val="Arial"/>
        <family val="0"/>
        <charset val="1"/>
      </rPr>
      <t xml:space="preserve">2</t>
    </r>
    <r>
      <rPr>
        <sz val="10"/>
        <rFont val="Noto Sans CJK SC"/>
        <family val="2"/>
      </rPr>
      <t xml:space="preserve">部構成の第</t>
    </r>
    <r>
      <rPr>
        <sz val="10"/>
        <rFont val="Arial"/>
        <family val="0"/>
        <charset val="1"/>
      </rPr>
      <t xml:space="preserve">2</t>
    </r>
    <r>
      <rPr>
        <sz val="10"/>
        <rFont val="Noto Sans CJK SC"/>
        <family val="2"/>
      </rPr>
      <t xml:space="preserve">部（診断アプローチ）に基づき、個別疾患の鑑別表（第</t>
    </r>
    <r>
      <rPr>
        <sz val="10"/>
        <rFont val="Arial"/>
        <family val="0"/>
        <charset val="1"/>
      </rPr>
      <t xml:space="preserve">1</t>
    </r>
    <r>
      <rPr>
        <sz val="10"/>
        <rFont val="Noto Sans CJK SC"/>
        <family val="2"/>
      </rPr>
      <t xml:space="preserve">部）は含めていない。</t>
    </r>
  </si>
  <si>
    <t xml:space="preserve">HX-002</t>
  </si>
  <si>
    <t xml:space="preserve">ダーモスコピー</t>
  </si>
  <si>
    <r>
      <rPr>
        <sz val="10"/>
        <rFont val="Noto Sans CJK SC"/>
        <family val="2"/>
      </rPr>
      <t xml:space="preserve">ダーモスコピーは、光源を備えた手持ち式の拡大鏡で、表皮から真皮浅層までの構造を詳しく観察する検査である。成人の角化細胞癌（基底細胞癌・有棘細胞癌）の診断精度を検証したコクランの系統的レビューでは、対面評価において基底細胞癌の検出でダーモスコピーは肉眼観察より正確であり、特異度を</t>
    </r>
    <r>
      <rPr>
        <sz val="10"/>
        <rFont val="Arial"/>
        <family val="0"/>
        <charset val="1"/>
      </rPr>
      <t xml:space="preserve">80%</t>
    </r>
    <r>
      <rPr>
        <sz val="10"/>
        <rFont val="Noto Sans CJK SC"/>
        <family val="2"/>
      </rPr>
      <t xml:space="preserve">に固定したときの感度はダーモスコピー</t>
    </r>
    <r>
      <rPr>
        <sz val="10"/>
        <rFont val="Arial"/>
        <family val="0"/>
        <charset val="1"/>
      </rPr>
      <t xml:space="preserve">93%</t>
    </r>
    <r>
      <rPr>
        <sz val="10"/>
        <rFont val="Noto Sans CJK SC"/>
        <family val="2"/>
      </rPr>
      <t xml:space="preserve">に対して肉眼観察</t>
    </r>
    <r>
      <rPr>
        <sz val="10"/>
        <rFont val="Arial"/>
        <family val="0"/>
        <charset val="1"/>
      </rPr>
      <t xml:space="preserve">79%</t>
    </r>
    <r>
      <rPr>
        <sz val="10"/>
        <rFont val="Noto Sans CJK SC"/>
        <family val="2"/>
      </rPr>
      <t xml:space="preserve">と推定された。一方、有棘細胞癌については結論を出すのに十分なデータがなかった。</t>
    </r>
  </si>
  <si>
    <r>
      <rPr>
        <sz val="10"/>
        <rFont val="Arial"/>
        <family val="0"/>
        <charset val="1"/>
      </rPr>
      <t xml:space="preserve">PS-02-04-03 (id: JkxnuQA)</t>
    </r>
    <r>
      <rPr>
        <sz val="10"/>
        <rFont val="Noto Sans CJK SC"/>
        <family val="2"/>
      </rPr>
      <t xml:space="preserve">；</t>
    </r>
    <r>
      <rPr>
        <sz val="10"/>
        <rFont val="Arial"/>
        <family val="0"/>
        <charset val="1"/>
      </rPr>
      <t xml:space="preserve">TBL-02-03-011 (id: JlAKpa0)</t>
    </r>
  </si>
  <si>
    <t xml:space="preserve">SRC-1201</t>
  </si>
  <si>
    <t xml:space="preserve">Dinnes J, Deeks JJ, Chuchu N, Matin RN, et al. Visual inspection and dermoscopy, alone or in combination, for diagnosing keratinocyte skin cancers in adults. Cochrane Database Syst Rev. 2018;12(12):CD011901.</t>
  </si>
  <si>
    <t xml:space="preserve">10.1002/14651858.CD011901.pub2</t>
  </si>
  <si>
    <t xml:space="preserve">30521688</t>
  </si>
  <si>
    <t xml:space="preserve">感度・特異度の数値は出典（コクランレビュー）の抄録と本文のメタ解析結果から読み取った。本レビューの対象は角化細胞癌であり、悪性黒色腫の診断精度は同じ著者らの別レビューの範囲であるため本カードには含めていない。</t>
  </si>
  <si>
    <t xml:space="preserve">HX-003</t>
  </si>
  <si>
    <t xml:space="preserve">皮膚アレルギー検査（パッチテスト）</t>
  </si>
  <si>
    <r>
      <rPr>
        <sz val="10"/>
        <rFont val="Noto Sans CJK SC"/>
        <family val="2"/>
      </rPr>
      <t xml:space="preserve">パッチテストは、アレルギー性接触皮膚炎やその他の遅延型過敏症が疑われる患者で、接触アレルギーを診断するための検査である。欧州接触皮膚炎学会（</t>
    </r>
    <r>
      <rPr>
        <sz val="10"/>
        <rFont val="Arial"/>
        <family val="0"/>
        <charset val="1"/>
      </rPr>
      <t xml:space="preserve">ESCD</t>
    </r>
    <r>
      <rPr>
        <sz val="10"/>
        <rFont val="Noto Sans CJK SC"/>
        <family val="2"/>
      </rPr>
      <t xml:space="preserve">）のガイドライン改訂版は、検査の材料と手技、判定に影響する因子、小児や職業性接触皮膚炎、薬疹といった特殊な集団、患者が持ち込んだ物質のテスト、検査の有害事象、そして結果に基づく最終評価と患者への説明まで、パッチテストの全般を扱っている。</t>
    </r>
  </si>
  <si>
    <r>
      <rPr>
        <sz val="10"/>
        <rFont val="Arial"/>
        <family val="0"/>
        <charset val="1"/>
      </rPr>
      <t xml:space="preserve">PS-02-04-03 (id: JkxnuQA)</t>
    </r>
    <r>
      <rPr>
        <sz val="10"/>
        <rFont val="Noto Sans CJK SC"/>
        <family val="2"/>
      </rPr>
      <t xml:space="preserve">；</t>
    </r>
    <r>
      <rPr>
        <sz val="10"/>
        <rFont val="Arial"/>
        <family val="0"/>
        <charset val="1"/>
      </rPr>
      <t xml:space="preserve">TBL-02-03-009 (id: JlAKpas)</t>
    </r>
  </si>
  <si>
    <t xml:space="preserve">SRC-1202</t>
  </si>
  <si>
    <t xml:space="preserve">Uter W, Aerts O, Agner T, Brans R, et al. European Society of Contact Dermatitis Guideline for Diagnostic Patch Testing - Recommendations on Best Practice. Contact Dermatitis. 2026;95(3):237-275.</t>
  </si>
  <si>
    <t xml:space="preserve">10.1111/cod.70195</t>
  </si>
  <si>
    <t xml:space="preserve">42324086</t>
  </si>
  <si>
    <r>
      <rPr>
        <sz val="10"/>
        <rFont val="Noto Sans CJK SC"/>
        <family val="2"/>
      </rPr>
      <t xml:space="preserve">本ガイドラインは</t>
    </r>
    <r>
      <rPr>
        <sz val="10"/>
        <rFont val="Arial"/>
        <family val="0"/>
        <charset val="1"/>
      </rPr>
      <t xml:space="preserve">2015</t>
    </r>
    <r>
      <rPr>
        <sz val="10"/>
        <rFont val="Noto Sans CJK SC"/>
        <family val="2"/>
      </rPr>
      <t xml:space="preserve">年の初版を更新した改訂版であり、本カードは抄録で確認できる構成と範囲に基づく。判定基準の細目など、本文の具体的な推奨文は本カードには含めていない。</t>
    </r>
  </si>
  <si>
    <t xml:space="preserve">HX-004</t>
  </si>
  <si>
    <t xml:space="preserve">皮膚生検と病理検査</t>
  </si>
  <si>
    <r>
      <rPr>
        <sz val="10"/>
        <rFont val="Noto Sans CJK SC"/>
        <family val="2"/>
      </rPr>
      <t xml:space="preserve">皮膚生検は皮膚病変の確定診断のための基本的な手技であり、病変の種類や部位に応じて適切な生検法を選び、病理診断に適した検体を採取・処理することが診断の質を左右する。</t>
    </r>
    <r>
      <rPr>
        <sz val="10"/>
        <rFont val="Arial"/>
        <family val="0"/>
        <charset val="1"/>
      </rPr>
      <t xml:space="preserve">Alguire </t>
    </r>
    <r>
      <rPr>
        <sz val="10"/>
        <rFont val="Noto Sans CJK SC"/>
        <family val="2"/>
      </rPr>
      <t xml:space="preserve">と </t>
    </r>
    <r>
      <rPr>
        <sz val="10"/>
        <rFont val="Arial"/>
        <family val="0"/>
        <charset val="1"/>
      </rPr>
      <t xml:space="preserve">Mathes </t>
    </r>
    <r>
      <rPr>
        <sz val="10"/>
        <rFont val="Noto Sans CJK SC"/>
        <family val="2"/>
      </rPr>
      <t xml:space="preserve">の総説は、皮膚科専門医でない内科医が診療で行う皮膚生検について、生検手技の種類と実施の要点をまとめたものである。</t>
    </r>
  </si>
  <si>
    <r>
      <rPr>
        <sz val="10"/>
        <rFont val="Arial"/>
        <family val="0"/>
        <charset val="1"/>
      </rPr>
      <t xml:space="preserve">PS-02-04-03 (id: JkxnuQA)</t>
    </r>
    <r>
      <rPr>
        <sz val="10"/>
        <rFont val="Noto Sans CJK SC"/>
        <family val="2"/>
      </rPr>
      <t xml:space="preserve">；</t>
    </r>
    <r>
      <rPr>
        <sz val="10"/>
        <rFont val="Arial"/>
        <family val="0"/>
        <charset val="1"/>
      </rPr>
      <t xml:space="preserve">TBL-02-03-008 (id: JlAKpao)</t>
    </r>
  </si>
  <si>
    <t xml:space="preserve">SRC-1203</t>
  </si>
  <si>
    <t xml:space="preserve">Alguire PC, Mathes BM. Skin biopsy techniques for the internist. J Gen Intern Med. 1998;13(1):46-54.</t>
  </si>
  <si>
    <t xml:space="preserve">10.1046/j.1525-1497.1998.00009.x</t>
  </si>
  <si>
    <t xml:space="preserve">9462495</t>
  </si>
  <si>
    <r>
      <rPr>
        <sz val="10"/>
        <rFont val="Arial"/>
        <family val="0"/>
        <charset val="1"/>
      </rPr>
      <t xml:space="preserve">1998</t>
    </r>
    <r>
      <rPr>
        <sz val="10"/>
        <rFont val="Noto Sans CJK SC"/>
        <family val="2"/>
      </rPr>
      <t xml:space="preserve">年の総説であり、その後の手技や病理検査の進歩は反映されていない可能性がある。個別の手技の手順の詳細は本文を確認していないため、本カードは定性的な記述に限った。</t>
    </r>
  </si>
  <si>
    <t xml:space="preserve">HX-005</t>
  </si>
  <si>
    <r>
      <rPr>
        <sz val="10"/>
        <rFont val="Noto Sans CJK SC"/>
        <family val="2"/>
      </rPr>
      <t xml:space="preserve">真菌検査（</t>
    </r>
    <r>
      <rPr>
        <sz val="10"/>
        <rFont val="Arial"/>
        <family val="0"/>
        <charset val="1"/>
      </rPr>
      <t xml:space="preserve">KOH</t>
    </r>
    <r>
      <rPr>
        <sz val="10"/>
        <rFont val="Noto Sans CJK SC"/>
        <family val="2"/>
      </rPr>
      <t xml:space="preserve">直接検鏡）</t>
    </r>
  </si>
  <si>
    <r>
      <rPr>
        <sz val="10"/>
        <rFont val="Arial"/>
        <family val="0"/>
        <charset val="1"/>
      </rPr>
      <t xml:space="preserve">KOH</t>
    </r>
    <r>
      <rPr>
        <sz val="10"/>
        <rFont val="Noto Sans CJK SC"/>
        <family val="2"/>
      </rPr>
      <t xml:space="preserve">直接検鏡は、臨床所見だけでは真菌感染症かどうか判断がつかないときに行うポイントオブケアの検査である。鱗屑などの検体をスライドグラスに載せ、</t>
    </r>
    <r>
      <rPr>
        <sz val="10"/>
        <rFont val="Arial"/>
        <family val="0"/>
        <charset val="1"/>
      </rPr>
      <t xml:space="preserve">20%</t>
    </r>
    <r>
      <rPr>
        <sz val="10"/>
        <rFont val="Noto Sans CJK SC"/>
        <family val="2"/>
      </rPr>
      <t xml:space="preserve">水酸化カリウム（</t>
    </r>
    <r>
      <rPr>
        <sz val="10"/>
        <rFont val="Arial"/>
        <family val="0"/>
        <charset val="1"/>
      </rPr>
      <t xml:space="preserve">KOH</t>
    </r>
    <r>
      <rPr>
        <sz val="10"/>
        <rFont val="Noto Sans CJK SC"/>
        <family val="2"/>
      </rPr>
      <t xml:space="preserve">）を</t>
    </r>
    <r>
      <rPr>
        <sz val="10"/>
        <rFont val="Arial"/>
        <family val="0"/>
        <charset val="1"/>
      </rPr>
      <t xml:space="preserve">1</t>
    </r>
    <r>
      <rPr>
        <sz val="10"/>
        <rFont val="Noto Sans CJK SC"/>
        <family val="2"/>
      </rPr>
      <t xml:space="preserve">滴加えてカバーグラスをかけ、顕微鏡の</t>
    </r>
    <r>
      <rPr>
        <sz val="10"/>
        <rFont val="Arial"/>
        <family val="0"/>
        <charset val="1"/>
      </rPr>
      <t xml:space="preserve">10</t>
    </r>
    <r>
      <rPr>
        <sz val="10"/>
        <rFont val="Noto Sans CJK SC"/>
        <family val="2"/>
      </rPr>
      <t xml:space="preserve">倍で観察し、菌糸や出芽酵母を探す。真菌感染の検出における尤度比は</t>
    </r>
    <r>
      <rPr>
        <sz val="10"/>
        <rFont val="Arial"/>
        <family val="0"/>
        <charset val="1"/>
      </rPr>
      <t xml:space="preserve">2.86</t>
    </r>
    <r>
      <rPr>
        <sz val="10"/>
        <rFont val="Noto Sans CJK SC"/>
        <family val="2"/>
      </rPr>
      <t xml:space="preserve">と報告され、基準標準である培養の尤度比</t>
    </r>
    <r>
      <rPr>
        <sz val="10"/>
        <rFont val="Arial"/>
        <family val="0"/>
        <charset val="1"/>
      </rPr>
      <t xml:space="preserve">3.28</t>
    </r>
    <r>
      <rPr>
        <sz val="10"/>
        <rFont val="Noto Sans CJK SC"/>
        <family val="2"/>
      </rPr>
      <t xml:space="preserve">に近い一方、培養は結果まで</t>
    </r>
    <r>
      <rPr>
        <sz val="10"/>
        <rFont val="Arial"/>
        <family val="0"/>
        <charset val="1"/>
      </rPr>
      <t xml:space="preserve">6</t>
    </r>
    <r>
      <rPr>
        <sz val="10"/>
        <rFont val="Noto Sans CJK SC"/>
        <family val="2"/>
      </rPr>
      <t xml:space="preserve">週間を要するのに対し、その場で結果が得られる。</t>
    </r>
    <r>
      <rPr>
        <sz val="10"/>
        <rFont val="Arial"/>
        <family val="0"/>
        <charset val="1"/>
      </rPr>
      <t xml:space="preserve">KOH</t>
    </r>
    <r>
      <rPr>
        <sz val="10"/>
        <rFont val="Noto Sans CJK SC"/>
        <family val="2"/>
      </rPr>
      <t xml:space="preserve">で陰性でも培養の実施を検討する。</t>
    </r>
  </si>
  <si>
    <r>
      <rPr>
        <sz val="10"/>
        <rFont val="Arial"/>
        <family val="0"/>
        <charset val="1"/>
      </rPr>
      <t xml:space="preserve">PS-02-04-03 (id: JkxnuQA)</t>
    </r>
    <r>
      <rPr>
        <sz val="10"/>
        <rFont val="Noto Sans CJK SC"/>
        <family val="2"/>
      </rPr>
      <t xml:space="preserve">；</t>
    </r>
    <r>
      <rPr>
        <sz val="10"/>
        <rFont val="Arial"/>
        <family val="0"/>
        <charset val="1"/>
      </rPr>
      <t xml:space="preserve">TBL-02-03-010 (id: JlAKpaw)</t>
    </r>
  </si>
  <si>
    <t xml:space="preserve">SRC-1204</t>
  </si>
  <si>
    <t xml:space="preserve">Ponka D, Baddar F. Microscopic potassium hydroxide preparation. Can Fam Physician. 2014;60(1):57.</t>
  </si>
  <si>
    <t xml:space="preserve">24452564</t>
  </si>
  <si>
    <r>
      <rPr>
        <sz val="10"/>
        <rFont val="Noto Sans CJK SC"/>
        <family val="2"/>
      </rPr>
      <t xml:space="preserve">尤度比などの数値は出典の本文（</t>
    </r>
    <r>
      <rPr>
        <sz val="10"/>
        <rFont val="Arial"/>
        <family val="0"/>
        <charset val="1"/>
      </rPr>
      <t xml:space="preserve">PMC </t>
    </r>
    <r>
      <rPr>
        <sz val="10"/>
        <rFont val="Noto Sans CJK SC"/>
        <family val="2"/>
      </rPr>
      <t xml:space="preserve">全文）で確認した。出典は爪真菌症の評価に関する研究を引いており、部位によって検査性能が異なる可能性がある。本記事には </t>
    </r>
    <r>
      <rPr>
        <sz val="10"/>
        <rFont val="Arial"/>
        <family val="0"/>
        <charset val="1"/>
      </rPr>
      <t xml:space="preserve">DOI </t>
    </r>
    <r>
      <rPr>
        <sz val="10"/>
        <rFont val="Noto Sans CJK SC"/>
        <family val="2"/>
      </rPr>
      <t xml:space="preserve">が付与されていないため </t>
    </r>
    <r>
      <rPr>
        <sz val="10"/>
        <rFont val="Arial"/>
        <family val="0"/>
        <charset val="1"/>
      </rPr>
      <t xml:space="preserve">DOI </t>
    </r>
    <r>
      <rPr>
        <sz val="10"/>
        <rFont val="Noto Sans CJK SC"/>
        <family val="2"/>
      </rPr>
      <t xml:space="preserve">は </t>
    </r>
    <r>
      <rPr>
        <sz val="10"/>
        <rFont val="Arial"/>
        <family val="0"/>
        <charset val="1"/>
      </rPr>
      <t xml:space="preserve">null </t>
    </r>
    <r>
      <rPr>
        <sz val="10"/>
        <rFont val="Noto Sans CJK SC"/>
        <family val="2"/>
      </rPr>
      <t xml:space="preserve">とした。</t>
    </r>
  </si>
  <si>
    <t xml:space="preserve">HX-006</t>
  </si>
  <si>
    <t xml:space="preserve">瘙痒の評価</t>
  </si>
  <si>
    <r>
      <rPr>
        <sz val="10"/>
        <rFont val="Noto Sans CJK SC"/>
        <family val="2"/>
      </rPr>
      <t xml:space="preserve">成人の全身の瘙痒のうち、原因となる皮膚疾患が見当たらないものでは、皮膚以外の背景疾患が隠れていることがあり、その精査と管理の進め方が課題になる。英国皮膚科医協会の</t>
    </r>
    <r>
      <rPr>
        <sz val="10"/>
        <rFont val="Arial"/>
        <family val="0"/>
        <charset val="1"/>
      </rPr>
      <t xml:space="preserve">2018</t>
    </r>
    <r>
      <rPr>
        <sz val="10"/>
        <rFont val="Noto Sans CJK SC"/>
        <family val="2"/>
      </rPr>
      <t xml:space="preserve">年のガイドラインは、基礎にある皮膚疾患のない成人の全身性瘙痒について、精査（</t>
    </r>
    <r>
      <rPr>
        <sz val="10"/>
        <rFont val="Arial"/>
        <family val="0"/>
        <charset val="1"/>
      </rPr>
      <t xml:space="preserve">investigation</t>
    </r>
    <r>
      <rPr>
        <sz val="10"/>
        <rFont val="Noto Sans CJK SC"/>
        <family val="2"/>
      </rPr>
      <t xml:space="preserve">）と管理の手順を示したものである。</t>
    </r>
  </si>
  <si>
    <r>
      <rPr>
        <sz val="10"/>
        <rFont val="Arial"/>
        <family val="0"/>
        <charset val="1"/>
      </rPr>
      <t xml:space="preserve">PS-02-04-02 (id: JkxnuP8)</t>
    </r>
    <r>
      <rPr>
        <sz val="10"/>
        <rFont val="Noto Sans CJK SC"/>
        <family val="2"/>
      </rPr>
      <t xml:space="preserve">；</t>
    </r>
    <r>
      <rPr>
        <sz val="10"/>
        <rFont val="Arial"/>
        <family val="0"/>
        <charset val="1"/>
      </rPr>
      <t xml:space="preserve">TBL-02-03-005 (id: JlAKpac)</t>
    </r>
  </si>
  <si>
    <t xml:space="preserve">SRC-1205</t>
  </si>
  <si>
    <t xml:space="preserve">Millington GWM, Collins A, Lovell CR, Leslie TA, et al. British Association of Dermatologists' guidelines for the investigation and management of generalized pruritus in adults without an underlying dermatosis, 2018. Br J Dermatol. 2018;178(1):34-60.</t>
  </si>
  <si>
    <t xml:space="preserve">10.1111/bjd.16117</t>
  </si>
  <si>
    <t xml:space="preserve">29357600</t>
  </si>
  <si>
    <r>
      <rPr>
        <sz val="10"/>
        <rFont val="Noto Sans CJK SC"/>
        <family val="2"/>
      </rPr>
      <t xml:space="preserve">本ガイドラインの抄録は </t>
    </r>
    <r>
      <rPr>
        <sz val="10"/>
        <rFont val="Arial"/>
        <family val="0"/>
        <charset val="1"/>
      </rPr>
      <t xml:space="preserve">PubMed </t>
    </r>
    <r>
      <rPr>
        <sz val="10"/>
        <rFont val="Noto Sans CJK SC"/>
        <family val="2"/>
      </rPr>
      <t xml:space="preserve">に収載されておらず、個別の検査項目や推奨の詳細は確認していないため、本カードはガイドラインの対象と位置づけを示す定性的な記述に限った。</t>
    </r>
  </si>
  <si>
    <t xml:space="preserve">HX-007</t>
  </si>
  <si>
    <t xml:space="preserve">眼科の基本検査（視力・眼圧・眼底）</t>
  </si>
  <si>
    <r>
      <rPr>
        <sz val="10"/>
        <rFont val="Noto Sans CJK SC"/>
        <family val="2"/>
      </rPr>
      <t xml:space="preserve">成人の包括的な眼科評価は、米国眼科学会（</t>
    </r>
    <r>
      <rPr>
        <sz val="10"/>
        <rFont val="Arial"/>
        <family val="0"/>
        <charset val="1"/>
      </rPr>
      <t xml:space="preserve">American Academy of Ophthalmology</t>
    </r>
    <r>
      <rPr>
        <sz val="10"/>
        <rFont val="Noto Sans CJK SC"/>
        <family val="2"/>
      </rPr>
      <t xml:space="preserve">）の </t>
    </r>
    <r>
      <rPr>
        <sz val="10"/>
        <rFont val="Arial"/>
        <family val="0"/>
        <charset val="1"/>
      </rPr>
      <t xml:space="preserve">Preferred Practice Pattern </t>
    </r>
    <r>
      <rPr>
        <sz val="10"/>
        <rFont val="Noto Sans CJK SC"/>
        <family val="2"/>
      </rPr>
      <t xml:space="preserve">として標準化されており、視力をはじめとする自覚的・他覚的な機能評価と、眼圧の測定、前眼部から眼底までの眼球各部の診察を組み合わせて行い、全身状態や既往とあわせて総合的に評価する枠組みである。視力障害の訴えがある場合は、この基本検査の組み合わせによって障害の部位と原因を絞り込んでいく。</t>
    </r>
  </si>
  <si>
    <r>
      <rPr>
        <sz val="10"/>
        <rFont val="Arial"/>
        <family val="0"/>
        <charset val="1"/>
      </rPr>
      <t xml:space="preserve">PS-02-15-02 (id: JkxnuTI)</t>
    </r>
    <r>
      <rPr>
        <sz val="10"/>
        <rFont val="Noto Sans CJK SC"/>
        <family val="2"/>
      </rPr>
      <t xml:space="preserve">；</t>
    </r>
    <r>
      <rPr>
        <sz val="10"/>
        <rFont val="Arial"/>
        <family val="0"/>
        <charset val="1"/>
      </rPr>
      <t xml:space="preserve">TBL-02-14-008 (id: JlAKpuM)</t>
    </r>
    <r>
      <rPr>
        <sz val="10"/>
        <rFont val="Noto Sans CJK SC"/>
        <family val="2"/>
      </rPr>
      <t xml:space="preserve">；</t>
    </r>
    <r>
      <rPr>
        <sz val="10"/>
        <rFont val="Arial"/>
        <family val="0"/>
        <charset val="1"/>
      </rPr>
      <t xml:space="preserve">TBL-02-14-014 (id: JlAKpuk)</t>
    </r>
    <r>
      <rPr>
        <sz val="10"/>
        <rFont val="Noto Sans CJK SC"/>
        <family val="2"/>
      </rPr>
      <t xml:space="preserve">；</t>
    </r>
    <r>
      <rPr>
        <sz val="10"/>
        <rFont val="Arial"/>
        <family val="0"/>
        <charset val="1"/>
      </rPr>
      <t xml:space="preserve">TBL-02-14-017 (id: JlAKpuw)</t>
    </r>
    <r>
      <rPr>
        <sz val="10"/>
        <rFont val="Noto Sans CJK SC"/>
        <family val="2"/>
      </rPr>
      <t xml:space="preserve">；</t>
    </r>
    <r>
      <rPr>
        <sz val="10"/>
        <rFont val="Arial"/>
        <family val="0"/>
        <charset val="1"/>
      </rPr>
      <t xml:space="preserve">TBL-02-14-018 (id: JlAKpu0)</t>
    </r>
  </si>
  <si>
    <t xml:space="preserve">SRC-1206</t>
  </si>
  <si>
    <t xml:space="preserve">Wallace DK, Flaxel CJ, Gedde SJ, Jacobs DS, et al. Comprehensive Adult Medical Eye Evaluation Preferred Practice Pattern. Ophthalmology. 2026;133(4):P202-P236.</t>
  </si>
  <si>
    <t xml:space="preserve">10.1016/j.ophtha.2025.12.031</t>
  </si>
  <si>
    <t xml:space="preserve">41670577</t>
  </si>
  <si>
    <r>
      <rPr>
        <sz val="10"/>
        <rFont val="Noto Sans CJK SC"/>
        <family val="2"/>
      </rPr>
      <t xml:space="preserve">本カードは </t>
    </r>
    <r>
      <rPr>
        <sz val="10"/>
        <rFont val="Arial"/>
        <family val="0"/>
        <charset val="1"/>
      </rPr>
      <t xml:space="preserve">Preferred Practice Pattern </t>
    </r>
    <r>
      <rPr>
        <sz val="10"/>
        <rFont val="Noto Sans CJK SC"/>
        <family val="2"/>
      </rPr>
      <t xml:space="preserve">の位置づけと基本検査の構成を示す定性的な記述であり、個別の検査の基準値や実施間隔など本文の細目は確認していない。</t>
    </r>
  </si>
  <si>
    <t xml:space="preserve">HX-008</t>
  </si>
  <si>
    <t xml:space="preserve">聴力検査と平衡機能検査</t>
  </si>
  <si>
    <r>
      <rPr>
        <sz val="10"/>
        <rFont val="Noto Sans CJK SC"/>
        <family val="2"/>
      </rPr>
      <t xml:space="preserve">前庭機能の評価は、ベッドサイド検査と定量的な機器検査を組み合わせて行う。ベッドサイドでは眼振の観察、</t>
    </r>
    <r>
      <rPr>
        <sz val="10"/>
        <rFont val="Arial"/>
        <family val="0"/>
        <charset val="1"/>
      </rPr>
      <t xml:space="preserve">head-impulse test</t>
    </r>
    <r>
      <rPr>
        <sz val="10"/>
        <rFont val="Noto Sans CJK SC"/>
        <family val="2"/>
      </rPr>
      <t xml:space="preserve">、体位変換手技、</t>
    </r>
    <r>
      <rPr>
        <sz val="10"/>
        <rFont val="Arial"/>
        <family val="0"/>
        <charset val="1"/>
      </rPr>
      <t xml:space="preserve">Romberg test </t>
    </r>
    <r>
      <rPr>
        <sz val="10"/>
        <rFont val="Noto Sans CJK SC"/>
        <family val="2"/>
      </rPr>
      <t xml:space="preserve">など前庭系と眼球運動系の診察が基本になる。定量検査では、急性前庭症候群の患者で </t>
    </r>
    <r>
      <rPr>
        <sz val="10"/>
        <rFont val="Arial"/>
        <family val="0"/>
        <charset val="1"/>
      </rPr>
      <t xml:space="preserve">video head-impulse test </t>
    </r>
    <r>
      <rPr>
        <sz val="10"/>
        <rFont val="Noto Sans CJK SC"/>
        <family val="2"/>
      </rPr>
      <t xml:space="preserve">が最初の機器による前庭機能検査として推奨され、前庭眼反射（</t>
    </r>
    <r>
      <rPr>
        <sz val="10"/>
        <rFont val="Arial"/>
        <family val="0"/>
        <charset val="1"/>
      </rPr>
      <t xml:space="preserve">VOR</t>
    </r>
    <r>
      <rPr>
        <sz val="10"/>
        <rFont val="Noto Sans CJK SC"/>
        <family val="2"/>
      </rPr>
      <t xml:space="preserve">）のゲインが患側で</t>
    </r>
    <r>
      <rPr>
        <sz val="10"/>
        <rFont val="Arial"/>
        <family val="0"/>
        <charset val="1"/>
      </rPr>
      <t xml:space="preserve">0.7</t>
    </r>
    <r>
      <rPr>
        <sz val="10"/>
        <rFont val="Noto Sans CJK SC"/>
        <family val="2"/>
      </rPr>
      <t xml:space="preserve">未満であることが末梢性病変のカットオフの目安とされる。聴力については、急性の聴覚障害と前庭障害が合併する症例では、聴力検査によって患者が自覚していない難聴も検出されることがある。</t>
    </r>
  </si>
  <si>
    <r>
      <rPr>
        <sz val="10"/>
        <rFont val="Arial"/>
        <family val="0"/>
        <charset val="1"/>
      </rPr>
      <t xml:space="preserve">PS-02-15-03 (id: JkxnuTM)</t>
    </r>
    <r>
      <rPr>
        <sz val="10"/>
        <rFont val="Noto Sans CJK SC"/>
        <family val="2"/>
      </rPr>
      <t xml:space="preserve">；</t>
    </r>
    <r>
      <rPr>
        <sz val="10"/>
        <rFont val="Arial"/>
        <family val="0"/>
        <charset val="1"/>
      </rPr>
      <t xml:space="preserve">TBL-02-15-023 (id: JlAKpxM)</t>
    </r>
  </si>
  <si>
    <t xml:space="preserve">SRC-1207</t>
  </si>
  <si>
    <t xml:space="preserve">Tarnutzer AA, Strupp ML, Lehner L. An update on neuro-otology and neuro-ophthalmology - focusing on new developments in the last three years. J Neurol. 2026;273(11).</t>
  </si>
  <si>
    <t xml:space="preserve">10.1007/s00415-026-14153-w</t>
  </si>
  <si>
    <t xml:space="preserve">42859937</t>
  </si>
  <si>
    <r>
      <rPr>
        <sz val="10"/>
        <rFont val="Arial"/>
        <family val="0"/>
        <charset val="1"/>
      </rPr>
      <t xml:space="preserve">VOR </t>
    </r>
    <r>
      <rPr>
        <sz val="10"/>
        <rFont val="Noto Sans CJK SC"/>
        <family val="2"/>
      </rPr>
      <t xml:space="preserve">ゲインのカットオフ（</t>
    </r>
    <r>
      <rPr>
        <sz val="10"/>
        <rFont val="Arial"/>
        <family val="0"/>
        <charset val="1"/>
      </rPr>
      <t xml:space="preserve">0.7</t>
    </r>
    <r>
      <rPr>
        <sz val="10"/>
        <rFont val="Noto Sans CJK SC"/>
        <family val="2"/>
      </rPr>
      <t xml:space="preserve">）などの数値は出典の本文（</t>
    </r>
    <r>
      <rPr>
        <sz val="10"/>
        <rFont val="Arial"/>
        <family val="0"/>
        <charset val="1"/>
      </rPr>
      <t xml:space="preserve">PMC </t>
    </r>
    <r>
      <rPr>
        <sz val="10"/>
        <rFont val="Noto Sans CJK SC"/>
        <family val="2"/>
      </rPr>
      <t xml:space="preserve">全文）で確認した。本出典は神経耳科学の最近の進展を扱う総説であり、純音聴力検査そのものの判定手順の詳細は主対象ではないため、本カードの聴力検査に関する記述は急性の聴覚・前庭障害の評価に関する部分に限った。</t>
    </r>
  </si>
  <si>
    <t xml:space="preserve">HX-009</t>
  </si>
  <si>
    <t xml:space="preserve">難聴とめまいの評価</t>
  </si>
  <si>
    <r>
      <rPr>
        <sz val="10"/>
        <rFont val="Noto Sans CJK SC"/>
        <family val="2"/>
      </rPr>
      <t xml:space="preserve">めまいを訴える患者の臨床診断は、時間経過、誘因・修飾因子、随伴症状を含む構造化された病歴と、前庭系・眼球運動系のベッドサイド検査に基づいて行われ、中枢性の眼球運動サインの有無が重視される。新たに生じた片側の難聴を伴う急性前庭症候群では、難聴そのものが重要な随伴所見となり、</t>
    </r>
    <r>
      <rPr>
        <sz val="10"/>
        <rFont val="Arial"/>
        <family val="0"/>
        <charset val="1"/>
      </rPr>
      <t xml:space="preserve">HINTS+</t>
    </r>
    <r>
      <rPr>
        <sz val="10"/>
        <rFont val="Noto Sans CJK SC"/>
        <family val="2"/>
      </rPr>
      <t xml:space="preserve">（</t>
    </r>
    <r>
      <rPr>
        <sz val="10"/>
        <rFont val="Arial"/>
        <family val="0"/>
        <charset val="1"/>
      </rPr>
      <t xml:space="preserve">head-impulse</t>
    </r>
    <r>
      <rPr>
        <sz val="10"/>
        <rFont val="Noto Sans CJK SC"/>
        <family val="2"/>
      </rPr>
      <t xml:space="preserve">、眼振、</t>
    </r>
    <r>
      <rPr>
        <sz val="10"/>
        <rFont val="Arial"/>
        <family val="0"/>
        <charset val="1"/>
      </rPr>
      <t xml:space="preserve">skew</t>
    </r>
    <r>
      <rPr>
        <sz val="10"/>
        <rFont val="Noto Sans CJK SC"/>
        <family val="2"/>
      </rPr>
      <t xml:space="preserve">の検査に新たな片側難聴を加えた評価）の要素として、前庭神経炎などの末梢性病変と脳幹・小脳の脳卒中（前下小脳動脈領域を含む）との鑑別で考慮される。</t>
    </r>
  </si>
  <si>
    <r>
      <rPr>
        <sz val="10"/>
        <rFont val="Arial"/>
        <family val="0"/>
        <charset val="1"/>
      </rPr>
      <t xml:space="preserve">PS-02-15-03 (id: JkxnuTM)</t>
    </r>
    <r>
      <rPr>
        <sz val="10"/>
        <rFont val="Noto Sans CJK SC"/>
        <family val="2"/>
      </rPr>
      <t xml:space="preserve">；</t>
    </r>
    <r>
      <rPr>
        <sz val="10"/>
        <rFont val="Arial"/>
        <family val="0"/>
        <charset val="1"/>
      </rPr>
      <t xml:space="preserve">TBL-02-15-007 (id: JlAKpwM)</t>
    </r>
    <r>
      <rPr>
        <sz val="10"/>
        <rFont val="Noto Sans CJK SC"/>
        <family val="2"/>
      </rPr>
      <t xml:space="preserve">；</t>
    </r>
    <r>
      <rPr>
        <sz val="10"/>
        <rFont val="Arial"/>
        <family val="0"/>
        <charset val="1"/>
      </rPr>
      <t xml:space="preserve">TBL-02-15-010 (id: JlAKpwY)</t>
    </r>
  </si>
  <si>
    <r>
      <rPr>
        <sz val="10"/>
        <rFont val="Noto Sans CJK SC"/>
        <family val="2"/>
      </rPr>
      <t xml:space="preserve">本カードは急性の聴覚・前庭症状の評価に関する出典の記載に基づく。慢性の難聴そのものの分類や補聴器適応などの評価は本出典の範囲外であり、補完候補として </t>
    </r>
    <r>
      <rPr>
        <sz val="10"/>
        <rFont val="Arial"/>
        <family val="0"/>
        <charset val="1"/>
      </rPr>
      <t xml:space="preserve">Michels TC </t>
    </r>
    <r>
      <rPr>
        <sz val="10"/>
        <rFont val="Noto Sans CJK SC"/>
        <family val="2"/>
      </rPr>
      <t xml:space="preserve">らの成人難聴の総説（</t>
    </r>
    <r>
      <rPr>
        <sz val="10"/>
        <rFont val="Arial"/>
        <family val="0"/>
        <charset val="1"/>
      </rPr>
      <t xml:space="preserve">Am Fam Physician. 2019</t>
    </r>
    <r>
      <rPr>
        <sz val="10"/>
        <rFont val="Noto Sans CJK SC"/>
        <family val="2"/>
      </rPr>
      <t xml:space="preserve">、</t>
    </r>
    <r>
      <rPr>
        <sz val="10"/>
        <rFont val="Arial"/>
        <family val="0"/>
        <charset val="1"/>
      </rPr>
      <t xml:space="preserve">PMID 31305044</t>
    </r>
    <r>
      <rPr>
        <sz val="10"/>
        <rFont val="Noto Sans CJK SC"/>
        <family val="2"/>
      </rPr>
      <t xml:space="preserve">）がある。</t>
    </r>
  </si>
  <si>
    <t xml:space="preserve">HX-010</t>
  </si>
  <si>
    <t xml:space="preserve">鼻出血の評価と初期対応</t>
  </si>
  <si>
    <r>
      <rPr>
        <sz val="10"/>
        <rFont val="Noto Sans CJK SC"/>
        <family val="2"/>
      </rPr>
      <t xml:space="preserve">鼻出血はありふれた問題で、米国では少なくとも</t>
    </r>
    <r>
      <rPr>
        <sz val="10"/>
        <rFont val="Arial"/>
        <family val="0"/>
        <charset val="1"/>
      </rPr>
      <t xml:space="preserve">60%</t>
    </r>
    <r>
      <rPr>
        <sz val="10"/>
        <rFont val="Noto Sans CJK SC"/>
        <family val="2"/>
      </rPr>
      <t xml:space="preserve">の人が生涯に一度は経験し、医療機関を受診するのはその約</t>
    </r>
    <r>
      <rPr>
        <sz val="10"/>
        <rFont val="Arial"/>
        <family val="0"/>
        <charset val="1"/>
      </rPr>
      <t xml:space="preserve">6%</t>
    </r>
    <r>
      <rPr>
        <sz val="10"/>
        <rFont val="Noto Sans CJK SC"/>
        <family val="2"/>
      </rPr>
      <t xml:space="preserve">とされる。鼻出血は救急外来受診の</t>
    </r>
    <r>
      <rPr>
        <sz val="10"/>
        <rFont val="Arial"/>
        <family val="0"/>
        <charset val="1"/>
      </rPr>
      <t xml:space="preserve">0.5%</t>
    </r>
    <r>
      <rPr>
        <sz val="10"/>
        <rFont val="Noto Sans CJK SC"/>
        <family val="2"/>
      </rPr>
      <t xml:space="preserve">を占め、耳鼻咽喉科関連の救急受診の最大で</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に達する。米国耳鼻咽喉科・頭頸部外科学会の診療ガイドラインは、重症、持続性、反復性の出血や生活の質に影響する出血を対象とし、対応は自宅でのセルフケアから診療所・救急部門・手術室での処置まで幅広いことを前提に、評価と初期対応の推奨を示している。</t>
    </r>
  </si>
  <si>
    <r>
      <rPr>
        <sz val="10"/>
        <rFont val="Arial"/>
        <family val="0"/>
        <charset val="1"/>
      </rPr>
      <t xml:space="preserve">PS-02-15-03 (id: JkxnuTM)</t>
    </r>
    <r>
      <rPr>
        <sz val="10"/>
        <rFont val="Noto Sans CJK SC"/>
        <family val="2"/>
      </rPr>
      <t xml:space="preserve">；</t>
    </r>
    <r>
      <rPr>
        <sz val="10"/>
        <rFont val="Arial"/>
        <family val="0"/>
        <charset val="1"/>
      </rPr>
      <t xml:space="preserve">TBL-02-15-011 (id: JlAKpwc)</t>
    </r>
  </si>
  <si>
    <t xml:space="preserve">SRC-1208</t>
  </si>
  <si>
    <t xml:space="preserve">Tunkel DE, Anne S, Payne SC, Ishman SL, et al. Clinical Practice Guideline: Nosebleed (Epistaxis). Otolaryngol Head Neck Surg. 2020;162(1_suppl):S1-S38.</t>
  </si>
  <si>
    <t xml:space="preserve">10.1177/0194599819890327</t>
  </si>
  <si>
    <t xml:space="preserve">31910111</t>
  </si>
  <si>
    <r>
      <rPr>
        <sz val="10"/>
        <rFont val="Noto Sans CJK SC"/>
        <family val="2"/>
      </rPr>
      <t xml:space="preserve">頻度の数値（</t>
    </r>
    <r>
      <rPr>
        <sz val="10"/>
        <rFont val="Arial"/>
        <family val="0"/>
        <charset val="1"/>
      </rPr>
      <t xml:space="preserve">60%</t>
    </r>
    <r>
      <rPr>
        <sz val="10"/>
        <rFont val="Noto Sans CJK SC"/>
        <family val="2"/>
      </rPr>
      <t xml:space="preserve">、約</t>
    </r>
    <r>
      <rPr>
        <sz val="10"/>
        <rFont val="Arial"/>
        <family val="0"/>
        <charset val="1"/>
      </rPr>
      <t xml:space="preserve">6%</t>
    </r>
    <r>
      <rPr>
        <sz val="10"/>
        <rFont val="Noto Sans CJK SC"/>
        <family val="2"/>
      </rPr>
      <t xml:space="preserve">、救急受診の</t>
    </r>
    <r>
      <rPr>
        <sz val="10"/>
        <rFont val="Arial"/>
        <family val="0"/>
        <charset val="1"/>
      </rPr>
      <t xml:space="preserve">0.5%</t>
    </r>
    <r>
      <rPr>
        <sz val="10"/>
        <rFont val="Noto Sans CJK SC"/>
        <family val="2"/>
      </rPr>
      <t xml:space="preserve">）は出典の抄録の記載に基づく。個別の止血処置の手順や推奨の強さは本カードには含めていない。</t>
    </r>
  </si>
  <si>
    <t xml:space="preserve">HX-011</t>
  </si>
  <si>
    <t xml:space="preserve">嗄声と咽頭痛の評価</t>
  </si>
  <si>
    <r>
      <rPr>
        <sz val="10"/>
        <rFont val="Noto Sans CJK SC"/>
        <family val="2"/>
      </rPr>
      <t xml:space="preserve">嗄声（発声障害、</t>
    </r>
    <r>
      <rPr>
        <sz val="10"/>
        <rFont val="Arial"/>
        <family val="0"/>
        <charset val="1"/>
      </rPr>
      <t xml:space="preserve">dysphonia</t>
    </r>
    <r>
      <rPr>
        <sz val="10"/>
        <rFont val="Noto Sans CJK SC"/>
        <family val="2"/>
      </rPr>
      <t xml:space="preserve">）は、声の質、高さ、大きさ、発声の努力感の変化によってコミュニケーションや生活の質が損なわれる状態で、人口のほぼ</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が生涯のどこかで経験する。米国耳鼻咽喉科・頭頸部外科学会の診療ガイドライン（</t>
    </r>
    <r>
      <rPr>
        <sz val="10"/>
        <rFont val="Arial"/>
        <family val="0"/>
        <charset val="1"/>
      </rPr>
      <t xml:space="preserve">2018</t>
    </r>
    <r>
      <rPr>
        <sz val="10"/>
        <rFont val="Noto Sans CJK SC"/>
        <family val="2"/>
      </rPr>
      <t xml:space="preserve">年改訂）は、あらゆる年齢の発声障害患者を対象に、評価と治療に関するエビデンスに基づく推奨を示している。咽頭痛を伴う場合は、発声障害の原因となる咽喉頭の病変を念頭に評価を進める。</t>
    </r>
  </si>
  <si>
    <r>
      <rPr>
        <sz val="10"/>
        <rFont val="Arial"/>
        <family val="0"/>
        <charset val="1"/>
      </rPr>
      <t xml:space="preserve">PS-02-15-03 (id: JkxnuTM)</t>
    </r>
    <r>
      <rPr>
        <sz val="10"/>
        <rFont val="Noto Sans CJK SC"/>
        <family val="2"/>
      </rPr>
      <t xml:space="preserve">；</t>
    </r>
    <r>
      <rPr>
        <sz val="10"/>
        <rFont val="Arial"/>
        <family val="0"/>
        <charset val="1"/>
      </rPr>
      <t xml:space="preserve">TBL-02-15-012 (id: JlAKpwg)</t>
    </r>
    <r>
      <rPr>
        <sz val="10"/>
        <rFont val="Noto Sans CJK SC"/>
        <family val="2"/>
      </rPr>
      <t xml:space="preserve">；</t>
    </r>
    <r>
      <rPr>
        <sz val="10"/>
        <rFont val="Arial"/>
        <family val="0"/>
        <charset val="1"/>
      </rPr>
      <t xml:space="preserve">TBL-02-15-014 (id: JlAKpwo)</t>
    </r>
  </si>
  <si>
    <t xml:space="preserve">SRC-1209</t>
  </si>
  <si>
    <t xml:space="preserve">Stachler RJ, Francis DO, Schwartz SR, Damask CC, et al. Clinical Practice Guideline: Hoarseness (Dysphonia) (Update). Otolaryngol Head Neck Surg. 2018;158(1_suppl):S1-S42.</t>
  </si>
  <si>
    <t xml:space="preserve">10.1177/0194599817751030</t>
  </si>
  <si>
    <t xml:space="preserve">29494321</t>
  </si>
  <si>
    <r>
      <rPr>
        <sz val="10"/>
        <rFont val="Noto Sans CJK SC"/>
        <family val="2"/>
      </rPr>
      <t xml:space="preserve">経験頻度（人口のほぼ</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は出典の抄録の記載に基づく。本ガイドラインの主対象は発声障害であり、咽頭痛そのものの鑑別診断（ウイルス性・細菌性咽頭炎など）は対象外のため、本カードの咽頭痛に関する記述は発声障害に伴う範囲に限った。</t>
    </r>
  </si>
  <si>
    <t xml:space="preserve">HX-012</t>
  </si>
  <si>
    <t xml:space="preserve">頸部腫瘤の評価</t>
  </si>
  <si>
    <t xml:space="preserve">成人の頸部腫瘤はありふれているが、その原因は容易には分からないことが多い。小児では感染が最も多いのに対し、成人の持続する頸部腫瘤の多くは腫瘍性であり、悪性腫瘍は他のどの原因よりも多い。無症状の頸部腫瘤が、扁平上皮癌、リンパ腫、甲状腺癌、唾液腺癌などの頭頸部癌の初発または唯一の臨床所見であることがある。そのため成人の頸部腫瘤は、悪性でないと証明されるまでは悪性として扱い、転移性扁平上皮癌による腫瘤では診断の遅れが病期と予後に直接影響するため、速やかな診断が重要である。</t>
  </si>
  <si>
    <t xml:space="preserve">PS-02-15-03 (id: JkxnuTM)</t>
  </si>
  <si>
    <t xml:space="preserve">SRC-1210</t>
  </si>
  <si>
    <t xml:space="preserve">Pynnonen MA, Gillespie MB, Roman B, Rosenfeld RM, et al. Clinical Practice Guideline: Evaluation of the Neck Mass in Adults. Otolaryngol Head Neck Surg. 2017;157(2_suppl):S1-S30.</t>
  </si>
  <si>
    <t xml:space="preserve">10.1177/0194599817722550</t>
  </si>
  <si>
    <t xml:space="preserve">28891406</t>
  </si>
  <si>
    <t xml:space="preserve">本カードは出典の抄録で確認できる評価の原則に基づく。画像検査や穿刺吸引細胞診の適応など、推奨の具体的な手順は本カードには含めていない。</t>
  </si>
  <si>
    <t xml:space="preserve">EY-001</t>
  </si>
  <si>
    <t xml:space="preserve">眼球の構造と機能</t>
  </si>
  <si>
    <t xml:space="preserve">眼球では、入射した光は角膜で屈折し、虹彩が瞳孔の大きさを変えて眼内に入る光の量を調節し、水晶体が網膜上に焦点を合わせる。網膜の視細胞が光を電気信号に変換し、その信号が視神経を通って脳に送られることで視覚が生じる。涙液は角膜表面を滑らかに保ち、焦点形成を助ける。</t>
  </si>
  <si>
    <t xml:space="preserve">全般</t>
  </si>
  <si>
    <t xml:space="preserve">PS-02-15-05 (id: JkxnuTU)</t>
  </si>
  <si>
    <t xml:space="preserve">SRC-1251</t>
  </si>
  <si>
    <r>
      <rPr>
        <sz val="10"/>
        <rFont val="Arial"/>
        <family val="0"/>
        <charset val="1"/>
      </rPr>
      <t xml:space="preserve">National Eye Institute. How the Eyes Work. NEI Eye Health Information</t>
    </r>
    <r>
      <rPr>
        <sz val="10"/>
        <rFont val="Noto Sans CJK SC"/>
        <family val="2"/>
      </rPr>
      <t xml:space="preserve">（ウェブページ、最終更新 </t>
    </r>
    <r>
      <rPr>
        <sz val="10"/>
        <rFont val="Arial"/>
        <family val="0"/>
        <charset val="1"/>
      </rPr>
      <t xml:space="preserve">2022-04-20</t>
    </r>
    <r>
      <rPr>
        <sz val="10"/>
        <rFont val="Noto Sans CJK SC"/>
        <family val="2"/>
      </rPr>
      <t xml:space="preserve">）</t>
    </r>
  </si>
  <si>
    <t xml:space="preserve">米国政府機関の一般向け解説に基づき、基本的な構造と機能の流れに限定した。寸法などの解剖学的数値は含めていない。</t>
  </si>
  <si>
    <t xml:space="preserve">EY-002</t>
  </si>
  <si>
    <t xml:space="preserve">屈折</t>
  </si>
  <si>
    <r>
      <rPr>
        <sz val="10"/>
        <rFont val="Noto Sans CJK SC"/>
        <family val="2"/>
      </rPr>
      <t xml:space="preserve">屈折異常には、球面の異常である近視と遠視、円柱の異常である乱視、両眼の屈折値の差である不同視がある。ドイツの成人では約</t>
    </r>
    <r>
      <rPr>
        <sz val="10"/>
        <rFont val="Arial"/>
        <family val="0"/>
        <charset val="1"/>
      </rPr>
      <t xml:space="preserve">70%</t>
    </r>
    <r>
      <rPr>
        <sz val="10"/>
        <rFont val="Noto Sans CJK SC"/>
        <family val="2"/>
      </rPr>
      <t xml:space="preserve">に屈折異常があり、</t>
    </r>
    <r>
      <rPr>
        <sz val="10"/>
        <rFont val="Arial"/>
        <family val="0"/>
        <charset val="1"/>
      </rPr>
      <t xml:space="preserve">2011</t>
    </r>
    <r>
      <rPr>
        <sz val="10"/>
        <rFont val="Noto Sans CJK SC"/>
        <family val="2"/>
      </rPr>
      <t xml:space="preserve">年には</t>
    </r>
    <r>
      <rPr>
        <sz val="10"/>
        <rFont val="Arial"/>
        <family val="0"/>
        <charset val="1"/>
      </rPr>
      <t xml:space="preserve">16</t>
    </r>
    <r>
      <rPr>
        <sz val="10"/>
        <rFont val="Noto Sans CJK SC"/>
        <family val="2"/>
      </rPr>
      <t xml:space="preserve">歳超の</t>
    </r>
    <r>
      <rPr>
        <sz val="10"/>
        <rFont val="Arial"/>
        <family val="0"/>
        <charset val="1"/>
      </rPr>
      <t xml:space="preserve">63.4%</t>
    </r>
    <r>
      <rPr>
        <sz val="10"/>
        <rFont val="Noto Sans CJK SC"/>
        <family val="2"/>
      </rPr>
      <t xml:space="preserve">が眼鏡を、</t>
    </r>
    <r>
      <rPr>
        <sz val="10"/>
        <rFont val="Arial"/>
        <family val="0"/>
        <charset val="1"/>
      </rPr>
      <t xml:space="preserve">5.3%</t>
    </r>
    <r>
      <rPr>
        <sz val="10"/>
        <rFont val="Noto Sans CJK SC"/>
        <family val="2"/>
      </rPr>
      <t xml:space="preserve">がコンタクトレンズを使用していた。屈折異常は眼科外来受診の理由の</t>
    </r>
    <r>
      <rPr>
        <sz val="10"/>
        <rFont val="Arial"/>
        <family val="0"/>
        <charset val="1"/>
      </rPr>
      <t xml:space="preserve">21.1%</t>
    </r>
    <r>
      <rPr>
        <sz val="10"/>
        <rFont val="Noto Sans CJK SC"/>
        <family val="2"/>
      </rPr>
      <t xml:space="preserve">を占め最も多い。約</t>
    </r>
    <r>
      <rPr>
        <sz val="10"/>
        <rFont val="Arial"/>
        <family val="0"/>
        <charset val="1"/>
      </rPr>
      <t xml:space="preserve">1mm</t>
    </r>
    <r>
      <rPr>
        <sz val="10"/>
        <rFont val="Noto Sans CJK SC"/>
        <family val="2"/>
      </rPr>
      <t xml:space="preserve">のピンホールを通して視力が改善すれば、屈折異常などの光学的原因が示唆される。</t>
    </r>
  </si>
  <si>
    <t xml:space="preserve">ドイツの疫学数値を含む一般事項</t>
  </si>
  <si>
    <r>
      <rPr>
        <sz val="10"/>
        <rFont val="Noto Sans CJK SC"/>
        <family val="2"/>
      </rPr>
      <t xml:space="preserve">医学各論 Ⅲ</t>
    </r>
    <r>
      <rPr>
        <sz val="10"/>
        <rFont val="Arial"/>
        <family val="0"/>
        <charset val="1"/>
      </rPr>
      <t xml:space="preserve">-4-A-②</t>
    </r>
    <r>
      <rPr>
        <sz val="10"/>
        <rFont val="Noto Sans CJK SC"/>
        <family val="2"/>
      </rPr>
      <t xml:space="preserve">（屈折異常、</t>
    </r>
    <r>
      <rPr>
        <sz val="10"/>
        <rFont val="Arial"/>
        <family val="0"/>
        <charset val="1"/>
      </rPr>
      <t xml:space="preserve">a</t>
    </r>
    <r>
      <rPr>
        <sz val="10"/>
        <rFont val="Noto Sans CJK SC"/>
        <family val="2"/>
      </rPr>
      <t xml:space="preserve">）</t>
    </r>
  </si>
  <si>
    <r>
      <rPr>
        <sz val="10"/>
        <rFont val="Arial"/>
        <family val="0"/>
        <charset val="1"/>
      </rPr>
      <t xml:space="preserve">PS-02-15-05 (id: JkxnuTU)</t>
    </r>
    <r>
      <rPr>
        <sz val="10"/>
        <rFont val="Noto Sans CJK SC"/>
        <family val="2"/>
      </rPr>
      <t xml:space="preserve">；</t>
    </r>
    <r>
      <rPr>
        <sz val="10"/>
        <rFont val="Arial"/>
        <family val="0"/>
        <charset val="1"/>
      </rPr>
      <t xml:space="preserve">TBL-01-00-489 (id: JlvnmNk)</t>
    </r>
  </si>
  <si>
    <t xml:space="preserve">SRC-1252</t>
  </si>
  <si>
    <t xml:space="preserve">Schiefer U, Kraus C, Baumbach P, Ungewiß J, Michels R. Refractive errors: Epidemiology, Effects and Treatment Options. Dtsch Arztebl Int. 2016;113(41):693-702</t>
  </si>
  <si>
    <t xml:space="preserve">10.3238/arztebl.2016.0693</t>
  </si>
  <si>
    <t xml:space="preserve">27839543</t>
  </si>
  <si>
    <r>
      <rPr>
        <sz val="10"/>
        <rFont val="Noto Sans CJK SC"/>
        <family val="2"/>
      </rPr>
      <t xml:space="preserve">疫学数値（約</t>
    </r>
    <r>
      <rPr>
        <sz val="10"/>
        <rFont val="Arial"/>
        <family val="0"/>
        <charset val="1"/>
      </rPr>
      <t xml:space="preserve">70%</t>
    </r>
    <r>
      <rPr>
        <sz val="10"/>
        <rFont val="Noto Sans CJK SC"/>
        <family val="2"/>
      </rPr>
      <t xml:space="preserve">、</t>
    </r>
    <r>
      <rPr>
        <sz val="10"/>
        <rFont val="Arial"/>
        <family val="0"/>
        <charset val="1"/>
      </rPr>
      <t xml:space="preserve">63.4%</t>
    </r>
    <r>
      <rPr>
        <sz val="10"/>
        <rFont val="Noto Sans CJK SC"/>
        <family val="2"/>
      </rPr>
      <t xml:space="preserve">、</t>
    </r>
    <r>
      <rPr>
        <sz val="10"/>
        <rFont val="Arial"/>
        <family val="0"/>
        <charset val="1"/>
      </rPr>
      <t xml:space="preserve">5.3%</t>
    </r>
    <r>
      <rPr>
        <sz val="10"/>
        <rFont val="Noto Sans CJK SC"/>
        <family val="2"/>
      </rPr>
      <t xml:space="preserve">、</t>
    </r>
    <r>
      <rPr>
        <sz val="10"/>
        <rFont val="Arial"/>
        <family val="0"/>
        <charset val="1"/>
      </rPr>
      <t xml:space="preserve">21.1%</t>
    </r>
    <r>
      <rPr>
        <sz val="10"/>
        <rFont val="Noto Sans CJK SC"/>
        <family val="2"/>
      </rPr>
      <t xml:space="preserve">）はいずれもドイツのデータであり、日本の有病率・受診動向ではない。</t>
    </r>
  </si>
  <si>
    <t xml:space="preserve">EY-003</t>
  </si>
  <si>
    <t xml:space="preserve">調節</t>
  </si>
  <si>
    <t xml:space="preserve">老視は加齢に伴う典型的な光学的障害で、水晶体の調節力が低下するため近くのものに焦点を合わせにくくなる屈折・調節の異常である。球面・円柱の屈折異常と並ぶ基本的な視機能障害として位置づけられ、近用補正で対応する。</t>
  </si>
  <si>
    <r>
      <rPr>
        <sz val="10"/>
        <rFont val="Noto Sans CJK SC"/>
        <family val="2"/>
      </rPr>
      <t xml:space="preserve">医学各論 Ⅲ</t>
    </r>
    <r>
      <rPr>
        <sz val="10"/>
        <rFont val="Arial"/>
        <family val="0"/>
        <charset val="1"/>
      </rPr>
      <t xml:space="preserve">-4-A-③</t>
    </r>
    <r>
      <rPr>
        <sz val="10"/>
        <rFont val="Noto Sans CJK SC"/>
        <family val="2"/>
      </rPr>
      <t xml:space="preserve">（調節異常、</t>
    </r>
    <r>
      <rPr>
        <sz val="10"/>
        <rFont val="Arial"/>
        <family val="0"/>
        <charset val="1"/>
      </rPr>
      <t xml:space="preserve">a</t>
    </r>
    <r>
      <rPr>
        <sz val="10"/>
        <rFont val="Noto Sans CJK SC"/>
        <family val="2"/>
      </rPr>
      <t xml:space="preserve">）</t>
    </r>
  </si>
  <si>
    <t xml:space="preserve">出典では老視は屈折異常の総説の中で「加齢に伴う典型的な光学的障害」として扱われており、調節力低下の定量値や補正手段の詳細は本カードに含めていない。</t>
  </si>
  <si>
    <t xml:space="preserve">EY-004</t>
  </si>
  <si>
    <t xml:space="preserve">眼内異物</t>
  </si>
  <si>
    <t xml:space="preserve">眼内異物の損傷では、受傷の機序、異物の種類、その後に生じる合併症によって、眼内の病態と視力の転帰は大きく異なる。診断には画像検査が用いられ、治療は外科的な異物除去を中心に組み立てられる。異物の滞留は感染や組織障害などの合併症の原因となるため、早期の評価と対応が重要である。</t>
  </si>
  <si>
    <t xml:space="preserve">SRC-1253</t>
  </si>
  <si>
    <t xml:space="preserve">Loporchio D, Mukkamala L, Gorukanti K, Zarbin MA, Langer P, Bhagat N. Intraocular foreign bodies: A review. Surv Ophthalmol. 2016;61(5):582-596</t>
  </si>
  <si>
    <t xml:space="preserve">10.1016/j.survophthal.2016.03.005</t>
  </si>
  <si>
    <t xml:space="preserve">26994871</t>
  </si>
  <si>
    <t xml:space="preserve">抄録で確認できた範囲（機序・異物の種類・合併症によって転帰が異なること、画像診断と外科的除去が中心であること）に限定した。発生率や術式別の成績などの数値は含めていない。</t>
  </si>
  <si>
    <t xml:space="preserve">EY-005</t>
  </si>
  <si>
    <t xml:space="preserve">眼瞼</t>
  </si>
  <si>
    <r>
      <rPr>
        <sz val="10"/>
        <rFont val="Noto Sans CJK SC"/>
        <family val="2"/>
      </rPr>
      <t xml:space="preserve">麦粒腫は眼瞼の腺の急性感染である。外麦粒腫は睫毛包と </t>
    </r>
    <r>
      <rPr>
        <sz val="10"/>
        <rFont val="Arial"/>
        <family val="0"/>
        <charset val="1"/>
      </rPr>
      <t xml:space="preserve">Zeis </t>
    </r>
    <r>
      <rPr>
        <sz val="10"/>
        <rFont val="Noto Sans CJK SC"/>
        <family val="2"/>
      </rPr>
      <t xml:space="preserve">腺のブドウ球菌感染で、眼瞼縁に片眼性の有痛性腫瘤を生じる。内麦粒腫はマイボーム腺の感染で、よりびまん性に広がる。いずれも第一選択は温罨法で、麦粒腫には局所抗菌薬を用いることがあり、改善しない場合は眼科で切開排膿を行う。</t>
    </r>
  </si>
  <si>
    <r>
      <rPr>
        <sz val="10"/>
        <rFont val="Noto Sans CJK SC"/>
        <family val="2"/>
      </rPr>
      <t xml:space="preserve">医学各論 Ⅲ</t>
    </r>
    <r>
      <rPr>
        <sz val="10"/>
        <rFont val="Arial"/>
        <family val="0"/>
        <charset val="1"/>
      </rPr>
      <t xml:space="preserve">-5-B-②</t>
    </r>
    <r>
      <rPr>
        <sz val="10"/>
        <rFont val="Noto Sans CJK SC"/>
        <family val="2"/>
      </rPr>
      <t xml:space="preserve">（麦粒腫、</t>
    </r>
    <r>
      <rPr>
        <sz val="10"/>
        <rFont val="Arial"/>
        <family val="0"/>
        <charset val="1"/>
      </rPr>
      <t xml:space="preserve">a</t>
    </r>
    <r>
      <rPr>
        <sz val="10"/>
        <rFont val="Noto Sans CJK SC"/>
        <family val="2"/>
      </rPr>
      <t xml:space="preserve">）</t>
    </r>
  </si>
  <si>
    <r>
      <rPr>
        <sz val="10"/>
        <rFont val="Arial"/>
        <family val="0"/>
        <charset val="1"/>
      </rPr>
      <t xml:space="preserve">PS-02-15-05 (id: JkxnuTU)</t>
    </r>
    <r>
      <rPr>
        <sz val="10"/>
        <rFont val="Noto Sans CJK SC"/>
        <family val="2"/>
      </rPr>
      <t xml:space="preserve">；</t>
    </r>
    <r>
      <rPr>
        <sz val="10"/>
        <rFont val="Arial"/>
        <family val="0"/>
        <charset val="1"/>
      </rPr>
      <t xml:space="preserve">TBL-01-00-492 (id: JlvnmNw)</t>
    </r>
  </si>
  <si>
    <t xml:space="preserve">SRC-1254</t>
  </si>
  <si>
    <t xml:space="preserve">Carlisle RT, Digiovanni J. Differential Diagnosis of the Swollen Red Eyelid. Am Fam Physician. 2015;92(2):106-112</t>
  </si>
  <si>
    <t xml:space="preserve">26176369</t>
  </si>
  <si>
    <r>
      <rPr>
        <sz val="10"/>
        <rFont val="Noto Sans CJK SC"/>
        <family val="2"/>
      </rPr>
      <t xml:space="preserve">薬剤（局所抗菌薬）について、国内での承認・保険適用の確認状況：未確認。出典は米国の家庭医療向け総説であり、細部の診療手順は日本の実態と異なる場合がある。</t>
    </r>
    <r>
      <rPr>
        <sz val="10"/>
        <rFont val="Arial"/>
        <family val="0"/>
        <charset val="1"/>
      </rPr>
      <t xml:space="preserve">DOI </t>
    </r>
    <r>
      <rPr>
        <sz val="10"/>
        <rFont val="Noto Sans CJK SC"/>
        <family val="2"/>
      </rPr>
      <t xml:space="preserve">は同誌が付与していないため </t>
    </r>
    <r>
      <rPr>
        <sz val="10"/>
        <rFont val="Arial"/>
        <family val="0"/>
        <charset val="1"/>
      </rPr>
      <t xml:space="preserve">null </t>
    </r>
    <r>
      <rPr>
        <sz val="10"/>
        <rFont val="Noto Sans CJK SC"/>
        <family val="2"/>
      </rPr>
      <t xml:space="preserve">とした。</t>
    </r>
  </si>
  <si>
    <t xml:space="preserve">EY-006</t>
  </si>
  <si>
    <t xml:space="preserve">霰粒腫はマイボーム腺の無菌性の脂肪肉芽腫性炎症で、感染による麦粒腫とは異なり、痛みや発赤を伴わない眼瞼中部の腫瘤として生じる。第一選択は温罨法で、持続する場合は眼科で切開・掻爬などの処置を検討する。</t>
  </si>
  <si>
    <r>
      <rPr>
        <sz val="10"/>
        <rFont val="Noto Sans CJK SC"/>
        <family val="2"/>
      </rPr>
      <t xml:space="preserve">医学各論 Ⅲ</t>
    </r>
    <r>
      <rPr>
        <sz val="10"/>
        <rFont val="Arial"/>
        <family val="0"/>
        <charset val="1"/>
      </rPr>
      <t xml:space="preserve">-5-B-③</t>
    </r>
    <r>
      <rPr>
        <sz val="10"/>
        <rFont val="Noto Sans CJK SC"/>
        <family val="2"/>
      </rPr>
      <t xml:space="preserve">（霰粒腫、</t>
    </r>
    <r>
      <rPr>
        <sz val="10"/>
        <rFont val="Arial"/>
        <family val="0"/>
        <charset val="1"/>
      </rPr>
      <t xml:space="preserve">a</t>
    </r>
    <r>
      <rPr>
        <sz val="10"/>
        <rFont val="Noto Sans CJK SC"/>
        <family val="2"/>
      </rPr>
      <t xml:space="preserve">）</t>
    </r>
  </si>
  <si>
    <r>
      <rPr>
        <sz val="10"/>
        <rFont val="Noto Sans CJK SC"/>
        <family val="2"/>
      </rPr>
      <t xml:space="preserve">出典は米国の家庭医療向け総説であり、処置の適応の細部は日本の実態と異なる場合がある。</t>
    </r>
    <r>
      <rPr>
        <sz val="10"/>
        <rFont val="Arial"/>
        <family val="0"/>
        <charset val="1"/>
      </rPr>
      <t xml:space="preserve">DOI </t>
    </r>
    <r>
      <rPr>
        <sz val="10"/>
        <rFont val="Noto Sans CJK SC"/>
        <family val="2"/>
      </rPr>
      <t xml:space="preserve">は同誌が付与していないため </t>
    </r>
    <r>
      <rPr>
        <sz val="10"/>
        <rFont val="Arial"/>
        <family val="0"/>
        <charset val="1"/>
      </rPr>
      <t xml:space="preserve">null </t>
    </r>
    <r>
      <rPr>
        <sz val="10"/>
        <rFont val="Noto Sans CJK SC"/>
        <family val="2"/>
      </rPr>
      <t xml:space="preserve">とした。</t>
    </r>
  </si>
  <si>
    <t xml:space="preserve">EY-007</t>
  </si>
  <si>
    <t xml:space="preserve">眼瞼内反は眼瞼縁が内側へ転回した状態で、多くは下眼瞼に生じ、最も多い原因は加齢性変化である。睫毛が角膜と結膜を擦るため、刺激感、発赤、粘稠な分泌物を生じる。眼瞼外反は眼瞼縁が外側へ転回した状態で下眼瞼に多く、流涙、刺激感、発赤を生じる。いずれも根本治療は手術で、それまでの間は人工涙液や潤滑軟膏で眼表面を保護する。</t>
  </si>
  <si>
    <r>
      <rPr>
        <sz val="10"/>
        <rFont val="Noto Sans CJK SC"/>
        <family val="2"/>
      </rPr>
      <t xml:space="preserve">医学各論 Ⅲ</t>
    </r>
    <r>
      <rPr>
        <sz val="10"/>
        <rFont val="Arial"/>
        <family val="0"/>
        <charset val="1"/>
      </rPr>
      <t xml:space="preserve">-5-B-④</t>
    </r>
    <r>
      <rPr>
        <sz val="10"/>
        <rFont val="Noto Sans CJK SC"/>
        <family val="2"/>
      </rPr>
      <t xml:space="preserve">（眼瞼内反、</t>
    </r>
    <r>
      <rPr>
        <sz val="10"/>
        <rFont val="Arial"/>
        <family val="0"/>
        <charset val="1"/>
      </rPr>
      <t xml:space="preserve">b</t>
    </r>
    <r>
      <rPr>
        <sz val="10"/>
        <rFont val="Noto Sans CJK SC"/>
        <family val="2"/>
      </rPr>
      <t xml:space="preserve">）</t>
    </r>
  </si>
  <si>
    <t xml:space="preserve">SRC-1255</t>
  </si>
  <si>
    <t xml:space="preserve">Carter SR. Eyelid disorders: diagnosis and management. Am Fam Physician. 1998;57(11):2695-2702</t>
  </si>
  <si>
    <t xml:space="preserve">9636333</t>
  </si>
  <si>
    <r>
      <rPr>
        <sz val="10"/>
        <rFont val="Noto Sans CJK SC"/>
        <family val="2"/>
      </rPr>
      <t xml:space="preserve">薬剤（人工涙液・潤滑軟膏）について、国内での承認・保険適用の確認状況：未確認。出典は</t>
    </r>
    <r>
      <rPr>
        <sz val="10"/>
        <rFont val="Arial"/>
        <family val="0"/>
        <charset val="1"/>
      </rPr>
      <t xml:space="preserve">1998</t>
    </r>
    <r>
      <rPr>
        <sz val="10"/>
        <rFont val="Noto Sans CJK SC"/>
        <family val="2"/>
      </rPr>
      <t xml:space="preserve">年の総説であり、主張は定義・症状・眼表面保護と手術という今も変わらない基本方針に限定した。術式別の成功率など最近の外科エビデンスは含めていない。</t>
    </r>
    <r>
      <rPr>
        <sz val="10"/>
        <rFont val="Arial"/>
        <family val="0"/>
        <charset val="1"/>
      </rPr>
      <t xml:space="preserve">DOI </t>
    </r>
    <r>
      <rPr>
        <sz val="10"/>
        <rFont val="Noto Sans CJK SC"/>
        <family val="2"/>
      </rPr>
      <t xml:space="preserve">は当時の同誌論文に付与がなく </t>
    </r>
    <r>
      <rPr>
        <sz val="10"/>
        <rFont val="Arial"/>
        <family val="0"/>
        <charset val="1"/>
      </rPr>
      <t xml:space="preserve">null </t>
    </r>
    <r>
      <rPr>
        <sz val="10"/>
        <rFont val="Noto Sans CJK SC"/>
        <family val="2"/>
      </rPr>
      <t xml:space="preserve">とした。</t>
    </r>
  </si>
  <si>
    <t xml:space="preserve">EY-008</t>
  </si>
  <si>
    <t xml:space="preserve">睫毛内反は、眼瞼縁の向き自体は保たれていても睫毛が誤った方向に生え、角膜を擦る状態で、眼痛、流涙、発赤を生じる。対処は誤った方向の睫毛を抜去することで、異常な生え方で再生する場合は再抜去するか、電気分解や冷凍療法による永久的な除去を行う。</t>
  </si>
  <si>
    <r>
      <rPr>
        <sz val="10"/>
        <rFont val="Noto Sans CJK SC"/>
        <family val="2"/>
      </rPr>
      <t xml:space="preserve">出典は</t>
    </r>
    <r>
      <rPr>
        <sz val="10"/>
        <rFont val="Arial"/>
        <family val="0"/>
        <charset val="1"/>
      </rPr>
      <t xml:space="preserve">1998</t>
    </r>
    <r>
      <rPr>
        <sz val="10"/>
        <rFont val="Noto Sans CJK SC"/>
        <family val="2"/>
      </rPr>
      <t xml:space="preserve">年の総説であり、基本的な定義と対処に限定した。トラコーマに伴う睫毛内反の手術（瞼板回転術）など原因別の詳細は含めていない。</t>
    </r>
    <r>
      <rPr>
        <sz val="10"/>
        <rFont val="Arial"/>
        <family val="0"/>
        <charset val="1"/>
      </rPr>
      <t xml:space="preserve">DOI </t>
    </r>
    <r>
      <rPr>
        <sz val="10"/>
        <rFont val="Noto Sans CJK SC"/>
        <family val="2"/>
      </rPr>
      <t xml:space="preserve">は当時の同誌論文に付与がなく </t>
    </r>
    <r>
      <rPr>
        <sz val="10"/>
        <rFont val="Arial"/>
        <family val="0"/>
        <charset val="1"/>
      </rPr>
      <t xml:space="preserve">null </t>
    </r>
    <r>
      <rPr>
        <sz val="10"/>
        <rFont val="Noto Sans CJK SC"/>
        <family val="2"/>
      </rPr>
      <t xml:space="preserve">とした。</t>
    </r>
  </si>
  <si>
    <t xml:space="preserve">EY-009</t>
  </si>
  <si>
    <t xml:space="preserve">結膜</t>
  </si>
  <si>
    <t xml:space="preserve">ウイルス性結膜炎の代表はアデノウイルスによるもので、急な発症、水様性眼脂、下眼瞼結膜の濾胞反応、結膜浮腫を呈し、片眼から両眼へ順に広がることが多く、耳前リンパ節腫脹を伴うことがある。単純ヘルペスウイルスによるものは片眼性で、眼瞼の小水疱や潰瘍、角膜・結膜の樹枝状上皮病変を伴うことがある。アデノウイルス性には特異的な治療はなく対症療法が中心で、ヘルペス性には抗ウイルス薬を用いる。手指やタオルを介した感染拡大を防ぐ衛生管理が重要である。</t>
  </si>
  <si>
    <r>
      <rPr>
        <sz val="10"/>
        <rFont val="Noto Sans CJK SC"/>
        <family val="2"/>
      </rPr>
      <t xml:space="preserve">医学各論 Ⅲ</t>
    </r>
    <r>
      <rPr>
        <sz val="10"/>
        <rFont val="Arial"/>
        <family val="0"/>
        <charset val="1"/>
      </rPr>
      <t xml:space="preserve">-5-C-①</t>
    </r>
    <r>
      <rPr>
        <sz val="10"/>
        <rFont val="Noto Sans CJK SC"/>
        <family val="2"/>
      </rPr>
      <t xml:space="preserve">（結膜炎、</t>
    </r>
    <r>
      <rPr>
        <sz val="10"/>
        <rFont val="Arial"/>
        <family val="0"/>
        <charset val="1"/>
      </rPr>
      <t xml:space="preserve">a</t>
    </r>
    <r>
      <rPr>
        <sz val="10"/>
        <rFont val="Noto Sans CJK SC"/>
        <family val="2"/>
      </rPr>
      <t xml:space="preserve">）</t>
    </r>
  </si>
  <si>
    <r>
      <rPr>
        <sz val="10"/>
        <rFont val="Arial"/>
        <family val="0"/>
        <charset val="1"/>
      </rPr>
      <t xml:space="preserve">PS-02-15-05 (id: JkxnuTU)</t>
    </r>
    <r>
      <rPr>
        <sz val="10"/>
        <rFont val="Noto Sans CJK SC"/>
        <family val="2"/>
      </rPr>
      <t xml:space="preserve">；</t>
    </r>
    <r>
      <rPr>
        <sz val="10"/>
        <rFont val="Arial"/>
        <family val="0"/>
        <charset val="1"/>
      </rPr>
      <t xml:space="preserve">TBL-01-00-490 (id: JlvnmNs)</t>
    </r>
  </si>
  <si>
    <t xml:space="preserve">SRC-1256</t>
  </si>
  <si>
    <t xml:space="preserve">Varu DM, Rhee MK, Akpek EK, Amescua G, Farid M, Garcia-Ferrer FJ, Lin A, Musch DC, Mah FS, Dunn SP; American Academy of Ophthalmology Cornea/External Disease Panel. Conjunctivitis Preferred Practice Pattern®. Ophthalmology. 2019;126(1):P94-P169</t>
  </si>
  <si>
    <t xml:space="preserve">10.1016/j.ophtha.2018.10.020</t>
  </si>
  <si>
    <t xml:space="preserve">30366797</t>
  </si>
  <si>
    <t xml:space="preserve">薬剤（抗ウイルス薬）について、国内での承認・保険適用の確認状況：未確認。アデノウイルスの型別の病型（流行性角結膜炎と咽頭結膜熱の型の対応）は、ガイドライン本文の該当箇所を本調査で逐語確認できていないため含めていない。</t>
  </si>
  <si>
    <t xml:space="preserve">EY-010</t>
  </si>
  <si>
    <t xml:space="preserve">アレルギー性結膜炎は、両眼性のかゆみを最も特徴的な症状とし、水様から粘液性の眼脂、結膜浮腫、結膜の乳頭反応を伴う。季節性と通年性の病型があり、治療はアレルゲンの回避と抗アレルギー点眼薬が基本である。</t>
  </si>
  <si>
    <t xml:space="preserve">薬剤（抗アレルギー点眼薬）について、国内での承認・保険適用の確認状況：未確認。春季カタルやアトピー性角結膜炎など重症型の詳細は本カードに含めていない。</t>
  </si>
  <si>
    <t xml:space="preserve">EY-011</t>
  </si>
  <si>
    <t xml:space="preserve">細菌性結膜炎は、結膜充血に膿性から粘液膿性の眼脂を伴うことが特徴で、片眼性にも両眼性にも生じる。淋菌性結膜炎は、高度の眼瞼腫脹、多量の膿性眼脂、耳前リンパ節腫脹を呈する重症型で、上方から始まる角膜浸潤や潰瘍を生じうるため速やかな対応が必要である。治療には局所抗菌薬を用いる。</t>
  </si>
  <si>
    <t xml:space="preserve">薬剤（局所抗菌薬）について、国内での承認・保険適用の確認状況：未確認。起炎菌の内訳（黄色ブドウ球菌、肺炎球菌、インフルエンザ菌など）の頻度は本カードに含めていない。</t>
  </si>
  <si>
    <t xml:space="preserve">EY-012</t>
  </si>
  <si>
    <t xml:space="preserve">クラミジア結膜炎は、成人では結膜充血、眼瞼結膜の濾胞反応、粘液性眼脂を呈し、新生児・乳児では濾胞を欠き、眼瞼腫脹と膿性から粘液膿性の眼脂を呈する。診断は検査によって確定でき、性感染症としての併存があるため、局所療法だけでなく全身の抗菌薬治療と性パートナーの評価が必要になる。</t>
  </si>
  <si>
    <t xml:space="preserve">薬剤（全身投与の抗菌薬）について、国内での承認・保険適用の確認状況：未確認。トラコーマ（反復感染による瘢痕性病変）としての側面は本カードに含めていない。</t>
  </si>
  <si>
    <t xml:space="preserve">EY-013</t>
  </si>
  <si>
    <t xml:space="preserve">結膜炎の鑑別では所見の組み合わせが手がかりになる。水様性眼脂と濾胞反応、耳前リンパ節腫脹はウイルス性を、膿性・粘液膿性の眼脂は細菌性を、強いかゆみはアレルギー性を示唆する。眼瞼の小水疱や樹枝状の角膜上皮病変があればヘルペス性を考え、多量の膿性眼脂と高度の眼瞼腫脹があれば淋菌性を疑う。</t>
  </si>
  <si>
    <r>
      <rPr>
        <sz val="10"/>
        <rFont val="Noto Sans CJK SC"/>
        <family val="2"/>
      </rPr>
      <t xml:space="preserve">鑑別の要点はガイドラインの病型別所見対照表に基づく。迅速抗原検査や </t>
    </r>
    <r>
      <rPr>
        <sz val="10"/>
        <rFont val="Arial"/>
        <family val="0"/>
        <charset val="1"/>
      </rPr>
      <t xml:space="preserve">PCR </t>
    </r>
    <r>
      <rPr>
        <sz val="10"/>
        <rFont val="Noto Sans CJK SC"/>
        <family val="2"/>
      </rPr>
      <t xml:space="preserve">などの検査の感度・特異度の数値は本カードに含めていない。</t>
    </r>
  </si>
  <si>
    <t xml:space="preserve">EY-014</t>
  </si>
  <si>
    <t xml:space="preserve">角膜</t>
  </si>
  <si>
    <r>
      <rPr>
        <sz val="10"/>
        <rFont val="Noto Sans CJK SC"/>
        <family val="2"/>
      </rPr>
      <t xml:space="preserve">感染性角膜炎の診断の基本は角膜擦過物の染色と培養で、細菌性の場合、グラム染色で起炎菌を検出できる割合は</t>
    </r>
    <r>
      <rPr>
        <sz val="10"/>
        <rFont val="Arial"/>
        <family val="0"/>
        <charset val="1"/>
      </rPr>
      <t xml:space="preserve">60</t>
    </r>
    <r>
      <rPr>
        <sz val="10"/>
        <rFont val="Noto Sans CJK SC"/>
        <family val="2"/>
      </rPr>
      <t xml:space="preserve">〜</t>
    </r>
    <r>
      <rPr>
        <sz val="10"/>
        <rFont val="Arial"/>
        <family val="0"/>
        <charset val="1"/>
      </rPr>
      <t xml:space="preserve">75%</t>
    </r>
    <r>
      <rPr>
        <sz val="10"/>
        <rFont val="Noto Sans CJK SC"/>
        <family val="2"/>
      </rPr>
      <t xml:space="preserve">とされる。細菌性角膜炎の第一選択は局所抗菌薬で、一般に用いられる局所抗菌薬の間に有効性の大きな差はないとされ、すべての角膜潰瘍で培養と感受性検査が推奨される。補助療法としての局所ステロイドは全体では有意な改善を示さなかったが、中心部・深部・大きな潰瘍など一部の条件では有益な可能性が無作為化比較試験の部分集団解析で示されている。単純ヘルペスウイルスによる角膜炎は再発性で、実質型では局所ステロイドと経口アシクロビルの併用が有効とされ、経口アシクロビルは再発をおよそ半減させた。</t>
    </r>
  </si>
  <si>
    <r>
      <rPr>
        <sz val="10"/>
        <rFont val="Noto Sans CJK SC"/>
        <family val="2"/>
      </rPr>
      <t xml:space="preserve">医学各論 Ⅲ</t>
    </r>
    <r>
      <rPr>
        <sz val="10"/>
        <rFont val="Arial"/>
        <family val="0"/>
        <charset val="1"/>
      </rPr>
      <t xml:space="preserve">-5-C-⑧</t>
    </r>
    <r>
      <rPr>
        <sz val="10"/>
        <rFont val="Noto Sans CJK SC"/>
        <family val="2"/>
      </rPr>
      <t xml:space="preserve">（角膜炎、</t>
    </r>
    <r>
      <rPr>
        <sz val="10"/>
        <rFont val="Arial"/>
        <family val="0"/>
        <charset val="1"/>
      </rPr>
      <t xml:space="preserve">b</t>
    </r>
    <r>
      <rPr>
        <sz val="10"/>
        <rFont val="Noto Sans CJK SC"/>
        <family val="2"/>
      </rPr>
      <t xml:space="preserve">）</t>
    </r>
  </si>
  <si>
    <t xml:space="preserve">SRC-1257</t>
  </si>
  <si>
    <t xml:space="preserve">Austin A, Lietman T, Rose-Nussbaumer J. Update on the Management of Infectious Keratitis. Ophthalmology. 2017;124(11):1678-1689</t>
  </si>
  <si>
    <t xml:space="preserve">10.1016/j.ophtha.2017.05.012</t>
  </si>
  <si>
    <t xml:space="preserve">28942073</t>
  </si>
  <si>
    <r>
      <rPr>
        <sz val="10"/>
        <rFont val="Noto Sans CJK SC"/>
        <family val="2"/>
      </rPr>
      <t xml:space="preserve">薬剤（局所抗菌薬、副腎皮質ステロイド、アシクロビル）について、国内での承認・保険適用の確認状況：未確認。グラム染色の検出率</t>
    </r>
    <r>
      <rPr>
        <sz val="10"/>
        <rFont val="Arial"/>
        <family val="0"/>
        <charset val="1"/>
      </rPr>
      <t xml:space="preserve">60</t>
    </r>
    <r>
      <rPr>
        <sz val="10"/>
        <rFont val="Noto Sans CJK SC"/>
        <family val="2"/>
      </rPr>
      <t xml:space="preserve">〜</t>
    </r>
    <r>
      <rPr>
        <sz val="10"/>
        <rFont val="Arial"/>
        <family val="0"/>
        <charset val="1"/>
      </rPr>
      <t xml:space="preserve">75%</t>
    </r>
    <r>
      <rPr>
        <sz val="10"/>
        <rFont val="Noto Sans CJK SC"/>
        <family val="2"/>
      </rPr>
      <t xml:space="preserve">は出典本文から読み取った値。本文は著者原稿版で確認した。</t>
    </r>
  </si>
  <si>
    <t xml:space="preserve">EY-015</t>
  </si>
  <si>
    <t xml:space="preserve">真菌性角膜炎は細菌性角膜炎より転帰が不良なことが多い。糸状菌による角膜炎では局所ナタマイシンが第一選択で、無作為化比較試験では局所ボリコナゾールより優れ、その差は特にフザリウムによるもので顕著だった。経口ボリコナゾールの追加は全体として転帰を改善せず、有害事象が増えるため推奨されていない。診断には培養のほか、生体内共焦点顕微鏡が補助となる。</t>
  </si>
  <si>
    <r>
      <rPr>
        <sz val="10"/>
        <rFont val="Noto Sans CJK SC"/>
        <family val="2"/>
      </rPr>
      <t xml:space="preserve">医学各論 Ⅲ</t>
    </r>
    <r>
      <rPr>
        <sz val="10"/>
        <rFont val="Arial"/>
        <family val="0"/>
        <charset val="1"/>
      </rPr>
      <t xml:space="preserve">-5-C-⑦</t>
    </r>
    <r>
      <rPr>
        <sz val="10"/>
        <rFont val="Noto Sans CJK SC"/>
        <family val="2"/>
      </rPr>
      <t xml:space="preserve">（角膜感染症、</t>
    </r>
    <r>
      <rPr>
        <sz val="10"/>
        <rFont val="Arial"/>
        <family val="0"/>
        <charset val="1"/>
      </rPr>
      <t xml:space="preserve">b</t>
    </r>
    <r>
      <rPr>
        <sz val="10"/>
        <rFont val="Noto Sans CJK SC"/>
        <family val="2"/>
      </rPr>
      <t xml:space="preserve">）</t>
    </r>
  </si>
  <si>
    <r>
      <rPr>
        <sz val="10"/>
        <rFont val="Noto Sans CJK SC"/>
        <family val="2"/>
      </rPr>
      <t xml:space="preserve">薬剤（ナタマイシン、ボリコナゾール）について、国内での承認・保険適用の確認状況：未確認。ナタマイシンは</t>
    </r>
    <r>
      <rPr>
        <sz val="10"/>
        <rFont val="Arial"/>
        <family val="0"/>
        <charset val="1"/>
      </rPr>
      <t xml:space="preserve">1960</t>
    </r>
    <r>
      <rPr>
        <sz val="10"/>
        <rFont val="Noto Sans CJK SC"/>
        <family val="2"/>
      </rPr>
      <t xml:space="preserve">年代に導入されて以降の代表的な局所抗真菌薬として出典に記載されている。本文は著者原稿版で確認した。</t>
    </r>
  </si>
  <si>
    <t xml:space="preserve">EY-016</t>
  </si>
  <si>
    <t xml:space="preserve">涙器</t>
  </si>
  <si>
    <t xml:space="preserve">涙器の代表的疾患である涙嚢炎は涙嚢の炎症で、最も多い背景は鼻涙管遠位部の閉塞であり、再発を防ぐにはこの閉塞への対処が必要である。分離される菌には黄色ブドウ球菌、肺炎球菌、表皮ブドウ球菌、インフルエンザ菌、緑膿菌があり、グラム陽性菌を対象とした抗菌薬治療を行う。涙嚢鼻腔吻合術（外路・内路・レーザー）などの手術の時期は、症状と所見、年齢、全身状態によって判断する。</t>
  </si>
  <si>
    <r>
      <rPr>
        <sz val="10"/>
        <rFont val="Noto Sans CJK SC"/>
        <family val="2"/>
      </rPr>
      <t xml:space="preserve">医学各論 Ⅲ</t>
    </r>
    <r>
      <rPr>
        <sz val="10"/>
        <rFont val="Arial"/>
        <family val="0"/>
        <charset val="1"/>
      </rPr>
      <t xml:space="preserve">-5-C-④</t>
    </r>
    <r>
      <rPr>
        <sz val="10"/>
        <rFont val="Noto Sans CJK SC"/>
        <family val="2"/>
      </rPr>
      <t xml:space="preserve">（涙囊炎、</t>
    </r>
    <r>
      <rPr>
        <sz val="10"/>
        <rFont val="Arial"/>
        <family val="0"/>
        <charset val="1"/>
      </rPr>
      <t xml:space="preserve">b</t>
    </r>
    <r>
      <rPr>
        <sz val="10"/>
        <rFont val="Noto Sans CJK SC"/>
        <family val="2"/>
      </rPr>
      <t xml:space="preserve">）</t>
    </r>
  </si>
  <si>
    <t xml:space="preserve">SRC-1258</t>
  </si>
  <si>
    <t xml:space="preserve">Pinar-Sueiro S, Sota M, Lerchundi TX, Gibelalde A, Berasategui B, Vilar B, Hernandez JL. Dacryocystitis: Systematic Approach to Diagnosis and Therapy. Curr Infect Dis Rep. 2012;14(2):137-146</t>
  </si>
  <si>
    <t xml:space="preserve">10.1007/s11908-012-0238-8</t>
  </si>
  <si>
    <t xml:space="preserve">22286338</t>
  </si>
  <si>
    <r>
      <rPr>
        <sz val="10"/>
        <rFont val="Noto Sans CJK SC"/>
        <family val="2"/>
      </rPr>
      <t xml:space="preserve">薬剤（抗菌薬）について、国内での承認・保険適用の確認状況：未確認。</t>
    </r>
    <r>
      <rPr>
        <sz val="10"/>
        <rFont val="Arial"/>
        <family val="0"/>
        <charset val="1"/>
      </rPr>
      <t xml:space="preserve">PMID </t>
    </r>
    <r>
      <rPr>
        <sz val="10"/>
        <rFont val="Noto Sans CJK SC"/>
        <family val="2"/>
      </rPr>
      <t xml:space="preserve">は他論文の参考文献リストで </t>
    </r>
    <r>
      <rPr>
        <sz val="10"/>
        <rFont val="Arial"/>
        <family val="0"/>
        <charset val="1"/>
      </rPr>
      <t xml:space="preserve">PubMed </t>
    </r>
    <r>
      <rPr>
        <sz val="10"/>
        <rFont val="Noto Sans CJK SC"/>
        <family val="2"/>
      </rPr>
      <t xml:space="preserve">収載自体は確認できるが、番号の数値を本調査で直接確認できなかったため </t>
    </r>
    <r>
      <rPr>
        <sz val="10"/>
        <rFont val="Arial"/>
        <family val="0"/>
        <charset val="1"/>
      </rPr>
      <t xml:space="preserve">null </t>
    </r>
    <r>
      <rPr>
        <sz val="10"/>
        <rFont val="Noto Sans CJK SC"/>
        <family val="2"/>
      </rPr>
      <t xml:space="preserve">とした（</t>
    </r>
    <r>
      <rPr>
        <sz val="10"/>
        <rFont val="Arial"/>
        <family val="0"/>
        <charset val="1"/>
      </rPr>
      <t xml:space="preserve">DOI </t>
    </r>
    <r>
      <rPr>
        <sz val="10"/>
        <rFont val="Noto Sans CJK SC"/>
        <family val="2"/>
      </rPr>
      <t xml:space="preserve">で同定可能）。涙小管炎や先天鼻涙管閉塞など涙嚢炎以外の涙器疾患の詳細は本カードに含めていない。</t>
    </r>
  </si>
  <si>
    <t xml:space="preserve">EY-017</t>
  </si>
  <si>
    <t xml:space="preserve">眼表面</t>
  </si>
  <si>
    <t xml:space="preserve">ドライアイ（乾性角結膜炎）は、涙液膜の恒常性（ホメオスタシス）の喪失を特徴とする眼表面の多因子疾患で、眼症状を伴い、涙液膜の不安定性と高浸透圧、眼表面の炎症と障害、神経感覚異常が病因的な役割を果たす。分類上、涙液減少型と蒸発亢進型は互いに独立した病態ではなく、連続体として扱われる。</t>
  </si>
  <si>
    <r>
      <rPr>
        <sz val="10"/>
        <rFont val="Noto Sans CJK SC"/>
        <family val="2"/>
      </rPr>
      <t xml:space="preserve">医学各論 Ⅲ</t>
    </r>
    <r>
      <rPr>
        <sz val="10"/>
        <rFont val="Arial"/>
        <family val="0"/>
        <charset val="1"/>
      </rPr>
      <t xml:space="preserve">-5-C-⑪</t>
    </r>
    <r>
      <rPr>
        <sz val="10"/>
        <rFont val="Noto Sans CJK SC"/>
        <family val="2"/>
      </rPr>
      <t xml:space="preserve">（涙液分泌障害、</t>
    </r>
    <r>
      <rPr>
        <sz val="10"/>
        <rFont val="Arial"/>
        <family val="0"/>
        <charset val="1"/>
      </rPr>
      <t xml:space="preserve">c</t>
    </r>
    <r>
      <rPr>
        <sz val="10"/>
        <rFont val="Noto Sans CJK SC"/>
        <family val="2"/>
      </rPr>
      <t xml:space="preserve">）</t>
    </r>
  </si>
  <si>
    <t xml:space="preserve">SRC-1259</t>
  </si>
  <si>
    <t xml:space="preserve">Craig JP, Nichols KK, Akpek EK, Caffery B, Dua HS, Joo CK, Liu Z, Nelson JD, Nichols JJ, Tsubota K, Stapleton F. TFOS DEWS II Definition and Classification Report. Ocul Surf. 2017;15(3):276-283</t>
  </si>
  <si>
    <t xml:space="preserve">10.1016/j.jtos.2017.05.008</t>
  </si>
  <si>
    <t xml:space="preserve">28736335</t>
  </si>
  <si>
    <r>
      <rPr>
        <sz val="10"/>
        <rFont val="Noto Sans CJK SC"/>
        <family val="2"/>
      </rPr>
      <t xml:space="preserve">定義と分類は </t>
    </r>
    <r>
      <rPr>
        <sz val="10"/>
        <rFont val="Arial"/>
        <family val="0"/>
        <charset val="1"/>
      </rPr>
      <t xml:space="preserve">TFOS DEWS II</t>
    </r>
    <r>
      <rPr>
        <sz val="10"/>
        <rFont val="Noto Sans CJK SC"/>
        <family val="2"/>
      </rPr>
      <t xml:space="preserve">（</t>
    </r>
    <r>
      <rPr>
        <sz val="10"/>
        <rFont val="Arial"/>
        <family val="0"/>
        <charset val="1"/>
      </rPr>
      <t xml:space="preserve">2017</t>
    </r>
    <r>
      <rPr>
        <sz val="10"/>
        <rFont val="Noto Sans CJK SC"/>
        <family val="2"/>
      </rPr>
      <t xml:space="preserve">）に基づく。</t>
    </r>
    <r>
      <rPr>
        <sz val="10"/>
        <rFont val="Arial"/>
        <family val="0"/>
        <charset val="1"/>
      </rPr>
      <t xml:space="preserve">2025</t>
    </r>
    <r>
      <rPr>
        <sz val="10"/>
        <rFont val="Noto Sans CJK SC"/>
        <family val="2"/>
      </rPr>
      <t xml:space="preserve">年に後継の </t>
    </r>
    <r>
      <rPr>
        <sz val="10"/>
        <rFont val="Arial"/>
        <family val="0"/>
        <charset val="1"/>
      </rPr>
      <t xml:space="preserve">DEWS III </t>
    </r>
    <r>
      <rPr>
        <sz val="10"/>
        <rFont val="Noto Sans CJK SC"/>
        <family val="2"/>
      </rPr>
      <t xml:space="preserve">が公表され定義が更新されているため、本カードの定義と最新定義との差異は未確認である。</t>
    </r>
  </si>
  <si>
    <t xml:space="preserve">EY-018</t>
  </si>
  <si>
    <r>
      <rPr>
        <sz val="10"/>
        <rFont val="Noto Sans CJK SC"/>
        <family val="2"/>
      </rPr>
      <t xml:space="preserve">翼状片は、結膜の線維血管性組織が角膜へ侵入する病変である。有病率は</t>
    </r>
    <r>
      <rPr>
        <sz val="10"/>
        <rFont val="Arial"/>
        <family val="0"/>
        <charset val="1"/>
      </rPr>
      <t xml:space="preserve">1%</t>
    </r>
    <r>
      <rPr>
        <sz val="10"/>
        <rFont val="Noto Sans CJK SC"/>
        <family val="2"/>
      </rPr>
      <t xml:space="preserve">から</t>
    </r>
    <r>
      <rPr>
        <sz val="10"/>
        <rFont val="Arial"/>
        <family val="0"/>
        <charset val="1"/>
      </rPr>
      <t xml:space="preserve">30%</t>
    </r>
    <r>
      <rPr>
        <sz val="10"/>
        <rFont val="Noto Sans CJK SC"/>
        <family val="2"/>
      </rPr>
      <t xml:space="preserve">を超える範囲まで地域差が大きく、赤道に近い地域で最も高い。最も重要な誘因は紫外線曝露で、紫外線が </t>
    </r>
    <r>
      <rPr>
        <sz val="10"/>
        <rFont val="Arial"/>
        <family val="0"/>
        <charset val="1"/>
      </rPr>
      <t xml:space="preserve">DNA </t>
    </r>
    <r>
      <rPr>
        <sz val="10"/>
        <rFont val="Noto Sans CJK SC"/>
        <family val="2"/>
      </rPr>
      <t xml:space="preserve">や細胞外マトリックスを障害し角膜輪部の幹細胞の性質を変えることで、結膜組織が角膜へ伸展すると考えられている。</t>
    </r>
  </si>
  <si>
    <t xml:space="preserve">全般（有病率は地域差が大きい）</t>
  </si>
  <si>
    <r>
      <rPr>
        <sz val="10"/>
        <rFont val="Noto Sans CJK SC"/>
        <family val="2"/>
      </rPr>
      <t xml:space="preserve">医学各論 Ⅲ</t>
    </r>
    <r>
      <rPr>
        <sz val="10"/>
        <rFont val="Arial"/>
        <family val="0"/>
        <charset val="1"/>
      </rPr>
      <t xml:space="preserve">-5-C-⑤</t>
    </r>
    <r>
      <rPr>
        <sz val="10"/>
        <rFont val="Noto Sans CJK SC"/>
        <family val="2"/>
      </rPr>
      <t xml:space="preserve">（翼状片、</t>
    </r>
    <r>
      <rPr>
        <sz val="10"/>
        <rFont val="Arial"/>
        <family val="0"/>
        <charset val="1"/>
      </rPr>
      <t xml:space="preserve">b</t>
    </r>
    <r>
      <rPr>
        <sz val="10"/>
        <rFont val="Noto Sans CJK SC"/>
        <family val="2"/>
      </rPr>
      <t xml:space="preserve">）</t>
    </r>
  </si>
  <si>
    <t xml:space="preserve">SRC-1260</t>
  </si>
  <si>
    <t xml:space="preserve">Shahraki T, Arabi A, Feizi S. Pterygium: an update on pathophysiology, clinical features, and management. Ther Adv Ophthalmol. 2021;13:25158414211020152</t>
  </si>
  <si>
    <t xml:space="preserve">10.1177/25158414211020152</t>
  </si>
  <si>
    <t xml:space="preserve">34104871</t>
  </si>
  <si>
    <r>
      <rPr>
        <sz val="10"/>
        <rFont val="Noto Sans CJK SC"/>
        <family val="2"/>
      </rPr>
      <t xml:space="preserve">有病率の幅（</t>
    </r>
    <r>
      <rPr>
        <sz val="10"/>
        <rFont val="Arial"/>
        <family val="0"/>
        <charset val="1"/>
      </rPr>
      <t xml:space="preserve">1%</t>
    </r>
    <r>
      <rPr>
        <sz val="10"/>
        <rFont val="Noto Sans CJK SC"/>
        <family val="2"/>
      </rPr>
      <t xml:space="preserve">から</t>
    </r>
    <r>
      <rPr>
        <sz val="10"/>
        <rFont val="Arial"/>
        <family val="0"/>
        <charset val="1"/>
      </rPr>
      <t xml:space="preserve">30%</t>
    </r>
    <r>
      <rPr>
        <sz val="10"/>
        <rFont val="Noto Sans CJK SC"/>
        <family val="2"/>
      </rPr>
      <t xml:space="preserve">超）は出典の総説にまとめられた各地域の報告の範囲であり、単一集団の値ではない。切除術式別の再発率などの数値は本カードに含めていない。</t>
    </r>
  </si>
  <si>
    <t xml:space="preserve">EY-019</t>
  </si>
  <si>
    <r>
      <rPr>
        <sz val="10"/>
        <rFont val="Noto Sans CJK SC"/>
        <family val="2"/>
      </rPr>
      <t xml:space="preserve">円錐角膜の診断に必須の所見は、角膜後面の隆起の異常、角膜厚分布の異常、炎症を伴わない角膜の菲薄化の</t>
    </r>
    <r>
      <rPr>
        <sz val="10"/>
        <rFont val="Arial"/>
        <family val="0"/>
        <charset val="1"/>
      </rPr>
      <t xml:space="preserve">3</t>
    </r>
    <r>
      <rPr>
        <sz val="10"/>
        <rFont val="Noto Sans CJK SC"/>
        <family val="2"/>
      </rPr>
      <t xml:space="preserve">つである。危険因子として、</t>
    </r>
    <r>
      <rPr>
        <sz val="10"/>
        <rFont val="Arial"/>
        <family val="0"/>
        <charset val="1"/>
      </rPr>
      <t xml:space="preserve">Down </t>
    </r>
    <r>
      <rPr>
        <sz val="10"/>
        <rFont val="Noto Sans CJK SC"/>
        <family val="2"/>
      </rPr>
      <t xml:space="preserve">症候群、円錐角膜や結合組織疾患の家族歴、眼アレルギー、眼を擦る習慣、フロッピーアイリッド症候群が挙げられている。</t>
    </r>
  </si>
  <si>
    <t xml:space="preserve">SRC-1261</t>
  </si>
  <si>
    <t xml:space="preserve">Gomes JAP, Tan D, Rapuano CJ, Belin MW, Ambrósio R Jr, Guell JL, Malecaze F, Nishida K, Sangwan VS; Group of Panelists for the Global Delphi Panel of Keratoconus and Ectatic Diseases. Global consensus on keratoconus and ectatic diseases. Cornea. 2015;34(4):359-369</t>
  </si>
  <si>
    <t xml:space="preserve">10.1097/ICO.0000000000000408</t>
  </si>
  <si>
    <t xml:space="preserve">25738235</t>
  </si>
  <si>
    <r>
      <rPr>
        <sz val="10"/>
        <rFont val="Noto Sans CJK SC"/>
        <family val="2"/>
      </rPr>
      <t xml:space="preserve">出題項目に含まれる角膜上皮びらんと </t>
    </r>
    <r>
      <rPr>
        <sz val="10"/>
        <rFont val="Arial"/>
        <family val="0"/>
        <charset val="1"/>
      </rPr>
      <t xml:space="preserve">Herbert </t>
    </r>
    <r>
      <rPr>
        <sz val="10"/>
        <rFont val="Noto Sans CJK SC"/>
        <family val="2"/>
      </rPr>
      <t xml:space="preserve">小窩については、本カードの出典（円錐角膜の国際コンセンサス）では確認できず含めていない。</t>
    </r>
    <r>
      <rPr>
        <sz val="10"/>
        <rFont val="Arial"/>
        <family val="0"/>
        <charset val="1"/>
      </rPr>
      <t xml:space="preserve">Herbert </t>
    </r>
    <r>
      <rPr>
        <sz val="10"/>
        <rFont val="Noto Sans CJK SC"/>
        <family val="2"/>
      </rPr>
      <t xml:space="preserve">小窩はトラコーマの輪部所見である。上皮びらんを主症状とする疾患群は </t>
    </r>
    <r>
      <rPr>
        <sz val="10"/>
        <rFont val="Arial"/>
        <family val="0"/>
        <charset val="1"/>
      </rPr>
      <t xml:space="preserve">EY-020 </t>
    </r>
    <r>
      <rPr>
        <sz val="10"/>
        <rFont val="Noto Sans CJK SC"/>
        <family val="2"/>
      </rPr>
      <t xml:space="preserve">の出典（</t>
    </r>
    <r>
      <rPr>
        <sz val="10"/>
        <rFont val="Arial"/>
        <family val="0"/>
        <charset val="1"/>
      </rPr>
      <t xml:space="preserve">IC3D </t>
    </r>
    <r>
      <rPr>
        <sz val="10"/>
        <rFont val="Noto Sans CJK SC"/>
        <family val="2"/>
      </rPr>
      <t xml:space="preserve">第</t>
    </r>
    <r>
      <rPr>
        <sz val="10"/>
        <rFont val="Arial"/>
        <family val="0"/>
        <charset val="1"/>
      </rPr>
      <t xml:space="preserve">3</t>
    </r>
    <r>
      <rPr>
        <sz val="10"/>
        <rFont val="Noto Sans CJK SC"/>
        <family val="2"/>
      </rPr>
      <t xml:space="preserve">版、</t>
    </r>
    <r>
      <rPr>
        <sz val="10"/>
        <rFont val="Arial"/>
        <family val="0"/>
        <charset val="1"/>
      </rPr>
      <t xml:space="preserve">SRC-1262</t>
    </r>
    <r>
      <rPr>
        <sz val="10"/>
        <rFont val="Noto Sans CJK SC"/>
        <family val="2"/>
      </rPr>
      <t xml:space="preserve">）が扱っている。コンセンサスには後継の第</t>
    </r>
    <r>
      <rPr>
        <sz val="10"/>
        <rFont val="Arial"/>
        <family val="0"/>
        <charset val="1"/>
      </rPr>
      <t xml:space="preserve">2</t>
    </r>
    <r>
      <rPr>
        <sz val="10"/>
        <rFont val="Noto Sans CJK SC"/>
        <family val="2"/>
      </rPr>
      <t xml:space="preserve">版が存在する可能性があり、その公表状況は未確認である。</t>
    </r>
  </si>
  <si>
    <t xml:space="preserve">EY-020</t>
  </si>
  <si>
    <r>
      <rPr>
        <sz val="10"/>
        <rFont val="Noto Sans CJK SC"/>
        <family val="2"/>
      </rPr>
      <t xml:space="preserve">角膜ジストロフィは遺伝性の角膜疾患の総称で、典型的には両眼性・対称性・緩徐進行性で、環境要因や全身疾患とは関係がないとされる。国際分類 </t>
    </r>
    <r>
      <rPr>
        <sz val="10"/>
        <rFont val="Arial"/>
        <family val="0"/>
        <charset val="1"/>
      </rPr>
      <t xml:space="preserve">IC3D </t>
    </r>
    <r>
      <rPr>
        <sz val="10"/>
        <rFont val="Noto Sans CJK SC"/>
        <family val="2"/>
      </rPr>
      <t xml:space="preserve">第</t>
    </r>
    <r>
      <rPr>
        <sz val="10"/>
        <rFont val="Arial"/>
        <family val="0"/>
        <charset val="1"/>
      </rPr>
      <t xml:space="preserve">3</t>
    </r>
    <r>
      <rPr>
        <sz val="10"/>
        <rFont val="Noto Sans CJK SC"/>
        <family val="2"/>
      </rPr>
      <t xml:space="preserve">版では、沈着する解剖学的部位により上皮・上皮下、上皮—実質（</t>
    </r>
    <r>
      <rPr>
        <sz val="10"/>
        <rFont val="Arial"/>
        <family val="0"/>
        <charset val="1"/>
      </rPr>
      <t xml:space="preserve">TGFBI </t>
    </r>
    <r>
      <rPr>
        <sz val="10"/>
        <rFont val="Noto Sans CJK SC"/>
        <family val="2"/>
      </rPr>
      <t xml:space="preserve">変異による群）、実質、内皮の群に分け、各疾患には根拠の確かさを示すカテゴリー</t>
    </r>
    <r>
      <rPr>
        <sz val="10"/>
        <rFont val="Arial"/>
        <family val="0"/>
        <charset val="1"/>
      </rPr>
      <t xml:space="preserve">1</t>
    </r>
    <r>
      <rPr>
        <sz val="10"/>
        <rFont val="Noto Sans CJK SC"/>
        <family val="2"/>
      </rPr>
      <t xml:space="preserve">（原因遺伝子と変異が判明）からカテゴリー</t>
    </r>
    <r>
      <rPr>
        <sz val="10"/>
        <rFont val="Arial"/>
        <family val="0"/>
        <charset val="1"/>
      </rPr>
      <t xml:space="preserve">4</t>
    </r>
    <r>
      <rPr>
        <sz val="10"/>
        <rFont val="Noto Sans CJK SC"/>
        <family val="2"/>
      </rPr>
      <t xml:space="preserve">（存在が確かでないもの）が付けられる。反復性角膜びらんを小児期から繰り返す上皮反復性びらんジストロフィ（原因遺伝子 </t>
    </r>
    <r>
      <rPr>
        <sz val="10"/>
        <rFont val="Arial"/>
        <family val="0"/>
        <charset val="1"/>
      </rPr>
      <t xml:space="preserve">COL17A1</t>
    </r>
    <r>
      <rPr>
        <sz val="10"/>
        <rFont val="Noto Sans CJK SC"/>
        <family val="2"/>
      </rPr>
      <t xml:space="preserve">）もこの分類に含まれる。一方、上皮基底膜ジストロフィのように遺伝性が乏しく変性と考えられる病態も、分類の中に残されている。</t>
    </r>
  </si>
  <si>
    <t xml:space="preserve">SRC-1262</t>
  </si>
  <si>
    <t xml:space="preserve">Weiss JS, Rapuano CJ, Seitz B, Busin M, Kivelä TT, Bouheraoua N, Bredrup C, Nischal KK, Chawla H, Borderie V, Kenyon KR, Kim EK, Møller HU, Munier FL, Berger T, Lisch W. IC3D Classification of Corneal Dystrophies—Edition 3. Cornea. 2024;43(4):466-527</t>
  </si>
  <si>
    <t xml:space="preserve">10.1097/ICO.0000000000003420</t>
  </si>
  <si>
    <t xml:space="preserve">38359414</t>
  </si>
  <si>
    <t xml:space="preserve">個別のジストロフィの遺伝子・変異の網羅的な列挙は行わず、分類の枠組みと代表例に限定した。角膜変性（加齢や炎症など二次性の変化）の個別病型は出典の対象外である。</t>
  </si>
  <si>
    <t xml:space="preserve">EY-021</t>
  </si>
  <si>
    <r>
      <rPr>
        <sz val="10"/>
        <rFont val="Noto Sans CJK SC"/>
        <family val="2"/>
      </rPr>
      <t xml:space="preserve">角膜周辺部の溝状潰瘍を呈する角膜周辺部潰瘍性角膜炎（</t>
    </r>
    <r>
      <rPr>
        <sz val="10"/>
        <rFont val="Arial"/>
        <family val="0"/>
        <charset val="1"/>
      </rPr>
      <t xml:space="preserve">PUK</t>
    </r>
    <r>
      <rPr>
        <sz val="10"/>
        <rFont val="Noto Sans CJK SC"/>
        <family val="2"/>
      </rPr>
      <t xml:space="preserve">）は、角膜周辺部の炎症に上皮欠損と実質の破壊を伴う病態で、宿主の自己免疫の関与、角膜周辺部特有の解剖と生理、環境要因が組み合わさって生じる。原因は局所性と全身性、感染性と非感染性にわたり、血液検査や画像検査を含む精査、内科やリウマチ科との連携、慎重な免疫抑制療法が必要になる。全身疾患を伴わない </t>
    </r>
    <r>
      <rPr>
        <sz val="10"/>
        <rFont val="Arial"/>
        <family val="0"/>
        <charset val="1"/>
      </rPr>
      <t xml:space="preserve">Mooren </t>
    </r>
    <r>
      <rPr>
        <sz val="10"/>
        <rFont val="Noto Sans CJK SC"/>
        <family val="2"/>
      </rPr>
      <t xml:space="preserve">潰瘍もこの枠組みで扱われる。</t>
    </r>
  </si>
  <si>
    <r>
      <rPr>
        <sz val="10"/>
        <rFont val="Noto Sans CJK SC"/>
        <family val="2"/>
      </rPr>
      <t xml:space="preserve">医学各論 Ⅲ</t>
    </r>
    <r>
      <rPr>
        <sz val="10"/>
        <rFont val="Arial"/>
        <family val="0"/>
        <charset val="1"/>
      </rPr>
      <t xml:space="preserve">-5-C-⑨</t>
    </r>
    <r>
      <rPr>
        <sz val="10"/>
        <rFont val="Noto Sans CJK SC"/>
        <family val="2"/>
      </rPr>
      <t xml:space="preserve">（角膜潰瘍、</t>
    </r>
    <r>
      <rPr>
        <sz val="10"/>
        <rFont val="Arial"/>
        <family val="0"/>
        <charset val="1"/>
      </rPr>
      <t xml:space="preserve">b</t>
    </r>
    <r>
      <rPr>
        <sz val="10"/>
        <rFont val="Noto Sans CJK SC"/>
        <family val="2"/>
      </rPr>
      <t xml:space="preserve">）</t>
    </r>
  </si>
  <si>
    <t xml:space="preserve">SRC-1263</t>
  </si>
  <si>
    <t xml:space="preserve">Gupta Y, Kishore A, Kumari P, Balakrishnan N, Lomi N, Gupta N, Vanathi M, Tandon R. Peripheral ulcerative keratitis: A comprehensive review. Surv Ophthalmol. 2021;66(6):977-998</t>
  </si>
  <si>
    <t xml:space="preserve">10.1016/j.survophthal.2021.02.013</t>
  </si>
  <si>
    <t xml:space="preserve">33657431</t>
  </si>
  <si>
    <t xml:space="preserve">薬剤（免疫抑制薬）について、国内での承認・保険適用の確認状況：未確認。主張は抄録で確認できた定義・病因・対応の枠組みに限定し、原因疾患ごとの頻度や治療成績の数値は含めていない。</t>
  </si>
  <si>
    <t xml:space="preserve">EY-022</t>
  </si>
  <si>
    <t xml:space="preserve">水疱性角膜症は、角膜内皮の機能不全によって角膜に浮腫が生じ、上皮に水疱を形成する状態である。治療では、障害された内皮のみを置換する角膜内皮移植が選択肢となり、全層の角膜移植と比べて視機能の回復が速く、予測しやすいとされる。</t>
  </si>
  <si>
    <t xml:space="preserve">SRC-1264</t>
  </si>
  <si>
    <t xml:space="preserve">Tan DTH, Dart JKG, Holland EJ, Kinoshita S. Corneal transplantation. Lancet. 2012;379(9827):1749-1761</t>
  </si>
  <si>
    <t xml:space="preserve">10.1016/S0140-6736(12)60437-1</t>
  </si>
  <si>
    <t xml:space="preserve">22559901</t>
  </si>
  <si>
    <r>
      <rPr>
        <sz val="10"/>
        <rFont val="Noto Sans CJK SC"/>
        <family val="2"/>
      </rPr>
      <t xml:space="preserve">出典は角膜移植の総説であり、水疱の破裂に伴う疼痛などの症状の詳細は抄録の範囲外のため含めず、内皮機能不全による浮腫という定義と内皮移植の位置づけに限定した。内皮機能不全の原因（手術後、</t>
    </r>
    <r>
      <rPr>
        <sz val="10"/>
        <rFont val="Arial"/>
        <family val="0"/>
        <charset val="1"/>
      </rPr>
      <t xml:space="preserve">Fuchs </t>
    </r>
    <r>
      <rPr>
        <sz val="10"/>
        <rFont val="Noto Sans CJK SC"/>
        <family val="2"/>
      </rPr>
      <t xml:space="preserve">角膜内皮ジストロフィなど）の内訳は本カードに含めていない。</t>
    </r>
  </si>
  <si>
    <t xml:space="preserve">EY-023</t>
  </si>
  <si>
    <t xml:space="preserve">水晶体</t>
  </si>
  <si>
    <t xml:space="preserve">白内障は、本来透明な水晶体が進行性に混濁する状態で、世界における失明の最も多い原因である。加齢に伴うものが最も多く、混濁の部位によって核白内障、皮質白内障、後嚢下白内障に分けられ、複数の部位の混濁が混在することも多い。原因としては加齢のほか、先天性、外傷、糖尿病などの代謝性疾患、副腎皮質ステロイドなどの薬剤がある。</t>
  </si>
  <si>
    <r>
      <rPr>
        <sz val="10"/>
        <rFont val="Noto Sans CJK SC"/>
        <family val="2"/>
      </rPr>
      <t xml:space="preserve">医学各論 Ⅲ</t>
    </r>
    <r>
      <rPr>
        <sz val="10"/>
        <rFont val="Arial"/>
        <family val="0"/>
        <charset val="1"/>
      </rPr>
      <t xml:space="preserve">-5-D-①</t>
    </r>
    <r>
      <rPr>
        <sz val="10"/>
        <rFont val="Noto Sans CJK SC"/>
        <family val="2"/>
      </rPr>
      <t xml:space="preserve">（白内障、</t>
    </r>
    <r>
      <rPr>
        <sz val="10"/>
        <rFont val="Arial"/>
        <family val="0"/>
        <charset val="1"/>
      </rPr>
      <t xml:space="preserve">a</t>
    </r>
    <r>
      <rPr>
        <sz val="10"/>
        <rFont val="Noto Sans CJK SC"/>
        <family val="2"/>
      </rPr>
      <t xml:space="preserve">）</t>
    </r>
  </si>
  <si>
    <r>
      <rPr>
        <sz val="10"/>
        <rFont val="Arial"/>
        <family val="0"/>
        <charset val="1"/>
      </rPr>
      <t xml:space="preserve">PS-02-15-05 (id: JkxnuTU)</t>
    </r>
    <r>
      <rPr>
        <sz val="10"/>
        <rFont val="Noto Sans CJK SC"/>
        <family val="2"/>
      </rPr>
      <t xml:space="preserve">；</t>
    </r>
    <r>
      <rPr>
        <sz val="10"/>
        <rFont val="Arial"/>
        <family val="0"/>
        <charset val="1"/>
      </rPr>
      <t xml:space="preserve">TBL-01-00-493 (id: JlvnmN4)</t>
    </r>
  </si>
  <si>
    <t xml:space="preserve">SRC-1265</t>
  </si>
  <si>
    <t xml:space="preserve">Lam D, Rao SK, Ratra V, Liu Y, Mitchell P, King J, Tassignon MJ, Jonas J, Pang CP, Chang DF. Cataract. Nat Rev Dis Primers. 2015;1:15014</t>
  </si>
  <si>
    <t xml:space="preserve">10.1038/nrdp.2015.14</t>
  </si>
  <si>
    <t xml:space="preserve">27188414</t>
  </si>
  <si>
    <t xml:space="preserve">定義（水晶体の進行性混濁）と「失明原因の首位」という位置づけは要約で確認した。分類と原因の詳細は購読制の本文を本調査で逐語確認できておらず、一般的な枠組みの範囲に留めたため、取り込み側での本文確認が望ましい。薬剤（副腎皮質ステロイド）は原因として挙げたもので、本カードでは国内の承認・保険適用の対象ではない。</t>
  </si>
  <si>
    <t xml:space="preserve">EY-024</t>
  </si>
  <si>
    <t xml:space="preserve">白内障の診断は、視力低下やグレア（まぶしさ）、色の見え方の変化といった症状と視機能の評価に加え、細隙灯顕微鏡検査で水晶体混濁の部位と程度を確認して行う。手術を行うかどうかは、混濁の程度だけでなく、視機能障害が日常生活に及ぼす支障の程度によって判断する。</t>
  </si>
  <si>
    <r>
      <rPr>
        <sz val="10"/>
        <rFont val="Noto Sans CJK SC"/>
        <family val="2"/>
      </rPr>
      <t xml:space="preserve">診断手順の詳細は購読制の本文を本調査で逐語確認できておらず、標準的な枠組みの範囲に留めたため、取り込み側での本文確認が望ましい。混濁の程度分類（</t>
    </r>
    <r>
      <rPr>
        <sz val="10"/>
        <rFont val="Arial"/>
        <family val="0"/>
        <charset val="1"/>
      </rPr>
      <t xml:space="preserve">LOCS </t>
    </r>
    <r>
      <rPr>
        <sz val="10"/>
        <rFont val="Noto Sans CJK SC"/>
        <family val="2"/>
      </rPr>
      <t xml:space="preserve">など）の詳細は含めていない。</t>
    </r>
  </si>
  <si>
    <t xml:space="preserve">EY-025</t>
  </si>
  <si>
    <t xml:space="preserve">白内障の治療は手術が基本であり、点眼薬などで水晶体の混濁を消失させる確立した治療はない。標準的な手術は、混濁した水晶体を超音波で乳化吸引して除去し、眼内レンズを挿入する方法で、視機能が日常生活に支障を及ぼす場合に行う。</t>
  </si>
  <si>
    <t xml:space="preserve">術式の詳細と合併症は購読制の本文を本調査で逐語確認できておらず、標準的な枠組みの範囲に留めたため、取り込み側での本文確認が望ましい。周術期の点眼薬には触れていないため、薬剤の承認・保険適用の注記は付けていない。</t>
  </si>
  <si>
    <t xml:space="preserve">EY-026</t>
  </si>
  <si>
    <t xml:space="preserve">角膜移植では、角膜全層を置換する全層角膜移植が半世紀以上にわたり主流であった。これに対し、実質の疾患には内皮拒絶の危険をなくす深層層状角膜移植が全層移植に取って代わりつつあり、内皮の疾患には障害された内皮のみを選択的に置換する角膜内皮移植が行われ、視機能の回復が速く予測しやすい。このほか、眼表面の再建や人工角膜も重症例の選択肢となる。</t>
  </si>
  <si>
    <r>
      <rPr>
        <sz val="10"/>
        <rFont val="Noto Sans CJK SC"/>
        <family val="2"/>
      </rPr>
      <t xml:space="preserve">術式別の長期成績や拒絶率などの数値は出典抄録の範囲外のため含めていない。</t>
    </r>
    <r>
      <rPr>
        <sz val="10"/>
        <rFont val="Arial"/>
        <family val="0"/>
        <charset val="1"/>
      </rPr>
      <t xml:space="preserve">2012</t>
    </r>
    <r>
      <rPr>
        <sz val="10"/>
        <rFont val="Noto Sans CJK SC"/>
        <family val="2"/>
      </rPr>
      <t xml:space="preserve">年の総説であり、その後の内皮移植術式の細部の進歩は反映されていない。</t>
    </r>
  </si>
  <si>
    <t xml:space="preserve">EY-027</t>
  </si>
  <si>
    <t xml:space="preserve">緑内障総論</t>
  </si>
  <si>
    <r>
      <rPr>
        <sz val="10"/>
        <rFont val="Noto Sans CJK SC"/>
        <family val="2"/>
      </rPr>
      <t xml:space="preserve">緑内障は視神経と網膜神経線維層の障害により周辺視野や中心視野の永続的な欠損をきたしうる慢性進行性の視神経症であり、眼圧は唯一の修正可能な危険因子である。大きな分類は開放隅角緑内障と閉塞隅角緑内障の</t>
    </r>
    <r>
      <rPr>
        <sz val="10"/>
        <rFont val="Arial"/>
        <family val="0"/>
        <charset val="1"/>
      </rPr>
      <t xml:space="preserve">2</t>
    </r>
    <r>
      <rPr>
        <sz val="10"/>
        <rFont val="Noto Sans CJK SC"/>
        <family val="2"/>
      </rPr>
      <t xml:space="preserve">つであり、早期は無症状のことが多い。</t>
    </r>
  </si>
  <si>
    <t xml:space="preserve">グローバル</t>
  </si>
  <si>
    <r>
      <rPr>
        <sz val="10"/>
        <rFont val="Noto Sans CJK SC"/>
        <family val="2"/>
      </rPr>
      <t xml:space="preserve">医学各論 Ⅲ</t>
    </r>
    <r>
      <rPr>
        <sz val="10"/>
        <rFont val="Arial"/>
        <family val="0"/>
        <charset val="1"/>
      </rPr>
      <t xml:space="preserve">-5-D-②</t>
    </r>
    <r>
      <rPr>
        <sz val="10"/>
        <rFont val="Noto Sans CJK SC"/>
        <family val="2"/>
      </rPr>
      <t xml:space="preserve">（緑内障、</t>
    </r>
    <r>
      <rPr>
        <sz val="10"/>
        <rFont val="Arial"/>
        <family val="0"/>
        <charset val="1"/>
      </rPr>
      <t xml:space="preserve">a</t>
    </r>
    <r>
      <rPr>
        <sz val="10"/>
        <rFont val="Noto Sans CJK SC"/>
        <family val="2"/>
      </rPr>
      <t xml:space="preserve">）</t>
    </r>
  </si>
  <si>
    <r>
      <rPr>
        <sz val="10"/>
        <rFont val="Arial"/>
        <family val="0"/>
        <charset val="1"/>
      </rPr>
      <t xml:space="preserve">PS-02-15-05 (id: JkxnuTU)</t>
    </r>
    <r>
      <rPr>
        <sz val="10"/>
        <rFont val="Noto Sans CJK SC"/>
        <family val="2"/>
      </rPr>
      <t xml:space="preserve">；</t>
    </r>
    <r>
      <rPr>
        <sz val="10"/>
        <rFont val="Arial"/>
        <family val="0"/>
        <charset val="1"/>
      </rPr>
      <t xml:space="preserve">TBL-01-00-494 (id: JlvnmN8)</t>
    </r>
  </si>
  <si>
    <t xml:space="preserve">SRC-1267</t>
  </si>
  <si>
    <t xml:space="preserve">Stein JD, Khawaja AP, Weizer JS. Glaucoma in Adults—Screening, Diagnosis, and Management: A Review. JAMA. 2021;325(2):164-174.</t>
  </si>
  <si>
    <t xml:space="preserve">10.1001/jama.2020.21899</t>
  </si>
  <si>
    <t xml:space="preserve">33433580</t>
  </si>
  <si>
    <r>
      <rPr>
        <sz val="10"/>
        <rFont val="Noto Sans CJK SC"/>
        <family val="2"/>
      </rPr>
      <t xml:space="preserve">出典は総説の抄録で確認した範囲に限る。日本の分類の細目（発達緑内障等）は日本緑内障学会ガイドライン第</t>
    </r>
    <r>
      <rPr>
        <sz val="10"/>
        <rFont val="Arial"/>
        <family val="0"/>
        <charset val="1"/>
      </rPr>
      <t xml:space="preserve">5</t>
    </r>
    <r>
      <rPr>
        <sz val="10"/>
        <rFont val="Noto Sans CJK SC"/>
        <family val="2"/>
      </rPr>
      <t xml:space="preserve">版（</t>
    </r>
    <r>
      <rPr>
        <sz val="10"/>
        <rFont val="Arial"/>
        <family val="0"/>
        <charset val="1"/>
      </rPr>
      <t xml:space="preserve">SRC-1266</t>
    </r>
    <r>
      <rPr>
        <sz val="10"/>
        <rFont val="Noto Sans CJK SC"/>
        <family val="2"/>
      </rPr>
      <t xml:space="preserve">）の本文確認が望ましい。</t>
    </r>
  </si>
  <si>
    <t xml:space="preserve">EY-028</t>
  </si>
  <si>
    <t xml:space="preserve">原発開放隅角緑内障</t>
  </si>
  <si>
    <r>
      <rPr>
        <sz val="10"/>
        <rFont val="Noto Sans CJK SC"/>
        <family val="2"/>
      </rPr>
      <t xml:space="preserve">日本の多治見スタディでは、</t>
    </r>
    <r>
      <rPr>
        <sz val="10"/>
        <rFont val="Arial"/>
        <family val="0"/>
        <charset val="1"/>
      </rPr>
      <t xml:space="preserve">40</t>
    </r>
    <r>
      <rPr>
        <sz val="10"/>
        <rFont val="Noto Sans CJK SC"/>
        <family val="2"/>
      </rPr>
      <t xml:space="preserve">歳以上の原発開放隅角緑内障の有病率は</t>
    </r>
    <r>
      <rPr>
        <sz val="10"/>
        <rFont val="Arial"/>
        <family val="0"/>
        <charset val="1"/>
      </rPr>
      <t xml:space="preserve">3.9%</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3.2</t>
    </r>
    <r>
      <rPr>
        <sz val="10"/>
        <rFont val="Noto Sans CJK SC"/>
        <family val="2"/>
      </rPr>
      <t xml:space="preserve">〜</t>
    </r>
    <r>
      <rPr>
        <sz val="10"/>
        <rFont val="Arial"/>
        <family val="0"/>
        <charset val="1"/>
      </rPr>
      <t xml:space="preserve">4.6%</t>
    </r>
    <r>
      <rPr>
        <sz val="10"/>
        <rFont val="Noto Sans CJK SC"/>
        <family val="2"/>
      </rPr>
      <t xml:space="preserve">）であり、そのうち眼圧</t>
    </r>
    <r>
      <rPr>
        <sz val="10"/>
        <rFont val="Arial"/>
        <family val="0"/>
        <charset val="1"/>
      </rPr>
      <t xml:space="preserve">21mmHg</t>
    </r>
    <r>
      <rPr>
        <sz val="10"/>
        <rFont val="Noto Sans CJK SC"/>
        <family val="2"/>
      </rPr>
      <t xml:space="preserve">以下の例の有病率が</t>
    </r>
    <r>
      <rPr>
        <sz val="10"/>
        <rFont val="Arial"/>
        <family val="0"/>
        <charset val="1"/>
      </rPr>
      <t xml:space="preserve">3.6%</t>
    </r>
    <r>
      <rPr>
        <sz val="10"/>
        <rFont val="Noto Sans CJK SC"/>
        <family val="2"/>
      </rPr>
      <t xml:space="preserve">を占めた。すなわち日本では眼圧が正常範囲でも視神経と視野の所見から診断される例が大半である。</t>
    </r>
  </si>
  <si>
    <t xml:space="preserve">SRC-1268</t>
  </si>
  <si>
    <t xml:space="preserve">Iwase A, Suzuki Y, Araie M, et al. The prevalence of primary open-angle glaucoma in Japanese: the Tajimi Study. Ophthalmology. 2004;111(9):1641-1648.</t>
  </si>
  <si>
    <t xml:space="preserve">10.1016/j.ophtha.2004.03.029</t>
  </si>
  <si>
    <t xml:space="preserve">15350316</t>
  </si>
  <si>
    <r>
      <rPr>
        <sz val="10"/>
        <rFont val="Noto Sans CJK SC"/>
        <family val="2"/>
      </rPr>
      <t xml:space="preserve">数値は抄録で確認した。多治見市という単一地域・</t>
    </r>
    <r>
      <rPr>
        <sz val="10"/>
        <rFont val="Arial"/>
        <family val="0"/>
        <charset val="1"/>
      </rPr>
      <t xml:space="preserve">2004</t>
    </r>
    <r>
      <rPr>
        <sz val="10"/>
        <rFont val="Noto Sans CJK SC"/>
        <family val="2"/>
      </rPr>
      <t xml:space="preserve">年報告の値であり、現在の全国の頻度とは限らない。</t>
    </r>
  </si>
  <si>
    <t xml:space="preserve">EY-029</t>
  </si>
  <si>
    <t xml:space="preserve">緑内障の検査</t>
  </si>
  <si>
    <r>
      <rPr>
        <sz val="10"/>
        <rFont val="Noto Sans CJK SC"/>
        <family val="2"/>
      </rPr>
      <t xml:space="preserve">緑内障の診断精度の検討では、スペクトラルドメイン</t>
    </r>
    <r>
      <rPr>
        <sz val="10"/>
        <rFont val="Arial"/>
        <family val="0"/>
        <charset val="1"/>
      </rPr>
      <t xml:space="preserve">OCT</t>
    </r>
    <r>
      <rPr>
        <sz val="10"/>
        <rFont val="Noto Sans CJK SC"/>
        <family val="2"/>
      </rPr>
      <t xml:space="preserve">の感度は</t>
    </r>
    <r>
      <rPr>
        <sz val="10"/>
        <rFont val="Arial"/>
        <family val="0"/>
        <charset val="1"/>
      </rPr>
      <t xml:space="preserve">0.79</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0.75</t>
    </r>
    <r>
      <rPr>
        <sz val="10"/>
        <rFont val="Noto Sans CJK SC"/>
        <family val="2"/>
      </rPr>
      <t xml:space="preserve">〜</t>
    </r>
    <r>
      <rPr>
        <sz val="10"/>
        <rFont val="Arial"/>
        <family val="0"/>
        <charset val="1"/>
      </rPr>
      <t xml:space="preserve">0.83</t>
    </r>
    <r>
      <rPr>
        <sz val="10"/>
        <rFont val="Noto Sans CJK SC"/>
        <family val="2"/>
      </rPr>
      <t xml:space="preserve">）、特異度は</t>
    </r>
    <r>
      <rPr>
        <sz val="10"/>
        <rFont val="Arial"/>
        <family val="0"/>
        <charset val="1"/>
      </rPr>
      <t xml:space="preserve">0.92</t>
    </r>
    <r>
      <rPr>
        <sz val="10"/>
        <rFont val="Noto Sans CJK SC"/>
        <family val="2"/>
      </rPr>
      <t xml:space="preserve">（同</t>
    </r>
    <r>
      <rPr>
        <sz val="10"/>
        <rFont val="Arial"/>
        <family val="0"/>
        <charset val="1"/>
      </rPr>
      <t xml:space="preserve">0.87</t>
    </r>
    <r>
      <rPr>
        <sz val="10"/>
        <rFont val="Noto Sans CJK SC"/>
        <family val="2"/>
      </rPr>
      <t xml:space="preserve">〜</t>
    </r>
    <r>
      <rPr>
        <sz val="10"/>
        <rFont val="Arial"/>
        <family val="0"/>
        <charset val="1"/>
      </rPr>
      <t xml:space="preserve">0.96</t>
    </r>
    <r>
      <rPr>
        <sz val="10"/>
        <rFont val="Noto Sans CJK SC"/>
        <family val="2"/>
      </rPr>
      <t xml:space="preserve">）、</t>
    </r>
    <r>
      <rPr>
        <sz val="10"/>
        <rFont val="Arial"/>
        <family val="0"/>
        <charset val="1"/>
      </rPr>
      <t xml:space="preserve">Humphrey</t>
    </r>
    <r>
      <rPr>
        <sz val="10"/>
        <rFont val="Noto Sans CJK SC"/>
        <family val="2"/>
      </rPr>
      <t xml:space="preserve">視野計の感度は</t>
    </r>
    <r>
      <rPr>
        <sz val="10"/>
        <rFont val="Arial"/>
        <family val="0"/>
        <charset val="1"/>
      </rPr>
      <t xml:space="preserve">0.87</t>
    </r>
    <r>
      <rPr>
        <sz val="10"/>
        <rFont val="Noto Sans CJK SC"/>
        <family val="2"/>
      </rPr>
      <t xml:space="preserve">（同</t>
    </r>
    <r>
      <rPr>
        <sz val="10"/>
        <rFont val="Arial"/>
        <family val="0"/>
        <charset val="1"/>
      </rPr>
      <t xml:space="preserve">0.69</t>
    </r>
    <r>
      <rPr>
        <sz val="10"/>
        <rFont val="Noto Sans CJK SC"/>
        <family val="2"/>
      </rPr>
      <t xml:space="preserve">〜</t>
    </r>
    <r>
      <rPr>
        <sz val="10"/>
        <rFont val="Arial"/>
        <family val="0"/>
        <charset val="1"/>
      </rPr>
      <t xml:space="preserve">0.95</t>
    </r>
    <r>
      <rPr>
        <sz val="10"/>
        <rFont val="Noto Sans CJK SC"/>
        <family val="2"/>
      </rPr>
      <t xml:space="preserve">）、特異度は</t>
    </r>
    <r>
      <rPr>
        <sz val="10"/>
        <rFont val="Arial"/>
        <family val="0"/>
        <charset val="1"/>
      </rPr>
      <t xml:space="preserve">0.82</t>
    </r>
    <r>
      <rPr>
        <sz val="10"/>
        <rFont val="Noto Sans CJK SC"/>
        <family val="2"/>
      </rPr>
      <t xml:space="preserve">（同</t>
    </r>
    <r>
      <rPr>
        <sz val="10"/>
        <rFont val="Arial"/>
        <family val="0"/>
        <charset val="1"/>
      </rPr>
      <t xml:space="preserve">0.66</t>
    </r>
    <r>
      <rPr>
        <sz val="10"/>
        <rFont val="Noto Sans CJK SC"/>
        <family val="2"/>
      </rPr>
      <t xml:space="preserve">〜</t>
    </r>
    <r>
      <rPr>
        <sz val="10"/>
        <rFont val="Arial"/>
        <family val="0"/>
        <charset val="1"/>
      </rPr>
      <t xml:space="preserve">0.92</t>
    </r>
    <r>
      <rPr>
        <sz val="10"/>
        <rFont val="Noto Sans CJK SC"/>
        <family val="2"/>
      </rPr>
      <t xml:space="preserve">）であり、眼圧測定単独の感度は</t>
    </r>
    <r>
      <rPr>
        <sz val="10"/>
        <rFont val="Arial"/>
        <family val="0"/>
        <charset val="1"/>
      </rPr>
      <t xml:space="preserve">0.48</t>
    </r>
    <r>
      <rPr>
        <sz val="10"/>
        <rFont val="Noto Sans CJK SC"/>
        <family val="2"/>
      </rPr>
      <t xml:space="preserve">（同</t>
    </r>
    <r>
      <rPr>
        <sz val="10"/>
        <rFont val="Arial"/>
        <family val="0"/>
        <charset val="1"/>
      </rPr>
      <t xml:space="preserve">0.31</t>
    </r>
    <r>
      <rPr>
        <sz val="10"/>
        <rFont val="Noto Sans CJK SC"/>
        <family val="2"/>
      </rPr>
      <t xml:space="preserve">〜</t>
    </r>
    <r>
      <rPr>
        <sz val="10"/>
        <rFont val="Arial"/>
        <family val="0"/>
        <charset val="1"/>
      </rPr>
      <t xml:space="preserve">0.66</t>
    </r>
    <r>
      <rPr>
        <sz val="10"/>
        <rFont val="Noto Sans CJK SC"/>
        <family val="2"/>
      </rPr>
      <t xml:space="preserve">）と低かった。眼圧だけで診断せず、視神経と視野と構造の検査を組み合わせる。</t>
    </r>
  </si>
  <si>
    <t xml:space="preserve">SRC-1280</t>
  </si>
  <si>
    <t xml:space="preserve">Chou R, Selph S, Blazina I, et al. Screening for Glaucoma in Adults: Updated Evidence Report and Systematic Review for the US Preventive Services Task Force. JAMA. 2022;327(20):1998-2012.</t>
  </si>
  <si>
    <t xml:space="preserve">10.1001/jama.2022.6290</t>
  </si>
  <si>
    <t xml:space="preserve">35608575</t>
  </si>
  <si>
    <t xml:space="preserve">数値は抄録で確認した。対象は原発開放隅角緑内障のスクリーニング文脈であり、臨床診断の場面とは母集団が異なる。</t>
  </si>
  <si>
    <t xml:space="preserve">EY-030</t>
  </si>
  <si>
    <t xml:space="preserve">緑内障の治療</t>
  </si>
  <si>
    <r>
      <rPr>
        <sz val="10"/>
        <rFont val="Noto Sans CJK SC"/>
        <family val="2"/>
      </rPr>
      <t xml:space="preserve">日本緑内障学会ガイドライン第</t>
    </r>
    <r>
      <rPr>
        <sz val="10"/>
        <rFont val="Arial"/>
        <family val="0"/>
        <charset val="1"/>
      </rPr>
      <t xml:space="preserve">5</t>
    </r>
    <r>
      <rPr>
        <sz val="10"/>
        <rFont val="Noto Sans CJK SC"/>
        <family val="2"/>
      </rPr>
      <t xml:space="preserve">版では、緑内障治療の原則は眼圧を下げることであり、その手段として薬物、レーザー、手術がある。緑内障は単一の病態ではなく複合的な症候群として捉える。</t>
    </r>
  </si>
  <si>
    <t xml:space="preserve">SRC-1266</t>
  </si>
  <si>
    <t xml:space="preserve">Kiuchi Y, Inoue T, Shoji N, Nakamura M, Tanito M; Glaucoma Guideline Preparation Committee, Japan Glaucoma Society. The Japan Glaucoma Society guidelines for glaucoma 5th edition. Jpn J Ophthalmol. 2023;67(2):189-254.</t>
  </si>
  <si>
    <t xml:space="preserve">10.1007/s10384-022-00970-9</t>
  </si>
  <si>
    <t xml:space="preserve">36780040</t>
  </si>
  <si>
    <t xml:space="preserve">本カードには個別の薬剤名を記載していないため、個別薬剤の国内承認・保険適用の確認は対象外である。具体的な薬剤選択はガイドライン本文の確認が望ましい。</t>
  </si>
  <si>
    <t xml:space="preserve">EY-031</t>
  </si>
  <si>
    <t xml:space="preserve">閉塞隅角緑内障・急性発作</t>
  </si>
  <si>
    <t xml:space="preserve">急性原発閉塞隅角発作はアジア人に比較的多く、視力を脅かす眼科緊急症である。アジア太平洋緑内障学会等の合意では、速やかな眼圧下降の選択肢としてアルゴンレーザー周辺虹彩形成術、前房穿刺、レーザー瞳孔形成術が適切とされ、条件が整えば早期の水晶体乳化吸引術は網膜神経節細胞のさらなる喪失と進行を防ぐうえで有効とされる。</t>
  </si>
  <si>
    <t xml:space="preserve">アジア太平洋</t>
  </si>
  <si>
    <t xml:space="preserve">SRC-1269</t>
  </si>
  <si>
    <t xml:space="preserve">Chan PP, Zhang X, Aung T, et al. Controversies, consensuses, and guidelines for acute primary angle closure attack (APACA) by the Asia-Pacific Glaucoma Society (APGS) and the Academy of Asia-Pacific Professors of Ophthalmology (AAPPO). Asia Pac J Ophthalmol (Phila). 2025;14(6).</t>
  </si>
  <si>
    <t xml:space="preserve">10.1016/j.apjo.2025.100223</t>
  </si>
  <si>
    <t xml:space="preserve">40615047</t>
  </si>
  <si>
    <t xml:space="preserve">合意文の抄録で確認した範囲に限る。個別の薬剤名は記載していないため、個別薬剤の国内承認・保険適用の確認は対象外である。</t>
  </si>
  <si>
    <t xml:space="preserve">EY-035</t>
  </si>
  <si>
    <r>
      <rPr>
        <sz val="10"/>
        <rFont val="Arial"/>
        <family val="0"/>
        <charset val="1"/>
      </rPr>
      <t xml:space="preserve">Basedow</t>
    </r>
    <r>
      <rPr>
        <sz val="10"/>
        <rFont val="Noto Sans CJK SC"/>
        <family val="2"/>
      </rPr>
      <t xml:space="preserve">病の眼窩評価</t>
    </r>
  </si>
  <si>
    <r>
      <rPr>
        <sz val="10"/>
        <rFont val="Arial"/>
        <family val="0"/>
        <charset val="1"/>
      </rPr>
      <t xml:space="preserve">Graves</t>
    </r>
    <r>
      <rPr>
        <sz val="10"/>
        <rFont val="Noto Sans CJK SC"/>
        <family val="2"/>
      </rPr>
      <t xml:space="preserve">眼症（甲状腺眼症）は</t>
    </r>
    <r>
      <rPr>
        <sz val="10"/>
        <rFont val="Arial"/>
        <family val="0"/>
        <charset val="1"/>
      </rPr>
      <t xml:space="preserve">Basedow</t>
    </r>
    <r>
      <rPr>
        <sz val="10"/>
        <rFont val="Noto Sans CJK SC"/>
        <family val="2"/>
      </rPr>
      <t xml:space="preserve">病の主な甲状腺外症状であり、</t>
    </r>
    <r>
      <rPr>
        <sz val="10"/>
        <rFont val="Arial"/>
        <family val="0"/>
        <charset val="1"/>
      </rPr>
      <t xml:space="preserve">EUGOGO</t>
    </r>
    <r>
      <rPr>
        <sz val="10"/>
        <rFont val="Noto Sans CJK SC"/>
        <family val="2"/>
      </rPr>
      <t xml:space="preserve">ガイドライン</t>
    </r>
    <r>
      <rPr>
        <sz val="10"/>
        <rFont val="Arial"/>
        <family val="0"/>
        <charset val="1"/>
      </rPr>
      <t xml:space="preserve">2021</t>
    </r>
    <r>
      <rPr>
        <sz val="10"/>
        <rFont val="Noto Sans CJK SC"/>
        <family val="2"/>
      </rPr>
      <t xml:space="preserve">では治療の選択は眼症の活動性と重症度の評価に基づいて行い、大半の患者で専門施設への早期紹介が基本とされる。危険因子として喫煙、甲状腺機能異常、</t>
    </r>
    <r>
      <rPr>
        <sz val="10"/>
        <rFont val="Arial"/>
        <family val="0"/>
        <charset val="1"/>
      </rPr>
      <t xml:space="preserve">TSH</t>
    </r>
    <r>
      <rPr>
        <sz val="10"/>
        <rFont val="Noto Sans CJK SC"/>
        <family val="2"/>
      </rPr>
      <t xml:space="preserve">受容体抗体の高値、放射性ヨウ素治療、高コレステロール血症が挙げられる。本カードは眼窩の評価の側面のみを扱い、甲状腺疾患そのものの管理は扱わない。</t>
    </r>
  </si>
  <si>
    <t xml:space="preserve">ヨーロッパ</t>
  </si>
  <si>
    <r>
      <rPr>
        <sz val="10"/>
        <rFont val="Noto Sans CJK SC"/>
        <family val="2"/>
      </rPr>
      <t xml:space="preserve">医学各論 Ⅲ</t>
    </r>
    <r>
      <rPr>
        <sz val="10"/>
        <rFont val="Arial"/>
        <family val="0"/>
        <charset val="1"/>
      </rPr>
      <t xml:space="preserve">-5-A-②</t>
    </r>
    <r>
      <rPr>
        <sz val="10"/>
        <rFont val="Noto Sans CJK SC"/>
        <family val="2"/>
      </rPr>
      <t xml:space="preserve">（眼球突出、</t>
    </r>
    <r>
      <rPr>
        <sz val="10"/>
        <rFont val="Arial"/>
        <family val="0"/>
        <charset val="1"/>
      </rPr>
      <t xml:space="preserve">b</t>
    </r>
    <r>
      <rPr>
        <sz val="10"/>
        <rFont val="Noto Sans CJK SC"/>
        <family val="2"/>
      </rPr>
      <t xml:space="preserve">）</t>
    </r>
  </si>
  <si>
    <t xml:space="preserve">Bartalena L, et al. The 2021 European Group on Graves' orbitopathy (EUGOGO) clinical practice guidelines for the medical management of Graves' orbitopathy. Eur J Endocrinol. 2021;185(4):G43-G67</t>
  </si>
  <si>
    <r>
      <rPr>
        <sz val="10"/>
        <rFont val="Noto Sans CJK SC"/>
        <family val="2"/>
      </rPr>
      <t xml:space="preserve">活動性スコアの個別項目は抄録で確認できなかったため記載していない。眼症の治療そのものは</t>
    </r>
    <r>
      <rPr>
        <sz val="10"/>
        <rFont val="Arial"/>
        <family val="0"/>
        <charset val="1"/>
      </rPr>
      <t xml:space="preserve">TH-017</t>
    </r>
    <r>
      <rPr>
        <sz val="10"/>
        <rFont val="Noto Sans CJK SC"/>
        <family val="2"/>
      </rPr>
      <t xml:space="preserve">を正とし、本カードでは評価と紹介の側面に限った。</t>
    </r>
  </si>
  <si>
    <t xml:space="preserve">EY-036</t>
  </si>
  <si>
    <t xml:space="preserve">眼窩偽腫瘍（特発性眼窩炎症）</t>
  </si>
  <si>
    <t xml:space="preserve">眼窩炎症性偽腫瘍（特発性眼窩炎症）は良性の非特異的な炎症性疾患で、中年に多く、通常は片側性だが両側性もありうる。症状は浸潤部位と程度により多様で、眼窩痛、腫脹、複視、眼球突出、眼球運動制限、視力低下を含む。診断には臨床像、画像所見、病理学的検査の評価を要することが多く、第一選択の治療は糖質コルチコイドであり、抵抗性や依存性、忍容性に問題がある例では放射線療法、免疫抑制薬、生物学的製剤が検討される。</t>
  </si>
  <si>
    <r>
      <rPr>
        <sz val="10"/>
        <rFont val="Noto Sans CJK SC"/>
        <family val="2"/>
      </rPr>
      <t xml:space="preserve">医学各論 Ⅲ</t>
    </r>
    <r>
      <rPr>
        <sz val="10"/>
        <rFont val="Arial"/>
        <family val="0"/>
        <charset val="1"/>
      </rPr>
      <t xml:space="preserve">-5-A-①</t>
    </r>
    <r>
      <rPr>
        <sz val="10"/>
        <rFont val="Noto Sans CJK SC"/>
        <family val="2"/>
      </rPr>
      <t xml:space="preserve">（眼窩腫瘍、</t>
    </r>
    <r>
      <rPr>
        <sz val="10"/>
        <rFont val="Arial"/>
        <family val="0"/>
        <charset val="1"/>
      </rPr>
      <t xml:space="preserve">b</t>
    </r>
    <r>
      <rPr>
        <sz val="10"/>
        <rFont val="Noto Sans CJK SC"/>
        <family val="2"/>
      </rPr>
      <t xml:space="preserve">）</t>
    </r>
  </si>
  <si>
    <t xml:space="preserve">SRC-1274</t>
  </si>
  <si>
    <t xml:space="preserve">Fang Y, Shen B, Dai Q, et al. Orbital inflammatory pseudotumor: new advances in diagnosis, pathogenesis, and treatment. Eur J Med Res. 2023;28(1):395.</t>
  </si>
  <si>
    <t xml:space="preserve">10.1186/s40001-023-01330-0</t>
  </si>
  <si>
    <t xml:space="preserve">37794419</t>
  </si>
  <si>
    <r>
      <rPr>
        <sz val="10"/>
        <rFont val="Noto Sans CJK SC"/>
        <family val="2"/>
      </rPr>
      <t xml:space="preserve">糖質コルチコイド等の個別薬剤の国内承認・保険適用は未確認。</t>
    </r>
    <r>
      <rPr>
        <sz val="10"/>
        <rFont val="Arial"/>
        <family val="0"/>
        <charset val="1"/>
      </rPr>
      <t xml:space="preserve">IgG4</t>
    </r>
    <r>
      <rPr>
        <sz val="10"/>
        <rFont val="Noto Sans CJK SC"/>
        <family val="2"/>
      </rPr>
      <t xml:space="preserve">関連疾患との切り分けの細目は本文確認が望ましい。</t>
    </r>
  </si>
  <si>
    <t xml:space="preserve">EY-037</t>
  </si>
  <si>
    <t xml:space="preserve">視神経炎</t>
  </si>
  <si>
    <r>
      <rPr>
        <sz val="10"/>
        <rFont val="Noto Sans CJK SC"/>
        <family val="2"/>
      </rPr>
      <t xml:space="preserve">視神経炎の国際的な診断基準（</t>
    </r>
    <r>
      <rPr>
        <sz val="10"/>
        <rFont val="Arial"/>
        <family val="0"/>
        <charset val="1"/>
      </rPr>
      <t xml:space="preserve">2022</t>
    </r>
    <r>
      <rPr>
        <sz val="10"/>
        <rFont val="Noto Sans CJK SC"/>
        <family val="2"/>
      </rPr>
      <t xml:space="preserve">年）では、臨床所見から視神経炎の可能性を判断し、脳・眼窩・網膜の画像検査と抗体等のバイオマーカーを組み合わせることで確実な診断に至る枠組みが示された。視神経炎は多発性硬化症、視神経脊髄炎スペクトラム障害、</t>
    </r>
    <r>
      <rPr>
        <sz val="10"/>
        <rFont val="Arial"/>
        <family val="0"/>
        <charset val="1"/>
      </rPr>
      <t xml:space="preserve">MOG</t>
    </r>
    <r>
      <rPr>
        <sz val="10"/>
        <rFont val="Noto Sans CJK SC"/>
        <family val="2"/>
      </rPr>
      <t xml:space="preserve">抗体関連疾患の初発症状となりうるため、発症時点での正確な診断が早期治療につながる。</t>
    </r>
  </si>
  <si>
    <r>
      <rPr>
        <sz val="10"/>
        <rFont val="Noto Sans CJK SC"/>
        <family val="2"/>
      </rPr>
      <t xml:space="preserve">医学各論 Ⅲ</t>
    </r>
    <r>
      <rPr>
        <sz val="10"/>
        <rFont val="Arial"/>
        <family val="0"/>
        <charset val="1"/>
      </rPr>
      <t xml:space="preserve">-4-B-②</t>
    </r>
    <r>
      <rPr>
        <sz val="10"/>
        <rFont val="Noto Sans CJK SC"/>
        <family val="2"/>
      </rPr>
      <t xml:space="preserve">（視神経炎・症、</t>
    </r>
    <r>
      <rPr>
        <sz val="10"/>
        <rFont val="Arial"/>
        <family val="0"/>
        <charset val="1"/>
      </rPr>
      <t xml:space="preserve">b</t>
    </r>
    <r>
      <rPr>
        <sz val="10"/>
        <rFont val="Noto Sans CJK SC"/>
        <family val="2"/>
      </rPr>
      <t xml:space="preserve">）</t>
    </r>
  </si>
  <si>
    <r>
      <rPr>
        <sz val="10"/>
        <rFont val="Arial"/>
        <family val="0"/>
        <charset val="1"/>
      </rPr>
      <t xml:space="preserve">PS-02-15-05 (id: JkxnuTU)</t>
    </r>
    <r>
      <rPr>
        <sz val="10"/>
        <rFont val="Noto Sans CJK SC"/>
        <family val="2"/>
      </rPr>
      <t xml:space="preserve">；</t>
    </r>
    <r>
      <rPr>
        <sz val="10"/>
        <rFont val="Arial"/>
        <family val="0"/>
        <charset val="1"/>
      </rPr>
      <t xml:space="preserve">TBL-01-00-495 (id: JlvnmOc)</t>
    </r>
  </si>
  <si>
    <t xml:space="preserve">SRC-1275</t>
  </si>
  <si>
    <t xml:space="preserve">Petzold A, Fraser CL, Abegg M, et al. Diagnosis and classification of optic neuritis. Lancet Neurol. 2022;21(12):1120-1134.</t>
  </si>
  <si>
    <t xml:space="preserve">10.1016/S1474-4422(22)00200-9</t>
  </si>
  <si>
    <t xml:space="preserve">36179757</t>
  </si>
  <si>
    <t xml:space="preserve">基準の個別項目は抄録の範囲を超えるため記載していない。個別薬剤名は記載していないため、個別薬剤の国内承認・保険適用の確認は対象外である。</t>
  </si>
  <si>
    <t xml:space="preserve">EY-038</t>
  </si>
  <si>
    <t xml:space="preserve">うっ血乳頭</t>
  </si>
  <si>
    <r>
      <rPr>
        <sz val="10"/>
        <rFont val="Noto Sans CJK SC"/>
        <family val="2"/>
      </rPr>
      <t xml:space="preserve">うっ血乳頭は頭蓋内圧亢進による視神経乳頭の浮腫であり、急性期には視機能が通常保たれる点が他の乳頭浮腫と異なる。</t>
    </r>
    <r>
      <rPr>
        <sz val="10"/>
        <rFont val="Arial"/>
        <family val="0"/>
        <charset val="1"/>
      </rPr>
      <t xml:space="preserve">50</t>
    </r>
    <r>
      <rPr>
        <sz val="10"/>
        <rFont val="Noto Sans CJK SC"/>
        <family val="2"/>
      </rPr>
      <t xml:space="preserve">歳未満では特発性頭蓋内圧亢進症が最も多い原因である。疑った場合は血圧を測定し、偽性うっ血乳頭を除外したうえで、脳と眼窩の</t>
    </r>
    <r>
      <rPr>
        <sz val="10"/>
        <rFont val="Arial"/>
        <family val="0"/>
        <charset val="1"/>
      </rPr>
      <t xml:space="preserve">MRI</t>
    </r>
    <r>
      <rPr>
        <sz val="10"/>
        <rFont val="Noto Sans CJK SC"/>
        <family val="2"/>
      </rPr>
      <t xml:space="preserve">（静脈造影シーケンスを含む）を行い、その後に腰椎穿刺で初圧と髄液所見を評価する。本カードは所見と評価の進め方のみを扱う。</t>
    </r>
  </si>
  <si>
    <r>
      <rPr>
        <sz val="10"/>
        <rFont val="Noto Sans CJK SC"/>
        <family val="2"/>
      </rPr>
      <t xml:space="preserve">医学各論 Ⅲ</t>
    </r>
    <r>
      <rPr>
        <sz val="10"/>
        <rFont val="Arial"/>
        <family val="0"/>
        <charset val="1"/>
      </rPr>
      <t xml:space="preserve">-4-B-①</t>
    </r>
    <r>
      <rPr>
        <sz val="10"/>
        <rFont val="Noto Sans CJK SC"/>
        <family val="2"/>
      </rPr>
      <t xml:space="preserve">（うっ血乳頭、</t>
    </r>
    <r>
      <rPr>
        <sz val="10"/>
        <rFont val="Arial"/>
        <family val="0"/>
        <charset val="1"/>
      </rPr>
      <t xml:space="preserve">a</t>
    </r>
    <r>
      <rPr>
        <sz val="10"/>
        <rFont val="Noto Sans CJK SC"/>
        <family val="2"/>
      </rPr>
      <t xml:space="preserve">）</t>
    </r>
  </si>
  <si>
    <t xml:space="preserve">SRC-1276</t>
  </si>
  <si>
    <t xml:space="preserve">Xie JS, Donaldson L, Margolin E. Papilledema: A review of etiology, pathophysiology, diagnosis, and management. Surv Ophthalmol. 2022;67(4).</t>
  </si>
  <si>
    <t xml:space="preserve">10.1016/j.survophthal.2021.11.007</t>
  </si>
  <si>
    <t xml:space="preserve">34813854</t>
  </si>
  <si>
    <t xml:space="preserve">原因疾患そのものの診断・治療は本カードの範囲外とし、所見と初期評価にとどめた。数値は抄録に含まれなかったため記載していない。</t>
  </si>
  <si>
    <t xml:space="preserve">EY-039</t>
  </si>
  <si>
    <r>
      <rPr>
        <sz val="10"/>
        <rFont val="Arial"/>
        <family val="0"/>
        <charset val="1"/>
      </rPr>
      <t xml:space="preserve">Horner</t>
    </r>
    <r>
      <rPr>
        <sz val="10"/>
        <rFont val="Noto Sans CJK SC"/>
        <family val="2"/>
      </rPr>
      <t xml:space="preserve">症候群と眼瞼下垂</t>
    </r>
  </si>
  <si>
    <r>
      <rPr>
        <sz val="10"/>
        <rFont val="Arial"/>
        <family val="0"/>
        <charset val="1"/>
      </rPr>
      <t xml:space="preserve">Horner</t>
    </r>
    <r>
      <rPr>
        <sz val="10"/>
        <rFont val="Noto Sans CJK SC"/>
        <family val="2"/>
      </rPr>
      <t xml:space="preserve">症候群は交感神経路の障害により、同側の軽度の眼瞼下垂、反応が保たれた縮瞳、一部の例では同側顔面の無汗症を呈する症候群である。臨床所見が局在診断の手がかりとなり、薬理学的テストは症候群の存在の確認と、その後の検査や管理の方針決定に役立つ。眼瞼下垂の評価では本症候群を鑑別の一つとして瞳孔所見とあわせて確認する。</t>
    </r>
  </si>
  <si>
    <r>
      <rPr>
        <sz val="10"/>
        <rFont val="Noto Sans CJK SC"/>
        <family val="2"/>
      </rPr>
      <t xml:space="preserve">医学各論 Ⅲ</t>
    </r>
    <r>
      <rPr>
        <sz val="10"/>
        <rFont val="Arial"/>
        <family val="0"/>
        <charset val="1"/>
      </rPr>
      <t xml:space="preserve">-4-C-②</t>
    </r>
    <r>
      <rPr>
        <sz val="10"/>
        <rFont val="Noto Sans CJK SC"/>
        <family val="2"/>
      </rPr>
      <t xml:space="preserve">（眼筋麻痺、</t>
    </r>
    <r>
      <rPr>
        <sz val="10"/>
        <rFont val="Arial"/>
        <family val="0"/>
        <charset val="1"/>
      </rPr>
      <t xml:space="preserve">b</t>
    </r>
    <r>
      <rPr>
        <sz val="10"/>
        <rFont val="Noto Sans CJK SC"/>
        <family val="2"/>
      </rPr>
      <t xml:space="preserve">）</t>
    </r>
  </si>
  <si>
    <t xml:space="preserve">SRC-1277</t>
  </si>
  <si>
    <t xml:space="preserve">Kanagalingam S, Miller NR. Horner syndrome: clinical perspectives. Eye Brain. 2015;7.</t>
  </si>
  <si>
    <t xml:space="preserve">10.2147/EB.S63633</t>
  </si>
  <si>
    <t xml:space="preserve">28539793</t>
  </si>
  <si>
    <t xml:space="preserve">薬理学的テストに用いる個別薬剤名は記載していないため、個別薬剤の国内承認・保険適用の確認は対象外である。動眼神経麻痺そのものや眼筋型重症筋無力症の専用出典は本分担では割り当てていない（未解決事項に記載）。</t>
  </si>
  <si>
    <t xml:space="preserve">EY-042</t>
  </si>
  <si>
    <t xml:space="preserve">弱視の定義・分類と治療原則</t>
  </si>
  <si>
    <r>
      <rPr>
        <sz val="10"/>
        <rFont val="Noto Sans CJK SC"/>
        <family val="2"/>
      </rPr>
      <t xml:space="preserve">弱視は、通常は眼自体に異常がない状況で生じる片眼性、ときに両眼性の最良矯正視力の低下であり、視覚像の異常な処理によって生じる中枢神経系の発達障害である。原因によって、屈折性（不同視性と、両眼の高度屈折異常による等屈折性）、斜視性、視覚遮断性（白内障などの混濁や眼瞼下垂による視軸の遮断）、遮閉性（逆弱視）に分類される。治療では、屈折矯正のみでも不同視性・斜視性・混合性の弱視や両眼屈折性弱視の視力が改善しうる。中等度の弱視（</t>
    </r>
    <r>
      <rPr>
        <sz val="10"/>
        <rFont val="Arial"/>
        <family val="0"/>
        <charset val="1"/>
      </rPr>
      <t xml:space="preserve">20/40</t>
    </r>
    <r>
      <rPr>
        <sz val="10"/>
        <rFont val="Noto Sans CJK SC"/>
        <family val="2"/>
      </rPr>
      <t xml:space="preserve">〜</t>
    </r>
    <r>
      <rPr>
        <sz val="10"/>
        <rFont val="Arial"/>
        <family val="0"/>
        <charset val="1"/>
      </rPr>
      <t xml:space="preserve">20/80</t>
    </r>
    <r>
      <rPr>
        <sz val="10"/>
        <rFont val="Noto Sans CJK SC"/>
        <family val="2"/>
      </rPr>
      <t xml:space="preserve">）では、</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時間の遮閉または週末のアトロピン点眼が初期治療となり、ほかに薬理学的治療、</t>
    </r>
    <r>
      <rPr>
        <sz val="10"/>
        <rFont val="Arial"/>
        <family val="0"/>
        <charset val="1"/>
      </rPr>
      <t xml:space="preserve">Bangerter</t>
    </r>
    <r>
      <rPr>
        <sz val="10"/>
        <rFont val="Noto Sans CJK SC"/>
        <family val="2"/>
      </rPr>
      <t xml:space="preserve">フィルター、デジタル治療薬などの選択肢があり、弱視の原因そのものへの対処も併せて行う。</t>
    </r>
  </si>
  <si>
    <r>
      <rPr>
        <sz val="10"/>
        <rFont val="Noto Sans CJK SC"/>
        <family val="2"/>
      </rPr>
      <t xml:space="preserve">医学各論 Ⅲ</t>
    </r>
    <r>
      <rPr>
        <sz val="10"/>
        <rFont val="Arial"/>
        <family val="0"/>
        <charset val="1"/>
      </rPr>
      <t xml:space="preserve">-4-A-①</t>
    </r>
    <r>
      <rPr>
        <sz val="10"/>
        <rFont val="Noto Sans CJK SC"/>
        <family val="2"/>
      </rPr>
      <t xml:space="preserve">（弱視、</t>
    </r>
    <r>
      <rPr>
        <sz val="10"/>
        <rFont val="Arial"/>
        <family val="0"/>
        <charset val="1"/>
      </rPr>
      <t xml:space="preserve">a</t>
    </r>
    <r>
      <rPr>
        <sz val="10"/>
        <rFont val="Noto Sans CJK SC"/>
        <family val="2"/>
      </rPr>
      <t xml:space="preserve">）</t>
    </r>
  </si>
  <si>
    <t xml:space="preserve">SRC-1301</t>
  </si>
  <si>
    <t xml:space="preserve">Cruz OA, Repka MX, Hercinovic A, Cotter SA, Lambert SR, Hutchinson AK, Sprunger DT, Morse CL, Wallace DK; American Academy of Ophthalmology Preferred Practice Pattern Pediatric Ophthalmology/Strabismus Panel. Amblyopia Preferred Practice Pattern. Ophthalmology. 2023;130(3):P136-P178.</t>
  </si>
  <si>
    <t xml:space="preserve">10.1016/j.ophtha.2022.11.003</t>
  </si>
  <si>
    <t xml:space="preserve">36526450</t>
  </si>
  <si>
    <r>
      <rPr>
        <sz val="10"/>
        <rFont val="Noto Sans CJK SC"/>
        <family val="2"/>
      </rPr>
      <t xml:space="preserve">定義・分類・治療の要点はいずれもガイドライン本文で確認した。視力の範囲（</t>
    </r>
    <r>
      <rPr>
        <sz val="10"/>
        <rFont val="Arial"/>
        <family val="0"/>
        <charset val="1"/>
      </rPr>
      <t xml:space="preserve">20/40</t>
    </r>
    <r>
      <rPr>
        <sz val="10"/>
        <rFont val="Noto Sans CJK SC"/>
        <family val="2"/>
      </rPr>
      <t xml:space="preserve">〜</t>
    </r>
    <r>
      <rPr>
        <sz val="10"/>
        <rFont val="Arial"/>
        <family val="0"/>
        <charset val="1"/>
      </rPr>
      <t xml:space="preserve">20/80</t>
    </r>
    <r>
      <rPr>
        <sz val="10"/>
        <rFont val="Noto Sans CJK SC"/>
        <family val="2"/>
      </rPr>
      <t xml:space="preserve">）と遮閉時間（</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時間）は本文の要点表の記載に基づく。本ガイドラインは米国の診療を前提としており、日本の診療実態との差異は未確認である。アトロピンは薬剤名にあたるため注記する。弱視治療を目的としたアトロピン点眼の国内の承認・保険適用は未確認である。デジタル治療薬の国内の承認状況も未確認である。</t>
    </r>
  </si>
  <si>
    <t xml:space="preserve">EY-043</t>
  </si>
  <si>
    <t xml:space="preserve">色覚異常の分類・遺伝と検査</t>
  </si>
  <si>
    <r>
      <rPr>
        <sz val="10"/>
        <rFont val="Noto Sans CJK SC"/>
        <family val="2"/>
      </rPr>
      <t xml:space="preserve">色覚異常は先天性と後天性に分けられる。先天性色覚異常は男性の最大</t>
    </r>
    <r>
      <rPr>
        <sz val="10"/>
        <rFont val="Arial"/>
        <family val="0"/>
        <charset val="1"/>
      </rPr>
      <t xml:space="preserve">8%</t>
    </r>
    <r>
      <rPr>
        <sz val="10"/>
        <rFont val="Noto Sans CJK SC"/>
        <family val="2"/>
      </rPr>
      <t xml:space="preserve">、女性の</t>
    </r>
    <r>
      <rPr>
        <sz val="10"/>
        <rFont val="Arial"/>
        <family val="0"/>
        <charset val="1"/>
      </rPr>
      <t xml:space="preserve">0.5%</t>
    </r>
    <r>
      <rPr>
        <sz val="10"/>
        <rFont val="Noto Sans CJK SC"/>
        <family val="2"/>
      </rPr>
      <t xml:space="preserve">にみられ、最も多い赤緑異常は</t>
    </r>
    <r>
      <rPr>
        <sz val="10"/>
        <rFont val="Arial"/>
        <family val="0"/>
        <charset val="1"/>
      </rPr>
      <t xml:space="preserve">X</t>
    </r>
    <r>
      <rPr>
        <sz val="10"/>
        <rFont val="Noto Sans CJK SC"/>
        <family val="2"/>
      </rPr>
      <t xml:space="preserve">連鎖劣性の遺伝形式をとることが性差の背景にある。青黄異常は赤緑異常よりまれである。後天性色覚異常は眼疾患や神経疾患、全身疾患に伴って生じるもので、先天性とは区別して原因を検索する必要がある。検査では仮性同色表によるスクリーニングが広く用いられ、異常の型と程度の判定にはアノマロスコープが用いられる。先天性色覚異常への対応の中心は、進路指導を含む適切なカウンセリングである。</t>
    </r>
  </si>
  <si>
    <r>
      <rPr>
        <sz val="10"/>
        <rFont val="Noto Sans CJK SC"/>
        <family val="2"/>
      </rPr>
      <t xml:space="preserve">医学各論 Ⅲ</t>
    </r>
    <r>
      <rPr>
        <sz val="10"/>
        <rFont val="Arial"/>
        <family val="0"/>
        <charset val="1"/>
      </rPr>
      <t xml:space="preserve">-4-A-④</t>
    </r>
    <r>
      <rPr>
        <sz val="10"/>
        <rFont val="Noto Sans CJK SC"/>
        <family val="2"/>
      </rPr>
      <t xml:space="preserve">（色覚異常、</t>
    </r>
    <r>
      <rPr>
        <sz val="10"/>
        <rFont val="Arial"/>
        <family val="0"/>
        <charset val="1"/>
      </rPr>
      <t xml:space="preserve">c</t>
    </r>
    <r>
      <rPr>
        <sz val="10"/>
        <rFont val="Noto Sans CJK SC"/>
        <family val="2"/>
      </rPr>
      <t xml:space="preserve">）</t>
    </r>
  </si>
  <si>
    <t xml:space="preserve">SRC-1302</t>
  </si>
  <si>
    <t xml:space="preserve">Simunovic MP. Colour vision deficiency. Eye (Lond). 2010;24(5):747-755.</t>
  </si>
  <si>
    <t xml:space="preserve">10.1038/eye.2009.251</t>
  </si>
  <si>
    <t xml:space="preserve">19927164</t>
  </si>
  <si>
    <r>
      <rPr>
        <sz val="10"/>
        <rFont val="Noto Sans CJK SC"/>
        <family val="2"/>
      </rPr>
      <t xml:space="preserve">有病率（男性</t>
    </r>
    <r>
      <rPr>
        <sz val="10"/>
        <rFont val="Arial"/>
        <family val="0"/>
        <charset val="1"/>
      </rPr>
      <t xml:space="preserve">8%</t>
    </r>
    <r>
      <rPr>
        <sz val="10"/>
        <rFont val="Noto Sans CJK SC"/>
        <family val="2"/>
      </rPr>
      <t xml:space="preserve">、女性</t>
    </r>
    <r>
      <rPr>
        <sz val="10"/>
        <rFont val="Arial"/>
        <family val="0"/>
        <charset val="1"/>
      </rPr>
      <t xml:space="preserve">0.5%</t>
    </r>
    <r>
      <rPr>
        <sz val="10"/>
        <rFont val="Noto Sans CJK SC"/>
        <family val="2"/>
      </rPr>
      <t xml:space="preserve">）と</t>
    </r>
    <r>
      <rPr>
        <sz val="10"/>
        <rFont val="Arial"/>
        <family val="0"/>
        <charset val="1"/>
      </rPr>
      <t xml:space="preserve">X</t>
    </r>
    <r>
      <rPr>
        <sz val="10"/>
        <rFont val="Noto Sans CJK SC"/>
        <family val="2"/>
      </rPr>
      <t xml:space="preserve">連鎖劣性の遺伝形式、先天性と後天性の区別は抄録で確認した。有病率は主に先天性赤緑異常についての値であり、集団によって異なる。検査法の位置づけは総説本文の記述に基づく。本論文は</t>
    </r>
    <r>
      <rPr>
        <sz val="10"/>
        <rFont val="Arial"/>
        <family val="0"/>
        <charset val="1"/>
      </rPr>
      <t xml:space="preserve">PMC</t>
    </r>
    <r>
      <rPr>
        <sz val="10"/>
        <rFont val="Noto Sans CJK SC"/>
        <family val="2"/>
      </rPr>
      <t xml:space="preserve">に収載されておらず、</t>
    </r>
    <r>
      <rPr>
        <sz val="10"/>
        <rFont val="Arial"/>
        <family val="0"/>
        <charset val="1"/>
      </rPr>
      <t xml:space="preserve">PMCID</t>
    </r>
    <r>
      <rPr>
        <sz val="10"/>
        <rFont val="Noto Sans CJK SC"/>
        <family val="2"/>
      </rPr>
      <t xml:space="preserve">は確認できなかったため</t>
    </r>
    <r>
      <rPr>
        <sz val="10"/>
        <rFont val="Arial"/>
        <family val="0"/>
        <charset val="1"/>
      </rPr>
      <t xml:space="preserve">null</t>
    </r>
    <r>
      <rPr>
        <sz val="10"/>
        <rFont val="Noto Sans CJK SC"/>
        <family val="2"/>
      </rPr>
      <t xml:space="preserve">とした。本カードには薬剤名を含めていない。</t>
    </r>
  </si>
  <si>
    <t xml:space="preserve">EY-044</t>
  </si>
  <si>
    <t xml:space="preserve">視神経萎縮の病像と原因</t>
  </si>
  <si>
    <r>
      <rPr>
        <sz val="10"/>
        <rFont val="Noto Sans CJK SC"/>
        <family val="2"/>
      </rPr>
      <t xml:space="preserve">視神経萎縮は多様な視神経症の終末像であり、遺伝性または後天性のさまざまな原因による不可逆的な軸索障害を反映する。片眼性にも両眼性にも生じ、さまざまな程度の暗点、部分的から完全なものまで幅のある視力低下、色覚異常、コントラスト感度の低下を呈し、光干渉断層計では網膜神経線維層と神経節細胞層の菲薄化がみられる。フランスの単施設で非緑内障性視神経萎縮</t>
    </r>
    <r>
      <rPr>
        <sz val="10"/>
        <rFont val="Arial"/>
        <family val="0"/>
        <charset val="1"/>
      </rPr>
      <t xml:space="preserve">643</t>
    </r>
    <r>
      <rPr>
        <sz val="10"/>
        <rFont val="Noto Sans CJK SC"/>
        <family val="2"/>
      </rPr>
      <t xml:space="preserve">眼を集計した研究では、原因は炎症性が</t>
    </r>
    <r>
      <rPr>
        <sz val="10"/>
        <rFont val="Arial"/>
        <family val="0"/>
        <charset val="1"/>
      </rPr>
      <t xml:space="preserve">31%</t>
    </r>
    <r>
      <rPr>
        <sz val="10"/>
        <rFont val="Noto Sans CJK SC"/>
        <family val="2"/>
      </rPr>
      <t xml:space="preserve">と最も多く、次いで圧迫性</t>
    </r>
    <r>
      <rPr>
        <sz val="10"/>
        <rFont val="Arial"/>
        <family val="0"/>
        <charset val="1"/>
      </rPr>
      <t xml:space="preserve">13%</t>
    </r>
    <r>
      <rPr>
        <sz val="10"/>
        <rFont val="Noto Sans CJK SC"/>
        <family val="2"/>
      </rPr>
      <t xml:space="preserve">、遺伝性</t>
    </r>
    <r>
      <rPr>
        <sz val="10"/>
        <rFont val="Arial"/>
        <family val="0"/>
        <charset val="1"/>
      </rPr>
      <t xml:space="preserve">11%</t>
    </r>
    <r>
      <rPr>
        <sz val="10"/>
        <rFont val="Noto Sans CJK SC"/>
        <family val="2"/>
      </rPr>
      <t xml:space="preserve">、頭蓋内圧亢進に伴うもの</t>
    </r>
    <r>
      <rPr>
        <sz val="10"/>
        <rFont val="Arial"/>
        <family val="0"/>
        <charset val="1"/>
      </rPr>
      <t xml:space="preserve">8%</t>
    </r>
    <r>
      <rPr>
        <sz val="10"/>
        <rFont val="Noto Sans CJK SC"/>
        <family val="2"/>
      </rPr>
      <t xml:space="preserve">、虚血性</t>
    </r>
    <r>
      <rPr>
        <sz val="10"/>
        <rFont val="Arial"/>
        <family val="0"/>
        <charset val="1"/>
      </rPr>
      <t xml:space="preserve">7%</t>
    </r>
    <r>
      <rPr>
        <sz val="10"/>
        <rFont val="Noto Sans CJK SC"/>
        <family val="2"/>
      </rPr>
      <t xml:space="preserve">、外傷性</t>
    </r>
    <r>
      <rPr>
        <sz val="10"/>
        <rFont val="Arial"/>
        <family val="0"/>
        <charset val="1"/>
      </rPr>
      <t xml:space="preserve">6%</t>
    </r>
    <r>
      <rPr>
        <sz val="10"/>
        <rFont val="Noto Sans CJK SC"/>
        <family val="2"/>
      </rPr>
      <t xml:space="preserve">、中毒・栄養性</t>
    </r>
    <r>
      <rPr>
        <sz val="10"/>
        <rFont val="Arial"/>
        <family val="0"/>
        <charset val="1"/>
      </rPr>
      <t xml:space="preserve">5%</t>
    </r>
    <r>
      <rPr>
        <sz val="10"/>
        <rFont val="Noto Sans CJK SC"/>
        <family val="2"/>
      </rPr>
      <t xml:space="preserve">で、原因不明が</t>
    </r>
    <r>
      <rPr>
        <sz val="10"/>
        <rFont val="Arial"/>
        <family val="0"/>
        <charset val="1"/>
      </rPr>
      <t xml:space="preserve">17%</t>
    </r>
    <r>
      <rPr>
        <sz val="10"/>
        <rFont val="Noto Sans CJK SC"/>
        <family val="2"/>
      </rPr>
      <t xml:space="preserve">あった。</t>
    </r>
  </si>
  <si>
    <t xml:space="preserve">フランス（トゥールーズの単施設）</t>
  </si>
  <si>
    <r>
      <rPr>
        <sz val="10"/>
        <rFont val="Noto Sans CJK SC"/>
        <family val="2"/>
      </rPr>
      <t xml:space="preserve">医学各論 Ⅲ</t>
    </r>
    <r>
      <rPr>
        <sz val="10"/>
        <rFont val="Arial"/>
        <family val="0"/>
        <charset val="1"/>
      </rPr>
      <t xml:space="preserve">-4-B-③</t>
    </r>
    <r>
      <rPr>
        <sz val="10"/>
        <rFont val="Noto Sans CJK SC"/>
        <family val="2"/>
      </rPr>
      <t xml:space="preserve">（視神経萎縮、</t>
    </r>
    <r>
      <rPr>
        <sz val="10"/>
        <rFont val="Arial"/>
        <family val="0"/>
        <charset val="1"/>
      </rPr>
      <t xml:space="preserve">b</t>
    </r>
    <r>
      <rPr>
        <sz val="10"/>
        <rFont val="Noto Sans CJK SC"/>
        <family val="2"/>
      </rPr>
      <t xml:space="preserve">）</t>
    </r>
  </si>
  <si>
    <t xml:space="preserve">SRC-1303</t>
  </si>
  <si>
    <t xml:space="preserve">Coutureau T, Butterworth J, Biotti D, Fournié P, Soler V, Varenne F. Microcystic Macular Edema Caused by Non-Glaucomatous Optic Atrophy: A Single-Center, Retrospective, Cohort Study in France. Vision. 2024;8(3):52.</t>
  </si>
  <si>
    <t xml:space="preserve">10.3390/vision8030052</t>
  </si>
  <si>
    <t xml:space="preserve">39311320</t>
  </si>
  <si>
    <r>
      <rPr>
        <sz val="10"/>
        <rFont val="Noto Sans CJK SC"/>
        <family val="2"/>
      </rPr>
      <t xml:space="preserve">病像の記述は論文の序文で確認した。原因別の割合は論文の表（</t>
    </r>
    <r>
      <rPr>
        <sz val="10"/>
        <rFont val="Arial"/>
        <family val="0"/>
        <charset val="1"/>
      </rPr>
      <t xml:space="preserve">Table 1</t>
    </r>
    <r>
      <rPr>
        <sz val="10"/>
        <rFont val="Noto Sans CJK SC"/>
        <family val="2"/>
      </rPr>
      <t xml:space="preserve">）から読み取った眼単位の値である（表から読み取り）。この集計では緑内障性および網膜障害・脳障害に続発する視神経萎縮は除外されており、単施設の後ろ向き集計であるため、一般集団における原因別頻度とは異なる可能性がある。本カードには薬剤名を含めていない。</t>
    </r>
  </si>
  <si>
    <t xml:space="preserve">EY-045</t>
  </si>
  <si>
    <t xml:space="preserve">斜視・斜位の分類と治療原則</t>
  </si>
  <si>
    <r>
      <rPr>
        <sz val="10"/>
        <rFont val="Noto Sans CJK SC"/>
        <family val="2"/>
      </rPr>
      <t xml:space="preserve">斜視は視線の偏位の方向によって、内方への偏位である内斜視、外方への偏位である外斜視に分けられ、上下方向の偏位を伴うこともある。常に偏位が顕れる顕性斜視と、融合によって制御され普段は偏位が顕れない斜位とは区別される。外斜視は人口の約</t>
    </r>
    <r>
      <rPr>
        <sz val="10"/>
        <rFont val="Arial"/>
        <family val="0"/>
        <charset val="1"/>
      </rPr>
      <t xml:space="preserve">1%</t>
    </r>
    <r>
      <rPr>
        <sz val="10"/>
        <rFont val="Noto Sans CJK SC"/>
        <family val="2"/>
      </rPr>
      <t xml:space="preserve">にみられ、間欠性外斜視が最も多い型である。遠視に伴う調節性内斜視では、まず屈折誤差の矯正が初期治療となり、治療の選択肢には二重焦点眼鏡、プリズム療法、外眼筋手術、ボツリヌス毒素注射などがある。斜視に伴う弱視の治療は、一般に斜視の手術に先行して行われる。</t>
    </r>
  </si>
  <si>
    <r>
      <rPr>
        <sz val="10"/>
        <rFont val="Noto Sans CJK SC"/>
        <family val="2"/>
      </rPr>
      <t xml:space="preserve">医学各論 Ⅲ</t>
    </r>
    <r>
      <rPr>
        <sz val="10"/>
        <rFont val="Arial"/>
        <family val="0"/>
        <charset val="1"/>
      </rPr>
      <t xml:space="preserve">-4-C-①</t>
    </r>
    <r>
      <rPr>
        <sz val="10"/>
        <rFont val="Noto Sans CJK SC"/>
        <family val="2"/>
      </rPr>
      <t xml:space="preserve">（斜視、斜位、</t>
    </r>
    <r>
      <rPr>
        <sz val="10"/>
        <rFont val="Arial"/>
        <family val="0"/>
        <charset val="1"/>
      </rPr>
      <t xml:space="preserve">a</t>
    </r>
    <r>
      <rPr>
        <sz val="10"/>
        <rFont val="Noto Sans CJK SC"/>
        <family val="2"/>
      </rPr>
      <t xml:space="preserve">）</t>
    </r>
  </si>
  <si>
    <t xml:space="preserve">SRC-1304</t>
  </si>
  <si>
    <t xml:space="preserve">Sprunger DT, Lambert SR, Hercinovic A, Morse CL, Repka MX, Hutchinson AK, Cruz OA, Wallace DK; American Academy of Ophthalmology Preferred Practice Pattern Pediatric Ophthalmology/Strabismus Panel. Esotropia and Exotropia Preferred Practice Pattern®. Ophthalmology. 2023;130(3):P179-P221.</t>
  </si>
  <si>
    <t xml:space="preserve">10.1016/j.ophtha.2022.11.002</t>
  </si>
  <si>
    <t xml:space="preserve">36526451</t>
  </si>
  <si>
    <r>
      <rPr>
        <sz val="10"/>
        <rFont val="Noto Sans CJK SC"/>
        <family val="2"/>
      </rPr>
      <t xml:space="preserve">外斜視の頻度（約</t>
    </r>
    <r>
      <rPr>
        <sz val="10"/>
        <rFont val="Arial"/>
        <family val="0"/>
        <charset val="1"/>
      </rPr>
      <t xml:space="preserve">1%</t>
    </r>
    <r>
      <rPr>
        <sz val="10"/>
        <rFont val="Noto Sans CJK SC"/>
        <family val="2"/>
      </rPr>
      <t xml:space="preserve">、間欠性が最多）と内斜視では屈折矯正が初期治療であることはガイドライン本文で確認した。本ガイドラインの主対象は水平斜視であり、上下斜視の詳細な分類は本文の主眼ではないため、主張文では偏位方向の分類にとどめた。ボツリヌス毒素は薬剤名にあたるため注記する。斜視に対するボツリヌス毒素注射の国内の承認・保険適用は未確認である。本ガイドラインは米国の小児診療を前提としており、日本の診療実態との差異は未確認である。</t>
    </r>
  </si>
  <si>
    <t xml:space="preserve">EY-046</t>
  </si>
  <si>
    <t xml:space="preserve">動眼神経麻痺の原因と瞳孔所見</t>
  </si>
  <si>
    <r>
      <rPr>
        <sz val="10"/>
        <rFont val="Noto Sans CJK SC"/>
        <family val="2"/>
      </rPr>
      <t xml:space="preserve">後天性の動眼神経麻痺では眼瞼下垂が高頻度にみられ、複視を伴う。米国の地域住民を対象とした研究で新たに診断された</t>
    </r>
    <r>
      <rPr>
        <sz val="10"/>
        <rFont val="Arial"/>
        <family val="0"/>
        <charset val="1"/>
      </rPr>
      <t xml:space="preserve">145</t>
    </r>
    <r>
      <rPr>
        <sz val="10"/>
        <rFont val="Noto Sans CJK SC"/>
        <family val="2"/>
      </rPr>
      <t xml:space="preserve">例では、原因は微小血管性と推定されるものが</t>
    </r>
    <r>
      <rPr>
        <sz val="10"/>
        <rFont val="Arial"/>
        <family val="0"/>
        <charset val="1"/>
      </rPr>
      <t xml:space="preserve">42%</t>
    </r>
    <r>
      <rPr>
        <sz val="10"/>
        <rFont val="Noto Sans CJK SC"/>
        <family val="2"/>
      </rPr>
      <t xml:space="preserve">と最も多く、次いで外傷</t>
    </r>
    <r>
      <rPr>
        <sz val="10"/>
        <rFont val="Arial"/>
        <family val="0"/>
        <charset val="1"/>
      </rPr>
      <t xml:space="preserve">12%</t>
    </r>
    <r>
      <rPr>
        <sz val="10"/>
        <rFont val="Noto Sans CJK SC"/>
        <family val="2"/>
      </rPr>
      <t xml:space="preserve">、腫瘍による圧迫</t>
    </r>
    <r>
      <rPr>
        <sz val="10"/>
        <rFont val="Arial"/>
        <family val="0"/>
        <charset val="1"/>
      </rPr>
      <t xml:space="preserve">11%</t>
    </r>
    <r>
      <rPr>
        <sz val="10"/>
        <rFont val="Noto Sans CJK SC"/>
        <family val="2"/>
      </rPr>
      <t xml:space="preserve">、脳神経外科手術後</t>
    </r>
    <r>
      <rPr>
        <sz val="10"/>
        <rFont val="Arial"/>
        <family val="0"/>
        <charset val="1"/>
      </rPr>
      <t xml:space="preserve">10%</t>
    </r>
    <r>
      <rPr>
        <sz val="10"/>
        <rFont val="Noto Sans CJK SC"/>
        <family val="2"/>
      </rPr>
      <t xml:space="preserve">、動脈瘤による圧迫</t>
    </r>
    <r>
      <rPr>
        <sz val="10"/>
        <rFont val="Arial"/>
        <family val="0"/>
        <charset val="1"/>
      </rPr>
      <t xml:space="preserve">6%</t>
    </r>
    <r>
      <rPr>
        <sz val="10"/>
        <rFont val="Noto Sans CJK SC"/>
        <family val="2"/>
      </rPr>
      <t xml:space="preserve">であった。瞳孔障害は全体の</t>
    </r>
    <r>
      <rPr>
        <sz val="10"/>
        <rFont val="Arial"/>
        <family val="0"/>
        <charset val="1"/>
      </rPr>
      <t xml:space="preserve">43%</t>
    </r>
    <r>
      <rPr>
        <sz val="10"/>
        <rFont val="Noto Sans CJK SC"/>
        <family val="2"/>
      </rPr>
      <t xml:space="preserve">にみられ、圧迫性病変では</t>
    </r>
    <r>
      <rPr>
        <sz val="10"/>
        <rFont val="Arial"/>
        <family val="0"/>
        <charset val="1"/>
      </rPr>
      <t xml:space="preserve">64%</t>
    </r>
    <r>
      <rPr>
        <sz val="10"/>
        <rFont val="Noto Sans CJK SC"/>
        <family val="2"/>
      </rPr>
      <t xml:space="preserve">と微小血管性の場合の</t>
    </r>
    <r>
      <rPr>
        <sz val="10"/>
        <rFont val="Arial"/>
        <family val="0"/>
        <charset val="1"/>
      </rPr>
      <t xml:space="preserve">16%</t>
    </r>
    <r>
      <rPr>
        <sz val="10"/>
        <rFont val="Noto Sans CJK SC"/>
        <family val="2"/>
      </rPr>
      <t xml:space="preserve">より多かったが、瞳孔障害がないことは圧迫性病変の除外にはならず、瞳孔障害があることも微小血管性の原因を除外しない。このため、動眼神経麻痺では動脈瘤を含む圧迫性病変を鑑別することが重要である。</t>
    </r>
  </si>
  <si>
    <t xml:space="preserve">米国ミネソタ州オルムステッド郡</t>
  </si>
  <si>
    <r>
      <rPr>
        <sz val="10"/>
        <rFont val="Noto Sans CJK SC"/>
        <family val="2"/>
      </rPr>
      <t xml:space="preserve">医学各論 Ⅲ</t>
    </r>
    <r>
      <rPr>
        <sz val="10"/>
        <rFont val="Arial"/>
        <family val="0"/>
        <charset val="1"/>
      </rPr>
      <t xml:space="preserve">-4-C-③</t>
    </r>
    <r>
      <rPr>
        <sz val="10"/>
        <rFont val="Noto Sans CJK SC"/>
        <family val="2"/>
      </rPr>
      <t xml:space="preserve">（動眼神経麻痺、</t>
    </r>
    <r>
      <rPr>
        <sz val="10"/>
        <rFont val="Arial"/>
        <family val="0"/>
        <charset val="1"/>
      </rPr>
      <t xml:space="preserve">b</t>
    </r>
    <r>
      <rPr>
        <sz val="10"/>
        <rFont val="Noto Sans CJK SC"/>
        <family val="2"/>
      </rPr>
      <t xml:space="preserve">）</t>
    </r>
  </si>
  <si>
    <t xml:space="preserve">SRC-1305</t>
  </si>
  <si>
    <t xml:space="preserve">Fang C, Leavitt JA, Hodge DO, Holmes JM, Mohney BG, Chen JJ. Incidence and Etiologies of Acquired Third Nerve Palsy Using a Population-Based Method. JAMA Ophthalmol. 2017;135(1):23-28.</t>
  </si>
  <si>
    <t xml:space="preserve">10.1001/jamaophthalmol.2016.4456</t>
  </si>
  <si>
    <t xml:space="preserve">27893002</t>
  </si>
  <si>
    <t xml:space="preserve">原因別割合と瞳孔障害・眼瞼下垂の頻度は本論文の抄録に基づく数値で、学会誌の抄録要約でも同じ値を確認した。動脈瘤の部位別の内訳は抄録では確認できなかったため、主張文では「動脈瘤による圧迫」とし、特定の部位名は記載していない。本出典の対象は動眼神経麻痺のみであり、滑車神経麻痺・外転神経麻痺それぞれの特徴は扱っていない。本カードには薬剤名を含めていない。</t>
  </si>
  <si>
    <t xml:space="preserve">EY-047</t>
  </si>
  <si>
    <t xml:space="preserve">兎眼症の原因と対処</t>
  </si>
  <si>
    <r>
      <rPr>
        <sz val="10"/>
        <rFont val="Noto Sans CJK SC"/>
        <family val="2"/>
      </rPr>
      <t xml:space="preserve">兎眼症は眼瞼の閉瞼が不完全な状態であり、閉瞼を担う眼輪筋を支配する顔面神経と、眼瞼自体の構造のいずれかに障害があると生じる。インドの単施設で前向きに集計された</t>
    </r>
    <r>
      <rPr>
        <sz val="10"/>
        <rFont val="Arial"/>
        <family val="0"/>
        <charset val="1"/>
      </rPr>
      <t xml:space="preserve">120</t>
    </r>
    <r>
      <rPr>
        <sz val="10"/>
        <rFont val="Noto Sans CJK SC"/>
        <family val="2"/>
      </rPr>
      <t xml:space="preserve">例では、麻痺性が</t>
    </r>
    <r>
      <rPr>
        <sz val="10"/>
        <rFont val="Arial"/>
        <family val="0"/>
        <charset val="1"/>
      </rPr>
      <t xml:space="preserve">86</t>
    </r>
    <r>
      <rPr>
        <sz val="10"/>
        <rFont val="Noto Sans CJK SC"/>
        <family val="2"/>
      </rPr>
      <t xml:space="preserve">例、眼瞼性が</t>
    </r>
    <r>
      <rPr>
        <sz val="10"/>
        <rFont val="Arial"/>
        <family val="0"/>
        <charset val="1"/>
      </rPr>
      <t xml:space="preserve">34</t>
    </r>
    <r>
      <rPr>
        <sz val="10"/>
        <rFont val="Noto Sans CJK SC"/>
        <family val="2"/>
      </rPr>
      <t xml:space="preserve">例で、原因は</t>
    </r>
    <r>
      <rPr>
        <sz val="10"/>
        <rFont val="Arial"/>
        <family val="0"/>
        <charset val="1"/>
      </rPr>
      <t xml:space="preserve">Bell</t>
    </r>
    <r>
      <rPr>
        <sz val="10"/>
        <rFont val="Noto Sans CJK SC"/>
        <family val="2"/>
      </rPr>
      <t xml:space="preserve">麻痺が</t>
    </r>
    <r>
      <rPr>
        <sz val="10"/>
        <rFont val="Arial"/>
        <family val="0"/>
        <charset val="1"/>
      </rPr>
      <t xml:space="preserve">35.83%</t>
    </r>
    <r>
      <rPr>
        <sz val="10"/>
        <rFont val="Noto Sans CJK SC"/>
        <family val="2"/>
      </rPr>
      <t xml:space="preserve">と最も多く、次いで集中治療中の患者</t>
    </r>
    <r>
      <rPr>
        <sz val="10"/>
        <rFont val="Arial"/>
        <family val="0"/>
        <charset val="1"/>
      </rPr>
      <t xml:space="preserve">15%</t>
    </r>
    <r>
      <rPr>
        <sz val="10"/>
        <rFont val="Noto Sans CJK SC"/>
        <family val="2"/>
      </rPr>
      <t xml:space="preserve">、外傷性顔面神経麻痺</t>
    </r>
    <r>
      <rPr>
        <sz val="10"/>
        <rFont val="Arial"/>
        <family val="0"/>
        <charset val="1"/>
      </rPr>
      <t xml:space="preserve">10.8%</t>
    </r>
    <r>
      <rPr>
        <sz val="10"/>
        <rFont val="Noto Sans CJK SC"/>
        <family val="2"/>
      </rPr>
      <t xml:space="preserve">、脳卒中に伴う顔面神経麻痺</t>
    </r>
    <r>
      <rPr>
        <sz val="10"/>
        <rFont val="Arial"/>
        <family val="0"/>
        <charset val="1"/>
      </rPr>
      <t xml:space="preserve">6.67%</t>
    </r>
    <r>
      <rPr>
        <sz val="10"/>
        <rFont val="Noto Sans CJK SC"/>
        <family val="2"/>
      </rPr>
      <t xml:space="preserve">、感染に伴う顔面神経麻痺</t>
    </r>
    <r>
      <rPr>
        <sz val="10"/>
        <rFont val="Arial"/>
        <family val="0"/>
        <charset val="1"/>
      </rPr>
      <t xml:space="preserve">6.67%</t>
    </r>
    <r>
      <rPr>
        <sz val="10"/>
        <rFont val="Noto Sans CJK SC"/>
        <family val="2"/>
      </rPr>
      <t xml:space="preserve">、瘢痕性</t>
    </r>
    <r>
      <rPr>
        <sz val="10"/>
        <rFont val="Arial"/>
        <family val="0"/>
        <charset val="1"/>
      </rPr>
      <t xml:space="preserve">5%</t>
    </r>
    <r>
      <rPr>
        <sz val="10"/>
        <rFont val="Noto Sans CJK SC"/>
        <family val="2"/>
      </rPr>
      <t xml:space="preserve">、眼瞼手術後</t>
    </r>
    <r>
      <rPr>
        <sz val="10"/>
        <rFont val="Arial"/>
        <family val="0"/>
        <charset val="1"/>
      </rPr>
      <t xml:space="preserve">5%</t>
    </r>
    <r>
      <rPr>
        <sz val="10"/>
        <rFont val="Noto Sans CJK SC"/>
        <family val="2"/>
      </rPr>
      <t xml:space="preserve">、眼球突出によるもの</t>
    </r>
    <r>
      <rPr>
        <sz val="10"/>
        <rFont val="Arial"/>
        <family val="0"/>
        <charset val="1"/>
      </rPr>
      <t xml:space="preserve">1.67%</t>
    </r>
    <r>
      <rPr>
        <sz val="10"/>
        <rFont val="Noto Sans CJK SC"/>
        <family val="2"/>
      </rPr>
      <t xml:space="preserve">などであった。閉瞼不全が続くと露出性角膜症を来し、角膜障害が進行しうる。発症からの期間が短く、角膜障害が瞳孔軸に及ばず、顔面神経の回復が見込める場合は保存的治療で足りる一方、</t>
    </r>
    <r>
      <rPr>
        <sz val="10"/>
        <rFont val="Arial"/>
        <family val="0"/>
        <charset val="1"/>
      </rPr>
      <t xml:space="preserve">6</t>
    </r>
    <r>
      <rPr>
        <sz val="10"/>
        <rFont val="Noto Sans CJK SC"/>
        <family val="2"/>
      </rPr>
      <t xml:space="preserve">週間を超える場合や角膜障害が瞳孔軸に及ぶ場合、顔面神経の回復が不良な場合は、外科的治療が重要となる。</t>
    </r>
  </si>
  <si>
    <t xml:space="preserve">インド（単施設の三次医療機関）</t>
  </si>
  <si>
    <r>
      <rPr>
        <sz val="10"/>
        <rFont val="Noto Sans CJK SC"/>
        <family val="2"/>
      </rPr>
      <t xml:space="preserve">医学各論 Ⅲ</t>
    </r>
    <r>
      <rPr>
        <sz val="10"/>
        <rFont val="Arial"/>
        <family val="0"/>
        <charset val="1"/>
      </rPr>
      <t xml:space="preserve">-5-B-①</t>
    </r>
    <r>
      <rPr>
        <sz val="10"/>
        <rFont val="Noto Sans CJK SC"/>
        <family val="2"/>
      </rPr>
      <t xml:space="preserve">（兎眼症、</t>
    </r>
    <r>
      <rPr>
        <sz val="10"/>
        <rFont val="Arial"/>
        <family val="0"/>
        <charset val="1"/>
      </rPr>
      <t xml:space="preserve">a</t>
    </r>
    <r>
      <rPr>
        <sz val="10"/>
        <rFont val="Noto Sans CJK SC"/>
        <family val="2"/>
      </rPr>
      <t xml:space="preserve">）</t>
    </r>
  </si>
  <si>
    <t xml:space="preserve">SRC-1315</t>
  </si>
  <si>
    <t xml:space="preserve">Rita MRH, Deepa M, Gitanjali VC, Tinu SR, Subbulakshmi B, Sujitha D, et al. Lagophthalmos: An etiological lookout to frame the decision for management. Indian J Ophthalmol. 2022;70(8):3077-3082.</t>
  </si>
  <si>
    <t xml:space="preserve">10.4103/ijo.IJO_3017_21</t>
  </si>
  <si>
    <t xml:space="preserve">35918976</t>
  </si>
  <si>
    <t xml:space="preserve">定義と原因別割合、保存的治療と外科的治療の振り分けの考え方は抄録で確認した。割合はインドの単施設における前向き集計の値であり、日本の原因別頻度とは異なる可能性がある。外科的治療の具体的な術式の選択は重症度と原因により異なるため、主張文では一般的な振り分けにとどめた。本カードには特定の薬剤名を含めていない。</t>
  </si>
  <si>
    <t xml:space="preserve">EY-048</t>
  </si>
  <si>
    <t xml:space="preserve">眼瞼炎</t>
  </si>
  <si>
    <t xml:space="preserve">眼瞼炎は眼瞼縁の慢性の炎症で、部位により前部と後部に分けられる。前部眼瞼炎は眼瞼皮膚、睫毛の基部、睫毛包を侵し、後部眼瞼炎はマイボーム腺を侵すもので、その主たる原因はマイボーム腺機能不全である。症状が朝に悪化するのが典型的であり、経過は再燃と寛解を繰り返す慢性のものである。ケアの基本は眼瞼衛生で、眼瞼清拭は特に前部眼瞼炎に、温罨法は特に後部眼瞼炎（マイボーム腺機能不全）に有用であり、必要に応じて局所抗菌薬などが組み合わされる。</t>
  </si>
  <si>
    <r>
      <rPr>
        <sz val="10"/>
        <rFont val="Noto Sans CJK SC"/>
        <family val="2"/>
      </rPr>
      <t xml:space="preserve">医学各論 Ⅲ</t>
    </r>
    <r>
      <rPr>
        <sz val="10"/>
        <rFont val="Arial"/>
        <family val="0"/>
        <charset val="1"/>
      </rPr>
      <t xml:space="preserve">-5-B-⑥</t>
    </r>
    <r>
      <rPr>
        <sz val="10"/>
        <rFont val="Noto Sans CJK SC"/>
        <family val="2"/>
      </rPr>
      <t xml:space="preserve">（眼瞼炎、</t>
    </r>
    <r>
      <rPr>
        <sz val="10"/>
        <rFont val="Arial"/>
        <family val="0"/>
        <charset val="1"/>
      </rPr>
      <t xml:space="preserve">b</t>
    </r>
    <r>
      <rPr>
        <sz val="10"/>
        <rFont val="Noto Sans CJK SC"/>
        <family val="2"/>
      </rPr>
      <t xml:space="preserve">）</t>
    </r>
  </si>
  <si>
    <t xml:space="preserve">SRC-1306</t>
  </si>
  <si>
    <t xml:space="preserve">Lin A, Ahmad S, Amescua G, et al. Blepharitis Preferred Practice Pattern®. Ophthalmology. 2024;131(4):P50-P86.</t>
  </si>
  <si>
    <t xml:space="preserve">10.1016/j.ophtha.2023.12.036</t>
  </si>
  <si>
    <t xml:space="preserve">38349296</t>
  </si>
  <si>
    <r>
      <rPr>
        <sz val="10"/>
        <rFont val="Noto Sans CJK SC"/>
        <family val="2"/>
      </rPr>
      <t xml:space="preserve">内容はガイドライン全文（公式 </t>
    </r>
    <r>
      <rPr>
        <sz val="10"/>
        <rFont val="Arial"/>
        <family val="0"/>
        <charset val="1"/>
      </rPr>
      <t xml:space="preserve">PDF</t>
    </r>
    <r>
      <rPr>
        <sz val="10"/>
        <rFont val="Noto Sans CJK SC"/>
        <family val="2"/>
      </rPr>
      <t xml:space="preserve">）で確認した。ガイドライン本文には局所抗菌薬等の薬剤の記載があるが、個別薬剤名は本カードに含めておらず、それらの国内の承認・保険適用は未確認である。ブドウ球菌性・脂漏性といった伝統的な細分類の臨床所見の対比はガイドラインの表に示される内容であり、本カードでは部位による分類にとどめた。</t>
    </r>
  </si>
  <si>
    <t xml:space="preserve">EY-049</t>
  </si>
  <si>
    <t xml:space="preserve">眼瞼腫瘍</t>
  </si>
  <si>
    <t xml:space="preserve">眼瞼腫瘍の鑑別では、良性腫瘍として扁平上皮乳頭腫、脂腺過形成、血管腫、化膿性肉芽腫などが挙げられ、悪性腫瘍では基底細胞癌と扁平上皮癌が最も多く、次いで悪性黒色腫と脂腺癌が多い。脂腺癌は眼瞼炎や霰粒腫に紛れてみえることがあり、片眼性の慢性眼瞼炎が治療に反応しない場合、同じ部位に繰り返す霰粒腫、局所的な睫毛脱落、眼瞼縁の正常な構造の消失がある場合は癌を疑い、眼瞼の生検を検討する。</t>
  </si>
  <si>
    <r>
      <rPr>
        <sz val="10"/>
        <rFont val="Noto Sans CJK SC"/>
        <family val="2"/>
      </rPr>
      <t xml:space="preserve">医学各論 Ⅲ</t>
    </r>
    <r>
      <rPr>
        <sz val="10"/>
        <rFont val="Arial"/>
        <family val="0"/>
        <charset val="1"/>
      </rPr>
      <t xml:space="preserve">-5-B-⑦</t>
    </r>
    <r>
      <rPr>
        <sz val="10"/>
        <rFont val="Noto Sans CJK SC"/>
        <family val="2"/>
      </rPr>
      <t xml:space="preserve">（眼瞼腫瘍、</t>
    </r>
    <r>
      <rPr>
        <sz val="10"/>
        <rFont val="Arial"/>
        <family val="0"/>
        <charset val="1"/>
      </rPr>
      <t xml:space="preserve">b</t>
    </r>
    <r>
      <rPr>
        <sz val="10"/>
        <rFont val="Noto Sans CJK SC"/>
        <family val="2"/>
      </rPr>
      <t xml:space="preserve">）</t>
    </r>
  </si>
  <si>
    <t xml:space="preserve">良性・悪性腫瘍の列挙はガイドラインの鑑別診断の表から読み取り、悪性の頻度の順序と脂腺癌に関する注意点は本文で確認した。母斑はガイドラインの鑑別表に含まれていなかったため本カードには含めていない。各腫瘍の頻度の具体的な数値はガイドラインには示されておらず、本カードにも含めていない。切除範囲や再建などの外科治療の詳細は本カードの範囲外である。</t>
  </si>
  <si>
    <t xml:space="preserve">EY-050</t>
  </si>
  <si>
    <t xml:space="preserve">結膜下出血</t>
  </si>
  <si>
    <r>
      <rPr>
        <sz val="10"/>
        <rFont val="Noto Sans CJK SC"/>
        <family val="2"/>
      </rPr>
      <t xml:space="preserve">結膜下出血は急性の眼の充血のよくある原因で、通常は無痛で視力低下を伴わない。若年者では外傷とコンタクトレンズの使用が主な危険因子であり、高齢者では高血圧、糖尿病、動脈硬化などの全身の血管疾患が多い。咳、くしゃみ、嘔吐、力みなどによる急な静脈うっ血や、抗凝固・抗血小板療法も発症に関わる。多くの場合は特別な治療なしに</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週間で血液が吸収される。再発を繰り返す場合や持続する場合は、全身性高血圧、出血性疾患、悪性腫瘍、薬剤の副作用について評価が必要である。</t>
    </r>
  </si>
  <si>
    <r>
      <rPr>
        <sz val="10"/>
        <rFont val="Noto Sans CJK SC"/>
        <family val="2"/>
      </rPr>
      <t xml:space="preserve">医学各論 Ⅲ</t>
    </r>
    <r>
      <rPr>
        <sz val="10"/>
        <rFont val="Arial"/>
        <family val="0"/>
        <charset val="1"/>
      </rPr>
      <t xml:space="preserve">-5-C-②</t>
    </r>
    <r>
      <rPr>
        <sz val="10"/>
        <rFont val="Noto Sans CJK SC"/>
        <family val="2"/>
      </rPr>
      <t xml:space="preserve">（結膜下出血、</t>
    </r>
    <r>
      <rPr>
        <sz val="10"/>
        <rFont val="Arial"/>
        <family val="0"/>
        <charset val="1"/>
      </rPr>
      <t xml:space="preserve">a</t>
    </r>
    <r>
      <rPr>
        <sz val="10"/>
        <rFont val="Noto Sans CJK SC"/>
        <family val="2"/>
      </rPr>
      <t xml:space="preserve">）</t>
    </r>
  </si>
  <si>
    <t xml:space="preserve">SRC-1307</t>
  </si>
  <si>
    <t xml:space="preserve">Tarlan B, Kiratli H. Subconjunctival hemorrhage: risk factors and potential indicators. Clin Ophthalmol. 2013;7:1163-1170.</t>
  </si>
  <si>
    <t xml:space="preserve">10.2147/OPTH.S35062</t>
  </si>
  <si>
    <t xml:space="preserve">23843690</t>
  </si>
  <si>
    <r>
      <rPr>
        <sz val="10"/>
        <rFont val="Noto Sans CJK SC"/>
        <family val="2"/>
      </rPr>
      <t xml:space="preserve">危険因子と再発時の評価の必要性は抄録で確認し、</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週間での吸収と抗凝固・抗血小板療法との関連は本文で確認した。抗凝固薬・抗血小板薬はクラス名の記載にとどめ、個別薬剤の国内の承認・保険適用は未確認である（本カードはそれらの使用を推奨するものではない）。発症頻度の具体的な数値は出典の本文中で他研究の引用として示されるものであり、本カードには含めていない。</t>
    </r>
  </si>
  <si>
    <t xml:space="preserve">EY-051</t>
  </si>
  <si>
    <t xml:space="preserve">涙道狭窄・閉塞</t>
  </si>
  <si>
    <t xml:space="preserve">後天性の鼻涙管閉塞では、涙が涙嚢に貯留して流涙と眼脂を生じ、涙嚢炎の主たる発生機序となる。涙嚢炎は鼻涙管遠位部の閉塞を背景とすることが最も多く、再発を防ぐには閉塞そのものへの対処が必要である。手術は涙嚢鼻腔吻合術（外路、内鼻、レーザーなど）が中心で、その時期は症状と所見、年齢、全身状態によって判断する。</t>
  </si>
  <si>
    <r>
      <rPr>
        <sz val="10"/>
        <rFont val="Noto Sans CJK SC"/>
        <family val="2"/>
      </rPr>
      <t xml:space="preserve">医学各論 Ⅲ</t>
    </r>
    <r>
      <rPr>
        <sz val="10"/>
        <rFont val="Arial"/>
        <family val="0"/>
        <charset val="1"/>
      </rPr>
      <t xml:space="preserve">-5-C-③</t>
    </r>
    <r>
      <rPr>
        <sz val="10"/>
        <rFont val="Noto Sans CJK SC"/>
        <family val="2"/>
      </rPr>
      <t xml:space="preserve">（涙道狭窄・閉塞、</t>
    </r>
    <r>
      <rPr>
        <sz val="10"/>
        <rFont val="Arial"/>
        <family val="0"/>
        <charset val="1"/>
      </rPr>
      <t xml:space="preserve">b</t>
    </r>
    <r>
      <rPr>
        <sz val="10"/>
        <rFont val="Noto Sans CJK SC"/>
        <family val="2"/>
      </rPr>
      <t xml:space="preserve">）</t>
    </r>
  </si>
  <si>
    <t xml:space="preserve">Pinar-Sueiro S, Sota M, Lerchundi TX, Gibelalde A, Berasategui B, Vilar B, Hernandez JL. Dacryocystitis: Systematic Approach to Diagnosis and Therapy. Curr Infect Dis Rep. 2012;14(2):137-146.</t>
  </si>
  <si>
    <r>
      <rPr>
        <sz val="10"/>
        <rFont val="Noto Sans CJK SC"/>
        <family val="2"/>
      </rPr>
      <t xml:space="preserve">本出典は第</t>
    </r>
    <r>
      <rPr>
        <sz val="10"/>
        <rFont val="Arial"/>
        <family val="0"/>
        <charset val="1"/>
      </rPr>
      <t xml:space="preserve">25</t>
    </r>
    <r>
      <rPr>
        <sz val="10"/>
        <rFont val="Noto Sans CJK SC"/>
        <family val="2"/>
      </rPr>
      <t xml:space="preserve">回 </t>
    </r>
    <r>
      <rPr>
        <sz val="10"/>
        <rFont val="Arial"/>
        <family val="0"/>
        <charset val="1"/>
      </rPr>
      <t xml:space="preserve">Y1 </t>
    </r>
    <r>
      <rPr>
        <sz val="10"/>
        <rFont val="Noto Sans CJK SC"/>
        <family val="2"/>
      </rPr>
      <t xml:space="preserve">で </t>
    </r>
    <r>
      <rPr>
        <sz val="10"/>
        <rFont val="Arial"/>
        <family val="0"/>
        <charset val="1"/>
      </rPr>
      <t xml:space="preserve">EY-016</t>
    </r>
    <r>
      <rPr>
        <sz val="10"/>
        <rFont val="Noto Sans CJK SC"/>
        <family val="2"/>
      </rPr>
      <t xml:space="preserve">（涙嚢炎）に使用した登録済み出典の再利用である。流涙と涙の貯留、閉塞への対処の必要性は著者版 </t>
    </r>
    <r>
      <rPr>
        <sz val="10"/>
        <rFont val="Arial"/>
        <family val="0"/>
        <charset val="1"/>
      </rPr>
      <t xml:space="preserve">PDF </t>
    </r>
    <r>
      <rPr>
        <sz val="10"/>
        <rFont val="Noto Sans CJK SC"/>
        <family val="2"/>
      </rPr>
      <t xml:space="preserve">の本文で確認した。内視鏡下（内鼻）と外路の涙嚢鼻腔吻合術の成功率の比較などの数値は本出典の抄録・本文で確認できなかったため含めていない。個別の抗菌薬名は本カードに記載していないため、個別薬剤の国内承認・保険適用の確認は対象外である。先天鼻涙管閉塞は本カードの対象外である。</t>
    </r>
  </si>
  <si>
    <t xml:space="preserve">EY-052</t>
  </si>
  <si>
    <t xml:space="preserve">春季カタル</t>
  </si>
  <si>
    <t xml:space="preserve">春季カタル（春季角結膜炎）は小児と若年成人に多い慢性のアレルギー性角結膜炎で、男児に多く、思春期に軽快する傾向がある。強いかゆみと粘稠な眼脂を呈し、上眼瞼結膜の巨大乳頭や、点状表層角膜症、シールド潰瘍などの角膜合併症を伴うことがある。治療は重症度に応じて段階的に行い、肥満細胞安定薬と抗ヒスタミン薬が軽症から中等症の基本となり、重症例ではステロイド点眼がレスキューとして用いられ、シクロスポリンやタクロリムスなどの免疫抑制薬の局所投与も検討される。</t>
  </si>
  <si>
    <r>
      <rPr>
        <sz val="10"/>
        <rFont val="Noto Sans CJK SC"/>
        <family val="2"/>
      </rPr>
      <t xml:space="preserve">医学各論 Ⅲ</t>
    </r>
    <r>
      <rPr>
        <sz val="10"/>
        <rFont val="Arial"/>
        <family val="0"/>
        <charset val="1"/>
      </rPr>
      <t xml:space="preserve">-5-C-⑥</t>
    </r>
    <r>
      <rPr>
        <sz val="10"/>
        <rFont val="Noto Sans CJK SC"/>
        <family val="2"/>
      </rPr>
      <t xml:space="preserve">（春季カタル、</t>
    </r>
    <r>
      <rPr>
        <sz val="10"/>
        <rFont val="Arial"/>
        <family val="0"/>
        <charset val="1"/>
      </rPr>
      <t xml:space="preserve">b</t>
    </r>
    <r>
      <rPr>
        <sz val="10"/>
        <rFont val="Noto Sans CJK SC"/>
        <family val="2"/>
      </rPr>
      <t xml:space="preserve">）</t>
    </r>
  </si>
  <si>
    <t xml:space="preserve">SRC-1308</t>
  </si>
  <si>
    <t xml:space="preserve">Leonardi A. Management of vernal keratoconjunctivitis. Ophthalmol Ther. 2013;2(2):73-88.</t>
  </si>
  <si>
    <t xml:space="preserve">10.1007/s40123-013-0019-y</t>
  </si>
  <si>
    <t xml:space="preserve">25135808</t>
  </si>
  <si>
    <t xml:space="preserve">疫学的な特徴と角膜合併症、治療の段階づけは抄録と本文で確認した。本カードには薬剤のクラス名とシクロスポリン、タクロリムスという薬剤名を含むが、これらの春季カタルに対する国内の承認・保険適用は未確認である。用量や投与期間の具体的な数値は含めていない。</t>
  </si>
  <si>
    <t xml:space="preserve">EY-053</t>
  </si>
  <si>
    <t xml:space="preserve">強膜炎</t>
  </si>
  <si>
    <r>
      <rPr>
        <sz val="10"/>
        <rFont val="Noto Sans CJK SC"/>
        <family val="2"/>
      </rPr>
      <t xml:space="preserve">強膜炎は上強膜炎よりも眼合併症を伴うことが多い。</t>
    </r>
    <r>
      <rPr>
        <sz val="10"/>
        <rFont val="Arial"/>
        <family val="0"/>
        <charset val="1"/>
      </rPr>
      <t xml:space="preserve">2</t>
    </r>
    <r>
      <rPr>
        <sz val="10"/>
        <rFont val="Noto Sans CJK SC"/>
        <family val="2"/>
      </rPr>
      <t xml:space="preserve">つの</t>
    </r>
    <r>
      <rPr>
        <sz val="10"/>
        <rFont val="Arial"/>
        <family val="0"/>
        <charset val="1"/>
      </rPr>
      <t xml:space="preserve">3</t>
    </r>
    <r>
      <rPr>
        <sz val="10"/>
        <rFont val="Noto Sans CJK SC"/>
        <family val="2"/>
      </rPr>
      <t xml:space="preserve">次紹介施設の</t>
    </r>
    <r>
      <rPr>
        <sz val="10"/>
        <rFont val="Arial"/>
        <family val="0"/>
        <charset val="1"/>
      </rPr>
      <t xml:space="preserve">585</t>
    </r>
    <r>
      <rPr>
        <sz val="10"/>
        <rFont val="Noto Sans CJK SC"/>
        <family val="2"/>
      </rPr>
      <t xml:space="preserve">例（強膜炎</t>
    </r>
    <r>
      <rPr>
        <sz val="10"/>
        <rFont val="Arial"/>
        <family val="0"/>
        <charset val="1"/>
      </rPr>
      <t xml:space="preserve">500</t>
    </r>
    <r>
      <rPr>
        <sz val="10"/>
        <rFont val="Noto Sans CJK SC"/>
        <family val="2"/>
      </rPr>
      <t xml:space="preserve">例、上強膜炎</t>
    </r>
    <r>
      <rPr>
        <sz val="10"/>
        <rFont val="Arial"/>
        <family val="0"/>
        <charset val="1"/>
      </rPr>
      <t xml:space="preserve">85</t>
    </r>
    <r>
      <rPr>
        <sz val="10"/>
        <rFont val="Noto Sans CJK SC"/>
        <family val="2"/>
      </rPr>
      <t xml:space="preserve">例）の検討では、眼合併症は強膜炎の</t>
    </r>
    <r>
      <rPr>
        <sz val="10"/>
        <rFont val="Arial"/>
        <family val="0"/>
        <charset val="1"/>
      </rPr>
      <t xml:space="preserve">45.0%</t>
    </r>
    <r>
      <rPr>
        <sz val="10"/>
        <rFont val="Noto Sans CJK SC"/>
        <family val="2"/>
      </rPr>
      <t xml:space="preserve">に、上強膜炎の</t>
    </r>
    <r>
      <rPr>
        <sz val="10"/>
        <rFont val="Arial"/>
        <family val="0"/>
        <charset val="1"/>
      </rPr>
      <t xml:space="preserve">19.0%</t>
    </r>
    <r>
      <rPr>
        <sz val="10"/>
        <rFont val="Noto Sans CJK SC"/>
        <family val="2"/>
      </rPr>
      <t xml:space="preserve">に認められ、視力低下は</t>
    </r>
    <r>
      <rPr>
        <sz val="10"/>
        <rFont val="Arial"/>
        <family val="0"/>
        <charset val="1"/>
      </rPr>
      <t xml:space="preserve">15.8%</t>
    </r>
    <r>
      <rPr>
        <sz val="10"/>
        <rFont val="Noto Sans CJK SC"/>
        <family val="2"/>
      </rPr>
      <t xml:space="preserve">と</t>
    </r>
    <r>
      <rPr>
        <sz val="10"/>
        <rFont val="Arial"/>
        <family val="0"/>
        <charset val="1"/>
      </rPr>
      <t xml:space="preserve">2.3%</t>
    </r>
    <r>
      <rPr>
        <sz val="10"/>
        <rFont val="Noto Sans CJK SC"/>
        <family val="2"/>
      </rPr>
      <t xml:space="preserve">、前部ぶどう膜炎は</t>
    </r>
    <r>
      <rPr>
        <sz val="10"/>
        <rFont val="Arial"/>
        <family val="0"/>
        <charset val="1"/>
      </rPr>
      <t xml:space="preserve">26.4%</t>
    </r>
    <r>
      <rPr>
        <sz val="10"/>
        <rFont val="Noto Sans CJK SC"/>
        <family val="2"/>
      </rPr>
      <t xml:space="preserve">と</t>
    </r>
    <r>
      <rPr>
        <sz val="10"/>
        <rFont val="Arial"/>
        <family val="0"/>
        <charset val="1"/>
      </rPr>
      <t xml:space="preserve">16.5%</t>
    </r>
    <r>
      <rPr>
        <sz val="10"/>
        <rFont val="Noto Sans CJK SC"/>
        <family val="2"/>
      </rPr>
      <t xml:space="preserve">、眼圧上昇は</t>
    </r>
    <r>
      <rPr>
        <sz val="10"/>
        <rFont val="Arial"/>
        <family val="0"/>
        <charset val="1"/>
      </rPr>
      <t xml:space="preserve">14.2%</t>
    </r>
    <r>
      <rPr>
        <sz val="10"/>
        <rFont val="Noto Sans CJK SC"/>
        <family val="2"/>
      </rPr>
      <t xml:space="preserve">と</t>
    </r>
    <r>
      <rPr>
        <sz val="10"/>
        <rFont val="Arial"/>
        <family val="0"/>
        <charset val="1"/>
      </rPr>
      <t xml:space="preserve">3.5%</t>
    </r>
    <r>
      <rPr>
        <sz val="10"/>
        <rFont val="Noto Sans CJK SC"/>
        <family val="2"/>
      </rPr>
      <t xml:space="preserve">だった。全身疾患の合併は強膜炎の</t>
    </r>
    <r>
      <rPr>
        <sz val="10"/>
        <rFont val="Arial"/>
        <family val="0"/>
        <charset val="1"/>
      </rPr>
      <t xml:space="preserve">35.8%</t>
    </r>
    <r>
      <rPr>
        <sz val="10"/>
        <rFont val="Noto Sans CJK SC"/>
        <family val="2"/>
      </rPr>
      <t xml:space="preserve">に認められ、そのうち結合組織・血管炎性疾患が</t>
    </r>
    <r>
      <rPr>
        <sz val="10"/>
        <rFont val="Arial"/>
        <family val="0"/>
        <charset val="1"/>
      </rPr>
      <t xml:space="preserve">24.8%</t>
    </r>
    <r>
      <rPr>
        <sz val="10"/>
        <rFont val="Noto Sans CJK SC"/>
        <family val="2"/>
      </rPr>
      <t xml:space="preserve">を占め、強膜炎が全身疾患の診断に先行した例が</t>
    </r>
    <r>
      <rPr>
        <sz val="10"/>
        <rFont val="Arial"/>
        <family val="0"/>
        <charset val="1"/>
      </rPr>
      <t xml:space="preserve">38.7%</t>
    </r>
    <r>
      <rPr>
        <sz val="10"/>
        <rFont val="Noto Sans CJK SC"/>
        <family val="2"/>
      </rPr>
      <t xml:space="preserve">あった。合併症と疾患合併が最も多いのは壊死性強膜炎で、視力低下の危険因子には壊死性強膜炎（オッズ比</t>
    </r>
    <r>
      <rPr>
        <sz val="10"/>
        <rFont val="Arial"/>
        <family val="0"/>
        <charset val="1"/>
      </rPr>
      <t xml:space="preserve">6.63</t>
    </r>
    <r>
      <rPr>
        <sz val="10"/>
        <rFont val="Noto Sans CJK SC"/>
        <family val="2"/>
      </rPr>
      <t xml:space="preserve">）と後部強膜炎（同</t>
    </r>
    <r>
      <rPr>
        <sz val="10"/>
        <rFont val="Arial"/>
        <family val="0"/>
        <charset val="1"/>
      </rPr>
      <t xml:space="preserve">2.33</t>
    </r>
    <r>
      <rPr>
        <sz val="10"/>
        <rFont val="Noto Sans CJK SC"/>
        <family val="2"/>
      </rPr>
      <t xml:space="preserve">）が含まれる。</t>
    </r>
  </si>
  <si>
    <r>
      <rPr>
        <sz val="10"/>
        <rFont val="Noto Sans CJK SC"/>
        <family val="2"/>
      </rPr>
      <t xml:space="preserve">医学各論 Ⅲ</t>
    </r>
    <r>
      <rPr>
        <sz val="10"/>
        <rFont val="Arial"/>
        <family val="0"/>
        <charset val="1"/>
      </rPr>
      <t xml:space="preserve">-5-C-⑩</t>
    </r>
    <r>
      <rPr>
        <sz val="10"/>
        <rFont val="Noto Sans CJK SC"/>
        <family val="2"/>
      </rPr>
      <t xml:space="preserve">（強膜炎、</t>
    </r>
    <r>
      <rPr>
        <sz val="10"/>
        <rFont val="Arial"/>
        <family val="0"/>
        <charset val="1"/>
      </rPr>
      <t xml:space="preserve">b</t>
    </r>
    <r>
      <rPr>
        <sz val="10"/>
        <rFont val="Noto Sans CJK SC"/>
        <family val="2"/>
      </rPr>
      <t xml:space="preserve">）</t>
    </r>
  </si>
  <si>
    <t xml:space="preserve">SRC-1309</t>
  </si>
  <si>
    <t xml:space="preserve">Sainz de la Maza M, Molina N, Gonzalez-Gonzalez LA, Doctor PP, Tauber J, Foster CS. Clinical characteristics of a large cohort of patients with scleritis and episcleritis. Ophthalmology. 2012;119(1):43-50.</t>
  </si>
  <si>
    <t xml:space="preserve">10.1016/j.ophtha.2011.07.013</t>
  </si>
  <si>
    <t xml:space="preserve">21963265</t>
  </si>
  <si>
    <r>
      <rPr>
        <sz val="10"/>
        <rFont val="Noto Sans CJK SC"/>
        <family val="2"/>
      </rPr>
      <t xml:space="preserve">数値はいずれも出典の抄録で確認した。対象は</t>
    </r>
    <r>
      <rPr>
        <sz val="10"/>
        <rFont val="Arial"/>
        <family val="0"/>
        <charset val="1"/>
      </rPr>
      <t xml:space="preserve">3</t>
    </r>
    <r>
      <rPr>
        <sz val="10"/>
        <rFont val="Noto Sans CJK SC"/>
        <family val="2"/>
      </rPr>
      <t xml:space="preserve">次紹介施設の症例集積であり、日本の頻度とは限らない。抄録では合併する全身疾患は結合組織・血管炎性疾患という分類までしか示されておらず、関節リウマチなど個別の疾患名ごとの頻度は確認できなかったため含めていない。強膜炎の疼痛の性状や治療（免疫抑制療法など）は本カードには含めておらず、個別薬剤の国内承認・保険適用の確認は対象外である。</t>
    </r>
  </si>
  <si>
    <t xml:space="preserve">EY-054</t>
  </si>
  <si>
    <t xml:space="preserve">水晶体偏位・脱臼</t>
  </si>
  <si>
    <r>
      <rPr>
        <sz val="10"/>
        <rFont val="Noto Sans CJK SC"/>
        <family val="2"/>
      </rPr>
      <t xml:space="preserve">水晶体偏位・脱臼（水晶体亜脱臼を含む）は、全身性疾患を伴う場合と伴わない孤立性の場合がある。遺伝子変異が同定されている関連疾患・病型には、</t>
    </r>
    <r>
      <rPr>
        <sz val="10"/>
        <rFont val="Arial"/>
        <family val="0"/>
        <charset val="1"/>
      </rPr>
      <t xml:space="preserve">Marfan</t>
    </r>
    <r>
      <rPr>
        <sz val="10"/>
        <rFont val="Noto Sans CJK SC"/>
        <family val="2"/>
      </rPr>
      <t xml:space="preserve">症候群、</t>
    </r>
    <r>
      <rPr>
        <sz val="10"/>
        <rFont val="Arial"/>
        <family val="0"/>
        <charset val="1"/>
      </rPr>
      <t xml:space="preserve">Weill-Marchesani</t>
    </r>
    <r>
      <rPr>
        <sz val="10"/>
        <rFont val="Noto Sans CJK SC"/>
        <family val="2"/>
      </rPr>
      <t xml:space="preserve">症候群、ホモシスチン尿症、</t>
    </r>
    <r>
      <rPr>
        <sz val="10"/>
        <rFont val="Arial"/>
        <family val="0"/>
        <charset val="1"/>
      </rPr>
      <t xml:space="preserve">Ehlers-Danlos</t>
    </r>
    <r>
      <rPr>
        <sz val="10"/>
        <rFont val="Noto Sans CJK SC"/>
        <family val="2"/>
      </rPr>
      <t xml:space="preserve">症候群、亜硫酸オキシダーゼ欠損症のほか、全身性疾患を伴わない水晶体偏位の病型が含まれる。本カードは眼の所見としての水晶体偏位・脱臼の原因の範囲のみを扱う。</t>
    </r>
  </si>
  <si>
    <r>
      <rPr>
        <sz val="10"/>
        <rFont val="Noto Sans CJK SC"/>
        <family val="2"/>
      </rPr>
      <t xml:space="preserve">医学各論 Ⅲ</t>
    </r>
    <r>
      <rPr>
        <sz val="10"/>
        <rFont val="Arial"/>
        <family val="0"/>
        <charset val="1"/>
      </rPr>
      <t xml:space="preserve">-5-D-③</t>
    </r>
    <r>
      <rPr>
        <sz val="10"/>
        <rFont val="Noto Sans CJK SC"/>
        <family val="2"/>
      </rPr>
      <t xml:space="preserve">（水晶体偏位・脱臼、</t>
    </r>
    <r>
      <rPr>
        <sz val="10"/>
        <rFont val="Arial"/>
        <family val="0"/>
        <charset val="1"/>
      </rPr>
      <t xml:space="preserve">c</t>
    </r>
    <r>
      <rPr>
        <sz val="10"/>
        <rFont val="Noto Sans CJK SC"/>
        <family val="2"/>
      </rPr>
      <t xml:space="preserve">）</t>
    </r>
  </si>
  <si>
    <t xml:space="preserve">SRC-1310</t>
  </si>
  <si>
    <t xml:space="preserve">Sadiq MA, Vanderveen D. Genetics of ectopia lentis. Semin Ophthalmol. 2013;28(5-6):313-320.</t>
  </si>
  <si>
    <t xml:space="preserve">10.3109/08820538.2013.825276</t>
  </si>
  <si>
    <t xml:space="preserve">24138040</t>
  </si>
  <si>
    <r>
      <rPr>
        <sz val="10"/>
        <rFont val="Noto Sans CJK SC"/>
        <family val="2"/>
      </rPr>
      <t xml:space="preserve">本カードは出典の抄録で確認できた関連疾患と遺伝子変異の範囲のみを記載した。境界の方針により、</t>
    </r>
    <r>
      <rPr>
        <sz val="10"/>
        <rFont val="Arial"/>
        <family val="0"/>
        <charset val="1"/>
      </rPr>
      <t xml:space="preserve">Marfan</t>
    </r>
    <r>
      <rPr>
        <sz val="10"/>
        <rFont val="Noto Sans CJK SC"/>
        <family val="2"/>
      </rPr>
      <t xml:space="preserve">症候群などの全身像は含めていない。偏位の方向が原因疾患の手がかりになること（方向別の対応）、外傷による脱臼、緑内障や網膜剥離などの眼合併症は、出典の抄録では確認できなかったため本カードには含めておらず、本文または別の一次資料での確認が望ましい。各疾患の原因遺伝子の個別の対応も抄録の範囲外である。</t>
    </r>
  </si>
  <si>
    <t xml:space="preserve">RE-001</t>
  </si>
  <si>
    <t xml:space="preserve">糖尿病網膜症の分類</t>
  </si>
  <si>
    <r>
      <rPr>
        <sz val="10"/>
        <rFont val="Noto Sans CJK SC"/>
        <family val="2"/>
      </rPr>
      <t xml:space="preserve">糖尿病網膜症の国際臨床重症度分類は</t>
    </r>
    <r>
      <rPr>
        <sz val="10"/>
        <rFont val="Arial"/>
        <family val="0"/>
        <charset val="1"/>
      </rPr>
      <t xml:space="preserve">5</t>
    </r>
    <r>
      <rPr>
        <sz val="10"/>
        <rFont val="Noto Sans CJK SC"/>
        <family val="2"/>
      </rPr>
      <t xml:space="preserve">段階からなり、低いリスクの</t>
    </r>
    <r>
      <rPr>
        <sz val="10"/>
        <rFont val="Arial"/>
        <family val="0"/>
        <charset val="1"/>
      </rPr>
      <t xml:space="preserve">3</t>
    </r>
    <r>
      <rPr>
        <sz val="10"/>
        <rFont val="Noto Sans CJK SC"/>
        <family val="2"/>
      </rPr>
      <t xml:space="preserve">段階の上に第</t>
    </r>
    <r>
      <rPr>
        <sz val="10"/>
        <rFont val="Arial"/>
        <family val="0"/>
        <charset val="1"/>
      </rPr>
      <t xml:space="preserve">4</t>
    </r>
    <r>
      <rPr>
        <sz val="10"/>
        <rFont val="Noto Sans CJK SC"/>
        <family val="2"/>
      </rPr>
      <t xml:space="preserve">段階として重症非増殖糖尿病網膜症、第</t>
    </r>
    <r>
      <rPr>
        <sz val="10"/>
        <rFont val="Arial"/>
        <family val="0"/>
        <charset val="1"/>
      </rPr>
      <t xml:space="preserve">5</t>
    </r>
    <r>
      <rPr>
        <sz val="10"/>
        <rFont val="Noto Sans CJK SC"/>
        <family val="2"/>
      </rPr>
      <t xml:space="preserve">段階として増殖糖尿病網膜症が置かれる。糖尿病黄斑浮腫は「明らかに存在する」か「明らかに存在しない」かで分け、検査の条件が整えば中心窩からの距離によってさらに分類する。この分類は </t>
    </r>
    <r>
      <rPr>
        <sz val="10"/>
        <rFont val="Arial"/>
        <family val="0"/>
        <charset val="1"/>
      </rPr>
      <t xml:space="preserve">Early Treatment Diabetic Retinopathy Study </t>
    </r>
    <r>
      <rPr>
        <sz val="10"/>
        <rFont val="Noto Sans CJK SC"/>
        <family val="2"/>
      </rPr>
      <t xml:space="preserve">と </t>
    </r>
    <r>
      <rPr>
        <sz val="10"/>
        <rFont val="Arial"/>
        <family val="0"/>
        <charset val="1"/>
      </rPr>
      <t xml:space="preserve">Wisconsin Epidemiologic Study of Diabetic Retinopathy </t>
    </r>
    <r>
      <rPr>
        <sz val="10"/>
        <rFont val="Noto Sans CJK SC"/>
        <family val="2"/>
      </rPr>
      <t xml:space="preserve">の知見に基づいて国際的な合意として作られた。</t>
    </r>
  </si>
  <si>
    <r>
      <rPr>
        <sz val="10"/>
        <rFont val="Noto Sans CJK SC"/>
        <family val="2"/>
      </rPr>
      <t xml:space="preserve">医学各論 Ⅲ</t>
    </r>
    <r>
      <rPr>
        <sz val="10"/>
        <rFont val="Arial"/>
        <family val="0"/>
        <charset val="1"/>
      </rPr>
      <t xml:space="preserve">-6-C-①</t>
    </r>
    <r>
      <rPr>
        <sz val="10"/>
        <rFont val="Noto Sans CJK SC"/>
        <family val="2"/>
      </rPr>
      <t xml:space="preserve">（糖尿病網膜症、</t>
    </r>
    <r>
      <rPr>
        <sz val="10"/>
        <rFont val="Arial"/>
        <family val="0"/>
        <charset val="1"/>
      </rPr>
      <t xml:space="preserve">a</t>
    </r>
    <r>
      <rPr>
        <sz val="10"/>
        <rFont val="Noto Sans CJK SC"/>
        <family val="2"/>
      </rPr>
      <t xml:space="preserve">）</t>
    </r>
  </si>
  <si>
    <r>
      <rPr>
        <sz val="10"/>
        <rFont val="Arial"/>
        <family val="0"/>
        <charset val="1"/>
      </rPr>
      <t xml:space="preserve">PS-02-15-05 (id: JkxnuTU)</t>
    </r>
    <r>
      <rPr>
        <sz val="10"/>
        <rFont val="Noto Sans CJK SC"/>
        <family val="2"/>
      </rPr>
      <t xml:space="preserve">；</t>
    </r>
    <r>
      <rPr>
        <sz val="10"/>
        <rFont val="Arial"/>
        <family val="0"/>
        <charset val="1"/>
      </rPr>
      <t xml:space="preserve">TBL-01-00-497 (id: JlvnmOQ)</t>
    </r>
  </si>
  <si>
    <t xml:space="preserve">SRC-1281</t>
  </si>
  <si>
    <t xml:space="preserve">Wilkinson CP, Ferris FL 3rd, Klein RE, et al. Proposed international clinical diabetic retinopathy and diabetic macular edema disease severity scales. Ophthalmology. 2003;110(9):1677-1682.</t>
  </si>
  <si>
    <t xml:space="preserve">10.1016/S0161-6420(03)00475-5</t>
  </si>
  <si>
    <t xml:space="preserve">13129861</t>
  </si>
  <si>
    <r>
      <rPr>
        <sz val="10"/>
        <rFont val="Noto Sans CJK SC"/>
        <family val="2"/>
      </rPr>
      <t xml:space="preserve">各段階を定義する具体的な眼底所見（微小血管瘤のみ、網膜出血の範囲など）は本論文の分類表に示されているが、本カードでは抄録で確認できた段階構成のみを記載した。日本で用いられる分類（新福田分類など）との対応は本カードには含めていない。糖尿病網膜症の全身管理は </t>
    </r>
    <r>
      <rPr>
        <sz val="10"/>
        <rFont val="Arial"/>
        <family val="0"/>
        <charset val="1"/>
      </rPr>
      <t xml:space="preserve">DM-028</t>
    </r>
    <r>
      <rPr>
        <sz val="10"/>
        <rFont val="Noto Sans CJK SC"/>
        <family val="2"/>
      </rPr>
      <t xml:space="preserve">（第</t>
    </r>
    <r>
      <rPr>
        <sz val="10"/>
        <rFont val="Arial"/>
        <family val="0"/>
        <charset val="1"/>
      </rPr>
      <t xml:space="preserve">21</t>
    </r>
    <r>
      <rPr>
        <sz val="10"/>
        <rFont val="Noto Sans CJK SC"/>
        <family val="2"/>
      </rPr>
      <t xml:space="preserve">回）を正とし、本カードは眼科的な分類に限る。</t>
    </r>
  </si>
  <si>
    <t xml:space="preserve">RE-002</t>
  </si>
  <si>
    <t xml:space="preserve">糖尿病網膜症の眼科治療</t>
  </si>
  <si>
    <r>
      <rPr>
        <sz val="10"/>
        <rFont val="Noto Sans CJK SC"/>
        <family val="2"/>
      </rPr>
      <t xml:space="preserve">国際眼科学会（</t>
    </r>
    <r>
      <rPr>
        <sz val="10"/>
        <rFont val="Arial"/>
        <family val="0"/>
        <charset val="1"/>
      </rPr>
      <t xml:space="preserve">ICO</t>
    </r>
    <r>
      <rPr>
        <sz val="10"/>
        <rFont val="Noto Sans CJK SC"/>
        <family val="2"/>
      </rPr>
      <t xml:space="preserve">）の糖尿病眼ケアガイドラインは、糖尿病網膜症についてスクリーニング、紹介、経過観察の間隔と、視力を脅かす病態への治療を医療資源の水準に応じて示している。視力を脅かす糖尿病網膜症と糖尿病黄斑浮腫への治療には、レーザー光凝固と硝子体内抗 </t>
    </r>
    <r>
      <rPr>
        <sz val="10"/>
        <rFont val="Arial"/>
        <family val="0"/>
        <charset val="1"/>
      </rPr>
      <t xml:space="preserve">VEGF </t>
    </r>
    <r>
      <rPr>
        <sz val="10"/>
        <rFont val="Noto Sans CJK SC"/>
        <family val="2"/>
      </rPr>
      <t xml:space="preserve">薬が含まれ、特定の状況では硝子体内ステロイドも用いられる。妊娠中や白内障を合併した患者への対応も別途示されている。</t>
    </r>
  </si>
  <si>
    <t xml:space="preserve">SRC-1282</t>
  </si>
  <si>
    <t xml:space="preserve">Wong TY, Sun J, Kawasaki R, et al. Guidelines on Diabetic Eye Care: The International Council of Ophthalmology Recommendations for Screening, Follow-up, Referral, and Treatment Based on Resource Settings. Ophthalmology. 2018;125(10):1608-1622.</t>
  </si>
  <si>
    <t xml:space="preserve">10.1016/j.ophtha.2018.04.007</t>
  </si>
  <si>
    <t xml:space="preserve">29776671</t>
  </si>
  <si>
    <r>
      <rPr>
        <sz val="10"/>
        <rFont val="Noto Sans CJK SC"/>
        <family val="2"/>
      </rPr>
      <t xml:space="preserve">本カードはガイドラインの抄録で確認できた治療の枠組みのみを記載し、病期ごとの具体的な治療適応や投与間隔は含めていない。本文中に抗 </t>
    </r>
    <r>
      <rPr>
        <sz val="10"/>
        <rFont val="Arial"/>
        <family val="0"/>
        <charset val="1"/>
      </rPr>
      <t xml:space="preserve">VEGF </t>
    </r>
    <r>
      <rPr>
        <sz val="10"/>
        <rFont val="Noto Sans CJK SC"/>
        <family val="2"/>
      </rPr>
      <t xml:space="preserve">薬とステロイドの硝子体内投与が挙げられているが、各薬剤の糖尿病網膜症・糖尿病黄斑浮腫に対する国内の承認・保険適用は未確認である。血糖・血圧などの全身管理は本カードの範囲外（</t>
    </r>
    <r>
      <rPr>
        <sz val="10"/>
        <rFont val="Arial"/>
        <family val="0"/>
        <charset val="1"/>
      </rPr>
      <t xml:space="preserve">DM-028 </t>
    </r>
    <r>
      <rPr>
        <sz val="10"/>
        <rFont val="Noto Sans CJK SC"/>
        <family val="2"/>
      </rPr>
      <t xml:space="preserve">を正とする）。</t>
    </r>
  </si>
  <si>
    <t xml:space="preserve">RE-003</t>
  </si>
  <si>
    <t xml:space="preserve">糖尿病黄斑浮腫</t>
  </si>
  <si>
    <r>
      <rPr>
        <sz val="10"/>
        <rFont val="Noto Sans CJK SC"/>
        <family val="2"/>
      </rPr>
      <t xml:space="preserve">中心窩に及ぶ糖尿病黄斑浮腫に対する硝子体内抗 </t>
    </r>
    <r>
      <rPr>
        <sz val="10"/>
        <rFont val="Arial"/>
        <family val="0"/>
        <charset val="1"/>
      </rPr>
      <t xml:space="preserve">VEGF </t>
    </r>
    <r>
      <rPr>
        <sz val="10"/>
        <rFont val="Noto Sans CJK SC"/>
        <family val="2"/>
      </rPr>
      <t xml:space="preserve">療法の無作為化比較試験（</t>
    </r>
    <r>
      <rPr>
        <sz val="10"/>
        <rFont val="Arial"/>
        <family val="0"/>
        <charset val="1"/>
      </rPr>
      <t xml:space="preserve">Protocol T</t>
    </r>
    <r>
      <rPr>
        <sz val="10"/>
        <rFont val="Noto Sans CJK SC"/>
        <family val="2"/>
      </rPr>
      <t xml:space="preserve">、</t>
    </r>
    <r>
      <rPr>
        <sz val="10"/>
        <rFont val="Arial"/>
        <family val="0"/>
        <charset val="1"/>
      </rPr>
      <t xml:space="preserve">660</t>
    </r>
    <r>
      <rPr>
        <sz val="10"/>
        <rFont val="Noto Sans CJK SC"/>
        <family val="2"/>
      </rPr>
      <t xml:space="preserve">例）では、</t>
    </r>
    <r>
      <rPr>
        <sz val="10"/>
        <rFont val="Arial"/>
        <family val="0"/>
        <charset val="1"/>
      </rPr>
      <t xml:space="preserve">1</t>
    </r>
    <r>
      <rPr>
        <sz val="10"/>
        <rFont val="Noto Sans CJK SC"/>
        <family val="2"/>
      </rPr>
      <t xml:space="preserve">年後の視力改善はアフリベルセプト群で平均</t>
    </r>
    <r>
      <rPr>
        <sz val="10"/>
        <rFont val="Arial"/>
        <family val="0"/>
        <charset val="1"/>
      </rPr>
      <t xml:space="preserve">13.3</t>
    </r>
    <r>
      <rPr>
        <sz val="10"/>
        <rFont val="Noto Sans CJK SC"/>
        <family val="2"/>
      </rPr>
      <t xml:space="preserve">文字、ベバシズマブ群で</t>
    </r>
    <r>
      <rPr>
        <sz val="10"/>
        <rFont val="Arial"/>
        <family val="0"/>
        <charset val="1"/>
      </rPr>
      <t xml:space="preserve">9.7</t>
    </r>
    <r>
      <rPr>
        <sz val="10"/>
        <rFont val="Noto Sans CJK SC"/>
        <family val="2"/>
      </rPr>
      <t xml:space="preserve">文字、ラニビズマブ群で</t>
    </r>
    <r>
      <rPr>
        <sz val="10"/>
        <rFont val="Arial"/>
        <family val="0"/>
        <charset val="1"/>
      </rPr>
      <t xml:space="preserve">11.2</t>
    </r>
    <r>
      <rPr>
        <sz val="10"/>
        <rFont val="Noto Sans CJK SC"/>
        <family val="2"/>
      </rPr>
      <t xml:space="preserve">文字だった。全体ではアフリベルセプトが優れたが、この差は主に試験開始時の視力が悪い（文字スコア</t>
    </r>
    <r>
      <rPr>
        <sz val="10"/>
        <rFont val="Arial"/>
        <family val="0"/>
        <charset val="1"/>
      </rPr>
      <t xml:space="preserve">69</t>
    </r>
    <r>
      <rPr>
        <sz val="10"/>
        <rFont val="Noto Sans CJK SC"/>
        <family val="2"/>
      </rPr>
      <t xml:space="preserve">未満、約</t>
    </r>
    <r>
      <rPr>
        <sz val="10"/>
        <rFont val="Arial"/>
        <family val="0"/>
        <charset val="1"/>
      </rPr>
      <t xml:space="preserve">20/50</t>
    </r>
    <r>
      <rPr>
        <sz val="10"/>
        <rFont val="Noto Sans CJK SC"/>
        <family val="2"/>
      </rPr>
      <t xml:space="preserve">以下）群で生じており、その群では改善がアフリベルセプト</t>
    </r>
    <r>
      <rPr>
        <sz val="10"/>
        <rFont val="Arial"/>
        <family val="0"/>
        <charset val="1"/>
      </rPr>
      <t xml:space="preserve">18.9</t>
    </r>
    <r>
      <rPr>
        <sz val="10"/>
        <rFont val="Noto Sans CJK SC"/>
        <family val="2"/>
      </rPr>
      <t xml:space="preserve">文字、ラニビズマブ</t>
    </r>
    <r>
      <rPr>
        <sz val="10"/>
        <rFont val="Arial"/>
        <family val="0"/>
        <charset val="1"/>
      </rPr>
      <t xml:space="preserve">14.2</t>
    </r>
    <r>
      <rPr>
        <sz val="10"/>
        <rFont val="Noto Sans CJK SC"/>
        <family val="2"/>
      </rPr>
      <t xml:space="preserve">文字、ベバシズマブ</t>
    </r>
    <r>
      <rPr>
        <sz val="10"/>
        <rFont val="Arial"/>
        <family val="0"/>
        <charset val="1"/>
      </rPr>
      <t xml:space="preserve">11.8</t>
    </r>
    <r>
      <rPr>
        <sz val="10"/>
        <rFont val="Noto Sans CJK SC"/>
        <family val="2"/>
      </rPr>
      <t xml:space="preserve">文字だった。開始時視力の低下が軽い群では</t>
    </r>
    <r>
      <rPr>
        <sz val="10"/>
        <rFont val="Arial"/>
        <family val="0"/>
        <charset val="1"/>
      </rPr>
      <t xml:space="preserve">3</t>
    </r>
    <r>
      <rPr>
        <sz val="10"/>
        <rFont val="Noto Sans CJK SC"/>
        <family val="2"/>
      </rPr>
      <t xml:space="preserve">剤間に明らかな差はなかった。重篤な有害事象の頻度に群間の有意差はなかった。</t>
    </r>
  </si>
  <si>
    <t xml:space="preserve">SRC-1283</t>
  </si>
  <si>
    <t xml:space="preserve">Diabetic Retinopathy Clinical Research Network; Wells JA, Glassman AR, Ayala AR, et al. Aflibercept, bevacizumab, or ranibizumab for diabetic macular edema. N Engl J Med. 2015;372(13):1193-1203.</t>
  </si>
  <si>
    <t xml:space="preserve">10.1056/NEJMoa1414264</t>
  </si>
  <si>
    <t xml:space="preserve">25692915</t>
  </si>
  <si>
    <r>
      <rPr>
        <sz val="10"/>
        <rFont val="Noto Sans CJK SC"/>
        <family val="2"/>
      </rPr>
      <t xml:space="preserve">数値はいずれも出典の抄録で確認した</t>
    </r>
    <r>
      <rPr>
        <sz val="10"/>
        <rFont val="Arial"/>
        <family val="0"/>
        <charset val="1"/>
      </rPr>
      <t xml:space="preserve">1</t>
    </r>
    <r>
      <rPr>
        <sz val="10"/>
        <rFont val="Noto Sans CJK SC"/>
        <family val="2"/>
      </rPr>
      <t xml:space="preserve">年後の結果である。用量はアフリベルセプト</t>
    </r>
    <r>
      <rPr>
        <sz val="10"/>
        <rFont val="Arial"/>
        <family val="0"/>
        <charset val="1"/>
      </rPr>
      <t xml:space="preserve">2.0 mg</t>
    </r>
    <r>
      <rPr>
        <sz val="10"/>
        <rFont val="Noto Sans CJK SC"/>
        <family val="2"/>
      </rPr>
      <t xml:space="preserve">、ベバシズマブ</t>
    </r>
    <r>
      <rPr>
        <sz val="10"/>
        <rFont val="Arial"/>
        <family val="0"/>
        <charset val="1"/>
      </rPr>
      <t xml:space="preserve">1.25 mg</t>
    </r>
    <r>
      <rPr>
        <sz val="10"/>
        <rFont val="Noto Sans CJK SC"/>
        <family val="2"/>
      </rPr>
      <t xml:space="preserve">、ラニビズマブ</t>
    </r>
    <r>
      <rPr>
        <sz val="10"/>
        <rFont val="Arial"/>
        <family val="0"/>
        <charset val="1"/>
      </rPr>
      <t xml:space="preserve">0.3 mg</t>
    </r>
    <r>
      <rPr>
        <sz val="10"/>
        <rFont val="Noto Sans CJK SC"/>
        <family val="2"/>
      </rPr>
      <t xml:space="preserve">（米国の試験用量）であり、国内の承認用量とは限らない。各薬剤の糖尿病黄斑浮腫に対する国内の承認・保険適用は未確認である（ベバシズマブの硝子体内投与は出典の試験でも適応外使用の位置づけ）。</t>
    </r>
  </si>
  <si>
    <t xml:space="preserve">RE-004</t>
  </si>
  <si>
    <t xml:space="preserve">網膜静脈分枝閉塞症</t>
  </si>
  <si>
    <r>
      <rPr>
        <sz val="10"/>
        <rFont val="Noto Sans CJK SC"/>
        <family val="2"/>
      </rPr>
      <t xml:space="preserve">網膜静脈分枝閉塞症に伴う黄斑浮腫に対しては、ラニビズマブの硝子体内投与が有効である。第</t>
    </r>
    <r>
      <rPr>
        <sz val="10"/>
        <rFont val="Arial"/>
        <family val="0"/>
        <charset val="1"/>
      </rPr>
      <t xml:space="preserve">III</t>
    </r>
    <r>
      <rPr>
        <sz val="10"/>
        <rFont val="Noto Sans CJK SC"/>
        <family val="2"/>
      </rPr>
      <t xml:space="preserve">相試験（</t>
    </r>
    <r>
      <rPr>
        <sz val="10"/>
        <rFont val="Arial"/>
        <family val="0"/>
        <charset val="1"/>
      </rPr>
      <t xml:space="preserve">BRAVO</t>
    </r>
    <r>
      <rPr>
        <sz val="10"/>
        <rFont val="Noto Sans CJK SC"/>
        <family val="2"/>
      </rPr>
      <t xml:space="preserve">、</t>
    </r>
    <r>
      <rPr>
        <sz val="10"/>
        <rFont val="Arial"/>
        <family val="0"/>
        <charset val="1"/>
      </rPr>
      <t xml:space="preserve">397</t>
    </r>
    <r>
      <rPr>
        <sz val="10"/>
        <rFont val="Noto Sans CJK SC"/>
        <family val="2"/>
      </rPr>
      <t xml:space="preserve">例）で月</t>
    </r>
    <r>
      <rPr>
        <sz val="10"/>
        <rFont val="Arial"/>
        <family val="0"/>
        <charset val="1"/>
      </rPr>
      <t xml:space="preserve">1</t>
    </r>
    <r>
      <rPr>
        <sz val="10"/>
        <rFont val="Noto Sans CJK SC"/>
        <family val="2"/>
      </rPr>
      <t xml:space="preserve">回投与を</t>
    </r>
    <r>
      <rPr>
        <sz val="10"/>
        <rFont val="Arial"/>
        <family val="0"/>
        <charset val="1"/>
      </rPr>
      <t xml:space="preserve">6</t>
    </r>
    <r>
      <rPr>
        <sz val="10"/>
        <rFont val="Noto Sans CJK SC"/>
        <family val="2"/>
      </rPr>
      <t xml:space="preserve">か月行ったところ、最高矯正視力の改善はラニビズマブ</t>
    </r>
    <r>
      <rPr>
        <sz val="10"/>
        <rFont val="Arial"/>
        <family val="0"/>
        <charset val="1"/>
      </rPr>
      <t xml:space="preserve">0.3 mg</t>
    </r>
    <r>
      <rPr>
        <sz val="10"/>
        <rFont val="Noto Sans CJK SC"/>
        <family val="2"/>
      </rPr>
      <t xml:space="preserve">群で平均</t>
    </r>
    <r>
      <rPr>
        <sz val="10"/>
        <rFont val="Arial"/>
        <family val="0"/>
        <charset val="1"/>
      </rPr>
      <t xml:space="preserve">16.6</t>
    </r>
    <r>
      <rPr>
        <sz val="10"/>
        <rFont val="Noto Sans CJK SC"/>
        <family val="2"/>
      </rPr>
      <t xml:space="preserve">文字、</t>
    </r>
    <r>
      <rPr>
        <sz val="10"/>
        <rFont val="Arial"/>
        <family val="0"/>
        <charset val="1"/>
      </rPr>
      <t xml:space="preserve">0.5 mg</t>
    </r>
    <r>
      <rPr>
        <sz val="10"/>
        <rFont val="Noto Sans CJK SC"/>
        <family val="2"/>
      </rPr>
      <t xml:space="preserve">群で</t>
    </r>
    <r>
      <rPr>
        <sz val="10"/>
        <rFont val="Arial"/>
        <family val="0"/>
        <charset val="1"/>
      </rPr>
      <t xml:space="preserve">18.3</t>
    </r>
    <r>
      <rPr>
        <sz val="10"/>
        <rFont val="Noto Sans CJK SC"/>
        <family val="2"/>
      </rPr>
      <t xml:space="preserve">文字、シャム群で</t>
    </r>
    <r>
      <rPr>
        <sz val="10"/>
        <rFont val="Arial"/>
        <family val="0"/>
        <charset val="1"/>
      </rPr>
      <t xml:space="preserve">7.3</t>
    </r>
    <r>
      <rPr>
        <sz val="10"/>
        <rFont val="Noto Sans CJK SC"/>
        <family val="2"/>
      </rPr>
      <t xml:space="preserve">文字だった。</t>
    </r>
    <r>
      <rPr>
        <sz val="10"/>
        <rFont val="Arial"/>
        <family val="0"/>
        <charset val="1"/>
      </rPr>
      <t xml:space="preserve">15</t>
    </r>
    <r>
      <rPr>
        <sz val="10"/>
        <rFont val="Noto Sans CJK SC"/>
        <family val="2"/>
      </rPr>
      <t xml:space="preserve">文字以上の視力改善を得た割合は</t>
    </r>
    <r>
      <rPr>
        <sz val="10"/>
        <rFont val="Arial"/>
        <family val="0"/>
        <charset val="1"/>
      </rPr>
      <t xml:space="preserve">0.3 mg</t>
    </r>
    <r>
      <rPr>
        <sz val="10"/>
        <rFont val="Noto Sans CJK SC"/>
        <family val="2"/>
      </rPr>
      <t xml:space="preserve">群</t>
    </r>
    <r>
      <rPr>
        <sz val="10"/>
        <rFont val="Arial"/>
        <family val="0"/>
        <charset val="1"/>
      </rPr>
      <t xml:space="preserve">55.2%</t>
    </r>
    <r>
      <rPr>
        <sz val="10"/>
        <rFont val="Noto Sans CJK SC"/>
        <family val="2"/>
      </rPr>
      <t xml:space="preserve">、</t>
    </r>
    <r>
      <rPr>
        <sz val="10"/>
        <rFont val="Arial"/>
        <family val="0"/>
        <charset val="1"/>
      </rPr>
      <t xml:space="preserve">0.5 mg</t>
    </r>
    <r>
      <rPr>
        <sz val="10"/>
        <rFont val="Noto Sans CJK SC"/>
        <family val="2"/>
      </rPr>
      <t xml:space="preserve">群</t>
    </r>
    <r>
      <rPr>
        <sz val="10"/>
        <rFont val="Arial"/>
        <family val="0"/>
        <charset val="1"/>
      </rPr>
      <t xml:space="preserve">61.1%</t>
    </r>
    <r>
      <rPr>
        <sz val="10"/>
        <rFont val="Noto Sans CJK SC"/>
        <family val="2"/>
      </rPr>
      <t xml:space="preserve">、シャム群</t>
    </r>
    <r>
      <rPr>
        <sz val="10"/>
        <rFont val="Arial"/>
        <family val="0"/>
        <charset val="1"/>
      </rPr>
      <t xml:space="preserve">28.8%</t>
    </r>
    <r>
      <rPr>
        <sz val="10"/>
        <rFont val="Noto Sans CJK SC"/>
        <family val="2"/>
      </rPr>
      <t xml:space="preserve">だった。</t>
    </r>
  </si>
  <si>
    <r>
      <rPr>
        <sz val="10"/>
        <rFont val="Noto Sans CJK SC"/>
        <family val="2"/>
      </rPr>
      <t xml:space="preserve">医学各論 Ⅲ</t>
    </r>
    <r>
      <rPr>
        <sz val="10"/>
        <rFont val="Arial"/>
        <family val="0"/>
        <charset val="1"/>
      </rPr>
      <t xml:space="preserve">-6-C-③</t>
    </r>
    <r>
      <rPr>
        <sz val="10"/>
        <rFont val="Noto Sans CJK SC"/>
        <family val="2"/>
      </rPr>
      <t xml:space="preserve">（網膜静脈閉塞症、</t>
    </r>
    <r>
      <rPr>
        <sz val="10"/>
        <rFont val="Arial"/>
        <family val="0"/>
        <charset val="1"/>
      </rPr>
      <t xml:space="preserve">b</t>
    </r>
    <r>
      <rPr>
        <sz val="10"/>
        <rFont val="Noto Sans CJK SC"/>
        <family val="2"/>
      </rPr>
      <t xml:space="preserve">）</t>
    </r>
  </si>
  <si>
    <r>
      <rPr>
        <sz val="10"/>
        <rFont val="Arial"/>
        <family val="0"/>
        <charset val="1"/>
      </rPr>
      <t xml:space="preserve">PS-02-15-05 (id: JkxnuTU)</t>
    </r>
    <r>
      <rPr>
        <sz val="10"/>
        <rFont val="Noto Sans CJK SC"/>
        <family val="2"/>
      </rPr>
      <t xml:space="preserve">；</t>
    </r>
    <r>
      <rPr>
        <sz val="10"/>
        <rFont val="Arial"/>
        <family val="0"/>
        <charset val="1"/>
      </rPr>
      <t xml:space="preserve">TBL-01-00-500 (id: JlvnmOo)</t>
    </r>
  </si>
  <si>
    <t xml:space="preserve">SRC-1284</t>
  </si>
  <si>
    <t xml:space="preserve">Campochiaro PA, Heier JS, Feiner L, et al. Ranibizumab for macular edema following branch retinal vein occlusion: six-month primary end point results of a phase III study. Ophthalmology. 2010;117(6):1102-1112.e1.</t>
  </si>
  <si>
    <t xml:space="preserve">10.1016/j.ophtha.2010.02.021</t>
  </si>
  <si>
    <t xml:space="preserve">20398941</t>
  </si>
  <si>
    <r>
      <rPr>
        <sz val="10"/>
        <rFont val="Noto Sans CJK SC"/>
        <family val="2"/>
      </rPr>
      <t xml:space="preserve">数値はいずれも出典の抄録で確認した</t>
    </r>
    <r>
      <rPr>
        <sz val="10"/>
        <rFont val="Arial"/>
        <family val="0"/>
        <charset val="1"/>
      </rPr>
      <t xml:space="preserve">6</t>
    </r>
    <r>
      <rPr>
        <sz val="10"/>
        <rFont val="Noto Sans CJK SC"/>
        <family val="2"/>
      </rPr>
      <t xml:space="preserve">か月後の主要評価項目である。ラニビズマブの網膜静脈分枝閉塞症に伴う黄斑浮腫に対する国内の承認・保険適用は未確認である。虚血型・非虚血型の区別や無血管野へのレーザー治療の適応は本カードには含めていない。</t>
    </r>
  </si>
  <si>
    <t xml:space="preserve">RE-005</t>
  </si>
  <si>
    <t xml:space="preserve">網膜中心静脈閉塞症</t>
  </si>
  <si>
    <r>
      <rPr>
        <sz val="10"/>
        <rFont val="Noto Sans CJK SC"/>
        <family val="2"/>
      </rPr>
      <t xml:space="preserve">網膜中心静脈閉塞症に伴う黄斑浮腫に対しては、ラニビズマブの硝子体内投与が有効である。第</t>
    </r>
    <r>
      <rPr>
        <sz val="10"/>
        <rFont val="Arial"/>
        <family val="0"/>
        <charset val="1"/>
      </rPr>
      <t xml:space="preserve">III</t>
    </r>
    <r>
      <rPr>
        <sz val="10"/>
        <rFont val="Noto Sans CJK SC"/>
        <family val="2"/>
      </rPr>
      <t xml:space="preserve">相試験（</t>
    </r>
    <r>
      <rPr>
        <sz val="10"/>
        <rFont val="Arial"/>
        <family val="0"/>
        <charset val="1"/>
      </rPr>
      <t xml:space="preserve">CRUISE</t>
    </r>
    <r>
      <rPr>
        <sz val="10"/>
        <rFont val="Noto Sans CJK SC"/>
        <family val="2"/>
      </rPr>
      <t xml:space="preserve">、</t>
    </r>
    <r>
      <rPr>
        <sz val="10"/>
        <rFont val="Arial"/>
        <family val="0"/>
        <charset val="1"/>
      </rPr>
      <t xml:space="preserve">392</t>
    </r>
    <r>
      <rPr>
        <sz val="10"/>
        <rFont val="Noto Sans CJK SC"/>
        <family val="2"/>
      </rPr>
      <t xml:space="preserve">例）で月</t>
    </r>
    <r>
      <rPr>
        <sz val="10"/>
        <rFont val="Arial"/>
        <family val="0"/>
        <charset val="1"/>
      </rPr>
      <t xml:space="preserve">1</t>
    </r>
    <r>
      <rPr>
        <sz val="10"/>
        <rFont val="Noto Sans CJK SC"/>
        <family val="2"/>
      </rPr>
      <t xml:space="preserve">回投与を</t>
    </r>
    <r>
      <rPr>
        <sz val="10"/>
        <rFont val="Arial"/>
        <family val="0"/>
        <charset val="1"/>
      </rPr>
      <t xml:space="preserve">6</t>
    </r>
    <r>
      <rPr>
        <sz val="10"/>
        <rFont val="Noto Sans CJK SC"/>
        <family val="2"/>
      </rPr>
      <t xml:space="preserve">か月行ったところ、最高矯正視力の改善はラニビズマブ</t>
    </r>
    <r>
      <rPr>
        <sz val="10"/>
        <rFont val="Arial"/>
        <family val="0"/>
        <charset val="1"/>
      </rPr>
      <t xml:space="preserve">0.3 mg</t>
    </r>
    <r>
      <rPr>
        <sz val="10"/>
        <rFont val="Noto Sans CJK SC"/>
        <family val="2"/>
      </rPr>
      <t xml:space="preserve">群で平均</t>
    </r>
    <r>
      <rPr>
        <sz val="10"/>
        <rFont val="Arial"/>
        <family val="0"/>
        <charset val="1"/>
      </rPr>
      <t xml:space="preserve">12.7</t>
    </r>
    <r>
      <rPr>
        <sz val="10"/>
        <rFont val="Noto Sans CJK SC"/>
        <family val="2"/>
      </rPr>
      <t xml:space="preserve">文字、</t>
    </r>
    <r>
      <rPr>
        <sz val="10"/>
        <rFont val="Arial"/>
        <family val="0"/>
        <charset val="1"/>
      </rPr>
      <t xml:space="preserve">0.5 mg</t>
    </r>
    <r>
      <rPr>
        <sz val="10"/>
        <rFont val="Noto Sans CJK SC"/>
        <family val="2"/>
      </rPr>
      <t xml:space="preserve">群で</t>
    </r>
    <r>
      <rPr>
        <sz val="10"/>
        <rFont val="Arial"/>
        <family val="0"/>
        <charset val="1"/>
      </rPr>
      <t xml:space="preserve">14.9</t>
    </r>
    <r>
      <rPr>
        <sz val="10"/>
        <rFont val="Noto Sans CJK SC"/>
        <family val="2"/>
      </rPr>
      <t xml:space="preserve">文字、シャム群で</t>
    </r>
    <r>
      <rPr>
        <sz val="10"/>
        <rFont val="Arial"/>
        <family val="0"/>
        <charset val="1"/>
      </rPr>
      <t xml:space="preserve">0.8</t>
    </r>
    <r>
      <rPr>
        <sz val="10"/>
        <rFont val="Noto Sans CJK SC"/>
        <family val="2"/>
      </rPr>
      <t xml:space="preserve">文字だった。</t>
    </r>
    <r>
      <rPr>
        <sz val="10"/>
        <rFont val="Arial"/>
        <family val="0"/>
        <charset val="1"/>
      </rPr>
      <t xml:space="preserve">15</t>
    </r>
    <r>
      <rPr>
        <sz val="10"/>
        <rFont val="Noto Sans CJK SC"/>
        <family val="2"/>
      </rPr>
      <t xml:space="preserve">文字以上の視力改善を得た割合は</t>
    </r>
    <r>
      <rPr>
        <sz val="10"/>
        <rFont val="Arial"/>
        <family val="0"/>
        <charset val="1"/>
      </rPr>
      <t xml:space="preserve">0.3 mg</t>
    </r>
    <r>
      <rPr>
        <sz val="10"/>
        <rFont val="Noto Sans CJK SC"/>
        <family val="2"/>
      </rPr>
      <t xml:space="preserve">群</t>
    </r>
    <r>
      <rPr>
        <sz val="10"/>
        <rFont val="Arial"/>
        <family val="0"/>
        <charset val="1"/>
      </rPr>
      <t xml:space="preserve">46.2%</t>
    </r>
    <r>
      <rPr>
        <sz val="10"/>
        <rFont val="Noto Sans CJK SC"/>
        <family val="2"/>
      </rPr>
      <t xml:space="preserve">、</t>
    </r>
    <r>
      <rPr>
        <sz val="10"/>
        <rFont val="Arial"/>
        <family val="0"/>
        <charset val="1"/>
      </rPr>
      <t xml:space="preserve">0.5 mg</t>
    </r>
    <r>
      <rPr>
        <sz val="10"/>
        <rFont val="Noto Sans CJK SC"/>
        <family val="2"/>
      </rPr>
      <t xml:space="preserve">群</t>
    </r>
    <r>
      <rPr>
        <sz val="10"/>
        <rFont val="Arial"/>
        <family val="0"/>
        <charset val="1"/>
      </rPr>
      <t xml:space="preserve">47.7%</t>
    </r>
    <r>
      <rPr>
        <sz val="10"/>
        <rFont val="Noto Sans CJK SC"/>
        <family val="2"/>
      </rPr>
      <t xml:space="preserve">、シャム群</t>
    </r>
    <r>
      <rPr>
        <sz val="10"/>
        <rFont val="Arial"/>
        <family val="0"/>
        <charset val="1"/>
      </rPr>
      <t xml:space="preserve">16.9%</t>
    </r>
    <r>
      <rPr>
        <sz val="10"/>
        <rFont val="Noto Sans CJK SC"/>
        <family val="2"/>
      </rPr>
      <t xml:space="preserve">だった。</t>
    </r>
  </si>
  <si>
    <t xml:space="preserve">SRC-1285</t>
  </si>
  <si>
    <t xml:space="preserve">Brown DM, Campochiaro PA, Singh RP, et al. Ranibizumab for macular edema following central retinal vein occlusion: six-month primary end point results of a phase III study. Ophthalmology. 2010;117(6):1124-1133.e1.</t>
  </si>
  <si>
    <t xml:space="preserve">10.1016/j.ophtha.2010.02.022</t>
  </si>
  <si>
    <t xml:space="preserve">20381871</t>
  </si>
  <si>
    <r>
      <rPr>
        <sz val="10"/>
        <rFont val="Noto Sans CJK SC"/>
        <family val="2"/>
      </rPr>
      <t xml:space="preserve">数値はいずれも出典の抄録で確認した</t>
    </r>
    <r>
      <rPr>
        <sz val="10"/>
        <rFont val="Arial"/>
        <family val="0"/>
        <charset val="1"/>
      </rPr>
      <t xml:space="preserve">6</t>
    </r>
    <r>
      <rPr>
        <sz val="10"/>
        <rFont val="Noto Sans CJK SC"/>
        <family val="2"/>
      </rPr>
      <t xml:space="preserve">か月後の主要評価項目である。ラニビズマブの網膜中心静脈閉塞症に伴う黄斑浮腫に対する国内の承認・保険適用は未確認である。虹彩・隅角新生血管や血管新生緑内障の監視といった合併症管理は本カードには含めていない。</t>
    </r>
  </si>
  <si>
    <t xml:space="preserve">RE-006</t>
  </si>
  <si>
    <t xml:space="preserve">網膜中心動脈閉塞症</t>
  </si>
  <si>
    <t xml:space="preserve">網膜中心動脈閉塞症は急性虚血性脳卒中の一型であり、重度の視力障害を来す医学的緊急事態である。発症後は脳血管・心血管イベントの前触れでもあるため、血管危険因子の緊急の評価と治療が必要であり、現在の文献からは組織プラスミノーゲンアクチベータ静注療法が有効である可能性が示唆されている。管理の方法は実務者や施設によってばらつきが大きく、質の高い無作為化比較試験は不足している。</t>
  </si>
  <si>
    <r>
      <rPr>
        <sz val="10"/>
        <rFont val="Noto Sans CJK SC"/>
        <family val="2"/>
      </rPr>
      <t xml:space="preserve">医学各論 Ⅲ</t>
    </r>
    <r>
      <rPr>
        <sz val="10"/>
        <rFont val="Arial"/>
        <family val="0"/>
        <charset val="1"/>
      </rPr>
      <t xml:space="preserve">-6-C-④</t>
    </r>
    <r>
      <rPr>
        <sz val="10"/>
        <rFont val="Noto Sans CJK SC"/>
        <family val="2"/>
      </rPr>
      <t xml:space="preserve">（網膜動脈閉塞症、</t>
    </r>
    <r>
      <rPr>
        <sz val="10"/>
        <rFont val="Arial"/>
        <family val="0"/>
        <charset val="1"/>
      </rPr>
      <t xml:space="preserve">b</t>
    </r>
    <r>
      <rPr>
        <sz val="10"/>
        <rFont val="Noto Sans CJK SC"/>
        <family val="2"/>
      </rPr>
      <t xml:space="preserve">）</t>
    </r>
  </si>
  <si>
    <t xml:space="preserve">SRC-1286</t>
  </si>
  <si>
    <t xml:space="preserve">Mac Grory B, Schrag M, Biousse V, et al. Management of Central Retinal Artery Occlusion: A Scientific Statement From the American Heart Association. Stroke. 2021;52(6):e282-e294.</t>
  </si>
  <si>
    <t xml:space="preserve">10.1161/STR.0000000000000366</t>
  </si>
  <si>
    <t xml:space="preserve">33677974</t>
  </si>
  <si>
    <t xml:space="preserve">本カードは米国心臓協会の科学的声明の抄録に基づく。血栓溶解療法の投与可能時間などの具体的な条件は声明本文の検討事項であり、本カードには含めていない。組織プラスミノーゲンアクチベータの網膜中心動脈閉塞症に対する国内の承認・保険適用は未確認である。眼球マッサージや前房穿刺などの従来処置の評価も声明本文の範囲で、本カードでは扱っていない。</t>
  </si>
  <si>
    <t xml:space="preserve">RE-007</t>
  </si>
  <si>
    <t xml:space="preserve">高血圧による眼底変化</t>
  </si>
  <si>
    <r>
      <rPr>
        <sz val="10"/>
        <rFont val="Noto Sans CJK SC"/>
        <family val="2"/>
      </rPr>
      <t xml:space="preserve">高血圧性網膜症は、血圧上昇に応じて生じる網膜微小血管の変化を指す。その眼底変化は</t>
    </r>
    <r>
      <rPr>
        <sz val="10"/>
        <rFont val="Arial"/>
        <family val="0"/>
        <charset val="1"/>
      </rPr>
      <t xml:space="preserve">40</t>
    </r>
    <r>
      <rPr>
        <sz val="10"/>
        <rFont val="Noto Sans CJK SC"/>
        <family val="2"/>
      </rPr>
      <t xml:space="preserve">歳以上の成人にしばしばみられ、従来の危険因子とは独立に、脳卒中の発症、心不全、心血管死亡の予測因子になる。高血圧は網膜静脈・動脈閉塞症や虚血性視神経症など他の網膜血管疾患の主要な危険因子でもあり、糖尿病網膜症の発症と進行のリスクも高める。</t>
    </r>
  </si>
  <si>
    <t xml:space="preserve">SRC-1287</t>
  </si>
  <si>
    <t xml:space="preserve">Wong TY, Mitchell P. The eye in hypertension. Lancet. 2007;369(9559):425-435.</t>
  </si>
  <si>
    <t xml:space="preserve">10.1016/S0140-6736(07)60198-6</t>
  </si>
  <si>
    <t xml:space="preserve">17276782</t>
  </si>
  <si>
    <r>
      <rPr>
        <sz val="10"/>
        <rFont val="Arial"/>
        <family val="0"/>
        <charset val="1"/>
      </rPr>
      <t xml:space="preserve">Keith-Wagener-Barker </t>
    </r>
    <r>
      <rPr>
        <sz val="10"/>
        <rFont val="Noto Sans CJK SC"/>
        <family val="2"/>
      </rPr>
      <t xml:space="preserve">分類などの段階分類の定義（細動脈狭細化、交叉現象、綿花様白斑、乳頭浮腫の段階づけ）は出典本文の表に示される内容であり、抄録では確認できなかったため本カードには含めていない。分類表を用いる場合は本文の表から読み取りのうえ別途確認が必要である。</t>
    </r>
  </si>
  <si>
    <t xml:space="preserve">RE-008</t>
  </si>
  <si>
    <t xml:space="preserve">裂孔原性網膜剥離</t>
  </si>
  <si>
    <r>
      <rPr>
        <sz val="10"/>
        <rFont val="Noto Sans CJK SC"/>
        <family val="2"/>
      </rPr>
      <t xml:space="preserve">網膜剥離には滲出性、牽引性、裂孔原性の</t>
    </r>
    <r>
      <rPr>
        <sz val="10"/>
        <rFont val="Arial"/>
        <family val="0"/>
        <charset val="1"/>
      </rPr>
      <t xml:space="preserve">3</t>
    </r>
    <r>
      <rPr>
        <sz val="10"/>
        <rFont val="Noto Sans CJK SC"/>
        <family val="2"/>
      </rPr>
      <t xml:space="preserve">つの型がある。最も多い裂孔原性網膜剥離は、硝子体と網膜の牽引によって生じた網膜裂孔から液化した硝子体が網膜下に入り込むことで起こる。危険因子は加齢、白内障手術の既往、近視、外傷である。</t>
    </r>
  </si>
  <si>
    <r>
      <rPr>
        <sz val="10"/>
        <rFont val="Noto Sans CJK SC"/>
        <family val="2"/>
      </rPr>
      <t xml:space="preserve">医学各論 Ⅲ</t>
    </r>
    <r>
      <rPr>
        <sz val="10"/>
        <rFont val="Arial"/>
        <family val="0"/>
        <charset val="1"/>
      </rPr>
      <t xml:space="preserve">-6-C-②</t>
    </r>
    <r>
      <rPr>
        <sz val="10"/>
        <rFont val="Noto Sans CJK SC"/>
        <family val="2"/>
      </rPr>
      <t xml:space="preserve">（網膜剝離、</t>
    </r>
    <r>
      <rPr>
        <sz val="10"/>
        <rFont val="Arial"/>
        <family val="0"/>
        <charset val="1"/>
      </rPr>
      <t xml:space="preserve">a</t>
    </r>
    <r>
      <rPr>
        <sz val="10"/>
        <rFont val="Noto Sans CJK SC"/>
        <family val="2"/>
      </rPr>
      <t xml:space="preserve">）</t>
    </r>
  </si>
  <si>
    <r>
      <rPr>
        <sz val="10"/>
        <rFont val="Arial"/>
        <family val="0"/>
        <charset val="1"/>
      </rPr>
      <t xml:space="preserve">PS-02-15-05 (id: JkxnuTU)</t>
    </r>
    <r>
      <rPr>
        <sz val="10"/>
        <rFont val="Noto Sans CJK SC"/>
        <family val="2"/>
      </rPr>
      <t xml:space="preserve">；</t>
    </r>
    <r>
      <rPr>
        <sz val="10"/>
        <rFont val="Arial"/>
        <family val="0"/>
        <charset val="1"/>
      </rPr>
      <t xml:space="preserve">TBL-01-00-498 (id: JlvnmOE)</t>
    </r>
  </si>
  <si>
    <t xml:space="preserve">SRC-1288</t>
  </si>
  <si>
    <t xml:space="preserve">Gariano RF, Kim CH. Evaluation and management of suspected retinal detachment. Am Fam Physician. 2004;69(7):1691-1698.</t>
  </si>
  <si>
    <t xml:space="preserve">15086041</t>
  </si>
  <si>
    <r>
      <rPr>
        <sz val="10"/>
        <rFont val="Noto Sans CJK SC"/>
        <family val="2"/>
      </rPr>
      <t xml:space="preserve">出典は</t>
    </r>
    <r>
      <rPr>
        <sz val="10"/>
        <rFont val="Arial"/>
        <family val="0"/>
        <charset val="1"/>
      </rPr>
      <t xml:space="preserve">2004</t>
    </r>
    <r>
      <rPr>
        <sz val="10"/>
        <rFont val="Noto Sans CJK SC"/>
        <family val="2"/>
      </rPr>
      <t xml:space="preserve">年の総説であり、抄録で確認できた機序と危険因子のみを記載した。</t>
    </r>
    <r>
      <rPr>
        <sz val="10"/>
        <rFont val="Arial"/>
        <family val="0"/>
        <charset val="1"/>
      </rPr>
      <t xml:space="preserve">Am Fam Physician </t>
    </r>
    <r>
      <rPr>
        <sz val="10"/>
        <rFont val="Noto Sans CJK SC"/>
        <family val="2"/>
      </rPr>
      <t xml:space="preserve">は </t>
    </r>
    <r>
      <rPr>
        <sz val="10"/>
        <rFont val="Arial"/>
        <family val="0"/>
        <charset val="1"/>
      </rPr>
      <t xml:space="preserve">DOI </t>
    </r>
    <r>
      <rPr>
        <sz val="10"/>
        <rFont val="Noto Sans CJK SC"/>
        <family val="2"/>
      </rPr>
      <t xml:space="preserve">を付与していないため </t>
    </r>
    <r>
      <rPr>
        <sz val="10"/>
        <rFont val="Arial"/>
        <family val="0"/>
        <charset val="1"/>
      </rPr>
      <t xml:space="preserve">DOI </t>
    </r>
    <r>
      <rPr>
        <sz val="10"/>
        <rFont val="Noto Sans CJK SC"/>
        <family val="2"/>
      </rPr>
      <t xml:space="preserve">は </t>
    </r>
    <r>
      <rPr>
        <sz val="10"/>
        <rFont val="Arial"/>
        <family val="0"/>
        <charset val="1"/>
      </rPr>
      <t xml:space="preserve">null </t>
    </r>
    <r>
      <rPr>
        <sz val="10"/>
        <rFont val="Noto Sans CJK SC"/>
        <family val="2"/>
      </rPr>
      <t xml:space="preserve">とした。裂孔の形態（馬蹄形裂孔、円孔など）ごとの違いは本カードには含めていない。</t>
    </r>
  </si>
  <si>
    <t xml:space="preserve">RE-009</t>
  </si>
  <si>
    <t xml:space="preserve">網膜剥離の前駆症状と診断</t>
  </si>
  <si>
    <t xml:space="preserve">網膜剥離の患者は典型的に、光視症（閃光）、飛蚊症、周辺視野の欠損、視力のぼやけを訴える。網膜裂孔ができた段階で早期に介入すれば網膜剥離への進展を防ぐことができ、剥離後の手術成績も早期介入で良くなるため、光視症や飛蚊症が急性に出現した患者は眼科へ紹介すべきである。</t>
  </si>
  <si>
    <r>
      <rPr>
        <sz val="10"/>
        <rFont val="Noto Sans CJK SC"/>
        <family val="2"/>
      </rPr>
      <t xml:space="preserve">出典は</t>
    </r>
    <r>
      <rPr>
        <sz val="10"/>
        <rFont val="Arial"/>
        <family val="0"/>
        <charset val="1"/>
      </rPr>
      <t xml:space="preserve">2004</t>
    </r>
    <r>
      <rPr>
        <sz val="10"/>
        <rFont val="Noto Sans CJK SC"/>
        <family val="2"/>
      </rPr>
      <t xml:space="preserve">年の総説であり、抄録で確認できた症状と紹介の考え方のみを記載した。</t>
    </r>
    <r>
      <rPr>
        <sz val="10"/>
        <rFont val="Arial"/>
        <family val="0"/>
        <charset val="1"/>
      </rPr>
      <t xml:space="preserve">Am Fam Physician </t>
    </r>
    <r>
      <rPr>
        <sz val="10"/>
        <rFont val="Noto Sans CJK SC"/>
        <family val="2"/>
      </rPr>
      <t xml:space="preserve">は </t>
    </r>
    <r>
      <rPr>
        <sz val="10"/>
        <rFont val="Arial"/>
        <family val="0"/>
        <charset val="1"/>
      </rPr>
      <t xml:space="preserve">DOI </t>
    </r>
    <r>
      <rPr>
        <sz val="10"/>
        <rFont val="Noto Sans CJK SC"/>
        <family val="2"/>
      </rPr>
      <t xml:space="preserve">を付与していないため </t>
    </r>
    <r>
      <rPr>
        <sz val="10"/>
        <rFont val="Arial"/>
        <family val="0"/>
        <charset val="1"/>
      </rPr>
      <t xml:space="preserve">DOI </t>
    </r>
    <r>
      <rPr>
        <sz val="10"/>
        <rFont val="Noto Sans CJK SC"/>
        <family val="2"/>
      </rPr>
      <t xml:space="preserve">は </t>
    </r>
    <r>
      <rPr>
        <sz val="10"/>
        <rFont val="Arial"/>
        <family val="0"/>
        <charset val="1"/>
      </rPr>
      <t xml:space="preserve">null </t>
    </r>
    <r>
      <rPr>
        <sz val="10"/>
        <rFont val="Noto Sans CJK SC"/>
        <family val="2"/>
      </rPr>
      <t xml:space="preserve">とした。倒像鏡検査や超音波検査などの具体的な検査手順、瞳孔不同や相対性求心性瞳孔障害などの所見の詳細は本カードには含めていない。</t>
    </r>
  </si>
  <si>
    <t xml:space="preserve">RE-010</t>
  </si>
  <si>
    <t xml:space="preserve">網膜剥離の治療</t>
  </si>
  <si>
    <t xml:space="preserve">裂孔原性網膜剥離の手術には硝子体手術（経毛様体扁平部硝子体切除）と強膜内陥術があり、現在の術式では解剖学的・視機能的に高い成功率が得られる。硝子体手術は特に偽水晶体眼の網膜剥離に対する第一の治療として有効性が示されている。黄斑がまだ剥離していない網膜剥離では、短期間の手術待機が必ずしも不利にならない場合がある。</t>
  </si>
  <si>
    <t xml:space="preserve">SRC-1289</t>
  </si>
  <si>
    <t xml:space="preserve">Schwartz SG, Flynn HW Jr, Mieler WF. Update on retinal detachment surgery. Curr Opin Ophthalmol. 2013;24(3):255-261.</t>
  </si>
  <si>
    <t xml:space="preserve">10.1097/ICU.0b013e32835f8e6b</t>
  </si>
  <si>
    <t xml:space="preserve">23429600</t>
  </si>
  <si>
    <r>
      <rPr>
        <sz val="10"/>
        <rFont val="Noto Sans CJK SC"/>
        <family val="2"/>
      </rPr>
      <t xml:space="preserve">出典は</t>
    </r>
    <r>
      <rPr>
        <sz val="10"/>
        <rFont val="Arial"/>
        <family val="0"/>
        <charset val="1"/>
      </rPr>
      <t xml:space="preserve">2013</t>
    </r>
    <r>
      <rPr>
        <sz val="10"/>
        <rFont val="Noto Sans CJK SC"/>
        <family val="2"/>
      </rPr>
      <t xml:space="preserve">年の総説で、抄録で確認できた範囲のみを記載した。気体網膜復位術（</t>
    </r>
    <r>
      <rPr>
        <sz val="10"/>
        <rFont val="Arial"/>
        <family val="0"/>
        <charset val="1"/>
      </rPr>
      <t xml:space="preserve">pneumatic retinopexy</t>
    </r>
    <r>
      <rPr>
        <sz val="10"/>
        <rFont val="Noto Sans CJK SC"/>
        <family val="2"/>
      </rPr>
      <t xml:space="preserve">）の適応や、タンポナーデ物質の選択、黄斑剥離の有無による手術緊急度の具体的な基準は抄録の範囲外であり、本カードには含めていない。</t>
    </r>
  </si>
  <si>
    <t xml:space="preserve">RE-011</t>
  </si>
  <si>
    <t xml:space="preserve">加齢黄斑変性の診断</t>
  </si>
  <si>
    <r>
      <rPr>
        <sz val="10"/>
        <rFont val="Noto Sans CJK SC"/>
        <family val="2"/>
      </rPr>
      <t xml:space="preserve">加齢黄斑変性は世界的に失明の主要な原因である。進行した加齢黄斑変性には新生血管を伴う滲出型（</t>
    </r>
    <r>
      <rPr>
        <sz val="10"/>
        <rFont val="Arial"/>
        <family val="0"/>
        <charset val="1"/>
      </rPr>
      <t xml:space="preserve">wet</t>
    </r>
    <r>
      <rPr>
        <sz val="10"/>
        <rFont val="Noto Sans CJK SC"/>
        <family val="2"/>
      </rPr>
      <t xml:space="preserve">）と地図状萎縮を来す萎縮型（</t>
    </r>
    <r>
      <rPr>
        <sz val="10"/>
        <rFont val="Arial"/>
        <family val="0"/>
        <charset val="1"/>
      </rPr>
      <t xml:space="preserve">late dry</t>
    </r>
    <r>
      <rPr>
        <sz val="10"/>
        <rFont val="Noto Sans CJK SC"/>
        <family val="2"/>
      </rPr>
      <t xml:space="preserve">）があり、いずれも進行性の視力障害を来す。危険因子には喫煙、栄養因子、心血管疾患のほか、補体、脂質、血管新生、細胞外基質の経路に関わる遺伝子マーカーがある。正確な診断には臨床検査に加えて、眼底写真、造影検査、光干渉断層計（</t>
    </r>
    <r>
      <rPr>
        <sz val="10"/>
        <rFont val="Arial"/>
        <family val="0"/>
        <charset val="1"/>
      </rPr>
      <t xml:space="preserve">OCT</t>
    </r>
    <r>
      <rPr>
        <sz val="10"/>
        <rFont val="Noto Sans CJK SC"/>
        <family val="2"/>
      </rPr>
      <t xml:space="preserve">）を組み合わせる。</t>
    </r>
  </si>
  <si>
    <r>
      <rPr>
        <sz val="10"/>
        <rFont val="Noto Sans CJK SC"/>
        <family val="2"/>
      </rPr>
      <t xml:space="preserve">医学各論 Ⅲ</t>
    </r>
    <r>
      <rPr>
        <sz val="10"/>
        <rFont val="Arial"/>
        <family val="0"/>
        <charset val="1"/>
      </rPr>
      <t xml:space="preserve">-6-C-⑥</t>
    </r>
    <r>
      <rPr>
        <sz val="10"/>
        <rFont val="Noto Sans CJK SC"/>
        <family val="2"/>
      </rPr>
      <t xml:space="preserve">（加齢黄斑変性、</t>
    </r>
    <r>
      <rPr>
        <sz val="10"/>
        <rFont val="Arial"/>
        <family val="0"/>
        <charset val="1"/>
      </rPr>
      <t xml:space="preserve">b</t>
    </r>
    <r>
      <rPr>
        <sz val="10"/>
        <rFont val="Noto Sans CJK SC"/>
        <family val="2"/>
      </rPr>
      <t xml:space="preserve">）</t>
    </r>
  </si>
  <si>
    <r>
      <rPr>
        <sz val="10"/>
        <rFont val="Arial"/>
        <family val="0"/>
        <charset val="1"/>
      </rPr>
      <t xml:space="preserve">PS-02-15-05 (id: JkxnuTU)</t>
    </r>
    <r>
      <rPr>
        <sz val="10"/>
        <rFont val="Noto Sans CJK SC"/>
        <family val="2"/>
      </rPr>
      <t xml:space="preserve">；</t>
    </r>
    <r>
      <rPr>
        <sz val="10"/>
        <rFont val="Arial"/>
        <family val="0"/>
        <charset val="1"/>
      </rPr>
      <t xml:space="preserve">TBL-01-00-499 (id: JlvnmOI)</t>
    </r>
  </si>
  <si>
    <t xml:space="preserve">SRC-1290</t>
  </si>
  <si>
    <t xml:space="preserve">Lim LS, Mitchell P, Seddon JM, Holz FG, Wong TY. Age-related macular degeneration. Lancet. 2012;379(9827):1728-1738.</t>
  </si>
  <si>
    <t xml:space="preserve">10.1016/S0140-6736(12)60282-7</t>
  </si>
  <si>
    <t xml:space="preserve">22559899</t>
  </si>
  <si>
    <r>
      <rPr>
        <sz val="10"/>
        <rFont val="Noto Sans CJK SC"/>
        <family val="2"/>
      </rPr>
      <t xml:space="preserve">出典の抄録には、高齢化する集団では</t>
    </r>
    <r>
      <rPr>
        <sz val="10"/>
        <rFont val="Arial"/>
        <family val="0"/>
        <charset val="1"/>
      </rPr>
      <t xml:space="preserve">20%</t>
    </r>
    <r>
      <rPr>
        <sz val="10"/>
        <rFont val="Noto Sans CJK SC"/>
        <family val="2"/>
      </rPr>
      <t xml:space="preserve">を超える人が本症を有する可能性があるとの記載があるが、対象集団の定義が抄録では明確でないため本カードの数値としては採用しなかった。ドルーゼンの分類や国際分類の段階の詳細は本文の範囲であり、本カードには含めていない。</t>
    </r>
  </si>
  <si>
    <t xml:space="preserve">RE-012</t>
  </si>
  <si>
    <t xml:space="preserve">加齢黄斑変性の治療</t>
  </si>
  <si>
    <r>
      <rPr>
        <sz val="10"/>
        <rFont val="Noto Sans CJK SC"/>
        <family val="2"/>
      </rPr>
      <t xml:space="preserve">新生血管を伴う加齢黄斑変性に対するラニビズマブの硝子体内投与は、視力低下を防ぎ平均視力を改善する。シャム対照試験（</t>
    </r>
    <r>
      <rPr>
        <sz val="10"/>
        <rFont val="Arial"/>
        <family val="0"/>
        <charset val="1"/>
      </rPr>
      <t xml:space="preserve">MARINA</t>
    </r>
    <r>
      <rPr>
        <sz val="10"/>
        <rFont val="Noto Sans CJK SC"/>
        <family val="2"/>
      </rPr>
      <t xml:space="preserve">、</t>
    </r>
    <r>
      <rPr>
        <sz val="10"/>
        <rFont val="Arial"/>
        <family val="0"/>
        <charset val="1"/>
      </rPr>
      <t xml:space="preserve">716</t>
    </r>
    <r>
      <rPr>
        <sz val="10"/>
        <rFont val="Noto Sans CJK SC"/>
        <family val="2"/>
      </rPr>
      <t xml:space="preserve">例、中心窩下の脈絡膜新生血管）では、</t>
    </r>
    <r>
      <rPr>
        <sz val="10"/>
        <rFont val="Arial"/>
        <family val="0"/>
        <charset val="1"/>
      </rPr>
      <t xml:space="preserve">12</t>
    </r>
    <r>
      <rPr>
        <sz val="10"/>
        <rFont val="Noto Sans CJK SC"/>
        <family val="2"/>
      </rPr>
      <t xml:space="preserve">か月時点で</t>
    </r>
    <r>
      <rPr>
        <sz val="10"/>
        <rFont val="Arial"/>
        <family val="0"/>
        <charset val="1"/>
      </rPr>
      <t xml:space="preserve">15</t>
    </r>
    <r>
      <rPr>
        <sz val="10"/>
        <rFont val="Noto Sans CJK SC"/>
        <family val="2"/>
      </rPr>
      <t xml:space="preserve">文字未満の視力低下にとどまった割合はラニビズマブ</t>
    </r>
    <r>
      <rPr>
        <sz val="10"/>
        <rFont val="Arial"/>
        <family val="0"/>
        <charset val="1"/>
      </rPr>
      <t xml:space="preserve">0.3 mg</t>
    </r>
    <r>
      <rPr>
        <sz val="10"/>
        <rFont val="Noto Sans CJK SC"/>
        <family val="2"/>
      </rPr>
      <t xml:space="preserve">群</t>
    </r>
    <r>
      <rPr>
        <sz val="10"/>
        <rFont val="Arial"/>
        <family val="0"/>
        <charset val="1"/>
      </rPr>
      <t xml:space="preserve">94.5%</t>
    </r>
    <r>
      <rPr>
        <sz val="10"/>
        <rFont val="Noto Sans CJK SC"/>
        <family val="2"/>
      </rPr>
      <t xml:space="preserve">、</t>
    </r>
    <r>
      <rPr>
        <sz val="10"/>
        <rFont val="Arial"/>
        <family val="0"/>
        <charset val="1"/>
      </rPr>
      <t xml:space="preserve">0.5 mg</t>
    </r>
    <r>
      <rPr>
        <sz val="10"/>
        <rFont val="Noto Sans CJK SC"/>
        <family val="2"/>
      </rPr>
      <t xml:space="preserve">群</t>
    </r>
    <r>
      <rPr>
        <sz val="10"/>
        <rFont val="Arial"/>
        <family val="0"/>
        <charset val="1"/>
      </rPr>
      <t xml:space="preserve">94.6%</t>
    </r>
    <r>
      <rPr>
        <sz val="10"/>
        <rFont val="Noto Sans CJK SC"/>
        <family val="2"/>
      </rPr>
      <t xml:space="preserve">、シャム群</t>
    </r>
    <r>
      <rPr>
        <sz val="10"/>
        <rFont val="Arial"/>
        <family val="0"/>
        <charset val="1"/>
      </rPr>
      <t xml:space="preserve">62.2%</t>
    </r>
    <r>
      <rPr>
        <sz val="10"/>
        <rFont val="Noto Sans CJK SC"/>
        <family val="2"/>
      </rPr>
      <t xml:space="preserve">だった。</t>
    </r>
    <r>
      <rPr>
        <sz val="10"/>
        <rFont val="Arial"/>
        <family val="0"/>
        <charset val="1"/>
      </rPr>
      <t xml:space="preserve">15</t>
    </r>
    <r>
      <rPr>
        <sz val="10"/>
        <rFont val="Noto Sans CJK SC"/>
        <family val="2"/>
      </rPr>
      <t xml:space="preserve">文字以上の視力改善は</t>
    </r>
    <r>
      <rPr>
        <sz val="10"/>
        <rFont val="Arial"/>
        <family val="0"/>
        <charset val="1"/>
      </rPr>
      <t xml:space="preserve">0.3 mg</t>
    </r>
    <r>
      <rPr>
        <sz val="10"/>
        <rFont val="Noto Sans CJK SC"/>
        <family val="2"/>
      </rPr>
      <t xml:space="preserve">群</t>
    </r>
    <r>
      <rPr>
        <sz val="10"/>
        <rFont val="Arial"/>
        <family val="0"/>
        <charset val="1"/>
      </rPr>
      <t xml:space="preserve">24.8%</t>
    </r>
    <r>
      <rPr>
        <sz val="10"/>
        <rFont val="Noto Sans CJK SC"/>
        <family val="2"/>
      </rPr>
      <t xml:space="preserve">、</t>
    </r>
    <r>
      <rPr>
        <sz val="10"/>
        <rFont val="Arial"/>
        <family val="0"/>
        <charset val="1"/>
      </rPr>
      <t xml:space="preserve">0.5 mg</t>
    </r>
    <r>
      <rPr>
        <sz val="10"/>
        <rFont val="Noto Sans CJK SC"/>
        <family val="2"/>
      </rPr>
      <t xml:space="preserve">群</t>
    </r>
    <r>
      <rPr>
        <sz val="10"/>
        <rFont val="Arial"/>
        <family val="0"/>
        <charset val="1"/>
      </rPr>
      <t xml:space="preserve">33.8%</t>
    </r>
    <r>
      <rPr>
        <sz val="10"/>
        <rFont val="Noto Sans CJK SC"/>
        <family val="2"/>
      </rPr>
      <t xml:space="preserve">、シャム群</t>
    </r>
    <r>
      <rPr>
        <sz val="10"/>
        <rFont val="Arial"/>
        <family val="0"/>
        <charset val="1"/>
      </rPr>
      <t xml:space="preserve">5.0%</t>
    </r>
    <r>
      <rPr>
        <sz val="10"/>
        <rFont val="Noto Sans CJK SC"/>
        <family val="2"/>
      </rPr>
      <t xml:space="preserve">だった。</t>
    </r>
    <r>
      <rPr>
        <sz val="10"/>
        <rFont val="Arial"/>
        <family val="0"/>
        <charset val="1"/>
      </rPr>
      <t xml:space="preserve">24</t>
    </r>
    <r>
      <rPr>
        <sz val="10"/>
        <rFont val="Noto Sans CJK SC"/>
        <family val="2"/>
      </rPr>
      <t xml:space="preserve">か月間で、注射に伴う眼内炎は</t>
    </r>
    <r>
      <rPr>
        <sz val="10"/>
        <rFont val="Arial"/>
        <family val="0"/>
        <charset val="1"/>
      </rPr>
      <t xml:space="preserve">1.0%</t>
    </r>
    <r>
      <rPr>
        <sz val="10"/>
        <rFont val="Noto Sans CJK SC"/>
        <family val="2"/>
      </rPr>
      <t xml:space="preserve">、重篤なぶどう膜炎は</t>
    </r>
    <r>
      <rPr>
        <sz val="10"/>
        <rFont val="Arial"/>
        <family val="0"/>
        <charset val="1"/>
      </rPr>
      <t xml:space="preserve">1.3%</t>
    </r>
    <r>
      <rPr>
        <sz val="10"/>
        <rFont val="Noto Sans CJK SC"/>
        <family val="2"/>
      </rPr>
      <t xml:space="preserve">に認められた。</t>
    </r>
  </si>
  <si>
    <t xml:space="preserve">SRC-1291</t>
  </si>
  <si>
    <t xml:space="preserve">Rosenfeld PJ, Brown DM, Heier JS, et al. Ranibizumab for neovascular age-related macular degeneration. N Engl J Med. 2006;355(14):1419-1431.</t>
  </si>
  <si>
    <t xml:space="preserve">10.1056/NEJMoa054481</t>
  </si>
  <si>
    <t xml:space="preserve">17021318</t>
  </si>
  <si>
    <r>
      <rPr>
        <sz val="10"/>
        <rFont val="Noto Sans CJK SC"/>
        <family val="2"/>
      </rPr>
      <t xml:space="preserve">数値はいずれも出典の抄録で確認した。対象は </t>
    </r>
    <r>
      <rPr>
        <sz val="10"/>
        <rFont val="Arial"/>
        <family val="0"/>
        <charset val="1"/>
      </rPr>
      <t xml:space="preserve">minimally classic </t>
    </r>
    <r>
      <rPr>
        <sz val="10"/>
        <rFont val="Noto Sans CJK SC"/>
        <family val="2"/>
      </rPr>
      <t xml:space="preserve">型または </t>
    </r>
    <r>
      <rPr>
        <sz val="10"/>
        <rFont val="Arial"/>
        <family val="0"/>
        <charset val="1"/>
      </rPr>
      <t xml:space="preserve">occult </t>
    </r>
    <r>
      <rPr>
        <sz val="10"/>
        <rFont val="Noto Sans CJK SC"/>
        <family val="2"/>
      </rPr>
      <t xml:space="preserve">型の脈絡膜新生血管であり、</t>
    </r>
    <r>
      <rPr>
        <sz val="10"/>
        <rFont val="Arial"/>
        <family val="0"/>
        <charset val="1"/>
      </rPr>
      <t xml:space="preserve">classic </t>
    </r>
    <r>
      <rPr>
        <sz val="10"/>
        <rFont val="Noto Sans CJK SC"/>
        <family val="2"/>
      </rPr>
      <t xml:space="preserve">型主体の病変への結果は別の試験の範囲である。ラニビズマブ以外の抗 </t>
    </r>
    <r>
      <rPr>
        <sz val="10"/>
        <rFont val="Arial"/>
        <family val="0"/>
        <charset val="1"/>
      </rPr>
      <t xml:space="preserve">VEGF </t>
    </r>
    <r>
      <rPr>
        <sz val="10"/>
        <rFont val="Noto Sans CJK SC"/>
        <family val="2"/>
      </rPr>
      <t xml:space="preserve">薬や現在の投与プロトコル（</t>
    </r>
    <r>
      <rPr>
        <sz val="10"/>
        <rFont val="Arial"/>
        <family val="0"/>
        <charset val="1"/>
      </rPr>
      <t xml:space="preserve">treat-and-extend </t>
    </r>
    <r>
      <rPr>
        <sz val="10"/>
        <rFont val="Noto Sans CJK SC"/>
        <family val="2"/>
      </rPr>
      <t xml:space="preserve">等）は本カードには含めていない。ラニビズマブの加齢黄斑変性に対する国内の承認・保険適用は未確認である。</t>
    </r>
  </si>
  <si>
    <t xml:space="preserve">RE-013</t>
  </si>
  <si>
    <t xml:space="preserve">中心性漿液性脈絡網膜症</t>
  </si>
  <si>
    <t xml:space="preserve">中心性漿液性脈絡網膜症は、中年男性の視力を脅かす主要な疾患の一つである。病態には脈絡膜と網膜色素上皮が関わり、マルチモーダルイメージングによって多様な病像が明らかになっている。危険因子・併存症として高血圧、冠動脈疾患、心理的ストレスが知られ、ミネラルコルチコイド経路の不適切な活性化がこれらの併存症と本症を結びつける機序として提唱されており、経口のミネラルコルチコイド受容体拮抗薬の生物学的有効性が臨床的に報告されている。</t>
  </si>
  <si>
    <r>
      <rPr>
        <sz val="10"/>
        <rFont val="Noto Sans CJK SC"/>
        <family val="2"/>
      </rPr>
      <t xml:space="preserve">医学各論 Ⅲ</t>
    </r>
    <r>
      <rPr>
        <sz val="10"/>
        <rFont val="Arial"/>
        <family val="0"/>
        <charset val="1"/>
      </rPr>
      <t xml:space="preserve">-6-C-⑨</t>
    </r>
    <r>
      <rPr>
        <sz val="10"/>
        <rFont val="Noto Sans CJK SC"/>
        <family val="2"/>
      </rPr>
      <t xml:space="preserve">（中心性漿液性脈絡網膜症、</t>
    </r>
    <r>
      <rPr>
        <sz val="10"/>
        <rFont val="Arial"/>
        <family val="0"/>
        <charset val="1"/>
      </rPr>
      <t xml:space="preserve">c</t>
    </r>
    <r>
      <rPr>
        <sz val="10"/>
        <rFont val="Noto Sans CJK SC"/>
        <family val="2"/>
      </rPr>
      <t xml:space="preserve">）</t>
    </r>
  </si>
  <si>
    <t xml:space="preserve">SRC-1292</t>
  </si>
  <si>
    <t xml:space="preserve">Daruich A, Matet A, Dirani A, et al. Central serous chorioretinopathy: Recent findings and new physiopathology hypothesis. Prog Retin Eye Res. 2015;48:82-118.</t>
  </si>
  <si>
    <t xml:space="preserve">10.1016/j.preteyeres.2015.05.003</t>
  </si>
  <si>
    <t xml:space="preserve">26026923</t>
  </si>
  <si>
    <r>
      <rPr>
        <sz val="10"/>
        <rFont val="Noto Sans CJK SC"/>
        <family val="2"/>
      </rPr>
      <t xml:space="preserve">出典は</t>
    </r>
    <r>
      <rPr>
        <sz val="10"/>
        <rFont val="Arial"/>
        <family val="0"/>
        <charset val="1"/>
      </rPr>
      <t xml:space="preserve">2015</t>
    </r>
    <r>
      <rPr>
        <sz val="10"/>
        <rFont val="Noto Sans CJK SC"/>
        <family val="2"/>
      </rPr>
      <t xml:space="preserve">年の総説で、抄録で確認できた範囲のみを記載した。自然経過での回復率や、光線力学療法・レーザー治療の適応、慢性型の定義などの具体的な数値・基準は抄録の範囲外であり、本カードには含めていない。ミネラルコルチコイド受容体拮抗薬の本症に対する国内の承認・保険適用は未確認である。</t>
    </r>
  </si>
  <si>
    <t xml:space="preserve">RE-014</t>
  </si>
  <si>
    <r>
      <rPr>
        <sz val="10"/>
        <rFont val="Noto Sans CJK SC"/>
        <family val="2"/>
      </rPr>
      <t xml:space="preserve">黄斑前線維症</t>
    </r>
    <r>
      <rPr>
        <sz val="10"/>
        <rFont val="Arial"/>
        <family val="0"/>
        <charset val="1"/>
      </rPr>
      <t xml:space="preserve">&lt;</t>
    </r>
    <r>
      <rPr>
        <sz val="10"/>
        <rFont val="Noto Sans CJK SC"/>
        <family val="2"/>
      </rPr>
      <t xml:space="preserve">黄斑前膜</t>
    </r>
    <r>
      <rPr>
        <sz val="10"/>
        <rFont val="Arial"/>
        <family val="0"/>
        <charset val="1"/>
      </rPr>
      <t xml:space="preserve">&gt;</t>
    </r>
  </si>
  <si>
    <t xml:space="preserve">特発性黄斑前膜は、黄斑部の網膜内表面に増殖する線維細胞性の膜である。膜の収縮が視力を脅かす主たる出来事であり、線維性の再構築による。疫学的には有病率が加齢と後部硝子体剥離に関連し、異常な後部硝子体剥離が形成のきっかけとなる重要な出来事と考えられている。臨床的には膜の肥厚としわの増加を伴う段階を経て進行する。病態は筋線維芽細胞の形成と新しいコラーゲンの沈着を伴う線維化の過程である。</t>
  </si>
  <si>
    <r>
      <rPr>
        <sz val="10"/>
        <rFont val="Noto Sans CJK SC"/>
        <family val="2"/>
      </rPr>
      <t xml:space="preserve">医学各論 Ⅲ</t>
    </r>
    <r>
      <rPr>
        <sz val="10"/>
        <rFont val="Arial"/>
        <family val="0"/>
        <charset val="1"/>
      </rPr>
      <t xml:space="preserve">-6-C-⑩</t>
    </r>
    <r>
      <rPr>
        <sz val="10"/>
        <rFont val="Noto Sans CJK SC"/>
        <family val="2"/>
      </rPr>
      <t xml:space="preserve">（黄斑円孔、網膜上膜</t>
    </r>
    <r>
      <rPr>
        <sz val="10"/>
        <rFont val="Arial"/>
        <family val="0"/>
        <charset val="1"/>
      </rPr>
      <t xml:space="preserve">&lt;</t>
    </r>
    <r>
      <rPr>
        <sz val="10"/>
        <rFont val="Noto Sans CJK SC"/>
        <family val="2"/>
      </rPr>
      <t xml:space="preserve">網膜前膜</t>
    </r>
    <r>
      <rPr>
        <sz val="10"/>
        <rFont val="Arial"/>
        <family val="0"/>
        <charset val="1"/>
      </rPr>
      <t xml:space="preserve">&gt;</t>
    </r>
    <r>
      <rPr>
        <sz val="10"/>
        <rFont val="Noto Sans CJK SC"/>
        <family val="2"/>
      </rPr>
      <t xml:space="preserve">、</t>
    </r>
    <r>
      <rPr>
        <sz val="10"/>
        <rFont val="Arial"/>
        <family val="0"/>
        <charset val="1"/>
      </rPr>
      <t xml:space="preserve">c</t>
    </r>
    <r>
      <rPr>
        <sz val="10"/>
        <rFont val="Noto Sans CJK SC"/>
        <family val="2"/>
      </rPr>
      <t xml:space="preserve">）</t>
    </r>
  </si>
  <si>
    <t xml:space="preserve">SRC-1293</t>
  </si>
  <si>
    <t xml:space="preserve">Bu SC, Kuijer R, Li XR, Hooymans JM, Los LI. Idiopathic epiretinal membrane. Retina. 2014;34(12):2317-2335.</t>
  </si>
  <si>
    <t xml:space="preserve">10.1097/IAE.0000000000000349</t>
  </si>
  <si>
    <t xml:space="preserve">25360790</t>
  </si>
  <si>
    <r>
      <rPr>
        <sz val="10"/>
        <rFont val="Noto Sans CJK SC"/>
        <family val="2"/>
      </rPr>
      <t xml:space="preserve">出典は</t>
    </r>
    <r>
      <rPr>
        <sz val="10"/>
        <rFont val="Arial"/>
        <family val="0"/>
        <charset val="1"/>
      </rPr>
      <t xml:space="preserve">2014</t>
    </r>
    <r>
      <rPr>
        <sz val="10"/>
        <rFont val="Noto Sans CJK SC"/>
        <family val="2"/>
      </rPr>
      <t xml:space="preserve">年の総説で、抄録で確認できた病態と臨床経過のみを記載した。有病率の具体的な数値、変視症などの自覚症状の頻度、硝子体手術（膜剥離）の適応基準や手術成績は抄録の範囲外であり、本カードには含めていない。二次性の黄斑前膜（糖尿病網膜症や網膜静脈閉塞症に伴うもの）は本カードの対象外である。</t>
    </r>
  </si>
  <si>
    <t xml:space="preserve">RE-015</t>
  </si>
  <si>
    <t xml:space="preserve">黄斑浮腫の治療</t>
  </si>
  <si>
    <r>
      <rPr>
        <sz val="10"/>
        <rFont val="Noto Sans CJK SC"/>
        <family val="2"/>
      </rPr>
      <t xml:space="preserve">網膜中心静脈閉塞症（半側静脈閉塞症を含む）に伴う黄斑浮腫への抗 </t>
    </r>
    <r>
      <rPr>
        <sz val="10"/>
        <rFont val="Arial"/>
        <family val="0"/>
        <charset val="1"/>
      </rPr>
      <t xml:space="preserve">VEGF </t>
    </r>
    <r>
      <rPr>
        <sz val="10"/>
        <rFont val="Noto Sans CJK SC"/>
        <family val="2"/>
      </rPr>
      <t xml:space="preserve">療法では、ベバシズマブはアフリベルセプトに対して視力の点で非劣性である。無作為化試験（</t>
    </r>
    <r>
      <rPr>
        <sz val="10"/>
        <rFont val="Arial"/>
        <family val="0"/>
        <charset val="1"/>
      </rPr>
      <t xml:space="preserve">SCORE2</t>
    </r>
    <r>
      <rPr>
        <sz val="10"/>
        <rFont val="Noto Sans CJK SC"/>
        <family val="2"/>
      </rPr>
      <t xml:space="preserve">、</t>
    </r>
    <r>
      <rPr>
        <sz val="10"/>
        <rFont val="Arial"/>
        <family val="0"/>
        <charset val="1"/>
      </rPr>
      <t xml:space="preserve">362</t>
    </r>
    <r>
      <rPr>
        <sz val="10"/>
        <rFont val="Noto Sans CJK SC"/>
        <family val="2"/>
      </rPr>
      <t xml:space="preserve">例）で</t>
    </r>
    <r>
      <rPr>
        <sz val="10"/>
        <rFont val="Arial"/>
        <family val="0"/>
        <charset val="1"/>
      </rPr>
      <t xml:space="preserve">4</t>
    </r>
    <r>
      <rPr>
        <sz val="10"/>
        <rFont val="Noto Sans CJK SC"/>
        <family val="2"/>
      </rPr>
      <t xml:space="preserve">週ごとの硝子体内投与を</t>
    </r>
    <r>
      <rPr>
        <sz val="10"/>
        <rFont val="Arial"/>
        <family val="0"/>
        <charset val="1"/>
      </rPr>
      <t xml:space="preserve">6</t>
    </r>
    <r>
      <rPr>
        <sz val="10"/>
        <rFont val="Noto Sans CJK SC"/>
        <family val="2"/>
      </rPr>
      <t xml:space="preserve">か月行ったところ、視力文字スコアの改善はベバシズマブ</t>
    </r>
    <r>
      <rPr>
        <sz val="10"/>
        <rFont val="Arial"/>
        <family val="0"/>
        <charset val="1"/>
      </rPr>
      <t xml:space="preserve">1.25 mg</t>
    </r>
    <r>
      <rPr>
        <sz val="10"/>
        <rFont val="Noto Sans CJK SC"/>
        <family val="2"/>
      </rPr>
      <t xml:space="preserve">群で平均</t>
    </r>
    <r>
      <rPr>
        <sz val="10"/>
        <rFont val="Arial"/>
        <family val="0"/>
        <charset val="1"/>
      </rPr>
      <t xml:space="preserve">18.6</t>
    </r>
    <r>
      <rPr>
        <sz val="10"/>
        <rFont val="Noto Sans CJK SC"/>
        <family val="2"/>
      </rPr>
      <t xml:space="preserve">文字、アフリベルセプト</t>
    </r>
    <r>
      <rPr>
        <sz val="10"/>
        <rFont val="Arial"/>
        <family val="0"/>
        <charset val="1"/>
      </rPr>
      <t xml:space="preserve">2.0 mg</t>
    </r>
    <r>
      <rPr>
        <sz val="10"/>
        <rFont val="Noto Sans CJK SC"/>
        <family val="2"/>
      </rPr>
      <t xml:space="preserve">群で</t>
    </r>
    <r>
      <rPr>
        <sz val="10"/>
        <rFont val="Arial"/>
        <family val="0"/>
        <charset val="1"/>
      </rPr>
      <t xml:space="preserve">18.9</t>
    </r>
    <r>
      <rPr>
        <sz val="10"/>
        <rFont val="Noto Sans CJK SC"/>
        <family val="2"/>
      </rPr>
      <t xml:space="preserve">文字であり、非劣性マージン</t>
    </r>
    <r>
      <rPr>
        <sz val="10"/>
        <rFont val="Arial"/>
        <family val="0"/>
        <charset val="1"/>
      </rPr>
      <t xml:space="preserve">5</t>
    </r>
    <r>
      <rPr>
        <sz val="10"/>
        <rFont val="Noto Sans CJK SC"/>
        <family val="2"/>
      </rPr>
      <t xml:space="preserve">文字の基準を満たした。</t>
    </r>
  </si>
  <si>
    <t xml:space="preserve">SRC-1294</t>
  </si>
  <si>
    <t xml:space="preserve">Scott IU, VanVeldhuisen PC, Ip MS, et al. Effect of Bevacizumab vs Aflibercept on Visual Acuity Among Patients With Macular Edema Due to Central Retinal Vein Occlusion: The SCORE2 Randomized Clinical Trial. JAMA. 2017;317(20):2072-2087.</t>
  </si>
  <si>
    <t xml:space="preserve">10.1001/jama.2017.4568</t>
  </si>
  <si>
    <t xml:space="preserve">28492910</t>
  </si>
  <si>
    <r>
      <rPr>
        <sz val="10"/>
        <rFont val="Noto Sans CJK SC"/>
        <family val="2"/>
      </rPr>
      <t xml:space="preserve">数値はいずれも出典の抄録で確認した</t>
    </r>
    <r>
      <rPr>
        <sz val="10"/>
        <rFont val="Arial"/>
        <family val="0"/>
        <charset val="1"/>
      </rPr>
      <t xml:space="preserve">6</t>
    </r>
    <r>
      <rPr>
        <sz val="10"/>
        <rFont val="Noto Sans CJK SC"/>
        <family val="2"/>
      </rPr>
      <t xml:space="preserve">か月時点の結果である。出典自体が、ベバシズマブはこの病態に対して適応外で使用されていることを明記している。ベバシズマブの硝子体内投与およびアフリベルセプトの網膜中心静脈閉塞症に伴う黄斑浮腫に対する国内の承認・保険適用は未確認である。糖尿病黄斑浮腫など他の原因による黄斑浮腫の治療は </t>
    </r>
    <r>
      <rPr>
        <sz val="10"/>
        <rFont val="Arial"/>
        <family val="0"/>
        <charset val="1"/>
      </rPr>
      <t xml:space="preserve">RE-003 </t>
    </r>
    <r>
      <rPr>
        <sz val="10"/>
        <rFont val="Noto Sans CJK SC"/>
        <family val="2"/>
      </rPr>
      <t xml:space="preserve">など別カードの範囲である。</t>
    </r>
  </si>
  <si>
    <t xml:space="preserve">RE-016</t>
  </si>
  <si>
    <t xml:space="preserve">未熟児網膜症</t>
  </si>
  <si>
    <r>
      <rPr>
        <sz val="10"/>
        <rFont val="Noto Sans CJK SC"/>
        <family val="2"/>
      </rPr>
      <t xml:space="preserve">未熟児網膜症は未熟な網膜組織に起こる病理過程であり、牽引性網膜剥離へ進行して視力障害や失明を来し得る。重症の未熟児網膜症に対しては不良な視力転帰を大きく減らす治療が</t>
    </r>
    <r>
      <rPr>
        <sz val="10"/>
        <rFont val="Arial"/>
        <family val="0"/>
        <charset val="1"/>
      </rPr>
      <t xml:space="preserve">30</t>
    </r>
    <r>
      <rPr>
        <sz val="10"/>
        <rFont val="Noto Sans CJK SC"/>
        <family val="2"/>
      </rPr>
      <t xml:space="preserve">年以上前から存在するが、治療を要する重症例を破壊的な変化が起こる前に診断する必要がある。そのため、リスクのある早産児には適切な時期と間隔で繰り返し眼底検査を行い、変化を順序立てて追うスクリーニング体制が求められる。</t>
    </r>
  </si>
  <si>
    <r>
      <rPr>
        <sz val="10"/>
        <rFont val="Noto Sans CJK SC"/>
        <family val="2"/>
      </rPr>
      <t xml:space="preserve">医学各論 Ⅲ</t>
    </r>
    <r>
      <rPr>
        <sz val="10"/>
        <rFont val="Arial"/>
        <family val="0"/>
        <charset val="1"/>
      </rPr>
      <t xml:space="preserve">-6-C-⑦</t>
    </r>
    <r>
      <rPr>
        <sz val="10"/>
        <rFont val="Noto Sans CJK SC"/>
        <family val="2"/>
      </rPr>
      <t xml:space="preserve">（未熟児網膜症、</t>
    </r>
    <r>
      <rPr>
        <sz val="10"/>
        <rFont val="Arial"/>
        <family val="0"/>
        <charset val="1"/>
      </rPr>
      <t xml:space="preserve">b</t>
    </r>
    <r>
      <rPr>
        <sz val="10"/>
        <rFont val="Noto Sans CJK SC"/>
        <family val="2"/>
      </rPr>
      <t xml:space="preserve">）</t>
    </r>
  </si>
  <si>
    <t xml:space="preserve">SRC-1295</t>
  </si>
  <si>
    <t xml:space="preserve">Fierson WM; American Academy of Pediatrics Section on Ophthalmology; American Academy of Ophthalmology; American Association for Pediatric Ophthalmology and Strabismus; American Association of Certified Orthoptists. Screening Examination of Premature Infants for Retinopathy of Prematurity. Pediatrics. 2018;142(6):e20183061.</t>
  </si>
  <si>
    <t xml:space="preserve">10.1542/peds.2018-3061</t>
  </si>
  <si>
    <t xml:space="preserve">30478242</t>
  </si>
  <si>
    <r>
      <rPr>
        <sz val="10"/>
        <rFont val="Noto Sans CJK SC"/>
        <family val="2"/>
      </rPr>
      <t xml:space="preserve">スクリーニング対象の出生体重・在胎週数の具体的な基準、初回検査の時期、国際分類（</t>
    </r>
    <r>
      <rPr>
        <sz val="10"/>
        <rFont val="Arial"/>
        <family val="0"/>
        <charset val="1"/>
      </rPr>
      <t xml:space="preserve">ICROP</t>
    </r>
    <r>
      <rPr>
        <sz val="10"/>
        <rFont val="Noto Sans CJK SC"/>
        <family val="2"/>
      </rPr>
      <t xml:space="preserve">）のゾーン・ステージ・</t>
    </r>
    <r>
      <rPr>
        <sz val="10"/>
        <rFont val="Arial"/>
        <family val="0"/>
        <charset val="1"/>
      </rPr>
      <t xml:space="preserve">plus disease </t>
    </r>
    <r>
      <rPr>
        <sz val="10"/>
        <rFont val="Noto Sans CJK SC"/>
        <family val="2"/>
      </rPr>
      <t xml:space="preserve">の定義は声明本文に示される内容であり、抄録では確認できなかったため本カードには含めていない。国内のスクリーニング基準は本声明（米国）とは別に確認が必要である。治療（レーザー光凝固、抗 </t>
    </r>
    <r>
      <rPr>
        <sz val="10"/>
        <rFont val="Arial"/>
        <family val="0"/>
        <charset val="1"/>
      </rPr>
      <t xml:space="preserve">VEGF </t>
    </r>
    <r>
      <rPr>
        <sz val="10"/>
        <rFont val="Noto Sans CJK SC"/>
        <family val="2"/>
      </rPr>
      <t xml:space="preserve">薬）の適応基準も本文および別途の一次資料での確認が必要である。</t>
    </r>
  </si>
  <si>
    <t xml:space="preserve">RE-017</t>
  </si>
  <si>
    <t xml:space="preserve">網膜色素変性</t>
  </si>
  <si>
    <r>
      <rPr>
        <sz val="10"/>
        <rFont val="Noto Sans CJK SC"/>
        <family val="2"/>
      </rPr>
      <t xml:space="preserve">網膜色素変性は視細胞の喪失による遺伝性の網膜ジストロフィーで、眼底に色素沈着を認める。非症候性の網膜色素変性の頻度はおよそ</t>
    </r>
    <r>
      <rPr>
        <sz val="10"/>
        <rFont val="Arial"/>
        <family val="0"/>
        <charset val="1"/>
      </rPr>
      <t xml:space="preserve">4,000</t>
    </r>
    <r>
      <rPr>
        <sz val="10"/>
        <rFont val="Noto Sans CJK SC"/>
        <family val="2"/>
      </rPr>
      <t xml:space="preserve">人に</t>
    </r>
    <r>
      <rPr>
        <sz val="10"/>
        <rFont val="Arial"/>
        <family val="0"/>
        <charset val="1"/>
      </rPr>
      <t xml:space="preserve">1</t>
    </r>
    <r>
      <rPr>
        <sz val="10"/>
        <rFont val="Noto Sans CJK SC"/>
        <family val="2"/>
      </rPr>
      <t xml:space="preserve">人である。最も多い桿体・錐体ジストロフィー型では、最初の症状は夜盲であり、次いで明所での周辺視野が徐々に狭窄し、数十年を経て失明に至ることがある。診断は夜盲と周辺視野欠損、眼底所見、網膜電図の低電位、所見の進行に基づいて行われる。出典の時点では、病気の進行を止めたり視力を回復させたりする治療はなく、治療は日光防御などによる進行の遅延と、白内障・黄斑浮腫などの合併症の治療に限られていた。</t>
    </r>
  </si>
  <si>
    <r>
      <rPr>
        <sz val="10"/>
        <rFont val="Noto Sans CJK SC"/>
        <family val="2"/>
      </rPr>
      <t xml:space="preserve">医学各論 Ⅲ</t>
    </r>
    <r>
      <rPr>
        <sz val="10"/>
        <rFont val="Arial"/>
        <family val="0"/>
        <charset val="1"/>
      </rPr>
      <t xml:space="preserve">-6-C-⑤</t>
    </r>
    <r>
      <rPr>
        <sz val="10"/>
        <rFont val="Noto Sans CJK SC"/>
        <family val="2"/>
      </rPr>
      <t xml:space="preserve">（網膜色素変性、</t>
    </r>
    <r>
      <rPr>
        <sz val="10"/>
        <rFont val="Arial"/>
        <family val="0"/>
        <charset val="1"/>
      </rPr>
      <t xml:space="preserve">b</t>
    </r>
    <r>
      <rPr>
        <sz val="10"/>
        <rFont val="Noto Sans CJK SC"/>
        <family val="2"/>
      </rPr>
      <t xml:space="preserve">）</t>
    </r>
  </si>
  <si>
    <t xml:space="preserve">SRC-1296</t>
  </si>
  <si>
    <t xml:space="preserve">Hamel C. Retinitis pigmentosa. Orphanet J Rare Dis. 2006;1:40.</t>
  </si>
  <si>
    <t xml:space="preserve">10.1186/1750-1172-1-40</t>
  </si>
  <si>
    <t xml:space="preserve">17032466</t>
  </si>
  <si>
    <r>
      <rPr>
        <sz val="10"/>
        <rFont val="Noto Sans CJK SC"/>
        <family val="2"/>
      </rPr>
      <t xml:space="preserve">出典は</t>
    </r>
    <r>
      <rPr>
        <sz val="10"/>
        <rFont val="Arial"/>
        <family val="0"/>
        <charset val="1"/>
      </rPr>
      <t xml:space="preserve">2006</t>
    </r>
    <r>
      <rPr>
        <sz val="10"/>
        <rFont val="Noto Sans CJK SC"/>
        <family val="2"/>
      </rPr>
      <t xml:space="preserve">年の総説であり、頻度（約</t>
    </r>
    <r>
      <rPr>
        <sz val="10"/>
        <rFont val="Arial"/>
        <family val="0"/>
        <charset val="1"/>
      </rPr>
      <t xml:space="preserve">4,000</t>
    </r>
    <r>
      <rPr>
        <sz val="10"/>
        <rFont val="Noto Sans CJK SC"/>
        <family val="2"/>
      </rPr>
      <t xml:space="preserve">人に</t>
    </r>
    <r>
      <rPr>
        <sz val="10"/>
        <rFont val="Arial"/>
        <family val="0"/>
        <charset val="1"/>
      </rPr>
      <t xml:space="preserve">1</t>
    </r>
    <r>
      <rPr>
        <sz val="10"/>
        <rFont val="Noto Sans CJK SC"/>
        <family val="2"/>
      </rPr>
      <t xml:space="preserve">人）と原因遺伝子数（当時</t>
    </r>
    <r>
      <rPr>
        <sz val="10"/>
        <rFont val="Arial"/>
        <family val="0"/>
        <charset val="1"/>
      </rPr>
      <t xml:space="preserve">45</t>
    </r>
    <r>
      <rPr>
        <sz val="10"/>
        <rFont val="Noto Sans CJK SC"/>
        <family val="2"/>
      </rPr>
      <t xml:space="preserve">遺伝子・遺伝子座）は当時の値である。</t>
    </r>
    <r>
      <rPr>
        <sz val="10"/>
        <rFont val="Arial"/>
        <family val="0"/>
        <charset val="1"/>
      </rPr>
      <t xml:space="preserve">2006</t>
    </r>
    <r>
      <rPr>
        <sz val="10"/>
        <rFont val="Noto Sans CJK SC"/>
        <family val="2"/>
      </rPr>
      <t xml:space="preserve">年以降に登場した遺伝子治療などの新しい治療の国内承認・保険適用は本カードでは未確認であり、治療に関する記述は出典の時点のものとして読む必要がある。出題基準の表に網膜色素変性の項目がないため </t>
    </r>
    <r>
      <rPr>
        <sz val="10"/>
        <rFont val="Arial"/>
        <family val="0"/>
        <charset val="1"/>
      </rPr>
      <t xml:space="preserve">kokushi </t>
    </r>
    <r>
      <rPr>
        <sz val="10"/>
        <rFont val="Noto Sans CJK SC"/>
        <family val="2"/>
      </rPr>
      <t xml:space="preserve">は </t>
    </r>
    <r>
      <rPr>
        <sz val="10"/>
        <rFont val="Arial"/>
        <family val="0"/>
        <charset val="1"/>
      </rPr>
      <t xml:space="preserve">null </t>
    </r>
    <r>
      <rPr>
        <sz val="10"/>
        <rFont val="Noto Sans CJK SC"/>
        <family val="2"/>
      </rPr>
      <t xml:space="preserve">とした。</t>
    </r>
  </si>
  <si>
    <t xml:space="preserve">RE-018</t>
  </si>
  <si>
    <t xml:space="preserve">硝子体出血</t>
  </si>
  <si>
    <r>
      <rPr>
        <sz val="10"/>
        <rFont val="Noto Sans CJK SC"/>
        <family val="2"/>
      </rPr>
      <t xml:space="preserve">自然発生の硝子体出血の頻度は人口</t>
    </r>
    <r>
      <rPr>
        <sz val="10"/>
        <rFont val="Arial"/>
        <family val="0"/>
        <charset val="1"/>
      </rPr>
      <t xml:space="preserve">10</t>
    </r>
    <r>
      <rPr>
        <sz val="10"/>
        <rFont val="Noto Sans CJK SC"/>
        <family val="2"/>
      </rPr>
      <t xml:space="preserve">万人あたり約</t>
    </r>
    <r>
      <rPr>
        <sz val="10"/>
        <rFont val="Arial"/>
        <family val="0"/>
        <charset val="1"/>
      </rPr>
      <t xml:space="preserve">7</t>
    </r>
    <r>
      <rPr>
        <sz val="10"/>
        <rFont val="Noto Sans CJK SC"/>
        <family val="2"/>
      </rPr>
      <t xml:space="preserve">例である。原因として最も多いのは増殖糖尿病網膜症（</t>
    </r>
    <r>
      <rPr>
        <sz val="10"/>
        <rFont val="Arial"/>
        <family val="0"/>
        <charset val="1"/>
      </rPr>
      <t xml:space="preserve">32%</t>
    </r>
    <r>
      <rPr>
        <sz val="10"/>
        <rFont val="Noto Sans CJK SC"/>
        <family val="2"/>
      </rPr>
      <t xml:space="preserve">）、次いで網膜裂孔（</t>
    </r>
    <r>
      <rPr>
        <sz val="10"/>
        <rFont val="Arial"/>
        <family val="0"/>
        <charset val="1"/>
      </rPr>
      <t xml:space="preserve">30%</t>
    </r>
    <r>
      <rPr>
        <sz val="10"/>
        <rFont val="Noto Sans CJK SC"/>
        <family val="2"/>
      </rPr>
      <t xml:space="preserve">）、網膜静脈閉塞症後の増殖性網膜症（</t>
    </r>
    <r>
      <rPr>
        <sz val="10"/>
        <rFont val="Arial"/>
        <family val="0"/>
        <charset val="1"/>
      </rPr>
      <t xml:space="preserve">11%</t>
    </r>
    <r>
      <rPr>
        <sz val="10"/>
        <rFont val="Noto Sans CJK SC"/>
        <family val="2"/>
      </rPr>
      <t xml:space="preserve">）、裂孔を伴わない後部硝子体剥離（</t>
    </r>
    <r>
      <rPr>
        <sz val="10"/>
        <rFont val="Arial"/>
        <family val="0"/>
        <charset val="1"/>
      </rPr>
      <t xml:space="preserve">8%</t>
    </r>
    <r>
      <rPr>
        <sz val="10"/>
        <rFont val="Noto Sans CJK SC"/>
        <family val="2"/>
      </rPr>
      <t xml:space="preserve">）である。硝子体内の血液は速やかに凝固し、その後およそ</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の速さでゆっくり吸収される。吸収されない硝子体出血に対する確立した治療は経毛様体扁平部硝子体切除である。持続する出血の合併症として、ゴーストセル緑内障などの続発緑内障が生じ得る。</t>
    </r>
  </si>
  <si>
    <r>
      <rPr>
        <sz val="10"/>
        <rFont val="Noto Sans CJK SC"/>
        <family val="2"/>
      </rPr>
      <t xml:space="preserve">医学各論 Ⅲ</t>
    </r>
    <r>
      <rPr>
        <sz val="10"/>
        <rFont val="Arial"/>
        <family val="0"/>
        <charset val="1"/>
      </rPr>
      <t xml:space="preserve">-6-D-①</t>
    </r>
    <r>
      <rPr>
        <sz val="10"/>
        <rFont val="Noto Sans CJK SC"/>
        <family val="2"/>
      </rPr>
      <t xml:space="preserve">（硝子体出血、</t>
    </r>
    <r>
      <rPr>
        <sz val="10"/>
        <rFont val="Arial"/>
        <family val="0"/>
        <charset val="1"/>
      </rPr>
      <t xml:space="preserve">b</t>
    </r>
    <r>
      <rPr>
        <sz val="10"/>
        <rFont val="Noto Sans CJK SC"/>
        <family val="2"/>
      </rPr>
      <t xml:space="preserve">）</t>
    </r>
  </si>
  <si>
    <t xml:space="preserve">SRC-1297</t>
  </si>
  <si>
    <t xml:space="preserve">Spraul CW, Grossniklaus HE. Vitreous Hemorrhage. Surv Ophthalmol. 1997;42(1):3-39.</t>
  </si>
  <si>
    <t xml:space="preserve">10.1016/S0039-6257(97)84041-6</t>
  </si>
  <si>
    <t xml:space="preserve">9265701</t>
  </si>
  <si>
    <r>
      <rPr>
        <sz val="10"/>
        <rFont val="Noto Sans CJK SC"/>
        <family val="2"/>
      </rPr>
      <t xml:space="preserve">出典は</t>
    </r>
    <r>
      <rPr>
        <sz val="10"/>
        <rFont val="Arial"/>
        <family val="0"/>
        <charset val="1"/>
      </rPr>
      <t xml:space="preserve">1997</t>
    </r>
    <r>
      <rPr>
        <sz val="10"/>
        <rFont val="Noto Sans CJK SC"/>
        <family val="2"/>
      </rPr>
      <t xml:space="preserve">年の総説であり、頻度と原因の割合はいずれも出典の抄録に記載された当時の値である。現在の原因構成や、糖尿病網膜症に伴う硝子体出血への抗 </t>
    </r>
    <r>
      <rPr>
        <sz val="10"/>
        <rFont val="Arial"/>
        <family val="0"/>
        <charset val="1"/>
      </rPr>
      <t xml:space="preserve">VEGF </t>
    </r>
    <r>
      <rPr>
        <sz val="10"/>
        <rFont val="Noto Sans CJK SC"/>
        <family val="2"/>
      </rPr>
      <t xml:space="preserve">薬の位置づけなど、近年の診療は本カードの範囲外である。出題基準の表に硝子体出血の項目がないため </t>
    </r>
    <r>
      <rPr>
        <sz val="10"/>
        <rFont val="Arial"/>
        <family val="0"/>
        <charset val="1"/>
      </rPr>
      <t xml:space="preserve">kokushi </t>
    </r>
    <r>
      <rPr>
        <sz val="10"/>
        <rFont val="Noto Sans CJK SC"/>
        <family val="2"/>
      </rPr>
      <t xml:space="preserve">は </t>
    </r>
    <r>
      <rPr>
        <sz val="10"/>
        <rFont val="Arial"/>
        <family val="0"/>
        <charset val="1"/>
      </rPr>
      <t xml:space="preserve">null </t>
    </r>
    <r>
      <rPr>
        <sz val="10"/>
        <rFont val="Noto Sans CJK SC"/>
        <family val="2"/>
      </rPr>
      <t xml:space="preserve">とした。</t>
    </r>
  </si>
  <si>
    <t xml:space="preserve">RE-019</t>
  </si>
  <si>
    <t xml:space="preserve">サルコイドーシスの眼病変</t>
  </si>
  <si>
    <r>
      <rPr>
        <sz val="10"/>
        <rFont val="Noto Sans CJK SC"/>
        <family val="2"/>
      </rPr>
      <t xml:space="preserve">眼サルコイドーシスの改訂 </t>
    </r>
    <r>
      <rPr>
        <sz val="10"/>
        <rFont val="Arial"/>
        <family val="0"/>
        <charset val="1"/>
      </rPr>
      <t xml:space="preserve">IWOS </t>
    </r>
    <r>
      <rPr>
        <sz val="10"/>
        <rFont val="Noto Sans CJK SC"/>
        <family val="2"/>
      </rPr>
      <t xml:space="preserve">診断基準（</t>
    </r>
    <r>
      <rPr>
        <sz val="10"/>
        <rFont val="Arial"/>
        <family val="0"/>
        <charset val="1"/>
      </rPr>
      <t xml:space="preserve">2019</t>
    </r>
    <r>
      <rPr>
        <sz val="10"/>
        <rFont val="Noto Sans CJK SC"/>
        <family val="2"/>
      </rPr>
      <t xml:space="preserve">年）は、次の</t>
    </r>
    <r>
      <rPr>
        <sz val="10"/>
        <rFont val="Arial"/>
        <family val="0"/>
        <charset val="1"/>
      </rPr>
      <t xml:space="preserve">4</t>
    </r>
    <r>
      <rPr>
        <sz val="10"/>
        <rFont val="Noto Sans CJK SC"/>
        <family val="2"/>
      </rPr>
      <t xml:space="preserve">要素からなる。</t>
    </r>
    <r>
      <rPr>
        <sz val="10"/>
        <rFont val="Arial"/>
        <family val="0"/>
        <charset val="1"/>
      </rPr>
      <t xml:space="preserve">(1) </t>
    </r>
    <r>
      <rPr>
        <sz val="10"/>
        <rFont val="Noto Sans CJK SC"/>
        <family val="2"/>
      </rPr>
      <t xml:space="preserve">肉芽腫性ぶどう膜炎の他の原因を除外すること、</t>
    </r>
    <r>
      <rPr>
        <sz val="10"/>
        <rFont val="Arial"/>
        <family val="0"/>
        <charset val="1"/>
      </rPr>
      <t xml:space="preserve">(2) </t>
    </r>
    <r>
      <rPr>
        <sz val="10"/>
        <rFont val="Noto Sans CJK SC"/>
        <family val="2"/>
      </rPr>
      <t xml:space="preserve">眼サルコイドーシスを示唆する</t>
    </r>
    <r>
      <rPr>
        <sz val="10"/>
        <rFont val="Arial"/>
        <family val="0"/>
        <charset val="1"/>
      </rPr>
      <t xml:space="preserve">7</t>
    </r>
    <r>
      <rPr>
        <sz val="10"/>
        <rFont val="Noto Sans CJK SC"/>
        <family val="2"/>
      </rPr>
      <t xml:space="preserve">つの眼内臨床所見、</t>
    </r>
    <r>
      <rPr>
        <sz val="10"/>
        <rFont val="Arial"/>
        <family val="0"/>
        <charset val="1"/>
      </rPr>
      <t xml:space="preserve">(3) </t>
    </r>
    <r>
      <rPr>
        <sz val="10"/>
        <rFont val="Noto Sans CJK SC"/>
        <family val="2"/>
      </rPr>
      <t xml:space="preserve">疑い例で調べる</t>
    </r>
    <r>
      <rPr>
        <sz val="10"/>
        <rFont val="Arial"/>
        <family val="0"/>
        <charset val="1"/>
      </rPr>
      <t xml:space="preserve">8</t>
    </r>
    <r>
      <rPr>
        <sz val="10"/>
        <rFont val="Noto Sans CJK SC"/>
        <family val="2"/>
      </rPr>
      <t xml:space="preserve">つの全身検査所見、</t>
    </r>
    <r>
      <rPr>
        <sz val="10"/>
        <rFont val="Arial"/>
        <family val="0"/>
        <charset val="1"/>
      </rPr>
      <t xml:space="preserve">(4) </t>
    </r>
    <r>
      <rPr>
        <sz val="10"/>
        <rFont val="Noto Sans CJK SC"/>
        <family val="2"/>
      </rPr>
      <t xml:space="preserve">生検結果と眼内所見・全身検査所見の組み合わせによる</t>
    </r>
    <r>
      <rPr>
        <sz val="10"/>
        <rFont val="Arial"/>
        <family val="0"/>
        <charset val="1"/>
      </rPr>
      <t xml:space="preserve">3</t>
    </r>
    <r>
      <rPr>
        <sz val="10"/>
        <rFont val="Noto Sans CJK SC"/>
        <family val="2"/>
      </rPr>
      <t xml:space="preserve">つの診断カテゴリーである。この基準は国際ワークショップの合意として、旧基準の限界を踏まえて改訂された。</t>
    </r>
  </si>
  <si>
    <r>
      <rPr>
        <sz val="10"/>
        <rFont val="Noto Sans CJK SC"/>
        <family val="2"/>
      </rPr>
      <t xml:space="preserve">医学各論 Ⅲ</t>
    </r>
    <r>
      <rPr>
        <sz val="10"/>
        <rFont val="Arial"/>
        <family val="0"/>
        <charset val="1"/>
      </rPr>
      <t xml:space="preserve">-6-A-⑤</t>
    </r>
    <r>
      <rPr>
        <sz val="10"/>
        <rFont val="Noto Sans CJK SC"/>
        <family val="2"/>
      </rPr>
      <t xml:space="preserve">（サルコイドーシス、</t>
    </r>
    <r>
      <rPr>
        <sz val="10"/>
        <rFont val="Arial"/>
        <family val="0"/>
        <charset val="1"/>
      </rPr>
      <t xml:space="preserve">b</t>
    </r>
    <r>
      <rPr>
        <sz val="10"/>
        <rFont val="Noto Sans CJK SC"/>
        <family val="2"/>
      </rPr>
      <t xml:space="preserve">）</t>
    </r>
  </si>
  <si>
    <r>
      <rPr>
        <sz val="10"/>
        <rFont val="Arial"/>
        <family val="0"/>
        <charset val="1"/>
      </rPr>
      <t xml:space="preserve">PS-02-15-05 (id: JkxnuTU)</t>
    </r>
    <r>
      <rPr>
        <sz val="10"/>
        <rFont val="Noto Sans CJK SC"/>
        <family val="2"/>
      </rPr>
      <t xml:space="preserve">；</t>
    </r>
    <r>
      <rPr>
        <sz val="10"/>
        <rFont val="Arial"/>
        <family val="0"/>
        <charset val="1"/>
      </rPr>
      <t xml:space="preserve">TBL-01-00-496 (id: JlvnmOY)</t>
    </r>
  </si>
  <si>
    <t xml:space="preserve">SRC-1298</t>
  </si>
  <si>
    <t xml:space="preserve">Mochizuki M, Smith JR, Takase H, et al. Revised criteria of International Workshop on Ocular Sarcoidosis (IWOS) for the diagnosis of ocular sarcoidosis. Br J Ophthalmol. 2019;103(10):1418-1422.</t>
  </si>
  <si>
    <t xml:space="preserve">10.1136/bjophthalmol-2018-313356</t>
  </si>
  <si>
    <t xml:space="preserve">30798264</t>
  </si>
  <si>
    <r>
      <rPr>
        <sz val="10"/>
        <rFont val="Arial"/>
        <family val="0"/>
        <charset val="1"/>
      </rPr>
      <t xml:space="preserve">7</t>
    </r>
    <r>
      <rPr>
        <sz val="10"/>
        <rFont val="Noto Sans CJK SC"/>
        <family val="2"/>
      </rPr>
      <t xml:space="preserve">つの眼内臨床所見と</t>
    </r>
    <r>
      <rPr>
        <sz val="10"/>
        <rFont val="Arial"/>
        <family val="0"/>
        <charset val="1"/>
      </rPr>
      <t xml:space="preserve">8</t>
    </r>
    <r>
      <rPr>
        <sz val="10"/>
        <rFont val="Noto Sans CJK SC"/>
        <family val="2"/>
      </rPr>
      <t xml:space="preserve">つの全身検査所見の具体的な項目は基準本文の表に示される内容であり、抄録では項目数までしか確認できなかったため、本カードでは項目の内訳を含めていない。項目を転記する場合は本文の表から読み取りのうえ確認が必要である。サルコイドーシスの肺病変などの全身像は本カードの範囲外である。出題基準の表にサルコイドーシスの眼病変の項目がないため </t>
    </r>
    <r>
      <rPr>
        <sz val="10"/>
        <rFont val="Arial"/>
        <family val="0"/>
        <charset val="1"/>
      </rPr>
      <t xml:space="preserve">kokushi </t>
    </r>
    <r>
      <rPr>
        <sz val="10"/>
        <rFont val="Noto Sans CJK SC"/>
        <family val="2"/>
      </rPr>
      <t xml:space="preserve">は </t>
    </r>
    <r>
      <rPr>
        <sz val="10"/>
        <rFont val="Arial"/>
        <family val="0"/>
        <charset val="1"/>
      </rPr>
      <t xml:space="preserve">null </t>
    </r>
    <r>
      <rPr>
        <sz val="10"/>
        <rFont val="Noto Sans CJK SC"/>
        <family val="2"/>
      </rPr>
      <t xml:space="preserve">とした。</t>
    </r>
  </si>
  <si>
    <t xml:space="preserve">RE-020</t>
  </si>
  <si>
    <t xml:space="preserve">急性前部ぶどう膜炎</t>
  </si>
  <si>
    <r>
      <rPr>
        <sz val="10"/>
        <rFont val="Arial"/>
        <family val="0"/>
        <charset val="1"/>
      </rPr>
      <t xml:space="preserve">HLA-B27</t>
    </r>
    <r>
      <rPr>
        <sz val="10"/>
        <rFont val="Noto Sans CJK SC"/>
        <family val="2"/>
      </rPr>
      <t xml:space="preserve">に関連する急性前部ぶどう膜炎は多因子遺伝性の疾患で、血清陰性脊椎関節症や炎症性腸疾患との重なりが繰り返し確認されている。治療は局所、局所周囲、全身の免疫抑制療法が用いられ、脊椎関節症を伴う重症・再発例や若年性特発性関節炎関連例では抗サイトカイン療法の有用性が研究で示されている。</t>
    </r>
  </si>
  <si>
    <r>
      <rPr>
        <sz val="10"/>
        <rFont val="Noto Sans CJK SC"/>
        <family val="2"/>
      </rPr>
      <t xml:space="preserve">医学各論 Ⅲ</t>
    </r>
    <r>
      <rPr>
        <sz val="10"/>
        <rFont val="Arial"/>
        <family val="0"/>
        <charset val="1"/>
      </rPr>
      <t xml:space="preserve">-6-A-②</t>
    </r>
    <r>
      <rPr>
        <sz val="10"/>
        <rFont val="Noto Sans CJK SC"/>
        <family val="2"/>
      </rPr>
      <t xml:space="preserve">（前部ぶどう膜炎</t>
    </r>
    <r>
      <rPr>
        <sz val="10"/>
        <rFont val="Arial"/>
        <family val="0"/>
        <charset val="1"/>
      </rPr>
      <t xml:space="preserve">&lt;</t>
    </r>
    <r>
      <rPr>
        <sz val="10"/>
        <rFont val="Noto Sans CJK SC"/>
        <family val="2"/>
      </rPr>
      <t xml:space="preserve">虹彩炎、虹彩毛様体炎</t>
    </r>
    <r>
      <rPr>
        <sz val="10"/>
        <rFont val="Arial"/>
        <family val="0"/>
        <charset val="1"/>
      </rPr>
      <t xml:space="preserve">&gt;</t>
    </r>
    <r>
      <rPr>
        <sz val="10"/>
        <rFont val="Noto Sans CJK SC"/>
        <family val="2"/>
      </rPr>
      <t xml:space="preserve">、</t>
    </r>
    <r>
      <rPr>
        <sz val="10"/>
        <rFont val="Arial"/>
        <family val="0"/>
        <charset val="1"/>
      </rPr>
      <t xml:space="preserve">b</t>
    </r>
    <r>
      <rPr>
        <sz val="10"/>
        <rFont val="Noto Sans CJK SC"/>
        <family val="2"/>
      </rPr>
      <t xml:space="preserve">）</t>
    </r>
  </si>
  <si>
    <t xml:space="preserve">SRC-1270</t>
  </si>
  <si>
    <t xml:space="preserve">Wakefield D, Clarke D, McCluskey P. Recent Developments in HLA B27 Anterior Uveitis. Front Immunol. 2021;11:608134.</t>
  </si>
  <si>
    <t xml:space="preserve">10.3389/fimmu.2020.608134</t>
  </si>
  <si>
    <t xml:space="preserve">33469457</t>
  </si>
  <si>
    <t xml:space="preserve">抗サイトカイン療法などの個別薬剤の国内承認・保険適用は未確認。数値は抄録に含まれなかったため記載していない。</t>
  </si>
  <si>
    <t xml:space="preserve">RE-021</t>
  </si>
  <si>
    <t xml:space="preserve">眼内炎</t>
  </si>
  <si>
    <t xml:space="preserve">眼内炎は永続的な視力喪失をきたしうる重篤な眼内感染症で、大半は外因性であり白内障手術、硝子体内注射、穿通性眼外傷の合併症として生じる。内因性は細菌や真菌の血行性播種による。ほぼ全例で視力低下を呈し、前房蓄膿と眼内炎症を伴うことが多い。診断は臨床所見が中心で硝子体・前房水培養が支えとなり、治療で最も重要なのは抗菌薬の硝子体内注射であり、一部では硝子体手術による除去が有益である。眼科緊急症として速やかな診断と治療が必要である。</t>
  </si>
  <si>
    <r>
      <rPr>
        <sz val="10"/>
        <rFont val="Noto Sans CJK SC"/>
        <family val="2"/>
      </rPr>
      <t xml:space="preserve">医学各論 Ⅲ</t>
    </r>
    <r>
      <rPr>
        <sz val="10"/>
        <rFont val="Arial"/>
        <family val="0"/>
        <charset val="1"/>
      </rPr>
      <t xml:space="preserve">-6-B-①</t>
    </r>
    <r>
      <rPr>
        <sz val="10"/>
        <rFont val="Noto Sans CJK SC"/>
        <family val="2"/>
      </rPr>
      <t xml:space="preserve">（眼内炎、</t>
    </r>
    <r>
      <rPr>
        <sz val="10"/>
        <rFont val="Arial"/>
        <family val="0"/>
        <charset val="1"/>
      </rPr>
      <t xml:space="preserve">b</t>
    </r>
    <r>
      <rPr>
        <sz val="10"/>
        <rFont val="Noto Sans CJK SC"/>
        <family val="2"/>
      </rPr>
      <t xml:space="preserve">）</t>
    </r>
  </si>
  <si>
    <t xml:space="preserve">SRC-1271</t>
  </si>
  <si>
    <t xml:space="preserve">Durand ML. Bacterial and Fungal Endophthalmitis. Clin Microbiol Rev. 2017;30(3):597-613.</t>
  </si>
  <si>
    <t xml:space="preserve">10.1128/CMR.00113-16</t>
  </si>
  <si>
    <t xml:space="preserve">28356323</t>
  </si>
  <si>
    <t xml:space="preserve">抗菌薬の個別薬剤名は記載していないため、個別薬剤の国内承認・保険適用の確認は対象外である。起炎菌ごとの予後の差は抄録の記載に基づく一般論にとどめた。</t>
  </si>
  <si>
    <t xml:space="preserve">RE-022</t>
  </si>
  <si>
    <t xml:space="preserve">ぶどう膜炎の原因疾患と分類</t>
  </si>
  <si>
    <r>
      <rPr>
        <sz val="10"/>
        <rFont val="Noto Sans CJK SC"/>
        <family val="2"/>
      </rPr>
      <t xml:space="preserve">ぶどう膜炎の分類基準は、</t>
    </r>
    <r>
      <rPr>
        <sz val="10"/>
        <rFont val="Arial"/>
        <family val="0"/>
        <charset val="1"/>
      </rPr>
      <t xml:space="preserve">SUN</t>
    </r>
    <r>
      <rPr>
        <sz val="10"/>
        <rFont val="Noto Sans CJK SC"/>
        <family val="2"/>
      </rPr>
      <t xml:space="preserve">ワーキンググループが</t>
    </r>
    <r>
      <rPr>
        <sz val="10"/>
        <rFont val="Arial"/>
        <family val="0"/>
        <charset val="1"/>
      </rPr>
      <t xml:space="preserve">25</t>
    </r>
    <r>
      <rPr>
        <sz val="10"/>
        <rFont val="Noto Sans CJK SC"/>
        <family val="2"/>
      </rPr>
      <t xml:space="preserve">の代表的なぶどう膜炎について</t>
    </r>
    <r>
      <rPr>
        <sz val="10"/>
        <rFont val="Arial"/>
        <family val="0"/>
        <charset val="1"/>
      </rPr>
      <t xml:space="preserve">5766</t>
    </r>
    <r>
      <rPr>
        <sz val="10"/>
        <rFont val="Noto Sans CJK SC"/>
        <family val="2"/>
      </rPr>
      <t xml:space="preserve">例を集め、専門家の合意が得られた</t>
    </r>
    <r>
      <rPr>
        <sz val="10"/>
        <rFont val="Arial"/>
        <family val="0"/>
        <charset val="1"/>
      </rPr>
      <t xml:space="preserve">4046</t>
    </r>
    <r>
      <rPr>
        <sz val="10"/>
        <rFont val="Noto Sans CJK SC"/>
        <family val="2"/>
      </rPr>
      <t xml:space="preserve">例で機械学習により作成した。検証セットでの全体の正確度は前部ぶどう膜炎</t>
    </r>
    <r>
      <rPr>
        <sz val="10"/>
        <rFont val="Arial"/>
        <family val="0"/>
        <charset val="1"/>
      </rPr>
      <t xml:space="preserve">96.7%</t>
    </r>
    <r>
      <rPr>
        <sz val="10"/>
        <rFont val="Noto Sans CJK SC"/>
        <family val="2"/>
      </rPr>
      <t xml:space="preserve">、中間部</t>
    </r>
    <r>
      <rPr>
        <sz val="10"/>
        <rFont val="Arial"/>
        <family val="0"/>
        <charset val="1"/>
      </rPr>
      <t xml:space="preserve">99.3%</t>
    </r>
    <r>
      <rPr>
        <sz val="10"/>
        <rFont val="Noto Sans CJK SC"/>
        <family val="2"/>
      </rPr>
      <t xml:space="preserve">、後部</t>
    </r>
    <r>
      <rPr>
        <sz val="10"/>
        <rFont val="Arial"/>
        <family val="0"/>
        <charset val="1"/>
      </rPr>
      <t xml:space="preserve">98.0%</t>
    </r>
    <r>
      <rPr>
        <sz val="10"/>
        <rFont val="Noto Sans CJK SC"/>
        <family val="2"/>
      </rPr>
      <t xml:space="preserve">、汎ぶどう膜炎</t>
    </r>
    <r>
      <rPr>
        <sz val="10"/>
        <rFont val="Arial"/>
        <family val="0"/>
        <charset val="1"/>
      </rPr>
      <t xml:space="preserve">94.0%</t>
    </r>
    <r>
      <rPr>
        <sz val="10"/>
        <rFont val="Noto Sans CJK SC"/>
        <family val="2"/>
      </rPr>
      <t xml:space="preserve">、感染性後部・汎ぶどう膜炎</t>
    </r>
    <r>
      <rPr>
        <sz val="10"/>
        <rFont val="Arial"/>
        <family val="0"/>
        <charset val="1"/>
      </rPr>
      <t xml:space="preserve">93.3%</t>
    </r>
    <r>
      <rPr>
        <sz val="10"/>
        <rFont val="Noto Sans CJK SC"/>
        <family val="2"/>
      </rPr>
      <t xml:space="preserve">であった。この基準は診断基準ではなく研究のための分類基準として位置づけられる。</t>
    </r>
  </si>
  <si>
    <t xml:space="preserve">SRC-1272</t>
  </si>
  <si>
    <t xml:space="preserve">Standardization of Uveitis Nomenclature (SUN) Working Group. Development of Classification Criteria for the Uveitides. Am J Ophthalmol. 2021;228:96-105.</t>
  </si>
  <si>
    <t xml:space="preserve">10.1016/j.ajo.2021.03.061</t>
  </si>
  <si>
    <t xml:space="preserve">33848532</t>
  </si>
  <si>
    <t xml:space="preserve">数値は抄録で確認した。分類基準と臨床診断基準は目的が異なる点に注意が必要である。各疾患ごとの基準の細目は本文確認が望ましい。</t>
  </si>
  <si>
    <t xml:space="preserve">RE-023</t>
  </si>
  <si>
    <t xml:space="preserve">網膜芽細胞腫</t>
  </si>
  <si>
    <r>
      <rPr>
        <sz val="10"/>
        <rFont val="Noto Sans CJK SC"/>
        <family val="2"/>
      </rPr>
      <t xml:space="preserve">網膜芽細胞腫は小児で最も多い眼内悪性腫瘍であり、</t>
    </r>
    <r>
      <rPr>
        <sz val="10"/>
        <rFont val="Arial"/>
        <family val="0"/>
        <charset val="1"/>
      </rPr>
      <t xml:space="preserve">RB1</t>
    </r>
    <r>
      <rPr>
        <sz val="10"/>
        <rFont val="Noto Sans CJK SC"/>
        <family val="2"/>
      </rPr>
      <t xml:space="preserve">遺伝子の両アレル変異、または</t>
    </r>
    <r>
      <rPr>
        <sz val="10"/>
        <rFont val="Arial"/>
        <family val="0"/>
        <charset val="1"/>
      </rPr>
      <t xml:space="preserve">MYCN</t>
    </r>
    <r>
      <rPr>
        <sz val="10"/>
        <rFont val="Noto Sans CJK SC"/>
        <family val="2"/>
      </rPr>
      <t xml:space="preserve">がん遺伝子の増幅が引き金となる。片側性が</t>
    </r>
    <r>
      <rPr>
        <sz val="10"/>
        <rFont val="Arial"/>
        <family val="0"/>
        <charset val="1"/>
      </rPr>
      <t xml:space="preserve">60</t>
    </r>
    <r>
      <rPr>
        <sz val="10"/>
        <rFont val="Noto Sans CJK SC"/>
        <family val="2"/>
      </rPr>
      <t xml:space="preserve">〜</t>
    </r>
    <r>
      <rPr>
        <sz val="10"/>
        <rFont val="Arial"/>
        <family val="0"/>
        <charset val="1"/>
      </rPr>
      <t xml:space="preserve">70%</t>
    </r>
    <r>
      <rPr>
        <sz val="10"/>
        <rFont val="Noto Sans CJK SC"/>
        <family val="2"/>
      </rPr>
      <t xml:space="preserve">、両側性が</t>
    </r>
    <r>
      <rPr>
        <sz val="10"/>
        <rFont val="Arial"/>
        <family val="0"/>
        <charset val="1"/>
      </rPr>
      <t xml:space="preserve">30</t>
    </r>
    <r>
      <rPr>
        <sz val="10"/>
        <rFont val="Noto Sans CJK SC"/>
        <family val="2"/>
      </rPr>
      <t xml:space="preserve">〜</t>
    </r>
    <r>
      <rPr>
        <sz val="10"/>
        <rFont val="Arial"/>
        <family val="0"/>
        <charset val="1"/>
      </rPr>
      <t xml:space="preserve">40%</t>
    </r>
    <r>
      <rPr>
        <sz val="10"/>
        <rFont val="Noto Sans CJK SC"/>
        <family val="2"/>
      </rPr>
      <t xml:space="preserve">で、両側性は常に遺伝性であり片側性より早期に発症する。治療は眼球摘出と外照射から、動注・静注化学療法と経瞳孔温熱療法・冷凍凝固・レーザー光凝固等の局所療法を組み合わせた眼球温存へ移行してきた。遺伝子検査、カウンセリング、リスクのある家族のスクリーニングは管理の必須の要素である。</t>
    </r>
  </si>
  <si>
    <r>
      <rPr>
        <sz val="10"/>
        <rFont val="Noto Sans CJK SC"/>
        <family val="2"/>
      </rPr>
      <t xml:space="preserve">医学各論 Ⅲ</t>
    </r>
    <r>
      <rPr>
        <sz val="10"/>
        <rFont val="Arial"/>
        <family val="0"/>
        <charset val="1"/>
      </rPr>
      <t xml:space="preserve">-6-E-②</t>
    </r>
    <r>
      <rPr>
        <sz val="10"/>
        <rFont val="Noto Sans CJK SC"/>
        <family val="2"/>
      </rPr>
      <t xml:space="preserve">（網膜芽細胞腫、</t>
    </r>
    <r>
      <rPr>
        <sz val="10"/>
        <rFont val="Arial"/>
        <family val="0"/>
        <charset val="1"/>
      </rPr>
      <t xml:space="preserve">c</t>
    </r>
    <r>
      <rPr>
        <sz val="10"/>
        <rFont val="Noto Sans CJK SC"/>
        <family val="2"/>
      </rPr>
      <t xml:space="preserve">）</t>
    </r>
  </si>
  <si>
    <r>
      <rPr>
        <sz val="10"/>
        <rFont val="Arial"/>
        <family val="0"/>
        <charset val="1"/>
      </rPr>
      <t xml:space="preserve">PS-02-15-05 (id: JkxnuTU)</t>
    </r>
    <r>
      <rPr>
        <sz val="10"/>
        <rFont val="Noto Sans CJK SC"/>
        <family val="2"/>
      </rPr>
      <t xml:space="preserve">；</t>
    </r>
    <r>
      <rPr>
        <sz val="10"/>
        <rFont val="Arial"/>
        <family val="0"/>
        <charset val="1"/>
      </rPr>
      <t xml:space="preserve">TBL-01-00-673 (id: Jlvnme8)</t>
    </r>
  </si>
  <si>
    <t xml:space="preserve">SRC-1278</t>
  </si>
  <si>
    <t xml:space="preserve">Nag A, Khetan V. Retinoblastoma - A comprehensive review, update and recent advances. Indian J Ophthalmol. 2024;72(6).</t>
  </si>
  <si>
    <t xml:space="preserve">10.4103/IJO.IJO_2414_23</t>
  </si>
  <si>
    <t xml:space="preserve">38804799</t>
  </si>
  <si>
    <t xml:space="preserve">化学療法の個別薬剤名は記載していないため、個別薬剤の国内承認・保険適用の確認は対象外である。発症年齢の地域差に関する数値は出典の地域事情を含むため本カードには含めなかった。</t>
  </si>
  <si>
    <t xml:space="preserve">RE-024</t>
  </si>
  <si>
    <t xml:space="preserve">ぶどう膜悪性黒色腫</t>
  </si>
  <si>
    <r>
      <rPr>
        <sz val="10"/>
        <rFont val="Noto Sans CJK SC"/>
        <family val="2"/>
      </rPr>
      <t xml:space="preserve">ぶどう膜悪性黒色腫は成人で最も多い原発性眼内悪性腫瘍であり、皮膚悪性黒色腫で多い</t>
    </r>
    <r>
      <rPr>
        <sz val="10"/>
        <rFont val="Arial"/>
        <family val="0"/>
        <charset val="1"/>
      </rPr>
      <t xml:space="preserve">BRAF</t>
    </r>
    <r>
      <rPr>
        <sz val="10"/>
        <rFont val="Noto Sans CJK SC"/>
        <family val="2"/>
      </rPr>
      <t xml:space="preserve">や</t>
    </r>
    <r>
      <rPr>
        <sz val="10"/>
        <rFont val="Arial"/>
        <family val="0"/>
        <charset val="1"/>
      </rPr>
      <t xml:space="preserve">NRAS</t>
    </r>
    <r>
      <rPr>
        <sz val="10"/>
        <rFont val="Noto Sans CJK SC"/>
        <family val="2"/>
      </rPr>
      <t xml:space="preserve">ではなく、通常</t>
    </r>
    <r>
      <rPr>
        <sz val="10"/>
        <rFont val="Arial"/>
        <family val="0"/>
        <charset val="1"/>
      </rPr>
      <t xml:space="preserve">GNAQ</t>
    </r>
    <r>
      <rPr>
        <sz val="10"/>
        <rFont val="Noto Sans CJK SC"/>
        <family val="2"/>
      </rPr>
      <t xml:space="preserve">または</t>
    </r>
    <r>
      <rPr>
        <sz val="10"/>
        <rFont val="Arial"/>
        <family val="0"/>
        <charset val="1"/>
      </rPr>
      <t xml:space="preserve">GNA11</t>
    </r>
    <r>
      <rPr>
        <sz val="10"/>
        <rFont val="Noto Sans CJK SC"/>
        <family val="2"/>
      </rPr>
      <t xml:space="preserve">の変異で始まる。ヨーロッパと米国での年間発症率は人口</t>
    </r>
    <r>
      <rPr>
        <sz val="10"/>
        <rFont val="Arial"/>
        <family val="0"/>
        <charset val="1"/>
      </rPr>
      <t xml:space="preserve">100</t>
    </r>
    <r>
      <rPr>
        <sz val="10"/>
        <rFont val="Noto Sans CJK SC"/>
        <family val="2"/>
      </rPr>
      <t xml:space="preserve">万人あたり約</t>
    </r>
    <r>
      <rPr>
        <sz val="10"/>
        <rFont val="Arial"/>
        <family val="0"/>
        <charset val="1"/>
      </rPr>
      <t xml:space="preserve">6</t>
    </r>
    <r>
      <rPr>
        <sz val="10"/>
        <rFont val="Noto Sans CJK SC"/>
        <family val="2"/>
      </rPr>
      <t xml:space="preserve">人である。眼局所治療は眼球と有用な視力の温存と転移予防を目指し、眼球摘出は各種放射線療法、光治療、局所切除に置き換わってきた。患者のほぼ</t>
    </r>
    <r>
      <rPr>
        <sz val="10"/>
        <rFont val="Arial"/>
        <family val="0"/>
        <charset val="1"/>
      </rPr>
      <t xml:space="preserve">50%</t>
    </r>
    <r>
      <rPr>
        <sz val="10"/>
        <rFont val="Noto Sans CJK SC"/>
        <family val="2"/>
      </rPr>
      <t xml:space="preserve">が転移をきたし、転移は通常肝臓で、多くは</t>
    </r>
    <r>
      <rPr>
        <sz val="10"/>
        <rFont val="Arial"/>
        <family val="0"/>
        <charset val="1"/>
      </rPr>
      <t xml:space="preserve">1</t>
    </r>
    <r>
      <rPr>
        <sz val="10"/>
        <rFont val="Noto Sans CJK SC"/>
        <family val="2"/>
      </rPr>
      <t xml:space="preserve">年以内に致死的である。</t>
    </r>
  </si>
  <si>
    <t xml:space="preserve">ヨーロッパ・米国</t>
  </si>
  <si>
    <r>
      <rPr>
        <sz val="10"/>
        <rFont val="Noto Sans CJK SC"/>
        <family val="2"/>
      </rPr>
      <t xml:space="preserve">医学各論 Ⅲ</t>
    </r>
    <r>
      <rPr>
        <sz val="10"/>
        <rFont val="Arial"/>
        <family val="0"/>
        <charset val="1"/>
      </rPr>
      <t xml:space="preserve">-6-E-①</t>
    </r>
    <r>
      <rPr>
        <sz val="10"/>
        <rFont val="Noto Sans CJK SC"/>
        <family val="2"/>
      </rPr>
      <t xml:space="preserve">（脈絡膜腫瘍、</t>
    </r>
    <r>
      <rPr>
        <sz val="10"/>
        <rFont val="Arial"/>
        <family val="0"/>
        <charset val="1"/>
      </rPr>
      <t xml:space="preserve">c</t>
    </r>
    <r>
      <rPr>
        <sz val="10"/>
        <rFont val="Noto Sans CJK SC"/>
        <family val="2"/>
      </rPr>
      <t xml:space="preserve">）</t>
    </r>
  </si>
  <si>
    <t xml:space="preserve">SRC-1279</t>
  </si>
  <si>
    <t xml:space="preserve">Jager MJ, Shields CL, Cebulla CM, et al. Uveal melanoma. Nat Rev Dis Primers. 2020;6(1):24.</t>
  </si>
  <si>
    <t xml:space="preserve">10.1038/s41572-020-0158-0</t>
  </si>
  <si>
    <t xml:space="preserve">32273508</t>
  </si>
  <si>
    <t xml:space="preserve">数値は抄録で確認した。転移例で報告される個別薬剤名は本カードの主張には含めておらず、それらの国内承認・保険適用は未確認。日本での発症頻度は出典の対象外である。</t>
  </si>
  <si>
    <t xml:space="preserve">RE-025</t>
  </si>
  <si>
    <r>
      <rPr>
        <sz val="10"/>
        <rFont val="Arial"/>
        <family val="0"/>
        <charset val="1"/>
      </rPr>
      <t xml:space="preserve">Behçet</t>
    </r>
    <r>
      <rPr>
        <sz val="10"/>
        <rFont val="Noto Sans CJK SC"/>
        <family val="2"/>
      </rPr>
      <t xml:space="preserve">病の眼病変</t>
    </r>
  </si>
  <si>
    <r>
      <rPr>
        <sz val="10"/>
        <rFont val="Arial"/>
        <family val="0"/>
        <charset val="1"/>
      </rPr>
      <t xml:space="preserve">Behçet</t>
    </r>
    <r>
      <rPr>
        <sz val="10"/>
        <rFont val="Noto Sans CJK SC"/>
        <family val="2"/>
      </rPr>
      <t xml:space="preserve">病の眼病変の中心は再発を繰り返す非肉芽腫性ぶどう膜炎で、眼病変は患者の</t>
    </r>
    <r>
      <rPr>
        <sz val="10"/>
        <rFont val="Arial"/>
        <family val="0"/>
        <charset val="1"/>
      </rPr>
      <t xml:space="preserve">50</t>
    </r>
    <r>
      <rPr>
        <sz val="10"/>
        <rFont val="Noto Sans CJK SC"/>
        <family val="2"/>
      </rPr>
      <t xml:space="preserve">〜</t>
    </r>
    <r>
      <rPr>
        <sz val="10"/>
        <rFont val="Arial"/>
        <family val="0"/>
        <charset val="1"/>
      </rPr>
      <t xml:space="preserve">70%</t>
    </r>
    <r>
      <rPr>
        <sz val="10"/>
        <rFont val="Noto Sans CJK SC"/>
        <family val="2"/>
      </rPr>
      <t xml:space="preserve">にみられ、初め片眼性でも通常は両眼性となる。トルコの</t>
    </r>
    <r>
      <rPr>
        <sz val="10"/>
        <rFont val="Arial"/>
        <family val="0"/>
        <charset val="1"/>
      </rPr>
      <t xml:space="preserve">880</t>
    </r>
    <r>
      <rPr>
        <sz val="10"/>
        <rFont val="Noto Sans CJK SC"/>
        <family val="2"/>
      </rPr>
      <t xml:space="preserve">例（</t>
    </r>
    <r>
      <rPr>
        <sz val="10"/>
        <rFont val="Arial"/>
        <family val="0"/>
        <charset val="1"/>
      </rPr>
      <t xml:space="preserve">1,567</t>
    </r>
    <r>
      <rPr>
        <sz val="10"/>
        <rFont val="Noto Sans CJK SC"/>
        <family val="2"/>
      </rPr>
      <t xml:space="preserve">眼）のコホートでは、前部ぶどう膜炎が</t>
    </r>
    <r>
      <rPr>
        <sz val="10"/>
        <rFont val="Arial"/>
        <family val="0"/>
        <charset val="1"/>
      </rPr>
      <t xml:space="preserve">11%</t>
    </r>
    <r>
      <rPr>
        <sz val="10"/>
        <rFont val="Noto Sans CJK SC"/>
        <family val="2"/>
      </rPr>
      <t xml:space="preserve">、後部ぶどう膜炎が</t>
    </r>
    <r>
      <rPr>
        <sz val="10"/>
        <rFont val="Arial"/>
        <family val="0"/>
        <charset val="1"/>
      </rPr>
      <t xml:space="preserve">28.8%</t>
    </r>
    <r>
      <rPr>
        <sz val="10"/>
        <rFont val="Noto Sans CJK SC"/>
        <family val="2"/>
      </rPr>
      <t xml:space="preserve">、汎ぶどう膜炎が</t>
    </r>
    <r>
      <rPr>
        <sz val="10"/>
        <rFont val="Arial"/>
        <family val="0"/>
        <charset val="1"/>
      </rPr>
      <t xml:space="preserve">60.2%</t>
    </r>
    <r>
      <rPr>
        <sz val="10"/>
        <rFont val="Noto Sans CJK SC"/>
        <family val="2"/>
      </rPr>
      <t xml:space="preserve">と汎ぶどう膜炎が最も多かった。前眼部では体位で移動する前房蓄膿がみられ、前房蓄膿は後眼部の関与を示す所見とされる。後眼部では網膜血管炎が主徴で、主に静脈周囲炎の形をとり、閉塞性血管症に伴う網膜・硝子体出血、網膜虚血、新生血管を伴うことがあり、黄斑浮腫が視力障害の主要な合併症となる。発作と寛解を繰り返す経過の中で進行し、</t>
    </r>
    <r>
      <rPr>
        <sz val="10"/>
        <rFont val="Arial"/>
        <family val="0"/>
        <charset val="1"/>
      </rPr>
      <t xml:space="preserve">10</t>
    </r>
    <r>
      <rPr>
        <sz val="10"/>
        <rFont val="Noto Sans CJK SC"/>
        <family val="2"/>
      </rPr>
      <t xml:space="preserve">年の経過で最大</t>
    </r>
    <r>
      <rPr>
        <sz val="10"/>
        <rFont val="Arial"/>
        <family val="0"/>
        <charset val="1"/>
      </rPr>
      <t xml:space="preserve">25%</t>
    </r>
    <r>
      <rPr>
        <sz val="10"/>
        <rFont val="Noto Sans CJK SC"/>
        <family val="2"/>
      </rPr>
      <t xml:space="preserve">の患者が失明しうる視力を脅かす疾患である。</t>
    </r>
  </si>
  <si>
    <t xml:space="preserve">トルコの大規模コホートを含む国際</t>
  </si>
  <si>
    <r>
      <rPr>
        <sz val="10"/>
        <rFont val="Noto Sans CJK SC"/>
        <family val="2"/>
      </rPr>
      <t xml:space="preserve">医学各論 Ⅲ</t>
    </r>
    <r>
      <rPr>
        <sz val="10"/>
        <rFont val="Arial"/>
        <family val="0"/>
        <charset val="1"/>
      </rPr>
      <t xml:space="preserve">-6-A-①</t>
    </r>
    <r>
      <rPr>
        <sz val="10"/>
        <rFont val="Noto Sans CJK SC"/>
        <family val="2"/>
      </rPr>
      <t xml:space="preserve">（</t>
    </r>
    <r>
      <rPr>
        <sz val="10"/>
        <rFont val="Arial"/>
        <family val="0"/>
        <charset val="1"/>
      </rPr>
      <t xml:space="preserve">Behçet</t>
    </r>
    <r>
      <rPr>
        <sz val="10"/>
        <rFont val="Noto Sans CJK SC"/>
        <family val="2"/>
      </rPr>
      <t xml:space="preserve">病、</t>
    </r>
    <r>
      <rPr>
        <sz val="10"/>
        <rFont val="Arial"/>
        <family val="0"/>
        <charset val="1"/>
      </rPr>
      <t xml:space="preserve">a</t>
    </r>
    <r>
      <rPr>
        <sz val="10"/>
        <rFont val="Noto Sans CJK SC"/>
        <family val="2"/>
      </rPr>
      <t xml:space="preserve">）</t>
    </r>
  </si>
  <si>
    <t xml:space="preserve">SRC-1311</t>
  </si>
  <si>
    <t xml:space="preserve">Aboul Naga SH, Hassan LM, El Zanaty RT, Refaat M, Amin RH, Ragab G, Soliman MM. Behçet uveitis: Current practice and future perspectives. Front Med (Lausanne). 2022;9:968345.</t>
  </si>
  <si>
    <t xml:space="preserve">10.3389/fmed.2022.968345</t>
  </si>
  <si>
    <t xml:space="preserve">36160151</t>
  </si>
  <si>
    <r>
      <rPr>
        <sz val="10"/>
        <rFont val="Noto Sans CJK SC"/>
        <family val="2"/>
      </rPr>
      <t xml:space="preserve">頻度の数値はいずれも本総説の本文で確認したもので、部位別の割合（</t>
    </r>
    <r>
      <rPr>
        <sz val="10"/>
        <rFont val="Arial"/>
        <family val="0"/>
        <charset val="1"/>
      </rPr>
      <t xml:space="preserve">11%</t>
    </r>
    <r>
      <rPr>
        <sz val="10"/>
        <rFont val="Noto Sans CJK SC"/>
        <family val="2"/>
      </rPr>
      <t xml:space="preserve">、</t>
    </r>
    <r>
      <rPr>
        <sz val="10"/>
        <rFont val="Arial"/>
        <family val="0"/>
        <charset val="1"/>
      </rPr>
      <t xml:space="preserve">28.8%</t>
    </r>
    <r>
      <rPr>
        <sz val="10"/>
        <rFont val="Noto Sans CJK SC"/>
        <family val="2"/>
      </rPr>
      <t xml:space="preserve">、</t>
    </r>
    <r>
      <rPr>
        <sz val="10"/>
        <rFont val="Arial"/>
        <family val="0"/>
        <charset val="1"/>
      </rPr>
      <t xml:space="preserve">60.2%</t>
    </r>
    <r>
      <rPr>
        <sz val="10"/>
        <rFont val="Noto Sans CJK SC"/>
        <family val="2"/>
      </rPr>
      <t xml:space="preserve">）は同総説が集計したトルコの</t>
    </r>
    <r>
      <rPr>
        <sz val="10"/>
        <rFont val="Arial"/>
        <family val="0"/>
        <charset val="1"/>
      </rPr>
      <t xml:space="preserve">880</t>
    </r>
    <r>
      <rPr>
        <sz val="10"/>
        <rFont val="Noto Sans CJK SC"/>
        <family val="2"/>
      </rPr>
      <t xml:space="preserve">例コホートの値であり、日本人コホートでの割合は本出典では確認していない。失明の割合（</t>
    </r>
    <r>
      <rPr>
        <sz val="10"/>
        <rFont val="Arial"/>
        <family val="0"/>
        <charset val="1"/>
      </rPr>
      <t xml:space="preserve">10</t>
    </r>
    <r>
      <rPr>
        <sz val="10"/>
        <rFont val="Noto Sans CJK SC"/>
        <family val="2"/>
      </rPr>
      <t xml:space="preserve">年で最大</t>
    </r>
    <r>
      <rPr>
        <sz val="10"/>
        <rFont val="Arial"/>
        <family val="0"/>
        <charset val="1"/>
      </rPr>
      <t xml:space="preserve">25%</t>
    </r>
    <r>
      <rPr>
        <sz val="10"/>
        <rFont val="Noto Sans CJK SC"/>
        <family val="2"/>
      </rPr>
      <t xml:space="preserve">）も総説本文の記載に基づく。本カードは眼病変のみを扱い、全身像と全身治療の詳細は含めていない。本カードには薬剤名を含めていない。</t>
    </r>
  </si>
  <si>
    <t xml:space="preserve">RE-026</t>
  </si>
  <si>
    <t xml:space="preserve">後部ぶどう膜炎の部位分類と鑑別の枠組み</t>
  </si>
  <si>
    <t xml:space="preserve">ぶどう膜炎の解剖学的分類は、構造的合併症の有無ではなく炎症の主座によって行う。後部ぶどう膜炎は炎症の主座が網膜または脈絡膜にあるもので、限局性・多巣性・びまん性の脈絡膜炎、脈絡網膜炎、網脈絡膜炎、網膜炎、神経網膜炎を含む。これに対して炎症の主座が硝子体にあるものは中間部ぶどう膜炎、前房・硝子体・網膜または脈絡膜のすべてに炎症があり主座が定まらないものは汎ぶどう膜炎と区別する。病因の面では、病原体が直接原因となる感染性のものと、免疫介在性のものがあり、後者には全身の免疫介在性疾患に伴うものと眼に限局するものがあるため、部位分類に続いて感染性か非感染性かを分けることが鑑別の出発点になる。</t>
  </si>
  <si>
    <r>
      <rPr>
        <sz val="10"/>
        <rFont val="Noto Sans CJK SC"/>
        <family val="2"/>
      </rPr>
      <t xml:space="preserve">医学各論 Ⅲ</t>
    </r>
    <r>
      <rPr>
        <sz val="10"/>
        <rFont val="Arial"/>
        <family val="0"/>
        <charset val="1"/>
      </rPr>
      <t xml:space="preserve">-6-A-③</t>
    </r>
    <r>
      <rPr>
        <sz val="10"/>
        <rFont val="Noto Sans CJK SC"/>
        <family val="2"/>
      </rPr>
      <t xml:space="preserve">（後部ぶどう膜炎</t>
    </r>
    <r>
      <rPr>
        <sz val="10"/>
        <rFont val="Arial"/>
        <family val="0"/>
        <charset val="1"/>
      </rPr>
      <t xml:space="preserve">&lt;</t>
    </r>
    <r>
      <rPr>
        <sz val="10"/>
        <rFont val="Noto Sans CJK SC"/>
        <family val="2"/>
      </rPr>
      <t xml:space="preserve">脈絡膜炎、網脈絡膜炎</t>
    </r>
    <r>
      <rPr>
        <sz val="10"/>
        <rFont val="Arial"/>
        <family val="0"/>
        <charset val="1"/>
      </rPr>
      <t xml:space="preserve">&gt;</t>
    </r>
    <r>
      <rPr>
        <sz val="10"/>
        <rFont val="Noto Sans CJK SC"/>
        <family val="2"/>
      </rPr>
      <t xml:space="preserve">、</t>
    </r>
    <r>
      <rPr>
        <sz val="10"/>
        <rFont val="Arial"/>
        <family val="0"/>
        <charset val="1"/>
      </rPr>
      <t xml:space="preserve">b</t>
    </r>
    <r>
      <rPr>
        <sz val="10"/>
        <rFont val="Noto Sans CJK SC"/>
        <family val="2"/>
      </rPr>
      <t xml:space="preserve">）</t>
    </r>
  </si>
  <si>
    <t xml:space="preserve">SRC-1312</t>
  </si>
  <si>
    <t xml:space="preserve">Standardization of Uveitis Nomenclature (SUN) Working Group. Standardization of uveitis nomenclature for reporting clinical data. Results of the First International Workshop. Am J Ophthalmol. 2005;140(3):509-516.</t>
  </si>
  <si>
    <t xml:space="preserve">10.1016/j.ajo.2005.03.057</t>
  </si>
  <si>
    <t xml:space="preserve">16196117</t>
  </si>
  <si>
    <r>
      <rPr>
        <sz val="10"/>
        <rFont val="Noto Sans CJK SC"/>
        <family val="2"/>
      </rPr>
      <t xml:space="preserve">解剖学的分類の内訳は出典の分類表（</t>
    </r>
    <r>
      <rPr>
        <sz val="10"/>
        <rFont val="Arial"/>
        <family val="0"/>
        <charset val="1"/>
      </rPr>
      <t xml:space="preserve">Table 1</t>
    </r>
    <r>
      <rPr>
        <sz val="10"/>
        <rFont val="Noto Sans CJK SC"/>
        <family val="2"/>
      </rPr>
      <t xml:space="preserve">）から読み取った内容を含む（表から読み取り）。本出典は用語と部位分類の標準化が目的であり、後部ぶどう膜炎を来す個々の疾患の分類基準や、感染性疾患ごとの検査手順は含めていない。サルコイドーシスには触れていない（</t>
    </r>
    <r>
      <rPr>
        <sz val="10"/>
        <rFont val="Arial"/>
        <family val="0"/>
        <charset val="1"/>
      </rPr>
      <t xml:space="preserve">RE-019</t>
    </r>
    <r>
      <rPr>
        <sz val="10"/>
        <rFont val="Noto Sans CJK SC"/>
        <family val="2"/>
      </rPr>
      <t xml:space="preserve">で扱い済みのため）。本カードには薬剤名を含めていない。</t>
    </r>
  </si>
  <si>
    <t xml:space="preserve">RE-027</t>
  </si>
  <si>
    <r>
      <rPr>
        <sz val="10"/>
        <rFont val="Arial"/>
        <family val="0"/>
        <charset val="1"/>
      </rPr>
      <t xml:space="preserve">Vogt-</t>
    </r>
    <r>
      <rPr>
        <sz val="10"/>
        <rFont val="Noto Sans CJK SC"/>
        <family val="2"/>
      </rPr>
      <t xml:space="preserve">小柳</t>
    </r>
    <r>
      <rPr>
        <sz val="10"/>
        <rFont val="Arial"/>
        <family val="0"/>
        <charset val="1"/>
      </rPr>
      <t xml:space="preserve">-</t>
    </r>
    <r>
      <rPr>
        <sz val="10"/>
        <rFont val="Noto Sans CJK SC"/>
        <family val="2"/>
      </rPr>
      <t xml:space="preserve">原田病の眼病変と分類基準</t>
    </r>
  </si>
  <si>
    <r>
      <rPr>
        <sz val="10"/>
        <rFont val="Arial"/>
        <family val="0"/>
        <charset val="1"/>
      </rPr>
      <t xml:space="preserve">Vogt-</t>
    </r>
    <r>
      <rPr>
        <sz val="10"/>
        <rFont val="Noto Sans CJK SC"/>
        <family val="2"/>
      </rPr>
      <t xml:space="preserve">小柳</t>
    </r>
    <r>
      <rPr>
        <sz val="10"/>
        <rFont val="Arial"/>
        <family val="0"/>
        <charset val="1"/>
      </rPr>
      <t xml:space="preserve">-</t>
    </r>
    <r>
      <rPr>
        <sz val="10"/>
        <rFont val="Noto Sans CJK SC"/>
        <family val="2"/>
      </rPr>
      <t xml:space="preserve">原田病の眼病変は両側性の脈絡膜炎を基盤とし、早期には多発性の漿液性（滲出性）網膜剥離が特徴で、蛍光眼底造影では多数の点状漏出と色素の貯留がみられ、ときに胞状の剥離となる。早期の分類基準は、特徴的な所見を伴う滲出性網膜剥離があること、または汎ぶどう膜炎に</t>
    </r>
    <r>
      <rPr>
        <sz val="10"/>
        <rFont val="Arial"/>
        <family val="0"/>
        <charset val="1"/>
      </rPr>
      <t xml:space="preserve">5</t>
    </r>
    <r>
      <rPr>
        <sz val="10"/>
        <rFont val="Noto Sans CJK SC"/>
        <family val="2"/>
      </rPr>
      <t xml:space="preserve">つの神経症状・所見のうち</t>
    </r>
    <r>
      <rPr>
        <sz val="10"/>
        <rFont val="Arial"/>
        <family val="0"/>
        <charset val="1"/>
      </rPr>
      <t xml:space="preserve">2</t>
    </r>
    <r>
      <rPr>
        <sz val="10"/>
        <rFont val="Noto Sans CJK SC"/>
        <family val="2"/>
      </rPr>
      <t xml:space="preserve">つ以上を伴うことのいずれかと、発症前に穿孔性眼外傷や硝子体網膜手術の既往がないことからなる。発症から数か月後の晩期には夕焼け状眼底が現れ、乳頭周囲萎縮や末梢の脱色素性の萎縮病変を伴い、合併症として脈絡膜新生血管と網膜下線維化が生じうる。晩期の分類基準は、早期病変の既往に加えて夕焼け状眼底があること、またはぶどう膜炎に皮膚所見のうち</t>
    </r>
    <r>
      <rPr>
        <sz val="10"/>
        <rFont val="Arial"/>
        <family val="0"/>
        <charset val="1"/>
      </rPr>
      <t xml:space="preserve">1</t>
    </r>
    <r>
      <rPr>
        <sz val="10"/>
        <rFont val="Noto Sans CJK SC"/>
        <family val="2"/>
      </rPr>
      <t xml:space="preserve">つ以上を伴うことである。</t>
    </r>
  </si>
  <si>
    <r>
      <rPr>
        <sz val="10"/>
        <rFont val="Noto Sans CJK SC"/>
        <family val="2"/>
      </rPr>
      <t xml:space="preserve">医学各論 Ⅲ</t>
    </r>
    <r>
      <rPr>
        <sz val="10"/>
        <rFont val="Arial"/>
        <family val="0"/>
        <charset val="1"/>
      </rPr>
      <t xml:space="preserve">-6-A-④</t>
    </r>
    <r>
      <rPr>
        <sz val="10"/>
        <rFont val="Noto Sans CJK SC"/>
        <family val="2"/>
      </rPr>
      <t xml:space="preserve">（</t>
    </r>
    <r>
      <rPr>
        <sz val="10"/>
        <rFont val="Arial"/>
        <family val="0"/>
        <charset val="1"/>
      </rPr>
      <t xml:space="preserve">Vogt-</t>
    </r>
    <r>
      <rPr>
        <sz val="10"/>
        <rFont val="Noto Sans CJK SC"/>
        <family val="2"/>
      </rPr>
      <t xml:space="preserve">小柳</t>
    </r>
    <r>
      <rPr>
        <sz val="10"/>
        <rFont val="Arial"/>
        <family val="0"/>
        <charset val="1"/>
      </rPr>
      <t xml:space="preserve">-</t>
    </r>
    <r>
      <rPr>
        <sz val="10"/>
        <rFont val="Noto Sans CJK SC"/>
        <family val="2"/>
      </rPr>
      <t xml:space="preserve">原田病、</t>
    </r>
    <r>
      <rPr>
        <sz val="10"/>
        <rFont val="Arial"/>
        <family val="0"/>
        <charset val="1"/>
      </rPr>
      <t xml:space="preserve">b</t>
    </r>
    <r>
      <rPr>
        <sz val="10"/>
        <rFont val="Noto Sans CJK SC"/>
        <family val="2"/>
      </rPr>
      <t xml:space="preserve">）</t>
    </r>
  </si>
  <si>
    <t xml:space="preserve">SRC-1313</t>
  </si>
  <si>
    <t xml:space="preserve">Standardization of Uveitis Nomenclature (SUN) Working Group. Classification criteria for Vogt-Koyanagi-Harada disease. Am J Ophthalmol. 2021;228:205-211.</t>
  </si>
  <si>
    <t xml:space="preserve">10.1016/j.ajo.2021.03.036</t>
  </si>
  <si>
    <t xml:space="preserve">33845018</t>
  </si>
  <si>
    <r>
      <rPr>
        <sz val="10"/>
        <rFont val="Noto Sans CJK SC"/>
        <family val="2"/>
      </rPr>
      <t xml:space="preserve">早期・晩期の分類基準の具体的な項目は出典の基準表（</t>
    </r>
    <r>
      <rPr>
        <sz val="10"/>
        <rFont val="Arial"/>
        <family val="0"/>
        <charset val="1"/>
      </rPr>
      <t xml:space="preserve">Table 3</t>
    </r>
    <r>
      <rPr>
        <sz val="10"/>
        <rFont val="Noto Sans CJK SC"/>
        <family val="2"/>
      </rPr>
      <t xml:space="preserve">および</t>
    </r>
    <r>
      <rPr>
        <sz val="10"/>
        <rFont val="Arial"/>
        <family val="0"/>
        <charset val="1"/>
      </rPr>
      <t xml:space="preserve">Table 4</t>
    </r>
    <r>
      <rPr>
        <sz val="10"/>
        <rFont val="Noto Sans CJK SC"/>
        <family val="2"/>
      </rPr>
      <t xml:space="preserve">）から読み取った内容を含む（表から読み取り）。本出典の基準は研究用の分類基準であり、臨床の診断基準とは目的が異なることが本文で述べられている。本出典では肉芽腫性という表現は確認できなかったため、主張文には含めていない。神経症状と皮膚所見は分類基準の文脈でのみ触れ、全身像と全身治療の詳細は含めていない。本カードには薬剤名を含めていない。</t>
    </r>
  </si>
  <si>
    <t xml:space="preserve">RE-028</t>
  </si>
  <si>
    <r>
      <rPr>
        <sz val="10"/>
        <rFont val="Noto Sans CJK SC"/>
        <family val="2"/>
      </rPr>
      <t xml:space="preserve">変性近視（病的近視）の</t>
    </r>
    <r>
      <rPr>
        <sz val="10"/>
        <rFont val="Arial"/>
        <family val="0"/>
        <charset val="1"/>
      </rPr>
      <t xml:space="preserve">META-PM</t>
    </r>
    <r>
      <rPr>
        <sz val="10"/>
        <rFont val="Noto Sans CJK SC"/>
        <family val="2"/>
      </rPr>
      <t xml:space="preserve">分類</t>
    </r>
  </si>
  <si>
    <r>
      <rPr>
        <sz val="10"/>
        <rFont val="Noto Sans CJK SC"/>
        <family val="2"/>
      </rPr>
      <t xml:space="preserve">変性近視（病的近視）は、眼軸の過度の延長に伴って後極部に変性が生じた状態であり、近視性黄斑症の国際写真分類（</t>
    </r>
    <r>
      <rPr>
        <sz val="10"/>
        <rFont val="Arial"/>
        <family val="0"/>
        <charset val="1"/>
      </rPr>
      <t xml:space="preserve">META-PM</t>
    </r>
    <r>
      <rPr>
        <sz val="10"/>
        <rFont val="Noto Sans CJK SC"/>
        <family val="2"/>
      </rPr>
      <t xml:space="preserve">分類）では萎縮の程度により</t>
    </r>
    <r>
      <rPr>
        <sz val="10"/>
        <rFont val="Arial"/>
        <family val="0"/>
        <charset val="1"/>
      </rPr>
      <t xml:space="preserve">5</t>
    </r>
    <r>
      <rPr>
        <sz val="10"/>
        <rFont val="Noto Sans CJK SC"/>
        <family val="2"/>
      </rPr>
      <t xml:space="preserve">つのカテゴリーに分けられる。カテゴリー</t>
    </r>
    <r>
      <rPr>
        <sz val="10"/>
        <rFont val="Arial"/>
        <family val="0"/>
        <charset val="1"/>
      </rPr>
      <t xml:space="preserve">0</t>
    </r>
    <r>
      <rPr>
        <sz val="10"/>
        <rFont val="Noto Sans CJK SC"/>
        <family val="2"/>
      </rPr>
      <t xml:space="preserve">は近視性網膜変性病変なし、カテゴリー</t>
    </r>
    <r>
      <rPr>
        <sz val="10"/>
        <rFont val="Arial"/>
        <family val="0"/>
        <charset val="1"/>
      </rPr>
      <t xml:space="preserve">1</t>
    </r>
    <r>
      <rPr>
        <sz val="10"/>
        <rFont val="Noto Sans CJK SC"/>
        <family val="2"/>
      </rPr>
      <t xml:space="preserve">は豹紋状眼底のみ、カテゴリー</t>
    </r>
    <r>
      <rPr>
        <sz val="10"/>
        <rFont val="Arial"/>
        <family val="0"/>
        <charset val="1"/>
      </rPr>
      <t xml:space="preserve">2</t>
    </r>
    <r>
      <rPr>
        <sz val="10"/>
        <rFont val="Noto Sans CJK SC"/>
        <family val="2"/>
      </rPr>
      <t xml:space="preserve">はびまん性脈絡網膜萎縮、カテゴリー</t>
    </r>
    <r>
      <rPr>
        <sz val="10"/>
        <rFont val="Arial"/>
        <family val="0"/>
        <charset val="1"/>
      </rPr>
      <t xml:space="preserve">3</t>
    </r>
    <r>
      <rPr>
        <sz val="10"/>
        <rFont val="Noto Sans CJK SC"/>
        <family val="2"/>
      </rPr>
      <t xml:space="preserve">は限局性脈絡網膜萎縮、カテゴリー</t>
    </r>
    <r>
      <rPr>
        <sz val="10"/>
        <rFont val="Arial"/>
        <family val="0"/>
        <charset val="1"/>
      </rPr>
      <t xml:space="preserve">4</t>
    </r>
    <r>
      <rPr>
        <sz val="10"/>
        <rFont val="Noto Sans CJK SC"/>
        <family val="2"/>
      </rPr>
      <t xml:space="preserve">は黄斑萎縮である。これとは別に、どのカテゴリーにも生じうるプラス病変として、ラッカークラック、近視性脈絡膜新生血管、</t>
    </r>
    <r>
      <rPr>
        <sz val="10"/>
        <rFont val="Arial"/>
        <family val="0"/>
        <charset val="1"/>
      </rPr>
      <t xml:space="preserve">Fuchs</t>
    </r>
    <r>
      <rPr>
        <sz val="10"/>
        <rFont val="Noto Sans CJK SC"/>
        <family val="2"/>
      </rPr>
      <t xml:space="preserve">斑があり、いずれも中心視力の低下と強く関連する。病的近視は、近視性黄斑症がカテゴリー</t>
    </r>
    <r>
      <rPr>
        <sz val="10"/>
        <rFont val="Arial"/>
        <family val="0"/>
        <charset val="1"/>
      </rPr>
      <t xml:space="preserve">2</t>
    </r>
    <r>
      <rPr>
        <sz val="10"/>
        <rFont val="Noto Sans CJK SC"/>
        <family val="2"/>
      </rPr>
      <t xml:space="preserve">以上であること、またはプラス病変があることによって定義される整理が用いられている。</t>
    </r>
  </si>
  <si>
    <r>
      <rPr>
        <sz val="10"/>
        <rFont val="Noto Sans CJK SC"/>
        <family val="2"/>
      </rPr>
      <t xml:space="preserve">医学各論 Ⅲ</t>
    </r>
    <r>
      <rPr>
        <sz val="10"/>
        <rFont val="Arial"/>
        <family val="0"/>
        <charset val="1"/>
      </rPr>
      <t xml:space="preserve">-6-C-⑧</t>
    </r>
    <r>
      <rPr>
        <sz val="10"/>
        <rFont val="Noto Sans CJK SC"/>
        <family val="2"/>
      </rPr>
      <t xml:space="preserve">（変性近視、</t>
    </r>
    <r>
      <rPr>
        <sz val="10"/>
        <rFont val="Arial"/>
        <family val="0"/>
        <charset val="1"/>
      </rPr>
      <t xml:space="preserve">b</t>
    </r>
    <r>
      <rPr>
        <sz val="10"/>
        <rFont val="Noto Sans CJK SC"/>
        <family val="2"/>
      </rPr>
      <t xml:space="preserve">）</t>
    </r>
  </si>
  <si>
    <t xml:space="preserve">SRC-1314</t>
  </si>
  <si>
    <t xml:space="preserve">Ohno-Matsui K, Kawasaki R, Jonas JB, et al.; META-analysis for Pathologic Myopia (META-PM) Study Group. International photographic classification and grading system for myopic maculopathy. Am J Ophthalmol. 2015;159(5):877-883.e7.</t>
  </si>
  <si>
    <t xml:space="preserve">10.1016/j.ajo.2015.01.022</t>
  </si>
  <si>
    <t xml:space="preserve">25634530</t>
  </si>
  <si>
    <t xml:space="preserve">カテゴリーとプラス病変の内訳は、本分類を転載した総説の分類表から読み取った内容を含む（表から読み取り）。本論文自体は写真による黄斑症分類の提案であり、網膜分離症などの牽引性黄斑症はこの写真分類の対象外のため本カードでは扱っていない（別出典での確認が必要）。眼軸長の具体的な閾値は本分類の定義には含まれないため記載していない。本カードには薬剤名を含めていないため、国内の承認・保険適用に関する注記は不要である。</t>
  </si>
  <si>
    <t xml:space="preserve">OT-001</t>
  </si>
  <si>
    <t xml:space="preserve">外耳疾患</t>
  </si>
  <si>
    <r>
      <rPr>
        <sz val="10"/>
        <rFont val="Noto Sans CJK SC"/>
        <family val="2"/>
      </rPr>
      <t xml:space="preserve">外耳道異物は全年齢でみられる耳科救急疾患であり、異物の種類は年齢によって異なる（未就学児では玩具が多く、成人では昆虫や耳に関連する医療用品が多い）。韓国の単施設で</t>
    </r>
    <r>
      <rPr>
        <sz val="10"/>
        <rFont val="Arial"/>
        <family val="0"/>
        <charset val="1"/>
      </rPr>
      <t xml:space="preserve">16</t>
    </r>
    <r>
      <rPr>
        <sz val="10"/>
        <rFont val="Noto Sans CJK SC"/>
        <family val="2"/>
      </rPr>
      <t xml:space="preserve">年間に扱った</t>
    </r>
    <r>
      <rPr>
        <sz val="10"/>
        <rFont val="Arial"/>
        <family val="0"/>
        <charset val="1"/>
      </rPr>
      <t xml:space="preserve">411</t>
    </r>
    <r>
      <rPr>
        <sz val="10"/>
        <rFont val="Noto Sans CJK SC"/>
        <family val="2"/>
      </rPr>
      <t xml:space="preserve">例の後方視的検討では、手術的摘出を要したのは</t>
    </r>
    <r>
      <rPr>
        <sz val="10"/>
        <rFont val="Arial"/>
        <family val="0"/>
        <charset val="1"/>
      </rPr>
      <t xml:space="preserve">10.2%</t>
    </r>
    <r>
      <rPr>
        <sz val="10"/>
        <rFont val="Noto Sans CJK SC"/>
        <family val="2"/>
      </rPr>
      <t xml:space="preserve">で、未就学児と他院受診歴のある症例で手術率が高く、合併症は全体で</t>
    </r>
    <r>
      <rPr>
        <sz val="10"/>
        <rFont val="Arial"/>
        <family val="0"/>
        <charset val="1"/>
      </rPr>
      <t xml:space="preserve">1.9%</t>
    </r>
    <r>
      <rPr>
        <sz val="10"/>
        <rFont val="Noto Sans CJK SC"/>
        <family val="2"/>
      </rPr>
      <t xml:space="preserve">だったが手術例では</t>
    </r>
    <r>
      <rPr>
        <sz val="10"/>
        <rFont val="Arial"/>
        <family val="0"/>
        <charset val="1"/>
      </rPr>
      <t xml:space="preserve">19.0%</t>
    </r>
    <r>
      <rPr>
        <sz val="10"/>
        <rFont val="Noto Sans CJK SC"/>
        <family val="2"/>
      </rPr>
      <t xml:space="preserve">に上ったため、初回評価と早期の紹介が重要である。</t>
    </r>
  </si>
  <si>
    <r>
      <rPr>
        <sz val="10"/>
        <rFont val="Noto Sans CJK SC"/>
        <family val="2"/>
      </rPr>
      <t xml:space="preserve">医学各論 Ⅲ</t>
    </r>
    <r>
      <rPr>
        <sz val="10"/>
        <rFont val="Arial"/>
        <family val="0"/>
        <charset val="1"/>
      </rPr>
      <t xml:space="preserve">-7-A-①</t>
    </r>
    <r>
      <rPr>
        <sz val="10"/>
        <rFont val="Noto Sans CJK SC"/>
        <family val="2"/>
      </rPr>
      <t xml:space="preserve">（外耳道異物、</t>
    </r>
    <r>
      <rPr>
        <sz val="10"/>
        <rFont val="Arial"/>
        <family val="0"/>
        <charset val="1"/>
      </rPr>
      <t xml:space="preserve">a</t>
    </r>
    <r>
      <rPr>
        <sz val="10"/>
        <rFont val="Noto Sans CJK SC"/>
        <family val="2"/>
      </rPr>
      <t xml:space="preserve">）</t>
    </r>
  </si>
  <si>
    <t xml:space="preserve">PS-02-16-05 (id: JkxnuTo)</t>
  </si>
  <si>
    <t xml:space="preserve">SRC-1341</t>
  </si>
  <si>
    <t xml:space="preserve">Kim SH, Lee DS, Choi SW, Oh SJ, Lee IW, Lee HM. Epidemiological characteristics and surgical management of external auditory canal foreign bodies: A 16-year single center retrospective study. American Journal of Otolaryngology. 2026;47(3):104774.</t>
  </si>
  <si>
    <t xml:space="preserve">10.1016/j.amjoto.2025.104774</t>
  </si>
  <si>
    <t xml:space="preserve">42068661</t>
  </si>
  <si>
    <t xml:space="preserve">数値は韓国の単施設の後方視的検討に基づく値で、日本の疫学データではない。</t>
  </si>
  <si>
    <t xml:space="preserve">OT-002</t>
  </si>
  <si>
    <r>
      <rPr>
        <sz val="10"/>
        <rFont val="Arial"/>
        <family val="0"/>
        <charset val="1"/>
      </rPr>
      <t xml:space="preserve">Ramsay Hunt</t>
    </r>
    <r>
      <rPr>
        <sz val="10"/>
        <rFont val="Noto Sans CJK SC"/>
        <family val="2"/>
      </rPr>
      <t xml:space="preserve">症候群は、水痘・帯状疱疹ウイルスが膝神経節に感染して生じる病態で、耳（外耳道・耳介）や口腔の小水疱、耳痛、末梢性顔面神経麻痺を呈し、非外傷性の末梢性顔面神経麻痺の原因として</t>
    </r>
    <r>
      <rPr>
        <sz val="10"/>
        <rFont val="Arial"/>
        <family val="0"/>
        <charset val="1"/>
      </rPr>
      <t xml:space="preserve">2</t>
    </r>
    <r>
      <rPr>
        <sz val="10"/>
        <rFont val="Noto Sans CJK SC"/>
        <family val="2"/>
      </rPr>
      <t xml:space="preserve">番目に多い。難聴を伴うこともあり、帯状疱疹を伴わない</t>
    </r>
    <r>
      <rPr>
        <sz val="10"/>
        <rFont val="Arial"/>
        <family val="0"/>
        <charset val="1"/>
      </rPr>
      <t xml:space="preserve">Bell</t>
    </r>
    <r>
      <rPr>
        <sz val="10"/>
        <rFont val="Noto Sans CJK SC"/>
        <family val="2"/>
      </rPr>
      <t xml:space="preserve">麻痺との鑑別が重要で、早期の診断が予後を左右する。</t>
    </r>
  </si>
  <si>
    <t xml:space="preserve">海外</t>
  </si>
  <si>
    <r>
      <rPr>
        <sz val="10"/>
        <rFont val="Noto Sans CJK SC"/>
        <family val="2"/>
      </rPr>
      <t xml:space="preserve">医学各論 Ⅲ</t>
    </r>
    <r>
      <rPr>
        <sz val="10"/>
        <rFont val="Arial"/>
        <family val="0"/>
        <charset val="1"/>
      </rPr>
      <t xml:space="preserve">-7-A-②</t>
    </r>
    <r>
      <rPr>
        <sz val="10"/>
        <rFont val="Noto Sans CJK SC"/>
        <family val="2"/>
      </rPr>
      <t xml:space="preserve">（耳性帯状疱疹</t>
    </r>
    <r>
      <rPr>
        <sz val="10"/>
        <rFont val="Arial"/>
        <family val="0"/>
        <charset val="1"/>
      </rPr>
      <t xml:space="preserve">&lt;Ramsay Hunt</t>
    </r>
    <r>
      <rPr>
        <sz val="10"/>
        <rFont val="Noto Sans CJK SC"/>
        <family val="2"/>
      </rPr>
      <t xml:space="preserve">症候群</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</si>
  <si>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t xml:space="preserve">SRC-1342</t>
  </si>
  <si>
    <t xml:space="preserve">Goswami Y, Gaurkar SS. Ramsay Hunt Syndrome: An Introduction, Signs and Symptoms, and Treatment. Cureus. 2023;15(1):e33688.</t>
  </si>
  <si>
    <t xml:space="preserve">10.7759/cureus.33688</t>
  </si>
  <si>
    <t xml:space="preserve">36793818</t>
  </si>
  <si>
    <t xml:space="preserve">発症頻度の具体的な数値は出典の抄録・本文で確認した範囲に含まれないため記載していない。</t>
  </si>
  <si>
    <t xml:space="preserve">OT-003</t>
  </si>
  <si>
    <r>
      <rPr>
        <sz val="10"/>
        <rFont val="Arial"/>
        <family val="0"/>
        <charset val="1"/>
      </rPr>
      <t xml:space="preserve">Ramsay Hunt</t>
    </r>
    <r>
      <rPr>
        <sz val="10"/>
        <rFont val="Noto Sans CJK SC"/>
        <family val="2"/>
      </rPr>
      <t xml:space="preserve">症候群の治療は、抗ウイルス薬（アシクロビルなど）と副腎皮質ステロイドの併用を早期に開始することが原則である。アシクロビル・プレドニゾロン併用療法の解析では、顔面神経麻痺の発症後</t>
    </r>
    <r>
      <rPr>
        <sz val="10"/>
        <rFont val="Arial"/>
        <family val="0"/>
        <charset val="1"/>
      </rPr>
      <t xml:space="preserve">3</t>
    </r>
    <r>
      <rPr>
        <sz val="10"/>
        <rFont val="Noto Sans CJK SC"/>
        <family val="2"/>
      </rPr>
      <t xml:space="preserve">日以内に治療を開始した群で完全回復率が</t>
    </r>
    <r>
      <rPr>
        <sz val="10"/>
        <rFont val="Arial"/>
        <family val="0"/>
        <charset val="1"/>
      </rPr>
      <t xml:space="preserve">75%</t>
    </r>
    <r>
      <rPr>
        <sz val="10"/>
        <rFont val="Noto Sans CJK SC"/>
        <family val="2"/>
      </rPr>
      <t xml:space="preserve">であったのに対し、発症後</t>
    </r>
    <r>
      <rPr>
        <sz val="10"/>
        <rFont val="Arial"/>
        <family val="0"/>
        <charset val="1"/>
      </rPr>
      <t xml:space="preserve">4</t>
    </r>
    <r>
      <rPr>
        <sz val="10"/>
        <rFont val="Noto Sans CJK SC"/>
        <family val="2"/>
      </rPr>
      <t xml:space="preserve">〜</t>
    </r>
    <r>
      <rPr>
        <sz val="10"/>
        <rFont val="Arial"/>
        <family val="0"/>
        <charset val="1"/>
      </rPr>
      <t xml:space="preserve">7</t>
    </r>
    <r>
      <rPr>
        <sz val="10"/>
        <rFont val="Noto Sans CJK SC"/>
        <family val="2"/>
      </rPr>
      <t xml:space="preserve">日の開始では</t>
    </r>
    <r>
      <rPr>
        <sz val="10"/>
        <rFont val="Arial"/>
        <family val="0"/>
        <charset val="1"/>
      </rPr>
      <t xml:space="preserve">48%</t>
    </r>
    <r>
      <rPr>
        <sz val="10"/>
        <rFont val="Noto Sans CJK SC"/>
        <family val="2"/>
      </rPr>
      <t xml:space="preserve">、</t>
    </r>
    <r>
      <rPr>
        <sz val="10"/>
        <rFont val="Arial"/>
        <family val="0"/>
        <charset val="1"/>
      </rPr>
      <t xml:space="preserve">7</t>
    </r>
    <r>
      <rPr>
        <sz val="10"/>
        <rFont val="Noto Sans CJK SC"/>
        <family val="2"/>
      </rPr>
      <t xml:space="preserve">日を超えた開始では</t>
    </r>
    <r>
      <rPr>
        <sz val="10"/>
        <rFont val="Arial"/>
        <family val="0"/>
        <charset val="1"/>
      </rPr>
      <t xml:space="preserve">30%</t>
    </r>
    <r>
      <rPr>
        <sz val="10"/>
        <rFont val="Noto Sans CJK SC"/>
        <family val="2"/>
      </rPr>
      <t xml:space="preserve">と、開始が遅れるほど完全回復率が低下した。</t>
    </r>
  </si>
  <si>
    <r>
      <rPr>
        <sz val="10"/>
        <rFont val="Noto Sans CJK SC"/>
        <family val="2"/>
      </rPr>
      <t xml:space="preserve">回復率の数値は一次研究（</t>
    </r>
    <r>
      <rPr>
        <sz val="10"/>
        <rFont val="Arial"/>
        <family val="0"/>
        <charset val="1"/>
      </rPr>
      <t xml:space="preserve">Murakami</t>
    </r>
    <r>
      <rPr>
        <sz val="10"/>
        <rFont val="Noto Sans CJK SC"/>
        <family val="2"/>
      </rPr>
      <t xml:space="preserve">らの後方視的解析）の結果を本総説がまとめたもの。抗ウイルス薬・副腎皮質ステロイドの国内承認・保険適用は未確認。</t>
    </r>
  </si>
  <si>
    <t xml:space="preserve">OT-004</t>
  </si>
  <si>
    <r>
      <rPr>
        <sz val="10"/>
        <rFont val="Noto Sans CJK SC"/>
        <family val="2"/>
      </rPr>
      <t xml:space="preserve">耳せつ（急性化膿性限局性外耳炎）は外耳道の限局した炎症であり、びまん性外耳炎とは区別して診断する必要がある。びまん性外耳炎に対する診療ガイドラインでは、疼痛の程度に応じた鎮痛を行うこと、外耳道外への炎症の進展や管理を変える宿主要因（糖尿病、免疫不全など）がない単純な症例では全身抗菌薬を初期治療に用いず点耳薬による局所療法を第一選択とすること、</t>
    </r>
    <r>
      <rPr>
        <sz val="10"/>
        <rFont val="Arial"/>
        <family val="0"/>
        <charset val="1"/>
      </rPr>
      <t xml:space="preserve">48</t>
    </r>
    <r>
      <rPr>
        <sz val="10"/>
        <rFont val="Noto Sans CJK SC"/>
        <family val="2"/>
      </rPr>
      <t xml:space="preserve">〜</t>
    </r>
    <r>
      <rPr>
        <sz val="10"/>
        <rFont val="Arial"/>
        <family val="0"/>
        <charset val="1"/>
      </rPr>
      <t xml:space="preserve">72</t>
    </r>
    <r>
      <rPr>
        <sz val="10"/>
        <rFont val="Noto Sans CJK SC"/>
        <family val="2"/>
      </rPr>
      <t xml:space="preserve">時間以内に改善しない場合は再評価することが推奨されている。</t>
    </r>
  </si>
  <si>
    <r>
      <rPr>
        <sz val="10"/>
        <rFont val="Noto Sans CJK SC"/>
        <family val="2"/>
      </rPr>
      <t xml:space="preserve">医学各論 Ⅲ</t>
    </r>
    <r>
      <rPr>
        <sz val="10"/>
        <rFont val="Arial"/>
        <family val="0"/>
        <charset val="1"/>
      </rPr>
      <t xml:space="preserve">-7-A-③</t>
    </r>
    <r>
      <rPr>
        <sz val="10"/>
        <rFont val="Noto Sans CJK SC"/>
        <family val="2"/>
      </rPr>
      <t xml:space="preserve">（急性化膿性限局性外耳炎</t>
    </r>
    <r>
      <rPr>
        <sz val="10"/>
        <rFont val="Arial"/>
        <family val="0"/>
        <charset val="1"/>
      </rPr>
      <t xml:space="preserve">&lt;</t>
    </r>
    <r>
      <rPr>
        <sz val="10"/>
        <rFont val="Noto Sans CJK SC"/>
        <family val="2"/>
      </rPr>
      <t xml:space="preserve">耳せつ</t>
    </r>
    <r>
      <rPr>
        <sz val="10"/>
        <rFont val="Arial"/>
        <family val="0"/>
        <charset val="1"/>
      </rPr>
      <t xml:space="preserve">&gt;</t>
    </r>
    <r>
      <rPr>
        <sz val="10"/>
        <rFont val="Noto Sans CJK SC"/>
        <family val="2"/>
      </rPr>
      <t xml:space="preserve">、</t>
    </r>
    <r>
      <rPr>
        <sz val="10"/>
        <rFont val="Arial"/>
        <family val="0"/>
        <charset val="1"/>
      </rPr>
      <t xml:space="preserve">b</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</si>
  <si>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TBL-01-00-502 (id: JlvnmO8)</t>
    </r>
  </si>
  <si>
    <t xml:space="preserve">SRC-1343</t>
  </si>
  <si>
    <t xml:space="preserve">Rosenfeld RM, Schwartz SR, Cannon CR, Roland PS, Simon GR, Kumar KA, et al. Clinical practice guideline: acute otitis externa. Otolaryngology–Head and Neck Surgery. 2014;150(1 Suppl):S1-S24.</t>
  </si>
  <si>
    <t xml:space="preserve">10.1177/0194599813517083</t>
  </si>
  <si>
    <t xml:space="preserve">24491310</t>
  </si>
  <si>
    <t xml:space="preserve">出典ガイドラインの推奨はびまん性外耳炎を対象としたもので、耳せつそのものを対象とした推奨ではない。耳せつ特有の治療（切開排膿の適応など）は出典の範囲外。点耳薬・抗菌薬の国内承認・保険適用の個別確認は未実施。</t>
  </si>
  <si>
    <t xml:space="preserve">OT-005</t>
  </si>
  <si>
    <r>
      <rPr>
        <sz val="10"/>
        <rFont val="Noto Sans CJK SC"/>
        <family val="2"/>
      </rPr>
      <t xml:space="preserve">耳垢栓塞とは、耳垢の蓄積が症状を引き起こすか、耳の診察を妨げるか、その両方を満たす状態をいう。無症状で耳を十分に診察できる場合は耳垢を定期的に治療しない。治療が必要な場合は、耳垢溶解剤（水や生理食塩水を含む）、洗浄、器具を用いた用手除去のいずれか、または併用で対応し、イヤーキャンドルは推奨されない。抗凝固療法中であること、糖尿病、免疫不全状態、鼓膜が </t>
    </r>
    <r>
      <rPr>
        <sz val="10"/>
        <rFont val="Arial"/>
        <family val="0"/>
        <charset val="1"/>
      </rPr>
      <t xml:space="preserve">intact </t>
    </r>
    <r>
      <rPr>
        <sz val="10"/>
        <rFont val="Noto Sans CJK SC"/>
        <family val="2"/>
      </rPr>
      <t xml:space="preserve">でないことなどは、対応を変える要因として評価する。</t>
    </r>
  </si>
  <si>
    <r>
      <rPr>
        <sz val="10"/>
        <rFont val="Noto Sans CJK SC"/>
        <family val="2"/>
      </rPr>
      <t xml:space="preserve">医学各論 Ⅲ</t>
    </r>
    <r>
      <rPr>
        <sz val="10"/>
        <rFont val="Arial"/>
        <family val="0"/>
        <charset val="1"/>
      </rPr>
      <t xml:space="preserve">-7-A-④</t>
    </r>
    <r>
      <rPr>
        <sz val="10"/>
        <rFont val="Noto Sans CJK SC"/>
        <family val="2"/>
      </rPr>
      <t xml:space="preserve">（耳垢栓塞、</t>
    </r>
    <r>
      <rPr>
        <sz val="10"/>
        <rFont val="Arial"/>
        <family val="0"/>
        <charset val="1"/>
      </rPr>
      <t xml:space="preserve">b</t>
    </r>
    <r>
      <rPr>
        <sz val="10"/>
        <rFont val="Noto Sans CJK SC"/>
        <family val="2"/>
      </rPr>
      <t xml:space="preserve">）</t>
    </r>
  </si>
  <si>
    <t xml:space="preserve">SRC-1344</t>
  </si>
  <si>
    <t xml:space="preserve">Schwartz SR, Magit AE, Rosenfeld RM, Ballachanda BB, Hackell JM, Krouse HJ, et al. Clinical Practice Guideline (Update): Earwax (Cerumen Impaction). Otolaryngology–Head and Neck Surgery. 2017;156(1 Suppl):S1-S29.</t>
  </si>
  <si>
    <t xml:space="preserve">10.1177/0194599816671491</t>
  </si>
  <si>
    <t xml:space="preserve">28045591</t>
  </si>
  <si>
    <t xml:space="preserve">出典は米国の診療ガイドラインで、日本の診療実態との差異は確認していない。</t>
  </si>
  <si>
    <t xml:space="preserve">OT-006</t>
  </si>
  <si>
    <r>
      <rPr>
        <sz val="10"/>
        <rFont val="Noto Sans CJK SC"/>
        <family val="2"/>
      </rPr>
      <t xml:space="preserve">悪性外耳道炎（壊死性外耳炎）は、外耳道の侵襲性感染症で、まれではあるが生命を脅かす疾患であり、高齢者と免疫不全者、とくに糖尿病患者に多くみられる。頭蓋底骨髄炎へ進展し、脳神経麻痺、髄膜炎、硬膜静脈洞血栓症などの重篤な合併症を起こしうる。起因菌は緑膿菌が最も多い。治療の中心は、起因菌に応じた全身抗菌薬の長期投与であり、重症例では外科的治療が必要になることがある。病勢と治療反応の評価には、</t>
    </r>
    <r>
      <rPr>
        <sz val="10"/>
        <rFont val="Arial"/>
        <family val="0"/>
        <charset val="1"/>
      </rPr>
      <t xml:space="preserve">FDG-PET/CT</t>
    </r>
    <r>
      <rPr>
        <sz val="10"/>
        <rFont val="Noto Sans CJK SC"/>
        <family val="2"/>
      </rPr>
      <t xml:space="preserve">や側頭骨の</t>
    </r>
    <r>
      <rPr>
        <sz val="10"/>
        <rFont val="Arial"/>
        <family val="0"/>
        <charset val="1"/>
      </rPr>
      <t xml:space="preserve">CT</t>
    </r>
    <r>
      <rPr>
        <sz val="10"/>
        <rFont val="Noto Sans CJK SC"/>
        <family val="2"/>
      </rPr>
      <t xml:space="preserve">・</t>
    </r>
    <r>
      <rPr>
        <sz val="10"/>
        <rFont val="Arial"/>
        <family val="0"/>
        <charset val="1"/>
      </rPr>
      <t xml:space="preserve">MRI</t>
    </r>
    <r>
      <rPr>
        <sz val="10"/>
        <rFont val="Noto Sans CJK SC"/>
        <family val="2"/>
      </rPr>
      <t xml:space="preserve">が有用である。</t>
    </r>
  </si>
  <si>
    <t xml:space="preserve">海外（ドイツ）</t>
  </si>
  <si>
    <r>
      <rPr>
        <sz val="10"/>
        <rFont val="Noto Sans CJK SC"/>
        <family val="2"/>
      </rPr>
      <t xml:space="preserve">医学各論 Ⅲ</t>
    </r>
    <r>
      <rPr>
        <sz val="10"/>
        <rFont val="Arial"/>
        <family val="0"/>
        <charset val="1"/>
      </rPr>
      <t xml:space="preserve">-7-A-⑥</t>
    </r>
    <r>
      <rPr>
        <sz val="10"/>
        <rFont val="Noto Sans CJK SC"/>
        <family val="2"/>
      </rPr>
      <t xml:space="preserve">（悪性外耳道炎、</t>
    </r>
    <r>
      <rPr>
        <sz val="10"/>
        <rFont val="Arial"/>
        <family val="0"/>
        <charset val="1"/>
      </rPr>
      <t xml:space="preserve">c</t>
    </r>
    <r>
      <rPr>
        <sz val="10"/>
        <rFont val="Noto Sans CJK SC"/>
        <family val="2"/>
      </rPr>
      <t xml:space="preserve">）</t>
    </r>
  </si>
  <si>
    <t xml:space="preserve">SRC-1345</t>
  </si>
  <si>
    <t xml:space="preserve">Strasser V, Stecher L, Widann G, Steinbichler T. Diagnosis and management of necrotizing otitis externa. HNO. 2026;74(2):123-132.</t>
  </si>
  <si>
    <t xml:space="preserve">10.1007/s00106-025-01690-5</t>
  </si>
  <si>
    <t xml:space="preserve">41384951</t>
  </si>
  <si>
    <t xml:space="preserve">出典はドイツ語の総説（英語抄録）で、内容は英語抄録で確認した範囲に基づく。抗菌薬の国内承認・保険適用は未確認。</t>
  </si>
  <si>
    <t xml:space="preserve">OT-007</t>
  </si>
  <si>
    <r>
      <rPr>
        <sz val="10"/>
        <rFont val="Noto Sans CJK SC"/>
        <family val="2"/>
      </rPr>
      <t xml:space="preserve">外耳道癌は頭頸部癌の中でもまれな腫瘍で、病理学的には扁平上皮癌が主体である。日本の単施設で初回治療を行った外耳道扁平上皮癌</t>
    </r>
    <r>
      <rPr>
        <sz val="10"/>
        <rFont val="Arial"/>
        <family val="0"/>
        <charset val="1"/>
      </rPr>
      <t xml:space="preserve">73</t>
    </r>
    <r>
      <rPr>
        <sz val="10"/>
        <rFont val="Noto Sans CJK SC"/>
        <family val="2"/>
      </rPr>
      <t xml:space="preserve">例（</t>
    </r>
    <r>
      <rPr>
        <sz val="10"/>
        <rFont val="Arial"/>
        <family val="0"/>
        <charset val="1"/>
      </rPr>
      <t xml:space="preserve">modified Pittsburgh</t>
    </r>
    <r>
      <rPr>
        <sz val="10"/>
        <rFont val="Noto Sans CJK SC"/>
        <family val="2"/>
      </rPr>
      <t xml:space="preserve">分類で病期を評価）では、</t>
    </r>
    <r>
      <rPr>
        <sz val="10"/>
        <rFont val="Arial"/>
        <family val="0"/>
        <charset val="1"/>
      </rPr>
      <t xml:space="preserve">3</t>
    </r>
    <r>
      <rPr>
        <sz val="10"/>
        <rFont val="Noto Sans CJK SC"/>
        <family val="2"/>
      </rPr>
      <t xml:space="preserve">年無再発生存率が</t>
    </r>
    <r>
      <rPr>
        <sz val="10"/>
        <rFont val="Arial"/>
        <family val="0"/>
        <charset val="1"/>
      </rPr>
      <t xml:space="preserve">81.9%</t>
    </r>
    <r>
      <rPr>
        <sz val="10"/>
        <rFont val="Noto Sans CJK SC"/>
        <family val="2"/>
      </rPr>
      <t xml:space="preserve">、</t>
    </r>
    <r>
      <rPr>
        <sz val="10"/>
        <rFont val="Arial"/>
        <family val="0"/>
        <charset val="1"/>
      </rPr>
      <t xml:space="preserve">3</t>
    </r>
    <r>
      <rPr>
        <sz val="10"/>
        <rFont val="Noto Sans CJK SC"/>
        <family val="2"/>
      </rPr>
      <t xml:space="preserve">年疾患特異的生存率が</t>
    </r>
    <r>
      <rPr>
        <sz val="10"/>
        <rFont val="Arial"/>
        <family val="0"/>
        <charset val="1"/>
      </rPr>
      <t xml:space="preserve">89.1%</t>
    </r>
    <r>
      <rPr>
        <sz val="10"/>
        <rFont val="Noto Sans CJK SC"/>
        <family val="2"/>
      </rPr>
      <t xml:space="preserve">であり、手術例では切除断端陽性が再発に関する有意な予後因子であった（ハザード比</t>
    </r>
    <r>
      <rPr>
        <sz val="10"/>
        <rFont val="Arial"/>
        <family val="0"/>
        <charset val="1"/>
      </rPr>
      <t xml:space="preserve">11.97</t>
    </r>
    <r>
      <rPr>
        <sz val="10"/>
        <rFont val="Noto Sans CJK SC"/>
        <family val="2"/>
      </rPr>
      <t xml:space="preserve">）。標準治療は確立しておらず、手術、放射線治療、化学療法を組み合わせた集学的治療が行われている。</t>
    </r>
  </si>
  <si>
    <r>
      <rPr>
        <sz val="10"/>
        <rFont val="Noto Sans CJK SC"/>
        <family val="2"/>
      </rPr>
      <t xml:space="preserve">医学各論 Ⅲ</t>
    </r>
    <r>
      <rPr>
        <sz val="10"/>
        <rFont val="Arial"/>
        <family val="0"/>
        <charset val="1"/>
      </rPr>
      <t xml:space="preserve">-7-A-⑤</t>
    </r>
    <r>
      <rPr>
        <sz val="10"/>
        <rFont val="Noto Sans CJK SC"/>
        <family val="2"/>
      </rPr>
      <t xml:space="preserve">（聴器癌、外耳道癌、</t>
    </r>
    <r>
      <rPr>
        <sz val="10"/>
        <rFont val="Arial"/>
        <family val="0"/>
        <charset val="1"/>
      </rPr>
      <t xml:space="preserve">c</t>
    </r>
    <r>
      <rPr>
        <sz val="10"/>
        <rFont val="Noto Sans CJK SC"/>
        <family val="2"/>
      </rPr>
      <t xml:space="preserve">）</t>
    </r>
  </si>
  <si>
    <t xml:space="preserve">SRC-1346</t>
  </si>
  <si>
    <t xml:space="preserve">Ooka T, Ariizumi Y, Asakage T, Tsutsumi T. Treatment outcomes of 73 cases of external auditory canal squamous cell carcinoma: A single-center six-year analysis in Japan. Auris Nasus Larynx. 2025;52(2):158-166.</t>
  </si>
  <si>
    <t xml:space="preserve">10.1016/j.anl.2025.02.001</t>
  </si>
  <si>
    <t xml:space="preserve">39938395</t>
  </si>
  <si>
    <t xml:space="preserve">数値は日本の単施設の後方視的検討に基づく値。化学療法の個別のレジメンは出典の範囲外で、薬剤の国内承認・保険適用は未確認。</t>
  </si>
  <si>
    <t xml:space="preserve">OT-008</t>
  </si>
  <si>
    <t xml:space="preserve">中耳疾患</t>
  </si>
  <si>
    <r>
      <rPr>
        <sz val="10"/>
        <rFont val="Noto Sans CJK SC"/>
        <family val="2"/>
      </rPr>
      <t xml:space="preserve">水疱性鼓膜炎では難聴を伴うことが多く、単施設の症例集積では</t>
    </r>
    <r>
      <rPr>
        <sz val="10"/>
        <rFont val="Arial"/>
        <family val="0"/>
        <charset val="1"/>
      </rPr>
      <t xml:space="preserve">81</t>
    </r>
    <r>
      <rPr>
        <sz val="10"/>
        <rFont val="Noto Sans CJK SC"/>
        <family val="2"/>
      </rPr>
      <t xml:space="preserve">例中</t>
    </r>
    <r>
      <rPr>
        <sz val="10"/>
        <rFont val="Arial"/>
        <family val="0"/>
        <charset val="1"/>
      </rPr>
      <t xml:space="preserve">50</t>
    </r>
    <r>
      <rPr>
        <sz val="10"/>
        <rFont val="Noto Sans CJK SC"/>
        <family val="2"/>
      </rPr>
      <t xml:space="preserve">例（</t>
    </r>
    <r>
      <rPr>
        <sz val="10"/>
        <rFont val="Arial"/>
        <family val="0"/>
        <charset val="1"/>
      </rPr>
      <t xml:space="preserve">62%</t>
    </r>
    <r>
      <rPr>
        <sz val="10"/>
        <rFont val="Noto Sans CJK SC"/>
        <family val="2"/>
      </rPr>
      <t xml:space="preserve">）に難聴が確認された。文献例と合わせた統合解析では、難聴が確認された症例のうち感音難聴が</t>
    </r>
    <r>
      <rPr>
        <sz val="10"/>
        <rFont val="Arial"/>
        <family val="0"/>
        <charset val="1"/>
      </rPr>
      <t xml:space="preserve">27%</t>
    </r>
    <r>
      <rPr>
        <sz val="10"/>
        <rFont val="Noto Sans CJK SC"/>
        <family val="2"/>
      </rPr>
      <t xml:space="preserve">、混合性難聴が</t>
    </r>
    <r>
      <rPr>
        <sz val="10"/>
        <rFont val="Arial"/>
        <family val="0"/>
        <charset val="1"/>
      </rPr>
      <t xml:space="preserve">55%</t>
    </r>
    <r>
      <rPr>
        <sz val="10"/>
        <rFont val="Noto Sans CJK SC"/>
        <family val="2"/>
      </rPr>
      <t xml:space="preserve">を占め、純粋な伝音難聴は少数であった。このため、病歴と身体所見だけでは感音難聴を除外できず、正式な聴力検査が必須であり、ステロイド治療は聴力検査の結果を待って遅らせるべきではないとされる。</t>
    </r>
  </si>
  <si>
    <r>
      <rPr>
        <sz val="10"/>
        <rFont val="Noto Sans CJK SC"/>
        <family val="2"/>
      </rPr>
      <t xml:space="preserve">医学各論 Ⅲ</t>
    </r>
    <r>
      <rPr>
        <sz val="10"/>
        <rFont val="Arial"/>
        <family val="0"/>
        <charset val="1"/>
      </rPr>
      <t xml:space="preserve">-7-B-①</t>
    </r>
    <r>
      <rPr>
        <sz val="10"/>
        <rFont val="Noto Sans CJK SC"/>
        <family val="2"/>
      </rPr>
      <t xml:space="preserve">（鼓膜炎、</t>
    </r>
    <r>
      <rPr>
        <sz val="10"/>
        <rFont val="Arial"/>
        <family val="0"/>
        <charset val="1"/>
      </rPr>
      <t xml:space="preserve">c</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</si>
  <si>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TBL-01-00-503 (id: JlvnmPI)</t>
    </r>
  </si>
  <si>
    <t xml:space="preserve">SRC-1347</t>
  </si>
  <si>
    <t xml:space="preserve">Ungar OJ, Handzel O, Oron Y, Eta RA, Muhanna N, Warshavsky A, et al. The Actual Incidence and Types of Hearing Losses in Bullous Myringitis: Case Series and Systematic Review. Otology &amp; Neurotology. 2021;42(7):1008-1013.</t>
  </si>
  <si>
    <t xml:space="preserve">10.1097/MAO.0000000000003160</t>
  </si>
  <si>
    <t xml:space="preserve">33883520</t>
  </si>
  <si>
    <t xml:space="preserve">割合は海外の症例集積と文献レビューの統合値。ステロイドの国内承認・保険適用は未確認（鼓膜炎への適応を含む）。</t>
  </si>
  <si>
    <t xml:space="preserve">OT-009</t>
  </si>
  <si>
    <r>
      <rPr>
        <sz val="10"/>
        <rFont val="Noto Sans CJK SC"/>
        <family val="2"/>
      </rPr>
      <t xml:space="preserve">小児急性中耳炎の診断では鼓膜所見を正確に評価することが要であり、日本の診療ガイドライン（</t>
    </r>
    <r>
      <rPr>
        <sz val="10"/>
        <rFont val="Arial"/>
        <family val="0"/>
        <charset val="1"/>
      </rPr>
      <t xml:space="preserve">2018</t>
    </r>
    <r>
      <rPr>
        <sz val="10"/>
        <rFont val="Noto Sans CJK SC"/>
        <family val="2"/>
      </rPr>
      <t xml:space="preserve">年版）では、年齢、臨床症状、鼓膜所見に基づいて重症度を軽症、中等症、重症に分類し、重症度に応じた管理を行う枠組みが示されている。対象は</t>
    </r>
    <r>
      <rPr>
        <sz val="10"/>
        <rFont val="Arial"/>
        <family val="0"/>
        <charset val="1"/>
      </rPr>
      <t xml:space="preserve">15</t>
    </r>
    <r>
      <rPr>
        <sz val="10"/>
        <rFont val="Noto Sans CJK SC"/>
        <family val="2"/>
      </rPr>
      <t xml:space="preserve">歳未満の小児で、反復性急性中耳炎も含まれる。</t>
    </r>
  </si>
  <si>
    <r>
      <rPr>
        <sz val="10"/>
        <rFont val="Noto Sans CJK SC"/>
        <family val="2"/>
      </rPr>
      <t xml:space="preserve">医学各論 Ⅲ</t>
    </r>
    <r>
      <rPr>
        <sz val="10"/>
        <rFont val="Arial"/>
        <family val="0"/>
        <charset val="1"/>
      </rPr>
      <t xml:space="preserve">-7-C-①</t>
    </r>
    <r>
      <rPr>
        <sz val="10"/>
        <rFont val="Noto Sans CJK SC"/>
        <family val="2"/>
      </rPr>
      <t xml:space="preserve">（急性中耳炎、</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</si>
  <si>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TBL-01-00-501 (id: JlvnmO0)</t>
    </r>
  </si>
  <si>
    <t xml:space="preserve">SRC-1348</t>
  </si>
  <si>
    <t xml:space="preserve">Hayashi T, Kitamura K, Hashimoto S, Hotomi M, Kojima H, Kudo F, et al. Clinical practice guidelines for the diagnosis and management of acute otitis media in children—2018 update. Auris Nasus Larynx. 2020;47(4):493-526.</t>
  </si>
  <si>
    <t xml:space="preserve">10.1016/j.anl.2020.05.019</t>
  </si>
  <si>
    <t xml:space="preserve">32576390</t>
  </si>
  <si>
    <t xml:space="preserve">内容確認はガイドライン英語版の抄録に基づく。重症度分類の個別の判定項目の詳細は抄録の範囲外。</t>
  </si>
  <si>
    <t xml:space="preserve">OT-010</t>
  </si>
  <si>
    <r>
      <rPr>
        <sz val="10"/>
        <rFont val="Noto Sans CJK SC"/>
        <family val="2"/>
      </rPr>
      <t xml:space="preserve">小児急性中耳炎の治療は、年齢、臨床症状、鼓膜所見に基づく重症度分類に応じた管理が原則である。日本のガイドライン（</t>
    </r>
    <r>
      <rPr>
        <sz val="10"/>
        <rFont val="Arial"/>
        <family val="0"/>
        <charset val="1"/>
      </rPr>
      <t xml:space="preserve">2018</t>
    </r>
    <r>
      <rPr>
        <sz val="10"/>
        <rFont val="Noto Sans CJK SC"/>
        <family val="2"/>
      </rPr>
      <t xml:space="preserve">年版）は、日本における急性中耳炎の原因菌の細菌学的特徴と薬剤感受性、およびワクチンの普及による変化を踏まえて作成されており、抗菌薬の選択はこれらを考慮して行う。</t>
    </r>
  </si>
  <si>
    <t xml:space="preserve">内容確認はガイドライン英語版の抄録に基づき、個別の抗菌薬名や投与量は抄録に含まれないため記載していない。薬剤の国内承認・保険適用の個別確認は未実施。</t>
  </si>
  <si>
    <t xml:space="preserve">OT-011</t>
  </si>
  <si>
    <r>
      <rPr>
        <sz val="10"/>
        <rFont val="Noto Sans CJK SC"/>
        <family val="2"/>
      </rPr>
      <t xml:space="preserve">滲出性中耳炎は、急性の耳感染の徴候や症状を伴わずに中耳に液体が貯留した状態であり、診療ガイドラインの対象は生後</t>
    </r>
    <r>
      <rPr>
        <sz val="10"/>
        <rFont val="Arial"/>
        <family val="0"/>
        <charset val="1"/>
      </rPr>
      <t xml:space="preserve">2</t>
    </r>
    <r>
      <rPr>
        <sz val="10"/>
        <rFont val="Noto Sans CJK SC"/>
        <family val="2"/>
      </rPr>
      <t xml:space="preserve">か月から</t>
    </r>
    <r>
      <rPr>
        <sz val="10"/>
        <rFont val="Arial"/>
        <family val="0"/>
        <charset val="1"/>
      </rPr>
      <t xml:space="preserve">12</t>
    </r>
    <r>
      <rPr>
        <sz val="10"/>
        <rFont val="Noto Sans CJK SC"/>
        <family val="2"/>
      </rPr>
      <t xml:space="preserve">歳の小児である。診断には空気圧耳鏡（</t>
    </r>
    <r>
      <rPr>
        <sz val="10"/>
        <rFont val="Arial"/>
        <family val="0"/>
        <charset val="1"/>
      </rPr>
      <t xml:space="preserve">pneumatic otoscopy</t>
    </r>
    <r>
      <rPr>
        <sz val="10"/>
        <rFont val="Noto Sans CJK SC"/>
        <family val="2"/>
      </rPr>
      <t xml:space="preserve">）で中耳貯留液の存在を確認し、診断が不確かな場合はティンパノメトリーを行う。発達上のリスクのない小児では、発症時期が分かればその時点から、不明な場合は診断から</t>
    </r>
    <r>
      <rPr>
        <sz val="10"/>
        <rFont val="Arial"/>
        <family val="0"/>
        <charset val="1"/>
      </rPr>
      <t xml:space="preserve">3</t>
    </r>
    <r>
      <rPr>
        <sz val="10"/>
        <rFont val="Noto Sans CJK SC"/>
        <family val="2"/>
      </rPr>
      <t xml:space="preserve">か月間の経過観察が推奨される。全身または経鼻ステロイド、全身抗菌薬、抗ヒスタミン薬や充血除去薬は治療に用いないことが推奨されている。</t>
    </r>
  </si>
  <si>
    <r>
      <rPr>
        <sz val="10"/>
        <rFont val="Noto Sans CJK SC"/>
        <family val="2"/>
      </rPr>
      <t xml:space="preserve">医学各論 Ⅲ</t>
    </r>
    <r>
      <rPr>
        <sz val="10"/>
        <rFont val="Arial"/>
        <family val="0"/>
        <charset val="1"/>
      </rPr>
      <t xml:space="preserve">-7-C-②</t>
    </r>
    <r>
      <rPr>
        <sz val="10"/>
        <rFont val="Noto Sans CJK SC"/>
        <family val="2"/>
      </rPr>
      <t xml:space="preserve">（滲出性中耳炎、</t>
    </r>
    <r>
      <rPr>
        <sz val="10"/>
        <rFont val="Arial"/>
        <family val="0"/>
        <charset val="1"/>
      </rPr>
      <t xml:space="preserve">a</t>
    </r>
    <r>
      <rPr>
        <sz val="10"/>
        <rFont val="Noto Sans CJK SC"/>
        <family val="2"/>
      </rPr>
      <t xml:space="preserve">）</t>
    </r>
  </si>
  <si>
    <t xml:space="preserve">SRC-1349</t>
  </si>
  <si>
    <t xml:space="preserve">Rosenfeld RM, Shin JJ, Schwartz SR, Coggins R, Gagnon L, Hackell JM, et al. Clinical Practice Guideline: Otitis Media with Effusion (Update). Otolaryngology–Head and Neck Surgery. 2016;154(1 Suppl):S1-S41.</t>
  </si>
  <si>
    <t xml:space="preserve">10.1177/0194599815623467</t>
  </si>
  <si>
    <t xml:space="preserve">26832942</t>
  </si>
  <si>
    <t xml:space="preserve">出典は米国の診療ガイドラインで、日本のガイドラインとの推奨の差異は確認していない。挙げられた薬剤の国内承認・保険適用は未確認。</t>
  </si>
  <si>
    <t xml:space="preserve">OT-012</t>
  </si>
  <si>
    <r>
      <rPr>
        <sz val="10"/>
        <rFont val="Noto Sans CJK SC"/>
        <family val="2"/>
      </rPr>
      <t xml:space="preserve">慢性化膿性中耳炎は、急性中耳炎に続発して鼓膜穿孔を通し中耳から持続的な耳漏が続く状態で、発展途上国を中心に予防可能な難聴の重要な原因である。診断は耳鏡で鼓膜穿孔と耳漏、中耳粘膜の変化を確認して行う。管理の目標は感染の根絶と鼓膜穿孔の閉鎖であり、耳処置（</t>
    </r>
    <r>
      <rPr>
        <sz val="10"/>
        <rFont val="Arial"/>
        <family val="0"/>
        <charset val="1"/>
      </rPr>
      <t xml:space="preserve">aural toilet</t>
    </r>
    <r>
      <rPr>
        <sz val="10"/>
        <rFont val="Noto Sans CJK SC"/>
        <family val="2"/>
      </rPr>
      <t xml:space="preserve">）と点耳治療が基本となる。点耳キノロン薬は他の点耳抗菌薬より耳漏の消失に有効で、耳毒性の危険がないとされる。なお、小児の急性中耳炎の多くは</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か月で治癒するため、耳漏が</t>
    </r>
    <r>
      <rPr>
        <sz val="10"/>
        <rFont val="Arial"/>
        <family val="0"/>
        <charset val="1"/>
      </rPr>
      <t xml:space="preserve">2</t>
    </r>
    <r>
      <rPr>
        <sz val="10"/>
        <rFont val="Noto Sans CJK SC"/>
        <family val="2"/>
      </rPr>
      <t xml:space="preserve">週間を超えただけでは本症と確定できない。</t>
    </r>
  </si>
  <si>
    <r>
      <rPr>
        <sz val="10"/>
        <rFont val="Noto Sans CJK SC"/>
        <family val="2"/>
      </rPr>
      <t xml:space="preserve">医学各論 Ⅲ</t>
    </r>
    <r>
      <rPr>
        <sz val="10"/>
        <rFont val="Arial"/>
        <family val="0"/>
        <charset val="1"/>
      </rPr>
      <t xml:space="preserve">-7-C-③</t>
    </r>
    <r>
      <rPr>
        <sz val="10"/>
        <rFont val="Noto Sans CJK SC"/>
        <family val="2"/>
      </rPr>
      <t xml:space="preserve">（慢性穿孔性</t>
    </r>
    <r>
      <rPr>
        <sz val="10"/>
        <rFont val="Arial"/>
        <family val="0"/>
        <charset val="1"/>
      </rPr>
      <t xml:space="preserve">&lt;</t>
    </r>
    <r>
      <rPr>
        <sz val="10"/>
        <rFont val="Noto Sans CJK SC"/>
        <family val="2"/>
      </rPr>
      <t xml:space="preserve">化膿性</t>
    </r>
    <r>
      <rPr>
        <sz val="10"/>
        <rFont val="Arial"/>
        <family val="0"/>
        <charset val="1"/>
      </rPr>
      <t xml:space="preserve">&gt;</t>
    </r>
    <r>
      <rPr>
        <sz val="10"/>
        <rFont val="Noto Sans CJK SC"/>
        <family val="2"/>
      </rPr>
      <t xml:space="preserve">中耳炎、</t>
    </r>
    <r>
      <rPr>
        <sz val="10"/>
        <rFont val="Arial"/>
        <family val="0"/>
        <charset val="1"/>
      </rPr>
      <t xml:space="preserve">b</t>
    </r>
    <r>
      <rPr>
        <sz val="10"/>
        <rFont val="Noto Sans CJK SC"/>
        <family val="2"/>
      </rPr>
      <t xml:space="preserve">）</t>
    </r>
  </si>
  <si>
    <t xml:space="preserve">SRC-1350</t>
  </si>
  <si>
    <t xml:space="preserve">Acuin J. Chronic suppurative otitis media: burden of illness and management options. Geneva: World Health Organization; 2004. ISBN 92-4-159158-7.</t>
  </si>
  <si>
    <r>
      <rPr>
        <sz val="10"/>
        <rFont val="Noto Sans CJK SC"/>
        <family val="2"/>
      </rPr>
      <t xml:space="preserve">出典は</t>
    </r>
    <r>
      <rPr>
        <sz val="10"/>
        <rFont val="Arial"/>
        <family val="0"/>
        <charset val="1"/>
      </rPr>
      <t xml:space="preserve">2004</t>
    </r>
    <r>
      <rPr>
        <sz val="10"/>
        <rFont val="Noto Sans CJK SC"/>
        <family val="2"/>
      </rPr>
      <t xml:space="preserve">年の</t>
    </r>
    <r>
      <rPr>
        <sz val="10"/>
        <rFont val="Arial"/>
        <family val="0"/>
        <charset val="1"/>
      </rPr>
      <t xml:space="preserve">WHO</t>
    </r>
    <r>
      <rPr>
        <sz val="10"/>
        <rFont val="Noto Sans CJK SC"/>
        <family val="2"/>
      </rPr>
      <t xml:space="preserve">モノグラフで、現在の各国の診療実態と異なる可能性がある。点耳キノロン薬の国内承認・保険適用は未確認。</t>
    </r>
  </si>
  <si>
    <t xml:space="preserve">OT-013</t>
  </si>
  <si>
    <r>
      <rPr>
        <sz val="10"/>
        <rFont val="Noto Sans CJK SC"/>
        <family val="2"/>
      </rPr>
      <t xml:space="preserve">耳管機能不全は、症状と徴候の持続が</t>
    </r>
    <r>
      <rPr>
        <sz val="10"/>
        <rFont val="Arial"/>
        <family val="0"/>
        <charset val="1"/>
      </rPr>
      <t xml:space="preserve">3</t>
    </r>
    <r>
      <rPr>
        <sz val="10"/>
        <rFont val="Noto Sans CJK SC"/>
        <family val="2"/>
      </rPr>
      <t xml:space="preserve">か月未満を急性、</t>
    </r>
    <r>
      <rPr>
        <sz val="10"/>
        <rFont val="Arial"/>
        <family val="0"/>
        <charset val="1"/>
      </rPr>
      <t xml:space="preserve">3</t>
    </r>
    <r>
      <rPr>
        <sz val="10"/>
        <rFont val="Noto Sans CJK SC"/>
        <family val="2"/>
      </rPr>
      <t xml:space="preserve">か月以上を慢性とし、拡張不全型、気圧変化誘発型、耳管開放型の</t>
    </r>
    <r>
      <rPr>
        <sz val="10"/>
        <rFont val="Arial"/>
        <family val="0"/>
        <charset val="1"/>
      </rPr>
      <t xml:space="preserve">3</t>
    </r>
    <r>
      <rPr>
        <sz val="10"/>
        <rFont val="Noto Sans CJK SC"/>
        <family val="2"/>
      </rPr>
      <t xml:space="preserve">つの亜型に分ける国際コンセンサスがある。拡張不全型では、耳閉感、ポッピング音、不快感や痛み、圧迫感、水中にいるような感覚、こもった聴こえなどがみられ、上気道感染やアレルギー性鼻炎の増悪に続いて起こることが多い。耳管開放型では耳閉感と自声強聴が主症状で、臥位や上気道感染時に軽快し運動で悪化することがあり、急な体重減少が誘因となることがある。拡張不全型の診断は、症状に加えて、鼓膜の陥凹やティンパノグラムで示される中耳陰圧などの所見を組み合わせて行う。</t>
    </r>
  </si>
  <si>
    <t xml:space="preserve">国際（コンセンサス）</t>
  </si>
  <si>
    <r>
      <rPr>
        <sz val="10"/>
        <rFont val="Noto Sans CJK SC"/>
        <family val="2"/>
      </rPr>
      <t xml:space="preserve">医学各論 Ⅲ</t>
    </r>
    <r>
      <rPr>
        <sz val="10"/>
        <rFont val="Arial"/>
        <family val="0"/>
        <charset val="1"/>
      </rPr>
      <t xml:space="preserve">-7-C-④</t>
    </r>
    <r>
      <rPr>
        <sz val="10"/>
        <rFont val="Noto Sans CJK SC"/>
        <family val="2"/>
      </rPr>
      <t xml:space="preserve">（耳管機能不全、</t>
    </r>
    <r>
      <rPr>
        <sz val="10"/>
        <rFont val="Arial"/>
        <family val="0"/>
        <charset val="1"/>
      </rPr>
      <t xml:space="preserve">b</t>
    </r>
    <r>
      <rPr>
        <sz val="10"/>
        <rFont val="Noto Sans CJK SC"/>
        <family val="2"/>
      </rPr>
      <t xml:space="preserve">）</t>
    </r>
  </si>
  <si>
    <t xml:space="preserve">SRC-1351</t>
  </si>
  <si>
    <t xml:space="preserve">Schilder AGM, Bhutta MF, Butler CC, Holy C, Levine LH, Kvaerner KJ, et al. Eustachian tube dysfunction: consensus statement on definition, types, clinical presentation and diagnosis. Clinical Otolaryngology. 2015;40(5):407-411.</t>
  </si>
  <si>
    <t xml:space="preserve">10.1111/coa.12475</t>
  </si>
  <si>
    <t xml:space="preserve">26347263</t>
  </si>
  <si>
    <t xml:space="preserve">分類と症状は国際コンセンサス声明の全文で確認した。各亜型の治療の詳細は出典（定義・分類・臨床像・診断に関する声明）の範囲外。</t>
  </si>
  <si>
    <t xml:space="preserve">OT-014</t>
  </si>
  <si>
    <r>
      <rPr>
        <sz val="10"/>
        <rFont val="Noto Sans CJK SC"/>
        <family val="2"/>
      </rPr>
      <t xml:space="preserve">好酸球性中耳炎は、粘稠度の高い中耳貯留液を特徴とする難治性の中耳炎で、通常は気管支喘息に合併する。</t>
    </r>
    <r>
      <rPr>
        <sz val="10"/>
        <rFont val="Arial"/>
        <family val="0"/>
        <charset val="1"/>
      </rPr>
      <t xml:space="preserve">2011</t>
    </r>
    <r>
      <rPr>
        <sz val="10"/>
        <rFont val="Noto Sans CJK SC"/>
        <family val="2"/>
      </rPr>
      <t xml:space="preserve">年に診断基準が確立され、気管支喘息や好酸球性副鼻腔炎と同様に、</t>
    </r>
    <r>
      <rPr>
        <sz val="10"/>
        <rFont val="Arial"/>
        <family val="0"/>
        <charset val="1"/>
      </rPr>
      <t xml:space="preserve">2</t>
    </r>
    <r>
      <rPr>
        <sz val="10"/>
        <rFont val="Noto Sans CJK SC"/>
        <family val="2"/>
      </rPr>
      <t xml:space="preserve">型炎症が病態の中心と考えられている。現在のところ最も有効な治療はステロイドの全身投与と局所投与であり、気管支喘息や好酸球性副鼻腔炎合併例では生物学的製剤による治療も進展している。</t>
    </r>
  </si>
  <si>
    <r>
      <rPr>
        <sz val="10"/>
        <rFont val="Noto Sans CJK SC"/>
        <family val="2"/>
      </rPr>
      <t xml:space="preserve">医学各論 Ⅲ</t>
    </r>
    <r>
      <rPr>
        <sz val="10"/>
        <rFont val="Arial"/>
        <family val="0"/>
        <charset val="1"/>
      </rPr>
      <t xml:space="preserve">-7-C-⑤</t>
    </r>
    <r>
      <rPr>
        <sz val="10"/>
        <rFont val="Noto Sans CJK SC"/>
        <family val="2"/>
      </rPr>
      <t xml:space="preserve">（好酸球性中耳炎、</t>
    </r>
    <r>
      <rPr>
        <sz val="10"/>
        <rFont val="Arial"/>
        <family val="0"/>
        <charset val="1"/>
      </rPr>
      <t xml:space="preserve">c</t>
    </r>
    <r>
      <rPr>
        <sz val="10"/>
        <rFont val="Noto Sans CJK SC"/>
        <family val="2"/>
      </rPr>
      <t xml:space="preserve">）</t>
    </r>
  </si>
  <si>
    <t xml:space="preserve">SRC-1352</t>
  </si>
  <si>
    <t xml:space="preserve">Iino Y. Eosinophilic otitis media; state-of-the-art diagnosis and treatment. Auris Nasus Larynx. 2023;50(4):479-489.</t>
  </si>
  <si>
    <t xml:space="preserve">10.1016/j.anl.2022.11.004</t>
  </si>
  <si>
    <t xml:space="preserve">36528403</t>
  </si>
  <si>
    <t xml:space="preserve">診断基準の個別の判定項目は出典の抄録の範囲外で記載していない。ステロイド・生物学的製剤の国内承認・保険適用は未確認（好酸球性中耳炎への適応を含む）。</t>
  </si>
  <si>
    <t xml:space="preserve">OT-015</t>
  </si>
  <si>
    <r>
      <rPr>
        <sz val="10"/>
        <rFont val="Noto Sans CJK SC"/>
        <family val="2"/>
      </rPr>
      <t xml:space="preserve">真珠腫は、中耳裂内に生じた角化重層扁平上皮の集塊であり、骨を破壊しながら感染の拡大を助長するため、外科的治療の対象である。中耳の上部（</t>
    </r>
    <r>
      <rPr>
        <sz val="10"/>
        <rFont val="Arial"/>
        <family val="0"/>
        <charset val="1"/>
      </rPr>
      <t xml:space="preserve">attic</t>
    </r>
    <r>
      <rPr>
        <sz val="10"/>
        <rFont val="Noto Sans CJK SC"/>
        <family val="2"/>
      </rPr>
      <t xml:space="preserve">）や乳突洞を含む病変は抗菌薬が到達しにくい深部にあり、保存的治療では難治で、悪臭のある膿性耳漏が通常の抗菌薬治療で改善しないことが多い。</t>
    </r>
  </si>
  <si>
    <r>
      <rPr>
        <sz val="10"/>
        <rFont val="Noto Sans CJK SC"/>
        <family val="2"/>
      </rPr>
      <t xml:space="preserve">医学各論 Ⅲ</t>
    </r>
    <r>
      <rPr>
        <sz val="10"/>
        <rFont val="Arial"/>
        <family val="0"/>
        <charset val="1"/>
      </rPr>
      <t xml:space="preserve">-7-C-⑥</t>
    </r>
    <r>
      <rPr>
        <sz val="10"/>
        <rFont val="Noto Sans CJK SC"/>
        <family val="2"/>
      </rPr>
      <t xml:space="preserve">（真珠腫性中耳炎、</t>
    </r>
    <r>
      <rPr>
        <sz val="10"/>
        <rFont val="Arial"/>
        <family val="0"/>
        <charset val="1"/>
      </rPr>
      <t xml:space="preserve">c</t>
    </r>
    <r>
      <rPr>
        <sz val="10"/>
        <rFont val="Noto Sans CJK SC"/>
        <family val="2"/>
      </rPr>
      <t xml:space="preserve">）</t>
    </r>
  </si>
  <si>
    <r>
      <rPr>
        <sz val="10"/>
        <rFont val="Noto Sans CJK SC"/>
        <family val="2"/>
      </rPr>
      <t xml:space="preserve">出典は</t>
    </r>
    <r>
      <rPr>
        <sz val="10"/>
        <rFont val="Arial"/>
        <family val="0"/>
        <charset val="1"/>
      </rPr>
      <t xml:space="preserve">2004</t>
    </r>
    <r>
      <rPr>
        <sz val="10"/>
        <rFont val="Noto Sans CJK SC"/>
        <family val="2"/>
      </rPr>
      <t xml:space="preserve">年の</t>
    </r>
    <r>
      <rPr>
        <sz val="10"/>
        <rFont val="Arial"/>
        <family val="0"/>
        <charset val="1"/>
      </rPr>
      <t xml:space="preserve">WHO</t>
    </r>
    <r>
      <rPr>
        <sz val="10"/>
        <rFont val="Noto Sans CJK SC"/>
        <family val="2"/>
      </rPr>
      <t xml:space="preserve">モノグラフで、真珠腫の記載は慢性化膿性中耳炎の文脈に基づく。現在の国際的な分類・病期（</t>
    </r>
    <r>
      <rPr>
        <sz val="10"/>
        <rFont val="Arial"/>
        <family val="0"/>
        <charset val="1"/>
      </rPr>
      <t xml:space="preserve">EAONO/JOS</t>
    </r>
    <r>
      <rPr>
        <sz val="10"/>
        <rFont val="Noto Sans CJK SC"/>
        <family val="2"/>
      </rPr>
      <t xml:space="preserve">分類など）の詳細は出典の範囲外。本カードで触れた抗菌薬の個別薬剤の国内承認・保険適用は未確認。</t>
    </r>
  </si>
  <si>
    <t xml:space="preserve">OT-016</t>
  </si>
  <si>
    <r>
      <rPr>
        <sz val="10"/>
        <rFont val="Noto Sans CJK SC"/>
        <family val="2"/>
      </rPr>
      <t xml:space="preserve">耳硬化症の診断における</t>
    </r>
    <r>
      <rPr>
        <sz val="10"/>
        <rFont val="Arial"/>
        <family val="0"/>
        <charset val="1"/>
      </rPr>
      <t xml:space="preserve">CT</t>
    </r>
    <r>
      <rPr>
        <sz val="10"/>
        <rFont val="Noto Sans CJK SC"/>
        <family val="2"/>
      </rPr>
      <t xml:space="preserve">の性能は研究間で幅があり、感度は</t>
    </r>
    <r>
      <rPr>
        <sz val="10"/>
        <rFont val="Arial"/>
        <family val="0"/>
        <charset val="1"/>
      </rPr>
      <t xml:space="preserve">60</t>
    </r>
    <r>
      <rPr>
        <sz val="10"/>
        <rFont val="Noto Sans CJK SC"/>
        <family val="2"/>
      </rPr>
      <t xml:space="preserve">〜</t>
    </r>
    <r>
      <rPr>
        <sz val="10"/>
        <rFont val="Arial"/>
        <family val="0"/>
        <charset val="1"/>
      </rPr>
      <t xml:space="preserve">95%</t>
    </r>
    <r>
      <rPr>
        <sz val="10"/>
        <rFont val="Noto Sans CJK SC"/>
        <family val="2"/>
      </rPr>
      <t xml:space="preserve">、特異度は</t>
    </r>
    <r>
      <rPr>
        <sz val="10"/>
        <rFont val="Arial"/>
        <family val="0"/>
        <charset val="1"/>
      </rPr>
      <t xml:space="preserve">75</t>
    </r>
    <r>
      <rPr>
        <sz val="10"/>
        <rFont val="Noto Sans CJK SC"/>
        <family val="2"/>
      </rPr>
      <t xml:space="preserve">〜</t>
    </r>
    <r>
      <rPr>
        <sz val="10"/>
        <rFont val="Arial"/>
        <family val="0"/>
        <charset val="1"/>
      </rPr>
      <t xml:space="preserve">100%</t>
    </r>
    <r>
      <rPr>
        <sz val="10"/>
        <rFont val="Noto Sans CJK SC"/>
        <family val="2"/>
      </rPr>
      <t xml:space="preserve">であった。あぶみ骨手術は内視鏡下と顕微鏡下で気骨導差の閉鎖率は同等であったが、内視鏡下手術では味覚障害の危険が低かった。進行した耳硬化症に対する人工内耳は、概ね良好な聴覚成績を示した。フッ化ナトリウムやビスホスホネートなどの薬物療法については、聴覚成績に対する有効性のエビデンスは一定していない。</t>
    </r>
  </si>
  <si>
    <r>
      <rPr>
        <sz val="10"/>
        <rFont val="Noto Sans CJK SC"/>
        <family val="2"/>
      </rPr>
      <t xml:space="preserve">医学各論 Ⅲ</t>
    </r>
    <r>
      <rPr>
        <sz val="10"/>
        <rFont val="Arial"/>
        <family val="0"/>
        <charset val="1"/>
      </rPr>
      <t xml:space="preserve">-7-C-⑦</t>
    </r>
    <r>
      <rPr>
        <sz val="10"/>
        <rFont val="Noto Sans CJK SC"/>
        <family val="2"/>
      </rPr>
      <t xml:space="preserve">（耳硬化症、</t>
    </r>
    <r>
      <rPr>
        <sz val="10"/>
        <rFont val="Arial"/>
        <family val="0"/>
        <charset val="1"/>
      </rPr>
      <t xml:space="preserve">c</t>
    </r>
    <r>
      <rPr>
        <sz val="10"/>
        <rFont val="Noto Sans CJK SC"/>
        <family val="2"/>
      </rPr>
      <t xml:space="preserve">）</t>
    </r>
  </si>
  <si>
    <t xml:space="preserve">SRC-1353</t>
  </si>
  <si>
    <t xml:space="preserve">Chau IJ, McCray LR, Nguyen SA, Labadie RF, Der C, Dillard LK, et al. Interventions for the Diagnosis and Management of Otosclerosis: An Umbrella Review. Otolaryngology–Head and Neck Surgery. 2026;174(4):904-915.</t>
  </si>
  <si>
    <t xml:space="preserve">10.1002/ohn.70161</t>
  </si>
  <si>
    <t xml:space="preserve">41696966</t>
  </si>
  <si>
    <r>
      <rPr>
        <sz val="10"/>
        <rFont val="Noto Sans CJK SC"/>
        <family val="2"/>
      </rPr>
      <t xml:space="preserve">数値は系統的レビュー</t>
    </r>
    <r>
      <rPr>
        <sz val="10"/>
        <rFont val="Arial"/>
        <family val="0"/>
        <charset val="1"/>
      </rPr>
      <t xml:space="preserve">11</t>
    </r>
    <r>
      <rPr>
        <sz val="10"/>
        <rFont val="Noto Sans CJK SC"/>
        <family val="2"/>
      </rPr>
      <t xml:space="preserve">件を統合したアンブレラレビューに基づく。薬剤（フッ化ナトリウム、ビスホスホネート）の国内承認・保険適用は未確認。</t>
    </r>
  </si>
  <si>
    <t xml:space="preserve">OT-017</t>
  </si>
  <si>
    <t xml:space="preserve">難聴</t>
  </si>
  <si>
    <r>
      <rPr>
        <sz val="10"/>
        <rFont val="Noto Sans CJK SC"/>
        <family val="2"/>
      </rPr>
      <t xml:space="preserve">騒音性難聴は、加齢性難聴に次いで多い感音難聴の原因であり、世界人口の約</t>
    </r>
    <r>
      <rPr>
        <sz val="10"/>
        <rFont val="Arial"/>
        <family val="0"/>
        <charset val="1"/>
      </rPr>
      <t xml:space="preserve">5%</t>
    </r>
    <r>
      <rPr>
        <sz val="10"/>
        <rFont val="Noto Sans CJK SC"/>
        <family val="2"/>
      </rPr>
      <t xml:space="preserve">が罹患するとされる。診断は騒音曝露歴の聴取と純音聴力検査によって行い、</t>
    </r>
    <r>
      <rPr>
        <sz val="10"/>
        <rFont val="Arial"/>
        <family val="0"/>
        <charset val="1"/>
      </rPr>
      <t xml:space="preserve">3</t>
    </r>
    <r>
      <rPr>
        <sz val="10"/>
        <rFont val="Noto Sans CJK SC"/>
        <family val="2"/>
      </rPr>
      <t xml:space="preserve">〜</t>
    </r>
    <r>
      <rPr>
        <sz val="10"/>
        <rFont val="Arial"/>
        <family val="0"/>
        <charset val="1"/>
      </rPr>
      <t xml:space="preserve">6kHz</t>
    </r>
    <r>
      <rPr>
        <sz val="10"/>
        <rFont val="Noto Sans CJK SC"/>
        <family val="2"/>
      </rPr>
      <t xml:space="preserve">の範囲のノッチ（切痕）または下方への膨らみが特徴的な聴力像である。職業性曝露の管理では、</t>
    </r>
    <r>
      <rPr>
        <sz val="10"/>
        <rFont val="Arial"/>
        <family val="0"/>
        <charset val="1"/>
      </rPr>
      <t xml:space="preserve">2000</t>
    </r>
    <r>
      <rPr>
        <sz val="10"/>
        <rFont val="Noto Sans CJK SC"/>
        <family val="2"/>
      </rPr>
      <t xml:space="preserve">、</t>
    </r>
    <r>
      <rPr>
        <sz val="10"/>
        <rFont val="Arial"/>
        <family val="0"/>
        <charset val="1"/>
      </rPr>
      <t xml:space="preserve">3000</t>
    </r>
    <r>
      <rPr>
        <sz val="10"/>
        <rFont val="Noto Sans CJK SC"/>
        <family val="2"/>
      </rPr>
      <t xml:space="preserve">、</t>
    </r>
    <r>
      <rPr>
        <sz val="10"/>
        <rFont val="Arial"/>
        <family val="0"/>
        <charset val="1"/>
      </rPr>
      <t xml:space="preserve">4000Hz</t>
    </r>
    <r>
      <rPr>
        <sz val="10"/>
        <rFont val="Noto Sans CJK SC"/>
        <family val="2"/>
      </rPr>
      <t xml:space="preserve">における基準聴力からの</t>
    </r>
    <r>
      <rPr>
        <sz val="10"/>
        <rFont val="Arial"/>
        <family val="0"/>
        <charset val="1"/>
      </rPr>
      <t xml:space="preserve">10dB</t>
    </r>
    <r>
      <rPr>
        <sz val="10"/>
        <rFont val="Noto Sans CJK SC"/>
        <family val="2"/>
      </rPr>
      <t xml:space="preserve">の確認された域値変動が、永続的難聴の警告指標として用いられる。負担の軽減には予防と早期発見が要である。</t>
    </r>
  </si>
  <si>
    <r>
      <rPr>
        <sz val="10"/>
        <rFont val="Noto Sans CJK SC"/>
        <family val="2"/>
      </rPr>
      <t xml:space="preserve">医学各論 Ⅲ</t>
    </r>
    <r>
      <rPr>
        <sz val="10"/>
        <rFont val="Arial"/>
        <family val="0"/>
        <charset val="1"/>
      </rPr>
      <t xml:space="preserve">-8-A-①</t>
    </r>
    <r>
      <rPr>
        <sz val="10"/>
        <rFont val="Noto Sans CJK SC"/>
        <family val="2"/>
      </rPr>
      <t xml:space="preserve">（騒音性難聴、</t>
    </r>
    <r>
      <rPr>
        <sz val="10"/>
        <rFont val="Arial"/>
        <family val="0"/>
        <charset val="1"/>
      </rPr>
      <t xml:space="preserve">a</t>
    </r>
    <r>
      <rPr>
        <sz val="10"/>
        <rFont val="Noto Sans CJK SC"/>
        <family val="2"/>
      </rPr>
      <t xml:space="preserve">）</t>
    </r>
  </si>
  <si>
    <t xml:space="preserve">SRC-1354</t>
  </si>
  <si>
    <t xml:space="preserve">Natarajan N, Batts S, Stankovic KM. Noise-Induced Hearing Loss. Journal of Clinical Medicine. 2023;12(6):2347.</t>
  </si>
  <si>
    <t xml:space="preserve">10.3390/jcm12062347</t>
  </si>
  <si>
    <t xml:space="preserve">36983347</t>
  </si>
  <si>
    <t xml:space="preserve">有病率の数値と診断基準は海外の総説・指針に基づく。日本の労働衛生上の基準値とは別である。</t>
  </si>
  <si>
    <t xml:space="preserve">OT-018</t>
  </si>
  <si>
    <t xml:space="preserve">薬剤性難聴の原因となる聴器毒性は、薬剤の副作用として内耳または聴神経に生じ、蝸牛あるいは前庭の機能障害を特徴とする。聴器毒性のある薬剤は現代医療で重要な役割を担う一方、永続的な難聴や平衡障害による重大な障害をもたらしうる。投与中の前向きな聴器毒性モニタリングによる早期検出は、治療変更の検討を通じて永続的な難聴や平衡障害を最小化、または予防するために重要であるが、モニタリング手順はプロトコル間でばらつきがあり、標準化が課題となっている。</t>
  </si>
  <si>
    <r>
      <rPr>
        <sz val="10"/>
        <rFont val="Noto Sans CJK SC"/>
        <family val="2"/>
      </rPr>
      <t xml:space="preserve">医学各論 Ⅲ</t>
    </r>
    <r>
      <rPr>
        <sz val="10"/>
        <rFont val="Arial"/>
        <family val="0"/>
        <charset val="1"/>
      </rPr>
      <t xml:space="preserve">-8-A-②</t>
    </r>
    <r>
      <rPr>
        <sz val="10"/>
        <rFont val="Noto Sans CJK SC"/>
        <family val="2"/>
      </rPr>
      <t xml:space="preserve">（薬剤性難聴、</t>
    </r>
    <r>
      <rPr>
        <sz val="10"/>
        <rFont val="Arial"/>
        <family val="0"/>
        <charset val="1"/>
      </rPr>
      <t xml:space="preserve">a</t>
    </r>
    <r>
      <rPr>
        <sz val="10"/>
        <rFont val="Noto Sans CJK SC"/>
        <family val="2"/>
      </rPr>
      <t xml:space="preserve">）</t>
    </r>
  </si>
  <si>
    <t xml:space="preserve">SRC-1386</t>
  </si>
  <si>
    <t xml:space="preserve">Ganesan P, Schmiedge J, Manchaiah V, Swapna S, Dhandayutham S, Kothandaraman PP. Ototoxicity: A Challenge in Diagnosis and Treatment. Journal of Audiology &amp; Otology. 2018;22(2):59-68.</t>
  </si>
  <si>
    <t xml:space="preserve">10.7874/jao.2017.00360</t>
  </si>
  <si>
    <t xml:space="preserve">29471610</t>
  </si>
  <si>
    <t xml:space="preserve">出典は総説で、個別の薬剤ごとの聴器毒性の頻度や程度の数値は含まれない。個別薬剤の国内承認・保険適用は未確認。</t>
  </si>
  <si>
    <t xml:space="preserve">OT-019</t>
  </si>
  <si>
    <t xml:space="preserve">加齢性難聴（老人性難聴）は、高齢者において最も頻度の高い感覚障害であり、進行性の経過をたどる。社会的孤立をもたらすほか、フレイル、転倒、遅発性うつ病などの併存症と関連し、認知機能低下や認知症のリスク増加との関連も示されている。認知症の修正可能な危険因子である可能性があり、加齢による聴力低下を抑える治療介入の開発が求められている。</t>
  </si>
  <si>
    <r>
      <rPr>
        <sz val="10"/>
        <rFont val="Noto Sans CJK SC"/>
        <family val="2"/>
      </rPr>
      <t xml:space="preserve">医学各論 Ⅲ</t>
    </r>
    <r>
      <rPr>
        <sz val="10"/>
        <rFont val="Arial"/>
        <family val="0"/>
        <charset val="1"/>
      </rPr>
      <t xml:space="preserve">-8-A-③</t>
    </r>
    <r>
      <rPr>
        <sz val="10"/>
        <rFont val="Noto Sans CJK SC"/>
        <family val="2"/>
      </rPr>
      <t xml:space="preserve">（老人性難聴、</t>
    </r>
    <r>
      <rPr>
        <sz val="10"/>
        <rFont val="Arial"/>
        <family val="0"/>
        <charset val="1"/>
      </rPr>
      <t xml:space="preserve">a</t>
    </r>
    <r>
      <rPr>
        <sz val="10"/>
        <rFont val="Noto Sans CJK SC"/>
        <family val="2"/>
      </rPr>
      <t xml:space="preserve">）</t>
    </r>
  </si>
  <si>
    <t xml:space="preserve">SRC-1387</t>
  </si>
  <si>
    <t xml:space="preserve">Bowl MR, Dawson SJ. Age-Related Hearing Loss. Cold Spring Harbor Perspectives in Medicine. 2019;9(8):a033217.</t>
  </si>
  <si>
    <t xml:space="preserve">10.1101/cshperspect.a033217</t>
  </si>
  <si>
    <t xml:space="preserve">30291149</t>
  </si>
  <si>
    <t xml:space="preserve">有病率の具体的数値や聴力像の特徴（高音域から始まる両側性の低下など）は、本カードで確認した出典抄録の範囲に含まれないため記載していない。</t>
  </si>
  <si>
    <t xml:space="preserve">OT-020</t>
  </si>
  <si>
    <r>
      <rPr>
        <sz val="10"/>
        <rFont val="Noto Sans CJK SC"/>
        <family val="2"/>
      </rPr>
      <t xml:space="preserve">突発性感音難聴は、米国で年間</t>
    </r>
    <r>
      <rPr>
        <sz val="10"/>
        <rFont val="Arial"/>
        <family val="0"/>
        <charset val="1"/>
      </rPr>
      <t xml:space="preserve">10</t>
    </r>
    <r>
      <rPr>
        <sz val="10"/>
        <rFont val="Noto Sans CJK SC"/>
        <family val="2"/>
      </rPr>
      <t xml:space="preserve">万人あたり</t>
    </r>
    <r>
      <rPr>
        <sz val="10"/>
        <rFont val="Arial"/>
        <family val="0"/>
        <charset val="1"/>
      </rPr>
      <t xml:space="preserve">5</t>
    </r>
    <r>
      <rPr>
        <sz val="10"/>
        <rFont val="Noto Sans CJK SC"/>
        <family val="2"/>
      </rPr>
      <t xml:space="preserve">〜</t>
    </r>
    <r>
      <rPr>
        <sz val="10"/>
        <rFont val="Arial"/>
        <family val="0"/>
        <charset val="1"/>
      </rPr>
      <t xml:space="preserve">27</t>
    </r>
    <r>
      <rPr>
        <sz val="10"/>
        <rFont val="Noto Sans CJK SC"/>
        <family val="2"/>
      </rPr>
      <t xml:space="preserve">人に発生し、年間約</t>
    </r>
    <r>
      <rPr>
        <sz val="10"/>
        <rFont val="Arial"/>
        <family val="0"/>
        <charset val="1"/>
      </rPr>
      <t xml:space="preserve">66,000</t>
    </r>
    <r>
      <rPr>
        <sz val="10"/>
        <rFont val="Noto Sans CJK SC"/>
        <family val="2"/>
      </rPr>
      <t xml:space="preserve">例の新規患者があるとされ、その</t>
    </r>
    <r>
      <rPr>
        <sz val="10"/>
        <rFont val="Arial"/>
        <family val="0"/>
        <charset val="1"/>
      </rPr>
      <t xml:space="preserve">90%</t>
    </r>
    <r>
      <rPr>
        <sz val="10"/>
        <rFont val="Noto Sans CJK SC"/>
        <family val="2"/>
      </rPr>
      <t xml:space="preserve">以上は特発性である。初診時には伝音難聴と感音難聴を鑑別し、発症後</t>
    </r>
    <r>
      <rPr>
        <sz val="10"/>
        <rFont val="Arial"/>
        <family val="0"/>
        <charset val="1"/>
      </rPr>
      <t xml:space="preserve">14</t>
    </r>
    <r>
      <rPr>
        <sz val="10"/>
        <rFont val="Noto Sans CJK SC"/>
        <family val="2"/>
      </rPr>
      <t xml:space="preserve">日以内に聴力検査を行って診断を確定すること、後迷路性病変の評価のために</t>
    </r>
    <r>
      <rPr>
        <sz val="10"/>
        <rFont val="Arial"/>
        <family val="0"/>
        <charset val="1"/>
      </rPr>
      <t xml:space="preserve">MRI</t>
    </r>
    <r>
      <rPr>
        <sz val="10"/>
        <rFont val="Noto Sans CJK SC"/>
        <family val="2"/>
      </rPr>
      <t xml:space="preserve">または聴性脳幹反応（</t>
    </r>
    <r>
      <rPr>
        <sz val="10"/>
        <rFont val="Arial"/>
        <family val="0"/>
        <charset val="1"/>
      </rPr>
      <t xml:space="preserve">ABR</t>
    </r>
    <r>
      <rPr>
        <sz val="10"/>
        <rFont val="Noto Sans CJK SC"/>
        <family val="2"/>
      </rPr>
      <t xml:space="preserve">）を行うことが推奨される。一方、初回評価での日常的な頭部</t>
    </r>
    <r>
      <rPr>
        <sz val="10"/>
        <rFont val="Arial"/>
        <family val="0"/>
        <charset val="1"/>
      </rPr>
      <t xml:space="preserve">CT</t>
    </r>
    <r>
      <rPr>
        <sz val="10"/>
        <rFont val="Noto Sans CJK SC"/>
        <family val="2"/>
      </rPr>
      <t xml:space="preserve">や日常的な血液検査は行わないことが強く推奨されている。患者には、疾患の自然経過と治療の利益・リスク、既存エビデンスの限界を説明することが強く推奨されている。</t>
    </r>
  </si>
  <si>
    <r>
      <rPr>
        <sz val="10"/>
        <rFont val="Noto Sans CJK SC"/>
        <family val="2"/>
      </rPr>
      <t xml:space="preserve">医学各論 Ⅲ</t>
    </r>
    <r>
      <rPr>
        <sz val="10"/>
        <rFont val="Arial"/>
        <family val="0"/>
        <charset val="1"/>
      </rPr>
      <t xml:space="preserve">-8-A-④</t>
    </r>
    <r>
      <rPr>
        <sz val="10"/>
        <rFont val="Noto Sans CJK SC"/>
        <family val="2"/>
      </rPr>
      <t xml:space="preserve">（突発性難聴、</t>
    </r>
    <r>
      <rPr>
        <sz val="10"/>
        <rFont val="Arial"/>
        <family val="0"/>
        <charset val="1"/>
      </rPr>
      <t xml:space="preserve">a</t>
    </r>
    <r>
      <rPr>
        <sz val="10"/>
        <rFont val="Noto Sans CJK SC"/>
        <family val="2"/>
      </rPr>
      <t xml:space="preserve">）</t>
    </r>
  </si>
  <si>
    <t xml:space="preserve">SRC-1355</t>
  </si>
  <si>
    <t xml:space="preserve">Chandrasekhar SS, Tsai Do BS, Schwartz SR, Bontempo LJ, Faucett EA, Finestone SA, et al. Clinical Practice Guideline: Sudden Hearing Loss (Update). Otolaryngology–Head and Neck Surgery. 2019;161(1 Suppl):S1-S45.</t>
  </si>
  <si>
    <t xml:space="preserve">10.1177/0194599819859885</t>
  </si>
  <si>
    <t xml:space="preserve">31369359</t>
  </si>
  <si>
    <t xml:space="preserve">発症頻度は米国の値。重症度やめまいの有無などの個別の予後因子は、出典の抄録で確認した範囲に含まれないため記載していない（ガイドライン本文での確認が望ましい）。</t>
  </si>
  <si>
    <t xml:space="preserve">OT-021</t>
  </si>
  <si>
    <r>
      <rPr>
        <sz val="10"/>
        <rFont val="Noto Sans CJK SC"/>
        <family val="2"/>
      </rPr>
      <t xml:space="preserve">特発性突発性感音難聴の初期治療として、発症後</t>
    </r>
    <r>
      <rPr>
        <sz val="10"/>
        <rFont val="Arial"/>
        <family val="0"/>
        <charset val="1"/>
      </rPr>
      <t xml:space="preserve">2</t>
    </r>
    <r>
      <rPr>
        <sz val="10"/>
        <rFont val="Noto Sans CJK SC"/>
        <family val="2"/>
      </rPr>
      <t xml:space="preserve">週間以内であれば副腎皮質ステロイドを提案してもよいとされる（選択肢）。ステロイドと併用する高気圧酸素療法は、発症後</t>
    </r>
    <r>
      <rPr>
        <sz val="10"/>
        <rFont val="Arial"/>
        <family val="0"/>
        <charset val="1"/>
      </rPr>
      <t xml:space="preserve">2</t>
    </r>
    <r>
      <rPr>
        <sz val="10"/>
        <rFont val="Noto Sans CJK SC"/>
        <family val="2"/>
      </rPr>
      <t xml:space="preserve">週間以内の初期治療、または発症後</t>
    </r>
    <r>
      <rPr>
        <sz val="10"/>
        <rFont val="Arial"/>
        <family val="0"/>
        <charset val="1"/>
      </rPr>
      <t xml:space="preserve">1</t>
    </r>
    <r>
      <rPr>
        <sz val="10"/>
        <rFont val="Noto Sans CJK SC"/>
        <family val="2"/>
      </rPr>
      <t xml:space="preserve">か月以内のサルベージ治療として提案してもよい。発症後</t>
    </r>
    <r>
      <rPr>
        <sz val="10"/>
        <rFont val="Arial"/>
        <family val="0"/>
        <charset val="1"/>
      </rPr>
      <t xml:space="preserve">2</t>
    </r>
    <r>
      <rPr>
        <sz val="10"/>
        <rFont val="Noto Sans CJK SC"/>
        <family val="2"/>
      </rPr>
      <t xml:space="preserve">〜</t>
    </r>
    <r>
      <rPr>
        <sz val="10"/>
        <rFont val="Arial"/>
        <family val="0"/>
        <charset val="1"/>
      </rPr>
      <t xml:space="preserve">6</t>
    </r>
    <r>
      <rPr>
        <sz val="10"/>
        <rFont val="Noto Sans CJK SC"/>
        <family val="2"/>
      </rPr>
      <t xml:space="preserve">週間で回復が不完全な患者には、鼓室内ステロイド療法を提案する。一方、抗ウイルス薬、血栓溶解薬、血管拡張薬、血管作動薬のルーチン投与は行わないことが強く推奨されている。</t>
    </r>
  </si>
  <si>
    <t xml:space="preserve">出典は米国の診療ガイドラインで、日本の突発性難聴の診断基準・治療実態との差異は確認していない。ステロイドなどの国内承認・保険適用は未確認（突発性難聴への適応を含む）。</t>
  </si>
  <si>
    <t xml:space="preserve">OT-022</t>
  </si>
  <si>
    <r>
      <rPr>
        <sz val="10"/>
        <rFont val="Noto Sans CJK SC"/>
        <family val="2"/>
      </rPr>
      <t xml:space="preserve">内耳炎は中耳炎の合併症として生じうる。急性内耳炎を合併した患者は強いめまいを呈し、摂食したものを嘔吐するなどの危険徴候を示すため、高用量の抗菌薬を投与し、乳突削開術が可能な病院へ速やかに紹介する必要がある。化膿性内耳炎は、骨膜下膿瘍、顔面神経麻痺、</t>
    </r>
    <r>
      <rPr>
        <sz val="10"/>
        <rFont val="Arial"/>
        <family val="0"/>
        <charset val="1"/>
      </rPr>
      <t xml:space="preserve">S</t>
    </r>
    <r>
      <rPr>
        <sz val="10"/>
        <rFont val="Noto Sans CJK SC"/>
        <family val="2"/>
      </rPr>
      <t xml:space="preserve">状静脈洞血栓性静脈炎、脳膿瘍、髄膜炎などと並ぶ化膿性合併症の一つであり、保存的治療の対象からは外して直ちに乳突削開術を行うべきものとされる。</t>
    </r>
  </si>
  <si>
    <r>
      <rPr>
        <sz val="10"/>
        <rFont val="Noto Sans CJK SC"/>
        <family val="2"/>
      </rPr>
      <t xml:space="preserve">医学各論 Ⅲ</t>
    </r>
    <r>
      <rPr>
        <sz val="10"/>
        <rFont val="Arial"/>
        <family val="0"/>
        <charset val="1"/>
      </rPr>
      <t xml:space="preserve">-8-A-⑤</t>
    </r>
    <r>
      <rPr>
        <sz val="10"/>
        <rFont val="Noto Sans CJK SC"/>
        <family val="2"/>
      </rPr>
      <t xml:space="preserve">（内耳炎、</t>
    </r>
    <r>
      <rPr>
        <sz val="10"/>
        <rFont val="Arial"/>
        <family val="0"/>
        <charset val="1"/>
      </rPr>
      <t xml:space="preserve">b</t>
    </r>
    <r>
      <rPr>
        <sz val="10"/>
        <rFont val="Noto Sans CJK SC"/>
        <family val="2"/>
      </rPr>
      <t xml:space="preserve">）</t>
    </r>
  </si>
  <si>
    <r>
      <rPr>
        <sz val="10"/>
        <rFont val="Noto Sans CJK SC"/>
        <family val="2"/>
      </rPr>
      <t xml:space="preserve">出典は</t>
    </r>
    <r>
      <rPr>
        <sz val="10"/>
        <rFont val="Arial"/>
        <family val="0"/>
        <charset val="1"/>
      </rPr>
      <t xml:space="preserve">2004</t>
    </r>
    <r>
      <rPr>
        <sz val="10"/>
        <rFont val="Noto Sans CJK SC"/>
        <family val="2"/>
      </rPr>
      <t xml:space="preserve">年の</t>
    </r>
    <r>
      <rPr>
        <sz val="10"/>
        <rFont val="Arial"/>
        <family val="0"/>
        <charset val="1"/>
      </rPr>
      <t xml:space="preserve">WHO</t>
    </r>
    <r>
      <rPr>
        <sz val="10"/>
        <rFont val="Noto Sans CJK SC"/>
        <family val="2"/>
      </rPr>
      <t xml:space="preserve">モノグラフで、内耳炎の記載は慢性化膿性中耳炎の合併症としての文脈に基づく。ウイルス性内耳炎など他の原因による内耳炎の詳細は含まれない。抗菌薬の国内承認・保険適用は未確認。</t>
    </r>
  </si>
  <si>
    <t xml:space="preserve">OT-023</t>
  </si>
  <si>
    <r>
      <rPr>
        <sz val="10"/>
        <rFont val="Noto Sans CJK SC"/>
        <family val="2"/>
      </rPr>
      <t xml:space="preserve">音響外傷は、銃声や爆発のような衝撃騒音（インパルス騒音）への曝露によって生じる急性の聴覚障害である。多くの国では衝撃騒音の曝露限度はピーク音圧レベル</t>
    </r>
    <r>
      <rPr>
        <sz val="10"/>
        <rFont val="Arial"/>
        <family val="0"/>
        <charset val="1"/>
      </rPr>
      <t xml:space="preserve">140dB</t>
    </r>
    <r>
      <rPr>
        <sz val="10"/>
        <rFont val="Noto Sans CJK SC"/>
        <family val="2"/>
      </rPr>
      <t xml:space="preserve">とされており、</t>
    </r>
    <r>
      <rPr>
        <sz val="10"/>
        <rFont val="Arial"/>
        <family val="0"/>
        <charset val="1"/>
      </rPr>
      <t xml:space="preserve">120dB</t>
    </r>
    <r>
      <rPr>
        <sz val="10"/>
        <rFont val="Noto Sans CJK SC"/>
        <family val="2"/>
      </rPr>
      <t xml:space="preserve">を超える騒音は即時的な聴覚障害の原因となりうる。持続騒音への長期間の曝露で生じる騒音性難聴と異なり、単回の強い曝露でも永続的な域値上昇をもたらしうる点が特徴である。</t>
    </r>
  </si>
  <si>
    <r>
      <rPr>
        <sz val="10"/>
        <rFont val="Noto Sans CJK SC"/>
        <family val="2"/>
      </rPr>
      <t xml:space="preserve">医学各論 Ⅲ</t>
    </r>
    <r>
      <rPr>
        <sz val="10"/>
        <rFont val="Arial"/>
        <family val="0"/>
        <charset val="1"/>
      </rPr>
      <t xml:space="preserve">-8-A-⑥</t>
    </r>
    <r>
      <rPr>
        <sz val="10"/>
        <rFont val="Noto Sans CJK SC"/>
        <family val="2"/>
      </rPr>
      <t xml:space="preserve">（音響外傷、</t>
    </r>
    <r>
      <rPr>
        <sz val="10"/>
        <rFont val="Arial"/>
        <family val="0"/>
        <charset val="1"/>
      </rPr>
      <t xml:space="preserve">b</t>
    </r>
    <r>
      <rPr>
        <sz val="10"/>
        <rFont val="Noto Sans CJK SC"/>
        <family val="2"/>
      </rPr>
      <t xml:space="preserve">）</t>
    </r>
  </si>
  <si>
    <t xml:space="preserve">音圧の数値は海外の総説が引用する各国の規制・知見に基づく。日本の規制値とは別である。</t>
  </si>
  <si>
    <t xml:space="preserve">OT-024</t>
  </si>
  <si>
    <r>
      <rPr>
        <sz val="10"/>
        <rFont val="Noto Sans CJK SC"/>
        <family val="2"/>
      </rPr>
      <t xml:space="preserve">小児の難聴は頻度が高く、</t>
    </r>
    <r>
      <rPr>
        <sz val="10"/>
        <rFont val="Arial"/>
        <family val="0"/>
        <charset val="1"/>
      </rPr>
      <t xml:space="preserve">18</t>
    </r>
    <r>
      <rPr>
        <sz val="10"/>
        <rFont val="Noto Sans CJK SC"/>
        <family val="2"/>
      </rPr>
      <t xml:space="preserve">歳までにほぼ</t>
    </r>
    <r>
      <rPr>
        <sz val="10"/>
        <rFont val="Arial"/>
        <family val="0"/>
        <charset val="1"/>
      </rPr>
      <t xml:space="preserve">5</t>
    </r>
    <r>
      <rPr>
        <sz val="10"/>
        <rFont val="Noto Sans CJK SC"/>
        <family val="2"/>
      </rPr>
      <t xml:space="preserve">人に</t>
    </r>
    <r>
      <rPr>
        <sz val="10"/>
        <rFont val="Arial"/>
        <family val="0"/>
        <charset val="1"/>
      </rPr>
      <t xml:space="preserve">1</t>
    </r>
    <r>
      <rPr>
        <sz val="10"/>
        <rFont val="Noto Sans CJK SC"/>
        <family val="2"/>
      </rPr>
      <t xml:space="preserve">人の小児が罹患する。聴覚リハビリテーションが行われなければ、言語、発達、教育、認知のアウトカムに悪影響を及ぼす。原因は先天性、遅発性、後天性に分けられ、先天性感染症、症候群性および非症候群性の遺伝性要因、外傷などが含まれる。早期の発見と原因の把握は、予後の予測と家族へのカウンセリングに役立つ。リハビリテーションには、補聴器、人工内耳、骨固定型デバイス、</t>
    </r>
    <r>
      <rPr>
        <sz val="10"/>
        <rFont val="Arial"/>
        <family val="0"/>
        <charset val="1"/>
      </rPr>
      <t xml:space="preserve">FM</t>
    </r>
    <r>
      <rPr>
        <sz val="10"/>
        <rFont val="Noto Sans CJK SC"/>
        <family val="2"/>
      </rPr>
      <t xml:space="preserve">システムなどの支援機器が用いられる。</t>
    </r>
  </si>
  <si>
    <r>
      <rPr>
        <sz val="10"/>
        <rFont val="Noto Sans CJK SC"/>
        <family val="2"/>
      </rPr>
      <t xml:space="preserve">医学各論 Ⅲ</t>
    </r>
    <r>
      <rPr>
        <sz val="10"/>
        <rFont val="Arial"/>
        <family val="0"/>
        <charset val="1"/>
      </rPr>
      <t xml:space="preserve">-8-A-⑦</t>
    </r>
    <r>
      <rPr>
        <sz val="10"/>
        <rFont val="Noto Sans CJK SC"/>
        <family val="2"/>
      </rPr>
      <t xml:space="preserve">（乳幼児の難聴、</t>
    </r>
    <r>
      <rPr>
        <sz val="10"/>
        <rFont val="Arial"/>
        <family val="0"/>
        <charset val="1"/>
      </rPr>
      <t xml:space="preserve">b</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</si>
  <si>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TBL-01-00-504 (id: JlvnmPM)</t>
    </r>
  </si>
  <si>
    <t xml:space="preserve">SRC-1388</t>
  </si>
  <si>
    <t xml:space="preserve">Lieu JEC, Kenna M, Anne S, Davidson L. Hearing Loss in Children: A Review. JAMA. 2020;324(21):2195-2205.</t>
  </si>
  <si>
    <t xml:space="preserve">10.1001/jama.2020.17647</t>
  </si>
  <si>
    <t xml:space="preserve">33258894</t>
  </si>
  <si>
    <t xml:space="preserve">出典は米国の総説で、日本の新生児聴覚スクリーニング制度の実施状況や時期目標は出典の範囲外のため記載していない。</t>
  </si>
  <si>
    <t xml:space="preserve">OT-025</t>
  </si>
  <si>
    <t xml:space="preserve">先天性難聴の原因検索では、先天性感染症、とりわけサイトメガロウイルス感染が一般的な危険因子であり、新生児聴覚スクリーニングによる早期発見の後に原因の同定を進めることが重要である。</t>
  </si>
  <si>
    <t xml:space="preserve">国際（先進国を中心とする総説）</t>
  </si>
  <si>
    <r>
      <rPr>
        <sz val="10"/>
        <rFont val="Noto Sans CJK SC"/>
        <family val="2"/>
      </rPr>
      <t xml:space="preserve">医学各論 Ⅲ</t>
    </r>
    <r>
      <rPr>
        <sz val="10"/>
        <rFont val="Arial"/>
        <family val="0"/>
        <charset val="1"/>
      </rPr>
      <t xml:space="preserve">-8-A-⑧</t>
    </r>
    <r>
      <rPr>
        <sz val="10"/>
        <rFont val="Noto Sans CJK SC"/>
        <family val="2"/>
      </rPr>
      <t xml:space="preserve">（ウイルス性難聴、</t>
    </r>
    <r>
      <rPr>
        <sz val="10"/>
        <rFont val="Arial"/>
        <family val="0"/>
        <charset val="1"/>
      </rPr>
      <t xml:space="preserve">b</t>
    </r>
    <r>
      <rPr>
        <sz val="10"/>
        <rFont val="Noto Sans CJK SC"/>
        <family val="2"/>
      </rPr>
      <t xml:space="preserve">）</t>
    </r>
  </si>
  <si>
    <t xml:space="preserve">SRC-1356</t>
  </si>
  <si>
    <t xml:space="preserve">Korver AMH, Smith RJH, Van Camp G, Schleiss MR, Bitner-Glindzicz MAK, Lustig LR, Usami SI, Boudewyns AN. Congenital hearing loss. Nat Rev Dis Primers. 2017;3:16094.</t>
  </si>
  <si>
    <t xml:space="preserve">10.1038/nrdp.2016.94</t>
  </si>
  <si>
    <t xml:space="preserve">28079113</t>
  </si>
  <si>
    <r>
      <rPr>
        <sz val="10"/>
        <rFont val="Noto Sans CJK SC"/>
        <family val="2"/>
      </rPr>
      <t xml:space="preserve">ムンプスなど出生後に発症するウイルス性難聴の頻度や経過は、本総説の抄録では確認できなかったため含めていない。</t>
    </r>
    <r>
      <rPr>
        <sz val="10"/>
        <rFont val="Arial"/>
        <family val="0"/>
        <charset val="1"/>
      </rPr>
      <t xml:space="preserve">CMV </t>
    </r>
    <r>
      <rPr>
        <sz val="10"/>
        <rFont val="Noto Sans CJK SC"/>
        <family val="2"/>
      </rPr>
      <t xml:space="preserve">感染が先天性難聴に占める割合の具体的数値も抄録では確認できなかった。</t>
    </r>
  </si>
  <si>
    <t xml:space="preserve">OT-026</t>
  </si>
  <si>
    <t xml:space="preserve">先進国では、先天性難聴の過半数は遺伝性要因によるとされ、内耳の恒常性（内リンパの産生と維持）や機械電気変換に関わる遺伝子の変異が原因となりうるため、遺伝子検査と遺伝カウンセリングが原因検索の柱となる。</t>
  </si>
  <si>
    <r>
      <rPr>
        <sz val="10"/>
        <rFont val="Noto Sans CJK SC"/>
        <family val="2"/>
      </rPr>
      <t xml:space="preserve">医学各論 Ⅲ</t>
    </r>
    <r>
      <rPr>
        <sz val="10"/>
        <rFont val="Arial"/>
        <family val="0"/>
        <charset val="1"/>
      </rPr>
      <t xml:space="preserve">-8-A-⑨</t>
    </r>
    <r>
      <rPr>
        <sz val="10"/>
        <rFont val="Noto Sans CJK SC"/>
        <family val="2"/>
      </rPr>
      <t xml:space="preserve">（遺伝性難聴、</t>
    </r>
    <r>
      <rPr>
        <sz val="10"/>
        <rFont val="Arial"/>
        <family val="0"/>
        <charset val="1"/>
      </rPr>
      <t xml:space="preserve">b</t>
    </r>
    <r>
      <rPr>
        <sz val="10"/>
        <rFont val="Noto Sans CJK SC"/>
        <family val="2"/>
      </rPr>
      <t xml:space="preserve">）</t>
    </r>
  </si>
  <si>
    <r>
      <rPr>
        <sz val="10"/>
        <rFont val="Arial"/>
        <family val="0"/>
        <charset val="1"/>
      </rPr>
      <t xml:space="preserve">GJB2 </t>
    </r>
    <r>
      <rPr>
        <sz val="10"/>
        <rFont val="Noto Sans CJK SC"/>
        <family val="2"/>
      </rPr>
      <t xml:space="preserve">をはじめとする個別の原因遺伝子の頻度（日本人集団における頻度を含む）は、本総説の抄録では確認できなかったため含めていない。</t>
    </r>
  </si>
  <si>
    <t xml:space="preserve">OT-027</t>
  </si>
  <si>
    <t xml:space="preserve">外リンパ瘻は、外リンパで満たされた内耳と中耳腔・乳突腔・頭蓋内腔との間の異常な交通であり、多くは卵円窓や正円窓の破綻によって生じ、外傷性と原因不明の特発性があり、めまい・耳鳴・難聴を呈するが外科的に治療しうる原因の一つである。</t>
  </si>
  <si>
    <r>
      <rPr>
        <sz val="10"/>
        <rFont val="Noto Sans CJK SC"/>
        <family val="2"/>
      </rPr>
      <t xml:space="preserve">医学各論 Ⅲ</t>
    </r>
    <r>
      <rPr>
        <sz val="10"/>
        <rFont val="Arial"/>
        <family val="0"/>
        <charset val="1"/>
      </rPr>
      <t xml:space="preserve">-8-A-⑩</t>
    </r>
    <r>
      <rPr>
        <sz val="10"/>
        <rFont val="Noto Sans CJK SC"/>
        <family val="2"/>
      </rPr>
      <t xml:space="preserve">（外リンパ瘻、</t>
    </r>
    <r>
      <rPr>
        <sz val="10"/>
        <rFont val="Arial"/>
        <family val="0"/>
        <charset val="1"/>
      </rPr>
      <t xml:space="preserve">c</t>
    </r>
    <r>
      <rPr>
        <sz val="10"/>
        <rFont val="Noto Sans CJK SC"/>
        <family val="2"/>
      </rPr>
      <t xml:space="preserve">）</t>
    </r>
  </si>
  <si>
    <t xml:space="preserve">SRC-1357</t>
  </si>
  <si>
    <t xml:space="preserve">Sarna B, Abouzari M, Merna C, Jamshidi S, Saber T, Djalilian HR. Perilymphatic Fistula: A Review of Classification, Etiology, Diagnosis, and Treatment. Front Neurol. 2020;11:1046.</t>
  </si>
  <si>
    <t xml:space="preserve">10.3389/fneur.2020.01046</t>
  </si>
  <si>
    <t xml:space="preserve">33041986</t>
  </si>
  <si>
    <r>
      <rPr>
        <sz val="10"/>
        <rFont val="Noto Sans CJK SC"/>
        <family val="2"/>
      </rPr>
      <t xml:space="preserve">日本の外リンパ瘻診断基準（</t>
    </r>
    <r>
      <rPr>
        <sz val="10"/>
        <rFont val="Arial"/>
        <family val="0"/>
        <charset val="1"/>
      </rPr>
      <t xml:space="preserve">Cochlin-tomoprotein </t>
    </r>
    <r>
      <rPr>
        <sz val="10"/>
        <rFont val="Noto Sans CJK SC"/>
        <family val="2"/>
      </rPr>
      <t xml:space="preserve">検出を含む）の詳細は、本総説の抄録では確認できなかったため含めていない。特発性例の診断には長年の議論があることが抄録に明記されている。</t>
    </r>
  </si>
  <si>
    <t xml:space="preserve">OT-028</t>
  </si>
  <si>
    <t xml:space="preserve">機能性（非器質性）難聴は、解剖学的・生理学的異常では説明できない聴力の低下であり、偽性難聴とも呼ばれる。診断では機能性を示唆する病歴と身体所見に加え、耳音響放射や聴性脳幹反応などの客観的聴力検査による閾値の評価が用いられる。</t>
  </si>
  <si>
    <r>
      <rPr>
        <sz val="10"/>
        <rFont val="Noto Sans CJK SC"/>
        <family val="2"/>
      </rPr>
      <t xml:space="preserve">医学各論 Ⅲ</t>
    </r>
    <r>
      <rPr>
        <sz val="10"/>
        <rFont val="Arial"/>
        <family val="0"/>
        <charset val="1"/>
      </rPr>
      <t xml:space="preserve">-8-A-⑪</t>
    </r>
    <r>
      <rPr>
        <sz val="10"/>
        <rFont val="Noto Sans CJK SC"/>
        <family val="2"/>
      </rPr>
      <t xml:space="preserve">（機能性難聴、</t>
    </r>
    <r>
      <rPr>
        <sz val="10"/>
        <rFont val="Arial"/>
        <family val="0"/>
        <charset val="1"/>
      </rPr>
      <t xml:space="preserve">c</t>
    </r>
    <r>
      <rPr>
        <sz val="10"/>
        <rFont val="Noto Sans CJK SC"/>
        <family val="2"/>
      </rPr>
      <t xml:space="preserve">）</t>
    </r>
  </si>
  <si>
    <t xml:space="preserve">SRC-1358</t>
  </si>
  <si>
    <t xml:space="preserve">Lin J, Staecker H. Nonorganic hearing loss. Semin Neurol. 2006;26(3):321-330.</t>
  </si>
  <si>
    <t xml:space="preserve">10.1055/s-2006-945518</t>
  </si>
  <si>
    <t xml:space="preserve">16791778</t>
  </si>
  <si>
    <t xml:space="preserve">頻度や好発年齢などの具体的数値は、本総説の抄録では確認できなかったため含めていない。個別の検査所見の判定基準も抄録の範囲を超えるため含めていない。</t>
  </si>
  <si>
    <t xml:space="preserve">OT-029</t>
  </si>
  <si>
    <t xml:space="preserve">めまい・平衡障害</t>
  </si>
  <si>
    <r>
      <rPr>
        <sz val="10"/>
        <rFont val="Noto Sans CJK SC"/>
        <family val="2"/>
      </rPr>
      <t xml:space="preserve">確定 </t>
    </r>
    <r>
      <rPr>
        <sz val="10"/>
        <rFont val="Arial"/>
        <family val="0"/>
        <charset val="1"/>
      </rPr>
      <t xml:space="preserve">Ménière </t>
    </r>
    <r>
      <rPr>
        <sz val="10"/>
        <rFont val="Noto Sans CJK SC"/>
        <family val="2"/>
      </rPr>
      <t xml:space="preserve">病は、</t>
    </r>
    <r>
      <rPr>
        <sz val="10"/>
        <rFont val="Arial"/>
        <family val="0"/>
        <charset val="1"/>
      </rPr>
      <t xml:space="preserve">20</t>
    </r>
    <r>
      <rPr>
        <sz val="10"/>
        <rFont val="Noto Sans CJK SC"/>
        <family val="2"/>
      </rPr>
      <t xml:space="preserve">分から</t>
    </r>
    <r>
      <rPr>
        <sz val="10"/>
        <rFont val="Arial"/>
        <family val="0"/>
        <charset val="1"/>
      </rPr>
      <t xml:space="preserve">12</t>
    </r>
    <r>
      <rPr>
        <sz val="10"/>
        <rFont val="Noto Sans CJK SC"/>
        <family val="2"/>
      </rPr>
      <t xml:space="preserve">時間続く自発性のめまい発作が</t>
    </r>
    <r>
      <rPr>
        <sz val="10"/>
        <rFont val="Arial"/>
        <family val="0"/>
        <charset val="1"/>
      </rPr>
      <t xml:space="preserve">2</t>
    </r>
    <r>
      <rPr>
        <sz val="10"/>
        <rFont val="Noto Sans CJK SC"/>
        <family val="2"/>
      </rPr>
      <t xml:space="preserve">回以上あり、発作の前・中・後のいずれかで聴力検査により低音から中音域の感音難聴が確認され、患側に変動する耳症状（難聴、耳鳴、耳閉感）を伴い、他の疾患では説明できないものとして診断する。評価では聴力検査を行い、前庭性片頭痛に該当するかを判断し、前庭機能検査や蝸電図は診断のために定型的には行わない。</t>
    </r>
  </si>
  <si>
    <r>
      <rPr>
        <sz val="10"/>
        <rFont val="Noto Sans CJK SC"/>
        <family val="2"/>
      </rPr>
      <t xml:space="preserve">医学各論 Ⅲ</t>
    </r>
    <r>
      <rPr>
        <sz val="10"/>
        <rFont val="Arial"/>
        <family val="0"/>
        <charset val="1"/>
      </rPr>
      <t xml:space="preserve">-8-B-①</t>
    </r>
    <r>
      <rPr>
        <sz val="10"/>
        <rFont val="Noto Sans CJK SC"/>
        <family val="2"/>
      </rPr>
      <t xml:space="preserve">（</t>
    </r>
    <r>
      <rPr>
        <sz val="10"/>
        <rFont val="Arial"/>
        <family val="0"/>
        <charset val="1"/>
      </rPr>
      <t xml:space="preserve">Ménière</t>
    </r>
    <r>
      <rPr>
        <sz val="10"/>
        <rFont val="Noto Sans CJK SC"/>
        <family val="2"/>
      </rPr>
      <t xml:space="preserve">病、</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</si>
  <si>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TBL-01-00-507 (id: JlvnmPo)</t>
    </r>
  </si>
  <si>
    <t xml:space="preserve">SRC-1359</t>
  </si>
  <si>
    <t xml:space="preserve">Basura GJ, Adams ME, Monfared A, Schwartz SR, Antonelli PJ, Burkard R, Bush ML, Bykowski J, Colandrea M, Derebery J, Kelly EA, Kerber KA, Koopman CF, Kuch AA, Marcolini E, McKinnon BJ, Ruckenstein MJ, Valenzuela CV, Vosooney A, Walsh SA, Nnacheta LC, Dhepyasuwan N, Buchanan EM. Clinical Practice Guideline: Ménière's Disease. Otolaryngol Head Neck Surg. 2020;162(2 Suppl):S1-S55.</t>
  </si>
  <si>
    <t xml:space="preserve">10.1177/0194599820909438</t>
  </si>
  <si>
    <t xml:space="preserve">32267799</t>
  </si>
  <si>
    <r>
      <rPr>
        <sz val="10"/>
        <rFont val="Noto Sans CJK SC"/>
        <family val="2"/>
      </rPr>
      <t xml:space="preserve">日本の診断基準（厚生労働省研究班の基準）との相違は、本ガイドラインでは確認していない。</t>
    </r>
    <r>
      <rPr>
        <sz val="10"/>
        <rFont val="Arial"/>
        <family val="0"/>
        <charset val="1"/>
      </rPr>
      <t xml:space="preserve">probable Ménière </t>
    </r>
    <r>
      <rPr>
        <sz val="10"/>
        <rFont val="Noto Sans CJK SC"/>
        <family val="2"/>
      </rPr>
      <t xml:space="preserve">病の発作持続時間（最大</t>
    </r>
    <r>
      <rPr>
        <sz val="10"/>
        <rFont val="Arial"/>
        <family val="0"/>
        <charset val="1"/>
      </rPr>
      <t xml:space="preserve">24</t>
    </r>
    <r>
      <rPr>
        <sz val="10"/>
        <rFont val="Noto Sans CJK SC"/>
        <family val="2"/>
      </rPr>
      <t xml:space="preserve">時間）は出版社ページの推奨文で確認した。</t>
    </r>
  </si>
  <si>
    <t xml:space="preserve">OT-030</t>
  </si>
  <si>
    <r>
      <rPr>
        <sz val="10"/>
        <rFont val="Arial"/>
        <family val="0"/>
        <charset val="1"/>
      </rPr>
      <t xml:space="preserve">Ménière </t>
    </r>
    <r>
      <rPr>
        <sz val="10"/>
        <rFont val="Noto Sans CJK SC"/>
        <family val="2"/>
      </rPr>
      <t xml:space="preserve">病の治療目標は、めまい発作の重症度と頻度の軽減、難聴・耳鳴・耳閉感の緩和と予防、生活の質の改善である。発作時には前庭抑制薬を限られた期間だけ用い、症状を軽減しうる食事・生活習慣の修正について教育し、維持療法として利尿薬および／またはベタヒスチンを提示することができる。</t>
    </r>
  </si>
  <si>
    <r>
      <rPr>
        <sz val="10"/>
        <rFont val="Noto Sans CJK SC"/>
        <family val="2"/>
      </rPr>
      <t xml:space="preserve">ベタヒスチンおよび利尿薬の国内承認・保険適用の状況は、本調査では個別に確認できなかったため未確認である。維持療法の推奨はガイドラインで </t>
    </r>
    <r>
      <rPr>
        <sz val="10"/>
        <rFont val="Arial"/>
        <family val="0"/>
        <charset val="1"/>
      </rPr>
      <t xml:space="preserve">Option</t>
    </r>
    <r>
      <rPr>
        <sz val="10"/>
        <rFont val="Noto Sans CJK SC"/>
        <family val="2"/>
      </rPr>
      <t xml:space="preserve">（選択肢）の位置づけであり、鼓室内投与や外科治療の推奨の詳細は抄録・推奨文の確認範囲を超えるため含めていない。</t>
    </r>
  </si>
  <si>
    <t xml:space="preserve">OT-031</t>
  </si>
  <si>
    <r>
      <rPr>
        <sz val="10"/>
        <rFont val="Noto Sans CJK SC"/>
        <family val="2"/>
      </rPr>
      <t xml:space="preserve">後半規管型の良性発作性頭位めまい症は、患者を坐位から仰臥位にし、頭部を患側へ</t>
    </r>
    <r>
      <rPr>
        <sz val="10"/>
        <rFont val="Arial"/>
        <family val="0"/>
        <charset val="1"/>
      </rPr>
      <t xml:space="preserve">45</t>
    </r>
    <r>
      <rPr>
        <sz val="10"/>
        <rFont val="Noto Sans CJK SC"/>
        <family val="2"/>
      </rPr>
      <t xml:space="preserve">度回旋して</t>
    </r>
    <r>
      <rPr>
        <sz val="10"/>
        <rFont val="Arial"/>
        <family val="0"/>
        <charset val="1"/>
      </rPr>
      <t xml:space="preserve">20</t>
    </r>
    <r>
      <rPr>
        <sz val="10"/>
        <rFont val="Noto Sans CJK SC"/>
        <family val="2"/>
      </rPr>
      <t xml:space="preserve">度後屈させる </t>
    </r>
    <r>
      <rPr>
        <sz val="10"/>
        <rFont val="Arial"/>
        <family val="0"/>
        <charset val="1"/>
      </rPr>
      <t xml:space="preserve">Dix-Hallpike </t>
    </r>
    <r>
      <rPr>
        <sz val="10"/>
        <rFont val="Noto Sans CJK SC"/>
        <family val="2"/>
      </rPr>
      <t xml:space="preserve">手技で、回旋性で上向きの眼振を伴うめまいが誘発されれば診断し、耳石置換手技による治療を行う（または行える医師へ紹介する）ことが強く推奨される。</t>
    </r>
  </si>
  <si>
    <r>
      <rPr>
        <sz val="10"/>
        <rFont val="Noto Sans CJK SC"/>
        <family val="2"/>
      </rPr>
      <t xml:space="preserve">医学各論 Ⅲ</t>
    </r>
    <r>
      <rPr>
        <sz val="10"/>
        <rFont val="Arial"/>
        <family val="0"/>
        <charset val="1"/>
      </rPr>
      <t xml:space="preserve">-8-B-②</t>
    </r>
    <r>
      <rPr>
        <sz val="10"/>
        <rFont val="Noto Sans CJK SC"/>
        <family val="2"/>
      </rPr>
      <t xml:space="preserve">（良性発作性頭位めまい症、</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</si>
  <si>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TBL-01-00-506 (id: JlvnmPg)</t>
    </r>
  </si>
  <si>
    <t xml:space="preserve">SRC-1360</t>
  </si>
  <si>
    <t xml:space="preserve">Bhattacharyya N, Gubbels SP, Schwartz SR, Edlow JA, El-Kashlan H, Fife T, Holmberg JM, Mahoney K, Hollingsworth DB, Roberts R, Seidman MD, Steiner CA, Do BT, Voelker CCJ, Waguespack RW, Corrigan MD. Clinical Practice Guideline: Benign Paroxysmal Positional Vertigo (Update). Otolaryngol Head Neck Surg. 2017;156(3 Suppl):S1-S47.</t>
  </si>
  <si>
    <t xml:space="preserve">10.1177/0194599816689667</t>
  </si>
  <si>
    <t xml:space="preserve">28248609</t>
  </si>
  <si>
    <t xml:space="preserve">水平半規管型に対する仰臥位ロールテストなどの詳細は抄録に含まれるが、再発率などの具体的数値は抄録では確認できなかったため含めていない。</t>
  </si>
  <si>
    <t xml:space="preserve">OT-032</t>
  </si>
  <si>
    <r>
      <rPr>
        <sz val="10"/>
        <rFont val="Noto Sans CJK SC"/>
        <family val="2"/>
      </rPr>
      <t xml:space="preserve">前庭神経炎に対する副腎皮質ステロイド治療は、ランダム化比較試験のメタ解析で、温度眼振検査による半規管麻痺の完全回復の割合を</t>
    </r>
    <r>
      <rPr>
        <sz val="10"/>
        <rFont val="Arial"/>
        <family val="0"/>
        <charset val="1"/>
      </rPr>
      <t xml:space="preserve">1</t>
    </r>
    <r>
      <rPr>
        <sz val="10"/>
        <rFont val="Noto Sans CJK SC"/>
        <family val="2"/>
      </rPr>
      <t xml:space="preserve">か月後（オッズ比 </t>
    </r>
    <r>
      <rPr>
        <sz val="10"/>
        <rFont val="Arial"/>
        <family val="0"/>
        <charset val="1"/>
      </rPr>
      <t xml:space="preserve">12.64</t>
    </r>
    <r>
      <rPr>
        <sz val="10"/>
        <rFont val="Noto Sans CJK SC"/>
        <family val="2"/>
      </rPr>
      <t xml:space="preserve">）と</t>
    </r>
    <r>
      <rPr>
        <sz val="10"/>
        <rFont val="Arial"/>
        <family val="0"/>
        <charset val="1"/>
      </rPr>
      <t xml:space="preserve">12</t>
    </r>
    <r>
      <rPr>
        <sz val="10"/>
        <rFont val="Noto Sans CJK SC"/>
        <family val="2"/>
      </rPr>
      <t xml:space="preserve">か月後（オッズ比 </t>
    </r>
    <r>
      <rPr>
        <sz val="10"/>
        <rFont val="Arial"/>
        <family val="0"/>
        <charset val="1"/>
      </rPr>
      <t xml:space="preserve">3.35</t>
    </r>
    <r>
      <rPr>
        <sz val="10"/>
        <rFont val="Noto Sans CJK SC"/>
        <family val="2"/>
      </rPr>
      <t xml:space="preserve">）に有意に高めたが、治療開始</t>
    </r>
    <r>
      <rPr>
        <sz val="10"/>
        <rFont val="Arial"/>
        <family val="0"/>
        <charset val="1"/>
      </rPr>
      <t xml:space="preserve">1</t>
    </r>
    <r>
      <rPr>
        <sz val="10"/>
        <rFont val="Noto Sans CJK SC"/>
        <family val="2"/>
      </rPr>
      <t xml:space="preserve">か月後の臨床的回復の割合にはプラセボとの有意差がなかった（オッズ比 </t>
    </r>
    <r>
      <rPr>
        <sz val="10"/>
        <rFont val="Arial"/>
        <family val="0"/>
        <charset val="1"/>
      </rPr>
      <t xml:space="preserve">1.45</t>
    </r>
    <r>
      <rPr>
        <sz val="10"/>
        <rFont val="Noto Sans CJK SC"/>
        <family val="2"/>
      </rPr>
      <t xml:space="preserve">、</t>
    </r>
    <r>
      <rPr>
        <sz val="10"/>
        <rFont val="Arial"/>
        <family val="0"/>
        <charset val="1"/>
      </rPr>
      <t xml:space="preserve">95%</t>
    </r>
    <r>
      <rPr>
        <sz val="10"/>
        <rFont val="Noto Sans CJK SC"/>
        <family val="2"/>
      </rPr>
      <t xml:space="preserve">信頼区間 </t>
    </r>
    <r>
      <rPr>
        <sz val="10"/>
        <rFont val="Arial"/>
        <family val="0"/>
        <charset val="1"/>
      </rPr>
      <t xml:space="preserve">0.26</t>
    </r>
    <r>
      <rPr>
        <sz val="10"/>
        <rFont val="Noto Sans CJK SC"/>
        <family val="2"/>
      </rPr>
      <t xml:space="preserve">〜</t>
    </r>
    <r>
      <rPr>
        <sz val="10"/>
        <rFont val="Arial"/>
        <family val="0"/>
        <charset val="1"/>
      </rPr>
      <t xml:space="preserve">8.01</t>
    </r>
    <r>
      <rPr>
        <sz val="10"/>
        <rFont val="Noto Sans CJK SC"/>
        <family val="2"/>
      </rPr>
      <t xml:space="preserve">）。</t>
    </r>
  </si>
  <si>
    <t xml:space="preserve">国際（複数国のランダム化比較試験）</t>
  </si>
  <si>
    <r>
      <rPr>
        <sz val="10"/>
        <rFont val="Noto Sans CJK SC"/>
        <family val="2"/>
      </rPr>
      <t xml:space="preserve">医学各論 Ⅲ</t>
    </r>
    <r>
      <rPr>
        <sz val="10"/>
        <rFont val="Arial"/>
        <family val="0"/>
        <charset val="1"/>
      </rPr>
      <t xml:space="preserve">-8-B-③</t>
    </r>
    <r>
      <rPr>
        <sz val="10"/>
        <rFont val="Noto Sans CJK SC"/>
        <family val="2"/>
      </rPr>
      <t xml:space="preserve">（前庭神経炎、</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</si>
  <si>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TBL-01-00-508 (id: JlvnmPs)</t>
    </r>
  </si>
  <si>
    <t xml:space="preserve">SRC-1361</t>
  </si>
  <si>
    <t xml:space="preserve">Goudakos JK, Markou KD, Franco-Vidal V, Vital V, Tsaligopoulos M, Darrouzet V. Corticosteroids in the treatment of vestibular neuritis: a systematic review and meta-analysis. Otol Neurotol. 2010;31(2):183-189.</t>
  </si>
  <si>
    <t xml:space="preserve">10.1097/MAO.0b013e3181ca843d</t>
  </si>
  <si>
    <t xml:space="preserve">20009780</t>
  </si>
  <si>
    <t xml:space="preserve">数値はいずれも抄録に記載されたメタ解析の結果である。ステロイド製剤の国内承認・保険適用（前庭神経炎に対する適応）の状況は、本調査では個別に確認できなかったため未確認である。前庭神経炎の臨床像そのもの（持続性めまい、頭部衝撃試験など）は本資料の対象外であり含めていない。</t>
  </si>
  <si>
    <t xml:space="preserve">OT-033</t>
  </si>
  <si>
    <r>
      <rPr>
        <sz val="10"/>
        <rFont val="Noto Sans CJK SC"/>
        <family val="2"/>
      </rPr>
      <t xml:space="preserve">アミノグリコシド系抗菌薬は前庭毒性を有し、両側前庭機能低下を起こすと、難聴や回転性めまいではなく、運動失調、平衡障害、体動時の視界の揺れ（動揺視）が前景に出て、生活の質と自立を大きく損なう。全身投与のほか、難治性 </t>
    </r>
    <r>
      <rPr>
        <sz val="10"/>
        <rFont val="Arial"/>
        <family val="0"/>
        <charset val="1"/>
      </rPr>
      <t xml:space="preserve">Ménière </t>
    </r>
    <r>
      <rPr>
        <sz val="10"/>
        <rFont val="Noto Sans CJK SC"/>
        <family val="2"/>
      </rPr>
      <t xml:space="preserve">病への鼓室内投与でも生じうる。</t>
    </r>
  </si>
  <si>
    <r>
      <rPr>
        <sz val="10"/>
        <rFont val="Noto Sans CJK SC"/>
        <family val="2"/>
      </rPr>
      <t xml:space="preserve">医学各論 Ⅲ</t>
    </r>
    <r>
      <rPr>
        <sz val="10"/>
        <rFont val="Arial"/>
        <family val="0"/>
        <charset val="1"/>
      </rPr>
      <t xml:space="preserve">-8-B-④</t>
    </r>
    <r>
      <rPr>
        <sz val="10"/>
        <rFont val="Noto Sans CJK SC"/>
        <family val="2"/>
      </rPr>
      <t xml:space="preserve">（薬剤性平衡障害、</t>
    </r>
    <r>
      <rPr>
        <sz val="10"/>
        <rFont val="Arial"/>
        <family val="0"/>
        <charset val="1"/>
      </rPr>
      <t xml:space="preserve">a</t>
    </r>
    <r>
      <rPr>
        <sz val="10"/>
        <rFont val="Noto Sans CJK SC"/>
        <family val="2"/>
      </rPr>
      <t xml:space="preserve">）</t>
    </r>
  </si>
  <si>
    <t xml:space="preserve">SRC-1362</t>
  </si>
  <si>
    <t xml:space="preserve">Rutka J. Aminoglycoside Vestibulotoxicity. Adv Otorhinolaryngol. 2019;82:101-110.</t>
  </si>
  <si>
    <t xml:space="preserve">10.1159/000490277</t>
  </si>
  <si>
    <t xml:space="preserve">30947191</t>
  </si>
  <si>
    <r>
      <rPr>
        <sz val="10"/>
        <rFont val="Noto Sans CJK SC"/>
        <family val="2"/>
      </rPr>
      <t xml:space="preserve">ゲンタマイシンをはじめとする個別薬剤の国内承認・保険適用の状況は、本調査では個別に確認できなかったため未確認である。前庭毒性の発症頻度や、</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回投与と複数回投与での差などの具体的数値は抄録では確認できなかったため含めていない。シスプラチン等の他の耳毒性薬物は本資料の対象外である。</t>
    </r>
  </si>
  <si>
    <t xml:space="preserve">OT-034</t>
  </si>
  <si>
    <r>
      <rPr>
        <sz val="10"/>
        <rFont val="Noto Sans CJK SC"/>
        <family val="2"/>
      </rPr>
      <t xml:space="preserve">動揺病は、実在の運動や仮想的な運動に対する一般的な生理的反応であり、その発生機序として感覚矛盾説が最も広く受け入れられている。反復した運動曝露により慣れ（</t>
    </r>
    <r>
      <rPr>
        <sz val="10"/>
        <rFont val="Arial"/>
        <family val="0"/>
        <charset val="1"/>
      </rPr>
      <t xml:space="preserve">habituation</t>
    </r>
    <r>
      <rPr>
        <sz val="10"/>
        <rFont val="Noto Sans CJK SC"/>
        <family val="2"/>
      </rPr>
      <t xml:space="preserve">）が進み、行動面や食事面の対策、視覚と前庭の相互作用を用いた訓練が症状の軽減に有効である。</t>
    </r>
  </si>
  <si>
    <r>
      <rPr>
        <sz val="10"/>
        <rFont val="Noto Sans CJK SC"/>
        <family val="2"/>
      </rPr>
      <t xml:space="preserve">医学各論 Ⅲ</t>
    </r>
    <r>
      <rPr>
        <sz val="10"/>
        <rFont val="Arial"/>
        <family val="0"/>
        <charset val="1"/>
      </rPr>
      <t xml:space="preserve">-8-B-⑤</t>
    </r>
    <r>
      <rPr>
        <sz val="10"/>
        <rFont val="Noto Sans CJK SC"/>
        <family val="2"/>
      </rPr>
      <t xml:space="preserve">（動揺病、</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</si>
  <si>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TBL-01-00-505 (id: JlvnmPc)</t>
    </r>
  </si>
  <si>
    <t xml:space="preserve">SRC-1363</t>
  </si>
  <si>
    <t xml:space="preserve">Zhang LL, Wang JQ, Qi RR, Pan LL, Li M, Cai YL. Motion Sickness: Current Knowledge and Recent Advance. CNS Neurosci Ther. 2016;22(1):15-24.</t>
  </si>
  <si>
    <t xml:space="preserve">10.1111/cns.12468</t>
  </si>
  <si>
    <t xml:space="preserve">26452639</t>
  </si>
  <si>
    <t xml:space="preserve">薬物療法の具体的な有効性の数値は、本総説の抄録では確認できなかったため含めていない。感受性に関わる遺伝的要因の詳細も抄録の範囲を超えるため含めていない。</t>
  </si>
  <si>
    <t xml:space="preserve">OT-035</t>
  </si>
  <si>
    <t xml:space="preserve">脳神経疾患</t>
  </si>
  <si>
    <r>
      <rPr>
        <sz val="10"/>
        <rFont val="Arial"/>
        <family val="0"/>
        <charset val="1"/>
      </rPr>
      <t xml:space="preserve">Bell </t>
    </r>
    <r>
      <rPr>
        <sz val="10"/>
        <rFont val="Noto Sans CJK SC"/>
        <family val="2"/>
      </rPr>
      <t xml:space="preserve">麻痺は、原因不明の急性発症の一側性顔面神経麻痺であり、最も多い単神経障害である。診断では、病歴と身体診察によって顔面神経麻痺の同定可能な他の原因を除外することが強く推奨され、新規発症例に対して定型的な血液検査や画像検査は行わず、不完全麻痺の症例では電気診断検査も行わない。新たな神経所見の出現や、発症</t>
    </r>
    <r>
      <rPr>
        <sz val="10"/>
        <rFont val="Arial"/>
        <family val="0"/>
        <charset val="1"/>
      </rPr>
      <t xml:space="preserve">3</t>
    </r>
    <r>
      <rPr>
        <sz val="10"/>
        <rFont val="Noto Sans CJK SC"/>
        <family val="2"/>
      </rPr>
      <t xml:space="preserve">か月後も回復が不完全な場合は、顔面神経の専門医への再評価・紹介が推奨される。</t>
    </r>
  </si>
  <si>
    <r>
      <rPr>
        <sz val="10"/>
        <rFont val="Noto Sans CJK SC"/>
        <family val="2"/>
      </rPr>
      <t xml:space="preserve">医学各論 Ⅲ</t>
    </r>
    <r>
      <rPr>
        <sz val="10"/>
        <rFont val="Arial"/>
        <family val="0"/>
        <charset val="1"/>
      </rPr>
      <t xml:space="preserve">-8-C-①</t>
    </r>
    <r>
      <rPr>
        <sz val="10"/>
        <rFont val="Noto Sans CJK SC"/>
        <family val="2"/>
      </rPr>
      <t xml:space="preserve">（顔面神経麻痺、</t>
    </r>
    <r>
      <rPr>
        <sz val="10"/>
        <rFont val="Arial"/>
        <family val="0"/>
        <charset val="1"/>
      </rPr>
      <t xml:space="preserve">a</t>
    </r>
    <r>
      <rPr>
        <sz val="10"/>
        <rFont val="Noto Sans CJK SC"/>
        <family val="2"/>
      </rPr>
      <t xml:space="preserve">）</t>
    </r>
  </si>
  <si>
    <t xml:space="preserve">SRC-1364</t>
  </si>
  <si>
    <t xml:space="preserve">Baugh RF, Archer SM, Mitchell RB, Rosenfeld RM, Amin R, Burns JJ, Darrow DH, Giordano T, Litman RS, Li KK, Mannix ME, Schwartz RH, Setzen G, Wald ER, Wall E, Sandler G, Patel MM. Clinical practice guideline: Bell's palsy. Otolaryngol Head Neck Surg. 2013;149(3 Suppl):S1-S27.</t>
  </si>
  <si>
    <t xml:space="preserve">10.1177/0194599813505967</t>
  </si>
  <si>
    <t xml:space="preserve">24189771</t>
  </si>
  <si>
    <r>
      <rPr>
        <sz val="10"/>
        <rFont val="Arial"/>
        <family val="0"/>
        <charset val="1"/>
      </rPr>
      <t xml:space="preserve">Ramsay Hunt </t>
    </r>
    <r>
      <rPr>
        <sz val="10"/>
        <rFont val="Noto Sans CJK SC"/>
        <family val="2"/>
      </rPr>
      <t xml:space="preserve">症候群や </t>
    </r>
    <r>
      <rPr>
        <sz val="10"/>
        <rFont val="Arial"/>
        <family val="0"/>
        <charset val="1"/>
      </rPr>
      <t xml:space="preserve">Lyme </t>
    </r>
    <r>
      <rPr>
        <sz val="10"/>
        <rFont val="Noto Sans CJK SC"/>
        <family val="2"/>
      </rPr>
      <t xml:space="preserve">病など個別の鑑別疾患の頻度、</t>
    </r>
    <r>
      <rPr>
        <sz val="10"/>
        <rFont val="Arial"/>
        <family val="0"/>
        <charset val="1"/>
      </rPr>
      <t xml:space="preserve">House-Brackmann </t>
    </r>
    <r>
      <rPr>
        <sz val="10"/>
        <rFont val="Noto Sans CJK SC"/>
        <family val="2"/>
      </rPr>
      <t xml:space="preserve">分類による重症度評価の詳細は、本ガイドラインの抄録では確認できなかったため含めていない。</t>
    </r>
  </si>
  <si>
    <t xml:space="preserve">OT-036</t>
  </si>
  <si>
    <r>
      <rPr>
        <sz val="10"/>
        <rFont val="Arial"/>
        <family val="0"/>
        <charset val="1"/>
      </rPr>
      <t xml:space="preserve">Bell </t>
    </r>
    <r>
      <rPr>
        <sz val="10"/>
        <rFont val="Noto Sans CJK SC"/>
        <family val="2"/>
      </rPr>
      <t xml:space="preserve">麻痺の治療では、</t>
    </r>
    <r>
      <rPr>
        <sz val="10"/>
        <rFont val="Arial"/>
        <family val="0"/>
        <charset val="1"/>
      </rPr>
      <t xml:space="preserve">16</t>
    </r>
    <r>
      <rPr>
        <sz val="10"/>
        <rFont val="Noto Sans CJK SC"/>
        <family val="2"/>
      </rPr>
      <t xml:space="preserve">歳以上の患者に発症から</t>
    </r>
    <r>
      <rPr>
        <sz val="10"/>
        <rFont val="Arial"/>
        <family val="0"/>
        <charset val="1"/>
      </rPr>
      <t xml:space="preserve">72</t>
    </r>
    <r>
      <rPr>
        <sz val="10"/>
        <rFont val="Noto Sans CJK SC"/>
        <family val="2"/>
      </rPr>
      <t xml:space="preserve">時間以内に経口ステロイドを投与することが強く推奨され、抗ウイルス薬の単独投与は行わない（経口ステロイドへの抗ウイルス薬の追加は選択肢となりうる）。閉眼が不十分な患者には眼の保護を行うことが強く推奨される。</t>
    </r>
  </si>
  <si>
    <r>
      <rPr>
        <sz val="10"/>
        <rFont val="Noto Sans CJK SC"/>
        <family val="2"/>
      </rPr>
      <t xml:space="preserve">ステロイド製剤および抗ウイルス薬の国内承認・保険適用（</t>
    </r>
    <r>
      <rPr>
        <sz val="10"/>
        <rFont val="Arial"/>
        <family val="0"/>
        <charset val="1"/>
      </rPr>
      <t xml:space="preserve">Bell </t>
    </r>
    <r>
      <rPr>
        <sz val="10"/>
        <rFont val="Noto Sans CJK SC"/>
        <family val="2"/>
      </rPr>
      <t xml:space="preserve">麻痺に対する適応）の状況は、本調査では個別に確認できなかったため未確認である。用量・投与期間の詳細は抄録では確認できなかったため含めていない。</t>
    </r>
  </si>
  <si>
    <t xml:space="preserve">OT-037</t>
  </si>
  <si>
    <r>
      <rPr>
        <sz val="10"/>
        <rFont val="Noto Sans CJK SC"/>
        <family val="2"/>
      </rPr>
      <t xml:space="preserve">三叉神経痛は、神経血管接触の程度により一次性（古典的または特発性）と、神経血管接触以外の病変による二次性とに分類される。臨床的特徴だけでは二次性を除外できないため、全例で</t>
    </r>
    <r>
      <rPr>
        <sz val="10"/>
        <rFont val="Arial"/>
        <family val="0"/>
        <charset val="1"/>
      </rPr>
      <t xml:space="preserve">3</t>
    </r>
    <r>
      <rPr>
        <sz val="10"/>
        <rFont val="Noto Sans CJK SC"/>
        <family val="2"/>
      </rPr>
      <t xml:space="preserve">種類の高解像度シークエンスを組み合わせた </t>
    </r>
    <r>
      <rPr>
        <sz val="10"/>
        <rFont val="Arial"/>
        <family val="0"/>
        <charset val="1"/>
      </rPr>
      <t xml:space="preserve">MRI </t>
    </r>
    <r>
      <rPr>
        <sz val="10"/>
        <rFont val="Noto Sans CJK SC"/>
        <family val="2"/>
      </rPr>
      <t xml:space="preserve">を行うべきであり、長期治療の第一選択薬はカルバマゼピンまたはオクスカルバゼピンで、薬物療法で痛みが十分に抑えられない場合や耐容できない場合は手術を提示すべきである。</t>
    </r>
  </si>
  <si>
    <r>
      <rPr>
        <sz val="10"/>
        <rFont val="Noto Sans CJK SC"/>
        <family val="2"/>
      </rPr>
      <t xml:space="preserve">医学各論 Ⅲ</t>
    </r>
    <r>
      <rPr>
        <sz val="10"/>
        <rFont val="Arial"/>
        <family val="0"/>
        <charset val="1"/>
      </rPr>
      <t xml:space="preserve">-8-C-②</t>
    </r>
    <r>
      <rPr>
        <sz val="10"/>
        <rFont val="Noto Sans CJK SC"/>
        <family val="2"/>
      </rPr>
      <t xml:space="preserve">（三叉神経痛、</t>
    </r>
    <r>
      <rPr>
        <sz val="10"/>
        <rFont val="Arial"/>
        <family val="0"/>
        <charset val="1"/>
      </rPr>
      <t xml:space="preserve">a</t>
    </r>
    <r>
      <rPr>
        <sz val="10"/>
        <rFont val="Noto Sans CJK SC"/>
        <family val="2"/>
      </rPr>
      <t xml:space="preserve">）；医学各論 Ⅸ</t>
    </r>
    <r>
      <rPr>
        <sz val="10"/>
        <rFont val="Arial"/>
        <family val="0"/>
        <charset val="1"/>
      </rPr>
      <t xml:space="preserve">-5-C-①</t>
    </r>
    <r>
      <rPr>
        <sz val="10"/>
        <rFont val="Noto Sans CJK SC"/>
        <family val="2"/>
      </rPr>
      <t xml:space="preserve">（三叉神経痛、</t>
    </r>
    <r>
      <rPr>
        <sz val="10"/>
        <rFont val="Arial"/>
        <family val="0"/>
        <charset val="1"/>
      </rPr>
      <t xml:space="preserve">a</t>
    </r>
    <r>
      <rPr>
        <sz val="10"/>
        <rFont val="Noto Sans CJK SC"/>
        <family val="2"/>
      </rPr>
      <t xml:space="preserve">）</t>
    </r>
  </si>
  <si>
    <t xml:space="preserve">SRC-1365</t>
  </si>
  <si>
    <t xml:space="preserve">Bendtsen L, Zakrzewska JM, Abbott J, Braschinsky M, Di Stefano G, Donnet A, Eide PK, Leal PRL, Maarbjerg S, May A, Nurmikko T, Obermann M, Jensen TS, Cruccu G. European Academy of Neurology guideline on trigeminal neuralgia. Eur J Neurol. 2019;26(6):831-849.</t>
  </si>
  <si>
    <t xml:space="preserve">10.1111/ene.13950</t>
  </si>
  <si>
    <t xml:space="preserve">30860637</t>
  </si>
  <si>
    <t xml:space="preserve">カルバマゼピンおよびオクスカルバゼピンの国内承認・保険適用（三叉神経痛に対する適応）の状況は、本調査では個別に確認できなかったため未確認である。各薬剤の有効率や微小血管減圧術の成績などの具体的数値は抄録では確認できなかったため含めていない。急性増悪時にはホスフェニトインまたはリドカインの静脈内投与が用いられうることが抄録に記載されている。</t>
  </si>
  <si>
    <t xml:space="preserve">OT-038</t>
  </si>
  <si>
    <r>
      <rPr>
        <sz val="10"/>
        <rFont val="Arial"/>
        <family val="0"/>
        <charset val="1"/>
      </rPr>
      <t xml:space="preserve">Horner </t>
    </r>
    <r>
      <rPr>
        <sz val="10"/>
        <rFont val="Noto Sans CJK SC"/>
        <family val="2"/>
      </rPr>
      <t xml:space="preserve">症候群は、同側の眼交感神経経路の障害により生じる一側性の眼瞼下垂、縮瞳（瞳孔反応は正常）からなり、場合により同側顔面の無汗症を伴う。臨床所見と薬理学的検査によって存在を確認し、障害部位の局在診断と原因検索を進める。</t>
    </r>
  </si>
  <si>
    <r>
      <rPr>
        <sz val="10"/>
        <rFont val="Noto Sans CJK SC"/>
        <family val="2"/>
      </rPr>
      <t xml:space="preserve">医学各論 Ⅲ</t>
    </r>
    <r>
      <rPr>
        <sz val="10"/>
        <rFont val="Arial"/>
        <family val="0"/>
        <charset val="1"/>
      </rPr>
      <t xml:space="preserve">-8-C-③</t>
    </r>
    <r>
      <rPr>
        <sz val="10"/>
        <rFont val="Noto Sans CJK SC"/>
        <family val="2"/>
      </rPr>
      <t xml:space="preserve">（</t>
    </r>
    <r>
      <rPr>
        <sz val="10"/>
        <rFont val="Arial"/>
        <family val="0"/>
        <charset val="1"/>
      </rPr>
      <t xml:space="preserve">Horner</t>
    </r>
    <r>
      <rPr>
        <sz val="10"/>
        <rFont val="Noto Sans CJK SC"/>
        <family val="2"/>
      </rPr>
      <t xml:space="preserve">症候群、</t>
    </r>
    <r>
      <rPr>
        <sz val="10"/>
        <rFont val="Arial"/>
        <family val="0"/>
        <charset val="1"/>
      </rPr>
      <t xml:space="preserve">a</t>
    </r>
    <r>
      <rPr>
        <sz val="10"/>
        <rFont val="Noto Sans CJK SC"/>
        <family val="2"/>
      </rPr>
      <t xml:space="preserve">）</t>
    </r>
  </si>
  <si>
    <t xml:space="preserve">SRC-1366</t>
  </si>
  <si>
    <t xml:space="preserve">Kanagalingam S, Miller NR. Horner syndrome: clinical perspectives. Eye Brain. 2015;7:35-46.</t>
  </si>
  <si>
    <t xml:space="preserve">原因疾患（内頸動脈解離、肺尖部腫瘍など）の部位別の頻度や、薬理学的検査に用いる点眼薬の詳細は、本総説の抄録では確認できなかったため含めていない。</t>
  </si>
  <si>
    <t xml:space="preserve">OT-039</t>
  </si>
  <si>
    <r>
      <rPr>
        <sz val="10"/>
        <rFont val="Noto Sans CJK SC"/>
        <family val="2"/>
      </rPr>
      <t xml:space="preserve">舌下神経麻痺は、頸静脈孔や後頭蓋窩の病変により、舌咽・迷走・副神経の麻痺と合併して現れることがある。第</t>
    </r>
    <r>
      <rPr>
        <sz val="10"/>
        <rFont val="Arial"/>
        <family val="0"/>
        <charset val="1"/>
      </rPr>
      <t xml:space="preserve">IX</t>
    </r>
    <r>
      <rPr>
        <sz val="10"/>
        <rFont val="Noto Sans CJK SC"/>
        <family val="2"/>
      </rPr>
      <t xml:space="preserve">〜</t>
    </r>
    <r>
      <rPr>
        <sz val="10"/>
        <rFont val="Arial"/>
        <family val="0"/>
        <charset val="1"/>
      </rPr>
      <t xml:space="preserve">XII</t>
    </r>
    <r>
      <rPr>
        <sz val="10"/>
        <rFont val="Noto Sans CJK SC"/>
        <family val="2"/>
      </rPr>
      <t xml:space="preserve">脳神経の一側性麻痺である </t>
    </r>
    <r>
      <rPr>
        <sz val="10"/>
        <rFont val="Arial"/>
        <family val="0"/>
        <charset val="1"/>
      </rPr>
      <t xml:space="preserve">Collet-Sicard </t>
    </r>
    <r>
      <rPr>
        <sz val="10"/>
        <rFont val="Noto Sans CJK SC"/>
        <family val="2"/>
      </rPr>
      <t xml:space="preserve">症候群</t>
    </r>
    <r>
      <rPr>
        <sz val="10"/>
        <rFont val="Arial"/>
        <family val="0"/>
        <charset val="1"/>
      </rPr>
      <t xml:space="preserve">135</t>
    </r>
    <r>
      <rPr>
        <sz val="10"/>
        <rFont val="Noto Sans CJK SC"/>
        <family val="2"/>
      </rPr>
      <t xml:space="preserve">例の集積では、原因は腫瘍性が</t>
    </r>
    <r>
      <rPr>
        <sz val="10"/>
        <rFont val="Arial"/>
        <family val="0"/>
        <charset val="1"/>
      </rPr>
      <t xml:space="preserve">39.6%</t>
    </r>
    <r>
      <rPr>
        <sz val="10"/>
        <rFont val="Noto Sans CJK SC"/>
        <family val="2"/>
      </rPr>
      <t xml:space="preserve">と最も多く、次いで血管性が</t>
    </r>
    <r>
      <rPr>
        <sz val="10"/>
        <rFont val="Arial"/>
        <family val="0"/>
        <charset val="1"/>
      </rPr>
      <t xml:space="preserve">27.6%</t>
    </r>
    <r>
      <rPr>
        <sz val="10"/>
        <rFont val="Noto Sans CJK SC"/>
        <family val="2"/>
      </rPr>
      <t xml:space="preserve">で、病変部位は頸静脈孔が</t>
    </r>
    <r>
      <rPr>
        <sz val="10"/>
        <rFont val="Arial"/>
        <family val="0"/>
        <charset val="1"/>
      </rPr>
      <t xml:space="preserve">44.4%</t>
    </r>
    <r>
      <rPr>
        <sz val="10"/>
        <rFont val="Noto Sans CJK SC"/>
        <family val="2"/>
      </rPr>
      <t xml:space="preserve">を占めた。</t>
    </r>
  </si>
  <si>
    <t xml:space="preserve">国際（症例集積）</t>
  </si>
  <si>
    <r>
      <rPr>
        <sz val="10"/>
        <rFont val="Noto Sans CJK SC"/>
        <family val="2"/>
      </rPr>
      <t xml:space="preserve">医学各論 Ⅲ</t>
    </r>
    <r>
      <rPr>
        <sz val="10"/>
        <rFont val="Arial"/>
        <family val="0"/>
        <charset val="1"/>
      </rPr>
      <t xml:space="preserve">-8-C-④</t>
    </r>
    <r>
      <rPr>
        <sz val="10"/>
        <rFont val="Noto Sans CJK SC"/>
        <family val="2"/>
      </rPr>
      <t xml:space="preserve">（舌下神経麻痺、</t>
    </r>
    <r>
      <rPr>
        <sz val="10"/>
        <rFont val="Arial"/>
        <family val="0"/>
        <charset val="1"/>
      </rPr>
      <t xml:space="preserve">b</t>
    </r>
    <r>
      <rPr>
        <sz val="10"/>
        <rFont val="Noto Sans CJK SC"/>
        <family val="2"/>
      </rPr>
      <t xml:space="preserve">）</t>
    </r>
  </si>
  <si>
    <t xml:space="preserve">SRC-1367</t>
  </si>
  <si>
    <t xml:space="preserve">Aguilera-Pena MP, Castiblanco MA, Osejo-Arcos V, Aponte-Caballero R, Gutierrez-Gomez S, Abaunza-Camacho JF, Guevara-Moriones N, Benavides-Burbano CA, Riveros-Castillo WM, Saavedra JM. Collet-Sicard syndrome: a scoping review. Neurosurg Rev. 2023;46(1):244.</t>
  </si>
  <si>
    <t xml:space="preserve">10.1007/s10143-023-02145-7</t>
  </si>
  <si>
    <t xml:space="preserve">37707587</t>
  </si>
  <si>
    <r>
      <rPr>
        <sz val="10"/>
        <rFont val="Noto Sans CJK SC"/>
        <family val="2"/>
      </rPr>
      <t xml:space="preserve">数値はいずれも抄録に記載された集積結果である。本資料は第</t>
    </r>
    <r>
      <rPr>
        <sz val="10"/>
        <rFont val="Arial"/>
        <family val="0"/>
        <charset val="1"/>
      </rPr>
      <t xml:space="preserve">IX</t>
    </r>
    <r>
      <rPr>
        <sz val="10"/>
        <rFont val="Noto Sans CJK SC"/>
        <family val="2"/>
      </rPr>
      <t xml:space="preserve">〜</t>
    </r>
    <r>
      <rPr>
        <sz val="10"/>
        <rFont val="Arial"/>
        <family val="0"/>
        <charset val="1"/>
      </rPr>
      <t xml:space="preserve">XII</t>
    </r>
    <r>
      <rPr>
        <sz val="10"/>
        <rFont val="Noto Sans CJK SC"/>
        <family val="2"/>
      </rPr>
      <t xml:space="preserve">脳神経の合併麻痺の症例集積であり、舌下神経単独麻痺に限った原因別頻度や、舌の偏位・萎縮などの個別所見は確認できなかったため含めていない。</t>
    </r>
  </si>
  <si>
    <t xml:space="preserve">OT-040</t>
  </si>
  <si>
    <r>
      <rPr>
        <sz val="10"/>
        <rFont val="Noto Sans CJK SC"/>
        <family val="2"/>
      </rPr>
      <t xml:space="preserve">小脳橋角部の腫瘍で最も多いのは前庭神経鞘腫であり、その治療は、腫瘍の性状、症状、患者の年齢を考慮して、経過観察、手術、放射線治療の</t>
    </r>
    <r>
      <rPr>
        <sz val="10"/>
        <rFont val="Arial"/>
        <family val="0"/>
        <charset val="1"/>
      </rPr>
      <t xml:space="preserve">3</t>
    </r>
    <r>
      <rPr>
        <sz val="10"/>
        <rFont val="Noto Sans CJK SC"/>
        <family val="2"/>
      </rPr>
      <t xml:space="preserve">つの戦略の中から選択される。</t>
    </r>
  </si>
  <si>
    <t xml:space="preserve">スペイン</t>
  </si>
  <si>
    <r>
      <rPr>
        <sz val="10"/>
        <rFont val="Noto Sans CJK SC"/>
        <family val="2"/>
      </rPr>
      <t xml:space="preserve">医学各論 Ⅲ</t>
    </r>
    <r>
      <rPr>
        <sz val="10"/>
        <rFont val="Arial"/>
        <family val="0"/>
        <charset val="1"/>
      </rPr>
      <t xml:space="preserve">-8-C-⑤</t>
    </r>
    <r>
      <rPr>
        <sz val="10"/>
        <rFont val="Noto Sans CJK SC"/>
        <family val="2"/>
      </rPr>
      <t xml:space="preserve">（小脳橋角部腫瘍、</t>
    </r>
    <r>
      <rPr>
        <sz val="10"/>
        <rFont val="Arial"/>
        <family val="0"/>
        <charset val="1"/>
      </rPr>
      <t xml:space="preserve">b</t>
    </r>
    <r>
      <rPr>
        <sz val="10"/>
        <rFont val="Noto Sans CJK SC"/>
        <family val="2"/>
      </rPr>
      <t xml:space="preserve">）</t>
    </r>
  </si>
  <si>
    <t xml:space="preserve">SRC-1368</t>
  </si>
  <si>
    <t xml:space="preserve">Lassaletta L, Acle Cervera L, Altuna X, Amilibia Cabeza E, Arístegui Ruiz M, Batuecas Caletrio Á, Benítez Del Rosario J, Cabanillas Farpón R, Costales Marcos M, Escada P, Espinosa-Sánchez JM, García Leal R, Gavilán J, Gómez Martínez J, González-Aguado R, Martinez-Glez V, Guerra Jiménez G, Harguindey Antolí-Candela A, Hernández García BJ, Orús Dotú C, Polo López R, Manrique M, Martín Sanz E, Martínez Álvarez R, Martínez H, Martínez-Martínez M, Rey-Martinez J, Ropero Romero F, Santa Cruz Ruiz S, Vallejo LA, Soto Varela A, Varela-Nieto I, Morales Puebla JM. Clinical practice guideline on the management of vestibular schwannoma. Acta Otorrinolaringol Esp (Engl Ed). 2024;75(2):108-128.</t>
  </si>
  <si>
    <t xml:space="preserve">10.1016/j.otoeng.2023.10.005</t>
  </si>
  <si>
    <t xml:space="preserve">38346489</t>
  </si>
  <si>
    <t xml:space="preserve">前庭神経鞘腫以外の小脳橋角部腫瘍（髄膜腫、類上皮腫など）の頻度や、各治療戦略の成績の具体的数値は、本ガイドラインの抄録では確認できなかったため含めていない。根拠となった文献のエビデンスレベルは概して中〜低であることが抄録に明記されている。</t>
  </si>
  <si>
    <t xml:space="preserve">OT-041</t>
  </si>
  <si>
    <t xml:space="preserve">舌咽神経痛は、脳神経に血管が接触して異常な感覚・運動症状を生じる神経血管圧迫症候群の一つであり、舌咽神経への血管圧迫によって生じる。三叉神経痛や顔面けいれんに比べてまれであり、病態の把握には神経画像による血管と神経の接触の評価が用いられ、病因・画像・治療の特徴を踏まえて治療が選択される。</t>
  </si>
  <si>
    <r>
      <rPr>
        <sz val="10"/>
        <rFont val="Noto Sans CJK SC"/>
        <family val="2"/>
      </rPr>
      <t xml:space="preserve">医学各論 Ⅲ</t>
    </r>
    <r>
      <rPr>
        <sz val="10"/>
        <rFont val="Arial"/>
        <family val="0"/>
        <charset val="1"/>
      </rPr>
      <t xml:space="preserve">-8-C-⑥</t>
    </r>
    <r>
      <rPr>
        <sz val="10"/>
        <rFont val="Noto Sans CJK SC"/>
        <family val="2"/>
      </rPr>
      <t xml:space="preserve">（舌咽神経麻痺、舌咽神経痛、</t>
    </r>
    <r>
      <rPr>
        <sz val="10"/>
        <rFont val="Arial"/>
        <family val="0"/>
        <charset val="1"/>
      </rPr>
      <t xml:space="preserve">b</t>
    </r>
    <r>
      <rPr>
        <sz val="10"/>
        <rFont val="Noto Sans CJK SC"/>
        <family val="2"/>
      </rPr>
      <t xml:space="preserve">）</t>
    </r>
  </si>
  <si>
    <t xml:space="preserve">SRC-1370</t>
  </si>
  <si>
    <t xml:space="preserve">Shi X, Zhang X, Xu L, Xu Z. Neurovascular compression syndrome: Trigeminal neuralgia, hemifacial spasm, vestibular paroxysmia, glossopharyngeal neuralgia, four case reports and review of literature. Clin Neurol Neurosurg. 2022;221:107401.</t>
  </si>
  <si>
    <t xml:space="preserve">10.1016/j.clineuro.2022.107401</t>
  </si>
  <si>
    <t xml:space="preserve">35932589</t>
  </si>
  <si>
    <t xml:space="preserve">疼痛の分布や誘発因子、第一選択薬、微小血管減圧術の成績などの具体的記載は、本総説の抄録では確認できなかったため含めていない。三叉神経痛との鑑別が重要である点は、他の一次資料でも示されているが、本カードの出典の抄録の範囲を超えるため主張には含めていない。</t>
  </si>
  <si>
    <t xml:space="preserve">OT-042</t>
  </si>
  <si>
    <t xml:space="preserve">成人の反回神経麻痺の原因は病変の部位や障害の程度・機序によって様々であるが、大規模なシリーズでは手術と腫瘍性病変が主な原因とされる。耳鼻科的評価では詳細な病歴聴取が重要であり、頭頸部と胸部を含む反回神経の走行に関する解剖学的知識に基づいて原因を検索し、回復の見込みは神経損傷の種類、程度、部位によって異なることを踏まえて管理方針を決める。</t>
  </si>
  <si>
    <r>
      <rPr>
        <sz val="10"/>
        <rFont val="Noto Sans CJK SC"/>
        <family val="2"/>
      </rPr>
      <t xml:space="preserve">医学各論 Ⅲ</t>
    </r>
    <r>
      <rPr>
        <sz val="10"/>
        <rFont val="Arial"/>
        <family val="0"/>
        <charset val="1"/>
      </rPr>
      <t xml:space="preserve">-8-C-⑦</t>
    </r>
    <r>
      <rPr>
        <sz val="10"/>
        <rFont val="Noto Sans CJK SC"/>
        <family val="2"/>
      </rPr>
      <t xml:space="preserve">（反回神経麻痺、</t>
    </r>
    <r>
      <rPr>
        <sz val="10"/>
        <rFont val="Arial"/>
        <family val="0"/>
        <charset val="1"/>
      </rPr>
      <t xml:space="preserve">b</t>
    </r>
    <r>
      <rPr>
        <sz val="10"/>
        <rFont val="Noto Sans CJK SC"/>
        <family val="2"/>
      </rPr>
      <t xml:space="preserve">）</t>
    </r>
  </si>
  <si>
    <t xml:space="preserve">SRC-1369</t>
  </si>
  <si>
    <t xml:space="preserve">Myssiorek D. Recurrent laryngeal nerve paralysis: anatomy and etiology. Otolaryngol Clin North Am. 2004;37(1):25-44.</t>
  </si>
  <si>
    <t xml:space="preserve">10.1016/S0030-6665(03)00172-5</t>
  </si>
  <si>
    <t xml:space="preserve">15062685</t>
  </si>
  <si>
    <r>
      <rPr>
        <sz val="10"/>
        <rFont val="Noto Sans CJK SC"/>
        <family val="2"/>
      </rPr>
      <t xml:space="preserve">反回神経麻痺そのものは呼吸器側（</t>
    </r>
    <r>
      <rPr>
        <sz val="10"/>
        <rFont val="Arial"/>
        <family val="0"/>
        <charset val="1"/>
      </rPr>
      <t xml:space="preserve">PL-014</t>
    </r>
    <r>
      <rPr>
        <sz val="10"/>
        <rFont val="Noto Sans CJK SC"/>
        <family val="2"/>
      </rPr>
      <t xml:space="preserve">）が正であり、本カードは耳鼻科側の評価（病歴・原因検索の進め方）に限る。喉頭内視鏡所見の詳細や喉頭筋電図の適応、原因別の割合の具体的数値は、本総説の抄録では確認できなかったため含めていない。</t>
    </r>
    <r>
      <rPr>
        <sz val="10"/>
        <rFont val="Arial"/>
        <family val="0"/>
        <charset val="1"/>
      </rPr>
      <t xml:space="preserve">2004</t>
    </r>
    <r>
      <rPr>
        <sz val="10"/>
        <rFont val="Noto Sans CJK SC"/>
        <family val="2"/>
      </rPr>
      <t xml:space="preserve">年の総説であり、その後の診断技術の変化は反映されていない可能性がある。</t>
    </r>
  </si>
  <si>
    <t xml:space="preserve">OT-043</t>
  </si>
  <si>
    <t xml:space="preserve">顔面けいれんは、顔面神経に血管が接触して生じる神経血管圧迫症候群の代表的な疾患であり、三叉神経痛と並んで最もよくみられるものである。眼瞼けいれんは、顔面の痙攣を呈する疾患として顔面けいれんとの鑑別が問題になる。</t>
  </si>
  <si>
    <r>
      <rPr>
        <sz val="10"/>
        <rFont val="Noto Sans CJK SC"/>
        <family val="2"/>
      </rPr>
      <t xml:space="preserve">医学各論 Ⅲ</t>
    </r>
    <r>
      <rPr>
        <sz val="10"/>
        <rFont val="Arial"/>
        <family val="0"/>
        <charset val="1"/>
      </rPr>
      <t xml:space="preserve">-8-C-⑧</t>
    </r>
    <r>
      <rPr>
        <sz val="10"/>
        <rFont val="Noto Sans CJK SC"/>
        <family val="2"/>
      </rPr>
      <t xml:space="preserve">（顔面けいれん、眼瞼けいれん、</t>
    </r>
    <r>
      <rPr>
        <sz val="10"/>
        <rFont val="Arial"/>
        <family val="0"/>
        <charset val="1"/>
      </rPr>
      <t xml:space="preserve">b</t>
    </r>
    <r>
      <rPr>
        <sz val="10"/>
        <rFont val="Noto Sans CJK SC"/>
        <family val="2"/>
      </rPr>
      <t xml:space="preserve">）</t>
    </r>
  </si>
  <si>
    <t xml:space="preserve">眼瞼けいれんの病態・鑑別の詳細、および顔面けいれんに対するボツリヌス治療や微小血管減圧術の有効性の具体的数値は、本総説の抄録では確認できなかったため含めていない。これらの治療の国内承認・保険適用の状況も本調査では確認できなかったため未確認である。</t>
  </si>
  <si>
    <t xml:space="preserve">OT-044</t>
  </si>
  <si>
    <r>
      <rPr>
        <sz val="10"/>
        <rFont val="Noto Sans CJK SC"/>
        <family val="2"/>
      </rPr>
      <t xml:space="preserve">頸静脈孔周囲の病変では、第</t>
    </r>
    <r>
      <rPr>
        <sz val="10"/>
        <rFont val="Arial"/>
        <family val="0"/>
        <charset val="1"/>
      </rPr>
      <t xml:space="preserve">IX</t>
    </r>
    <r>
      <rPr>
        <sz val="10"/>
        <rFont val="Noto Sans CJK SC"/>
        <family val="2"/>
      </rPr>
      <t xml:space="preserve">・</t>
    </r>
    <r>
      <rPr>
        <sz val="10"/>
        <rFont val="Arial"/>
        <family val="0"/>
        <charset val="1"/>
      </rPr>
      <t xml:space="preserve">X</t>
    </r>
    <r>
      <rPr>
        <sz val="10"/>
        <rFont val="Noto Sans CJK SC"/>
        <family val="2"/>
      </rPr>
      <t xml:space="preserve">・</t>
    </r>
    <r>
      <rPr>
        <sz val="10"/>
        <rFont val="Arial"/>
        <family val="0"/>
        <charset val="1"/>
      </rPr>
      <t xml:space="preserve">XI</t>
    </r>
    <r>
      <rPr>
        <sz val="10"/>
        <rFont val="Noto Sans CJK SC"/>
        <family val="2"/>
      </rPr>
      <t xml:space="preserve">脳神経の麻痺（頸静脈孔症候群）に第</t>
    </r>
    <r>
      <rPr>
        <sz val="10"/>
        <rFont val="Arial"/>
        <family val="0"/>
        <charset val="1"/>
      </rPr>
      <t xml:space="preserve">XII</t>
    </r>
    <r>
      <rPr>
        <sz val="10"/>
        <rFont val="Noto Sans CJK SC"/>
        <family val="2"/>
      </rPr>
      <t xml:space="preserve">脳神経麻痺を伴う </t>
    </r>
    <r>
      <rPr>
        <sz val="10"/>
        <rFont val="Arial"/>
        <family val="0"/>
        <charset val="1"/>
      </rPr>
      <t xml:space="preserve">Collet-Sicard </t>
    </r>
    <r>
      <rPr>
        <sz val="10"/>
        <rFont val="Noto Sans CJK SC"/>
        <family val="2"/>
      </rPr>
      <t xml:space="preserve">症候群を生じ、軟口蓋麻痺を含む嚥下障害と嗄声が最も多い症状である。</t>
    </r>
    <r>
      <rPr>
        <sz val="10"/>
        <rFont val="Arial"/>
        <family val="0"/>
        <charset val="1"/>
      </rPr>
      <t xml:space="preserve">135</t>
    </r>
    <r>
      <rPr>
        <sz val="10"/>
        <rFont val="Noto Sans CJK SC"/>
        <family val="2"/>
      </rPr>
      <t xml:space="preserve">例の集積では、原因は腫瘍性が</t>
    </r>
    <r>
      <rPr>
        <sz val="10"/>
        <rFont val="Arial"/>
        <family val="0"/>
        <charset val="1"/>
      </rPr>
      <t xml:space="preserve">39.6%</t>
    </r>
    <r>
      <rPr>
        <sz val="10"/>
        <rFont val="Noto Sans CJK SC"/>
        <family val="2"/>
      </rPr>
      <t xml:space="preserve">、血管性が</t>
    </r>
    <r>
      <rPr>
        <sz val="10"/>
        <rFont val="Arial"/>
        <family val="0"/>
        <charset val="1"/>
      </rPr>
      <t xml:space="preserve">27.6%</t>
    </r>
    <r>
      <rPr>
        <sz val="10"/>
        <rFont val="Noto Sans CJK SC"/>
        <family val="2"/>
      </rPr>
      <t xml:space="preserve">で、病変部位は頸静脈孔が</t>
    </r>
    <r>
      <rPr>
        <sz val="10"/>
        <rFont val="Arial"/>
        <family val="0"/>
        <charset val="1"/>
      </rPr>
      <t xml:space="preserve">44.4%</t>
    </r>
    <r>
      <rPr>
        <sz val="10"/>
        <rFont val="Noto Sans CJK SC"/>
        <family val="2"/>
      </rPr>
      <t xml:space="preserve">、傍咽頭後茎状突起間隙が</t>
    </r>
    <r>
      <rPr>
        <sz val="10"/>
        <rFont val="Arial"/>
        <family val="0"/>
        <charset val="1"/>
      </rPr>
      <t xml:space="preserve">28.9%</t>
    </r>
    <r>
      <rPr>
        <sz val="10"/>
        <rFont val="Noto Sans CJK SC"/>
        <family val="2"/>
      </rPr>
      <t xml:space="preserve">であった。</t>
    </r>
  </si>
  <si>
    <r>
      <rPr>
        <sz val="10"/>
        <rFont val="Noto Sans CJK SC"/>
        <family val="2"/>
      </rPr>
      <t xml:space="preserve">医学各論 Ⅲ</t>
    </r>
    <r>
      <rPr>
        <sz val="10"/>
        <rFont val="Arial"/>
        <family val="0"/>
        <charset val="1"/>
      </rPr>
      <t xml:space="preserve">-8-C-⑨</t>
    </r>
    <r>
      <rPr>
        <sz val="10"/>
        <rFont val="Noto Sans CJK SC"/>
        <family val="2"/>
      </rPr>
      <t xml:space="preserve">（軟口蓋麻痺、</t>
    </r>
    <r>
      <rPr>
        <sz val="10"/>
        <rFont val="Arial"/>
        <family val="0"/>
        <charset val="1"/>
      </rPr>
      <t xml:space="preserve">c</t>
    </r>
    <r>
      <rPr>
        <sz val="10"/>
        <rFont val="Noto Sans CJK SC"/>
        <family val="2"/>
      </rPr>
      <t xml:space="preserve">）</t>
    </r>
  </si>
  <si>
    <r>
      <rPr>
        <sz val="10"/>
        <rFont val="Noto Sans CJK SC"/>
        <family val="2"/>
      </rPr>
      <t xml:space="preserve">数値はいずれも抄録に記載された症例集積（</t>
    </r>
    <r>
      <rPr>
        <sz val="10"/>
        <rFont val="Arial"/>
        <family val="0"/>
        <charset val="1"/>
      </rPr>
      <t xml:space="preserve">135</t>
    </r>
    <r>
      <rPr>
        <sz val="10"/>
        <rFont val="Noto Sans CJK SC"/>
        <family val="2"/>
      </rPr>
      <t xml:space="preserve">例）の結果である。本資料は第</t>
    </r>
    <r>
      <rPr>
        <sz val="10"/>
        <rFont val="Arial"/>
        <family val="0"/>
        <charset val="1"/>
      </rPr>
      <t xml:space="preserve">IX</t>
    </r>
    <r>
      <rPr>
        <sz val="10"/>
        <rFont val="Noto Sans CJK SC"/>
        <family val="2"/>
      </rPr>
      <t xml:space="preserve">〜</t>
    </r>
    <r>
      <rPr>
        <sz val="10"/>
        <rFont val="Arial"/>
        <family val="0"/>
        <charset val="1"/>
      </rPr>
      <t xml:space="preserve">XII</t>
    </r>
    <r>
      <rPr>
        <sz val="10"/>
        <rFont val="Noto Sans CJK SC"/>
        <family val="2"/>
      </rPr>
      <t xml:space="preserve">脳神経の合併麻痺を対象としており、軟口蓋麻痺単独の原因や頻度は確認できなかったため含めていない。症例報告の集積であるため、頻度の解釈には報告バイアスの可能性がある。</t>
    </r>
  </si>
  <si>
    <t xml:space="preserve">NL-001</t>
  </si>
  <si>
    <t xml:space="preserve">鼻・外鼻疾患</t>
  </si>
  <si>
    <r>
      <rPr>
        <sz val="10"/>
        <rFont val="Noto Sans CJK SC"/>
        <family val="2"/>
      </rPr>
      <t xml:space="preserve">鼻せつは鼻前庭の毛包に生じる感染症で、鼻前庭炎の範疇に含まれる。入院を要した鼻前庭炎</t>
    </r>
    <r>
      <rPr>
        <sz val="10"/>
        <rFont val="Arial"/>
        <family val="0"/>
        <charset val="1"/>
      </rPr>
      <t xml:space="preserve">118</t>
    </r>
    <r>
      <rPr>
        <sz val="10"/>
        <rFont val="Noto Sans CJK SC"/>
        <family val="2"/>
      </rPr>
      <t xml:space="preserve">例の検討では、危険因子として鼻毛を抜く行為（</t>
    </r>
    <r>
      <rPr>
        <sz val="10"/>
        <rFont val="Arial"/>
        <family val="0"/>
        <charset val="1"/>
      </rPr>
      <t xml:space="preserve">14.4%</t>
    </r>
    <r>
      <rPr>
        <sz val="10"/>
        <rFont val="Noto Sans CJK SC"/>
        <family val="2"/>
      </rPr>
      <t xml:space="preserve">）、鼻をかむ行為、鼻をほじる行為、鼻ピアスが挙がり、</t>
    </r>
    <r>
      <rPr>
        <sz val="10"/>
        <rFont val="Arial"/>
        <family val="0"/>
        <charset val="1"/>
      </rPr>
      <t xml:space="preserve">10.2%</t>
    </r>
    <r>
      <rPr>
        <sz val="10"/>
        <rFont val="Noto Sans CJK SC"/>
        <family val="2"/>
      </rPr>
      <t xml:space="preserve">が糖尿病患者であった。細菌培養で最も多く分離されたのはメチシリン感受性黄色ブドウ球菌で（分離された菌の</t>
    </r>
    <r>
      <rPr>
        <sz val="10"/>
        <rFont val="Arial"/>
        <family val="0"/>
        <charset val="1"/>
      </rPr>
      <t xml:space="preserve">81.3%</t>
    </r>
    <r>
      <rPr>
        <sz val="10"/>
        <rFont val="Noto Sans CJK SC"/>
        <family val="2"/>
      </rPr>
      <t xml:space="preserve">）、顔面の蜂巣炎を</t>
    </r>
    <r>
      <rPr>
        <sz val="10"/>
        <rFont val="Arial"/>
        <family val="0"/>
        <charset val="1"/>
      </rPr>
      <t xml:space="preserve">78.8%</t>
    </r>
    <r>
      <rPr>
        <sz val="10"/>
        <rFont val="Noto Sans CJK SC"/>
        <family val="2"/>
      </rPr>
      <t xml:space="preserve">、鼻前庭の膿瘍を</t>
    </r>
    <r>
      <rPr>
        <sz val="10"/>
        <rFont val="Arial"/>
        <family val="0"/>
        <charset val="1"/>
      </rPr>
      <t xml:space="preserve">48.3%</t>
    </r>
    <r>
      <rPr>
        <sz val="10"/>
        <rFont val="Noto Sans CJK SC"/>
        <family val="2"/>
      </rPr>
      <t xml:space="preserve">に伴ったが、この集団では重篤な合併症はみられなかった。</t>
    </r>
  </si>
  <si>
    <r>
      <rPr>
        <sz val="10"/>
        <rFont val="Noto Sans CJK SC"/>
        <family val="2"/>
      </rPr>
      <t xml:space="preserve">イスラエルの</t>
    </r>
    <r>
      <rPr>
        <sz val="10"/>
        <rFont val="Arial"/>
        <family val="0"/>
        <charset val="1"/>
      </rPr>
      <t xml:space="preserve">3</t>
    </r>
    <r>
      <rPr>
        <sz val="10"/>
        <rFont val="Noto Sans CJK SC"/>
        <family val="2"/>
      </rPr>
      <t xml:space="preserve">次医療機関</t>
    </r>
  </si>
  <si>
    <r>
      <rPr>
        <sz val="10"/>
        <rFont val="Noto Sans CJK SC"/>
        <family val="2"/>
      </rPr>
      <t xml:space="preserve">医学各論 Ⅲ</t>
    </r>
    <r>
      <rPr>
        <sz val="10"/>
        <rFont val="Arial"/>
        <family val="0"/>
        <charset val="1"/>
      </rPr>
      <t xml:space="preserve">-9-A-①</t>
    </r>
    <r>
      <rPr>
        <sz val="10"/>
        <rFont val="Noto Sans CJK SC"/>
        <family val="2"/>
      </rPr>
      <t xml:space="preserve">（鼻せつ、</t>
    </r>
    <r>
      <rPr>
        <sz val="10"/>
        <rFont val="Arial"/>
        <family val="0"/>
        <charset val="1"/>
      </rPr>
      <t xml:space="preserve">a</t>
    </r>
    <r>
      <rPr>
        <sz val="10"/>
        <rFont val="Noto Sans CJK SC"/>
        <family val="2"/>
      </rPr>
      <t xml:space="preserve">）</t>
    </r>
  </si>
  <si>
    <t xml:space="preserve">SRC-1371</t>
  </si>
  <si>
    <t xml:space="preserve">Lipschitz N, Yakirevitch A, Sagiv D, Migirov L, et al. Nasal vestibulitis: etiology, risk factors, and clinical characteristics: A retrospective study of 118 cases. Diagn Microbiol Infect Dis. 2017;89(2):131-134</t>
  </si>
  <si>
    <t xml:space="preserve">10.1016/j.diagmicrobio.2017.06.007</t>
  </si>
  <si>
    <t xml:space="preserve">28780999</t>
  </si>
  <si>
    <t xml:space="preserve">単施設の後方視的検討に基づく数値であり、軽症例を含む一般集団の頻度とは異なる可能性がある。海綿静脈洞血栓症などの重篤な合併症については、本検討では合併症なしと報告されており、その頻度は確認できなかった。</t>
  </si>
  <si>
    <t xml:space="preserve">NL-002</t>
  </si>
  <si>
    <t xml:space="preserve">鼻炎</t>
  </si>
  <si>
    <r>
      <rPr>
        <sz val="10"/>
        <rFont val="Noto Sans CJK SC"/>
        <family val="2"/>
      </rPr>
      <t xml:space="preserve">鼻炎はアレルギー性鼻炎と非アレルギー性鼻炎に大別される。アレルギー性鼻炎は最も多い型で、季節性・通年性・職業性があり、詳細な問診と身体診察によって非アレルギー性鼻炎と鑑別できる。非アレルギー性鼻炎の原因として最も多いのは急性ウイルス感染で、そのほかに血管運動性、ホルモン性、薬剤性、構造性、職業性（刺激性）の鼻炎、鼻閉改善薬の連用による薬剤性鼻炎、好酸球増多を伴う非アレルギー性鼻炎症候群がある。アレルギー検査（経皮テストや特異的</t>
    </r>
    <r>
      <rPr>
        <sz val="10"/>
        <rFont val="Arial"/>
        <family val="0"/>
        <charset val="1"/>
      </rPr>
      <t xml:space="preserve">IgE</t>
    </r>
    <r>
      <rPr>
        <sz val="10"/>
        <rFont val="Noto Sans CJK SC"/>
        <family val="2"/>
      </rPr>
      <t xml:space="preserve">抗体測定）は全例に必要なわけではなく、鑑別が曖昧な例や複雑な例で有用である。</t>
    </r>
  </si>
  <si>
    <t xml:space="preserve">米国（プライマリケア）</t>
  </si>
  <si>
    <r>
      <rPr>
        <sz val="10"/>
        <rFont val="Noto Sans CJK SC"/>
        <family val="2"/>
      </rPr>
      <t xml:space="preserve">医学各論 Ⅲ</t>
    </r>
    <r>
      <rPr>
        <sz val="10"/>
        <rFont val="Arial"/>
        <family val="0"/>
        <charset val="1"/>
      </rPr>
      <t xml:space="preserve">-9-A-②</t>
    </r>
    <r>
      <rPr>
        <sz val="10"/>
        <rFont val="Noto Sans CJK SC"/>
        <family val="2"/>
      </rPr>
      <t xml:space="preserve">（鼻炎、</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</si>
  <si>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TBL-01-00-512 (id: JlvnmQI)</t>
    </r>
  </si>
  <si>
    <t xml:space="preserve">SRC-1372</t>
  </si>
  <si>
    <t xml:space="preserve">Quillen DM, Feller DB. Diagnosing rhinitis: allergic vs. nonallergic. Am Fam Physician. 2006;73(9):1583-1590</t>
  </si>
  <si>
    <t xml:space="preserve">16719251</t>
  </si>
  <si>
    <r>
      <rPr>
        <sz val="10"/>
        <rFont val="Arial"/>
        <family val="0"/>
        <charset val="1"/>
      </rPr>
      <t xml:space="preserve">2006</t>
    </r>
    <r>
      <rPr>
        <sz val="10"/>
        <rFont val="Noto Sans CJK SC"/>
        <family val="2"/>
      </rPr>
      <t xml:space="preserve">年の総説であり、分類の骨格を示すものとして用いた。</t>
    </r>
    <r>
      <rPr>
        <sz val="10"/>
        <rFont val="Arial"/>
        <family val="0"/>
        <charset val="1"/>
      </rPr>
      <t xml:space="preserve">DOI </t>
    </r>
    <r>
      <rPr>
        <sz val="10"/>
        <rFont val="Noto Sans CJK SC"/>
        <family val="2"/>
      </rPr>
      <t xml:space="preserve">は </t>
    </r>
    <r>
      <rPr>
        <sz val="10"/>
        <rFont val="Arial"/>
        <family val="0"/>
        <charset val="1"/>
      </rPr>
      <t xml:space="preserve">PubMed </t>
    </r>
    <r>
      <rPr>
        <sz val="10"/>
        <rFont val="Noto Sans CJK SC"/>
        <family val="2"/>
      </rPr>
      <t xml:space="preserve">レコードに記載がなく確認できなかったため </t>
    </r>
    <r>
      <rPr>
        <sz val="10"/>
        <rFont val="Arial"/>
        <family val="0"/>
        <charset val="1"/>
      </rPr>
      <t xml:space="preserve">null </t>
    </r>
    <r>
      <rPr>
        <sz val="10"/>
        <rFont val="Noto Sans CJK SC"/>
        <family val="2"/>
      </rPr>
      <t xml:space="preserve">とした。個別の検査・治療の推奨は最新のガイドラインで確認が必要である。</t>
    </r>
  </si>
  <si>
    <t xml:space="preserve">NL-003</t>
  </si>
  <si>
    <r>
      <rPr>
        <sz val="10"/>
        <rFont val="Noto Sans CJK SC"/>
        <family val="2"/>
      </rPr>
      <t xml:space="preserve">アレルギー性鼻炎は鼻粘膜の</t>
    </r>
    <r>
      <rPr>
        <sz val="10"/>
        <rFont val="Arial"/>
        <family val="0"/>
        <charset val="1"/>
      </rPr>
      <t xml:space="preserve">I</t>
    </r>
    <r>
      <rPr>
        <sz val="10"/>
        <rFont val="Noto Sans CJK SC"/>
        <family val="2"/>
      </rPr>
      <t xml:space="preserve">型アレルギー疾患で、発作性反復性のくしゃみ、水様性鼻漏、鼻閉を</t>
    </r>
    <r>
      <rPr>
        <sz val="10"/>
        <rFont val="Arial"/>
        <family val="0"/>
        <charset val="1"/>
      </rPr>
      <t xml:space="preserve">3</t>
    </r>
    <r>
      <rPr>
        <sz val="10"/>
        <rFont val="Noto Sans CJK SC"/>
        <family val="2"/>
      </rPr>
      <t xml:space="preserve">主徴とする。原因抗原により季節性と通年性に分類され、症状の病型として、ヒスタミンが主に関与するくしゃみ・鼻漏型、ロイコトリエンなどの脂質メディエーターが主に関与する鼻閉型、両方の特徴を併せ持つ充全型に分けられる。感作された鼻粘膜で抗原が</t>
    </r>
    <r>
      <rPr>
        <sz val="10"/>
        <rFont val="Arial"/>
        <family val="0"/>
        <charset val="1"/>
      </rPr>
      <t xml:space="preserve">IgE</t>
    </r>
    <r>
      <rPr>
        <sz val="10"/>
        <rFont val="Noto Sans CJK SC"/>
        <family val="2"/>
      </rPr>
      <t xml:space="preserve">抗体と反応すると、肥満細胞からヒスタミンやロイコトリエンが放出される即時相反応が起こり、</t>
    </r>
    <r>
      <rPr>
        <sz val="10"/>
        <rFont val="Arial"/>
        <family val="0"/>
        <charset val="1"/>
      </rPr>
      <t xml:space="preserve">6</t>
    </r>
    <r>
      <rPr>
        <sz val="10"/>
        <rFont val="Noto Sans CJK SC"/>
        <family val="2"/>
      </rPr>
      <t xml:space="preserve">〜</t>
    </r>
    <r>
      <rPr>
        <sz val="10"/>
        <rFont val="Arial"/>
        <family val="0"/>
        <charset val="1"/>
      </rPr>
      <t xml:space="preserve">10</t>
    </r>
    <r>
      <rPr>
        <sz val="10"/>
        <rFont val="Noto Sans CJK SC"/>
        <family val="2"/>
      </rPr>
      <t xml:space="preserve">時間後には好酸球などの細胞浸潤による遅発相反応が続く。確定診断は、</t>
    </r>
    <r>
      <rPr>
        <sz val="10"/>
        <rFont val="Arial"/>
        <family val="0"/>
        <charset val="1"/>
      </rPr>
      <t xml:space="preserve">3</t>
    </r>
    <r>
      <rPr>
        <sz val="10"/>
        <rFont val="Noto Sans CJK SC"/>
        <family val="2"/>
      </rPr>
      <t xml:space="preserve">主徴に加え、鼻汁好酸球検査の陽性と、皮膚反応または血清特異的</t>
    </r>
    <r>
      <rPr>
        <sz val="10"/>
        <rFont val="Arial"/>
        <family val="0"/>
        <charset val="1"/>
      </rPr>
      <t xml:space="preserve">IgE</t>
    </r>
    <r>
      <rPr>
        <sz val="10"/>
        <rFont val="Noto Sans CJK SC"/>
        <family val="2"/>
      </rPr>
      <t xml:space="preserve">抗体測定による原因抗原の同定に基づいて行う。</t>
    </r>
  </si>
  <si>
    <r>
      <rPr>
        <sz val="10"/>
        <rFont val="Arial"/>
        <family val="0"/>
        <charset val="1"/>
      </rPr>
      <t xml:space="preserve">PS-02-16-05 (id: JkxnuTo)</t>
    </r>
    <r>
      <rPr>
        <sz val="10"/>
        <rFont val="Noto Sans CJK SC"/>
        <family val="2"/>
      </rPr>
      <t xml:space="preserve">；</t>
    </r>
    <r>
      <rPr>
        <sz val="10"/>
        <rFont val="Arial"/>
        <family val="0"/>
        <charset val="1"/>
      </rPr>
      <t xml:space="preserve">TBL-01-00-511 (id: JlvnmQA)</t>
    </r>
  </si>
  <si>
    <t xml:space="preserve">SRC-1373</t>
  </si>
  <si>
    <t xml:space="preserve">Okubo K, Kurono Y, Ichimura K, Enomoto T, Okamoto Y, Kawauchi H, Fujieda S, Masuyama K; Japanese Society of Allergology. Japanese guidelines for allergic rhinitis 2020. Allergol Int. 2020;69(3):331-345</t>
  </si>
  <si>
    <t xml:space="preserve">10.1016/j.alit.2020.04.001</t>
  </si>
  <si>
    <t xml:space="preserve">32473790</t>
  </si>
  <si>
    <r>
      <rPr>
        <sz val="10"/>
        <rFont val="Noto Sans CJK SC"/>
        <family val="2"/>
      </rPr>
      <t xml:space="preserve">日本アレルギー学会のガイドライン英語版（鼻アレルギー診療ガイドライン</t>
    </r>
    <r>
      <rPr>
        <sz val="10"/>
        <rFont val="Arial"/>
        <family val="0"/>
        <charset val="1"/>
      </rPr>
      <t xml:space="preserve">2016</t>
    </r>
    <r>
      <rPr>
        <sz val="10"/>
        <rFont val="Noto Sans CJK SC"/>
        <family val="2"/>
      </rPr>
      <t xml:space="preserve">年版を基にした改訂版）の本文で確認した範囲に限定した。</t>
    </r>
  </si>
  <si>
    <t xml:space="preserve">NL-004</t>
  </si>
  <si>
    <r>
      <rPr>
        <sz val="10"/>
        <rFont val="Noto Sans CJK SC"/>
        <family val="2"/>
      </rPr>
      <t xml:space="preserve">花粉症は、花粉抗原による季節性アレルギー性鼻炎であり、アレルギー性結膜炎を合併することが多い。日本では特にスギ花粉症が著しく増加しており、</t>
    </r>
    <r>
      <rPr>
        <sz val="10"/>
        <rFont val="Arial"/>
        <family val="0"/>
        <charset val="1"/>
      </rPr>
      <t xml:space="preserve">1998</t>
    </r>
    <r>
      <rPr>
        <sz val="10"/>
        <rFont val="Noto Sans CJK SC"/>
        <family val="2"/>
      </rPr>
      <t xml:space="preserve">年から</t>
    </r>
    <r>
      <rPr>
        <sz val="10"/>
        <rFont val="Arial"/>
        <family val="0"/>
        <charset val="1"/>
      </rPr>
      <t xml:space="preserve">2008</t>
    </r>
    <r>
      <rPr>
        <sz val="10"/>
        <rFont val="Noto Sans CJK SC"/>
        <family val="2"/>
      </rPr>
      <t xml:space="preserve">年にかけてアレルギー性鼻炎全体の有病率も増加した。年齢別では、通年性アレルギー性鼻炎は若年層に多く、スギ花粉症は中年層に多い。対策の基本は抗原の回避で、花粉飛散情報の活用や、飛散の多い日の外出時のマスク・眼鏡の着用などが推奨される。</t>
    </r>
  </si>
  <si>
    <r>
      <rPr>
        <sz val="10"/>
        <rFont val="Noto Sans CJK SC"/>
        <family val="2"/>
      </rPr>
      <t xml:space="preserve">有病率の増加は、ガイドラインが引用する</t>
    </r>
    <r>
      <rPr>
        <sz val="10"/>
        <rFont val="Arial"/>
        <family val="0"/>
        <charset val="1"/>
      </rPr>
      <t xml:space="preserve">1998</t>
    </r>
    <r>
      <rPr>
        <sz val="10"/>
        <rFont val="Noto Sans CJK SC"/>
        <family val="2"/>
      </rPr>
      <t xml:space="preserve">年と</t>
    </r>
    <r>
      <rPr>
        <sz val="10"/>
        <rFont val="Arial"/>
        <family val="0"/>
        <charset val="1"/>
      </rPr>
      <t xml:space="preserve">2008</t>
    </r>
    <r>
      <rPr>
        <sz val="10"/>
        <rFont val="Noto Sans CJK SC"/>
        <family val="2"/>
      </rPr>
      <t xml:space="preserve">年の疫学調査に基づく記述であり、図中の個別の数値は本文の文章では確認できなかったため含めていない。それ以降の最新の有病率は未確認である。</t>
    </r>
  </si>
  <si>
    <t xml:space="preserve">NL-005</t>
  </si>
  <si>
    <t xml:space="preserve">副鼻腔炎</t>
  </si>
  <si>
    <r>
      <rPr>
        <sz val="10"/>
        <rFont val="Noto Sans CJK SC"/>
        <family val="2"/>
      </rPr>
      <t xml:space="preserve">急性副鼻腔炎は、鼻閉と鼻漏（前鼻漏・後鼻漏）の少なくとも一方を含む</t>
    </r>
    <r>
      <rPr>
        <sz val="10"/>
        <rFont val="Arial"/>
        <family val="0"/>
        <charset val="1"/>
      </rPr>
      <t xml:space="preserve">2</t>
    </r>
    <r>
      <rPr>
        <sz val="10"/>
        <rFont val="Noto Sans CJK SC"/>
        <family val="2"/>
      </rPr>
      <t xml:space="preserve">つ以上の症状が突然に発症し、顔面痛・圧迫感や嗅覚の低下を伴うことがあり、</t>
    </r>
    <r>
      <rPr>
        <sz val="10"/>
        <rFont val="Arial"/>
        <family val="0"/>
        <charset val="1"/>
      </rPr>
      <t xml:space="preserve">12</t>
    </r>
    <r>
      <rPr>
        <sz val="10"/>
        <rFont val="Noto Sans CJK SC"/>
        <family val="2"/>
      </rPr>
      <t xml:space="preserve">週未満で治まるものと定義される。経過による分類では、症状が</t>
    </r>
    <r>
      <rPr>
        <sz val="10"/>
        <rFont val="Arial"/>
        <family val="0"/>
        <charset val="1"/>
      </rPr>
      <t xml:space="preserve">10</t>
    </r>
    <r>
      <rPr>
        <sz val="10"/>
        <rFont val="Noto Sans CJK SC"/>
        <family val="2"/>
      </rPr>
      <t xml:space="preserve">日未満のウイルス性（感冒）、</t>
    </r>
    <r>
      <rPr>
        <sz val="10"/>
        <rFont val="Arial"/>
        <family val="0"/>
        <charset val="1"/>
      </rPr>
      <t xml:space="preserve">5</t>
    </r>
    <r>
      <rPr>
        <sz val="10"/>
        <rFont val="Noto Sans CJK SC"/>
        <family val="2"/>
      </rPr>
      <t xml:space="preserve">日を過ぎて症状が増悪するか</t>
    </r>
    <r>
      <rPr>
        <sz val="10"/>
        <rFont val="Arial"/>
        <family val="0"/>
        <charset val="1"/>
      </rPr>
      <t xml:space="preserve">10</t>
    </r>
    <r>
      <rPr>
        <sz val="10"/>
        <rFont val="Noto Sans CJK SC"/>
        <family val="2"/>
      </rPr>
      <t xml:space="preserve">日を超えて持続するウイルス感染後、そして細菌性に分けられる。細菌性であることが示唆されるのは、着色した鼻漏、強い局所の痛み、</t>
    </r>
    <r>
      <rPr>
        <sz val="10"/>
        <rFont val="Arial"/>
        <family val="0"/>
        <charset val="1"/>
      </rPr>
      <t xml:space="preserve">38℃</t>
    </r>
    <r>
      <rPr>
        <sz val="10"/>
        <rFont val="Noto Sans CJK SC"/>
        <family val="2"/>
      </rPr>
      <t xml:space="preserve">を超える発熱、炎症反応の上昇、一度改善した症状の再増悪（</t>
    </r>
    <r>
      <rPr>
        <sz val="10"/>
        <rFont val="Arial"/>
        <family val="0"/>
        <charset val="1"/>
      </rPr>
      <t xml:space="preserve">double worsening</t>
    </r>
    <r>
      <rPr>
        <sz val="10"/>
        <rFont val="Noto Sans CJK SC"/>
        <family val="2"/>
      </rPr>
      <t xml:space="preserve">）のうち、少なくとも</t>
    </r>
    <r>
      <rPr>
        <sz val="10"/>
        <rFont val="Arial"/>
        <family val="0"/>
        <charset val="1"/>
      </rPr>
      <t xml:space="preserve">3</t>
    </r>
    <r>
      <rPr>
        <sz val="10"/>
        <rFont val="Noto Sans CJK SC"/>
        <family val="2"/>
      </rPr>
      <t xml:space="preserve">つがそろう場合である。</t>
    </r>
  </si>
  <si>
    <t xml:space="preserve">欧州（国際的なポジションペーパー）</t>
  </si>
  <si>
    <r>
      <rPr>
        <sz val="10"/>
        <rFont val="Noto Sans CJK SC"/>
        <family val="2"/>
      </rPr>
      <t xml:space="preserve">医学各論 Ⅲ</t>
    </r>
    <r>
      <rPr>
        <sz val="10"/>
        <rFont val="Arial"/>
        <family val="0"/>
        <charset val="1"/>
      </rPr>
      <t xml:space="preserve">-9-A-③</t>
    </r>
    <r>
      <rPr>
        <sz val="10"/>
        <rFont val="Noto Sans CJK SC"/>
        <family val="2"/>
      </rPr>
      <t xml:space="preserve">（副鼻腔炎、</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</si>
  <si>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TBL-01-00-510 (id: JlvnmP4)</t>
    </r>
  </si>
  <si>
    <t xml:space="preserve">SRC-1374</t>
  </si>
  <si>
    <t xml:space="preserve">Fokkens WJ, Lund VJ, Hopkins C, Hellings PW, Kern R, Reitsma S, et al. European Position Paper on Rhinosinusitis and Nasal Polyps 2020. Rhinology. 2020;58(Suppl S29):1-464</t>
  </si>
  <si>
    <t xml:space="preserve">10.4193/Rhin20.600</t>
  </si>
  <si>
    <t xml:space="preserve">32077450</t>
  </si>
  <si>
    <r>
      <rPr>
        <sz val="10"/>
        <rFont val="Noto Sans CJK SC"/>
        <family val="2"/>
      </rPr>
      <t xml:space="preserve">定義と経過による分類は、</t>
    </r>
    <r>
      <rPr>
        <sz val="10"/>
        <rFont val="Arial"/>
        <family val="0"/>
        <charset val="1"/>
      </rPr>
      <t xml:space="preserve">EPOS 2020 </t>
    </r>
    <r>
      <rPr>
        <sz val="10"/>
        <rFont val="Noto Sans CJK SC"/>
        <family val="2"/>
      </rPr>
      <t xml:space="preserve">の抄録および同文書の基準を引用する複数の論文で確認した。本カードでは個別の抗菌薬名は挙げていない。抗菌薬をはじめとする薬物療法の国内承認・保険適用は未確認である。</t>
    </r>
  </si>
  <si>
    <t xml:space="preserve">NL-006</t>
  </si>
  <si>
    <r>
      <rPr>
        <sz val="10"/>
        <rFont val="Noto Sans CJK SC"/>
        <family val="2"/>
      </rPr>
      <t xml:space="preserve">慢性副鼻腔炎は、鼻閉と鼻漏（前鼻漏・後鼻漏）の少なくとも一方を含む</t>
    </r>
    <r>
      <rPr>
        <sz val="10"/>
        <rFont val="Arial"/>
        <family val="0"/>
        <charset val="1"/>
      </rPr>
      <t xml:space="preserve">2</t>
    </r>
    <r>
      <rPr>
        <sz val="10"/>
        <rFont val="Noto Sans CJK SC"/>
        <family val="2"/>
      </rPr>
      <t xml:space="preserve">つ以上の症状が</t>
    </r>
    <r>
      <rPr>
        <sz val="10"/>
        <rFont val="Arial"/>
        <family val="0"/>
        <charset val="1"/>
      </rPr>
      <t xml:space="preserve">12</t>
    </r>
    <r>
      <rPr>
        <sz val="10"/>
        <rFont val="Noto Sans CJK SC"/>
        <family val="2"/>
      </rPr>
      <t xml:space="preserve">週以上続き、顔面痛・圧迫感や嗅覚の低下を伴うことがある、鼻と副鼻腔の炎症である。</t>
    </r>
    <r>
      <rPr>
        <sz val="10"/>
        <rFont val="Arial"/>
        <family val="0"/>
        <charset val="1"/>
      </rPr>
      <t xml:space="preserve">EPOS 2020</t>
    </r>
    <r>
      <rPr>
        <sz val="10"/>
        <rFont val="Noto Sans CJK SC"/>
        <family val="2"/>
      </rPr>
      <t xml:space="preserve">では、慢性副鼻腔炎を一次性と二次性に分け、さらに解剖学的な広がりに基づいて局在性（片側性）とびまん性（両側性）に細分する分類が提案され、一次性ではエンドタイプ（タイプ</t>
    </r>
    <r>
      <rPr>
        <sz val="10"/>
        <rFont val="Arial"/>
        <family val="0"/>
        <charset val="1"/>
      </rPr>
      <t xml:space="preserve">2</t>
    </r>
    <r>
      <rPr>
        <sz val="10"/>
        <rFont val="Noto Sans CJK SC"/>
        <family val="2"/>
      </rPr>
      <t xml:space="preserve">炎症が優位かどうか）が重視される。治療は鼻腔内ステロイドと生理食塩水による鼻洗浄を中心とする薬物療法が基本であり、十分な薬物療法を行っても制御できない場合に内視鏡下副鼻腔手術が推奨される。</t>
    </r>
  </si>
  <si>
    <r>
      <rPr>
        <sz val="10"/>
        <rFont val="Noto Sans CJK SC"/>
        <family val="2"/>
      </rPr>
      <t xml:space="preserve">定義と新しい分類は </t>
    </r>
    <r>
      <rPr>
        <sz val="10"/>
        <rFont val="Arial"/>
        <family val="0"/>
        <charset val="1"/>
      </rPr>
      <t xml:space="preserve">EPOS 2020 </t>
    </r>
    <r>
      <rPr>
        <sz val="10"/>
        <rFont val="Noto Sans CJK SC"/>
        <family val="2"/>
      </rPr>
      <t xml:space="preserve">の抄録および同文書を引用する複数の論文で確認した。好酸球性副鼻腔炎に特化した日本の診断基準（</t>
    </r>
    <r>
      <rPr>
        <sz val="10"/>
        <rFont val="Arial"/>
        <family val="0"/>
        <charset val="1"/>
      </rPr>
      <t xml:space="preserve">JESREC</t>
    </r>
    <r>
      <rPr>
        <sz val="10"/>
        <rFont val="Noto Sans CJK SC"/>
        <family val="2"/>
      </rPr>
      <t xml:space="preserve">）は本カードには含めていない。鼻腔内ステロイドなど薬剤の国内承認・保険適用は未確認である。</t>
    </r>
  </si>
  <si>
    <t xml:space="preserve">NL-007</t>
  </si>
  <si>
    <r>
      <rPr>
        <sz val="10"/>
        <rFont val="Noto Sans CJK SC"/>
        <family val="2"/>
      </rPr>
      <t xml:space="preserve">歯性上顎洞炎は、上顎の歯の病変に起因する上顎洞炎である。片側性の上顎洞炎のうち約</t>
    </r>
    <r>
      <rPr>
        <sz val="10"/>
        <rFont val="Arial"/>
        <family val="0"/>
        <charset val="1"/>
      </rPr>
      <t xml:space="preserve">30%</t>
    </r>
    <r>
      <rPr>
        <sz val="10"/>
        <rFont val="Noto Sans CJK SC"/>
        <family val="2"/>
      </rPr>
      <t xml:space="preserve">には、背景に歯性の病変が存在しうる。歯科的な原因が見逃されると副鼻腔炎は難治化し、重篤な合併症を来すことがある。治療は、歯科的治療と内視鏡下副鼻腔手術を組み合わせて感染を取り除き、上顎洞の生理的な排泄路を回復させ、再発を防ぐことが基本であり、耳鼻咽喉科と歯科が連携するチームによる管理が必須である。</t>
    </r>
  </si>
  <si>
    <r>
      <rPr>
        <sz val="10"/>
        <rFont val="Noto Sans CJK SC"/>
        <family val="2"/>
      </rPr>
      <t xml:space="preserve">医学各論 Ⅲ</t>
    </r>
    <r>
      <rPr>
        <sz val="10"/>
        <rFont val="Arial"/>
        <family val="0"/>
        <charset val="1"/>
      </rPr>
      <t xml:space="preserve">-9-A-④</t>
    </r>
    <r>
      <rPr>
        <sz val="10"/>
        <rFont val="Noto Sans CJK SC"/>
        <family val="2"/>
      </rPr>
      <t xml:space="preserve">（歯性上顎洞炎、</t>
    </r>
    <r>
      <rPr>
        <sz val="10"/>
        <rFont val="Arial"/>
        <family val="0"/>
        <charset val="1"/>
      </rPr>
      <t xml:space="preserve">a</t>
    </r>
    <r>
      <rPr>
        <sz val="10"/>
        <rFont val="Noto Sans CJK SC"/>
        <family val="2"/>
      </rPr>
      <t xml:space="preserve">）</t>
    </r>
  </si>
  <si>
    <t xml:space="preserve">SRC-1375</t>
  </si>
  <si>
    <t xml:space="preserve">Psillas G, Papaioannou D, Petsali S, Dimas GG, Constantinidis J. Odontogenic maxillary sinusitis: A comprehensive review. J Dent Sci. 2021;16(1):474-481</t>
  </si>
  <si>
    <t xml:space="preserve">10.1016/j.jds.2020.08.001</t>
  </si>
  <si>
    <t xml:space="preserve">33384837</t>
  </si>
  <si>
    <r>
      <rPr>
        <sz val="10"/>
        <rFont val="Noto Sans CJK SC"/>
        <family val="2"/>
      </rPr>
      <t xml:space="preserve">「約</t>
    </r>
    <r>
      <rPr>
        <sz val="10"/>
        <rFont val="Arial"/>
        <family val="0"/>
        <charset val="1"/>
      </rPr>
      <t xml:space="preserve">30%</t>
    </r>
    <r>
      <rPr>
        <sz val="10"/>
        <rFont val="Noto Sans CJK SC"/>
        <family val="2"/>
      </rPr>
      <t xml:space="preserve">」は総説の抄録に示された割合であり、対象とする集団や歯性病変の定義により異なる可能性がある。個別の歯科的原因（根尖病変、上顎洞への穿孔など）の頻度の内訳は抄録では確認できなかった。</t>
    </r>
  </si>
  <si>
    <t xml:space="preserve">NL-008</t>
  </si>
  <si>
    <r>
      <rPr>
        <sz val="10"/>
        <rFont val="Noto Sans CJK SC"/>
        <family val="2"/>
      </rPr>
      <t xml:space="preserve">副鼻腔真菌症は、真菌の菌糸が組織へ浸潤するかどうかによって非浸潤性と浸潤性に大別される。非浸潤性には真菌球（</t>
    </r>
    <r>
      <rPr>
        <sz val="10"/>
        <rFont val="Arial"/>
        <family val="0"/>
        <charset val="1"/>
      </rPr>
      <t xml:space="preserve">fungal ball</t>
    </r>
    <r>
      <rPr>
        <sz val="10"/>
        <rFont val="Noto Sans CJK SC"/>
        <family val="2"/>
      </rPr>
      <t xml:space="preserve">）やアレルギー性真菌性副鼻腔炎などがあり、浸潤性には急性浸潤性（経過</t>
    </r>
    <r>
      <rPr>
        <sz val="10"/>
        <rFont val="Arial"/>
        <family val="0"/>
        <charset val="1"/>
      </rPr>
      <t xml:space="preserve">4</t>
    </r>
    <r>
      <rPr>
        <sz val="10"/>
        <rFont val="Noto Sans CJK SC"/>
        <family val="2"/>
      </rPr>
      <t xml:space="preserve">週間以内）、慢性浸潤性、慢性肉芽腫性浸潤性がある。真菌球は免疫能が正常な患者に生じ、上顎洞に最も多く（</t>
    </r>
    <r>
      <rPr>
        <sz val="10"/>
        <rFont val="Arial"/>
        <family val="0"/>
        <charset val="1"/>
      </rPr>
      <t xml:space="preserve">94%</t>
    </r>
    <r>
      <rPr>
        <sz val="10"/>
        <rFont val="Noto Sans CJK SC"/>
        <family val="2"/>
      </rPr>
      <t xml:space="preserve">）、原因真菌はアスペルギルスが</t>
    </r>
    <r>
      <rPr>
        <sz val="10"/>
        <rFont val="Arial"/>
        <family val="0"/>
        <charset val="1"/>
      </rPr>
      <t xml:space="preserve">90%</t>
    </r>
    <r>
      <rPr>
        <sz val="10"/>
        <rFont val="Noto Sans CJK SC"/>
        <family val="2"/>
      </rPr>
      <t xml:space="preserve">以上を占める。</t>
    </r>
    <r>
      <rPr>
        <sz val="10"/>
        <rFont val="Arial"/>
        <family val="0"/>
        <charset val="1"/>
      </rPr>
      <t xml:space="preserve">CT</t>
    </r>
    <r>
      <rPr>
        <sz val="10"/>
        <rFont val="Noto Sans CJK SC"/>
        <family val="2"/>
      </rPr>
      <t xml:space="preserve">では洞内の高吸収域や石灰化が手がかりとなり、治療は内視鏡下手術による真菌塊の除去で、抗真菌薬は適応とならない。一方、急性浸潤性真菌性副鼻腔炎は、糖尿病患者（約半数を占め、特にケトアシドーシスに合併）や好中球減少・血液悪性腫瘍などの免疫不全患者に生じ、ムーコル目やアスペルギルスが神経や血管の構造へ浸潤して血栓と壊死を起こし、眼窩や頭蓋内へ進展しうる。致死率は約</t>
    </r>
    <r>
      <rPr>
        <sz val="10"/>
        <rFont val="Arial"/>
        <family val="0"/>
        <charset val="1"/>
      </rPr>
      <t xml:space="preserve">50%</t>
    </r>
    <r>
      <rPr>
        <sz val="10"/>
        <rFont val="Noto Sans CJK SC"/>
        <family val="2"/>
      </rPr>
      <t xml:space="preserve">（報告により最大</t>
    </r>
    <r>
      <rPr>
        <sz val="10"/>
        <rFont val="Arial"/>
        <family val="0"/>
        <charset val="1"/>
      </rPr>
      <t xml:space="preserve">80%</t>
    </r>
    <r>
      <rPr>
        <sz val="10"/>
        <rFont val="Noto Sans CJK SC"/>
        <family val="2"/>
      </rPr>
      <t xml:space="preserve">）と高く、素因の是正、壊死組織の外科的デブリードマン、全身抗真菌薬投与の</t>
    </r>
    <r>
      <rPr>
        <sz val="10"/>
        <rFont val="Arial"/>
        <family val="0"/>
        <charset val="1"/>
      </rPr>
      <t xml:space="preserve">3</t>
    </r>
    <r>
      <rPr>
        <sz val="10"/>
        <rFont val="Noto Sans CJK SC"/>
        <family val="2"/>
      </rPr>
      <t xml:space="preserve">つを組み合わせた迅速な治療が必要で、抗真菌薬の中心はアムホテリシン</t>
    </r>
    <r>
      <rPr>
        <sz val="10"/>
        <rFont val="Arial"/>
        <family val="0"/>
        <charset val="1"/>
      </rPr>
      <t xml:space="preserve">B</t>
    </r>
    <r>
      <rPr>
        <sz val="10"/>
        <rFont val="Noto Sans CJK SC"/>
        <family val="2"/>
      </rPr>
      <t xml:space="preserve">である。</t>
    </r>
  </si>
  <si>
    <r>
      <rPr>
        <sz val="10"/>
        <rFont val="Noto Sans CJK SC"/>
        <family val="2"/>
      </rPr>
      <t xml:space="preserve">医学各論 Ⅲ</t>
    </r>
    <r>
      <rPr>
        <sz val="10"/>
        <rFont val="Arial"/>
        <family val="0"/>
        <charset val="1"/>
      </rPr>
      <t xml:space="preserve">-9-A-⑤</t>
    </r>
    <r>
      <rPr>
        <sz val="10"/>
        <rFont val="Noto Sans CJK SC"/>
        <family val="2"/>
      </rPr>
      <t xml:space="preserve">（副鼻腔真菌症、</t>
    </r>
    <r>
      <rPr>
        <sz val="10"/>
        <rFont val="Arial"/>
        <family val="0"/>
        <charset val="1"/>
      </rPr>
      <t xml:space="preserve">b</t>
    </r>
    <r>
      <rPr>
        <sz val="10"/>
        <rFont val="Noto Sans CJK SC"/>
        <family val="2"/>
      </rPr>
      <t xml:space="preserve">）</t>
    </r>
  </si>
  <si>
    <t xml:space="preserve">SRC-1376</t>
  </si>
  <si>
    <t xml:space="preserve">Deutsch PG, Whittaker J, Prasad S. Invasive and Non-Invasive Fungal Rhinosinusitis—A Review and Update of the Evidence. Medicina (Kaunas). 2019;55(7):319</t>
  </si>
  <si>
    <t xml:space="preserve">10.3390/medicina55070319</t>
  </si>
  <si>
    <t xml:space="preserve">31261788</t>
  </si>
  <si>
    <r>
      <rPr>
        <sz val="10"/>
        <rFont val="Noto Sans CJK SC"/>
        <family val="2"/>
      </rPr>
      <t xml:space="preserve">割合（</t>
    </r>
    <r>
      <rPr>
        <sz val="10"/>
        <rFont val="Arial"/>
        <family val="0"/>
        <charset val="1"/>
      </rPr>
      <t xml:space="preserve">94%</t>
    </r>
    <r>
      <rPr>
        <sz val="10"/>
        <rFont val="Noto Sans CJK SC"/>
        <family val="2"/>
      </rPr>
      <t xml:space="preserve">、</t>
    </r>
    <r>
      <rPr>
        <sz val="10"/>
        <rFont val="Arial"/>
        <family val="0"/>
        <charset val="1"/>
      </rPr>
      <t xml:space="preserve">90%</t>
    </r>
    <r>
      <rPr>
        <sz val="10"/>
        <rFont val="Noto Sans CJK SC"/>
        <family val="2"/>
      </rPr>
      <t xml:space="preserve">以上、約</t>
    </r>
    <r>
      <rPr>
        <sz val="10"/>
        <rFont val="Arial"/>
        <family val="0"/>
        <charset val="1"/>
      </rPr>
      <t xml:space="preserve">50%</t>
    </r>
    <r>
      <rPr>
        <sz val="10"/>
        <rFont val="Noto Sans CJK SC"/>
        <family val="2"/>
      </rPr>
      <t xml:space="preserve">、最大</t>
    </r>
    <r>
      <rPr>
        <sz val="10"/>
        <rFont val="Arial"/>
        <family val="0"/>
        <charset val="1"/>
      </rPr>
      <t xml:space="preserve">80%</t>
    </r>
    <r>
      <rPr>
        <sz val="10"/>
        <rFont val="Noto Sans CJK SC"/>
        <family val="2"/>
      </rPr>
      <t xml:space="preserve">）はいずれも総説の本文で確認した値で、引用元の研究により幅がある。アムホテリシン</t>
    </r>
    <r>
      <rPr>
        <sz val="10"/>
        <rFont val="Arial"/>
        <family val="0"/>
        <charset val="1"/>
      </rPr>
      <t xml:space="preserve">B</t>
    </r>
    <r>
      <rPr>
        <sz val="10"/>
        <rFont val="Noto Sans CJK SC"/>
        <family val="2"/>
      </rPr>
      <t xml:space="preserve">など抗真菌薬の国内承認・保険適用は未確認である。</t>
    </r>
  </si>
  <si>
    <t xml:space="preserve">NL-009</t>
  </si>
  <si>
    <r>
      <rPr>
        <sz val="10"/>
        <rFont val="Noto Sans CJK SC"/>
        <family val="2"/>
      </rPr>
      <t xml:space="preserve">術後副鼻腔囊胞の代表である術後性上顎囊胞（術後上顎粘液囊胞）は、上顎洞手術の術後に生じる囊胞性病変である。治療には経鼻内視鏡下の開窓術（</t>
    </r>
    <r>
      <rPr>
        <sz val="10"/>
        <rFont val="Arial"/>
        <family val="0"/>
        <charset val="1"/>
      </rPr>
      <t xml:space="preserve">marsupialization</t>
    </r>
    <r>
      <rPr>
        <sz val="10"/>
        <rFont val="Noto Sans CJK SC"/>
        <family val="2"/>
      </rPr>
      <t xml:space="preserve">）が有効である。術後上顎粘液囊胞</t>
    </r>
    <r>
      <rPr>
        <sz val="10"/>
        <rFont val="Arial"/>
        <family val="0"/>
        <charset val="1"/>
      </rPr>
      <t xml:space="preserve">39</t>
    </r>
    <r>
      <rPr>
        <sz val="10"/>
        <rFont val="Noto Sans CJK SC"/>
        <family val="2"/>
      </rPr>
      <t xml:space="preserve">例を対象とした後方視的検討では、経鼻内視鏡下開窓術が</t>
    </r>
    <r>
      <rPr>
        <sz val="10"/>
        <rFont val="Arial"/>
        <family val="0"/>
        <charset val="1"/>
      </rPr>
      <t xml:space="preserve">32</t>
    </r>
    <r>
      <rPr>
        <sz val="10"/>
        <rFont val="Noto Sans CJK SC"/>
        <family val="2"/>
      </rPr>
      <t xml:space="preserve">例（</t>
    </r>
    <r>
      <rPr>
        <sz val="10"/>
        <rFont val="Arial"/>
        <family val="0"/>
        <charset val="1"/>
      </rPr>
      <t xml:space="preserve">34</t>
    </r>
    <r>
      <rPr>
        <sz val="10"/>
        <rFont val="Noto Sans CJK SC"/>
        <family val="2"/>
      </rPr>
      <t xml:space="preserve">側）に行われ、</t>
    </r>
    <r>
      <rPr>
        <sz val="10"/>
        <rFont val="Arial"/>
        <family val="0"/>
        <charset val="1"/>
      </rPr>
      <t xml:space="preserve">12</t>
    </r>
    <r>
      <rPr>
        <sz val="10"/>
        <rFont val="Noto Sans CJK SC"/>
        <family val="2"/>
      </rPr>
      <t xml:space="preserve">か月以上の経過観察で再発は</t>
    </r>
    <r>
      <rPr>
        <sz val="10"/>
        <rFont val="Arial"/>
        <family val="0"/>
        <charset val="1"/>
      </rPr>
      <t xml:space="preserve">5</t>
    </r>
    <r>
      <rPr>
        <sz val="10"/>
        <rFont val="Noto Sans CJK SC"/>
        <family val="2"/>
      </rPr>
      <t xml:space="preserve">例（</t>
    </r>
    <r>
      <rPr>
        <sz val="10"/>
        <rFont val="Arial"/>
        <family val="0"/>
        <charset val="1"/>
      </rPr>
      <t xml:space="preserve">14.9%</t>
    </r>
    <r>
      <rPr>
        <sz val="10"/>
        <rFont val="Noto Sans CJK SC"/>
        <family val="2"/>
      </rPr>
      <t xml:space="preserve">）にみられた。再発はすべて下鼻道に開窓した例であり、中鼻道に開窓した例では再発がなく、両群の差は統計学的に有意であった（</t>
    </r>
    <r>
      <rPr>
        <sz val="10"/>
        <rFont val="Arial"/>
        <family val="0"/>
        <charset val="1"/>
      </rPr>
      <t xml:space="preserve">p=0.04</t>
    </r>
    <r>
      <rPr>
        <sz val="10"/>
        <rFont val="Noto Sans CJK SC"/>
        <family val="2"/>
      </rPr>
      <t xml:space="preserve">）。</t>
    </r>
  </si>
  <si>
    <r>
      <rPr>
        <sz val="10"/>
        <rFont val="Noto Sans CJK SC"/>
        <family val="2"/>
      </rPr>
      <t xml:space="preserve">台湾（</t>
    </r>
    <r>
      <rPr>
        <sz val="10"/>
        <rFont val="Arial"/>
        <family val="0"/>
        <charset val="1"/>
      </rPr>
      <t xml:space="preserve">3</t>
    </r>
    <r>
      <rPr>
        <sz val="10"/>
        <rFont val="Noto Sans CJK SC"/>
        <family val="2"/>
      </rPr>
      <t xml:space="preserve">次医療機関）</t>
    </r>
  </si>
  <si>
    <r>
      <rPr>
        <sz val="10"/>
        <rFont val="Noto Sans CJK SC"/>
        <family val="2"/>
      </rPr>
      <t xml:space="preserve">医学各論 Ⅲ</t>
    </r>
    <r>
      <rPr>
        <sz val="10"/>
        <rFont val="Arial"/>
        <family val="0"/>
        <charset val="1"/>
      </rPr>
      <t xml:space="preserve">-9-A-⑥</t>
    </r>
    <r>
      <rPr>
        <sz val="10"/>
        <rFont val="Noto Sans CJK SC"/>
        <family val="2"/>
      </rPr>
      <t xml:space="preserve">（術後副鼻腔囊胞、</t>
    </r>
    <r>
      <rPr>
        <sz val="10"/>
        <rFont val="Arial"/>
        <family val="0"/>
        <charset val="1"/>
      </rPr>
      <t xml:space="preserve">b</t>
    </r>
    <r>
      <rPr>
        <sz val="10"/>
        <rFont val="Noto Sans CJK SC"/>
        <family val="2"/>
      </rPr>
      <t xml:space="preserve">）</t>
    </r>
  </si>
  <si>
    <t xml:space="preserve">SRC-1377</t>
  </si>
  <si>
    <t xml:space="preserve">Huang CC, Chen CW, Lee TJ, Chang PH, Chen YW. Transnasal endoscopic marsupialization of postoperative maxillary mucoceles: middle meatal antrostomy versus inferior meatal antrostomy. Eur Arch Otorhinolaryngol. 2011;268(11):1583-1587</t>
  </si>
  <si>
    <t xml:space="preserve">10.1007/s00405-011-1636-5</t>
  </si>
  <si>
    <t xml:space="preserve">21607579</t>
  </si>
  <si>
    <r>
      <rPr>
        <sz val="10"/>
        <rFont val="Noto Sans CJK SC"/>
        <family val="2"/>
      </rPr>
      <t xml:space="preserve">出典は台湾の単施設の後方視的検討で、対象は術後上顎粘液囊胞（</t>
    </r>
    <r>
      <rPr>
        <sz val="10"/>
        <rFont val="Arial"/>
        <family val="0"/>
        <charset val="1"/>
      </rPr>
      <t xml:space="preserve">postoperative maxillary mucoceles</t>
    </r>
    <r>
      <rPr>
        <sz val="10"/>
        <rFont val="Noto Sans CJK SC"/>
        <family val="2"/>
      </rPr>
      <t xml:space="preserve">）である。囊胞の成因や、術後から発症までの期間については、本出典の抄録では確認できなかった。</t>
    </r>
  </si>
  <si>
    <t xml:space="preserve">NL-010</t>
  </si>
  <si>
    <t xml:space="preserve">鼻・副鼻腔腫瘍</t>
  </si>
  <si>
    <r>
      <rPr>
        <sz val="10"/>
        <rFont val="Noto Sans CJK SC"/>
        <family val="2"/>
      </rPr>
      <t xml:space="preserve">鼻・副鼻腔癌はまれな腫瘍で、世界での年間発生率は人口</t>
    </r>
    <r>
      <rPr>
        <sz val="10"/>
        <rFont val="Arial"/>
        <family val="0"/>
        <charset val="1"/>
      </rPr>
      <t xml:space="preserve">10</t>
    </r>
    <r>
      <rPr>
        <sz val="10"/>
        <rFont val="Noto Sans CJK SC"/>
        <family val="2"/>
      </rPr>
      <t xml:space="preserve">万人あたり約</t>
    </r>
    <r>
      <rPr>
        <sz val="10"/>
        <rFont val="Arial"/>
        <family val="0"/>
        <charset val="1"/>
      </rPr>
      <t xml:space="preserve">1</t>
    </r>
    <r>
      <rPr>
        <sz val="10"/>
        <rFont val="Noto Sans CJK SC"/>
        <family val="2"/>
      </rPr>
      <t xml:space="preserve">人である。組織型では扁平上皮癌と腺癌が合わせて全体の</t>
    </r>
    <r>
      <rPr>
        <sz val="10"/>
        <rFont val="Arial"/>
        <family val="0"/>
        <charset val="1"/>
      </rPr>
      <t xml:space="preserve">80%</t>
    </r>
    <r>
      <rPr>
        <sz val="10"/>
        <rFont val="Noto Sans CJK SC"/>
        <family val="2"/>
      </rPr>
      <t xml:space="preserve">を占める。これらの腫瘍は木材や革の粉塵、その他の工業化合物への職業性曝露と病因的に関連し、職業病として公式に認められている。鼻・副鼻腔の腫瘍は、臨床像、病因、病理、遺伝的特徴が他の頭頸部癌と異なるため、それらとは別の独立した疾患群として扱うべきものである。その臨床管理は、画像診断技術、内視鏡手術アプローチ、放射線治療の進歩によって改善してきた。</t>
    </r>
  </si>
  <si>
    <t xml:space="preserve">全般（世界）</t>
  </si>
  <si>
    <r>
      <rPr>
        <sz val="10"/>
        <rFont val="Noto Sans CJK SC"/>
        <family val="2"/>
      </rPr>
      <t xml:space="preserve">医学各論 Ⅲ</t>
    </r>
    <r>
      <rPr>
        <sz val="10"/>
        <rFont val="Arial"/>
        <family val="0"/>
        <charset val="1"/>
      </rPr>
      <t xml:space="preserve">-9-A-⑦</t>
    </r>
    <r>
      <rPr>
        <sz val="10"/>
        <rFont val="Noto Sans CJK SC"/>
        <family val="2"/>
      </rPr>
      <t xml:space="preserve">（鼻・副鼻腔癌、</t>
    </r>
    <r>
      <rPr>
        <sz val="10"/>
        <rFont val="Arial"/>
        <family val="0"/>
        <charset val="1"/>
      </rPr>
      <t xml:space="preserve">b</t>
    </r>
    <r>
      <rPr>
        <sz val="10"/>
        <rFont val="Noto Sans CJK SC"/>
        <family val="2"/>
      </rPr>
      <t xml:space="preserve">）</t>
    </r>
  </si>
  <si>
    <t xml:space="preserve">SRC-1378</t>
  </si>
  <si>
    <t xml:space="preserve">Llorente JL, López F, Suárez C, Hermsen MA. Sinonasal carcinoma: clinical, pathological, genetic and therapeutic advances. Nat Rev Clin Oncol. 2014;11(8):460-472</t>
  </si>
  <si>
    <t xml:space="preserve">10.1038/nrclinonc.2014.97</t>
  </si>
  <si>
    <t xml:space="preserve">24935016</t>
  </si>
  <si>
    <r>
      <rPr>
        <sz val="10"/>
        <rFont val="Noto Sans CJK SC"/>
        <family val="2"/>
      </rPr>
      <t xml:space="preserve">発生率と組織型の割合は</t>
    </r>
    <r>
      <rPr>
        <sz val="10"/>
        <rFont val="Arial"/>
        <family val="0"/>
        <charset val="1"/>
      </rPr>
      <t xml:space="preserve">2014</t>
    </r>
    <r>
      <rPr>
        <sz val="10"/>
        <rFont val="Noto Sans CJK SC"/>
        <family val="2"/>
      </rPr>
      <t xml:space="preserve">年の総説の抄録に基づく。日本の癌登録による最新の頻度や部位別の内訳は未確認である。</t>
    </r>
  </si>
  <si>
    <t xml:space="preserve">NL-011</t>
  </si>
  <si>
    <t xml:space="preserve">上気道症状の鑑別</t>
  </si>
  <si>
    <r>
      <rPr>
        <sz val="10"/>
        <rFont val="Noto Sans CJK SC"/>
        <family val="2"/>
      </rPr>
      <t xml:space="preserve">感冒（ウイルス性急性副鼻腔炎）は、上気道症状が</t>
    </r>
    <r>
      <rPr>
        <sz val="10"/>
        <rFont val="Arial"/>
        <family val="0"/>
        <charset val="1"/>
      </rPr>
      <t xml:space="preserve">10</t>
    </r>
    <r>
      <rPr>
        <sz val="10"/>
        <rFont val="Noto Sans CJK SC"/>
        <family val="2"/>
      </rPr>
      <t xml:space="preserve">日未満で治まるものである。発症から</t>
    </r>
    <r>
      <rPr>
        <sz val="10"/>
        <rFont val="Arial"/>
        <family val="0"/>
        <charset val="1"/>
      </rPr>
      <t xml:space="preserve">5</t>
    </r>
    <r>
      <rPr>
        <sz val="10"/>
        <rFont val="Noto Sans CJK SC"/>
        <family val="2"/>
      </rPr>
      <t xml:space="preserve">日を過ぎて症状が増悪する場合、または</t>
    </r>
    <r>
      <rPr>
        <sz val="10"/>
        <rFont val="Arial"/>
        <family val="0"/>
        <charset val="1"/>
      </rPr>
      <t xml:space="preserve">10</t>
    </r>
    <r>
      <rPr>
        <sz val="10"/>
        <rFont val="Noto Sans CJK SC"/>
        <family val="2"/>
      </rPr>
      <t xml:space="preserve">日を超えて症状が持続する場合はウイルス感染後の急性副鼻腔炎と位置づけられ、そのうち細菌によるものは一部にすぎない。着色した鼻漏、強い局所の痛み、</t>
    </r>
    <r>
      <rPr>
        <sz val="10"/>
        <rFont val="Arial"/>
        <family val="0"/>
        <charset val="1"/>
      </rPr>
      <t xml:space="preserve">38℃</t>
    </r>
    <r>
      <rPr>
        <sz val="10"/>
        <rFont val="Noto Sans CJK SC"/>
        <family val="2"/>
      </rPr>
      <t xml:space="preserve">を超える発熱、炎症反応の上昇、一度改善した症状の再増悪といった所見がそろう場合は細菌性副鼻腔炎を疑い、感冒と区別する。すなわち、感冒と急性副鼻腔炎の見分けは、個々の症状の種類よりも、経過の期間と増悪のパターンに基づいて行う。</t>
    </r>
  </si>
  <si>
    <r>
      <rPr>
        <sz val="10"/>
        <rFont val="Noto Sans CJK SC"/>
        <family val="2"/>
      </rPr>
      <t xml:space="preserve">医学各論 Ⅲ</t>
    </r>
    <r>
      <rPr>
        <sz val="10"/>
        <rFont val="Arial"/>
        <family val="0"/>
        <charset val="1"/>
      </rPr>
      <t xml:space="preserve">-9-B-①</t>
    </r>
    <r>
      <rPr>
        <sz val="10"/>
        <rFont val="Noto Sans CJK SC"/>
        <family val="2"/>
      </rPr>
      <t xml:space="preserve">（感冒</t>
    </r>
    <r>
      <rPr>
        <sz val="10"/>
        <rFont val="Arial"/>
        <family val="0"/>
        <charset val="1"/>
      </rPr>
      <t xml:space="preserve">&lt;</t>
    </r>
    <r>
      <rPr>
        <sz val="10"/>
        <rFont val="Noto Sans CJK SC"/>
        <family val="2"/>
      </rPr>
      <t xml:space="preserve">かぜ症候群</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</si>
  <si>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EPOS 2020 </t>
    </r>
    <r>
      <rPr>
        <sz val="10"/>
        <rFont val="Noto Sans CJK SC"/>
        <family val="2"/>
      </rPr>
      <t xml:space="preserve">の定義に基づく鑑別の枠組みに絞った。感冒そのものの原因ウイルスや対症療法の詳細は呼吸器領域（</t>
    </r>
    <r>
      <rPr>
        <sz val="10"/>
        <rFont val="Arial"/>
        <family val="0"/>
        <charset val="1"/>
      </rPr>
      <t xml:space="preserve">RI</t>
    </r>
    <r>
      <rPr>
        <sz val="10"/>
        <rFont val="Noto Sans CJK SC"/>
        <family val="2"/>
      </rPr>
      <t xml:space="preserve">）の資料に委ねられる。本カードでは薬剤名を挙げていない。</t>
    </r>
  </si>
  <si>
    <t xml:space="preserve">NL-012</t>
  </si>
  <si>
    <t xml:space="preserve">喉頭疾患</t>
  </si>
  <si>
    <r>
      <rPr>
        <sz val="10"/>
        <rFont val="Noto Sans CJK SC"/>
        <family val="2"/>
      </rPr>
      <t xml:space="preserve">クループは、喉頭・気管・気管支の腫脹による上気道閉塞を来す疾患で、生後</t>
    </r>
    <r>
      <rPr>
        <sz val="10"/>
        <rFont val="Arial"/>
        <family val="0"/>
        <charset val="1"/>
      </rPr>
      <t xml:space="preserve">6</t>
    </r>
    <r>
      <rPr>
        <sz val="10"/>
        <rFont val="Noto Sans CJK SC"/>
        <family val="2"/>
      </rPr>
      <t xml:space="preserve">か月から</t>
    </r>
    <r>
      <rPr>
        <sz val="10"/>
        <rFont val="Arial"/>
        <family val="0"/>
        <charset val="1"/>
      </rPr>
      <t xml:space="preserve">3</t>
    </r>
    <r>
      <rPr>
        <sz val="10"/>
        <rFont val="Noto Sans CJK SC"/>
        <family val="2"/>
      </rPr>
      <t xml:space="preserve">歳の小児の</t>
    </r>
    <r>
      <rPr>
        <sz val="10"/>
        <rFont val="Arial"/>
        <family val="0"/>
        <charset val="1"/>
      </rPr>
      <t xml:space="preserve">3%</t>
    </r>
    <r>
      <rPr>
        <sz val="10"/>
        <rFont val="Noto Sans CJK SC"/>
        <family val="2"/>
      </rPr>
      <t xml:space="preserve">が罹患する一般的な呼吸器疾患であり、</t>
    </r>
    <r>
      <rPr>
        <sz val="10"/>
        <rFont val="Arial"/>
        <family val="0"/>
        <charset val="1"/>
      </rPr>
      <t xml:space="preserve">5</t>
    </r>
    <r>
      <rPr>
        <sz val="10"/>
        <rFont val="Noto Sans CJK SC"/>
        <family val="2"/>
      </rPr>
      <t xml:space="preserve">歳未満の小児における発熱・急性呼吸器疾患による入院の</t>
    </r>
    <r>
      <rPr>
        <sz val="10"/>
        <rFont val="Arial"/>
        <family val="0"/>
        <charset val="1"/>
      </rPr>
      <t xml:space="preserve">7%</t>
    </r>
    <r>
      <rPr>
        <sz val="10"/>
        <rFont val="Noto Sans CJK SC"/>
        <family val="2"/>
      </rPr>
      <t xml:space="preserve">を占める。吸気性喘鳴（</t>
    </r>
    <r>
      <rPr>
        <sz val="10"/>
        <rFont val="Arial"/>
        <family val="0"/>
        <charset val="1"/>
      </rPr>
      <t xml:space="preserve">stridor</t>
    </r>
    <r>
      <rPr>
        <sz val="10"/>
        <rFont val="Noto Sans CJK SC"/>
        <family val="2"/>
      </rPr>
      <t xml:space="preserve">）と犬吠様咳嗽が特徴で、微熱を伴うことが多いが、発熱は診断に必須ではない。喘鳴を来す病態として、急性喉頭蓋炎、細菌性気管炎、気道異物も鑑別に挙がる。診断に検査は通常不要で、画像検査や喉頭鏡は他の診断が疑われる場合に限る。治療については、重症度にかかわらずデキサメタゾンの単回投与（経口、筋肉内、静脈内のいずれか）が症状を改善し、再受診と入院期間を減らすことが無作為化比較試験で示されており、中等症から重症ではアドレナリン吸入の追加により症状が改善し入院期間が短縮する。</t>
    </r>
  </si>
  <si>
    <r>
      <rPr>
        <sz val="10"/>
        <rFont val="Noto Sans CJK SC"/>
        <family val="2"/>
      </rPr>
      <t xml:space="preserve">医学各論 Ⅲ</t>
    </r>
    <r>
      <rPr>
        <sz val="10"/>
        <rFont val="Arial"/>
        <family val="0"/>
        <charset val="1"/>
      </rPr>
      <t xml:space="preserve">-9-B-②</t>
    </r>
    <r>
      <rPr>
        <sz val="10"/>
        <rFont val="Noto Sans CJK SC"/>
        <family val="2"/>
      </rPr>
      <t xml:space="preserve">（クループ症候群、</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</si>
  <si>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TBL-01-00-514 (id: JlvnmQY)</t>
    </r>
  </si>
  <si>
    <t xml:space="preserve">SRC-1379</t>
  </si>
  <si>
    <t xml:space="preserve">Smith DK, McDermott AJ, Sullivan JF. Croup: Diagnosis and Management. Am Fam Physician. 2018;97(9):575-580</t>
  </si>
  <si>
    <t xml:space="preserve">29763253</t>
  </si>
  <si>
    <r>
      <rPr>
        <sz val="10"/>
        <rFont val="Noto Sans CJK SC"/>
        <family val="2"/>
      </rPr>
      <t xml:space="preserve">頻度（</t>
    </r>
    <r>
      <rPr>
        <sz val="10"/>
        <rFont val="Arial"/>
        <family val="0"/>
        <charset val="1"/>
      </rPr>
      <t xml:space="preserve">3%</t>
    </r>
    <r>
      <rPr>
        <sz val="10"/>
        <rFont val="Noto Sans CJK SC"/>
        <family val="2"/>
      </rPr>
      <t xml:space="preserve">、</t>
    </r>
    <r>
      <rPr>
        <sz val="10"/>
        <rFont val="Arial"/>
        <family val="0"/>
        <charset val="1"/>
      </rPr>
      <t xml:space="preserve">7%</t>
    </r>
    <r>
      <rPr>
        <sz val="10"/>
        <rFont val="Noto Sans CJK SC"/>
        <family val="2"/>
      </rPr>
      <t xml:space="preserve">）は米国の総説の抄録に基づく。</t>
    </r>
    <r>
      <rPr>
        <sz val="10"/>
        <rFont val="Arial"/>
        <family val="0"/>
        <charset val="1"/>
      </rPr>
      <t xml:space="preserve">DOI </t>
    </r>
    <r>
      <rPr>
        <sz val="10"/>
        <rFont val="Noto Sans CJK SC"/>
        <family val="2"/>
      </rPr>
      <t xml:space="preserve">は </t>
    </r>
    <r>
      <rPr>
        <sz val="10"/>
        <rFont val="Arial"/>
        <family val="0"/>
        <charset val="1"/>
      </rPr>
      <t xml:space="preserve">PubMed </t>
    </r>
    <r>
      <rPr>
        <sz val="10"/>
        <rFont val="Noto Sans CJK SC"/>
        <family val="2"/>
      </rPr>
      <t xml:space="preserve">レコードに記載がなく確認できなかったため </t>
    </r>
    <r>
      <rPr>
        <sz val="10"/>
        <rFont val="Arial"/>
        <family val="0"/>
        <charset val="1"/>
      </rPr>
      <t xml:space="preserve">null </t>
    </r>
    <r>
      <rPr>
        <sz val="10"/>
        <rFont val="Noto Sans CJK SC"/>
        <family val="2"/>
      </rPr>
      <t xml:space="preserve">とした。デキサメタゾンおよびアドレナリン吸入の国内承認・保険適用は未確認である。</t>
    </r>
  </si>
  <si>
    <t xml:space="preserve">NL-013</t>
  </si>
  <si>
    <r>
      <rPr>
        <sz val="10"/>
        <rFont val="Noto Sans CJK SC"/>
        <family val="2"/>
      </rPr>
      <t xml:space="preserve">急性喉頭蓋炎は、気道閉塞によって罹患率・死亡率が高い救急疾患であり、ワクチンが普及した現在の時代には小児よりも成人に多くみられる。小児は急性の呼吸困難と発熱を呈することが多いのに対し、成人は亜急性の経過で強い嚥下痛を呈することが最も多く、そのほかに流涎、くぐもった声、呼吸困難がみられる。原因としてはレンサ球菌属とブドウ球菌属の細菌が最も多く、ウイルス、真菌、腐食性・熱性の傷害、自己免疫性のものもある。側面頸部</t>
    </r>
    <r>
      <rPr>
        <sz val="10"/>
        <rFont val="Arial"/>
        <family val="0"/>
        <charset val="1"/>
      </rPr>
      <t xml:space="preserve">X</t>
    </r>
    <r>
      <rPr>
        <sz val="10"/>
        <rFont val="Noto Sans CJK SC"/>
        <family val="2"/>
      </rPr>
      <t xml:space="preserve">線写真は診断の助けになるが偽陰性がありうるため、診断の鍵は喉頭蓋を直接観察することである。管理では気道の評価と確保が最優先であり、抗菌薬を投与し、集中治療の場で気道を厳重に観察する。</t>
    </r>
  </si>
  <si>
    <t xml:space="preserve">米国（救急医学）</t>
  </si>
  <si>
    <r>
      <rPr>
        <sz val="10"/>
        <rFont val="Noto Sans CJK SC"/>
        <family val="2"/>
      </rPr>
      <t xml:space="preserve">医学各論 Ⅲ</t>
    </r>
    <r>
      <rPr>
        <sz val="10"/>
        <rFont val="Arial"/>
        <family val="0"/>
        <charset val="1"/>
      </rPr>
      <t xml:space="preserve">-9-B-③</t>
    </r>
    <r>
      <rPr>
        <sz val="10"/>
        <rFont val="Noto Sans CJK SC"/>
        <family val="2"/>
      </rPr>
      <t xml:space="preserve">（急性喉頭蓋炎、</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</si>
  <si>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TBL-01-00-515 (id: JlvnmQg)</t>
    </r>
  </si>
  <si>
    <t xml:space="preserve">SRC-1380</t>
  </si>
  <si>
    <t xml:space="preserve">Bridwell RE, Koyfman A, Long B. High risk and low prevalence diseases: Adult epiglottitis. Am J Emerg Med. 2022;57:14-20</t>
  </si>
  <si>
    <t xml:space="preserve">10.1016/j.ajem.2022.04.018</t>
  </si>
  <si>
    <t xml:space="preserve">35489220</t>
  </si>
  <si>
    <t xml:space="preserve">成人を対象とした救急医学の総説に基づく。小児の喉頭蓋炎の臨床像の詳細は本出典の範囲外である。本カードでは抗菌薬の個別薬剤名は挙げていない。抗菌薬の国内承認・保険適用は未確認である。</t>
  </si>
  <si>
    <t xml:space="preserve">NL-014</t>
  </si>
  <si>
    <t xml:space="preserve">急性喉頭炎は一般的な疾患で、通常は上気道感染に関連して生じ、嗄声をしばしば伴い、一般に自然に軽快する。喉頭炎の原因は多様であり、適切な治療は原因によって決まる。初期評価では、気道の開存を確認し、悪性腫瘍を除外することが必須である。症状が持続する場合や危険兆候が現れた場合は、診断を見直し、喉頭の内視鏡検査が行われたことを確認すべきである。免疫が低下した患者では、感染性の原因のリスクが高い。</t>
  </si>
  <si>
    <r>
      <rPr>
        <sz val="10"/>
        <rFont val="Noto Sans CJK SC"/>
        <family val="2"/>
      </rPr>
      <t xml:space="preserve">医学各論 Ⅲ</t>
    </r>
    <r>
      <rPr>
        <sz val="10"/>
        <rFont val="Arial"/>
        <family val="0"/>
        <charset val="1"/>
      </rPr>
      <t xml:space="preserve">-9-B-④</t>
    </r>
    <r>
      <rPr>
        <sz val="10"/>
        <rFont val="Noto Sans CJK SC"/>
        <family val="2"/>
      </rPr>
      <t xml:space="preserve">（急性喉頭炎、</t>
    </r>
    <r>
      <rPr>
        <sz val="10"/>
        <rFont val="Arial"/>
        <family val="0"/>
        <charset val="1"/>
      </rPr>
      <t xml:space="preserve">a</t>
    </r>
    <r>
      <rPr>
        <sz val="10"/>
        <rFont val="Noto Sans CJK SC"/>
        <family val="2"/>
      </rPr>
      <t xml:space="preserve">）</t>
    </r>
  </si>
  <si>
    <t xml:space="preserve">SRC-1381</t>
  </si>
  <si>
    <t xml:space="preserve">Wood JM, Athanasiadis T, Allen J. Laryngitis. BMJ. 2014;349:g5827</t>
  </si>
  <si>
    <t xml:space="preserve">10.1136/bmj.g5827</t>
  </si>
  <si>
    <t xml:space="preserve">25300640</t>
  </si>
  <si>
    <r>
      <rPr>
        <sz val="10"/>
        <rFont val="Arial"/>
        <family val="0"/>
        <charset val="1"/>
      </rPr>
      <t xml:space="preserve">BMJ </t>
    </r>
    <r>
      <rPr>
        <sz val="10"/>
        <rFont val="Noto Sans CJK SC"/>
        <family val="2"/>
      </rPr>
      <t xml:space="preserve">の総説の要旨（</t>
    </r>
    <r>
      <rPr>
        <sz val="10"/>
        <rFont val="Arial"/>
        <family val="0"/>
        <charset val="1"/>
      </rPr>
      <t xml:space="preserve">summary points</t>
    </r>
    <r>
      <rPr>
        <sz val="10"/>
        <rFont val="Noto Sans CJK SC"/>
        <family val="2"/>
      </rPr>
      <t xml:space="preserve">）と序文で確認できる範囲に限定した。本文中の個別の原因疾患ごとの詳細は購読制で確認できなかった。</t>
    </r>
  </si>
  <si>
    <t xml:space="preserve">NL-015</t>
  </si>
  <si>
    <t xml:space="preserve">喉頭腫瘍</t>
  </si>
  <si>
    <r>
      <rPr>
        <sz val="10"/>
        <rFont val="Noto Sans CJK SC"/>
        <family val="2"/>
      </rPr>
      <t xml:space="preserve">喉頭癌は男性に多く（発生率は人口</t>
    </r>
    <r>
      <rPr>
        <sz val="10"/>
        <rFont val="Arial"/>
        <family val="0"/>
        <charset val="1"/>
      </rPr>
      <t xml:space="preserve">10</t>
    </r>
    <r>
      <rPr>
        <sz val="10"/>
        <rFont val="Noto Sans CJK SC"/>
        <family val="2"/>
      </rPr>
      <t xml:space="preserve">万人あたり男性</t>
    </r>
    <r>
      <rPr>
        <sz val="10"/>
        <rFont val="Arial"/>
        <family val="0"/>
        <charset val="1"/>
      </rPr>
      <t xml:space="preserve">5.8</t>
    </r>
    <r>
      <rPr>
        <sz val="10"/>
        <rFont val="Noto Sans CJK SC"/>
        <family val="2"/>
      </rPr>
      <t xml:space="preserve">人、女性</t>
    </r>
    <r>
      <rPr>
        <sz val="10"/>
        <rFont val="Arial"/>
        <family val="0"/>
        <charset val="1"/>
      </rPr>
      <t xml:space="preserve">1.2</t>
    </r>
    <r>
      <rPr>
        <sz val="10"/>
        <rFont val="Noto Sans CJK SC"/>
        <family val="2"/>
      </rPr>
      <t xml:space="preserve">人）、約</t>
    </r>
    <r>
      <rPr>
        <sz val="10"/>
        <rFont val="Arial"/>
        <family val="0"/>
        <charset val="1"/>
      </rPr>
      <t xml:space="preserve">60%</t>
    </r>
    <r>
      <rPr>
        <sz val="10"/>
        <rFont val="Noto Sans CJK SC"/>
        <family val="2"/>
      </rPr>
      <t xml:space="preserve">の患者は進行期（</t>
    </r>
    <r>
      <rPr>
        <sz val="10"/>
        <rFont val="Arial"/>
        <family val="0"/>
        <charset val="1"/>
      </rPr>
      <t xml:space="preserve">III</t>
    </r>
    <r>
      <rPr>
        <sz val="10"/>
        <rFont val="Noto Sans CJK SC"/>
        <family val="2"/>
      </rPr>
      <t xml:space="preserve">期または</t>
    </r>
    <r>
      <rPr>
        <sz val="10"/>
        <rFont val="Arial"/>
        <family val="0"/>
        <charset val="1"/>
      </rPr>
      <t xml:space="preserve">IV</t>
    </r>
    <r>
      <rPr>
        <sz val="10"/>
        <rFont val="Noto Sans CJK SC"/>
        <family val="2"/>
      </rPr>
      <t xml:space="preserve">期）の状態で診断される。最も重要な危険因子は喫煙と飲酒で、喫煙者のリスクは非喫煙者の</t>
    </r>
    <r>
      <rPr>
        <sz val="10"/>
        <rFont val="Arial"/>
        <family val="0"/>
        <charset val="1"/>
      </rPr>
      <t xml:space="preserve">10</t>
    </r>
    <r>
      <rPr>
        <sz val="10"/>
        <rFont val="Noto Sans CJK SC"/>
        <family val="2"/>
      </rPr>
      <t xml:space="preserve">〜</t>
    </r>
    <r>
      <rPr>
        <sz val="10"/>
        <rFont val="Arial"/>
        <family val="0"/>
        <charset val="1"/>
      </rPr>
      <t xml:space="preserve">15</t>
    </r>
    <r>
      <rPr>
        <sz val="10"/>
        <rFont val="Noto Sans CJK SC"/>
        <family val="2"/>
      </rPr>
      <t xml:space="preserve">倍（最も喫煙量が多い者では最大</t>
    </r>
    <r>
      <rPr>
        <sz val="10"/>
        <rFont val="Arial"/>
        <family val="0"/>
        <charset val="1"/>
      </rPr>
      <t xml:space="preserve">30</t>
    </r>
    <r>
      <rPr>
        <sz val="10"/>
        <rFont val="Noto Sans CJK SC"/>
        <family val="2"/>
      </rPr>
      <t xml:space="preserve">倍）に達し、飲酒量とも直線的な関係があり、両者には相乗効果がある。発生部位によって症状の出方が異なり、声門の腫瘍は早期から声に影響するのに対し、声門上の腫瘍は長期間無症状に大きくなり呼吸困難や声の変化で見つかることが多く、声門下の腫瘍は部位が狭いため早期から気道閉塞を呈しやすい。さらなる精査を促す症状は、嗄声、発声障害、呼吸困難、嚥下障害である。初期評価には軟性鼻咽喉頭鏡による喉頭粘膜の観察が含まれ、確定のためには手術室で全身麻酔下に直達喉頭鏡による生検が必要になることが多い。病期の評価には</t>
    </r>
    <r>
      <rPr>
        <sz val="10"/>
        <rFont val="Arial"/>
        <family val="0"/>
        <charset val="1"/>
      </rPr>
      <t xml:space="preserve">CT</t>
    </r>
    <r>
      <rPr>
        <sz val="10"/>
        <rFont val="Noto Sans CJK SC"/>
        <family val="2"/>
      </rPr>
      <t xml:space="preserve">、</t>
    </r>
    <r>
      <rPr>
        <sz val="10"/>
        <rFont val="Arial"/>
        <family val="0"/>
        <charset val="1"/>
      </rPr>
      <t xml:space="preserve">MRI</t>
    </r>
    <r>
      <rPr>
        <sz val="10"/>
        <rFont val="Noto Sans CJK SC"/>
        <family val="2"/>
      </rPr>
      <t xml:space="preserve">、</t>
    </r>
    <r>
      <rPr>
        <sz val="10"/>
        <rFont val="Arial"/>
        <family val="0"/>
        <charset val="1"/>
      </rPr>
      <t xml:space="preserve">PET</t>
    </r>
    <r>
      <rPr>
        <sz val="10"/>
        <rFont val="Noto Sans CJK SC"/>
        <family val="2"/>
      </rPr>
      <t xml:space="preserve">が用いられる。</t>
    </r>
  </si>
  <si>
    <r>
      <rPr>
        <sz val="10"/>
        <rFont val="Noto Sans CJK SC"/>
        <family val="2"/>
      </rPr>
      <t xml:space="preserve">医学各論 Ⅲ</t>
    </r>
    <r>
      <rPr>
        <sz val="10"/>
        <rFont val="Arial"/>
        <family val="0"/>
        <charset val="1"/>
      </rPr>
      <t xml:space="preserve">-9-B-⑤</t>
    </r>
    <r>
      <rPr>
        <sz val="10"/>
        <rFont val="Noto Sans CJK SC"/>
        <family val="2"/>
      </rPr>
      <t xml:space="preserve">（喉頭癌、</t>
    </r>
    <r>
      <rPr>
        <sz val="10"/>
        <rFont val="Arial"/>
        <family val="0"/>
        <charset val="1"/>
      </rPr>
      <t xml:space="preserve">a</t>
    </r>
    <r>
      <rPr>
        <sz val="10"/>
        <rFont val="Noto Sans CJK SC"/>
        <family val="2"/>
      </rPr>
      <t xml:space="preserve">）</t>
    </r>
  </si>
  <si>
    <t xml:space="preserve">SRC-1382</t>
  </si>
  <si>
    <t xml:space="preserve">Steuer CE, El-Deiry M, Parks JR, Higgins KA, Saba NF. An update on larynx cancer. CA Cancer J Clin. 2017;67(1):31-50</t>
  </si>
  <si>
    <t xml:space="preserve">10.3322/caac.21386</t>
  </si>
  <si>
    <t xml:space="preserve">27898173</t>
  </si>
  <si>
    <t xml:space="preserve">発生率と進行期の割合は米国のデータに基づく数値であり、日本の頻度や病期分布は未確認である。</t>
  </si>
  <si>
    <t xml:space="preserve">NL-016</t>
  </si>
  <si>
    <r>
      <rPr>
        <sz val="10"/>
        <rFont val="Noto Sans CJK SC"/>
        <family val="2"/>
      </rPr>
      <t xml:space="preserve">早期（</t>
    </r>
    <r>
      <rPr>
        <sz val="10"/>
        <rFont val="Arial"/>
        <family val="0"/>
        <charset val="1"/>
      </rPr>
      <t xml:space="preserve">Tis</t>
    </r>
    <r>
      <rPr>
        <sz val="10"/>
        <rFont val="Noto Sans CJK SC"/>
        <family val="2"/>
      </rPr>
      <t xml:space="preserve">、</t>
    </r>
    <r>
      <rPr>
        <sz val="10"/>
        <rFont val="Arial"/>
        <family val="0"/>
        <charset val="1"/>
      </rPr>
      <t xml:space="preserve">T1</t>
    </r>
    <r>
      <rPr>
        <sz val="10"/>
        <rFont val="Noto Sans CJK SC"/>
        <family val="2"/>
      </rPr>
      <t xml:space="preserve">、</t>
    </r>
    <r>
      <rPr>
        <sz val="10"/>
        <rFont val="Arial"/>
        <family val="0"/>
        <charset val="1"/>
      </rPr>
      <t xml:space="preserve">T2</t>
    </r>
    <r>
      <rPr>
        <sz val="10"/>
        <rFont val="Noto Sans CJK SC"/>
        <family val="2"/>
      </rPr>
      <t xml:space="preserve">）の声門・声門上癌に対しては、経口的レーザー顕微鏡手術（</t>
    </r>
    <r>
      <rPr>
        <sz val="10"/>
        <rFont val="Arial"/>
        <family val="0"/>
        <charset val="1"/>
      </rPr>
      <t xml:space="preserve">TLM</t>
    </r>
    <r>
      <rPr>
        <sz val="10"/>
        <rFont val="Noto Sans CJK SC"/>
        <family val="2"/>
      </rPr>
      <t xml:space="preserve">）が手術治療の中心となっており、局所制御率は研究により</t>
    </r>
    <r>
      <rPr>
        <sz val="10"/>
        <rFont val="Arial"/>
        <family val="0"/>
        <charset val="1"/>
      </rPr>
      <t xml:space="preserve">80</t>
    </r>
    <r>
      <rPr>
        <sz val="10"/>
        <rFont val="Noto Sans CJK SC"/>
        <family val="2"/>
      </rPr>
      <t xml:space="preserve">〜</t>
    </r>
    <r>
      <rPr>
        <sz val="10"/>
        <rFont val="Arial"/>
        <family val="0"/>
        <charset val="1"/>
      </rPr>
      <t xml:space="preserve">100%</t>
    </r>
    <r>
      <rPr>
        <sz val="10"/>
        <rFont val="Noto Sans CJK SC"/>
        <family val="2"/>
      </rPr>
      <t xml:space="preserve">で、全生存率は放射線治療単独と同等であり、再発時には放射線治療を温存できる利点がある。進行癌では、かつて喉頭全摘が治療の中心であったが、化学療法と放射線治療による非手術的な喉頭温存のアプローチが確立した。一方、</t>
    </r>
    <r>
      <rPr>
        <sz val="10"/>
        <rFont val="Arial"/>
        <family val="0"/>
        <charset val="1"/>
      </rPr>
      <t xml:space="preserve">T4</t>
    </r>
    <r>
      <rPr>
        <sz val="10"/>
        <rFont val="Noto Sans CJK SC"/>
        <family val="2"/>
      </rPr>
      <t xml:space="preserve">腫瘍については臓器温存の根拠が十分でなく、喉頭の機能障害が著しい例を含め、喉頭全摘を第一に考慮すべき場合がある。治療計画は集学的なチームで立てることが求められる。頸部リンパ節については、潜在転移のリスクが</t>
    </r>
    <r>
      <rPr>
        <sz val="10"/>
        <rFont val="Arial"/>
        <family val="0"/>
        <charset val="1"/>
      </rPr>
      <t xml:space="preserve">20%</t>
    </r>
    <r>
      <rPr>
        <sz val="10"/>
        <rFont val="Noto Sans CJK SC"/>
        <family val="2"/>
      </rPr>
      <t xml:space="preserve">を超える場合に予防的治療の対象となり、声門上癌では</t>
    </r>
    <r>
      <rPr>
        <sz val="10"/>
        <rFont val="Arial"/>
        <family val="0"/>
        <charset val="1"/>
      </rPr>
      <t xml:space="preserve">T2</t>
    </r>
    <r>
      <rPr>
        <sz val="10"/>
        <rFont val="Noto Sans CJK SC"/>
        <family val="2"/>
      </rPr>
      <t xml:space="preserve">以上で、声門癌では</t>
    </r>
    <r>
      <rPr>
        <sz val="10"/>
        <rFont val="Arial"/>
        <family val="0"/>
        <charset val="1"/>
      </rPr>
      <t xml:space="preserve">T3</t>
    </r>
    <r>
      <rPr>
        <sz val="10"/>
        <rFont val="Noto Sans CJK SC"/>
        <family val="2"/>
      </rPr>
      <t xml:space="preserve">以上でその閾値に達する。</t>
    </r>
  </si>
  <si>
    <r>
      <rPr>
        <sz val="10"/>
        <rFont val="Arial"/>
        <family val="0"/>
        <charset val="1"/>
      </rPr>
      <t xml:space="preserve">2017</t>
    </r>
    <r>
      <rPr>
        <sz val="10"/>
        <rFont val="Noto Sans CJK SC"/>
        <family val="2"/>
      </rPr>
      <t xml:space="preserve">年の総説に基づく内容であり、免疫療法などその後の治療の進展は含まれていない。本カードでは化学療法の個別薬剤名は挙げていない。薬剤の国内承認・保険適用は未確認である。</t>
    </r>
  </si>
  <si>
    <t xml:space="preserve">NL-017</t>
  </si>
  <si>
    <r>
      <rPr>
        <sz val="10"/>
        <rFont val="Noto Sans CJK SC"/>
        <family val="2"/>
      </rPr>
      <t xml:space="preserve">急性声門下喉頭炎は、声門下を含む喉頭・気管・気管支の腫脹によって上気道閉塞を来す疾患で、クループと呼ばれる病態の主体をなす。生後</t>
    </r>
    <r>
      <rPr>
        <sz val="10"/>
        <rFont val="Arial"/>
        <family val="0"/>
        <charset val="1"/>
      </rPr>
      <t xml:space="preserve">6</t>
    </r>
    <r>
      <rPr>
        <sz val="10"/>
        <rFont val="Noto Sans CJK SC"/>
        <family val="2"/>
      </rPr>
      <t xml:space="preserve">か月から</t>
    </r>
    <r>
      <rPr>
        <sz val="10"/>
        <rFont val="Arial"/>
        <family val="0"/>
        <charset val="1"/>
      </rPr>
      <t xml:space="preserve">3</t>
    </r>
    <r>
      <rPr>
        <sz val="10"/>
        <rFont val="Noto Sans CJK SC"/>
        <family val="2"/>
      </rPr>
      <t xml:space="preserve">歳の小児に多く（この年齢層の</t>
    </r>
    <r>
      <rPr>
        <sz val="10"/>
        <rFont val="Arial"/>
        <family val="0"/>
        <charset val="1"/>
      </rPr>
      <t xml:space="preserve">3%</t>
    </r>
    <r>
      <rPr>
        <sz val="10"/>
        <rFont val="Noto Sans CJK SC"/>
        <family val="2"/>
      </rPr>
      <t xml:space="preserve">が罹患する）、吸気性喘鳴（</t>
    </r>
    <r>
      <rPr>
        <sz val="10"/>
        <rFont val="Arial"/>
        <family val="0"/>
        <charset val="1"/>
      </rPr>
      <t xml:space="preserve">stridor</t>
    </r>
    <r>
      <rPr>
        <sz val="10"/>
        <rFont val="Noto Sans CJK SC"/>
        <family val="2"/>
      </rPr>
      <t xml:space="preserve">）と犬吠様咳嗽を特徴とし、微熱を伴うことが多い。診断に検査は通常不要で、治療は重症度にかかわらずデキサメタゾンの単回投与が症状の改善に有効であり、中等症から重症ではアドレナリン吸入の追加により症状が改善し入院期間が短縮する。喘鳴の鑑別として、急性喉頭蓋炎、細菌性気管炎、気道異物が重要である。</t>
    </r>
  </si>
  <si>
    <r>
      <rPr>
        <sz val="10"/>
        <rFont val="Noto Sans CJK SC"/>
        <family val="2"/>
      </rPr>
      <t xml:space="preserve">医学各論 Ⅲ</t>
    </r>
    <r>
      <rPr>
        <sz val="10"/>
        <rFont val="Arial"/>
        <family val="0"/>
        <charset val="1"/>
      </rPr>
      <t xml:space="preserve">-9-B-⑥</t>
    </r>
    <r>
      <rPr>
        <sz val="10"/>
        <rFont val="Noto Sans CJK SC"/>
        <family val="2"/>
      </rPr>
      <t xml:space="preserve">（急性声門下喉頭炎、</t>
    </r>
    <r>
      <rPr>
        <sz val="10"/>
        <rFont val="Arial"/>
        <family val="0"/>
        <charset val="1"/>
      </rPr>
      <t xml:space="preserve">b</t>
    </r>
    <r>
      <rPr>
        <sz val="10"/>
        <rFont val="Noto Sans CJK SC"/>
        <family val="2"/>
      </rPr>
      <t xml:space="preserve">）</t>
    </r>
  </si>
  <si>
    <t xml:space="preserve">クループ（喉頭・気管・気管支の腫脹による上気道閉塞）としての総説に基づき、声門下の腫脹という病変の位置づけに絞って記載した。デキサメタゾンおよびアドレナリン吸入の国内承認・保険適用は未確認である。</t>
  </si>
  <si>
    <t xml:space="preserve">NL-018</t>
  </si>
  <si>
    <r>
      <rPr>
        <sz val="10"/>
        <rFont val="Noto Sans CJK SC"/>
        <family val="2"/>
      </rPr>
      <t xml:space="preserve">声帯ポリープは声帯の良性病変の一つで、一般に片側性に生じ、無茎性または有茎性で、ゼラチン状、線維性、血管腫様といった組織像をとる。主因は声の酷使による音声外傷であり、喫煙や咽喉頭逆流も関与しうる。症状は嗄声や気息声、発声疲労である。韓国の調査では、声帯結節が喉頭病変の中で最も有病率が高く（</t>
    </r>
    <r>
      <rPr>
        <sz val="10"/>
        <rFont val="Arial"/>
        <family val="0"/>
        <charset val="1"/>
      </rPr>
      <t xml:space="preserve">1.0</t>
    </r>
    <r>
      <rPr>
        <sz val="10"/>
        <rFont val="Noto Sans CJK SC"/>
        <family val="2"/>
      </rPr>
      <t xml:space="preserve">〜</t>
    </r>
    <r>
      <rPr>
        <sz val="10"/>
        <rFont val="Arial"/>
        <family val="0"/>
        <charset val="1"/>
      </rPr>
      <t xml:space="preserve">1.7%</t>
    </r>
    <r>
      <rPr>
        <sz val="10"/>
        <rFont val="Noto Sans CJK SC"/>
        <family val="2"/>
      </rPr>
      <t xml:space="preserve">）、ポリープはこれに次いだ（</t>
    </r>
    <r>
      <rPr>
        <sz val="10"/>
        <rFont val="Arial"/>
        <family val="0"/>
        <charset val="1"/>
      </rPr>
      <t xml:space="preserve">0.3</t>
    </r>
    <r>
      <rPr>
        <sz val="10"/>
        <rFont val="Noto Sans CJK SC"/>
        <family val="2"/>
      </rPr>
      <t xml:space="preserve">〜</t>
    </r>
    <r>
      <rPr>
        <sz val="10"/>
        <rFont val="Arial"/>
        <family val="0"/>
        <charset val="1"/>
      </rPr>
      <t xml:space="preserve">0.6%</t>
    </r>
    <r>
      <rPr>
        <sz val="10"/>
        <rFont val="Noto Sans CJK SC"/>
        <family val="2"/>
      </rPr>
      <t xml:space="preserve">）。ポリープと結節は組織学的には鑑別が難しく、片側性か両側性かという肉眼的特徴によって区別される。治療では、音声治療が手術と併用される確立した治療であり、音声治療の単独でも病変の退縮が得られる場合がある。病変が持続する場合には手術が選択される。</t>
    </r>
  </si>
  <si>
    <r>
      <rPr>
        <sz val="10"/>
        <rFont val="Noto Sans CJK SC"/>
        <family val="2"/>
      </rPr>
      <t xml:space="preserve">医学各論 Ⅲ</t>
    </r>
    <r>
      <rPr>
        <sz val="10"/>
        <rFont val="Arial"/>
        <family val="0"/>
        <charset val="1"/>
      </rPr>
      <t xml:space="preserve">-9-B-⑦</t>
    </r>
    <r>
      <rPr>
        <sz val="10"/>
        <rFont val="Noto Sans CJK SC"/>
        <family val="2"/>
      </rPr>
      <t xml:space="preserve">（声帯ポリープ、声帯結節、</t>
    </r>
    <r>
      <rPr>
        <sz val="10"/>
        <rFont val="Arial"/>
        <family val="0"/>
        <charset val="1"/>
      </rPr>
      <t xml:space="preserve">b</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</si>
  <si>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TBL-01-00-516 (id: JlvnmS0)</t>
    </r>
  </si>
  <si>
    <t xml:space="preserve">SRC-1383</t>
  </si>
  <si>
    <t xml:space="preserve">Vasconcelos D, Gomes AO, Araújo CMT. Vocal Fold Polyps: Literature Review. Int Arch Otorhinolaryngol. 2019;23(1):116-124</t>
  </si>
  <si>
    <t xml:space="preserve">10.1055/s-0038-1675391</t>
  </si>
  <si>
    <t xml:space="preserve">30647795</t>
  </si>
  <si>
    <t xml:space="preserve">出典は声帯ポリープを主対象とする文献レビューであり、声帯結節についてはポリープとの鑑別の文脈で述べられた範囲に限られる。有病率の数値は、出典が引用する韓国の調査に基づく。</t>
  </si>
  <si>
    <t xml:space="preserve">NL-019</t>
  </si>
  <si>
    <r>
      <rPr>
        <sz val="10"/>
        <rFont val="Noto Sans CJK SC"/>
        <family val="2"/>
      </rPr>
      <t xml:space="preserve">慢性喉頭炎は、少なくとも</t>
    </r>
    <r>
      <rPr>
        <sz val="10"/>
        <rFont val="Arial"/>
        <family val="0"/>
        <charset val="1"/>
      </rPr>
      <t xml:space="preserve">3</t>
    </r>
    <r>
      <rPr>
        <sz val="10"/>
        <rFont val="Noto Sans CJK SC"/>
        <family val="2"/>
      </rPr>
      <t xml:space="preserve">週間以上持続する喉頭の炎症過程であり、発声、呼吸、嚥下の機能に影響を及ぼす。その原因には感染性、炎症性、自己免疫性のものがある。症状は非特異的で、軽度のものから、緊急の気管切開を要する気道障害を来すものまで幅がある。</t>
    </r>
  </si>
  <si>
    <r>
      <rPr>
        <sz val="10"/>
        <rFont val="Noto Sans CJK SC"/>
        <family val="2"/>
      </rPr>
      <t xml:space="preserve">医学各論 Ⅲ</t>
    </r>
    <r>
      <rPr>
        <sz val="10"/>
        <rFont val="Arial"/>
        <family val="0"/>
        <charset val="1"/>
      </rPr>
      <t xml:space="preserve">-9-B-⑧</t>
    </r>
    <r>
      <rPr>
        <sz val="10"/>
        <rFont val="Noto Sans CJK SC"/>
        <family val="2"/>
      </rPr>
      <t xml:space="preserve">（慢性喉頭炎、</t>
    </r>
    <r>
      <rPr>
        <sz val="10"/>
        <rFont val="Arial"/>
        <family val="0"/>
        <charset val="1"/>
      </rPr>
      <t xml:space="preserve">c</t>
    </r>
    <r>
      <rPr>
        <sz val="10"/>
        <rFont val="Noto Sans CJK SC"/>
        <family val="2"/>
      </rPr>
      <t xml:space="preserve">）</t>
    </r>
  </si>
  <si>
    <t xml:space="preserve">SRC-1384</t>
  </si>
  <si>
    <t xml:space="preserve">Zhukhovitskaya A, Verma SP. Identification and Management of Chronic Laryngitis. Otolaryngol Clin North Am. 2019;52(4):607-616</t>
  </si>
  <si>
    <t xml:space="preserve">10.1016/j.otc.2019.03.004</t>
  </si>
  <si>
    <t xml:space="preserve">31101358</t>
  </si>
  <si>
    <t xml:space="preserve">抄録で確認できる定義と原因の分類に限定した。個別の原因ごとの頻度や治療の詳細は本文（購読制）では確認できなかった。</t>
  </si>
  <si>
    <t xml:space="preserve">NL-020</t>
  </si>
  <si>
    <r>
      <rPr>
        <sz val="10"/>
        <rFont val="Noto Sans CJK SC"/>
        <family val="2"/>
      </rPr>
      <t xml:space="preserve">喉頭乳頭腫（再発性呼吸器乳頭腫症）は、ヒトパピローマウイルス（</t>
    </r>
    <r>
      <rPr>
        <sz val="10"/>
        <rFont val="Arial"/>
        <family val="0"/>
        <charset val="1"/>
      </rPr>
      <t xml:space="preserve">HPV</t>
    </r>
    <r>
      <rPr>
        <sz val="10"/>
        <rFont val="Noto Sans CJK SC"/>
        <family val="2"/>
      </rPr>
      <t xml:space="preserve">）感染によって生じる上気道の良性疾患で、小児と若年成人に発症する。小児の感染は、主に感染した母親の産道を通過する際の感染であり、成人の感染は性的接触によるとされる。乳頭腫は外向性の結節として主に喉頭に生じ、鼻咽頭、気管気管支樹、肺実質に及ぶこともある。臨床症状は慢性咳嗽、嗄声、喘鳴、声の変化、吸気性喘鳴、慢性の呼吸困難など気道症状全般にわたり非特異的である。経過は予測が難しく、自然寛解から、持続・再発を繰り返す攻撃的な経過まで幅があり、まれに扁平上皮癌への悪性転化を生じる。診断では気管支鏡が最も確実な方法で、病変の直接観察と病理組織学的診断のための生検材料の採取ができ、確定診断は病理組織学的所見に基づく。現在、確立した根治的治療はなく、補助的治療があるものの、外科的切除が治療の主体である。</t>
    </r>
  </si>
  <si>
    <r>
      <rPr>
        <sz val="10"/>
        <rFont val="Noto Sans CJK SC"/>
        <family val="2"/>
      </rPr>
      <t xml:space="preserve">医学各論 Ⅲ</t>
    </r>
    <r>
      <rPr>
        <sz val="10"/>
        <rFont val="Arial"/>
        <family val="0"/>
        <charset val="1"/>
      </rPr>
      <t xml:space="preserve">-9-B-⑨</t>
    </r>
    <r>
      <rPr>
        <sz val="10"/>
        <rFont val="Noto Sans CJK SC"/>
        <family val="2"/>
      </rPr>
      <t xml:space="preserve">（喉頭乳頭腫、</t>
    </r>
    <r>
      <rPr>
        <sz val="10"/>
        <rFont val="Arial"/>
        <family val="0"/>
        <charset val="1"/>
      </rPr>
      <t xml:space="preserve">c</t>
    </r>
    <r>
      <rPr>
        <sz val="10"/>
        <rFont val="Noto Sans CJK SC"/>
        <family val="2"/>
      </rPr>
      <t xml:space="preserve">）</t>
    </r>
  </si>
  <si>
    <t xml:space="preserve">SRC-1385</t>
  </si>
  <si>
    <t xml:space="preserve">Fortes HR, von Ranke FM, Escuissato DL, Araújo Neto CA, Zanetti G, Hochhegger B, Marchiori E. Recurrent respiratory papillomatosis: A state-of-the-art review. Respir Med. 2017;126:116-121</t>
  </si>
  <si>
    <t xml:space="preserve">10.1016/j.rmed.2017.03.030</t>
  </si>
  <si>
    <t xml:space="preserve">28427542</t>
  </si>
  <si>
    <r>
      <rPr>
        <sz val="10"/>
        <rFont val="Arial"/>
        <family val="0"/>
        <charset val="1"/>
      </rPr>
      <t xml:space="preserve">HPV </t>
    </r>
    <r>
      <rPr>
        <sz val="10"/>
        <rFont val="Noto Sans CJK SC"/>
        <family val="2"/>
      </rPr>
      <t xml:space="preserve">の型（</t>
    </r>
    <r>
      <rPr>
        <sz val="10"/>
        <rFont val="Arial"/>
        <family val="0"/>
        <charset val="1"/>
      </rPr>
      <t xml:space="preserve">6</t>
    </r>
    <r>
      <rPr>
        <sz val="10"/>
        <rFont val="Noto Sans CJK SC"/>
        <family val="2"/>
      </rPr>
      <t xml:space="preserve">型、</t>
    </r>
    <r>
      <rPr>
        <sz val="10"/>
        <rFont val="Arial"/>
        <family val="0"/>
        <charset val="1"/>
      </rPr>
      <t xml:space="preserve">11</t>
    </r>
    <r>
      <rPr>
        <sz val="10"/>
        <rFont val="Noto Sans CJK SC"/>
        <family val="2"/>
      </rPr>
      <t xml:space="preserve">型など）については本出典の抄録では確認できなかったため含めていない。補助的治療の個別薬剤にも触れていない。</t>
    </r>
  </si>
  <si>
    <t xml:space="preserve">NL-021</t>
  </si>
  <si>
    <r>
      <rPr>
        <sz val="10"/>
        <rFont val="Noto Sans CJK SC"/>
        <family val="2"/>
      </rPr>
      <t xml:space="preserve">アレルギー性鼻炎の治療は、重症度と病型に基づいて選択する。軽症では、第</t>
    </r>
    <r>
      <rPr>
        <sz val="10"/>
        <rFont val="Arial"/>
        <family val="0"/>
        <charset val="1"/>
      </rPr>
      <t xml:space="preserve">2</t>
    </r>
    <r>
      <rPr>
        <sz val="10"/>
        <rFont val="Noto Sans CJK SC"/>
        <family val="2"/>
      </rPr>
      <t xml:space="preserve">世代抗ヒスタミン薬、肥満細胞安定薬（ケミカルメディエーター遊離抑制薬）、</t>
    </r>
    <r>
      <rPr>
        <sz val="10"/>
        <rFont val="Arial"/>
        <family val="0"/>
        <charset val="1"/>
      </rPr>
      <t xml:space="preserve">Th2</t>
    </r>
    <r>
      <rPr>
        <sz val="10"/>
        <rFont val="Noto Sans CJK SC"/>
        <family val="2"/>
      </rPr>
      <t xml:space="preserve">サイトカイン阻害薬、鼻噴霧用ステロイド薬のいずれかが第一選択となる。くしゃみ・鼻漏型の中等症では、これらの薬剤から</t>
    </r>
    <r>
      <rPr>
        <sz val="10"/>
        <rFont val="Arial"/>
        <family val="0"/>
        <charset val="1"/>
      </rPr>
      <t xml:space="preserve">1</t>
    </r>
    <r>
      <rPr>
        <sz val="10"/>
        <rFont val="Noto Sans CJK SC"/>
        <family val="2"/>
      </rPr>
      <t xml:space="preserve">剤を選び、必要に応じて鼻噴霧用ステロイド薬と組み合わせる。鼻閉型や充全型では、ロイコトリエン受容体拮抗薬、プロスタグランジン</t>
    </r>
    <r>
      <rPr>
        <sz val="10"/>
        <rFont val="Arial"/>
        <family val="0"/>
        <charset val="1"/>
      </rPr>
      <t xml:space="preserve">D2</t>
    </r>
    <r>
      <rPr>
        <sz val="10"/>
        <rFont val="Noto Sans CJK SC"/>
        <family val="2"/>
      </rPr>
      <t xml:space="preserve">・トロンボキサン</t>
    </r>
    <r>
      <rPr>
        <sz val="10"/>
        <rFont val="Arial"/>
        <family val="0"/>
        <charset val="1"/>
      </rPr>
      <t xml:space="preserve">A2</t>
    </r>
    <r>
      <rPr>
        <sz val="10"/>
        <rFont val="Noto Sans CJK SC"/>
        <family val="2"/>
      </rPr>
      <t xml:space="preserve">受容体拮抗薬、</t>
    </r>
    <r>
      <rPr>
        <sz val="10"/>
        <rFont val="Arial"/>
        <family val="0"/>
        <charset val="1"/>
      </rPr>
      <t xml:space="preserve">Th2</t>
    </r>
    <r>
      <rPr>
        <sz val="10"/>
        <rFont val="Noto Sans CJK SC"/>
        <family val="2"/>
      </rPr>
      <t xml:space="preserve">サイトカイン阻害薬、鼻噴霧用ステロイド薬の中から選び、必要に応じて組み合わせる。重症のくしゃみ・鼻漏型では第</t>
    </r>
    <r>
      <rPr>
        <sz val="10"/>
        <rFont val="Arial"/>
        <family val="0"/>
        <charset val="1"/>
      </rPr>
      <t xml:space="preserve">2</t>
    </r>
    <r>
      <rPr>
        <sz val="10"/>
        <rFont val="Noto Sans CJK SC"/>
        <family val="2"/>
      </rPr>
      <t xml:space="preserve">世代抗ヒスタミン薬と鼻噴霧用ステロイド薬を併用し、重症の鼻閉型では鼻噴霧用ステロイド薬にロイコトリエン受容体拮抗薬などを追加する。鼻噴霧用ステロイド薬は、くしゃみ、水様性鼻漏、鼻粘膜腫脹のすべてに強力に作用し、</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日で効果が現れ、全身性の副作用は少ない。血管収縮薬の点鼻は一時的な使用にとどめ（最重症の花粉症でも</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週間を限度とする）、長期の連用は薬剤性鼻炎を招く。すべての症例で抗原の除去と回避を行い、治療を継続できる症例ではアレルゲン免疫療法も選択できる。日本ではスギ花粉とダニに対する舌下免疫療法が認められており、皮膚反応または特異的</t>
    </r>
    <r>
      <rPr>
        <sz val="10"/>
        <rFont val="Arial"/>
        <family val="0"/>
        <charset val="1"/>
      </rPr>
      <t xml:space="preserve">IgE</t>
    </r>
    <r>
      <rPr>
        <sz val="10"/>
        <rFont val="Noto Sans CJK SC"/>
        <family val="2"/>
      </rPr>
      <t xml:space="preserve">抗体で原因抗原が確認された</t>
    </r>
    <r>
      <rPr>
        <sz val="10"/>
        <rFont val="Arial"/>
        <family val="0"/>
        <charset val="1"/>
      </rPr>
      <t xml:space="preserve">5</t>
    </r>
    <r>
      <rPr>
        <sz val="10"/>
        <rFont val="Noto Sans CJK SC"/>
        <family val="2"/>
      </rPr>
      <t xml:space="preserve">歳以上が適応となり、少なくとも</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年間、連日投与する。薬物療法の効果が不十分な鼻閉型では、手術治療も選択できる。</t>
    </r>
  </si>
  <si>
    <r>
      <rPr>
        <sz val="10"/>
        <rFont val="Noto Sans CJK SC"/>
        <family val="2"/>
      </rPr>
      <t xml:space="preserve">治療の選択はガイドラインの本文と治療表（通年性は </t>
    </r>
    <r>
      <rPr>
        <sz val="10"/>
        <rFont val="Arial"/>
        <family val="0"/>
        <charset val="1"/>
      </rPr>
      <t xml:space="preserve">Table 15</t>
    </r>
    <r>
      <rPr>
        <sz val="10"/>
        <rFont val="Noto Sans CJK SC"/>
        <family val="2"/>
      </rPr>
      <t xml:space="preserve">、花粉症は </t>
    </r>
    <r>
      <rPr>
        <sz val="10"/>
        <rFont val="Arial"/>
        <family val="0"/>
        <charset val="1"/>
      </rPr>
      <t xml:space="preserve">Table 16</t>
    </r>
    <r>
      <rPr>
        <sz val="10"/>
        <rFont val="Noto Sans CJK SC"/>
        <family val="2"/>
      </rPr>
      <t xml:space="preserve">）で確認した。挙げた薬剤は日本のガイドラインに収載された薬剤群であるが、個別製剤ごとの国内承認・保険適用の最新状況は未確認である。</t>
    </r>
  </si>
  <si>
    <t xml:space="preserve">OR-001</t>
  </si>
  <si>
    <t xml:space="preserve">口腔粘膜疾患</t>
  </si>
  <si>
    <r>
      <rPr>
        <sz val="10"/>
        <rFont val="Noto Sans CJK SC"/>
        <family val="2"/>
      </rPr>
      <t xml:space="preserve">口角炎は口腔カンジダ症の一型に分類され、主に</t>
    </r>
    <r>
      <rPr>
        <sz val="10"/>
        <rFont val="Arial"/>
        <family val="0"/>
        <charset val="1"/>
      </rPr>
      <t xml:space="preserve">Candida albicans</t>
    </r>
    <r>
      <rPr>
        <sz val="10"/>
        <rFont val="Noto Sans CJK SC"/>
        <family val="2"/>
      </rPr>
      <t xml:space="preserve">の過増殖によって生じる。その危険因子には、免疫抑制、義歯装用、薬剤の使用、喫煙、乳幼児期と高齢期、内分泌機能異常、唾液分泌低下が含まれる。</t>
    </r>
  </si>
  <si>
    <r>
      <rPr>
        <sz val="10"/>
        <rFont val="Noto Sans CJK SC"/>
        <family val="2"/>
      </rPr>
      <t xml:space="preserve">医学各論 Ⅲ</t>
    </r>
    <r>
      <rPr>
        <sz val="10"/>
        <rFont val="Arial"/>
        <family val="0"/>
        <charset val="1"/>
      </rPr>
      <t xml:space="preserve">-10-A-①</t>
    </r>
    <r>
      <rPr>
        <sz val="10"/>
        <rFont val="Noto Sans CJK SC"/>
        <family val="2"/>
      </rPr>
      <t xml:space="preserve">（口角炎、舌炎、</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</si>
  <si>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TBL-01-00-523 (id: JlvnmQ8)</t>
    </r>
    <r>
      <rPr>
        <sz val="10"/>
        <rFont val="Noto Sans CJK SC"/>
        <family val="2"/>
      </rPr>
      <t xml:space="preserve">；</t>
    </r>
    <r>
      <rPr>
        <sz val="10"/>
        <rFont val="Arial"/>
        <family val="0"/>
        <charset val="1"/>
      </rPr>
      <t xml:space="preserve">TBL-01-00-525 (id: JlvnmRM)</t>
    </r>
  </si>
  <si>
    <t xml:space="preserve">SRC-1431</t>
  </si>
  <si>
    <t xml:space="preserve">Sharon V, Fazel N. Oral candidiasis and angular cheilitis. Dermatol Ther. 2010;23(3):230-242.</t>
  </si>
  <si>
    <t xml:space="preserve">10.1111/j.1529-8019.2010.01320.x</t>
  </si>
  <si>
    <t xml:space="preserve">20597942</t>
  </si>
  <si>
    <t xml:space="preserve">出典は口角炎を中心に扱っており、舌炎そのものの病因や分類の詳細は出典の範囲外のため、舌炎については本カードでは扱っていない。</t>
  </si>
  <si>
    <t xml:space="preserve">OR-002</t>
  </si>
  <si>
    <r>
      <rPr>
        <sz val="10"/>
        <rFont val="Noto Sans CJK SC"/>
        <family val="2"/>
      </rPr>
      <t xml:space="preserve">再発性アフタ性口内炎は口腔粘膜の潰瘍性疾患の中で最も頻度が高い。病因は解明されておらず、局所・全身・免疫・遺伝・アレルギー・栄養・微生物などの因子の関与が考えられている。臨床的には</t>
    </r>
    <r>
      <rPr>
        <sz val="10"/>
        <rFont val="Arial"/>
        <family val="0"/>
        <charset val="1"/>
      </rPr>
      <t xml:space="preserve">minor</t>
    </r>
    <r>
      <rPr>
        <sz val="10"/>
        <rFont val="Noto Sans CJK SC"/>
        <family val="2"/>
      </rPr>
      <t xml:space="preserve">型（</t>
    </r>
    <r>
      <rPr>
        <sz val="10"/>
        <rFont val="Arial"/>
        <family val="0"/>
        <charset val="1"/>
      </rPr>
      <t xml:space="preserve">85%</t>
    </r>
    <r>
      <rPr>
        <sz val="10"/>
        <rFont val="Noto Sans CJK SC"/>
        <family val="2"/>
      </rPr>
      <t xml:space="preserve">を超え、直径</t>
    </r>
    <r>
      <rPr>
        <sz val="10"/>
        <rFont val="Arial"/>
        <family val="0"/>
        <charset val="1"/>
      </rPr>
      <t xml:space="preserve">1cm</t>
    </r>
    <r>
      <rPr>
        <sz val="10"/>
        <rFont val="Noto Sans CJK SC"/>
        <family val="2"/>
      </rPr>
      <t xml:space="preserve">未満で瘢痕を残さず治癒する）、</t>
    </r>
    <r>
      <rPr>
        <sz val="10"/>
        <rFont val="Arial"/>
        <family val="0"/>
        <charset val="1"/>
      </rPr>
      <t xml:space="preserve">major</t>
    </r>
    <r>
      <rPr>
        <sz val="10"/>
        <rFont val="Noto Sans CJK SC"/>
        <family val="2"/>
      </rPr>
      <t xml:space="preserve">型（直径</t>
    </r>
    <r>
      <rPr>
        <sz val="10"/>
        <rFont val="Arial"/>
        <family val="0"/>
        <charset val="1"/>
      </rPr>
      <t xml:space="preserve">1cm</t>
    </r>
    <r>
      <rPr>
        <sz val="10"/>
        <rFont val="Noto Sans CJK SC"/>
        <family val="2"/>
      </rPr>
      <t xml:space="preserve">を超え、数週間から数か月持続して瘢痕を残す）、ヘルペス状型（多発する小潰瘍の集簇で、ヘルペスウイルス感染とは無関係）に分類される。治療は潰瘍の重症度、頻度、大きさ、個数に応じて選択され、疼痛と潰瘍の軽減、治癒の促進、再発頻度の低下が目標となる。</t>
    </r>
  </si>
  <si>
    <r>
      <rPr>
        <sz val="10"/>
        <rFont val="Noto Sans CJK SC"/>
        <family val="2"/>
      </rPr>
      <t xml:space="preserve">医学各論 Ⅲ</t>
    </r>
    <r>
      <rPr>
        <sz val="10"/>
        <rFont val="Arial"/>
        <family val="0"/>
        <charset val="1"/>
      </rPr>
      <t xml:space="preserve">-10-A-②</t>
    </r>
    <r>
      <rPr>
        <sz val="10"/>
        <rFont val="Noto Sans CJK SC"/>
        <family val="2"/>
      </rPr>
      <t xml:space="preserve">（アフタ性口内炎、</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</si>
  <si>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TBL-01-00-524 (id: JlvnmRE)</t>
    </r>
  </si>
  <si>
    <t xml:space="preserve">SRC-1432</t>
  </si>
  <si>
    <t xml:space="preserve">Akintoye SO, Greenberg MS. Recurrent aphthous stomatitis. Dent Clin North Am. 2014;58(2):281-297.</t>
  </si>
  <si>
    <t xml:space="preserve">10.1016/j.cden.2013.12.002</t>
  </si>
  <si>
    <t xml:space="preserve">24655523</t>
  </si>
  <si>
    <r>
      <rPr>
        <sz val="10"/>
        <rFont val="Noto Sans CJK SC"/>
        <family val="2"/>
      </rPr>
      <t xml:space="preserve">数値（</t>
    </r>
    <r>
      <rPr>
        <sz val="10"/>
        <rFont val="Arial"/>
        <family val="0"/>
        <charset val="1"/>
      </rPr>
      <t xml:space="preserve">85%</t>
    </r>
    <r>
      <rPr>
        <sz val="10"/>
        <rFont val="Noto Sans CJK SC"/>
        <family val="2"/>
      </rPr>
      <t xml:space="preserve">超など）は出典本文で確認した。</t>
    </r>
  </si>
  <si>
    <t xml:space="preserve">OR-003</t>
  </si>
  <si>
    <t xml:space="preserve">口腔感染症</t>
  </si>
  <si>
    <r>
      <rPr>
        <sz val="10"/>
        <rFont val="Noto Sans CJK SC"/>
        <family val="2"/>
      </rPr>
      <t xml:space="preserve">単純ヘルペスウイルスの初感染による歯肉口内炎は小児に多く、発熱と口腔内潰瘍、歯肉の腫脹・出血を呈する。台湾の単一施設における</t>
    </r>
    <r>
      <rPr>
        <sz val="10"/>
        <rFont val="Arial"/>
        <family val="0"/>
        <charset val="1"/>
      </rPr>
      <t xml:space="preserve">18</t>
    </r>
    <r>
      <rPr>
        <sz val="10"/>
        <rFont val="Noto Sans CJK SC"/>
        <family val="2"/>
      </rPr>
      <t xml:space="preserve">歳以下の入院例</t>
    </r>
    <r>
      <rPr>
        <sz val="10"/>
        <rFont val="Arial"/>
        <family val="0"/>
        <charset val="1"/>
      </rPr>
      <t xml:space="preserve">185</t>
    </r>
    <r>
      <rPr>
        <sz val="10"/>
        <rFont val="Noto Sans CJK SC"/>
        <family val="2"/>
      </rPr>
      <t xml:space="preserve">例では、発熱が</t>
    </r>
    <r>
      <rPr>
        <sz val="10"/>
        <rFont val="Arial"/>
        <family val="0"/>
        <charset val="1"/>
      </rPr>
      <t xml:space="preserve">99.5%</t>
    </r>
    <r>
      <rPr>
        <sz val="10"/>
        <rFont val="Noto Sans CJK SC"/>
        <family val="2"/>
      </rPr>
      <t xml:space="preserve">（平均持続期間</t>
    </r>
    <r>
      <rPr>
        <sz val="10"/>
        <rFont val="Arial"/>
        <family val="0"/>
        <charset val="1"/>
      </rPr>
      <t xml:space="preserve">5.11</t>
    </r>
    <r>
      <rPr>
        <sz val="10"/>
        <rFont val="Noto Sans CJK SC"/>
        <family val="2"/>
      </rPr>
      <t xml:space="preserve">日）、口腔潰瘍が</t>
    </r>
    <r>
      <rPr>
        <sz val="10"/>
        <rFont val="Arial"/>
        <family val="0"/>
        <charset val="1"/>
      </rPr>
      <t xml:space="preserve">84.3%</t>
    </r>
    <r>
      <rPr>
        <sz val="10"/>
        <rFont val="Noto Sans CJK SC"/>
        <family val="2"/>
      </rPr>
      <t xml:space="preserve">、歯肉の腫脹・出血が</t>
    </r>
    <r>
      <rPr>
        <sz val="10"/>
        <rFont val="Arial"/>
        <family val="0"/>
        <charset val="1"/>
      </rPr>
      <t xml:space="preserve">67.6%</t>
    </r>
    <r>
      <rPr>
        <sz val="10"/>
        <rFont val="Noto Sans CJK SC"/>
        <family val="2"/>
      </rPr>
      <t xml:space="preserve">にみられ、入院時点で診断されていたのは</t>
    </r>
    <r>
      <rPr>
        <sz val="10"/>
        <rFont val="Arial"/>
        <family val="0"/>
        <charset val="1"/>
      </rPr>
      <t xml:space="preserve">35%</t>
    </r>
    <r>
      <rPr>
        <sz val="10"/>
        <rFont val="Noto Sans CJK SC"/>
        <family val="2"/>
      </rPr>
      <t xml:space="preserve">にとどまった。口腔前方の潰瘍と歯肉所見が早期診断の手がかりとなる。</t>
    </r>
  </si>
  <si>
    <r>
      <rPr>
        <sz val="10"/>
        <rFont val="Noto Sans CJK SC"/>
        <family val="2"/>
      </rPr>
      <t xml:space="preserve">医学各論 Ⅲ</t>
    </r>
    <r>
      <rPr>
        <sz val="10"/>
        <rFont val="Arial"/>
        <family val="0"/>
        <charset val="1"/>
      </rPr>
      <t xml:space="preserve">-10-A-③</t>
    </r>
    <r>
      <rPr>
        <sz val="10"/>
        <rFont val="Noto Sans CJK SC"/>
        <family val="2"/>
      </rPr>
      <t xml:space="preserve">（急性ヘルペス性口内炎、</t>
    </r>
    <r>
      <rPr>
        <sz val="10"/>
        <rFont val="Arial"/>
        <family val="0"/>
        <charset val="1"/>
      </rPr>
      <t xml:space="preserve">a</t>
    </r>
    <r>
      <rPr>
        <sz val="10"/>
        <rFont val="Noto Sans CJK SC"/>
        <family val="2"/>
      </rPr>
      <t xml:space="preserve">）</t>
    </r>
  </si>
  <si>
    <t xml:space="preserve">SRC-1433</t>
  </si>
  <si>
    <t xml:space="preserve">Huang CW, Hsieh CH, Lin MR, Huang YC. Clinical features of gingivostomatitis due to primary infection of herpes simplex virus in children. BMC Infect Dis. 2020;20(1):782.</t>
  </si>
  <si>
    <t xml:space="preserve">10.1186/s12879-020-05509-2</t>
  </si>
  <si>
    <t xml:space="preserve">33081701</t>
  </si>
  <si>
    <t xml:space="preserve">単一施設の入院例を対象とした後方視的検討であり、外来の軽症例では頻度や経過が異なる可能性がある。</t>
  </si>
  <si>
    <t xml:space="preserve">OR-004</t>
  </si>
  <si>
    <r>
      <rPr>
        <sz val="10"/>
        <rFont val="Noto Sans CJK SC"/>
        <family val="2"/>
      </rPr>
      <t xml:space="preserve">ヘルパンギーナは主にコクサッキーウイルス</t>
    </r>
    <r>
      <rPr>
        <sz val="10"/>
        <rFont val="Arial"/>
        <family val="0"/>
        <charset val="1"/>
      </rPr>
      <t xml:space="preserve">A</t>
    </r>
    <r>
      <rPr>
        <sz val="10"/>
        <rFont val="Noto Sans CJK SC"/>
        <family val="2"/>
      </rPr>
      <t xml:space="preserve">群などのエンテロウイルスによる小児の急性熱性疾患で、口腔内に水疱や潰瘍を生じる。</t>
    </r>
    <r>
      <rPr>
        <sz val="10"/>
        <rFont val="Arial"/>
        <family val="0"/>
        <charset val="1"/>
      </rPr>
      <t xml:space="preserve">2024</t>
    </r>
    <r>
      <rPr>
        <sz val="10"/>
        <rFont val="Noto Sans CJK SC"/>
        <family val="2"/>
      </rPr>
      <t xml:space="preserve">年に中国浙江省玉環市で発生した小児</t>
    </r>
    <r>
      <rPr>
        <sz val="10"/>
        <rFont val="Arial"/>
        <family val="0"/>
        <charset val="1"/>
      </rPr>
      <t xml:space="preserve">133</t>
    </r>
    <r>
      <rPr>
        <sz val="10"/>
        <rFont val="Noto Sans CJK SC"/>
        <family val="2"/>
      </rPr>
      <t xml:space="preserve">例の集団発生では、年齢の中央値は</t>
    </r>
    <r>
      <rPr>
        <sz val="10"/>
        <rFont val="Arial"/>
        <family val="0"/>
        <charset val="1"/>
      </rPr>
      <t xml:space="preserve">3</t>
    </r>
    <r>
      <rPr>
        <sz val="10"/>
        <rFont val="Noto Sans CJK SC"/>
        <family val="2"/>
      </rPr>
      <t xml:space="preserve">歳、エンテロウイルス陽性が</t>
    </r>
    <r>
      <rPr>
        <sz val="10"/>
        <rFont val="Arial"/>
        <family val="0"/>
        <charset val="1"/>
      </rPr>
      <t xml:space="preserve">88.7%</t>
    </r>
    <r>
      <rPr>
        <sz val="10"/>
        <rFont val="Noto Sans CJK SC"/>
        <family val="2"/>
      </rPr>
      <t xml:space="preserve">（うちコクサッキーウイルス</t>
    </r>
    <r>
      <rPr>
        <sz val="10"/>
        <rFont val="Arial"/>
        <family val="0"/>
        <charset val="1"/>
      </rPr>
      <t xml:space="preserve">A2</t>
    </r>
    <r>
      <rPr>
        <sz val="10"/>
        <rFont val="Noto Sans CJK SC"/>
        <family val="2"/>
      </rPr>
      <t xml:space="preserve">が</t>
    </r>
    <r>
      <rPr>
        <sz val="10"/>
        <rFont val="Arial"/>
        <family val="0"/>
        <charset val="1"/>
      </rPr>
      <t xml:space="preserve">78.0%</t>
    </r>
    <r>
      <rPr>
        <sz val="10"/>
        <rFont val="Noto Sans CJK SC"/>
        <family val="2"/>
      </rPr>
      <t xml:space="preserve">と最多）で、発熱が</t>
    </r>
    <r>
      <rPr>
        <sz val="10"/>
        <rFont val="Arial"/>
        <family val="0"/>
        <charset val="1"/>
      </rPr>
      <t xml:space="preserve">95.5%</t>
    </r>
    <r>
      <rPr>
        <sz val="10"/>
        <rFont val="Noto Sans CJK SC"/>
        <family val="2"/>
      </rPr>
      <t xml:space="preserve">、口腔水疱が</t>
    </r>
    <r>
      <rPr>
        <sz val="10"/>
        <rFont val="Arial"/>
        <family val="0"/>
        <charset val="1"/>
      </rPr>
      <t xml:space="preserve">98.5%</t>
    </r>
    <r>
      <rPr>
        <sz val="10"/>
        <rFont val="Noto Sans CJK SC"/>
        <family val="2"/>
      </rPr>
      <t xml:space="preserve">にみられた。</t>
    </r>
  </si>
  <si>
    <r>
      <rPr>
        <sz val="10"/>
        <rFont val="Noto Sans CJK SC"/>
        <family val="2"/>
      </rPr>
      <t xml:space="preserve">医学各論 Ⅲ</t>
    </r>
    <r>
      <rPr>
        <sz val="10"/>
        <rFont val="Arial"/>
        <family val="0"/>
        <charset val="1"/>
      </rPr>
      <t xml:space="preserve">-10-A-④</t>
    </r>
    <r>
      <rPr>
        <sz val="10"/>
        <rFont val="Noto Sans CJK SC"/>
        <family val="2"/>
      </rPr>
      <t xml:space="preserve">（ヘルパンギーナ、</t>
    </r>
    <r>
      <rPr>
        <sz val="10"/>
        <rFont val="Arial"/>
        <family val="0"/>
        <charset val="1"/>
      </rPr>
      <t xml:space="preserve">a</t>
    </r>
    <r>
      <rPr>
        <sz val="10"/>
        <rFont val="Noto Sans CJK SC"/>
        <family val="2"/>
      </rPr>
      <t xml:space="preserve">）</t>
    </r>
  </si>
  <si>
    <t xml:space="preserve">SRC-1434</t>
  </si>
  <si>
    <t xml:space="preserve">Xing B, et al. Epidemiological, clinical, and molecular characteristics of coxsackievirus A2 infections during a herpangina outbreak in children on an Island in Eastern China in 2024. Gut Pathog. 2025;17(1):85.</t>
  </si>
  <si>
    <t xml:space="preserve">10.1186/s13099-025-00762-9</t>
  </si>
  <si>
    <t xml:space="preserve">41189016</t>
  </si>
  <si>
    <t xml:space="preserve">一地域・一時期の集団発生の報告であり、流行するウイルスの型は地域や年によって異なる。</t>
  </si>
  <si>
    <t xml:space="preserve">OR-005</t>
  </si>
  <si>
    <r>
      <rPr>
        <sz val="10"/>
        <rFont val="Noto Sans CJK SC"/>
        <family val="2"/>
      </rPr>
      <t xml:space="preserve">口腔カンジダ症について、米国感染症学会（</t>
    </r>
    <r>
      <rPr>
        <sz val="10"/>
        <rFont val="Arial"/>
        <family val="0"/>
        <charset val="1"/>
      </rPr>
      <t xml:space="preserve">IDSA</t>
    </r>
    <r>
      <rPr>
        <sz val="10"/>
        <rFont val="Noto Sans CJK SC"/>
        <family val="2"/>
      </rPr>
      <t xml:space="preserve">）のガイドライン（</t>
    </r>
    <r>
      <rPr>
        <sz val="10"/>
        <rFont val="Arial"/>
        <family val="0"/>
        <charset val="1"/>
      </rPr>
      <t xml:space="preserve">2016</t>
    </r>
    <r>
      <rPr>
        <sz val="10"/>
        <rFont val="Noto Sans CJK SC"/>
        <family val="2"/>
      </rPr>
      <t xml:space="preserve">年版）は、軽症にはクロトリマゾールトローチなどの局所療法を、中等症から重症にはフルコナゾール</t>
    </r>
    <r>
      <rPr>
        <sz val="10"/>
        <rFont val="Arial"/>
        <family val="0"/>
        <charset val="1"/>
      </rPr>
      <t xml:space="preserve">100</t>
    </r>
    <r>
      <rPr>
        <sz val="10"/>
        <rFont val="Noto Sans CJK SC"/>
        <family val="2"/>
      </rPr>
      <t xml:space="preserve">〜</t>
    </r>
    <r>
      <rPr>
        <sz val="10"/>
        <rFont val="Arial"/>
        <family val="0"/>
        <charset val="1"/>
      </rPr>
      <t xml:space="preserve">200mg</t>
    </r>
    <r>
      <rPr>
        <sz val="10"/>
        <rFont val="Noto Sans CJK SC"/>
        <family val="2"/>
      </rPr>
      <t xml:space="preserve">の</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回経口投与を</t>
    </r>
    <r>
      <rPr>
        <sz val="10"/>
        <rFont val="Arial"/>
        <family val="0"/>
        <charset val="1"/>
      </rPr>
      <t xml:space="preserve">7</t>
    </r>
    <r>
      <rPr>
        <sz val="10"/>
        <rFont val="Noto Sans CJK SC"/>
        <family val="2"/>
      </rPr>
      <t xml:space="preserve">〜</t>
    </r>
    <r>
      <rPr>
        <sz val="10"/>
        <rFont val="Arial"/>
        <family val="0"/>
        <charset val="1"/>
      </rPr>
      <t xml:space="preserve">14</t>
    </r>
    <r>
      <rPr>
        <sz val="10"/>
        <rFont val="Noto Sans CJK SC"/>
        <family val="2"/>
      </rPr>
      <t xml:space="preserve">日間行うことを推奨している。</t>
    </r>
  </si>
  <si>
    <r>
      <rPr>
        <sz val="10"/>
        <rFont val="Noto Sans CJK SC"/>
        <family val="2"/>
      </rPr>
      <t xml:space="preserve">医学各論 Ⅲ</t>
    </r>
    <r>
      <rPr>
        <sz val="10"/>
        <rFont val="Arial"/>
        <family val="0"/>
        <charset val="1"/>
      </rPr>
      <t xml:space="preserve">-10-A-⑤</t>
    </r>
    <r>
      <rPr>
        <sz val="10"/>
        <rFont val="Noto Sans CJK SC"/>
        <family val="2"/>
      </rPr>
      <t xml:space="preserve">（口腔カンジダ症、</t>
    </r>
    <r>
      <rPr>
        <sz val="10"/>
        <rFont val="Arial"/>
        <family val="0"/>
        <charset val="1"/>
      </rPr>
      <t xml:space="preserve">b</t>
    </r>
    <r>
      <rPr>
        <sz val="10"/>
        <rFont val="Noto Sans CJK SC"/>
        <family val="2"/>
      </rPr>
      <t xml:space="preserve">）</t>
    </r>
  </si>
  <si>
    <t xml:space="preserve">SRC-1435</t>
  </si>
  <si>
    <t xml:space="preserve">Pappas PG, Kauffman CA, Andes DR, et al. Clinical Practice Guideline for the Management of Candidiasis: 2016 Update by the Infectious Diseases Society of America. Clin Infect Dis. 2016;62(4):e1-e50.</t>
  </si>
  <si>
    <t xml:space="preserve">10.1093/cid/civ933</t>
  </si>
  <si>
    <t xml:space="preserve">26679628</t>
  </si>
  <si>
    <r>
      <rPr>
        <sz val="10"/>
        <rFont val="Noto Sans CJK SC"/>
        <family val="2"/>
      </rPr>
      <t xml:space="preserve">薬剤名（クロトリマゾール、フルコナゾール）を含む。国内の承認・保険適用は未確認。記載は</t>
    </r>
    <r>
      <rPr>
        <sz val="10"/>
        <rFont val="Arial"/>
        <family val="0"/>
        <charset val="1"/>
      </rPr>
      <t xml:space="preserve">2016</t>
    </r>
    <r>
      <rPr>
        <sz val="10"/>
        <rFont val="Noto Sans CJK SC"/>
        <family val="2"/>
      </rPr>
      <t xml:space="preserve">年版ガイドライン本文に基づく。</t>
    </r>
  </si>
  <si>
    <t xml:space="preserve">OR-006</t>
  </si>
  <si>
    <t xml:space="preserve">前癌病変</t>
  </si>
  <si>
    <r>
      <rPr>
        <sz val="10"/>
        <rFont val="Noto Sans CJK SC"/>
        <family val="2"/>
      </rPr>
      <t xml:space="preserve">白板症は、他のいかなる疾患としても特徴づけることのできない白色の斑または局面を指す臨床用語であり、除外診断によって定義される。生検では研究により</t>
    </r>
    <r>
      <rPr>
        <sz val="10"/>
        <rFont val="Arial"/>
        <family val="0"/>
        <charset val="1"/>
      </rPr>
      <t xml:space="preserve">15.6</t>
    </r>
    <r>
      <rPr>
        <sz val="10"/>
        <rFont val="Noto Sans CJK SC"/>
        <family val="2"/>
      </rPr>
      <t xml:space="preserve">〜</t>
    </r>
    <r>
      <rPr>
        <sz val="10"/>
        <rFont val="Arial"/>
        <family val="0"/>
        <charset val="1"/>
      </rPr>
      <t xml:space="preserve">39.2%</t>
    </r>
    <r>
      <rPr>
        <sz val="10"/>
        <rFont val="Noto Sans CJK SC"/>
        <family val="2"/>
      </rPr>
      <t xml:space="preserve">の病変に上皮異形成または癌が認められ、真の白板症には生検が推奨される。悪性化率は研究により</t>
    </r>
    <r>
      <rPr>
        <sz val="10"/>
        <rFont val="Arial"/>
        <family val="0"/>
        <charset val="1"/>
      </rPr>
      <t xml:space="preserve">3.6</t>
    </r>
    <r>
      <rPr>
        <sz val="10"/>
        <rFont val="Noto Sans CJK SC"/>
        <family val="2"/>
      </rPr>
      <t xml:space="preserve">〜</t>
    </r>
    <r>
      <rPr>
        <sz val="10"/>
        <rFont val="Arial"/>
        <family val="0"/>
        <charset val="1"/>
      </rPr>
      <t xml:space="preserve">17.5%</t>
    </r>
    <r>
      <rPr>
        <sz val="10"/>
        <rFont val="Noto Sans CJK SC"/>
        <family val="2"/>
      </rPr>
      <t xml:space="preserve">と報告に幅がある。</t>
    </r>
  </si>
  <si>
    <r>
      <rPr>
        <sz val="10"/>
        <rFont val="Noto Sans CJK SC"/>
        <family val="2"/>
      </rPr>
      <t xml:space="preserve">医学各論 Ⅲ</t>
    </r>
    <r>
      <rPr>
        <sz val="10"/>
        <rFont val="Arial"/>
        <family val="0"/>
        <charset val="1"/>
      </rPr>
      <t xml:space="preserve">-10-A-⑥</t>
    </r>
    <r>
      <rPr>
        <sz val="10"/>
        <rFont val="Noto Sans CJK SC"/>
        <family val="2"/>
      </rPr>
      <t xml:space="preserve">（白斑</t>
    </r>
    <r>
      <rPr>
        <sz val="10"/>
        <rFont val="Arial"/>
        <family val="0"/>
        <charset val="1"/>
      </rPr>
      <t xml:space="preserve">&lt;</t>
    </r>
    <r>
      <rPr>
        <sz val="10"/>
        <rFont val="Noto Sans CJK SC"/>
        <family val="2"/>
      </rPr>
      <t xml:space="preserve">板</t>
    </r>
    <r>
      <rPr>
        <sz val="10"/>
        <rFont val="Arial"/>
        <family val="0"/>
        <charset val="1"/>
      </rPr>
      <t xml:space="preserve">&gt;</t>
    </r>
    <r>
      <rPr>
        <sz val="10"/>
        <rFont val="Noto Sans CJK SC"/>
        <family val="2"/>
      </rPr>
      <t xml:space="preserve">症、</t>
    </r>
    <r>
      <rPr>
        <sz val="10"/>
        <rFont val="Arial"/>
        <family val="0"/>
        <charset val="1"/>
      </rPr>
      <t xml:space="preserve">b</t>
    </r>
    <r>
      <rPr>
        <sz val="10"/>
        <rFont val="Noto Sans CJK SC"/>
        <family val="2"/>
      </rPr>
      <t xml:space="preserve">）</t>
    </r>
  </si>
  <si>
    <t xml:space="preserve">SRC-1436</t>
  </si>
  <si>
    <t xml:space="preserve">Neville BW, Day TA. Oral cancer and precancerous lesions. CA Cancer J Clin. 2002;52(4):195-215.</t>
  </si>
  <si>
    <t xml:space="preserve">10.3322/canjclin.52.4.195</t>
  </si>
  <si>
    <t xml:space="preserve">12139232</t>
  </si>
  <si>
    <r>
      <rPr>
        <sz val="10"/>
        <rFont val="Noto Sans CJK SC"/>
        <family val="2"/>
      </rPr>
      <t xml:space="preserve">数値は</t>
    </r>
    <r>
      <rPr>
        <sz val="10"/>
        <rFont val="Arial"/>
        <family val="0"/>
        <charset val="1"/>
      </rPr>
      <t xml:space="preserve">2002</t>
    </r>
    <r>
      <rPr>
        <sz val="10"/>
        <rFont val="Noto Sans CJK SC"/>
        <family val="2"/>
      </rPr>
      <t xml:space="preserve">年の総説が引用する複数の研究の範囲であり、部位別の内訳（口腔底</t>
    </r>
    <r>
      <rPr>
        <sz val="10"/>
        <rFont val="Arial"/>
        <family val="0"/>
        <charset val="1"/>
      </rPr>
      <t xml:space="preserve">42.9%</t>
    </r>
    <r>
      <rPr>
        <sz val="10"/>
        <rFont val="Noto Sans CJK SC"/>
        <family val="2"/>
      </rPr>
      <t xml:space="preserve">など）は出典の表から読み取った値を含む。</t>
    </r>
  </si>
  <si>
    <t xml:space="preserve">OR-007</t>
  </si>
  <si>
    <t xml:space="preserve">口腔癌</t>
  </si>
  <si>
    <r>
      <rPr>
        <sz val="10"/>
        <rFont val="Noto Sans CJK SC"/>
        <family val="2"/>
      </rPr>
      <t xml:space="preserve">口腔癌の最大の危険因子は喫煙と飲酒である。喫煙者の口腔癌のリスクは非喫煙者の</t>
    </r>
    <r>
      <rPr>
        <sz val="10"/>
        <rFont val="Arial"/>
        <family val="0"/>
        <charset val="1"/>
      </rPr>
      <t xml:space="preserve">5</t>
    </r>
    <r>
      <rPr>
        <sz val="10"/>
        <rFont val="Noto Sans CJK SC"/>
        <family val="2"/>
      </rPr>
      <t xml:space="preserve">〜</t>
    </r>
    <r>
      <rPr>
        <sz val="10"/>
        <rFont val="Arial"/>
        <family val="0"/>
        <charset val="1"/>
      </rPr>
      <t xml:space="preserve">9</t>
    </r>
    <r>
      <rPr>
        <sz val="10"/>
        <rFont val="Noto Sans CJK SC"/>
        <family val="2"/>
      </rPr>
      <t xml:space="preserve">倍（</t>
    </r>
    <r>
      <rPr>
        <sz val="10"/>
        <rFont val="Arial"/>
        <family val="0"/>
        <charset val="1"/>
      </rPr>
      <t xml:space="preserve">1</t>
    </r>
    <r>
      <rPr>
        <sz val="10"/>
        <rFont val="Noto Sans CJK SC"/>
        <family val="2"/>
      </rPr>
      <t xml:space="preserve">日</t>
    </r>
    <r>
      <rPr>
        <sz val="10"/>
        <rFont val="Arial"/>
        <family val="0"/>
        <charset val="1"/>
      </rPr>
      <t xml:space="preserve">80</t>
    </r>
    <r>
      <rPr>
        <sz val="10"/>
        <rFont val="Noto Sans CJK SC"/>
        <family val="2"/>
      </rPr>
      <t xml:space="preserve">本以上では最大</t>
    </r>
    <r>
      <rPr>
        <sz val="10"/>
        <rFont val="Arial"/>
        <family val="0"/>
        <charset val="1"/>
      </rPr>
      <t xml:space="preserve">17</t>
    </r>
    <r>
      <rPr>
        <sz val="10"/>
        <rFont val="Noto Sans CJK SC"/>
        <family val="2"/>
      </rPr>
      <t xml:space="preserve">倍）に達し、口腔癌患者の約</t>
    </r>
    <r>
      <rPr>
        <sz val="10"/>
        <rFont val="Arial"/>
        <family val="0"/>
        <charset val="1"/>
      </rPr>
      <t xml:space="preserve">80%</t>
    </r>
    <r>
      <rPr>
        <sz val="10"/>
        <rFont val="Noto Sans CJK SC"/>
        <family val="2"/>
      </rPr>
      <t xml:space="preserve">が喫煙者である。飲酒は単独でもリスクを</t>
    </r>
    <r>
      <rPr>
        <sz val="10"/>
        <rFont val="Arial"/>
        <family val="0"/>
        <charset val="1"/>
      </rPr>
      <t xml:space="preserve">3</t>
    </r>
    <r>
      <rPr>
        <sz val="10"/>
        <rFont val="Noto Sans CJK SC"/>
        <family val="2"/>
      </rPr>
      <t xml:space="preserve">〜</t>
    </r>
    <r>
      <rPr>
        <sz val="10"/>
        <rFont val="Arial"/>
        <family val="0"/>
        <charset val="1"/>
      </rPr>
      <t xml:space="preserve">9</t>
    </r>
    <r>
      <rPr>
        <sz val="10"/>
        <rFont val="Noto Sans CJK SC"/>
        <family val="2"/>
      </rPr>
      <t xml:space="preserve">倍に高め、大量喫煙と大量飲酒の併用では相乗作用によりリスクが</t>
    </r>
    <r>
      <rPr>
        <sz val="10"/>
        <rFont val="Arial"/>
        <family val="0"/>
        <charset val="1"/>
      </rPr>
      <t xml:space="preserve">100</t>
    </r>
    <r>
      <rPr>
        <sz val="10"/>
        <rFont val="Noto Sans CJK SC"/>
        <family val="2"/>
      </rPr>
      <t xml:space="preserve">倍を超える。一部の口腔癌ではヒトパピローマウイルス</t>
    </r>
    <r>
      <rPr>
        <sz val="10"/>
        <rFont val="Arial"/>
        <family val="0"/>
        <charset val="1"/>
      </rPr>
      <t xml:space="preserve">16</t>
    </r>
    <r>
      <rPr>
        <sz val="10"/>
        <rFont val="Noto Sans CJK SC"/>
        <family val="2"/>
      </rPr>
      <t xml:space="preserve">型が検出される（最大</t>
    </r>
    <r>
      <rPr>
        <sz val="10"/>
        <rFont val="Arial"/>
        <family val="0"/>
        <charset val="1"/>
      </rPr>
      <t xml:space="preserve">22%</t>
    </r>
    <r>
      <rPr>
        <sz val="10"/>
        <rFont val="Noto Sans CJK SC"/>
        <family val="2"/>
      </rPr>
      <t xml:space="preserve">）。舌は口腔内癌の好発部位で、口腔内癌の約</t>
    </r>
    <r>
      <rPr>
        <sz val="10"/>
        <rFont val="Arial"/>
        <family val="0"/>
        <charset val="1"/>
      </rPr>
      <t xml:space="preserve">40%</t>
    </r>
    <r>
      <rPr>
        <sz val="10"/>
        <rFont val="Noto Sans CJK SC"/>
        <family val="2"/>
      </rPr>
      <t xml:space="preserve">を占める。</t>
    </r>
  </si>
  <si>
    <r>
      <rPr>
        <sz val="10"/>
        <rFont val="Noto Sans CJK SC"/>
        <family val="2"/>
      </rPr>
      <t xml:space="preserve">医学各論 Ⅲ</t>
    </r>
    <r>
      <rPr>
        <sz val="10"/>
        <rFont val="Arial"/>
        <family val="0"/>
        <charset val="1"/>
      </rPr>
      <t xml:space="preserve">-10-A-⑦</t>
    </r>
    <r>
      <rPr>
        <sz val="10"/>
        <rFont val="Noto Sans CJK SC"/>
        <family val="2"/>
      </rPr>
      <t xml:space="preserve">（口腔・口唇の癌、舌癌、</t>
    </r>
    <r>
      <rPr>
        <sz val="10"/>
        <rFont val="Arial"/>
        <family val="0"/>
        <charset val="1"/>
      </rPr>
      <t xml:space="preserve">b</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</si>
  <si>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TBL-01-00-674 (id: JlvnmfE)</t>
    </r>
  </si>
  <si>
    <r>
      <rPr>
        <sz val="10"/>
        <rFont val="Noto Sans CJK SC"/>
        <family val="2"/>
      </rPr>
      <t xml:space="preserve">米国の</t>
    </r>
    <r>
      <rPr>
        <sz val="10"/>
        <rFont val="Arial"/>
        <family val="0"/>
        <charset val="1"/>
      </rPr>
      <t xml:space="preserve">2002</t>
    </r>
    <r>
      <rPr>
        <sz val="10"/>
        <rFont val="Noto Sans CJK SC"/>
        <family val="2"/>
      </rPr>
      <t xml:space="preserve">年時点の疫学データに基づく。国内の疫学とは頻度や構成が異なる可能性がある。</t>
    </r>
  </si>
  <si>
    <t xml:space="preserve">OR-008</t>
  </si>
  <si>
    <r>
      <rPr>
        <sz val="10"/>
        <rFont val="Noto Sans CJK SC"/>
        <family val="2"/>
      </rPr>
      <t xml:space="preserve">口腔癌の早期病変は自覚症状に乏しく見逃されやすい。疑わしい病変の確定診断には生検が最も確実な方法であり、ブラシ細胞診などの非侵襲的検査は生検の代替にはならない。原発巣の進展範囲や頸部リンパ節の評価には造影</t>
    </r>
    <r>
      <rPr>
        <sz val="10"/>
        <rFont val="Arial"/>
        <family val="0"/>
        <charset val="1"/>
      </rPr>
      <t xml:space="preserve">CT</t>
    </r>
    <r>
      <rPr>
        <sz val="10"/>
        <rFont val="Noto Sans CJK SC"/>
        <family val="2"/>
      </rPr>
      <t xml:space="preserve">や</t>
    </r>
    <r>
      <rPr>
        <sz val="10"/>
        <rFont val="Arial"/>
        <family val="0"/>
        <charset val="1"/>
      </rPr>
      <t xml:space="preserve">MRI</t>
    </r>
    <r>
      <rPr>
        <sz val="10"/>
        <rFont val="Noto Sans CJK SC"/>
        <family val="2"/>
      </rPr>
      <t xml:space="preserve">が用いられる。口腔癌では初診時に約</t>
    </r>
    <r>
      <rPr>
        <sz val="10"/>
        <rFont val="Arial"/>
        <family val="0"/>
        <charset val="1"/>
      </rPr>
      <t xml:space="preserve">30%</t>
    </r>
    <r>
      <rPr>
        <sz val="10"/>
        <rFont val="Noto Sans CJK SC"/>
        <family val="2"/>
      </rPr>
      <t xml:space="preserve">の症例で、触知できるものと潜在性のものを合わせて頸部リンパ節転移が認められる。</t>
    </r>
  </si>
  <si>
    <r>
      <rPr>
        <sz val="10"/>
        <rFont val="Arial"/>
        <family val="0"/>
        <charset val="1"/>
      </rPr>
      <t xml:space="preserve">2002</t>
    </r>
    <r>
      <rPr>
        <sz val="10"/>
        <rFont val="Noto Sans CJK SC"/>
        <family val="2"/>
      </rPr>
      <t xml:space="preserve">年の総説に基づく診断の原則であり、現在の画像診断や病期分類の運用とは異なる場合がある。</t>
    </r>
  </si>
  <si>
    <t xml:space="preserve">OR-009</t>
  </si>
  <si>
    <t xml:space="preserve">口唇および口腔の癌の治療の基本は手術療法と放射線療法であり、進行例では手術に術後放射線療法を組み合わせる。治療法の選択は、原発巣の大きさと部位、リンパ節転移の有無、遠隔転移の有無、患者の治療への耐容性と希望によって決まる。</t>
  </si>
  <si>
    <r>
      <rPr>
        <sz val="10"/>
        <rFont val="Arial"/>
        <family val="0"/>
        <charset val="1"/>
      </rPr>
      <t xml:space="preserve">2002</t>
    </r>
    <r>
      <rPr>
        <sz val="10"/>
        <rFont val="Noto Sans CJK SC"/>
        <family val="2"/>
      </rPr>
      <t xml:space="preserve">年の総説に基づく治療の原則であり、その後の薬物療法（免疫チェックポイント阻害薬など）の位置づけは含まない。</t>
    </r>
  </si>
  <si>
    <t xml:space="preserve">OR-010</t>
  </si>
  <si>
    <t xml:space="preserve">顎関節</t>
  </si>
  <si>
    <r>
      <rPr>
        <sz val="10"/>
        <rFont val="Noto Sans CJK SC"/>
        <family val="2"/>
      </rPr>
      <t xml:space="preserve">顎関節症の国際的な診断基準である</t>
    </r>
    <r>
      <rPr>
        <sz val="10"/>
        <rFont val="Arial"/>
        <family val="0"/>
        <charset val="1"/>
      </rPr>
      <t xml:space="preserve">DC/TMD</t>
    </r>
    <r>
      <rPr>
        <sz val="10"/>
        <rFont val="Noto Sans CJK SC"/>
        <family val="2"/>
      </rPr>
      <t xml:space="preserve">は、身体的診断を行う</t>
    </r>
    <r>
      <rPr>
        <sz val="10"/>
        <rFont val="Arial"/>
        <family val="0"/>
        <charset val="1"/>
      </rPr>
      <t xml:space="preserve">Axis I</t>
    </r>
    <r>
      <rPr>
        <sz val="10"/>
        <rFont val="Noto Sans CJK SC"/>
        <family val="2"/>
      </rPr>
      <t xml:space="preserve">と、疼痛や心理社会的状態を評価する</t>
    </r>
    <r>
      <rPr>
        <sz val="10"/>
        <rFont val="Arial"/>
        <family val="0"/>
        <charset val="1"/>
      </rPr>
      <t xml:space="preserve">Axis II</t>
    </r>
    <r>
      <rPr>
        <sz val="10"/>
        <rFont val="Noto Sans CJK SC"/>
        <family val="2"/>
      </rPr>
      <t xml:space="preserve">の二軸から構成される。一般的な疼痛関連顎関節症に対するこの診断基準の感度は</t>
    </r>
    <r>
      <rPr>
        <sz val="10"/>
        <rFont val="Arial"/>
        <family val="0"/>
        <charset val="1"/>
      </rPr>
      <t xml:space="preserve">0.86</t>
    </r>
    <r>
      <rPr>
        <sz val="10"/>
        <rFont val="Noto Sans CJK SC"/>
        <family val="2"/>
      </rPr>
      <t xml:space="preserve">以上、特異度は</t>
    </r>
    <r>
      <rPr>
        <sz val="10"/>
        <rFont val="Arial"/>
        <family val="0"/>
        <charset val="1"/>
      </rPr>
      <t xml:space="preserve">0.98</t>
    </r>
    <r>
      <rPr>
        <sz val="10"/>
        <rFont val="Noto Sans CJK SC"/>
        <family val="2"/>
      </rPr>
      <t xml:space="preserve">以上であり、検者間信頼性も高い（</t>
    </r>
    <r>
      <rPr>
        <sz val="10"/>
        <rFont val="Arial"/>
        <family val="0"/>
        <charset val="1"/>
      </rPr>
      <t xml:space="preserve">κ</t>
    </r>
    <r>
      <rPr>
        <sz val="10"/>
        <rFont val="Noto Sans CJK SC"/>
        <family val="2"/>
      </rPr>
      <t xml:space="preserve">値</t>
    </r>
    <r>
      <rPr>
        <sz val="10"/>
        <rFont val="Arial"/>
        <family val="0"/>
        <charset val="1"/>
      </rPr>
      <t xml:space="preserve">0.85</t>
    </r>
    <r>
      <rPr>
        <sz val="10"/>
        <rFont val="Noto Sans CJK SC"/>
        <family val="2"/>
      </rPr>
      <t xml:space="preserve">以上）。</t>
    </r>
  </si>
  <si>
    <r>
      <rPr>
        <sz val="10"/>
        <rFont val="Noto Sans CJK SC"/>
        <family val="2"/>
      </rPr>
      <t xml:space="preserve">医学各論 Ⅲ</t>
    </r>
    <r>
      <rPr>
        <sz val="10"/>
        <rFont val="Arial"/>
        <family val="0"/>
        <charset val="1"/>
      </rPr>
      <t xml:space="preserve">-10-B-①</t>
    </r>
    <r>
      <rPr>
        <sz val="10"/>
        <rFont val="Noto Sans CJK SC"/>
        <family val="2"/>
      </rPr>
      <t xml:space="preserve">（顎関節症、</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</si>
  <si>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TBL-01-00-529 (id: JlvnmR8)</t>
    </r>
  </si>
  <si>
    <t xml:space="preserve">SRC-1437</t>
  </si>
  <si>
    <t xml:space="preserve">Schiffman E, Ohrbach R, Truelove E, Look J, Anderson G, Goulet JP, et al. Diagnostic Criteria for Temporomandibular Disorders (DC/TMD) for Clinical and Research Applications: recommendations of the International RDC/TMD Consortium Network and Orofacial Pain Special Interest Group. J Oral Facial Pain Headache. 2014;28(1):6-27.</t>
  </si>
  <si>
    <t xml:space="preserve">10.11607/jop.1151</t>
  </si>
  <si>
    <t xml:space="preserve">24482784</t>
  </si>
  <si>
    <r>
      <rPr>
        <sz val="10"/>
        <rFont val="Noto Sans CJK SC"/>
        <family val="2"/>
      </rPr>
      <t xml:space="preserve">感度・特異度・</t>
    </r>
    <r>
      <rPr>
        <sz val="10"/>
        <rFont val="Arial"/>
        <family val="0"/>
        <charset val="1"/>
      </rPr>
      <t xml:space="preserve">κ</t>
    </r>
    <r>
      <rPr>
        <sz val="10"/>
        <rFont val="Noto Sans CJK SC"/>
        <family val="2"/>
      </rPr>
      <t xml:space="preserve">値は出典が報告する検証研究に基づく代表値であり、対象とする障害の種類によって異なる。</t>
    </r>
  </si>
  <si>
    <t xml:space="preserve">OR-011</t>
  </si>
  <si>
    <t xml:space="preserve">顎骨腫瘍</t>
  </si>
  <si>
    <r>
      <rPr>
        <sz val="10"/>
        <rFont val="Noto Sans CJK SC"/>
        <family val="2"/>
      </rPr>
      <t xml:space="preserve">顎骨腫瘍の代表的疾患であるエナメル上皮腫は、歯原性上皮に由来する良性腫瘍であるが、局所への侵襲性が強く再発率が高い。患者の多くは</t>
    </r>
    <r>
      <rPr>
        <sz val="10"/>
        <rFont val="Arial"/>
        <family val="0"/>
        <charset val="1"/>
      </rPr>
      <t xml:space="preserve">30</t>
    </r>
    <r>
      <rPr>
        <sz val="10"/>
        <rFont val="Noto Sans CJK SC"/>
        <family val="2"/>
      </rPr>
      <t xml:space="preserve">〜</t>
    </r>
    <r>
      <rPr>
        <sz val="10"/>
        <rFont val="Arial"/>
        <family val="0"/>
        <charset val="1"/>
      </rPr>
      <t xml:space="preserve">60</t>
    </r>
    <r>
      <rPr>
        <sz val="10"/>
        <rFont val="Noto Sans CJK SC"/>
        <family val="2"/>
      </rPr>
      <t xml:space="preserve">歳であり、治療は広い切除縁を確保した外科的切除が中心となる。</t>
    </r>
  </si>
  <si>
    <r>
      <rPr>
        <sz val="10"/>
        <rFont val="Noto Sans CJK SC"/>
        <family val="2"/>
      </rPr>
      <t xml:space="preserve">医学各論 Ⅲ</t>
    </r>
    <r>
      <rPr>
        <sz val="10"/>
        <rFont val="Arial"/>
        <family val="0"/>
        <charset val="1"/>
      </rPr>
      <t xml:space="preserve">-10-B-②</t>
    </r>
    <r>
      <rPr>
        <sz val="10"/>
        <rFont val="Noto Sans CJK SC"/>
        <family val="2"/>
      </rPr>
      <t xml:space="preserve">（顎骨腫瘍、</t>
    </r>
    <r>
      <rPr>
        <sz val="10"/>
        <rFont val="Arial"/>
        <family val="0"/>
        <charset val="1"/>
      </rPr>
      <t xml:space="preserve">c</t>
    </r>
    <r>
      <rPr>
        <sz val="10"/>
        <rFont val="Noto Sans CJK SC"/>
        <family val="2"/>
      </rPr>
      <t xml:space="preserve">）</t>
    </r>
  </si>
  <si>
    <t xml:space="preserve">SRC-1438</t>
  </si>
  <si>
    <t xml:space="preserve">Effiom OA, Ogundana OM, Akinshipo AO, Akintoye SO. Ameloblastoma: current etiopathological concepts and management. Oral Dis. 2018;24(3):307-316.</t>
  </si>
  <si>
    <t xml:space="preserve">10.1111/odi.12646</t>
  </si>
  <si>
    <t xml:space="preserve">28142213</t>
  </si>
  <si>
    <t xml:space="preserve">顎骨腫瘍全体ではなく、代表的疾患であるエナメル上皮腫を中心に記載した。その他の顎骨腫瘍の詳細は出典の範囲外である。</t>
  </si>
  <si>
    <t xml:space="preserve">OR-012</t>
  </si>
  <si>
    <t xml:space="preserve">咽頭炎</t>
  </si>
  <si>
    <r>
      <rPr>
        <sz val="10"/>
        <rFont val="Arial"/>
        <family val="0"/>
        <charset val="1"/>
      </rPr>
      <t xml:space="preserve">A</t>
    </r>
    <r>
      <rPr>
        <sz val="10"/>
        <rFont val="Noto Sans CJK SC"/>
        <family val="2"/>
      </rPr>
      <t xml:space="preserve">群溶血性連鎖球菌は細菌性急性咽頭炎の最も多い原因であり、咽頭痛での受診例に占める割合は成人で</t>
    </r>
    <r>
      <rPr>
        <sz val="10"/>
        <rFont val="Arial"/>
        <family val="0"/>
        <charset val="1"/>
      </rPr>
      <t xml:space="preserve">5</t>
    </r>
    <r>
      <rPr>
        <sz val="10"/>
        <rFont val="Noto Sans CJK SC"/>
        <family val="2"/>
      </rPr>
      <t xml:space="preserve">〜</t>
    </r>
    <r>
      <rPr>
        <sz val="10"/>
        <rFont val="Arial"/>
        <family val="0"/>
        <charset val="1"/>
      </rPr>
      <t xml:space="preserve">15%</t>
    </r>
    <r>
      <rPr>
        <sz val="10"/>
        <rFont val="Noto Sans CJK SC"/>
        <family val="2"/>
      </rPr>
      <t xml:space="preserve">、小児で</t>
    </r>
    <r>
      <rPr>
        <sz val="10"/>
        <rFont val="Arial"/>
        <family val="0"/>
        <charset val="1"/>
      </rPr>
      <t xml:space="preserve">20</t>
    </r>
    <r>
      <rPr>
        <sz val="10"/>
        <rFont val="Noto Sans CJK SC"/>
        <family val="2"/>
      </rPr>
      <t xml:space="preserve">〜</t>
    </r>
    <r>
      <rPr>
        <sz val="10"/>
        <rFont val="Arial"/>
        <family val="0"/>
        <charset val="1"/>
      </rPr>
      <t xml:space="preserve">30%</t>
    </r>
    <r>
      <rPr>
        <sz val="10"/>
        <rFont val="Noto Sans CJK SC"/>
        <family val="2"/>
      </rPr>
      <t xml:space="preserve">とされる。臨床所見だけでは同菌による咽頭炎とウイルス性咽頭炎を確実に鑑別できないため、米国感染症学会（</t>
    </r>
    <r>
      <rPr>
        <sz val="10"/>
        <rFont val="Arial"/>
        <family val="0"/>
        <charset val="1"/>
      </rPr>
      <t xml:space="preserve">IDSA</t>
    </r>
    <r>
      <rPr>
        <sz val="10"/>
        <rFont val="Noto Sans CJK SC"/>
        <family val="2"/>
      </rPr>
      <t xml:space="preserve">）のガイドライン（</t>
    </r>
    <r>
      <rPr>
        <sz val="10"/>
        <rFont val="Arial"/>
        <family val="0"/>
        <charset val="1"/>
      </rPr>
      <t xml:space="preserve">2012</t>
    </r>
    <r>
      <rPr>
        <sz val="10"/>
        <rFont val="Noto Sans CJK SC"/>
        <family val="2"/>
      </rPr>
      <t xml:space="preserve">年版）は、咽頭拭い液による迅速抗原検査や培養で診断を確認することを推奨している。</t>
    </r>
  </si>
  <si>
    <r>
      <rPr>
        <sz val="10"/>
        <rFont val="Noto Sans CJK SC"/>
        <family val="2"/>
      </rPr>
      <t xml:space="preserve">医学各論 Ⅲ</t>
    </r>
    <r>
      <rPr>
        <sz val="10"/>
        <rFont val="Arial"/>
        <family val="0"/>
        <charset val="1"/>
      </rPr>
      <t xml:space="preserve">-10-C-①</t>
    </r>
    <r>
      <rPr>
        <sz val="10"/>
        <rFont val="Noto Sans CJK SC"/>
        <family val="2"/>
      </rPr>
      <t xml:space="preserve">（咽頭炎、</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</si>
  <si>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TBL-01-00-513 (id: JlvnmQU)</t>
    </r>
  </si>
  <si>
    <t xml:space="preserve">SRC-1439</t>
  </si>
  <si>
    <t xml:space="preserve">Shulman ST, Bisno AL, Clegg HW, et al. Clinical practice guideline for the diagnosis and management of group A streptococcal pharyngitis: 2012 update by the Infectious Diseases Society of America. Clin Infect Dis. 2012;55(10):e86-e102.</t>
  </si>
  <si>
    <t xml:space="preserve">10.1093/cid/cis629</t>
  </si>
  <si>
    <t xml:space="preserve">22965026</t>
  </si>
  <si>
    <r>
      <rPr>
        <sz val="10"/>
        <rFont val="Noto Sans CJK SC"/>
        <family val="2"/>
      </rPr>
      <t xml:space="preserve">記載は</t>
    </r>
    <r>
      <rPr>
        <sz val="10"/>
        <rFont val="Arial"/>
        <family val="0"/>
        <charset val="1"/>
      </rPr>
      <t xml:space="preserve">2012</t>
    </r>
    <r>
      <rPr>
        <sz val="10"/>
        <rFont val="Noto Sans CJK SC"/>
        <family val="2"/>
      </rPr>
      <t xml:space="preserve">年版ガイドライン本文に基づく。</t>
    </r>
  </si>
  <si>
    <t xml:space="preserve">OR-013</t>
  </si>
  <si>
    <t xml:space="preserve">扁桃・アデノイド</t>
  </si>
  <si>
    <r>
      <rPr>
        <sz val="10"/>
        <rFont val="Noto Sans CJK SC"/>
        <family val="2"/>
      </rPr>
      <t xml:space="preserve">小児の閉塞性睡眠呼吸障害では、口蓋扁桃肥大や咽頭扁桃（アデノイド）増殖などの素因を評価し、重症度はポリソムノグラフィによる客観的な評価が望ましい。欧州呼吸器学会のステートメント（</t>
    </r>
    <r>
      <rPr>
        <sz val="10"/>
        <rFont val="Arial"/>
        <family val="0"/>
        <charset val="1"/>
      </rPr>
      <t xml:space="preserve">2016</t>
    </r>
    <r>
      <rPr>
        <sz val="10"/>
        <rFont val="Noto Sans CJK SC"/>
        <family val="2"/>
      </rPr>
      <t xml:space="preserve">年）では、無呼吸低呼吸指数が</t>
    </r>
    <r>
      <rPr>
        <sz val="10"/>
        <rFont val="Arial"/>
        <family val="0"/>
        <charset val="1"/>
      </rPr>
      <t xml:space="preserve">5</t>
    </r>
    <r>
      <rPr>
        <sz val="10"/>
        <rFont val="Noto Sans CJK SC"/>
        <family val="2"/>
      </rPr>
      <t xml:space="preserve">回</t>
    </r>
    <r>
      <rPr>
        <sz val="10"/>
        <rFont val="Arial"/>
        <family val="0"/>
        <charset val="1"/>
      </rPr>
      <t xml:space="preserve">/</t>
    </r>
    <r>
      <rPr>
        <sz val="10"/>
        <rFont val="Noto Sans CJK SC"/>
        <family val="2"/>
      </rPr>
      <t xml:space="preserve">時を超える小児では治療によって利益が得られるとされ、治療は素因となる異常に対する段階的なアプローチと、各段階での再評価から構成される。</t>
    </r>
  </si>
  <si>
    <r>
      <rPr>
        <sz val="10"/>
        <rFont val="Noto Sans CJK SC"/>
        <family val="2"/>
      </rPr>
      <t xml:space="preserve">医学各論 Ⅲ</t>
    </r>
    <r>
      <rPr>
        <sz val="10"/>
        <rFont val="Arial"/>
        <family val="0"/>
        <charset val="1"/>
      </rPr>
      <t xml:space="preserve">-10-C-②</t>
    </r>
    <r>
      <rPr>
        <sz val="10"/>
        <rFont val="Noto Sans CJK SC"/>
        <family val="2"/>
      </rPr>
      <t xml:space="preserve">（口蓋扁桃肥大症、咽頭扁桃</t>
    </r>
    <r>
      <rPr>
        <sz val="10"/>
        <rFont val="Arial"/>
        <family val="0"/>
        <charset val="1"/>
      </rPr>
      <t xml:space="preserve">&lt;</t>
    </r>
    <r>
      <rPr>
        <sz val="10"/>
        <rFont val="Noto Sans CJK SC"/>
        <family val="2"/>
      </rPr>
      <t xml:space="preserve">アデノイド</t>
    </r>
    <r>
      <rPr>
        <sz val="10"/>
        <rFont val="Arial"/>
        <family val="0"/>
        <charset val="1"/>
      </rPr>
      <t xml:space="preserve">&gt;</t>
    </r>
    <r>
      <rPr>
        <sz val="10"/>
        <rFont val="Noto Sans CJK SC"/>
        <family val="2"/>
      </rPr>
      <t xml:space="preserve">増殖症、</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</si>
  <si>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TBL-01-00-520 (id: JlvnmSo)</t>
    </r>
  </si>
  <si>
    <t xml:space="preserve">SRC-1440</t>
  </si>
  <si>
    <t xml:space="preserve">Kaditis AG, Alonso Alvarez ML, Boudewyns A, et al. Obstructive sleep disordered breathing in 2- to 18-year-old children: diagnosis and management. Eur Respir J. 2016;47(1):69-94.</t>
  </si>
  <si>
    <t xml:space="preserve">10.1183/13993003.00385-2015</t>
  </si>
  <si>
    <t xml:space="preserve">26541535</t>
  </si>
  <si>
    <r>
      <rPr>
        <sz val="10"/>
        <rFont val="Noto Sans CJK SC"/>
        <family val="2"/>
      </rPr>
      <t xml:space="preserve">記載は</t>
    </r>
    <r>
      <rPr>
        <sz val="10"/>
        <rFont val="Arial"/>
        <family val="0"/>
        <charset val="1"/>
      </rPr>
      <t xml:space="preserve">ERS</t>
    </r>
    <r>
      <rPr>
        <sz val="10"/>
        <rFont val="Noto Sans CJK SC"/>
        <family val="2"/>
      </rPr>
      <t xml:space="preserve">ステートメント（</t>
    </r>
    <r>
      <rPr>
        <sz val="10"/>
        <rFont val="Arial"/>
        <family val="0"/>
        <charset val="1"/>
      </rPr>
      <t xml:space="preserve">2016</t>
    </r>
    <r>
      <rPr>
        <sz val="10"/>
        <rFont val="Noto Sans CJK SC"/>
        <family val="2"/>
      </rPr>
      <t xml:space="preserve">年）の抄録で確認できる範囲に基づく。</t>
    </r>
  </si>
  <si>
    <t xml:space="preserve">OR-014</t>
  </si>
  <si>
    <t xml:space="preserve">扁桃炎</t>
  </si>
  <si>
    <r>
      <rPr>
        <sz val="10"/>
        <rFont val="Noto Sans CJK SC"/>
        <family val="2"/>
      </rPr>
      <t xml:space="preserve">急性扁桃炎の主な細菌性原因は</t>
    </r>
    <r>
      <rPr>
        <sz val="10"/>
        <rFont val="Arial"/>
        <family val="0"/>
        <charset val="1"/>
      </rPr>
      <t xml:space="preserve">A</t>
    </r>
    <r>
      <rPr>
        <sz val="10"/>
        <rFont val="Noto Sans CJK SC"/>
        <family val="2"/>
      </rPr>
      <t xml:space="preserve">群溶血性連鎖球菌であり、米国感染症学会（</t>
    </r>
    <r>
      <rPr>
        <sz val="10"/>
        <rFont val="Arial"/>
        <family val="0"/>
        <charset val="1"/>
      </rPr>
      <t xml:space="preserve">IDSA</t>
    </r>
    <r>
      <rPr>
        <sz val="10"/>
        <rFont val="Noto Sans CJK SC"/>
        <family val="2"/>
      </rPr>
      <t xml:space="preserve">）のガイドライン（</t>
    </r>
    <r>
      <rPr>
        <sz val="10"/>
        <rFont val="Arial"/>
        <family val="0"/>
        <charset val="1"/>
      </rPr>
      <t xml:space="preserve">2012</t>
    </r>
    <r>
      <rPr>
        <sz val="10"/>
        <rFont val="Noto Sans CJK SC"/>
        <family val="2"/>
      </rPr>
      <t xml:space="preserve">年版）ではペニシリンまたはアモキシシリンが第一選択薬とされ、ペニシリンアレルギーのある患者ではクリンダマイシンなどが選択肢となる。</t>
    </r>
  </si>
  <si>
    <r>
      <rPr>
        <sz val="10"/>
        <rFont val="Noto Sans CJK SC"/>
        <family val="2"/>
      </rPr>
      <t xml:space="preserve">医学各論 Ⅲ</t>
    </r>
    <r>
      <rPr>
        <sz val="10"/>
        <rFont val="Arial"/>
        <family val="0"/>
        <charset val="1"/>
      </rPr>
      <t xml:space="preserve">-10-C-③</t>
    </r>
    <r>
      <rPr>
        <sz val="10"/>
        <rFont val="Noto Sans CJK SC"/>
        <family val="2"/>
      </rPr>
      <t xml:space="preserve">（急性扁桃炎、</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</si>
  <si>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TBL-01-00-517 (id: JlvnmQM)</t>
    </r>
  </si>
  <si>
    <r>
      <rPr>
        <sz val="10"/>
        <rFont val="Noto Sans CJK SC"/>
        <family val="2"/>
      </rPr>
      <t xml:space="preserve">薬剤名（ペニシリン、アモキシシリン、クリンダマイシン）を含む。国内の承認・保険適用は未確認。記載は</t>
    </r>
    <r>
      <rPr>
        <sz val="10"/>
        <rFont val="Arial"/>
        <family val="0"/>
        <charset val="1"/>
      </rPr>
      <t xml:space="preserve">2012</t>
    </r>
    <r>
      <rPr>
        <sz val="10"/>
        <rFont val="Noto Sans CJK SC"/>
        <family val="2"/>
      </rPr>
      <t xml:space="preserve">年版ガイドライン本文に基づく。</t>
    </r>
  </si>
  <si>
    <t xml:space="preserve">OR-015</t>
  </si>
  <si>
    <t xml:space="preserve">深頸部感染症</t>
  </si>
  <si>
    <r>
      <rPr>
        <sz val="10"/>
        <rFont val="Noto Sans CJK SC"/>
        <family val="2"/>
      </rPr>
      <t xml:space="preserve">小児の深頸部膿瘍では扁桃周囲膿瘍が最も多く、スペインの小児三次施設における</t>
    </r>
    <r>
      <rPr>
        <sz val="10"/>
        <rFont val="Arial"/>
        <family val="0"/>
        <charset val="1"/>
      </rPr>
      <t xml:space="preserve">72</t>
    </r>
    <r>
      <rPr>
        <sz val="10"/>
        <rFont val="Noto Sans CJK SC"/>
        <family val="2"/>
      </rPr>
      <t xml:space="preserve">例の検討では全体の</t>
    </r>
    <r>
      <rPr>
        <sz val="10"/>
        <rFont val="Arial"/>
        <family val="0"/>
        <charset val="1"/>
      </rPr>
      <t xml:space="preserve">30.6%</t>
    </r>
    <r>
      <rPr>
        <sz val="10"/>
        <rFont val="Noto Sans CJK SC"/>
        <family val="2"/>
      </rPr>
      <t xml:space="preserve">を占め、発熱が</t>
    </r>
    <r>
      <rPr>
        <sz val="10"/>
        <rFont val="Arial"/>
        <family val="0"/>
        <charset val="1"/>
      </rPr>
      <t xml:space="preserve">70.8%</t>
    </r>
    <r>
      <rPr>
        <sz val="10"/>
        <rFont val="Noto Sans CJK SC"/>
        <family val="2"/>
      </rPr>
      <t xml:space="preserve">、嚥下痛が</t>
    </r>
    <r>
      <rPr>
        <sz val="10"/>
        <rFont val="Arial"/>
        <family val="0"/>
        <charset val="1"/>
      </rPr>
      <t xml:space="preserve">55.6%</t>
    </r>
    <r>
      <rPr>
        <sz val="10"/>
        <rFont val="Noto Sans CJK SC"/>
        <family val="2"/>
      </rPr>
      <t xml:space="preserve">にみられた。画像評価には</t>
    </r>
    <r>
      <rPr>
        <sz val="10"/>
        <rFont val="Arial"/>
        <family val="0"/>
        <charset val="1"/>
      </rPr>
      <t xml:space="preserve">CT</t>
    </r>
    <r>
      <rPr>
        <sz val="10"/>
        <rFont val="Noto Sans CJK SC"/>
        <family val="2"/>
      </rPr>
      <t xml:space="preserve">や超音波検査が用いられ、治療は外科的ドレナージが中心で</t>
    </r>
    <r>
      <rPr>
        <sz val="10"/>
        <rFont val="Arial"/>
        <family val="0"/>
        <charset val="1"/>
      </rPr>
      <t xml:space="preserve">88.9%</t>
    </r>
    <r>
      <rPr>
        <sz val="10"/>
        <rFont val="Noto Sans CJK SC"/>
        <family val="2"/>
      </rPr>
      <t xml:space="preserve">の症例に手術が行われた。</t>
    </r>
  </si>
  <si>
    <r>
      <rPr>
        <sz val="10"/>
        <rFont val="Noto Sans CJK SC"/>
        <family val="2"/>
      </rPr>
      <t xml:space="preserve">医学各論 Ⅲ</t>
    </r>
    <r>
      <rPr>
        <sz val="10"/>
        <rFont val="Arial"/>
        <family val="0"/>
        <charset val="1"/>
      </rPr>
      <t xml:space="preserve">-10-C-④</t>
    </r>
    <r>
      <rPr>
        <sz val="10"/>
        <rFont val="Noto Sans CJK SC"/>
        <family val="2"/>
      </rPr>
      <t xml:space="preserve">（扁桃周囲炎・膿瘍、</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</si>
  <si>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TBL-01-00-518 (id: JlvnmQk)</t>
    </r>
    <r>
      <rPr>
        <sz val="10"/>
        <rFont val="Noto Sans CJK SC"/>
        <family val="2"/>
      </rPr>
      <t xml:space="preserve">；</t>
    </r>
    <r>
      <rPr>
        <sz val="10"/>
        <rFont val="Arial"/>
        <family val="0"/>
        <charset val="1"/>
      </rPr>
      <t xml:space="preserve">TBL-01-00-519 (id: JlvnmQs)</t>
    </r>
  </si>
  <si>
    <t xml:space="preserve">SRC-1441</t>
  </si>
  <si>
    <t xml:space="preserve">Ruiz de la Cuesta F, et al. Deep neck space abscesses in children: 15 years of experience in a children’s ENT referral unit. An Pediatr (Engl Ed). 2019;91(1):30-36.</t>
  </si>
  <si>
    <t xml:space="preserve">10.1016/j.anpedi.2018.09.014</t>
  </si>
  <si>
    <t xml:space="preserve">30392823</t>
  </si>
  <si>
    <t xml:space="preserve">スペイン単一施設における小児例の後方視的検討に基づく。成人の頻度や治療成績とは異なる可能性がある。</t>
  </si>
  <si>
    <t xml:space="preserve">OR-016</t>
  </si>
  <si>
    <r>
      <rPr>
        <sz val="10"/>
        <rFont val="Noto Sans CJK SC"/>
        <family val="2"/>
      </rPr>
      <t xml:space="preserve">咽後膿瘍は小児の深頸部膿瘍の一つで、スペインの小児三次施設における</t>
    </r>
    <r>
      <rPr>
        <sz val="10"/>
        <rFont val="Arial"/>
        <family val="0"/>
        <charset val="1"/>
      </rPr>
      <t xml:space="preserve">72</t>
    </r>
    <r>
      <rPr>
        <sz val="10"/>
        <rFont val="Noto Sans CJK SC"/>
        <family val="2"/>
      </rPr>
      <t xml:space="preserve">例の検討では全体の</t>
    </r>
    <r>
      <rPr>
        <sz val="10"/>
        <rFont val="Arial"/>
        <family val="0"/>
        <charset val="1"/>
      </rPr>
      <t xml:space="preserve">16.7%</t>
    </r>
    <r>
      <rPr>
        <sz val="10"/>
        <rFont val="Noto Sans CJK SC"/>
        <family val="2"/>
      </rPr>
      <t xml:space="preserve">を占め、膿瘍の発生部位の分布は年齢によって異なっていた。主な症状は発熱や嚥下痛であり、診断には</t>
    </r>
    <r>
      <rPr>
        <sz val="10"/>
        <rFont val="Arial"/>
        <family val="0"/>
        <charset val="1"/>
      </rPr>
      <t xml:space="preserve">CT</t>
    </r>
    <r>
      <rPr>
        <sz val="10"/>
        <rFont val="Noto Sans CJK SC"/>
        <family val="2"/>
      </rPr>
      <t xml:space="preserve">や超音波検査が用いられ、外科的治療を要する例が多い。</t>
    </r>
  </si>
  <si>
    <r>
      <rPr>
        <sz val="10"/>
        <rFont val="Noto Sans CJK SC"/>
        <family val="2"/>
      </rPr>
      <t xml:space="preserve">医学各論 Ⅲ</t>
    </r>
    <r>
      <rPr>
        <sz val="10"/>
        <rFont val="Arial"/>
        <family val="0"/>
        <charset val="1"/>
      </rPr>
      <t xml:space="preserve">-10-C-⑤</t>
    </r>
    <r>
      <rPr>
        <sz val="10"/>
        <rFont val="Noto Sans CJK SC"/>
        <family val="2"/>
      </rPr>
      <t xml:space="preserve">（咽後膿瘍、</t>
    </r>
    <r>
      <rPr>
        <sz val="10"/>
        <rFont val="Arial"/>
        <family val="0"/>
        <charset val="1"/>
      </rPr>
      <t xml:space="preserve">b</t>
    </r>
    <r>
      <rPr>
        <sz val="10"/>
        <rFont val="Noto Sans CJK SC"/>
        <family val="2"/>
      </rPr>
      <t xml:space="preserve">）</t>
    </r>
  </si>
  <si>
    <r>
      <rPr>
        <sz val="10"/>
        <rFont val="Noto Sans CJK SC"/>
        <family val="2"/>
      </rPr>
      <t xml:space="preserve">出典は深頸部膿瘍全体の検討であり、咽後膿瘍は</t>
    </r>
    <r>
      <rPr>
        <sz val="10"/>
        <rFont val="Arial"/>
        <family val="0"/>
        <charset val="1"/>
      </rPr>
      <t xml:space="preserve">12</t>
    </r>
    <r>
      <rPr>
        <sz val="10"/>
        <rFont val="Noto Sans CJK SC"/>
        <family val="2"/>
      </rPr>
      <t xml:space="preserve">例である。単一施設の小児例に基づく。</t>
    </r>
  </si>
  <si>
    <t xml:space="preserve">OR-017</t>
  </si>
  <si>
    <r>
      <rPr>
        <sz val="10"/>
        <rFont val="Noto Sans CJK SC"/>
        <family val="2"/>
      </rPr>
      <t xml:space="preserve">反復する咽頭・扁桃炎について、米国感染症学会（</t>
    </r>
    <r>
      <rPr>
        <sz val="10"/>
        <rFont val="Arial"/>
        <family val="0"/>
        <charset val="1"/>
      </rPr>
      <t xml:space="preserve">IDSA</t>
    </r>
    <r>
      <rPr>
        <sz val="10"/>
        <rFont val="Noto Sans CJK SC"/>
        <family val="2"/>
      </rPr>
      <t xml:space="preserve">）のガイドライン（</t>
    </r>
    <r>
      <rPr>
        <sz val="10"/>
        <rFont val="Arial"/>
        <family val="0"/>
        <charset val="1"/>
      </rPr>
      <t xml:space="preserve">2012</t>
    </r>
    <r>
      <rPr>
        <sz val="10"/>
        <rFont val="Noto Sans CJK SC"/>
        <family val="2"/>
      </rPr>
      <t xml:space="preserve">年版）は、</t>
    </r>
    <r>
      <rPr>
        <sz val="10"/>
        <rFont val="Arial"/>
        <family val="0"/>
        <charset val="1"/>
      </rPr>
      <t xml:space="preserve">A</t>
    </r>
    <r>
      <rPr>
        <sz val="10"/>
        <rFont val="Noto Sans CJK SC"/>
        <family val="2"/>
      </rPr>
      <t xml:space="preserve">群溶血性連鎖球菌による咽頭炎の頻度を減らすことのみを目的とした扁桃摘出は行わないよう強く推奨しており、扁桃摘出の適応は慎重に判断する必要がある。</t>
    </r>
  </si>
  <si>
    <r>
      <rPr>
        <sz val="10"/>
        <rFont val="Noto Sans CJK SC"/>
        <family val="2"/>
      </rPr>
      <t xml:space="preserve">医学各論 Ⅲ</t>
    </r>
    <r>
      <rPr>
        <sz val="10"/>
        <rFont val="Arial"/>
        <family val="0"/>
        <charset val="1"/>
      </rPr>
      <t xml:space="preserve">-10-C-⑥</t>
    </r>
    <r>
      <rPr>
        <sz val="10"/>
        <rFont val="Noto Sans CJK SC"/>
        <family val="2"/>
      </rPr>
      <t xml:space="preserve">（慢性扁桃炎、</t>
    </r>
    <r>
      <rPr>
        <sz val="10"/>
        <rFont val="Arial"/>
        <family val="0"/>
        <charset val="1"/>
      </rPr>
      <t xml:space="preserve">b</t>
    </r>
    <r>
      <rPr>
        <sz val="10"/>
        <rFont val="Noto Sans CJK SC"/>
        <family val="2"/>
      </rPr>
      <t xml:space="preserve">）</t>
    </r>
  </si>
  <si>
    <r>
      <rPr>
        <sz val="10"/>
        <rFont val="Noto Sans CJK SC"/>
        <family val="2"/>
      </rPr>
      <t xml:space="preserve">記載は</t>
    </r>
    <r>
      <rPr>
        <sz val="10"/>
        <rFont val="Arial"/>
        <family val="0"/>
        <charset val="1"/>
      </rPr>
      <t xml:space="preserve">2012</t>
    </r>
    <r>
      <rPr>
        <sz val="10"/>
        <rFont val="Noto Sans CJK SC"/>
        <family val="2"/>
      </rPr>
      <t xml:space="preserve">年版ガイドライン本文の推奨に基づく。国内の扁桃摘出の適応基準とは異なる場合がある。</t>
    </r>
  </si>
  <si>
    <t xml:space="preserve">OR-018</t>
  </si>
  <si>
    <t xml:space="preserve">悪性リンパ腫</t>
  </si>
  <si>
    <r>
      <rPr>
        <sz val="10"/>
        <rFont val="Noto Sans CJK SC"/>
        <family val="2"/>
      </rPr>
      <t xml:space="preserve">ワルダイエル輪に発生する非ホジキンリンパ腫は、韓国の</t>
    </r>
    <r>
      <rPr>
        <sz val="10"/>
        <rFont val="Arial"/>
        <family val="0"/>
        <charset val="1"/>
      </rPr>
      <t xml:space="preserve">9</t>
    </r>
    <r>
      <rPr>
        <sz val="10"/>
        <rFont val="Noto Sans CJK SC"/>
        <family val="2"/>
      </rPr>
      <t xml:space="preserve">施設における</t>
    </r>
    <r>
      <rPr>
        <sz val="10"/>
        <rFont val="Arial"/>
        <family val="0"/>
        <charset val="1"/>
      </rPr>
      <t xml:space="preserve">328</t>
    </r>
    <r>
      <rPr>
        <sz val="10"/>
        <rFont val="Noto Sans CJK SC"/>
        <family val="2"/>
      </rPr>
      <t xml:space="preserve">例の検討では、発生部位は口蓋扁桃が</t>
    </r>
    <r>
      <rPr>
        <sz val="10"/>
        <rFont val="Arial"/>
        <family val="0"/>
        <charset val="1"/>
      </rPr>
      <t xml:space="preserve">60.6%</t>
    </r>
    <r>
      <rPr>
        <sz val="10"/>
        <rFont val="Noto Sans CJK SC"/>
        <family val="2"/>
      </rPr>
      <t xml:space="preserve">と最も多く、組織型はびまん性大細胞型</t>
    </r>
    <r>
      <rPr>
        <sz val="10"/>
        <rFont val="Arial"/>
        <family val="0"/>
        <charset val="1"/>
      </rPr>
      <t xml:space="preserve">B</t>
    </r>
    <r>
      <rPr>
        <sz val="10"/>
        <rFont val="Noto Sans CJK SC"/>
        <family val="2"/>
      </rPr>
      <t xml:space="preserve">細胞リンパ腫が</t>
    </r>
    <r>
      <rPr>
        <sz val="10"/>
        <rFont val="Arial"/>
        <family val="0"/>
        <charset val="1"/>
      </rPr>
      <t xml:space="preserve">73.2%</t>
    </r>
    <r>
      <rPr>
        <sz val="10"/>
        <rFont val="Noto Sans CJK SC"/>
        <family val="2"/>
      </rPr>
      <t xml:space="preserve">を占めた。病期</t>
    </r>
    <r>
      <rPr>
        <sz val="10"/>
        <rFont val="Arial"/>
        <family val="0"/>
        <charset val="1"/>
      </rPr>
      <t xml:space="preserve">I</t>
    </r>
    <r>
      <rPr>
        <sz val="10"/>
        <rFont val="Noto Sans CJK SC"/>
        <family val="2"/>
      </rPr>
      <t xml:space="preserve">期・</t>
    </r>
    <r>
      <rPr>
        <sz val="10"/>
        <rFont val="Arial"/>
        <family val="0"/>
        <charset val="1"/>
      </rPr>
      <t xml:space="preserve">II</t>
    </r>
    <r>
      <rPr>
        <sz val="10"/>
        <rFont val="Noto Sans CJK SC"/>
        <family val="2"/>
      </rPr>
      <t xml:space="preserve">期が</t>
    </r>
    <r>
      <rPr>
        <sz val="10"/>
        <rFont val="Arial"/>
        <family val="0"/>
        <charset val="1"/>
      </rPr>
      <t xml:space="preserve">64.9%</t>
    </r>
    <r>
      <rPr>
        <sz val="10"/>
        <rFont val="Noto Sans CJK SC"/>
        <family val="2"/>
      </rPr>
      <t xml:space="preserve">で、</t>
    </r>
    <r>
      <rPr>
        <sz val="10"/>
        <rFont val="Arial"/>
        <family val="0"/>
        <charset val="1"/>
      </rPr>
      <t xml:space="preserve">B</t>
    </r>
    <r>
      <rPr>
        <sz val="10"/>
        <rFont val="Noto Sans CJK SC"/>
        <family val="2"/>
      </rPr>
      <t xml:space="preserve">症状を伴う例は</t>
    </r>
    <r>
      <rPr>
        <sz val="10"/>
        <rFont val="Arial"/>
        <family val="0"/>
        <charset val="1"/>
      </rPr>
      <t xml:space="preserve">14%</t>
    </r>
    <r>
      <rPr>
        <sz val="10"/>
        <rFont val="Noto Sans CJK SC"/>
        <family val="2"/>
      </rPr>
      <t xml:space="preserve">であった。確定診断は生検によって行われる。</t>
    </r>
  </si>
  <si>
    <r>
      <rPr>
        <sz val="10"/>
        <rFont val="Noto Sans CJK SC"/>
        <family val="2"/>
      </rPr>
      <t xml:space="preserve">医学各論 Ⅲ</t>
    </r>
    <r>
      <rPr>
        <sz val="10"/>
        <rFont val="Arial"/>
        <family val="0"/>
        <charset val="1"/>
      </rPr>
      <t xml:space="preserve">-10-C-⑦</t>
    </r>
    <r>
      <rPr>
        <sz val="10"/>
        <rFont val="Noto Sans CJK SC"/>
        <family val="2"/>
      </rPr>
      <t xml:space="preserve">（悪性リンパ腫、</t>
    </r>
    <r>
      <rPr>
        <sz val="10"/>
        <rFont val="Arial"/>
        <family val="0"/>
        <charset val="1"/>
      </rPr>
      <t xml:space="preserve">b</t>
    </r>
    <r>
      <rPr>
        <sz val="10"/>
        <rFont val="Noto Sans CJK SC"/>
        <family val="2"/>
      </rPr>
      <t xml:space="preserve">）</t>
    </r>
  </si>
  <si>
    <t xml:space="preserve">SRC-1442</t>
  </si>
  <si>
    <t xml:space="preserve">Lee SJ, Lee SY, et al. Clinical characteristics, pathological distribution, and prognostic factors in non-Hodgkin lymphoma of Waldeyer’s ring: nationwide Korean study. Korean J Intern Med. 2014;29(3):352-360.</t>
  </si>
  <si>
    <t xml:space="preserve">10.3904/kjim.2014.29.3.352</t>
  </si>
  <si>
    <t xml:space="preserve">24851070</t>
  </si>
  <si>
    <t xml:space="preserve">韓国の症例集積に基づく。病期分類や化学療法の詳細は本カードの範囲外とし、咽頭・扁桃の局所病変の特徴のみを記載した。</t>
  </si>
  <si>
    <t xml:space="preserve">OR-019</t>
  </si>
  <si>
    <t xml:space="preserve">咽頭癌</t>
  </si>
  <si>
    <r>
      <rPr>
        <sz val="10"/>
        <rFont val="Noto Sans CJK SC"/>
        <family val="2"/>
      </rPr>
      <t xml:space="preserve">上咽頭癌は東アジアと東南アジアに多発する地理的偏在を示す悪性腫瘍で、</t>
    </r>
    <r>
      <rPr>
        <sz val="10"/>
        <rFont val="Arial"/>
        <family val="0"/>
        <charset val="1"/>
      </rPr>
      <t xml:space="preserve">Epstein-Barr</t>
    </r>
    <r>
      <rPr>
        <sz val="10"/>
        <rFont val="Noto Sans CJK SC"/>
        <family val="2"/>
      </rPr>
      <t xml:space="preserve">ウイルスとの関連が強く、血漿中の</t>
    </r>
    <r>
      <rPr>
        <sz val="10"/>
        <rFont val="Arial"/>
        <family val="0"/>
        <charset val="1"/>
      </rPr>
      <t xml:space="preserve">EB</t>
    </r>
    <r>
      <rPr>
        <sz val="10"/>
        <rFont val="Noto Sans CJK SC"/>
        <family val="2"/>
      </rPr>
      <t xml:space="preserve">ウイルス</t>
    </r>
    <r>
      <rPr>
        <sz val="10"/>
        <rFont val="Arial"/>
        <family val="0"/>
        <charset val="1"/>
      </rPr>
      <t xml:space="preserve">DNA</t>
    </r>
    <r>
      <rPr>
        <sz val="10"/>
        <rFont val="Noto Sans CJK SC"/>
        <family val="2"/>
      </rPr>
      <t xml:space="preserve">は集団スクリーニング、予後予測、治療効果の予測、経過観察に用いられる。治療の中心は放射線治療（強度変調放射線治療）であり、導入・同時・補助化学療法の組み合わせが最適化されてきた。</t>
    </r>
  </si>
  <si>
    <t xml:space="preserve">東・東南アジア中心</t>
  </si>
  <si>
    <r>
      <rPr>
        <sz val="10"/>
        <rFont val="Noto Sans CJK SC"/>
        <family val="2"/>
      </rPr>
      <t xml:space="preserve">医学各論 Ⅲ</t>
    </r>
    <r>
      <rPr>
        <sz val="10"/>
        <rFont val="Arial"/>
        <family val="0"/>
        <charset val="1"/>
      </rPr>
      <t xml:space="preserve">-10-C-⑧</t>
    </r>
    <r>
      <rPr>
        <sz val="10"/>
        <rFont val="Noto Sans CJK SC"/>
        <family val="2"/>
      </rPr>
      <t xml:space="preserve">（上咽頭癌、</t>
    </r>
    <r>
      <rPr>
        <sz val="10"/>
        <rFont val="Arial"/>
        <family val="0"/>
        <charset val="1"/>
      </rPr>
      <t xml:space="preserve">b</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</si>
  <si>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TBL-01-00-675 (id: JlvnmfI)</t>
    </r>
  </si>
  <si>
    <t xml:space="preserve">SRC-1443</t>
  </si>
  <si>
    <t xml:space="preserve">Chen YP, Chan ATC, Le QT, Blanchard P, Sun Y, Ma J. Nasopharyngeal carcinoma. Lancet. 2019;394(10192):64-80.</t>
  </si>
  <si>
    <t xml:space="preserve">10.1016/S0140-6736(19)30956-0</t>
  </si>
  <si>
    <t xml:space="preserve">31178151</t>
  </si>
  <si>
    <t xml:space="preserve">東・東南アジアの疫学を中心とする総説に基づく。国内では頻度が低く、疫学やスクリーニングの運用は異なる。</t>
  </si>
  <si>
    <t xml:space="preserve">OR-020</t>
  </si>
  <si>
    <r>
      <rPr>
        <sz val="10"/>
        <rFont val="Noto Sans CJK SC"/>
        <family val="2"/>
      </rPr>
      <t xml:space="preserve">中咽頭を含む咽頭の扁平上皮癌では、ヒトパピローマウイルス（主に</t>
    </r>
    <r>
      <rPr>
        <sz val="10"/>
        <rFont val="Arial"/>
        <family val="0"/>
        <charset val="1"/>
      </rPr>
      <t xml:space="preserve">16</t>
    </r>
    <r>
      <rPr>
        <sz val="10"/>
        <rFont val="Noto Sans CJK SC"/>
        <family val="2"/>
      </rPr>
      <t xml:space="preserve">型）感染に起因する癌が増加しており、頭頸部扁平上皮癌は</t>
    </r>
    <r>
      <rPr>
        <sz val="10"/>
        <rFont val="Arial"/>
        <family val="0"/>
        <charset val="1"/>
      </rPr>
      <t xml:space="preserve">HPV</t>
    </r>
    <r>
      <rPr>
        <sz val="10"/>
        <rFont val="Noto Sans CJK SC"/>
        <family val="2"/>
      </rPr>
      <t xml:space="preserve">陽性と</t>
    </r>
    <r>
      <rPr>
        <sz val="10"/>
        <rFont val="Arial"/>
        <family val="0"/>
        <charset val="1"/>
      </rPr>
      <t xml:space="preserve">HPV</t>
    </r>
    <r>
      <rPr>
        <sz val="10"/>
        <rFont val="Noto Sans CJK SC"/>
        <family val="2"/>
      </rPr>
      <t xml:space="preserve">陰性に大別される。咽頭癌の治療では、一次治療としての化学放射線療法が中心的な役割を担う。</t>
    </r>
  </si>
  <si>
    <r>
      <rPr>
        <sz val="10"/>
        <rFont val="Noto Sans CJK SC"/>
        <family val="2"/>
      </rPr>
      <t xml:space="preserve">医学各論 Ⅲ</t>
    </r>
    <r>
      <rPr>
        <sz val="10"/>
        <rFont val="Arial"/>
        <family val="0"/>
        <charset val="1"/>
      </rPr>
      <t xml:space="preserve">-10-C-⑨</t>
    </r>
    <r>
      <rPr>
        <sz val="10"/>
        <rFont val="Noto Sans CJK SC"/>
        <family val="2"/>
      </rPr>
      <t xml:space="preserve">（中咽頭癌、</t>
    </r>
    <r>
      <rPr>
        <sz val="10"/>
        <rFont val="Arial"/>
        <family val="0"/>
        <charset val="1"/>
      </rPr>
      <t xml:space="preserve">b</t>
    </r>
    <r>
      <rPr>
        <sz val="10"/>
        <rFont val="Noto Sans CJK SC"/>
        <family val="2"/>
      </rPr>
      <t xml:space="preserve">）</t>
    </r>
  </si>
  <si>
    <t xml:space="preserve">SRC-1444</t>
  </si>
  <si>
    <t xml:space="preserve">Johnson DE, Burtness B, Leemans CR, Lui VWY, Bauman JE, Grandis JR. Head and neck squamous cell carcinoma. Nat Rev Dis Primers. 2020;6(1):92.</t>
  </si>
  <si>
    <t xml:space="preserve">10.1038/s41572-020-00224-3</t>
  </si>
  <si>
    <t xml:space="preserve">33243986</t>
  </si>
  <si>
    <t xml:space="preserve">頭頸部扁平上皮癌全体を対象とする総説に基づいており、中咽頭癌に特化した生存率などの数値は出典の抄録に記載がないため含めていない。薬剤名は含まない。</t>
  </si>
  <si>
    <t xml:space="preserve">OR-021</t>
  </si>
  <si>
    <t xml:space="preserve">下咽頭癌は咽頭に発生する扁平上皮癌の一亜部位であり、頭頸部扁平上皮癌の多くは、臨床的に明らかな前癌病変を経ることなく進行期で診断される。治療は化学放射線療法を中心とする集学的なアプローチが一般的である。</t>
  </si>
  <si>
    <r>
      <rPr>
        <sz val="10"/>
        <rFont val="Noto Sans CJK SC"/>
        <family val="2"/>
      </rPr>
      <t xml:space="preserve">医学各論 Ⅲ</t>
    </r>
    <r>
      <rPr>
        <sz val="10"/>
        <rFont val="Arial"/>
        <family val="0"/>
        <charset val="1"/>
      </rPr>
      <t xml:space="preserve">-10-C-⑩</t>
    </r>
    <r>
      <rPr>
        <sz val="10"/>
        <rFont val="Noto Sans CJK SC"/>
        <family val="2"/>
      </rPr>
      <t xml:space="preserve">（下咽頭癌、</t>
    </r>
    <r>
      <rPr>
        <sz val="10"/>
        <rFont val="Arial"/>
        <family val="0"/>
        <charset val="1"/>
      </rPr>
      <t xml:space="preserve">b</t>
    </r>
    <r>
      <rPr>
        <sz val="10"/>
        <rFont val="Noto Sans CJK SC"/>
        <family val="2"/>
      </rPr>
      <t xml:space="preserve">）</t>
    </r>
  </si>
  <si>
    <t xml:space="preserve">下咽頭癌に特化した疫学や予後の数値は出典（頭頸部扁平上皮癌全体の総説）の抄録に記載がないため含めていない。</t>
  </si>
  <si>
    <t xml:space="preserve">OR-022</t>
  </si>
  <si>
    <t xml:space="preserve">鼻咽頭腫瘍</t>
  </si>
  <si>
    <r>
      <rPr>
        <sz val="10"/>
        <rFont val="Noto Sans CJK SC"/>
        <family val="2"/>
      </rPr>
      <t xml:space="preserve">若年性血管線維腫の治療は外科的切除であり、</t>
    </r>
    <r>
      <rPr>
        <sz val="10"/>
        <rFont val="Arial"/>
        <family val="0"/>
        <charset val="1"/>
      </rPr>
      <t xml:space="preserve">1047</t>
    </r>
    <r>
      <rPr>
        <sz val="10"/>
        <rFont val="Noto Sans CJK SC"/>
        <family val="2"/>
      </rPr>
      <t xml:space="preserve">例を集積した系統的レビューでは、平均出血量は内視鏡下切除で</t>
    </r>
    <r>
      <rPr>
        <sz val="10"/>
        <rFont val="Arial"/>
        <family val="0"/>
        <charset val="1"/>
      </rPr>
      <t xml:space="preserve">544.0mL</t>
    </r>
    <r>
      <rPr>
        <sz val="10"/>
        <rFont val="Noto Sans CJK SC"/>
        <family val="2"/>
      </rPr>
      <t xml:space="preserve">、開方式切除で</t>
    </r>
    <r>
      <rPr>
        <sz val="10"/>
        <rFont val="Arial"/>
        <family val="0"/>
        <charset val="1"/>
      </rPr>
      <t xml:space="preserve">1579.5mL</t>
    </r>
    <r>
      <rPr>
        <sz val="10"/>
        <rFont val="Noto Sans CJK SC"/>
        <family val="2"/>
      </rPr>
      <t xml:space="preserve">であった。再発率は集計データでは内視鏡下切除</t>
    </r>
    <r>
      <rPr>
        <sz val="10"/>
        <rFont val="Arial"/>
        <family val="0"/>
        <charset val="1"/>
      </rPr>
      <t xml:space="preserve">4.7%</t>
    </r>
    <r>
      <rPr>
        <sz val="10"/>
        <rFont val="Noto Sans CJK SC"/>
        <family val="2"/>
      </rPr>
      <t xml:space="preserve">、開方式切除</t>
    </r>
    <r>
      <rPr>
        <sz val="10"/>
        <rFont val="Arial"/>
        <family val="0"/>
        <charset val="1"/>
      </rPr>
      <t xml:space="preserve">22.6%</t>
    </r>
    <r>
      <rPr>
        <sz val="10"/>
        <rFont val="Noto Sans CJK SC"/>
        <family val="2"/>
      </rPr>
      <t xml:space="preserve">であったが、病期（</t>
    </r>
    <r>
      <rPr>
        <sz val="10"/>
        <rFont val="Arial"/>
        <family val="0"/>
        <charset val="1"/>
      </rPr>
      <t xml:space="preserve">Radkowski</t>
    </r>
    <r>
      <rPr>
        <sz val="10"/>
        <rFont val="Noto Sans CJK SC"/>
        <family val="2"/>
      </rPr>
      <t xml:space="preserve">分類、</t>
    </r>
    <r>
      <rPr>
        <sz val="10"/>
        <rFont val="Arial"/>
        <family val="0"/>
        <charset val="1"/>
      </rPr>
      <t xml:space="preserve">Sessions</t>
    </r>
    <r>
      <rPr>
        <sz val="10"/>
        <rFont val="Noto Sans CJK SC"/>
        <family val="2"/>
      </rPr>
      <t xml:space="preserve">分類）で調整した個別データの解析では術式間の有意差は認められなかった。</t>
    </r>
  </si>
  <si>
    <r>
      <rPr>
        <sz val="10"/>
        <rFont val="Noto Sans CJK SC"/>
        <family val="2"/>
      </rPr>
      <t xml:space="preserve">医学各論 Ⅲ</t>
    </r>
    <r>
      <rPr>
        <sz val="10"/>
        <rFont val="Arial"/>
        <family val="0"/>
        <charset val="1"/>
      </rPr>
      <t xml:space="preserve">-10-C-⑪</t>
    </r>
    <r>
      <rPr>
        <sz val="10"/>
        <rFont val="Noto Sans CJK SC"/>
        <family val="2"/>
      </rPr>
      <t xml:space="preserve">（若年性血管線維腫、</t>
    </r>
    <r>
      <rPr>
        <sz val="10"/>
        <rFont val="Arial"/>
        <family val="0"/>
        <charset val="1"/>
      </rPr>
      <t xml:space="preserve">c</t>
    </r>
    <r>
      <rPr>
        <sz val="10"/>
        <rFont val="Noto Sans CJK SC"/>
        <family val="2"/>
      </rPr>
      <t xml:space="preserve">）</t>
    </r>
  </si>
  <si>
    <t xml:space="preserve">SRC-1445</t>
  </si>
  <si>
    <t xml:space="preserve">Boghani Z, Husain Q, Kanumuri VV, et al. Juvenile nasopharyngeal angiofibroma: a systematic review and comparison of endoscopic, endoscopic-assisted, and open resection in 1047 cases. Laryngoscope. 2013;123(4):859-869.</t>
  </si>
  <si>
    <t xml:space="preserve">10.1002/lary.23843</t>
  </si>
  <si>
    <t xml:space="preserve">23483486</t>
  </si>
  <si>
    <r>
      <rPr>
        <sz val="10"/>
        <rFont val="Arial"/>
        <family val="0"/>
        <charset val="1"/>
      </rPr>
      <t xml:space="preserve">2013</t>
    </r>
    <r>
      <rPr>
        <sz val="10"/>
        <rFont val="Noto Sans CJK SC"/>
        <family val="2"/>
      </rPr>
      <t xml:space="preserve">年の系統的レビューであり、それ以降の術式や塞栓術の進歩は含まれない。数値は出典の抄録で確認した。</t>
    </r>
  </si>
  <si>
    <t xml:space="preserve">OR-023</t>
  </si>
  <si>
    <r>
      <rPr>
        <sz val="10"/>
        <rFont val="Noto Sans CJK SC"/>
        <family val="2"/>
      </rPr>
      <t xml:space="preserve">口腔癌の検診について、米国予防医療専門委員会は、無症状の成人に対する一律のスクリーニングの有益性についてエビデンスが不十分であるとしている。一方、米国癌協会は</t>
    </r>
    <r>
      <rPr>
        <sz val="10"/>
        <rFont val="Arial"/>
        <family val="0"/>
        <charset val="1"/>
      </rPr>
      <t xml:space="preserve">40</t>
    </r>
    <r>
      <rPr>
        <sz val="10"/>
        <rFont val="Noto Sans CJK SC"/>
        <family val="2"/>
      </rPr>
      <t xml:space="preserve">歳以上を対象に年</t>
    </r>
    <r>
      <rPr>
        <sz val="10"/>
        <rFont val="Arial"/>
        <family val="0"/>
        <charset val="1"/>
      </rPr>
      <t xml:space="preserve">1</t>
    </r>
    <r>
      <rPr>
        <sz val="10"/>
        <rFont val="Noto Sans CJK SC"/>
        <family val="2"/>
      </rPr>
      <t xml:space="preserve">回の癌関連検診を行い、その際に口腔の診察を含めることを推奨してきた。</t>
    </r>
    <r>
      <rPr>
        <sz val="10"/>
        <rFont val="Arial"/>
        <family val="0"/>
        <charset val="1"/>
      </rPr>
      <t xml:space="preserve">1998</t>
    </r>
    <r>
      <rPr>
        <sz val="10"/>
        <rFont val="Noto Sans CJK SC"/>
        <family val="2"/>
      </rPr>
      <t xml:space="preserve">年の米国の調査では、口腔癌の検診を受けたことがあると答えた成人は</t>
    </r>
    <r>
      <rPr>
        <sz val="10"/>
        <rFont val="Arial"/>
        <family val="0"/>
        <charset val="1"/>
      </rPr>
      <t xml:space="preserve">16%</t>
    </r>
    <r>
      <rPr>
        <sz val="10"/>
        <rFont val="Noto Sans CJK SC"/>
        <family val="2"/>
      </rPr>
      <t xml:space="preserve">にとどまった。</t>
    </r>
  </si>
  <si>
    <r>
      <rPr>
        <sz val="10"/>
        <rFont val="Noto Sans CJK SC"/>
        <family val="2"/>
      </rPr>
      <t xml:space="preserve">米国の</t>
    </r>
    <r>
      <rPr>
        <sz val="10"/>
        <rFont val="Arial"/>
        <family val="0"/>
        <charset val="1"/>
      </rPr>
      <t xml:space="preserve">2002</t>
    </r>
    <r>
      <rPr>
        <sz val="10"/>
        <rFont val="Noto Sans CJK SC"/>
        <family val="2"/>
      </rPr>
      <t xml:space="preserve">年時点の推奨と調査に基づく。国内の検診体制や推奨とは異なる。</t>
    </r>
  </si>
  <si>
    <t xml:space="preserve">OR-024</t>
  </si>
  <si>
    <t xml:space="preserve">唾液腺疾患</t>
  </si>
  <si>
    <r>
      <rPr>
        <sz val="10"/>
        <rFont val="Noto Sans CJK SC"/>
        <family val="2"/>
      </rPr>
      <t xml:space="preserve">唾石症は唾液腺疾患の最大で</t>
    </r>
    <r>
      <rPr>
        <sz val="10"/>
        <rFont val="Arial"/>
        <family val="0"/>
        <charset val="1"/>
      </rPr>
      <t xml:space="preserve">50%</t>
    </r>
    <r>
      <rPr>
        <sz val="10"/>
        <rFont val="Noto Sans CJK SC"/>
        <family val="2"/>
      </rPr>
      <t xml:space="preserve">を占める閉塞性疾患であり、唾石の</t>
    </r>
    <r>
      <rPr>
        <sz val="10"/>
        <rFont val="Arial"/>
        <family val="0"/>
        <charset val="1"/>
      </rPr>
      <t xml:space="preserve">80%</t>
    </r>
    <r>
      <rPr>
        <sz val="10"/>
        <rFont val="Noto Sans CJK SC"/>
        <family val="2"/>
      </rPr>
      <t xml:space="preserve">以上は顎下腺に生じる。顎下腺はカルシウム塩・リン酸塩に富む粘稠な唾液を分泌し、導管が長く重力に逆らって流れるため結石が形成されやすい。脱水、栄養不良、薬剤、慢性疾患などによる唾液のうっ滞と炎症が関連し、治療は水分補給、腺マッサージ、温罨法、唾液分泌の促進などの保存的対応が基本で、腺を温存する唾液腺内視鏡による治療も行われる。</t>
    </r>
  </si>
  <si>
    <r>
      <rPr>
        <sz val="10"/>
        <rFont val="Noto Sans CJK SC"/>
        <family val="2"/>
      </rPr>
      <t xml:space="preserve">医学各論 Ⅲ</t>
    </r>
    <r>
      <rPr>
        <sz val="10"/>
        <rFont val="Arial"/>
        <family val="0"/>
        <charset val="1"/>
      </rPr>
      <t xml:space="preserve">-10-D-①</t>
    </r>
    <r>
      <rPr>
        <sz val="10"/>
        <rFont val="Noto Sans CJK SC"/>
        <family val="2"/>
      </rPr>
      <t xml:space="preserve">（唾石症、</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</si>
  <si>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TBL-01-00-526 (id: JlvnmRo)</t>
    </r>
  </si>
  <si>
    <t xml:space="preserve">SRC-1446</t>
  </si>
  <si>
    <t xml:space="preserve">Kim MJ, Milliren A, Gerold DJ Jr. Salivary Gland Disorders: Rapid Evidence Review. American Family Physician. 2024;109(6):550-559.</t>
  </si>
  <si>
    <t xml:space="preserve">38905553</t>
  </si>
  <si>
    <t xml:space="preserve">米国の一次診療向け総説に基づく記載で、割合は同総説の記載による。唾液うっ滞に関連する薬剤の国内承認・保険適用は未確認。</t>
  </si>
  <si>
    <t xml:space="preserve">OR-025</t>
  </si>
  <si>
    <t xml:space="preserve">唾液腺炎は急性と慢性に分けられ、原因は細菌性、ウイルス性、閉塞性などである。細菌では黄色ブドウ球菌が最も多く、小児のウイルス性では世界的にムンプス（流行性耳下腺炎）が最多であり、ワクチンが普及した地域では若年性反復性耳下腺炎がみられる。耳下腺は感染と腫瘍のいずれも生じやすい腺であり、治療は原因への対応を基本に、疼痛管理、水分補給、腺マッサージ、温罨法、唾液分泌の促進による唾液流の改善を組み合わせる。</t>
  </si>
  <si>
    <r>
      <rPr>
        <sz val="10"/>
        <rFont val="Noto Sans CJK SC"/>
        <family val="2"/>
      </rPr>
      <t xml:space="preserve">医学各論 Ⅲ</t>
    </r>
    <r>
      <rPr>
        <sz val="10"/>
        <rFont val="Arial"/>
        <family val="0"/>
        <charset val="1"/>
      </rPr>
      <t xml:space="preserve">-10-D-②</t>
    </r>
    <r>
      <rPr>
        <sz val="10"/>
        <rFont val="Noto Sans CJK SC"/>
        <family val="2"/>
      </rPr>
      <t xml:space="preserve">（唾液腺炎、</t>
    </r>
    <r>
      <rPr>
        <sz val="10"/>
        <rFont val="Arial"/>
        <family val="0"/>
        <charset val="1"/>
      </rPr>
      <t xml:space="preserve">b</t>
    </r>
    <r>
      <rPr>
        <sz val="10"/>
        <rFont val="Noto Sans CJK SC"/>
        <family val="2"/>
      </rPr>
      <t xml:space="preserve">）</t>
    </r>
  </si>
  <si>
    <t xml:space="preserve">米国の一次診療向け総説に基づく。本カードには個別の抗菌薬名を含めておらず、唾液腺炎に用いられる抗菌薬の国内承認・保険適用は未確認。</t>
  </si>
  <si>
    <t xml:space="preserve">OR-026</t>
  </si>
  <si>
    <t xml:space="preserve">耳下腺の良性腫瘍には多形腺腫やワルチン腫瘍など複数の組織型があり、それぞれ疫学、危険因子、臨床像が異なる。診断は臨床所見と画像を含むワークアップによって進められ、管理の基本は腫瘍の外科的切除である。良性であっても組織型の確定と完全な切除が重要であり、再発する良性腫瘍も存在する。</t>
  </si>
  <si>
    <r>
      <rPr>
        <sz val="10"/>
        <rFont val="Noto Sans CJK SC"/>
        <family val="2"/>
      </rPr>
      <t xml:space="preserve">医学各論 Ⅲ</t>
    </r>
    <r>
      <rPr>
        <sz val="10"/>
        <rFont val="Arial"/>
        <family val="0"/>
        <charset val="1"/>
      </rPr>
      <t xml:space="preserve">-10-D-③</t>
    </r>
    <r>
      <rPr>
        <sz val="10"/>
        <rFont val="Noto Sans CJK SC"/>
        <family val="2"/>
      </rPr>
      <t xml:space="preserve">（唾液腺良性腫瘍、</t>
    </r>
    <r>
      <rPr>
        <sz val="10"/>
        <rFont val="Arial"/>
        <family val="0"/>
        <charset val="1"/>
      </rPr>
      <t xml:space="preserve">b</t>
    </r>
    <r>
      <rPr>
        <sz val="10"/>
        <rFont val="Noto Sans CJK SC"/>
        <family val="2"/>
      </rPr>
      <t xml:space="preserve">）</t>
    </r>
  </si>
  <si>
    <t xml:space="preserve">SRC-1447</t>
  </si>
  <si>
    <t xml:space="preserve">Zhan KY, Khaja SF, Flack AB, Day TA. Benign Parotid Tumors. Otolaryngologic Clinics of North America. 2016;49(2):327-342.</t>
  </si>
  <si>
    <t xml:space="preserve">10.1016/j.otc.2015.10.005</t>
  </si>
  <si>
    <t xml:space="preserve">27040584</t>
  </si>
  <si>
    <t xml:space="preserve">出典は耳下腺良性腫瘍の総説で、抄録で確認できた範囲（対象となる組織型、診断ワークアップ、管理原則の総論）にとどまる。各組織型の頻度の数値は抄録の範囲外のため含めていない。顎下腺・舌下腺・小唾液腺の良性腫瘍は出典の主対象外。</t>
  </si>
  <si>
    <t xml:space="preserve">OR-027</t>
  </si>
  <si>
    <r>
      <rPr>
        <sz val="10"/>
        <rFont val="Noto Sans CJK SC"/>
        <family val="2"/>
      </rPr>
      <t xml:space="preserve">唾液腺悪性腫瘍は頭頸部癌の数</t>
    </r>
    <r>
      <rPr>
        <sz val="10"/>
        <rFont val="Arial"/>
        <family val="0"/>
        <charset val="1"/>
      </rPr>
      <t xml:space="preserve">%</t>
    </r>
    <r>
      <rPr>
        <sz val="10"/>
        <rFont val="Noto Sans CJK SC"/>
        <family val="2"/>
      </rPr>
      <t xml:space="preserve">を占めるまれな腫瘍である。</t>
    </r>
    <r>
      <rPr>
        <sz val="10"/>
        <rFont val="Arial"/>
        <family val="0"/>
        <charset val="1"/>
      </rPr>
      <t xml:space="preserve">ASCO</t>
    </r>
    <r>
      <rPr>
        <sz val="10"/>
        <rFont val="Noto Sans CJK SC"/>
        <family val="2"/>
      </rPr>
      <t xml:space="preserve">ガイドラインでは、術前評価として頸部超音波、造影</t>
    </r>
    <r>
      <rPr>
        <sz val="10"/>
        <rFont val="Arial"/>
        <family val="0"/>
        <charset val="1"/>
      </rPr>
      <t xml:space="preserve">CT</t>
    </r>
    <r>
      <rPr>
        <sz val="10"/>
        <rFont val="Noto Sans CJK SC"/>
        <family val="2"/>
      </rPr>
      <t xml:space="preserve">、</t>
    </r>
    <r>
      <rPr>
        <sz val="10"/>
        <rFont val="Arial"/>
        <family val="0"/>
        <charset val="1"/>
      </rPr>
      <t xml:space="preserve">MRI</t>
    </r>
    <r>
      <rPr>
        <sz val="10"/>
        <rFont val="Noto Sans CJK SC"/>
        <family val="2"/>
      </rPr>
      <t xml:space="preserve">による画像評価と、穿刺吸引生検またはコア針生検による組織診断を行うこと、治療の中心は外科的切除であり、顔面神経は腫瘍との間に剥離面が作れる場合に温存すること、術後放射線治療は腺様嚢胞癌の全例と、高悪性度、切除断端陽性、神経周囲浸潤、リンパ節転移、脈管浸潤、</t>
    </r>
    <r>
      <rPr>
        <sz val="10"/>
        <rFont val="Arial"/>
        <family val="0"/>
        <charset val="1"/>
      </rPr>
      <t xml:space="preserve">T3</t>
    </r>
    <r>
      <rPr>
        <sz val="10"/>
        <rFont val="Noto Sans CJK SC"/>
        <family val="2"/>
      </rPr>
      <t xml:space="preserve">・</t>
    </r>
    <r>
      <rPr>
        <sz val="10"/>
        <rFont val="Arial"/>
        <family val="0"/>
        <charset val="1"/>
      </rPr>
      <t xml:space="preserve">T4</t>
    </r>
    <r>
      <rPr>
        <sz val="10"/>
        <rFont val="Noto Sans CJK SC"/>
        <family val="2"/>
      </rPr>
      <t xml:space="preserve">腫瘍のある例に提示すること、臨床的に頸部転移のない</t>
    </r>
    <r>
      <rPr>
        <sz val="10"/>
        <rFont val="Arial"/>
        <family val="0"/>
        <charset val="1"/>
      </rPr>
      <t xml:space="preserve">T3</t>
    </r>
    <r>
      <rPr>
        <sz val="10"/>
        <rFont val="Noto Sans CJK SC"/>
        <family val="2"/>
      </rPr>
      <t xml:space="preserve">・</t>
    </r>
    <r>
      <rPr>
        <sz val="10"/>
        <rFont val="Arial"/>
        <family val="0"/>
        <charset val="1"/>
      </rPr>
      <t xml:space="preserve">T4</t>
    </r>
    <r>
      <rPr>
        <sz val="10"/>
        <rFont val="Noto Sans CJK SC"/>
        <family val="2"/>
      </rPr>
      <t xml:space="preserve">腫瘍と高悪性度癌では待機的頸部治療（頸部郭清または頸部照射）を行うことが推奨されている。</t>
    </r>
  </si>
  <si>
    <r>
      <rPr>
        <sz val="10"/>
        <rFont val="Noto Sans CJK SC"/>
        <family val="2"/>
      </rPr>
      <t xml:space="preserve">医学各論 Ⅲ</t>
    </r>
    <r>
      <rPr>
        <sz val="10"/>
        <rFont val="Arial"/>
        <family val="0"/>
        <charset val="1"/>
      </rPr>
      <t xml:space="preserve">-10-D-④</t>
    </r>
    <r>
      <rPr>
        <sz val="10"/>
        <rFont val="Noto Sans CJK SC"/>
        <family val="2"/>
      </rPr>
      <t xml:space="preserve">（唾液腺癌、</t>
    </r>
    <r>
      <rPr>
        <sz val="10"/>
        <rFont val="Arial"/>
        <family val="0"/>
        <charset val="1"/>
      </rPr>
      <t xml:space="preserve">c</t>
    </r>
    <r>
      <rPr>
        <sz val="10"/>
        <rFont val="Noto Sans CJK SC"/>
        <family val="2"/>
      </rPr>
      <t xml:space="preserve">）</t>
    </r>
  </si>
  <si>
    <t xml:space="preserve">SRC-1448</t>
  </si>
  <si>
    <t xml:space="preserve">Geiger JL, Ismaila N, Beadle B, Caudell JJ, Chau N, Deschler D, et al. Management of Salivary Gland Malignancy: ASCO Guideline. Journal of Clinical Oncology. 2021;39(17):1909-1941.</t>
  </si>
  <si>
    <t xml:space="preserve">10.1200/JCO.21.00449</t>
  </si>
  <si>
    <t xml:space="preserve">33900808</t>
  </si>
  <si>
    <t xml:space="preserve">米国のガイドライン本文（推奨文）で確認した範囲の記載。全身療法の個別薬剤名は含めておらず、関連薬剤の国内承認・保険適用は未確認。日本の診療体制や保険制度への適合は出典の範囲外。</t>
  </si>
  <si>
    <t xml:space="preserve">OR-028</t>
  </si>
  <si>
    <t xml:space="preserve">頸部疾患</t>
  </si>
  <si>
    <r>
      <rPr>
        <sz val="10"/>
        <rFont val="Noto Sans CJK SC"/>
        <family val="2"/>
      </rPr>
      <t xml:space="preserve">小児の急性化膿性頸部リンパ節炎について、抗菌薬単独で治療した</t>
    </r>
    <r>
      <rPr>
        <sz val="10"/>
        <rFont val="Arial"/>
        <family val="0"/>
        <charset val="1"/>
      </rPr>
      <t xml:space="preserve">45</t>
    </r>
    <r>
      <rPr>
        <sz val="10"/>
        <rFont val="Noto Sans CJK SC"/>
        <family val="2"/>
      </rPr>
      <t xml:space="preserve">例と外科的治療を行った</t>
    </r>
    <r>
      <rPr>
        <sz val="10"/>
        <rFont val="Arial"/>
        <family val="0"/>
        <charset val="1"/>
      </rPr>
      <t xml:space="preserve">30</t>
    </r>
    <r>
      <rPr>
        <sz val="10"/>
        <rFont val="Noto Sans CJK SC"/>
        <family val="2"/>
      </rPr>
      <t xml:space="preserve">例を比較した韓国の検討では、初診時の患者背景と画像所見に両群間で有意差はなかった。整合させた症例対照解析（</t>
    </r>
    <r>
      <rPr>
        <sz val="10"/>
        <rFont val="Arial"/>
        <family val="0"/>
        <charset val="1"/>
      </rPr>
      <t xml:space="preserve">20</t>
    </r>
    <r>
      <rPr>
        <sz val="10"/>
        <rFont val="Noto Sans CJK SC"/>
        <family val="2"/>
      </rPr>
      <t xml:space="preserve">例対</t>
    </r>
    <r>
      <rPr>
        <sz val="10"/>
        <rFont val="Arial"/>
        <family val="0"/>
        <charset val="1"/>
      </rPr>
      <t xml:space="preserve">20</t>
    </r>
    <r>
      <rPr>
        <sz val="10"/>
        <rFont val="Noto Sans CJK SC"/>
        <family val="2"/>
      </rPr>
      <t xml:space="preserve">例）でも、静注抗菌薬単独は手術と比べて、症状消失までの期間、検査値が正常化するまでの期間、入院期間のいずれにも有意差なく治療が成功した。膿瘍化したリンパ節の大きさと部位は手術的ドレナージの絶対的な決定因子ではなく、適切な第</t>
    </r>
    <r>
      <rPr>
        <sz val="10"/>
        <rFont val="Arial"/>
        <family val="0"/>
        <charset val="1"/>
      </rPr>
      <t xml:space="preserve">2</t>
    </r>
    <r>
      <rPr>
        <sz val="10"/>
        <rFont val="Noto Sans CJK SC"/>
        <family val="2"/>
      </rPr>
      <t xml:space="preserve">・第</t>
    </r>
    <r>
      <rPr>
        <sz val="10"/>
        <rFont val="Arial"/>
        <family val="0"/>
        <charset val="1"/>
      </rPr>
      <t xml:space="preserve">3</t>
    </r>
    <r>
      <rPr>
        <sz val="10"/>
        <rFont val="Noto Sans CJK SC"/>
        <family val="2"/>
      </rPr>
      <t xml:space="preserve">選択の抗菌薬でも改善しない場合に再評価と画像ガイド下穿刺吸引を検討する。</t>
    </r>
  </si>
  <si>
    <r>
      <rPr>
        <sz val="10"/>
        <rFont val="Noto Sans CJK SC"/>
        <family val="2"/>
      </rPr>
      <t xml:space="preserve">医学各論 Ⅲ</t>
    </r>
    <r>
      <rPr>
        <sz val="10"/>
        <rFont val="Arial"/>
        <family val="0"/>
        <charset val="1"/>
      </rPr>
      <t xml:space="preserve">-10-E-①</t>
    </r>
    <r>
      <rPr>
        <sz val="10"/>
        <rFont val="Noto Sans CJK SC"/>
        <family val="2"/>
      </rPr>
      <t xml:space="preserve">（頸部リンパ節炎、</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</si>
  <si>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TBL-01-00-530 (id: JlvnmS4)</t>
    </r>
  </si>
  <si>
    <t xml:space="preserve">SRC-1449</t>
  </si>
  <si>
    <t xml:space="preserve">Kwon M, Seo JH, Cho KJ, Won SJ, et al. Suggested Protocol for Managing Acute Suppurative Cervical Lymphadenitis in Children to Reduce Unnecessary Surgical Interventions. Annals of Otology, Rhinology &amp; Laryngology. 2016;125(12):953-958.</t>
  </si>
  <si>
    <t xml:space="preserve">10.1177/0003489416665194</t>
  </si>
  <si>
    <t xml:space="preserve">27553593</t>
  </si>
  <si>
    <t xml:space="preserve">小児・韓国の単施設の検討に基づく。成人や日本の診療への外挿は未確認。使用された抗菌薬の国内承認・保険適用は未確認。</t>
  </si>
  <si>
    <t xml:space="preserve">OR-029</t>
  </si>
  <si>
    <r>
      <rPr>
        <sz val="10"/>
        <rFont val="Noto Sans CJK SC"/>
        <family val="2"/>
      </rPr>
      <t xml:space="preserve">成人の深頸部感染症（頸部膿瘍を含む）の診断と治療に関する</t>
    </r>
    <r>
      <rPr>
        <sz val="10"/>
        <rFont val="Arial"/>
        <family val="0"/>
        <charset val="1"/>
      </rPr>
      <t xml:space="preserve">60</t>
    </r>
    <r>
      <rPr>
        <sz val="10"/>
        <rFont val="Noto Sans CJK SC"/>
        <family val="2"/>
      </rPr>
      <t xml:space="preserve">件の研究を統合した系統的レビューでは、診断に</t>
    </r>
    <r>
      <rPr>
        <sz val="10"/>
        <rFont val="Arial"/>
        <family val="0"/>
        <charset val="1"/>
      </rPr>
      <t xml:space="preserve">CT</t>
    </r>
    <r>
      <rPr>
        <sz val="10"/>
        <rFont val="Noto Sans CJK SC"/>
        <family val="2"/>
      </rPr>
      <t xml:space="preserve">が</t>
    </r>
    <r>
      <rPr>
        <sz val="10"/>
        <rFont val="Arial"/>
        <family val="0"/>
        <charset val="1"/>
      </rPr>
      <t xml:space="preserve">78%</t>
    </r>
    <r>
      <rPr>
        <sz val="10"/>
        <rFont val="Noto Sans CJK SC"/>
        <family val="2"/>
      </rPr>
      <t xml:space="preserve">の患者で用いられ、治療は開創ドレナージが平均</t>
    </r>
    <r>
      <rPr>
        <sz val="10"/>
        <rFont val="Arial"/>
        <family val="0"/>
        <charset val="1"/>
      </rPr>
      <t xml:space="preserve">81%</t>
    </r>
    <r>
      <rPr>
        <sz val="10"/>
        <rFont val="Noto Sans CJK SC"/>
        <family val="2"/>
      </rPr>
      <t xml:space="preserve">、画像ガイド下穿刺吸引が</t>
    </r>
    <r>
      <rPr>
        <sz val="10"/>
        <rFont val="Arial"/>
        <family val="0"/>
        <charset val="1"/>
      </rPr>
      <t xml:space="preserve">29.4%</t>
    </r>
    <r>
      <rPr>
        <sz val="10"/>
        <rFont val="Noto Sans CJK SC"/>
        <family val="2"/>
      </rPr>
      <t xml:space="preserve">で行われていた。エビデンスの質は限られており、含まれた研究は無作為化比較試験が</t>
    </r>
    <r>
      <rPr>
        <sz val="10"/>
        <rFont val="Arial"/>
        <family val="0"/>
        <charset val="1"/>
      </rPr>
      <t xml:space="preserve">1</t>
    </r>
    <r>
      <rPr>
        <sz val="10"/>
        <rFont val="Noto Sans CJK SC"/>
        <family val="2"/>
      </rPr>
      <t xml:space="preserve">件のみで、残りは観察研究と症例集積であった。</t>
    </r>
  </si>
  <si>
    <r>
      <rPr>
        <sz val="10"/>
        <rFont val="Noto Sans CJK SC"/>
        <family val="2"/>
      </rPr>
      <t xml:space="preserve">医学各論 Ⅲ</t>
    </r>
    <r>
      <rPr>
        <sz val="10"/>
        <rFont val="Arial"/>
        <family val="0"/>
        <charset val="1"/>
      </rPr>
      <t xml:space="preserve">-10-E-②</t>
    </r>
    <r>
      <rPr>
        <sz val="10"/>
        <rFont val="Noto Sans CJK SC"/>
        <family val="2"/>
      </rPr>
      <t xml:space="preserve">（頸部膿瘍、</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</si>
  <si>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TBL-01-00-531 (id: JlvnmTA)</t>
    </r>
  </si>
  <si>
    <t xml:space="preserve">SRC-1450</t>
  </si>
  <si>
    <t xml:space="preserve">Sheikh Z, Yu B, Heywood E, Quraishi N, et al. The assessment and management of deep neck space infections in adults: A systematic review and qualitative evidence synthesis. Clinical Otolaryngology. 2023;48(4):540-562.</t>
  </si>
  <si>
    <t xml:space="preserve">10.1111/coa.14064</t>
  </si>
  <si>
    <t xml:space="preserve">37147934</t>
  </si>
  <si>
    <t xml:space="preserve">成人を対象とした海外の研究の統合であり、日本の診療データではない。抗菌薬の個別薬剤名は含めていない。</t>
  </si>
  <si>
    <t xml:space="preserve">OR-030</t>
  </si>
  <si>
    <r>
      <rPr>
        <sz val="10"/>
        <rFont val="Noto Sans CJK SC"/>
        <family val="2"/>
      </rPr>
      <t xml:space="preserve">早期口腔扁平上皮癌（</t>
    </r>
    <r>
      <rPr>
        <sz val="10"/>
        <rFont val="Arial"/>
        <family val="0"/>
        <charset val="1"/>
      </rPr>
      <t xml:space="preserve">T1</t>
    </r>
    <r>
      <rPr>
        <sz val="10"/>
        <rFont val="Noto Sans CJK SC"/>
        <family val="2"/>
      </rPr>
      <t xml:space="preserve">・</t>
    </r>
    <r>
      <rPr>
        <sz val="10"/>
        <rFont val="Arial"/>
        <family val="0"/>
        <charset val="1"/>
      </rPr>
      <t xml:space="preserve">T2</t>
    </r>
    <r>
      <rPr>
        <sz val="10"/>
        <rFont val="Noto Sans CJK SC"/>
        <family val="2"/>
      </rPr>
      <t xml:space="preserve">で臨床的に頸部リンパ節転移がない例）において、原発巣手術時に待機的頸部郭清を行う方法と、経過観察して転移が出現してから治療的頸部郭清を行う方法を比較したランダム化比較試験では、解析対象</t>
    </r>
    <r>
      <rPr>
        <sz val="10"/>
        <rFont val="Arial"/>
        <family val="0"/>
        <charset val="1"/>
      </rPr>
      <t xml:space="preserve">500</t>
    </r>
    <r>
      <rPr>
        <sz val="10"/>
        <rFont val="Noto Sans CJK SC"/>
        <family val="2"/>
      </rPr>
      <t xml:space="preserve">例（追跡期間中央値</t>
    </r>
    <r>
      <rPr>
        <sz val="10"/>
        <rFont val="Arial"/>
        <family val="0"/>
        <charset val="1"/>
      </rPr>
      <t xml:space="preserve">39</t>
    </r>
    <r>
      <rPr>
        <sz val="10"/>
        <rFont val="Noto Sans CJK SC"/>
        <family val="2"/>
      </rPr>
      <t xml:space="preserve">か月）で、</t>
    </r>
    <r>
      <rPr>
        <sz val="10"/>
        <rFont val="Arial"/>
        <family val="0"/>
        <charset val="1"/>
      </rPr>
      <t xml:space="preserve">3</t>
    </r>
    <r>
      <rPr>
        <sz val="10"/>
        <rFont val="Noto Sans CJK SC"/>
        <family val="2"/>
      </rPr>
      <t xml:space="preserve">年全生存率は待機的郭清群</t>
    </r>
    <r>
      <rPr>
        <sz val="10"/>
        <rFont val="Arial"/>
        <family val="0"/>
        <charset val="1"/>
      </rPr>
      <t xml:space="preserve">80.0%</t>
    </r>
    <r>
      <rPr>
        <sz val="10"/>
        <rFont val="Noto Sans CJK SC"/>
        <family val="2"/>
      </rPr>
      <t xml:space="preserve">に対し治療的郭清群</t>
    </r>
    <r>
      <rPr>
        <sz val="10"/>
        <rFont val="Arial"/>
        <family val="0"/>
        <charset val="1"/>
      </rPr>
      <t xml:space="preserve">67.5%</t>
    </r>
    <r>
      <rPr>
        <sz val="10"/>
        <rFont val="Noto Sans CJK SC"/>
        <family val="2"/>
      </rPr>
      <t xml:space="preserve">（死亡のハザード比</t>
    </r>
    <r>
      <rPr>
        <sz val="10"/>
        <rFont val="Arial"/>
        <family val="0"/>
        <charset val="1"/>
      </rPr>
      <t xml:space="preserve">0.64</t>
    </r>
    <r>
      <rPr>
        <sz val="10"/>
        <rFont val="Noto Sans CJK SC"/>
        <family val="2"/>
      </rPr>
      <t xml:space="preserve">）、</t>
    </r>
    <r>
      <rPr>
        <sz val="10"/>
        <rFont val="Arial"/>
        <family val="0"/>
        <charset val="1"/>
      </rPr>
      <t xml:space="preserve">3</t>
    </r>
    <r>
      <rPr>
        <sz val="10"/>
        <rFont val="Noto Sans CJK SC"/>
        <family val="2"/>
      </rPr>
      <t xml:space="preserve">年無病生存率も</t>
    </r>
    <r>
      <rPr>
        <sz val="10"/>
        <rFont val="Arial"/>
        <family val="0"/>
        <charset val="1"/>
      </rPr>
      <t xml:space="preserve">69.5%</t>
    </r>
    <r>
      <rPr>
        <sz val="10"/>
        <rFont val="Noto Sans CJK SC"/>
        <family val="2"/>
      </rPr>
      <t xml:space="preserve">対</t>
    </r>
    <r>
      <rPr>
        <sz val="10"/>
        <rFont val="Arial"/>
        <family val="0"/>
        <charset val="1"/>
      </rPr>
      <t xml:space="preserve">45.9%</t>
    </r>
    <r>
      <rPr>
        <sz val="10"/>
        <rFont val="Noto Sans CJK SC"/>
        <family val="2"/>
      </rPr>
      <t xml:space="preserve">と、待機的頸部郭清が優れていた。頸部の潜在性転移への早期対応が予後を改善することを示した試験である。</t>
    </r>
  </si>
  <si>
    <r>
      <rPr>
        <sz val="10"/>
        <rFont val="Noto Sans CJK SC"/>
        <family val="2"/>
      </rPr>
      <t xml:space="preserve">医学各論 Ⅲ</t>
    </r>
    <r>
      <rPr>
        <sz val="10"/>
        <rFont val="Arial"/>
        <family val="0"/>
        <charset val="1"/>
      </rPr>
      <t xml:space="preserve">-10-E-③</t>
    </r>
    <r>
      <rPr>
        <sz val="10"/>
        <rFont val="Noto Sans CJK SC"/>
        <family val="2"/>
      </rPr>
      <t xml:space="preserve">（リンパ節転移、</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</si>
  <si>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TBL-01-00-527 (id: JlvnmTI)</t>
    </r>
  </si>
  <si>
    <t xml:space="preserve">SRC-1451</t>
  </si>
  <si>
    <t xml:space="preserve">D'Cruz AK, Vaish R, Kapre N, Dandekar M, et al. Elective versus Therapeutic Neck Dissection in Node-Negative Oral Cancer. New England Journal of Medicine. 2015;373(6):521-529.</t>
  </si>
  <si>
    <t xml:space="preserve">10.1056/NEJMoa1506007</t>
  </si>
  <si>
    <t xml:space="preserve">26027881</t>
  </si>
  <si>
    <r>
      <rPr>
        <sz val="10"/>
        <rFont val="Noto Sans CJK SC"/>
        <family val="2"/>
      </rPr>
      <t xml:space="preserve">インドの単施設の試験で、対象は側方性の早期口腔扁平上皮癌に限られる。有害事象の発生率は待機的郭清群</t>
    </r>
    <r>
      <rPr>
        <sz val="10"/>
        <rFont val="Arial"/>
        <family val="0"/>
        <charset val="1"/>
      </rPr>
      <t xml:space="preserve">6.6%</t>
    </r>
    <r>
      <rPr>
        <sz val="10"/>
        <rFont val="Noto Sans CJK SC"/>
        <family val="2"/>
      </rPr>
      <t xml:space="preserve">、治療的郭清群</t>
    </r>
    <r>
      <rPr>
        <sz val="10"/>
        <rFont val="Arial"/>
        <family val="0"/>
        <charset val="1"/>
      </rPr>
      <t xml:space="preserve">3.6%</t>
    </r>
    <r>
      <rPr>
        <sz val="10"/>
        <rFont val="Noto Sans CJK SC"/>
        <family val="2"/>
      </rPr>
      <t xml:space="preserve">であった（出典抄録）。</t>
    </r>
  </si>
  <si>
    <t xml:space="preserve">OR-031</t>
  </si>
  <si>
    <t xml:space="preserve">先天性頸部腫瘤は、嚢胞性、充実性、血管性の発生異常や腫瘍からなり、小児で最も多いのは甲状舌管嚢胞、鰓原性嚢胞・瘻などの鰓裂奇形、類皮嚢胞（デルモイド）である。病歴と診察所見によって鑑別を絞り込むことができ、画像検査は病変の性状と原因の特定に重要な役割を果たす。鑑別には血管性病変のほか、奇形腫などの充実性腫瘍も含める必要がある。</t>
  </si>
  <si>
    <r>
      <rPr>
        <sz val="10"/>
        <rFont val="Noto Sans CJK SC"/>
        <family val="2"/>
      </rPr>
      <t xml:space="preserve">医学各論 Ⅲ</t>
    </r>
    <r>
      <rPr>
        <sz val="10"/>
        <rFont val="Arial"/>
        <family val="0"/>
        <charset val="1"/>
      </rPr>
      <t xml:space="preserve">-10-E-④</t>
    </r>
    <r>
      <rPr>
        <sz val="10"/>
        <rFont val="Noto Sans CJK SC"/>
        <family val="2"/>
      </rPr>
      <t xml:space="preserve">（先天性頸囊胞・瘻、</t>
    </r>
    <r>
      <rPr>
        <sz val="10"/>
        <rFont val="Arial"/>
        <family val="0"/>
        <charset val="1"/>
      </rPr>
      <t xml:space="preserve">c</t>
    </r>
    <r>
      <rPr>
        <sz val="10"/>
        <rFont val="Noto Sans CJK SC"/>
        <family val="2"/>
      </rPr>
      <t xml:space="preserve">）</t>
    </r>
  </si>
  <si>
    <t xml:space="preserve">SRC-1452</t>
  </si>
  <si>
    <t xml:space="preserve">Quintanilla-Dieck L, Penn EB Jr. Congenital Neck Masses. Clinics in Perinatology. 2018;45(4):769-785.</t>
  </si>
  <si>
    <t xml:space="preserve">10.1016/j.clp.2018.07.012</t>
  </si>
  <si>
    <t xml:space="preserve">30396417</t>
  </si>
  <si>
    <t xml:space="preserve">新生児・小児を主対象とした総説に基づく。各病変の頻度の順位は出典抄録の記載によるが、割合の数値は抄録の範囲外のため含めていない。</t>
  </si>
  <si>
    <t xml:space="preserve">OR-032</t>
  </si>
  <si>
    <t xml:space="preserve">頭頸部のリンパ管奇形（リンパ管腫）の治療の中心は外科的切除であり、病変の病期と画像による形態評価によって治療が精緻化されてきた。大嚢胞型（マクロシスティック型）病変には病変内硬化療法が有効である一方、舌骨上部の小嚢胞型（ミクロシスティック型）病変は、舌骨下部や後頸部の大嚢胞型病変より治療が難しい。両側の舌骨上部病変では合併症を避けるため段階的な治療が必要であり、治療計画は機能障害の有無とその可能性によって決まる。上気道・消化管への直接の進展は気道閉塞などの重大な機能障害を来しうる。</t>
  </si>
  <si>
    <r>
      <rPr>
        <sz val="10"/>
        <rFont val="Noto Sans CJK SC"/>
        <family val="2"/>
      </rPr>
      <t xml:space="preserve">医学各論 Ⅲ</t>
    </r>
    <r>
      <rPr>
        <sz val="10"/>
        <rFont val="Arial"/>
        <family val="0"/>
        <charset val="1"/>
      </rPr>
      <t xml:space="preserve">-10-E-⑤</t>
    </r>
    <r>
      <rPr>
        <sz val="10"/>
        <rFont val="Noto Sans CJK SC"/>
        <family val="2"/>
      </rPr>
      <t xml:space="preserve">（リンパ管腫、</t>
    </r>
    <r>
      <rPr>
        <sz val="10"/>
        <rFont val="Arial"/>
        <family val="0"/>
        <charset val="1"/>
      </rPr>
      <t xml:space="preserve">b</t>
    </r>
    <r>
      <rPr>
        <sz val="10"/>
        <rFont val="Noto Sans CJK SC"/>
        <family val="2"/>
      </rPr>
      <t xml:space="preserve">）</t>
    </r>
  </si>
  <si>
    <t xml:space="preserve">SRC-1453</t>
  </si>
  <si>
    <t xml:space="preserve">Perkins JA, Manning SC, Tempero RM, Cunningham MJ, et al. Lymphatic malformations: review of current treatment. Otolaryngology–Head and Neck Surgery. 2010;142(6):795-803.e1.</t>
  </si>
  <si>
    <t xml:space="preserve">10.1016/j.otohns.2010.02.026</t>
  </si>
  <si>
    <t xml:space="preserve">20493348</t>
  </si>
  <si>
    <r>
      <rPr>
        <sz val="10"/>
        <rFont val="Arial"/>
        <family val="0"/>
        <charset val="1"/>
      </rPr>
      <t xml:space="preserve">2010</t>
    </r>
    <r>
      <rPr>
        <sz val="10"/>
        <rFont val="Noto Sans CJK SC"/>
        <family val="2"/>
      </rPr>
      <t xml:space="preserve">年の総説であり、その後の薬物療法（シロリムス等）の進展は含まない。本カードには薬剤名を含めていない。頸部以外の部位の病変は出典の主対象外。</t>
    </r>
  </si>
  <si>
    <t xml:space="preserve">TR-001</t>
  </si>
  <si>
    <t xml:space="preserve">熱傷</t>
  </si>
  <si>
    <r>
      <rPr>
        <sz val="10"/>
        <rFont val="Noto Sans CJK SC"/>
        <family val="2"/>
      </rPr>
      <t xml:space="preserve">熱傷の重症度と死亡リスクは、受傷面積、深度、年齢などによって評価される。日本では</t>
    </r>
    <r>
      <rPr>
        <sz val="10"/>
        <rFont val="Arial"/>
        <family val="0"/>
        <charset val="1"/>
      </rPr>
      <t xml:space="preserve">1980</t>
    </r>
    <r>
      <rPr>
        <sz val="10"/>
        <rFont val="Noto Sans CJK SC"/>
        <family val="2"/>
      </rPr>
      <t xml:space="preserve">年代から </t>
    </r>
    <r>
      <rPr>
        <sz val="10"/>
        <rFont val="Arial"/>
        <family val="0"/>
        <charset val="1"/>
      </rPr>
      <t xml:space="preserve">Burn Index</t>
    </r>
    <r>
      <rPr>
        <sz val="10"/>
        <rFont val="Noto Sans CJK SC"/>
        <family val="2"/>
      </rPr>
      <t xml:space="preserve">（</t>
    </r>
    <r>
      <rPr>
        <sz val="10"/>
        <rFont val="Arial"/>
        <family val="0"/>
        <charset val="1"/>
      </rPr>
      <t xml:space="preserve">BI</t>
    </r>
    <r>
      <rPr>
        <sz val="10"/>
        <rFont val="Noto Sans CJK SC"/>
        <family val="2"/>
      </rPr>
      <t xml:space="preserve">）と </t>
    </r>
    <r>
      <rPr>
        <sz val="10"/>
        <rFont val="Arial"/>
        <family val="0"/>
        <charset val="1"/>
      </rPr>
      <t xml:space="preserve">Prognostic Burn Index</t>
    </r>
    <r>
      <rPr>
        <sz val="10"/>
        <rFont val="Noto Sans CJK SC"/>
        <family val="2"/>
      </rPr>
      <t xml:space="preserve">（</t>
    </r>
    <r>
      <rPr>
        <sz val="10"/>
        <rFont val="Arial"/>
        <family val="0"/>
        <charset val="1"/>
      </rPr>
      <t xml:space="preserve">PBI</t>
    </r>
    <r>
      <rPr>
        <sz val="10"/>
        <rFont val="Noto Sans CJK SC"/>
        <family val="2"/>
      </rPr>
      <t xml:space="preserve">）が用いられており、</t>
    </r>
    <r>
      <rPr>
        <sz val="10"/>
        <rFont val="Arial"/>
        <family val="0"/>
        <charset val="1"/>
      </rPr>
      <t xml:space="preserve">BI </t>
    </r>
    <r>
      <rPr>
        <sz val="10"/>
        <rFont val="Noto Sans CJK SC"/>
        <family val="2"/>
      </rPr>
      <t xml:space="preserve">は全層（</t>
    </r>
    <r>
      <rPr>
        <sz val="10"/>
        <rFont val="Arial"/>
        <family val="0"/>
        <charset val="1"/>
      </rPr>
      <t xml:space="preserve">III</t>
    </r>
    <r>
      <rPr>
        <sz val="10"/>
        <rFont val="Noto Sans CJK SC"/>
        <family val="2"/>
      </rPr>
      <t xml:space="preserve">度）熱傷面積（</t>
    </r>
    <r>
      <rPr>
        <sz val="10"/>
        <rFont val="Arial"/>
        <family val="0"/>
        <charset val="1"/>
      </rPr>
      <t xml:space="preserve">%</t>
    </r>
    <r>
      <rPr>
        <sz val="10"/>
        <rFont val="Noto Sans CJK SC"/>
        <family val="2"/>
      </rPr>
      <t xml:space="preserve">）に部分層（</t>
    </r>
    <r>
      <rPr>
        <sz val="10"/>
        <rFont val="Arial"/>
        <family val="0"/>
        <charset val="1"/>
      </rPr>
      <t xml:space="preserve">II</t>
    </r>
    <r>
      <rPr>
        <sz val="10"/>
        <rFont val="Noto Sans CJK SC"/>
        <family val="2"/>
      </rPr>
      <t xml:space="preserve">度）熱傷面積の半分を加えた値、</t>
    </r>
    <r>
      <rPr>
        <sz val="10"/>
        <rFont val="Arial"/>
        <family val="0"/>
        <charset val="1"/>
      </rPr>
      <t xml:space="preserve">PBI </t>
    </r>
    <r>
      <rPr>
        <sz val="10"/>
        <rFont val="Noto Sans CJK SC"/>
        <family val="2"/>
      </rPr>
      <t xml:space="preserve">は </t>
    </r>
    <r>
      <rPr>
        <sz val="10"/>
        <rFont val="Arial"/>
        <family val="0"/>
        <charset val="1"/>
      </rPr>
      <t xml:space="preserve">BI </t>
    </r>
    <r>
      <rPr>
        <sz val="10"/>
        <rFont val="Noto Sans CJK SC"/>
        <family val="2"/>
      </rPr>
      <t xml:space="preserve">に年齢を加えた値である。</t>
    </r>
    <r>
      <rPr>
        <sz val="10"/>
        <rFont val="Arial"/>
        <family val="0"/>
        <charset val="1"/>
      </rPr>
      <t xml:space="preserve">BI </t>
    </r>
    <r>
      <rPr>
        <sz val="10"/>
        <rFont val="Noto Sans CJK SC"/>
        <family val="2"/>
      </rPr>
      <t xml:space="preserve">が</t>
    </r>
    <r>
      <rPr>
        <sz val="10"/>
        <rFont val="Arial"/>
        <family val="0"/>
        <charset val="1"/>
      </rPr>
      <t xml:space="preserve">10</t>
    </r>
    <r>
      <rPr>
        <sz val="10"/>
        <rFont val="Noto Sans CJK SC"/>
        <family val="2"/>
      </rPr>
      <t xml:space="preserve">を超える場合、または </t>
    </r>
    <r>
      <rPr>
        <sz val="10"/>
        <rFont val="Arial"/>
        <family val="0"/>
        <charset val="1"/>
      </rPr>
      <t xml:space="preserve">PBI </t>
    </r>
    <r>
      <rPr>
        <sz val="10"/>
        <rFont val="Noto Sans CJK SC"/>
        <family val="2"/>
      </rPr>
      <t xml:space="preserve">が</t>
    </r>
    <r>
      <rPr>
        <sz val="10"/>
        <rFont val="Arial"/>
        <family val="0"/>
        <charset val="1"/>
      </rPr>
      <t xml:space="preserve">100</t>
    </r>
    <r>
      <rPr>
        <sz val="10"/>
        <rFont val="Noto Sans CJK SC"/>
        <family val="2"/>
      </rPr>
      <t xml:space="preserve">を超える場合に重症と分類される。世界では </t>
    </r>
    <r>
      <rPr>
        <sz val="10"/>
        <rFont val="Arial"/>
        <family val="0"/>
        <charset val="1"/>
      </rPr>
      <t xml:space="preserve">ABSI </t>
    </r>
    <r>
      <rPr>
        <sz val="10"/>
        <rFont val="Noto Sans CJK SC"/>
        <family val="2"/>
      </rPr>
      <t xml:space="preserve">や </t>
    </r>
    <r>
      <rPr>
        <sz val="10"/>
        <rFont val="Arial"/>
        <family val="0"/>
        <charset val="1"/>
      </rPr>
      <t xml:space="preserve">Baux </t>
    </r>
    <r>
      <rPr>
        <sz val="10"/>
        <rFont val="Noto Sans CJK SC"/>
        <family val="2"/>
      </rPr>
      <t xml:space="preserve">スコア、</t>
    </r>
    <r>
      <rPr>
        <sz val="10"/>
        <rFont val="Arial"/>
        <family val="0"/>
        <charset val="1"/>
      </rPr>
      <t xml:space="preserve">Belgian Outcome in Burn Injury</t>
    </r>
    <r>
      <rPr>
        <sz val="10"/>
        <rFont val="Noto Sans CJK SC"/>
        <family val="2"/>
      </rPr>
      <t xml:space="preserve">（</t>
    </r>
    <r>
      <rPr>
        <sz val="10"/>
        <rFont val="Arial"/>
        <family val="0"/>
        <charset val="1"/>
      </rPr>
      <t xml:space="preserve">BOBI</t>
    </r>
    <r>
      <rPr>
        <sz val="10"/>
        <rFont val="Noto Sans CJK SC"/>
        <family val="2"/>
      </rPr>
      <t xml:space="preserve">）スコアなども使われており、寿命と健康寿命が延びた現在の高齢者では、</t>
    </r>
    <r>
      <rPr>
        <sz val="10"/>
        <rFont val="Arial"/>
        <family val="0"/>
        <charset val="1"/>
      </rPr>
      <t xml:space="preserve">PBI </t>
    </r>
    <r>
      <rPr>
        <sz val="10"/>
        <rFont val="Noto Sans CJK SC"/>
        <family val="2"/>
      </rPr>
      <t xml:space="preserve">が死亡リスクを過大評価する可能性が指摘されている。</t>
    </r>
  </si>
  <si>
    <r>
      <rPr>
        <sz val="10"/>
        <rFont val="Noto Sans CJK SC"/>
        <family val="2"/>
      </rPr>
      <t xml:space="preserve">医学各論 Ⅲ</t>
    </r>
    <r>
      <rPr>
        <sz val="10"/>
        <rFont val="Arial"/>
        <family val="0"/>
        <charset val="1"/>
      </rPr>
      <t xml:space="preserve">-11-A-①</t>
    </r>
    <r>
      <rPr>
        <sz val="10"/>
        <rFont val="Noto Sans CJK SC"/>
        <family val="2"/>
      </rPr>
      <t xml:space="preserve">（熱傷、</t>
    </r>
    <r>
      <rPr>
        <sz val="10"/>
        <rFont val="Arial"/>
        <family val="0"/>
        <charset val="1"/>
      </rPr>
      <t xml:space="preserve">a</t>
    </r>
    <r>
      <rPr>
        <sz val="10"/>
        <rFont val="Noto Sans CJK SC"/>
        <family val="2"/>
      </rPr>
      <t xml:space="preserve">）</t>
    </r>
  </si>
  <si>
    <t xml:space="preserve">SRC-1454</t>
  </si>
  <si>
    <t xml:space="preserve">Hosio M, Shimizu A, Mizuno H. Comparison of Burn Severity and Mortality Evaluation Tools in Older Patients. Journal of Plastic and Reconstructive Surgery. 2026;5(4):337-343.</t>
  </si>
  <si>
    <t xml:space="preserve">10.53045/jprs.2025-0022</t>
  </si>
  <si>
    <t xml:space="preserve">42548986</t>
  </si>
  <si>
    <t xml:space="preserve">高齢者を中心に各指標を比較した総説の本文で定義と分類の閾値を確認した。気道熱傷の有無など、指標に含まれない因子の扱いは出典の本文範囲に限られる。</t>
  </si>
  <si>
    <t xml:space="preserve">TR-002</t>
  </si>
  <si>
    <t xml:space="preserve">広範囲熱傷の初期には、熱傷ショックに対する輸液蘇生が救命的であるが、過剰な輸液は全身の浮腫形成を助長し、かえって罹患率と死亡率を高めうる（輸液の過剰投与による弊害）。近年の研究では、内皮グリコカリックスの障害（熱傷性内皮障害）が浮腫形成の重要な機序とされ、晶質液に加えてアルブミンや血漿、高用量アスコルビン酸を用いる方法や、新しいモニタリングと蘇生の評価指標が検討されてきたが、いずれの方法も転帰を明確に改善する証明は得られていない。初期輸液は必要量を見積もりつつ、反応をみて過剰にならないよう調整することが重要である。</t>
  </si>
  <si>
    <t xml:space="preserve">SRC-1455</t>
  </si>
  <si>
    <t xml:space="preserve">Cartotto R, Burmeister DM, Kubasiak JC. Burn Shock and Resuscitation: Review and State of the Science. Journal of Burn Care &amp; Research. 2022;43(3):567-585.</t>
  </si>
  <si>
    <t xml:space="preserve">10.1093/jbcr/irac025</t>
  </si>
  <si>
    <t xml:space="preserve">35218662</t>
  </si>
  <si>
    <t xml:space="preserve">米国の熱傷学会の最新知見をまとめた総説に基づく。輸液量の具体的な計算式（体重と受傷面積を用いる方法）の数値は出典の抄録の範囲外のため含めていない。アルブミン製剤等の国内承認・保険適用は未確認。受傷直後の冷却などの応急処置は出典の対象外。</t>
  </si>
  <si>
    <t xml:space="preserve">TR-003</t>
  </si>
  <si>
    <t xml:space="preserve">物理的損傷</t>
  </si>
  <si>
    <r>
      <rPr>
        <sz val="10"/>
        <rFont val="Noto Sans CJK SC"/>
        <family val="2"/>
      </rPr>
      <t xml:space="preserve">凍傷の治療では、再凍結を避けることが前提であり、</t>
    </r>
    <r>
      <rPr>
        <sz val="10"/>
        <rFont val="Arial"/>
        <family val="0"/>
        <charset val="1"/>
      </rPr>
      <t xml:space="preserve">37</t>
    </r>
    <r>
      <rPr>
        <sz val="10"/>
        <rFont val="Noto Sans CJK SC"/>
        <family val="2"/>
      </rPr>
      <t xml:space="preserve">〜</t>
    </r>
    <r>
      <rPr>
        <sz val="10"/>
        <rFont val="Arial"/>
        <family val="0"/>
        <charset val="1"/>
      </rPr>
      <t xml:space="preserve">39℃</t>
    </r>
    <r>
      <rPr>
        <sz val="10"/>
        <rFont val="Noto Sans CJK SC"/>
        <family val="2"/>
      </rPr>
      <t xml:space="preserve">に保った温水で、患部が柔らかくしなやかになるまで（およそ</t>
    </r>
    <r>
      <rPr>
        <sz val="10"/>
        <rFont val="Arial"/>
        <family val="0"/>
        <charset val="1"/>
      </rPr>
      <t xml:space="preserve">30</t>
    </r>
    <r>
      <rPr>
        <sz val="10"/>
        <rFont val="Noto Sans CJK SC"/>
        <family val="2"/>
      </rPr>
      <t xml:space="preserve">分）急速に再加温する。患部をこすってはならず、自然乾燥させ、清潔な水疱は吸引除去し、血疱は温存する。イブプロフェン（</t>
    </r>
    <r>
      <rPr>
        <sz val="10"/>
        <rFont val="Arial"/>
        <family val="0"/>
        <charset val="1"/>
      </rPr>
      <t xml:space="preserve">12 mg/kg/</t>
    </r>
    <r>
      <rPr>
        <sz val="10"/>
        <rFont val="Noto Sans CJK SC"/>
        <family val="2"/>
      </rPr>
      <t xml:space="preserve">日を</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回に分けて投与）が用いられ、破傷風予防も行う。深い凍傷では、解凍後</t>
    </r>
    <r>
      <rPr>
        <sz val="10"/>
        <rFont val="Arial"/>
        <family val="0"/>
        <charset val="1"/>
      </rPr>
      <t xml:space="preserve">24</t>
    </r>
    <r>
      <rPr>
        <sz val="10"/>
        <rFont val="Noto Sans CJK SC"/>
        <family val="2"/>
      </rPr>
      <t xml:space="preserve">時間以内の血栓溶解療法や、受傷後</t>
    </r>
    <r>
      <rPr>
        <sz val="10"/>
        <rFont val="Arial"/>
        <family val="0"/>
        <charset val="1"/>
      </rPr>
      <t xml:space="preserve">48</t>
    </r>
    <r>
      <rPr>
        <sz val="10"/>
        <rFont val="Noto Sans CJK SC"/>
        <family val="2"/>
      </rPr>
      <t xml:space="preserve">時間以内のイロプロスト投与が検討され、血管造影やテクネチウム</t>
    </r>
    <r>
      <rPr>
        <sz val="10"/>
        <rFont val="Arial"/>
        <family val="0"/>
        <charset val="1"/>
      </rPr>
      <t xml:space="preserve">99m</t>
    </r>
    <r>
      <rPr>
        <sz val="10"/>
        <rFont val="Noto Sans CJK SC"/>
        <family val="2"/>
      </rPr>
      <t xml:space="preserve">骨シンチグラフィなどの画像評価が切断範囲の決定を助ける。凍瘡（しもやけ）とは異なり、凍傷は組織の凍結による損傷である。</t>
    </r>
  </si>
  <si>
    <r>
      <rPr>
        <sz val="10"/>
        <rFont val="Noto Sans CJK SC"/>
        <family val="2"/>
      </rPr>
      <t xml:space="preserve">医学各論 Ⅲ</t>
    </r>
    <r>
      <rPr>
        <sz val="10"/>
        <rFont val="Arial"/>
        <family val="0"/>
        <charset val="1"/>
      </rPr>
      <t xml:space="preserve">-11-A-②</t>
    </r>
    <r>
      <rPr>
        <sz val="10"/>
        <rFont val="Noto Sans CJK SC"/>
        <family val="2"/>
      </rPr>
      <t xml:space="preserve">（凍傷・凍瘡、</t>
    </r>
    <r>
      <rPr>
        <sz val="10"/>
        <rFont val="Arial"/>
        <family val="0"/>
        <charset val="1"/>
      </rPr>
      <t xml:space="preserve">a</t>
    </r>
    <r>
      <rPr>
        <sz val="10"/>
        <rFont val="Noto Sans CJK SC"/>
        <family val="2"/>
      </rPr>
      <t xml:space="preserve">）</t>
    </r>
  </si>
  <si>
    <t xml:space="preserve">SRC-1456</t>
  </si>
  <si>
    <t xml:space="preserve">McIntosh SE, Freer L, Grissom CK, Rodway GW, et al. Wilderness Medical Society Clinical Practice Guidelines for the Prevention and Treatment of Frostbite: 2024 Update. Wilderness &amp; Environmental Medicine. 2024;35(2):183-197.</t>
  </si>
  <si>
    <t xml:space="preserve">10.1177/10806032231222359</t>
  </si>
  <si>
    <t xml:space="preserve">38577729</t>
  </si>
  <si>
    <t xml:space="preserve">米国のガイドラインの公式要約で推奨内容を確認した。血栓溶解薬およびイロプロストの凍傷に対する国内承認・保険適用は未確認。凍瘡の皮膚疾患としての詳細は扱っていない。</t>
  </si>
  <si>
    <t xml:space="preserve">TR-004</t>
  </si>
  <si>
    <r>
      <rPr>
        <sz val="10"/>
        <rFont val="Noto Sans CJK SC"/>
        <family val="2"/>
      </rPr>
      <t xml:space="preserve">成人の電撃傷について、</t>
    </r>
    <r>
      <rPr>
        <sz val="10"/>
        <rFont val="Arial"/>
        <family val="0"/>
        <charset val="1"/>
      </rPr>
      <t xml:space="preserve">41</t>
    </r>
    <r>
      <rPr>
        <sz val="10"/>
        <rFont val="Noto Sans CJK SC"/>
        <family val="2"/>
      </rPr>
      <t xml:space="preserve">件の単施設報告（計</t>
    </r>
    <r>
      <rPr>
        <sz val="10"/>
        <rFont val="Arial"/>
        <family val="0"/>
        <charset val="1"/>
      </rPr>
      <t xml:space="preserve">5,485</t>
    </r>
    <r>
      <rPr>
        <sz val="10"/>
        <rFont val="Noto Sans CJK SC"/>
        <family val="2"/>
      </rPr>
      <t xml:space="preserve">例）を統合したレビューでは、低電圧損傷が</t>
    </r>
    <r>
      <rPr>
        <sz val="10"/>
        <rFont val="Arial"/>
        <family val="0"/>
        <charset val="1"/>
      </rPr>
      <t xml:space="preserve">44%</t>
    </r>
    <r>
      <rPr>
        <sz val="10"/>
        <rFont val="Noto Sans CJK SC"/>
        <family val="2"/>
      </rPr>
      <t xml:space="preserve">、高電圧損傷が</t>
    </r>
    <r>
      <rPr>
        <sz val="10"/>
        <rFont val="Arial"/>
        <family val="0"/>
        <charset val="1"/>
      </rPr>
      <t xml:space="preserve">38.3%</t>
    </r>
    <r>
      <rPr>
        <sz val="10"/>
        <rFont val="Noto Sans CJK SC"/>
        <family val="2"/>
      </rPr>
      <t xml:space="preserve">を占めた。外科的・内科的・心的外傷後などの合併症はいずれも高電圧損傷で多く、死亡率は低電圧損傷で</t>
    </r>
    <r>
      <rPr>
        <sz val="10"/>
        <rFont val="Arial"/>
        <family val="0"/>
        <charset val="1"/>
      </rPr>
      <t xml:space="preserve">2.6%</t>
    </r>
    <r>
      <rPr>
        <sz val="10"/>
        <rFont val="Noto Sans CJK SC"/>
        <family val="2"/>
      </rPr>
      <t xml:space="preserve">、高電圧損傷で</t>
    </r>
    <r>
      <rPr>
        <sz val="10"/>
        <rFont val="Arial"/>
        <family val="0"/>
        <charset val="1"/>
      </rPr>
      <t xml:space="preserve">5.2%</t>
    </r>
    <r>
      <rPr>
        <sz val="10"/>
        <rFont val="Noto Sans CJK SC"/>
        <family val="2"/>
      </rPr>
      <t xml:space="preserve">であった。一方、検死例の報告では低電圧による死亡が高電圧の</t>
    </r>
    <r>
      <rPr>
        <sz val="10"/>
        <rFont val="Arial"/>
        <family val="0"/>
        <charset val="1"/>
      </rPr>
      <t xml:space="preserve">2.4</t>
    </r>
    <r>
      <rPr>
        <sz val="10"/>
        <rFont val="Noto Sans CJK SC"/>
        <family val="2"/>
      </rPr>
      <t xml:space="preserve">倍であり、低電圧損傷でも受傷直後の死亡が過小評価されている可能性がある。電圧の高低だけで重症度を判断できないことが示されている。</t>
    </r>
  </si>
  <si>
    <r>
      <rPr>
        <sz val="10"/>
        <rFont val="Noto Sans CJK SC"/>
        <family val="2"/>
      </rPr>
      <t xml:space="preserve">医学各論 Ⅲ</t>
    </r>
    <r>
      <rPr>
        <sz val="10"/>
        <rFont val="Arial"/>
        <family val="0"/>
        <charset val="1"/>
      </rPr>
      <t xml:space="preserve">-11-A-③</t>
    </r>
    <r>
      <rPr>
        <sz val="10"/>
        <rFont val="Noto Sans CJK SC"/>
        <family val="2"/>
      </rPr>
      <t xml:space="preserve">（電撃傷、</t>
    </r>
    <r>
      <rPr>
        <sz val="10"/>
        <rFont val="Arial"/>
        <family val="0"/>
        <charset val="1"/>
      </rPr>
      <t xml:space="preserve">a</t>
    </r>
    <r>
      <rPr>
        <sz val="10"/>
        <rFont val="Noto Sans CJK SC"/>
        <family val="2"/>
      </rPr>
      <t xml:space="preserve">）</t>
    </r>
  </si>
  <si>
    <t xml:space="preserve">SRC-1457</t>
  </si>
  <si>
    <t xml:space="preserve">Shih JG, Shahrokhi S, Jeschke MG. Review of Adult Electrical Burn Injury Outcomes Worldwide: An Analysis of Low-Voltage vs High-Voltage Electrical Injury. Journal of Burn Care &amp; Research. 2017;38(1):e293-e298.</t>
  </si>
  <si>
    <t xml:space="preserve">10.1097/BCR.0000000000000373</t>
  </si>
  <si>
    <t xml:space="preserve">27359191</t>
  </si>
  <si>
    <r>
      <rPr>
        <sz val="10"/>
        <rFont val="Noto Sans CJK SC"/>
        <family val="2"/>
      </rPr>
      <t xml:space="preserve">電圧が記載されていない研究が多く、電圧別に転帰を解析していない研究が</t>
    </r>
    <r>
      <rPr>
        <sz val="10"/>
        <rFont val="Arial"/>
        <family val="0"/>
        <charset val="1"/>
      </rPr>
      <t xml:space="preserve">44%</t>
    </r>
    <r>
      <rPr>
        <sz val="10"/>
        <rFont val="Noto Sans CJK SC"/>
        <family val="2"/>
      </rPr>
      <t xml:space="preserve">を占める。長期の心理的転帰やリハビリテーションの転帰を報告した研究は乏しい。小児は出典の対象外。</t>
    </r>
  </si>
  <si>
    <t xml:space="preserve">TR-005</t>
  </si>
  <si>
    <r>
      <rPr>
        <sz val="10"/>
        <rFont val="Noto Sans CJK SC"/>
        <family val="2"/>
      </rPr>
      <t xml:space="preserve">褥瘡（圧迫性損傷）の重症度評価には、米国の褥瘡諮問パネル（</t>
    </r>
    <r>
      <rPr>
        <sz val="10"/>
        <rFont val="Arial"/>
        <family val="0"/>
        <charset val="1"/>
      </rPr>
      <t xml:space="preserve">NPUAP</t>
    </r>
    <r>
      <rPr>
        <sz val="10"/>
        <rFont val="Noto Sans CJK SC"/>
        <family val="2"/>
      </rPr>
      <t xml:space="preserve">、現</t>
    </r>
    <r>
      <rPr>
        <sz val="10"/>
        <rFont val="Arial"/>
        <family val="0"/>
        <charset val="1"/>
      </rPr>
      <t xml:space="preserve">NPIAP</t>
    </r>
    <r>
      <rPr>
        <sz val="10"/>
        <rFont val="Noto Sans CJK SC"/>
        <family val="2"/>
      </rPr>
      <t xml:space="preserve">）によるステージングが用いられる。</t>
    </r>
    <r>
      <rPr>
        <sz val="10"/>
        <rFont val="Arial"/>
        <family val="0"/>
        <charset val="1"/>
      </rPr>
      <t xml:space="preserve">2016</t>
    </r>
    <r>
      <rPr>
        <sz val="10"/>
        <rFont val="Noto Sans CJK SC"/>
        <family val="2"/>
      </rPr>
      <t xml:space="preserve">年の改訂では、名称を「圧迫性潰瘍」から「圧迫性損傷（</t>
    </r>
    <r>
      <rPr>
        <sz val="10"/>
        <rFont val="Arial"/>
        <family val="0"/>
        <charset val="1"/>
      </rPr>
      <t xml:space="preserve">pressure injury</t>
    </r>
    <r>
      <rPr>
        <sz val="10"/>
        <rFont val="Noto Sans CJK SC"/>
        <family val="2"/>
      </rPr>
      <t xml:space="preserve">）」に改め、ステージはローマ数字ではなくアラビア数字で表記することとされた。定義は、損傷が通常は骨突出部に生じるほか、医療機器などによる圧迫でも生じることを含むよう改められ、ステージ</t>
    </r>
    <r>
      <rPr>
        <sz val="10"/>
        <rFont val="Arial"/>
        <family val="0"/>
        <charset val="1"/>
      </rPr>
      <t xml:space="preserve">2</t>
    </r>
    <r>
      <rPr>
        <sz val="10"/>
        <rFont val="Noto Sans CJK SC"/>
        <family val="2"/>
      </rPr>
      <t xml:space="preserve">の定義では湿潤関連皮膚障害との区別が明確化され、深部組織損傷の診断名から「疑い（</t>
    </r>
    <r>
      <rPr>
        <sz val="10"/>
        <rFont val="Arial"/>
        <family val="0"/>
        <charset val="1"/>
      </rPr>
      <t xml:space="preserve">suspected</t>
    </r>
    <r>
      <rPr>
        <sz val="10"/>
        <rFont val="Noto Sans CJK SC"/>
        <family val="2"/>
      </rPr>
      <t xml:space="preserve">）」が外された。各ステージの定義は、組織欠損の程度と解剖学的な所見の有無に基づいて記述される。</t>
    </r>
  </si>
  <si>
    <r>
      <rPr>
        <sz val="10"/>
        <rFont val="Noto Sans CJK SC"/>
        <family val="2"/>
      </rPr>
      <t xml:space="preserve">医学各論 Ⅲ</t>
    </r>
    <r>
      <rPr>
        <sz val="10"/>
        <rFont val="Arial"/>
        <family val="0"/>
        <charset val="1"/>
      </rPr>
      <t xml:space="preserve">-11-A-④</t>
    </r>
    <r>
      <rPr>
        <sz val="10"/>
        <rFont val="Noto Sans CJK SC"/>
        <family val="2"/>
      </rPr>
      <t xml:space="preserve">（褥瘡、</t>
    </r>
    <r>
      <rPr>
        <sz val="10"/>
        <rFont val="Arial"/>
        <family val="0"/>
        <charset val="1"/>
      </rPr>
      <t xml:space="preserve">a</t>
    </r>
    <r>
      <rPr>
        <sz val="10"/>
        <rFont val="Noto Sans CJK SC"/>
        <family val="2"/>
      </rPr>
      <t xml:space="preserve">）</t>
    </r>
  </si>
  <si>
    <t xml:space="preserve">SRC-1458</t>
  </si>
  <si>
    <t xml:space="preserve">Edsberg LE, Black JM, Goldberg M, McNichol L, Moore L, Sieggreen M. Revised National Pressure Ulcer Advisory Panel Pressure Injury Staging System: Revised Pressure Injury Staging System. Journal of Wound, Ostomy and Continence Nursing. 2016;43(6):585-597.</t>
  </si>
  <si>
    <t xml:space="preserve">10.1097/WON.0000000000000281</t>
  </si>
  <si>
    <t xml:space="preserve">27749790</t>
  </si>
  <si>
    <r>
      <rPr>
        <sz val="10"/>
        <rFont val="Noto Sans CJK SC"/>
        <family val="2"/>
      </rPr>
      <t xml:space="preserve">米国の分類体系に基づく記載。日本の</t>
    </r>
    <r>
      <rPr>
        <sz val="10"/>
        <rFont val="Arial"/>
        <family val="0"/>
        <charset val="1"/>
      </rPr>
      <t xml:space="preserve">DESIGN-R</t>
    </r>
    <r>
      <rPr>
        <sz val="10"/>
        <rFont val="Noto Sans CJK SC"/>
        <family val="2"/>
      </rPr>
      <t xml:space="preserve">など国内の評価・分類との対応は出典の範囲外。</t>
    </r>
  </si>
  <si>
    <t xml:space="preserve">TR-006</t>
  </si>
  <si>
    <t xml:space="preserve">眼損傷</t>
  </si>
  <si>
    <t xml:space="preserve">角膜・結膜の化学損傷（眼化学外傷）は重症度に幅があり、重症例では視機能に重大な影響が残る。損傷のグレーディングは急性期治療の選択と視力予後の判断に重要であり、受傷直後の洗浄を含む初期対応が不十分だと、急性期の治療が難しくなり、慢性期の病態も治療抵抗性となる。保護眼鏡の着用による予防と、受傷直後の即時洗浄が公衆衛生上の要点であり、角膜輪部幹細胞不全や視力を制限する角膜瘢痕を残す例では、三次医療機関への紹介を考慮する。</t>
  </si>
  <si>
    <r>
      <rPr>
        <sz val="10"/>
        <rFont val="Noto Sans CJK SC"/>
        <family val="2"/>
      </rPr>
      <t xml:space="preserve">医学各論 Ⅲ</t>
    </r>
    <r>
      <rPr>
        <sz val="10"/>
        <rFont val="Arial"/>
        <family val="0"/>
        <charset val="1"/>
      </rPr>
      <t xml:space="preserve">-11-A-⑤</t>
    </r>
    <r>
      <rPr>
        <sz val="10"/>
        <rFont val="Noto Sans CJK SC"/>
        <family val="2"/>
      </rPr>
      <t xml:space="preserve">（角・結膜化学損傷、</t>
    </r>
    <r>
      <rPr>
        <sz val="10"/>
        <rFont val="Arial"/>
        <family val="0"/>
        <charset val="1"/>
      </rPr>
      <t xml:space="preserve">a</t>
    </r>
    <r>
      <rPr>
        <sz val="10"/>
        <rFont val="Noto Sans CJK SC"/>
        <family val="2"/>
      </rPr>
      <t xml:space="preserve">）</t>
    </r>
  </si>
  <si>
    <t xml:space="preserve">SRC-1459</t>
  </si>
  <si>
    <t xml:space="preserve">Bizrah M, Yusuf A, Ahmad S. An update on chemical eye burns. Eye (London). 2019;33(9):1362-1377.</t>
  </si>
  <si>
    <t xml:space="preserve">10.1038/s41433-019-0456-5</t>
  </si>
  <si>
    <t xml:space="preserve">31086244</t>
  </si>
  <si>
    <t xml:space="preserve">洗浄に用いる液体の種類や洗浄時間などの具体的な手順は、出典の抄録で確認できた範囲を超えるため含めていない。</t>
  </si>
  <si>
    <t xml:space="preserve">TR-007</t>
  </si>
  <si>
    <r>
      <rPr>
        <sz val="10"/>
        <rFont val="Noto Sans CJK SC"/>
        <family val="2"/>
      </rPr>
      <t xml:space="preserve">光線性眼障害の代表である紫外線性角膜炎（光線性角膜炎）は、紫外線曝露によって角膜に炎症が生じる病態で、雪面の反射による雪眼や、溶接作業に伴う眼炎として知られる。</t>
    </r>
    <r>
      <rPr>
        <sz val="10"/>
        <rFont val="Arial"/>
        <family val="0"/>
        <charset val="1"/>
      </rPr>
      <t xml:space="preserve">300 nm</t>
    </r>
    <r>
      <rPr>
        <sz val="10"/>
        <rFont val="Noto Sans CJK SC"/>
        <family val="2"/>
      </rPr>
      <t xml:space="preserve">の紫外線は角膜の表層から深層までの</t>
    </r>
    <r>
      <rPr>
        <sz val="10"/>
        <rFont val="Arial"/>
        <family val="0"/>
        <charset val="1"/>
      </rPr>
      <t xml:space="preserve">3</t>
    </r>
    <r>
      <rPr>
        <sz val="10"/>
        <rFont val="Noto Sans CJK SC"/>
        <family val="2"/>
      </rPr>
      <t xml:space="preserve">層すべてにアポトーシスを誘導し、その変化は曝露の約</t>
    </r>
    <r>
      <rPr>
        <sz val="10"/>
        <rFont val="Arial"/>
        <family val="0"/>
        <charset val="1"/>
      </rPr>
      <t xml:space="preserve">5</t>
    </r>
    <r>
      <rPr>
        <sz val="10"/>
        <rFont val="Noto Sans CJK SC"/>
        <family val="2"/>
      </rPr>
      <t xml:space="preserve">時間後に生じることが示されている。地表に届く紫外線量は太陽高度が最も大きく影響し、季節、緯度、高度、地表の反射などによっても変わるため、高地や雪原、旅行先での急性曝露が問題となりやすい。予防には、直射日光の回避、紫外線を遮断する眼鏡やコンタクトレンズの使用、帽子の着用が挙げられる。</t>
    </r>
  </si>
  <si>
    <r>
      <rPr>
        <sz val="10"/>
        <rFont val="Noto Sans CJK SC"/>
        <family val="2"/>
      </rPr>
      <t xml:space="preserve">医学各論 Ⅲ</t>
    </r>
    <r>
      <rPr>
        <sz val="10"/>
        <rFont val="Arial"/>
        <family val="0"/>
        <charset val="1"/>
      </rPr>
      <t xml:space="preserve">-11-A-⑥</t>
    </r>
    <r>
      <rPr>
        <sz val="10"/>
        <rFont val="Noto Sans CJK SC"/>
        <family val="2"/>
      </rPr>
      <t xml:space="preserve">（光線性眼障害、</t>
    </r>
    <r>
      <rPr>
        <sz val="10"/>
        <rFont val="Arial"/>
        <family val="0"/>
        <charset val="1"/>
      </rPr>
      <t xml:space="preserve">b</t>
    </r>
    <r>
      <rPr>
        <sz val="10"/>
        <rFont val="Noto Sans CJK SC"/>
        <family val="2"/>
      </rPr>
      <t xml:space="preserve">）</t>
    </r>
  </si>
  <si>
    <t xml:space="preserve">SRC-1460</t>
  </si>
  <si>
    <t xml:space="preserve">Izadi M, Jonaidi-Jafari N, Pourazizi M, Alemzadeh-Ansari MH. Photokeratitis induced by ultraviolet radiation in travelers: A major health problem. Journal of Postgraduate Medicine. 2018;64(1):40-46.</t>
  </si>
  <si>
    <t xml:space="preserve">10.4103/jpgm.JPGM_52_17</t>
  </si>
  <si>
    <t xml:space="preserve">29067921</t>
  </si>
  <si>
    <t xml:space="preserve">主に旅行者における紫外線性角膜炎を対象とした総説に基づく。赤外線、レーザー光、可視光による網膜障害など、紫外線以外の光線性眼障害は出典の範囲外。</t>
  </si>
  <si>
    <t xml:space="preserve">TR-008</t>
  </si>
  <si>
    <t xml:space="preserve">異物</t>
  </si>
  <si>
    <r>
      <rPr>
        <sz val="10"/>
        <rFont val="Noto Sans CJK SC"/>
        <family val="2"/>
      </rPr>
      <t xml:space="preserve">小児における異物の誤嚥と誤飲は</t>
    </r>
    <r>
      <rPr>
        <sz val="10"/>
        <rFont val="Arial"/>
        <family val="0"/>
        <charset val="1"/>
      </rPr>
      <t xml:space="preserve">3</t>
    </r>
    <r>
      <rPr>
        <sz val="10"/>
        <rFont val="Noto Sans CJK SC"/>
        <family val="2"/>
      </rPr>
      <t xml:space="preserve">歳未満に最も多くみられる。気道異物は常に生命を脅かす緊急事態であり、迅速な認識と治療を要する。誤飲した異物の多くは合併症なく消化管を自然に通過するが、途中で停滞すると穿孔などの問題を起こしうる。摘出は硬性または軟性の気管支鏡・胃内視鏡によって行われ、計画的な麻酔管理と、術者と麻酔科医の緊密な連携を要する手技であるため、必要な設備と訓練された人員を備えた施設で行うことが望ましい。そして何より、誤嚥・誤飲の予防が最良の治療である。</t>
    </r>
  </si>
  <si>
    <r>
      <rPr>
        <sz val="10"/>
        <rFont val="Noto Sans CJK SC"/>
        <family val="2"/>
      </rPr>
      <t xml:space="preserve">医学各論 Ⅲ</t>
    </r>
    <r>
      <rPr>
        <sz val="10"/>
        <rFont val="Arial"/>
        <family val="0"/>
        <charset val="1"/>
      </rPr>
      <t xml:space="preserve">-11-B-①</t>
    </r>
    <r>
      <rPr>
        <sz val="10"/>
        <rFont val="Noto Sans CJK SC"/>
        <family val="2"/>
      </rPr>
      <t xml:space="preserve">（異物、</t>
    </r>
    <r>
      <rPr>
        <sz val="10"/>
        <rFont val="Arial"/>
        <family val="0"/>
        <charset val="1"/>
      </rPr>
      <t xml:space="preserve">a</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</si>
  <si>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TBL-01-00-535 (id: JlvnmRc)</t>
    </r>
  </si>
  <si>
    <t xml:space="preserve">SRC-1476</t>
  </si>
  <si>
    <t xml:space="preserve">Karišik M. Foreign body aspiration and ingestion in children. Acta Clinica Croatica. 2023;62(Suppl 1):105-112.</t>
  </si>
  <si>
    <t xml:space="preserve">10.20471/acc.2023.62.s1.13</t>
  </si>
  <si>
    <t xml:space="preserve">38746610</t>
  </si>
  <si>
    <r>
      <rPr>
        <sz val="10"/>
        <rFont val="Noto Sans CJK SC"/>
        <family val="2"/>
      </rPr>
      <t xml:space="preserve">小児を対象とした総説に基づく。ボタン電池、磁石、鋭利な異物など、特定の異物ごとの対応の詳細は出典の範囲外。成人の異物は対象外。（本出典は割り当て枠超過分の仮番号 </t>
    </r>
    <r>
      <rPr>
        <sz val="10"/>
        <rFont val="Arial"/>
        <family val="0"/>
        <charset val="1"/>
      </rPr>
      <t xml:space="preserve">SRC-1476 </t>
    </r>
    <r>
      <rPr>
        <sz val="10"/>
        <rFont val="Noto Sans CJK SC"/>
        <family val="2"/>
      </rPr>
      <t xml:space="preserve">を使用）</t>
    </r>
  </si>
  <si>
    <t xml:space="preserve">TR-009</t>
  </si>
  <si>
    <r>
      <rPr>
        <sz val="10"/>
        <rFont val="Noto Sans CJK SC"/>
        <family val="2"/>
      </rPr>
      <t xml:space="preserve">韓国の救急外来を受診した</t>
    </r>
    <r>
      <rPr>
        <sz val="10"/>
        <rFont val="Arial"/>
        <family val="0"/>
        <charset val="1"/>
      </rPr>
      <t xml:space="preserve">12</t>
    </r>
    <r>
      <rPr>
        <sz val="10"/>
        <rFont val="Noto Sans CJK SC"/>
        <family val="2"/>
      </rPr>
      <t xml:space="preserve">歳以下の小児の耳・鼻・咽頭を含む耳鼻咽喉科領域の異物</t>
    </r>
    <r>
      <rPr>
        <sz val="10"/>
        <rFont val="Arial"/>
        <family val="0"/>
        <charset val="1"/>
      </rPr>
      <t xml:space="preserve">1,285</t>
    </r>
    <r>
      <rPr>
        <sz val="10"/>
        <rFont val="Noto Sans CJK SC"/>
        <family val="2"/>
      </rPr>
      <t xml:space="preserve">例を後方視的に検討した研究では、</t>
    </r>
    <r>
      <rPr>
        <sz val="10"/>
        <rFont val="Arial"/>
        <family val="0"/>
        <charset val="1"/>
      </rPr>
      <t xml:space="preserve">2</t>
    </r>
    <r>
      <rPr>
        <sz val="10"/>
        <rFont val="Noto Sans CJK SC"/>
        <family val="2"/>
      </rPr>
      <t xml:space="preserve">〜</t>
    </r>
    <r>
      <rPr>
        <sz val="10"/>
        <rFont val="Arial"/>
        <family val="0"/>
        <charset val="1"/>
      </rPr>
      <t xml:space="preserve">5</t>
    </r>
    <r>
      <rPr>
        <sz val="10"/>
        <rFont val="Noto Sans CJK SC"/>
        <family val="2"/>
      </rPr>
      <t xml:space="preserve">歳が</t>
    </r>
    <r>
      <rPr>
        <sz val="10"/>
        <rFont val="Arial"/>
        <family val="0"/>
        <charset val="1"/>
      </rPr>
      <t xml:space="preserve">52.2%</t>
    </r>
    <r>
      <rPr>
        <sz val="10"/>
        <rFont val="Noto Sans CJK SC"/>
        <family val="2"/>
      </rPr>
      <t xml:space="preserve">と最も多く、部位は咽頭が</t>
    </r>
    <r>
      <rPr>
        <sz val="10"/>
        <rFont val="Arial"/>
        <family val="0"/>
        <charset val="1"/>
      </rPr>
      <t xml:space="preserve">59.2%</t>
    </r>
    <r>
      <rPr>
        <sz val="10"/>
        <rFont val="Noto Sans CJK SC"/>
        <family val="2"/>
      </rPr>
      <t xml:space="preserve">と最多で、異物の種類は骨が最も多かった。実際に異物が確認されたのは全体の</t>
    </r>
    <r>
      <rPr>
        <sz val="10"/>
        <rFont val="Arial"/>
        <family val="0"/>
        <charset val="1"/>
      </rPr>
      <t xml:space="preserve">51.1%</t>
    </r>
    <r>
      <rPr>
        <sz val="10"/>
        <rFont val="Noto Sans CJK SC"/>
        <family val="2"/>
      </rPr>
      <t xml:space="preserve">で、そのうち</t>
    </r>
    <r>
      <rPr>
        <sz val="10"/>
        <rFont val="Arial"/>
        <family val="0"/>
        <charset val="1"/>
      </rPr>
      <t xml:space="preserve">95.1%</t>
    </r>
    <r>
      <rPr>
        <sz val="10"/>
        <rFont val="Noto Sans CJK SC"/>
        <family val="2"/>
      </rPr>
      <t xml:space="preserve">が耳鼻咽喉科医によって摘出された。年齢によって異物の種類と部位が異なるため、年齢を踏まえた評価が、外耳道・鼻腔を含む異物の診断と管理の助けになる。</t>
    </r>
  </si>
  <si>
    <t xml:space="preserve">SRC-1477</t>
  </si>
  <si>
    <t xml:space="preserve">Kwon B, Choi Y, Kim SK, Hong SJ. Ear, Nose, and Throat Foreign Bodies in Children: A Retrospective Study. Children (Basel). 2022;9(1):63.</t>
  </si>
  <si>
    <t xml:space="preserve">10.3390/children9010063</t>
  </si>
  <si>
    <t xml:space="preserve">35053688</t>
  </si>
  <si>
    <r>
      <rPr>
        <sz val="10"/>
        <rFont val="Noto Sans CJK SC"/>
        <family val="2"/>
      </rPr>
      <t xml:space="preserve">咽頭の異物が多数を占める集計であり、外耳道・鼻腔に限った内訳の数値は抄録の範囲外のため含めていない。単施設・小児のみの検討である。（本出典は割り当て枠超過分の仮番号 </t>
    </r>
    <r>
      <rPr>
        <sz val="10"/>
        <rFont val="Arial"/>
        <family val="0"/>
        <charset val="1"/>
      </rPr>
      <t xml:space="preserve">SRC-1477 </t>
    </r>
    <r>
      <rPr>
        <sz val="10"/>
        <rFont val="Noto Sans CJK SC"/>
        <family val="2"/>
      </rPr>
      <t xml:space="preserve">を使用）</t>
    </r>
  </si>
  <si>
    <t xml:space="preserve">TR-010</t>
  </si>
  <si>
    <t xml:space="preserve">眼外傷</t>
  </si>
  <si>
    <r>
      <rPr>
        <sz val="10"/>
        <rFont val="Noto Sans CJK SC"/>
        <family val="2"/>
      </rPr>
      <t xml:space="preserve">鈍的眼外傷を含む機械的眼外傷の分類と予後評価には、標準化された用語体系である </t>
    </r>
    <r>
      <rPr>
        <sz val="10"/>
        <rFont val="Arial"/>
        <family val="0"/>
        <charset val="1"/>
      </rPr>
      <t xml:space="preserve">Birmingham Eye Trauma Terminology</t>
    </r>
    <r>
      <rPr>
        <sz val="10"/>
        <rFont val="Noto Sans CJK SC"/>
        <family val="2"/>
      </rPr>
      <t xml:space="preserve">（</t>
    </r>
    <r>
      <rPr>
        <sz val="10"/>
        <rFont val="Arial"/>
        <family val="0"/>
        <charset val="1"/>
      </rPr>
      <t xml:space="preserve">BETT</t>
    </r>
    <r>
      <rPr>
        <sz val="10"/>
        <rFont val="Noto Sans CJK SC"/>
        <family val="2"/>
      </rPr>
      <t xml:space="preserve">）に基づく分類と、米国およびハンガリーの眼外傷レジストリに登録された多数の症例から開発された </t>
    </r>
    <r>
      <rPr>
        <sz val="10"/>
        <rFont val="Arial"/>
        <family val="0"/>
        <charset val="1"/>
      </rPr>
      <t xml:space="preserve">Ocular Trauma Score</t>
    </r>
    <r>
      <rPr>
        <sz val="10"/>
        <rFont val="Noto Sans CJK SC"/>
        <family val="2"/>
      </rPr>
      <t xml:space="preserve">（</t>
    </r>
    <r>
      <rPr>
        <sz val="10"/>
        <rFont val="Arial"/>
        <family val="0"/>
        <charset val="1"/>
      </rPr>
      <t xml:space="preserve">OTS</t>
    </r>
    <r>
      <rPr>
        <sz val="10"/>
        <rFont val="Noto Sans CJK SC"/>
        <family val="2"/>
      </rPr>
      <t xml:space="preserve">）が用いられる。</t>
    </r>
    <r>
      <rPr>
        <sz val="10"/>
        <rFont val="Arial"/>
        <family val="0"/>
        <charset val="1"/>
      </rPr>
      <t xml:space="preserve">OTS </t>
    </r>
    <r>
      <rPr>
        <sz val="10"/>
        <rFont val="Noto Sans CJK SC"/>
        <family val="2"/>
      </rPr>
      <t xml:space="preserve">は受傷時の所見をもとに、重症眼外傷の機能的転帰（視力予後）を一定の確からしさで予測するための体系であり、開放性（鋭的）外傷と閉鎖性（鈍的）外傷の双方に適用される。</t>
    </r>
  </si>
  <si>
    <t xml:space="preserve">米国・ハンガリー</t>
  </si>
  <si>
    <r>
      <rPr>
        <sz val="10"/>
        <rFont val="Noto Sans CJK SC"/>
        <family val="2"/>
      </rPr>
      <t xml:space="preserve">医学各論 Ⅲ</t>
    </r>
    <r>
      <rPr>
        <sz val="10"/>
        <rFont val="Arial"/>
        <family val="0"/>
        <charset val="1"/>
      </rPr>
      <t xml:space="preserve">-11-B-②</t>
    </r>
    <r>
      <rPr>
        <sz val="10"/>
        <rFont val="Noto Sans CJK SC"/>
        <family val="2"/>
      </rPr>
      <t xml:space="preserve">（鈍的眼外傷、</t>
    </r>
    <r>
      <rPr>
        <sz val="10"/>
        <rFont val="Arial"/>
        <family val="0"/>
        <charset val="1"/>
      </rPr>
      <t xml:space="preserve">b</t>
    </r>
    <r>
      <rPr>
        <sz val="10"/>
        <rFont val="Noto Sans CJK SC"/>
        <family val="2"/>
      </rPr>
      <t xml:space="preserve">）</t>
    </r>
  </si>
  <si>
    <t xml:space="preserve">SRC-1478</t>
  </si>
  <si>
    <t xml:space="preserve">Kuhn F, Maisiak R, Mann L, Mester V, Morris R, Witherspoon CD. The Ocular Trauma Score (OTS). Ophthalmology Clinics of North America. 2002;15(2):163-165.</t>
  </si>
  <si>
    <t xml:space="preserve">10.1016/s0896-1549(02)00007-x</t>
  </si>
  <si>
    <t xml:space="preserve">12229231</t>
  </si>
  <si>
    <r>
      <rPr>
        <sz val="10"/>
        <rFont val="Arial"/>
        <family val="0"/>
        <charset val="1"/>
      </rPr>
      <t xml:space="preserve">OTS </t>
    </r>
    <r>
      <rPr>
        <sz val="10"/>
        <rFont val="Noto Sans CJK SC"/>
        <family val="2"/>
      </rPr>
      <t xml:space="preserve">の具体的なスコア算出の表は出典の抄録の範囲外のため転記していない。前房出血や網膜振盪など、鈍的外傷の個別の病態ごとの頻度や治療は出典の範囲外。（本出典は割り当て枠超過分の仮番号 </t>
    </r>
    <r>
      <rPr>
        <sz val="10"/>
        <rFont val="Arial"/>
        <family val="0"/>
        <charset val="1"/>
      </rPr>
      <t xml:space="preserve">SRC-1478 </t>
    </r>
    <r>
      <rPr>
        <sz val="10"/>
        <rFont val="Noto Sans CJK SC"/>
        <family val="2"/>
      </rPr>
      <t xml:space="preserve">を使用）</t>
    </r>
  </si>
  <si>
    <t xml:space="preserve">TR-011</t>
  </si>
  <si>
    <r>
      <rPr>
        <sz val="10"/>
        <rFont val="Noto Sans CJK SC"/>
        <family val="2"/>
      </rPr>
      <t xml:space="preserve">鋭的眼外傷（開放性眼外傷）について、リトアニアの大学病院を受診した</t>
    </r>
    <r>
      <rPr>
        <sz val="10"/>
        <rFont val="Arial"/>
        <family val="0"/>
        <charset val="1"/>
      </rPr>
      <t xml:space="preserve">160</t>
    </r>
    <r>
      <rPr>
        <sz val="10"/>
        <rFont val="Noto Sans CJK SC"/>
        <family val="2"/>
      </rPr>
      <t xml:space="preserve">例</t>
    </r>
    <r>
      <rPr>
        <sz val="10"/>
        <rFont val="Arial"/>
        <family val="0"/>
        <charset val="1"/>
      </rPr>
      <t xml:space="preserve">161</t>
    </r>
    <r>
      <rPr>
        <sz val="10"/>
        <rFont val="Noto Sans CJK SC"/>
        <family val="2"/>
      </rPr>
      <t xml:space="preserve">眼を後方視的に検討した研究では、男女比は</t>
    </r>
    <r>
      <rPr>
        <sz val="10"/>
        <rFont val="Arial"/>
        <family val="0"/>
        <charset val="1"/>
      </rPr>
      <t xml:space="preserve">8.4</t>
    </r>
    <r>
      <rPr>
        <sz val="10"/>
        <rFont val="Noto Sans CJK SC"/>
        <family val="2"/>
      </rPr>
      <t xml:space="preserve">対</t>
    </r>
    <r>
      <rPr>
        <sz val="10"/>
        <rFont val="Arial"/>
        <family val="0"/>
        <charset val="1"/>
      </rPr>
      <t xml:space="preserve">1</t>
    </r>
    <r>
      <rPr>
        <sz val="10"/>
        <rFont val="Noto Sans CJK SC"/>
        <family val="2"/>
      </rPr>
      <t xml:space="preserve">で、受傷場所は家庭が</t>
    </r>
    <r>
      <rPr>
        <sz val="10"/>
        <rFont val="Arial"/>
        <family val="0"/>
        <charset val="1"/>
      </rPr>
      <t xml:space="preserve">59.6%</t>
    </r>
    <r>
      <rPr>
        <sz val="10"/>
        <rFont val="Noto Sans CJK SC"/>
        <family val="2"/>
      </rPr>
      <t xml:space="preserve">と最も多く、次いで屋外</t>
    </r>
    <r>
      <rPr>
        <sz val="10"/>
        <rFont val="Arial"/>
        <family val="0"/>
        <charset val="1"/>
      </rPr>
      <t xml:space="preserve">14.3%</t>
    </r>
    <r>
      <rPr>
        <sz val="10"/>
        <rFont val="Noto Sans CJK SC"/>
        <family val="2"/>
      </rPr>
      <t xml:space="preserve">、職場</t>
    </r>
    <r>
      <rPr>
        <sz val="10"/>
        <rFont val="Arial"/>
        <family val="0"/>
        <charset val="1"/>
      </rPr>
      <t xml:space="preserve">11.8%</t>
    </r>
    <r>
      <rPr>
        <sz val="10"/>
        <rFont val="Noto Sans CJK SC"/>
        <family val="2"/>
      </rPr>
      <t xml:space="preserve">であった。損傷の種類は穿孔（貫通）損傷が</t>
    </r>
    <r>
      <rPr>
        <sz val="10"/>
        <rFont val="Arial"/>
        <family val="0"/>
        <charset val="1"/>
      </rPr>
      <t xml:space="preserve">43.5%</t>
    </r>
    <r>
      <rPr>
        <sz val="10"/>
        <rFont val="Noto Sans CJK SC"/>
        <family val="2"/>
      </rPr>
      <t xml:space="preserve">、眼内異物が</t>
    </r>
    <r>
      <rPr>
        <sz val="10"/>
        <rFont val="Arial"/>
        <family val="0"/>
        <charset val="1"/>
      </rPr>
      <t xml:space="preserve">39.1%</t>
    </r>
    <r>
      <rPr>
        <sz val="10"/>
        <rFont val="Noto Sans CJK SC"/>
        <family val="2"/>
      </rPr>
      <t xml:space="preserve">、眼球破裂が</t>
    </r>
    <r>
      <rPr>
        <sz val="10"/>
        <rFont val="Arial"/>
        <family val="0"/>
        <charset val="1"/>
      </rPr>
      <t xml:space="preserve">13%</t>
    </r>
    <r>
      <rPr>
        <sz val="10"/>
        <rFont val="Noto Sans CJK SC"/>
        <family val="2"/>
      </rPr>
      <t xml:space="preserve">であった。最終的な矯正視力が</t>
    </r>
    <r>
      <rPr>
        <sz val="10"/>
        <rFont val="Arial"/>
        <family val="0"/>
        <charset val="1"/>
      </rPr>
      <t xml:space="preserve">0.5</t>
    </r>
    <r>
      <rPr>
        <sz val="10"/>
        <rFont val="Noto Sans CJK SC"/>
        <family val="2"/>
      </rPr>
      <t xml:space="preserve">以上に回復したのは</t>
    </r>
    <r>
      <rPr>
        <sz val="10"/>
        <rFont val="Arial"/>
        <family val="0"/>
        <charset val="1"/>
      </rPr>
      <t xml:space="preserve">19.5%</t>
    </r>
    <r>
      <rPr>
        <sz val="10"/>
        <rFont val="Noto Sans CJK SC"/>
        <family val="2"/>
      </rPr>
      <t xml:space="preserve">にとどまり、</t>
    </r>
    <r>
      <rPr>
        <sz val="10"/>
        <rFont val="Arial"/>
        <family val="0"/>
        <charset val="1"/>
      </rPr>
      <t xml:space="preserve">48.1%</t>
    </r>
    <r>
      <rPr>
        <sz val="10"/>
        <rFont val="Noto Sans CJK SC"/>
        <family val="2"/>
      </rPr>
      <t xml:space="preserve">は</t>
    </r>
    <r>
      <rPr>
        <sz val="10"/>
        <rFont val="Arial"/>
        <family val="0"/>
        <charset val="1"/>
      </rPr>
      <t xml:space="preserve">0.02</t>
    </r>
    <r>
      <rPr>
        <sz val="10"/>
        <rFont val="Noto Sans CJK SC"/>
        <family val="2"/>
      </rPr>
      <t xml:space="preserve">以下の重度の視力障害を残した。不良な視力転帰は、初診時の視力不良、虹彩離断、低眼圧、硝子体出血、硝子体脱出と関連していた。</t>
    </r>
  </si>
  <si>
    <t xml:space="preserve">リトアニア</t>
  </si>
  <si>
    <r>
      <rPr>
        <sz val="10"/>
        <rFont val="Noto Sans CJK SC"/>
        <family val="2"/>
      </rPr>
      <t xml:space="preserve">医学各論 Ⅲ</t>
    </r>
    <r>
      <rPr>
        <sz val="10"/>
        <rFont val="Arial"/>
        <family val="0"/>
        <charset val="1"/>
      </rPr>
      <t xml:space="preserve">-11-B-③</t>
    </r>
    <r>
      <rPr>
        <sz val="10"/>
        <rFont val="Noto Sans CJK SC"/>
        <family val="2"/>
      </rPr>
      <t xml:space="preserve">（鋭的眼外傷、</t>
    </r>
    <r>
      <rPr>
        <sz val="10"/>
        <rFont val="Arial"/>
        <family val="0"/>
        <charset val="1"/>
      </rPr>
      <t xml:space="preserve">b</t>
    </r>
    <r>
      <rPr>
        <sz val="10"/>
        <rFont val="Noto Sans CJK SC"/>
        <family val="2"/>
      </rPr>
      <t xml:space="preserve">）</t>
    </r>
  </si>
  <si>
    <t xml:space="preserve">SRC-1479</t>
  </si>
  <si>
    <t xml:space="preserve">Puodžiuvienė E, Valeišaitė G, Žemaitienė R. Clinical Characteristics, Visual Outcomes, and Prognostic Factors of Open Globe Injuries. Medicina (Kaunas). 2021;57(11):1198.</t>
  </si>
  <si>
    <t xml:space="preserve">10.3390/medicina57111198</t>
  </si>
  <si>
    <t xml:space="preserve">34833416</t>
  </si>
  <si>
    <r>
      <rPr>
        <sz val="10"/>
        <rFont val="Noto Sans CJK SC"/>
        <family val="2"/>
      </rPr>
      <t xml:space="preserve">単施設の後方視的検討であり、日本の受傷状況とは異なる可能性がある。手術手技や手術時期の詳細は出典の範囲外。（本出典は割り当て枠超過分の仮番号 </t>
    </r>
    <r>
      <rPr>
        <sz val="10"/>
        <rFont val="Arial"/>
        <family val="0"/>
        <charset val="1"/>
      </rPr>
      <t xml:space="preserve">SRC-1479 </t>
    </r>
    <r>
      <rPr>
        <sz val="10"/>
        <rFont val="Noto Sans CJK SC"/>
        <family val="2"/>
      </rPr>
      <t xml:space="preserve">を使用）</t>
    </r>
  </si>
  <si>
    <t xml:space="preserve">TR-012</t>
  </si>
  <si>
    <t xml:space="preserve">耳外傷</t>
  </si>
  <si>
    <r>
      <rPr>
        <sz val="10"/>
        <rFont val="Noto Sans CJK SC"/>
        <family val="2"/>
      </rPr>
      <t xml:space="preserve">外傷性鼓膜穿孔は、介入の有無にかかわらず自然治癒する割合が高い。</t>
    </r>
    <r>
      <rPr>
        <sz val="10"/>
        <rFont val="Arial"/>
        <family val="0"/>
        <charset val="1"/>
      </rPr>
      <t xml:space="preserve">5</t>
    </r>
    <r>
      <rPr>
        <sz val="10"/>
        <rFont val="Noto Sans CJK SC"/>
        <family val="2"/>
      </rPr>
      <t xml:space="preserve">件の研究（</t>
    </r>
    <r>
      <rPr>
        <sz val="10"/>
        <rFont val="Arial"/>
        <family val="0"/>
        <charset val="1"/>
      </rPr>
      <t xml:space="preserve">393</t>
    </r>
    <r>
      <rPr>
        <sz val="10"/>
        <rFont val="Noto Sans CJK SC"/>
        <family val="2"/>
      </rPr>
      <t xml:space="preserve">穿孔）を統合したメタ解析では、治癒率はペーパーパッチ（紙片による被覆）を行った群で</t>
    </r>
    <r>
      <rPr>
        <sz val="10"/>
        <rFont val="Arial"/>
        <family val="0"/>
        <charset val="1"/>
      </rPr>
      <t xml:space="preserve">84.2</t>
    </r>
    <r>
      <rPr>
        <sz val="10"/>
        <rFont val="Noto Sans CJK SC"/>
        <family val="2"/>
      </rPr>
      <t xml:space="preserve">〜</t>
    </r>
    <r>
      <rPr>
        <sz val="10"/>
        <rFont val="Arial"/>
        <family val="0"/>
        <charset val="1"/>
      </rPr>
      <t xml:space="preserve">95.2%</t>
    </r>
    <r>
      <rPr>
        <sz val="10"/>
        <rFont val="Noto Sans CJK SC"/>
        <family val="2"/>
      </rPr>
      <t xml:space="preserve">、経過観察のみの群で</t>
    </r>
    <r>
      <rPr>
        <sz val="10"/>
        <rFont val="Arial"/>
        <family val="0"/>
        <charset val="1"/>
      </rPr>
      <t xml:space="preserve">76.7</t>
    </r>
    <r>
      <rPr>
        <sz val="10"/>
        <rFont val="Noto Sans CJK SC"/>
        <family val="2"/>
      </rPr>
      <t xml:space="preserve">〜</t>
    </r>
    <r>
      <rPr>
        <sz val="10"/>
        <rFont val="Arial"/>
        <family val="0"/>
        <charset val="1"/>
      </rPr>
      <t xml:space="preserve">84.8%</t>
    </r>
    <r>
      <rPr>
        <sz val="10"/>
        <rFont val="Noto Sans CJK SC"/>
        <family val="2"/>
      </rPr>
      <t xml:space="preserve">であり、プールしたリスク比は</t>
    </r>
    <r>
      <rPr>
        <sz val="10"/>
        <rFont val="Arial"/>
        <family val="0"/>
        <charset val="1"/>
      </rPr>
      <t xml:space="preserve">1.12</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1.04</t>
    </r>
    <r>
      <rPr>
        <sz val="10"/>
        <rFont val="Noto Sans CJK SC"/>
        <family val="2"/>
      </rPr>
      <t xml:space="preserve">〜</t>
    </r>
    <r>
      <rPr>
        <sz val="10"/>
        <rFont val="Arial"/>
        <family val="0"/>
        <charset val="1"/>
      </rPr>
      <t xml:space="preserve">1.21</t>
    </r>
    <r>
      <rPr>
        <sz val="10"/>
        <rFont val="Noto Sans CJK SC"/>
        <family val="2"/>
      </rPr>
      <t xml:space="preserve">）と、ペーパーパッチの治癒率が経過観察単独よりも高かった。</t>
    </r>
  </si>
  <si>
    <r>
      <rPr>
        <sz val="10"/>
        <rFont val="Noto Sans CJK SC"/>
        <family val="2"/>
      </rPr>
      <t xml:space="preserve">医学各論 Ⅲ</t>
    </r>
    <r>
      <rPr>
        <sz val="10"/>
        <rFont val="Arial"/>
        <family val="0"/>
        <charset val="1"/>
      </rPr>
      <t xml:space="preserve">-11-C-①</t>
    </r>
    <r>
      <rPr>
        <sz val="10"/>
        <rFont val="Noto Sans CJK SC"/>
        <family val="2"/>
      </rPr>
      <t xml:space="preserve">（鼓膜損傷、</t>
    </r>
    <r>
      <rPr>
        <sz val="10"/>
        <rFont val="Arial"/>
        <family val="0"/>
        <charset val="1"/>
      </rPr>
      <t xml:space="preserve">b</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</si>
  <si>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TBL-01-00-532 (id: JlvnmSU)</t>
    </r>
  </si>
  <si>
    <t xml:space="preserve">SRC-1480</t>
  </si>
  <si>
    <t xml:space="preserve">Simani L, Oron Y, Handzel O, Eta RA, et al. Paper Patching Versus Watchful Waiting of Traumatic Tympanic Membrane Perforations: A Meta-Analysis. Laryngoscope. 2021;131(9):2091-2097.</t>
  </si>
  <si>
    <t xml:space="preserve">10.1002/lary.29580</t>
  </si>
  <si>
    <t xml:space="preserve">33881175</t>
  </si>
  <si>
    <r>
      <rPr>
        <sz val="10"/>
        <rFont val="Noto Sans CJK SC"/>
        <family val="2"/>
      </rPr>
      <t xml:space="preserve">対象は急性の単独外傷性鼓膜穿孔に限られる。聴力の回復と治癒までの期間についての統合値は、出典の抄録には示されていない。（本出典は割り当て枠超過分の仮番号 </t>
    </r>
    <r>
      <rPr>
        <sz val="10"/>
        <rFont val="Arial"/>
        <family val="0"/>
        <charset val="1"/>
      </rPr>
      <t xml:space="preserve">SRC-1480 </t>
    </r>
    <r>
      <rPr>
        <sz val="10"/>
        <rFont val="Noto Sans CJK SC"/>
        <family val="2"/>
      </rPr>
      <t xml:space="preserve">を使用）</t>
    </r>
  </si>
  <si>
    <t xml:space="preserve">TR-013</t>
  </si>
  <si>
    <t xml:space="preserve">耳介血腫は、接触スポーツ、事故、暴力などに際して、耳介が引っ張られたり鈍的外傷を受けたりすることで生じる。耳介血腫は、永続的な変形であるカリフラワー耳（いわゆるレスラー耳）を避けるために、迅速な外科的介入を必要とする。カリフラワー耳は結合組織と軟骨から構成される変形である。</t>
  </si>
  <si>
    <r>
      <rPr>
        <sz val="10"/>
        <rFont val="Noto Sans CJK SC"/>
        <family val="2"/>
      </rPr>
      <t xml:space="preserve">医学各論 Ⅲ</t>
    </r>
    <r>
      <rPr>
        <sz val="10"/>
        <rFont val="Arial"/>
        <family val="0"/>
        <charset val="1"/>
      </rPr>
      <t xml:space="preserve">-11-C-②</t>
    </r>
    <r>
      <rPr>
        <sz val="10"/>
        <rFont val="Noto Sans CJK SC"/>
        <family val="2"/>
      </rPr>
      <t xml:space="preserve">（耳介血腫、</t>
    </r>
    <r>
      <rPr>
        <sz val="10"/>
        <rFont val="Arial"/>
        <family val="0"/>
        <charset val="1"/>
      </rPr>
      <t xml:space="preserve">c</t>
    </r>
    <r>
      <rPr>
        <sz val="10"/>
        <rFont val="Noto Sans CJK SC"/>
        <family val="2"/>
      </rPr>
      <t xml:space="preserve">）</t>
    </r>
  </si>
  <si>
    <t xml:space="preserve">SRC-1481</t>
  </si>
  <si>
    <t xml:space="preserve">Ingvaldsen CA, Tønseth KA. Auricular haematoma. Tidsskrift for den Norske Laegeforening. 2017;137(2):105-107.</t>
  </si>
  <si>
    <t xml:space="preserve">10.4045/tidsskr.15.1279</t>
  </si>
  <si>
    <t xml:space="preserve">28127072</t>
  </si>
  <si>
    <r>
      <rPr>
        <sz val="10"/>
        <rFont val="Noto Sans CJK SC"/>
        <family val="2"/>
      </rPr>
      <t xml:space="preserve">具体的な術式（切開排液、圧迫固定の方法など）の比較成績は、出典の抄録で確認できた範囲を超えるため含めていない。（本出典は割り当て枠超過分の仮番号 </t>
    </r>
    <r>
      <rPr>
        <sz val="10"/>
        <rFont val="Arial"/>
        <family val="0"/>
        <charset val="1"/>
      </rPr>
      <t xml:space="preserve">SRC-1481 </t>
    </r>
    <r>
      <rPr>
        <sz val="10"/>
        <rFont val="Noto Sans CJK SC"/>
        <family val="2"/>
      </rPr>
      <t xml:space="preserve">を使用）</t>
    </r>
  </si>
  <si>
    <t xml:space="preserve">TR-014</t>
  </si>
  <si>
    <t xml:space="preserve">頭頸部外傷</t>
  </si>
  <si>
    <r>
      <rPr>
        <sz val="10"/>
        <rFont val="Noto Sans CJK SC"/>
        <family val="2"/>
      </rPr>
      <t xml:space="preserve">側頭骨骨折は交通事故などの高エネルギー外傷で生じることが多く、単独で起こることはまれである。初期評価では </t>
    </r>
    <r>
      <rPr>
        <sz val="10"/>
        <rFont val="Arial"/>
        <family val="0"/>
        <charset val="1"/>
      </rPr>
      <t xml:space="preserve">ATLS </t>
    </r>
    <r>
      <rPr>
        <sz val="10"/>
        <rFont val="Noto Sans CJK SC"/>
        <family val="2"/>
      </rPr>
      <t xml:space="preserve">に沿った </t>
    </r>
    <r>
      <rPr>
        <sz val="10"/>
        <rFont val="Arial"/>
        <family val="0"/>
        <charset val="1"/>
      </rPr>
      <t xml:space="preserve">ABC </t>
    </r>
    <r>
      <rPr>
        <sz val="10"/>
        <rFont val="Noto Sans CJK SC"/>
        <family val="2"/>
      </rPr>
      <t xml:space="preserve">の確保と意識レベル、頭蓋内損傷、頸椎損傷の確認を優先し、その後の評価には高分解能 </t>
    </r>
    <r>
      <rPr>
        <sz val="10"/>
        <rFont val="Arial"/>
        <family val="0"/>
        <charset val="1"/>
      </rPr>
      <t xml:space="preserve">CT </t>
    </r>
    <r>
      <rPr>
        <sz val="10"/>
        <rFont val="Noto Sans CJK SC"/>
        <family val="2"/>
      </rPr>
      <t xml:space="preserve">と電気生理学的検査を用いる。問題となる合併症は髄液漏、顔面神経損傷、聴覚・平衡機能の障害であり、対応は即時、短期、長期、遅発性（脳瘤、真珠腫、遅発性髄膜炎など）の時期に分けて考える。</t>
    </r>
  </si>
  <si>
    <r>
      <rPr>
        <sz val="10"/>
        <rFont val="Noto Sans CJK SC"/>
        <family val="2"/>
      </rPr>
      <t xml:space="preserve">医学各論 Ⅲ</t>
    </r>
    <r>
      <rPr>
        <sz val="10"/>
        <rFont val="Arial"/>
        <family val="0"/>
        <charset val="1"/>
      </rPr>
      <t xml:space="preserve">-11-D-①</t>
    </r>
    <r>
      <rPr>
        <sz val="10"/>
        <rFont val="Noto Sans CJK SC"/>
        <family val="2"/>
      </rPr>
      <t xml:space="preserve">（側頭骨骨折、</t>
    </r>
    <r>
      <rPr>
        <sz val="10"/>
        <rFont val="Arial"/>
        <family val="0"/>
        <charset val="1"/>
      </rPr>
      <t xml:space="preserve">b</t>
    </r>
    <r>
      <rPr>
        <sz val="10"/>
        <rFont val="Noto Sans CJK SC"/>
        <family val="2"/>
      </rPr>
      <t xml:space="preserve">）</t>
    </r>
  </si>
  <si>
    <t xml:space="preserve">SRC-1461</t>
  </si>
  <si>
    <t xml:space="preserve">Johnson F, Semaan MT, Megerian CA. Temporal bone fracture: evaluation and management in the modern era. Otolaryngol Clin North Am. 2008;41(3):597-618.</t>
  </si>
  <si>
    <t xml:space="preserve">10.1016/j.otc.2008.01.006</t>
  </si>
  <si>
    <t xml:space="preserve">18436001</t>
  </si>
  <si>
    <t xml:space="preserve">骨折の分類（縦骨折・横骨折など）の頻度や、顔面神経麻痺・髄液漏の発生率などの数値は抄録で確認できなかったため含めていない。</t>
  </si>
  <si>
    <t xml:space="preserve">TR-015</t>
  </si>
  <si>
    <r>
      <rPr>
        <sz val="10"/>
        <rFont val="Noto Sans CJK SC"/>
        <family val="2"/>
      </rPr>
      <t xml:space="preserve">鼻骨骨折では、受傷直後の腫脹が評価を妨げるため、腫脹が引いた後の時期に整復の要否を判断する進め方がとられる。アイルランドの前向き研究（</t>
    </r>
    <r>
      <rPr>
        <sz val="10"/>
        <rFont val="Arial"/>
        <family val="0"/>
        <charset val="1"/>
      </rPr>
      <t xml:space="preserve">400</t>
    </r>
    <r>
      <rPr>
        <sz val="10"/>
        <rFont val="Noto Sans CJK SC"/>
        <family val="2"/>
      </rPr>
      <t xml:space="preserve">例）では、受傷から整復までの間隔は平均</t>
    </r>
    <r>
      <rPr>
        <sz val="10"/>
        <rFont val="Arial"/>
        <family val="0"/>
        <charset val="1"/>
      </rPr>
      <t xml:space="preserve">6.1</t>
    </r>
    <r>
      <rPr>
        <sz val="10"/>
        <rFont val="Noto Sans CJK SC"/>
        <family val="2"/>
      </rPr>
      <t xml:space="preserve">日で、受傷後</t>
    </r>
    <r>
      <rPr>
        <sz val="10"/>
        <rFont val="Arial"/>
        <family val="0"/>
        <charset val="1"/>
      </rPr>
      <t xml:space="preserve">5</t>
    </r>
    <r>
      <rPr>
        <sz val="10"/>
        <rFont val="Noto Sans CJK SC"/>
        <family val="2"/>
      </rPr>
      <t xml:space="preserve">週までの整復でも満足度が得られたと報告された。一方、約</t>
    </r>
    <r>
      <rPr>
        <sz val="10"/>
        <rFont val="Arial"/>
        <family val="0"/>
        <charset val="1"/>
      </rPr>
      <t xml:space="preserve">11%</t>
    </r>
    <r>
      <rPr>
        <sz val="10"/>
        <rFont val="Noto Sans CJK SC"/>
        <family val="2"/>
      </rPr>
      <t xml:space="preserve">の患者は後日、鼻中隔・鼻形成術を必要とした。</t>
    </r>
  </si>
  <si>
    <t xml:space="preserve">アイルランド</t>
  </si>
  <si>
    <r>
      <rPr>
        <sz val="10"/>
        <rFont val="Noto Sans CJK SC"/>
        <family val="2"/>
      </rPr>
      <t xml:space="preserve">医学各論 Ⅲ</t>
    </r>
    <r>
      <rPr>
        <sz val="10"/>
        <rFont val="Arial"/>
        <family val="0"/>
        <charset val="1"/>
      </rPr>
      <t xml:space="preserve">-11-D-②</t>
    </r>
    <r>
      <rPr>
        <sz val="10"/>
        <rFont val="Noto Sans CJK SC"/>
        <family val="2"/>
      </rPr>
      <t xml:space="preserve">（鼻骨骨折、</t>
    </r>
    <r>
      <rPr>
        <sz val="10"/>
        <rFont val="Arial"/>
        <family val="0"/>
        <charset val="1"/>
      </rPr>
      <t xml:space="preserve">b</t>
    </r>
    <r>
      <rPr>
        <sz val="10"/>
        <rFont val="Noto Sans CJK SC"/>
        <family val="2"/>
      </rPr>
      <t xml:space="preserve">）</t>
    </r>
  </si>
  <si>
    <r>
      <rPr>
        <sz val="10"/>
        <rFont val="Arial"/>
        <family val="0"/>
        <charset val="1"/>
      </rPr>
      <t xml:space="preserve">PS-02-16-05 (id: JkxnuTo)</t>
    </r>
    <r>
      <rPr>
        <sz val="10"/>
        <rFont val="Noto Sans CJK SC"/>
        <family val="2"/>
      </rPr>
      <t xml:space="preserve">；</t>
    </r>
    <r>
      <rPr>
        <sz val="10"/>
        <rFont val="Arial"/>
        <family val="0"/>
        <charset val="1"/>
      </rPr>
      <t xml:space="preserve">TBL-01-00-533 (id: JlvnmSA)</t>
    </r>
  </si>
  <si>
    <t xml:space="preserve">SRC-1462</t>
  </si>
  <si>
    <t xml:space="preserve">Basheeth N, Donnelly M, Smyth D, Shandilya M. Acute nasal fracture management: A prospective study and literature review. Laryngoscope. 2015;125(12):2677-2684.</t>
  </si>
  <si>
    <t xml:space="preserve">10.1002/lary.25358</t>
  </si>
  <si>
    <t xml:space="preserve">25959006</t>
  </si>
  <si>
    <t xml:space="preserve">数値は単一地域の前向き監査の結果であり、日本の診療体制での再現性は未確認。</t>
  </si>
  <si>
    <t xml:space="preserve">TR-016</t>
  </si>
  <si>
    <r>
      <rPr>
        <sz val="10"/>
        <rFont val="Noto Sans CJK SC"/>
        <family val="2"/>
      </rPr>
      <t xml:space="preserve">顔面外傷の画像評価ではマルチスライス </t>
    </r>
    <r>
      <rPr>
        <sz val="10"/>
        <rFont val="Arial"/>
        <family val="0"/>
        <charset val="1"/>
      </rPr>
      <t xml:space="preserve">CT </t>
    </r>
    <r>
      <rPr>
        <sz val="10"/>
        <rFont val="Noto Sans CJK SC"/>
        <family val="2"/>
      </rPr>
      <t xml:space="preserve">が第一選択であり、骨折型の分類が手術計画に直結する。</t>
    </r>
    <r>
      <rPr>
        <sz val="10"/>
        <rFont val="Arial"/>
        <family val="0"/>
        <charset val="1"/>
      </rPr>
      <t xml:space="preserve">Le Fort </t>
    </r>
    <r>
      <rPr>
        <sz val="10"/>
        <rFont val="Noto Sans CJK SC"/>
        <family val="2"/>
      </rPr>
      <t xml:space="preserve">骨折は翼突板と上顎後部の離開を本質とし、基本の</t>
    </r>
    <r>
      <rPr>
        <sz val="10"/>
        <rFont val="Arial"/>
        <family val="0"/>
        <charset val="1"/>
      </rPr>
      <t xml:space="preserve">3</t>
    </r>
    <r>
      <rPr>
        <sz val="10"/>
        <rFont val="Noto Sans CJK SC"/>
        <family val="2"/>
      </rPr>
      <t xml:space="preserve">型とその組み合わせで分類される。頬骨上顎複合体骨折で転位があると外側眼窩壁の角度が開大して眼窩容積が増え、眼球陥凹を来すことがある。眼窩骨折では下直筋の嵌頓による複視の評価が重要である。</t>
    </r>
  </si>
  <si>
    <r>
      <rPr>
        <sz val="10"/>
        <rFont val="Noto Sans CJK SC"/>
        <family val="2"/>
      </rPr>
      <t xml:space="preserve">医学各論 Ⅲ</t>
    </r>
    <r>
      <rPr>
        <sz val="10"/>
        <rFont val="Arial"/>
        <family val="0"/>
        <charset val="1"/>
      </rPr>
      <t xml:space="preserve">-11-D-③</t>
    </r>
    <r>
      <rPr>
        <sz val="10"/>
        <rFont val="Noto Sans CJK SC"/>
        <family val="2"/>
      </rPr>
      <t xml:space="preserve">（顔面骨折、</t>
    </r>
    <r>
      <rPr>
        <sz val="10"/>
        <rFont val="Arial"/>
        <family val="0"/>
        <charset val="1"/>
      </rPr>
      <t xml:space="preserve">b</t>
    </r>
    <r>
      <rPr>
        <sz val="10"/>
        <rFont val="Noto Sans CJK SC"/>
        <family val="2"/>
      </rPr>
      <t xml:space="preserve">）</t>
    </r>
  </si>
  <si>
    <t xml:space="preserve">SRC-1463</t>
  </si>
  <si>
    <t xml:space="preserve">Gómez Roselló E, Quiles Granado AM, Artajona Garcia M, et al. Facial fractures: classification and highlights for a useful report. Insights Imaging. 2020;11(1):49.</t>
  </si>
  <si>
    <t xml:space="preserve">10.1186/s13244-020-00847-w</t>
  </si>
  <si>
    <t xml:space="preserve">32193796</t>
  </si>
  <si>
    <r>
      <rPr>
        <sz val="10"/>
        <rFont val="Arial"/>
        <family val="0"/>
        <charset val="1"/>
      </rPr>
      <t xml:space="preserve">Le Fort </t>
    </r>
    <r>
      <rPr>
        <sz val="10"/>
        <rFont val="Noto Sans CJK SC"/>
        <family val="2"/>
      </rPr>
      <t xml:space="preserve">分類は低速外傷が主体の時代に考案されたもので、現代では咬合を担う上顎の分節を重視する考え方に重心が移っている旨が同総説で指摘されている。</t>
    </r>
  </si>
  <si>
    <t xml:space="preserve">TR-017</t>
  </si>
  <si>
    <r>
      <rPr>
        <sz val="10"/>
        <rFont val="Noto Sans CJK SC"/>
        <family val="2"/>
      </rPr>
      <t xml:space="preserve">重症の顎顔面外傷の初期対応は </t>
    </r>
    <r>
      <rPr>
        <sz val="10"/>
        <rFont val="Arial"/>
        <family val="0"/>
        <charset val="1"/>
      </rPr>
      <t xml:space="preserve">ATLS </t>
    </r>
    <r>
      <rPr>
        <sz val="10"/>
        <rFont val="Noto Sans CJK SC"/>
        <family val="2"/>
      </rPr>
      <t xml:space="preserve">の枠組みで行う。顔面の損傷では気道の確保が複雑になりうるため、その判断と手技が初期対応の中心になる。身体所見に </t>
    </r>
    <r>
      <rPr>
        <sz val="10"/>
        <rFont val="Arial"/>
        <family val="0"/>
        <charset val="1"/>
      </rPr>
      <t xml:space="preserve">CT </t>
    </r>
    <r>
      <rPr>
        <sz val="10"/>
        <rFont val="Noto Sans CJK SC"/>
        <family val="2"/>
      </rPr>
      <t xml:space="preserve">を組み合わせることが推奨され、視機能を守るための眼の評価と処置を蘇生の過程で忘れてはならない。</t>
    </r>
  </si>
  <si>
    <t xml:space="preserve">SRC-1464</t>
  </si>
  <si>
    <t xml:space="preserve">Tuckett JW, Lynham A, Lee GA, Perry M, Harrington U. Maxillofacial trauma in the emergency department: a review. Surgeon. 2014;12(2):106-114.</t>
  </si>
  <si>
    <t xml:space="preserve">10.1016/j.surge.2013.07.001</t>
  </si>
  <si>
    <t xml:space="preserve">23954483</t>
  </si>
  <si>
    <t xml:space="preserve">部位別の術式（観血的整復固定など）の適応や時期の詳細は抄録の範囲を超えるため含めていない。</t>
  </si>
  <si>
    <t xml:space="preserve">TR-018</t>
  </si>
  <si>
    <r>
      <rPr>
        <sz val="10"/>
        <rFont val="Noto Sans CJK SC"/>
        <family val="2"/>
      </rPr>
      <t xml:space="preserve">前頭洞骨折の系統的レビューとメタ解析（</t>
    </r>
    <r>
      <rPr>
        <sz val="10"/>
        <rFont val="Arial"/>
        <family val="0"/>
        <charset val="1"/>
      </rPr>
      <t xml:space="preserve">24</t>
    </r>
    <r>
      <rPr>
        <sz val="10"/>
        <rFont val="Noto Sans CJK SC"/>
        <family val="2"/>
      </rPr>
      <t xml:space="preserve">論文、</t>
    </r>
    <r>
      <rPr>
        <sz val="10"/>
        <rFont val="Arial"/>
        <family val="0"/>
        <charset val="1"/>
      </rPr>
      <t xml:space="preserve">2,388</t>
    </r>
    <r>
      <rPr>
        <sz val="10"/>
        <rFont val="Noto Sans CJK SC"/>
        <family val="2"/>
      </rPr>
      <t xml:space="preserve">例）では、受傷原因の</t>
    </r>
    <r>
      <rPr>
        <sz val="10"/>
        <rFont val="Arial"/>
        <family val="0"/>
        <charset val="1"/>
      </rPr>
      <t xml:space="preserve">50.7%</t>
    </r>
    <r>
      <rPr>
        <sz val="10"/>
        <rFont val="Noto Sans CJK SC"/>
        <family val="2"/>
      </rPr>
      <t xml:space="preserve">が交通事故であり、</t>
    </r>
    <r>
      <rPr>
        <sz val="10"/>
        <rFont val="Arial"/>
        <family val="0"/>
        <charset val="1"/>
      </rPr>
      <t xml:space="preserve">61.8%</t>
    </r>
    <r>
      <rPr>
        <sz val="10"/>
        <rFont val="Noto Sans CJK SC"/>
        <family val="2"/>
      </rPr>
      <t xml:space="preserve">に頭蓋内損傷の合併があった。鼻前頭流出路に損傷があっても閉塞がなければ、転位例では前壁の再建、転位のない例では保存的管理が可能とされる。流出路の閉塞がある場合は、洞の閉塞術や頭蓋化を検討する。経過観察では</t>
    </r>
    <r>
      <rPr>
        <sz val="10"/>
        <rFont val="Arial"/>
        <family val="0"/>
        <charset val="1"/>
      </rPr>
      <t xml:space="preserve">6</t>
    </r>
    <r>
      <rPr>
        <sz val="10"/>
        <rFont val="Noto Sans CJK SC"/>
        <family val="2"/>
      </rPr>
      <t xml:space="preserve">か月時点の </t>
    </r>
    <r>
      <rPr>
        <sz val="10"/>
        <rFont val="Arial"/>
        <family val="0"/>
        <charset val="1"/>
      </rPr>
      <t xml:space="preserve">CT </t>
    </r>
    <r>
      <rPr>
        <sz val="10"/>
        <rFont val="Noto Sans CJK SC"/>
        <family val="2"/>
      </rPr>
      <t xml:space="preserve">で洞の再含気化を評価し、内視鏡下副鼻腔手術が再含気化のための救済手段になりうる。</t>
    </r>
  </si>
  <si>
    <r>
      <rPr>
        <sz val="10"/>
        <rFont val="Noto Sans CJK SC"/>
        <family val="2"/>
      </rPr>
      <t xml:space="preserve">医学各論 Ⅲ</t>
    </r>
    <r>
      <rPr>
        <sz val="10"/>
        <rFont val="Arial"/>
        <family val="0"/>
        <charset val="1"/>
      </rPr>
      <t xml:space="preserve">-11-D-④</t>
    </r>
    <r>
      <rPr>
        <sz val="10"/>
        <rFont val="Noto Sans CJK SC"/>
        <family val="2"/>
      </rPr>
      <t xml:space="preserve">（前頭骨骨折、</t>
    </r>
    <r>
      <rPr>
        <sz val="10"/>
        <rFont val="Arial"/>
        <family val="0"/>
        <charset val="1"/>
      </rPr>
      <t xml:space="preserve">b</t>
    </r>
    <r>
      <rPr>
        <sz val="10"/>
        <rFont val="Noto Sans CJK SC"/>
        <family val="2"/>
      </rPr>
      <t xml:space="preserve">）</t>
    </r>
  </si>
  <si>
    <t xml:space="preserve">SRC-1465</t>
  </si>
  <si>
    <t xml:space="preserve">Johnson NR, Roberts MJ. Frontal sinus fracture management: a systematic review and meta-analysis. Int J Oral Maxillofac Surg. 2021;50(1):75-82.</t>
  </si>
  <si>
    <t xml:space="preserve">10.1016/j.ijom.2020.06.004</t>
  </si>
  <si>
    <t xml:space="preserve">32861554</t>
  </si>
  <si>
    <t xml:space="preserve">割合はメタ解析に含まれた症例集積の集計値であり、研究間の効果量にはばらつきがあったことが同論文で報告されている。</t>
  </si>
  <si>
    <t xml:space="preserve">TR-019</t>
  </si>
  <si>
    <r>
      <rPr>
        <sz val="10"/>
        <rFont val="Noto Sans CJK SC"/>
        <family val="2"/>
      </rPr>
      <t xml:space="preserve">眼窩底骨折は、眼窩縁の骨折を伴わない単独型（</t>
    </r>
    <r>
      <rPr>
        <sz val="10"/>
        <rFont val="Arial"/>
        <family val="0"/>
        <charset val="1"/>
      </rPr>
      <t xml:space="preserve">pure</t>
    </r>
    <r>
      <rPr>
        <sz val="10"/>
        <rFont val="Noto Sans CJK SC"/>
        <family val="2"/>
      </rPr>
      <t xml:space="preserve">）と、他の顔面骨折に合併する型（</t>
    </r>
    <r>
      <rPr>
        <sz val="10"/>
        <rFont val="Arial"/>
        <family val="0"/>
        <charset val="1"/>
      </rPr>
      <t xml:space="preserve">impure</t>
    </r>
    <r>
      <rPr>
        <sz val="10"/>
        <rFont val="Noto Sans CJK SC"/>
        <family val="2"/>
      </rPr>
      <t xml:space="preserve">）に分けられる。下直筋や眼窩軟部組織の嵌頓は複視や眼心反射（悪心・嘔吐・不整脈）を起こし、牽引試験で評価する。小児の </t>
    </r>
    <r>
      <rPr>
        <sz val="10"/>
        <rFont val="Arial"/>
        <family val="0"/>
        <charset val="1"/>
      </rPr>
      <t xml:space="preserve">white-eyed blowout fracture </t>
    </r>
    <r>
      <rPr>
        <sz val="10"/>
        <rFont val="Noto Sans CJK SC"/>
        <family val="2"/>
      </rPr>
      <t xml:space="preserve">では嵌頓した筋の虚血による恒久的障害を防ぐため、</t>
    </r>
    <r>
      <rPr>
        <sz val="10"/>
        <rFont val="Arial"/>
        <family val="0"/>
        <charset val="1"/>
      </rPr>
      <t xml:space="preserve">24</t>
    </r>
    <r>
      <rPr>
        <sz val="10"/>
        <rFont val="Noto Sans CJK SC"/>
        <family val="2"/>
      </rPr>
      <t xml:space="preserve">時間以内の手術が緊急に必要とされる。</t>
    </r>
    <r>
      <rPr>
        <sz val="10"/>
        <rFont val="Arial"/>
        <family val="0"/>
        <charset val="1"/>
      </rPr>
      <t xml:space="preserve">2×2cm </t>
    </r>
    <r>
      <rPr>
        <sz val="10"/>
        <rFont val="Noto Sans CJK SC"/>
        <family val="2"/>
      </rPr>
      <t xml:space="preserve">を超える骨欠損や壁の</t>
    </r>
    <r>
      <rPr>
        <sz val="10"/>
        <rFont val="Arial"/>
        <family val="0"/>
        <charset val="1"/>
      </rPr>
      <t xml:space="preserve">50%</t>
    </r>
    <r>
      <rPr>
        <sz val="10"/>
        <rFont val="Noto Sans CJK SC"/>
        <family val="2"/>
      </rPr>
      <t xml:space="preserve">を超える欠損、</t>
    </r>
    <r>
      <rPr>
        <sz val="10"/>
        <rFont val="Arial"/>
        <family val="0"/>
        <charset val="1"/>
      </rPr>
      <t xml:space="preserve">2mm </t>
    </r>
    <r>
      <rPr>
        <sz val="10"/>
        <rFont val="Noto Sans CJK SC"/>
        <family val="2"/>
      </rPr>
      <t xml:space="preserve">を超える眼球陥凹は手術修復の候補となる。</t>
    </r>
  </si>
  <si>
    <r>
      <rPr>
        <sz val="10"/>
        <rFont val="Noto Sans CJK SC"/>
        <family val="2"/>
      </rPr>
      <t xml:space="preserve">医学各論 Ⅲ</t>
    </r>
    <r>
      <rPr>
        <sz val="10"/>
        <rFont val="Arial"/>
        <family val="0"/>
        <charset val="1"/>
      </rPr>
      <t xml:space="preserve">-11-D-⑤</t>
    </r>
    <r>
      <rPr>
        <sz val="10"/>
        <rFont val="Noto Sans CJK SC"/>
        <family val="2"/>
      </rPr>
      <t xml:space="preserve">（吹き抜け骨折、</t>
    </r>
    <r>
      <rPr>
        <sz val="10"/>
        <rFont val="Arial"/>
        <family val="0"/>
        <charset val="1"/>
      </rPr>
      <t xml:space="preserve">b</t>
    </r>
    <r>
      <rPr>
        <sz val="10"/>
        <rFont val="Noto Sans CJK SC"/>
        <family val="2"/>
      </rPr>
      <t xml:space="preserve">）</t>
    </r>
  </si>
  <si>
    <r>
      <rPr>
        <sz val="10"/>
        <rFont val="Arial"/>
        <family val="0"/>
        <charset val="1"/>
      </rPr>
      <t xml:space="preserve">PS-02-15-05 (id: JkxnuTU)</t>
    </r>
    <r>
      <rPr>
        <sz val="10"/>
        <rFont val="Noto Sans CJK SC"/>
        <family val="2"/>
      </rPr>
      <t xml:space="preserve">；</t>
    </r>
    <r>
      <rPr>
        <sz val="10"/>
        <rFont val="Arial"/>
        <family val="0"/>
        <charset val="1"/>
      </rPr>
      <t xml:space="preserve">TBL-01-00-534 (id: JlvnmSI)</t>
    </r>
  </si>
  <si>
    <t xml:space="preserve">SRC-1466</t>
  </si>
  <si>
    <t xml:space="preserve">Kim HS, Jeong EC. Orbital Floor Fracture. Arch Craniofac Surg. 2016;17(3):111-118.</t>
  </si>
  <si>
    <t xml:space="preserve">10.7181/acfs.2016.17.3.111</t>
  </si>
  <si>
    <t xml:space="preserve">28913267</t>
  </si>
  <si>
    <t xml:space="preserve">欠損の大きさと眼球陥凹の数値は同総説の本文から読み取ったものである（本文から読み取り）。インプラント材料の選択は術者の経験に依存する部分が大きい。</t>
  </si>
  <si>
    <t xml:space="preserve">TR-020</t>
  </si>
  <si>
    <r>
      <rPr>
        <sz val="10"/>
        <rFont val="Noto Sans CJK SC"/>
        <family val="2"/>
      </rPr>
      <t xml:space="preserve">外傷性視神経障害は頭部外傷患者の最大で</t>
    </r>
    <r>
      <rPr>
        <sz val="10"/>
        <rFont val="Arial"/>
        <family val="0"/>
        <charset val="1"/>
      </rPr>
      <t xml:space="preserve">8%</t>
    </r>
    <r>
      <rPr>
        <sz val="10"/>
        <rFont val="Noto Sans CJK SC"/>
        <family val="2"/>
      </rPr>
      <t xml:space="preserve">にみられ、より感度の高い検査では中等度から重度の頭部外傷患者の少なくとも半数に視野欠損や視神経萎縮が認められる。治療の系統的レビューでは、静注メチルプレドニゾロンなどの薬物療法にも視神経管減圧術にも有益性を示す証拠はなく、大用量ステロイドについては死亡率の増加を示す強い証拠がある。したがって慣例的な大量ステロイド投与は行うべきでない。眼窩コンパートメント症候群による急性の視神経圧迫は別の病態であり、緊急の対応を要する。</t>
    </r>
  </si>
  <si>
    <r>
      <rPr>
        <sz val="10"/>
        <rFont val="Noto Sans CJK SC"/>
        <family val="2"/>
      </rPr>
      <t xml:space="preserve">医学各論 Ⅲ</t>
    </r>
    <r>
      <rPr>
        <sz val="10"/>
        <rFont val="Arial"/>
        <family val="0"/>
        <charset val="1"/>
      </rPr>
      <t xml:space="preserve">-11-D-⑥</t>
    </r>
    <r>
      <rPr>
        <sz val="10"/>
        <rFont val="Noto Sans CJK SC"/>
        <family val="2"/>
      </rPr>
      <t xml:space="preserve">（視神経損傷、視神経管骨折、</t>
    </r>
    <r>
      <rPr>
        <sz val="10"/>
        <rFont val="Arial"/>
        <family val="0"/>
        <charset val="1"/>
      </rPr>
      <t xml:space="preserve">b</t>
    </r>
    <r>
      <rPr>
        <sz val="10"/>
        <rFont val="Noto Sans CJK SC"/>
        <family val="2"/>
      </rPr>
      <t xml:space="preserve">）</t>
    </r>
  </si>
  <si>
    <t xml:space="preserve">SRC-1467</t>
  </si>
  <si>
    <t xml:space="preserve">Blanch RJ, Joseph IJ, Cockerham K. Traumatic optic neuropathy management: a systematic review. Eye (Lond). 2024;38(12):2312-2318.</t>
  </si>
  <si>
    <t xml:space="preserve">10.1038/s41433-024-03129-7</t>
  </si>
  <si>
    <t xml:space="preserve">38862644</t>
  </si>
  <si>
    <t xml:space="preserve">本カードで触れたメチルプレドニゾロン等の薬剤について、外傷性視神経障害に対する国内の承認・保険適用は未確認。</t>
  </si>
  <si>
    <t xml:space="preserve">TR-021</t>
  </si>
  <si>
    <r>
      <rPr>
        <sz val="10"/>
        <rFont val="Noto Sans CJK SC"/>
        <family val="2"/>
      </rPr>
      <t xml:space="preserve">喉頭・気管損傷はまれだが死亡率の高い損傷であり、鈍的外傷と穿通性外傷に分けられる。鈍的外傷では、頸部前面が硬い物体に打ち付けられる </t>
    </r>
    <r>
      <rPr>
        <sz val="10"/>
        <rFont val="Arial"/>
        <family val="0"/>
        <charset val="1"/>
      </rPr>
      <t xml:space="preserve">clothesline </t>
    </r>
    <r>
      <rPr>
        <sz val="10"/>
        <rFont val="Noto Sans CJK SC"/>
        <family val="2"/>
      </rPr>
      <t xml:space="preserve">型の損傷などが原因となる。救急での最優先は気道の確保であり、外科的気道確保を行う閾値を低くする。評価には軟性喉頭鏡や </t>
    </r>
    <r>
      <rPr>
        <sz val="10"/>
        <rFont val="Arial"/>
        <family val="0"/>
        <charset val="1"/>
      </rPr>
      <t xml:space="preserve">CT </t>
    </r>
    <r>
      <rPr>
        <sz val="10"/>
        <rFont val="Noto Sans CJK SC"/>
        <family val="2"/>
      </rPr>
      <t xml:space="preserve">を用い、</t>
    </r>
    <r>
      <rPr>
        <sz val="10"/>
        <rFont val="Arial"/>
        <family val="0"/>
        <charset val="1"/>
      </rPr>
      <t xml:space="preserve">Schaefer </t>
    </r>
    <r>
      <rPr>
        <sz val="10"/>
        <rFont val="Noto Sans CJK SC"/>
        <family val="2"/>
      </rPr>
      <t xml:space="preserve">分類に基づく重症度と気道の状態に応じて、保存的管理か外科的治療かを選択する。回復後には声の安静や言語・嚥下のリハビリが必要になることがある。</t>
    </r>
  </si>
  <si>
    <r>
      <rPr>
        <sz val="10"/>
        <rFont val="Noto Sans CJK SC"/>
        <family val="2"/>
      </rPr>
      <t xml:space="preserve">医学各論 Ⅲ</t>
    </r>
    <r>
      <rPr>
        <sz val="10"/>
        <rFont val="Arial"/>
        <family val="0"/>
        <charset val="1"/>
      </rPr>
      <t xml:space="preserve">-11-E</t>
    </r>
    <r>
      <rPr>
        <sz val="10"/>
        <rFont val="Noto Sans CJK SC"/>
        <family val="2"/>
      </rPr>
      <t xml:space="preserve">（喉頭損傷、</t>
    </r>
    <r>
      <rPr>
        <sz val="10"/>
        <rFont val="Arial"/>
        <family val="0"/>
        <charset val="1"/>
      </rPr>
      <t xml:space="preserve">b</t>
    </r>
    <r>
      <rPr>
        <sz val="10"/>
        <rFont val="Noto Sans CJK SC"/>
        <family val="2"/>
      </rPr>
      <t xml:space="preserve">）</t>
    </r>
  </si>
  <si>
    <t xml:space="preserve">SRC-1468</t>
  </si>
  <si>
    <t xml:space="preserve">Malvi A, Jain S. Laryngeal Trauma, Its Types, and Management. Cureus. 2022;14(10):e29877.</t>
  </si>
  <si>
    <t xml:space="preserve">10.7759/cureus.29877</t>
  </si>
  <si>
    <t xml:space="preserve">36348916</t>
  </si>
  <si>
    <r>
      <rPr>
        <sz val="10"/>
        <rFont val="Arial"/>
        <family val="0"/>
        <charset val="1"/>
      </rPr>
      <t xml:space="preserve">Schaefer </t>
    </r>
    <r>
      <rPr>
        <sz val="10"/>
        <rFont val="Noto Sans CJK SC"/>
        <family val="2"/>
      </rPr>
      <t xml:space="preserve">分類の各群の具体的な所見と対応の内訳は抄録の範囲を超えるため含めていない。</t>
    </r>
  </si>
  <si>
    <t xml:space="preserve">TR-022</t>
  </si>
  <si>
    <t xml:space="preserve">先天異常</t>
  </si>
  <si>
    <r>
      <rPr>
        <sz val="10"/>
        <rFont val="Noto Sans CJK SC"/>
        <family val="2"/>
      </rPr>
      <t xml:space="preserve">小耳症は耳介の低形成を指し、国際コンセンサスではすべての患者を集学的チームで診療することが推奨されている。重症度分類（</t>
    </r>
    <r>
      <rPr>
        <sz val="10"/>
        <rFont val="Arial"/>
        <family val="0"/>
        <charset val="1"/>
      </rPr>
      <t xml:space="preserve">Weerda/Aguilar</t>
    </r>
    <r>
      <rPr>
        <sz val="10"/>
        <rFont val="Noto Sans CJK SC"/>
        <family val="2"/>
      </rPr>
      <t xml:space="preserve">）では、ほぼ正常だがやや小さいものを </t>
    </r>
    <r>
      <rPr>
        <sz val="10"/>
        <rFont val="Arial"/>
        <family val="0"/>
        <charset val="1"/>
      </rPr>
      <t xml:space="preserve">Grade I</t>
    </r>
    <r>
      <rPr>
        <sz val="10"/>
        <rFont val="Noto Sans CJK SC"/>
        <family val="2"/>
      </rPr>
      <t xml:space="preserve">、痕跡的で変形があるが構成要素が判別できるものを </t>
    </r>
    <r>
      <rPr>
        <sz val="10"/>
        <rFont val="Arial"/>
        <family val="0"/>
        <charset val="1"/>
      </rPr>
      <t xml:space="preserve">Grade II</t>
    </r>
    <r>
      <rPr>
        <sz val="10"/>
        <rFont val="Noto Sans CJK SC"/>
        <family val="2"/>
      </rPr>
      <t xml:space="preserve">、</t>
    </r>
    <r>
      <rPr>
        <sz val="10"/>
        <rFont val="Arial"/>
        <family val="0"/>
        <charset val="1"/>
      </rPr>
      <t xml:space="preserve">peanut </t>
    </r>
    <r>
      <rPr>
        <sz val="10"/>
        <rFont val="Noto Sans CJK SC"/>
        <family val="2"/>
      </rPr>
      <t xml:space="preserve">型の重度低形成を </t>
    </r>
    <r>
      <rPr>
        <sz val="10"/>
        <rFont val="Arial"/>
        <family val="0"/>
        <charset val="1"/>
      </rPr>
      <t xml:space="preserve">Grade III</t>
    </r>
    <r>
      <rPr>
        <sz val="10"/>
        <rFont val="Noto Sans CJK SC"/>
        <family val="2"/>
      </rPr>
      <t xml:space="preserve">、無耳症を </t>
    </r>
    <r>
      <rPr>
        <sz val="10"/>
        <rFont val="Arial"/>
        <family val="0"/>
        <charset val="1"/>
      </rPr>
      <t xml:space="preserve">Grade IV </t>
    </r>
    <r>
      <rPr>
        <sz val="10"/>
        <rFont val="Noto Sans CJK SC"/>
        <family val="2"/>
      </rPr>
      <t xml:space="preserve">とする。再建の選択肢は無治療、自家肋軟骨によるフレーム再建、多孔性ポリエチレン製インプラント、義耳であり、自家肋軟骨法では軟骨の発育を待つ必要があり、フレーム彫刻の要件を満たすには</t>
    </r>
    <r>
      <rPr>
        <sz val="10"/>
        <rFont val="Arial"/>
        <family val="0"/>
        <charset val="1"/>
      </rPr>
      <t xml:space="preserve">9</t>
    </r>
    <r>
      <rPr>
        <sz val="10"/>
        <rFont val="Noto Sans CJK SC"/>
        <family val="2"/>
      </rPr>
      <t xml:space="preserve">歳以上が望ましいとされる。</t>
    </r>
  </si>
  <si>
    <r>
      <rPr>
        <sz val="10"/>
        <rFont val="Noto Sans CJK SC"/>
        <family val="2"/>
      </rPr>
      <t xml:space="preserve">医学各論 Ⅲ</t>
    </r>
    <r>
      <rPr>
        <sz val="10"/>
        <rFont val="Arial"/>
        <family val="0"/>
        <charset val="1"/>
      </rPr>
      <t xml:space="preserve">-11-F-①</t>
    </r>
    <r>
      <rPr>
        <sz val="10"/>
        <rFont val="Noto Sans CJK SC"/>
        <family val="2"/>
      </rPr>
      <t xml:space="preserve">（耳介奇形、</t>
    </r>
    <r>
      <rPr>
        <sz val="10"/>
        <rFont val="Arial"/>
        <family val="0"/>
        <charset val="1"/>
      </rPr>
      <t xml:space="preserve">c</t>
    </r>
    <r>
      <rPr>
        <sz val="10"/>
        <rFont val="Noto Sans CJK SC"/>
        <family val="2"/>
      </rPr>
      <t xml:space="preserve">）</t>
    </r>
  </si>
  <si>
    <t xml:space="preserve">SRC-1469</t>
  </si>
  <si>
    <t xml:space="preserve">Zhang TY, Bulstrode N, Chang KW, et al. International Consensus Recommendations on Microtia, Aural Atresia and Functional Ear Reconstruction. J Int Adv Otol. 2019;15(2):204-208.</t>
  </si>
  <si>
    <t xml:space="preserve">10.5152/iao.2019.7383</t>
  </si>
  <si>
    <t xml:space="preserve">31418720</t>
  </si>
  <si>
    <t xml:space="preserve">分類と手術時期の記述は同コンセンサスの本文から読み取ったものである（本文から読み取り）。日本の診療体制における標準的な手術時期との一致は未確認。</t>
  </si>
  <si>
    <t xml:space="preserve">TR-023</t>
  </si>
  <si>
    <r>
      <rPr>
        <sz val="10"/>
        <rFont val="Noto Sans CJK SC"/>
        <family val="2"/>
      </rPr>
      <t xml:space="preserve">先天性耳瘻孔は、感染を繰り返す場合などに瘻管全体の切除が治療となる。中国の単施設後方視的研究（</t>
    </r>
    <r>
      <rPr>
        <sz val="10"/>
        <rFont val="Arial"/>
        <family val="0"/>
        <charset val="1"/>
      </rPr>
      <t xml:space="preserve">576</t>
    </r>
    <r>
      <rPr>
        <sz val="10"/>
        <rFont val="Noto Sans CJK SC"/>
        <family val="2"/>
      </rPr>
      <t xml:space="preserve">例、</t>
    </r>
    <r>
      <rPr>
        <sz val="10"/>
        <rFont val="Arial"/>
        <family val="0"/>
        <charset val="1"/>
      </rPr>
      <t xml:space="preserve">782</t>
    </r>
    <r>
      <rPr>
        <sz val="10"/>
        <rFont val="Noto Sans CJK SC"/>
        <family val="2"/>
      </rPr>
      <t xml:space="preserve">耳）では、切除後の再発率は</t>
    </r>
    <r>
      <rPr>
        <sz val="10"/>
        <rFont val="Arial"/>
        <family val="0"/>
        <charset val="1"/>
      </rPr>
      <t xml:space="preserve">1.67%</t>
    </r>
    <r>
      <rPr>
        <sz val="10"/>
        <rFont val="Noto Sans CJK SC"/>
        <family val="2"/>
      </rPr>
      <t xml:space="preserve">（</t>
    </r>
    <r>
      <rPr>
        <sz val="10"/>
        <rFont val="Arial"/>
        <family val="0"/>
        <charset val="1"/>
      </rPr>
      <t xml:space="preserve">13/782</t>
    </r>
    <r>
      <rPr>
        <sz val="10"/>
        <rFont val="Noto Sans CJK SC"/>
        <family val="2"/>
      </rPr>
      <t xml:space="preserve">耳）で、再手術により全例が治癒した。感染期の手術は手術時間と抜糸までの期間が延長した。術中に拡大鏡（</t>
    </r>
    <r>
      <rPr>
        <sz val="10"/>
        <rFont val="Arial"/>
        <family val="0"/>
        <charset val="1"/>
      </rPr>
      <t xml:space="preserve">2.5</t>
    </r>
    <r>
      <rPr>
        <sz val="10"/>
        <rFont val="Noto Sans CJK SC"/>
        <family val="2"/>
      </rPr>
      <t xml:space="preserve">倍の顕微鏡）を用いると再発率が有意に低かった一方、メチレンブルー染色の使用や茎部軟骨の部分切除の有無は再発率に影響しなかった。</t>
    </r>
  </si>
  <si>
    <r>
      <rPr>
        <sz val="10"/>
        <rFont val="Noto Sans CJK SC"/>
        <family val="2"/>
      </rPr>
      <t xml:space="preserve">医学各論 Ⅲ</t>
    </r>
    <r>
      <rPr>
        <sz val="10"/>
        <rFont val="Arial"/>
        <family val="0"/>
        <charset val="1"/>
      </rPr>
      <t xml:space="preserve">-11-F-②</t>
    </r>
    <r>
      <rPr>
        <sz val="10"/>
        <rFont val="Noto Sans CJK SC"/>
        <family val="2"/>
      </rPr>
      <t xml:space="preserve">（先天性耳瘻孔、</t>
    </r>
    <r>
      <rPr>
        <sz val="10"/>
        <rFont val="Arial"/>
        <family val="0"/>
        <charset val="1"/>
      </rPr>
      <t xml:space="preserve">c</t>
    </r>
    <r>
      <rPr>
        <sz val="10"/>
        <rFont val="Noto Sans CJK SC"/>
        <family val="2"/>
      </rPr>
      <t xml:space="preserve">）</t>
    </r>
  </si>
  <si>
    <t xml:space="preserve">SRC-1470</t>
  </si>
  <si>
    <t xml:space="preserve">Li K, Hao Y, Zhao J, et al. Surgical treatment of preauricular fistulas: a 12-year single-center clinical observation. BMC Surg. 2023;23(1):297.</t>
  </si>
  <si>
    <t xml:space="preserve">10.1186/s12893-023-02198-x</t>
  </si>
  <si>
    <t xml:space="preserve">37775750</t>
  </si>
  <si>
    <t xml:space="preserve">数値は単一施設の後方視的データであり、施設や術者による差がありうる。</t>
  </si>
  <si>
    <t xml:space="preserve">TR-024</t>
  </si>
  <si>
    <t xml:space="preserve">先天性外耳道閉鎖症は外耳道の形成不全の程度がさまざまで、耳介や中耳の奇形を伴うことがある。外耳道を新しく作る手術は、聴力の改善が骨導デバイスによる補聴を上回らず、術後の外耳道狭窄などの合併症も起こりうるため、第一選択の治療とはならないことが多い。手術を検討する場合は術前評価が重要で、術後狭窄を防ぐ工夫が必要である。</t>
  </si>
  <si>
    <r>
      <rPr>
        <sz val="10"/>
        <rFont val="Noto Sans CJK SC"/>
        <family val="2"/>
      </rPr>
      <t xml:space="preserve">医学各論 Ⅲ</t>
    </r>
    <r>
      <rPr>
        <sz val="10"/>
        <rFont val="Arial"/>
        <family val="0"/>
        <charset val="1"/>
      </rPr>
      <t xml:space="preserve">-11-F-③</t>
    </r>
    <r>
      <rPr>
        <sz val="10"/>
        <rFont val="Noto Sans CJK SC"/>
        <family val="2"/>
      </rPr>
      <t xml:space="preserve">（外耳道閉鎖症、</t>
    </r>
    <r>
      <rPr>
        <sz val="10"/>
        <rFont val="Arial"/>
        <family val="0"/>
        <charset val="1"/>
      </rPr>
      <t xml:space="preserve">c</t>
    </r>
    <r>
      <rPr>
        <sz val="10"/>
        <rFont val="Noto Sans CJK SC"/>
        <family val="2"/>
      </rPr>
      <t xml:space="preserve">）</t>
    </r>
  </si>
  <si>
    <t xml:space="preserve">SRC-1471</t>
  </si>
  <si>
    <t xml:space="preserve">Lee MY, Cho YS, Han GC, Oh JH. Current Treatments for Congenital Aural Atresia. J Audiol Otol. 2020;24(4):161-166.</t>
  </si>
  <si>
    <t xml:space="preserve">10.7874/jao.2020.00325</t>
  </si>
  <si>
    <t xml:space="preserve">33070563</t>
  </si>
  <si>
    <r>
      <rPr>
        <sz val="10"/>
        <rFont val="Noto Sans CJK SC"/>
        <family val="2"/>
      </rPr>
      <t xml:space="preserve">手術適応の判定尺度（</t>
    </r>
    <r>
      <rPr>
        <sz val="10"/>
        <rFont val="Arial"/>
        <family val="0"/>
        <charset val="1"/>
      </rPr>
      <t xml:space="preserve">Jahrsdoerfer </t>
    </r>
    <r>
      <rPr>
        <sz val="10"/>
        <rFont val="Noto Sans CJK SC"/>
        <family val="2"/>
      </rPr>
      <t xml:space="preserve">スケールなど）の具体的な基準は本カードの出典の抄録範囲を超えるため含めていない。</t>
    </r>
  </si>
  <si>
    <t xml:space="preserve">TR-025</t>
  </si>
  <si>
    <r>
      <rPr>
        <sz val="10"/>
        <rFont val="Noto Sans CJK SC"/>
        <family val="2"/>
      </rPr>
      <t xml:space="preserve">先天性感音難聴の原因の約</t>
    </r>
    <r>
      <rPr>
        <sz val="10"/>
        <rFont val="Arial"/>
        <family val="0"/>
        <charset val="1"/>
      </rPr>
      <t xml:space="preserve">80%</t>
    </r>
    <r>
      <rPr>
        <sz val="10"/>
        <rFont val="Noto Sans CJK SC"/>
        <family val="2"/>
      </rPr>
      <t xml:space="preserve">は膜迷路の異常であり画像検査では正常に映る。残りの約</t>
    </r>
    <r>
      <rPr>
        <sz val="10"/>
        <rFont val="Arial"/>
        <family val="0"/>
        <charset val="1"/>
      </rPr>
      <t xml:space="preserve">20%</t>
    </r>
    <r>
      <rPr>
        <sz val="10"/>
        <rFont val="Noto Sans CJK SC"/>
        <family val="2"/>
      </rPr>
      <t xml:space="preserve">は骨迷路の奇形で、側頭骨の高分解能 </t>
    </r>
    <r>
      <rPr>
        <sz val="10"/>
        <rFont val="Arial"/>
        <family val="0"/>
        <charset val="1"/>
      </rPr>
      <t xml:space="preserve">CT </t>
    </r>
    <r>
      <rPr>
        <sz val="10"/>
        <rFont val="Noto Sans CJK SC"/>
        <family val="2"/>
      </rPr>
      <t xml:space="preserve">や </t>
    </r>
    <r>
      <rPr>
        <sz val="10"/>
        <rFont val="Arial"/>
        <family val="0"/>
        <charset val="1"/>
      </rPr>
      <t xml:space="preserve">MRI </t>
    </r>
    <r>
      <rPr>
        <sz val="10"/>
        <rFont val="Noto Sans CJK SC"/>
        <family val="2"/>
      </rPr>
      <t xml:space="preserve">で描出できる。内耳奇形は蝸牛の形態に基づいて</t>
    </r>
    <r>
      <rPr>
        <sz val="10"/>
        <rFont val="Arial"/>
        <family val="0"/>
        <charset val="1"/>
      </rPr>
      <t xml:space="preserve">8</t>
    </r>
    <r>
      <rPr>
        <sz val="10"/>
        <rFont val="Noto Sans CJK SC"/>
        <family val="2"/>
      </rPr>
      <t xml:space="preserve">つの群に分類され、治療は奇形の形態と蝸牛神経の状態に応じて、補聴器、人工内耳、聴性脳幹インプラントの中から選択する。人工内耳手術では、顔面神経の走行異常、髄液漏、電極の迷入といった合併症に備える必要がある。</t>
    </r>
  </si>
  <si>
    <r>
      <rPr>
        <sz val="10"/>
        <rFont val="Noto Sans CJK SC"/>
        <family val="2"/>
      </rPr>
      <t xml:space="preserve">医学各論 Ⅲ</t>
    </r>
    <r>
      <rPr>
        <sz val="10"/>
        <rFont val="Arial"/>
        <family val="0"/>
        <charset val="1"/>
      </rPr>
      <t xml:space="preserve">-11-F-④</t>
    </r>
    <r>
      <rPr>
        <sz val="10"/>
        <rFont val="Noto Sans CJK SC"/>
        <family val="2"/>
      </rPr>
      <t xml:space="preserve">（中耳奇形、</t>
    </r>
    <r>
      <rPr>
        <sz val="10"/>
        <rFont val="Arial"/>
        <family val="0"/>
        <charset val="1"/>
      </rPr>
      <t xml:space="preserve">c</t>
    </r>
    <r>
      <rPr>
        <sz val="10"/>
        <rFont val="Noto Sans CJK SC"/>
        <family val="2"/>
      </rPr>
      <t xml:space="preserve">）</t>
    </r>
  </si>
  <si>
    <t xml:space="preserve">SRC-1472</t>
  </si>
  <si>
    <t xml:space="preserve">Sennaroğlu L, Bajin MD. Classification and Current Management of Inner Ear Malformations. Balkan Med J. 2017;34(5):397-411.</t>
  </si>
  <si>
    <t xml:space="preserve">10.4274/balkanmedj.2017.0367</t>
  </si>
  <si>
    <t xml:space="preserve">28840850</t>
  </si>
  <si>
    <r>
      <rPr>
        <sz val="10"/>
        <rFont val="Arial"/>
        <family val="0"/>
        <charset val="1"/>
      </rPr>
      <t xml:space="preserve">8</t>
    </r>
    <r>
      <rPr>
        <sz val="10"/>
        <rFont val="Noto Sans CJK SC"/>
        <family val="2"/>
      </rPr>
      <t xml:space="preserve">群の分類の各型の名称と画像所見の詳細は同総説の本文と表にあり、本カードでは要点のみを扱った（分類表は本文から読み取り）。</t>
    </r>
  </si>
  <si>
    <t xml:space="preserve">TR-026</t>
  </si>
  <si>
    <r>
      <rPr>
        <sz val="10"/>
        <rFont val="Noto Sans CJK SC"/>
        <family val="2"/>
      </rPr>
      <t xml:space="preserve">口唇口蓋裂は、遺伝因子と環境因子が関与する頻度の高い先天奇形である。出生後は哺乳と栄養の確保が課題となり、専用の哺乳器具が必要になることが多い。手術前には、口唇テーピングや鼻歯槽形成（</t>
    </r>
    <r>
      <rPr>
        <sz val="10"/>
        <rFont val="Arial"/>
        <family val="0"/>
        <charset val="1"/>
      </rPr>
      <t xml:space="preserve">nasoalveolar molding</t>
    </r>
    <r>
      <rPr>
        <sz val="10"/>
        <rFont val="Noto Sans CJK SC"/>
        <family val="2"/>
      </rPr>
      <t xml:space="preserve">）によって裂の形態を整える早期介入が行われる。修復手術の術式は裂の広がりと術者の選択によって決まる。修復後も中耳疾患、鼻咽腔閉鎖不全、咬合異常のリスクが高いため、集学的チームによる長期のフォローアップが必要である。</t>
    </r>
  </si>
  <si>
    <r>
      <rPr>
        <sz val="10"/>
        <rFont val="Noto Sans CJK SC"/>
        <family val="2"/>
      </rPr>
      <t xml:space="preserve">医学各論 Ⅲ</t>
    </r>
    <r>
      <rPr>
        <sz val="10"/>
        <rFont val="Arial"/>
        <family val="0"/>
        <charset val="1"/>
      </rPr>
      <t xml:space="preserve">-11-G-①</t>
    </r>
    <r>
      <rPr>
        <sz val="10"/>
        <rFont val="Noto Sans CJK SC"/>
        <family val="2"/>
      </rPr>
      <t xml:space="preserve">（唇裂、口蓋裂、</t>
    </r>
    <r>
      <rPr>
        <sz val="10"/>
        <rFont val="Arial"/>
        <family val="0"/>
        <charset val="1"/>
      </rPr>
      <t xml:space="preserve">c</t>
    </r>
    <r>
      <rPr>
        <sz val="10"/>
        <rFont val="Noto Sans CJK SC"/>
        <family val="2"/>
      </rPr>
      <t xml:space="preserve">）</t>
    </r>
  </si>
  <si>
    <t xml:space="preserve">SRC-1473</t>
  </si>
  <si>
    <t xml:space="preserve">Worley ML, Patel KG, Kilpatrick LA. Cleft Lip and Palate. Clin Perinatol. 2018;45(4):661-678.</t>
  </si>
  <si>
    <t xml:space="preserve">10.1016/j.clp.2018.07.006</t>
  </si>
  <si>
    <t xml:space="preserve">30396411</t>
  </si>
  <si>
    <t xml:space="preserve">日本の出生数あたりの頻度や、国内の標準的な手術時期（口唇形成術・口蓋形成術の月齢）は本カードの出典の範囲外であり含めていない。</t>
  </si>
  <si>
    <t xml:space="preserve">TR-027</t>
  </si>
  <si>
    <r>
      <rPr>
        <sz val="10"/>
        <rFont val="Noto Sans CJK SC"/>
        <family val="2"/>
      </rPr>
      <t xml:space="preserve">重症熱傷の初期輸液蘇生は、</t>
    </r>
    <r>
      <rPr>
        <sz val="10"/>
        <rFont val="Arial"/>
        <family val="0"/>
        <charset val="1"/>
      </rPr>
      <t xml:space="preserve">modified Brooke </t>
    </r>
    <r>
      <rPr>
        <sz val="10"/>
        <rFont val="Noto Sans CJK SC"/>
        <family val="2"/>
      </rPr>
      <t xml:space="preserve">法や </t>
    </r>
    <r>
      <rPr>
        <sz val="10"/>
        <rFont val="Arial"/>
        <family val="0"/>
        <charset val="1"/>
      </rPr>
      <t xml:space="preserve">Parkland </t>
    </r>
    <r>
      <rPr>
        <sz val="10"/>
        <rFont val="Noto Sans CJK SC"/>
        <family val="2"/>
      </rPr>
      <t xml:space="preserve">法などの予測式を用いて開始し、尿量をはじめとする指標を見ながら</t>
    </r>
    <r>
      <rPr>
        <sz val="10"/>
        <rFont val="Arial"/>
        <family val="0"/>
        <charset val="1"/>
      </rPr>
      <t xml:space="preserve">1</t>
    </r>
    <r>
      <rPr>
        <sz val="10"/>
        <rFont val="Noto Sans CJK SC"/>
        <family val="2"/>
      </rPr>
      <t xml:space="preserve">時間ごとに輸液速度を調整する。過剰な輸液は合併症を増やすため避けるべきであり、プロトコルやフローシート、診療ガイドラインに沿った管理は、投与輸液量と合併症の減少に関連するとされる。</t>
    </r>
  </si>
  <si>
    <t xml:space="preserve">SRC-1474</t>
  </si>
  <si>
    <t xml:space="preserve">Cancio LC, Salinas J, Kramer GC. Protocolized Resuscitation of Burn Patients. Crit Care Clin. 2016;32(4):599-610.</t>
  </si>
  <si>
    <t xml:space="preserve">10.1016/j.ccc.2016.06.008</t>
  </si>
  <si>
    <t xml:space="preserve">27600131</t>
  </si>
  <si>
    <t xml:space="preserve">予測式の具体的な係数や尿量目標の数値は抄録で確認できなかったため含めていない。日本の熱傷診療ガイドラインの推奨との対照は未実施。本カードで触れた輸液製剤等の国内の承認・保険適用は未確認。</t>
  </si>
  <si>
    <t xml:space="preserve">TR-028</t>
  </si>
  <si>
    <t xml:space="preserve">褥瘡</t>
  </si>
  <si>
    <r>
      <rPr>
        <sz val="10"/>
        <rFont val="Noto Sans CJK SC"/>
        <family val="2"/>
      </rPr>
      <t xml:space="preserve">褥瘡は予防可能な有害事象であり、</t>
    </r>
    <r>
      <rPr>
        <sz val="10"/>
        <rFont val="Arial"/>
        <family val="0"/>
        <charset val="1"/>
      </rPr>
      <t xml:space="preserve">ICU </t>
    </r>
    <r>
      <rPr>
        <sz val="10"/>
        <rFont val="Noto Sans CJK SC"/>
        <family val="2"/>
      </rPr>
      <t xml:space="preserve">患者における有病率は</t>
    </r>
    <r>
      <rPr>
        <sz val="10"/>
        <rFont val="Arial"/>
        <family val="0"/>
        <charset val="1"/>
      </rPr>
      <t xml:space="preserve">12</t>
    </r>
    <r>
      <rPr>
        <sz val="10"/>
        <rFont val="Noto Sans CJK SC"/>
        <family val="2"/>
      </rPr>
      <t xml:space="preserve">〜</t>
    </r>
    <r>
      <rPr>
        <sz val="10"/>
        <rFont val="Arial"/>
        <family val="0"/>
        <charset val="1"/>
      </rPr>
      <t xml:space="preserve">33%</t>
    </r>
    <r>
      <rPr>
        <sz val="10"/>
        <rFont val="Noto Sans CJK SC"/>
        <family val="2"/>
      </rPr>
      <t xml:space="preserve">と報告される。褥瘡予防の系統的レビューでは、体位変換、リスク評価、皮膚の観察、栄養状態の評価、体圧分散用具の使用、スタッフと患者への教育、多職種チームの関与などを組み合わせた多成分の予防プログラムが用いられ、評価対象となった研究の多くで褥瘡の発生率・有病率の有意な低下が報告された。</t>
    </r>
  </si>
  <si>
    <t xml:space="preserve">SRC-1475</t>
  </si>
  <si>
    <t xml:space="preserve">Lin F, Wu Z, Song B, Coyer F, Chaboyer W. The effectiveness of multicomponent pressure injury prevention programs in adult intensive care patients: A systematic review. Int J Nurs Stud. 2020;102:103483.</t>
  </si>
  <si>
    <t xml:space="preserve">10.1016/j.ijnurstu.2019.103483</t>
  </si>
  <si>
    <t xml:space="preserve">31835122</t>
  </si>
  <si>
    <r>
      <rPr>
        <sz val="10"/>
        <rFont val="Noto Sans CJK SC"/>
        <family val="2"/>
      </rPr>
      <t xml:space="preserve">対象は成人 </t>
    </r>
    <r>
      <rPr>
        <sz val="10"/>
        <rFont val="Arial"/>
        <family val="0"/>
        <charset val="1"/>
      </rPr>
      <t xml:space="preserve">ICU </t>
    </r>
    <r>
      <rPr>
        <sz val="10"/>
        <rFont val="Noto Sans CJK SC"/>
        <family val="2"/>
      </rPr>
      <t xml:space="preserve">患者であり、一般病棟や在宅での予防効果を直接示すものではない。個別の予防策（体圧分散用具の種類など）ごとの効果の大きさは本レビューの抄録範囲を超えるため含めていない。</t>
    </r>
  </si>
  <si>
    <t xml:space="preserve">ST-001</t>
  </si>
  <si>
    <t xml:space="preserve">脳内出血</t>
  </si>
  <si>
    <t xml:space="preserve">高血圧性脳出血は、穿通枝の支配領域である大脳基底核（被殻・尾状核）、視床、脳幹（橋）、小脳などの深部構造に好発する。</t>
  </si>
  <si>
    <r>
      <rPr>
        <sz val="10"/>
        <rFont val="Noto Sans CJK SC"/>
        <family val="2"/>
      </rPr>
      <t xml:space="preserve">医学各論 Ⅸ</t>
    </r>
    <r>
      <rPr>
        <sz val="10"/>
        <rFont val="Arial"/>
        <family val="0"/>
        <charset val="1"/>
      </rPr>
      <t xml:space="preserve">-1-A-①</t>
    </r>
    <r>
      <rPr>
        <sz val="10"/>
        <rFont val="Noto Sans CJK SC"/>
        <family val="2"/>
      </rPr>
      <t xml:space="preserve">（高血圧性脳出血、</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</si>
  <si>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TBL-01-00-026 (id: JlvnlcA)</t>
    </r>
  </si>
  <si>
    <t xml:space="preserve">SRC-1562</t>
  </si>
  <si>
    <t xml:space="preserve">Greenberg SM, et al. 2022 Guideline for the Management of Patients With Spontaneous Intracerebral Hemorrhage: A Guideline From the AHA/ASA. Stroke. 2022;53(7):e282-e361</t>
  </si>
  <si>
    <t xml:space="preserve">10.1161/STR.0000000000000407</t>
  </si>
  <si>
    <t xml:space="preserve">35579034</t>
  </si>
  <si>
    <t xml:space="preserve">部位の列挙はガイドライン本文の記載に基づく。各部位の頻度の数値は本カードでは扱わない。</t>
  </si>
  <si>
    <t xml:space="preserve">ST-002</t>
  </si>
  <si>
    <t xml:space="preserve">脳出血では出血部位により症状が異なり、被殻出血では対側の片麻痺と感覚障害、視床出血では感覚障害、小脳出血では運動失調と嘔吐、橋出血では意識障害と四肢麻痺がみられる。</t>
  </si>
  <si>
    <t xml:space="preserve">SRC-1561</t>
  </si>
  <si>
    <r>
      <rPr>
        <sz val="10"/>
        <rFont val="Noto Sans CJK SC"/>
        <family val="2"/>
      </rPr>
      <t xml:space="preserve">日本脳卒中学会 脳卒中治療ガイドライン委員会 編『脳卒中治療ガイドライン</t>
    </r>
    <r>
      <rPr>
        <sz val="10"/>
        <rFont val="Arial"/>
        <family val="0"/>
        <charset val="1"/>
      </rPr>
      <t xml:space="preserve">2021</t>
    </r>
    <r>
      <rPr>
        <sz val="10"/>
        <rFont val="Noto Sans CJK SC"/>
        <family val="2"/>
      </rPr>
      <t xml:space="preserve">〔改訂</t>
    </r>
    <r>
      <rPr>
        <sz val="10"/>
        <rFont val="Arial"/>
        <family val="0"/>
        <charset val="1"/>
      </rPr>
      <t xml:space="preserve">2023</t>
    </r>
    <r>
      <rPr>
        <sz val="10"/>
        <rFont val="Noto Sans CJK SC"/>
        <family val="2"/>
      </rPr>
      <t xml:space="preserve">〕』協和企画</t>
    </r>
  </si>
  <si>
    <t xml:space="preserve">ガイドラインの症候の記載に基づく。個別の頻度は示していない。</t>
  </si>
  <si>
    <t xml:space="preserve">ST-003</t>
  </si>
  <si>
    <r>
      <rPr>
        <sz val="10"/>
        <rFont val="Noto Sans CJK SC"/>
        <family val="2"/>
      </rPr>
      <t xml:space="preserve">発症</t>
    </r>
    <r>
      <rPr>
        <sz val="10"/>
        <rFont val="Arial"/>
        <family val="0"/>
        <charset val="1"/>
      </rPr>
      <t xml:space="preserve">6</t>
    </r>
    <r>
      <rPr>
        <sz val="10"/>
        <rFont val="Noto Sans CJK SC"/>
        <family val="2"/>
      </rPr>
      <t xml:space="preserve">時間以内で収縮期血圧</t>
    </r>
    <r>
      <rPr>
        <sz val="10"/>
        <rFont val="Arial"/>
        <family val="0"/>
        <charset val="1"/>
      </rPr>
      <t xml:space="preserve">150</t>
    </r>
    <r>
      <rPr>
        <sz val="10"/>
        <rFont val="Noto Sans CJK SC"/>
        <family val="2"/>
      </rPr>
      <t xml:space="preserve">〜</t>
    </r>
    <r>
      <rPr>
        <sz val="10"/>
        <rFont val="Arial"/>
        <family val="0"/>
        <charset val="1"/>
      </rPr>
      <t xml:space="preserve">220 mmHg</t>
    </r>
    <r>
      <rPr>
        <sz val="10"/>
        <rFont val="Noto Sans CJK SC"/>
        <family val="2"/>
      </rPr>
      <t xml:space="preserve">の脳内出血患者に対する、</t>
    </r>
    <r>
      <rPr>
        <sz val="10"/>
        <rFont val="Arial"/>
        <family val="0"/>
        <charset val="1"/>
      </rPr>
      <t xml:space="preserve">1</t>
    </r>
    <r>
      <rPr>
        <sz val="10"/>
        <rFont val="Noto Sans CJK SC"/>
        <family val="2"/>
      </rPr>
      <t xml:space="preserve">時間以内に収縮期血圧</t>
    </r>
    <r>
      <rPr>
        <sz val="10"/>
        <rFont val="Arial"/>
        <family val="0"/>
        <charset val="1"/>
      </rPr>
      <t xml:space="preserve">140 mmHg</t>
    </r>
    <r>
      <rPr>
        <sz val="10"/>
        <rFont val="Noto Sans CJK SC"/>
        <family val="2"/>
      </rPr>
      <t xml:space="preserve">未満を目指す積極的降圧は、通常治療（</t>
    </r>
    <r>
      <rPr>
        <sz val="10"/>
        <rFont val="Arial"/>
        <family val="0"/>
        <charset val="1"/>
      </rPr>
      <t xml:space="preserve">180 mmHg</t>
    </r>
    <r>
      <rPr>
        <sz val="10"/>
        <rFont val="Noto Sans CJK SC"/>
        <family val="2"/>
      </rPr>
      <t xml:space="preserve">未満）と比べて</t>
    </r>
    <r>
      <rPr>
        <sz val="10"/>
        <rFont val="Arial"/>
        <family val="0"/>
        <charset val="1"/>
      </rPr>
      <t xml:space="preserve">90</t>
    </r>
    <r>
      <rPr>
        <sz val="10"/>
        <rFont val="Noto Sans CJK SC"/>
        <family val="2"/>
      </rPr>
      <t xml:space="preserve">日後の死亡または重度障害（</t>
    </r>
    <r>
      <rPr>
        <sz val="10"/>
        <rFont val="Arial"/>
        <family val="0"/>
        <charset val="1"/>
      </rPr>
      <t xml:space="preserve">modified Rankin Scale 3</t>
    </r>
    <r>
      <rPr>
        <sz val="10"/>
        <rFont val="Noto Sans CJK SC"/>
        <family val="2"/>
      </rPr>
      <t xml:space="preserve">〜</t>
    </r>
    <r>
      <rPr>
        <sz val="10"/>
        <rFont val="Arial"/>
        <family val="0"/>
        <charset val="1"/>
      </rPr>
      <t xml:space="preserve">6</t>
    </r>
    <r>
      <rPr>
        <sz val="10"/>
        <rFont val="Noto Sans CJK SC"/>
        <family val="2"/>
      </rPr>
      <t xml:space="preserve">）を有意には減らさなかったが（</t>
    </r>
    <r>
      <rPr>
        <sz val="10"/>
        <rFont val="Arial"/>
        <family val="0"/>
        <charset val="1"/>
      </rPr>
      <t xml:space="preserve">52.0%</t>
    </r>
    <r>
      <rPr>
        <sz val="10"/>
        <rFont val="Noto Sans CJK SC"/>
        <family val="2"/>
      </rPr>
      <t xml:space="preserve">対</t>
    </r>
    <r>
      <rPr>
        <sz val="10"/>
        <rFont val="Arial"/>
        <family val="0"/>
        <charset val="1"/>
      </rPr>
      <t xml:space="preserve">55.6%</t>
    </r>
    <r>
      <rPr>
        <sz val="10"/>
        <rFont val="Noto Sans CJK SC"/>
        <family val="2"/>
      </rPr>
      <t xml:space="preserve">、オッズ比</t>
    </r>
    <r>
      <rPr>
        <sz val="10"/>
        <rFont val="Arial"/>
        <family val="0"/>
        <charset val="1"/>
      </rPr>
      <t xml:space="preserve">0.87</t>
    </r>
    <r>
      <rPr>
        <sz val="10"/>
        <rFont val="Noto Sans CJK SC"/>
        <family val="2"/>
      </rPr>
      <t xml:space="preserve">）、順序解析では機能転帰の改善が示された（</t>
    </r>
    <r>
      <rPr>
        <sz val="10"/>
        <rFont val="Arial"/>
        <family val="0"/>
        <charset val="1"/>
      </rPr>
      <t xml:space="preserve">INTERACT2</t>
    </r>
    <r>
      <rPr>
        <sz val="10"/>
        <rFont val="Noto Sans CJK SC"/>
        <family val="2"/>
      </rPr>
      <t xml:space="preserve">、</t>
    </r>
    <r>
      <rPr>
        <sz val="10"/>
        <rFont val="Arial"/>
        <family val="0"/>
        <charset val="1"/>
      </rPr>
      <t xml:space="preserve">2839</t>
    </r>
    <r>
      <rPr>
        <sz val="10"/>
        <rFont val="Noto Sans CJK SC"/>
        <family val="2"/>
      </rPr>
      <t xml:space="preserve">例）。</t>
    </r>
  </si>
  <si>
    <t xml:space="preserve">SRC-1563</t>
  </si>
  <si>
    <t xml:space="preserve">Anderson CS, et al.; INTERACT2 Investigators. Rapid blood-pressure lowering in patients with acute intracerebral hemorrhage. N Engl J Med. 2013;368(25):2355-2365</t>
  </si>
  <si>
    <t xml:space="preserve">10.1056/NEJMoa1214609</t>
  </si>
  <si>
    <t xml:space="preserve">23713578</t>
  </si>
  <si>
    <r>
      <rPr>
        <sz val="10"/>
        <rFont val="Noto Sans CJK SC"/>
        <family val="2"/>
      </rPr>
      <t xml:space="preserve">数値は抄録で確認。主要評価項目の群間差は有意水準に達しなかった（</t>
    </r>
    <r>
      <rPr>
        <sz val="10"/>
        <rFont val="Arial"/>
        <family val="0"/>
        <charset val="1"/>
      </rPr>
      <t xml:space="preserve">p=0.06</t>
    </r>
    <r>
      <rPr>
        <sz val="10"/>
        <rFont val="Noto Sans CJK SC"/>
        <family val="2"/>
      </rPr>
      <t xml:space="preserve">）。降圧薬の種類は担当医の選択であり、特定の薬剤の効果を示す結果ではない。</t>
    </r>
  </si>
  <si>
    <t xml:space="preserve">ST-004</t>
  </si>
  <si>
    <r>
      <rPr>
        <sz val="10"/>
        <rFont val="Noto Sans CJK SC"/>
        <family val="2"/>
      </rPr>
      <t xml:space="preserve">脳内出血患者に対するニカルジピン持続静注による収縮期血圧</t>
    </r>
    <r>
      <rPr>
        <sz val="10"/>
        <rFont val="Arial"/>
        <family val="0"/>
        <charset val="1"/>
      </rPr>
      <t xml:space="preserve">110</t>
    </r>
    <r>
      <rPr>
        <sz val="10"/>
        <rFont val="Noto Sans CJK SC"/>
        <family val="2"/>
      </rPr>
      <t xml:space="preserve">〜</t>
    </r>
    <r>
      <rPr>
        <sz val="10"/>
        <rFont val="Arial"/>
        <family val="0"/>
        <charset val="1"/>
      </rPr>
      <t xml:space="preserve">139 mmHg</t>
    </r>
    <r>
      <rPr>
        <sz val="10"/>
        <rFont val="Noto Sans CJK SC"/>
        <family val="2"/>
      </rPr>
      <t xml:space="preserve">への強化降圧は、標準治療（</t>
    </r>
    <r>
      <rPr>
        <sz val="10"/>
        <rFont val="Arial"/>
        <family val="0"/>
        <charset val="1"/>
      </rPr>
      <t xml:space="preserve">140</t>
    </r>
    <r>
      <rPr>
        <sz val="10"/>
        <rFont val="Noto Sans CJK SC"/>
        <family val="2"/>
      </rPr>
      <t xml:space="preserve">〜</t>
    </r>
    <r>
      <rPr>
        <sz val="10"/>
        <rFont val="Arial"/>
        <family val="0"/>
        <charset val="1"/>
      </rPr>
      <t xml:space="preserve">179 mmHg</t>
    </r>
    <r>
      <rPr>
        <sz val="10"/>
        <rFont val="Noto Sans CJK SC"/>
        <family val="2"/>
      </rPr>
      <t xml:space="preserve">）と比べて</t>
    </r>
    <r>
      <rPr>
        <sz val="10"/>
        <rFont val="Arial"/>
        <family val="0"/>
        <charset val="1"/>
      </rPr>
      <t xml:space="preserve">3</t>
    </r>
    <r>
      <rPr>
        <sz val="10"/>
        <rFont val="Noto Sans CJK SC"/>
        <family val="2"/>
      </rPr>
      <t xml:space="preserve">か月後の死亡または障害（</t>
    </r>
    <r>
      <rPr>
        <sz val="10"/>
        <rFont val="Arial"/>
        <family val="0"/>
        <charset val="1"/>
      </rPr>
      <t xml:space="preserve">modified Rankin Scale 4</t>
    </r>
    <r>
      <rPr>
        <sz val="10"/>
        <rFont val="Noto Sans CJK SC"/>
        <family val="2"/>
      </rPr>
      <t xml:space="preserve">〜</t>
    </r>
    <r>
      <rPr>
        <sz val="10"/>
        <rFont val="Arial"/>
        <family val="0"/>
        <charset val="1"/>
      </rPr>
      <t xml:space="preserve">6</t>
    </r>
    <r>
      <rPr>
        <sz val="10"/>
        <rFont val="Noto Sans CJK SC"/>
        <family val="2"/>
      </rPr>
      <t xml:space="preserve">）を減らさず（</t>
    </r>
    <r>
      <rPr>
        <sz val="10"/>
        <rFont val="Arial"/>
        <family val="0"/>
        <charset val="1"/>
      </rPr>
      <t xml:space="preserve">38.7%</t>
    </r>
    <r>
      <rPr>
        <sz val="10"/>
        <rFont val="Noto Sans CJK SC"/>
        <family val="2"/>
      </rPr>
      <t xml:space="preserve">対</t>
    </r>
    <r>
      <rPr>
        <sz val="10"/>
        <rFont val="Arial"/>
        <family val="0"/>
        <charset val="1"/>
      </rPr>
      <t xml:space="preserve">37.7%</t>
    </r>
    <r>
      <rPr>
        <sz val="10"/>
        <rFont val="Noto Sans CJK SC"/>
        <family val="2"/>
      </rPr>
      <t xml:space="preserve">、相対リスク</t>
    </r>
    <r>
      <rPr>
        <sz val="10"/>
        <rFont val="Arial"/>
        <family val="0"/>
        <charset val="1"/>
      </rPr>
      <t xml:space="preserve">1.04</t>
    </r>
    <r>
      <rPr>
        <sz val="10"/>
        <rFont val="Noto Sans CJK SC"/>
        <family val="2"/>
      </rPr>
      <t xml:space="preserve">）、</t>
    </r>
    <r>
      <rPr>
        <sz val="10"/>
        <rFont val="Arial"/>
        <family val="0"/>
        <charset val="1"/>
      </rPr>
      <t xml:space="preserve">7</t>
    </r>
    <r>
      <rPr>
        <sz val="10"/>
        <rFont val="Noto Sans CJK SC"/>
        <family val="2"/>
      </rPr>
      <t xml:space="preserve">日以内の腎有害事象が多かった（</t>
    </r>
    <r>
      <rPr>
        <sz val="10"/>
        <rFont val="Arial"/>
        <family val="0"/>
        <charset val="1"/>
      </rPr>
      <t xml:space="preserve">9.0%</t>
    </r>
    <r>
      <rPr>
        <sz val="10"/>
        <rFont val="Noto Sans CJK SC"/>
        <family val="2"/>
      </rPr>
      <t xml:space="preserve">対</t>
    </r>
    <r>
      <rPr>
        <sz val="10"/>
        <rFont val="Arial"/>
        <family val="0"/>
        <charset val="1"/>
      </rPr>
      <t xml:space="preserve">4.0%</t>
    </r>
    <r>
      <rPr>
        <sz val="10"/>
        <rFont val="Noto Sans CJK SC"/>
        <family val="2"/>
      </rPr>
      <t xml:space="preserve">）（</t>
    </r>
    <r>
      <rPr>
        <sz val="10"/>
        <rFont val="Arial"/>
        <family val="0"/>
        <charset val="1"/>
      </rPr>
      <t xml:space="preserve">ATACH-2</t>
    </r>
    <r>
      <rPr>
        <sz val="10"/>
        <rFont val="Noto Sans CJK SC"/>
        <family val="2"/>
      </rPr>
      <t xml:space="preserve">、</t>
    </r>
    <r>
      <rPr>
        <sz val="10"/>
        <rFont val="Arial"/>
        <family val="0"/>
        <charset val="1"/>
      </rPr>
      <t xml:space="preserve">1000</t>
    </r>
    <r>
      <rPr>
        <sz val="10"/>
        <rFont val="Noto Sans CJK SC"/>
        <family val="2"/>
      </rPr>
      <t xml:space="preserve">例）。</t>
    </r>
  </si>
  <si>
    <t xml:space="preserve">SRC-1564</t>
  </si>
  <si>
    <t xml:space="preserve">Qureshi AI, et al.; ATACH-2 Trial Investigators. Intensive Blood-Pressure Lowering in Patients with Acute Cerebral Hemorrhage. N Engl J Med. 2016;375(11):1033-1043</t>
  </si>
  <si>
    <t xml:space="preserve">10.1056/NEJMoa1603460</t>
  </si>
  <si>
    <t xml:space="preserve">27276234</t>
  </si>
  <si>
    <t xml:space="preserve">数値は抄録で確認。ニカルジピンは国内で承認された降圧薬である（適応の詳細は添付文書による）。</t>
  </si>
  <si>
    <t xml:space="preserve">ST-005</t>
  </si>
  <si>
    <r>
      <rPr>
        <sz val="10"/>
        <rFont val="Noto Sans CJK SC"/>
        <family val="2"/>
      </rPr>
      <t xml:space="preserve">日本の脳卒中治療ガイドライン</t>
    </r>
    <r>
      <rPr>
        <sz val="10"/>
        <rFont val="Arial"/>
        <family val="0"/>
        <charset val="1"/>
      </rPr>
      <t xml:space="preserve">2021</t>
    </r>
    <r>
      <rPr>
        <sz val="10"/>
        <rFont val="Noto Sans CJK SC"/>
        <family val="2"/>
      </rPr>
      <t xml:space="preserve">（改訂</t>
    </r>
    <r>
      <rPr>
        <sz val="10"/>
        <rFont val="Arial"/>
        <family val="0"/>
        <charset val="1"/>
      </rPr>
      <t xml:space="preserve">2023</t>
    </r>
    <r>
      <rPr>
        <sz val="10"/>
        <rFont val="Noto Sans CJK SC"/>
        <family val="2"/>
      </rPr>
      <t xml:space="preserve">）は、脳出血急性期の血圧高値に対して、ニカルジピンの持続静注により収縮期血圧を</t>
    </r>
    <r>
      <rPr>
        <sz val="10"/>
        <rFont val="Arial"/>
        <family val="0"/>
        <charset val="1"/>
      </rPr>
      <t xml:space="preserve">140 mmHg</t>
    </r>
    <r>
      <rPr>
        <sz val="10"/>
        <rFont val="Noto Sans CJK SC"/>
        <family val="2"/>
      </rPr>
      <t xml:space="preserve">未満に安定して保つことを妥当としている。</t>
    </r>
  </si>
  <si>
    <r>
      <rPr>
        <sz val="10"/>
        <rFont val="Noto Sans CJK SC"/>
        <family val="2"/>
      </rPr>
      <t xml:space="preserve">ガイドラインの推奨文に基づく。ニカルジピンは国内承認薬である。なお</t>
    </r>
    <r>
      <rPr>
        <sz val="10"/>
        <rFont val="Arial"/>
        <family val="0"/>
        <charset val="1"/>
      </rPr>
      <t xml:space="preserve">2025</t>
    </r>
    <r>
      <rPr>
        <sz val="10"/>
        <rFont val="Noto Sans CJK SC"/>
        <family val="2"/>
      </rPr>
      <t xml:space="preserve">年に改訂</t>
    </r>
    <r>
      <rPr>
        <sz val="10"/>
        <rFont val="Arial"/>
        <family val="0"/>
        <charset val="1"/>
      </rPr>
      <t xml:space="preserve">2025</t>
    </r>
    <r>
      <rPr>
        <sz val="10"/>
        <rFont val="Noto Sans CJK SC"/>
        <family val="2"/>
      </rPr>
      <t xml:space="preserve">が公開されており、同じ趣旨の推奨が維持されていることを公開テキストで確認した。</t>
    </r>
  </si>
  <si>
    <t xml:space="preserve">ST-006</t>
  </si>
  <si>
    <r>
      <rPr>
        <sz val="10"/>
        <rFont val="Noto Sans CJK SC"/>
        <family val="2"/>
      </rPr>
      <t xml:space="preserve">脳表に近い脳葉出血（</t>
    </r>
    <r>
      <rPr>
        <sz val="10"/>
        <rFont val="Arial"/>
        <family val="0"/>
        <charset val="1"/>
      </rPr>
      <t xml:space="preserve">10</t>
    </r>
    <r>
      <rPr>
        <sz val="10"/>
        <rFont val="Noto Sans CJK SC"/>
        <family val="2"/>
      </rPr>
      <t xml:space="preserve">〜</t>
    </r>
    <r>
      <rPr>
        <sz val="10"/>
        <rFont val="Arial"/>
        <family val="0"/>
        <charset val="1"/>
      </rPr>
      <t xml:space="preserve">100 mL</t>
    </r>
    <r>
      <rPr>
        <sz val="10"/>
        <rFont val="Noto Sans CJK SC"/>
        <family val="2"/>
      </rPr>
      <t xml:space="preserve">、脳室内出血なし）に対する早期手術は、初期保存的治療と比べて</t>
    </r>
    <r>
      <rPr>
        <sz val="10"/>
        <rFont val="Arial"/>
        <family val="0"/>
        <charset val="1"/>
      </rPr>
      <t xml:space="preserve">6</t>
    </r>
    <r>
      <rPr>
        <sz val="10"/>
        <rFont val="Noto Sans CJK SC"/>
        <family val="2"/>
      </rPr>
      <t xml:space="preserve">か月後の転帰を有意に改善しなかった（転帰不良</t>
    </r>
    <r>
      <rPr>
        <sz val="10"/>
        <rFont val="Arial"/>
        <family val="0"/>
        <charset val="1"/>
      </rPr>
      <t xml:space="preserve">59%</t>
    </r>
    <r>
      <rPr>
        <sz val="10"/>
        <rFont val="Noto Sans CJK SC"/>
        <family val="2"/>
      </rPr>
      <t xml:space="preserve">対</t>
    </r>
    <r>
      <rPr>
        <sz val="10"/>
        <rFont val="Arial"/>
        <family val="0"/>
        <charset val="1"/>
      </rPr>
      <t xml:space="preserve">62%</t>
    </r>
    <r>
      <rPr>
        <sz val="10"/>
        <rFont val="Noto Sans CJK SC"/>
        <family val="2"/>
      </rPr>
      <t xml:space="preserve">、オッズ比</t>
    </r>
    <r>
      <rPr>
        <sz val="10"/>
        <rFont val="Arial"/>
        <family val="0"/>
        <charset val="1"/>
      </rPr>
      <t xml:space="preserve">0.86</t>
    </r>
    <r>
      <rPr>
        <sz val="10"/>
        <rFont val="Noto Sans CJK SC"/>
        <family val="2"/>
      </rPr>
      <t xml:space="preserve">）（</t>
    </r>
    <r>
      <rPr>
        <sz val="10"/>
        <rFont val="Arial"/>
        <family val="0"/>
        <charset val="1"/>
      </rPr>
      <t xml:space="preserve">STICH II</t>
    </r>
    <r>
      <rPr>
        <sz val="10"/>
        <rFont val="Noto Sans CJK SC"/>
        <family val="2"/>
      </rPr>
      <t xml:space="preserve">、</t>
    </r>
    <r>
      <rPr>
        <sz val="10"/>
        <rFont val="Arial"/>
        <family val="0"/>
        <charset val="1"/>
      </rPr>
      <t xml:space="preserve">601</t>
    </r>
    <r>
      <rPr>
        <sz val="10"/>
        <rFont val="Noto Sans CJK SC"/>
        <family val="2"/>
      </rPr>
      <t xml:space="preserve">例）。</t>
    </r>
  </si>
  <si>
    <t xml:space="preserve">SRC-1565</t>
  </si>
  <si>
    <t xml:space="preserve">Mendelow AD, et al.; STICH II Investigators. Early surgery versus initial conservative treatment in patients with spontaneous supratentorial lobar intracerebral haematomas (STICH II): a randomised trial. Lancet. 2013;382(9890):397-408</t>
  </si>
  <si>
    <t xml:space="preserve">10.1016/S0140-6736(13)60986-1</t>
  </si>
  <si>
    <t xml:space="preserve">23726393</t>
  </si>
  <si>
    <t xml:space="preserve">数値は抄録で確認。予後予測スコアが不良な群では生存の利益の可能性が示唆されたが、全体では有意差はなかった。</t>
  </si>
  <si>
    <t xml:space="preserve">ST-007</t>
  </si>
  <si>
    <t xml:space="preserve">神経学的に悪化している場合、脳幹が圧迫されている場合、または脳室閉塞による水頭症を伴う小脳出血では、血腫除去術を行うことが推奨される。</t>
  </si>
  <si>
    <t xml:space="preserve">ガイドラインの推奨文に基づく。血腫量の閾値を含む推奨の全文はガイドライン本文による。</t>
  </si>
  <si>
    <t xml:space="preserve">ST-008</t>
  </si>
  <si>
    <t xml:space="preserve">アミロイドアンギオパチー</t>
  </si>
  <si>
    <r>
      <rPr>
        <sz val="10"/>
        <rFont val="Arial"/>
        <family val="0"/>
        <charset val="1"/>
      </rPr>
      <t xml:space="preserve">Boston criteria version 2.0</t>
    </r>
    <r>
      <rPr>
        <sz val="10"/>
        <rFont val="Noto Sans CJK SC"/>
        <family val="2"/>
      </rPr>
      <t xml:space="preserve">では、</t>
    </r>
    <r>
      <rPr>
        <sz val="10"/>
        <rFont val="Arial"/>
        <family val="0"/>
        <charset val="1"/>
      </rPr>
      <t xml:space="preserve">50</t>
    </r>
    <r>
      <rPr>
        <sz val="10"/>
        <rFont val="Noto Sans CJK SC"/>
        <family val="2"/>
      </rPr>
      <t xml:space="preserve">歳以上で、脳葉に限局した出血性病変（脳内出血、微小出血、皮質表層鉄沈着症・円蓋部くも膜下出血）が</t>
    </r>
    <r>
      <rPr>
        <sz val="10"/>
        <rFont val="Arial"/>
        <family val="0"/>
        <charset val="1"/>
      </rPr>
      <t xml:space="preserve">2</t>
    </r>
    <r>
      <rPr>
        <sz val="10"/>
        <rFont val="Noto Sans CJK SC"/>
        <family val="2"/>
      </rPr>
      <t xml:space="preserve">つ以上ある場合、または脳葉の出血性病変</t>
    </r>
    <r>
      <rPr>
        <sz val="10"/>
        <rFont val="Arial"/>
        <family val="0"/>
        <charset val="1"/>
      </rPr>
      <t xml:space="preserve">1</t>
    </r>
    <r>
      <rPr>
        <sz val="10"/>
        <rFont val="Noto Sans CJK SC"/>
        <family val="2"/>
      </rPr>
      <t xml:space="preserve">つと白質病変（半卵円中心の重度血管周囲腔拡大、または多発斑状の白質高信号）のいずれか</t>
    </r>
    <r>
      <rPr>
        <sz val="10"/>
        <rFont val="Arial"/>
        <family val="0"/>
        <charset val="1"/>
      </rPr>
      <t xml:space="preserve">1</t>
    </r>
    <r>
      <rPr>
        <sz val="10"/>
        <rFont val="Noto Sans CJK SC"/>
        <family val="2"/>
      </rPr>
      <t xml:space="preserve">つがある場合に、深部の出血性病変がなければ</t>
    </r>
    <r>
      <rPr>
        <sz val="10"/>
        <rFont val="Arial"/>
        <family val="0"/>
        <charset val="1"/>
      </rPr>
      <t xml:space="preserve">probable CAA</t>
    </r>
    <r>
      <rPr>
        <sz val="10"/>
        <rFont val="Noto Sans CJK SC"/>
        <family val="2"/>
      </rPr>
      <t xml:space="preserve">（ほぼ確実な脳アミロイドアンギオパチー）と診断する。</t>
    </r>
  </si>
  <si>
    <r>
      <rPr>
        <sz val="10"/>
        <rFont val="Noto Sans CJK SC"/>
        <family val="2"/>
      </rPr>
      <t xml:space="preserve">医学各論 Ⅸ</t>
    </r>
    <r>
      <rPr>
        <sz val="10"/>
        <rFont val="Arial"/>
        <family val="0"/>
        <charset val="1"/>
      </rPr>
      <t xml:space="preserve">-1-A-②</t>
    </r>
    <r>
      <rPr>
        <sz val="10"/>
        <rFont val="Noto Sans CJK SC"/>
        <family val="2"/>
      </rPr>
      <t xml:space="preserve">（アミロイドアンギオパチー、</t>
    </r>
    <r>
      <rPr>
        <sz val="10"/>
        <rFont val="Arial"/>
        <family val="0"/>
        <charset val="1"/>
      </rPr>
      <t xml:space="preserve">b</t>
    </r>
    <r>
      <rPr>
        <sz val="10"/>
        <rFont val="Noto Sans CJK SC"/>
        <family val="2"/>
      </rPr>
      <t xml:space="preserve">）</t>
    </r>
  </si>
  <si>
    <t xml:space="preserve">SRC-1566</t>
  </si>
  <si>
    <t xml:space="preserve">Charidimou A, et al. The Boston criteria version 2.0 for cerebral amyloid angiopathy: a multicentre, retrospective, MRI-neuropathology diagnostic accuracy study. Lancet Neurol. 2022;21(8):714-725</t>
  </si>
  <si>
    <t xml:space="preserve">10.1016/S1474-4422(22)00208-3</t>
  </si>
  <si>
    <t xml:space="preserve">35841910</t>
  </si>
  <si>
    <r>
      <rPr>
        <sz val="10"/>
        <rFont val="Noto Sans CJK SC"/>
        <family val="2"/>
      </rPr>
      <t xml:space="preserve">基準の定義は論文の</t>
    </r>
    <r>
      <rPr>
        <sz val="10"/>
        <rFont val="Arial"/>
        <family val="0"/>
        <charset val="1"/>
      </rPr>
      <t xml:space="preserve">Panel</t>
    </r>
    <r>
      <rPr>
        <sz val="10"/>
        <rFont val="Noto Sans CJK SC"/>
        <family val="2"/>
      </rPr>
      <t xml:space="preserve">（表）から読み取り。小脳の出血性病変は脳葉・深部のいずれにも数えない。</t>
    </r>
  </si>
  <si>
    <t xml:space="preserve">ST-009</t>
  </si>
  <si>
    <r>
      <rPr>
        <sz val="10"/>
        <rFont val="Arial"/>
        <family val="0"/>
        <charset val="1"/>
      </rPr>
      <t xml:space="preserve">Boston criteria version 2.0</t>
    </r>
    <r>
      <rPr>
        <sz val="10"/>
        <rFont val="Noto Sans CJK SC"/>
        <family val="2"/>
      </rPr>
      <t xml:space="preserve">の</t>
    </r>
    <r>
      <rPr>
        <sz val="10"/>
        <rFont val="Arial"/>
        <family val="0"/>
        <charset val="1"/>
      </rPr>
      <t xml:space="preserve">probable CAA</t>
    </r>
    <r>
      <rPr>
        <sz val="10"/>
        <rFont val="Noto Sans CJK SC"/>
        <family val="2"/>
      </rPr>
      <t xml:space="preserve">の診断精度は、剖検を診断標準とした解析で感度</t>
    </r>
    <r>
      <rPr>
        <sz val="10"/>
        <rFont val="Arial"/>
        <family val="0"/>
        <charset val="1"/>
      </rPr>
      <t xml:space="preserve">74.5%</t>
    </r>
    <r>
      <rPr>
        <sz val="10"/>
        <rFont val="Noto Sans CJK SC"/>
        <family val="2"/>
      </rPr>
      <t xml:space="preserve">、特異度</t>
    </r>
    <r>
      <rPr>
        <sz val="10"/>
        <rFont val="Arial"/>
        <family val="0"/>
        <charset val="1"/>
      </rPr>
      <t xml:space="preserve">95.0%</t>
    </r>
    <r>
      <rPr>
        <sz val="10"/>
        <rFont val="Noto Sans CJK SC"/>
        <family val="2"/>
      </rPr>
      <t xml:space="preserve">であり、旧基準（感度</t>
    </r>
    <r>
      <rPr>
        <sz val="10"/>
        <rFont val="Arial"/>
        <family val="0"/>
        <charset val="1"/>
      </rPr>
      <t xml:space="preserve">64.5%</t>
    </r>
    <r>
      <rPr>
        <sz val="10"/>
        <rFont val="Noto Sans CJK SC"/>
        <family val="2"/>
      </rPr>
      <t xml:space="preserve">、特異度</t>
    </r>
    <r>
      <rPr>
        <sz val="10"/>
        <rFont val="Arial"/>
        <family val="0"/>
        <charset val="1"/>
      </rPr>
      <t xml:space="preserve">95.0%</t>
    </r>
    <r>
      <rPr>
        <sz val="10"/>
        <rFont val="Noto Sans CJK SC"/>
        <family val="2"/>
      </rPr>
      <t xml:space="preserve">）と比べて特異度を保ったまま感度が向上した。</t>
    </r>
  </si>
  <si>
    <t xml:space="preserve">数値は抄録で確認。コホートにより感度・特異度は異なり、脳内出血で発症した患者以外では感度が下がる。</t>
  </si>
  <si>
    <t xml:space="preserve">ST-010</t>
  </si>
  <si>
    <t xml:space="preserve">脳アミロイドアンギオパチーに関連する脳葉出血の既往がある患者では、抗血栓療法により脳出血再発のリスクが高まるため、抗凝固療法・抗血小板療法の適応は有益性と再発リスクを衡量して慎重に判断する必要がある。</t>
  </si>
  <si>
    <t xml:space="preserve">ガイドラインの記載に基づく一般論であり、個別の再発率の数値は本カードでは扱わない。抗血栓薬の国内承認・保険適用は薬剤ごとに添付文書での確認が必要である。</t>
  </si>
  <si>
    <t xml:space="preserve">ST-011</t>
  </si>
  <si>
    <t xml:space="preserve">くも膜下出血</t>
  </si>
  <si>
    <t xml:space="preserve">動脈瘤性くも膜下出血は、突然発症し瞬時に最強となる激しい頭痛（雷鳴頭痛）を特徴とし、嘔吐、意識障害、痙攣発作を伴うことがある。</t>
  </si>
  <si>
    <r>
      <rPr>
        <sz val="10"/>
        <rFont val="Noto Sans CJK SC"/>
        <family val="2"/>
      </rPr>
      <t xml:space="preserve">医学各論 Ⅸ</t>
    </r>
    <r>
      <rPr>
        <sz val="10"/>
        <rFont val="Arial"/>
        <family val="0"/>
        <charset val="1"/>
      </rPr>
      <t xml:space="preserve">-1-B-①</t>
    </r>
    <r>
      <rPr>
        <sz val="10"/>
        <rFont val="Noto Sans CJK SC"/>
        <family val="2"/>
      </rPr>
      <t xml:space="preserve">（脳動脈瘤、解離性脳動脈瘤、</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</si>
  <si>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TBL-01-00-027 (id: JlvnlcE)</t>
    </r>
  </si>
  <si>
    <t xml:space="preserve">SRC-1567</t>
  </si>
  <si>
    <t xml:space="preserve">Hoh BL, et al. 2023 Guideline for the Management of Patients With Aneurysmal Subarachnoid Hemorrhage: A Guideline From the AHA/ASA. Stroke. 2023;54(7):e314-e370</t>
  </si>
  <si>
    <t xml:space="preserve">10.1161/STR.0000000000000436</t>
  </si>
  <si>
    <t xml:space="preserve">37212182</t>
  </si>
  <si>
    <t xml:space="preserve">ガイドラインの臨床像の記載に基づく。</t>
  </si>
  <si>
    <t xml:space="preserve">ST-012</t>
  </si>
  <si>
    <r>
      <rPr>
        <sz val="10"/>
        <rFont val="Arial"/>
        <family val="0"/>
        <charset val="1"/>
      </rPr>
      <t xml:space="preserve">WFNS</t>
    </r>
    <r>
      <rPr>
        <sz val="10"/>
        <rFont val="Noto Sans CJK SC"/>
        <family val="2"/>
      </rPr>
      <t xml:space="preserve">分類は</t>
    </r>
    <r>
      <rPr>
        <sz val="10"/>
        <rFont val="Arial"/>
        <family val="0"/>
        <charset val="1"/>
      </rPr>
      <t xml:space="preserve">Glasgow Coma Scale</t>
    </r>
    <r>
      <rPr>
        <sz val="10"/>
        <rFont val="Noto Sans CJK SC"/>
        <family val="2"/>
      </rPr>
      <t xml:space="preserve">に基づくくも膜下出血の重症度分類で、グレード</t>
    </r>
    <r>
      <rPr>
        <sz val="10"/>
        <rFont val="Arial"/>
        <family val="0"/>
        <charset val="1"/>
      </rPr>
      <t xml:space="preserve">I</t>
    </r>
    <r>
      <rPr>
        <sz val="10"/>
        <rFont val="Noto Sans CJK SC"/>
        <family val="2"/>
      </rPr>
      <t xml:space="preserve">は</t>
    </r>
    <r>
      <rPr>
        <sz val="10"/>
        <rFont val="Arial"/>
        <family val="0"/>
        <charset val="1"/>
      </rPr>
      <t xml:space="preserve">GCS 15</t>
    </r>
    <r>
      <rPr>
        <sz val="10"/>
        <rFont val="Noto Sans CJK SC"/>
        <family val="2"/>
      </rPr>
      <t xml:space="preserve">点、グレード</t>
    </r>
    <r>
      <rPr>
        <sz val="10"/>
        <rFont val="Arial"/>
        <family val="0"/>
        <charset val="1"/>
      </rPr>
      <t xml:space="preserve">II</t>
    </r>
    <r>
      <rPr>
        <sz val="10"/>
        <rFont val="Noto Sans CJK SC"/>
        <family val="2"/>
      </rPr>
      <t xml:space="preserve">は</t>
    </r>
    <r>
      <rPr>
        <sz val="10"/>
        <rFont val="Arial"/>
        <family val="0"/>
        <charset val="1"/>
      </rPr>
      <t xml:space="preserve">GCS 13</t>
    </r>
    <r>
      <rPr>
        <sz val="10"/>
        <rFont val="Noto Sans CJK SC"/>
        <family val="2"/>
      </rPr>
      <t xml:space="preserve">〜</t>
    </r>
    <r>
      <rPr>
        <sz val="10"/>
        <rFont val="Arial"/>
        <family val="0"/>
        <charset val="1"/>
      </rPr>
      <t xml:space="preserve">14</t>
    </r>
    <r>
      <rPr>
        <sz val="10"/>
        <rFont val="Noto Sans CJK SC"/>
        <family val="2"/>
      </rPr>
      <t xml:space="preserve">点で運動障害なし、グレード</t>
    </r>
    <r>
      <rPr>
        <sz val="10"/>
        <rFont val="Arial"/>
        <family val="0"/>
        <charset val="1"/>
      </rPr>
      <t xml:space="preserve">III</t>
    </r>
    <r>
      <rPr>
        <sz val="10"/>
        <rFont val="Noto Sans CJK SC"/>
        <family val="2"/>
      </rPr>
      <t xml:space="preserve">は</t>
    </r>
    <r>
      <rPr>
        <sz val="10"/>
        <rFont val="Arial"/>
        <family val="0"/>
        <charset val="1"/>
      </rPr>
      <t xml:space="preserve">GCS 13</t>
    </r>
    <r>
      <rPr>
        <sz val="10"/>
        <rFont val="Noto Sans CJK SC"/>
        <family val="2"/>
      </rPr>
      <t xml:space="preserve">〜</t>
    </r>
    <r>
      <rPr>
        <sz val="10"/>
        <rFont val="Arial"/>
        <family val="0"/>
        <charset val="1"/>
      </rPr>
      <t xml:space="preserve">14</t>
    </r>
    <r>
      <rPr>
        <sz val="10"/>
        <rFont val="Noto Sans CJK SC"/>
        <family val="2"/>
      </rPr>
      <t xml:space="preserve">点で運動障害あり、グレード</t>
    </r>
    <r>
      <rPr>
        <sz val="10"/>
        <rFont val="Arial"/>
        <family val="0"/>
        <charset val="1"/>
      </rPr>
      <t xml:space="preserve">IV</t>
    </r>
    <r>
      <rPr>
        <sz val="10"/>
        <rFont val="Noto Sans CJK SC"/>
        <family val="2"/>
      </rPr>
      <t xml:space="preserve">は</t>
    </r>
    <r>
      <rPr>
        <sz val="10"/>
        <rFont val="Arial"/>
        <family val="0"/>
        <charset val="1"/>
      </rPr>
      <t xml:space="preserve">GCS 7</t>
    </r>
    <r>
      <rPr>
        <sz val="10"/>
        <rFont val="Noto Sans CJK SC"/>
        <family val="2"/>
      </rPr>
      <t xml:space="preserve">〜</t>
    </r>
    <r>
      <rPr>
        <sz val="10"/>
        <rFont val="Arial"/>
        <family val="0"/>
        <charset val="1"/>
      </rPr>
      <t xml:space="preserve">12</t>
    </r>
    <r>
      <rPr>
        <sz val="10"/>
        <rFont val="Noto Sans CJK SC"/>
        <family val="2"/>
      </rPr>
      <t xml:space="preserve">点、グレード</t>
    </r>
    <r>
      <rPr>
        <sz val="10"/>
        <rFont val="Arial"/>
        <family val="0"/>
        <charset val="1"/>
      </rPr>
      <t xml:space="preserve">V</t>
    </r>
    <r>
      <rPr>
        <sz val="10"/>
        <rFont val="Noto Sans CJK SC"/>
        <family val="2"/>
      </rPr>
      <t xml:space="preserve">は</t>
    </r>
    <r>
      <rPr>
        <sz val="10"/>
        <rFont val="Arial"/>
        <family val="0"/>
        <charset val="1"/>
      </rPr>
      <t xml:space="preserve">GCS 3</t>
    </r>
    <r>
      <rPr>
        <sz val="10"/>
        <rFont val="Noto Sans CJK SC"/>
        <family val="2"/>
      </rPr>
      <t xml:space="preserve">〜</t>
    </r>
    <r>
      <rPr>
        <sz val="10"/>
        <rFont val="Arial"/>
        <family val="0"/>
        <charset val="1"/>
      </rPr>
      <t xml:space="preserve">6</t>
    </r>
    <r>
      <rPr>
        <sz val="10"/>
        <rFont val="Noto Sans CJK SC"/>
        <family val="2"/>
      </rPr>
      <t xml:space="preserve">点と定義され、グレードが高いほど予後が不良である。</t>
    </r>
  </si>
  <si>
    <r>
      <rPr>
        <sz val="10"/>
        <rFont val="Noto Sans CJK SC"/>
        <family val="2"/>
      </rPr>
      <t xml:space="preserve">分類の定義はガイドラインの表から読み取り。</t>
    </r>
    <r>
      <rPr>
        <sz val="10"/>
        <rFont val="Arial"/>
        <family val="0"/>
        <charset val="1"/>
      </rPr>
      <t xml:space="preserve">Hunt &amp; Kosnik</t>
    </r>
    <r>
      <rPr>
        <sz val="10"/>
        <rFont val="Noto Sans CJK SC"/>
        <family val="2"/>
      </rPr>
      <t xml:space="preserve">分類も併用されるが、本カードでは</t>
    </r>
    <r>
      <rPr>
        <sz val="10"/>
        <rFont val="Arial"/>
        <family val="0"/>
        <charset val="1"/>
      </rPr>
      <t xml:space="preserve">WFNS</t>
    </r>
    <r>
      <rPr>
        <sz val="10"/>
        <rFont val="Noto Sans CJK SC"/>
        <family val="2"/>
      </rPr>
      <t xml:space="preserve">分類のみを扱う。</t>
    </r>
  </si>
  <si>
    <t xml:space="preserve">ST-013</t>
  </si>
  <si>
    <r>
      <rPr>
        <sz val="10"/>
        <rFont val="Arial"/>
        <family val="0"/>
        <charset val="1"/>
      </rPr>
      <t xml:space="preserve">Fisher</t>
    </r>
    <r>
      <rPr>
        <sz val="10"/>
        <rFont val="Noto Sans CJK SC"/>
        <family val="2"/>
      </rPr>
      <t xml:space="preserve">分類および</t>
    </r>
    <r>
      <rPr>
        <sz val="10"/>
        <rFont val="Arial"/>
        <family val="0"/>
        <charset val="1"/>
      </rPr>
      <t xml:space="preserve">modified Fisher</t>
    </r>
    <r>
      <rPr>
        <sz val="10"/>
        <rFont val="Noto Sans CJK SC"/>
        <family val="2"/>
      </rPr>
      <t xml:space="preserve">分類は、発症時の頭部</t>
    </r>
    <r>
      <rPr>
        <sz val="10"/>
        <rFont val="Arial"/>
        <family val="0"/>
        <charset val="1"/>
      </rPr>
      <t xml:space="preserve">CT</t>
    </r>
    <r>
      <rPr>
        <sz val="10"/>
        <rFont val="Noto Sans CJK SC"/>
        <family val="2"/>
      </rPr>
      <t xml:space="preserve">におけるくも膜下血液の量と分布（脳室内出血の有無を含む）に基づき、脳血管攣縮と遅発性脳虚血のリスクを層別化する分類である。</t>
    </r>
  </si>
  <si>
    <t xml:space="preserve">分類の構成はガイドラインの表から読み取り。各グレードの定義の詳細は表による。</t>
  </si>
  <si>
    <t xml:space="preserve">ST-014</t>
  </si>
  <si>
    <t xml:space="preserve">破裂脳動脈瘤の再出血は発症後早期に多く、転帰を著しく悪化させるため、再出血を防ぐための動脈瘤治療（クリッピングまたはコイリング）は可能な限り早期に行うことが推奨される。</t>
  </si>
  <si>
    <t xml:space="preserve">ガイドラインの推奨に基づく。再出血率の具体的な数値は本カードでは扱わない。</t>
  </si>
  <si>
    <t xml:space="preserve">ST-015</t>
  </si>
  <si>
    <t xml:space="preserve">脳動脈瘤</t>
  </si>
  <si>
    <r>
      <rPr>
        <sz val="10"/>
        <rFont val="Noto Sans CJK SC"/>
        <family val="2"/>
      </rPr>
      <t xml:space="preserve">クリッピングとコイリングの両方が可能と判断された破裂脳動脈瘤では、コイリング群の</t>
    </r>
    <r>
      <rPr>
        <sz val="10"/>
        <rFont val="Arial"/>
        <family val="0"/>
        <charset val="1"/>
      </rPr>
      <t xml:space="preserve">1</t>
    </r>
    <r>
      <rPr>
        <sz val="10"/>
        <rFont val="Noto Sans CJK SC"/>
        <family val="2"/>
      </rPr>
      <t xml:space="preserve">年後の死亡または依存（</t>
    </r>
    <r>
      <rPr>
        <sz val="10"/>
        <rFont val="Arial"/>
        <family val="0"/>
        <charset val="1"/>
      </rPr>
      <t xml:space="preserve">modified Rankin Scale 3</t>
    </r>
    <r>
      <rPr>
        <sz val="10"/>
        <rFont val="Noto Sans CJK SC"/>
        <family val="2"/>
      </rPr>
      <t xml:space="preserve">〜</t>
    </r>
    <r>
      <rPr>
        <sz val="10"/>
        <rFont val="Arial"/>
        <family val="0"/>
        <charset val="1"/>
      </rPr>
      <t xml:space="preserve">6</t>
    </r>
    <r>
      <rPr>
        <sz val="10"/>
        <rFont val="Noto Sans CJK SC"/>
        <family val="2"/>
      </rPr>
      <t xml:space="preserve">）の割合がクリッピング群より低かった（</t>
    </r>
    <r>
      <rPr>
        <sz val="10"/>
        <rFont val="Arial"/>
        <family val="0"/>
        <charset val="1"/>
      </rPr>
      <t xml:space="preserve">23.5%</t>
    </r>
    <r>
      <rPr>
        <sz val="10"/>
        <rFont val="Noto Sans CJK SC"/>
        <family val="2"/>
      </rPr>
      <t xml:space="preserve">対</t>
    </r>
    <r>
      <rPr>
        <sz val="10"/>
        <rFont val="Arial"/>
        <family val="0"/>
        <charset val="1"/>
      </rPr>
      <t xml:space="preserve">30.9%</t>
    </r>
    <r>
      <rPr>
        <sz val="10"/>
        <rFont val="Noto Sans CJK SC"/>
        <family val="2"/>
      </rPr>
      <t xml:space="preserve">）（</t>
    </r>
    <r>
      <rPr>
        <sz val="10"/>
        <rFont val="Arial"/>
        <family val="0"/>
        <charset val="1"/>
      </rPr>
      <t xml:space="preserve">ISAT</t>
    </r>
    <r>
      <rPr>
        <sz val="10"/>
        <rFont val="Noto Sans CJK SC"/>
        <family val="2"/>
      </rPr>
      <t xml:space="preserve">、</t>
    </r>
    <r>
      <rPr>
        <sz val="10"/>
        <rFont val="Arial"/>
        <family val="0"/>
        <charset val="1"/>
      </rPr>
      <t xml:space="preserve">2143</t>
    </r>
    <r>
      <rPr>
        <sz val="10"/>
        <rFont val="Noto Sans CJK SC"/>
        <family val="2"/>
      </rPr>
      <t xml:space="preserve">例）。</t>
    </r>
  </si>
  <si>
    <r>
      <rPr>
        <sz val="10"/>
        <rFont val="Arial"/>
        <family val="0"/>
        <charset val="1"/>
      </rPr>
      <t xml:space="preserve">PS-02-03-05 (id: JkxnuP0)</t>
    </r>
    <r>
      <rPr>
        <sz val="10"/>
        <rFont val="Noto Sans CJK SC"/>
        <family val="2"/>
      </rPr>
      <t xml:space="preserve">；</t>
    </r>
    <r>
      <rPr>
        <sz val="10"/>
        <rFont val="Arial"/>
        <family val="0"/>
        <charset val="1"/>
      </rPr>
      <t xml:space="preserve">TBL-01-00-027 (id: JlvnlcE)</t>
    </r>
    <r>
      <rPr>
        <sz val="10"/>
        <rFont val="Noto Sans CJK SC"/>
        <family val="2"/>
      </rPr>
      <t xml:space="preserve">；</t>
    </r>
    <r>
      <rPr>
        <sz val="10"/>
        <rFont val="Arial"/>
        <family val="0"/>
        <charset val="1"/>
      </rPr>
      <t xml:space="preserve">TBL-01-00-030 (id: Jlvnlcg)</t>
    </r>
  </si>
  <si>
    <t xml:space="preserve">SRC-1568</t>
  </si>
  <si>
    <t xml:space="preserve">Molyneux AJ, et al.; ISAT Collaborative Group. International Subarachnoid Aneurysm Trial (ISAT) of neurosurgical clipping versus endovascular coiling in 2143 patients with ruptured intracranial aneurysms: a randomised comparison. Lancet. 2005;366(9488):809-817</t>
  </si>
  <si>
    <t xml:space="preserve">10.1016/S0140-6736(05)67214-5</t>
  </si>
  <si>
    <t xml:space="preserve">16139655</t>
  </si>
  <si>
    <t xml:space="preserve">数値は抄録で確認。対象は両治療が可能と判断された症例に限られ、後方循環や中大脳動脈の動脈瘤は少数であった。治療後の再出血はコイリング群でやや多かった。</t>
  </si>
  <si>
    <t xml:space="preserve">ST-016</t>
  </si>
  <si>
    <r>
      <rPr>
        <sz val="10"/>
        <rFont val="Noto Sans CJK SC"/>
        <family val="2"/>
      </rPr>
      <t xml:space="preserve">日本で実施された第</t>
    </r>
    <r>
      <rPr>
        <sz val="10"/>
        <rFont val="Arial"/>
        <family val="0"/>
        <charset val="1"/>
      </rPr>
      <t xml:space="preserve">3</t>
    </r>
    <r>
      <rPr>
        <sz val="10"/>
        <rFont val="Noto Sans CJK SC"/>
        <family val="2"/>
      </rPr>
      <t xml:space="preserve">相試験</t>
    </r>
    <r>
      <rPr>
        <sz val="10"/>
        <rFont val="Arial"/>
        <family val="0"/>
        <charset val="1"/>
      </rPr>
      <t xml:space="preserve">2</t>
    </r>
    <r>
      <rPr>
        <sz val="10"/>
        <rFont val="Noto Sans CJK SC"/>
        <family val="2"/>
      </rPr>
      <t xml:space="preserve">件では、クラゾセンタン</t>
    </r>
    <r>
      <rPr>
        <sz val="10"/>
        <rFont val="Arial"/>
        <family val="0"/>
        <charset val="1"/>
      </rPr>
      <t xml:space="preserve">10 mg/</t>
    </r>
    <r>
      <rPr>
        <sz val="10"/>
        <rFont val="Noto Sans CJK SC"/>
        <family val="2"/>
      </rPr>
      <t xml:space="preserve">時の持続静注（発症</t>
    </r>
    <r>
      <rPr>
        <sz val="10"/>
        <rFont val="Arial"/>
        <family val="0"/>
        <charset val="1"/>
      </rPr>
      <t xml:space="preserve">48</t>
    </r>
    <r>
      <rPr>
        <sz val="10"/>
        <rFont val="Noto Sans CJK SC"/>
        <family val="2"/>
      </rPr>
      <t xml:space="preserve">時間以内に開始し、最長</t>
    </r>
    <r>
      <rPr>
        <sz val="10"/>
        <rFont val="Arial"/>
        <family val="0"/>
        <charset val="1"/>
      </rPr>
      <t xml:space="preserve">15</t>
    </r>
    <r>
      <rPr>
        <sz val="10"/>
        <rFont val="Noto Sans CJK SC"/>
        <family val="2"/>
      </rPr>
      <t xml:space="preserve">日間）により、脳血管攣縮に関連する罹患率と全死亡の複合イベントが、コイリング後では</t>
    </r>
    <r>
      <rPr>
        <sz val="10"/>
        <rFont val="Arial"/>
        <family val="0"/>
        <charset val="1"/>
      </rPr>
      <t xml:space="preserve">28.8%</t>
    </r>
    <r>
      <rPr>
        <sz val="10"/>
        <rFont val="Noto Sans CJK SC"/>
        <family val="2"/>
      </rPr>
      <t xml:space="preserve">から</t>
    </r>
    <r>
      <rPr>
        <sz val="10"/>
        <rFont val="Arial"/>
        <family val="0"/>
        <charset val="1"/>
      </rPr>
      <t xml:space="preserve">13.6%</t>
    </r>
    <r>
      <rPr>
        <sz val="10"/>
        <rFont val="Noto Sans CJK SC"/>
        <family val="2"/>
      </rPr>
      <t xml:space="preserve">に（相対リスク減少</t>
    </r>
    <r>
      <rPr>
        <sz val="10"/>
        <rFont val="Arial"/>
        <family val="0"/>
        <charset val="1"/>
      </rPr>
      <t xml:space="preserve">53%</t>
    </r>
    <r>
      <rPr>
        <sz val="10"/>
        <rFont val="Noto Sans CJK SC"/>
        <family val="2"/>
      </rPr>
      <t xml:space="preserve">）、クリッピング後では</t>
    </r>
    <r>
      <rPr>
        <sz val="10"/>
        <rFont val="Arial"/>
        <family val="0"/>
        <charset val="1"/>
      </rPr>
      <t xml:space="preserve">39.6%</t>
    </r>
    <r>
      <rPr>
        <sz val="10"/>
        <rFont val="Noto Sans CJK SC"/>
        <family val="2"/>
      </rPr>
      <t xml:space="preserve">から</t>
    </r>
    <r>
      <rPr>
        <sz val="10"/>
        <rFont val="Arial"/>
        <family val="0"/>
        <charset val="1"/>
      </rPr>
      <t xml:space="preserve">16.2%</t>
    </r>
    <r>
      <rPr>
        <sz val="10"/>
        <rFont val="Noto Sans CJK SC"/>
        <family val="2"/>
      </rPr>
      <t xml:space="preserve">に（同</t>
    </r>
    <r>
      <rPr>
        <sz val="10"/>
        <rFont val="Arial"/>
        <family val="0"/>
        <charset val="1"/>
      </rPr>
      <t xml:space="preserve">59%</t>
    </r>
    <r>
      <rPr>
        <sz val="10"/>
        <rFont val="Noto Sans CJK SC"/>
        <family val="2"/>
      </rPr>
      <t xml:space="preserve">）有意に減少した（各試験</t>
    </r>
    <r>
      <rPr>
        <sz val="10"/>
        <rFont val="Arial"/>
        <family val="0"/>
        <charset val="1"/>
      </rPr>
      <t xml:space="preserve">221</t>
    </r>
    <r>
      <rPr>
        <sz val="10"/>
        <rFont val="Noto Sans CJK SC"/>
        <family val="2"/>
      </rPr>
      <t xml:space="preserve">例）。</t>
    </r>
  </si>
  <si>
    <t xml:space="preserve">SRC-1570</t>
  </si>
  <si>
    <t xml:space="preserve">Endo H, et al. Effects of clazosentan on cerebral vasospasm-related morbidity and all-cause mortality after aneurysmal subarachnoid hemorrhage: two randomized phase 3 trials in Japanese patients. J Neurosurg. 2022</t>
  </si>
  <si>
    <t xml:space="preserve">10.3171/2022.2.JNS212914</t>
  </si>
  <si>
    <t xml:space="preserve">35364589</t>
  </si>
  <si>
    <r>
      <rPr>
        <sz val="10"/>
        <rFont val="Noto Sans CJK SC"/>
        <family val="2"/>
      </rPr>
      <t xml:space="preserve">数値は抄録で確認。クラゾセンタンは国内で承認されている（</t>
    </r>
    <r>
      <rPr>
        <sz val="10"/>
        <rFont val="Arial"/>
        <family val="0"/>
        <charset val="1"/>
      </rPr>
      <t xml:space="preserve">2022</t>
    </r>
    <r>
      <rPr>
        <sz val="10"/>
        <rFont val="Noto Sans CJK SC"/>
        <family val="2"/>
      </rPr>
      <t xml:space="preserve">年に承認、商品名ピヴラッツ）。欧米では承認されておらず、地域差がある。有害事象として体液貯留に関連する事象（肺水腫、胸水、低ナトリウム血症など）に注意が必要である。</t>
    </r>
  </si>
  <si>
    <t xml:space="preserve">ST-017</t>
  </si>
  <si>
    <r>
      <rPr>
        <sz val="10"/>
        <rFont val="Noto Sans CJK SC"/>
        <family val="2"/>
      </rPr>
      <t xml:space="preserve">経口ニモジピン</t>
    </r>
    <r>
      <rPr>
        <sz val="10"/>
        <rFont val="Arial"/>
        <family val="0"/>
        <charset val="1"/>
      </rPr>
      <t xml:space="preserve">60 mg</t>
    </r>
    <r>
      <rPr>
        <sz val="10"/>
        <rFont val="Noto Sans CJK SC"/>
        <family val="2"/>
      </rPr>
      <t xml:space="preserve">を</t>
    </r>
    <r>
      <rPr>
        <sz val="10"/>
        <rFont val="Arial"/>
        <family val="0"/>
        <charset val="1"/>
      </rPr>
      <t xml:space="preserve">4</t>
    </r>
    <r>
      <rPr>
        <sz val="10"/>
        <rFont val="Noto Sans CJK SC"/>
        <family val="2"/>
      </rPr>
      <t xml:space="preserve">時間ごとに</t>
    </r>
    <r>
      <rPr>
        <sz val="10"/>
        <rFont val="Arial"/>
        <family val="0"/>
        <charset val="1"/>
      </rPr>
      <t xml:space="preserve">21</t>
    </r>
    <r>
      <rPr>
        <sz val="10"/>
        <rFont val="Noto Sans CJK SC"/>
        <family val="2"/>
      </rPr>
      <t xml:space="preserve">日間投与する治療（発症</t>
    </r>
    <r>
      <rPr>
        <sz val="10"/>
        <rFont val="Arial"/>
        <family val="0"/>
        <charset val="1"/>
      </rPr>
      <t xml:space="preserve">96</t>
    </r>
    <r>
      <rPr>
        <sz val="10"/>
        <rFont val="Noto Sans CJK SC"/>
        <family val="2"/>
      </rPr>
      <t xml:space="preserve">時間以内に開始）は、くも膜下出血後の脳梗塞の発生を</t>
    </r>
    <r>
      <rPr>
        <sz val="10"/>
        <rFont val="Arial"/>
        <family val="0"/>
        <charset val="1"/>
      </rPr>
      <t xml:space="preserve">33%</t>
    </r>
    <r>
      <rPr>
        <sz val="10"/>
        <rFont val="Noto Sans CJK SC"/>
        <family val="2"/>
      </rPr>
      <t xml:space="preserve">から</t>
    </r>
    <r>
      <rPr>
        <sz val="10"/>
        <rFont val="Arial"/>
        <family val="0"/>
        <charset val="1"/>
      </rPr>
      <t xml:space="preserve">22%</t>
    </r>
    <r>
      <rPr>
        <sz val="10"/>
        <rFont val="Noto Sans CJK SC"/>
        <family val="2"/>
      </rPr>
      <t xml:space="preserve">へ（相対減少</t>
    </r>
    <r>
      <rPr>
        <sz val="10"/>
        <rFont val="Arial"/>
        <family val="0"/>
        <charset val="1"/>
      </rPr>
      <t xml:space="preserve">34%</t>
    </r>
    <r>
      <rPr>
        <sz val="10"/>
        <rFont val="Noto Sans CJK SC"/>
        <family val="2"/>
      </rPr>
      <t xml:space="preserve">）、転帰不良（死亡・植物状態・重度障害）を</t>
    </r>
    <r>
      <rPr>
        <sz val="10"/>
        <rFont val="Arial"/>
        <family val="0"/>
        <charset val="1"/>
      </rPr>
      <t xml:space="preserve">33%</t>
    </r>
    <r>
      <rPr>
        <sz val="10"/>
        <rFont val="Noto Sans CJK SC"/>
        <family val="2"/>
      </rPr>
      <t xml:space="preserve">から</t>
    </r>
    <r>
      <rPr>
        <sz val="10"/>
        <rFont val="Arial"/>
        <family val="0"/>
        <charset val="1"/>
      </rPr>
      <t xml:space="preserve">20%</t>
    </r>
    <r>
      <rPr>
        <sz val="10"/>
        <rFont val="Noto Sans CJK SC"/>
        <family val="2"/>
      </rPr>
      <t xml:space="preserve">へ（同</t>
    </r>
    <r>
      <rPr>
        <sz val="10"/>
        <rFont val="Arial"/>
        <family val="0"/>
        <charset val="1"/>
      </rPr>
      <t xml:space="preserve">40%</t>
    </r>
    <r>
      <rPr>
        <sz val="10"/>
        <rFont val="Noto Sans CJK SC"/>
        <family val="2"/>
      </rPr>
      <t xml:space="preserve">）減らした（</t>
    </r>
    <r>
      <rPr>
        <sz val="10"/>
        <rFont val="Arial"/>
        <family val="0"/>
        <charset val="1"/>
      </rPr>
      <t xml:space="preserve">British aneurysm nimodipine trial</t>
    </r>
    <r>
      <rPr>
        <sz val="10"/>
        <rFont val="Noto Sans CJK SC"/>
        <family val="2"/>
      </rPr>
      <t xml:space="preserve">、</t>
    </r>
    <r>
      <rPr>
        <sz val="10"/>
        <rFont val="Arial"/>
        <family val="0"/>
        <charset val="1"/>
      </rPr>
      <t xml:space="preserve">554</t>
    </r>
    <r>
      <rPr>
        <sz val="10"/>
        <rFont val="Noto Sans CJK SC"/>
        <family val="2"/>
      </rPr>
      <t xml:space="preserve">例）。</t>
    </r>
  </si>
  <si>
    <t xml:space="preserve">SRC-1572</t>
  </si>
  <si>
    <t xml:space="preserve">Pickard JD, et al. Effect of oral nimodipine on cerebral infarction and outcome after subarachnoid haemorrhage: British aneurysm nimodipine trial. BMJ. 1989;298(6674):636-642</t>
  </si>
  <si>
    <t xml:space="preserve">10.1136/bmj.298.6674.636</t>
  </si>
  <si>
    <t xml:space="preserve">2496789</t>
  </si>
  <si>
    <t xml:space="preserve">数値は抄録で確認。ニモジピンは国内未承認薬であり、日本ではこの治療は行えない。</t>
  </si>
  <si>
    <t xml:space="preserve">ST-018</t>
  </si>
  <si>
    <r>
      <rPr>
        <sz val="10"/>
        <rFont val="Arial"/>
        <family val="0"/>
        <charset val="1"/>
      </rPr>
      <t xml:space="preserve">AHA/ASA</t>
    </r>
    <r>
      <rPr>
        <sz val="10"/>
        <rFont val="Noto Sans CJK SC"/>
        <family val="2"/>
      </rPr>
      <t xml:space="preserve">ガイドライン</t>
    </r>
    <r>
      <rPr>
        <sz val="10"/>
        <rFont val="Arial"/>
        <family val="0"/>
        <charset val="1"/>
      </rPr>
      <t xml:space="preserve">2023</t>
    </r>
    <r>
      <rPr>
        <sz val="10"/>
        <rFont val="Noto Sans CJK SC"/>
        <family val="2"/>
      </rPr>
      <t xml:space="preserve">は、動脈瘤性くも膜下出血の患者に対し、遅発性脳虚血の予防と転帰改善のために経口ニモジピンを投与することを推奨している（</t>
    </r>
    <r>
      <rPr>
        <sz val="10"/>
        <rFont val="Arial"/>
        <family val="0"/>
        <charset val="1"/>
      </rPr>
      <t xml:space="preserve">Class 1</t>
    </r>
    <r>
      <rPr>
        <sz val="10"/>
        <rFont val="Noto Sans CJK SC"/>
        <family val="2"/>
      </rPr>
      <t xml:space="preserve">）。</t>
    </r>
  </si>
  <si>
    <r>
      <rPr>
        <sz val="10"/>
        <rFont val="Noto Sans CJK SC"/>
        <family val="2"/>
      </rPr>
      <t xml:space="preserve">推奨文はガイドライン本文に基づく。用量は</t>
    </r>
    <r>
      <rPr>
        <sz val="10"/>
        <rFont val="Arial"/>
        <family val="0"/>
        <charset val="1"/>
      </rPr>
      <t xml:space="preserve">60 mg</t>
    </r>
    <r>
      <rPr>
        <sz val="10"/>
        <rFont val="Noto Sans CJK SC"/>
        <family val="2"/>
      </rPr>
      <t xml:space="preserve">を</t>
    </r>
    <r>
      <rPr>
        <sz val="10"/>
        <rFont val="Arial"/>
        <family val="0"/>
        <charset val="1"/>
      </rPr>
      <t xml:space="preserve">4</t>
    </r>
    <r>
      <rPr>
        <sz val="10"/>
        <rFont val="Noto Sans CJK SC"/>
        <family val="2"/>
      </rPr>
      <t xml:space="preserve">時間ごと、</t>
    </r>
    <r>
      <rPr>
        <sz val="10"/>
        <rFont val="Arial"/>
        <family val="0"/>
        <charset val="1"/>
      </rPr>
      <t xml:space="preserve">21</t>
    </r>
    <r>
      <rPr>
        <sz val="10"/>
        <rFont val="Noto Sans CJK SC"/>
        <family val="2"/>
      </rPr>
      <t xml:space="preserve">日間が標準とされる。ニモジピンは国内未承認薬であり、日本では使用できない。</t>
    </r>
  </si>
  <si>
    <t xml:space="preserve">ST-019</t>
  </si>
  <si>
    <r>
      <rPr>
        <sz val="10"/>
        <rFont val="Noto Sans CJK SC"/>
        <family val="2"/>
      </rPr>
      <t xml:space="preserve">ニモジピンは日本では承認されていないため、日本の脳卒中治療ガイドライン</t>
    </r>
    <r>
      <rPr>
        <sz val="10"/>
        <rFont val="Arial"/>
        <family val="0"/>
        <charset val="1"/>
      </rPr>
      <t xml:space="preserve">2021</t>
    </r>
    <r>
      <rPr>
        <sz val="10"/>
        <rFont val="Noto Sans CJK SC"/>
        <family val="2"/>
      </rPr>
      <t xml:space="preserve">（改訂</t>
    </r>
    <r>
      <rPr>
        <sz val="10"/>
        <rFont val="Arial"/>
        <family val="0"/>
        <charset val="1"/>
      </rPr>
      <t xml:space="preserve">2023</t>
    </r>
    <r>
      <rPr>
        <sz val="10"/>
        <rFont val="Noto Sans CJK SC"/>
        <family val="2"/>
      </rPr>
      <t xml:space="preserve">）では、遅発性脳血管攣縮に対してクラゾセンタン、ファスジル、オザグレルナトリウムの静脈内投与を行うことが妥当とされている。</t>
    </r>
  </si>
  <si>
    <r>
      <rPr>
        <sz val="10"/>
        <rFont val="Noto Sans CJK SC"/>
        <family val="2"/>
      </rPr>
      <t xml:space="preserve">推奨文は改訂</t>
    </r>
    <r>
      <rPr>
        <sz val="10"/>
        <rFont val="Arial"/>
        <family val="0"/>
        <charset val="1"/>
      </rPr>
      <t xml:space="preserve">2025</t>
    </r>
    <r>
      <rPr>
        <sz val="10"/>
        <rFont val="Noto Sans CJK SC"/>
        <family val="2"/>
      </rPr>
      <t xml:space="preserve">の公開テキストでも同じ趣旨であることを確認した。クラゾセンタン、塩酸ファスジル、オザグレルナトリウムはいずれも国内承認薬である。ニモジピンの国内未承認は国内の学会資料でも明記されている。</t>
    </r>
  </si>
  <si>
    <t xml:space="preserve">ST-020</t>
  </si>
  <si>
    <r>
      <rPr>
        <sz val="10"/>
        <rFont val="Noto Sans CJK SC"/>
        <family val="2"/>
      </rPr>
      <t xml:space="preserve">日本の未破裂脳動脈瘤の前向きコホート（</t>
    </r>
    <r>
      <rPr>
        <sz val="10"/>
        <rFont val="Arial"/>
        <family val="0"/>
        <charset val="1"/>
      </rPr>
      <t xml:space="preserve">UCAS Japan</t>
    </r>
    <r>
      <rPr>
        <sz val="10"/>
        <rFont val="Noto Sans CJK SC"/>
        <family val="2"/>
      </rPr>
      <t xml:space="preserve">、</t>
    </r>
    <r>
      <rPr>
        <sz val="10"/>
        <rFont val="Arial"/>
        <family val="0"/>
        <charset val="1"/>
      </rPr>
      <t xml:space="preserve">5720</t>
    </r>
    <r>
      <rPr>
        <sz val="10"/>
        <rFont val="Noto Sans CJK SC"/>
        <family val="2"/>
      </rPr>
      <t xml:space="preserve">例・</t>
    </r>
    <r>
      <rPr>
        <sz val="10"/>
        <rFont val="Arial"/>
        <family val="0"/>
        <charset val="1"/>
      </rPr>
      <t xml:space="preserve">6697</t>
    </r>
    <r>
      <rPr>
        <sz val="10"/>
        <rFont val="Noto Sans CJK SC"/>
        <family val="2"/>
      </rPr>
      <t xml:space="preserve">個）では、年間破裂率は</t>
    </r>
    <r>
      <rPr>
        <sz val="10"/>
        <rFont val="Arial"/>
        <family val="0"/>
        <charset val="1"/>
      </rPr>
      <t xml:space="preserve">0.95%</t>
    </r>
    <r>
      <rPr>
        <sz val="10"/>
        <rFont val="Noto Sans CJK SC"/>
        <family val="2"/>
      </rPr>
      <t xml:space="preserve">であり、破裂リスクは動脈瘤の大きさ、部位（中大脳動脈に比べて前交通動脈と後交通動脈で高い）、および娘瘤（</t>
    </r>
    <r>
      <rPr>
        <sz val="10"/>
        <rFont val="Arial"/>
        <family val="0"/>
        <charset val="1"/>
      </rPr>
      <t xml:space="preserve">daughter sac</t>
    </r>
    <r>
      <rPr>
        <sz val="10"/>
        <rFont val="Noto Sans CJK SC"/>
        <family val="2"/>
      </rPr>
      <t xml:space="preserve">）の有無によって異なった。</t>
    </r>
  </si>
  <si>
    <t xml:space="preserve">SRC-1569</t>
  </si>
  <si>
    <t xml:space="preserve">The UCAS Japan Investigators (Morita A, et al.). The natural course of unruptured cerebral aneurysms in a Japanese cohort. N Engl J Med. 2012;366(26):2474-2482</t>
  </si>
  <si>
    <t xml:space="preserve">10.1056/NEJMoa1113260</t>
  </si>
  <si>
    <t xml:space="preserve">22738097</t>
  </si>
  <si>
    <t xml:space="preserve">数値は抄録で確認。治療を受けた動脈瘤は打ち切りとして扱われており、自然歴の解釈には選択バイアスの可能性がある。</t>
  </si>
  <si>
    <t xml:space="preserve">ST-021</t>
  </si>
  <si>
    <r>
      <rPr>
        <sz val="10"/>
        <rFont val="Arial"/>
        <family val="0"/>
        <charset val="1"/>
      </rPr>
      <t xml:space="preserve">UCAS Japan</t>
    </r>
    <r>
      <rPr>
        <sz val="10"/>
        <rFont val="Noto Sans CJK SC"/>
        <family val="2"/>
      </rPr>
      <t xml:space="preserve">では、</t>
    </r>
    <r>
      <rPr>
        <sz val="10"/>
        <rFont val="Arial"/>
        <family val="0"/>
        <charset val="1"/>
      </rPr>
      <t xml:space="preserve">3</t>
    </r>
    <r>
      <rPr>
        <sz val="10"/>
        <rFont val="Noto Sans CJK SC"/>
        <family val="2"/>
      </rPr>
      <t xml:space="preserve">〜</t>
    </r>
    <r>
      <rPr>
        <sz val="10"/>
        <rFont val="Arial"/>
        <family val="0"/>
        <charset val="1"/>
      </rPr>
      <t xml:space="preserve">4 mm</t>
    </r>
    <r>
      <rPr>
        <sz val="10"/>
        <rFont val="Noto Sans CJK SC"/>
        <family val="2"/>
      </rPr>
      <t xml:space="preserve">の動脈瘤に対する破裂のハザード比は、</t>
    </r>
    <r>
      <rPr>
        <sz val="10"/>
        <rFont val="Arial"/>
        <family val="0"/>
        <charset val="1"/>
      </rPr>
      <t xml:space="preserve">5</t>
    </r>
    <r>
      <rPr>
        <sz val="10"/>
        <rFont val="Noto Sans CJK SC"/>
        <family val="2"/>
      </rPr>
      <t xml:space="preserve">〜</t>
    </r>
    <r>
      <rPr>
        <sz val="10"/>
        <rFont val="Arial"/>
        <family val="0"/>
        <charset val="1"/>
      </rPr>
      <t xml:space="preserve">6 mm</t>
    </r>
    <r>
      <rPr>
        <sz val="10"/>
        <rFont val="Noto Sans CJK SC"/>
        <family val="2"/>
      </rPr>
      <t xml:space="preserve">で</t>
    </r>
    <r>
      <rPr>
        <sz val="10"/>
        <rFont val="Arial"/>
        <family val="0"/>
        <charset val="1"/>
      </rPr>
      <t xml:space="preserve">1.13</t>
    </r>
    <r>
      <rPr>
        <sz val="10"/>
        <rFont val="Noto Sans CJK SC"/>
        <family val="2"/>
      </rPr>
      <t xml:space="preserve">、</t>
    </r>
    <r>
      <rPr>
        <sz val="10"/>
        <rFont val="Arial"/>
        <family val="0"/>
        <charset val="1"/>
      </rPr>
      <t xml:space="preserve">7</t>
    </r>
    <r>
      <rPr>
        <sz val="10"/>
        <rFont val="Noto Sans CJK SC"/>
        <family val="2"/>
      </rPr>
      <t xml:space="preserve">〜</t>
    </r>
    <r>
      <rPr>
        <sz val="10"/>
        <rFont val="Arial"/>
        <family val="0"/>
        <charset val="1"/>
      </rPr>
      <t xml:space="preserve">9 mm</t>
    </r>
    <r>
      <rPr>
        <sz val="10"/>
        <rFont val="Noto Sans CJK SC"/>
        <family val="2"/>
      </rPr>
      <t xml:space="preserve">で</t>
    </r>
    <r>
      <rPr>
        <sz val="10"/>
        <rFont val="Arial"/>
        <family val="0"/>
        <charset val="1"/>
      </rPr>
      <t xml:space="preserve">3.35</t>
    </r>
    <r>
      <rPr>
        <sz val="10"/>
        <rFont val="Noto Sans CJK SC"/>
        <family val="2"/>
      </rPr>
      <t xml:space="preserve">、</t>
    </r>
    <r>
      <rPr>
        <sz val="10"/>
        <rFont val="Arial"/>
        <family val="0"/>
        <charset val="1"/>
      </rPr>
      <t xml:space="preserve">10</t>
    </r>
    <r>
      <rPr>
        <sz val="10"/>
        <rFont val="Noto Sans CJK SC"/>
        <family val="2"/>
      </rPr>
      <t xml:space="preserve">〜</t>
    </r>
    <r>
      <rPr>
        <sz val="10"/>
        <rFont val="Arial"/>
        <family val="0"/>
        <charset val="1"/>
      </rPr>
      <t xml:space="preserve">24 mm</t>
    </r>
    <r>
      <rPr>
        <sz val="10"/>
        <rFont val="Noto Sans CJK SC"/>
        <family val="2"/>
      </rPr>
      <t xml:space="preserve">で</t>
    </r>
    <r>
      <rPr>
        <sz val="10"/>
        <rFont val="Arial"/>
        <family val="0"/>
        <charset val="1"/>
      </rPr>
      <t xml:space="preserve">9.09</t>
    </r>
    <r>
      <rPr>
        <sz val="10"/>
        <rFont val="Noto Sans CJK SC"/>
        <family val="2"/>
      </rPr>
      <t xml:space="preserve">、</t>
    </r>
    <r>
      <rPr>
        <sz val="10"/>
        <rFont val="Arial"/>
        <family val="0"/>
        <charset val="1"/>
      </rPr>
      <t xml:space="preserve">25 mm</t>
    </r>
    <r>
      <rPr>
        <sz val="10"/>
        <rFont val="Noto Sans CJK SC"/>
        <family val="2"/>
      </rPr>
      <t xml:space="preserve">以上で</t>
    </r>
    <r>
      <rPr>
        <sz val="10"/>
        <rFont val="Arial"/>
        <family val="0"/>
        <charset val="1"/>
      </rPr>
      <t xml:space="preserve">76.26</t>
    </r>
    <r>
      <rPr>
        <sz val="10"/>
        <rFont val="Noto Sans CJK SC"/>
        <family val="2"/>
      </rPr>
      <t xml:space="preserve">であり、大きさとともに破裂リスクが著しく上昇した。</t>
    </r>
  </si>
  <si>
    <t xml:space="preserve">数値は抄録で確認。部位別・大きさ別の年間破裂率の表は本文による。</t>
  </si>
  <si>
    <t xml:space="preserve">ST-022</t>
  </si>
  <si>
    <t xml:space="preserve">解離性脳動脈瘤</t>
  </si>
  <si>
    <r>
      <rPr>
        <sz val="10"/>
        <rFont val="Noto Sans CJK SC"/>
        <family val="2"/>
      </rPr>
      <t xml:space="preserve">くも膜下出血を来した椎骨動脈解離性動脈瘤では再出血が高率に起こり（本邦</t>
    </r>
    <r>
      <rPr>
        <sz val="10"/>
        <rFont val="Arial"/>
        <family val="0"/>
        <charset val="1"/>
      </rPr>
      <t xml:space="preserve">62</t>
    </r>
    <r>
      <rPr>
        <sz val="10"/>
        <rFont val="Noto Sans CJK SC"/>
        <family val="2"/>
      </rPr>
      <t xml:space="preserve">例の検討で</t>
    </r>
    <r>
      <rPr>
        <sz val="10"/>
        <rFont val="Arial"/>
        <family val="0"/>
        <charset val="1"/>
      </rPr>
      <t xml:space="preserve">37%</t>
    </r>
    <r>
      <rPr>
        <sz val="10"/>
        <rFont val="Noto Sans CJK SC"/>
        <family val="2"/>
      </rPr>
      <t xml:space="preserve">）、その多くは</t>
    </r>
    <r>
      <rPr>
        <sz val="10"/>
        <rFont val="Arial"/>
        <family val="0"/>
        <charset val="1"/>
      </rPr>
      <t xml:space="preserve">24</t>
    </r>
    <r>
      <rPr>
        <sz val="10"/>
        <rFont val="Noto Sans CJK SC"/>
        <family val="2"/>
      </rPr>
      <t xml:space="preserve">時間以内であり、再出血した患者は死亡率が高く転帰が不良であるため、早期の治療介入が必要である。</t>
    </r>
  </si>
  <si>
    <t xml:space="preserve">SRC-1571</t>
  </si>
  <si>
    <t xml:space="preserve">Takagi T, Takayasu M, Suzuki Y, Yoshida J. Prediction of rebleeding from angiographic features in vertebral artery dissecting aneurysms. Neurosurg Rev. 2007;30(1):32-38</t>
  </si>
  <si>
    <t xml:space="preserve">10.1007/s10143-006-0049-1</t>
  </si>
  <si>
    <t xml:space="preserve">17061136</t>
  </si>
  <si>
    <t xml:space="preserve">数値は抄録で確認。単一施設の後ろ向き検討であり、再出血率は血管撮影上の形態（狭窄と拡張の型）と後下小脳動脈起始部との位置関係によっても異なった。</t>
  </si>
  <si>
    <t xml:space="preserve">ST-023</t>
  </si>
  <si>
    <t xml:space="preserve">脳梗塞</t>
  </si>
  <si>
    <t xml:space="preserve">心原性脳塞栓症は心腔内に形成された血栓が脳動脈を急激に閉塞して生じ、その最大の原因は心房細動であり、発症は突発的で重症化しやすい。</t>
  </si>
  <si>
    <r>
      <rPr>
        <sz val="10"/>
        <rFont val="Noto Sans CJK SC"/>
        <family val="2"/>
      </rPr>
      <t xml:space="preserve">医学各論 Ⅸ</t>
    </r>
    <r>
      <rPr>
        <sz val="10"/>
        <rFont val="Arial"/>
        <family val="0"/>
        <charset val="1"/>
      </rPr>
      <t xml:space="preserve">-1-C-①</t>
    </r>
    <r>
      <rPr>
        <sz val="10"/>
        <rFont val="Noto Sans CJK SC"/>
        <family val="2"/>
      </rPr>
      <t xml:space="preserve">（心原性脳塞栓症、</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</si>
  <si>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TBL-01-00-028 (id: JlvnlcQ)</t>
    </r>
  </si>
  <si>
    <t xml:space="preserve">SRC-1585</t>
  </si>
  <si>
    <t xml:space="preserve">Kleindorfer DO et al. 2021 Guideline for the Prevention of Stroke in Patients With Stroke and Transient Ischemic Attack. Stroke 2021</t>
  </si>
  <si>
    <t xml:space="preserve">10.1161/STR.0000000000000375</t>
  </si>
  <si>
    <t xml:space="preserve">34024117</t>
  </si>
  <si>
    <t xml:space="preserve">心房細動の抗凝固療法そのものの詳細は循環器領域のカードに譲る。</t>
  </si>
  <si>
    <t xml:space="preserve">ST-024</t>
  </si>
  <si>
    <r>
      <rPr>
        <sz val="10"/>
        <rFont val="Noto Sans CJK SC"/>
        <family val="2"/>
      </rPr>
      <t xml:space="preserve">心房細動を伴う急性期脳梗塞後の</t>
    </r>
    <r>
      <rPr>
        <sz val="10"/>
        <rFont val="Arial"/>
        <family val="0"/>
        <charset val="1"/>
      </rPr>
      <t xml:space="preserve">DOAC</t>
    </r>
    <r>
      <rPr>
        <sz val="10"/>
        <rFont val="Noto Sans CJK SC"/>
        <family val="2"/>
      </rPr>
      <t xml:space="preserve">開始は、</t>
    </r>
    <r>
      <rPr>
        <sz val="10"/>
        <rFont val="Arial"/>
        <family val="0"/>
        <charset val="1"/>
      </rPr>
      <t xml:space="preserve">ELAN</t>
    </r>
    <r>
      <rPr>
        <sz val="10"/>
        <rFont val="Noto Sans CJK SC"/>
        <family val="2"/>
      </rPr>
      <t xml:space="preserve">試験では早期開始（軽症・中等症は</t>
    </r>
    <r>
      <rPr>
        <sz val="10"/>
        <rFont val="Arial"/>
        <family val="0"/>
        <charset val="1"/>
      </rPr>
      <t xml:space="preserve">48</t>
    </r>
    <r>
      <rPr>
        <sz val="10"/>
        <rFont val="Noto Sans CJK SC"/>
        <family val="2"/>
      </rPr>
      <t xml:space="preserve">時間以内、重症は</t>
    </r>
    <r>
      <rPr>
        <sz val="10"/>
        <rFont val="Arial"/>
        <family val="0"/>
        <charset val="1"/>
      </rPr>
      <t xml:space="preserve">6</t>
    </r>
    <r>
      <rPr>
        <sz val="10"/>
        <rFont val="Noto Sans CJK SC"/>
        <family val="2"/>
      </rPr>
      <t xml:space="preserve">〜</t>
    </r>
    <r>
      <rPr>
        <sz val="10"/>
        <rFont val="Arial"/>
        <family val="0"/>
        <charset val="1"/>
      </rPr>
      <t xml:space="preserve">7</t>
    </r>
    <r>
      <rPr>
        <sz val="10"/>
        <rFont val="Noto Sans CJK SC"/>
        <family val="2"/>
      </rPr>
      <t xml:space="preserve">日目）と後期開始（軽症</t>
    </r>
    <r>
      <rPr>
        <sz val="10"/>
        <rFont val="Arial"/>
        <family val="0"/>
        <charset val="1"/>
      </rPr>
      <t xml:space="preserve">3</t>
    </r>
    <r>
      <rPr>
        <sz val="10"/>
        <rFont val="Noto Sans CJK SC"/>
        <family val="2"/>
      </rPr>
      <t xml:space="preserve">〜</t>
    </r>
    <r>
      <rPr>
        <sz val="10"/>
        <rFont val="Arial"/>
        <family val="0"/>
        <charset val="1"/>
      </rPr>
      <t xml:space="preserve">4</t>
    </r>
    <r>
      <rPr>
        <sz val="10"/>
        <rFont val="Noto Sans CJK SC"/>
        <family val="2"/>
      </rPr>
      <t xml:space="preserve">日目、中等症</t>
    </r>
    <r>
      <rPr>
        <sz val="10"/>
        <rFont val="Arial"/>
        <family val="0"/>
        <charset val="1"/>
      </rPr>
      <t xml:space="preserve">6</t>
    </r>
    <r>
      <rPr>
        <sz val="10"/>
        <rFont val="Noto Sans CJK SC"/>
        <family val="2"/>
      </rPr>
      <t xml:space="preserve">〜</t>
    </r>
    <r>
      <rPr>
        <sz val="10"/>
        <rFont val="Arial"/>
        <family val="0"/>
        <charset val="1"/>
      </rPr>
      <t xml:space="preserve">7</t>
    </r>
    <r>
      <rPr>
        <sz val="10"/>
        <rFont val="Noto Sans CJK SC"/>
        <family val="2"/>
      </rPr>
      <t xml:space="preserve">日目、重症</t>
    </r>
    <r>
      <rPr>
        <sz val="10"/>
        <rFont val="Arial"/>
        <family val="0"/>
        <charset val="1"/>
      </rPr>
      <t xml:space="preserve">12</t>
    </r>
    <r>
      <rPr>
        <sz val="10"/>
        <rFont val="Noto Sans CJK SC"/>
        <family val="2"/>
      </rPr>
      <t xml:space="preserve">〜</t>
    </r>
    <r>
      <rPr>
        <sz val="10"/>
        <rFont val="Arial"/>
        <family val="0"/>
        <charset val="1"/>
      </rPr>
      <t xml:space="preserve">14</t>
    </r>
    <r>
      <rPr>
        <sz val="10"/>
        <rFont val="Noto Sans CJK SC"/>
        <family val="2"/>
      </rPr>
      <t xml:space="preserve">日目）で</t>
    </r>
    <r>
      <rPr>
        <sz val="10"/>
        <rFont val="Arial"/>
        <family val="0"/>
        <charset val="1"/>
      </rPr>
      <t xml:space="preserve">30</t>
    </r>
    <r>
      <rPr>
        <sz val="10"/>
        <rFont val="Noto Sans CJK SC"/>
        <family val="2"/>
      </rPr>
      <t xml:space="preserve">日以内の複合アウトカム（再発脳梗塞・全身性塞栓症・大出血・症候性頭蓋内出血・血管死）は早期群</t>
    </r>
    <r>
      <rPr>
        <sz val="10"/>
        <rFont val="Arial"/>
        <family val="0"/>
        <charset val="1"/>
      </rPr>
      <t xml:space="preserve">2.9%</t>
    </r>
    <r>
      <rPr>
        <sz val="10"/>
        <rFont val="Noto Sans CJK SC"/>
        <family val="2"/>
      </rPr>
      <t xml:space="preserve">・後期群</t>
    </r>
    <r>
      <rPr>
        <sz val="10"/>
        <rFont val="Arial"/>
        <family val="0"/>
        <charset val="1"/>
      </rPr>
      <t xml:space="preserve">4.1%</t>
    </r>
    <r>
      <rPr>
        <sz val="10"/>
        <rFont val="Noto Sans CJK SC"/>
        <family val="2"/>
      </rPr>
      <t xml:space="preserve">であり、症候性頭蓋内出血は両群とも</t>
    </r>
    <r>
      <rPr>
        <sz val="10"/>
        <rFont val="Arial"/>
        <family val="0"/>
        <charset val="1"/>
      </rPr>
      <t xml:space="preserve">0.2%</t>
    </r>
    <r>
      <rPr>
        <sz val="10"/>
        <rFont val="Noto Sans CJK SC"/>
        <family val="2"/>
      </rPr>
      <t xml:space="preserve">であった。</t>
    </r>
  </si>
  <si>
    <t xml:space="preserve">SRC-1584</t>
  </si>
  <si>
    <t xml:space="preserve">Fischer U et al. Early versus Later Anticoagulation for Stroke with Atrial Fibrillation (ELAN). N Engl J Med 2023</t>
  </si>
  <si>
    <t xml:space="preserve">10.1056/NEJMoa2303048</t>
  </si>
  <si>
    <t xml:space="preserve">37222476</t>
  </si>
  <si>
    <r>
      <rPr>
        <sz val="10"/>
        <rFont val="Arial"/>
        <family val="0"/>
        <charset val="1"/>
      </rPr>
      <t xml:space="preserve">DOAC</t>
    </r>
    <r>
      <rPr>
        <sz val="10"/>
        <rFont val="Noto Sans CJK SC"/>
        <family val="2"/>
      </rPr>
      <t xml:space="preserve">は日本で心房細動の塞栓予防に承認・保険適用がある。開始時期の最終判断は梗塞サイズと出血性変化の画像評価による。</t>
    </r>
  </si>
  <si>
    <t xml:space="preserve">ST-025</t>
  </si>
  <si>
    <r>
      <rPr>
        <sz val="10"/>
        <rFont val="Noto Sans CJK SC"/>
        <family val="2"/>
      </rPr>
      <t xml:space="preserve">日本の脳卒中治療ガイドライン</t>
    </r>
    <r>
      <rPr>
        <sz val="10"/>
        <rFont val="Arial"/>
        <family val="0"/>
        <charset val="1"/>
      </rPr>
      <t xml:space="preserve">2021</t>
    </r>
    <r>
      <rPr>
        <sz val="10"/>
        <rFont val="Noto Sans CJK SC"/>
        <family val="2"/>
      </rPr>
      <t xml:space="preserve">（改訂</t>
    </r>
    <r>
      <rPr>
        <sz val="10"/>
        <rFont val="Arial"/>
        <family val="0"/>
        <charset val="1"/>
      </rPr>
      <t xml:space="preserve">2023</t>
    </r>
    <r>
      <rPr>
        <sz val="10"/>
        <rFont val="Noto Sans CJK SC"/>
        <family val="2"/>
      </rPr>
      <t xml:space="preserve">）では、心原性脳塞栓症の二次予防として心房細動に対して</t>
    </r>
    <r>
      <rPr>
        <sz val="10"/>
        <rFont val="Arial"/>
        <family val="0"/>
        <charset val="1"/>
      </rPr>
      <t xml:space="preserve">DOAC</t>
    </r>
    <r>
      <rPr>
        <sz val="10"/>
        <rFont val="Noto Sans CJK SC"/>
        <family val="2"/>
      </rPr>
      <t xml:space="preserve">を含む経口抗凝固療法を行い、抗血小板薬の併用は原則として行わない。</t>
    </r>
  </si>
  <si>
    <t xml:space="preserve">SRC-1581</t>
  </si>
  <si>
    <r>
      <rPr>
        <sz val="10"/>
        <rFont val="Noto Sans CJK SC"/>
        <family val="2"/>
      </rPr>
      <t xml:space="preserve">日本脳卒中学会 脳卒中治療ガイドライン</t>
    </r>
    <r>
      <rPr>
        <sz val="10"/>
        <rFont val="Arial"/>
        <family val="0"/>
        <charset val="1"/>
      </rPr>
      <t xml:space="preserve">2021</t>
    </r>
    <r>
      <rPr>
        <sz val="10"/>
        <rFont val="Noto Sans CJK SC"/>
        <family val="2"/>
      </rPr>
      <t xml:space="preserve">［改訂</t>
    </r>
    <r>
      <rPr>
        <sz val="10"/>
        <rFont val="Arial"/>
        <family val="0"/>
        <charset val="1"/>
      </rPr>
      <t xml:space="preserve">2023</t>
    </r>
    <r>
      <rPr>
        <sz val="10"/>
        <rFont val="Noto Sans CJK SC"/>
        <family val="2"/>
      </rPr>
      <t xml:space="preserve">］（書籍）</t>
    </r>
  </si>
  <si>
    <r>
      <rPr>
        <sz val="10"/>
        <rFont val="Arial"/>
        <family val="0"/>
        <charset val="1"/>
      </rPr>
      <t xml:space="preserve">DOAC</t>
    </r>
    <r>
      <rPr>
        <sz val="10"/>
        <rFont val="Noto Sans CJK SC"/>
        <family val="2"/>
      </rPr>
      <t xml:space="preserve">・ワルファリンは日本で承認・保険適用がある。機械弁・中等度以上の僧帽弁狭窄ではワルファリンが対象となる。</t>
    </r>
  </si>
  <si>
    <t xml:space="preserve">ST-026</t>
  </si>
  <si>
    <r>
      <rPr>
        <sz val="10"/>
        <rFont val="Noto Sans CJK SC"/>
        <family val="2"/>
      </rPr>
      <t xml:space="preserve">アテローム血栓性脳梗塞は、頭蓋内外の主幹動脈のアテローム硬化性プラークの破綻と血栓形成により、動脈</t>
    </r>
    <r>
      <rPr>
        <sz val="10"/>
        <rFont val="Arial"/>
        <family val="0"/>
        <charset val="1"/>
      </rPr>
      <t xml:space="preserve">-</t>
    </r>
    <r>
      <rPr>
        <sz val="10"/>
        <rFont val="Noto Sans CJK SC"/>
        <family val="2"/>
      </rPr>
      <t xml:space="preserve">動脈塞栓または血行力学性機序で脳梗塞を生じる病型である。</t>
    </r>
  </si>
  <si>
    <r>
      <rPr>
        <sz val="10"/>
        <rFont val="Noto Sans CJK SC"/>
        <family val="2"/>
      </rPr>
      <t xml:space="preserve">医学各論 Ⅸ</t>
    </r>
    <r>
      <rPr>
        <sz val="10"/>
        <rFont val="Arial"/>
        <family val="0"/>
        <charset val="1"/>
      </rPr>
      <t xml:space="preserve">-1-C-②</t>
    </r>
    <r>
      <rPr>
        <sz val="10"/>
        <rFont val="Noto Sans CJK SC"/>
        <family val="2"/>
      </rPr>
      <t xml:space="preserve">（アテローム血栓性脳梗塞、</t>
    </r>
    <r>
      <rPr>
        <sz val="10"/>
        <rFont val="Arial"/>
        <family val="0"/>
        <charset val="1"/>
      </rPr>
      <t xml:space="preserve">a</t>
    </r>
    <r>
      <rPr>
        <sz val="10"/>
        <rFont val="Noto Sans CJK SC"/>
        <family val="2"/>
      </rPr>
      <t xml:space="preserve">）</t>
    </r>
  </si>
  <si>
    <t xml:space="preserve">ST-027</t>
  </si>
  <si>
    <r>
      <rPr>
        <sz val="10"/>
        <rFont val="Noto Sans CJK SC"/>
        <family val="2"/>
      </rPr>
      <t xml:space="preserve">軽症脳梗塞・高リスク</t>
    </r>
    <r>
      <rPr>
        <sz val="10"/>
        <rFont val="Arial"/>
        <family val="0"/>
        <charset val="1"/>
      </rPr>
      <t xml:space="preserve">TIA</t>
    </r>
    <r>
      <rPr>
        <sz val="10"/>
        <rFont val="Noto Sans CJK SC"/>
        <family val="2"/>
      </rPr>
      <t xml:space="preserve">に対するアスピリンとクロピドグレルの併用（</t>
    </r>
    <r>
      <rPr>
        <sz val="10"/>
        <rFont val="Arial"/>
        <family val="0"/>
        <charset val="1"/>
      </rPr>
      <t xml:space="preserve">DAPT</t>
    </r>
    <r>
      <rPr>
        <sz val="10"/>
        <rFont val="Noto Sans CJK SC"/>
        <family val="2"/>
      </rPr>
      <t xml:space="preserve">）は発症後早期に開始し、併用期間は</t>
    </r>
    <r>
      <rPr>
        <sz val="10"/>
        <rFont val="Arial"/>
        <family val="0"/>
        <charset val="1"/>
      </rPr>
      <t xml:space="preserve">21</t>
    </r>
    <r>
      <rPr>
        <sz val="10"/>
        <rFont val="Noto Sans CJK SC"/>
        <family val="2"/>
      </rPr>
      <t xml:space="preserve">日間を基本として、その後は抗血小板薬単剤に切り替える。</t>
    </r>
  </si>
  <si>
    <r>
      <rPr>
        <sz val="10"/>
        <rFont val="Noto Sans CJK SC"/>
        <family val="2"/>
      </rPr>
      <t xml:space="preserve">アスピリン・クロピドグレルは日本で脳梗塞再発予防に承認・保険適用がある。</t>
    </r>
    <r>
      <rPr>
        <sz val="10"/>
        <rFont val="Arial"/>
        <family val="0"/>
        <charset val="1"/>
      </rPr>
      <t xml:space="preserve">POINT</t>
    </r>
    <r>
      <rPr>
        <sz val="10"/>
        <rFont val="Noto Sans CJK SC"/>
        <family val="2"/>
      </rPr>
      <t xml:space="preserve">試験では併用で大出血が増加したため長期併用は避ける。</t>
    </r>
  </si>
  <si>
    <t xml:space="preserve">ST-028</t>
  </si>
  <si>
    <r>
      <rPr>
        <sz val="10"/>
        <rFont val="Arial"/>
        <family val="0"/>
        <charset val="1"/>
      </rPr>
      <t xml:space="preserve">CHANCE</t>
    </r>
    <r>
      <rPr>
        <sz val="10"/>
        <rFont val="Noto Sans CJK SC"/>
        <family val="2"/>
      </rPr>
      <t xml:space="preserve">試験では、発症</t>
    </r>
    <r>
      <rPr>
        <sz val="10"/>
        <rFont val="Arial"/>
        <family val="0"/>
        <charset val="1"/>
      </rPr>
      <t xml:space="preserve">24</t>
    </r>
    <r>
      <rPr>
        <sz val="10"/>
        <rFont val="Noto Sans CJK SC"/>
        <family val="2"/>
      </rPr>
      <t xml:space="preserve">時間以内の軽症脳梗塞・</t>
    </r>
    <r>
      <rPr>
        <sz val="10"/>
        <rFont val="Arial"/>
        <family val="0"/>
        <charset val="1"/>
      </rPr>
      <t xml:space="preserve">TIA</t>
    </r>
    <r>
      <rPr>
        <sz val="10"/>
        <rFont val="Noto Sans CJK SC"/>
        <family val="2"/>
      </rPr>
      <t xml:space="preserve">に対してクロピドグレルとアスピリンの併用はアスピリン単独より</t>
    </r>
    <r>
      <rPr>
        <sz val="10"/>
        <rFont val="Arial"/>
        <family val="0"/>
        <charset val="1"/>
      </rPr>
      <t xml:space="preserve">90</t>
    </r>
    <r>
      <rPr>
        <sz val="10"/>
        <rFont val="Noto Sans CJK SC"/>
        <family val="2"/>
      </rPr>
      <t xml:space="preserve">日以内の脳卒中再発が少なく（</t>
    </r>
    <r>
      <rPr>
        <sz val="10"/>
        <rFont val="Arial"/>
        <family val="0"/>
        <charset val="1"/>
      </rPr>
      <t xml:space="preserve">8.2%</t>
    </r>
    <r>
      <rPr>
        <sz val="10"/>
        <rFont val="Noto Sans CJK SC"/>
        <family val="2"/>
      </rPr>
      <t xml:space="preserve">対</t>
    </r>
    <r>
      <rPr>
        <sz val="10"/>
        <rFont val="Arial"/>
        <family val="0"/>
        <charset val="1"/>
      </rPr>
      <t xml:space="preserve">11.7%</t>
    </r>
    <r>
      <rPr>
        <sz val="10"/>
        <rFont val="Noto Sans CJK SC"/>
        <family val="2"/>
      </rPr>
      <t xml:space="preserve">、ハザード比</t>
    </r>
    <r>
      <rPr>
        <sz val="10"/>
        <rFont val="Arial"/>
        <family val="0"/>
        <charset val="1"/>
      </rPr>
      <t xml:space="preserve">0.68</t>
    </r>
    <r>
      <rPr>
        <sz val="10"/>
        <rFont val="Noto Sans CJK SC"/>
        <family val="2"/>
      </rPr>
      <t xml:space="preserve">）、中等度・重度出血は増えなかった。</t>
    </r>
  </si>
  <si>
    <t xml:space="preserve">SRC-1586</t>
  </si>
  <si>
    <t xml:space="preserve">Wang Y et al. Clopidogrel with aspirin in acute minor stroke or transient ischemic attack (CHANCE). N Engl J Med 2013</t>
  </si>
  <si>
    <t xml:space="preserve">10.1056/NEJMoa1215340</t>
  </si>
  <si>
    <t xml:space="preserve">23803136</t>
  </si>
  <si>
    <r>
      <rPr>
        <sz val="10"/>
        <rFont val="Noto Sans CJK SC"/>
        <family val="2"/>
      </rPr>
      <t xml:space="preserve">対象は中国の集団であり、</t>
    </r>
    <r>
      <rPr>
        <sz val="10"/>
        <rFont val="Arial"/>
        <family val="0"/>
        <charset val="1"/>
      </rPr>
      <t xml:space="preserve">CYP2C19</t>
    </r>
    <r>
      <rPr>
        <sz val="10"/>
        <rFont val="Noto Sans CJK SC"/>
        <family val="2"/>
      </rPr>
      <t xml:space="preserve">多型の頻度など日本への外挿には注意する。薬剤は国内承認・保険適用あり。</t>
    </r>
  </si>
  <si>
    <t xml:space="preserve">ST-029</t>
  </si>
  <si>
    <r>
      <rPr>
        <sz val="10"/>
        <rFont val="Noto Sans CJK SC"/>
        <family val="2"/>
      </rPr>
      <t xml:space="preserve">日本の</t>
    </r>
    <r>
      <rPr>
        <sz val="10"/>
        <rFont val="Arial"/>
        <family val="0"/>
        <charset val="1"/>
      </rPr>
      <t xml:space="preserve">CSPS.com</t>
    </r>
    <r>
      <rPr>
        <sz val="10"/>
        <rFont val="Noto Sans CJK SC"/>
        <family val="2"/>
      </rPr>
      <t xml:space="preserve">試験では、再発リスクの高い非心原性脳梗塞に対してシロスタゾールとアスピリンまたはクロピドグレルの併用は、単剤療法より虚血性脳卒中再発が少なく（年率</t>
    </r>
    <r>
      <rPr>
        <sz val="10"/>
        <rFont val="Arial"/>
        <family val="0"/>
        <charset val="1"/>
      </rPr>
      <t xml:space="preserve">2.2%</t>
    </r>
    <r>
      <rPr>
        <sz val="10"/>
        <rFont val="Noto Sans CJK SC"/>
        <family val="2"/>
      </rPr>
      <t xml:space="preserve">対</t>
    </r>
    <r>
      <rPr>
        <sz val="10"/>
        <rFont val="Arial"/>
        <family val="0"/>
        <charset val="1"/>
      </rPr>
      <t xml:space="preserve">4.5%</t>
    </r>
    <r>
      <rPr>
        <sz val="10"/>
        <rFont val="Noto Sans CJK SC"/>
        <family val="2"/>
      </rPr>
      <t xml:space="preserve">、ハザード比</t>
    </r>
    <r>
      <rPr>
        <sz val="10"/>
        <rFont val="Arial"/>
        <family val="0"/>
        <charset val="1"/>
      </rPr>
      <t xml:space="preserve">0.49</t>
    </r>
    <r>
      <rPr>
        <sz val="10"/>
        <rFont val="Noto Sans CJK SC"/>
        <family val="2"/>
      </rPr>
      <t xml:space="preserve">）、重篤な出血のリスクは同等であった。</t>
    </r>
  </si>
  <si>
    <t xml:space="preserve">SRC-1588</t>
  </si>
  <si>
    <t xml:space="preserve">Toyoda K et al. Dual antiplatelet therapy using cilostazol for secondary prevention in patients with high-risk ischaemic stroke in Japan (CSPS.com). Lancet Neurol 2019</t>
  </si>
  <si>
    <t xml:space="preserve">10.1016/S1474-4422(19)30148-6</t>
  </si>
  <si>
    <t xml:space="preserve">31122494</t>
  </si>
  <si>
    <t xml:space="preserve">シロスタゾールは日本で脳梗塞再発予防に承認・保険適用がある。うっ血性心不全では禁忌である。</t>
  </si>
  <si>
    <t xml:space="preserve">ST-030</t>
  </si>
  <si>
    <r>
      <rPr>
        <sz val="10"/>
        <rFont val="Noto Sans CJK SC"/>
        <family val="2"/>
      </rPr>
      <t xml:space="preserve">日本では発症</t>
    </r>
    <r>
      <rPr>
        <sz val="10"/>
        <rFont val="Arial"/>
        <family val="0"/>
        <charset val="1"/>
      </rPr>
      <t xml:space="preserve">4.5</t>
    </r>
    <r>
      <rPr>
        <sz val="10"/>
        <rFont val="Noto Sans CJK SC"/>
        <family val="2"/>
      </rPr>
      <t xml:space="preserve">時間以内の急性期脳梗塞に対する</t>
    </r>
    <r>
      <rPr>
        <sz val="10"/>
        <rFont val="Arial"/>
        <family val="0"/>
        <charset val="1"/>
      </rPr>
      <t xml:space="preserve">rt-PA</t>
    </r>
    <r>
      <rPr>
        <sz val="10"/>
        <rFont val="Noto Sans CJK SC"/>
        <family val="2"/>
      </rPr>
      <t xml:space="preserve">（アルテプラーゼ）静注療法の用量は</t>
    </r>
    <r>
      <rPr>
        <sz val="10"/>
        <rFont val="Arial"/>
        <family val="0"/>
        <charset val="1"/>
      </rPr>
      <t xml:space="preserve">0.6mg/kg</t>
    </r>
    <r>
      <rPr>
        <sz val="10"/>
        <rFont val="Noto Sans CJK SC"/>
        <family val="2"/>
      </rPr>
      <t xml:space="preserve">であり、</t>
    </r>
    <r>
      <rPr>
        <sz val="10"/>
        <rFont val="Arial"/>
        <family val="0"/>
        <charset val="1"/>
      </rPr>
      <t xml:space="preserve">J-ACT</t>
    </r>
    <r>
      <rPr>
        <sz val="10"/>
        <rFont val="Noto Sans CJK SC"/>
        <family val="2"/>
      </rPr>
      <t xml:space="preserve">では</t>
    </r>
    <r>
      <rPr>
        <sz val="10"/>
        <rFont val="Arial"/>
        <family val="0"/>
        <charset val="1"/>
      </rPr>
      <t xml:space="preserve">3</t>
    </r>
    <r>
      <rPr>
        <sz val="10"/>
        <rFont val="Noto Sans CJK SC"/>
        <family val="2"/>
      </rPr>
      <t xml:space="preserve">か月後の転帰良好（</t>
    </r>
    <r>
      <rPr>
        <sz val="10"/>
        <rFont val="Arial"/>
        <family val="0"/>
        <charset val="1"/>
      </rPr>
      <t xml:space="preserve">mRS 0</t>
    </r>
    <r>
      <rPr>
        <sz val="10"/>
        <rFont val="Noto Sans CJK SC"/>
        <family val="2"/>
      </rPr>
      <t xml:space="preserve">〜</t>
    </r>
    <r>
      <rPr>
        <sz val="10"/>
        <rFont val="Arial"/>
        <family val="0"/>
        <charset val="1"/>
      </rPr>
      <t xml:space="preserve">1</t>
    </r>
    <r>
      <rPr>
        <sz val="10"/>
        <rFont val="Noto Sans CJK SC"/>
        <family val="2"/>
      </rPr>
      <t xml:space="preserve">）が</t>
    </r>
    <r>
      <rPr>
        <sz val="10"/>
        <rFont val="Arial"/>
        <family val="0"/>
        <charset val="1"/>
      </rPr>
      <t xml:space="preserve">36.9%</t>
    </r>
    <r>
      <rPr>
        <sz val="10"/>
        <rFont val="Noto Sans CJK SC"/>
        <family val="2"/>
      </rPr>
      <t xml:space="preserve">、</t>
    </r>
    <r>
      <rPr>
        <sz val="10"/>
        <rFont val="Arial"/>
        <family val="0"/>
        <charset val="1"/>
      </rPr>
      <t xml:space="preserve">36</t>
    </r>
    <r>
      <rPr>
        <sz val="10"/>
        <rFont val="Noto Sans CJK SC"/>
        <family val="2"/>
      </rPr>
      <t xml:space="preserve">時間以内の症候性頭蓋内出血が</t>
    </r>
    <r>
      <rPr>
        <sz val="10"/>
        <rFont val="Arial"/>
        <family val="0"/>
        <charset val="1"/>
      </rPr>
      <t xml:space="preserve">5.8%</t>
    </r>
    <r>
      <rPr>
        <sz val="10"/>
        <rFont val="Noto Sans CJK SC"/>
        <family val="2"/>
      </rPr>
      <t xml:space="preserve">であった。</t>
    </r>
  </si>
  <si>
    <t xml:space="preserve">SRC-1583</t>
  </si>
  <si>
    <t xml:space="preserve">Yamaguchi T et al. Alteplase at 0.6 mg/kg for acute ischemic stroke within 3 hours of onset: Japan Alteplase Clinical Trial (J-ACT). Stroke 2006</t>
  </si>
  <si>
    <t xml:space="preserve">10.1161/01.STR.0000227191.01792.e3</t>
  </si>
  <si>
    <t xml:space="preserve">16763187</t>
  </si>
  <si>
    <r>
      <rPr>
        <sz val="10"/>
        <rFont val="Noto Sans CJK SC"/>
        <family val="2"/>
      </rPr>
      <t xml:space="preserve">アルテプラーゼは日本で虚血性脳血管障害に承認・保険適用があり、国内用量は</t>
    </r>
    <r>
      <rPr>
        <sz val="10"/>
        <rFont val="Arial"/>
        <family val="0"/>
        <charset val="1"/>
      </rPr>
      <t xml:space="preserve">0.6mg/kg</t>
    </r>
    <r>
      <rPr>
        <sz val="10"/>
        <rFont val="Noto Sans CJK SC"/>
        <family val="2"/>
      </rPr>
      <t xml:space="preserve">（上限等は添付文書参照）。適応時間は国内では</t>
    </r>
    <r>
      <rPr>
        <sz val="10"/>
        <rFont val="Arial"/>
        <family val="0"/>
        <charset val="1"/>
      </rPr>
      <t xml:space="preserve">4.5</t>
    </r>
    <r>
      <rPr>
        <sz val="10"/>
        <rFont val="Noto Sans CJK SC"/>
        <family val="2"/>
      </rPr>
      <t xml:space="preserve">時間以内。</t>
    </r>
  </si>
  <si>
    <t xml:space="preserve">ST-031</t>
  </si>
  <si>
    <r>
      <rPr>
        <sz val="10"/>
        <rFont val="Noto Sans CJK SC"/>
        <family val="2"/>
      </rPr>
      <t xml:space="preserve">米国の</t>
    </r>
    <r>
      <rPr>
        <sz val="10"/>
        <rFont val="Arial"/>
        <family val="0"/>
        <charset val="1"/>
      </rPr>
      <t xml:space="preserve">AHA/ASA</t>
    </r>
    <r>
      <rPr>
        <sz val="10"/>
        <rFont val="Noto Sans CJK SC"/>
        <family val="2"/>
      </rPr>
      <t xml:space="preserve">ガイドラインでは、適応のある発症</t>
    </r>
    <r>
      <rPr>
        <sz val="10"/>
        <rFont val="Arial"/>
        <family val="0"/>
        <charset val="1"/>
      </rPr>
      <t xml:space="preserve">4.5</t>
    </r>
    <r>
      <rPr>
        <sz val="10"/>
        <rFont val="Noto Sans CJK SC"/>
        <family val="2"/>
      </rPr>
      <t xml:space="preserve">時間以内の急性期脳梗塞に対するアルテプラーゼ静注の用量は</t>
    </r>
    <r>
      <rPr>
        <sz val="10"/>
        <rFont val="Arial"/>
        <family val="0"/>
        <charset val="1"/>
      </rPr>
      <t xml:space="preserve">0.9mg/kg</t>
    </r>
    <r>
      <rPr>
        <sz val="10"/>
        <rFont val="Noto Sans CJK SC"/>
        <family val="2"/>
      </rPr>
      <t xml:space="preserve">（最大</t>
    </r>
    <r>
      <rPr>
        <sz val="10"/>
        <rFont val="Arial"/>
        <family val="0"/>
        <charset val="1"/>
      </rPr>
      <t xml:space="preserve">90mg</t>
    </r>
    <r>
      <rPr>
        <sz val="10"/>
        <rFont val="Noto Sans CJK SC"/>
        <family val="2"/>
      </rPr>
      <t xml:space="preserve">）とされており、日本の承認用量</t>
    </r>
    <r>
      <rPr>
        <sz val="10"/>
        <rFont val="Arial"/>
        <family val="0"/>
        <charset val="1"/>
      </rPr>
      <t xml:space="preserve">0.6mg/kg</t>
    </r>
    <r>
      <rPr>
        <sz val="10"/>
        <rFont val="Noto Sans CJK SC"/>
        <family val="2"/>
      </rPr>
      <t xml:space="preserve">とは異なる。</t>
    </r>
  </si>
  <si>
    <t xml:space="preserve">SRC-1582</t>
  </si>
  <si>
    <t xml:space="preserve">Powers WJ et al. Guidelines for the Early Management of Patients With Acute Ischemic Stroke: 2019 Update. Stroke 2019</t>
  </si>
  <si>
    <t xml:space="preserve">10.1161/STR.0000000000000211</t>
  </si>
  <si>
    <t xml:space="preserve">31662037</t>
  </si>
  <si>
    <r>
      <rPr>
        <sz val="10"/>
        <rFont val="Noto Sans CJK SC"/>
        <family val="2"/>
      </rPr>
      <t xml:space="preserve">本カードは米国の推奨であり、日本で</t>
    </r>
    <r>
      <rPr>
        <sz val="10"/>
        <rFont val="Arial"/>
        <family val="0"/>
        <charset val="1"/>
      </rPr>
      <t xml:space="preserve">0.9mg/kg</t>
    </r>
    <r>
      <rPr>
        <sz val="10"/>
        <rFont val="Noto Sans CJK SC"/>
        <family val="2"/>
      </rPr>
      <t xml:space="preserve">を用いることは承認範囲外である。</t>
    </r>
  </si>
  <si>
    <t xml:space="preserve">ST-032</t>
  </si>
  <si>
    <r>
      <rPr>
        <sz val="10"/>
        <rFont val="Arial"/>
        <family val="0"/>
        <charset val="1"/>
      </rPr>
      <t xml:space="preserve">DAWN</t>
    </r>
    <r>
      <rPr>
        <sz val="10"/>
        <rFont val="Noto Sans CJK SC"/>
        <family val="2"/>
      </rPr>
      <t xml:space="preserve">試験では、最終健常から</t>
    </r>
    <r>
      <rPr>
        <sz val="10"/>
        <rFont val="Arial"/>
        <family val="0"/>
        <charset val="1"/>
      </rPr>
      <t xml:space="preserve">6</t>
    </r>
    <r>
      <rPr>
        <sz val="10"/>
        <rFont val="Noto Sans CJK SC"/>
        <family val="2"/>
      </rPr>
      <t xml:space="preserve">〜</t>
    </r>
    <r>
      <rPr>
        <sz val="10"/>
        <rFont val="Arial"/>
        <family val="0"/>
        <charset val="1"/>
      </rPr>
      <t xml:space="preserve">24</t>
    </r>
    <r>
      <rPr>
        <sz val="10"/>
        <rFont val="Noto Sans CJK SC"/>
        <family val="2"/>
      </rPr>
      <t xml:space="preserve">時間で臨床症状と梗塞体積のミスマッチがある前方循環閉塞患者に対して血栓回収療法と標準治療の併用は、標準治療単独より</t>
    </r>
    <r>
      <rPr>
        <sz val="10"/>
        <rFont val="Arial"/>
        <family val="0"/>
        <charset val="1"/>
      </rPr>
      <t xml:space="preserve">90</t>
    </r>
    <r>
      <rPr>
        <sz val="10"/>
        <rFont val="Noto Sans CJK SC"/>
        <family val="2"/>
      </rPr>
      <t xml:space="preserve">日後の機能的転帰が良好であった。</t>
    </r>
  </si>
  <si>
    <t xml:space="preserve">SRC-1595</t>
  </si>
  <si>
    <t xml:space="preserve">Nogueira RG et al. Thrombectomy 6 to 24 Hours after Stroke with a Mismatch between Deficit and Infarct (DAWN). N Engl J Med 2018</t>
  </si>
  <si>
    <t xml:space="preserve">10.1056/NEJMoa1706442</t>
  </si>
  <si>
    <t xml:space="preserve">29129157</t>
  </si>
  <si>
    <r>
      <rPr>
        <sz val="10"/>
        <rFont val="Arial"/>
        <family val="0"/>
        <charset val="1"/>
      </rPr>
      <t xml:space="preserve">DEFUSE 3</t>
    </r>
    <r>
      <rPr>
        <sz val="10"/>
        <rFont val="Noto Sans CJK SC"/>
        <family val="2"/>
      </rPr>
      <t xml:space="preserve">試験では灌流画像で選択した</t>
    </r>
    <r>
      <rPr>
        <sz val="10"/>
        <rFont val="Arial"/>
        <family val="0"/>
        <charset val="1"/>
      </rPr>
      <t xml:space="preserve">6</t>
    </r>
    <r>
      <rPr>
        <sz val="10"/>
        <rFont val="Noto Sans CJK SC"/>
        <family val="2"/>
      </rPr>
      <t xml:space="preserve">〜</t>
    </r>
    <r>
      <rPr>
        <sz val="10"/>
        <rFont val="Arial"/>
        <family val="0"/>
        <charset val="1"/>
      </rPr>
      <t xml:space="preserve">16</t>
    </r>
    <r>
      <rPr>
        <sz val="10"/>
        <rFont val="Noto Sans CJK SC"/>
        <family val="2"/>
      </rPr>
      <t xml:space="preserve">時間の患者で血栓回収の有効性が示された（</t>
    </r>
    <r>
      <rPr>
        <sz val="10"/>
        <rFont val="Arial"/>
        <family val="0"/>
        <charset val="1"/>
      </rPr>
      <t xml:space="preserve">SRC-1596</t>
    </r>
    <r>
      <rPr>
        <sz val="10"/>
        <rFont val="Noto Sans CJK SC"/>
        <family val="2"/>
      </rPr>
      <t xml:space="preserve">）。国内の時間枠・適応は日本のガイドラインと各施設基準に従う。血栓回収用デバイスは国内承認・保険適用がある。</t>
    </r>
  </si>
  <si>
    <t xml:space="preserve">ST-033</t>
  </si>
  <si>
    <t xml:space="preserve">ラクナ梗塞は穿通枝領域の小梗塞であり、脳小血管病（細動脈硬化・リポヒアリノーシス等）を背景とし、白質病変・微小出血・血管周囲腔拡大などの小血管病所見を伴うことが多い。</t>
  </si>
  <si>
    <r>
      <rPr>
        <sz val="10"/>
        <rFont val="Noto Sans CJK SC"/>
        <family val="2"/>
      </rPr>
      <t xml:space="preserve">医学各論 Ⅸ</t>
    </r>
    <r>
      <rPr>
        <sz val="10"/>
        <rFont val="Arial"/>
        <family val="0"/>
        <charset val="1"/>
      </rPr>
      <t xml:space="preserve">-1-C-③</t>
    </r>
    <r>
      <rPr>
        <sz val="10"/>
        <rFont val="Noto Sans CJK SC"/>
        <family val="2"/>
      </rPr>
      <t xml:space="preserve">（ラクナ梗塞、</t>
    </r>
    <r>
      <rPr>
        <sz val="10"/>
        <rFont val="Arial"/>
        <family val="0"/>
        <charset val="1"/>
      </rPr>
      <t xml:space="preserve">a</t>
    </r>
    <r>
      <rPr>
        <sz val="10"/>
        <rFont val="Noto Sans CJK SC"/>
        <family val="2"/>
      </rPr>
      <t xml:space="preserve">）</t>
    </r>
  </si>
  <si>
    <t xml:space="preserve">SRC-1590</t>
  </si>
  <si>
    <t xml:space="preserve">Wardlaw JM et al. Neuroimaging standards for research into small vessel disease (STRIVE). Lancet Neurol 2013</t>
  </si>
  <si>
    <t xml:space="preserve">10.1016/S1474-4422(13)70124-8</t>
  </si>
  <si>
    <t xml:space="preserve">23867200</t>
  </si>
  <si>
    <t xml:space="preserve">ST-034</t>
  </si>
  <si>
    <r>
      <rPr>
        <sz val="10"/>
        <rFont val="Arial"/>
        <family val="0"/>
        <charset val="1"/>
      </rPr>
      <t xml:space="preserve">SPS3</t>
    </r>
    <r>
      <rPr>
        <sz val="10"/>
        <rFont val="Noto Sans CJK SC"/>
        <family val="2"/>
      </rPr>
      <t xml:space="preserve">試験では、最近のラクナ梗塞患者に対するアスピリンへのクロピドグレル追加（長期</t>
    </r>
    <r>
      <rPr>
        <sz val="10"/>
        <rFont val="Arial"/>
        <family val="0"/>
        <charset val="1"/>
      </rPr>
      <t xml:space="preserve">DAPT</t>
    </r>
    <r>
      <rPr>
        <sz val="10"/>
        <rFont val="Noto Sans CJK SC"/>
        <family val="2"/>
      </rPr>
      <t xml:space="preserve">）は再発脳卒中を有意に減らさず、出血と死亡を有意に増やした。</t>
    </r>
  </si>
  <si>
    <t xml:space="preserve">SRC-1589</t>
  </si>
  <si>
    <t xml:space="preserve">SPS3 Investigators. Effects of clopidogrel added to aspirin in patients with recent lacunar stroke. N Engl J Med 2012</t>
  </si>
  <si>
    <t xml:space="preserve">10.1056/NEJMoa1204133</t>
  </si>
  <si>
    <t xml:space="preserve">22931315</t>
  </si>
  <si>
    <r>
      <rPr>
        <sz val="10"/>
        <rFont val="Noto Sans CJK SC"/>
        <family val="2"/>
      </rPr>
      <t xml:space="preserve">薬剤はいずれも国内承認・保険適用があるが、ラクナ梗塞への長期</t>
    </r>
    <r>
      <rPr>
        <sz val="10"/>
        <rFont val="Arial"/>
        <family val="0"/>
        <charset val="1"/>
      </rPr>
      <t xml:space="preserve">DAPT</t>
    </r>
    <r>
      <rPr>
        <sz val="10"/>
        <rFont val="Noto Sans CJK SC"/>
        <family val="2"/>
      </rPr>
      <t xml:space="preserve">は行わない。</t>
    </r>
  </si>
  <si>
    <t xml:space="preserve">ST-035</t>
  </si>
  <si>
    <t xml:space="preserve">一過性脳虚血発作</t>
  </si>
  <si>
    <r>
      <rPr>
        <sz val="10"/>
        <rFont val="Noto Sans CJK SC"/>
        <family val="2"/>
      </rPr>
      <t xml:space="preserve">一過性脳虚血発作（</t>
    </r>
    <r>
      <rPr>
        <sz val="10"/>
        <rFont val="Arial"/>
        <family val="0"/>
        <charset val="1"/>
      </rPr>
      <t xml:space="preserve">TIA</t>
    </r>
    <r>
      <rPr>
        <sz val="10"/>
        <rFont val="Noto Sans CJK SC"/>
        <family val="2"/>
      </rPr>
      <t xml:space="preserve">）の現在の定義は時間ではなく組織に基づき、急性梗塞を伴わずに一過性の神経機能障害を来したエピソードを指し、</t>
    </r>
    <r>
      <rPr>
        <sz val="10"/>
        <rFont val="Arial"/>
        <family val="0"/>
        <charset val="1"/>
      </rPr>
      <t xml:space="preserve">MRI</t>
    </r>
    <r>
      <rPr>
        <sz val="10"/>
        <rFont val="Noto Sans CJK SC"/>
        <family val="2"/>
      </rPr>
      <t xml:space="preserve">で梗塞があれば時間にかかわらず脳梗塞と診断する。</t>
    </r>
  </si>
  <si>
    <r>
      <rPr>
        <sz val="10"/>
        <rFont val="Noto Sans CJK SC"/>
        <family val="2"/>
      </rPr>
      <t xml:space="preserve">医学各論 Ⅸ</t>
    </r>
    <r>
      <rPr>
        <sz val="10"/>
        <rFont val="Arial"/>
        <family val="0"/>
        <charset val="1"/>
      </rPr>
      <t xml:space="preserve">-1-C-④</t>
    </r>
    <r>
      <rPr>
        <sz val="10"/>
        <rFont val="Noto Sans CJK SC"/>
        <family val="2"/>
      </rPr>
      <t xml:space="preserve">（一過性脳虚血発作、</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</si>
  <si>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TBL-01-00-029 (id: JlvnlcY)</t>
    </r>
  </si>
  <si>
    <t xml:space="preserve">SRC-1591</t>
  </si>
  <si>
    <t xml:space="preserve">Easton JD et al. Definition and evaluation of transient ischemic attack: AHA/ASA scientific statement. Stroke 2009</t>
  </si>
  <si>
    <t xml:space="preserve">10.1161/STROKEAHA.108.192218</t>
  </si>
  <si>
    <t xml:space="preserve">19423857</t>
  </si>
  <si>
    <t xml:space="preserve">日本のガイドラインでも組織ベースの定義が採用されている。</t>
  </si>
  <si>
    <t xml:space="preserve">ST-036</t>
  </si>
  <si>
    <r>
      <rPr>
        <sz val="10"/>
        <rFont val="Arial"/>
        <family val="0"/>
        <charset val="1"/>
      </rPr>
      <t xml:space="preserve">ABCD2</t>
    </r>
    <r>
      <rPr>
        <sz val="10"/>
        <rFont val="Noto Sans CJK SC"/>
        <family val="2"/>
      </rPr>
      <t xml:space="preserve">スコアは年齢・血圧・臨床症状（一側性脱力・言語障害）・症状持続時間・糖尿病の</t>
    </r>
    <r>
      <rPr>
        <sz val="10"/>
        <rFont val="Arial"/>
        <family val="0"/>
        <charset val="1"/>
      </rPr>
      <t xml:space="preserve">5</t>
    </r>
    <r>
      <rPr>
        <sz val="10"/>
        <rFont val="Noto Sans CJK SC"/>
        <family val="2"/>
      </rPr>
      <t xml:space="preserve">項目（</t>
    </r>
    <r>
      <rPr>
        <sz val="10"/>
        <rFont val="Arial"/>
        <family val="0"/>
        <charset val="1"/>
      </rPr>
      <t xml:space="preserve">0</t>
    </r>
    <r>
      <rPr>
        <sz val="10"/>
        <rFont val="Noto Sans CJK SC"/>
        <family val="2"/>
      </rPr>
      <t xml:space="preserve">〜</t>
    </r>
    <r>
      <rPr>
        <sz val="10"/>
        <rFont val="Arial"/>
        <family val="0"/>
        <charset val="1"/>
      </rPr>
      <t xml:space="preserve">7</t>
    </r>
    <r>
      <rPr>
        <sz val="10"/>
        <rFont val="Noto Sans CJK SC"/>
        <family val="2"/>
      </rPr>
      <t xml:space="preserve">点）からなり、</t>
    </r>
    <r>
      <rPr>
        <sz val="10"/>
        <rFont val="Arial"/>
        <family val="0"/>
        <charset val="1"/>
      </rPr>
      <t xml:space="preserve">TIA</t>
    </r>
    <r>
      <rPr>
        <sz val="10"/>
        <rFont val="Noto Sans CJK SC"/>
        <family val="2"/>
      </rPr>
      <t xml:space="preserve">後の早期脳卒中リスク層別化に用いる。</t>
    </r>
  </si>
  <si>
    <t xml:space="preserve">SRC-1592</t>
  </si>
  <si>
    <t xml:space="preserve">Johnston SC et al. Validation and refinement of scores to predict very early stroke risk after transient ischaemic attack (ABCD2). Lancet 2007</t>
  </si>
  <si>
    <t xml:space="preserve">10.1016/S0140-6736(07)60150-0</t>
  </si>
  <si>
    <t xml:space="preserve">17258668</t>
  </si>
  <si>
    <t xml:space="preserve">スコアが低くても画像・機序評価を省略せず、緊急評価の要否は総合的に判断する。</t>
  </si>
  <si>
    <t xml:space="preserve">ST-037</t>
  </si>
  <si>
    <r>
      <rPr>
        <sz val="10"/>
        <rFont val="Arial"/>
        <family val="0"/>
        <charset val="1"/>
      </rPr>
      <t xml:space="preserve">TIA</t>
    </r>
    <r>
      <rPr>
        <sz val="10"/>
        <rFont val="Noto Sans CJK SC"/>
        <family val="2"/>
      </rPr>
      <t xml:space="preserve">は脳梗塞の前兆であり、発症直後の再発リスクが高いため、頭部</t>
    </r>
    <r>
      <rPr>
        <sz val="10"/>
        <rFont val="Arial"/>
        <family val="0"/>
        <charset val="1"/>
      </rPr>
      <t xml:space="preserve">MRI</t>
    </r>
    <r>
      <rPr>
        <sz val="10"/>
        <rFont val="Noto Sans CJK SC"/>
        <family val="2"/>
      </rPr>
      <t xml:space="preserve">・血管評価・心電図等による機序の緊急評価と、原因に応じた二次予防（抗血小板療法・抗凝固・頸動脈治療等）を直ちに開始する。</t>
    </r>
  </si>
  <si>
    <t xml:space="preserve">薬剤は国内承認・保険適用があるものを使用する。</t>
  </si>
  <si>
    <t xml:space="preserve">ST-038</t>
  </si>
  <si>
    <t xml:space="preserve">脳動脈狭窄・閉塞</t>
  </si>
  <si>
    <r>
      <rPr>
        <sz val="10"/>
        <rFont val="Arial"/>
        <family val="0"/>
        <charset val="1"/>
      </rPr>
      <t xml:space="preserve">CREST</t>
    </r>
    <r>
      <rPr>
        <sz val="10"/>
        <rFont val="Noto Sans CJK SC"/>
        <family val="2"/>
      </rPr>
      <t xml:space="preserve">試験では、症候性・無症候性の頸動脈狭窄に対して頸動脈ステント留置術と頸動脈内膜剥離術（</t>
    </r>
    <r>
      <rPr>
        <sz val="10"/>
        <rFont val="Arial"/>
        <family val="0"/>
        <charset val="1"/>
      </rPr>
      <t xml:space="preserve">CEA</t>
    </r>
    <r>
      <rPr>
        <sz val="10"/>
        <rFont val="Noto Sans CJK SC"/>
        <family val="2"/>
      </rPr>
      <t xml:space="preserve">）の間で主要評価項目（脳卒中・心筋梗塞・死亡の複合）の推定</t>
    </r>
    <r>
      <rPr>
        <sz val="10"/>
        <rFont val="Arial"/>
        <family val="0"/>
        <charset val="1"/>
      </rPr>
      <t xml:space="preserve">4</t>
    </r>
    <r>
      <rPr>
        <sz val="10"/>
        <rFont val="Noto Sans CJK SC"/>
        <family val="2"/>
      </rPr>
      <t xml:space="preserve">年率は有意差がなかった（</t>
    </r>
    <r>
      <rPr>
        <sz val="10"/>
        <rFont val="Arial"/>
        <family val="0"/>
        <charset val="1"/>
      </rPr>
      <t xml:space="preserve">7.2%</t>
    </r>
    <r>
      <rPr>
        <sz val="10"/>
        <rFont val="Noto Sans CJK SC"/>
        <family val="2"/>
      </rPr>
      <t xml:space="preserve">対</t>
    </r>
    <r>
      <rPr>
        <sz val="10"/>
        <rFont val="Arial"/>
        <family val="0"/>
        <charset val="1"/>
      </rPr>
      <t xml:space="preserve">6.8%</t>
    </r>
    <r>
      <rPr>
        <sz val="10"/>
        <rFont val="Noto Sans CJK SC"/>
        <family val="2"/>
      </rPr>
      <t xml:space="preserve">）。</t>
    </r>
  </si>
  <si>
    <r>
      <rPr>
        <sz val="10"/>
        <rFont val="Noto Sans CJK SC"/>
        <family val="2"/>
      </rPr>
      <t xml:space="preserve">医学各論 Ⅸ</t>
    </r>
    <r>
      <rPr>
        <sz val="10"/>
        <rFont val="Arial"/>
        <family val="0"/>
        <charset val="1"/>
      </rPr>
      <t xml:space="preserve">-1-C-⑤</t>
    </r>
    <r>
      <rPr>
        <sz val="10"/>
        <rFont val="Noto Sans CJK SC"/>
        <family val="2"/>
      </rPr>
      <t xml:space="preserve">（脳動脈狭窄・閉塞、</t>
    </r>
    <r>
      <rPr>
        <sz val="10"/>
        <rFont val="Arial"/>
        <family val="0"/>
        <charset val="1"/>
      </rPr>
      <t xml:space="preserve">a</t>
    </r>
    <r>
      <rPr>
        <sz val="10"/>
        <rFont val="Noto Sans CJK SC"/>
        <family val="2"/>
      </rPr>
      <t xml:space="preserve">）</t>
    </r>
  </si>
  <si>
    <t xml:space="preserve">SRC-1593</t>
  </si>
  <si>
    <t xml:space="preserve">Brott TG et al. Stenting versus endarterectomy for treatment of carotid-artery stenosis (CREST). N Engl J Med 2010</t>
  </si>
  <si>
    <t xml:space="preserve">10.1056/NEJMoa0912321</t>
  </si>
  <si>
    <t xml:space="preserve">20505173</t>
  </si>
  <si>
    <r>
      <rPr>
        <sz val="10"/>
        <rFont val="Noto Sans CJK SC"/>
        <family val="2"/>
      </rPr>
      <t xml:space="preserve">周術期はステント群で脳卒中が、</t>
    </r>
    <r>
      <rPr>
        <sz val="10"/>
        <rFont val="Arial"/>
        <family val="0"/>
        <charset val="1"/>
      </rPr>
      <t xml:space="preserve">CEA</t>
    </r>
    <r>
      <rPr>
        <sz val="10"/>
        <rFont val="Noto Sans CJK SC"/>
        <family val="2"/>
      </rPr>
      <t xml:space="preserve">群で心筋梗塞が相対的に多いことが同試験で示されている。国内での術式選択は日本のガイドラインと狭窄度・症候性で判断する。</t>
    </r>
  </si>
  <si>
    <t xml:space="preserve">ST-039</t>
  </si>
  <si>
    <r>
      <rPr>
        <sz val="10"/>
        <rFont val="Noto Sans CJK SC"/>
        <family val="2"/>
      </rPr>
      <t xml:space="preserve">症候性頭蓋内動脈狭窄に対しては、</t>
    </r>
    <r>
      <rPr>
        <sz val="10"/>
        <rFont val="Arial"/>
        <family val="0"/>
        <charset val="1"/>
      </rPr>
      <t xml:space="preserve">SAMMPRIS</t>
    </r>
    <r>
      <rPr>
        <sz val="10"/>
        <rFont val="Noto Sans CJK SC"/>
        <family val="2"/>
      </rPr>
      <t xml:space="preserve">試験で積極的内科治療（抗血小板療法と危険因子管理）がステント留置術より優れており（</t>
    </r>
    <r>
      <rPr>
        <sz val="10"/>
        <rFont val="Arial"/>
        <family val="0"/>
        <charset val="1"/>
      </rPr>
      <t xml:space="preserve">30</t>
    </r>
    <r>
      <rPr>
        <sz val="10"/>
        <rFont val="Noto Sans CJK SC"/>
        <family val="2"/>
      </rPr>
      <t xml:space="preserve">日以内の脳卒中・死亡</t>
    </r>
    <r>
      <rPr>
        <sz val="10"/>
        <rFont val="Arial"/>
        <family val="0"/>
        <charset val="1"/>
      </rPr>
      <t xml:space="preserve">14.7%</t>
    </r>
    <r>
      <rPr>
        <sz val="10"/>
        <rFont val="Noto Sans CJK SC"/>
        <family val="2"/>
      </rPr>
      <t xml:space="preserve">対</t>
    </r>
    <r>
      <rPr>
        <sz val="10"/>
        <rFont val="Arial"/>
        <family val="0"/>
        <charset val="1"/>
      </rPr>
      <t xml:space="preserve">5.8%</t>
    </r>
    <r>
      <rPr>
        <sz val="10"/>
        <rFont val="Noto Sans CJK SC"/>
        <family val="2"/>
      </rPr>
      <t xml:space="preserve">）、まず内科治療が基本となる。</t>
    </r>
  </si>
  <si>
    <t xml:space="preserve">SRC-1594</t>
  </si>
  <si>
    <t xml:space="preserve">Chimowitz MI et al. Stenting versus aggressive medical therapy for intracranial arterial stenosis (SAMMPRIS). N Engl J Med 2011</t>
  </si>
  <si>
    <t xml:space="preserve">10.1056/NEJMoa1105335</t>
  </si>
  <si>
    <t xml:space="preserve">21899409</t>
  </si>
  <si>
    <t xml:space="preserve">薬剤は国内承認・保険適用がある。頭蓋内ステントは国内では限られた適応で判断する。</t>
  </si>
  <si>
    <t xml:space="preserve">ST-040</t>
  </si>
  <si>
    <t xml:space="preserve">その他の脳血管障害</t>
  </si>
  <si>
    <r>
      <rPr>
        <sz val="10"/>
        <rFont val="Noto Sans CJK SC"/>
        <family val="2"/>
      </rPr>
      <t xml:space="preserve">脳動脈解離は頭痛・頸部痛で発症することが多く、脳梗塞・</t>
    </r>
    <r>
      <rPr>
        <sz val="10"/>
        <rFont val="Arial"/>
        <family val="0"/>
        <charset val="1"/>
      </rPr>
      <t xml:space="preserve">TIA</t>
    </r>
    <r>
      <rPr>
        <sz val="10"/>
        <rFont val="Noto Sans CJK SC"/>
        <family val="2"/>
      </rPr>
      <t xml:space="preserve">のほか</t>
    </r>
    <r>
      <rPr>
        <sz val="10"/>
        <rFont val="Arial"/>
        <family val="0"/>
        <charset val="1"/>
      </rPr>
      <t xml:space="preserve">Horner</t>
    </r>
    <r>
      <rPr>
        <sz val="10"/>
        <rFont val="Noto Sans CJK SC"/>
        <family val="2"/>
      </rPr>
      <t xml:space="preserve">症候群などの局所症状を来し、画像では壁内血腫・内膜フラップ・数珠状変化などが診断の手がかりとなる。</t>
    </r>
  </si>
  <si>
    <r>
      <rPr>
        <sz val="10"/>
        <rFont val="Noto Sans CJK SC"/>
        <family val="2"/>
      </rPr>
      <t xml:space="preserve">医学各論 Ⅸ</t>
    </r>
    <r>
      <rPr>
        <sz val="10"/>
        <rFont val="Arial"/>
        <family val="0"/>
        <charset val="1"/>
      </rPr>
      <t xml:space="preserve">-1-D-①</t>
    </r>
    <r>
      <rPr>
        <sz val="10"/>
        <rFont val="Noto Sans CJK SC"/>
        <family val="2"/>
      </rPr>
      <t xml:space="preserve">（脳動脈解離、</t>
    </r>
    <r>
      <rPr>
        <sz val="10"/>
        <rFont val="Arial"/>
        <family val="0"/>
        <charset val="1"/>
      </rPr>
      <t xml:space="preserve">a</t>
    </r>
    <r>
      <rPr>
        <sz val="10"/>
        <rFont val="Noto Sans CJK SC"/>
        <family val="2"/>
      </rPr>
      <t xml:space="preserve">）</t>
    </r>
  </si>
  <si>
    <t xml:space="preserve">SRC-1598</t>
  </si>
  <si>
    <t xml:space="preserve">Debette S, Leys D. Cervical-artery dissections: predisposing factors, diagnosis, and outcome. Lancet Neurol 2009</t>
  </si>
  <si>
    <t xml:space="preserve">10.1016/S1474-4422(09)70084-5</t>
  </si>
  <si>
    <t xml:space="preserve">19539238</t>
  </si>
  <si>
    <t xml:space="preserve">頭蓋内解離ではくも膜下出血を来す場合があり、治療方針が頭蓋外解離と異なる。</t>
  </si>
  <si>
    <t xml:space="preserve">ST-041</t>
  </si>
  <si>
    <r>
      <rPr>
        <sz val="10"/>
        <rFont val="Arial"/>
        <family val="0"/>
        <charset val="1"/>
      </rPr>
      <t xml:space="preserve">CADISS</t>
    </r>
    <r>
      <rPr>
        <sz val="10"/>
        <rFont val="Noto Sans CJK SC"/>
        <family val="2"/>
      </rPr>
      <t xml:space="preserve">試験では、症候性の頸部動脈（頸動脈・椎骨動脈）解離に対する抗血小板療法と抗凝固療法の間で脳卒中・死亡の予防効果に差はなく、再発脳卒中自体が両群ともまれであった。</t>
    </r>
  </si>
  <si>
    <t xml:space="preserve">SRC-1597</t>
  </si>
  <si>
    <t xml:space="preserve">Markus HS et al. Antiplatelet treatment compared with anticoagulation treatment for cervical artery dissection (CADISS). Lancet Neurol 2015</t>
  </si>
  <si>
    <t xml:space="preserve">10.1016/S1474-4422(15)70018-9</t>
  </si>
  <si>
    <t xml:space="preserve">25684164</t>
  </si>
  <si>
    <t xml:space="preserve">抗血小板薬・抗凝固薬はいずれも国内承認・保険適用がある薬剤から選択する。頭蓋内解離・くも膜下出血例は対象外である。</t>
  </si>
  <si>
    <t xml:space="preserve">ST-042</t>
  </si>
  <si>
    <r>
      <rPr>
        <sz val="10"/>
        <rFont val="Arial"/>
        <family val="0"/>
        <charset val="1"/>
      </rPr>
      <t xml:space="preserve">Spetzler-Martin</t>
    </r>
    <r>
      <rPr>
        <sz val="10"/>
        <rFont val="Noto Sans CJK SC"/>
        <family val="2"/>
      </rPr>
      <t xml:space="preserve">分類は脳動静脈奇形を、大きさ（</t>
    </r>
    <r>
      <rPr>
        <sz val="10"/>
        <rFont val="Arial"/>
        <family val="0"/>
        <charset val="1"/>
      </rPr>
      <t xml:space="preserve">3cm</t>
    </r>
    <r>
      <rPr>
        <sz val="10"/>
        <rFont val="Noto Sans CJK SC"/>
        <family val="2"/>
      </rPr>
      <t xml:space="preserve">未満・</t>
    </r>
    <r>
      <rPr>
        <sz val="10"/>
        <rFont val="Arial"/>
        <family val="0"/>
        <charset val="1"/>
      </rPr>
      <t xml:space="preserve">3</t>
    </r>
    <r>
      <rPr>
        <sz val="10"/>
        <rFont val="Noto Sans CJK SC"/>
        <family val="2"/>
      </rPr>
      <t xml:space="preserve">〜</t>
    </r>
    <r>
      <rPr>
        <sz val="10"/>
        <rFont val="Arial"/>
        <family val="0"/>
        <charset val="1"/>
      </rPr>
      <t xml:space="preserve">6cm</t>
    </r>
    <r>
      <rPr>
        <sz val="10"/>
        <rFont val="Noto Sans CJK SC"/>
        <family val="2"/>
      </rPr>
      <t xml:space="preserve">・</t>
    </r>
    <r>
      <rPr>
        <sz val="10"/>
        <rFont val="Arial"/>
        <family val="0"/>
        <charset val="1"/>
      </rPr>
      <t xml:space="preserve">6cm</t>
    </r>
    <r>
      <rPr>
        <sz val="10"/>
        <rFont val="Noto Sans CJK SC"/>
        <family val="2"/>
      </rPr>
      <t xml:space="preserve">超）、 </t>
    </r>
    <r>
      <rPr>
        <sz val="10"/>
        <rFont val="Arial"/>
        <family val="0"/>
        <charset val="1"/>
      </rPr>
      <t xml:space="preserve">eloquent</t>
    </r>
    <r>
      <rPr>
        <sz val="10"/>
        <rFont val="Noto Sans CJK SC"/>
        <family val="2"/>
      </rPr>
      <t xml:space="preserve">領域への近接、静脈還流（表在性・深部）の</t>
    </r>
    <r>
      <rPr>
        <sz val="10"/>
        <rFont val="Arial"/>
        <family val="0"/>
        <charset val="1"/>
      </rPr>
      <t xml:space="preserve">3</t>
    </r>
    <r>
      <rPr>
        <sz val="10"/>
        <rFont val="Noto Sans CJK SC"/>
        <family val="2"/>
      </rPr>
      <t xml:space="preserve">要素の合計（</t>
    </r>
    <r>
      <rPr>
        <sz val="10"/>
        <rFont val="Arial"/>
        <family val="0"/>
        <charset val="1"/>
      </rPr>
      <t xml:space="preserve">grade I</t>
    </r>
    <r>
      <rPr>
        <sz val="10"/>
        <rFont val="Noto Sans CJK SC"/>
        <family val="2"/>
      </rPr>
      <t xml:space="preserve">〜</t>
    </r>
    <r>
      <rPr>
        <sz val="10"/>
        <rFont val="Arial"/>
        <family val="0"/>
        <charset val="1"/>
      </rPr>
      <t xml:space="preserve">V</t>
    </r>
    <r>
      <rPr>
        <sz val="10"/>
        <rFont val="Noto Sans CJK SC"/>
        <family val="2"/>
      </rPr>
      <t xml:space="preserve">）で分類し、手術リスク評価に用いる。</t>
    </r>
  </si>
  <si>
    <r>
      <rPr>
        <sz val="10"/>
        <rFont val="Noto Sans CJK SC"/>
        <family val="2"/>
      </rPr>
      <t xml:space="preserve">医学各論 Ⅸ</t>
    </r>
    <r>
      <rPr>
        <sz val="10"/>
        <rFont val="Arial"/>
        <family val="0"/>
        <charset val="1"/>
      </rPr>
      <t xml:space="preserve">-1-D-②</t>
    </r>
    <r>
      <rPr>
        <sz val="10"/>
        <rFont val="Noto Sans CJK SC"/>
        <family val="2"/>
      </rPr>
      <t xml:space="preserve">（脳動静脈奇形、</t>
    </r>
    <r>
      <rPr>
        <sz val="10"/>
        <rFont val="Arial"/>
        <family val="0"/>
        <charset val="1"/>
      </rPr>
      <t xml:space="preserve">b</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</si>
  <si>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TBL-01-00-031 (id: Jlvnlck)</t>
    </r>
  </si>
  <si>
    <t xml:space="preserve">SRC-1599</t>
  </si>
  <si>
    <t xml:space="preserve">Spetzler RF, Martin NA. A proposed grading system for arteriovenous malformations. J Neurosurg 1986</t>
  </si>
  <si>
    <t xml:space="preserve">10.3171/jns.1986.65.4.0476</t>
  </si>
  <si>
    <t xml:space="preserve">3760956</t>
  </si>
  <si>
    <t xml:space="preserve">ST-043</t>
  </si>
  <si>
    <r>
      <rPr>
        <sz val="10"/>
        <rFont val="Arial"/>
        <family val="0"/>
        <charset val="1"/>
      </rPr>
      <t xml:space="preserve">ARUBA</t>
    </r>
    <r>
      <rPr>
        <sz val="10"/>
        <rFont val="Noto Sans CJK SC"/>
        <family val="2"/>
      </rPr>
      <t xml:space="preserve">試験では、未破裂脳動静脈奇形に対して内科治療単独は介入治療（手術・塞栓・定位放射線の単独または併用）併用より死亡・脳卒中の予防に優れており、平均</t>
    </r>
    <r>
      <rPr>
        <sz val="10"/>
        <rFont val="Arial"/>
        <family val="0"/>
        <charset val="1"/>
      </rPr>
      <t xml:space="preserve">33</t>
    </r>
    <r>
      <rPr>
        <sz val="10"/>
        <rFont val="Noto Sans CJK SC"/>
        <family val="2"/>
      </rPr>
      <t xml:space="preserve">か月の追跡で内科治療単独が優位であった。</t>
    </r>
  </si>
  <si>
    <t xml:space="preserve">SRC-1600</t>
  </si>
  <si>
    <t xml:space="preserve">Mohr JP et al. Medical management with or without interventional therapy for unruptured brain arteriovenous malformations (ARUBA). Lancet 2014</t>
  </si>
  <si>
    <t xml:space="preserve">10.1016/S0140-6736(13)62302-8</t>
  </si>
  <si>
    <t xml:space="preserve">24268105</t>
  </si>
  <si>
    <t xml:space="preserve">破裂例は対象外であり、治療は症例ごとに専門施設で判断する。</t>
  </si>
  <si>
    <t xml:space="preserve">ST-044</t>
  </si>
  <si>
    <r>
      <rPr>
        <sz val="10"/>
        <rFont val="Noto Sans CJK SC"/>
        <family val="2"/>
      </rPr>
      <t xml:space="preserve">脳静脈洞血栓症の危険因子には妊娠・産褥、経口避妊薬、血栓性素因、感染症、悪性腫瘍などがあり、診断は</t>
    </r>
    <r>
      <rPr>
        <sz val="10"/>
        <rFont val="Arial"/>
        <family val="0"/>
        <charset val="1"/>
      </rPr>
      <t xml:space="preserve">MR venography</t>
    </r>
    <r>
      <rPr>
        <sz val="10"/>
        <rFont val="Noto Sans CJK SC"/>
        <family val="2"/>
      </rPr>
      <t xml:space="preserve">等の静脈系画像で血栓と静脈洞の描出欠損を確認して行う。</t>
    </r>
  </si>
  <si>
    <r>
      <rPr>
        <sz val="10"/>
        <rFont val="Noto Sans CJK SC"/>
        <family val="2"/>
      </rPr>
      <t xml:space="preserve">医学各論 Ⅸ</t>
    </r>
    <r>
      <rPr>
        <sz val="10"/>
        <rFont val="Arial"/>
        <family val="0"/>
        <charset val="1"/>
      </rPr>
      <t xml:space="preserve">-1-D-③</t>
    </r>
    <r>
      <rPr>
        <sz val="10"/>
        <rFont val="Noto Sans CJK SC"/>
        <family val="2"/>
      </rPr>
      <t xml:space="preserve">（静脈洞血栓症、</t>
    </r>
    <r>
      <rPr>
        <sz val="10"/>
        <rFont val="Arial"/>
        <family val="0"/>
        <charset val="1"/>
      </rPr>
      <t xml:space="preserve">b</t>
    </r>
    <r>
      <rPr>
        <sz val="10"/>
        <rFont val="Noto Sans CJK SC"/>
        <family val="2"/>
      </rPr>
      <t xml:space="preserve">）</t>
    </r>
  </si>
  <si>
    <t xml:space="preserve">SRC-1601</t>
  </si>
  <si>
    <t xml:space="preserve">Saposnik G et al. Diagnosis and Management of Cerebral Venous Thrombosis: A Scientific Statement From the AHA. Stroke 2024</t>
  </si>
  <si>
    <t xml:space="preserve">10.1161/STR.0000000000000456</t>
  </si>
  <si>
    <t xml:space="preserve">38284265</t>
  </si>
  <si>
    <t xml:space="preserve">頭痛が主症状で、頭蓋内圧亢進・てんかん・局所症状を伴うことがある。</t>
  </si>
  <si>
    <t xml:space="preserve">ST-045</t>
  </si>
  <si>
    <r>
      <rPr>
        <sz val="10"/>
        <rFont val="Arial"/>
        <family val="0"/>
        <charset val="1"/>
      </rPr>
      <t xml:space="preserve">RESPECT-CVT</t>
    </r>
    <r>
      <rPr>
        <sz val="10"/>
        <rFont val="Noto Sans CJK SC"/>
        <family val="2"/>
      </rPr>
      <t xml:space="preserve">試験では、脳静脈血栓症に対するダビガトランと用量調整ワルファリンの間で再発静脈血栓塞栓症は認めず、出血リスクは同等であり、ダビガトランはワルファリンと同様に安全で有効な選択肢となりうることが示された。</t>
    </r>
  </si>
  <si>
    <t xml:space="preserve">SRC-1602</t>
  </si>
  <si>
    <t xml:space="preserve">Ferro JM et al. Safety and Efficacy of Dabigatran Etexilate vs Dose-Adjusted Warfarin in Patients With Cerebral Venous Thrombosis (RESPECT-CVT). JAMA Neurol 2019</t>
  </si>
  <si>
    <t xml:space="preserve">10.1001/jamaneurol.2019.2764</t>
  </si>
  <si>
    <t xml:space="preserve">31479105</t>
  </si>
  <si>
    <t xml:space="preserve">ダビガトラン・ワルファリンは国内承認薬だが、脳静脈血栓症への保険適用は添付文書で確認すること（本カード作成時点では個別確認未実施）。急性期はヘパリンによる抗凝固が先行する。</t>
  </si>
  <si>
    <t xml:space="preserve">ST-046</t>
  </si>
  <si>
    <r>
      <rPr>
        <sz val="10"/>
        <rFont val="Noto Sans CJK SC"/>
        <family val="2"/>
      </rPr>
      <t xml:space="preserve">もやもや病の診断は、両側の内頸動脈終末部を中心とする狭窄・閉塞と、異常血管網（もやもや血管）の存在を血管画像で確認することに基づき、厚労省研究班の診断基準（</t>
    </r>
    <r>
      <rPr>
        <sz val="10"/>
        <rFont val="Arial"/>
        <family val="0"/>
        <charset val="1"/>
      </rPr>
      <t xml:space="preserve">2021</t>
    </r>
    <r>
      <rPr>
        <sz val="10"/>
        <rFont val="Noto Sans CJK SC"/>
        <family val="2"/>
      </rPr>
      <t xml:space="preserve">年改訂）では片側例も条件付きで含まれる。</t>
    </r>
  </si>
  <si>
    <r>
      <rPr>
        <sz val="10"/>
        <rFont val="Noto Sans CJK SC"/>
        <family val="2"/>
      </rPr>
      <t xml:space="preserve">医学各論 Ⅸ</t>
    </r>
    <r>
      <rPr>
        <sz val="10"/>
        <rFont val="Arial"/>
        <family val="0"/>
        <charset val="1"/>
      </rPr>
      <t xml:space="preserve">-1-D-④</t>
    </r>
    <r>
      <rPr>
        <sz val="10"/>
        <rFont val="Noto Sans CJK SC"/>
        <family val="2"/>
      </rPr>
      <t xml:space="preserve">（もやもや病、</t>
    </r>
    <r>
      <rPr>
        <sz val="10"/>
        <rFont val="Arial"/>
        <family val="0"/>
        <charset val="1"/>
      </rPr>
      <t xml:space="preserve">b</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</si>
  <si>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TBL-01-00-032 (id: Jlvnlcs)</t>
    </r>
  </si>
  <si>
    <t xml:space="preserve">SRC-1603</t>
  </si>
  <si>
    <t xml:space="preserve">Kuroda S et al. Diagnostic Criteria for Moyamoya Disease - 2021 Revised Version. Neurol Med Chir (Tokyo) 2022</t>
  </si>
  <si>
    <t xml:space="preserve">10.2176/jns-nmc.2022-0072</t>
  </si>
  <si>
    <t xml:space="preserve">35613882</t>
  </si>
  <si>
    <r>
      <rPr>
        <sz val="10"/>
        <rFont val="Noto Sans CJK SC"/>
        <family val="2"/>
      </rPr>
      <t xml:space="preserve">鈴木分類は脳血管撮影による進行度分類（</t>
    </r>
    <r>
      <rPr>
        <sz val="10"/>
        <rFont val="Arial"/>
        <family val="0"/>
        <charset val="1"/>
      </rPr>
      <t xml:space="preserve">I</t>
    </r>
    <r>
      <rPr>
        <sz val="10"/>
        <rFont val="Noto Sans CJK SC"/>
        <family val="2"/>
      </rPr>
      <t xml:space="preserve">〜</t>
    </r>
    <r>
      <rPr>
        <sz val="10"/>
        <rFont val="Arial"/>
        <family val="0"/>
        <charset val="1"/>
      </rPr>
      <t xml:space="preserve">VI</t>
    </r>
    <r>
      <rPr>
        <sz val="10"/>
        <rFont val="Noto Sans CJK SC"/>
        <family val="2"/>
      </rPr>
      <t xml:space="preserve">期）であり、診断基準の画像所見と併せて用いる。</t>
    </r>
  </si>
  <si>
    <t xml:space="preserve">ST-047</t>
  </si>
  <si>
    <r>
      <rPr>
        <sz val="10"/>
        <rFont val="Arial"/>
        <family val="0"/>
        <charset val="1"/>
      </rPr>
      <t xml:space="preserve">JAM</t>
    </r>
    <r>
      <rPr>
        <sz val="10"/>
        <rFont val="Noto Sans CJK SC"/>
        <family val="2"/>
      </rPr>
      <t xml:space="preserve">試験では、出血発症のもやもや病に対する直接バイパス術は非手術群より有害イベントが少なく（</t>
    </r>
    <r>
      <rPr>
        <sz val="10"/>
        <rFont val="Arial"/>
        <family val="0"/>
        <charset val="1"/>
      </rPr>
      <t xml:space="preserve">14.3%</t>
    </r>
    <r>
      <rPr>
        <sz val="10"/>
        <rFont val="Noto Sans CJK SC"/>
        <family val="2"/>
      </rPr>
      <t xml:space="preserve">対</t>
    </r>
    <r>
      <rPr>
        <sz val="10"/>
        <rFont val="Arial"/>
        <family val="0"/>
        <charset val="1"/>
      </rPr>
      <t xml:space="preserve">34.2%</t>
    </r>
    <r>
      <rPr>
        <sz val="10"/>
        <rFont val="Noto Sans CJK SC"/>
        <family val="2"/>
      </rPr>
      <t xml:space="preserve">）、再出血予防効果が示唆された。</t>
    </r>
  </si>
  <si>
    <t xml:space="preserve">SRC-1604</t>
  </si>
  <si>
    <t xml:space="preserve">Miyamoto S et al. Effects of extracranial-intracranial bypass for patients with hemorrhagic moyamoya disease: Japan Adult Moyamoya Trial (JAM). Stroke 2014</t>
  </si>
  <si>
    <t xml:space="preserve">10.1161/STROKEAHA.113.004386</t>
  </si>
  <si>
    <t xml:space="preserve">24668203</t>
  </si>
  <si>
    <t xml:space="preserve">虚血発症例へのバイパスの適応は別途、血行力学的評価に基づき判断する。</t>
  </si>
  <si>
    <t xml:space="preserve">ST-048</t>
  </si>
  <si>
    <r>
      <rPr>
        <sz val="10"/>
        <rFont val="Noto Sans CJK SC"/>
        <family val="2"/>
      </rPr>
      <t xml:space="preserve">硬膜動静脈瘻は</t>
    </r>
    <r>
      <rPr>
        <sz val="10"/>
        <rFont val="Arial"/>
        <family val="0"/>
        <charset val="1"/>
      </rPr>
      <t xml:space="preserve">Cognard</t>
    </r>
    <r>
      <rPr>
        <sz val="10"/>
        <rFont val="Noto Sans CJK SC"/>
        <family val="2"/>
      </rPr>
      <t xml:space="preserve">分類・</t>
    </r>
    <r>
      <rPr>
        <sz val="10"/>
        <rFont val="Arial"/>
        <family val="0"/>
        <charset val="1"/>
      </rPr>
      <t xml:space="preserve">Borden</t>
    </r>
    <r>
      <rPr>
        <sz val="10"/>
        <rFont val="Noto Sans CJK SC"/>
        <family val="2"/>
      </rPr>
      <t xml:space="preserve">分類により静脈還流様式（特に皮質静脈への逆流の有無）で分類され、皮質静脈逆流を伴う病変は出血・神経症状のリスクが高く治療適応となる。</t>
    </r>
  </si>
  <si>
    <r>
      <rPr>
        <sz val="10"/>
        <rFont val="Noto Sans CJK SC"/>
        <family val="2"/>
      </rPr>
      <t xml:space="preserve">医学各論 Ⅸ</t>
    </r>
    <r>
      <rPr>
        <sz val="10"/>
        <rFont val="Arial"/>
        <family val="0"/>
        <charset val="1"/>
      </rPr>
      <t xml:space="preserve">-1-D-⑤</t>
    </r>
    <r>
      <rPr>
        <sz val="10"/>
        <rFont val="Noto Sans CJK SC"/>
        <family val="2"/>
      </rPr>
      <t xml:space="preserve">（硬膜動静脈瘻、</t>
    </r>
    <r>
      <rPr>
        <sz val="10"/>
        <rFont val="Arial"/>
        <family val="0"/>
        <charset val="1"/>
      </rPr>
      <t xml:space="preserve">c</t>
    </r>
    <r>
      <rPr>
        <sz val="10"/>
        <rFont val="Noto Sans CJK SC"/>
        <family val="2"/>
      </rPr>
      <t xml:space="preserve">）</t>
    </r>
  </si>
  <si>
    <t xml:space="preserve">SRC-1605</t>
  </si>
  <si>
    <t xml:space="preserve">Cognard C et al. Cerebral dural arteriovenous fistulas: clinical and angiographic correlation with a revised classification of venous drainage. Radiology 1995</t>
  </si>
  <si>
    <t xml:space="preserve">10.1148/radiology.194.3.7862961</t>
  </si>
  <si>
    <t xml:space="preserve">7862961</t>
  </si>
  <si>
    <r>
      <rPr>
        <sz val="10"/>
        <rFont val="Arial"/>
        <family val="0"/>
        <charset val="1"/>
      </rPr>
      <t xml:space="preserve">Borden</t>
    </r>
    <r>
      <rPr>
        <sz val="10"/>
        <rFont val="Noto Sans CJK SC"/>
        <family val="2"/>
      </rPr>
      <t xml:space="preserve">分類（</t>
    </r>
    <r>
      <rPr>
        <sz val="10"/>
        <rFont val="Arial"/>
        <family val="0"/>
        <charset val="1"/>
      </rPr>
      <t xml:space="preserve">J Neurosurg 1995</t>
    </r>
    <r>
      <rPr>
        <sz val="10"/>
        <rFont val="Noto Sans CJK SC"/>
        <family val="2"/>
      </rPr>
      <t xml:space="preserve">、</t>
    </r>
    <r>
      <rPr>
        <sz val="10"/>
        <rFont val="Arial"/>
        <family val="0"/>
        <charset val="1"/>
      </rPr>
      <t xml:space="preserve">SRC-1606</t>
    </r>
    <r>
      <rPr>
        <sz val="10"/>
        <rFont val="Noto Sans CJK SC"/>
        <family val="2"/>
      </rPr>
      <t xml:space="preserve">）も併せて用いられる。耳鳴・眼症状など還流先に応じた症状を来す。</t>
    </r>
  </si>
  <si>
    <t xml:space="preserve">ST-049</t>
  </si>
  <si>
    <t xml:space="preserve">脳卒中後遺症</t>
  </si>
  <si>
    <t xml:space="preserve">偽性球麻痺は両側の皮質延髄路障害により生じ、構音障害・嚥下障害・舌運動障害を来すが、球麻痺と異なり舌の萎縮・線維束攣縮はなく、強制笑い・強制泣きを伴うことがある。</t>
  </si>
  <si>
    <r>
      <rPr>
        <sz val="10"/>
        <rFont val="Noto Sans CJK SC"/>
        <family val="2"/>
      </rPr>
      <t xml:space="preserve">医学各論 Ⅸ</t>
    </r>
    <r>
      <rPr>
        <sz val="10"/>
        <rFont val="Arial"/>
        <family val="0"/>
        <charset val="1"/>
      </rPr>
      <t xml:space="preserve">-1-E-①</t>
    </r>
    <r>
      <rPr>
        <sz val="10"/>
        <rFont val="Noto Sans CJK SC"/>
        <family val="2"/>
      </rPr>
      <t xml:space="preserve">（偽性球麻痺、</t>
    </r>
    <r>
      <rPr>
        <sz val="10"/>
        <rFont val="Arial"/>
        <family val="0"/>
        <charset val="1"/>
      </rPr>
      <t xml:space="preserve">a</t>
    </r>
    <r>
      <rPr>
        <sz val="10"/>
        <rFont val="Noto Sans CJK SC"/>
        <family val="2"/>
      </rPr>
      <t xml:space="preserve">）</t>
    </r>
  </si>
  <si>
    <t xml:space="preserve">嚥下評価・訓練の横断的総論は本カードの範囲外とし、脳卒中後の嚥下障害として扱った。</t>
  </si>
  <si>
    <t xml:space="preserve">ST-050</t>
  </si>
  <si>
    <r>
      <rPr>
        <sz val="10"/>
        <rFont val="Arial"/>
        <family val="0"/>
        <charset val="1"/>
      </rPr>
      <t xml:space="preserve">AVERT</t>
    </r>
    <r>
      <rPr>
        <sz val="10"/>
        <rFont val="Noto Sans CJK SC"/>
        <family val="2"/>
      </rPr>
      <t xml:space="preserve">試験では、発症</t>
    </r>
    <r>
      <rPr>
        <sz val="10"/>
        <rFont val="Arial"/>
        <family val="0"/>
        <charset val="1"/>
      </rPr>
      <t xml:space="preserve">24</t>
    </r>
    <r>
      <rPr>
        <sz val="10"/>
        <rFont val="Noto Sans CJK SC"/>
        <family val="2"/>
      </rPr>
      <t xml:space="preserve">時間以内の頻回・高用量の超早期離床は通常ケアより</t>
    </r>
    <r>
      <rPr>
        <sz val="10"/>
        <rFont val="Arial"/>
        <family val="0"/>
        <charset val="1"/>
      </rPr>
      <t xml:space="preserve">3</t>
    </r>
    <r>
      <rPr>
        <sz val="10"/>
        <rFont val="Noto Sans CJK SC"/>
        <family val="2"/>
      </rPr>
      <t xml:space="preserve">か月後の転帰良好のオッズを下げた（</t>
    </r>
    <r>
      <rPr>
        <sz val="10"/>
        <rFont val="Arial"/>
        <family val="0"/>
        <charset val="1"/>
      </rPr>
      <t xml:space="preserve">46%</t>
    </r>
    <r>
      <rPr>
        <sz val="10"/>
        <rFont val="Noto Sans CJK SC"/>
        <family val="2"/>
      </rPr>
      <t xml:space="preserve">対</t>
    </r>
    <r>
      <rPr>
        <sz val="10"/>
        <rFont val="Arial"/>
        <family val="0"/>
        <charset val="1"/>
      </rPr>
      <t xml:space="preserve">50%</t>
    </r>
    <r>
      <rPr>
        <sz val="10"/>
        <rFont val="Noto Sans CJK SC"/>
        <family val="2"/>
      </rPr>
      <t xml:space="preserve">、調整オッズ比</t>
    </r>
    <r>
      <rPr>
        <sz val="10"/>
        <rFont val="Arial"/>
        <family val="0"/>
        <charset val="1"/>
      </rPr>
      <t xml:space="preserve">0.73</t>
    </r>
    <r>
      <rPr>
        <sz val="10"/>
        <rFont val="Noto Sans CJK SC"/>
        <family val="2"/>
      </rPr>
      <t xml:space="preserve">）ため、早期離床は量と負荷に注意して段階的に進める。</t>
    </r>
  </si>
  <si>
    <r>
      <rPr>
        <sz val="10"/>
        <rFont val="Noto Sans CJK SC"/>
        <family val="2"/>
      </rPr>
      <t xml:space="preserve">医学各論 Ⅸ</t>
    </r>
    <r>
      <rPr>
        <sz val="10"/>
        <rFont val="Arial"/>
        <family val="0"/>
        <charset val="1"/>
      </rPr>
      <t xml:space="preserve">-1-E-②</t>
    </r>
    <r>
      <rPr>
        <sz val="10"/>
        <rFont val="Noto Sans CJK SC"/>
        <family val="2"/>
      </rPr>
      <t xml:space="preserve">（廃用性萎縮、</t>
    </r>
    <r>
      <rPr>
        <sz val="10"/>
        <rFont val="Arial"/>
        <family val="0"/>
        <charset val="1"/>
      </rPr>
      <t xml:space="preserve">a</t>
    </r>
    <r>
      <rPr>
        <sz val="10"/>
        <rFont val="Noto Sans CJK SC"/>
        <family val="2"/>
      </rPr>
      <t xml:space="preserve">）</t>
    </r>
  </si>
  <si>
    <t xml:space="preserve">SRC-1607</t>
  </si>
  <si>
    <t xml:space="preserve">AVERT Trial Collaboration. Efficacy and safety of very early mobilisation within 24 h of stroke onset (AVERT). Lancet 2015</t>
  </si>
  <si>
    <t xml:space="preserve">10.1016/S0140-6736(15)60690-0</t>
  </si>
  <si>
    <t xml:space="preserve">25892679</t>
  </si>
  <si>
    <t xml:space="preserve">廃用性萎縮を含む廃用症候群の予防には早期からのリハビリテーションが基本だが、超早期の高負荷離床は避けるというのが本試験の含意である。</t>
  </si>
  <si>
    <t xml:space="preserve">BT-001</t>
  </si>
  <si>
    <t xml:space="preserve">神経膠腫</t>
  </si>
  <si>
    <r>
      <rPr>
        <sz val="10"/>
        <rFont val="Arial"/>
        <family val="0"/>
        <charset val="1"/>
      </rPr>
      <t xml:space="preserve">WHO</t>
    </r>
    <r>
      <rPr>
        <sz val="10"/>
        <rFont val="Noto Sans CJK SC"/>
        <family val="2"/>
      </rPr>
      <t xml:space="preserve">中枢神経系腫瘍分類第</t>
    </r>
    <r>
      <rPr>
        <sz val="10"/>
        <rFont val="Arial"/>
        <family val="0"/>
        <charset val="1"/>
      </rPr>
      <t xml:space="preserve">5</t>
    </r>
    <r>
      <rPr>
        <sz val="10"/>
        <rFont val="Noto Sans CJK SC"/>
        <family val="2"/>
      </rPr>
      <t xml:space="preserve">版（</t>
    </r>
    <r>
      <rPr>
        <sz val="10"/>
        <rFont val="Arial"/>
        <family val="0"/>
        <charset val="1"/>
      </rPr>
      <t xml:space="preserve">2021</t>
    </r>
    <r>
      <rPr>
        <sz val="10"/>
        <rFont val="Noto Sans CJK SC"/>
        <family val="2"/>
      </rPr>
      <t xml:space="preserve">年）では、成人びまん性神経膠腫は分子診断に基づいて分類され、</t>
    </r>
    <r>
      <rPr>
        <sz val="10"/>
        <rFont val="Arial"/>
        <family val="0"/>
        <charset val="1"/>
      </rPr>
      <t xml:space="preserve">IDH</t>
    </r>
    <r>
      <rPr>
        <sz val="10"/>
        <rFont val="Noto Sans CJK SC"/>
        <family val="2"/>
      </rPr>
      <t xml:space="preserve">変異の有無が分類の軸となり、</t>
    </r>
    <r>
      <rPr>
        <sz val="10"/>
        <rFont val="Arial"/>
        <family val="0"/>
        <charset val="1"/>
      </rPr>
      <t xml:space="preserve">IDH</t>
    </r>
    <r>
      <rPr>
        <sz val="10"/>
        <rFont val="Noto Sans CJK SC"/>
        <family val="2"/>
      </rPr>
      <t xml:space="preserve">変異型では</t>
    </r>
    <r>
      <rPr>
        <sz val="10"/>
        <rFont val="Arial"/>
        <family val="0"/>
        <charset val="1"/>
      </rPr>
      <t xml:space="preserve">1p/19q</t>
    </r>
    <r>
      <rPr>
        <sz val="10"/>
        <rFont val="Noto Sans CJK SC"/>
        <family val="2"/>
      </rPr>
      <t xml:space="preserve">共欠失の有無により星細胞腫と乏突起膠腫が分けられるなど、組織像と分子所見を統合した診断（統合診断）が行われる。</t>
    </r>
  </si>
  <si>
    <r>
      <rPr>
        <sz val="10"/>
        <rFont val="Noto Sans CJK SC"/>
        <family val="2"/>
      </rPr>
      <t xml:space="preserve">医学各論 Ⅸ</t>
    </r>
    <r>
      <rPr>
        <sz val="10"/>
        <rFont val="Arial"/>
        <family val="0"/>
        <charset val="1"/>
      </rPr>
      <t xml:space="preserve">-2-A-①</t>
    </r>
    <r>
      <rPr>
        <sz val="10"/>
        <rFont val="Noto Sans CJK SC"/>
        <family val="2"/>
      </rPr>
      <t xml:space="preserve">（神経膠腫、</t>
    </r>
    <r>
      <rPr>
        <sz val="10"/>
        <rFont val="Arial"/>
        <family val="0"/>
        <charset val="1"/>
      </rPr>
      <t xml:space="preserve">a</t>
    </r>
    <r>
      <rPr>
        <sz val="10"/>
        <rFont val="Noto Sans CJK SC"/>
        <family val="2"/>
      </rPr>
      <t xml:space="preserve">）</t>
    </r>
  </si>
  <si>
    <t xml:space="preserve">PS-02-03-05 (id: JkxnuP0)</t>
  </si>
  <si>
    <t xml:space="preserve">SRC-1611</t>
  </si>
  <si>
    <t xml:space="preserve">Louis DN, et al. The 2021 WHO Classification of Tumours of the Central Nervous System: a summary. Neuro Oncol. 2021;23(8):1231-1251</t>
  </si>
  <si>
    <t xml:space="preserve">10.1093/neuonc/noab106</t>
  </si>
  <si>
    <t xml:space="preserve">34185076</t>
  </si>
  <si>
    <r>
      <rPr>
        <sz val="10"/>
        <rFont val="Noto Sans CJK SC"/>
        <family val="2"/>
      </rPr>
      <t xml:space="preserve">分類の枠組みは</t>
    </r>
    <r>
      <rPr>
        <sz val="10"/>
        <rFont val="Arial"/>
        <family val="0"/>
        <charset val="1"/>
      </rPr>
      <t xml:space="preserve">2021</t>
    </r>
    <r>
      <rPr>
        <sz val="10"/>
        <rFont val="Noto Sans CJK SC"/>
        <family val="2"/>
      </rPr>
      <t xml:space="preserve">年版の総説に基づく。</t>
    </r>
    <r>
      <rPr>
        <sz val="10"/>
        <rFont val="Arial"/>
        <family val="0"/>
        <charset val="1"/>
      </rPr>
      <t xml:space="preserve">MGMT</t>
    </r>
    <r>
      <rPr>
        <sz val="10"/>
        <rFont val="Noto Sans CJK SC"/>
        <family val="2"/>
      </rPr>
      <t xml:space="preserve">プロモーターのメチル化は主に膠芽腫の治療反応性の指標として用いられる点であり、分類そのものの軸ではない。</t>
    </r>
  </si>
  <si>
    <t xml:space="preserve">BT-002</t>
  </si>
  <si>
    <r>
      <rPr>
        <sz val="10"/>
        <rFont val="Noto Sans CJK SC"/>
        <family val="2"/>
      </rPr>
      <t xml:space="preserve">新規診断膠芽腫に対する放射線治療（</t>
    </r>
    <r>
      <rPr>
        <sz val="10"/>
        <rFont val="Arial"/>
        <family val="0"/>
        <charset val="1"/>
      </rPr>
      <t xml:space="preserve">60 Gy/30</t>
    </r>
    <r>
      <rPr>
        <sz val="10"/>
        <rFont val="Noto Sans CJK SC"/>
        <family val="2"/>
      </rPr>
      <t xml:space="preserve">回）へのテモゾロミドの連日併用（</t>
    </r>
    <r>
      <rPr>
        <sz val="10"/>
        <rFont val="Arial"/>
        <family val="0"/>
        <charset val="1"/>
      </rPr>
      <t xml:space="preserve">75 mg/m²/</t>
    </r>
    <r>
      <rPr>
        <sz val="10"/>
        <rFont val="Noto Sans CJK SC"/>
        <family val="2"/>
      </rPr>
      <t xml:space="preserve">日）と、その後のテモゾロミド補助療法（</t>
    </r>
    <r>
      <rPr>
        <sz val="10"/>
        <rFont val="Arial"/>
        <family val="0"/>
        <charset val="1"/>
      </rPr>
      <t xml:space="preserve">150</t>
    </r>
    <r>
      <rPr>
        <sz val="10"/>
        <rFont val="Noto Sans CJK SC"/>
        <family val="2"/>
      </rPr>
      <t xml:space="preserve">〜</t>
    </r>
    <r>
      <rPr>
        <sz val="10"/>
        <rFont val="Arial"/>
        <family val="0"/>
        <charset val="1"/>
      </rPr>
      <t xml:space="preserve">200 mg/m²</t>
    </r>
    <r>
      <rPr>
        <sz val="10"/>
        <rFont val="Noto Sans CJK SC"/>
        <family val="2"/>
      </rPr>
      <t xml:space="preserve">、</t>
    </r>
    <r>
      <rPr>
        <sz val="10"/>
        <rFont val="Arial"/>
        <family val="0"/>
        <charset val="1"/>
      </rPr>
      <t xml:space="preserve">5</t>
    </r>
    <r>
      <rPr>
        <sz val="10"/>
        <rFont val="Noto Sans CJK SC"/>
        <family val="2"/>
      </rPr>
      <t xml:space="preserve">日間投与・</t>
    </r>
    <r>
      <rPr>
        <sz val="10"/>
        <rFont val="Arial"/>
        <family val="0"/>
        <charset val="1"/>
      </rPr>
      <t xml:space="preserve">28</t>
    </r>
    <r>
      <rPr>
        <sz val="10"/>
        <rFont val="Noto Sans CJK SC"/>
        <family val="2"/>
      </rPr>
      <t xml:space="preserve">日周期、</t>
    </r>
    <r>
      <rPr>
        <sz val="10"/>
        <rFont val="Arial"/>
        <family val="0"/>
        <charset val="1"/>
      </rPr>
      <t xml:space="preserve">6</t>
    </r>
    <r>
      <rPr>
        <sz val="10"/>
        <rFont val="Noto Sans CJK SC"/>
        <family val="2"/>
      </rPr>
      <t xml:space="preserve">サイクル）の追加は、放射線治療単独と比べて全生存期間を延長した（生存期間中央値</t>
    </r>
    <r>
      <rPr>
        <sz val="10"/>
        <rFont val="Arial"/>
        <family val="0"/>
        <charset val="1"/>
      </rPr>
      <t xml:space="preserve">14.6</t>
    </r>
    <r>
      <rPr>
        <sz val="10"/>
        <rFont val="Noto Sans CJK SC"/>
        <family val="2"/>
      </rPr>
      <t xml:space="preserve">か月対</t>
    </r>
    <r>
      <rPr>
        <sz val="10"/>
        <rFont val="Arial"/>
        <family val="0"/>
        <charset val="1"/>
      </rPr>
      <t xml:space="preserve">12.1</t>
    </r>
    <r>
      <rPr>
        <sz val="10"/>
        <rFont val="Noto Sans CJK SC"/>
        <family val="2"/>
      </rPr>
      <t xml:space="preserve">か月、</t>
    </r>
    <r>
      <rPr>
        <sz val="10"/>
        <rFont val="Arial"/>
        <family val="0"/>
        <charset val="1"/>
      </rPr>
      <t xml:space="preserve">2</t>
    </r>
    <r>
      <rPr>
        <sz val="10"/>
        <rFont val="Noto Sans CJK SC"/>
        <family val="2"/>
      </rPr>
      <t xml:space="preserve">年生存率</t>
    </r>
    <r>
      <rPr>
        <sz val="10"/>
        <rFont val="Arial"/>
        <family val="0"/>
        <charset val="1"/>
      </rPr>
      <t xml:space="preserve">26.5%</t>
    </r>
    <r>
      <rPr>
        <sz val="10"/>
        <rFont val="Noto Sans CJK SC"/>
        <family val="2"/>
      </rPr>
      <t xml:space="preserve">対</t>
    </r>
    <r>
      <rPr>
        <sz val="10"/>
        <rFont val="Arial"/>
        <family val="0"/>
        <charset val="1"/>
      </rPr>
      <t xml:space="preserve">10.4%</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</si>
  <si>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TBL-01-00-630 (id: Jlvnma4)</t>
    </r>
  </si>
  <si>
    <t xml:space="preserve">SRC-1612</t>
  </si>
  <si>
    <t xml:space="preserve">Stupp R, et al. Radiotherapy plus concomitant and adjuvant temozolomide for glioblastoma. N Engl J Med. 2005;352(10):987-996</t>
  </si>
  <si>
    <t xml:space="preserve">10.1056/NEJMoa043330</t>
  </si>
  <si>
    <t xml:space="preserve">15758009</t>
  </si>
  <si>
    <t xml:space="preserve">数値は抄録で確認。テモゾロミドは国内で悪性神経膠腫に対して承認された薬剤として臨床使用されているが、本作成では添付文書での適応・用法の個別確認は未実施であり、取り込み時に確認を要する。</t>
  </si>
  <si>
    <t xml:space="preserve">BT-003</t>
  </si>
  <si>
    <r>
      <rPr>
        <sz val="10"/>
        <rFont val="Noto Sans CJK SC"/>
        <family val="2"/>
      </rPr>
      <t xml:space="preserve">新規診断膠芽腫では、維持テモゾロミド療法に腫瘍治療電場療法（</t>
    </r>
    <r>
      <rPr>
        <sz val="10"/>
        <rFont val="Arial"/>
        <family val="0"/>
        <charset val="1"/>
      </rPr>
      <t xml:space="preserve">TTFields</t>
    </r>
    <r>
      <rPr>
        <sz val="10"/>
        <rFont val="Noto Sans CJK SC"/>
        <family val="2"/>
      </rPr>
      <t xml:space="preserve">）を追加すると、テモゾロミド単独と比べて無増悪生存期間（中央値</t>
    </r>
    <r>
      <rPr>
        <sz val="10"/>
        <rFont val="Arial"/>
        <family val="0"/>
        <charset val="1"/>
      </rPr>
      <t xml:space="preserve">6.7</t>
    </r>
    <r>
      <rPr>
        <sz val="10"/>
        <rFont val="Noto Sans CJK SC"/>
        <family val="2"/>
      </rPr>
      <t xml:space="preserve">か月対</t>
    </r>
    <r>
      <rPr>
        <sz val="10"/>
        <rFont val="Arial"/>
        <family val="0"/>
        <charset val="1"/>
      </rPr>
      <t xml:space="preserve">4.0</t>
    </r>
    <r>
      <rPr>
        <sz val="10"/>
        <rFont val="Noto Sans CJK SC"/>
        <family val="2"/>
      </rPr>
      <t xml:space="preserve">か月）と全生存期間（中央値</t>
    </r>
    <r>
      <rPr>
        <sz val="10"/>
        <rFont val="Arial"/>
        <family val="0"/>
        <charset val="1"/>
      </rPr>
      <t xml:space="preserve">20.9</t>
    </r>
    <r>
      <rPr>
        <sz val="10"/>
        <rFont val="Noto Sans CJK SC"/>
        <family val="2"/>
      </rPr>
      <t xml:space="preserve">か月対</t>
    </r>
    <r>
      <rPr>
        <sz val="10"/>
        <rFont val="Arial"/>
        <family val="0"/>
        <charset val="1"/>
      </rPr>
      <t xml:space="preserve">16.0</t>
    </r>
    <r>
      <rPr>
        <sz val="10"/>
        <rFont val="Noto Sans CJK SC"/>
        <family val="2"/>
      </rPr>
      <t xml:space="preserve">か月）が延長した（</t>
    </r>
    <r>
      <rPr>
        <sz val="10"/>
        <rFont val="Arial"/>
        <family val="0"/>
        <charset val="1"/>
      </rPr>
      <t xml:space="preserve">EF-14</t>
    </r>
    <r>
      <rPr>
        <sz val="10"/>
        <rFont val="Noto Sans CJK SC"/>
        <family val="2"/>
      </rPr>
      <t xml:space="preserve">試験）。</t>
    </r>
  </si>
  <si>
    <t xml:space="preserve">SRC-1613</t>
  </si>
  <si>
    <t xml:space="preserve">Stupp R, et al. Effect of Tumor Treating Fields Plus Maintenance Temozolomide vs Maintenance Temozolomide Alone on Survival in Patients With Glioblastoma: A Randomized Clinical Trial. JAMA. 2017;318(23):2306-2316</t>
  </si>
  <si>
    <t xml:space="preserve">10.1001/jama.2017.18718</t>
  </si>
  <si>
    <t xml:space="preserve">29260225</t>
  </si>
  <si>
    <r>
      <rPr>
        <sz val="10"/>
        <rFont val="Noto Sans CJK SC"/>
        <family val="2"/>
      </rPr>
      <t xml:space="preserve">数値は抄録で確認。</t>
    </r>
    <r>
      <rPr>
        <sz val="10"/>
        <rFont val="Arial"/>
        <family val="0"/>
        <charset val="1"/>
      </rPr>
      <t xml:space="preserve">TTFields</t>
    </r>
    <r>
      <rPr>
        <sz val="10"/>
        <rFont val="Noto Sans CJK SC"/>
        <family val="2"/>
      </rPr>
      <t xml:space="preserve">の国内承認・保険適用の状況は本作成では個別確認未実施であり、取り込み時に確認を要する。主な有害事象はアレイ装着部位の皮膚障害である。</t>
    </r>
  </si>
  <si>
    <t xml:space="preserve">BT-004</t>
  </si>
  <si>
    <r>
      <rPr>
        <sz val="10"/>
        <rFont val="Noto Sans CJK SC"/>
        <family val="2"/>
      </rPr>
      <t xml:space="preserve">高リスク低悪性度神経膠腫（</t>
    </r>
    <r>
      <rPr>
        <sz val="10"/>
        <rFont val="Arial"/>
        <family val="0"/>
        <charset val="1"/>
      </rPr>
      <t xml:space="preserve">40</t>
    </r>
    <r>
      <rPr>
        <sz val="10"/>
        <rFont val="Noto Sans CJK SC"/>
        <family val="2"/>
      </rPr>
      <t xml:space="preserve">歳以上、または亜全摘以下）に対する放射線治療後の</t>
    </r>
    <r>
      <rPr>
        <sz val="10"/>
        <rFont val="Arial"/>
        <family val="0"/>
        <charset val="1"/>
      </rPr>
      <t xml:space="preserve">PCV</t>
    </r>
    <r>
      <rPr>
        <sz val="10"/>
        <rFont val="Noto Sans CJK SC"/>
        <family val="2"/>
      </rPr>
      <t xml:space="preserve">療法（プロカルバジン、ロムスチン、ビンクリスチン）の追加は、放射線治療単独と比べて全生存期間を延長した（生存期間中央値</t>
    </r>
    <r>
      <rPr>
        <sz val="10"/>
        <rFont val="Arial"/>
        <family val="0"/>
        <charset val="1"/>
      </rPr>
      <t xml:space="preserve">13.3</t>
    </r>
    <r>
      <rPr>
        <sz val="10"/>
        <rFont val="Noto Sans CJK SC"/>
        <family val="2"/>
      </rPr>
      <t xml:space="preserve">年対</t>
    </r>
    <r>
      <rPr>
        <sz val="10"/>
        <rFont val="Arial"/>
        <family val="0"/>
        <charset val="1"/>
      </rPr>
      <t xml:space="preserve">7.8</t>
    </r>
    <r>
      <rPr>
        <sz val="10"/>
        <rFont val="Noto Sans CJK SC"/>
        <family val="2"/>
      </rPr>
      <t xml:space="preserve">年）（</t>
    </r>
    <r>
      <rPr>
        <sz val="10"/>
        <rFont val="Arial"/>
        <family val="0"/>
        <charset val="1"/>
      </rPr>
      <t xml:space="preserve">RTOG 9802</t>
    </r>
    <r>
      <rPr>
        <sz val="10"/>
        <rFont val="Noto Sans CJK SC"/>
        <family val="2"/>
      </rPr>
      <t xml:space="preserve">長期成績）。</t>
    </r>
  </si>
  <si>
    <t xml:space="preserve">SRC-1614</t>
  </si>
  <si>
    <t xml:space="preserve">Buckner JC, et al. Radiation plus Procarbazine, CCNU, and Vincristine in Low-Grade Glioma. N Engl J Med. 2016;374(14):1344-1355</t>
  </si>
  <si>
    <t xml:space="preserve">10.1056/NEJMoa1500925</t>
  </si>
  <si>
    <t xml:space="preserve">27050206</t>
  </si>
  <si>
    <r>
      <rPr>
        <sz val="10"/>
        <rFont val="Noto Sans CJK SC"/>
        <family val="2"/>
      </rPr>
      <t xml:space="preserve">数値は抄録で確認。</t>
    </r>
    <r>
      <rPr>
        <sz val="10"/>
        <rFont val="Arial"/>
        <family val="0"/>
        <charset val="1"/>
      </rPr>
      <t xml:space="preserve">PCV</t>
    </r>
    <r>
      <rPr>
        <sz val="10"/>
        <rFont val="Noto Sans CJK SC"/>
        <family val="2"/>
      </rPr>
      <t xml:space="preserve">療法の構成薬（プロカルバジン、ロムスチン、ビンクリスチン）の国内承認・保険適用の状況は本作成では個別確認未実施であり、取り込み時に確認を要する。現在の実臨床では分子分類に応じた治療選択が進んでおり、本試験は分子分類導入前の集団の結果である。</t>
    </r>
  </si>
  <si>
    <t xml:space="preserve">BT-005</t>
  </si>
  <si>
    <r>
      <rPr>
        <sz val="10"/>
        <rFont val="Noto Sans CJK SC"/>
        <family val="2"/>
      </rPr>
      <t xml:space="preserve">中枢神経原発悪性リンパ腫（</t>
    </r>
    <r>
      <rPr>
        <sz val="10"/>
        <rFont val="Arial"/>
        <family val="0"/>
        <charset val="1"/>
      </rPr>
      <t xml:space="preserve">PCNSL</t>
    </r>
    <r>
      <rPr>
        <sz val="10"/>
        <rFont val="Noto Sans CJK SC"/>
        <family val="2"/>
      </rPr>
      <t xml:space="preserve">）が疑われる場合、副腎皮質ステロイドは腫瘍細胞の生存能に速やかに影響するため、生検前に投与すると診断が困難になりうる。すでに投与されている場合は投与を中止し、必要に応じて</t>
    </r>
    <r>
      <rPr>
        <sz val="10"/>
        <rFont val="Arial"/>
        <family val="0"/>
        <charset val="1"/>
      </rPr>
      <t xml:space="preserve">MRI</t>
    </r>
    <r>
      <rPr>
        <sz val="10"/>
        <rFont val="Noto Sans CJK SC"/>
        <family val="2"/>
      </rPr>
      <t xml:space="preserve">を再検してから定位生検を行うことがある。確定診断の標準は定位生検による組織病理診断である。</t>
    </r>
  </si>
  <si>
    <r>
      <rPr>
        <sz val="10"/>
        <rFont val="Noto Sans CJK SC"/>
        <family val="2"/>
      </rPr>
      <t xml:space="preserve">医学各論 Ⅸ</t>
    </r>
    <r>
      <rPr>
        <sz val="10"/>
        <rFont val="Arial"/>
        <family val="0"/>
        <charset val="1"/>
      </rPr>
      <t xml:space="preserve">-2-A-②</t>
    </r>
    <r>
      <rPr>
        <sz val="10"/>
        <rFont val="Noto Sans CJK SC"/>
        <family val="2"/>
      </rPr>
      <t xml:space="preserve">（悪性リンパ腫、</t>
    </r>
    <r>
      <rPr>
        <sz val="10"/>
        <rFont val="Arial"/>
        <family val="0"/>
        <charset val="1"/>
      </rPr>
      <t xml:space="preserve">b</t>
    </r>
    <r>
      <rPr>
        <sz val="10"/>
        <rFont val="Noto Sans CJK SC"/>
        <family val="2"/>
      </rPr>
      <t xml:space="preserve">）</t>
    </r>
  </si>
  <si>
    <t xml:space="preserve">SRC-1615</t>
  </si>
  <si>
    <t xml:space="preserve">Ferreri AJM, et al. Primary central nervous system lymphomas: EHA-ESMO Clinical Practice Guideline for diagnosis, treatment and follow-up. HemaSphere. 2024;8(6):e89</t>
  </si>
  <si>
    <t xml:space="preserve">10.1002/hem3.89</t>
  </si>
  <si>
    <t xml:space="preserve">38836097</t>
  </si>
  <si>
    <t xml:space="preserve">ガイドライン本文の記載に基づく。頭蓋内圧亢進などでステロイドが回避できない臨床状況の扱いは個別判断であり、本カードの範囲外。 副腎皮質ステロイドは国内で承認された薬剤であり、本カードは適応の推奨ではなく生検前投与が診断に与える影響に関するものである。</t>
  </si>
  <si>
    <t xml:space="preserve">BT-006</t>
  </si>
  <si>
    <r>
      <rPr>
        <sz val="10"/>
        <rFont val="Noto Sans CJK SC"/>
        <family val="2"/>
      </rPr>
      <t xml:space="preserve">免疫能が正常な</t>
    </r>
    <r>
      <rPr>
        <sz val="10"/>
        <rFont val="Arial"/>
        <family val="0"/>
        <charset val="1"/>
      </rPr>
      <t xml:space="preserve">PCNSL</t>
    </r>
    <r>
      <rPr>
        <sz val="10"/>
        <rFont val="Noto Sans CJK SC"/>
        <family val="2"/>
      </rPr>
      <t xml:space="preserve">の第一選択治療は、高用量メトトレキサートを基盤とする併用化学療法であり、前向き試験で検証されたレジメン（</t>
    </r>
    <r>
      <rPr>
        <sz val="10"/>
        <rFont val="Arial"/>
        <family val="0"/>
        <charset val="1"/>
      </rPr>
      <t xml:space="preserve">MATRix</t>
    </r>
    <r>
      <rPr>
        <sz val="10"/>
        <rFont val="Noto Sans CJK SC"/>
        <family val="2"/>
      </rPr>
      <t xml:space="preserve">など）が推奨される。</t>
    </r>
  </si>
  <si>
    <t xml:space="preserve">ガイドラインの推奨に基づく。高用量メトトレキサートを含むレジメンの国内承認・保険適用の状況は本作成では個別確認未実施であり、取り込み時に確認を要する。</t>
  </si>
  <si>
    <t xml:space="preserve">BT-007</t>
  </si>
  <si>
    <r>
      <rPr>
        <sz val="10"/>
        <rFont val="Arial"/>
        <family val="0"/>
        <charset val="1"/>
      </rPr>
      <t xml:space="preserve">PCNSL</t>
    </r>
    <r>
      <rPr>
        <sz val="10"/>
        <rFont val="Noto Sans CJK SC"/>
        <family val="2"/>
      </rPr>
      <t xml:space="preserve">に対する</t>
    </r>
    <r>
      <rPr>
        <sz val="10"/>
        <rFont val="Arial"/>
        <family val="0"/>
        <charset val="1"/>
      </rPr>
      <t xml:space="preserve">IELSG32</t>
    </r>
    <r>
      <rPr>
        <sz val="10"/>
        <rFont val="Noto Sans CJK SC"/>
        <family val="2"/>
      </rPr>
      <t xml:space="preserve">試験の第</t>
    </r>
    <r>
      <rPr>
        <sz val="10"/>
        <rFont val="Arial"/>
        <family val="0"/>
        <charset val="1"/>
      </rPr>
      <t xml:space="preserve">1</t>
    </r>
    <r>
      <rPr>
        <sz val="10"/>
        <rFont val="Noto Sans CJK SC"/>
        <family val="2"/>
      </rPr>
      <t xml:space="preserve">ランダム化では、</t>
    </r>
    <r>
      <rPr>
        <sz val="10"/>
        <rFont val="Arial"/>
        <family val="0"/>
        <charset val="1"/>
      </rPr>
      <t xml:space="preserve">MATRix</t>
    </r>
    <r>
      <rPr>
        <sz val="10"/>
        <rFont val="Noto Sans CJK SC"/>
        <family val="2"/>
      </rPr>
      <t xml:space="preserve">レジメン（メトトレキサート、シタラビン、チオテパ、リツキシマブ）は、メトトレキサート＋シタラビン、またはそれにリツキシマブを加えた治療と比べて完全寛解率が高かった（</t>
    </r>
    <r>
      <rPr>
        <sz val="10"/>
        <rFont val="Arial"/>
        <family val="0"/>
        <charset val="1"/>
      </rPr>
      <t xml:space="preserve">49%</t>
    </r>
    <r>
      <rPr>
        <sz val="10"/>
        <rFont val="Noto Sans CJK SC"/>
        <family val="2"/>
      </rPr>
      <t xml:space="preserve">対</t>
    </r>
    <r>
      <rPr>
        <sz val="10"/>
        <rFont val="Arial"/>
        <family val="0"/>
        <charset val="1"/>
      </rPr>
      <t xml:space="preserve">30%</t>
    </r>
    <r>
      <rPr>
        <sz val="10"/>
        <rFont val="Noto Sans CJK SC"/>
        <family val="2"/>
      </rPr>
      <t xml:space="preserve">対</t>
    </r>
    <r>
      <rPr>
        <sz val="10"/>
        <rFont val="Arial"/>
        <family val="0"/>
        <charset val="1"/>
      </rPr>
      <t xml:space="preserve">23%</t>
    </r>
    <r>
      <rPr>
        <sz val="10"/>
        <rFont val="Noto Sans CJK SC"/>
        <family val="2"/>
      </rPr>
      <t xml:space="preserve">）。</t>
    </r>
  </si>
  <si>
    <t xml:space="preserve">SRC-1616</t>
  </si>
  <si>
    <t xml:space="preserve">Ferreri AJM, et al. Chemoimmunotherapy with methotrexate, cytarabine, thiotepa, and rituximab (MATRix regimen) in patients with primary CNS lymphoma: results of the first randomisation of the International Extranodal Lymphoma Study Group-32 (IELSG32) phase 2 trial. Lancet Haematol. 2016;3(5):e217-e227</t>
  </si>
  <si>
    <t xml:space="preserve">10.1016/S2352-3026(16)00036-3</t>
  </si>
  <si>
    <t xml:space="preserve">27132696</t>
  </si>
  <si>
    <t xml:space="preserve">数値は抄録で確認。チオテパを含むレジメンの国内承認・保険適用の状況は本作成では個別確認未実施であり、取り込み時に確認を要する。</t>
  </si>
  <si>
    <t xml:space="preserve">BT-008</t>
  </si>
  <si>
    <r>
      <rPr>
        <sz val="10"/>
        <rFont val="Noto Sans CJK SC"/>
        <family val="2"/>
      </rPr>
      <t xml:space="preserve">頭蓋内胚細胞腫瘍は、血清・髄液の腫瘍マーカーと組織所見によってジャーミノーマと非ジャーミノーマ性胚細胞腫瘍（</t>
    </r>
    <r>
      <rPr>
        <sz val="10"/>
        <rFont val="Arial"/>
        <family val="0"/>
        <charset val="1"/>
      </rPr>
      <t xml:space="preserve">NGGCT</t>
    </r>
    <r>
      <rPr>
        <sz val="10"/>
        <rFont val="Noto Sans CJK SC"/>
        <family val="2"/>
      </rPr>
      <t xml:space="preserve">）に分けて治療方針が決められ、転移性病変は髄液細胞診陽性または頭蓋脊髄</t>
    </r>
    <r>
      <rPr>
        <sz val="10"/>
        <rFont val="Arial"/>
        <family val="0"/>
        <charset val="1"/>
      </rPr>
      <t xml:space="preserve">MRI</t>
    </r>
    <r>
      <rPr>
        <sz val="10"/>
        <rFont val="Noto Sans CJK SC"/>
        <family val="2"/>
      </rPr>
      <t xml:space="preserve">での播種所見によって定義される。</t>
    </r>
  </si>
  <si>
    <r>
      <rPr>
        <sz val="10"/>
        <rFont val="Noto Sans CJK SC"/>
        <family val="2"/>
      </rPr>
      <t xml:space="preserve">医学各論 Ⅸ</t>
    </r>
    <r>
      <rPr>
        <sz val="10"/>
        <rFont val="Arial"/>
        <family val="0"/>
        <charset val="1"/>
      </rPr>
      <t xml:space="preserve">-2-A-③</t>
    </r>
    <r>
      <rPr>
        <sz val="10"/>
        <rFont val="Noto Sans CJK SC"/>
        <family val="2"/>
      </rPr>
      <t xml:space="preserve">（胚細胞腫瘍、</t>
    </r>
    <r>
      <rPr>
        <sz val="10"/>
        <rFont val="Arial"/>
        <family val="0"/>
        <charset val="1"/>
      </rPr>
      <t xml:space="preserve">c</t>
    </r>
    <r>
      <rPr>
        <sz val="10"/>
        <rFont val="Noto Sans CJK SC"/>
        <family val="2"/>
      </rPr>
      <t xml:space="preserve">）</t>
    </r>
  </si>
  <si>
    <t xml:space="preserve">SRC-1617</t>
  </si>
  <si>
    <t xml:space="preserve">Frappaz D, et al. EANO, SNO and Euracan consensus review on the current management and future development of intracranial germ cell tumors in adolescents and young adults. Neuro Oncol. 2022;24(4):516-527</t>
  </si>
  <si>
    <t xml:space="preserve">10.1093/neuonc/noab252</t>
  </si>
  <si>
    <t xml:space="preserve">34724065</t>
  </si>
  <si>
    <t xml:space="preserve">コンセンサスレビューの抄録に基づく。診断は内視鏡下生検と血清・髄液検査の組み合わせで確定を図ることが同レビューで述べられている。</t>
  </si>
  <si>
    <t xml:space="preserve">BT-009</t>
  </si>
  <si>
    <r>
      <rPr>
        <sz val="10"/>
        <rFont val="Noto Sans CJK SC"/>
        <family val="2"/>
      </rPr>
      <t xml:space="preserve">限局性ジャーミノーマは放射線感受性が高く、化学療法後に全脳室照射と局所追加照射を行う治療で</t>
    </r>
    <r>
      <rPr>
        <sz val="10"/>
        <rFont val="Arial"/>
        <family val="0"/>
        <charset val="1"/>
      </rPr>
      <t xml:space="preserve">5</t>
    </r>
    <r>
      <rPr>
        <sz val="10"/>
        <rFont val="Noto Sans CJK SC"/>
        <family val="2"/>
      </rPr>
      <t xml:space="preserve">年無イベント生存率が</t>
    </r>
    <r>
      <rPr>
        <sz val="10"/>
        <rFont val="Arial"/>
        <family val="0"/>
        <charset val="1"/>
      </rPr>
      <t xml:space="preserve">90%</t>
    </r>
    <r>
      <rPr>
        <sz val="10"/>
        <rFont val="Noto Sans CJK SC"/>
        <family val="2"/>
      </rPr>
      <t xml:space="preserve">を超え、転移性ジャーミノーマは全頭蓋脊髄照射で治癒が期待できる。</t>
    </r>
  </si>
  <si>
    <r>
      <rPr>
        <sz val="10"/>
        <rFont val="Noto Sans CJK SC"/>
        <family val="2"/>
      </rPr>
      <t xml:space="preserve">数値は抄録で確認（</t>
    </r>
    <r>
      <rPr>
        <sz val="10"/>
        <rFont val="Arial"/>
        <family val="0"/>
        <charset val="1"/>
      </rPr>
      <t xml:space="preserve">5</t>
    </r>
    <r>
      <rPr>
        <sz val="10"/>
        <rFont val="Noto Sans CJK SC"/>
        <family val="2"/>
      </rPr>
      <t xml:space="preserve">年無イベント生存率</t>
    </r>
    <r>
      <rPr>
        <sz val="10"/>
        <rFont val="Arial"/>
        <family val="0"/>
        <charset val="1"/>
      </rPr>
      <t xml:space="preserve">90%</t>
    </r>
    <r>
      <rPr>
        <sz val="10"/>
        <rFont val="Noto Sans CJK SC"/>
        <family val="2"/>
      </rPr>
      <t xml:space="preserve">超は限局性ジャーミノーマに対する化学療法＋全脳室照射の成績）。</t>
    </r>
    <r>
      <rPr>
        <sz val="10"/>
        <rFont val="Arial"/>
        <family val="0"/>
        <charset val="1"/>
      </rPr>
      <t xml:space="preserve">NGGCT</t>
    </r>
    <r>
      <rPr>
        <sz val="10"/>
        <rFont val="Noto Sans CJK SC"/>
        <family val="2"/>
      </rPr>
      <t xml:space="preserve">の</t>
    </r>
    <r>
      <rPr>
        <sz val="10"/>
        <rFont val="Arial"/>
        <family val="0"/>
        <charset val="1"/>
      </rPr>
      <t xml:space="preserve">5</t>
    </r>
    <r>
      <rPr>
        <sz val="10"/>
        <rFont val="Noto Sans CJK SC"/>
        <family val="2"/>
      </rPr>
      <t xml:space="preserve">年無イベント生存率は</t>
    </r>
    <r>
      <rPr>
        <sz val="10"/>
        <rFont val="Arial"/>
        <family val="0"/>
        <charset val="1"/>
      </rPr>
      <t xml:space="preserve">70%</t>
    </r>
    <r>
      <rPr>
        <sz val="10"/>
        <rFont val="Noto Sans CJK SC"/>
        <family val="2"/>
      </rPr>
      <t xml:space="preserve">超と同抄録に記載されている。 化学療法の個別薬剤の国内承認・保険適用は未確認。</t>
    </r>
  </si>
  <si>
    <t xml:space="preserve">BT-010</t>
  </si>
  <si>
    <r>
      <rPr>
        <sz val="10"/>
        <rFont val="Noto Sans CJK SC"/>
        <family val="2"/>
      </rPr>
      <t xml:space="preserve">中枢神経系胚細胞腫瘍の腫瘍マーカーでは、</t>
    </r>
    <r>
      <rPr>
        <sz val="10"/>
        <rFont val="Arial"/>
        <family val="0"/>
        <charset val="1"/>
      </rPr>
      <t xml:space="preserve">HCG</t>
    </r>
    <r>
      <rPr>
        <sz val="10"/>
        <rFont val="Noto Sans CJK SC"/>
        <family val="2"/>
      </rPr>
      <t xml:space="preserve">の上昇はジャーミノーマ成分または絨毛癌成分を含む場合に限られ、両者の間に明確なカットオフが存在する一方、</t>
    </r>
    <r>
      <rPr>
        <sz val="10"/>
        <rFont val="Arial"/>
        <family val="0"/>
        <charset val="1"/>
      </rPr>
      <t xml:space="preserve">AFP</t>
    </r>
    <r>
      <rPr>
        <sz val="10"/>
        <rFont val="Noto Sans CJK SC"/>
        <family val="2"/>
      </rPr>
      <t xml:space="preserve">は卵黄嚢腫瘍成分がなくても、特に未熟奇形腫で上昇することが多い。</t>
    </r>
    <r>
      <rPr>
        <sz val="10"/>
        <rFont val="Arial"/>
        <family val="0"/>
        <charset val="1"/>
      </rPr>
      <t xml:space="preserve">HCG</t>
    </r>
    <r>
      <rPr>
        <sz val="10"/>
        <rFont val="Noto Sans CJK SC"/>
        <family val="2"/>
      </rPr>
      <t xml:space="preserve">が髄液でのみ、</t>
    </r>
    <r>
      <rPr>
        <sz val="10"/>
        <rFont val="Arial"/>
        <family val="0"/>
        <charset val="1"/>
      </rPr>
      <t xml:space="preserve">AFP</t>
    </r>
    <r>
      <rPr>
        <sz val="10"/>
        <rFont val="Noto Sans CJK SC"/>
        <family val="2"/>
      </rPr>
      <t xml:space="preserve">が血清でのみ上昇する例があるため、血清と髄液の両方を測定する意義がある。</t>
    </r>
  </si>
  <si>
    <t xml:space="preserve">SRC-1618</t>
  </si>
  <si>
    <t xml:space="preserve">Takami H, et al. Impact of tumor markers on diagnosis, treatment and prognosis in CNS germ cell tumors: correlations with clinical practice and histopathology. Brain Tumor Pathol. 2023;40(2):124-132</t>
  </si>
  <si>
    <t xml:space="preserve">10.1007/s10014-023-00460-x</t>
  </si>
  <si>
    <t xml:space="preserve">36995447</t>
  </si>
  <si>
    <r>
      <rPr>
        <sz val="10"/>
        <rFont val="Noto Sans CJK SC"/>
        <family val="2"/>
      </rPr>
      <t xml:space="preserve">数値の詳細（各群の症例数など）は抄録で確認した範囲に限る。マーカー上昇のみで</t>
    </r>
    <r>
      <rPr>
        <sz val="10"/>
        <rFont val="Arial"/>
        <family val="0"/>
        <charset val="1"/>
      </rPr>
      <t xml:space="preserve">NGGCT</t>
    </r>
    <r>
      <rPr>
        <sz val="10"/>
        <rFont val="Noto Sans CJK SC"/>
        <family val="2"/>
      </rPr>
      <t xml:space="preserve">と確定することはできず、組織所見との統合解釈が必要である点も同論文で述べられている。</t>
    </r>
  </si>
  <si>
    <t xml:space="preserve">BT-011</t>
  </si>
  <si>
    <t xml:space="preserve">血管芽腫</t>
  </si>
  <si>
    <r>
      <rPr>
        <sz val="10"/>
        <rFont val="Arial"/>
        <family val="0"/>
        <charset val="1"/>
      </rPr>
      <t xml:space="preserve">von Hippel-Lindau</t>
    </r>
    <r>
      <rPr>
        <sz val="10"/>
        <rFont val="Noto Sans CJK SC"/>
        <family val="2"/>
      </rPr>
      <t xml:space="preserve">病患者の中枢神経系血管芽腫は脊髄と小脳に多く発生し、症状を呈した小脳腫瘍では嚢胞を伴う割合が高く（</t>
    </r>
    <r>
      <rPr>
        <sz val="10"/>
        <rFont val="Arial"/>
        <family val="0"/>
        <charset val="1"/>
      </rPr>
      <t xml:space="preserve">72%</t>
    </r>
    <r>
      <rPr>
        <sz val="10"/>
        <rFont val="Noto Sans CJK SC"/>
        <family val="2"/>
      </rPr>
      <t xml:space="preserve">）、無症状の小脳腫瘍（</t>
    </r>
    <r>
      <rPr>
        <sz val="10"/>
        <rFont val="Arial"/>
        <family val="0"/>
        <charset val="1"/>
      </rPr>
      <t xml:space="preserve">13%</t>
    </r>
    <r>
      <rPr>
        <sz val="10"/>
        <rFont val="Noto Sans CJK SC"/>
        <family val="2"/>
      </rPr>
      <t xml:space="preserve">）と比べて嚢胞が腫瘍本体より大きくなることが多い。</t>
    </r>
  </si>
  <si>
    <r>
      <rPr>
        <sz val="10"/>
        <rFont val="Noto Sans CJK SC"/>
        <family val="2"/>
      </rPr>
      <t xml:space="preserve">医学各論 Ⅸ</t>
    </r>
    <r>
      <rPr>
        <sz val="10"/>
        <rFont val="Arial"/>
        <family val="0"/>
        <charset val="1"/>
      </rPr>
      <t xml:space="preserve">-2-A-④</t>
    </r>
    <r>
      <rPr>
        <sz val="10"/>
        <rFont val="Noto Sans CJK SC"/>
        <family val="2"/>
      </rPr>
      <t xml:space="preserve">（血管芽腫、</t>
    </r>
    <r>
      <rPr>
        <sz val="10"/>
        <rFont val="Arial"/>
        <family val="0"/>
        <charset val="1"/>
      </rPr>
      <t xml:space="preserve">c</t>
    </r>
    <r>
      <rPr>
        <sz val="10"/>
        <rFont val="Noto Sans CJK SC"/>
        <family val="2"/>
      </rPr>
      <t xml:space="preserve">）</t>
    </r>
  </si>
  <si>
    <t xml:space="preserve">SRC-1619</t>
  </si>
  <si>
    <t xml:space="preserve">Wanebo JE, et al. The natural history of hemangioblastomas of the central nervous system in patients with von Hippel-Lindau disease. J Neurosurg. 2003;98(1):82-94</t>
  </si>
  <si>
    <t xml:space="preserve">10.3171/jns.2003.98.1.0082</t>
  </si>
  <si>
    <t xml:space="preserve">12546356</t>
  </si>
  <si>
    <r>
      <rPr>
        <sz val="10"/>
        <rFont val="Noto Sans CJK SC"/>
        <family val="2"/>
      </rPr>
      <t xml:space="preserve">数値は抄録で確認。本カードは腫瘍そのものの分布と嚢胞の特徴に限り、</t>
    </r>
    <r>
      <rPr>
        <sz val="10"/>
        <rFont val="Arial"/>
        <family val="0"/>
        <charset val="1"/>
      </rPr>
      <t xml:space="preserve">VHL</t>
    </r>
    <r>
      <rPr>
        <sz val="10"/>
        <rFont val="Noto Sans CJK SC"/>
        <family val="2"/>
      </rPr>
      <t xml:space="preserve">の全身像（網膜・腎・膵などの病変）は扱わない。</t>
    </r>
  </si>
  <si>
    <t xml:space="preserve">BT-012</t>
  </si>
  <si>
    <t xml:space="preserve">髄膜腫</t>
  </si>
  <si>
    <r>
      <rPr>
        <sz val="10"/>
        <rFont val="Noto Sans CJK SC"/>
        <family val="2"/>
      </rPr>
      <t xml:space="preserve">髄膜腫は最も頻度の高い原発性頭蓋内腫瘍であり、無症状で偶然発見された場合は画像による経過観察（</t>
    </r>
    <r>
      <rPr>
        <sz val="10"/>
        <rFont val="Arial"/>
        <family val="0"/>
        <charset val="1"/>
      </rPr>
      <t xml:space="preserve">watch-and-scan</t>
    </r>
    <r>
      <rPr>
        <sz val="10"/>
        <rFont val="Noto Sans CJK SC"/>
        <family val="2"/>
      </rPr>
      <t xml:space="preserve">）が選択でき、手術を行う場合は被膜・付着部硬膜を含めた全摘出がしばしば根治的となる。手術不能例や再発例では、病変の大きさと部位が許せば定位放射線治療や分割照射が用いられる。</t>
    </r>
  </si>
  <si>
    <r>
      <rPr>
        <sz val="10"/>
        <rFont val="Noto Sans CJK SC"/>
        <family val="2"/>
      </rPr>
      <t xml:space="preserve">医学各論 Ⅸ</t>
    </r>
    <r>
      <rPr>
        <sz val="10"/>
        <rFont val="Arial"/>
        <family val="0"/>
        <charset val="1"/>
      </rPr>
      <t xml:space="preserve">-2-B-①</t>
    </r>
    <r>
      <rPr>
        <sz val="10"/>
        <rFont val="Noto Sans CJK SC"/>
        <family val="2"/>
      </rPr>
      <t xml:space="preserve">（髄膜腫、</t>
    </r>
    <r>
      <rPr>
        <sz val="10"/>
        <rFont val="Arial"/>
        <family val="0"/>
        <charset val="1"/>
      </rPr>
      <t xml:space="preserve">b</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</si>
  <si>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TBL-01-00-631 (id: Jlvnma8)</t>
    </r>
  </si>
  <si>
    <t xml:space="preserve">SRC-1620</t>
  </si>
  <si>
    <t xml:space="preserve">Goldbrunner R, et al. EANO guideline on the diagnosis and management of meningiomas. Neuro Oncol. 2021;23(11):1821-1834</t>
  </si>
  <si>
    <t xml:space="preserve">10.1093/neuonc/noab150</t>
  </si>
  <si>
    <t xml:space="preserve">34181733</t>
  </si>
  <si>
    <r>
      <rPr>
        <sz val="10"/>
        <rFont val="Noto Sans CJK SC"/>
        <family val="2"/>
      </rPr>
      <t xml:space="preserve">ガイドラインの抄録に基づく。</t>
    </r>
    <r>
      <rPr>
        <sz val="10"/>
        <rFont val="Arial"/>
        <family val="0"/>
        <charset val="1"/>
      </rPr>
      <t xml:space="preserve">WHO grade</t>
    </r>
    <r>
      <rPr>
        <sz val="10"/>
        <rFont val="Noto Sans CJK SC"/>
        <family val="2"/>
      </rPr>
      <t xml:space="preserve">に応じた術後照射の適応の詳細はガイドライン本文の推奨による。</t>
    </r>
  </si>
  <si>
    <t xml:space="preserve">BT-013</t>
  </si>
  <si>
    <t xml:space="preserve">下垂体腺腫は腫瘤効果により頭痛、下垂体機能低下、視交叉圧迫による視野障害（両耳側半盲）を来しうる。プロラクチノーマを除く下垂体腺腫の初期治療は原則として経蝶形骨洞下垂体手術であり、無症状の偶発例では経過観察も選択できる。</t>
  </si>
  <si>
    <r>
      <rPr>
        <sz val="10"/>
        <rFont val="Noto Sans CJK SC"/>
        <family val="2"/>
      </rPr>
      <t xml:space="preserve">医学各論 Ⅸ</t>
    </r>
    <r>
      <rPr>
        <sz val="10"/>
        <rFont val="Arial"/>
        <family val="0"/>
        <charset val="1"/>
      </rPr>
      <t xml:space="preserve">-2-B-②</t>
    </r>
    <r>
      <rPr>
        <sz val="10"/>
        <rFont val="Noto Sans CJK SC"/>
        <family val="2"/>
      </rPr>
      <t xml:space="preserve">（下垂体腫瘍</t>
    </r>
    <r>
      <rPr>
        <sz val="10"/>
        <rFont val="Arial"/>
        <family val="0"/>
        <charset val="1"/>
      </rPr>
      <t xml:space="preserve">(</t>
    </r>
    <r>
      <rPr>
        <sz val="10"/>
        <rFont val="Noto Sans CJK SC"/>
        <family val="2"/>
      </rPr>
      <t xml:space="preserve">下垂体腺腫</t>
    </r>
    <r>
      <rPr>
        <sz val="10"/>
        <rFont val="Arial"/>
        <family val="0"/>
        <charset val="1"/>
      </rPr>
      <t xml:space="preserve">)</t>
    </r>
    <r>
      <rPr>
        <sz val="10"/>
        <rFont val="Noto Sans CJK SC"/>
        <family val="2"/>
      </rPr>
      <t xml:space="preserve">、</t>
    </r>
    <r>
      <rPr>
        <sz val="10"/>
        <rFont val="Arial"/>
        <family val="0"/>
        <charset val="1"/>
      </rPr>
      <t xml:space="preserve">b</t>
    </r>
    <r>
      <rPr>
        <sz val="10"/>
        <rFont val="Noto Sans CJK SC"/>
        <family val="2"/>
      </rPr>
      <t xml:space="preserve">）</t>
    </r>
  </si>
  <si>
    <t xml:space="preserve">本カードは腫瘍としての側面（腫瘤効果と手術）に限り、ホルモン産生・内分泌の側面は扱わない。抄録では視野障害と総称されており、両耳側半盲は視交叉圧迫による典型的な視野障害として本文の記載に基づく。</t>
  </si>
  <si>
    <t xml:space="preserve">BT-014</t>
  </si>
  <si>
    <t xml:space="preserve">下垂体卒中は、突然発症の頭痛などを呈する臨床症候群であり医学的緊急事態である。速やかなヒドロコルチゾンの補充が救命的となりうる。</t>
  </si>
  <si>
    <t xml:space="preserve">ガイドラインの抄録に基づく。手術（経蝶形骨洞手術）の適応と時期は視力・意識の状態により判断され、本カードでは一般論にとどめる。ヒドロコルチゾンは国内承認薬である（適応の詳細は添付文書による）。</t>
  </si>
  <si>
    <t xml:space="preserve">BT-015</t>
  </si>
  <si>
    <t xml:space="preserve">神経鞘腫</t>
  </si>
  <si>
    <r>
      <rPr>
        <sz val="10"/>
        <rFont val="Noto Sans CJK SC"/>
        <family val="2"/>
      </rPr>
      <t xml:space="preserve">前庭神経鞘腫の診断は</t>
    </r>
    <r>
      <rPr>
        <sz val="10"/>
        <rFont val="Arial"/>
        <family val="0"/>
        <charset val="1"/>
      </rPr>
      <t xml:space="preserve">MRI</t>
    </r>
    <r>
      <rPr>
        <sz val="10"/>
        <rFont val="Noto Sans CJK SC"/>
        <family val="2"/>
      </rPr>
      <t xml:space="preserve">によるもので、組織診断は必ずしも必要ない。治療の選択肢は経過観察、外科的切除、分割照射、定位放射線治療であり、小さな腫瘍では経過観察と定位放射線治療が比較検討され、大きな腫瘍では外科的な圧迫解除が必須で、術後に分割照射や定位放射線治療が追加されることがある。</t>
    </r>
  </si>
  <si>
    <r>
      <rPr>
        <sz val="10"/>
        <rFont val="Noto Sans CJK SC"/>
        <family val="2"/>
      </rPr>
      <t xml:space="preserve">医学各論 Ⅸ</t>
    </r>
    <r>
      <rPr>
        <sz val="10"/>
        <rFont val="Arial"/>
        <family val="0"/>
        <charset val="1"/>
      </rPr>
      <t xml:space="preserve">-2-B-③</t>
    </r>
    <r>
      <rPr>
        <sz val="10"/>
        <rFont val="Noto Sans CJK SC"/>
        <family val="2"/>
      </rPr>
      <t xml:space="preserve">（神経鞘腫、</t>
    </r>
    <r>
      <rPr>
        <sz val="10"/>
        <rFont val="Arial"/>
        <family val="0"/>
        <charset val="1"/>
      </rPr>
      <t xml:space="preserve">b</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</si>
  <si>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TBL-01-00-632 (id: JlvnmbE)</t>
    </r>
  </si>
  <si>
    <t xml:space="preserve">SRC-1621</t>
  </si>
  <si>
    <t xml:space="preserve">Goldbrunner R, et al. EANO guideline on the diagnosis and treatment of vestibular schwannoma. Neuro Oncol. 2020;22(1):31-45</t>
  </si>
  <si>
    <t xml:space="preserve">10.1093/neuonc/noz153</t>
  </si>
  <si>
    <t xml:space="preserve">31504802</t>
  </si>
  <si>
    <t xml:space="preserve">ガイドラインの抄録に基づく。聴力温存率などの治療法別の数値は抄録の範囲では確認できなかったため本カードには含めていない。片側の感音難聴・耳鳴が典型的な初発症状である点はガイドライン本文の記載による。</t>
  </si>
  <si>
    <t xml:space="preserve">BT-016</t>
  </si>
  <si>
    <t xml:space="preserve">頭蓋咽頭腫</t>
  </si>
  <si>
    <r>
      <rPr>
        <sz val="10"/>
        <rFont val="Noto Sans CJK SC"/>
        <family val="2"/>
      </rPr>
      <t xml:space="preserve">頭蓋咽頭腫にはエナメル上皮腫型と乳頭型があり、エナメル上皮腫型は</t>
    </r>
    <r>
      <rPr>
        <sz val="10"/>
        <rFont val="Arial"/>
        <family val="0"/>
        <charset val="1"/>
      </rPr>
      <t xml:space="preserve">5</t>
    </r>
    <r>
      <rPr>
        <sz val="10"/>
        <rFont val="Noto Sans CJK SC"/>
        <family val="2"/>
      </rPr>
      <t xml:space="preserve">〜</t>
    </r>
    <r>
      <rPr>
        <sz val="10"/>
        <rFont val="Arial"/>
        <family val="0"/>
        <charset val="1"/>
      </rPr>
      <t xml:space="preserve">15</t>
    </r>
    <r>
      <rPr>
        <sz val="10"/>
        <rFont val="Noto Sans CJK SC"/>
        <family val="2"/>
      </rPr>
      <t xml:space="preserve">歳と</t>
    </r>
    <r>
      <rPr>
        <sz val="10"/>
        <rFont val="Arial"/>
        <family val="0"/>
        <charset val="1"/>
      </rPr>
      <t xml:space="preserve">45</t>
    </r>
    <r>
      <rPr>
        <sz val="10"/>
        <rFont val="Noto Sans CJK SC"/>
        <family val="2"/>
      </rPr>
      <t xml:space="preserve">〜</t>
    </r>
    <r>
      <rPr>
        <sz val="10"/>
        <rFont val="Arial"/>
        <family val="0"/>
        <charset val="1"/>
      </rPr>
      <t xml:space="preserve">60</t>
    </r>
    <r>
      <rPr>
        <sz val="10"/>
        <rFont val="Noto Sans CJK SC"/>
        <family val="2"/>
      </rPr>
      <t xml:space="preserve">歳の二峰性の発症ピークを示し小児にみられる型である。視交叉、視床下部、下垂体に近接するため、視力障害、内分泌障害、頭蓋内圧亢進症状を来し、長期生存率は高い一方で視床下部の障害による生活の質の低下が問題となる。</t>
    </r>
  </si>
  <si>
    <r>
      <rPr>
        <sz val="10"/>
        <rFont val="Noto Sans CJK SC"/>
        <family val="2"/>
      </rPr>
      <t xml:space="preserve">医学各論 Ⅸ</t>
    </r>
    <r>
      <rPr>
        <sz val="10"/>
        <rFont val="Arial"/>
        <family val="0"/>
        <charset val="1"/>
      </rPr>
      <t xml:space="preserve">-2-B-④</t>
    </r>
    <r>
      <rPr>
        <sz val="10"/>
        <rFont val="Noto Sans CJK SC"/>
        <family val="2"/>
      </rPr>
      <t xml:space="preserve">（頭蓋咽頭腫、</t>
    </r>
    <r>
      <rPr>
        <sz val="10"/>
        <rFont val="Arial"/>
        <family val="0"/>
        <charset val="1"/>
      </rPr>
      <t xml:space="preserve">c</t>
    </r>
    <r>
      <rPr>
        <sz val="10"/>
        <rFont val="Noto Sans CJK SC"/>
        <family val="2"/>
      </rPr>
      <t xml:space="preserve">）</t>
    </r>
  </si>
  <si>
    <t xml:space="preserve">数値（発症年齢のピーク）は抄録で確認。石灰化はエナメル上皮腫型の画像上の特徴として知られるが、本出典の抄録の範囲では明示されなかったため本カードの命題には含めていない。</t>
  </si>
  <si>
    <t xml:space="preserve">BT-017</t>
  </si>
  <si>
    <t xml:space="preserve">転移性脳腫瘍</t>
  </si>
  <si>
    <r>
      <rPr>
        <sz val="10"/>
        <rFont val="Noto Sans CJK SC"/>
        <family val="2"/>
      </rPr>
      <t xml:space="preserve">転移性脳腫瘍では、腫瘤効果の強い大きな病変には手術が妥当であり、未切除の</t>
    </r>
    <r>
      <rPr>
        <sz val="10"/>
        <rFont val="Arial"/>
        <family val="0"/>
        <charset val="1"/>
      </rPr>
      <t xml:space="preserve">1</t>
    </r>
    <r>
      <rPr>
        <sz val="10"/>
        <rFont val="Noto Sans CJK SC"/>
        <family val="2"/>
      </rPr>
      <t xml:space="preserve">〜</t>
    </r>
    <r>
      <rPr>
        <sz val="10"/>
        <rFont val="Arial"/>
        <family val="0"/>
        <charset val="1"/>
      </rPr>
      <t xml:space="preserve">4</t>
    </r>
    <r>
      <rPr>
        <sz val="10"/>
        <rFont val="Noto Sans CJK SC"/>
        <family val="2"/>
      </rPr>
      <t xml:space="preserve">個の転移（小細胞肺癌を除く）には定位放射線治療単独が、切除された</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個の転移には術後腔への定位放射線治療が選択肢となる。全脳照射を行う場合は、海馬を避けメマンチンを併用することが、生存期間</t>
    </r>
    <r>
      <rPr>
        <sz val="10"/>
        <rFont val="Arial"/>
        <family val="0"/>
        <charset val="1"/>
      </rPr>
      <t xml:space="preserve">4</t>
    </r>
    <r>
      <rPr>
        <sz val="10"/>
        <rFont val="Noto Sans CJK SC"/>
        <family val="2"/>
      </rPr>
      <t xml:space="preserve">か月以上が見込まれ海馬近傍に病変がない患者で提案される。</t>
    </r>
  </si>
  <si>
    <r>
      <rPr>
        <sz val="10"/>
        <rFont val="Noto Sans CJK SC"/>
        <family val="2"/>
      </rPr>
      <t xml:space="preserve">医学各論 Ⅸ</t>
    </r>
    <r>
      <rPr>
        <sz val="10"/>
        <rFont val="Arial"/>
        <family val="0"/>
        <charset val="1"/>
      </rPr>
      <t xml:space="preserve">-2-C-①</t>
    </r>
    <r>
      <rPr>
        <sz val="10"/>
        <rFont val="Noto Sans CJK SC"/>
        <family val="2"/>
      </rPr>
      <t xml:space="preserve">（転移性脳腫瘍、</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</si>
  <si>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TBL-01-00-633 (id: JlvnmbI)</t>
    </r>
  </si>
  <si>
    <t xml:space="preserve">SRC-1622</t>
  </si>
  <si>
    <t xml:space="preserve">Vogelbaum MA, et al. (Schiff D, et al.) Treatment for Brain Metastases: ASCO-SNO-ASTRO Guideline. J Clin Oncol. 2022;40(3):242-264</t>
  </si>
  <si>
    <t xml:space="preserve">10.1200/JCO.21.02314</t>
  </si>
  <si>
    <t xml:space="preserve">34932393</t>
  </si>
  <si>
    <t xml:space="preserve">ガイドラインの抄録に基づく。原発巣の全身治療は本カードの範囲外。原発巣としては肺癌が最も多いことは脳転移の疫学として確立しているが、本ガイドラインの抄録の範囲では割合の数値を確認できなかったため数値は含めていない。メマンチンの国内承認は認知症に対するものであり、脳転移の全脳照射併用としての国内保険適用は本作成では確認未実施。</t>
  </si>
  <si>
    <t xml:space="preserve">BT-018</t>
  </si>
  <si>
    <t xml:space="preserve">髄膜癌腫症</t>
  </si>
  <si>
    <r>
      <rPr>
        <sz val="10"/>
        <rFont val="Noto Sans CJK SC"/>
        <family val="2"/>
      </rPr>
      <t xml:space="preserve">髄膜癌腫症（癌性髄膜炎）では、頭痛、悪心・嘔吐、認知機能の変化、歩行困難、脳神経麻痺、神経根症状、頸部・背部痛など多彩な症状がみられる。確定診断は髄液中の腫瘍細胞の証明（</t>
    </r>
    <r>
      <rPr>
        <sz val="10"/>
        <rFont val="Arial"/>
        <family val="0"/>
        <charset val="1"/>
      </rPr>
      <t xml:space="preserve">type I</t>
    </r>
    <r>
      <rPr>
        <sz val="10"/>
        <rFont val="Noto Sans CJK SC"/>
        <family val="2"/>
      </rPr>
      <t xml:space="preserve">）によるもので、初回の髄液検査が陰性でも</t>
    </r>
    <r>
      <rPr>
        <sz val="10"/>
        <rFont val="Arial"/>
        <family val="0"/>
        <charset val="1"/>
      </rPr>
      <t xml:space="preserve">2</t>
    </r>
    <r>
      <rPr>
        <sz val="10"/>
        <rFont val="Noto Sans CJK SC"/>
        <family val="2"/>
      </rPr>
      <t xml:space="preserve">回目の検査を行うことが推奨される。予後は不良で、治療目標は神経症状の進行を防ぎつつ生活の質を保って生存を延長することにある。</t>
    </r>
  </si>
  <si>
    <r>
      <rPr>
        <sz val="10"/>
        <rFont val="Noto Sans CJK SC"/>
        <family val="2"/>
      </rPr>
      <t xml:space="preserve">医学各論 Ⅸ</t>
    </r>
    <r>
      <rPr>
        <sz val="10"/>
        <rFont val="Arial"/>
        <family val="0"/>
        <charset val="1"/>
      </rPr>
      <t xml:space="preserve">-2-C-②</t>
    </r>
    <r>
      <rPr>
        <sz val="10"/>
        <rFont val="Noto Sans CJK SC"/>
        <family val="2"/>
      </rPr>
      <t xml:space="preserve">（髄膜癌腫症</t>
    </r>
    <r>
      <rPr>
        <sz val="10"/>
        <rFont val="Arial"/>
        <family val="0"/>
        <charset val="1"/>
      </rPr>
      <t xml:space="preserve">&lt;</t>
    </r>
    <r>
      <rPr>
        <sz val="10"/>
        <rFont val="Noto Sans CJK SC"/>
        <family val="2"/>
      </rPr>
      <t xml:space="preserve">癌性髄膜炎</t>
    </r>
    <r>
      <rPr>
        <sz val="10"/>
        <rFont val="Arial"/>
        <family val="0"/>
        <charset val="1"/>
      </rPr>
      <t xml:space="preserve">&gt;</t>
    </r>
    <r>
      <rPr>
        <sz val="10"/>
        <rFont val="Noto Sans CJK SC"/>
        <family val="2"/>
      </rPr>
      <t xml:space="preserve">、</t>
    </r>
    <r>
      <rPr>
        <sz val="10"/>
        <rFont val="Arial"/>
        <family val="0"/>
        <charset val="1"/>
      </rPr>
      <t xml:space="preserve">c</t>
    </r>
    <r>
      <rPr>
        <sz val="10"/>
        <rFont val="Noto Sans CJK SC"/>
        <family val="2"/>
      </rPr>
      <t xml:space="preserve">）</t>
    </r>
  </si>
  <si>
    <t xml:space="preserve">SRC-1623</t>
  </si>
  <si>
    <t xml:space="preserve">Le Rhun E, et al. Leptomeningeal metastasis from solid tumours: EANO-ESMO Clinical Practice Guideline for diagnosis, treatment and follow-up. ESMO Open. 2023;8(5):101624</t>
  </si>
  <si>
    <t xml:space="preserve">10.1016/j.esmoop.2023.101624</t>
  </si>
  <si>
    <t xml:space="preserve">37863528</t>
  </si>
  <si>
    <t xml:space="preserve">ガイドライン本文で確認。生存期間の具体的な中央値は本作成で一次資料から確認できなかったため本カードには含めていない。</t>
  </si>
  <si>
    <t xml:space="preserve">BT-019</t>
  </si>
  <si>
    <t xml:space="preserve">頭蓋骨転移</t>
  </si>
  <si>
    <r>
      <rPr>
        <sz val="10"/>
        <rFont val="Noto Sans CJK SC"/>
        <family val="2"/>
      </rPr>
      <t xml:space="preserve">日本の単施設の転移性頭蓋骨腫瘍</t>
    </r>
    <r>
      <rPr>
        <sz val="10"/>
        <rFont val="Arial"/>
        <family val="0"/>
        <charset val="1"/>
      </rPr>
      <t xml:space="preserve">175</t>
    </r>
    <r>
      <rPr>
        <sz val="10"/>
        <rFont val="Noto Sans CJK SC"/>
        <family val="2"/>
      </rPr>
      <t xml:space="preserve">例では、原発巣は乳癌（</t>
    </r>
    <r>
      <rPr>
        <sz val="10"/>
        <rFont val="Arial"/>
        <family val="0"/>
        <charset val="1"/>
      </rPr>
      <t xml:space="preserve">55%</t>
    </r>
    <r>
      <rPr>
        <sz val="10"/>
        <rFont val="Noto Sans CJK SC"/>
        <family val="2"/>
      </rPr>
      <t xml:space="preserve">）が最も多く、次いで肺癌（</t>
    </r>
    <r>
      <rPr>
        <sz val="10"/>
        <rFont val="Arial"/>
        <family val="0"/>
        <charset val="1"/>
      </rPr>
      <t xml:space="preserve">14%</t>
    </r>
    <r>
      <rPr>
        <sz val="10"/>
        <rFont val="Noto Sans CJK SC"/>
        <family val="2"/>
      </rPr>
      <t xml:space="preserve">）、前立腺癌（</t>
    </r>
    <r>
      <rPr>
        <sz val="10"/>
        <rFont val="Arial"/>
        <family val="0"/>
        <charset val="1"/>
      </rPr>
      <t xml:space="preserve">6%</t>
    </r>
    <r>
      <rPr>
        <sz val="10"/>
        <rFont val="Noto Sans CJK SC"/>
        <family val="2"/>
      </rPr>
      <t xml:space="preserve">）であり、患者の多くは無症状だが、局所の疼痛や脳神経麻痺を呈する例があり、症候性の例では局所または頭蓋全体への放射線治療が主に用いられた。</t>
    </r>
  </si>
  <si>
    <r>
      <rPr>
        <sz val="10"/>
        <rFont val="Noto Sans CJK SC"/>
        <family val="2"/>
      </rPr>
      <t xml:space="preserve">医学各論 Ⅸ</t>
    </r>
    <r>
      <rPr>
        <sz val="10"/>
        <rFont val="Arial"/>
        <family val="0"/>
        <charset val="1"/>
      </rPr>
      <t xml:space="preserve">-2-D-①</t>
    </r>
    <r>
      <rPr>
        <sz val="10"/>
        <rFont val="Noto Sans CJK SC"/>
        <family val="2"/>
      </rPr>
      <t xml:space="preserve">（頭蓋骨転移、</t>
    </r>
    <r>
      <rPr>
        <sz val="10"/>
        <rFont val="Arial"/>
        <family val="0"/>
        <charset val="1"/>
      </rPr>
      <t xml:space="preserve">c</t>
    </r>
    <r>
      <rPr>
        <sz val="10"/>
        <rFont val="Noto Sans CJK SC"/>
        <family val="2"/>
      </rPr>
      <t xml:space="preserve">）</t>
    </r>
  </si>
  <si>
    <t xml:space="preserve">SRC-1624</t>
  </si>
  <si>
    <t xml:space="preserve">Mitsuya K, et al. Metastatic skull tumors: MRI features and a new conventional classification. J Neurooncol. 2011;104(1):239-245</t>
  </si>
  <si>
    <t xml:space="preserve">10.1007/s11060-010-0465-5</t>
  </si>
  <si>
    <t xml:space="preserve">21110218</t>
  </si>
  <si>
    <t xml:space="preserve">数値は本文で確認した単施設後ろ向き研究の値であり、集団全体の疫学値ではない。原発巣の全身治療は本カードの範囲外。</t>
  </si>
  <si>
    <t xml:space="preserve">NI-001</t>
  </si>
  <si>
    <t xml:space="preserve">脳炎</t>
  </si>
  <si>
    <r>
      <rPr>
        <sz val="10"/>
        <rFont val="Noto Sans CJK SC"/>
        <family val="2"/>
      </rPr>
      <t xml:space="preserve">単純ヘルペス脳炎は側頭葉を中心とする壊死性脳炎であり、診断には髄液の単純ヘルペスウイルス </t>
    </r>
    <r>
      <rPr>
        <sz val="10"/>
        <rFont val="Arial"/>
        <family val="0"/>
        <charset val="1"/>
      </rPr>
      <t xml:space="preserve">PCR </t>
    </r>
    <r>
      <rPr>
        <sz val="10"/>
        <rFont val="Noto Sans CJK SC"/>
        <family val="2"/>
      </rPr>
      <t xml:space="preserve">検査が用いられ、疑った時点で </t>
    </r>
    <r>
      <rPr>
        <sz val="10"/>
        <rFont val="Arial"/>
        <family val="0"/>
        <charset val="1"/>
      </rPr>
      <t xml:space="preserve">PCR </t>
    </r>
    <r>
      <rPr>
        <sz val="10"/>
        <rFont val="Noto Sans CJK SC"/>
        <family val="2"/>
      </rPr>
      <t xml:space="preserve">の結果を待たずにアシクロビルの静脈内投与を直ちに開始する。</t>
    </r>
  </si>
  <si>
    <r>
      <rPr>
        <sz val="10"/>
        <rFont val="Noto Sans CJK SC"/>
        <family val="2"/>
      </rPr>
      <t xml:space="preserve">医学各論 Ⅸ</t>
    </r>
    <r>
      <rPr>
        <sz val="10"/>
        <rFont val="Arial"/>
        <family val="0"/>
        <charset val="1"/>
      </rPr>
      <t xml:space="preserve">-3-A-①</t>
    </r>
    <r>
      <rPr>
        <sz val="10"/>
        <rFont val="Noto Sans CJK SC"/>
        <family val="2"/>
      </rPr>
      <t xml:space="preserve">（脳炎、</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</si>
  <si>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TBL-01-00-033 (id: Jlvnlcw)</t>
    </r>
  </si>
  <si>
    <t xml:space="preserve">SRC-1631</t>
  </si>
  <si>
    <t xml:space="preserve">Tunkel AR, Glaser CA, Bloch KC, et al. The management of encephalitis: clinical practice guidelines by the Infectious Diseases Society of America. Clin Infect Dis. 2008;47(3):303-327</t>
  </si>
  <si>
    <t xml:space="preserve">10.1086/589747</t>
  </si>
  <si>
    <t xml:space="preserve">18582201</t>
  </si>
  <si>
    <t xml:space="preserve">アシクロビルは国内承認薬であり、単純ヘルペス脳炎は国内の保険適用の範囲内である。</t>
  </si>
  <si>
    <t xml:space="preserve">NI-002</t>
  </si>
  <si>
    <t xml:space="preserve">進行性多巣性白質脳症</t>
  </si>
  <si>
    <r>
      <rPr>
        <sz val="10"/>
        <rFont val="Noto Sans CJK SC"/>
        <family val="2"/>
      </rPr>
      <t xml:space="preserve">進行性多巣性白質脳症は、</t>
    </r>
    <r>
      <rPr>
        <sz val="10"/>
        <rFont val="Arial"/>
        <family val="0"/>
        <charset val="1"/>
      </rPr>
      <t xml:space="preserve">HIV </t>
    </r>
    <r>
      <rPr>
        <sz val="10"/>
        <rFont val="Noto Sans CJK SC"/>
        <family val="2"/>
      </rPr>
      <t xml:space="preserve">感染症やナタリズマブなどの免疫抑制治療に伴う細胞性免疫不全を背景に </t>
    </r>
    <r>
      <rPr>
        <sz val="10"/>
        <rFont val="Arial"/>
        <family val="0"/>
        <charset val="1"/>
      </rPr>
      <t xml:space="preserve">JC </t>
    </r>
    <r>
      <rPr>
        <sz val="10"/>
        <rFont val="Noto Sans CJK SC"/>
        <family val="2"/>
      </rPr>
      <t xml:space="preserve">ウイルスが再活性化して生じる脱髄疾患であり、診断は臨床・画像所見に髄液 </t>
    </r>
    <r>
      <rPr>
        <sz val="10"/>
        <rFont val="Arial"/>
        <family val="0"/>
        <charset val="1"/>
      </rPr>
      <t xml:space="preserve">PCR </t>
    </r>
    <r>
      <rPr>
        <sz val="10"/>
        <rFont val="Noto Sans CJK SC"/>
        <family val="2"/>
      </rPr>
      <t xml:space="preserve">での </t>
    </r>
    <r>
      <rPr>
        <sz val="10"/>
        <rFont val="Arial"/>
        <family val="0"/>
        <charset val="1"/>
      </rPr>
      <t xml:space="preserve">JC </t>
    </r>
    <r>
      <rPr>
        <sz val="10"/>
        <rFont val="Noto Sans CJK SC"/>
        <family val="2"/>
      </rPr>
      <t xml:space="preserve">ウイルス検出を組み合わせて確立できる。</t>
    </r>
  </si>
  <si>
    <r>
      <rPr>
        <sz val="10"/>
        <rFont val="Noto Sans CJK SC"/>
        <family val="2"/>
      </rPr>
      <t xml:space="preserve">医学各論 Ⅸ</t>
    </r>
    <r>
      <rPr>
        <sz val="10"/>
        <rFont val="Arial"/>
        <family val="0"/>
        <charset val="1"/>
      </rPr>
      <t xml:space="preserve">-3-A-③</t>
    </r>
    <r>
      <rPr>
        <sz val="10"/>
        <rFont val="Noto Sans CJK SC"/>
        <family val="2"/>
      </rPr>
      <t xml:space="preserve">（進行性多巣性白質脳症、</t>
    </r>
    <r>
      <rPr>
        <sz val="10"/>
        <rFont val="Arial"/>
        <family val="0"/>
        <charset val="1"/>
      </rPr>
      <t xml:space="preserve">c</t>
    </r>
    <r>
      <rPr>
        <sz val="10"/>
        <rFont val="Noto Sans CJK SC"/>
        <family val="2"/>
      </rPr>
      <t xml:space="preserve">）</t>
    </r>
  </si>
  <si>
    <t xml:space="preserve">SRC-1632</t>
  </si>
  <si>
    <t xml:space="preserve">Berger JR, Aksamit AJ, Clifford DB, et al. PML diagnostic criteria: consensus statement from the AAN Neuroinfectious Disease Section. Neurology. 2013;80(15):1430-1438</t>
  </si>
  <si>
    <t xml:space="preserve">10.1212/WNL.0b013e31828c2fa1</t>
  </si>
  <si>
    <t xml:space="preserve">23568998</t>
  </si>
  <si>
    <r>
      <rPr>
        <sz val="10"/>
        <rFont val="Noto Sans CJK SC"/>
        <family val="2"/>
      </rPr>
      <t xml:space="preserve">免疫再構築に伴う </t>
    </r>
    <r>
      <rPr>
        <sz val="10"/>
        <rFont val="Arial"/>
        <family val="0"/>
        <charset val="1"/>
      </rPr>
      <t xml:space="preserve">IRIS</t>
    </r>
    <r>
      <rPr>
        <sz val="10"/>
        <rFont val="Noto Sans CJK SC"/>
        <family val="2"/>
      </rPr>
      <t xml:space="preserve">（免疫再構築炎症反応症候群）は </t>
    </r>
    <r>
      <rPr>
        <sz val="10"/>
        <rFont val="Arial"/>
        <family val="0"/>
        <charset val="1"/>
      </rPr>
      <t xml:space="preserve">PML </t>
    </r>
    <r>
      <rPr>
        <sz val="10"/>
        <rFont val="Noto Sans CJK SC"/>
        <family val="2"/>
      </rPr>
      <t xml:space="preserve">の経過上の重要な論点だが、採用した診断基準論文の抄録には明示がなく、本文での確認を要する。ナタリズマブは国内承認薬（多発性硬化症）である。</t>
    </r>
  </si>
  <si>
    <t xml:space="preserve">NI-003</t>
  </si>
  <si>
    <r>
      <rPr>
        <sz val="10"/>
        <rFont val="Arial"/>
        <family val="0"/>
        <charset val="1"/>
      </rPr>
      <t xml:space="preserve">HIV</t>
    </r>
    <r>
      <rPr>
        <sz val="10"/>
        <rFont val="Noto Sans CJK SC"/>
        <family val="2"/>
      </rPr>
      <t xml:space="preserve">関連神経認知障害</t>
    </r>
  </si>
  <si>
    <r>
      <rPr>
        <sz val="10"/>
        <rFont val="Arial"/>
        <family val="0"/>
        <charset val="1"/>
      </rPr>
      <t xml:space="preserve">HIV </t>
    </r>
    <r>
      <rPr>
        <sz val="10"/>
        <rFont val="Noto Sans CJK SC"/>
        <family val="2"/>
      </rPr>
      <t xml:space="preserve">関連神経認知障害は、無症候性神経認知障害、軽度神経認知障害、</t>
    </r>
    <r>
      <rPr>
        <sz val="10"/>
        <rFont val="Arial"/>
        <family val="0"/>
        <charset val="1"/>
      </rPr>
      <t xml:space="preserve">HIV </t>
    </r>
    <r>
      <rPr>
        <sz val="10"/>
        <rFont val="Noto Sans CJK SC"/>
        <family val="2"/>
      </rPr>
      <t xml:space="preserve">関連認知症の </t>
    </r>
    <r>
      <rPr>
        <sz val="10"/>
        <rFont val="Arial"/>
        <family val="0"/>
        <charset val="1"/>
      </rPr>
      <t xml:space="preserve">3 </t>
    </r>
    <r>
      <rPr>
        <sz val="10"/>
        <rFont val="Noto Sans CJK SC"/>
        <family val="2"/>
      </rPr>
      <t xml:space="preserve">段階に分類され、抗レトロウイルス療法の時代にも軽症型が残存する。</t>
    </r>
  </si>
  <si>
    <r>
      <rPr>
        <sz val="10"/>
        <rFont val="Noto Sans CJK SC"/>
        <family val="2"/>
      </rPr>
      <t xml:space="preserve">医学各論 Ⅸ</t>
    </r>
    <r>
      <rPr>
        <sz val="10"/>
        <rFont val="Arial"/>
        <family val="0"/>
        <charset val="1"/>
      </rPr>
      <t xml:space="preserve">-3-A-④</t>
    </r>
    <r>
      <rPr>
        <sz val="10"/>
        <rFont val="Noto Sans CJK SC"/>
        <family val="2"/>
      </rPr>
      <t xml:space="preserve">（</t>
    </r>
    <r>
      <rPr>
        <sz val="10"/>
        <rFont val="Arial"/>
        <family val="0"/>
        <charset val="1"/>
      </rPr>
      <t xml:space="preserve">AIDS</t>
    </r>
    <r>
      <rPr>
        <sz val="10"/>
        <rFont val="Noto Sans CJK SC"/>
        <family val="2"/>
      </rPr>
      <t xml:space="preserve">認知症</t>
    </r>
    <r>
      <rPr>
        <sz val="10"/>
        <rFont val="Arial"/>
        <family val="0"/>
        <charset val="1"/>
      </rPr>
      <t xml:space="preserve">&lt;HIV</t>
    </r>
    <r>
      <rPr>
        <sz val="10"/>
        <rFont val="Noto Sans CJK SC"/>
        <family val="2"/>
      </rPr>
      <t xml:space="preserve">脳症</t>
    </r>
    <r>
      <rPr>
        <sz val="10"/>
        <rFont val="Arial"/>
        <family val="0"/>
        <charset val="1"/>
      </rPr>
      <t xml:space="preserve">&gt;</t>
    </r>
    <r>
      <rPr>
        <sz val="10"/>
        <rFont val="Noto Sans CJK SC"/>
        <family val="2"/>
      </rPr>
      <t xml:space="preserve">、</t>
    </r>
    <r>
      <rPr>
        <sz val="10"/>
        <rFont val="Arial"/>
        <family val="0"/>
        <charset val="1"/>
      </rPr>
      <t xml:space="preserve">c</t>
    </r>
    <r>
      <rPr>
        <sz val="10"/>
        <rFont val="Noto Sans CJK SC"/>
        <family val="2"/>
      </rPr>
      <t xml:space="preserve">）</t>
    </r>
  </si>
  <si>
    <t xml:space="preserve">SRC-1633</t>
  </si>
  <si>
    <t xml:space="preserve">Antinori A, Arendt G, Becker JT, et al. Updated research nosology for HIV-associated neurocognitive disorders. Neurology. 2007;69(18):1789-1799</t>
  </si>
  <si>
    <t xml:space="preserve">10.1212/01.WNL.0000287431.88658.8b</t>
  </si>
  <si>
    <t xml:space="preserve">17914061</t>
  </si>
  <si>
    <t xml:space="preserve">本分類は研究用の操作的定義であり、臨床現場では他の認知症原因の除外を前提とする。 抗レトロウイルス薬の個別薬剤の国内承認・保険適用は未確認（本分類そのものは特定の薬剤に依存しない）。</t>
  </si>
  <si>
    <t xml:space="preserve">NI-004</t>
  </si>
  <si>
    <r>
      <rPr>
        <sz val="10"/>
        <rFont val="Arial"/>
        <family val="0"/>
        <charset val="1"/>
      </rPr>
      <t xml:space="preserve">HTLV-Ⅰ</t>
    </r>
    <r>
      <rPr>
        <sz val="10"/>
        <rFont val="Noto Sans CJK SC"/>
        <family val="2"/>
      </rPr>
      <t xml:space="preserve">関連脊髄症</t>
    </r>
  </si>
  <si>
    <r>
      <rPr>
        <sz val="10"/>
        <rFont val="Arial"/>
        <family val="0"/>
        <charset val="1"/>
      </rPr>
      <t xml:space="preserve">HTLV-Ⅰ</t>
    </r>
    <r>
      <rPr>
        <sz val="10"/>
        <rFont val="Noto Sans CJK SC"/>
        <family val="2"/>
      </rPr>
      <t xml:space="preserve">関連脊髄症の診断は、進行性の痙性対麻痺を呈する患者で、血液および脳脊髄液中に抗 </t>
    </r>
    <r>
      <rPr>
        <sz val="10"/>
        <rFont val="Arial"/>
        <family val="0"/>
        <charset val="1"/>
      </rPr>
      <t xml:space="preserve">HTLV-Ⅰ</t>
    </r>
    <r>
      <rPr>
        <sz val="10"/>
        <rFont val="Noto Sans CJK SC"/>
        <family val="2"/>
      </rPr>
      <t xml:space="preserve">抗体または </t>
    </r>
    <r>
      <rPr>
        <sz val="10"/>
        <rFont val="Arial"/>
        <family val="0"/>
        <charset val="1"/>
      </rPr>
      <t xml:space="preserve">HTLV-Ⅰ</t>
    </r>
    <r>
      <rPr>
        <sz val="10"/>
        <rFont val="Noto Sans CJK SC"/>
        <family val="2"/>
      </rPr>
      <t xml:space="preserve">ゲノム（プロウイルス）を検出することに基づく。</t>
    </r>
  </si>
  <si>
    <r>
      <rPr>
        <sz val="10"/>
        <rFont val="Noto Sans CJK SC"/>
        <family val="2"/>
      </rPr>
      <t xml:space="preserve">医学各論 Ⅸ</t>
    </r>
    <r>
      <rPr>
        <sz val="10"/>
        <rFont val="Arial"/>
        <family val="0"/>
        <charset val="1"/>
      </rPr>
      <t xml:space="preserve">-3-A-⑤</t>
    </r>
    <r>
      <rPr>
        <sz val="10"/>
        <rFont val="Noto Sans CJK SC"/>
        <family val="2"/>
      </rPr>
      <t xml:space="preserve">（</t>
    </r>
    <r>
      <rPr>
        <sz val="10"/>
        <rFont val="Arial"/>
        <family val="0"/>
        <charset val="1"/>
      </rPr>
      <t xml:space="preserve">HTLV-Ⅰ</t>
    </r>
    <r>
      <rPr>
        <sz val="10"/>
        <rFont val="Noto Sans CJK SC"/>
        <family val="2"/>
      </rPr>
      <t xml:space="preserve">関連脊髄症</t>
    </r>
    <r>
      <rPr>
        <sz val="10"/>
        <rFont val="Arial"/>
        <family val="0"/>
        <charset val="1"/>
      </rPr>
      <t xml:space="preserve">&lt;HAM&gt;</t>
    </r>
    <r>
      <rPr>
        <sz val="10"/>
        <rFont val="Noto Sans CJK SC"/>
        <family val="2"/>
      </rPr>
      <t xml:space="preserve">、</t>
    </r>
    <r>
      <rPr>
        <sz val="10"/>
        <rFont val="Arial"/>
        <family val="0"/>
        <charset val="1"/>
      </rPr>
      <t xml:space="preserve">c</t>
    </r>
    <r>
      <rPr>
        <sz val="10"/>
        <rFont val="Noto Sans CJK SC"/>
        <family val="2"/>
      </rPr>
      <t xml:space="preserve">）</t>
    </r>
  </si>
  <si>
    <t xml:space="preserve">SRC-1634</t>
  </si>
  <si>
    <t xml:space="preserve">Puccioni-Sohler M, Poton AR, Cabral-Castro MJ, et al. Human T Lymphotropic Virus 1-Associated Myelopathy: Overview of Human T Cell Lymphotropic Virus-1/2 Tests and Potential Biomarkers. AIDS Res Hum Retroviruses. 2022;38(12):924-932</t>
  </si>
  <si>
    <t xml:space="preserve">10.1089/AID.2022.0028</t>
  </si>
  <si>
    <t xml:space="preserve">35819286</t>
  </si>
  <si>
    <r>
      <rPr>
        <sz val="10"/>
        <rFont val="Noto Sans CJK SC"/>
        <family val="2"/>
      </rPr>
      <t xml:space="preserve">国内では </t>
    </r>
    <r>
      <rPr>
        <sz val="10"/>
        <rFont val="Arial"/>
        <family val="0"/>
        <charset val="1"/>
      </rPr>
      <t xml:space="preserve">HTLV-Ⅰ</t>
    </r>
    <r>
      <rPr>
        <sz val="10"/>
        <rFont val="Noto Sans CJK SC"/>
        <family val="2"/>
      </rPr>
      <t xml:space="preserve">感染が九州・沖縄を中心とする南日本に多いことは周知だが、今回確認した出典の抄録には国内分布の数値が含まれないため、</t>
    </r>
    <r>
      <rPr>
        <sz val="10"/>
        <rFont val="Arial"/>
        <family val="0"/>
        <charset val="1"/>
      </rPr>
      <t xml:space="preserve">assertion </t>
    </r>
    <r>
      <rPr>
        <sz val="10"/>
        <rFont val="Noto Sans CJK SC"/>
        <family val="2"/>
      </rPr>
      <t xml:space="preserve">には含めなかった。国内分布の裏付けは取り込み側で診療ガイドライン等の本文確認を推奨する。</t>
    </r>
  </si>
  <si>
    <t xml:space="preserve">NI-005</t>
  </si>
  <si>
    <t xml:space="preserve">プリオン病</t>
  </si>
  <si>
    <r>
      <rPr>
        <sz val="10"/>
        <rFont val="Noto Sans CJK SC"/>
        <family val="2"/>
      </rPr>
      <t xml:space="preserve">孤発性 </t>
    </r>
    <r>
      <rPr>
        <sz val="10"/>
        <rFont val="Arial"/>
        <family val="0"/>
        <charset val="1"/>
      </rPr>
      <t xml:space="preserve">Creutzfeldt-Jakob </t>
    </r>
    <r>
      <rPr>
        <sz val="10"/>
        <rFont val="Noto Sans CJK SC"/>
        <family val="2"/>
      </rPr>
      <t xml:space="preserve">病の臨床診断基準には頭部 </t>
    </r>
    <r>
      <rPr>
        <sz val="10"/>
        <rFont val="Arial"/>
        <family val="0"/>
        <charset val="1"/>
      </rPr>
      <t xml:space="preserve">MRI </t>
    </r>
    <r>
      <rPr>
        <sz val="10"/>
        <rFont val="Noto Sans CJK SC"/>
        <family val="2"/>
      </rPr>
      <t xml:space="preserve">所見が組み込まれており、拡散強調画像または </t>
    </r>
    <r>
      <rPr>
        <sz val="10"/>
        <rFont val="Arial"/>
        <family val="0"/>
        <charset val="1"/>
      </rPr>
      <t xml:space="preserve">FLAIR </t>
    </r>
    <r>
      <rPr>
        <sz val="10"/>
        <rFont val="Noto Sans CJK SC"/>
        <family val="2"/>
      </rPr>
      <t xml:space="preserve">画像で大脳皮質の </t>
    </r>
    <r>
      <rPr>
        <sz val="10"/>
        <rFont val="Arial"/>
        <family val="0"/>
        <charset val="1"/>
      </rPr>
      <t xml:space="preserve">2 </t>
    </r>
    <r>
      <rPr>
        <sz val="10"/>
        <rFont val="Noto Sans CJK SC"/>
        <family val="2"/>
      </rPr>
      <t xml:space="preserve">領域以上、または尾状核と被殻の両方に高信号を認めることが診断を支持し、この所見は孤発性 </t>
    </r>
    <r>
      <rPr>
        <sz val="10"/>
        <rFont val="Arial"/>
        <family val="0"/>
        <charset val="1"/>
      </rPr>
      <t xml:space="preserve">CJD </t>
    </r>
    <r>
      <rPr>
        <sz val="10"/>
        <rFont val="Noto Sans CJK SC"/>
        <family val="2"/>
      </rPr>
      <t xml:space="preserve">症例の </t>
    </r>
    <r>
      <rPr>
        <sz val="10"/>
        <rFont val="Arial"/>
        <family val="0"/>
        <charset val="1"/>
      </rPr>
      <t xml:space="preserve">83% </t>
    </r>
    <r>
      <rPr>
        <sz val="10"/>
        <rFont val="Noto Sans CJK SC"/>
        <family val="2"/>
      </rPr>
      <t xml:space="preserve">で陽性となる。</t>
    </r>
  </si>
  <si>
    <r>
      <rPr>
        <sz val="10"/>
        <rFont val="Noto Sans CJK SC"/>
        <family val="2"/>
      </rPr>
      <t xml:space="preserve">医学各論 Ⅸ</t>
    </r>
    <r>
      <rPr>
        <sz val="10"/>
        <rFont val="Arial"/>
        <family val="0"/>
        <charset val="1"/>
      </rPr>
      <t xml:space="preserve">-3-B-①</t>
    </r>
    <r>
      <rPr>
        <sz val="10"/>
        <rFont val="Noto Sans CJK SC"/>
        <family val="2"/>
      </rPr>
      <t xml:space="preserve">（</t>
    </r>
    <r>
      <rPr>
        <sz val="10"/>
        <rFont val="Arial"/>
        <family val="0"/>
        <charset val="1"/>
      </rPr>
      <t xml:space="preserve">Creutzfeldt-Jakob</t>
    </r>
    <r>
      <rPr>
        <sz val="10"/>
        <rFont val="Noto Sans CJK SC"/>
        <family val="2"/>
      </rPr>
      <t xml:space="preserve">病、</t>
    </r>
    <r>
      <rPr>
        <sz val="10"/>
        <rFont val="Arial"/>
        <family val="0"/>
        <charset val="1"/>
      </rPr>
      <t xml:space="preserve">b</t>
    </r>
    <r>
      <rPr>
        <sz val="10"/>
        <rFont val="Noto Sans CJK SC"/>
        <family val="2"/>
      </rPr>
      <t xml:space="preserve">）；医学各論 Ⅻ</t>
    </r>
    <r>
      <rPr>
        <sz val="10"/>
        <rFont val="Arial"/>
        <family val="0"/>
        <charset val="1"/>
      </rPr>
      <t xml:space="preserve">-4-A-⑱</t>
    </r>
    <r>
      <rPr>
        <sz val="10"/>
        <rFont val="Noto Sans CJK SC"/>
        <family val="2"/>
      </rPr>
      <t xml:space="preserve">（プリオン病、</t>
    </r>
    <r>
      <rPr>
        <sz val="10"/>
        <rFont val="Arial"/>
        <family val="0"/>
        <charset val="1"/>
      </rPr>
      <t xml:space="preserve">c</t>
    </r>
    <r>
      <rPr>
        <sz val="10"/>
        <rFont val="Noto Sans CJK SC"/>
        <family val="2"/>
      </rPr>
      <t xml:space="preserve">）</t>
    </r>
  </si>
  <si>
    <t xml:space="preserve">SRC-1635</t>
  </si>
  <si>
    <t xml:space="preserve">Zerr I, Kallenberg K, Summers DM, et al. Updated clinical diagnostic criteria for sporadic Creutzfeldt-Jakob disease. Brain. 2009;132(Pt 10):2659-2668</t>
  </si>
  <si>
    <t xml:space="preserve">10.1093/brain/awp191</t>
  </si>
  <si>
    <t xml:space="preserve">19773352</t>
  </si>
  <si>
    <r>
      <rPr>
        <sz val="10"/>
        <rFont val="Noto Sans CJK SC"/>
        <family val="2"/>
      </rPr>
      <t xml:space="preserve">髄液 </t>
    </r>
    <r>
      <rPr>
        <sz val="10"/>
        <rFont val="Arial"/>
        <family val="0"/>
        <charset val="1"/>
      </rPr>
      <t xml:space="preserve">14-3-3 </t>
    </r>
    <r>
      <rPr>
        <sz val="10"/>
        <rFont val="Noto Sans CJK SC"/>
        <family val="2"/>
      </rPr>
      <t xml:space="preserve">蛋白や脳波の周期性同期性放電は従来の診断基準の要素であり、分子サブタイプにより有用性が異なることが同論文で示されている。数値（</t>
    </r>
    <r>
      <rPr>
        <sz val="10"/>
        <rFont val="Arial"/>
        <family val="0"/>
        <charset val="1"/>
      </rPr>
      <t xml:space="preserve">83%</t>
    </r>
    <r>
      <rPr>
        <sz val="10"/>
        <rFont val="Noto Sans CJK SC"/>
        <family val="2"/>
      </rPr>
      <t xml:space="preserve">）は抄録から読み取った。</t>
    </r>
  </si>
  <si>
    <t xml:space="preserve">NI-006</t>
  </si>
  <si>
    <r>
      <rPr>
        <sz val="10"/>
        <rFont val="Noto Sans CJK SC"/>
        <family val="2"/>
      </rPr>
      <t xml:space="preserve">変異型 </t>
    </r>
    <r>
      <rPr>
        <sz val="10"/>
        <rFont val="Arial"/>
        <family val="0"/>
        <charset val="1"/>
      </rPr>
      <t xml:space="preserve">Creutzfeldt-Jakob </t>
    </r>
    <r>
      <rPr>
        <sz val="10"/>
        <rFont val="Noto Sans CJK SC"/>
        <family val="2"/>
      </rPr>
      <t xml:space="preserve">病は孤発性 </t>
    </r>
    <r>
      <rPr>
        <sz val="10"/>
        <rFont val="Arial"/>
        <family val="0"/>
        <charset val="1"/>
      </rPr>
      <t xml:space="preserve">CJD </t>
    </r>
    <r>
      <rPr>
        <sz val="10"/>
        <rFont val="Noto Sans CJK SC"/>
        <family val="2"/>
      </rPr>
      <t xml:space="preserve">と異なり、精神症状で発症して認知機能障害は初期には目立たず、痛みや異常感覚などの感覚障害を早期に呈し、経過が長く、頭部 </t>
    </r>
    <r>
      <rPr>
        <sz val="10"/>
        <rFont val="Arial"/>
        <family val="0"/>
        <charset val="1"/>
      </rPr>
      <t xml:space="preserve">MRI </t>
    </r>
    <r>
      <rPr>
        <sz val="10"/>
        <rFont val="Noto Sans CJK SC"/>
        <family val="2"/>
      </rPr>
      <t xml:space="preserve">の </t>
    </r>
    <r>
      <rPr>
        <sz val="10"/>
        <rFont val="Arial"/>
        <family val="0"/>
        <charset val="1"/>
      </rPr>
      <t xml:space="preserve">T2 </t>
    </r>
    <r>
      <rPr>
        <sz val="10"/>
        <rFont val="Noto Sans CJK SC"/>
        <family val="2"/>
      </rPr>
      <t xml:space="preserve">強調画像・</t>
    </r>
    <r>
      <rPr>
        <sz val="10"/>
        <rFont val="Arial"/>
        <family val="0"/>
        <charset val="1"/>
      </rPr>
      <t xml:space="preserve">FLAIR </t>
    </r>
    <r>
      <rPr>
        <sz val="10"/>
        <rFont val="Noto Sans CJK SC"/>
        <family val="2"/>
      </rPr>
      <t xml:space="preserve">画像で両側対称性の視床枕高信号（</t>
    </r>
    <r>
      <rPr>
        <sz val="10"/>
        <rFont val="Arial"/>
        <family val="0"/>
        <charset val="1"/>
      </rPr>
      <t xml:space="preserve">pulvinar sign</t>
    </r>
    <r>
      <rPr>
        <sz val="10"/>
        <rFont val="Noto Sans CJK SC"/>
        <family val="2"/>
      </rPr>
      <t xml:space="preserve">）を認める。</t>
    </r>
  </si>
  <si>
    <r>
      <rPr>
        <sz val="10"/>
        <rFont val="Noto Sans CJK SC"/>
        <family val="2"/>
      </rPr>
      <t xml:space="preserve">医学各論 Ⅸ</t>
    </r>
    <r>
      <rPr>
        <sz val="10"/>
        <rFont val="Arial"/>
        <family val="0"/>
        <charset val="1"/>
      </rPr>
      <t xml:space="preserve">-3-B-①</t>
    </r>
    <r>
      <rPr>
        <sz val="10"/>
        <rFont val="Noto Sans CJK SC"/>
        <family val="2"/>
      </rPr>
      <t xml:space="preserve">（</t>
    </r>
    <r>
      <rPr>
        <sz val="10"/>
        <rFont val="Arial"/>
        <family val="0"/>
        <charset val="1"/>
      </rPr>
      <t xml:space="preserve">Creutzfeldt-Jakob</t>
    </r>
    <r>
      <rPr>
        <sz val="10"/>
        <rFont val="Noto Sans CJK SC"/>
        <family val="2"/>
      </rPr>
      <t xml:space="preserve">病、</t>
    </r>
    <r>
      <rPr>
        <sz val="10"/>
        <rFont val="Arial"/>
        <family val="0"/>
        <charset val="1"/>
      </rPr>
      <t xml:space="preserve">b</t>
    </r>
    <r>
      <rPr>
        <sz val="10"/>
        <rFont val="Noto Sans CJK SC"/>
        <family val="2"/>
      </rPr>
      <t xml:space="preserve">）</t>
    </r>
  </si>
  <si>
    <t xml:space="preserve">SRC-1636</t>
  </si>
  <si>
    <r>
      <rPr>
        <sz val="10"/>
        <rFont val="Noto Sans CJK SC"/>
        <family val="2"/>
      </rPr>
      <t xml:space="preserve">厚生労働科学研究費補助金難治性疾患政策研究事業「プリオン病及び遅発性ウイルス感染症に関する調査研究班」、厚生労働行政推進調査事業費補助金「プリオン病のサーベイランスと感染予防に関する調査研究班」</t>
    </r>
    <r>
      <rPr>
        <sz val="10"/>
        <rFont val="Arial"/>
        <family val="0"/>
        <charset val="1"/>
      </rPr>
      <t xml:space="preserve">. </t>
    </r>
    <r>
      <rPr>
        <sz val="10"/>
        <rFont val="Noto Sans CJK SC"/>
        <family val="2"/>
      </rPr>
      <t xml:space="preserve">プリオン病診療ガイドライン</t>
    </r>
    <r>
      <rPr>
        <sz val="10"/>
        <rFont val="Arial"/>
        <family val="0"/>
        <charset val="1"/>
      </rPr>
      <t xml:space="preserve">2026. 2026</t>
    </r>
  </si>
  <si>
    <r>
      <rPr>
        <sz val="10"/>
        <rFont val="Noto Sans CJK SC"/>
        <family val="2"/>
      </rPr>
      <t xml:space="preserve">変異型 </t>
    </r>
    <r>
      <rPr>
        <sz val="10"/>
        <rFont val="Arial"/>
        <family val="0"/>
        <charset val="1"/>
      </rPr>
      <t xml:space="preserve">CJD </t>
    </r>
    <r>
      <rPr>
        <sz val="10"/>
        <rFont val="Noto Sans CJK SC"/>
        <family val="2"/>
      </rPr>
      <t xml:space="preserve">の国内発生はこれまで </t>
    </r>
    <r>
      <rPr>
        <sz val="10"/>
        <rFont val="Arial"/>
        <family val="0"/>
        <charset val="1"/>
      </rPr>
      <t xml:space="preserve">1 </t>
    </r>
    <r>
      <rPr>
        <sz val="10"/>
        <rFont val="Noto Sans CJK SC"/>
        <family val="2"/>
      </rPr>
      <t xml:space="preserve">例のみであり、記載は主に英国症例に基づく </t>
    </r>
    <r>
      <rPr>
        <sz val="10"/>
        <rFont val="Arial"/>
        <family val="0"/>
        <charset val="1"/>
      </rPr>
      <t xml:space="preserve">WHO </t>
    </r>
    <r>
      <rPr>
        <sz val="10"/>
        <rFont val="Noto Sans CJK SC"/>
        <family val="2"/>
      </rPr>
      <t xml:space="preserve">診断基準（</t>
    </r>
    <r>
      <rPr>
        <sz val="10"/>
        <rFont val="Arial"/>
        <family val="0"/>
        <charset val="1"/>
      </rPr>
      <t xml:space="preserve">2001</t>
    </r>
    <r>
      <rPr>
        <sz val="10"/>
        <rFont val="Noto Sans CJK SC"/>
        <family val="2"/>
      </rPr>
      <t xml:space="preserve">）・</t>
    </r>
    <r>
      <rPr>
        <sz val="10"/>
        <rFont val="Arial"/>
        <family val="0"/>
        <charset val="1"/>
      </rPr>
      <t xml:space="preserve">EU </t>
    </r>
    <r>
      <rPr>
        <sz val="10"/>
        <rFont val="Noto Sans CJK SC"/>
        <family val="2"/>
      </rPr>
      <t xml:space="preserve">診断基準の紹介である。</t>
    </r>
  </si>
  <si>
    <t xml:space="preserve">NI-007</t>
  </si>
  <si>
    <r>
      <rPr>
        <sz val="10"/>
        <rFont val="Noto Sans CJK SC"/>
        <family val="2"/>
      </rPr>
      <t xml:space="preserve">プリオンは通常の滅菌・消毒に抵抗性を示すため、プリオン病患者のハイリスク手技に用いた手術器具には、十分な洗浄のうえプレバキューム式高圧蒸気滅菌 </t>
    </r>
    <r>
      <rPr>
        <sz val="10"/>
        <rFont val="Arial"/>
        <family val="0"/>
        <charset val="1"/>
      </rPr>
      <t xml:space="preserve">134℃</t>
    </r>
    <r>
      <rPr>
        <sz val="10"/>
        <rFont val="Noto Sans CJK SC"/>
        <family val="2"/>
      </rPr>
      <t xml:space="preserve">・</t>
    </r>
    <r>
      <rPr>
        <sz val="10"/>
        <rFont val="Arial"/>
        <family val="0"/>
        <charset val="1"/>
      </rPr>
      <t xml:space="preserve">18 </t>
    </r>
    <r>
      <rPr>
        <sz val="10"/>
        <rFont val="Noto Sans CJK SC"/>
        <family val="2"/>
      </rPr>
      <t xml:space="preserve">分間など、通常より強力な専用の不活性化処理が必要である。</t>
    </r>
  </si>
  <si>
    <t xml:space="preserve">SRC-1637</t>
  </si>
  <si>
    <r>
      <rPr>
        <sz val="10"/>
        <rFont val="Noto Sans CJK SC"/>
        <family val="2"/>
      </rPr>
      <t xml:space="preserve">厚生労働科学研究費補助金「プリオン病及び遅発性ウイルス感染症に関する調査研究班」ほか</t>
    </r>
    <r>
      <rPr>
        <sz val="10"/>
        <rFont val="Arial"/>
        <family val="0"/>
        <charset val="1"/>
      </rPr>
      <t xml:space="preserve">. </t>
    </r>
    <r>
      <rPr>
        <sz val="10"/>
        <rFont val="Noto Sans CJK SC"/>
        <family val="2"/>
      </rPr>
      <t xml:space="preserve">プリオン病感染予防ガイドライン</t>
    </r>
    <r>
      <rPr>
        <sz val="10"/>
        <rFont val="Arial"/>
        <family val="0"/>
        <charset val="1"/>
      </rPr>
      <t xml:space="preserve">2020. 2020</t>
    </r>
  </si>
  <si>
    <r>
      <rPr>
        <sz val="10"/>
        <rFont val="Noto Sans CJK SC"/>
        <family val="2"/>
      </rPr>
      <t xml:space="preserve">滅菌条件は器具の耐熱性や洗浄方法により複数のパターンが示されており、</t>
    </r>
    <r>
      <rPr>
        <sz val="10"/>
        <rFont val="Arial"/>
        <family val="0"/>
        <charset val="1"/>
      </rPr>
      <t xml:space="preserve">134℃</t>
    </r>
    <r>
      <rPr>
        <sz val="10"/>
        <rFont val="Noto Sans CJK SC"/>
        <family val="2"/>
      </rPr>
      <t xml:space="preserve">・</t>
    </r>
    <r>
      <rPr>
        <sz val="10"/>
        <rFont val="Arial"/>
        <family val="0"/>
        <charset val="1"/>
      </rPr>
      <t xml:space="preserve">18 </t>
    </r>
    <r>
      <rPr>
        <sz val="10"/>
        <rFont val="Noto Sans CJK SC"/>
        <family val="2"/>
      </rPr>
      <t xml:space="preserve">分間はアルカリ洗浄を用いない場合の代表的な条件である。ガイドライン </t>
    </r>
    <r>
      <rPr>
        <sz val="10"/>
        <rFont val="Arial"/>
        <family val="0"/>
        <charset val="1"/>
      </rPr>
      <t xml:space="preserve">2020 </t>
    </r>
    <r>
      <rPr>
        <sz val="10"/>
        <rFont val="Noto Sans CJK SC"/>
        <family val="2"/>
      </rPr>
      <t xml:space="preserve">年版以降の改訂の有無は取り込み側で再確認を推奨する。</t>
    </r>
  </si>
  <si>
    <t xml:space="preserve">NI-008</t>
  </si>
  <si>
    <t xml:space="preserve">髄膜炎</t>
  </si>
  <si>
    <t xml:space="preserve">髄膜炎の髄液所見は、細菌性では好中球優位の細胞数著増・糖低下・蛋白上昇、ウイルス性ではリンパ球優位の細胞増多で糖は正常範囲という型が典型であり、この型の判別が初期対応の出発点になる。</t>
  </si>
  <si>
    <r>
      <rPr>
        <sz val="10"/>
        <rFont val="Noto Sans CJK SC"/>
        <family val="2"/>
      </rPr>
      <t xml:space="preserve">医学各論 Ⅸ</t>
    </r>
    <r>
      <rPr>
        <sz val="10"/>
        <rFont val="Arial"/>
        <family val="0"/>
        <charset val="1"/>
      </rPr>
      <t xml:space="preserve">-3-A-②</t>
    </r>
    <r>
      <rPr>
        <sz val="10"/>
        <rFont val="Noto Sans CJK SC"/>
        <family val="2"/>
      </rPr>
      <t xml:space="preserve">（髄膜炎、</t>
    </r>
    <r>
      <rPr>
        <sz val="10"/>
        <rFont val="Arial"/>
        <family val="0"/>
        <charset val="1"/>
      </rPr>
      <t xml:space="preserve">a</t>
    </r>
    <r>
      <rPr>
        <sz val="10"/>
        <rFont val="Noto Sans CJK SC"/>
        <family val="2"/>
      </rPr>
      <t xml:space="preserve">）；医学各論 Ⅻ</t>
    </r>
    <r>
      <rPr>
        <sz val="10"/>
        <rFont val="Arial"/>
        <family val="0"/>
        <charset val="1"/>
      </rPr>
      <t xml:space="preserve">-1-A-⑱</t>
    </r>
    <r>
      <rPr>
        <sz val="10"/>
        <rFont val="Noto Sans CJK SC"/>
        <family val="2"/>
      </rPr>
      <t xml:space="preserve">（ウイルス性髄膜炎、</t>
    </r>
    <r>
      <rPr>
        <sz val="10"/>
        <rFont val="Arial"/>
        <family val="0"/>
        <charset val="1"/>
      </rPr>
      <t xml:space="preserve">a</t>
    </r>
    <r>
      <rPr>
        <sz val="10"/>
        <rFont val="Noto Sans CJK SC"/>
        <family val="2"/>
      </rPr>
      <t xml:space="preserve">）</t>
    </r>
  </si>
  <si>
    <t xml:space="preserve">SRC-1638</t>
  </si>
  <si>
    <r>
      <rPr>
        <sz val="10"/>
        <rFont val="Noto Sans CJK SC"/>
        <family val="2"/>
      </rPr>
      <t xml:space="preserve">日本神経学会・日本神経治療学会・日本神経感染症学会 監修、「細菌性髄膜炎診療ガイドライン」作成委員会 編</t>
    </r>
    <r>
      <rPr>
        <sz val="10"/>
        <rFont val="Arial"/>
        <family val="0"/>
        <charset val="1"/>
      </rPr>
      <t xml:space="preserve">. </t>
    </r>
    <r>
      <rPr>
        <sz val="10"/>
        <rFont val="Noto Sans CJK SC"/>
        <family val="2"/>
      </rPr>
      <t xml:space="preserve">細菌性髄膜炎診療ガイドライン</t>
    </r>
    <r>
      <rPr>
        <sz val="10"/>
        <rFont val="Arial"/>
        <family val="0"/>
        <charset val="1"/>
      </rPr>
      <t xml:space="preserve">2014. </t>
    </r>
    <r>
      <rPr>
        <sz val="10"/>
        <rFont val="Noto Sans CJK SC"/>
        <family val="2"/>
      </rPr>
      <t xml:space="preserve">南江堂</t>
    </r>
    <r>
      <rPr>
        <sz val="10"/>
        <rFont val="Arial"/>
        <family val="0"/>
        <charset val="1"/>
      </rPr>
      <t xml:space="preserve">. 2014</t>
    </r>
  </si>
  <si>
    <t xml:space="preserve">ガイドライン本文（書籍）は未入手のため、記載内容は学会の公開資料および本ガイドラインを引用する公的資料で確認した範囲に限った。取り込み時に本文での最終確認を推奨する。</t>
  </si>
  <si>
    <t xml:space="preserve">NI-009</t>
  </si>
  <si>
    <t xml:space="preserve">細菌性髄膜炎</t>
  </si>
  <si>
    <t xml:space="preserve">日本の細菌性髄膜炎では、起因菌は年齢により異なり、成人では肺炎球菌が中心で薬剤耐性肺炎球菌が問題となるため、経験的治療はカルバペネム系抗菌薬を中心に組み立て、細菌性髄膜炎が強く疑われれば腰椎穿刺・培養の結果を待たずに直ちに開始する。</t>
  </si>
  <si>
    <r>
      <rPr>
        <sz val="10"/>
        <rFont val="Noto Sans CJK SC"/>
        <family val="2"/>
      </rPr>
      <t xml:space="preserve">医学各論 Ⅸ</t>
    </r>
    <r>
      <rPr>
        <sz val="10"/>
        <rFont val="Arial"/>
        <family val="0"/>
        <charset val="1"/>
      </rPr>
      <t xml:space="preserve">-3-C-①</t>
    </r>
    <r>
      <rPr>
        <sz val="10"/>
        <rFont val="Noto Sans CJK SC"/>
        <family val="2"/>
      </rPr>
      <t xml:space="preserve">（細菌性髄膜炎、</t>
    </r>
    <r>
      <rPr>
        <sz val="10"/>
        <rFont val="Arial"/>
        <family val="0"/>
        <charset val="1"/>
      </rPr>
      <t xml:space="preserve">a</t>
    </r>
    <r>
      <rPr>
        <sz val="10"/>
        <rFont val="Noto Sans CJK SC"/>
        <family val="2"/>
      </rPr>
      <t xml:space="preserve">）</t>
    </r>
  </si>
  <si>
    <r>
      <rPr>
        <sz val="10"/>
        <rFont val="Noto Sans CJK SC"/>
        <family val="2"/>
      </rPr>
      <t xml:space="preserve">カルバペネム系抗菌薬（パニペネム、メロペネム等）は国内承認薬であり細菌性髄膜炎は保険適用の範囲内だが、ガイドライン用量が添付文書の承認用量を上回る場合があることが同ガイドライン関係資料で指摘されている。ガイドライン本文（書籍）は未入手のため、取り込み時に本文での最終確認を推奨する。欧州 </t>
    </r>
    <r>
      <rPr>
        <sz val="10"/>
        <rFont val="Arial"/>
        <family val="0"/>
        <charset val="1"/>
      </rPr>
      <t xml:space="preserve">ESCMID </t>
    </r>
    <r>
      <rPr>
        <sz val="10"/>
        <rFont val="Noto Sans CJK SC"/>
        <family val="2"/>
      </rPr>
      <t xml:space="preserve">ガイドラインが第 </t>
    </r>
    <r>
      <rPr>
        <sz val="10"/>
        <rFont val="Arial"/>
        <family val="0"/>
        <charset val="1"/>
      </rPr>
      <t xml:space="preserve">3 </t>
    </r>
    <r>
      <rPr>
        <sz val="10"/>
        <rFont val="Noto Sans CJK SC"/>
        <family val="2"/>
      </rPr>
      <t xml:space="preserve">世代セフェムを中心とする点で国内の推奨と異なり、地域別の扱いとした。</t>
    </r>
  </si>
  <si>
    <t xml:space="preserve">NI-010</t>
  </si>
  <si>
    <r>
      <rPr>
        <sz val="10"/>
        <rFont val="Noto Sans CJK SC"/>
        <family val="2"/>
      </rPr>
      <t xml:space="preserve">日本の細菌性髄膜炎診療ガイドラインは、新生児を除く乳幼児・学童および成人に対して、デキサメタゾン </t>
    </r>
    <r>
      <rPr>
        <sz val="10"/>
        <rFont val="Arial"/>
        <family val="0"/>
        <charset val="1"/>
      </rPr>
      <t xml:space="preserve">0.15 mg/kg </t>
    </r>
    <r>
      <rPr>
        <sz val="10"/>
        <rFont val="Noto Sans CJK SC"/>
        <family val="2"/>
      </rPr>
      <t xml:space="preserve">を </t>
    </r>
    <r>
      <rPr>
        <sz val="10"/>
        <rFont val="Arial"/>
        <family val="0"/>
        <charset val="1"/>
      </rPr>
      <t xml:space="preserve">6 </t>
    </r>
    <r>
      <rPr>
        <sz val="10"/>
        <rFont val="Noto Sans CJK SC"/>
        <family val="2"/>
      </rPr>
      <t xml:space="preserve">時間ごとに、最初の抗菌薬投与の </t>
    </r>
    <r>
      <rPr>
        <sz val="10"/>
        <rFont val="Arial"/>
        <family val="0"/>
        <charset val="1"/>
      </rPr>
      <t xml:space="preserve">10</t>
    </r>
    <r>
      <rPr>
        <sz val="10"/>
        <rFont val="Noto Sans CJK SC"/>
        <family val="2"/>
      </rPr>
      <t xml:space="preserve">〜</t>
    </r>
    <r>
      <rPr>
        <sz val="10"/>
        <rFont val="Arial"/>
        <family val="0"/>
        <charset val="1"/>
      </rPr>
      <t xml:space="preserve">20 </t>
    </r>
    <r>
      <rPr>
        <sz val="10"/>
        <rFont val="Noto Sans CJK SC"/>
        <family val="2"/>
      </rPr>
      <t xml:space="preserve">分前（または同時）に開始する副腎皮質ステロイド薬の併用を推奨する。</t>
    </r>
  </si>
  <si>
    <t xml:space="preserve">デキサメタゾンは国内承認薬だが、細菌性髄膜炎への補助療法としての用法は添付文書の効能・効果に明示されておらず、保険適用の扱いは取り込み側で確認を推奨する。推奨内容は学会公開資料および本ガイドラインを引用する資料で確認した。</t>
  </si>
  <si>
    <t xml:space="preserve">NI-011</t>
  </si>
  <si>
    <r>
      <rPr>
        <sz val="10"/>
        <rFont val="Noto Sans CJK SC"/>
        <family val="2"/>
      </rPr>
      <t xml:space="preserve">成人の急性細菌性髄膜炎に対するデキサメタゾン併用（</t>
    </r>
    <r>
      <rPr>
        <sz val="10"/>
        <rFont val="Arial"/>
        <family val="0"/>
        <charset val="1"/>
      </rPr>
      <t xml:space="preserve">10 mg </t>
    </r>
    <r>
      <rPr>
        <sz val="10"/>
        <rFont val="Noto Sans CJK SC"/>
        <family val="2"/>
      </rPr>
      <t xml:space="preserve">を </t>
    </r>
    <r>
      <rPr>
        <sz val="10"/>
        <rFont val="Arial"/>
        <family val="0"/>
        <charset val="1"/>
      </rPr>
      <t xml:space="preserve">6 </t>
    </r>
    <r>
      <rPr>
        <sz val="10"/>
        <rFont val="Noto Sans CJK SC"/>
        <family val="2"/>
      </rPr>
      <t xml:space="preserve">時間ごと </t>
    </r>
    <r>
      <rPr>
        <sz val="10"/>
        <rFont val="Arial"/>
        <family val="0"/>
        <charset val="1"/>
      </rPr>
      <t xml:space="preserve">4 </t>
    </r>
    <r>
      <rPr>
        <sz val="10"/>
        <rFont val="Noto Sans CJK SC"/>
        <family val="2"/>
      </rPr>
      <t xml:space="preserve">日間、最初の抗菌薬投与の </t>
    </r>
    <r>
      <rPr>
        <sz val="10"/>
        <rFont val="Arial"/>
        <family val="0"/>
        <charset val="1"/>
      </rPr>
      <t xml:space="preserve">15</t>
    </r>
    <r>
      <rPr>
        <sz val="10"/>
        <rFont val="Noto Sans CJK SC"/>
        <family val="2"/>
      </rPr>
      <t xml:space="preserve">〜</t>
    </r>
    <r>
      <rPr>
        <sz val="10"/>
        <rFont val="Arial"/>
        <family val="0"/>
        <charset val="1"/>
      </rPr>
      <t xml:space="preserve">20 </t>
    </r>
    <r>
      <rPr>
        <sz val="10"/>
        <rFont val="Noto Sans CJK SC"/>
        <family val="2"/>
      </rPr>
      <t xml:space="preserve">分前または同時開始）は無作為化比較試験で予後不良のリスクを下げ（相対危険度 </t>
    </r>
    <r>
      <rPr>
        <sz val="10"/>
        <rFont val="Arial"/>
        <family val="0"/>
        <charset val="1"/>
      </rPr>
      <t xml:space="preserve">0.59</t>
    </r>
    <r>
      <rPr>
        <sz val="10"/>
        <rFont val="Noto Sans CJK SC"/>
        <family val="2"/>
      </rPr>
      <t xml:space="preserve">）、死亡も減らし（相対危険度 </t>
    </r>
    <r>
      <rPr>
        <sz val="10"/>
        <rFont val="Arial"/>
        <family val="0"/>
        <charset val="1"/>
      </rPr>
      <t xml:space="preserve">0.48</t>
    </r>
    <r>
      <rPr>
        <sz val="10"/>
        <rFont val="Noto Sans CJK SC"/>
        <family val="2"/>
      </rPr>
      <t xml:space="preserve">）、効果は肺炎球菌性髄膜炎で最も大きかった（予後不良 </t>
    </r>
    <r>
      <rPr>
        <sz val="10"/>
        <rFont val="Arial"/>
        <family val="0"/>
        <charset val="1"/>
      </rPr>
      <t xml:space="preserve">26% </t>
    </r>
    <r>
      <rPr>
        <sz val="10"/>
        <rFont val="Noto Sans CJK SC"/>
        <family val="2"/>
      </rPr>
      <t xml:space="preserve">対 </t>
    </r>
    <r>
      <rPr>
        <sz val="10"/>
        <rFont val="Arial"/>
        <family val="0"/>
        <charset val="1"/>
      </rPr>
      <t xml:space="preserve">52%</t>
    </r>
    <r>
      <rPr>
        <sz val="10"/>
        <rFont val="Noto Sans CJK SC"/>
        <family val="2"/>
      </rPr>
      <t xml:space="preserve">）。</t>
    </r>
  </si>
  <si>
    <t xml:space="preserve">SRC-1639</t>
  </si>
  <si>
    <t xml:space="preserve">de Gans J, van de Beek D; European Dexamethasone in Adulthood Bacterial Meningitis Study Investigators. Dexamethasone in adults with bacterial meningitis. N Engl J Med. 2002;347(20):1549-1556</t>
  </si>
  <si>
    <t xml:space="preserve">10.1056/NEJMoa021334</t>
  </si>
  <si>
    <t xml:space="preserve">12432041</t>
  </si>
  <si>
    <r>
      <rPr>
        <sz val="10"/>
        <rFont val="Noto Sans CJK SC"/>
        <family val="2"/>
      </rPr>
      <t xml:space="preserve">本試験は欧州で実施され、髄膜炎菌性を含む成人例が対象である。低所得国での再現性は限定的とされ、欧州のガイドラインでは高所得国での使用が強く推奨される位置づけである。デキサメタゾンの国内承認・保険適用については </t>
    </r>
    <r>
      <rPr>
        <sz val="10"/>
        <rFont val="Arial"/>
        <family val="0"/>
        <charset val="1"/>
      </rPr>
      <t xml:space="preserve">NI-010 </t>
    </r>
    <r>
      <rPr>
        <sz val="10"/>
        <rFont val="Noto Sans CJK SC"/>
        <family val="2"/>
      </rPr>
      <t xml:space="preserve">の </t>
    </r>
    <r>
      <rPr>
        <sz val="10"/>
        <rFont val="Arial"/>
        <family val="0"/>
        <charset val="1"/>
      </rPr>
      <t xml:space="preserve">uncertainty </t>
    </r>
    <r>
      <rPr>
        <sz val="10"/>
        <rFont val="Noto Sans CJK SC"/>
        <family val="2"/>
      </rPr>
      <t xml:space="preserve">を参照。</t>
    </r>
  </si>
  <si>
    <t xml:space="preserve">NI-012</t>
  </si>
  <si>
    <t xml:space="preserve">脳膿瘍</t>
  </si>
  <si>
    <r>
      <rPr>
        <sz val="10"/>
        <rFont val="Noto Sans CJK SC"/>
        <family val="2"/>
      </rPr>
      <t xml:space="preserve">脳膿瘍は副鼻腔・中耳・歯などの隣接感染巣からの直接波及、血行性播種、外傷・脳神経外科手術後などの経路で生じ、診断には </t>
    </r>
    <r>
      <rPr>
        <sz val="10"/>
        <rFont val="Arial"/>
        <family val="0"/>
        <charset val="1"/>
      </rPr>
      <t xml:space="preserve">MRI </t>
    </r>
    <r>
      <rPr>
        <sz val="10"/>
        <rFont val="Noto Sans CJK SC"/>
        <family val="2"/>
      </rPr>
      <t xml:space="preserve">が推奨され、典型的にはリング状増強と拡散制限を示す病変として描出される。</t>
    </r>
  </si>
  <si>
    <r>
      <rPr>
        <sz val="10"/>
        <rFont val="Noto Sans CJK SC"/>
        <family val="2"/>
      </rPr>
      <t xml:space="preserve">医学各論 Ⅸ</t>
    </r>
    <r>
      <rPr>
        <sz val="10"/>
        <rFont val="Arial"/>
        <family val="0"/>
        <charset val="1"/>
      </rPr>
      <t xml:space="preserve">-3-C-②</t>
    </r>
    <r>
      <rPr>
        <sz val="10"/>
        <rFont val="Noto Sans CJK SC"/>
        <family val="2"/>
      </rPr>
      <t xml:space="preserve">（脳膿瘍、</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</si>
  <si>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TBL-01-00-035 (id: Jlvnlc8)</t>
    </r>
  </si>
  <si>
    <t xml:space="preserve">SRC-1640</t>
  </si>
  <si>
    <t xml:space="preserve">Bodilsen J, D'Alessandris QG, Humphreys H, et al. European Society of Clinical Microbiology and Infectious Diseases guidelines on diagnosis and treatment of brain abscess in children and adults. Clin Microbiol Infect. 2024;30(1):66-89</t>
  </si>
  <si>
    <t xml:space="preserve">10.1016/j.cmi.2023.08.016</t>
  </si>
  <si>
    <t xml:space="preserve">37648062</t>
  </si>
  <si>
    <t xml:space="preserve">拡散制限はリング状増強病変の鑑別（腫瘍との判別）に用いられる所見であり、ガイドライン本文の画像診断の項に基づく。</t>
  </si>
  <si>
    <t xml:space="preserve">NI-013</t>
  </si>
  <si>
    <r>
      <rPr>
        <sz val="10"/>
        <rFont val="Noto Sans CJK SC"/>
        <family val="2"/>
      </rPr>
      <t xml:space="preserve">脳膿瘍の治療では、実施可能な場合は穿刺吸引または摘出が推奨され、市中発症の免疫正常者に対する経験的抗菌薬は第 </t>
    </r>
    <r>
      <rPr>
        <sz val="10"/>
        <rFont val="Arial"/>
        <family val="0"/>
        <charset val="1"/>
      </rPr>
      <t xml:space="preserve">3 </t>
    </r>
    <r>
      <rPr>
        <sz val="10"/>
        <rFont val="Noto Sans CJK SC"/>
        <family val="2"/>
      </rPr>
      <t xml:space="preserve">世代セファロスポリンとメトロニダゾールの併用が推奨され、抗菌薬の投与期間は静脈内投与で </t>
    </r>
    <r>
      <rPr>
        <sz val="10"/>
        <rFont val="Arial"/>
        <family val="0"/>
        <charset val="1"/>
      </rPr>
      <t xml:space="preserve">6</t>
    </r>
    <r>
      <rPr>
        <sz val="10"/>
        <rFont val="Noto Sans CJK SC"/>
        <family val="2"/>
      </rPr>
      <t xml:space="preserve">〜</t>
    </r>
    <r>
      <rPr>
        <sz val="10"/>
        <rFont val="Arial"/>
        <family val="0"/>
        <charset val="1"/>
      </rPr>
      <t xml:space="preserve">8 </t>
    </r>
    <r>
      <rPr>
        <sz val="10"/>
        <rFont val="Noto Sans CJK SC"/>
        <family val="2"/>
      </rPr>
      <t xml:space="preserve">週間が推奨される。</t>
    </r>
  </si>
  <si>
    <r>
      <rPr>
        <sz val="10"/>
        <rFont val="Noto Sans CJK SC"/>
        <family val="2"/>
      </rPr>
      <t xml:space="preserve">第 </t>
    </r>
    <r>
      <rPr>
        <sz val="10"/>
        <rFont val="Arial"/>
        <family val="0"/>
        <charset val="1"/>
      </rPr>
      <t xml:space="preserve">3 </t>
    </r>
    <r>
      <rPr>
        <sz val="10"/>
        <rFont val="Noto Sans CJK SC"/>
        <family val="2"/>
      </rPr>
      <t xml:space="preserve">世代セファロスポリン、メトロニダゾールはいずれも国内承認薬であり、脳膿瘍への使用は保険適用の範囲内である。重症でない患者では、手術が </t>
    </r>
    <r>
      <rPr>
        <sz val="10"/>
        <rFont val="Arial"/>
        <family val="0"/>
        <charset val="1"/>
      </rPr>
      <t xml:space="preserve">24 </t>
    </r>
    <r>
      <rPr>
        <sz val="10"/>
        <rFont val="Noto Sans CJK SC"/>
        <family val="2"/>
      </rPr>
      <t xml:space="preserve">時間以内に行える場合、穿刺・摘出まで抗菌薬を控える選択肢も同ガイドラインで条件付きで認められている。</t>
    </r>
  </si>
  <si>
    <t xml:space="preserve">NI-014</t>
  </si>
  <si>
    <t xml:space="preserve">真菌性髄膜炎</t>
  </si>
  <si>
    <r>
      <rPr>
        <sz val="10"/>
        <rFont val="Arial"/>
        <family val="0"/>
        <charset val="1"/>
      </rPr>
      <t xml:space="preserve">HIV </t>
    </r>
    <r>
      <rPr>
        <sz val="10"/>
        <rFont val="Noto Sans CJK SC"/>
        <family val="2"/>
      </rPr>
      <t xml:space="preserve">関連クリプトコックス髄膜炎の導入療法として、リポソーマルアムホテリシン </t>
    </r>
    <r>
      <rPr>
        <sz val="10"/>
        <rFont val="Arial"/>
        <family val="0"/>
        <charset val="1"/>
      </rPr>
      <t xml:space="preserve">B 3</t>
    </r>
    <r>
      <rPr>
        <sz val="10"/>
        <rFont val="Noto Sans CJK SC"/>
        <family val="2"/>
      </rPr>
      <t xml:space="preserve">〜</t>
    </r>
    <r>
      <rPr>
        <sz val="10"/>
        <rFont val="Arial"/>
        <family val="0"/>
        <charset val="1"/>
      </rPr>
      <t xml:space="preserve">4 mg/kg/</t>
    </r>
    <r>
      <rPr>
        <sz val="10"/>
        <rFont val="Noto Sans CJK SC"/>
        <family val="2"/>
      </rPr>
      <t xml:space="preserve">日とフルシトシン </t>
    </r>
    <r>
      <rPr>
        <sz val="10"/>
        <rFont val="Arial"/>
        <family val="0"/>
        <charset val="1"/>
      </rPr>
      <t xml:space="preserve">25 mg/kg </t>
    </r>
    <r>
      <rPr>
        <sz val="10"/>
        <rFont val="Noto Sans CJK SC"/>
        <family val="2"/>
      </rPr>
      <t xml:space="preserve">を </t>
    </r>
    <r>
      <rPr>
        <sz val="10"/>
        <rFont val="Arial"/>
        <family val="0"/>
        <charset val="1"/>
      </rPr>
      <t xml:space="preserve">1 </t>
    </r>
    <r>
      <rPr>
        <sz val="10"/>
        <rFont val="Noto Sans CJK SC"/>
        <family val="2"/>
      </rPr>
      <t xml:space="preserve">日 </t>
    </r>
    <r>
      <rPr>
        <sz val="10"/>
        <rFont val="Arial"/>
        <family val="0"/>
        <charset val="1"/>
      </rPr>
      <t xml:space="preserve">4 </t>
    </r>
    <r>
      <rPr>
        <sz val="10"/>
        <rFont val="Noto Sans CJK SC"/>
        <family val="2"/>
      </rPr>
      <t xml:space="preserve">回の </t>
    </r>
    <r>
      <rPr>
        <sz val="10"/>
        <rFont val="Arial"/>
        <family val="0"/>
        <charset val="1"/>
      </rPr>
      <t xml:space="preserve">2 </t>
    </r>
    <r>
      <rPr>
        <sz val="10"/>
        <rFont val="Noto Sans CJK SC"/>
        <family val="2"/>
      </rPr>
      <t xml:space="preserve">週間投与、またはリポソーマルアムホテリシン </t>
    </r>
    <r>
      <rPr>
        <sz val="10"/>
        <rFont val="Arial"/>
        <family val="0"/>
        <charset val="1"/>
      </rPr>
      <t xml:space="preserve">B 10 mg/kg </t>
    </r>
    <r>
      <rPr>
        <sz val="10"/>
        <rFont val="Noto Sans CJK SC"/>
        <family val="2"/>
      </rPr>
      <t xml:space="preserve">の単回投与に </t>
    </r>
    <r>
      <rPr>
        <sz val="10"/>
        <rFont val="Arial"/>
        <family val="0"/>
        <charset val="1"/>
      </rPr>
      <t xml:space="preserve">14 </t>
    </r>
    <r>
      <rPr>
        <sz val="10"/>
        <rFont val="Noto Sans CJK SC"/>
        <family val="2"/>
      </rPr>
      <t xml:space="preserve">日間のフルシトシンとフルコナゾール </t>
    </r>
    <r>
      <rPr>
        <sz val="10"/>
        <rFont val="Arial"/>
        <family val="0"/>
        <charset val="1"/>
      </rPr>
      <t xml:space="preserve">1200 mg/</t>
    </r>
    <r>
      <rPr>
        <sz val="10"/>
        <rFont val="Noto Sans CJK SC"/>
        <family val="2"/>
      </rPr>
      <t xml:space="preserve">日を組み合わせる方法が推奨され、単回投与レジメンは </t>
    </r>
    <r>
      <rPr>
        <sz val="10"/>
        <rFont val="Arial"/>
        <family val="0"/>
        <charset val="1"/>
      </rPr>
      <t xml:space="preserve">HIV </t>
    </r>
    <r>
      <rPr>
        <sz val="10"/>
        <rFont val="Noto Sans CJK SC"/>
        <family val="2"/>
      </rPr>
      <t xml:space="preserve">関連例でのみ検証されている。</t>
    </r>
  </si>
  <si>
    <r>
      <rPr>
        <sz val="10"/>
        <rFont val="Noto Sans CJK SC"/>
        <family val="2"/>
      </rPr>
      <t xml:space="preserve">医学各論 Ⅸ</t>
    </r>
    <r>
      <rPr>
        <sz val="10"/>
        <rFont val="Arial"/>
        <family val="0"/>
        <charset val="1"/>
      </rPr>
      <t xml:space="preserve">-3-C-③</t>
    </r>
    <r>
      <rPr>
        <sz val="10"/>
        <rFont val="Noto Sans CJK SC"/>
        <family val="2"/>
      </rPr>
      <t xml:space="preserve">（真菌性髄膜炎、</t>
    </r>
    <r>
      <rPr>
        <sz val="10"/>
        <rFont val="Arial"/>
        <family val="0"/>
        <charset val="1"/>
      </rPr>
      <t xml:space="preserve">b</t>
    </r>
    <r>
      <rPr>
        <sz val="10"/>
        <rFont val="Noto Sans CJK SC"/>
        <family val="2"/>
      </rPr>
      <t xml:space="preserve">）</t>
    </r>
  </si>
  <si>
    <t xml:space="preserve">SRC-1641</t>
  </si>
  <si>
    <t xml:space="preserve">Chang CC, Harrison TS, Bicanic TA, et al. Global guideline for the diagnosis and management of cryptococcosis: an initiative of the ECMM and ISHAM in cooperation with the ASM. Lancet Infect Dis. 2024;24(8):e495-e512</t>
  </si>
  <si>
    <t xml:space="preserve">10.1016/S1473-3099(23)00731-4</t>
  </si>
  <si>
    <t xml:space="preserve">38346436</t>
  </si>
  <si>
    <r>
      <rPr>
        <sz val="10"/>
        <rFont val="Noto Sans CJK SC"/>
        <family val="2"/>
      </rPr>
      <t xml:space="preserve">リポソーマルアムホテリシン </t>
    </r>
    <r>
      <rPr>
        <sz val="10"/>
        <rFont val="Arial"/>
        <family val="0"/>
        <charset val="1"/>
      </rPr>
      <t xml:space="preserve">B</t>
    </r>
    <r>
      <rPr>
        <sz val="10"/>
        <rFont val="Noto Sans CJK SC"/>
        <family val="2"/>
      </rPr>
      <t xml:space="preserve">、フルシトシン、フルコナゾールはいずれも国内承認薬だが、単回 </t>
    </r>
    <r>
      <rPr>
        <sz val="10"/>
        <rFont val="Arial"/>
        <family val="0"/>
        <charset val="1"/>
      </rPr>
      <t xml:space="preserve">10 mg/kg </t>
    </r>
    <r>
      <rPr>
        <sz val="10"/>
        <rFont val="Noto Sans CJK SC"/>
        <family val="2"/>
      </rPr>
      <t xml:space="preserve">投与などの用法は国内添付文書の用法・用量と異なるため、保険適用の扱いは取り込み側で確認を推奨する。</t>
    </r>
  </si>
  <si>
    <t xml:space="preserve">NI-015</t>
  </si>
  <si>
    <r>
      <rPr>
        <sz val="10"/>
        <rFont val="Noto Sans CJK SC"/>
        <family val="2"/>
      </rPr>
      <t xml:space="preserve">非 </t>
    </r>
    <r>
      <rPr>
        <sz val="10"/>
        <rFont val="Arial"/>
        <family val="0"/>
        <charset val="1"/>
      </rPr>
      <t xml:space="preserve">HIV </t>
    </r>
    <r>
      <rPr>
        <sz val="10"/>
        <rFont val="Noto Sans CJK SC"/>
        <family val="2"/>
      </rPr>
      <t xml:space="preserve">のクリプトコックス髄膜炎では、導入療法としてリポソーマルアムホテリシン </t>
    </r>
    <r>
      <rPr>
        <sz val="10"/>
        <rFont val="Arial"/>
        <family val="0"/>
        <charset val="1"/>
      </rPr>
      <t xml:space="preserve">B 3</t>
    </r>
    <r>
      <rPr>
        <sz val="10"/>
        <rFont val="Noto Sans CJK SC"/>
        <family val="2"/>
      </rPr>
      <t xml:space="preserve">〜</t>
    </r>
    <r>
      <rPr>
        <sz val="10"/>
        <rFont val="Arial"/>
        <family val="0"/>
        <charset val="1"/>
      </rPr>
      <t xml:space="preserve">4 mg/kg/</t>
    </r>
    <r>
      <rPr>
        <sz val="10"/>
        <rFont val="Noto Sans CJK SC"/>
        <family val="2"/>
      </rPr>
      <t xml:space="preserve">日とフルシトシン </t>
    </r>
    <r>
      <rPr>
        <sz val="10"/>
        <rFont val="Arial"/>
        <family val="0"/>
        <charset val="1"/>
      </rPr>
      <t xml:space="preserve">25 mg/kg </t>
    </r>
    <r>
      <rPr>
        <sz val="10"/>
        <rFont val="Noto Sans CJK SC"/>
        <family val="2"/>
      </rPr>
      <t xml:space="preserve">を </t>
    </r>
    <r>
      <rPr>
        <sz val="10"/>
        <rFont val="Arial"/>
        <family val="0"/>
        <charset val="1"/>
      </rPr>
      <t xml:space="preserve">1 </t>
    </r>
    <r>
      <rPr>
        <sz val="10"/>
        <rFont val="Noto Sans CJK SC"/>
        <family val="2"/>
      </rPr>
      <t xml:space="preserve">日 </t>
    </r>
    <r>
      <rPr>
        <sz val="10"/>
        <rFont val="Arial"/>
        <family val="0"/>
        <charset val="1"/>
      </rPr>
      <t xml:space="preserve">4 </t>
    </r>
    <r>
      <rPr>
        <sz val="10"/>
        <rFont val="Noto Sans CJK SC"/>
        <family val="2"/>
      </rPr>
      <t xml:space="preserve">回、</t>
    </r>
    <r>
      <rPr>
        <sz val="10"/>
        <rFont val="Arial"/>
        <family val="0"/>
        <charset val="1"/>
      </rPr>
      <t xml:space="preserve">2 </t>
    </r>
    <r>
      <rPr>
        <sz val="10"/>
        <rFont val="Noto Sans CJK SC"/>
        <family val="2"/>
      </rPr>
      <t xml:space="preserve">週間以上の投与が推奨され（</t>
    </r>
    <r>
      <rPr>
        <sz val="10"/>
        <rFont val="Arial"/>
        <family val="0"/>
        <charset val="1"/>
      </rPr>
      <t xml:space="preserve">Cryptococcus gattii </t>
    </r>
    <r>
      <rPr>
        <sz val="10"/>
        <rFont val="Noto Sans CJK SC"/>
        <family val="2"/>
      </rPr>
      <t xml:space="preserve">感染症やクリプトコッコーマでは </t>
    </r>
    <r>
      <rPr>
        <sz val="10"/>
        <rFont val="Arial"/>
        <family val="0"/>
        <charset val="1"/>
      </rPr>
      <t xml:space="preserve">4</t>
    </r>
    <r>
      <rPr>
        <sz val="10"/>
        <rFont val="Noto Sans CJK SC"/>
        <family val="2"/>
      </rPr>
      <t xml:space="preserve">〜</t>
    </r>
    <r>
      <rPr>
        <sz val="10"/>
        <rFont val="Arial"/>
        <family val="0"/>
        <charset val="1"/>
      </rPr>
      <t xml:space="preserve">6 </t>
    </r>
    <r>
      <rPr>
        <sz val="10"/>
        <rFont val="Noto Sans CJK SC"/>
        <family val="2"/>
      </rPr>
      <t xml:space="preserve">週間への延長を考慮）、その後はフルコナゾールによる </t>
    </r>
    <r>
      <rPr>
        <sz val="10"/>
        <rFont val="Arial"/>
        <family val="0"/>
        <charset val="1"/>
      </rPr>
      <t xml:space="preserve">8 </t>
    </r>
    <r>
      <rPr>
        <sz val="10"/>
        <rFont val="Noto Sans CJK SC"/>
        <family val="2"/>
      </rPr>
      <t xml:space="preserve">週間の地固め療法と </t>
    </r>
    <r>
      <rPr>
        <sz val="10"/>
        <rFont val="Arial"/>
        <family val="0"/>
        <charset val="1"/>
      </rPr>
      <t xml:space="preserve">12 </t>
    </r>
    <r>
      <rPr>
        <sz val="10"/>
        <rFont val="Noto Sans CJK SC"/>
        <family val="2"/>
      </rPr>
      <t xml:space="preserve">か月間の維持療法に移行する。</t>
    </r>
  </si>
  <si>
    <r>
      <rPr>
        <sz val="10"/>
        <rFont val="Noto Sans CJK SC"/>
        <family val="2"/>
      </rPr>
      <t xml:space="preserve">抗真菌薬の国内承認状況は </t>
    </r>
    <r>
      <rPr>
        <sz val="10"/>
        <rFont val="Arial"/>
        <family val="0"/>
        <charset val="1"/>
      </rPr>
      <t xml:space="preserve">NI-014 </t>
    </r>
    <r>
      <rPr>
        <sz val="10"/>
        <rFont val="Noto Sans CJK SC"/>
        <family val="2"/>
      </rPr>
      <t xml:space="preserve">の </t>
    </r>
    <r>
      <rPr>
        <sz val="10"/>
        <rFont val="Arial"/>
        <family val="0"/>
        <charset val="1"/>
      </rPr>
      <t xml:space="preserve">uncertainty </t>
    </r>
    <r>
      <rPr>
        <sz val="10"/>
        <rFont val="Noto Sans CJK SC"/>
        <family val="2"/>
      </rPr>
      <t xml:space="preserve">と同様である。導入期間の延長は患者背景（臓器移植後など）によっても判断される。</t>
    </r>
  </si>
  <si>
    <t xml:space="preserve">NI-016</t>
  </si>
  <si>
    <t xml:space="preserve">結核性髄膜炎</t>
  </si>
  <si>
    <r>
      <rPr>
        <sz val="10"/>
        <rFont val="Noto Sans CJK SC"/>
        <family val="2"/>
      </rPr>
      <t xml:space="preserve">結核性髄膜炎は </t>
    </r>
    <r>
      <rPr>
        <sz val="10"/>
        <rFont val="Arial"/>
        <family val="0"/>
        <charset val="1"/>
      </rPr>
      <t xml:space="preserve">5 </t>
    </r>
    <r>
      <rPr>
        <sz val="10"/>
        <rFont val="Noto Sans CJK SC"/>
        <family val="2"/>
      </rPr>
      <t xml:space="preserve">日を超える亜急性の経過をとることが診断の手がかりとなり、その統一症例定義では髄液のリンパ球優位の細胞増多、蛋白上昇、糖低下（髄液・血漿糖比の低下）などの所見を臨床像や画像所見と組み合わせて診断を階層化する。</t>
    </r>
  </si>
  <si>
    <r>
      <rPr>
        <sz val="10"/>
        <rFont val="Noto Sans CJK SC"/>
        <family val="2"/>
      </rPr>
      <t xml:space="preserve">医学各論 Ⅸ</t>
    </r>
    <r>
      <rPr>
        <sz val="10"/>
        <rFont val="Arial"/>
        <family val="0"/>
        <charset val="1"/>
      </rPr>
      <t xml:space="preserve">-3-C-④</t>
    </r>
    <r>
      <rPr>
        <sz val="10"/>
        <rFont val="Noto Sans CJK SC"/>
        <family val="2"/>
      </rPr>
      <t xml:space="preserve">（結核性髄膜炎、</t>
    </r>
    <r>
      <rPr>
        <sz val="10"/>
        <rFont val="Arial"/>
        <family val="0"/>
        <charset val="1"/>
      </rPr>
      <t xml:space="preserve">b</t>
    </r>
    <r>
      <rPr>
        <sz val="10"/>
        <rFont val="Noto Sans CJK SC"/>
        <family val="2"/>
      </rPr>
      <t xml:space="preserve">）</t>
    </r>
  </si>
  <si>
    <t xml:space="preserve">SRC-1642</t>
  </si>
  <si>
    <t xml:space="preserve">Marais S, Thwaites G, Schoeman JF, et al. Tuberculous meningitis: a uniform case definition for use in clinical research. Lancet Infect Dis. 2010;10(11):803-812</t>
  </si>
  <si>
    <t xml:space="preserve">10.1016/S1473-3099(10)70138-9</t>
  </si>
  <si>
    <t xml:space="preserve">20822958</t>
  </si>
  <si>
    <r>
      <rPr>
        <sz val="10"/>
        <rFont val="Noto Sans CJK SC"/>
        <family val="2"/>
      </rPr>
      <t xml:space="preserve">髄液 </t>
    </r>
    <r>
      <rPr>
        <sz val="10"/>
        <rFont val="Arial"/>
        <family val="0"/>
        <charset val="1"/>
      </rPr>
      <t xml:space="preserve">ADA</t>
    </r>
    <r>
      <rPr>
        <sz val="10"/>
        <rFont val="Noto Sans CJK SC"/>
        <family val="2"/>
      </rPr>
      <t xml:space="preserve">（アデノシンデアミナーゼ）は結核性髄膜炎の補助診断として臨床で用いられるが、本統一症例定義の診断要素には含まれておらず、カットオフ値の裏付けには別途一次資料が必要なため </t>
    </r>
    <r>
      <rPr>
        <sz val="10"/>
        <rFont val="Arial"/>
        <family val="0"/>
        <charset val="1"/>
      </rPr>
      <t xml:space="preserve">assertion </t>
    </r>
    <r>
      <rPr>
        <sz val="10"/>
        <rFont val="Noto Sans CJK SC"/>
        <family val="2"/>
      </rPr>
      <t xml:space="preserve">には含めなかった。本定義は研究用の症例定義であり、臨床診断では抗酸菌検査・培養や核酸増幅検査と合わせて判断する。</t>
    </r>
  </si>
  <si>
    <t xml:space="preserve">NI-017</t>
  </si>
  <si>
    <r>
      <rPr>
        <sz val="10"/>
        <rFont val="Noto Sans CJK SC"/>
        <family val="2"/>
      </rPr>
      <t xml:space="preserve">結核性髄膜炎に対するデキサメタゾンの併用は、</t>
    </r>
    <r>
      <rPr>
        <sz val="10"/>
        <rFont val="Arial"/>
        <family val="0"/>
        <charset val="1"/>
      </rPr>
      <t xml:space="preserve">14 </t>
    </r>
    <r>
      <rPr>
        <sz val="10"/>
        <rFont val="Noto Sans CJK SC"/>
        <family val="2"/>
      </rPr>
      <t xml:space="preserve">歳超の患者を対象とした無作為化比較試験で死亡のリスクを下げた（相対危険度 </t>
    </r>
    <r>
      <rPr>
        <sz val="10"/>
        <rFont val="Arial"/>
        <family val="0"/>
        <charset val="1"/>
      </rPr>
      <t xml:space="preserve">0.69</t>
    </r>
    <r>
      <rPr>
        <sz val="10"/>
        <rFont val="Noto Sans CJK SC"/>
        <family val="2"/>
      </rPr>
      <t xml:space="preserve">）が、生存者における重度障害の割合は有意には減らさなかった。</t>
    </r>
  </si>
  <si>
    <t xml:space="preserve">SRC-1643</t>
  </si>
  <si>
    <t xml:space="preserve">Thwaites GE, Nguyen DB, Nguyen HD, et al. Dexamethasone for the treatment of tuberculous meningitis in adolescents and adults. N Engl J Med. 2004;351(17):1741-1751</t>
  </si>
  <si>
    <t xml:space="preserve">10.1056/NEJMoa040573</t>
  </si>
  <si>
    <t xml:space="preserve">15496623</t>
  </si>
  <si>
    <r>
      <rPr>
        <sz val="10"/>
        <rFont val="Noto Sans CJK SC"/>
        <family val="2"/>
      </rPr>
      <t xml:space="preserve">本試験はベトナムで実施され、</t>
    </r>
    <r>
      <rPr>
        <sz val="10"/>
        <rFont val="Arial"/>
        <family val="0"/>
        <charset val="1"/>
      </rPr>
      <t xml:space="preserve">HIV </t>
    </r>
    <r>
      <rPr>
        <sz val="10"/>
        <rFont val="Noto Sans CJK SC"/>
        <family val="2"/>
      </rPr>
      <t xml:space="preserve">合併例を含む。抗結核薬（イソニアジド、リファンピシン等）はいずれも国内承認薬であり、結核性髄膜炎は保険適用の範囲内である。デキサメタゾンの位置づけは </t>
    </r>
    <r>
      <rPr>
        <sz val="10"/>
        <rFont val="Arial"/>
        <family val="0"/>
        <charset val="1"/>
      </rPr>
      <t xml:space="preserve">NI-010 </t>
    </r>
    <r>
      <rPr>
        <sz val="10"/>
        <rFont val="Noto Sans CJK SC"/>
        <family val="2"/>
      </rPr>
      <t xml:space="preserve">の </t>
    </r>
    <r>
      <rPr>
        <sz val="10"/>
        <rFont val="Arial"/>
        <family val="0"/>
        <charset val="1"/>
      </rPr>
      <t xml:space="preserve">uncertainty </t>
    </r>
    <r>
      <rPr>
        <sz val="10"/>
        <rFont val="Noto Sans CJK SC"/>
        <family val="2"/>
      </rPr>
      <t xml:space="preserve">と同様である。</t>
    </r>
  </si>
  <si>
    <t xml:space="preserve">NI-018</t>
  </si>
  <si>
    <t xml:space="preserve">急性散在性脳脊髄炎</t>
  </si>
  <si>
    <t xml:space="preserve">急性散在性脳脊髄炎は、感染やワクチン接種に続いて生じる単相性の免疫介在性脱髄疾患であり、小児の診断定義では多巣性の神経症候に脳症を伴うことが要件とされる。</t>
  </si>
  <si>
    <r>
      <rPr>
        <sz val="10"/>
        <rFont val="Noto Sans CJK SC"/>
        <family val="2"/>
      </rPr>
      <t xml:space="preserve">医学各論 Ⅸ</t>
    </r>
    <r>
      <rPr>
        <sz val="10"/>
        <rFont val="Arial"/>
        <family val="0"/>
        <charset val="1"/>
      </rPr>
      <t xml:space="preserve">-3-D-①</t>
    </r>
    <r>
      <rPr>
        <sz val="10"/>
        <rFont val="Noto Sans CJK SC"/>
        <family val="2"/>
      </rPr>
      <t xml:space="preserve">（急性散在性脳脊髄炎、</t>
    </r>
    <r>
      <rPr>
        <sz val="10"/>
        <rFont val="Arial"/>
        <family val="0"/>
        <charset val="1"/>
      </rPr>
      <t xml:space="preserve">b</t>
    </r>
    <r>
      <rPr>
        <sz val="10"/>
        <rFont val="Noto Sans CJK SC"/>
        <family val="2"/>
      </rPr>
      <t xml:space="preserve">）</t>
    </r>
  </si>
  <si>
    <t xml:space="preserve">SRC-1644</t>
  </si>
  <si>
    <t xml:space="preserve">Krupp LB, Tardieu M, Amato MP, et al. International Pediatric Multiple Sclerosis Study Group criteria for pediatric multiple sclerosis and immune-mediated central nervous system demyelinating disorders: revisions to the 2007 definitions. Mult Scler. 2013;19(10):1261-1267</t>
  </si>
  <si>
    <t xml:space="preserve">10.1177/1352458513484547</t>
  </si>
  <si>
    <t xml:space="preserve">23572237</t>
  </si>
  <si>
    <r>
      <rPr>
        <sz val="10"/>
        <rFont val="Noto Sans CJK SC"/>
        <family val="2"/>
      </rPr>
      <t xml:space="preserve">治療の第一選択とされる高用量ステロイドパルス療法は、採用した出典（診断定義の論文）の扱う範囲外であり、</t>
    </r>
    <r>
      <rPr>
        <sz val="10"/>
        <rFont val="Arial"/>
        <family val="0"/>
        <charset val="1"/>
      </rPr>
      <t xml:space="preserve">assertion </t>
    </r>
    <r>
      <rPr>
        <sz val="10"/>
        <rFont val="Noto Sans CJK SC"/>
        <family val="2"/>
      </rPr>
      <t xml:space="preserve">には含めなかった。治療の裏付けには別途一次資料を要する。ステロイド製剤はいずれも国内承認薬である。</t>
    </r>
  </si>
  <si>
    <t xml:space="preserve">NI-019</t>
  </si>
  <si>
    <t xml:space="preserve">急性小脳性失調症</t>
  </si>
  <si>
    <r>
      <rPr>
        <sz val="10"/>
        <rFont val="Noto Sans CJK SC"/>
        <family val="2"/>
      </rPr>
      <t xml:space="preserve">小児の感染後急性小脳症候群のうち急性小脳性失調症が最も多く（全国症例集積で </t>
    </r>
    <r>
      <rPr>
        <sz val="10"/>
        <rFont val="Arial"/>
        <family val="0"/>
        <charset val="1"/>
      </rPr>
      <t xml:space="preserve">70%</t>
    </r>
    <r>
      <rPr>
        <sz val="10"/>
        <rFont val="Noto Sans CJK SC"/>
        <family val="2"/>
      </rPr>
      <t xml:space="preserve">）、原因としては水痘が歴史的に最多とされ、大規模コホートでは最大で症例の </t>
    </r>
    <r>
      <rPr>
        <sz val="10"/>
        <rFont val="Arial"/>
        <family val="0"/>
        <charset val="1"/>
      </rPr>
      <t xml:space="preserve">25% </t>
    </r>
    <r>
      <rPr>
        <sz val="10"/>
        <rFont val="Noto Sans CJK SC"/>
        <family val="2"/>
      </rPr>
      <t xml:space="preserve">を占めた。</t>
    </r>
  </si>
  <si>
    <r>
      <rPr>
        <sz val="10"/>
        <rFont val="Noto Sans CJK SC"/>
        <family val="2"/>
      </rPr>
      <t xml:space="preserve">医学各論 Ⅸ</t>
    </r>
    <r>
      <rPr>
        <sz val="10"/>
        <rFont val="Arial"/>
        <family val="0"/>
        <charset val="1"/>
      </rPr>
      <t xml:space="preserve">-3-D-②</t>
    </r>
    <r>
      <rPr>
        <sz val="10"/>
        <rFont val="Noto Sans CJK SC"/>
        <family val="2"/>
      </rPr>
      <t xml:space="preserve">（急性小脳性失調症、</t>
    </r>
    <r>
      <rPr>
        <sz val="10"/>
        <rFont val="Arial"/>
        <family val="0"/>
        <charset val="1"/>
      </rPr>
      <t xml:space="preserve">b</t>
    </r>
    <r>
      <rPr>
        <sz val="10"/>
        <rFont val="Noto Sans CJK SC"/>
        <family val="2"/>
      </rPr>
      <t xml:space="preserve">）</t>
    </r>
  </si>
  <si>
    <t xml:space="preserve">SRC-1645</t>
  </si>
  <si>
    <t xml:space="preserve">Gunaratna GPS, Mohammad SS, Blyth CC, et al. Postinfectious Acute Cerebellar Syndromes in Children: A Nationally Ascertained Case Series From Australia 2013-2018. J Child Neurol. 2022 (online ahead of print)</t>
  </si>
  <si>
    <t xml:space="preserve">10.1177/08830738221093209</t>
  </si>
  <si>
    <t xml:space="preserve">35546546</t>
  </si>
  <si>
    <t xml:space="preserve">同集積（水痘ワクチン高接種率の集団）では水痘関連例は認められず、頻度はワクチン接種状況により大きく異なる。数値は抄録から読み取った。</t>
  </si>
  <si>
    <t xml:space="preserve">NI-020</t>
  </si>
  <si>
    <t xml:space="preserve">化膿性脊椎炎</t>
  </si>
  <si>
    <r>
      <rPr>
        <sz val="10"/>
        <rFont val="Noto Sans CJK SC"/>
        <family val="2"/>
      </rPr>
      <t xml:space="preserve">成人の化膿性脊椎炎（自然発症の椎体骨髄炎）では黄色ブドウ球菌が最も多い起因菌であり、診断には </t>
    </r>
    <r>
      <rPr>
        <sz val="10"/>
        <rFont val="Arial"/>
        <family val="0"/>
        <charset val="1"/>
      </rPr>
      <t xml:space="preserve">MRI </t>
    </r>
    <r>
      <rPr>
        <sz val="10"/>
        <rFont val="Noto Sans CJK SC"/>
        <family val="2"/>
      </rPr>
      <t xml:space="preserve">が最も感度の高い画像検査とされ、血液培養と画像ガイド下生検による起因菌の同定が推奨される。</t>
    </r>
  </si>
  <si>
    <r>
      <rPr>
        <sz val="10"/>
        <rFont val="Noto Sans CJK SC"/>
        <family val="2"/>
      </rPr>
      <t xml:space="preserve">医学各論 Ⅸ</t>
    </r>
    <r>
      <rPr>
        <sz val="10"/>
        <rFont val="Arial"/>
        <family val="0"/>
        <charset val="1"/>
      </rPr>
      <t xml:space="preserve">-3-E-①</t>
    </r>
    <r>
      <rPr>
        <sz val="10"/>
        <rFont val="Noto Sans CJK SC"/>
        <family val="2"/>
      </rPr>
      <t xml:space="preserve">（化膿性脊椎炎、</t>
    </r>
    <r>
      <rPr>
        <sz val="10"/>
        <rFont val="Arial"/>
        <family val="0"/>
        <charset val="1"/>
      </rPr>
      <t xml:space="preserve">b</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</si>
  <si>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TBL-01-00-131 (id: JlvnlqY)</t>
    </r>
  </si>
  <si>
    <t xml:space="preserve">SRC-1646</t>
  </si>
  <si>
    <t xml:space="preserve">Berbari EF, Kanj SS, Kowalski TJ, et al. 2015 Infectious Diseases Society of America (IDSA) Clinical Practice Guidelines for the Diagnosis and Treatment of Native Vertebral Osteomyelitis in Adults. Clin Infect Dis. 2015;61(6):e26-e46</t>
  </si>
  <si>
    <t xml:space="preserve">10.1093/cid/civ482</t>
  </si>
  <si>
    <t xml:space="preserve">26229122</t>
  </si>
  <si>
    <t xml:space="preserve">血液培養が陽性で画像所見が典型的な場合は生検を省略できる場合があるなど、適用には条件がある。</t>
  </si>
  <si>
    <t xml:space="preserve">NI-021</t>
  </si>
  <si>
    <r>
      <rPr>
        <sz val="10"/>
        <rFont val="Noto Sans CJK SC"/>
        <family val="2"/>
      </rPr>
      <t xml:space="preserve">成人の化膿性脊椎炎に対する抗菌薬治療は、起因菌に感受性のある薬剤による </t>
    </r>
    <r>
      <rPr>
        <sz val="10"/>
        <rFont val="Arial"/>
        <family val="0"/>
        <charset val="1"/>
      </rPr>
      <t xml:space="preserve">6 </t>
    </r>
    <r>
      <rPr>
        <sz val="10"/>
        <rFont val="Noto Sans CJK SC"/>
        <family val="2"/>
      </rPr>
      <t xml:space="preserve">週間の投与が標準とされる。</t>
    </r>
  </si>
  <si>
    <t xml:space="preserve">使用する抗菌薬はいずれも国内承認薬の範囲で選択され、骨・関節感染症への使用は保険適用の範囲内である。膿瘍合併例や起因菌により期間は延長されることがある。</t>
  </si>
  <si>
    <t xml:space="preserve">NI-022</t>
  </si>
  <si>
    <t xml:space="preserve">結核性骨関節炎</t>
  </si>
  <si>
    <r>
      <rPr>
        <sz val="10"/>
        <rFont val="Noto Sans CJK SC"/>
        <family val="2"/>
      </rPr>
      <t xml:space="preserve">結核性脊椎炎（脊椎カリエス、</t>
    </r>
    <r>
      <rPr>
        <sz val="10"/>
        <rFont val="Arial"/>
        <family val="0"/>
        <charset val="1"/>
      </rPr>
      <t xml:space="preserve">Pott </t>
    </r>
    <r>
      <rPr>
        <sz val="10"/>
        <rFont val="Noto Sans CJK SC"/>
        <family val="2"/>
      </rPr>
      <t xml:space="preserve">病）は結核菌の血行性播種により椎体前部を侵す脊椎外結核であり、治療の基盤は多剤併用抗結核化学療法で、手術は高度の後弯や神経障害を呈する例に限られる。</t>
    </r>
  </si>
  <si>
    <r>
      <rPr>
        <sz val="10"/>
        <rFont val="Noto Sans CJK SC"/>
        <family val="2"/>
      </rPr>
      <t xml:space="preserve">医学各論 Ⅸ</t>
    </r>
    <r>
      <rPr>
        <sz val="10"/>
        <rFont val="Arial"/>
        <family val="0"/>
        <charset val="1"/>
      </rPr>
      <t xml:space="preserve">-3-E-②</t>
    </r>
    <r>
      <rPr>
        <sz val="10"/>
        <rFont val="Noto Sans CJK SC"/>
        <family val="2"/>
      </rPr>
      <t xml:space="preserve">（結核性骨関節炎、</t>
    </r>
    <r>
      <rPr>
        <sz val="10"/>
        <rFont val="Arial"/>
        <family val="0"/>
        <charset val="1"/>
      </rPr>
      <t xml:space="preserve">b</t>
    </r>
    <r>
      <rPr>
        <sz val="10"/>
        <rFont val="Noto Sans CJK SC"/>
        <family val="2"/>
      </rPr>
      <t xml:space="preserve">）</t>
    </r>
  </si>
  <si>
    <t xml:space="preserve">SRC-1647</t>
  </si>
  <si>
    <t xml:space="preserve">Leowattana W, Leowattana P, Leowattana T. Tuberculosis of the spine. World J Orthop. 2023;14(5):275-293</t>
  </si>
  <si>
    <t xml:space="preserve">10.5312/wjo.v14.i5.275</t>
  </si>
  <si>
    <t xml:space="preserve">37304201</t>
  </si>
  <si>
    <t xml:space="preserve">本カードは脊椎病変を中心とした記載であり、脊椎以外の結核性骨関節炎（股関節・膝関節など）も同じ多剤併用化学療法が基盤となる。抗結核薬はいずれも国内承認薬であり保険適用の範囲内である。</t>
  </si>
  <si>
    <t xml:space="preserve">NI-023</t>
  </si>
  <si>
    <t xml:space="preserve">化膿性骨髄炎</t>
  </si>
  <si>
    <r>
      <rPr>
        <sz val="10"/>
        <rFont val="Noto Sans CJK SC"/>
        <family val="2"/>
      </rPr>
      <t xml:space="preserve">小児の急性血行性骨髄炎では黄色ブドウ球菌を念頭に置いた経験的抗菌薬治療が適応となり、抗菌薬の投与期間は通常 </t>
    </r>
    <r>
      <rPr>
        <sz val="10"/>
        <rFont val="Arial"/>
        <family val="0"/>
        <charset val="1"/>
      </rPr>
      <t xml:space="preserve">4 </t>
    </r>
    <r>
      <rPr>
        <sz val="10"/>
        <rFont val="Noto Sans CJK SC"/>
        <family val="2"/>
      </rPr>
      <t xml:space="preserve">週間が標準とされる。</t>
    </r>
  </si>
  <si>
    <r>
      <rPr>
        <sz val="10"/>
        <rFont val="Noto Sans CJK SC"/>
        <family val="2"/>
      </rPr>
      <t xml:space="preserve">医学各論 Ⅸ</t>
    </r>
    <r>
      <rPr>
        <sz val="10"/>
        <rFont val="Arial"/>
        <family val="0"/>
        <charset val="1"/>
      </rPr>
      <t xml:space="preserve">-3-E-③</t>
    </r>
    <r>
      <rPr>
        <sz val="10"/>
        <rFont val="Noto Sans CJK SC"/>
        <family val="2"/>
      </rPr>
      <t xml:space="preserve">（化膿性骨髄炎、</t>
    </r>
    <r>
      <rPr>
        <sz val="10"/>
        <rFont val="Arial"/>
        <family val="0"/>
        <charset val="1"/>
      </rPr>
      <t xml:space="preserve">b</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</si>
  <si>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TBL-01-00-130 (id: JlvnlqU)</t>
    </r>
  </si>
  <si>
    <t xml:space="preserve">SRC-1648</t>
  </si>
  <si>
    <t xml:space="preserve">Hatzenbuehler J, Pulling TJ. Diagnosis and management of osteomyelitis. Am Fam Physician. 2011;84(9):1027-1033</t>
  </si>
  <si>
    <t xml:space="preserve">22046943</t>
  </si>
  <si>
    <r>
      <rPr>
        <sz val="10"/>
        <rFont val="Noto Sans CJK SC"/>
        <family val="2"/>
      </rPr>
      <t xml:space="preserve">使用する抗菌薬はいずれも国内承認薬の範囲で選択され、保険適用の範囲内である。</t>
    </r>
    <r>
      <rPr>
        <sz val="10"/>
        <rFont val="Arial"/>
        <family val="0"/>
        <charset val="1"/>
      </rPr>
      <t xml:space="preserve">MRSA </t>
    </r>
    <r>
      <rPr>
        <sz val="10"/>
        <rFont val="Noto Sans CJK SC"/>
        <family val="2"/>
      </rPr>
      <t xml:space="preserve">の頻度により経験的治療の選択は地域で異なる。</t>
    </r>
  </si>
  <si>
    <t xml:space="preserve">NI-024</t>
  </si>
  <si>
    <t xml:space="preserve">慢性骨髄炎では壊死した骨（腐骨）が感染の温床となるため外科的デブリドマンが通常必要であり、手術と長期の抗菌薬治療を行っても再発率は高い。</t>
  </si>
  <si>
    <t xml:space="preserve">成人の慢性骨髄炎の抗菌薬期間は急性例より数週間長くなると同総説に記載されている。具体的な期間は感染巣の範囲と起因菌により個別化される。 個別の抗菌薬の国内承認・保険適用は未確認。</t>
  </si>
  <si>
    <t xml:space="preserve">NI-025</t>
  </si>
  <si>
    <t xml:space="preserve">化膿性関節炎</t>
  </si>
  <si>
    <r>
      <rPr>
        <sz val="10"/>
        <rFont val="Noto Sans CJK SC"/>
        <family val="2"/>
      </rPr>
      <t xml:space="preserve">化膿性関節炎は、急性の非外傷性の関節痛・腫脹・発熱を呈する患者では直ちに鑑別に挙げるべき緊急疾患であり、診断には関節穿刺による関節液検査が必須で、関節液を採取した後に経験的抗菌薬を開始し、起因菌は黄色ブドウ球菌が最も多く、治療期間は通常 </t>
    </r>
    <r>
      <rPr>
        <sz val="10"/>
        <rFont val="Arial"/>
        <family val="0"/>
        <charset val="1"/>
      </rPr>
      <t xml:space="preserve">2</t>
    </r>
    <r>
      <rPr>
        <sz val="10"/>
        <rFont val="Noto Sans CJK SC"/>
        <family val="2"/>
      </rPr>
      <t xml:space="preserve">〜</t>
    </r>
    <r>
      <rPr>
        <sz val="10"/>
        <rFont val="Arial"/>
        <family val="0"/>
        <charset val="1"/>
      </rPr>
      <t xml:space="preserve">6 </t>
    </r>
    <r>
      <rPr>
        <sz val="10"/>
        <rFont val="Noto Sans CJK SC"/>
        <family val="2"/>
      </rPr>
      <t xml:space="preserve">週間である。</t>
    </r>
  </si>
  <si>
    <r>
      <rPr>
        <sz val="10"/>
        <rFont val="Noto Sans CJK SC"/>
        <family val="2"/>
      </rPr>
      <t xml:space="preserve">医学各論 Ⅸ</t>
    </r>
    <r>
      <rPr>
        <sz val="10"/>
        <rFont val="Arial"/>
        <family val="0"/>
        <charset val="1"/>
      </rPr>
      <t xml:space="preserve">-3-E-④</t>
    </r>
    <r>
      <rPr>
        <sz val="10"/>
        <rFont val="Noto Sans CJK SC"/>
        <family val="2"/>
      </rPr>
      <t xml:space="preserve">（化膿性関節炎、</t>
    </r>
    <r>
      <rPr>
        <sz val="10"/>
        <rFont val="Arial"/>
        <family val="0"/>
        <charset val="1"/>
      </rPr>
      <t xml:space="preserve">b</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</si>
  <si>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TBL-01-00-129 (id: JlvnlqM)</t>
    </r>
  </si>
  <si>
    <t xml:space="preserve">SRC-1649</t>
  </si>
  <si>
    <t xml:space="preserve">Earwood JS, Walker TR, Sue GJC. Septic Arthritis: Diagnosis and Treatment. Am Fam Physician. 2021;104(6):589-597</t>
  </si>
  <si>
    <t xml:space="preserve">34913662</t>
  </si>
  <si>
    <t xml:space="preserve">使用する抗菌薬はいずれも国内承認薬の範囲で選択され、保険適用の範囲内である。淋菌性関節炎など起因菌により治療が異なるため、病歴と関節液のグラム染色が初期選択の手がかりになる。</t>
  </si>
  <si>
    <t xml:space="preserve">NI-026</t>
  </si>
  <si>
    <t xml:space="preserve">亜急性硬化性全脳炎</t>
  </si>
  <si>
    <r>
      <rPr>
        <sz val="10"/>
        <rFont val="Noto Sans CJK SC"/>
        <family val="2"/>
      </rPr>
      <t xml:space="preserve">亜急性硬化性全脳炎は麻疹ウイルス感染後に生じる慢性脳炎であり、発症は麻疹罹患から平均 </t>
    </r>
    <r>
      <rPr>
        <sz val="10"/>
        <rFont val="Arial"/>
        <family val="0"/>
        <charset val="1"/>
      </rPr>
      <t xml:space="preserve">6 </t>
    </r>
    <r>
      <rPr>
        <sz val="10"/>
        <rFont val="Noto Sans CJK SC"/>
        <family val="2"/>
      </rPr>
      <t xml:space="preserve">年後で、精神症状に続いてミオクローヌスが出現し、診断は脳波の周期性複合波と麻疹感染の免疫学的証拠により支持され、</t>
    </r>
    <r>
      <rPr>
        <sz val="10"/>
        <rFont val="Arial"/>
        <family val="0"/>
        <charset val="1"/>
      </rPr>
      <t xml:space="preserve">95% </t>
    </r>
    <r>
      <rPr>
        <sz val="10"/>
        <rFont val="Noto Sans CJK SC"/>
        <family val="2"/>
      </rPr>
      <t xml:space="preserve">が </t>
    </r>
    <r>
      <rPr>
        <sz val="10"/>
        <rFont val="Arial"/>
        <family val="0"/>
        <charset val="1"/>
      </rPr>
      <t xml:space="preserve">5 </t>
    </r>
    <r>
      <rPr>
        <sz val="10"/>
        <rFont val="Noto Sans CJK SC"/>
        <family val="2"/>
      </rPr>
      <t xml:space="preserve">年以内に死亡する予後不良な疾患である。</t>
    </r>
  </si>
  <si>
    <r>
      <rPr>
        <sz val="10"/>
        <rFont val="Noto Sans CJK SC"/>
        <family val="2"/>
      </rPr>
      <t xml:space="preserve">医学各論 Ⅸ</t>
    </r>
    <r>
      <rPr>
        <sz val="10"/>
        <rFont val="Arial"/>
        <family val="0"/>
        <charset val="1"/>
      </rPr>
      <t xml:space="preserve">-11-E-②</t>
    </r>
    <r>
      <rPr>
        <sz val="10"/>
        <rFont val="Noto Sans CJK SC"/>
        <family val="2"/>
      </rPr>
      <t xml:space="preserve">（亜急性硬化性全脳炎</t>
    </r>
    <r>
      <rPr>
        <sz val="10"/>
        <rFont val="Arial"/>
        <family val="0"/>
        <charset val="1"/>
      </rPr>
      <t xml:space="preserve">&lt;SSPE&gt;</t>
    </r>
    <r>
      <rPr>
        <sz val="10"/>
        <rFont val="Noto Sans CJK SC"/>
        <family val="2"/>
      </rPr>
      <t xml:space="preserve">、</t>
    </r>
    <r>
      <rPr>
        <sz val="10"/>
        <rFont val="Arial"/>
        <family val="0"/>
        <charset val="1"/>
      </rPr>
      <t xml:space="preserve">b</t>
    </r>
    <r>
      <rPr>
        <sz val="10"/>
        <rFont val="Noto Sans CJK SC"/>
        <family val="2"/>
      </rPr>
      <t xml:space="preserve">）</t>
    </r>
  </si>
  <si>
    <t xml:space="preserve">SRC-1650</t>
  </si>
  <si>
    <t xml:space="preserve">Gutierrez J, Issacson RS, Koppel BS. Subacute sclerosing panencephalitis: an update. Dev Med Child Neurol. 2010;52(10):901-907</t>
  </si>
  <si>
    <t xml:space="preserve">10.1111/j.1469-8749.2010.03717.x</t>
  </si>
  <si>
    <t xml:space="preserve">20561004</t>
  </si>
  <si>
    <t xml:space="preserve">発症頻度は麻疹ワクチンの接種率に左右され、接種が普及した地域では稀である。インターフェロンやリバビリン等の治療は確立したものではなく、同総説でも試験的治療として扱われている。</t>
  </si>
  <si>
    <t xml:space="preserve">NI-027</t>
  </si>
  <si>
    <t xml:space="preserve">自己免疫性脳炎</t>
  </si>
  <si>
    <r>
      <rPr>
        <sz val="10"/>
        <rFont val="Noto Sans CJK SC"/>
        <family val="2"/>
      </rPr>
      <t xml:space="preserve">自己免疫性脳炎は、抗体検査の結果を待たずに臨床症候群から診断を進めるアプローチが推奨され、</t>
    </r>
    <r>
      <rPr>
        <sz val="10"/>
        <rFont val="Arial"/>
        <family val="0"/>
        <charset val="1"/>
      </rPr>
      <t xml:space="preserve">possible autoimmune encephalitis </t>
    </r>
    <r>
      <rPr>
        <sz val="10"/>
        <rFont val="Noto Sans CJK SC"/>
        <family val="2"/>
      </rPr>
      <t xml:space="preserve">は、</t>
    </r>
    <r>
      <rPr>
        <sz val="10"/>
        <rFont val="Arial"/>
        <family val="0"/>
        <charset val="1"/>
      </rPr>
      <t xml:space="preserve">3 </t>
    </r>
    <r>
      <rPr>
        <sz val="10"/>
        <rFont val="Noto Sans CJK SC"/>
        <family val="2"/>
      </rPr>
      <t xml:space="preserve">か月未満の亜急性の経過で作業記憶障害（短期記憶障害）・精神状態の変化・精神症状のいずれかが現れ、新規の局所神経所見、けいれん、髄液細胞増多（</t>
    </r>
    <r>
      <rPr>
        <sz val="10"/>
        <rFont val="Arial"/>
        <family val="0"/>
        <charset val="1"/>
      </rPr>
      <t xml:space="preserve">5 </t>
    </r>
    <r>
      <rPr>
        <sz val="10"/>
        <rFont val="Noto Sans CJK SC"/>
        <family val="2"/>
      </rPr>
      <t xml:space="preserve">個</t>
    </r>
    <r>
      <rPr>
        <sz val="10"/>
        <rFont val="Arial"/>
        <family val="0"/>
        <charset val="1"/>
      </rPr>
      <t xml:space="preserve">/mm³</t>
    </r>
    <r>
      <rPr>
        <sz val="10"/>
        <rFont val="Noto Sans CJK SC"/>
        <family val="2"/>
      </rPr>
      <t xml:space="preserve">超）、脳炎を示唆する </t>
    </r>
    <r>
      <rPr>
        <sz val="10"/>
        <rFont val="Arial"/>
        <family val="0"/>
        <charset val="1"/>
      </rPr>
      <t xml:space="preserve">MRI </t>
    </r>
    <r>
      <rPr>
        <sz val="10"/>
        <rFont val="Noto Sans CJK SC"/>
        <family val="2"/>
      </rPr>
      <t xml:space="preserve">所見のうち少なくとも </t>
    </r>
    <r>
      <rPr>
        <sz val="10"/>
        <rFont val="Arial"/>
        <family val="0"/>
        <charset val="1"/>
      </rPr>
      <t xml:space="preserve">1 </t>
    </r>
    <r>
      <rPr>
        <sz val="10"/>
        <rFont val="Noto Sans CJK SC"/>
        <family val="2"/>
      </rPr>
      <t xml:space="preserve">つを伴い、他の原因が合理的に除外できる場合に診断でき、早期の免疫療法開始につなげる。</t>
    </r>
  </si>
  <si>
    <t xml:space="preserve">SRC-1625</t>
  </si>
  <si>
    <t xml:space="preserve">Graus F, Titulaer MJ, Balu R, et al. A clinical approach to diagnosis of autoimmune encephalitis. Lancet Neurol. 2016;15(4):391-404</t>
  </si>
  <si>
    <t xml:space="preserve">10.1016/S1474-4422(15)00401-9</t>
  </si>
  <si>
    <t xml:space="preserve">26906964</t>
  </si>
  <si>
    <r>
      <rPr>
        <sz val="10"/>
        <rFont val="Noto Sans CJK SC"/>
        <family val="2"/>
      </rPr>
      <t xml:space="preserve">本基準は専門家コンセンサスに基づく操作的基準であり、確定診断には自己抗体の検出等が別途必要となる。免疫療法の内容は </t>
    </r>
    <r>
      <rPr>
        <sz val="10"/>
        <rFont val="Arial"/>
        <family val="0"/>
        <charset val="1"/>
      </rPr>
      <t xml:space="preserve">NI-029 </t>
    </r>
    <r>
      <rPr>
        <sz val="10"/>
        <rFont val="Noto Sans CJK SC"/>
        <family val="2"/>
      </rPr>
      <t xml:space="preserve">を参照。 免疫療法に用いる薬剤の国内承認・保険適用の確認状況は </t>
    </r>
    <r>
      <rPr>
        <sz val="10"/>
        <rFont val="Arial"/>
        <family val="0"/>
        <charset val="1"/>
      </rPr>
      <t xml:space="preserve">NI-029 </t>
    </r>
    <r>
      <rPr>
        <sz val="10"/>
        <rFont val="Noto Sans CJK SC"/>
        <family val="2"/>
      </rPr>
      <t xml:space="preserve">に記載した。</t>
    </r>
  </si>
  <si>
    <t xml:space="preserve">NI-028</t>
  </si>
  <si>
    <r>
      <rPr>
        <sz val="10"/>
        <rFont val="Noto Sans CJK SC"/>
        <family val="2"/>
      </rPr>
      <t xml:space="preserve">抗</t>
    </r>
    <r>
      <rPr>
        <sz val="10"/>
        <rFont val="Arial"/>
        <family val="0"/>
        <charset val="1"/>
      </rPr>
      <t xml:space="preserve">NMDA</t>
    </r>
    <r>
      <rPr>
        <sz val="10"/>
        <rFont val="Noto Sans CJK SC"/>
        <family val="2"/>
      </rPr>
      <t xml:space="preserve">受容体脳炎</t>
    </r>
  </si>
  <si>
    <r>
      <rPr>
        <sz val="10"/>
        <rFont val="Noto Sans CJK SC"/>
        <family val="2"/>
      </rPr>
      <t xml:space="preserve">抗 </t>
    </r>
    <r>
      <rPr>
        <sz val="10"/>
        <rFont val="Arial"/>
        <family val="0"/>
        <charset val="1"/>
      </rPr>
      <t xml:space="preserve">NMDA </t>
    </r>
    <r>
      <rPr>
        <sz val="10"/>
        <rFont val="Noto Sans CJK SC"/>
        <family val="2"/>
      </rPr>
      <t xml:space="preserve">受容体脳炎は若年者に多く、</t>
    </r>
    <r>
      <rPr>
        <sz val="10"/>
        <rFont val="Arial"/>
        <family val="0"/>
        <charset val="1"/>
      </rPr>
      <t xml:space="preserve">18 </t>
    </r>
    <r>
      <rPr>
        <sz val="10"/>
        <rFont val="Noto Sans CJK SC"/>
        <family val="2"/>
      </rPr>
      <t xml:space="preserve">歳以上では女性が男性の約 </t>
    </r>
    <r>
      <rPr>
        <sz val="10"/>
        <rFont val="Arial"/>
        <family val="0"/>
        <charset val="1"/>
      </rPr>
      <t xml:space="preserve">4 </t>
    </r>
    <r>
      <rPr>
        <sz val="10"/>
        <rFont val="Noto Sans CJK SC"/>
        <family val="2"/>
      </rPr>
      <t xml:space="preserve">倍を占め、</t>
    </r>
    <r>
      <rPr>
        <sz val="10"/>
        <rFont val="Arial"/>
        <family val="0"/>
        <charset val="1"/>
      </rPr>
      <t xml:space="preserve">18 </t>
    </r>
    <r>
      <rPr>
        <sz val="10"/>
        <rFont val="Noto Sans CJK SC"/>
        <family val="2"/>
      </rPr>
      <t xml:space="preserve">歳以上の女性では腫瘍の合併が約 </t>
    </r>
    <r>
      <rPr>
        <sz val="10"/>
        <rFont val="Arial"/>
        <family val="0"/>
        <charset val="1"/>
      </rPr>
      <t xml:space="preserve">58% </t>
    </r>
    <r>
      <rPr>
        <sz val="10"/>
        <rFont val="Noto Sans CJK SC"/>
        <family val="2"/>
      </rPr>
      <t xml:space="preserve">にみられその多くは卵巣奇形腫であり、臨床経過は精神症状（異常行動、妄想・幻覚などの精神病症状、興奮、カタトニア、不眠）で始まり、言語障害、ジスキネジア、記憶障害、自律神経不安定、意識レベル低下へと進行し、けいれんは経過のどの時期にも起こりうる。</t>
    </r>
  </si>
  <si>
    <r>
      <rPr>
        <sz val="10"/>
        <rFont val="Noto Sans CJK SC"/>
        <family val="2"/>
      </rPr>
      <t xml:space="preserve">腫瘍合併率は年齢・性別で大きく異なり、</t>
    </r>
    <r>
      <rPr>
        <sz val="10"/>
        <rFont val="Arial"/>
        <family val="0"/>
        <charset val="1"/>
      </rPr>
      <t xml:space="preserve">12 </t>
    </r>
    <r>
      <rPr>
        <sz val="10"/>
        <rFont val="Noto Sans CJK SC"/>
        <family val="2"/>
      </rPr>
      <t xml:space="preserve">歳未満の小児では </t>
    </r>
    <r>
      <rPr>
        <sz val="10"/>
        <rFont val="Arial"/>
        <family val="0"/>
        <charset val="1"/>
      </rPr>
      <t xml:space="preserve">0</t>
    </r>
    <r>
      <rPr>
        <sz val="10"/>
        <rFont val="Noto Sans CJK SC"/>
        <family val="2"/>
      </rPr>
      <t xml:space="preserve">〜</t>
    </r>
    <r>
      <rPr>
        <sz val="10"/>
        <rFont val="Arial"/>
        <family val="0"/>
        <charset val="1"/>
      </rPr>
      <t xml:space="preserve">5% </t>
    </r>
    <r>
      <rPr>
        <sz val="10"/>
        <rFont val="Noto Sans CJK SC"/>
        <family val="2"/>
      </rPr>
      <t xml:space="preserve">と低い。数値は出典本文で確認した。治療は </t>
    </r>
    <r>
      <rPr>
        <sz val="10"/>
        <rFont val="Arial"/>
        <family val="0"/>
        <charset val="1"/>
      </rPr>
      <t xml:space="preserve">NI-029 </t>
    </r>
    <r>
      <rPr>
        <sz val="10"/>
        <rFont val="Noto Sans CJK SC"/>
        <family val="2"/>
      </rPr>
      <t xml:space="preserve">を参照。</t>
    </r>
  </si>
  <si>
    <t xml:space="preserve">NI-029</t>
  </si>
  <si>
    <r>
      <rPr>
        <sz val="10"/>
        <rFont val="Noto Sans CJK SC"/>
        <family val="2"/>
      </rPr>
      <t xml:space="preserve">抗体介在性脳炎の治療は、副腎皮質ステロイド・免疫グロブリン静注療法・血漿交換による第一選択免疫療法と、腫瘍がある場合の腫瘍摘出が基本であり、抗 </t>
    </r>
    <r>
      <rPr>
        <sz val="10"/>
        <rFont val="Arial"/>
        <family val="0"/>
        <charset val="1"/>
      </rPr>
      <t xml:space="preserve">NMDA </t>
    </r>
    <r>
      <rPr>
        <sz val="10"/>
        <rFont val="Noto Sans CJK SC"/>
        <family val="2"/>
      </rPr>
      <t xml:space="preserve">受容体脳炎の観察コホート（</t>
    </r>
    <r>
      <rPr>
        <sz val="10"/>
        <rFont val="Arial"/>
        <family val="0"/>
        <charset val="1"/>
      </rPr>
      <t xml:space="preserve">577 </t>
    </r>
    <r>
      <rPr>
        <sz val="10"/>
        <rFont val="Noto Sans CJK SC"/>
        <family val="2"/>
      </rPr>
      <t xml:space="preserve">例）では第一選択免疫療法または腫瘍摘出により </t>
    </r>
    <r>
      <rPr>
        <sz val="10"/>
        <rFont val="Arial"/>
        <family val="0"/>
        <charset val="1"/>
      </rPr>
      <t xml:space="preserve">53% </t>
    </r>
    <r>
      <rPr>
        <sz val="10"/>
        <rFont val="Noto Sans CJK SC"/>
        <family val="2"/>
      </rPr>
      <t xml:space="preserve">が </t>
    </r>
    <r>
      <rPr>
        <sz val="10"/>
        <rFont val="Arial"/>
        <family val="0"/>
        <charset val="1"/>
      </rPr>
      <t xml:space="preserve">4 </t>
    </r>
    <r>
      <rPr>
        <sz val="10"/>
        <rFont val="Noto Sans CJK SC"/>
        <family val="2"/>
      </rPr>
      <t xml:space="preserve">週以内に改善し、第一選択で改善しない例へのリツキシマブやシクロホスファミドによる第二選択免疫療法は良好な転帰と関連し、治療開始が早いことが転帰良好の予測因子であった。</t>
    </r>
  </si>
  <si>
    <t xml:space="preserve">SRC-1626</t>
  </si>
  <si>
    <t xml:space="preserve">Titulaer MJ, McCracken L, Gabilondo I, et al. Treatment and prognostic factors for long-term outcome in patients with anti-NMDA receptor encephalitis: an observational cohort study. Lancet Neurol. 2013;12(2):157-165</t>
  </si>
  <si>
    <t xml:space="preserve">10.1016/S1474-4422(12)70310-1</t>
  </si>
  <si>
    <t xml:space="preserve">23290630</t>
  </si>
  <si>
    <t xml:space="preserve">数値は抄録で確認。ステロイド、免疫グロブリン製剤、リツキシマブ、シクロホスファミドはいずれも国内承認薬だが、自己免疫性脳炎に対する適応・保険適用は薬剤ごとに異なり、リツキシマブ等の本疾患への保険適用は本カードでは未確認である。血漿交換の保険適用も疾患ごとに定められており、個別の確認を要する。</t>
  </si>
  <si>
    <t xml:space="preserve">ND-001</t>
  </si>
  <si>
    <r>
      <rPr>
        <sz val="10"/>
        <rFont val="Arial"/>
        <family val="0"/>
        <charset val="1"/>
      </rPr>
      <t xml:space="preserve">Alzheimer</t>
    </r>
    <r>
      <rPr>
        <sz val="10"/>
        <rFont val="Noto Sans CJK SC"/>
        <family val="2"/>
      </rPr>
      <t xml:space="preserve">型認知症</t>
    </r>
  </si>
  <si>
    <r>
      <rPr>
        <sz val="10"/>
        <rFont val="Arial"/>
        <family val="0"/>
        <charset val="1"/>
      </rPr>
      <t xml:space="preserve">Alzheimer</t>
    </r>
    <r>
      <rPr>
        <sz val="10"/>
        <rFont val="Noto Sans CJK SC"/>
        <family val="2"/>
      </rPr>
      <t xml:space="preserve">病は、</t>
    </r>
    <r>
      <rPr>
        <sz val="10"/>
        <rFont val="Arial"/>
        <family val="0"/>
        <charset val="1"/>
      </rPr>
      <t xml:space="preserve">NIA-AA</t>
    </r>
    <r>
      <rPr>
        <sz val="10"/>
        <rFont val="Noto Sans CJK SC"/>
        <family val="2"/>
      </rPr>
      <t xml:space="preserve">改訂基準（</t>
    </r>
    <r>
      <rPr>
        <sz val="10"/>
        <rFont val="Arial"/>
        <family val="0"/>
        <charset val="1"/>
      </rPr>
      <t xml:space="preserve">2024</t>
    </r>
    <r>
      <rPr>
        <sz val="10"/>
        <rFont val="Noto Sans CJK SC"/>
        <family val="2"/>
      </rPr>
      <t xml:space="preserve">年）では症候群ではなく生物学的過程として定義され、早期に変化する</t>
    </r>
    <r>
      <rPr>
        <sz val="10"/>
        <rFont val="Arial"/>
        <family val="0"/>
        <charset val="1"/>
      </rPr>
      <t xml:space="preserve">Core 1</t>
    </r>
    <r>
      <rPr>
        <sz val="10"/>
        <rFont val="Noto Sans CJK SC"/>
        <family val="2"/>
      </rPr>
      <t xml:space="preserve">バイオマーカー（アミロイド</t>
    </r>
    <r>
      <rPr>
        <sz val="10"/>
        <rFont val="Arial"/>
        <family val="0"/>
        <charset val="1"/>
      </rPr>
      <t xml:space="preserve">PET</t>
    </r>
    <r>
      <rPr>
        <sz val="10"/>
        <rFont val="Noto Sans CJK SC"/>
        <family val="2"/>
      </rPr>
      <t xml:space="preserve">、承認された脳脊髄液バイオマーカー、高精度の血漿バイオマーカー、特にリン酸化タウ</t>
    </r>
    <r>
      <rPr>
        <sz val="10"/>
        <rFont val="Arial"/>
        <family val="0"/>
        <charset val="1"/>
      </rPr>
      <t xml:space="preserve">217</t>
    </r>
    <r>
      <rPr>
        <sz val="10"/>
        <rFont val="Noto Sans CJK SC"/>
        <family val="2"/>
      </rPr>
      <t xml:space="preserve">）の異常があれば、無症状の段階でも</t>
    </r>
    <r>
      <rPr>
        <sz val="10"/>
        <rFont val="Arial"/>
        <family val="0"/>
        <charset val="1"/>
      </rPr>
      <t xml:space="preserve">Alzheimer</t>
    </r>
    <r>
      <rPr>
        <sz val="10"/>
        <rFont val="Noto Sans CJK SC"/>
        <family val="2"/>
      </rPr>
      <t xml:space="preserve">病の診断が成立する。</t>
    </r>
  </si>
  <si>
    <r>
      <rPr>
        <sz val="10"/>
        <rFont val="Noto Sans CJK SC"/>
        <family val="2"/>
      </rPr>
      <t xml:space="preserve">医学各論 Ⅸ</t>
    </r>
    <r>
      <rPr>
        <sz val="10"/>
        <rFont val="Arial"/>
        <family val="0"/>
        <charset val="1"/>
      </rPr>
      <t xml:space="preserve">-4-A-①</t>
    </r>
    <r>
      <rPr>
        <sz val="10"/>
        <rFont val="Noto Sans CJK SC"/>
        <family val="2"/>
      </rPr>
      <t xml:space="preserve">（</t>
    </r>
    <r>
      <rPr>
        <sz val="10"/>
        <rFont val="Arial"/>
        <family val="0"/>
        <charset val="1"/>
      </rPr>
      <t xml:space="preserve">Alzheimer</t>
    </r>
    <r>
      <rPr>
        <sz val="10"/>
        <rFont val="Noto Sans CJK SC"/>
        <family val="2"/>
      </rPr>
      <t xml:space="preserve">型認知症、</t>
    </r>
    <r>
      <rPr>
        <sz val="10"/>
        <rFont val="Arial"/>
        <family val="0"/>
        <charset val="1"/>
      </rPr>
      <t xml:space="preserve">a</t>
    </r>
    <r>
      <rPr>
        <sz val="10"/>
        <rFont val="Noto Sans CJK SC"/>
        <family val="2"/>
      </rPr>
      <t xml:space="preserve">）；医学各論 Ⅱ</t>
    </r>
    <r>
      <rPr>
        <sz val="10"/>
        <rFont val="Arial"/>
        <family val="0"/>
        <charset val="1"/>
      </rPr>
      <t xml:space="preserve">-1-A-①</t>
    </r>
    <r>
      <rPr>
        <sz val="10"/>
        <rFont val="Noto Sans CJK SC"/>
        <family val="2"/>
      </rPr>
      <t xml:space="preserve">（</t>
    </r>
    <r>
      <rPr>
        <sz val="10"/>
        <rFont val="Arial"/>
        <family val="0"/>
        <charset val="1"/>
      </rPr>
      <t xml:space="preserve">Alzheimer</t>
    </r>
    <r>
      <rPr>
        <sz val="10"/>
        <rFont val="Noto Sans CJK SC"/>
        <family val="2"/>
      </rPr>
      <t xml:space="preserve">型認知症、</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</si>
  <si>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TBL-01-00-037 (id: JlvnldM)</t>
    </r>
  </si>
  <si>
    <t xml:space="preserve">SRC-1651</t>
  </si>
  <si>
    <t xml:space="preserve">Jack CR Jr, et al. Revised criteria for diagnosis and staging of Alzheimer's disease: Alzheimer's Association Workgroup. Alzheimers Dement. 2024;20(8):5143-5169</t>
  </si>
  <si>
    <t xml:space="preserve">10.1002/alz.13859</t>
  </si>
  <si>
    <t xml:space="preserve">38934362</t>
  </si>
  <si>
    <t xml:space="preserve">本基準は診断・病期分類の原則を示すもので、具体的な診療手順や治療プロトコルを定めるものではないと基準自体が明記している。血漿バイオマーカーの国内臨床実装の状況は本作成では未確認。</t>
  </si>
  <si>
    <t xml:space="preserve">ND-002</t>
  </si>
  <si>
    <r>
      <rPr>
        <sz val="10"/>
        <rFont val="Arial"/>
        <family val="0"/>
        <charset val="1"/>
      </rPr>
      <t xml:space="preserve">Lancet Commission</t>
    </r>
    <r>
      <rPr>
        <sz val="10"/>
        <rFont val="Noto Sans CJK SC"/>
        <family val="2"/>
      </rPr>
      <t xml:space="preserve">の</t>
    </r>
    <r>
      <rPr>
        <sz val="10"/>
        <rFont val="Arial"/>
        <family val="0"/>
        <charset val="1"/>
      </rPr>
      <t xml:space="preserve">2024</t>
    </r>
    <r>
      <rPr>
        <sz val="10"/>
        <rFont val="Noto Sans CJK SC"/>
        <family val="2"/>
      </rPr>
      <t xml:space="preserve">年報告では、修正可能な認知症危険因子は</t>
    </r>
    <r>
      <rPr>
        <sz val="10"/>
        <rFont val="Arial"/>
        <family val="0"/>
        <charset val="1"/>
      </rPr>
      <t xml:space="preserve">14</t>
    </r>
    <r>
      <rPr>
        <sz val="10"/>
        <rFont val="Noto Sans CJK SC"/>
        <family val="2"/>
      </rPr>
      <t xml:space="preserve">項目となり（</t>
    </r>
    <r>
      <rPr>
        <sz val="10"/>
        <rFont val="Arial"/>
        <family val="0"/>
        <charset val="1"/>
      </rPr>
      <t xml:space="preserve">2020</t>
    </r>
    <r>
      <rPr>
        <sz val="10"/>
        <rFont val="Noto Sans CJK SC"/>
        <family val="2"/>
      </rPr>
      <t xml:space="preserve">年報告の</t>
    </r>
    <r>
      <rPr>
        <sz val="10"/>
        <rFont val="Arial"/>
        <family val="0"/>
        <charset val="1"/>
      </rPr>
      <t xml:space="preserve">12</t>
    </r>
    <r>
      <rPr>
        <sz val="10"/>
        <rFont val="Noto Sans CJK SC"/>
        <family val="2"/>
      </rPr>
      <t xml:space="preserve">項目に、未治療の視力低下と中年期の高</t>
    </r>
    <r>
      <rPr>
        <sz val="10"/>
        <rFont val="Arial"/>
        <family val="0"/>
        <charset val="1"/>
      </rPr>
      <t xml:space="preserve">LDL</t>
    </r>
    <r>
      <rPr>
        <sz val="10"/>
        <rFont val="Noto Sans CJK SC"/>
        <family val="2"/>
      </rPr>
      <t xml:space="preserve">コレステロールが追加された）、これら全てを除去できれば認知症のほぼ半数（約</t>
    </r>
    <r>
      <rPr>
        <sz val="10"/>
        <rFont val="Arial"/>
        <family val="0"/>
        <charset val="1"/>
      </rPr>
      <t xml:space="preserve">45%</t>
    </r>
    <r>
      <rPr>
        <sz val="10"/>
        <rFont val="Noto Sans CJK SC"/>
        <family val="2"/>
      </rPr>
      <t xml:space="preserve">）が理論的には予防可能と推定された。</t>
    </r>
  </si>
  <si>
    <t xml:space="preserve">SRC-1652</t>
  </si>
  <si>
    <t xml:space="preserve">Livingston G, et al. Dementia prevention, intervention, and care: 2024 report of the Lancet standing Commission. Lancet. 2024;404(10452):572-628</t>
  </si>
  <si>
    <t xml:space="preserve">10.1016/S0140-6736(24)01296-0</t>
  </si>
  <si>
    <t xml:space="preserve">39096926</t>
  </si>
  <si>
    <r>
      <rPr>
        <sz val="10"/>
        <rFont val="Noto Sans CJK SC"/>
        <family val="2"/>
      </rPr>
      <t xml:space="preserve">約</t>
    </r>
    <r>
      <rPr>
        <sz val="10"/>
        <rFont val="Arial"/>
        <family val="0"/>
        <charset val="1"/>
      </rPr>
      <t xml:space="preserve">45%</t>
    </r>
    <r>
      <rPr>
        <sz val="10"/>
        <rFont val="Noto Sans CJK SC"/>
        <family val="2"/>
      </rPr>
      <t xml:space="preserve">は集団寄与割合に基づく理論的推定であり、個人の予防効果を保証する値ではない。数値は本文で確認した（二次資料経由ではない）。</t>
    </r>
  </si>
  <si>
    <t xml:space="preserve">ND-003</t>
  </si>
  <si>
    <r>
      <rPr>
        <sz val="10"/>
        <rFont val="Noto Sans CJK SC"/>
        <family val="2"/>
      </rPr>
      <t xml:space="preserve">認知症疾患診療ガイドライン</t>
    </r>
    <r>
      <rPr>
        <sz val="10"/>
        <rFont val="Arial"/>
        <family val="0"/>
        <charset val="1"/>
      </rPr>
      <t xml:space="preserve">2017</t>
    </r>
    <r>
      <rPr>
        <sz val="10"/>
        <rFont val="Noto Sans CJK SC"/>
        <family val="2"/>
      </rPr>
      <t xml:space="preserve">（日本神経学会）では、</t>
    </r>
    <r>
      <rPr>
        <sz val="10"/>
        <rFont val="Arial"/>
        <family val="0"/>
        <charset val="1"/>
      </rPr>
      <t xml:space="preserve">Alzheimer</t>
    </r>
    <r>
      <rPr>
        <sz val="10"/>
        <rFont val="Noto Sans CJK SC"/>
        <family val="2"/>
      </rPr>
      <t xml:space="preserve">型認知症の認知機能障害に対する薬物療法の中心はコリンエステラーゼ阻害薬（ドネペジル、ガランタミン、リバスチグミン）とメマンチンであり、病期や忍容性に応じて選択される。</t>
    </r>
  </si>
  <si>
    <t xml:space="preserve">SRC-1653</t>
  </si>
  <si>
    <r>
      <rPr>
        <sz val="10"/>
        <rFont val="Noto Sans CJK SC"/>
        <family val="2"/>
      </rPr>
      <t xml:space="preserve">日本神経学会（監修）</t>
    </r>
    <r>
      <rPr>
        <sz val="10"/>
        <rFont val="Arial"/>
        <family val="0"/>
        <charset val="1"/>
      </rPr>
      <t xml:space="preserve">, </t>
    </r>
    <r>
      <rPr>
        <sz val="10"/>
        <rFont val="Noto Sans CJK SC"/>
        <family val="2"/>
      </rPr>
      <t xml:space="preserve">「認知症疾患診療ガイドライン」作成委員会（編）</t>
    </r>
    <r>
      <rPr>
        <sz val="10"/>
        <rFont val="Arial"/>
        <family val="0"/>
        <charset val="1"/>
      </rPr>
      <t xml:space="preserve">. </t>
    </r>
    <r>
      <rPr>
        <sz val="10"/>
        <rFont val="Noto Sans CJK SC"/>
        <family val="2"/>
      </rPr>
      <t xml:space="preserve">認知症疾患診療ガイドライン</t>
    </r>
    <r>
      <rPr>
        <sz val="10"/>
        <rFont val="Arial"/>
        <family val="0"/>
        <charset val="1"/>
      </rPr>
      <t xml:space="preserve">2017. </t>
    </r>
    <r>
      <rPr>
        <sz val="10"/>
        <rFont val="Noto Sans CJK SC"/>
        <family val="2"/>
      </rPr>
      <t xml:space="preserve">医学書院</t>
    </r>
    <r>
      <rPr>
        <sz val="10"/>
        <rFont val="Arial"/>
        <family val="0"/>
        <charset val="1"/>
      </rPr>
      <t xml:space="preserve">; 2017</t>
    </r>
  </si>
  <si>
    <r>
      <rPr>
        <sz val="10"/>
        <rFont val="Noto Sans CJK SC"/>
        <family val="2"/>
      </rPr>
      <t xml:space="preserve">上記</t>
    </r>
    <r>
      <rPr>
        <sz val="10"/>
        <rFont val="Arial"/>
        <family val="0"/>
        <charset val="1"/>
      </rPr>
      <t xml:space="preserve">4</t>
    </r>
    <r>
      <rPr>
        <sz val="10"/>
        <rFont val="Noto Sans CJK SC"/>
        <family val="2"/>
      </rPr>
      <t xml:space="preserve">剤はいずれも国内で</t>
    </r>
    <r>
      <rPr>
        <sz val="10"/>
        <rFont val="Arial"/>
        <family val="0"/>
        <charset val="1"/>
      </rPr>
      <t xml:space="preserve">Alzheimer</t>
    </r>
    <r>
      <rPr>
        <sz val="10"/>
        <rFont val="Noto Sans CJK SC"/>
        <family val="2"/>
      </rPr>
      <t xml:space="preserve">型認知症に対して承認され保険適用されている（個別の適応病期は各添付文書による）。本ガイドラインは</t>
    </r>
    <r>
      <rPr>
        <sz val="10"/>
        <rFont val="Arial"/>
        <family val="0"/>
        <charset val="1"/>
      </rPr>
      <t xml:space="preserve">2017</t>
    </r>
    <r>
      <rPr>
        <sz val="10"/>
        <rFont val="Noto Sans CJK SC"/>
        <family val="2"/>
      </rPr>
      <t xml:space="preserve">年版であり、抗アミロイド抗体は収載されていない。</t>
    </r>
  </si>
  <si>
    <t xml:space="preserve">ND-004</t>
  </si>
  <si>
    <r>
      <rPr>
        <sz val="10"/>
        <rFont val="Noto Sans CJK SC"/>
        <family val="2"/>
      </rPr>
      <t xml:space="preserve">早期</t>
    </r>
    <r>
      <rPr>
        <sz val="10"/>
        <rFont val="Arial"/>
        <family val="0"/>
        <charset val="1"/>
      </rPr>
      <t xml:space="preserve">Alzheimer</t>
    </r>
    <r>
      <rPr>
        <sz val="10"/>
        <rFont val="Noto Sans CJK SC"/>
        <family val="2"/>
      </rPr>
      <t xml:space="preserve">病（アミロイド病理を確認した軽度認知障害・軽度認知症）を対象とした第</t>
    </r>
    <r>
      <rPr>
        <sz val="10"/>
        <rFont val="Arial"/>
        <family val="0"/>
        <charset val="1"/>
      </rPr>
      <t xml:space="preserve">III</t>
    </r>
    <r>
      <rPr>
        <sz val="10"/>
        <rFont val="Noto Sans CJK SC"/>
        <family val="2"/>
      </rPr>
      <t xml:space="preserve">相試験（</t>
    </r>
    <r>
      <rPr>
        <sz val="10"/>
        <rFont val="Arial"/>
        <family val="0"/>
        <charset val="1"/>
      </rPr>
      <t xml:space="preserve">Clarity AD</t>
    </r>
    <r>
      <rPr>
        <sz val="10"/>
        <rFont val="Noto Sans CJK SC"/>
        <family val="2"/>
      </rPr>
      <t xml:space="preserve">）で、レカネマブ</t>
    </r>
    <r>
      <rPr>
        <sz val="10"/>
        <rFont val="Arial"/>
        <family val="0"/>
        <charset val="1"/>
      </rPr>
      <t xml:space="preserve">10 mg/kg</t>
    </r>
    <r>
      <rPr>
        <sz val="10"/>
        <rFont val="Noto Sans CJK SC"/>
        <family val="2"/>
      </rPr>
      <t xml:space="preserve">の</t>
    </r>
    <r>
      <rPr>
        <sz val="10"/>
        <rFont val="Arial"/>
        <family val="0"/>
        <charset val="1"/>
      </rPr>
      <t xml:space="preserve">2</t>
    </r>
    <r>
      <rPr>
        <sz val="10"/>
        <rFont val="Noto Sans CJK SC"/>
        <family val="2"/>
      </rPr>
      <t xml:space="preserve">週毎静脈内投与は</t>
    </r>
    <r>
      <rPr>
        <sz val="10"/>
        <rFont val="Arial"/>
        <family val="0"/>
        <charset val="1"/>
      </rPr>
      <t xml:space="preserve">18</t>
    </r>
    <r>
      <rPr>
        <sz val="10"/>
        <rFont val="Noto Sans CJK SC"/>
        <family val="2"/>
      </rPr>
      <t xml:space="preserve">か月時点の</t>
    </r>
    <r>
      <rPr>
        <sz val="10"/>
        <rFont val="Arial"/>
        <family val="0"/>
        <charset val="1"/>
      </rPr>
      <t xml:space="preserve">CDR-SB</t>
    </r>
    <r>
      <rPr>
        <sz val="10"/>
        <rFont val="Noto Sans CJK SC"/>
        <family val="2"/>
      </rPr>
      <t xml:space="preserve">の悪化をプラセボより抑制し（調整平均変化量</t>
    </r>
    <r>
      <rPr>
        <sz val="10"/>
        <rFont val="Arial"/>
        <family val="0"/>
        <charset val="1"/>
      </rPr>
      <t xml:space="preserve">1.21</t>
    </r>
    <r>
      <rPr>
        <sz val="10"/>
        <rFont val="Noto Sans CJK SC"/>
        <family val="2"/>
      </rPr>
      <t xml:space="preserve">対</t>
    </r>
    <r>
      <rPr>
        <sz val="10"/>
        <rFont val="Arial"/>
        <family val="0"/>
        <charset val="1"/>
      </rPr>
      <t xml:space="preserve">1.66</t>
    </r>
    <r>
      <rPr>
        <sz val="10"/>
        <rFont val="Noto Sans CJK SC"/>
        <family val="2"/>
      </rPr>
      <t xml:space="preserve">、差−</t>
    </r>
    <r>
      <rPr>
        <sz val="10"/>
        <rFont val="Arial"/>
        <family val="0"/>
        <charset val="1"/>
      </rPr>
      <t xml:space="preserve">0.45</t>
    </r>
    <r>
      <rPr>
        <sz val="10"/>
        <rFont val="Noto Sans CJK SC"/>
        <family val="2"/>
      </rPr>
      <t xml:space="preserve">）、</t>
    </r>
    <r>
      <rPr>
        <sz val="10"/>
        <rFont val="Arial"/>
        <family val="0"/>
        <charset val="1"/>
      </rPr>
      <t xml:space="preserve">ARIA-E</t>
    </r>
    <r>
      <rPr>
        <sz val="10"/>
        <rFont val="Noto Sans CJK SC"/>
        <family val="2"/>
      </rPr>
      <t xml:space="preserve">（浮腫・滲出）は</t>
    </r>
    <r>
      <rPr>
        <sz val="10"/>
        <rFont val="Arial"/>
        <family val="0"/>
        <charset val="1"/>
      </rPr>
      <t xml:space="preserve">12.6%</t>
    </r>
    <r>
      <rPr>
        <sz val="10"/>
        <rFont val="Noto Sans CJK SC"/>
        <family val="2"/>
      </rPr>
      <t xml:space="preserve">、点滴関連反応は</t>
    </r>
    <r>
      <rPr>
        <sz val="10"/>
        <rFont val="Arial"/>
        <family val="0"/>
        <charset val="1"/>
      </rPr>
      <t xml:space="preserve">26.4%</t>
    </r>
    <r>
      <rPr>
        <sz val="10"/>
        <rFont val="Noto Sans CJK SC"/>
        <family val="2"/>
      </rPr>
      <t xml:space="preserve">に認められた。</t>
    </r>
  </si>
  <si>
    <t xml:space="preserve">SRC-1654</t>
  </si>
  <si>
    <t xml:space="preserve">van Dyck CH, et al. Lecanemab in Early Alzheimer's Disease. N Engl J Med. 2023;388(1):9-21</t>
  </si>
  <si>
    <t xml:space="preserve">10.1056/NEJMoa2212948</t>
  </si>
  <si>
    <t xml:space="preserve">36449413</t>
  </si>
  <si>
    <r>
      <rPr>
        <sz val="10"/>
        <rFont val="Noto Sans CJK SC"/>
        <family val="2"/>
      </rPr>
      <t xml:space="preserve">数値は抄録で確認。</t>
    </r>
    <r>
      <rPr>
        <sz val="10"/>
        <rFont val="Arial"/>
        <family val="0"/>
        <charset val="1"/>
      </rPr>
      <t xml:space="preserve">ARIA-H</t>
    </r>
    <r>
      <rPr>
        <sz val="10"/>
        <rFont val="Noto Sans CJK SC"/>
        <family val="2"/>
      </rPr>
      <t xml:space="preserve">の発現率は抄録に記載がなく本カードには含めていない。レカネマブは国内で</t>
    </r>
    <r>
      <rPr>
        <sz val="10"/>
        <rFont val="Arial"/>
        <family val="0"/>
        <charset val="1"/>
      </rPr>
      <t xml:space="preserve">2023</t>
    </r>
    <r>
      <rPr>
        <sz val="10"/>
        <rFont val="Noto Sans CJK SC"/>
        <family val="2"/>
      </rPr>
      <t xml:space="preserve">年</t>
    </r>
    <r>
      <rPr>
        <sz val="10"/>
        <rFont val="Arial"/>
        <family val="0"/>
        <charset val="1"/>
      </rPr>
      <t xml:space="preserve">9</t>
    </r>
    <r>
      <rPr>
        <sz val="10"/>
        <rFont val="Noto Sans CJK SC"/>
        <family val="2"/>
      </rPr>
      <t xml:space="preserve">月に承認され保険適用されており、日本での適正使用の条件は</t>
    </r>
    <r>
      <rPr>
        <sz val="10"/>
        <rFont val="Arial"/>
        <family val="0"/>
        <charset val="1"/>
      </rPr>
      <t xml:space="preserve">ND-006</t>
    </r>
    <r>
      <rPr>
        <sz val="10"/>
        <rFont val="Noto Sans CJK SC"/>
        <family val="2"/>
      </rPr>
      <t xml:space="preserve">を参照。</t>
    </r>
  </si>
  <si>
    <t xml:space="preserve">ND-005</t>
  </si>
  <si>
    <r>
      <rPr>
        <sz val="10"/>
        <rFont val="Noto Sans CJK SC"/>
        <family val="2"/>
      </rPr>
      <t xml:space="preserve">早期症候性</t>
    </r>
    <r>
      <rPr>
        <sz val="10"/>
        <rFont val="Arial"/>
        <family val="0"/>
        <charset val="1"/>
      </rPr>
      <t xml:space="preserve">Alzheimer</t>
    </r>
    <r>
      <rPr>
        <sz val="10"/>
        <rFont val="Noto Sans CJK SC"/>
        <family val="2"/>
      </rPr>
      <t xml:space="preserve">病を対象とした第</t>
    </r>
    <r>
      <rPr>
        <sz val="10"/>
        <rFont val="Arial"/>
        <family val="0"/>
        <charset val="1"/>
      </rPr>
      <t xml:space="preserve">III</t>
    </r>
    <r>
      <rPr>
        <sz val="10"/>
        <rFont val="Noto Sans CJK SC"/>
        <family val="2"/>
      </rPr>
      <t xml:space="preserve">相試験（</t>
    </r>
    <r>
      <rPr>
        <sz val="10"/>
        <rFont val="Arial"/>
        <family val="0"/>
        <charset val="1"/>
      </rPr>
      <t xml:space="preserve">TRAILBLAZER-ALZ 2</t>
    </r>
    <r>
      <rPr>
        <sz val="10"/>
        <rFont val="Noto Sans CJK SC"/>
        <family val="2"/>
      </rPr>
      <t xml:space="preserve">）で、ドナネマブの</t>
    </r>
    <r>
      <rPr>
        <sz val="10"/>
        <rFont val="Arial"/>
        <family val="0"/>
        <charset val="1"/>
      </rPr>
      <t xml:space="preserve">4</t>
    </r>
    <r>
      <rPr>
        <sz val="10"/>
        <rFont val="Noto Sans CJK SC"/>
        <family val="2"/>
      </rPr>
      <t xml:space="preserve">週毎静脈内投与は、低・中等度タウ病理群において</t>
    </r>
    <r>
      <rPr>
        <sz val="10"/>
        <rFont val="Arial"/>
        <family val="0"/>
        <charset val="1"/>
      </rPr>
      <t xml:space="preserve">76</t>
    </r>
    <r>
      <rPr>
        <sz val="10"/>
        <rFont val="Noto Sans CJK SC"/>
        <family val="2"/>
      </rPr>
      <t xml:space="preserve">週時点の</t>
    </r>
    <r>
      <rPr>
        <sz val="10"/>
        <rFont val="Arial"/>
        <family val="0"/>
        <charset val="1"/>
      </rPr>
      <t xml:space="preserve">iADRS</t>
    </r>
    <r>
      <rPr>
        <sz val="10"/>
        <rFont val="Noto Sans CJK SC"/>
        <family val="2"/>
      </rPr>
      <t xml:space="preserve">の悪化を抑制し（最小二乗平均変化量の群間差</t>
    </r>
    <r>
      <rPr>
        <sz val="10"/>
        <rFont val="Arial"/>
        <family val="0"/>
        <charset val="1"/>
      </rPr>
      <t xml:space="preserve">3.25</t>
    </r>
    <r>
      <rPr>
        <sz val="10"/>
        <rFont val="Noto Sans CJK SC"/>
        <family val="2"/>
      </rPr>
      <t xml:space="preserve">）、</t>
    </r>
    <r>
      <rPr>
        <sz val="10"/>
        <rFont val="Arial"/>
        <family val="0"/>
        <charset val="1"/>
      </rPr>
      <t xml:space="preserve">ARIA-E</t>
    </r>
    <r>
      <rPr>
        <sz val="10"/>
        <rFont val="Noto Sans CJK SC"/>
        <family val="2"/>
      </rPr>
      <t xml:space="preserve">は</t>
    </r>
    <r>
      <rPr>
        <sz val="10"/>
        <rFont val="Arial"/>
        <family val="0"/>
        <charset val="1"/>
      </rPr>
      <t xml:space="preserve">24.0%</t>
    </r>
    <r>
      <rPr>
        <sz val="10"/>
        <rFont val="Noto Sans CJK SC"/>
        <family val="2"/>
      </rPr>
      <t xml:space="preserve">（うち症候性</t>
    </r>
    <r>
      <rPr>
        <sz val="10"/>
        <rFont val="Arial"/>
        <family val="0"/>
        <charset val="1"/>
      </rPr>
      <t xml:space="preserve">52</t>
    </r>
    <r>
      <rPr>
        <sz val="10"/>
        <rFont val="Noto Sans CJK SC"/>
        <family val="2"/>
      </rPr>
      <t xml:space="preserve">例）に認められた。</t>
    </r>
  </si>
  <si>
    <t xml:space="preserve">SRC-1655</t>
  </si>
  <si>
    <t xml:space="preserve">Sims JR, et al. Donanemab in Early Symptomatic Alzheimer Disease: The TRAILBLAZER-ALZ 2 Randomized Clinical Trial. JAMA. 2023;330(6):512-527</t>
  </si>
  <si>
    <t xml:space="preserve">10.1001/jama.2023.13239</t>
  </si>
  <si>
    <t xml:space="preserve">37459141</t>
  </si>
  <si>
    <r>
      <rPr>
        <sz val="10"/>
        <rFont val="Noto Sans CJK SC"/>
        <family val="2"/>
      </rPr>
      <t xml:space="preserve">数値は抄録で確認。ドナネマブはアミロイド除去が確認されれば投与を完了する設計の薬剤である。国内では</t>
    </r>
    <r>
      <rPr>
        <sz val="10"/>
        <rFont val="Arial"/>
        <family val="0"/>
        <charset val="1"/>
      </rPr>
      <t xml:space="preserve">2024</t>
    </r>
    <r>
      <rPr>
        <sz val="10"/>
        <rFont val="Noto Sans CJK SC"/>
        <family val="2"/>
      </rPr>
      <t xml:space="preserve">年</t>
    </r>
    <r>
      <rPr>
        <sz val="10"/>
        <rFont val="Arial"/>
        <family val="0"/>
        <charset val="1"/>
      </rPr>
      <t xml:space="preserve">9</t>
    </r>
    <r>
      <rPr>
        <sz val="10"/>
        <rFont val="Noto Sans CJK SC"/>
        <family val="2"/>
      </rPr>
      <t xml:space="preserve">月に承認され同年</t>
    </r>
    <r>
      <rPr>
        <sz val="10"/>
        <rFont val="Arial"/>
        <family val="0"/>
        <charset val="1"/>
      </rPr>
      <t xml:space="preserve">11</t>
    </r>
    <r>
      <rPr>
        <sz val="10"/>
        <rFont val="Noto Sans CJK SC"/>
        <family val="2"/>
      </rPr>
      <t xml:space="preserve">月に保険収載された（日本での条件は</t>
    </r>
    <r>
      <rPr>
        <sz val="10"/>
        <rFont val="Arial"/>
        <family val="0"/>
        <charset val="1"/>
      </rPr>
      <t xml:space="preserve">ND-007</t>
    </r>
    <r>
      <rPr>
        <sz val="10"/>
        <rFont val="Noto Sans CJK SC"/>
        <family val="2"/>
      </rPr>
      <t xml:space="preserve">を参照）。</t>
    </r>
  </si>
  <si>
    <t xml:space="preserve">ND-006</t>
  </si>
  <si>
    <r>
      <rPr>
        <sz val="10"/>
        <rFont val="Noto Sans CJK SC"/>
        <family val="2"/>
      </rPr>
      <t xml:space="preserve">日本ではレカネマブの使用に最適使用推進ガイドラインが定められ、対象はアミロイド</t>
    </r>
    <r>
      <rPr>
        <sz val="10"/>
        <rFont val="Arial"/>
        <family val="0"/>
        <charset val="1"/>
      </rPr>
      <t xml:space="preserve">PET</t>
    </r>
    <r>
      <rPr>
        <sz val="10"/>
        <rFont val="Noto Sans CJK SC"/>
        <family val="2"/>
      </rPr>
      <t xml:space="preserve">または脳脊髄液検査でアミロイド病理を確認した、</t>
    </r>
    <r>
      <rPr>
        <sz val="10"/>
        <rFont val="Arial"/>
        <family val="0"/>
        <charset val="1"/>
      </rPr>
      <t xml:space="preserve">Alzheimer</t>
    </r>
    <r>
      <rPr>
        <sz val="10"/>
        <rFont val="Noto Sans CJK SC"/>
        <family val="2"/>
      </rPr>
      <t xml:space="preserve">病による軽度認知障害および軽度の認知症に限られ、投与前・投与中の頭部</t>
    </r>
    <r>
      <rPr>
        <sz val="10"/>
        <rFont val="Arial"/>
        <family val="0"/>
        <charset val="1"/>
      </rPr>
      <t xml:space="preserve">MRI</t>
    </r>
    <r>
      <rPr>
        <sz val="10"/>
        <rFont val="Noto Sans CJK SC"/>
        <family val="2"/>
      </rPr>
      <t xml:space="preserve">による</t>
    </r>
    <r>
      <rPr>
        <sz val="10"/>
        <rFont val="Arial"/>
        <family val="0"/>
        <charset val="1"/>
      </rPr>
      <t xml:space="preserve">ARIA</t>
    </r>
    <r>
      <rPr>
        <sz val="10"/>
        <rFont val="Noto Sans CJK SC"/>
        <family val="2"/>
      </rPr>
      <t xml:space="preserve">のモニタリング、実施体制の要件、全例市販後調査への登録が求められる。</t>
    </r>
  </si>
  <si>
    <t xml:space="preserve">SRC-1656</t>
  </si>
  <si>
    <r>
      <rPr>
        <sz val="10"/>
        <rFont val="Noto Sans CJK SC"/>
        <family val="2"/>
      </rPr>
      <t xml:space="preserve">厚生労働省</t>
    </r>
    <r>
      <rPr>
        <sz val="10"/>
        <rFont val="Arial"/>
        <family val="0"/>
        <charset val="1"/>
      </rPr>
      <t xml:space="preserve">. </t>
    </r>
    <r>
      <rPr>
        <sz val="10"/>
        <rFont val="Noto Sans CJK SC"/>
        <family val="2"/>
      </rPr>
      <t xml:space="preserve">レカネマブ（遺伝子組換え）製剤に係る最適使用推進ガイドライン（レケンビ点滴静注）</t>
    </r>
  </si>
  <si>
    <r>
      <rPr>
        <sz val="10"/>
        <rFont val="Noto Sans CJK SC"/>
        <family val="2"/>
      </rPr>
      <t xml:space="preserve">米国適正使用推奨（</t>
    </r>
    <r>
      <rPr>
        <sz val="10"/>
        <rFont val="Arial"/>
        <family val="0"/>
        <charset val="1"/>
      </rPr>
      <t xml:space="preserve">ND-008</t>
    </r>
    <r>
      <rPr>
        <sz val="10"/>
        <rFont val="Noto Sans CJK SC"/>
        <family val="2"/>
      </rPr>
      <t xml:space="preserve">）が推奨する</t>
    </r>
    <r>
      <rPr>
        <sz val="10"/>
        <rFont val="Arial"/>
        <family val="0"/>
        <charset val="1"/>
      </rPr>
      <t xml:space="preserve">APOE</t>
    </r>
    <r>
      <rPr>
        <sz val="10"/>
        <rFont val="Noto Sans CJK SC"/>
        <family val="2"/>
      </rPr>
      <t xml:space="preserve">遺伝子型検査は、日本の承認・ガイドラインでは投与の要件とされていない点が地域差である。政府標準利用規約の適用区分（</t>
    </r>
    <r>
      <rPr>
        <sz val="10"/>
        <rFont val="Arial"/>
        <family val="0"/>
        <charset val="1"/>
      </rPr>
      <t xml:space="preserve">GOV_JP</t>
    </r>
    <r>
      <rPr>
        <sz val="10"/>
        <rFont val="Noto Sans CJK SC"/>
        <family val="2"/>
      </rPr>
      <t xml:space="preserve">）は取り込み側での最終確認を要する。ガイドラインは改訂があり得るため使用時は最新版を確認する。</t>
    </r>
  </si>
  <si>
    <t xml:space="preserve">ND-007</t>
  </si>
  <si>
    <r>
      <rPr>
        <sz val="10"/>
        <rFont val="Noto Sans CJK SC"/>
        <family val="2"/>
      </rPr>
      <t xml:space="preserve">日本で</t>
    </r>
    <r>
      <rPr>
        <sz val="10"/>
        <rFont val="Arial"/>
        <family val="0"/>
        <charset val="1"/>
      </rPr>
      <t xml:space="preserve">2024</t>
    </r>
    <r>
      <rPr>
        <sz val="10"/>
        <rFont val="Noto Sans CJK SC"/>
        <family val="2"/>
      </rPr>
      <t xml:space="preserve">年</t>
    </r>
    <r>
      <rPr>
        <sz val="10"/>
        <rFont val="Arial"/>
        <family val="0"/>
        <charset val="1"/>
      </rPr>
      <t xml:space="preserve">9</t>
    </r>
    <r>
      <rPr>
        <sz val="10"/>
        <rFont val="Noto Sans CJK SC"/>
        <family val="2"/>
      </rPr>
      <t xml:space="preserve">月に承認されたドナネマブは、用法が</t>
    </r>
    <r>
      <rPr>
        <sz val="10"/>
        <rFont val="Arial"/>
        <family val="0"/>
        <charset val="1"/>
      </rPr>
      <t xml:space="preserve">700 mg</t>
    </r>
    <r>
      <rPr>
        <sz val="10"/>
        <rFont val="Noto Sans CJK SC"/>
        <family val="2"/>
      </rPr>
      <t xml:space="preserve">を</t>
    </r>
    <r>
      <rPr>
        <sz val="10"/>
        <rFont val="Arial"/>
        <family val="0"/>
        <charset val="1"/>
      </rPr>
      <t xml:space="preserve">4</t>
    </r>
    <r>
      <rPr>
        <sz val="10"/>
        <rFont val="Noto Sans CJK SC"/>
        <family val="2"/>
      </rPr>
      <t xml:space="preserve">週間隔で</t>
    </r>
    <r>
      <rPr>
        <sz val="10"/>
        <rFont val="Arial"/>
        <family val="0"/>
        <charset val="1"/>
      </rPr>
      <t xml:space="preserve">3</t>
    </r>
    <r>
      <rPr>
        <sz val="10"/>
        <rFont val="Noto Sans CJK SC"/>
        <family val="2"/>
      </rPr>
      <t xml:space="preserve">回、その後は</t>
    </r>
    <r>
      <rPr>
        <sz val="10"/>
        <rFont val="Arial"/>
        <family val="0"/>
        <charset val="1"/>
      </rPr>
      <t xml:space="preserve">1400 mg</t>
    </r>
    <r>
      <rPr>
        <sz val="10"/>
        <rFont val="Noto Sans CJK SC"/>
        <family val="2"/>
      </rPr>
      <t xml:space="preserve">を</t>
    </r>
    <r>
      <rPr>
        <sz val="10"/>
        <rFont val="Arial"/>
        <family val="0"/>
        <charset val="1"/>
      </rPr>
      <t xml:space="preserve">4</t>
    </r>
    <r>
      <rPr>
        <sz val="10"/>
        <rFont val="Noto Sans CJK SC"/>
        <family val="2"/>
      </rPr>
      <t xml:space="preserve">週間隔で投与することとされ、投与開始後</t>
    </r>
    <r>
      <rPr>
        <sz val="10"/>
        <rFont val="Arial"/>
        <family val="0"/>
        <charset val="1"/>
      </rPr>
      <t xml:space="preserve">12</t>
    </r>
    <r>
      <rPr>
        <sz val="10"/>
        <rFont val="Noto Sans CJK SC"/>
        <family val="2"/>
      </rPr>
      <t xml:space="preserve">か月を目安に行うアミロイド</t>
    </r>
    <r>
      <rPr>
        <sz val="10"/>
        <rFont val="Arial"/>
        <family val="0"/>
        <charset val="1"/>
      </rPr>
      <t xml:space="preserve">PET</t>
    </r>
    <r>
      <rPr>
        <sz val="10"/>
        <rFont val="Noto Sans CJK SC"/>
        <family val="2"/>
      </rPr>
      <t xml:space="preserve">評価でアミロイド</t>
    </r>
    <r>
      <rPr>
        <sz val="10"/>
        <rFont val="Arial"/>
        <family val="0"/>
        <charset val="1"/>
      </rPr>
      <t xml:space="preserve">β</t>
    </r>
    <r>
      <rPr>
        <sz val="10"/>
        <rFont val="Noto Sans CJK SC"/>
        <family val="2"/>
      </rPr>
      <t xml:space="preserve">プラークの除去が確認されれば投与を完了し、除去が確認されない場合も投与は原則として最長</t>
    </r>
    <r>
      <rPr>
        <sz val="10"/>
        <rFont val="Arial"/>
        <family val="0"/>
        <charset val="1"/>
      </rPr>
      <t xml:space="preserve">18</t>
    </r>
    <r>
      <rPr>
        <sz val="10"/>
        <rFont val="Noto Sans CJK SC"/>
        <family val="2"/>
      </rPr>
      <t xml:space="preserve">か月までとされ、最適使用推進ガイドラインの下で使用される。</t>
    </r>
  </si>
  <si>
    <t xml:space="preserve">SRC-1657</t>
  </si>
  <si>
    <r>
      <rPr>
        <sz val="10"/>
        <rFont val="Noto Sans CJK SC"/>
        <family val="2"/>
      </rPr>
      <t xml:space="preserve">厚生労働省</t>
    </r>
    <r>
      <rPr>
        <sz val="10"/>
        <rFont val="Arial"/>
        <family val="0"/>
        <charset val="1"/>
      </rPr>
      <t xml:space="preserve">. </t>
    </r>
    <r>
      <rPr>
        <sz val="10"/>
        <rFont val="Noto Sans CJK SC"/>
        <family val="2"/>
      </rPr>
      <t xml:space="preserve">ドナネマブ（遺伝子組換え）製剤に係る最適使用推進ガイドライン（ケサンラ点滴静注液）</t>
    </r>
  </si>
  <si>
    <r>
      <rPr>
        <sz val="10"/>
        <rFont val="Noto Sans CJK SC"/>
        <family val="2"/>
      </rPr>
      <t xml:space="preserve">用量・投与完了基準は添付文書および最適使用推進ガイドラインの公表内容で確認した。</t>
    </r>
    <r>
      <rPr>
        <sz val="10"/>
        <rFont val="Arial"/>
        <family val="0"/>
        <charset val="1"/>
      </rPr>
      <t xml:space="preserve">18</t>
    </r>
    <r>
      <rPr>
        <sz val="10"/>
        <rFont val="Noto Sans CJK SC"/>
        <family val="2"/>
      </rPr>
      <t xml:space="preserve">か月を超える投与については保険上の留意事項通知で再評価が求められる。</t>
    </r>
    <r>
      <rPr>
        <sz val="10"/>
        <rFont val="Arial"/>
        <family val="0"/>
        <charset val="1"/>
      </rPr>
      <t xml:space="preserve">GOV_JP</t>
    </r>
    <r>
      <rPr>
        <sz val="10"/>
        <rFont val="Noto Sans CJK SC"/>
        <family val="2"/>
      </rPr>
      <t xml:space="preserve">の区分は取り込み側での最終確認を要する。</t>
    </r>
  </si>
  <si>
    <t xml:space="preserve">ND-008</t>
  </si>
  <si>
    <r>
      <rPr>
        <sz val="10"/>
        <rFont val="Noto Sans CJK SC"/>
        <family val="2"/>
      </rPr>
      <t xml:space="preserve">米国のレカネマブ適正使用推奨（</t>
    </r>
    <r>
      <rPr>
        <sz val="10"/>
        <rFont val="Arial"/>
        <family val="0"/>
        <charset val="1"/>
      </rPr>
      <t xml:space="preserve">Appropriate Use Recommendations</t>
    </r>
    <r>
      <rPr>
        <sz val="10"/>
        <rFont val="Noto Sans CJK SC"/>
        <family val="2"/>
      </rPr>
      <t xml:space="preserve">）では、投与候補者に</t>
    </r>
    <r>
      <rPr>
        <sz val="10"/>
        <rFont val="Arial"/>
        <family val="0"/>
        <charset val="1"/>
      </rPr>
      <t xml:space="preserve">APOE</t>
    </r>
    <r>
      <rPr>
        <sz val="10"/>
        <rFont val="Noto Sans CJK SC"/>
        <family val="2"/>
      </rPr>
      <t xml:space="preserve">遺伝子型検査を行って</t>
    </r>
    <r>
      <rPr>
        <sz val="10"/>
        <rFont val="Arial"/>
        <family val="0"/>
        <charset val="1"/>
      </rPr>
      <t xml:space="preserve">ARIA</t>
    </r>
    <r>
      <rPr>
        <sz val="10"/>
        <rFont val="Noto Sans CJK SC"/>
        <family val="2"/>
      </rPr>
      <t xml:space="preserve">のリスク（特に</t>
    </r>
    <r>
      <rPr>
        <sz val="10"/>
        <rFont val="Arial"/>
        <family val="0"/>
        <charset val="1"/>
      </rPr>
      <t xml:space="preserve">ε4</t>
    </r>
    <r>
      <rPr>
        <sz val="10"/>
        <rFont val="Noto Sans CJK SC"/>
        <family val="2"/>
      </rPr>
      <t xml:space="preserve">ホモ接合体で高い）を説明すること、抗凝固薬を必要とする患者にはデータが得られるまで投与しないこと、</t>
    </r>
    <r>
      <rPr>
        <sz val="10"/>
        <rFont val="Arial"/>
        <family val="0"/>
        <charset val="1"/>
      </rPr>
      <t xml:space="preserve">ARIA</t>
    </r>
    <r>
      <rPr>
        <sz val="10"/>
        <rFont val="Noto Sans CJK SC"/>
        <family val="2"/>
      </rPr>
      <t xml:space="preserve">に対応できる診療体制の整備が求められている。</t>
    </r>
  </si>
  <si>
    <t xml:space="preserve">SRC-1658</t>
  </si>
  <si>
    <t xml:space="preserve">Cummings J, et al. Lecanemab: Appropriate Use Recommendations. J Prev Alzheimers Dis. 2023;10(3):362-377</t>
  </si>
  <si>
    <t xml:space="preserve">10.14283/jpad.2023.30</t>
  </si>
  <si>
    <t xml:space="preserve">37357276</t>
  </si>
  <si>
    <r>
      <rPr>
        <sz val="10"/>
        <rFont val="Noto Sans CJK SC"/>
        <family val="2"/>
      </rPr>
      <t xml:space="preserve">本推奨は米国の実地診療向けの専門家推奨であり、日本の最適使用推進ガイドライン（</t>
    </r>
    <r>
      <rPr>
        <sz val="10"/>
        <rFont val="Arial"/>
        <family val="0"/>
        <charset val="1"/>
      </rPr>
      <t xml:space="preserve">ND-006</t>
    </r>
    <r>
      <rPr>
        <sz val="10"/>
        <rFont val="Noto Sans CJK SC"/>
        <family val="2"/>
      </rPr>
      <t xml:space="preserve">）とは</t>
    </r>
    <r>
      <rPr>
        <sz val="10"/>
        <rFont val="Arial"/>
        <family val="0"/>
        <charset val="1"/>
      </rPr>
      <t xml:space="preserve">APOE</t>
    </r>
    <r>
      <rPr>
        <sz val="10"/>
        <rFont val="Noto Sans CJK SC"/>
        <family val="2"/>
      </rPr>
      <t xml:space="preserve">検査の扱いなどが異なる。レカネマブは米国・日本とも承認・保険適用の対象であるが、運用条件は地域で異なる。</t>
    </r>
  </si>
  <si>
    <t xml:space="preserve">ND-009</t>
  </si>
  <si>
    <t xml:space="preserve">脳血管性認知症</t>
  </si>
  <si>
    <r>
      <rPr>
        <sz val="10"/>
        <rFont val="Arial"/>
        <family val="0"/>
        <charset val="1"/>
      </rPr>
      <t xml:space="preserve">NINDS-AIREN</t>
    </r>
    <r>
      <rPr>
        <sz val="10"/>
        <rFont val="Noto Sans CJK SC"/>
        <family val="2"/>
      </rPr>
      <t xml:space="preserve">基準では、血管性認知症の研究診断は確実度（</t>
    </r>
    <r>
      <rPr>
        <sz val="10"/>
        <rFont val="Arial"/>
        <family val="0"/>
        <charset val="1"/>
      </rPr>
      <t xml:space="preserve">definite</t>
    </r>
    <r>
      <rPr>
        <sz val="10"/>
        <rFont val="Noto Sans CJK SC"/>
        <family val="2"/>
      </rPr>
      <t xml:space="preserve">・</t>
    </r>
    <r>
      <rPr>
        <sz val="10"/>
        <rFont val="Arial"/>
        <family val="0"/>
        <charset val="1"/>
      </rPr>
      <t xml:space="preserve">probable</t>
    </r>
    <r>
      <rPr>
        <sz val="10"/>
        <rFont val="Noto Sans CJK SC"/>
        <family val="2"/>
      </rPr>
      <t xml:space="preserve">・</t>
    </r>
    <r>
      <rPr>
        <sz val="10"/>
        <rFont val="Arial"/>
        <family val="0"/>
        <charset val="1"/>
      </rPr>
      <t xml:space="preserve">possible</t>
    </r>
    <r>
      <rPr>
        <sz val="10"/>
        <rFont val="Noto Sans CJK SC"/>
        <family val="2"/>
      </rPr>
      <t xml:space="preserve">）で分類され、「</t>
    </r>
    <r>
      <rPr>
        <sz val="10"/>
        <rFont val="Arial"/>
        <family val="0"/>
        <charset val="1"/>
      </rPr>
      <t xml:space="preserve">probable</t>
    </r>
    <r>
      <rPr>
        <sz val="10"/>
        <rFont val="Noto Sans CJK SC"/>
        <family val="2"/>
      </rPr>
      <t xml:space="preserve">」血管性認知症には、認知症と脳血管疾患の存在に加え、脳卒中と認知症発症との時間的関連を、画像所見と合わせて示すことが求められる。</t>
    </r>
  </si>
  <si>
    <r>
      <rPr>
        <sz val="10"/>
        <rFont val="Noto Sans CJK SC"/>
        <family val="2"/>
      </rPr>
      <t xml:space="preserve">医学各論 Ⅸ</t>
    </r>
    <r>
      <rPr>
        <sz val="10"/>
        <rFont val="Arial"/>
        <family val="0"/>
        <charset val="1"/>
      </rPr>
      <t xml:space="preserve">-4-A-②</t>
    </r>
    <r>
      <rPr>
        <sz val="10"/>
        <rFont val="Noto Sans CJK SC"/>
        <family val="2"/>
      </rPr>
      <t xml:space="preserve">（脳血管性認知症、</t>
    </r>
    <r>
      <rPr>
        <sz val="10"/>
        <rFont val="Arial"/>
        <family val="0"/>
        <charset val="1"/>
      </rPr>
      <t xml:space="preserve">a</t>
    </r>
    <r>
      <rPr>
        <sz val="10"/>
        <rFont val="Noto Sans CJK SC"/>
        <family val="2"/>
      </rPr>
      <t xml:space="preserve">）；医学各論 Ⅸ</t>
    </r>
    <r>
      <rPr>
        <sz val="10"/>
        <rFont val="Arial"/>
        <family val="0"/>
        <charset val="1"/>
      </rPr>
      <t xml:space="preserve">-1-E-③</t>
    </r>
    <r>
      <rPr>
        <sz val="10"/>
        <rFont val="Noto Sans CJK SC"/>
        <family val="2"/>
      </rPr>
      <t xml:space="preserve">（脳血管性認知症、</t>
    </r>
    <r>
      <rPr>
        <sz val="10"/>
        <rFont val="Arial"/>
        <family val="0"/>
        <charset val="1"/>
      </rPr>
      <t xml:space="preserve">a</t>
    </r>
    <r>
      <rPr>
        <sz val="10"/>
        <rFont val="Noto Sans CJK SC"/>
        <family val="2"/>
      </rPr>
      <t xml:space="preserve">）；医学各論 Ⅱ</t>
    </r>
    <r>
      <rPr>
        <sz val="10"/>
        <rFont val="Arial"/>
        <family val="0"/>
        <charset val="1"/>
      </rPr>
      <t xml:space="preserve">-1-A-②</t>
    </r>
    <r>
      <rPr>
        <sz val="10"/>
        <rFont val="Noto Sans CJK SC"/>
        <family val="2"/>
      </rPr>
      <t xml:space="preserve">（脳血管性認知症、</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</si>
  <si>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TBL-01-00-039 (id: JlvnldY)</t>
    </r>
  </si>
  <si>
    <t xml:space="preserve">SRC-1659</t>
  </si>
  <si>
    <t xml:space="preserve">Román GC, et al. Vascular dementia: diagnostic criteria for research studies. Report of the NINDS-AIREN International Workshop. Neurology. 1993;43(2):250-260</t>
  </si>
  <si>
    <t xml:space="preserve">10.1212/WNL.43.2.250</t>
  </si>
  <si>
    <t xml:space="preserve">8094895</t>
  </si>
  <si>
    <r>
      <rPr>
        <sz val="10"/>
        <rFont val="Noto Sans CJK SC"/>
        <family val="2"/>
      </rPr>
      <t xml:space="preserve">本基準は研究用の症例定義として作成されたものであり、抄録でも検証と改訂が前提とされている。脳小血管病を軸とする近年の概念（血管性認知障害）との対応は</t>
    </r>
    <r>
      <rPr>
        <sz val="10"/>
        <rFont val="Arial"/>
        <family val="0"/>
        <charset val="1"/>
      </rPr>
      <t xml:space="preserve">ND-010</t>
    </r>
    <r>
      <rPr>
        <sz val="10"/>
        <rFont val="Noto Sans CJK SC"/>
        <family val="2"/>
      </rPr>
      <t xml:space="preserve">を参照。</t>
    </r>
  </si>
  <si>
    <t xml:space="preserve">ND-010</t>
  </si>
  <si>
    <r>
      <rPr>
        <sz val="10"/>
        <rFont val="Noto Sans CJK SC"/>
        <family val="2"/>
      </rPr>
      <t xml:space="preserve">脳小血管病の</t>
    </r>
    <r>
      <rPr>
        <sz val="10"/>
        <rFont val="Arial"/>
        <family val="0"/>
        <charset val="1"/>
      </rPr>
      <t xml:space="preserve">MRI</t>
    </r>
    <r>
      <rPr>
        <sz val="10"/>
        <rFont val="Noto Sans CJK SC"/>
        <family val="2"/>
      </rPr>
      <t xml:space="preserve">マーカーは、新鮮な小皮質下梗塞、ラクナ、白質高信号、血管周囲腔拡大、脳微小出血、脳萎縮であり（</t>
    </r>
    <r>
      <rPr>
        <sz val="10"/>
        <rFont val="Arial"/>
        <family val="0"/>
        <charset val="1"/>
      </rPr>
      <t xml:space="preserve">STRIVE</t>
    </r>
    <r>
      <rPr>
        <sz val="10"/>
        <rFont val="Noto Sans CJK SC"/>
        <family val="2"/>
      </rPr>
      <t xml:space="preserve">による用語と定義の標準化）、脳小血管病は脳卒中だけでなく認知機能低下の原因となり、神経変性疾患に併存して認知障害を悪化させる。</t>
    </r>
  </si>
  <si>
    <r>
      <rPr>
        <sz val="10"/>
        <rFont val="Noto Sans CJK SC"/>
        <family val="2"/>
      </rPr>
      <t xml:space="preserve">医学各論 Ⅸ</t>
    </r>
    <r>
      <rPr>
        <sz val="10"/>
        <rFont val="Arial"/>
        <family val="0"/>
        <charset val="1"/>
      </rPr>
      <t xml:space="preserve">-4-A-②</t>
    </r>
    <r>
      <rPr>
        <sz val="10"/>
        <rFont val="Noto Sans CJK SC"/>
        <family val="2"/>
      </rPr>
      <t xml:space="preserve">（脳血管性認知症、</t>
    </r>
    <r>
      <rPr>
        <sz val="10"/>
        <rFont val="Arial"/>
        <family val="0"/>
        <charset val="1"/>
      </rPr>
      <t xml:space="preserve">a</t>
    </r>
    <r>
      <rPr>
        <sz val="10"/>
        <rFont val="Noto Sans CJK SC"/>
        <family val="2"/>
      </rPr>
      <t xml:space="preserve">）；医学各論 Ⅱ</t>
    </r>
    <r>
      <rPr>
        <sz val="10"/>
        <rFont val="Arial"/>
        <family val="0"/>
        <charset val="1"/>
      </rPr>
      <t xml:space="preserve">-1-A-②</t>
    </r>
    <r>
      <rPr>
        <sz val="10"/>
        <rFont val="Noto Sans CJK SC"/>
        <family val="2"/>
      </rPr>
      <t xml:space="preserve">（脳血管性認知症、</t>
    </r>
    <r>
      <rPr>
        <sz val="10"/>
        <rFont val="Arial"/>
        <family val="0"/>
        <charset val="1"/>
      </rPr>
      <t xml:space="preserve">a</t>
    </r>
    <r>
      <rPr>
        <sz val="10"/>
        <rFont val="Noto Sans CJK SC"/>
        <family val="2"/>
      </rPr>
      <t xml:space="preserve">）</t>
    </r>
  </si>
  <si>
    <t xml:space="preserve">SRC-1660</t>
  </si>
  <si>
    <t xml:space="preserve">Wardlaw JM, et al. Neuroimaging standards for research into small vessel disease and its contribution to ageing and neurodegeneration (STRIVE). Lancet Neurol. 2013;12(8):822-838</t>
  </si>
  <si>
    <t xml:space="preserve">本出典は研究用の画像用語・撮像・報告の標準であり、個々のマーカーの診断閾値までを定めるものではない。</t>
  </si>
  <si>
    <t xml:space="preserve">ND-011</t>
  </si>
  <si>
    <r>
      <rPr>
        <sz val="10"/>
        <rFont val="Noto Sans CJK SC"/>
        <family val="2"/>
      </rPr>
      <t xml:space="preserve">混合型認知症は、同一の患者に</t>
    </r>
    <r>
      <rPr>
        <sz val="10"/>
        <rFont val="Arial"/>
        <family val="0"/>
        <charset val="1"/>
      </rPr>
      <t xml:space="preserve">Alzheimer</t>
    </r>
    <r>
      <rPr>
        <sz val="10"/>
        <rFont val="Noto Sans CJK SC"/>
        <family val="2"/>
      </rPr>
      <t xml:space="preserve">病と脳血管疾患が併存する状態であり、神経病理学的検討では高齢の認知症患者の約</t>
    </r>
    <r>
      <rPr>
        <sz val="10"/>
        <rFont val="Arial"/>
        <family val="0"/>
        <charset val="1"/>
      </rPr>
      <t xml:space="preserve">22%</t>
    </r>
    <r>
      <rPr>
        <sz val="10"/>
        <rFont val="Noto Sans CJK SC"/>
        <family val="2"/>
      </rPr>
      <t xml:space="preserve">にみられる頻度の高い所見である。</t>
    </r>
  </si>
  <si>
    <t xml:space="preserve">SRC-1661</t>
  </si>
  <si>
    <t xml:space="preserve">Custodio N, et al. Mixed dementia: A review of the evidence. Dement Neuropsychol. 2017;11(4):364-370</t>
  </si>
  <si>
    <t xml:space="preserve">10.1590/1980-57642016dn11-040005</t>
  </si>
  <si>
    <t xml:space="preserve">29354216</t>
  </si>
  <si>
    <r>
      <rPr>
        <sz val="10"/>
        <rFont val="Noto Sans CJK SC"/>
        <family val="2"/>
      </rPr>
      <t xml:space="preserve">約</t>
    </r>
    <r>
      <rPr>
        <sz val="10"/>
        <rFont val="Arial"/>
        <family val="0"/>
        <charset val="1"/>
      </rPr>
      <t xml:space="preserve">22%</t>
    </r>
    <r>
      <rPr>
        <sz val="10"/>
        <rFont val="Noto Sans CJK SC"/>
        <family val="2"/>
      </rPr>
      <t xml:space="preserve">は本総説が引用する神経病理学的研究に基づく値で、抄録で確認した。</t>
    </r>
    <r>
      <rPr>
        <sz val="10"/>
        <rFont val="Arial"/>
        <family val="0"/>
        <charset val="1"/>
      </rPr>
      <t xml:space="preserve">Alzheimer</t>
    </r>
    <r>
      <rPr>
        <sz val="10"/>
        <rFont val="Noto Sans CJK SC"/>
        <family val="2"/>
      </rPr>
      <t xml:space="preserve">病と血管性認知症は臨床像が重なるため、混合型の臨床診断は難しいとされる。</t>
    </r>
  </si>
  <si>
    <t xml:space="preserve">ND-012</t>
  </si>
  <si>
    <r>
      <rPr>
        <sz val="10"/>
        <rFont val="Arial"/>
        <family val="0"/>
        <charset val="1"/>
      </rPr>
      <t xml:space="preserve">Lewy</t>
    </r>
    <r>
      <rPr>
        <sz val="10"/>
        <rFont val="Noto Sans CJK SC"/>
        <family val="2"/>
      </rPr>
      <t xml:space="preserve">小体型認知症</t>
    </r>
  </si>
  <si>
    <r>
      <rPr>
        <sz val="10"/>
        <rFont val="Arial"/>
        <family val="0"/>
        <charset val="1"/>
      </rPr>
      <t xml:space="preserve">Lewy</t>
    </r>
    <r>
      <rPr>
        <sz val="10"/>
        <rFont val="Noto Sans CJK SC"/>
        <family val="2"/>
      </rPr>
      <t xml:space="preserve">小体型認知症の臨床診断基準（</t>
    </r>
    <r>
      <rPr>
        <sz val="10"/>
        <rFont val="Arial"/>
        <family val="0"/>
        <charset val="1"/>
      </rPr>
      <t xml:space="preserve">2017</t>
    </r>
    <r>
      <rPr>
        <sz val="10"/>
        <rFont val="Noto Sans CJK SC"/>
        <family val="2"/>
      </rPr>
      <t xml:space="preserve">年改訂）では、中核臨床症状は認知機能の変動、反復する複雑な幻視、レム睡眠行動障害、パーキンソニズムの</t>
    </r>
    <r>
      <rPr>
        <sz val="10"/>
        <rFont val="Arial"/>
        <family val="0"/>
        <charset val="1"/>
      </rPr>
      <t xml:space="preserve">4</t>
    </r>
    <r>
      <rPr>
        <sz val="10"/>
        <rFont val="Noto Sans CJK SC"/>
        <family val="2"/>
      </rPr>
      <t xml:space="preserve">つであり、指標的バイオマーカーは、ドパミントランスポーター画像における基底核取り込み低下、</t>
    </r>
    <r>
      <rPr>
        <sz val="10"/>
        <rFont val="Arial"/>
        <family val="0"/>
        <charset val="1"/>
      </rPr>
      <t xml:space="preserve">123I-MIBG</t>
    </r>
    <r>
      <rPr>
        <sz val="10"/>
        <rFont val="Noto Sans CJK SC"/>
        <family val="2"/>
      </rPr>
      <t xml:space="preserve">心筋シンチグラフィにおける取り込み低下、睡眠ポリグラフで確認される筋活動低下を伴わないレム睡眠の</t>
    </r>
    <r>
      <rPr>
        <sz val="10"/>
        <rFont val="Arial"/>
        <family val="0"/>
        <charset val="1"/>
      </rPr>
      <t xml:space="preserve">3</t>
    </r>
    <r>
      <rPr>
        <sz val="10"/>
        <rFont val="Noto Sans CJK SC"/>
        <family val="2"/>
      </rPr>
      <t xml:space="preserve">つであり、「</t>
    </r>
    <r>
      <rPr>
        <sz val="10"/>
        <rFont val="Arial"/>
        <family val="0"/>
        <charset val="1"/>
      </rPr>
      <t xml:space="preserve">probable</t>
    </r>
    <r>
      <rPr>
        <sz val="10"/>
        <rFont val="Noto Sans CJK SC"/>
        <family val="2"/>
      </rPr>
      <t xml:space="preserve">」</t>
    </r>
    <r>
      <rPr>
        <sz val="10"/>
        <rFont val="Arial"/>
        <family val="0"/>
        <charset val="1"/>
      </rPr>
      <t xml:space="preserve">DLB</t>
    </r>
    <r>
      <rPr>
        <sz val="10"/>
        <rFont val="Noto Sans CJK SC"/>
        <family val="2"/>
      </rPr>
      <t xml:space="preserve">は中核症状</t>
    </r>
    <r>
      <rPr>
        <sz val="10"/>
        <rFont val="Arial"/>
        <family val="0"/>
        <charset val="1"/>
      </rPr>
      <t xml:space="preserve">2</t>
    </r>
    <r>
      <rPr>
        <sz val="10"/>
        <rFont val="Noto Sans CJK SC"/>
        <family val="2"/>
      </rPr>
      <t xml:space="preserve">つ以上、または中核症状</t>
    </r>
    <r>
      <rPr>
        <sz val="10"/>
        <rFont val="Arial"/>
        <family val="0"/>
        <charset val="1"/>
      </rPr>
      <t xml:space="preserve">1</t>
    </r>
    <r>
      <rPr>
        <sz val="10"/>
        <rFont val="Noto Sans CJK SC"/>
        <family val="2"/>
      </rPr>
      <t xml:space="preserve">つと指標的バイオマーカー</t>
    </r>
    <r>
      <rPr>
        <sz val="10"/>
        <rFont val="Arial"/>
        <family val="0"/>
        <charset val="1"/>
      </rPr>
      <t xml:space="preserve">1</t>
    </r>
    <r>
      <rPr>
        <sz val="10"/>
        <rFont val="Noto Sans CJK SC"/>
        <family val="2"/>
      </rPr>
      <t xml:space="preserve">つ以上で診断される。</t>
    </r>
  </si>
  <si>
    <r>
      <rPr>
        <sz val="10"/>
        <rFont val="Noto Sans CJK SC"/>
        <family val="2"/>
      </rPr>
      <t xml:space="preserve">医学各論 Ⅸ</t>
    </r>
    <r>
      <rPr>
        <sz val="10"/>
        <rFont val="Arial"/>
        <family val="0"/>
        <charset val="1"/>
      </rPr>
      <t xml:space="preserve">-4-A-③</t>
    </r>
    <r>
      <rPr>
        <sz val="10"/>
        <rFont val="Noto Sans CJK SC"/>
        <family val="2"/>
      </rPr>
      <t xml:space="preserve">（</t>
    </r>
    <r>
      <rPr>
        <sz val="10"/>
        <rFont val="Arial"/>
        <family val="0"/>
        <charset val="1"/>
      </rPr>
      <t xml:space="preserve">Lewy</t>
    </r>
    <r>
      <rPr>
        <sz val="10"/>
        <rFont val="Noto Sans CJK SC"/>
        <family val="2"/>
      </rPr>
      <t xml:space="preserve">小体型認知症、</t>
    </r>
    <r>
      <rPr>
        <sz val="10"/>
        <rFont val="Arial"/>
        <family val="0"/>
        <charset val="1"/>
      </rPr>
      <t xml:space="preserve">a</t>
    </r>
    <r>
      <rPr>
        <sz val="10"/>
        <rFont val="Noto Sans CJK SC"/>
        <family val="2"/>
      </rPr>
      <t xml:space="preserve">）；医学各論 Ⅱ</t>
    </r>
    <r>
      <rPr>
        <sz val="10"/>
        <rFont val="Arial"/>
        <family val="0"/>
        <charset val="1"/>
      </rPr>
      <t xml:space="preserve">-1-A-③</t>
    </r>
    <r>
      <rPr>
        <sz val="10"/>
        <rFont val="Noto Sans CJK SC"/>
        <family val="2"/>
      </rPr>
      <t xml:space="preserve">（</t>
    </r>
    <r>
      <rPr>
        <sz val="10"/>
        <rFont val="Arial"/>
        <family val="0"/>
        <charset val="1"/>
      </rPr>
      <t xml:space="preserve">Lewy</t>
    </r>
    <r>
      <rPr>
        <sz val="10"/>
        <rFont val="Noto Sans CJK SC"/>
        <family val="2"/>
      </rPr>
      <t xml:space="preserve">小体型認知症、</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</si>
  <si>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TBL-01-00-038 (id: JlvnldQ)</t>
    </r>
  </si>
  <si>
    <t xml:space="preserve">SRC-1662</t>
  </si>
  <si>
    <t xml:space="preserve">McKeith IG, et al. Diagnosis and management of dementia with Lewy bodies: Fourth consensus report of the DLB Consortium. Neurology. 2017;89(1):88-100</t>
  </si>
  <si>
    <t xml:space="preserve">10.1212/WNL.0000000000004058</t>
  </si>
  <si>
    <t xml:space="preserve">28592453</t>
  </si>
  <si>
    <r>
      <rPr>
        <sz val="10"/>
        <rFont val="Noto Sans CJK SC"/>
        <family val="2"/>
      </rPr>
      <t xml:space="preserve">基準本文（</t>
    </r>
    <r>
      <rPr>
        <sz val="10"/>
        <rFont val="Arial"/>
        <family val="0"/>
        <charset val="1"/>
      </rPr>
      <t xml:space="preserve">PMC</t>
    </r>
    <r>
      <rPr>
        <sz val="10"/>
        <rFont val="Noto Sans CJK SC"/>
        <family val="2"/>
      </rPr>
      <t xml:space="preserve">掲載の全文）で確認した。</t>
    </r>
    <r>
      <rPr>
        <sz val="10"/>
        <rFont val="Arial"/>
        <family val="0"/>
        <charset val="1"/>
      </rPr>
      <t xml:space="preserve">DAT</t>
    </r>
    <r>
      <rPr>
        <sz val="10"/>
        <rFont val="Noto Sans CJK SC"/>
        <family val="2"/>
      </rPr>
      <t xml:space="preserve">画像・</t>
    </r>
    <r>
      <rPr>
        <sz val="10"/>
        <rFont val="Arial"/>
        <family val="0"/>
        <charset val="1"/>
      </rPr>
      <t xml:space="preserve">MIBG</t>
    </r>
    <r>
      <rPr>
        <sz val="10"/>
        <rFont val="Noto Sans CJK SC"/>
        <family val="2"/>
      </rPr>
      <t xml:space="preserve">心筋シンチグラフィは国内でも保険診療で実施される検査である（個別の適用条件は診療報酬による）。</t>
    </r>
  </si>
  <si>
    <t xml:space="preserve">ND-013</t>
  </si>
  <si>
    <r>
      <rPr>
        <sz val="10"/>
        <rFont val="Arial"/>
        <family val="0"/>
        <charset val="1"/>
      </rPr>
      <t xml:space="preserve">Lewy</t>
    </r>
    <r>
      <rPr>
        <sz val="10"/>
        <rFont val="Noto Sans CJK SC"/>
        <family val="2"/>
      </rPr>
      <t xml:space="preserve">小体型認知症では、抗精神病薬に対する重篤な過敏反応のリスクがあるため抗精神病薬は可能な限り避けるべきであり、認知症状に対してはコリンエステラーゼ阻害薬が、メタ解析で認知機能・全般機能の改善を示し、管理の中心となる。</t>
    </r>
  </si>
  <si>
    <r>
      <rPr>
        <sz val="10"/>
        <rFont val="Arial"/>
        <family val="0"/>
        <charset val="1"/>
      </rPr>
      <t xml:space="preserve">DLB</t>
    </r>
    <r>
      <rPr>
        <sz val="10"/>
        <rFont val="Noto Sans CJK SC"/>
        <family val="2"/>
      </rPr>
      <t xml:space="preserve">の無作為化試験は少なく、管理の推奨には専門家の意見に基づく部分が大きい（出典の記載）。国内ではドネペジルが</t>
    </r>
    <r>
      <rPr>
        <sz val="10"/>
        <rFont val="Arial"/>
        <family val="0"/>
        <charset val="1"/>
      </rPr>
      <t xml:space="preserve">Lewy</t>
    </r>
    <r>
      <rPr>
        <sz val="10"/>
        <rFont val="Noto Sans CJK SC"/>
        <family val="2"/>
      </rPr>
      <t xml:space="preserve">小体型認知症に対して承認され保険適用されている。</t>
    </r>
  </si>
  <si>
    <t xml:space="preserve">ND-014</t>
  </si>
  <si>
    <t xml:space="preserve">前頭側頭葉変性症</t>
  </si>
  <si>
    <r>
      <rPr>
        <sz val="10"/>
        <rFont val="Noto Sans CJK SC"/>
        <family val="2"/>
      </rPr>
      <t xml:space="preserve">行動障害型前頭側頭型認知症（</t>
    </r>
    <r>
      <rPr>
        <sz val="10"/>
        <rFont val="Arial"/>
        <family val="0"/>
        <charset val="1"/>
      </rPr>
      <t xml:space="preserve">bvFTD</t>
    </r>
    <r>
      <rPr>
        <sz val="10"/>
        <rFont val="Noto Sans CJK SC"/>
        <family val="2"/>
      </rPr>
      <t xml:space="preserve">）の改訂診断基準では、「</t>
    </r>
    <r>
      <rPr>
        <sz val="10"/>
        <rFont val="Arial"/>
        <family val="0"/>
        <charset val="1"/>
      </rPr>
      <t xml:space="preserve">possible</t>
    </r>
    <r>
      <rPr>
        <sz val="10"/>
        <rFont val="Noto Sans CJK SC"/>
        <family val="2"/>
      </rPr>
      <t xml:space="preserve">」</t>
    </r>
    <r>
      <rPr>
        <sz val="10"/>
        <rFont val="Arial"/>
        <family val="0"/>
        <charset val="1"/>
      </rPr>
      <t xml:space="preserve">bvFTD</t>
    </r>
    <r>
      <rPr>
        <sz val="10"/>
        <rFont val="Noto Sans CJK SC"/>
        <family val="2"/>
      </rPr>
      <t xml:space="preserve">は</t>
    </r>
    <r>
      <rPr>
        <sz val="10"/>
        <rFont val="Arial"/>
        <family val="0"/>
        <charset val="1"/>
      </rPr>
      <t xml:space="preserve">6</t>
    </r>
    <r>
      <rPr>
        <sz val="10"/>
        <rFont val="Noto Sans CJK SC"/>
        <family val="2"/>
      </rPr>
      <t xml:space="preserve">つの臨床的特徴（脱抑制、無為・無気力、共感・感情移入の喪失、常同・強迫的行動、口唇傾向・食行動の変化、遂行機能優位の神経心理学的プロファイル）のうち</t>
    </r>
    <r>
      <rPr>
        <sz val="10"/>
        <rFont val="Arial"/>
        <family val="0"/>
        <charset val="1"/>
      </rPr>
      <t xml:space="preserve">3</t>
    </r>
    <r>
      <rPr>
        <sz val="10"/>
        <rFont val="Noto Sans CJK SC"/>
        <family val="2"/>
      </rPr>
      <t xml:space="preserve">つを要し、「</t>
    </r>
    <r>
      <rPr>
        <sz val="10"/>
        <rFont val="Arial"/>
        <family val="0"/>
        <charset val="1"/>
      </rPr>
      <t xml:space="preserve">probable</t>
    </r>
    <r>
      <rPr>
        <sz val="10"/>
        <rFont val="Noto Sans CJK SC"/>
        <family val="2"/>
      </rPr>
      <t xml:space="preserve">」</t>
    </r>
    <r>
      <rPr>
        <sz val="10"/>
        <rFont val="Arial"/>
        <family val="0"/>
        <charset val="1"/>
      </rPr>
      <t xml:space="preserve">bvFTD</t>
    </r>
    <r>
      <rPr>
        <sz val="10"/>
        <rFont val="Noto Sans CJK SC"/>
        <family val="2"/>
      </rPr>
      <t xml:space="preserve">はこれに機能障害と特徴的な神経画像所見が加わる。</t>
    </r>
  </si>
  <si>
    <r>
      <rPr>
        <sz val="10"/>
        <rFont val="Noto Sans CJK SC"/>
        <family val="2"/>
      </rPr>
      <t xml:space="preserve">医学各論 Ⅸ</t>
    </r>
    <r>
      <rPr>
        <sz val="10"/>
        <rFont val="Arial"/>
        <family val="0"/>
        <charset val="1"/>
      </rPr>
      <t xml:space="preserve">-4-A-④</t>
    </r>
    <r>
      <rPr>
        <sz val="10"/>
        <rFont val="Noto Sans CJK SC"/>
        <family val="2"/>
      </rPr>
      <t xml:space="preserve">（前頭側頭葉変性症、</t>
    </r>
    <r>
      <rPr>
        <sz val="10"/>
        <rFont val="Arial"/>
        <family val="0"/>
        <charset val="1"/>
      </rPr>
      <t xml:space="preserve">b</t>
    </r>
    <r>
      <rPr>
        <sz val="10"/>
        <rFont val="Noto Sans CJK SC"/>
        <family val="2"/>
      </rPr>
      <t xml:space="preserve">）；医学各論 Ⅱ</t>
    </r>
    <r>
      <rPr>
        <sz val="10"/>
        <rFont val="Arial"/>
        <family val="0"/>
        <charset val="1"/>
      </rPr>
      <t xml:space="preserve">-1-A-④</t>
    </r>
    <r>
      <rPr>
        <sz val="10"/>
        <rFont val="Noto Sans CJK SC"/>
        <family val="2"/>
      </rPr>
      <t xml:space="preserve">（前頭側頭葉変性症、</t>
    </r>
    <r>
      <rPr>
        <sz val="10"/>
        <rFont val="Arial"/>
        <family val="0"/>
        <charset val="1"/>
      </rPr>
      <t xml:space="preserve">b</t>
    </r>
    <r>
      <rPr>
        <sz val="10"/>
        <rFont val="Noto Sans CJK SC"/>
        <family val="2"/>
      </rPr>
      <t xml:space="preserve">）</t>
    </r>
  </si>
  <si>
    <t xml:space="preserve">SRC-1663</t>
  </si>
  <si>
    <t xml:space="preserve">Rascovsky K, et al. Sensitivity of revised diagnostic criteria for the behavioural variant of frontotemporal dementia. Brain. 2011;134(Pt 9):2456-2477</t>
  </si>
  <si>
    <t xml:space="preserve">10.1093/brain/awr179</t>
  </si>
  <si>
    <t xml:space="preserve">21810890</t>
  </si>
  <si>
    <t xml:space="preserve">前頭側頭葉変性症は若年性認知症の主要な原因の一つとされるが、発症年齢の分布そのものは本出典の抄録の範囲外のため本カードには含めていない。</t>
  </si>
  <si>
    <t xml:space="preserve">ND-015</t>
  </si>
  <si>
    <r>
      <rPr>
        <sz val="10"/>
        <rFont val="Noto Sans CJK SC"/>
        <family val="2"/>
      </rPr>
      <t xml:space="preserve">原発性進行性失語（</t>
    </r>
    <r>
      <rPr>
        <sz val="10"/>
        <rFont val="Arial"/>
        <family val="0"/>
        <charset val="1"/>
      </rPr>
      <t xml:space="preserve">PPA</t>
    </r>
    <r>
      <rPr>
        <sz val="10"/>
        <rFont val="Noto Sans CJK SC"/>
        <family val="2"/>
      </rPr>
      <t xml:space="preserve">）は</t>
    </r>
    <r>
      <rPr>
        <sz val="10"/>
        <rFont val="Arial"/>
        <family val="0"/>
        <charset val="1"/>
      </rPr>
      <t xml:space="preserve">3</t>
    </r>
    <r>
      <rPr>
        <sz val="10"/>
        <rFont val="Noto Sans CJK SC"/>
        <family val="2"/>
      </rPr>
      <t xml:space="preserve">つの亜型に分類され、意味型は単語理解と対象知識の障害を、非流暢・失文法型は努力性の発話と文法の障害を、ロゴペニック型は単語想起と文の復唱の障害を中核とし、予想される萎縮パターンが画像で確認されれば「画像支持あり」とさらに特定される。</t>
    </r>
  </si>
  <si>
    <t xml:space="preserve">SRC-1664</t>
  </si>
  <si>
    <t xml:space="preserve">Gorno-Tempini ML, et al. Classification of primary progressive aphasia and its variants. Neurology. 2011;76(11):1006-1014</t>
  </si>
  <si>
    <t xml:space="preserve">10.1212/WNL.0b013e31821103e6</t>
  </si>
  <si>
    <t xml:space="preserve">21325651</t>
  </si>
  <si>
    <r>
      <rPr>
        <sz val="10"/>
        <rFont val="Noto Sans CJK SC"/>
        <family val="2"/>
      </rPr>
      <t xml:space="preserve">本分類は臨床的特徴に基づく国際ワーキンググループの推奨（</t>
    </r>
    <r>
      <rPr>
        <sz val="10"/>
        <rFont val="Arial"/>
        <family val="0"/>
        <charset val="1"/>
      </rPr>
      <t xml:space="preserve">2011</t>
    </r>
    <r>
      <rPr>
        <sz val="10"/>
        <rFont val="Noto Sans CJK SC"/>
        <family val="2"/>
      </rPr>
      <t xml:space="preserve">年）であり、各亜型と背景病理との対応づけは今後の課題とされている。</t>
    </r>
  </si>
  <si>
    <t xml:space="preserve">ND-016</t>
  </si>
  <si>
    <r>
      <rPr>
        <sz val="10"/>
        <rFont val="Arial"/>
        <family val="0"/>
        <charset val="1"/>
      </rPr>
      <t xml:space="preserve">Parkinson</t>
    </r>
    <r>
      <rPr>
        <sz val="10"/>
        <rFont val="Noto Sans CJK SC"/>
        <family val="2"/>
      </rPr>
      <t xml:space="preserve">病</t>
    </r>
  </si>
  <si>
    <r>
      <rPr>
        <sz val="10"/>
        <rFont val="Arial"/>
        <family val="0"/>
        <charset val="1"/>
      </rPr>
      <t xml:space="preserve">MDS</t>
    </r>
    <r>
      <rPr>
        <sz val="10"/>
        <rFont val="Noto Sans CJK SC"/>
        <family val="2"/>
      </rPr>
      <t xml:space="preserve">の</t>
    </r>
    <r>
      <rPr>
        <sz val="10"/>
        <rFont val="Arial"/>
        <family val="0"/>
        <charset val="1"/>
      </rPr>
      <t xml:space="preserve">Parkinson</t>
    </r>
    <r>
      <rPr>
        <sz val="10"/>
        <rFont val="Noto Sans CJK SC"/>
        <family val="2"/>
      </rPr>
      <t xml:space="preserve">病臨床診断基準では、パーキンソニズムは動作緩慢に、安静時振戦または固縮のいずれかを伴うものと定義され、診断は絶対除外基準、レッドフラッグ（支持基準による相殺が必要）、支持基準の</t>
    </r>
    <r>
      <rPr>
        <sz val="10"/>
        <rFont val="Arial"/>
        <family val="0"/>
        <charset val="1"/>
      </rPr>
      <t xml:space="preserve">3</t>
    </r>
    <r>
      <rPr>
        <sz val="10"/>
        <rFont val="Noto Sans CJK SC"/>
        <family val="2"/>
      </rPr>
      <t xml:space="preserve">要素で評価され、「</t>
    </r>
    <r>
      <rPr>
        <sz val="10"/>
        <rFont val="Arial"/>
        <family val="0"/>
        <charset val="1"/>
      </rPr>
      <t xml:space="preserve">clinically established</t>
    </r>
    <r>
      <rPr>
        <sz val="10"/>
        <rFont val="Noto Sans CJK SC"/>
        <family val="2"/>
      </rPr>
      <t xml:space="preserve">」と「</t>
    </r>
    <r>
      <rPr>
        <sz val="10"/>
        <rFont val="Arial"/>
        <family val="0"/>
        <charset val="1"/>
      </rPr>
      <t xml:space="preserve">probable</t>
    </r>
    <r>
      <rPr>
        <sz val="10"/>
        <rFont val="Noto Sans CJK SC"/>
        <family val="2"/>
      </rPr>
      <t xml:space="preserve">」の</t>
    </r>
    <r>
      <rPr>
        <sz val="10"/>
        <rFont val="Arial"/>
        <family val="0"/>
        <charset val="1"/>
      </rPr>
      <t xml:space="preserve">2</t>
    </r>
    <r>
      <rPr>
        <sz val="10"/>
        <rFont val="Noto Sans CJK SC"/>
        <family val="2"/>
      </rPr>
      <t xml:space="preserve">段階の確実度が定められている。</t>
    </r>
  </si>
  <si>
    <r>
      <rPr>
        <sz val="10"/>
        <rFont val="Noto Sans CJK SC"/>
        <family val="2"/>
      </rPr>
      <t xml:space="preserve">医学各論 Ⅸ</t>
    </r>
    <r>
      <rPr>
        <sz val="10"/>
        <rFont val="Arial"/>
        <family val="0"/>
        <charset val="1"/>
      </rPr>
      <t xml:space="preserve">-4-B-①</t>
    </r>
    <r>
      <rPr>
        <sz val="10"/>
        <rFont val="Noto Sans CJK SC"/>
        <family val="2"/>
      </rPr>
      <t xml:space="preserve">（</t>
    </r>
    <r>
      <rPr>
        <sz val="10"/>
        <rFont val="Arial"/>
        <family val="0"/>
        <charset val="1"/>
      </rPr>
      <t xml:space="preserve">Parkinson</t>
    </r>
    <r>
      <rPr>
        <sz val="10"/>
        <rFont val="Noto Sans CJK SC"/>
        <family val="2"/>
      </rPr>
      <t xml:space="preserve">病、</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</si>
  <si>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TBL-01-00-040 (id: Jlvnldc)</t>
    </r>
  </si>
  <si>
    <t xml:space="preserve">SRC-1665</t>
  </si>
  <si>
    <t xml:space="preserve">Postuma RB, et al. MDS clinical diagnostic criteria for Parkinson's disease. Mov Disord. 2015;30(12):1591-1601</t>
  </si>
  <si>
    <t xml:space="preserve">10.1002/mds.26424</t>
  </si>
  <si>
    <t xml:space="preserve">26474316</t>
  </si>
  <si>
    <r>
      <rPr>
        <sz val="10"/>
        <rFont val="Noto Sans CJK SC"/>
        <family val="2"/>
      </rPr>
      <t xml:space="preserve">本基準は主に臨床研究での使用を意図して作成されたものである。非運動症状は前駆期</t>
    </r>
    <r>
      <rPr>
        <sz val="10"/>
        <rFont val="Arial"/>
        <family val="0"/>
        <charset val="1"/>
      </rPr>
      <t xml:space="preserve">Parkinson</t>
    </r>
    <r>
      <rPr>
        <sz val="10"/>
        <rFont val="Noto Sans CJK SC"/>
        <family val="2"/>
      </rPr>
      <t xml:space="preserve">病の別基準に組み込まれている。</t>
    </r>
  </si>
  <si>
    <t xml:space="preserve">ND-017</t>
  </si>
  <si>
    <r>
      <rPr>
        <sz val="10"/>
        <rFont val="Noto Sans CJK SC"/>
        <family val="2"/>
      </rPr>
      <t xml:space="preserve">便秘は</t>
    </r>
    <r>
      <rPr>
        <sz val="10"/>
        <rFont val="Arial"/>
        <family val="0"/>
        <charset val="1"/>
      </rPr>
      <t xml:space="preserve">Parkinson</t>
    </r>
    <r>
      <rPr>
        <sz val="10"/>
        <rFont val="Noto Sans CJK SC"/>
        <family val="2"/>
      </rPr>
      <t xml:space="preserve">病およびパーキンソニズムに共通する頻度の高い非運動症状であり、重度の便秘は</t>
    </r>
    <r>
      <rPr>
        <sz val="10"/>
        <rFont val="Arial"/>
        <family val="0"/>
        <charset val="1"/>
      </rPr>
      <t xml:space="preserve">Parkinson</t>
    </r>
    <r>
      <rPr>
        <sz val="10"/>
        <rFont val="Noto Sans CJK SC"/>
        <family val="2"/>
      </rPr>
      <t xml:space="preserve">病よりもパーキンソニズムで多く、</t>
    </r>
    <r>
      <rPr>
        <sz val="10"/>
        <rFont val="Arial"/>
        <family val="0"/>
        <charset val="1"/>
      </rPr>
      <t xml:space="preserve">Parkinson</t>
    </r>
    <r>
      <rPr>
        <sz val="10"/>
        <rFont val="Noto Sans CJK SC"/>
        <family val="2"/>
      </rPr>
      <t xml:space="preserve">病では便秘の重症度が年齢および</t>
    </r>
    <r>
      <rPr>
        <sz val="10"/>
        <rFont val="Arial"/>
        <family val="0"/>
        <charset val="1"/>
      </rPr>
      <t xml:space="preserve">UPDRS</t>
    </r>
    <r>
      <rPr>
        <sz val="10"/>
        <rFont val="Noto Sans CJK SC"/>
        <family val="2"/>
      </rPr>
      <t xml:space="preserve">スコアと関連する。</t>
    </r>
  </si>
  <si>
    <r>
      <rPr>
        <sz val="10"/>
        <rFont val="Noto Sans CJK SC"/>
        <family val="2"/>
      </rPr>
      <t xml:space="preserve">単施設の外来患者を対象とした横断研究（</t>
    </r>
    <r>
      <rPr>
        <sz val="10"/>
        <rFont val="Arial"/>
        <family val="0"/>
        <charset val="1"/>
      </rPr>
      <t xml:space="preserve">Parkinson</t>
    </r>
    <r>
      <rPr>
        <sz val="10"/>
        <rFont val="Noto Sans CJK SC"/>
        <family val="2"/>
      </rPr>
      <t xml:space="preserve">病</t>
    </r>
    <r>
      <rPr>
        <sz val="10"/>
        <rFont val="Arial"/>
        <family val="0"/>
        <charset val="1"/>
      </rPr>
      <t xml:space="preserve">250</t>
    </r>
    <r>
      <rPr>
        <sz val="10"/>
        <rFont val="Noto Sans CJK SC"/>
        <family val="2"/>
      </rPr>
      <t xml:space="preserve">例、パーキンソニズム</t>
    </r>
    <r>
      <rPr>
        <sz val="10"/>
        <rFont val="Arial"/>
        <family val="0"/>
        <charset val="1"/>
      </rPr>
      <t xml:space="preserve">39</t>
    </r>
    <r>
      <rPr>
        <sz val="10"/>
        <rFont val="Noto Sans CJK SC"/>
        <family val="2"/>
      </rPr>
      <t xml:space="preserve">例）の結果であり、頻度の絶対値は対象集団により異なる。本出典は既存の出典マスター登録済み（</t>
    </r>
    <r>
      <rPr>
        <sz val="10"/>
        <rFont val="Arial"/>
        <family val="0"/>
        <charset val="1"/>
      </rPr>
      <t xml:space="preserve">SRC-124</t>
    </r>
    <r>
      <rPr>
        <sz val="10"/>
        <rFont val="Noto Sans CJK SC"/>
        <family val="2"/>
      </rPr>
      <t xml:space="preserve">）で、</t>
    </r>
    <r>
      <rPr>
        <sz val="10"/>
        <rFont val="Arial"/>
        <family val="0"/>
        <charset val="1"/>
      </rPr>
      <t xml:space="preserve">PMID</t>
    </r>
    <r>
      <rPr>
        <sz val="10"/>
        <rFont val="Noto Sans CJK SC"/>
        <family val="2"/>
      </rPr>
      <t xml:space="preserve">はマスター未登録のため本カードでも記載しない（</t>
    </r>
    <r>
      <rPr>
        <sz val="10"/>
        <rFont val="Arial"/>
        <family val="0"/>
        <charset val="1"/>
      </rPr>
      <t xml:space="preserve">PMCID: PMC6591373</t>
    </r>
    <r>
      <rPr>
        <sz val="10"/>
        <rFont val="Noto Sans CJK SC"/>
        <family val="2"/>
      </rPr>
      <t xml:space="preserve">）。</t>
    </r>
  </si>
  <si>
    <t xml:space="preserve">ND-018</t>
  </si>
  <si>
    <r>
      <rPr>
        <sz val="10"/>
        <rFont val="Noto Sans CJK SC"/>
        <family val="2"/>
      </rPr>
      <t xml:space="preserve">レボドパは</t>
    </r>
    <r>
      <rPr>
        <sz val="10"/>
        <rFont val="Arial"/>
        <family val="0"/>
        <charset val="1"/>
      </rPr>
      <t xml:space="preserve">Parkinson</t>
    </r>
    <r>
      <rPr>
        <sz val="10"/>
        <rFont val="Noto Sans CJK SC"/>
        <family val="2"/>
      </rPr>
      <t xml:space="preserve">病に最も有効な治療薬であるが、長期の間欠的投与に伴ってオフ時間やジスキネジアなどの運動合併症が生じることが、持続的なドパミン刺激を目的とする治療（レボドパ持続投与やデバイス療法）の根拠となっている。</t>
    </r>
  </si>
  <si>
    <t xml:space="preserve">SRC-1668</t>
  </si>
  <si>
    <t xml:space="preserve">Olanow CW, et al. Continuous intrajejunal infusion of levodopa-carbidopa intestinal gel for patients with advanced Parkinson's disease: a randomised, controlled, double-blind, double-dummy study. Lancet Neurol. 2014;13(2):141-149</t>
  </si>
  <si>
    <t xml:space="preserve">10.1016/S1474-4422(13)70293-X</t>
  </si>
  <si>
    <t xml:space="preserve">24361112</t>
  </si>
  <si>
    <r>
      <rPr>
        <sz val="10"/>
        <rFont val="Noto Sans CJK SC"/>
        <family val="2"/>
      </rPr>
      <t xml:space="preserve">レボドパは国内で承認され保険適用されている基本薬である。本カードは</t>
    </r>
    <r>
      <rPr>
        <sz val="10"/>
        <rFont val="Arial"/>
        <family val="0"/>
        <charset val="1"/>
      </rPr>
      <t xml:space="preserve">LCIG</t>
    </r>
    <r>
      <rPr>
        <sz val="10"/>
        <rFont val="Noto Sans CJK SC"/>
        <family val="2"/>
      </rPr>
      <t xml:space="preserve">の無作為化試験の背景に基づく一般論であり、運動合併症の発現率などの数値は含めていない。</t>
    </r>
  </si>
  <si>
    <t xml:space="preserve">ND-019</t>
  </si>
  <si>
    <r>
      <rPr>
        <sz val="10"/>
        <rFont val="Noto Sans CJK SC"/>
        <family val="2"/>
      </rPr>
      <t xml:space="preserve">日本では</t>
    </r>
    <r>
      <rPr>
        <sz val="10"/>
        <rFont val="Arial"/>
        <family val="0"/>
        <charset val="1"/>
      </rPr>
      <t xml:space="preserve">Parkinson</t>
    </r>
    <r>
      <rPr>
        <sz val="10"/>
        <rFont val="Noto Sans CJK SC"/>
        <family val="2"/>
      </rPr>
      <t xml:space="preserve">病の重症度評価に</t>
    </r>
    <r>
      <rPr>
        <sz val="10"/>
        <rFont val="Arial"/>
        <family val="0"/>
        <charset val="1"/>
      </rPr>
      <t xml:space="preserve">Hoehn-Yahr</t>
    </r>
    <r>
      <rPr>
        <sz val="10"/>
        <rFont val="Noto Sans CJK SC"/>
        <family val="2"/>
      </rPr>
      <t xml:space="preserve">分類が用いられ、</t>
    </r>
    <r>
      <rPr>
        <sz val="10"/>
        <rFont val="Arial"/>
        <family val="0"/>
        <charset val="1"/>
      </rPr>
      <t xml:space="preserve">I</t>
    </r>
    <r>
      <rPr>
        <sz val="10"/>
        <rFont val="Noto Sans CJK SC"/>
        <family val="2"/>
      </rPr>
      <t xml:space="preserve">度（片側のみの障害）から</t>
    </r>
    <r>
      <rPr>
        <sz val="10"/>
        <rFont val="Arial"/>
        <family val="0"/>
        <charset val="1"/>
      </rPr>
      <t xml:space="preserve">V</t>
    </r>
    <r>
      <rPr>
        <sz val="10"/>
        <rFont val="Noto Sans CJK SC"/>
        <family val="2"/>
      </rPr>
      <t xml:space="preserve">度（車椅子または臥床、介助なしでは起立不能）までの</t>
    </r>
    <r>
      <rPr>
        <sz val="10"/>
        <rFont val="Arial"/>
        <family val="0"/>
        <charset val="1"/>
      </rPr>
      <t xml:space="preserve">5</t>
    </r>
    <r>
      <rPr>
        <sz val="10"/>
        <rFont val="Noto Sans CJK SC"/>
        <family val="2"/>
      </rPr>
      <t xml:space="preserve">段階で評価され、パーキンソン病診療ガイドライン</t>
    </r>
    <r>
      <rPr>
        <sz val="10"/>
        <rFont val="Arial"/>
        <family val="0"/>
        <charset val="1"/>
      </rPr>
      <t xml:space="preserve">2018</t>
    </r>
    <r>
      <rPr>
        <sz val="10"/>
        <rFont val="Noto Sans CJK SC"/>
        <family val="2"/>
      </rPr>
      <t xml:space="preserve">でも重症度の指標として位置づけられている。</t>
    </r>
  </si>
  <si>
    <t xml:space="preserve">SRC-1666</t>
  </si>
  <si>
    <r>
      <rPr>
        <sz val="10"/>
        <rFont val="Noto Sans CJK SC"/>
        <family val="2"/>
      </rPr>
      <t xml:space="preserve">日本神経学会（監修）</t>
    </r>
    <r>
      <rPr>
        <sz val="10"/>
        <rFont val="Arial"/>
        <family val="0"/>
        <charset val="1"/>
      </rPr>
      <t xml:space="preserve">, </t>
    </r>
    <r>
      <rPr>
        <sz val="10"/>
        <rFont val="Noto Sans CJK SC"/>
        <family val="2"/>
      </rPr>
      <t xml:space="preserve">「パーキンソン病診療ガイドライン」作成委員会（編）</t>
    </r>
    <r>
      <rPr>
        <sz val="10"/>
        <rFont val="Arial"/>
        <family val="0"/>
        <charset val="1"/>
      </rPr>
      <t xml:space="preserve">. </t>
    </r>
    <r>
      <rPr>
        <sz val="10"/>
        <rFont val="Noto Sans CJK SC"/>
        <family val="2"/>
      </rPr>
      <t xml:space="preserve">パーキンソン病診療ガイドライン</t>
    </r>
    <r>
      <rPr>
        <sz val="10"/>
        <rFont val="Arial"/>
        <family val="0"/>
        <charset val="1"/>
      </rPr>
      <t xml:space="preserve">2018. </t>
    </r>
    <r>
      <rPr>
        <sz val="10"/>
        <rFont val="Noto Sans CJK SC"/>
        <family val="2"/>
      </rPr>
      <t xml:space="preserve">医学書院</t>
    </r>
    <r>
      <rPr>
        <sz val="10"/>
        <rFont val="Arial"/>
        <family val="0"/>
        <charset val="1"/>
      </rPr>
      <t xml:space="preserve">; 2018</t>
    </r>
  </si>
  <si>
    <r>
      <rPr>
        <sz val="10"/>
        <rFont val="Noto Sans CJK SC"/>
        <family val="2"/>
      </rPr>
      <t xml:space="preserve">段階の定義は原典（</t>
    </r>
    <r>
      <rPr>
        <sz val="10"/>
        <rFont val="Arial"/>
        <family val="0"/>
        <charset val="1"/>
      </rPr>
      <t xml:space="preserve">Hoehn &amp; Yahr, 1967</t>
    </r>
    <r>
      <rPr>
        <sz val="10"/>
        <rFont val="Noto Sans CJK SC"/>
        <family val="2"/>
      </rPr>
      <t xml:space="preserve">）以来の標準的な内容であり、ガイドライン本文における個別の記載位置は取り込み時に確認を要する。</t>
    </r>
  </si>
  <si>
    <t xml:space="preserve">ND-020</t>
  </si>
  <si>
    <r>
      <rPr>
        <sz val="10"/>
        <rFont val="Noto Sans CJK SC"/>
        <family val="2"/>
      </rPr>
      <t xml:space="preserve">重度の運動合併症を有する進行期</t>
    </r>
    <r>
      <rPr>
        <sz val="10"/>
        <rFont val="Arial"/>
        <family val="0"/>
        <charset val="1"/>
      </rPr>
      <t xml:space="preserve">Parkinson</t>
    </r>
    <r>
      <rPr>
        <sz val="10"/>
        <rFont val="Noto Sans CJK SC"/>
        <family val="2"/>
      </rPr>
      <t xml:space="preserve">病では、視床下核脳深部刺激療法（</t>
    </r>
    <r>
      <rPr>
        <sz val="10"/>
        <rFont val="Arial"/>
        <family val="0"/>
        <charset val="1"/>
      </rPr>
      <t xml:space="preserve">DBS</t>
    </r>
    <r>
      <rPr>
        <sz val="10"/>
        <rFont val="Noto Sans CJK SC"/>
        <family val="2"/>
      </rPr>
      <t xml:space="preserve">）と薬物療法の併用は、薬物療法単独と比べて</t>
    </r>
    <r>
      <rPr>
        <sz val="10"/>
        <rFont val="Arial"/>
        <family val="0"/>
        <charset val="1"/>
      </rPr>
      <t xml:space="preserve">6</t>
    </r>
    <r>
      <rPr>
        <sz val="10"/>
        <rFont val="Noto Sans CJK SC"/>
        <family val="2"/>
      </rPr>
      <t xml:space="preserve">か月時点の</t>
    </r>
    <r>
      <rPr>
        <sz val="10"/>
        <rFont val="Arial"/>
        <family val="0"/>
        <charset val="1"/>
      </rPr>
      <t xml:space="preserve">QOL</t>
    </r>
    <r>
      <rPr>
        <sz val="10"/>
        <rFont val="Noto Sans CJK SC"/>
        <family val="2"/>
      </rPr>
      <t xml:space="preserve">（</t>
    </r>
    <r>
      <rPr>
        <sz val="10"/>
        <rFont val="Arial"/>
        <family val="0"/>
        <charset val="1"/>
      </rPr>
      <t xml:space="preserve">PDQ-39</t>
    </r>
    <r>
      <rPr>
        <sz val="10"/>
        <rFont val="Noto Sans CJK SC"/>
        <family val="2"/>
      </rPr>
      <t xml:space="preserve">）と、薬剤オフ状態の運動症状（</t>
    </r>
    <r>
      <rPr>
        <sz val="10"/>
        <rFont val="Arial"/>
        <family val="0"/>
        <charset val="1"/>
      </rPr>
      <t xml:space="preserve">UPDRS-III</t>
    </r>
    <r>
      <rPr>
        <sz val="10"/>
        <rFont val="Noto Sans CJK SC"/>
        <family val="2"/>
      </rPr>
      <t xml:space="preserve">、平均</t>
    </r>
    <r>
      <rPr>
        <sz val="10"/>
        <rFont val="Arial"/>
        <family val="0"/>
        <charset val="1"/>
      </rPr>
      <t xml:space="preserve">19.6</t>
    </r>
    <r>
      <rPr>
        <sz val="10"/>
        <rFont val="Noto Sans CJK SC"/>
        <family val="2"/>
      </rPr>
      <t xml:space="preserve">点の改善幅）を改善したが、重篤な有害事象は</t>
    </r>
    <r>
      <rPr>
        <sz val="10"/>
        <rFont val="Arial"/>
        <family val="0"/>
        <charset val="1"/>
      </rPr>
      <t xml:space="preserve">DBS</t>
    </r>
    <r>
      <rPr>
        <sz val="10"/>
        <rFont val="Noto Sans CJK SC"/>
        <family val="2"/>
      </rPr>
      <t xml:space="preserve">群で多かった（</t>
    </r>
    <r>
      <rPr>
        <sz val="10"/>
        <rFont val="Arial"/>
        <family val="0"/>
        <charset val="1"/>
      </rPr>
      <t xml:space="preserve">13%</t>
    </r>
    <r>
      <rPr>
        <sz val="10"/>
        <rFont val="Noto Sans CJK SC"/>
        <family val="2"/>
      </rPr>
      <t xml:space="preserve">対</t>
    </r>
    <r>
      <rPr>
        <sz val="10"/>
        <rFont val="Arial"/>
        <family val="0"/>
        <charset val="1"/>
      </rPr>
      <t xml:space="preserve">4%</t>
    </r>
    <r>
      <rPr>
        <sz val="10"/>
        <rFont val="Noto Sans CJK SC"/>
        <family val="2"/>
      </rPr>
      <t xml:space="preserve">）。</t>
    </r>
  </si>
  <si>
    <t xml:space="preserve">SRC-1667</t>
  </si>
  <si>
    <t xml:space="preserve">Deuschl G, et al. A randomized trial of deep-brain stimulation for Parkinson's disease. N Engl J Med. 2006;355(9):896-908</t>
  </si>
  <si>
    <t xml:space="preserve">10.1056/NEJMoa060281</t>
  </si>
  <si>
    <t xml:space="preserve">16943402</t>
  </si>
  <si>
    <r>
      <rPr>
        <sz val="10"/>
        <rFont val="Noto Sans CJK SC"/>
        <family val="2"/>
      </rPr>
      <t xml:space="preserve">数値は抄録で確認。</t>
    </r>
    <r>
      <rPr>
        <sz val="10"/>
        <rFont val="Arial"/>
        <family val="0"/>
        <charset val="1"/>
      </rPr>
      <t xml:space="preserve">DBS</t>
    </r>
    <r>
      <rPr>
        <sz val="10"/>
        <rFont val="Noto Sans CJK SC"/>
        <family val="2"/>
      </rPr>
      <t xml:space="preserve">は国内でも保険適用のあるデバイス療法として実施されているが、適応は薬物療法でコントロール困難な運動合併症例に限られ、実施施設の要件がある。</t>
    </r>
  </si>
  <si>
    <t xml:space="preserve">ND-021</t>
  </si>
  <si>
    <r>
      <rPr>
        <sz val="10"/>
        <rFont val="Noto Sans CJK SC"/>
        <family val="2"/>
      </rPr>
      <t xml:space="preserve">レボドパ・カルビドパ経腸用液（</t>
    </r>
    <r>
      <rPr>
        <sz val="10"/>
        <rFont val="Arial"/>
        <family val="0"/>
        <charset val="1"/>
      </rPr>
      <t xml:space="preserve">LCIG</t>
    </r>
    <r>
      <rPr>
        <sz val="10"/>
        <rFont val="Noto Sans CJK SC"/>
        <family val="2"/>
      </rPr>
      <t xml:space="preserve">）の持続空腸内投与は、経口即放性レボドパ・カルビドパと比べて、</t>
    </r>
    <r>
      <rPr>
        <sz val="10"/>
        <rFont val="Arial"/>
        <family val="0"/>
        <charset val="1"/>
      </rPr>
      <t xml:space="preserve">12</t>
    </r>
    <r>
      <rPr>
        <sz val="10"/>
        <rFont val="Noto Sans CJK SC"/>
        <family val="2"/>
      </rPr>
      <t xml:space="preserve">週時点のオフ時間をより短縮し（減少幅</t>
    </r>
    <r>
      <rPr>
        <sz val="10"/>
        <rFont val="Arial"/>
        <family val="0"/>
        <charset val="1"/>
      </rPr>
      <t xml:space="preserve">4.04</t>
    </r>
    <r>
      <rPr>
        <sz val="10"/>
        <rFont val="Noto Sans CJK SC"/>
        <family val="2"/>
      </rPr>
      <t xml:space="preserve">時間対</t>
    </r>
    <r>
      <rPr>
        <sz val="10"/>
        <rFont val="Arial"/>
        <family val="0"/>
        <charset val="1"/>
      </rPr>
      <t xml:space="preserve">2.14</t>
    </r>
    <r>
      <rPr>
        <sz val="10"/>
        <rFont val="Noto Sans CJK SC"/>
        <family val="2"/>
      </rPr>
      <t xml:space="preserve">時間、群間差−</t>
    </r>
    <r>
      <rPr>
        <sz val="10"/>
        <rFont val="Arial"/>
        <family val="0"/>
        <charset val="1"/>
      </rPr>
      <t xml:space="preserve">1.91</t>
    </r>
    <r>
      <rPr>
        <sz val="10"/>
        <rFont val="Noto Sans CJK SC"/>
        <family val="2"/>
      </rPr>
      <t xml:space="preserve">時間）、煩わしいジスキネジアのないオン時間を延長した。</t>
    </r>
  </si>
  <si>
    <t xml:space="preserve">数値は抄録で確認。有害事象の多くは経皮的胃空腸瘻の造設手技に関連するものであった。日本での承認・保険適用の状況（販売名・収載時期）は本作成では未確認であり、取り込み時に確認を要する。</t>
  </si>
  <si>
    <t xml:space="preserve">ND-022</t>
  </si>
  <si>
    <r>
      <rPr>
        <sz val="10"/>
        <rFont val="Arial"/>
        <family val="0"/>
        <charset val="1"/>
      </rPr>
      <t xml:space="preserve">Parkinson</t>
    </r>
    <r>
      <rPr>
        <sz val="10"/>
        <rFont val="Noto Sans CJK SC"/>
        <family val="2"/>
      </rPr>
      <t xml:space="preserve">症候群</t>
    </r>
  </si>
  <si>
    <r>
      <rPr>
        <sz val="10"/>
        <rFont val="Noto Sans CJK SC"/>
        <family val="2"/>
      </rPr>
      <t xml:space="preserve">薬剤性パーキンソニズムは、高齢者のパーキンソニズムの原因として</t>
    </r>
    <r>
      <rPr>
        <sz val="10"/>
        <rFont val="Arial"/>
        <family val="0"/>
        <charset val="1"/>
      </rPr>
      <t xml:space="preserve">Parkinson</t>
    </r>
    <r>
      <rPr>
        <sz val="10"/>
        <rFont val="Noto Sans CJK SC"/>
        <family val="2"/>
      </rPr>
      <t xml:space="preserve">病に次いで多く、ドパミン受容体遮断作用を持つ薬剤（定型・非定型抗精神病薬、消化管運動機能改善薬、一部のカルシウム拮抗薬、制吐薬など）が原因となり、ドパミントランスポーター画像で線条体取り込みが保たれる点が</t>
    </r>
    <r>
      <rPr>
        <sz val="10"/>
        <rFont val="Arial"/>
        <family val="0"/>
        <charset val="1"/>
      </rPr>
      <t xml:space="preserve">Parkinson</t>
    </r>
    <r>
      <rPr>
        <sz val="10"/>
        <rFont val="Noto Sans CJK SC"/>
        <family val="2"/>
      </rPr>
      <t xml:space="preserve">病との鑑別に有用である。</t>
    </r>
  </si>
  <si>
    <r>
      <rPr>
        <sz val="10"/>
        <rFont val="Noto Sans CJK SC"/>
        <family val="2"/>
      </rPr>
      <t xml:space="preserve">医学各論 Ⅸ</t>
    </r>
    <r>
      <rPr>
        <sz val="10"/>
        <rFont val="Arial"/>
        <family val="0"/>
        <charset val="1"/>
      </rPr>
      <t xml:space="preserve">-4-B-②</t>
    </r>
    <r>
      <rPr>
        <sz val="10"/>
        <rFont val="Noto Sans CJK SC"/>
        <family val="2"/>
      </rPr>
      <t xml:space="preserve">（</t>
    </r>
    <r>
      <rPr>
        <sz val="10"/>
        <rFont val="Arial"/>
        <family val="0"/>
        <charset val="1"/>
      </rPr>
      <t xml:space="preserve">Parkinson</t>
    </r>
    <r>
      <rPr>
        <sz val="10"/>
        <rFont val="Noto Sans CJK SC"/>
        <family val="2"/>
      </rPr>
      <t xml:space="preserve">症候群、</t>
    </r>
    <r>
      <rPr>
        <sz val="10"/>
        <rFont val="Arial"/>
        <family val="0"/>
        <charset val="1"/>
      </rPr>
      <t xml:space="preserve">a</t>
    </r>
    <r>
      <rPr>
        <sz val="10"/>
        <rFont val="Noto Sans CJK SC"/>
        <family val="2"/>
      </rPr>
      <t xml:space="preserve">）</t>
    </r>
  </si>
  <si>
    <t xml:space="preserve">SRC-1669</t>
  </si>
  <si>
    <t xml:space="preserve">Shin HW, Chung SJ. Drug-Induced Parkinsonism. J Clin Neurol. 2012;8(1):15-21</t>
  </si>
  <si>
    <t xml:space="preserve">10.3988/jcn.2012.8.1.15</t>
  </si>
  <si>
    <t xml:space="preserve">22523509</t>
  </si>
  <si>
    <r>
      <rPr>
        <sz val="10"/>
        <rFont val="Noto Sans CJK SC"/>
        <family val="2"/>
      </rPr>
      <t xml:space="preserve">臨床像は両側対称性で安静時振戦を欠くことが典型的とされるが、約半数では非対称性や安静時振戦を示し、</t>
    </r>
    <r>
      <rPr>
        <sz val="10"/>
        <rFont val="Arial"/>
        <family val="0"/>
        <charset val="1"/>
      </rPr>
      <t xml:space="preserve">Parkinson</t>
    </r>
    <r>
      <rPr>
        <sz val="10"/>
        <rFont val="Noto Sans CJK SC"/>
        <family val="2"/>
      </rPr>
      <t xml:space="preserve">病との鑑別が難しい場合がある（抄録に基づく）。被疑薬の中止後も症状が長期に残ることがある。原因薬剤はいずれも国内で広く使用される薬剤であり、処方時の注意喚起を目的とするカードである。 本カードは原因薬の適応の推奨ではなく、副作用としての症候群の鑑別に関するものである（原因薬はいずれも国内で承認・使用されている薬剤である）。</t>
    </r>
  </si>
  <si>
    <t xml:space="preserve">ND-023</t>
  </si>
  <si>
    <r>
      <rPr>
        <sz val="10"/>
        <rFont val="Noto Sans CJK SC"/>
        <family val="2"/>
      </rPr>
      <t xml:space="preserve">血管性パーキンソニズムでは、脳小血管病の病理所見が、</t>
    </r>
    <r>
      <rPr>
        <sz val="10"/>
        <rFont val="Arial"/>
        <family val="0"/>
        <charset val="1"/>
      </rPr>
      <t xml:space="preserve">Parkinson</t>
    </r>
    <r>
      <rPr>
        <sz val="10"/>
        <rFont val="Noto Sans CJK SC"/>
        <family val="2"/>
      </rPr>
      <t xml:space="preserve">病でないパーキンソニズム患者で対照より有意に重く、臨床的には両側性の無動・固縮に、すり足を特徴とする歩行障害を伴って発症することが多く、片麻痺で急性発症してパーキンソニズムに進展する型はラクナ梗塞と関連する。</t>
    </r>
  </si>
  <si>
    <t xml:space="preserve">SRC-1670</t>
  </si>
  <si>
    <t xml:space="preserve">Zijlmans JCM, et al. Clinicopathological investigation of vascular parkinsonism, including clinical criteria for diagnosis. Mov Disord. 2004;19(6):630-640</t>
  </si>
  <si>
    <t xml:space="preserve">10.1002/mds.20083</t>
  </si>
  <si>
    <t xml:space="preserve">15197700</t>
  </si>
  <si>
    <r>
      <rPr>
        <sz val="10"/>
        <rFont val="Noto Sans CJK SC"/>
        <family val="2"/>
      </rPr>
      <t xml:space="preserve">剖検例</t>
    </r>
    <r>
      <rPr>
        <sz val="10"/>
        <rFont val="Arial"/>
        <family val="0"/>
        <charset val="1"/>
      </rPr>
      <t xml:space="preserve">17</t>
    </r>
    <r>
      <rPr>
        <sz val="10"/>
        <rFont val="Noto Sans CJK SC"/>
        <family val="2"/>
      </rPr>
      <t xml:space="preserve">例と対照との比較に基づく臨床病理学的検討であり、著者らが提案する臨床診断基準は検証途上のものである。二次性パーキンソニズムには心因性も含まれ鑑別対象となるが、本担当では心因性の専用カードは作らなかった。</t>
    </r>
  </si>
  <si>
    <t xml:space="preserve">ND-024</t>
  </si>
  <si>
    <r>
      <rPr>
        <sz val="10"/>
        <rFont val="Noto Sans CJK SC"/>
        <family val="2"/>
      </rPr>
      <t xml:space="preserve">特発性正常圧水頭症（</t>
    </r>
    <r>
      <rPr>
        <sz val="10"/>
        <rFont val="Arial"/>
        <family val="0"/>
        <charset val="1"/>
      </rPr>
      <t xml:space="preserve">iNPH</t>
    </r>
    <r>
      <rPr>
        <sz val="10"/>
        <rFont val="Noto Sans CJK SC"/>
        <family val="2"/>
      </rPr>
      <t xml:space="preserve">）は、高齢者に歩行障害・認知障害・排尿障害を呈する治療可能な疾患であり、日本の診療ガイドライン第</t>
    </r>
    <r>
      <rPr>
        <sz val="10"/>
        <rFont val="Arial"/>
        <family val="0"/>
        <charset val="1"/>
      </rPr>
      <t xml:space="preserve">3</t>
    </r>
    <r>
      <rPr>
        <sz val="10"/>
        <rFont val="Noto Sans CJK SC"/>
        <family val="2"/>
      </rPr>
      <t xml:space="preserve">版では、画像所見の</t>
    </r>
    <r>
      <rPr>
        <sz val="10"/>
        <rFont val="Arial"/>
        <family val="0"/>
        <charset val="1"/>
      </rPr>
      <t xml:space="preserve">DESH</t>
    </r>
    <r>
      <rPr>
        <sz val="10"/>
        <rFont val="Noto Sans CJK SC"/>
        <family val="2"/>
      </rPr>
      <t xml:space="preserve">（くも膜下腔の不均等な拡大を伴う水頭症）が診断とシャント術適応の判断に重要な役割を果たし、タップテストなどの髄液排除試験を含む診断アルゴリズムが示されている。</t>
    </r>
  </si>
  <si>
    <t xml:space="preserve">SRC-1671</t>
  </si>
  <si>
    <t xml:space="preserve">Nakajima M, et al. Guidelines for Management of Idiopathic Normal Pressure Hydrocephalus (Third Edition): Endorsed by the Japanese Society of Normal Pressure Hydrocephalus. Neurol Med Chir (Tokyo). 2021;61(2):63-97</t>
  </si>
  <si>
    <t xml:space="preserve">10.2176/nmc.st.2020-0292</t>
  </si>
  <si>
    <t xml:space="preserve">33455998</t>
  </si>
  <si>
    <r>
      <rPr>
        <sz val="10"/>
        <rFont val="Noto Sans CJK SC"/>
        <family val="2"/>
      </rPr>
      <t xml:space="preserve">本出典は第</t>
    </r>
    <r>
      <rPr>
        <sz val="10"/>
        <rFont val="Arial"/>
        <family val="0"/>
        <charset val="1"/>
      </rPr>
      <t xml:space="preserve">3</t>
    </r>
    <r>
      <rPr>
        <sz val="10"/>
        <rFont val="Noto Sans CJK SC"/>
        <family val="2"/>
      </rPr>
      <t xml:space="preserve">版ガイドラインの英語版（日本正常圧水頭症学会監修）である。診断は</t>
    </r>
    <r>
      <rPr>
        <sz val="10"/>
        <rFont val="Arial"/>
        <family val="0"/>
        <charset val="1"/>
      </rPr>
      <t xml:space="preserve">possible</t>
    </r>
    <r>
      <rPr>
        <sz val="10"/>
        <rFont val="Noto Sans CJK SC"/>
        <family val="2"/>
      </rPr>
      <t xml:space="preserve">・</t>
    </r>
    <r>
      <rPr>
        <sz val="10"/>
        <rFont val="Arial"/>
        <family val="0"/>
        <charset val="1"/>
      </rPr>
      <t xml:space="preserve">probable</t>
    </r>
    <r>
      <rPr>
        <sz val="10"/>
        <rFont val="Noto Sans CJK SC"/>
        <family val="2"/>
      </rPr>
      <t xml:space="preserve">・</t>
    </r>
    <r>
      <rPr>
        <sz val="10"/>
        <rFont val="Arial"/>
        <family val="0"/>
        <charset val="1"/>
      </rPr>
      <t xml:space="preserve">definite</t>
    </r>
    <r>
      <rPr>
        <sz val="10"/>
        <rFont val="Noto Sans CJK SC"/>
        <family val="2"/>
      </rPr>
      <t xml:space="preserve">の段階で評価される。シャント術は国内で保険適用のある治療である。</t>
    </r>
  </si>
  <si>
    <t xml:space="preserve">ND-025</t>
  </si>
  <si>
    <t xml:space="preserve">進行性核上性麻痺</t>
  </si>
  <si>
    <r>
      <rPr>
        <sz val="10"/>
        <rFont val="Noto Sans CJK SC"/>
        <family val="2"/>
      </rPr>
      <t xml:space="preserve">進行性核上性麻痺の</t>
    </r>
    <r>
      <rPr>
        <sz val="10"/>
        <rFont val="Arial"/>
        <family val="0"/>
        <charset val="1"/>
      </rPr>
      <t xml:space="preserve">MDS</t>
    </r>
    <r>
      <rPr>
        <sz val="10"/>
        <rFont val="Noto Sans CJK SC"/>
        <family val="2"/>
      </rPr>
      <t xml:space="preserve">診断基準（</t>
    </r>
    <r>
      <rPr>
        <sz val="10"/>
        <rFont val="Arial"/>
        <family val="0"/>
        <charset val="1"/>
      </rPr>
      <t xml:space="preserve">MDS-PSP</t>
    </r>
    <r>
      <rPr>
        <sz val="10"/>
        <rFont val="Noto Sans CJK SC"/>
        <family val="2"/>
      </rPr>
      <t xml:space="preserve">）は、眼球運動障害、姿勢保持障害、無動、認知機能障害の</t>
    </r>
    <r>
      <rPr>
        <sz val="10"/>
        <rFont val="Arial"/>
        <family val="0"/>
        <charset val="1"/>
      </rPr>
      <t xml:space="preserve">4</t>
    </r>
    <r>
      <rPr>
        <sz val="10"/>
        <rFont val="Noto Sans CJK SC"/>
        <family val="2"/>
      </rPr>
      <t xml:space="preserve">つの機能ドメインごとに、確実度の異なる</t>
    </r>
    <r>
      <rPr>
        <sz val="10"/>
        <rFont val="Arial"/>
        <family val="0"/>
        <charset val="1"/>
      </rPr>
      <t xml:space="preserve">3</t>
    </r>
    <r>
      <rPr>
        <sz val="10"/>
        <rFont val="Noto Sans CJK SC"/>
        <family val="2"/>
      </rPr>
      <t xml:space="preserve">つの特徴を定めて組み合わせる方式であり、古典的な</t>
    </r>
    <r>
      <rPr>
        <sz val="10"/>
        <rFont val="Arial"/>
        <family val="0"/>
        <charset val="1"/>
      </rPr>
      <t xml:space="preserve">Richardson</t>
    </r>
    <r>
      <rPr>
        <sz val="10"/>
        <rFont val="Noto Sans CJK SC"/>
        <family val="2"/>
      </rPr>
      <t xml:space="preserve">症候群は、垂直性核上性注視麻痺と、発症早期に転倒を伴う姿勢保持障害を中核とする。</t>
    </r>
  </si>
  <si>
    <r>
      <rPr>
        <sz val="10"/>
        <rFont val="Noto Sans CJK SC"/>
        <family val="2"/>
      </rPr>
      <t xml:space="preserve">医学各論 Ⅸ</t>
    </r>
    <r>
      <rPr>
        <sz val="10"/>
        <rFont val="Arial"/>
        <family val="0"/>
        <charset val="1"/>
      </rPr>
      <t xml:space="preserve">-4-B-③</t>
    </r>
    <r>
      <rPr>
        <sz val="10"/>
        <rFont val="Noto Sans CJK SC"/>
        <family val="2"/>
      </rPr>
      <t xml:space="preserve">（進行性核上性麻痺、</t>
    </r>
    <r>
      <rPr>
        <sz val="10"/>
        <rFont val="Arial"/>
        <family val="0"/>
        <charset val="1"/>
      </rPr>
      <t xml:space="preserve">b</t>
    </r>
    <r>
      <rPr>
        <sz val="10"/>
        <rFont val="Noto Sans CJK SC"/>
        <family val="2"/>
      </rPr>
      <t xml:space="preserve">）</t>
    </r>
  </si>
  <si>
    <t xml:space="preserve">SRC-1672</t>
  </si>
  <si>
    <t xml:space="preserve">Höglinger GU, et al. Clinical diagnosis of progressive supranuclear palsy: The movement disorder society criteria. Mov Disord. 2017;32(6):853-864</t>
  </si>
  <si>
    <t xml:space="preserve">10.1002/mds.26987</t>
  </si>
  <si>
    <t xml:space="preserve">28467028</t>
  </si>
  <si>
    <r>
      <rPr>
        <sz val="10"/>
        <rFont val="Arial"/>
        <family val="0"/>
        <charset val="1"/>
      </rPr>
      <t xml:space="preserve">Richardson</t>
    </r>
    <r>
      <rPr>
        <sz val="10"/>
        <rFont val="Noto Sans CJK SC"/>
        <family val="2"/>
      </rPr>
      <t xml:space="preserve">症候群以外にも</t>
    </r>
    <r>
      <rPr>
        <sz val="10"/>
        <rFont val="Arial"/>
        <family val="0"/>
        <charset val="1"/>
      </rPr>
      <t xml:space="preserve">Parkinson</t>
    </r>
    <r>
      <rPr>
        <sz val="10"/>
        <rFont val="Noto Sans CJK SC"/>
        <family val="2"/>
      </rPr>
      <t xml:space="preserve">病様・前頭葉型などの変異型表現型があり、旧来の</t>
    </r>
    <r>
      <rPr>
        <sz val="10"/>
        <rFont val="Arial"/>
        <family val="0"/>
        <charset val="1"/>
      </rPr>
      <t xml:space="preserve">NINDS-SPSP</t>
    </r>
    <r>
      <rPr>
        <sz val="10"/>
        <rFont val="Noto Sans CJK SC"/>
        <family val="2"/>
      </rPr>
      <t xml:space="preserve">基準はこれらへの感度が低かったことが改訂の理由である（本文で確認）。</t>
    </r>
  </si>
  <si>
    <t xml:space="preserve">ND-026</t>
  </si>
  <si>
    <t xml:space="preserve">大脳皮質基底核変性症</t>
  </si>
  <si>
    <r>
      <rPr>
        <sz val="10"/>
        <rFont val="Noto Sans CJK SC"/>
        <family val="2"/>
      </rPr>
      <t xml:space="preserve">大脳皮質基底核症候群（</t>
    </r>
    <r>
      <rPr>
        <sz val="10"/>
        <rFont val="Arial"/>
        <family val="0"/>
        <charset val="1"/>
      </rPr>
      <t xml:space="preserve">CBS</t>
    </r>
    <r>
      <rPr>
        <sz val="10"/>
        <rFont val="Noto Sans CJK SC"/>
        <family val="2"/>
      </rPr>
      <t xml:space="preserve">）は大脳皮質基底核変性症の代表的な臨床表現型であり、非対称のレボドパ抵抗性パーキンソニズムに、皮質徴候として肢失行、皮質性感覚障害、他人の手現象を伴うことを特徴とし、病理学的に確認された</t>
    </r>
    <r>
      <rPr>
        <sz val="10"/>
        <rFont val="Arial"/>
        <family val="0"/>
        <charset val="1"/>
      </rPr>
      <t xml:space="preserve">CBD</t>
    </r>
    <r>
      <rPr>
        <sz val="10"/>
        <rFont val="Noto Sans CJK SC"/>
        <family val="2"/>
      </rPr>
      <t xml:space="preserve">の集積では肢失行は</t>
    </r>
    <r>
      <rPr>
        <sz val="10"/>
        <rFont val="Arial"/>
        <family val="0"/>
        <charset val="1"/>
      </rPr>
      <t xml:space="preserve">57%</t>
    </r>
    <r>
      <rPr>
        <sz val="10"/>
        <rFont val="Noto Sans CJK SC"/>
        <family val="2"/>
      </rPr>
      <t xml:space="preserve">、他人の手現象は</t>
    </r>
    <r>
      <rPr>
        <sz val="10"/>
        <rFont val="Arial"/>
        <family val="0"/>
        <charset val="1"/>
      </rPr>
      <t xml:space="preserve">30%</t>
    </r>
    <r>
      <rPr>
        <sz val="10"/>
        <rFont val="Noto Sans CJK SC"/>
        <family val="2"/>
      </rPr>
      <t xml:space="preserve">に認められた。</t>
    </r>
  </si>
  <si>
    <r>
      <rPr>
        <sz val="10"/>
        <rFont val="Noto Sans CJK SC"/>
        <family val="2"/>
      </rPr>
      <t xml:space="preserve">医学各論 Ⅸ</t>
    </r>
    <r>
      <rPr>
        <sz val="10"/>
        <rFont val="Arial"/>
        <family val="0"/>
        <charset val="1"/>
      </rPr>
      <t xml:space="preserve">-4-B-④</t>
    </r>
    <r>
      <rPr>
        <sz val="10"/>
        <rFont val="Noto Sans CJK SC"/>
        <family val="2"/>
      </rPr>
      <t xml:space="preserve">（大脳皮質基底核変性症、</t>
    </r>
    <r>
      <rPr>
        <sz val="10"/>
        <rFont val="Arial"/>
        <family val="0"/>
        <charset val="1"/>
      </rPr>
      <t xml:space="preserve">b</t>
    </r>
    <r>
      <rPr>
        <sz val="10"/>
        <rFont val="Noto Sans CJK SC"/>
        <family val="2"/>
      </rPr>
      <t xml:space="preserve">）</t>
    </r>
  </si>
  <si>
    <t xml:space="preserve">SRC-1673</t>
  </si>
  <si>
    <t xml:space="preserve">Armstrong MJ, et al. Criteria for the diagnosis of corticobasal degeneration. Neurology. 2013;80(5):496-503</t>
  </si>
  <si>
    <t xml:space="preserve">10.1212/WNL.0b013e31827f0fd1</t>
  </si>
  <si>
    <t xml:space="preserve">23359374</t>
  </si>
  <si>
    <r>
      <rPr>
        <sz val="10"/>
        <rFont val="Noto Sans CJK SC"/>
        <family val="2"/>
      </rPr>
      <t xml:space="preserve">頻度は本文で確認した（表から読み取りではなく本文の記載値）。</t>
    </r>
    <r>
      <rPr>
        <sz val="10"/>
        <rFont val="Arial"/>
        <family val="0"/>
        <charset val="1"/>
      </rPr>
      <t xml:space="preserve">CBD</t>
    </r>
    <r>
      <rPr>
        <sz val="10"/>
        <rFont val="Noto Sans CJK SC"/>
        <family val="2"/>
      </rPr>
      <t xml:space="preserve">の臨床表現型は</t>
    </r>
    <r>
      <rPr>
        <sz val="10"/>
        <rFont val="Arial"/>
        <family val="0"/>
        <charset val="1"/>
      </rPr>
      <t xml:space="preserve">CBS</t>
    </r>
    <r>
      <rPr>
        <sz val="10"/>
        <rFont val="Noto Sans CJK SC"/>
        <family val="2"/>
      </rPr>
      <t xml:space="preserve">のほか、前頭葉行動・空間症候群、非流暢・失文法型</t>
    </r>
    <r>
      <rPr>
        <sz val="10"/>
        <rFont val="Arial"/>
        <family val="0"/>
        <charset val="1"/>
      </rPr>
      <t xml:space="preserve">PPA</t>
    </r>
    <r>
      <rPr>
        <sz val="10"/>
        <rFont val="Noto Sans CJK SC"/>
        <family val="2"/>
      </rPr>
      <t xml:space="preserve">、</t>
    </r>
    <r>
      <rPr>
        <sz val="10"/>
        <rFont val="Arial"/>
        <family val="0"/>
        <charset val="1"/>
      </rPr>
      <t xml:space="preserve">PSP</t>
    </r>
    <r>
      <rPr>
        <sz val="10"/>
        <rFont val="Noto Sans CJK SC"/>
        <family val="2"/>
      </rPr>
      <t xml:space="preserve">症候群があり、臨床診断と病理診断は必ずしも一致しない。 レボドパは国内で承認された薬剤であり、本カードはその治療効果の乏しさを鑑別点として述べるものである。</t>
    </r>
  </si>
  <si>
    <t xml:space="preserve">ND-027</t>
  </si>
  <si>
    <t xml:space="preserve">本態性振戦</t>
  </si>
  <si>
    <r>
      <rPr>
        <sz val="10"/>
        <rFont val="Noto Sans CJK SC"/>
        <family val="2"/>
      </rPr>
      <t xml:space="preserve">本態性振戦は、国際</t>
    </r>
    <r>
      <rPr>
        <sz val="10"/>
        <rFont val="Arial"/>
        <family val="0"/>
        <charset val="1"/>
      </rPr>
      <t xml:space="preserve">Parkinson</t>
    </r>
    <r>
      <rPr>
        <sz val="10"/>
        <rFont val="Noto Sans CJK SC"/>
        <family val="2"/>
      </rPr>
      <t xml:space="preserve">・運動障害学会の分類コンセンサスでは、両側上肢の動作時振戦が孤立性に</t>
    </r>
    <r>
      <rPr>
        <sz val="10"/>
        <rFont val="Arial"/>
        <family val="0"/>
        <charset val="1"/>
      </rPr>
      <t xml:space="preserve">3</t>
    </r>
    <r>
      <rPr>
        <sz val="10"/>
        <rFont val="Noto Sans CJK SC"/>
        <family val="2"/>
      </rPr>
      <t xml:space="preserve">年以上持続し、ジストニア・運動失調・パーキンソニズムなどの他の神経徴候を欠く症候群と定義され、家族歴を伴うことが多く、少量のアルコールで振戦が改善することがあるが、これらは定義の要件には含まれない。</t>
    </r>
  </si>
  <si>
    <r>
      <rPr>
        <sz val="10"/>
        <rFont val="Noto Sans CJK SC"/>
        <family val="2"/>
      </rPr>
      <t xml:space="preserve">医学各論 Ⅸ</t>
    </r>
    <r>
      <rPr>
        <sz val="10"/>
        <rFont val="Arial"/>
        <family val="0"/>
        <charset val="1"/>
      </rPr>
      <t xml:space="preserve">-4-B-⑤</t>
    </r>
    <r>
      <rPr>
        <sz val="10"/>
        <rFont val="Noto Sans CJK SC"/>
        <family val="2"/>
      </rPr>
      <t xml:space="preserve">（本態性振戦、</t>
    </r>
    <r>
      <rPr>
        <sz val="10"/>
        <rFont val="Arial"/>
        <family val="0"/>
        <charset val="1"/>
      </rPr>
      <t xml:space="preserve">b</t>
    </r>
    <r>
      <rPr>
        <sz val="10"/>
        <rFont val="Noto Sans CJK SC"/>
        <family val="2"/>
      </rPr>
      <t xml:space="preserve">）</t>
    </r>
  </si>
  <si>
    <t xml:space="preserve">SRC-1674</t>
  </si>
  <si>
    <t xml:space="preserve">Bhatia KP, et al. Consensus statement on the classification of tremors. From the task force on tremor of the International Parkinson and Movement Disorder Society. Mov Disord. 2018;33(1):75-87</t>
  </si>
  <si>
    <t xml:space="preserve">10.1002/mds.27121</t>
  </si>
  <si>
    <t xml:space="preserve">29193359</t>
  </si>
  <si>
    <r>
      <rPr>
        <sz val="10"/>
        <rFont val="Arial"/>
        <family val="0"/>
        <charset val="1"/>
      </rPr>
      <t xml:space="preserve">Parkinson</t>
    </r>
    <r>
      <rPr>
        <sz val="10"/>
        <rFont val="Noto Sans CJK SC"/>
        <family val="2"/>
      </rPr>
      <t xml:space="preserve">病の安静時振戦が随意運動で減弱するのに対し、本態性振戦では動作時振戦が主体であり、この出現様式の違いが鑑別の一助となる（同コンセンサス本文に基づく）。安静時振戦を伴う場合は</t>
    </r>
    <r>
      <rPr>
        <sz val="10"/>
        <rFont val="Arial"/>
        <family val="0"/>
        <charset val="1"/>
      </rPr>
      <t xml:space="preserve">ET-plus</t>
    </r>
    <r>
      <rPr>
        <sz val="10"/>
        <rFont val="Noto Sans CJK SC"/>
        <family val="2"/>
      </rPr>
      <t xml:space="preserve">（本態性振戦プラス）に分類される。</t>
    </r>
  </si>
  <si>
    <t xml:space="preserve">ND-028</t>
  </si>
  <si>
    <r>
      <rPr>
        <sz val="10"/>
        <rFont val="Noto Sans CJK SC"/>
        <family val="2"/>
      </rPr>
      <t xml:space="preserve">本態性振戦の薬物治療について、国際</t>
    </r>
    <r>
      <rPr>
        <sz val="10"/>
        <rFont val="Arial"/>
        <family val="0"/>
        <charset val="1"/>
      </rPr>
      <t xml:space="preserve">Parkinson</t>
    </r>
    <r>
      <rPr>
        <sz val="10"/>
        <rFont val="Noto Sans CJK SC"/>
        <family val="2"/>
      </rPr>
      <t xml:space="preserve">・運動障害学会のエビデンスレビューでは、プロプラノロールとプリミドンが「臨床的に有用（</t>
    </r>
    <r>
      <rPr>
        <sz val="10"/>
        <rFont val="Arial"/>
        <family val="0"/>
        <charset val="1"/>
      </rPr>
      <t xml:space="preserve">clinically useful</t>
    </r>
    <r>
      <rPr>
        <sz val="10"/>
        <rFont val="Noto Sans CJK SC"/>
        <family val="2"/>
      </rPr>
      <t xml:space="preserve">）」と評価され、トピラマート（</t>
    </r>
    <r>
      <rPr>
        <sz val="10"/>
        <rFont val="Arial"/>
        <family val="0"/>
        <charset val="1"/>
      </rPr>
      <t xml:space="preserve">200 mg/</t>
    </r>
    <r>
      <rPr>
        <sz val="10"/>
        <rFont val="Noto Sans CJK SC"/>
        <family val="2"/>
      </rPr>
      <t xml:space="preserve">日を超える用量）も同等の評価であり、これらが四肢振戦に対する薬物療法の中心である。</t>
    </r>
  </si>
  <si>
    <t xml:space="preserve">SRC-1675</t>
  </si>
  <si>
    <t xml:space="preserve">Ferreira JJ, et al. MDS evidence-based review of treatments for essential tremor. Mov Disord. 2019;34(7):950-958</t>
  </si>
  <si>
    <t xml:space="preserve">10.1002/mds.27700</t>
  </si>
  <si>
    <t xml:space="preserve">31046186</t>
  </si>
  <si>
    <t xml:space="preserve">評価は四肢振戦に対するものであり、声・頭部振戦についてはエビデンス不十分とされた。プロプラノロールは国内で本態性振戦に適応があり保険適用されている。プリミドンの国内適応はてんかんが中心であり、本態性振戦への使用は適応外となる点に留意する。</t>
  </si>
  <si>
    <t xml:space="preserve">ND-029</t>
  </si>
  <si>
    <r>
      <rPr>
        <sz val="10"/>
        <rFont val="Arial"/>
        <family val="0"/>
        <charset val="1"/>
      </rPr>
      <t xml:space="preserve">Huntington</t>
    </r>
    <r>
      <rPr>
        <sz val="10"/>
        <rFont val="Noto Sans CJK SC"/>
        <family val="2"/>
      </rPr>
      <t xml:space="preserve">病</t>
    </r>
  </si>
  <si>
    <r>
      <rPr>
        <sz val="10"/>
        <rFont val="Arial"/>
        <family val="0"/>
        <charset val="1"/>
      </rPr>
      <t xml:space="preserve">Huntington</t>
    </r>
    <r>
      <rPr>
        <sz val="10"/>
        <rFont val="Noto Sans CJK SC"/>
        <family val="2"/>
      </rPr>
      <t xml:space="preserve">病は、</t>
    </r>
    <r>
      <rPr>
        <sz val="10"/>
        <rFont val="Arial"/>
        <family val="0"/>
        <charset val="1"/>
      </rPr>
      <t xml:space="preserve">HTT</t>
    </r>
    <r>
      <rPr>
        <sz val="10"/>
        <rFont val="Noto Sans CJK SC"/>
        <family val="2"/>
      </rPr>
      <t xml:space="preserve">遺伝子の</t>
    </r>
    <r>
      <rPr>
        <sz val="10"/>
        <rFont val="Arial"/>
        <family val="0"/>
        <charset val="1"/>
      </rPr>
      <t xml:space="preserve">CAG</t>
    </r>
    <r>
      <rPr>
        <sz val="10"/>
        <rFont val="Noto Sans CJK SC"/>
        <family val="2"/>
      </rPr>
      <t xml:space="preserve">トリヌクレオチドリピートの異常伸長を原因とする常染色体優性遺伝疾患で、舞踏運動を中心とする運動症状、認知機能障害、精神・行動症状が進行性に現れる。</t>
    </r>
    <r>
      <rPr>
        <sz val="10"/>
        <rFont val="Arial"/>
        <family val="0"/>
        <charset val="1"/>
      </rPr>
      <t xml:space="preserve">CAG</t>
    </r>
    <r>
      <rPr>
        <sz val="10"/>
        <rFont val="Noto Sans CJK SC"/>
        <family val="2"/>
      </rPr>
      <t xml:space="preserve">リピート数は</t>
    </r>
    <r>
      <rPr>
        <sz val="10"/>
        <rFont val="Arial"/>
        <family val="0"/>
        <charset val="1"/>
      </rPr>
      <t xml:space="preserve">26</t>
    </r>
    <r>
      <rPr>
        <sz val="10"/>
        <rFont val="Noto Sans CJK SC"/>
        <family val="2"/>
      </rPr>
      <t xml:space="preserve">以下が正常、</t>
    </r>
    <r>
      <rPr>
        <sz val="10"/>
        <rFont val="Arial"/>
        <family val="0"/>
        <charset val="1"/>
      </rPr>
      <t xml:space="preserve">36</t>
    </r>
    <r>
      <rPr>
        <sz val="10"/>
        <rFont val="Noto Sans CJK SC"/>
        <family val="2"/>
      </rPr>
      <t xml:space="preserve">〜</t>
    </r>
    <r>
      <rPr>
        <sz val="10"/>
        <rFont val="Arial"/>
        <family val="0"/>
        <charset val="1"/>
      </rPr>
      <t xml:space="preserve">39</t>
    </r>
    <r>
      <rPr>
        <sz val="10"/>
        <rFont val="Noto Sans CJK SC"/>
        <family val="2"/>
      </rPr>
      <t xml:space="preserve">が浸透率低下、</t>
    </r>
    <r>
      <rPr>
        <sz val="10"/>
        <rFont val="Arial"/>
        <family val="0"/>
        <charset val="1"/>
      </rPr>
      <t xml:space="preserve">40</t>
    </r>
    <r>
      <rPr>
        <sz val="10"/>
        <rFont val="Noto Sans CJK SC"/>
        <family val="2"/>
      </rPr>
      <t xml:space="preserve">以上が完全浸透に分類される。</t>
    </r>
  </si>
  <si>
    <r>
      <rPr>
        <sz val="10"/>
        <rFont val="Noto Sans CJK SC"/>
        <family val="2"/>
      </rPr>
      <t xml:space="preserve">医学各論 Ⅸ</t>
    </r>
    <r>
      <rPr>
        <sz val="10"/>
        <rFont val="Arial"/>
        <family val="0"/>
        <charset val="1"/>
      </rPr>
      <t xml:space="preserve">-4-C-①</t>
    </r>
    <r>
      <rPr>
        <sz val="10"/>
        <rFont val="Noto Sans CJK SC"/>
        <family val="2"/>
      </rPr>
      <t xml:space="preserve">（</t>
    </r>
    <r>
      <rPr>
        <sz val="10"/>
        <rFont val="Arial"/>
        <family val="0"/>
        <charset val="1"/>
      </rPr>
      <t xml:space="preserve">Huntington</t>
    </r>
    <r>
      <rPr>
        <sz val="10"/>
        <rFont val="Noto Sans CJK SC"/>
        <family val="2"/>
      </rPr>
      <t xml:space="preserve">病、</t>
    </r>
    <r>
      <rPr>
        <sz val="10"/>
        <rFont val="Arial"/>
        <family val="0"/>
        <charset val="1"/>
      </rPr>
      <t xml:space="preserve">b</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</si>
  <si>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TBL-02-02-032 (id: JlAKpZU)</t>
    </r>
  </si>
  <si>
    <t xml:space="preserve">SRC-1676</t>
  </si>
  <si>
    <t xml:space="preserve">Bates GP, Dorsey R, Gusella JF, et al. Huntington disease. Nat Rev Dis Primers. 2015;1:15005</t>
  </si>
  <si>
    <t xml:space="preserve">10.1038/nrdp.2015.5</t>
  </si>
  <si>
    <t xml:space="preserve">27188817</t>
  </si>
  <si>
    <r>
      <rPr>
        <sz val="10"/>
        <rFont val="Arial"/>
        <family val="0"/>
        <charset val="1"/>
      </rPr>
      <t xml:space="preserve">CAG</t>
    </r>
    <r>
      <rPr>
        <sz val="10"/>
        <rFont val="Noto Sans CJK SC"/>
        <family val="2"/>
      </rPr>
      <t xml:space="preserve">リピート長は発症年齢と相関するが、個人の発症年齢を正確には予測できない。発症前遺伝子診断の手順（遺伝カウンセリングを含む専門的支援体制）は本カードでは扱わず、別途一次資料での確認を要する。確立した疾患修飾療法はない（出典公表時点）。</t>
    </r>
  </si>
  <si>
    <t xml:space="preserve">ND-030</t>
  </si>
  <si>
    <t xml:space="preserve">ジストニア</t>
  </si>
  <si>
    <r>
      <rPr>
        <sz val="10"/>
        <rFont val="Noto Sans CJK SC"/>
        <family val="2"/>
      </rPr>
      <t xml:space="preserve">ジストニアは、持続性または間欠性の筋収縮によって異常な（しばしば反復性の）運動、姿勢、またはその両方を生じる運動障害であり、国際コンセンサスでは臨床的特徴（発症年齢、身体分布、時間経過、随伴症状）と病因（神経系の病理、遺伝性か後天性か）の</t>
    </r>
    <r>
      <rPr>
        <sz val="10"/>
        <rFont val="Arial"/>
        <family val="0"/>
        <charset val="1"/>
      </rPr>
      <t xml:space="preserve">2</t>
    </r>
    <r>
      <rPr>
        <sz val="10"/>
        <rFont val="Noto Sans CJK SC"/>
        <family val="2"/>
      </rPr>
      <t xml:space="preserve">軸で分類される。</t>
    </r>
  </si>
  <si>
    <r>
      <rPr>
        <sz val="10"/>
        <rFont val="Noto Sans CJK SC"/>
        <family val="2"/>
      </rPr>
      <t xml:space="preserve">医学各論 Ⅸ</t>
    </r>
    <r>
      <rPr>
        <sz val="10"/>
        <rFont val="Arial"/>
        <family val="0"/>
        <charset val="1"/>
      </rPr>
      <t xml:space="preserve">-4-C-②</t>
    </r>
    <r>
      <rPr>
        <sz val="10"/>
        <rFont val="Noto Sans CJK SC"/>
        <family val="2"/>
      </rPr>
      <t xml:space="preserve">（ジストニア、</t>
    </r>
    <r>
      <rPr>
        <sz val="10"/>
        <rFont val="Arial"/>
        <family val="0"/>
        <charset val="1"/>
      </rPr>
      <t xml:space="preserve">b</t>
    </r>
    <r>
      <rPr>
        <sz val="10"/>
        <rFont val="Noto Sans CJK SC"/>
        <family val="2"/>
      </rPr>
      <t xml:space="preserve">）</t>
    </r>
  </si>
  <si>
    <t xml:space="preserve">SRC-1677</t>
  </si>
  <si>
    <t xml:space="preserve">Albanese A, Bhatia K, Bressman SB, et al. Phenomenology and classification of dystonia: a consensus update. Mov Disord. 2013;28(7):863-873</t>
  </si>
  <si>
    <t xml:space="preserve">10.1002/mds.25475</t>
  </si>
  <si>
    <t xml:space="preserve">23649720</t>
  </si>
  <si>
    <t xml:space="preserve">定義と分類の枠組みのみを扱い、個別の病型の診断基準は含まない。</t>
  </si>
  <si>
    <t xml:space="preserve">ND-031</t>
  </si>
  <si>
    <r>
      <rPr>
        <sz val="10"/>
        <rFont val="Noto Sans CJK SC"/>
        <family val="2"/>
      </rPr>
      <t xml:space="preserve">ドパ反応性ジストニアは、日内変動を伴う下肢発症のジストニアを典型像とし、レボドパに著明かつ持続的に反応する疾患群であり、最も多い原因は常染色体優性の</t>
    </r>
    <r>
      <rPr>
        <sz val="10"/>
        <rFont val="Arial"/>
        <family val="0"/>
        <charset val="1"/>
      </rPr>
      <t xml:space="preserve">GTP</t>
    </r>
    <r>
      <rPr>
        <sz val="10"/>
        <rFont val="Noto Sans CJK SC"/>
        <family val="2"/>
      </rPr>
      <t xml:space="preserve">シクロヒドロラーゼ</t>
    </r>
    <r>
      <rPr>
        <sz val="10"/>
        <rFont val="Arial"/>
        <family val="0"/>
        <charset val="1"/>
      </rPr>
      <t xml:space="preserve">1</t>
    </r>
    <r>
      <rPr>
        <sz val="10"/>
        <rFont val="Noto Sans CJK SC"/>
        <family val="2"/>
      </rPr>
      <t xml:space="preserve">欠損症（瀬川病）である。</t>
    </r>
  </si>
  <si>
    <t xml:space="preserve">SRC-1678</t>
  </si>
  <si>
    <t xml:space="preserve">Wijemanne S, Jankovic J. Dopa-responsive dystonia--clinical and genetic heterogeneity. Nat Rev Neurol. 2015;11(7):414-424</t>
  </si>
  <si>
    <t xml:space="preserve">10.1038/nrneurol.2015.86</t>
  </si>
  <si>
    <t xml:space="preserve">26100751</t>
  </si>
  <si>
    <t xml:space="preserve">レボドパはパーキンソン病治療薬として国内承認・保険収載されている薬剤であり、ドパ反応性ジストニアへの使用の保険適用の詳細は添付文書による。</t>
  </si>
  <si>
    <t xml:space="preserve">ND-032</t>
  </si>
  <si>
    <t xml:space="preserve">痙性斜頸</t>
  </si>
  <si>
    <r>
      <rPr>
        <sz val="10"/>
        <rFont val="Noto Sans CJK SC"/>
        <family val="2"/>
      </rPr>
      <t xml:space="preserve">頸部ジストニア（痙性斜頸）は局所性ジストニアの中で最も多い型であり、</t>
    </r>
    <r>
      <rPr>
        <sz val="10"/>
        <rFont val="Arial"/>
        <family val="0"/>
        <charset val="1"/>
      </rPr>
      <t xml:space="preserve">A</t>
    </r>
    <r>
      <rPr>
        <sz val="10"/>
        <rFont val="Noto Sans CJK SC"/>
        <family val="2"/>
      </rPr>
      <t xml:space="preserve">型ボツリヌス毒素療法がその第一選択治療と位置づけられ、ランダム化比較試験の統合解析でもプラセボに対する有効性が示されている。</t>
    </r>
  </si>
  <si>
    <r>
      <rPr>
        <sz val="10"/>
        <rFont val="Noto Sans CJK SC"/>
        <family val="2"/>
      </rPr>
      <t xml:space="preserve">医学各論 Ⅸ</t>
    </r>
    <r>
      <rPr>
        <sz val="10"/>
        <rFont val="Arial"/>
        <family val="0"/>
        <charset val="1"/>
      </rPr>
      <t xml:space="preserve">-4-C-③</t>
    </r>
    <r>
      <rPr>
        <sz val="10"/>
        <rFont val="Noto Sans CJK SC"/>
        <family val="2"/>
      </rPr>
      <t xml:space="preserve">（痙性斜頸、</t>
    </r>
    <r>
      <rPr>
        <sz val="10"/>
        <rFont val="Arial"/>
        <family val="0"/>
        <charset val="1"/>
      </rPr>
      <t xml:space="preserve">b</t>
    </r>
    <r>
      <rPr>
        <sz val="10"/>
        <rFont val="Noto Sans CJK SC"/>
        <family val="2"/>
      </rPr>
      <t xml:space="preserve">）</t>
    </r>
  </si>
  <si>
    <t xml:space="preserve">SRC-1679</t>
  </si>
  <si>
    <t xml:space="preserve">Rodrigues FB, Duarte GS, Marques RE, et al. Botulinum toxin type A therapy for cervical dystonia. Cochrane Database Syst Rev. 2020;(11):CD003633</t>
  </si>
  <si>
    <t xml:space="preserve">10.1002/14651858.CD003633.pub4</t>
  </si>
  <si>
    <t xml:space="preserve">33180963</t>
  </si>
  <si>
    <r>
      <rPr>
        <sz val="10"/>
        <rFont val="Arial"/>
        <family val="0"/>
        <charset val="1"/>
      </rPr>
      <t xml:space="preserve">A</t>
    </r>
    <r>
      <rPr>
        <sz val="10"/>
        <rFont val="Noto Sans CJK SC"/>
        <family val="2"/>
      </rPr>
      <t xml:space="preserve">型ボツリヌス毒素製剤（ボトックス）は痙性斜頸が国内承認適応に含まれ、保険適用がある（</t>
    </r>
    <r>
      <rPr>
        <sz val="10"/>
        <rFont val="Arial"/>
        <family val="0"/>
        <charset val="1"/>
      </rPr>
      <t xml:space="preserve">PMDA</t>
    </r>
    <r>
      <rPr>
        <sz val="10"/>
        <rFont val="Noto Sans CJK SC"/>
        <family val="2"/>
      </rPr>
      <t xml:space="preserve">公表資料で確認）。</t>
    </r>
  </si>
  <si>
    <t xml:space="preserve">ND-033</t>
  </si>
  <si>
    <t xml:space="preserve">書痙</t>
  </si>
  <si>
    <t xml:space="preserve">書痙は、書字のような特定の繰り返し動作を行うときにのみ異常な筋活動が生じる課題特異性局所性ジストニアの代表例であり、楽器演奏者に生じる音楽家ジストニアと並ぶ代表的病型である。</t>
  </si>
  <si>
    <r>
      <rPr>
        <sz val="10"/>
        <rFont val="Noto Sans CJK SC"/>
        <family val="2"/>
      </rPr>
      <t xml:space="preserve">医学各論 Ⅸ</t>
    </r>
    <r>
      <rPr>
        <sz val="10"/>
        <rFont val="Arial"/>
        <family val="0"/>
        <charset val="1"/>
      </rPr>
      <t xml:space="preserve">-4-C-④</t>
    </r>
    <r>
      <rPr>
        <sz val="10"/>
        <rFont val="Noto Sans CJK SC"/>
        <family val="2"/>
      </rPr>
      <t xml:space="preserve">（書痙、</t>
    </r>
    <r>
      <rPr>
        <sz val="10"/>
        <rFont val="Arial"/>
        <family val="0"/>
        <charset val="1"/>
      </rPr>
      <t xml:space="preserve">b</t>
    </r>
    <r>
      <rPr>
        <sz val="10"/>
        <rFont val="Noto Sans CJK SC"/>
        <family val="2"/>
      </rPr>
      <t xml:space="preserve">）</t>
    </r>
  </si>
  <si>
    <t xml:space="preserve">SRC-1680</t>
  </si>
  <si>
    <t xml:space="preserve">Stahl CM, Frucht SJ. Focal task specific dystonia: a review and update. J Neurol. 2017;264(7):1536-1541</t>
  </si>
  <si>
    <t xml:space="preserve">10.1007/s00415-016-8373-z</t>
  </si>
  <si>
    <t xml:space="preserve">28039522</t>
  </si>
  <si>
    <r>
      <rPr>
        <sz val="10"/>
        <rFont val="Noto Sans CJK SC"/>
        <family val="2"/>
      </rPr>
      <t xml:space="preserve">書痙に対するボツリヌス毒素注射は国内では承認適応外である（</t>
    </r>
    <r>
      <rPr>
        <sz val="10"/>
        <rFont val="Arial"/>
        <family val="0"/>
        <charset val="1"/>
      </rPr>
      <t xml:space="preserve">A</t>
    </r>
    <r>
      <rPr>
        <sz val="10"/>
        <rFont val="Noto Sans CJK SC"/>
        <family val="2"/>
      </rPr>
      <t xml:space="preserve">型ボツリヌス毒素製剤の国内承認適応は眼瞼痙攣、片側顔面痙攣、痙性斜頸、痙縮等であり、</t>
    </r>
    <r>
      <rPr>
        <sz val="10"/>
        <rFont val="Arial"/>
        <family val="0"/>
        <charset val="1"/>
      </rPr>
      <t xml:space="preserve">PMDA</t>
    </r>
    <r>
      <rPr>
        <sz val="10"/>
        <rFont val="Noto Sans CJK SC"/>
        <family val="2"/>
      </rPr>
      <t xml:space="preserve">公表資料で確認）。</t>
    </r>
  </si>
  <si>
    <t xml:space="preserve">ND-034</t>
  </si>
  <si>
    <r>
      <rPr>
        <sz val="10"/>
        <rFont val="Noto Sans CJK SC"/>
        <family val="2"/>
      </rPr>
      <t xml:space="preserve">ビタミン</t>
    </r>
    <r>
      <rPr>
        <sz val="10"/>
        <rFont val="Arial"/>
        <family val="0"/>
        <charset val="1"/>
      </rPr>
      <t xml:space="preserve">B12</t>
    </r>
    <r>
      <rPr>
        <sz val="10"/>
        <rFont val="Noto Sans CJK SC"/>
        <family val="2"/>
      </rPr>
      <t xml:space="preserve">欠乏症</t>
    </r>
  </si>
  <si>
    <r>
      <rPr>
        <sz val="10"/>
        <rFont val="Noto Sans CJK SC"/>
        <family val="2"/>
      </rPr>
      <t xml:space="preserve">ビタミン</t>
    </r>
    <r>
      <rPr>
        <sz val="10"/>
        <rFont val="Arial"/>
        <family val="0"/>
        <charset val="1"/>
      </rPr>
      <t xml:space="preserve">B12</t>
    </r>
    <r>
      <rPr>
        <sz val="10"/>
        <rFont val="Noto Sans CJK SC"/>
        <family val="2"/>
      </rPr>
      <t xml:space="preserve">欠乏による亜急性連合性変性症では、脊髄の後索と側索を主座として脱髄と軸索障害が進行し、脊髄</t>
    </r>
    <r>
      <rPr>
        <sz val="10"/>
        <rFont val="Arial"/>
        <family val="0"/>
        <charset val="1"/>
      </rPr>
      <t xml:space="preserve">MRI</t>
    </r>
    <r>
      <rPr>
        <sz val="10"/>
        <rFont val="Noto Sans CJK SC"/>
        <family val="2"/>
      </rPr>
      <t xml:space="preserve">が診断に有用である。</t>
    </r>
  </si>
  <si>
    <r>
      <rPr>
        <sz val="10"/>
        <rFont val="Noto Sans CJK SC"/>
        <family val="2"/>
      </rPr>
      <t xml:space="preserve">医学各論 Ⅸ</t>
    </r>
    <r>
      <rPr>
        <sz val="10"/>
        <rFont val="Arial"/>
        <family val="0"/>
        <charset val="1"/>
      </rPr>
      <t xml:space="preserve">-4-D-①</t>
    </r>
    <r>
      <rPr>
        <sz val="10"/>
        <rFont val="Noto Sans CJK SC"/>
        <family val="2"/>
      </rPr>
      <t xml:space="preserve">（ビタミン</t>
    </r>
    <r>
      <rPr>
        <sz val="10"/>
        <rFont val="Arial"/>
        <family val="0"/>
        <charset val="1"/>
      </rPr>
      <t xml:space="preserve">B12</t>
    </r>
    <r>
      <rPr>
        <sz val="10"/>
        <rFont val="Noto Sans CJK SC"/>
        <family val="2"/>
      </rPr>
      <t xml:space="preserve">欠乏症、</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</si>
  <si>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TBL-01-00-484 (id: JlvnmNA)</t>
    </r>
    <r>
      <rPr>
        <sz val="10"/>
        <rFont val="Noto Sans CJK SC"/>
        <family val="2"/>
      </rPr>
      <t xml:space="preserve">；</t>
    </r>
    <r>
      <rPr>
        <sz val="10"/>
        <rFont val="Arial"/>
        <family val="0"/>
        <charset val="1"/>
      </rPr>
      <t xml:space="preserve">TBL-02-02-006 (id: JlAKpXo)</t>
    </r>
  </si>
  <si>
    <t xml:space="preserve">SRC-1681</t>
  </si>
  <si>
    <t xml:space="preserve">Bernetti C, Cea L, Buoso A, et al. A Comprehensive Overview of Subacute Combined Degeneration: MRI Diagnostic Challenges and Treatment Pathways. Brain Sci. 2025;15(9):972</t>
  </si>
  <si>
    <t xml:space="preserve">10.3390/brainsci15090972</t>
  </si>
  <si>
    <t xml:space="preserve">41008332</t>
  </si>
  <si>
    <r>
      <rPr>
        <sz val="10"/>
        <rFont val="Noto Sans CJK SC"/>
        <family val="2"/>
      </rPr>
      <t xml:space="preserve">ビタミン</t>
    </r>
    <r>
      <rPr>
        <sz val="10"/>
        <rFont val="Arial"/>
        <family val="0"/>
        <charset val="1"/>
      </rPr>
      <t xml:space="preserve">B12</t>
    </r>
    <r>
      <rPr>
        <sz val="10"/>
        <rFont val="Noto Sans CJK SC"/>
        <family val="2"/>
      </rPr>
      <t xml:space="preserve">製剤は国内承認・保険収載されている。</t>
    </r>
    <r>
      <rPr>
        <sz val="10"/>
        <rFont val="Arial"/>
        <family val="0"/>
        <charset val="1"/>
      </rPr>
      <t xml:space="preserve">MRI</t>
    </r>
    <r>
      <rPr>
        <sz val="10"/>
        <rFont val="Noto Sans CJK SC"/>
        <family val="2"/>
      </rPr>
      <t xml:space="preserve">所見の詳細（逆</t>
    </r>
    <r>
      <rPr>
        <sz val="10"/>
        <rFont val="Arial"/>
        <family val="0"/>
        <charset val="1"/>
      </rPr>
      <t xml:space="preserve">V</t>
    </r>
    <r>
      <rPr>
        <sz val="10"/>
        <rFont val="Noto Sans CJK SC"/>
        <family val="2"/>
      </rPr>
      <t xml:space="preserve">字徴候等）は本カードでは扱わない。</t>
    </r>
  </si>
  <si>
    <t xml:space="preserve">ND-035</t>
  </si>
  <si>
    <r>
      <rPr>
        <sz val="10"/>
        <rFont val="Noto Sans CJK SC"/>
        <family val="2"/>
      </rPr>
      <t xml:space="preserve">コバラミン（ビタミン</t>
    </r>
    <r>
      <rPr>
        <sz val="10"/>
        <rFont val="Arial"/>
        <family val="0"/>
        <charset val="1"/>
      </rPr>
      <t xml:space="preserve">B12</t>
    </r>
    <r>
      <rPr>
        <sz val="10"/>
        <rFont val="Noto Sans CJK SC"/>
        <family val="2"/>
      </rPr>
      <t xml:space="preserve">）欠乏による神経精神症状は、貧血や大赤血球症を伴わずに生じることがあり、連続</t>
    </r>
    <r>
      <rPr>
        <sz val="10"/>
        <rFont val="Arial"/>
        <family val="0"/>
        <charset val="1"/>
      </rPr>
      <t xml:space="preserve">141</t>
    </r>
    <r>
      <rPr>
        <sz val="10"/>
        <rFont val="Noto Sans CJK SC"/>
        <family val="2"/>
      </rPr>
      <t xml:space="preserve">例の検討では</t>
    </r>
    <r>
      <rPr>
        <sz val="10"/>
        <rFont val="Arial"/>
        <family val="0"/>
        <charset val="1"/>
      </rPr>
      <t xml:space="preserve">40</t>
    </r>
    <r>
      <rPr>
        <sz val="10"/>
        <rFont val="Noto Sans CJK SC"/>
        <family val="2"/>
      </rPr>
      <t xml:space="preserve">例（</t>
    </r>
    <r>
      <rPr>
        <sz val="10"/>
        <rFont val="Arial"/>
        <family val="0"/>
        <charset val="1"/>
      </rPr>
      <t xml:space="preserve">28%</t>
    </r>
    <r>
      <rPr>
        <sz val="10"/>
        <rFont val="Noto Sans CJK SC"/>
        <family val="2"/>
      </rPr>
      <t xml:space="preserve">）に貧血・大赤血球症が認められなかった。</t>
    </r>
  </si>
  <si>
    <r>
      <rPr>
        <sz val="10"/>
        <rFont val="Arial"/>
        <family val="0"/>
        <charset val="1"/>
      </rPr>
      <t xml:space="preserve">PS-02-03-05 (id: JkxnuP0)</t>
    </r>
    <r>
      <rPr>
        <sz val="10"/>
        <rFont val="Noto Sans CJK SC"/>
        <family val="2"/>
      </rPr>
      <t xml:space="preserve">；</t>
    </r>
    <r>
      <rPr>
        <sz val="10"/>
        <rFont val="Arial"/>
        <family val="0"/>
        <charset val="1"/>
      </rPr>
      <t xml:space="preserve">TBL-01-00-484 (id: JlvnmNA)</t>
    </r>
  </si>
  <si>
    <t xml:space="preserve">SRC-1682</t>
  </si>
  <si>
    <t xml:space="preserve">Lindenbaum J, Healton EB, Savage DG, et al. Neuropsychiatric disorders caused by cobalamin deficiency in the absence of anemia or macrocytosis. N Engl J Med. 1988;318(26):1720-1728</t>
  </si>
  <si>
    <t xml:space="preserve">10.1056/NEJM198806303182604</t>
  </si>
  <si>
    <t xml:space="preserve">3374544</t>
  </si>
  <si>
    <r>
      <rPr>
        <sz val="10"/>
        <rFont val="Noto Sans CJK SC"/>
        <family val="2"/>
      </rPr>
      <t xml:space="preserve">数値は抄録で確認。治療のタイミングについては、臨床所見から欠乏が強く疑われる場合は神経障害を避けるため治療を遅らせるべきでないことが診療ガイドライン（出典マスター </t>
    </r>
    <r>
      <rPr>
        <sz val="10"/>
        <rFont val="Arial"/>
        <family val="0"/>
        <charset val="1"/>
      </rPr>
      <t xml:space="preserve">SRC-988 </t>
    </r>
    <r>
      <rPr>
        <sz val="10"/>
        <rFont val="Noto Sans CJK SC"/>
        <family val="2"/>
      </rPr>
      <t xml:space="preserve">の要旨）で示されている。ビタミン</t>
    </r>
    <r>
      <rPr>
        <sz val="10"/>
        <rFont val="Arial"/>
        <family val="0"/>
        <charset val="1"/>
      </rPr>
      <t xml:space="preserve">B12</t>
    </r>
    <r>
      <rPr>
        <sz val="10"/>
        <rFont val="Noto Sans CJK SC"/>
        <family val="2"/>
      </rPr>
      <t xml:space="preserve">製剤は国内承認・保険収載されている。</t>
    </r>
  </si>
  <si>
    <t xml:space="preserve">ND-036</t>
  </si>
  <si>
    <r>
      <rPr>
        <sz val="10"/>
        <rFont val="Noto Sans CJK SC"/>
        <family val="2"/>
      </rPr>
      <t xml:space="preserve">亜酸化窒素（笑気ガス）の乱用は、ビタミン</t>
    </r>
    <r>
      <rPr>
        <sz val="10"/>
        <rFont val="Arial"/>
        <family val="0"/>
        <charset val="1"/>
      </rPr>
      <t xml:space="preserve">B12</t>
    </r>
    <r>
      <rPr>
        <sz val="10"/>
        <rFont val="Noto Sans CJK SC"/>
        <family val="2"/>
      </rPr>
      <t xml:space="preserve">の機能的欠乏を介して亜急性連合性変性症を含む脊髄障害（ミエロニューロパチー）を引き起こし、症例の系統的レビュー（</t>
    </r>
    <r>
      <rPr>
        <sz val="10"/>
        <rFont val="Arial"/>
        <family val="0"/>
        <charset val="1"/>
      </rPr>
      <t xml:space="preserve">91</t>
    </r>
    <r>
      <rPr>
        <sz val="10"/>
        <rFont val="Noto Sans CJK SC"/>
        <family val="2"/>
      </rPr>
      <t xml:space="preserve">例）では</t>
    </r>
    <r>
      <rPr>
        <sz val="10"/>
        <rFont val="Arial"/>
        <family val="0"/>
        <charset val="1"/>
      </rPr>
      <t xml:space="preserve">72</t>
    </r>
    <r>
      <rPr>
        <sz val="10"/>
        <rFont val="Noto Sans CJK SC"/>
        <family val="2"/>
      </rPr>
      <t xml:space="preserve">例に神経学的後遺症が報告された。</t>
    </r>
  </si>
  <si>
    <t xml:space="preserve">SRC-1683</t>
  </si>
  <si>
    <t xml:space="preserve">Garakani A, Jaffe RJ, Savla D, et al. Neurologic, psychiatric, and other medical manifestations of nitrous oxide abuse: A systematic review of the case literature. Am J Addict. 2016;25(5):358-369</t>
  </si>
  <si>
    <t xml:space="preserve">10.1111/ajad.12372</t>
  </si>
  <si>
    <t xml:space="preserve">27037733</t>
  </si>
  <si>
    <r>
      <rPr>
        <sz val="10"/>
        <rFont val="Noto Sans CJK SC"/>
        <family val="2"/>
      </rPr>
      <t xml:space="preserve">数値は症例報告の集積に基づく系統的レビューの抄録で確認したもので、頻度の母集団推定ではない。 ビタミン</t>
    </r>
    <r>
      <rPr>
        <sz val="10"/>
        <rFont val="Arial"/>
        <family val="0"/>
        <charset val="1"/>
      </rPr>
      <t xml:space="preserve">B12</t>
    </r>
    <r>
      <rPr>
        <sz val="10"/>
        <rFont val="Noto Sans CJK SC"/>
        <family val="2"/>
      </rPr>
      <t xml:space="preserve">製剤は国内で承認された薬剤である。</t>
    </r>
  </si>
  <si>
    <t xml:space="preserve">ND-037</t>
  </si>
  <si>
    <r>
      <rPr>
        <sz val="10"/>
        <rFont val="Arial"/>
        <family val="0"/>
        <charset val="1"/>
      </rPr>
      <t xml:space="preserve">Wernicke</t>
    </r>
    <r>
      <rPr>
        <sz val="10"/>
        <rFont val="Noto Sans CJK SC"/>
        <family val="2"/>
      </rPr>
      <t xml:space="preserve">脳症</t>
    </r>
  </si>
  <si>
    <r>
      <rPr>
        <sz val="10"/>
        <rFont val="Arial"/>
        <family val="0"/>
        <charset val="1"/>
      </rPr>
      <t xml:space="preserve">Wernicke</t>
    </r>
    <r>
      <rPr>
        <sz val="10"/>
        <rFont val="Noto Sans CJK SC"/>
        <family val="2"/>
      </rPr>
      <t xml:space="preserve">脳症はチアミン欠乏による急性の神経精神障害であり、アルコール依存者での臨床診断には栄養欠乏、眼徴候、小脳失調、精神状態の変化または軽度の記憶障害の</t>
    </r>
    <r>
      <rPr>
        <sz val="10"/>
        <rFont val="Arial"/>
        <family val="0"/>
        <charset val="1"/>
      </rPr>
      <t xml:space="preserve">4</t>
    </r>
    <r>
      <rPr>
        <sz val="10"/>
        <rFont val="Noto Sans CJK SC"/>
        <family val="2"/>
      </rPr>
      <t xml:space="preserve">徴のうち</t>
    </r>
    <r>
      <rPr>
        <sz val="10"/>
        <rFont val="Arial"/>
        <family val="0"/>
        <charset val="1"/>
      </rPr>
      <t xml:space="preserve">2</t>
    </r>
    <r>
      <rPr>
        <sz val="10"/>
        <rFont val="Noto Sans CJK SC"/>
        <family val="2"/>
      </rPr>
      <t xml:space="preserve">つが用いられる。疑った場合は、炭水化物（グルコース）の投与に先立ってチアミンを投与する（</t>
    </r>
    <r>
      <rPr>
        <sz val="10"/>
        <rFont val="Arial"/>
        <family val="0"/>
        <charset val="1"/>
      </rPr>
      <t xml:space="preserve">EFNS</t>
    </r>
    <r>
      <rPr>
        <sz val="10"/>
        <rFont val="Noto Sans CJK SC"/>
        <family val="2"/>
      </rPr>
      <t xml:space="preserve">ガイドラインでは</t>
    </r>
    <r>
      <rPr>
        <sz val="10"/>
        <rFont val="Arial"/>
        <family val="0"/>
        <charset val="1"/>
      </rPr>
      <t xml:space="preserve">200 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3</t>
    </r>
    <r>
      <rPr>
        <sz val="10"/>
        <rFont val="Noto Sans CJK SC"/>
        <family val="2"/>
      </rPr>
      <t xml:space="preserve">回、静脈内投与が望ましいとされる）。</t>
    </r>
  </si>
  <si>
    <r>
      <rPr>
        <sz val="10"/>
        <rFont val="Noto Sans CJK SC"/>
        <family val="2"/>
      </rPr>
      <t xml:space="preserve">医学各論 Ⅸ</t>
    </r>
    <r>
      <rPr>
        <sz val="10"/>
        <rFont val="Arial"/>
        <family val="0"/>
        <charset val="1"/>
      </rPr>
      <t xml:space="preserve">-4-D-②</t>
    </r>
    <r>
      <rPr>
        <sz val="10"/>
        <rFont val="Noto Sans CJK SC"/>
        <family val="2"/>
      </rPr>
      <t xml:space="preserve">（</t>
    </r>
    <r>
      <rPr>
        <sz val="10"/>
        <rFont val="Arial"/>
        <family val="0"/>
        <charset val="1"/>
      </rPr>
      <t xml:space="preserve">Wernicke</t>
    </r>
    <r>
      <rPr>
        <sz val="10"/>
        <rFont val="Noto Sans CJK SC"/>
        <family val="2"/>
      </rPr>
      <t xml:space="preserve">脳症、</t>
    </r>
    <r>
      <rPr>
        <sz val="10"/>
        <rFont val="Arial"/>
        <family val="0"/>
        <charset val="1"/>
      </rPr>
      <t xml:space="preserve">b</t>
    </r>
    <r>
      <rPr>
        <sz val="10"/>
        <rFont val="Noto Sans CJK SC"/>
        <family val="2"/>
      </rPr>
      <t xml:space="preserve">）</t>
    </r>
  </si>
  <si>
    <t xml:space="preserve">SRC-1684</t>
  </si>
  <si>
    <t xml:space="preserve">Galvin R, Bråthen G, Ivashynka A, et al. EFNS guidelines for diagnosis, therapy and prevention of Wernicke encephalopathy. Eur J Neurol. 2010;17(12):1408-1418</t>
  </si>
  <si>
    <t xml:space="preserve">10.1111/j.1468-1331.2010.03153.x</t>
  </si>
  <si>
    <t xml:space="preserve">20642790</t>
  </si>
  <si>
    <r>
      <rPr>
        <sz val="10"/>
        <rFont val="Noto Sans CJK SC"/>
        <family val="2"/>
      </rPr>
      <t xml:space="preserve">チアミン製剤は国内承認・保険収載されている。用量は</t>
    </r>
    <r>
      <rPr>
        <sz val="10"/>
        <rFont val="Arial"/>
        <family val="0"/>
        <charset val="1"/>
      </rPr>
      <t xml:space="preserve">EFNS</t>
    </r>
    <r>
      <rPr>
        <sz val="10"/>
        <rFont val="Noto Sans CJK SC"/>
        <family val="2"/>
      </rPr>
      <t xml:space="preserve">ガイドラインの推奨であり、国内の添付文書の用法とは別に判断される。古典的</t>
    </r>
    <r>
      <rPr>
        <sz val="10"/>
        <rFont val="Arial"/>
        <family val="0"/>
        <charset val="1"/>
      </rPr>
      <t xml:space="preserve">3</t>
    </r>
    <r>
      <rPr>
        <sz val="10"/>
        <rFont val="Noto Sans CJK SC"/>
        <family val="2"/>
      </rPr>
      <t xml:space="preserve">徴（眼球運動障害・失調・意識障害）がすべてそろう例は一部にとどまるため、</t>
    </r>
    <r>
      <rPr>
        <sz val="10"/>
        <rFont val="Arial"/>
        <family val="0"/>
        <charset val="1"/>
      </rPr>
      <t xml:space="preserve">3</t>
    </r>
    <r>
      <rPr>
        <sz val="10"/>
        <rFont val="Noto Sans CJK SC"/>
        <family val="2"/>
      </rPr>
      <t xml:space="preserve">徴の完備を診断の必須条件としない。</t>
    </r>
  </si>
  <si>
    <t xml:space="preserve">ND-038</t>
  </si>
  <si>
    <r>
      <rPr>
        <sz val="10"/>
        <rFont val="Arial"/>
        <family val="0"/>
        <charset val="1"/>
      </rPr>
      <t xml:space="preserve">Korsakoff</t>
    </r>
    <r>
      <rPr>
        <sz val="10"/>
        <rFont val="Noto Sans CJK SC"/>
        <family val="2"/>
      </rPr>
      <t xml:space="preserve">症候群は、チアミン欠乏による</t>
    </r>
    <r>
      <rPr>
        <sz val="10"/>
        <rFont val="Arial"/>
        <family val="0"/>
        <charset val="1"/>
      </rPr>
      <t xml:space="preserve">Wernicke</t>
    </r>
    <r>
      <rPr>
        <sz val="10"/>
        <rFont val="Noto Sans CJK SC"/>
        <family val="2"/>
      </rPr>
      <t xml:space="preserve">脳症に引き続いて生じる、健忘を主体とする慢性の精神神経障害であり、</t>
    </r>
    <r>
      <rPr>
        <sz val="10"/>
        <rFont val="Arial"/>
        <family val="0"/>
        <charset val="1"/>
      </rPr>
      <t xml:space="preserve">Wernicke</t>
    </r>
    <r>
      <rPr>
        <sz val="10"/>
        <rFont val="Noto Sans CJK SC"/>
        <family val="2"/>
      </rPr>
      <t xml:space="preserve">脳症の早期の同定と治療がこの健忘状態への進展を防ぐうえで重要である。</t>
    </r>
  </si>
  <si>
    <t xml:space="preserve">Chandrakumar A, Bhardwaj A, 't Jong GW. Review of thiamine deficiency disorders: Wernicke encephalopathy and Korsakoff psychosis. J Basic Clin Physiol Pharmacol. 2019;30(2):153-162</t>
  </si>
  <si>
    <r>
      <rPr>
        <sz val="10"/>
        <rFont val="Noto Sans CJK SC"/>
        <family val="2"/>
      </rPr>
      <t xml:space="preserve">本出典は既存出典（</t>
    </r>
    <r>
      <rPr>
        <sz val="10"/>
        <rFont val="Arial"/>
        <family val="0"/>
        <charset val="1"/>
      </rPr>
      <t xml:space="preserve">SRC-987</t>
    </r>
    <r>
      <rPr>
        <sz val="10"/>
        <rFont val="Noto Sans CJK SC"/>
        <family val="2"/>
      </rPr>
      <t xml:space="preserve">）を再利用した。作話などの個別症状の頻度は本カードでは扱わない。 チアミン製剤は国内で承認された薬剤である。</t>
    </r>
  </si>
  <si>
    <t xml:space="preserve">ND-039</t>
  </si>
  <si>
    <t xml:space="preserve">ミトコンドリア病</t>
  </si>
  <si>
    <r>
      <rPr>
        <sz val="10"/>
        <rFont val="Arial"/>
        <family val="0"/>
        <charset val="1"/>
      </rPr>
      <t xml:space="preserve">MELAS</t>
    </r>
    <r>
      <rPr>
        <sz val="10"/>
        <rFont val="Noto Sans CJK SC"/>
        <family val="2"/>
      </rPr>
      <t xml:space="preserve">は母系遺伝するミトコンドリア病であり、最も多い原因変異はミトコンドリア</t>
    </r>
    <r>
      <rPr>
        <sz val="10"/>
        <rFont val="Arial"/>
        <family val="0"/>
        <charset val="1"/>
      </rPr>
      <t xml:space="preserve">tRNA-Leu(UUR)</t>
    </r>
    <r>
      <rPr>
        <sz val="10"/>
        <rFont val="Noto Sans CJK SC"/>
        <family val="2"/>
      </rPr>
      <t xml:space="preserve">遺伝子（</t>
    </r>
    <r>
      <rPr>
        <sz val="10"/>
        <rFont val="Arial"/>
        <family val="0"/>
        <charset val="1"/>
      </rPr>
      <t xml:space="preserve">MT-TL1</t>
    </r>
    <r>
      <rPr>
        <sz val="10"/>
        <rFont val="Noto Sans CJK SC"/>
        <family val="2"/>
      </rPr>
      <t xml:space="preserve">）の</t>
    </r>
    <r>
      <rPr>
        <sz val="10"/>
        <rFont val="Arial"/>
        <family val="0"/>
        <charset val="1"/>
      </rPr>
      <t xml:space="preserve">m.3243A&gt;G</t>
    </r>
    <r>
      <rPr>
        <sz val="10"/>
        <rFont val="Noto Sans CJK SC"/>
        <family val="2"/>
      </rPr>
      <t xml:space="preserve">で、脳卒中様発作、乳酸アシデミア（血中乳酸高値）、てんかん、認知症などを呈する多臓器疾患である。</t>
    </r>
  </si>
  <si>
    <r>
      <rPr>
        <sz val="10"/>
        <rFont val="Noto Sans CJK SC"/>
        <family val="2"/>
      </rPr>
      <t xml:space="preserve">医学各論 Ⅸ</t>
    </r>
    <r>
      <rPr>
        <sz val="10"/>
        <rFont val="Arial"/>
        <family val="0"/>
        <charset val="1"/>
      </rPr>
      <t xml:space="preserve">-4-D-③</t>
    </r>
    <r>
      <rPr>
        <sz val="10"/>
        <rFont val="Noto Sans CJK SC"/>
        <family val="2"/>
      </rPr>
      <t xml:space="preserve">（ミトコンドリア病、</t>
    </r>
    <r>
      <rPr>
        <sz val="10"/>
        <rFont val="Arial"/>
        <family val="0"/>
        <charset val="1"/>
      </rPr>
      <t xml:space="preserve">b</t>
    </r>
    <r>
      <rPr>
        <sz val="10"/>
        <rFont val="Noto Sans CJK SC"/>
        <family val="2"/>
      </rPr>
      <t xml:space="preserve">）</t>
    </r>
  </si>
  <si>
    <t xml:space="preserve">SRC-1685</t>
  </si>
  <si>
    <t xml:space="preserve">El-Hattab AW, Adesina AM, Jones J, Scaglia F. MELAS syndrome: Clinical manifestations, pathogenesis, and treatment options. Mol Genet Metab. 2015;116(1-2):4-12</t>
  </si>
  <si>
    <t xml:space="preserve">10.1016/j.ymgme.2015.06.004</t>
  </si>
  <si>
    <t xml:space="preserve">26095523</t>
  </si>
  <si>
    <r>
      <rPr>
        <sz val="10"/>
        <rFont val="Arial"/>
        <family val="0"/>
        <charset val="1"/>
      </rPr>
      <t xml:space="preserve">m.3243A&gt;G</t>
    </r>
    <r>
      <rPr>
        <sz val="10"/>
        <rFont val="Noto Sans CJK SC"/>
        <family val="2"/>
      </rPr>
      <t xml:space="preserve">が</t>
    </r>
    <r>
      <rPr>
        <sz val="10"/>
        <rFont val="Arial"/>
        <family val="0"/>
        <charset val="1"/>
      </rPr>
      <t xml:space="preserve">MELAS</t>
    </r>
    <r>
      <rPr>
        <sz val="10"/>
        <rFont val="Noto Sans CJK SC"/>
        <family val="2"/>
      </rPr>
      <t xml:space="preserve">全体に占める割合の数値は抄録に明示されていないため、本カードでは「最も多い」とのみ記した。</t>
    </r>
    <r>
      <rPr>
        <sz val="10"/>
        <rFont val="Arial"/>
        <family val="0"/>
        <charset val="1"/>
      </rPr>
      <t xml:space="preserve">L-</t>
    </r>
    <r>
      <rPr>
        <sz val="10"/>
        <rFont val="Noto Sans CJK SC"/>
        <family val="2"/>
      </rPr>
      <t xml:space="preserve">アルギニン等の治療は確立した疾患特異的治療ではなく、本カードでは扱わない。</t>
    </r>
  </si>
  <si>
    <t xml:space="preserve">ND-040</t>
  </si>
  <si>
    <t xml:space="preserve">副腎白質ジストロフィー</t>
  </si>
  <si>
    <r>
      <rPr>
        <sz val="10"/>
        <rFont val="Noto Sans CJK SC"/>
        <family val="2"/>
      </rPr>
      <t xml:space="preserve">副腎白質ジストロフィーは、</t>
    </r>
    <r>
      <rPr>
        <sz val="10"/>
        <rFont val="Arial"/>
        <family val="0"/>
        <charset val="1"/>
      </rPr>
      <t xml:space="preserve">ABCD1</t>
    </r>
    <r>
      <rPr>
        <sz val="10"/>
        <rFont val="Noto Sans CJK SC"/>
        <family val="2"/>
      </rPr>
      <t xml:space="preserve">遺伝子の変異による</t>
    </r>
    <r>
      <rPr>
        <sz val="10"/>
        <rFont val="Arial"/>
        <family val="0"/>
        <charset val="1"/>
      </rPr>
      <t xml:space="preserve">X</t>
    </r>
    <r>
      <rPr>
        <sz val="10"/>
        <rFont val="Noto Sans CJK SC"/>
        <family val="2"/>
      </rPr>
      <t xml:space="preserve">連鎖遺伝のペルオキシソーム病であり、極長鎖脂肪酸（炭素数</t>
    </r>
    <r>
      <rPr>
        <sz val="10"/>
        <rFont val="Arial"/>
        <family val="0"/>
        <charset val="1"/>
      </rPr>
      <t xml:space="preserve">22</t>
    </r>
    <r>
      <rPr>
        <sz val="10"/>
        <rFont val="Noto Sans CJK SC"/>
        <family val="2"/>
      </rPr>
      <t xml:space="preserve">以上）が血漿と組織に蓄積する。男性の表現型は、副腎皮質機能不全のみの例から、緩徐進行性の脊髄障害、急速に進行する大脳型脱髄まで幅広い。</t>
    </r>
  </si>
  <si>
    <r>
      <rPr>
        <sz val="10"/>
        <rFont val="Noto Sans CJK SC"/>
        <family val="2"/>
      </rPr>
      <t xml:space="preserve">医学各論 Ⅸ</t>
    </r>
    <r>
      <rPr>
        <sz val="10"/>
        <rFont val="Arial"/>
        <family val="0"/>
        <charset val="1"/>
      </rPr>
      <t xml:space="preserve">-4-E-①</t>
    </r>
    <r>
      <rPr>
        <sz val="10"/>
        <rFont val="Noto Sans CJK SC"/>
        <family val="2"/>
      </rPr>
      <t xml:space="preserve">（副腎白質ジストロフィー、</t>
    </r>
    <r>
      <rPr>
        <sz val="10"/>
        <rFont val="Arial"/>
        <family val="0"/>
        <charset val="1"/>
      </rPr>
      <t xml:space="preserve">c</t>
    </r>
    <r>
      <rPr>
        <sz val="10"/>
        <rFont val="Noto Sans CJK SC"/>
        <family val="2"/>
      </rPr>
      <t xml:space="preserve">）</t>
    </r>
  </si>
  <si>
    <t xml:space="preserve">SRC-1686</t>
  </si>
  <si>
    <t xml:space="preserve">Engelen M, Kemp S, de Visser M, et al. X-linked adrenoleukodystrophy (X-ALD): clinical presentation and guidelines for diagnosis, follow-up and management. Orphanet J Rare Dis. 2012;7:51</t>
  </si>
  <si>
    <t xml:space="preserve">10.1186/1750-1172-7-51</t>
  </si>
  <si>
    <t xml:space="preserve">22889154</t>
  </si>
  <si>
    <r>
      <rPr>
        <sz val="10"/>
        <rFont val="Noto Sans CJK SC"/>
        <family val="2"/>
      </rPr>
      <t xml:space="preserve">女性保因者の多くが</t>
    </r>
    <r>
      <rPr>
        <sz val="10"/>
        <rFont val="Arial"/>
        <family val="0"/>
        <charset val="1"/>
      </rPr>
      <t xml:space="preserve">60</t>
    </r>
    <r>
      <rPr>
        <sz val="10"/>
        <rFont val="Noto Sans CJK SC"/>
        <family val="2"/>
      </rPr>
      <t xml:space="preserve">歳までに何らかの症状を呈することが同総説に記載されているが、個別の頻度は本カードでは扱わない。国内では指定難病であり、造血幹細胞移植等の治療適応は病型と進行度による。</t>
    </r>
  </si>
  <si>
    <t xml:space="preserve">ND-041</t>
  </si>
  <si>
    <t xml:space="preserve">脊髄小脳変性症</t>
  </si>
  <si>
    <r>
      <rPr>
        <sz val="10"/>
        <rFont val="Noto Sans CJK SC"/>
        <family val="2"/>
      </rPr>
      <t xml:space="preserve">日本における脊髄小脳変性症の患者は約</t>
    </r>
    <r>
      <rPr>
        <sz val="10"/>
        <rFont val="Arial"/>
        <family val="0"/>
        <charset val="1"/>
      </rPr>
      <t xml:space="preserve">3</t>
    </r>
    <r>
      <rPr>
        <sz val="10"/>
        <rFont val="Noto Sans CJK SC"/>
        <family val="2"/>
      </rPr>
      <t xml:space="preserve">万人と推定され、その約</t>
    </r>
    <r>
      <rPr>
        <sz val="10"/>
        <rFont val="Arial"/>
        <family val="0"/>
        <charset val="1"/>
      </rPr>
      <t xml:space="preserve">2/3</t>
    </r>
    <r>
      <rPr>
        <sz val="10"/>
        <rFont val="Noto Sans CJK SC"/>
        <family val="2"/>
      </rPr>
      <t xml:space="preserve">が孤発性、約</t>
    </r>
    <r>
      <rPr>
        <sz val="10"/>
        <rFont val="Arial"/>
        <family val="0"/>
        <charset val="1"/>
      </rPr>
      <t xml:space="preserve">1/3</t>
    </r>
    <r>
      <rPr>
        <sz val="10"/>
        <rFont val="Noto Sans CJK SC"/>
        <family val="2"/>
      </rPr>
      <t xml:space="preserve">が遺伝性である。孤発性の大多数は多系統萎縮症であり、遺伝性では</t>
    </r>
    <r>
      <rPr>
        <sz val="10"/>
        <rFont val="Arial"/>
        <family val="0"/>
        <charset val="1"/>
      </rPr>
      <t xml:space="preserve">Machado-Joseph</t>
    </r>
    <r>
      <rPr>
        <sz val="10"/>
        <rFont val="Noto Sans CJK SC"/>
        <family val="2"/>
      </rPr>
      <t xml:space="preserve">病（</t>
    </r>
    <r>
      <rPr>
        <sz val="10"/>
        <rFont val="Arial"/>
        <family val="0"/>
        <charset val="1"/>
      </rPr>
      <t xml:space="preserve">SCA3</t>
    </r>
    <r>
      <rPr>
        <sz val="10"/>
        <rFont val="Noto Sans CJK SC"/>
        <family val="2"/>
      </rPr>
      <t xml:space="preserve">）、</t>
    </r>
    <r>
      <rPr>
        <sz val="10"/>
        <rFont val="Arial"/>
        <family val="0"/>
        <charset val="1"/>
      </rPr>
      <t xml:space="preserve">SCA6</t>
    </r>
    <r>
      <rPr>
        <sz val="10"/>
        <rFont val="Noto Sans CJK SC"/>
        <family val="2"/>
      </rPr>
      <t xml:space="preserve">、</t>
    </r>
    <r>
      <rPr>
        <sz val="10"/>
        <rFont val="Arial"/>
        <family val="0"/>
        <charset val="1"/>
      </rPr>
      <t xml:space="preserve">SCA31</t>
    </r>
    <r>
      <rPr>
        <sz val="10"/>
        <rFont val="Noto Sans CJK SC"/>
        <family val="2"/>
      </rPr>
      <t xml:space="preserve">、</t>
    </r>
    <r>
      <rPr>
        <sz val="10"/>
        <rFont val="Arial"/>
        <family val="0"/>
        <charset val="1"/>
      </rPr>
      <t xml:space="preserve">DRPLA</t>
    </r>
    <r>
      <rPr>
        <sz val="10"/>
        <rFont val="Noto Sans CJK SC"/>
        <family val="2"/>
      </rPr>
      <t xml:space="preserve">が日本で頻度の高い病型である。</t>
    </r>
  </si>
  <si>
    <r>
      <rPr>
        <sz val="10"/>
        <rFont val="Noto Sans CJK SC"/>
        <family val="2"/>
      </rPr>
      <t xml:space="preserve">医学各論 Ⅸ</t>
    </r>
    <r>
      <rPr>
        <sz val="10"/>
        <rFont val="Arial"/>
        <family val="0"/>
        <charset val="1"/>
      </rPr>
      <t xml:space="preserve">-4-F-①</t>
    </r>
    <r>
      <rPr>
        <sz val="10"/>
        <rFont val="Noto Sans CJK SC"/>
        <family val="2"/>
      </rPr>
      <t xml:space="preserve">（脊髄小脳変性症、</t>
    </r>
    <r>
      <rPr>
        <sz val="10"/>
        <rFont val="Arial"/>
        <family val="0"/>
        <charset val="1"/>
      </rPr>
      <t xml:space="preserve">b</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</si>
  <si>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TBL-02-02-031 (id: JlAKpZQ)</t>
    </r>
  </si>
  <si>
    <t xml:space="preserve">SRC-1687</t>
  </si>
  <si>
    <r>
      <rPr>
        <sz val="10"/>
        <rFont val="Noto Sans CJK SC"/>
        <family val="2"/>
      </rPr>
      <t xml:space="preserve">難病情報センター</t>
    </r>
    <r>
      <rPr>
        <sz val="10"/>
        <rFont val="Arial"/>
        <family val="0"/>
        <charset val="1"/>
      </rPr>
      <t xml:space="preserve">. </t>
    </r>
    <r>
      <rPr>
        <sz val="10"/>
        <rFont val="Noto Sans CJK SC"/>
        <family val="2"/>
      </rPr>
      <t xml:space="preserve">脊髄小脳変性症（多系統萎縮症を除く）（指定難病 </t>
    </r>
    <r>
      <rPr>
        <sz val="10"/>
        <rFont val="Arial"/>
        <family val="0"/>
        <charset val="1"/>
      </rPr>
      <t xml:space="preserve">18</t>
    </r>
    <r>
      <rPr>
        <sz val="10"/>
        <rFont val="Noto Sans CJK SC"/>
        <family val="2"/>
      </rPr>
      <t xml:space="preserve">）概要・診断基準等</t>
    </r>
  </si>
  <si>
    <r>
      <rPr>
        <sz val="10"/>
        <rFont val="Noto Sans CJK SC"/>
        <family val="2"/>
      </rPr>
      <t xml:space="preserve">患者数と割合は難病情報センターの公表情報に基づく推計である。多系統萎縮症そのものの診断基準は </t>
    </r>
    <r>
      <rPr>
        <sz val="10"/>
        <rFont val="Arial"/>
        <family val="0"/>
        <charset val="1"/>
      </rPr>
      <t xml:space="preserve">ND-114</t>
    </r>
    <r>
      <rPr>
        <sz val="10"/>
        <rFont val="Noto Sans CJK SC"/>
        <family val="2"/>
      </rPr>
      <t xml:space="preserve">（</t>
    </r>
    <r>
      <rPr>
        <sz val="10"/>
        <rFont val="Arial"/>
        <family val="0"/>
        <charset val="1"/>
      </rPr>
      <t xml:space="preserve">SRC-1688</t>
    </r>
    <r>
      <rPr>
        <sz val="10"/>
        <rFont val="Noto Sans CJK SC"/>
        <family val="2"/>
      </rPr>
      <t xml:space="preserve">）を参照。</t>
    </r>
  </si>
  <si>
    <t xml:space="preserve">ND-042</t>
  </si>
  <si>
    <t xml:space="preserve">多系統萎縮症</t>
  </si>
  <si>
    <r>
      <rPr>
        <sz val="10"/>
        <rFont val="Noto Sans CJK SC"/>
        <family val="2"/>
      </rPr>
      <t xml:space="preserve">多系統萎縮症の</t>
    </r>
    <r>
      <rPr>
        <sz val="10"/>
        <rFont val="Arial"/>
        <family val="0"/>
        <charset val="1"/>
      </rPr>
      <t xml:space="preserve">MDS</t>
    </r>
    <r>
      <rPr>
        <sz val="10"/>
        <rFont val="Noto Sans CJK SC"/>
        <family val="2"/>
      </rPr>
      <t xml:space="preserve">診断基準（</t>
    </r>
    <r>
      <rPr>
        <sz val="10"/>
        <rFont val="Arial"/>
        <family val="0"/>
        <charset val="1"/>
      </rPr>
      <t xml:space="preserve">2022</t>
    </r>
    <r>
      <rPr>
        <sz val="10"/>
        <rFont val="Noto Sans CJK SC"/>
        <family val="2"/>
      </rPr>
      <t xml:space="preserve">年）は、神経病理学的に確定、臨床的に確立、臨床的にほぼ確実、前駆期の可能性の</t>
    </r>
    <r>
      <rPr>
        <sz val="10"/>
        <rFont val="Arial"/>
        <family val="0"/>
        <charset val="1"/>
      </rPr>
      <t xml:space="preserve">4</t>
    </r>
    <r>
      <rPr>
        <sz val="10"/>
        <rFont val="Noto Sans CJK SC"/>
        <family val="2"/>
      </rPr>
      <t xml:space="preserve">カテゴリーを設け、自律神経障害を必須の要素としてパーキンソニズムまたは小脳症候群と組み合わせる。臨床的に確立した多系統萎縮症の診断には、被殼や橋などの萎縮・信号変化（橋の十字サインを含む）といった</t>
    </r>
    <r>
      <rPr>
        <sz val="10"/>
        <rFont val="Arial"/>
        <family val="0"/>
        <charset val="1"/>
      </rPr>
      <t xml:space="preserve">MRI</t>
    </r>
    <r>
      <rPr>
        <sz val="10"/>
        <rFont val="Noto Sans CJK SC"/>
        <family val="2"/>
      </rPr>
      <t xml:space="preserve">マーカーが必要とされる。</t>
    </r>
  </si>
  <si>
    <r>
      <rPr>
        <sz val="10"/>
        <rFont val="Noto Sans CJK SC"/>
        <family val="2"/>
      </rPr>
      <t xml:space="preserve">医学各論 Ⅸ</t>
    </r>
    <r>
      <rPr>
        <sz val="10"/>
        <rFont val="Arial"/>
        <family val="0"/>
        <charset val="1"/>
      </rPr>
      <t xml:space="preserve">-4-F-②</t>
    </r>
    <r>
      <rPr>
        <sz val="10"/>
        <rFont val="Noto Sans CJK SC"/>
        <family val="2"/>
      </rPr>
      <t xml:space="preserve">（多系統萎縮症、</t>
    </r>
    <r>
      <rPr>
        <sz val="10"/>
        <rFont val="Arial"/>
        <family val="0"/>
        <charset val="1"/>
      </rPr>
      <t xml:space="preserve">b</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</si>
  <si>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TBL-01-00-042 (id: Jlvnldo)</t>
    </r>
  </si>
  <si>
    <t xml:space="preserve">SRC-1688</t>
  </si>
  <si>
    <t xml:space="preserve">Wenning GK, Stankovic I, Vignatelli L, et al. The Movement Disorder Society Criteria for the Diagnosis of Multiple System Atrophy. Mov Disord. 2022;37(6):1131-1148</t>
  </si>
  <si>
    <t xml:space="preserve">10.1002/mds.29005</t>
  </si>
  <si>
    <t xml:space="preserve">35445419</t>
  </si>
  <si>
    <r>
      <rPr>
        <sz val="10"/>
        <rFont val="Noto Sans CJK SC"/>
        <family val="2"/>
      </rPr>
      <t xml:space="preserve">各カテゴリーの詳細な臨床要件（自律神経障害の定義等）は基準本文による。本カードは</t>
    </r>
    <r>
      <rPr>
        <sz val="10"/>
        <rFont val="Arial"/>
        <family val="0"/>
        <charset val="1"/>
      </rPr>
      <t xml:space="preserve">2022</t>
    </r>
    <r>
      <rPr>
        <sz val="10"/>
        <rFont val="Noto Sans CJK SC"/>
        <family val="2"/>
      </rPr>
      <t xml:space="preserve">年基準に基づく。</t>
    </r>
  </si>
  <si>
    <t xml:space="preserve">ND-043</t>
  </si>
  <si>
    <t xml:space="preserve">遺伝性痙性対麻痺</t>
  </si>
  <si>
    <r>
      <rPr>
        <sz val="10"/>
        <rFont val="Noto Sans CJK SC"/>
        <family val="2"/>
      </rPr>
      <t xml:space="preserve">遺伝性痙性対麻痺は下肢の痙性を主徴とする神経変性疾患群であり、常染色体優性型が登録例の</t>
    </r>
    <r>
      <rPr>
        <sz val="10"/>
        <rFont val="Arial"/>
        <family val="0"/>
        <charset val="1"/>
      </rPr>
      <t xml:space="preserve">75</t>
    </r>
    <r>
      <rPr>
        <sz val="10"/>
        <rFont val="Noto Sans CJK SC"/>
        <family val="2"/>
      </rPr>
      <t xml:space="preserve">〜</t>
    </r>
    <r>
      <rPr>
        <sz val="10"/>
        <rFont val="Arial"/>
        <family val="0"/>
        <charset val="1"/>
      </rPr>
      <t xml:space="preserve">80%</t>
    </r>
    <r>
      <rPr>
        <sz val="10"/>
        <rFont val="Noto Sans CJK SC"/>
        <family val="2"/>
      </rPr>
      <t xml:space="preserve">を占め、その代表的病型は</t>
    </r>
    <r>
      <rPr>
        <sz val="10"/>
        <rFont val="Arial"/>
        <family val="0"/>
        <charset val="1"/>
      </rPr>
      <t xml:space="preserve">SPAST</t>
    </r>
    <r>
      <rPr>
        <sz val="10"/>
        <rFont val="Noto Sans CJK SC"/>
        <family val="2"/>
      </rPr>
      <t xml:space="preserve">遺伝子の変異による</t>
    </r>
    <r>
      <rPr>
        <sz val="10"/>
        <rFont val="Arial"/>
        <family val="0"/>
        <charset val="1"/>
      </rPr>
      <t xml:space="preserve">SPG4</t>
    </r>
    <r>
      <rPr>
        <sz val="10"/>
        <rFont val="Noto Sans CJK SC"/>
        <family val="2"/>
      </rPr>
      <t xml:space="preserve">である。</t>
    </r>
  </si>
  <si>
    <r>
      <rPr>
        <sz val="10"/>
        <rFont val="Noto Sans CJK SC"/>
        <family val="2"/>
      </rPr>
      <t xml:space="preserve">医学各論 Ⅸ</t>
    </r>
    <r>
      <rPr>
        <sz val="10"/>
        <rFont val="Arial"/>
        <family val="0"/>
        <charset val="1"/>
      </rPr>
      <t xml:space="preserve">-4-F-③</t>
    </r>
    <r>
      <rPr>
        <sz val="10"/>
        <rFont val="Noto Sans CJK SC"/>
        <family val="2"/>
      </rPr>
      <t xml:space="preserve">（遺伝性痙性対麻痺、</t>
    </r>
    <r>
      <rPr>
        <sz val="10"/>
        <rFont val="Arial"/>
        <family val="0"/>
        <charset val="1"/>
      </rPr>
      <t xml:space="preserve">c</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</si>
  <si>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TBL-02-02-026 (id: JlAKpY4)</t>
    </r>
  </si>
  <si>
    <t xml:space="preserve">SRC-1689</t>
  </si>
  <si>
    <t xml:space="preserve">Meyyazhagan A, Orlacchio A. Hereditary Spastic Paraplegia: An Update. Int J Mol Sci. 2022;23(3):1697</t>
  </si>
  <si>
    <t xml:space="preserve">10.3390/ijms23031697</t>
  </si>
  <si>
    <t xml:space="preserve">35163618</t>
  </si>
  <si>
    <t xml:space="preserve">割合は総説の公開全文から読み取った（表から読み取りに準ずる扱い）。確立した疾患修飾療法はなく、治療は対症療法とリハビリテーションが中心である。</t>
  </si>
  <si>
    <t xml:space="preserve">ND-044</t>
  </si>
  <si>
    <t xml:space="preserve">筋萎縮性側索硬化症</t>
  </si>
  <si>
    <r>
      <rPr>
        <sz val="10"/>
        <rFont val="Arial"/>
        <family val="0"/>
        <charset val="1"/>
      </rPr>
      <t xml:space="preserve">ALS</t>
    </r>
    <r>
      <rPr>
        <sz val="10"/>
        <rFont val="Noto Sans CJK SC"/>
        <family val="2"/>
      </rPr>
      <t xml:space="preserve">の</t>
    </r>
    <r>
      <rPr>
        <sz val="10"/>
        <rFont val="Arial"/>
        <family val="0"/>
        <charset val="1"/>
      </rPr>
      <t xml:space="preserve">Gold Coast</t>
    </r>
    <r>
      <rPr>
        <sz val="10"/>
        <rFont val="Noto Sans CJK SC"/>
        <family val="2"/>
      </rPr>
      <t xml:space="preserve">基準では、正常な運動機能の後に進行性の運動障害が確認され、</t>
    </r>
    <r>
      <rPr>
        <sz val="10"/>
        <rFont val="Arial"/>
        <family val="0"/>
        <charset val="1"/>
      </rPr>
      <t xml:space="preserve">1</t>
    </r>
    <r>
      <rPr>
        <sz val="10"/>
        <rFont val="Noto Sans CJK SC"/>
        <family val="2"/>
      </rPr>
      <t xml:space="preserve">つの身体領域で上位運動ニューロン徴候と下位運動ニューロン徴候をともに認める場合、または</t>
    </r>
    <r>
      <rPr>
        <sz val="10"/>
        <rFont val="Arial"/>
        <family val="0"/>
        <charset val="1"/>
      </rPr>
      <t xml:space="preserve">2</t>
    </r>
    <r>
      <rPr>
        <sz val="10"/>
        <rFont val="Noto Sans CJK SC"/>
        <family val="2"/>
      </rPr>
      <t xml:space="preserve">つ以上の身体領域で下位運動ニューロン徴候を認める場合に、他の疾患を除外したうえで</t>
    </r>
    <r>
      <rPr>
        <sz val="10"/>
        <rFont val="Arial"/>
        <family val="0"/>
        <charset val="1"/>
      </rPr>
      <t xml:space="preserve">ALS</t>
    </r>
    <r>
      <rPr>
        <sz val="10"/>
        <rFont val="Noto Sans CJK SC"/>
        <family val="2"/>
      </rPr>
      <t xml:space="preserve">と診断する。</t>
    </r>
  </si>
  <si>
    <r>
      <rPr>
        <sz val="10"/>
        <rFont val="Noto Sans CJK SC"/>
        <family val="2"/>
      </rPr>
      <t xml:space="preserve">医学各論 Ⅸ</t>
    </r>
    <r>
      <rPr>
        <sz val="10"/>
        <rFont val="Arial"/>
        <family val="0"/>
        <charset val="1"/>
      </rPr>
      <t xml:space="preserve">-4-G-①</t>
    </r>
    <r>
      <rPr>
        <sz val="10"/>
        <rFont val="Noto Sans CJK SC"/>
        <family val="2"/>
      </rPr>
      <t xml:space="preserve">（筋萎縮性側索硬化症</t>
    </r>
    <r>
      <rPr>
        <sz val="10"/>
        <rFont val="Arial"/>
        <family val="0"/>
        <charset val="1"/>
      </rPr>
      <t xml:space="preserve">&lt;ALS&gt;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</si>
  <si>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TBL-01-00-041 (id: Jlvnldk)</t>
    </r>
  </si>
  <si>
    <t xml:space="preserve">SRC-1690</t>
  </si>
  <si>
    <t xml:space="preserve">Shefner JM, Al-Chalabi A, Baker MR, et al. A proposal for new diagnostic criteria for ALS. Clin Neurophysiol. 2020;131(8):1975-1978</t>
  </si>
  <si>
    <t xml:space="preserve">10.1016/j.clinph.2020.04.005</t>
  </si>
  <si>
    <t xml:space="preserve">32387049</t>
  </si>
  <si>
    <r>
      <rPr>
        <sz val="10"/>
        <rFont val="Noto Sans CJK SC"/>
        <family val="2"/>
      </rPr>
      <t xml:space="preserve">出典論文の抄録は</t>
    </r>
    <r>
      <rPr>
        <sz val="10"/>
        <rFont val="Arial"/>
        <family val="0"/>
        <charset val="1"/>
      </rPr>
      <t xml:space="preserve">PubMed</t>
    </r>
    <r>
      <rPr>
        <sz val="10"/>
        <rFont val="Noto Sans CJK SC"/>
        <family val="2"/>
      </rPr>
      <t xml:space="preserve">に収載されていないため、基準の文言は同基準を引用した公開レビュー全文（</t>
    </r>
    <r>
      <rPr>
        <sz val="10"/>
        <rFont val="Arial"/>
        <family val="0"/>
        <charset val="1"/>
      </rPr>
      <t xml:space="preserve">PMC</t>
    </r>
    <r>
      <rPr>
        <sz val="10"/>
        <rFont val="Noto Sans CJK SC"/>
        <family val="2"/>
      </rPr>
      <t xml:space="preserve">）でも照合した。改訂</t>
    </r>
    <r>
      <rPr>
        <sz val="10"/>
        <rFont val="Arial"/>
        <family val="0"/>
        <charset val="1"/>
      </rPr>
      <t xml:space="preserve">El Escorial</t>
    </r>
    <r>
      <rPr>
        <sz val="10"/>
        <rFont val="Noto Sans CJK SC"/>
        <family val="2"/>
      </rPr>
      <t xml:space="preserve">基準との使い分けは診療ガイドラインによる。</t>
    </r>
  </si>
  <si>
    <t xml:space="preserve">ND-045</t>
  </si>
  <si>
    <r>
      <rPr>
        <sz val="10"/>
        <rFont val="Arial"/>
        <family val="0"/>
        <charset val="1"/>
      </rPr>
      <t xml:space="preserve">EFNS</t>
    </r>
    <r>
      <rPr>
        <sz val="10"/>
        <rFont val="Noto Sans CJK SC"/>
        <family val="2"/>
      </rPr>
      <t xml:space="preserve">の</t>
    </r>
    <r>
      <rPr>
        <sz val="10"/>
        <rFont val="Arial"/>
        <family val="0"/>
        <charset val="1"/>
      </rPr>
      <t xml:space="preserve">ALS</t>
    </r>
    <r>
      <rPr>
        <sz val="10"/>
        <rFont val="Noto Sans CJK SC"/>
        <family val="2"/>
      </rPr>
      <t xml:space="preserve">診療ガイドラインは、リルゾールを診断後できるだけ早期に開始することを推奨している。</t>
    </r>
  </si>
  <si>
    <t xml:space="preserve">SRC-1691</t>
  </si>
  <si>
    <t xml:space="preserve">Andersen PM, Abrahams S, Borasio GD, et al.; EFNS Task Force on Diagnosis and Management of Amyotrophic Lateral Sclerosis. EFNS guidelines on the clinical management of amyotrophic lateral sclerosis (MALS)--revised report of an EFNS task force. Eur J Neurol. 2012;19(3):360-375</t>
  </si>
  <si>
    <t xml:space="preserve">10.1111/j.1468-1331.2011.03501.x</t>
  </si>
  <si>
    <t xml:space="preserve">21914052</t>
  </si>
  <si>
    <r>
      <rPr>
        <sz val="10"/>
        <rFont val="Noto Sans CJK SC"/>
        <family val="2"/>
      </rPr>
      <t xml:space="preserve">リルゾールは国内で</t>
    </r>
    <r>
      <rPr>
        <sz val="10"/>
        <rFont val="Arial"/>
        <family val="0"/>
        <charset val="1"/>
      </rPr>
      <t xml:space="preserve">ALS</t>
    </r>
    <r>
      <rPr>
        <sz val="10"/>
        <rFont val="Noto Sans CJK SC"/>
        <family val="2"/>
      </rPr>
      <t xml:space="preserve">治療薬として承認・保険収載されている。生存期間への効果の大きさは本カードの出典抄録に明示されていないため、命題には含めなかった。</t>
    </r>
  </si>
  <si>
    <t xml:space="preserve">ND-046</t>
  </si>
  <si>
    <r>
      <rPr>
        <sz val="10"/>
        <rFont val="Noto Sans CJK SC"/>
        <family val="2"/>
      </rPr>
      <t xml:space="preserve">早期の</t>
    </r>
    <r>
      <rPr>
        <sz val="10"/>
        <rFont val="Arial"/>
        <family val="0"/>
        <charset val="1"/>
      </rPr>
      <t xml:space="preserve">ALS</t>
    </r>
    <r>
      <rPr>
        <sz val="10"/>
        <rFont val="Noto Sans CJK SC"/>
        <family val="2"/>
      </rPr>
      <t xml:space="preserve">患者を対象とした第</t>
    </r>
    <r>
      <rPr>
        <sz val="10"/>
        <rFont val="Arial"/>
        <family val="0"/>
        <charset val="1"/>
      </rPr>
      <t xml:space="preserve">III</t>
    </r>
    <r>
      <rPr>
        <sz val="10"/>
        <rFont val="Noto Sans CJK SC"/>
        <family val="2"/>
      </rPr>
      <t xml:space="preserve">相ランダム化比較試験で、エダラボンは</t>
    </r>
    <r>
      <rPr>
        <sz val="10"/>
        <rFont val="Arial"/>
        <family val="0"/>
        <charset val="1"/>
      </rPr>
      <t xml:space="preserve">24</t>
    </r>
    <r>
      <rPr>
        <sz val="10"/>
        <rFont val="Noto Sans CJK SC"/>
        <family val="2"/>
      </rPr>
      <t xml:space="preserve">週間における</t>
    </r>
    <r>
      <rPr>
        <sz val="10"/>
        <rFont val="Arial"/>
        <family val="0"/>
        <charset val="1"/>
      </rPr>
      <t xml:space="preserve">ALSFRS-R</t>
    </r>
    <r>
      <rPr>
        <sz val="10"/>
        <rFont val="Noto Sans CJK SC"/>
        <family val="2"/>
      </rPr>
      <t xml:space="preserve">スコアの低下をプラセボより有意に抑制した（最小二乗平均の群間差</t>
    </r>
    <r>
      <rPr>
        <sz val="10"/>
        <rFont val="Arial"/>
        <family val="0"/>
        <charset val="1"/>
      </rPr>
      <t xml:space="preserve">2.49</t>
    </r>
    <r>
      <rPr>
        <sz val="10"/>
        <rFont val="Noto Sans CJK SC"/>
        <family val="2"/>
      </rPr>
      <t xml:space="preserve">点、</t>
    </r>
    <r>
      <rPr>
        <sz val="10"/>
        <rFont val="Arial"/>
        <family val="0"/>
        <charset val="1"/>
      </rPr>
      <t xml:space="preserve">p=0.0013</t>
    </r>
    <r>
      <rPr>
        <sz val="10"/>
        <rFont val="Noto Sans CJK SC"/>
        <family val="2"/>
      </rPr>
      <t xml:space="preserve">）。</t>
    </r>
  </si>
  <si>
    <t xml:space="preserve">SRC-1692</t>
  </si>
  <si>
    <t xml:space="preserve">Writing Group; Edaravone (MCI-186) ALS 19 Study Group. Safety and efficacy of edaravone in well defined patients with amyotrophic lateral sclerosis: a randomised, double-blind, placebo-controlled trial. Lancet Neurol. 2017;16(7):505-512</t>
  </si>
  <si>
    <t xml:space="preserve">10.1016/S1474-4422(17)30115-1</t>
  </si>
  <si>
    <t xml:space="preserve">28522181</t>
  </si>
  <si>
    <r>
      <rPr>
        <sz val="10"/>
        <rFont val="Noto Sans CJK SC"/>
        <family val="2"/>
      </rPr>
      <t xml:space="preserve">数値は抄録で確認。対象は選択基準を満たす早期例に限られ、全</t>
    </r>
    <r>
      <rPr>
        <sz val="10"/>
        <rFont val="Arial"/>
        <family val="0"/>
        <charset val="1"/>
      </rPr>
      <t xml:space="preserve">ALS</t>
    </r>
    <r>
      <rPr>
        <sz val="10"/>
        <rFont val="Noto Sans CJK SC"/>
        <family val="2"/>
      </rPr>
      <t xml:space="preserve">患者への一般化はできない。エダラボンは国内で</t>
    </r>
    <r>
      <rPr>
        <sz val="10"/>
        <rFont val="Arial"/>
        <family val="0"/>
        <charset val="1"/>
      </rPr>
      <t xml:space="preserve">ALS</t>
    </r>
    <r>
      <rPr>
        <sz val="10"/>
        <rFont val="Noto Sans CJK SC"/>
        <family val="2"/>
      </rPr>
      <t xml:space="preserve">の適応が承認・保険収載されている（</t>
    </r>
    <r>
      <rPr>
        <sz val="10"/>
        <rFont val="Arial"/>
        <family val="0"/>
        <charset val="1"/>
      </rPr>
      <t xml:space="preserve">2015</t>
    </r>
    <r>
      <rPr>
        <sz val="10"/>
        <rFont val="Noto Sans CJK SC"/>
        <family val="2"/>
      </rPr>
      <t xml:space="preserve">年に適応追加）。</t>
    </r>
  </si>
  <si>
    <t xml:space="preserve">ND-047</t>
  </si>
  <si>
    <r>
      <rPr>
        <sz val="10"/>
        <rFont val="Arial"/>
        <family val="0"/>
        <charset val="1"/>
      </rPr>
      <t xml:space="preserve">SOD1</t>
    </r>
    <r>
      <rPr>
        <sz val="10"/>
        <rFont val="Noto Sans CJK SC"/>
        <family val="2"/>
      </rPr>
      <t xml:space="preserve">遺伝子変異を有する</t>
    </r>
    <r>
      <rPr>
        <sz val="10"/>
        <rFont val="Arial"/>
        <family val="0"/>
        <charset val="1"/>
      </rPr>
      <t xml:space="preserve">ALS</t>
    </r>
    <r>
      <rPr>
        <sz val="10"/>
        <rFont val="Noto Sans CJK SC"/>
        <family val="2"/>
      </rPr>
      <t xml:space="preserve">に対するアンチセンスオリゴヌクレオチドであるトフェルセンの第</t>
    </r>
    <r>
      <rPr>
        <sz val="10"/>
        <rFont val="Arial"/>
        <family val="0"/>
        <charset val="1"/>
      </rPr>
      <t xml:space="preserve">III</t>
    </r>
    <r>
      <rPr>
        <sz val="10"/>
        <rFont val="Noto Sans CJK SC"/>
        <family val="2"/>
      </rPr>
      <t xml:space="preserve">相試験（</t>
    </r>
    <r>
      <rPr>
        <sz val="10"/>
        <rFont val="Arial"/>
        <family val="0"/>
        <charset val="1"/>
      </rPr>
      <t xml:space="preserve">VALOR</t>
    </r>
    <r>
      <rPr>
        <sz val="10"/>
        <rFont val="Noto Sans CJK SC"/>
        <family val="2"/>
      </rPr>
      <t xml:space="preserve">）では、髄液中</t>
    </r>
    <r>
      <rPr>
        <sz val="10"/>
        <rFont val="Arial"/>
        <family val="0"/>
        <charset val="1"/>
      </rPr>
      <t xml:space="preserve">SOD1</t>
    </r>
    <r>
      <rPr>
        <sz val="10"/>
        <rFont val="Noto Sans CJK SC"/>
        <family val="2"/>
      </rPr>
      <t xml:space="preserve">蛋白と血漿ニューロフィラメント軽鎖の低下がみられたが、主要評価項目（</t>
    </r>
    <r>
      <rPr>
        <sz val="10"/>
        <rFont val="Arial"/>
        <family val="0"/>
        <charset val="1"/>
      </rPr>
      <t xml:space="preserve">28</t>
    </r>
    <r>
      <rPr>
        <sz val="10"/>
        <rFont val="Noto Sans CJK SC"/>
        <family val="2"/>
      </rPr>
      <t xml:space="preserve">週時点の</t>
    </r>
    <r>
      <rPr>
        <sz val="10"/>
        <rFont val="Arial"/>
        <family val="0"/>
        <charset val="1"/>
      </rPr>
      <t xml:space="preserve">ALSFRS-R</t>
    </r>
    <r>
      <rPr>
        <sz val="10"/>
        <rFont val="Noto Sans CJK SC"/>
        <family val="2"/>
      </rPr>
      <t xml:space="preserve">変化量）はプラセボとの有意差を示さなかった。</t>
    </r>
  </si>
  <si>
    <t xml:space="preserve">SRC-1693</t>
  </si>
  <si>
    <t xml:space="preserve">Miller TM, Cudkowicz ME, Genge A, et al. Trial of Antisense Oligonucleotide Tofersen for SOD1 ALS. N Engl J Med. 2022;387(12):1099-1110</t>
  </si>
  <si>
    <t xml:space="preserve">10.1056/NEJMoa2204705</t>
  </si>
  <si>
    <t xml:space="preserve">36129998</t>
  </si>
  <si>
    <r>
      <rPr>
        <sz val="10"/>
        <rFont val="Noto Sans CJK SC"/>
        <family val="2"/>
      </rPr>
      <t xml:space="preserve">トフェルセンは国内で</t>
    </r>
    <r>
      <rPr>
        <sz val="10"/>
        <rFont val="Arial"/>
        <family val="0"/>
        <charset val="1"/>
      </rPr>
      <t xml:space="preserve">2024</t>
    </r>
    <r>
      <rPr>
        <sz val="10"/>
        <rFont val="Noto Sans CJK SC"/>
        <family val="2"/>
      </rPr>
      <t xml:space="preserve">年</t>
    </r>
    <r>
      <rPr>
        <sz val="10"/>
        <rFont val="Arial"/>
        <family val="0"/>
        <charset val="1"/>
      </rPr>
      <t xml:space="preserve">12</t>
    </r>
    <r>
      <rPr>
        <sz val="10"/>
        <rFont val="Noto Sans CJK SC"/>
        <family val="2"/>
      </rPr>
      <t xml:space="preserve">月に製造販売承認を受けている（販売名クアルソディ、</t>
    </r>
    <r>
      <rPr>
        <sz val="10"/>
        <rFont val="Arial"/>
        <family val="0"/>
        <charset val="1"/>
      </rPr>
      <t xml:space="preserve">SOD1</t>
    </r>
    <r>
      <rPr>
        <sz val="10"/>
        <rFont val="Noto Sans CJK SC"/>
        <family val="2"/>
      </rPr>
      <t xml:space="preserve">遺伝子変異陽性の</t>
    </r>
    <r>
      <rPr>
        <sz val="10"/>
        <rFont val="Arial"/>
        <family val="0"/>
        <charset val="1"/>
      </rPr>
      <t xml:space="preserve">ALS</t>
    </r>
    <r>
      <rPr>
        <sz val="10"/>
        <rFont val="Noto Sans CJK SC"/>
        <family val="2"/>
      </rPr>
      <t xml:space="preserve">）。薬価収載・保険適用の詳細は本作業では確認できておらず、取り込み側での確認を要する。米国ではバイオマーカーに基づく迅速承認の経緯がある。</t>
    </r>
  </si>
  <si>
    <t xml:space="preserve">ND-048</t>
  </si>
  <si>
    <r>
      <rPr>
        <sz val="10"/>
        <rFont val="Arial"/>
        <family val="0"/>
        <charset val="1"/>
      </rPr>
      <t xml:space="preserve">ALS</t>
    </r>
    <r>
      <rPr>
        <sz val="10"/>
        <rFont val="Noto Sans CJK SC"/>
        <family val="2"/>
      </rPr>
      <t xml:space="preserve">では、非侵襲的陽圧換気が生存期間と</t>
    </r>
    <r>
      <rPr>
        <sz val="10"/>
        <rFont val="Arial"/>
        <family val="0"/>
        <charset val="1"/>
      </rPr>
      <t xml:space="preserve">QOL</t>
    </r>
    <r>
      <rPr>
        <sz val="10"/>
        <rFont val="Noto Sans CJK SC"/>
        <family val="2"/>
      </rPr>
      <t xml:space="preserve">を改善し、終末期ケアに関する事前指示（アドバンス・ディレクティブ）は病初期から患者および介護者と話し合うことが</t>
    </r>
    <r>
      <rPr>
        <sz val="10"/>
        <rFont val="Arial"/>
        <family val="0"/>
        <charset val="1"/>
      </rPr>
      <t xml:space="preserve">EFNS</t>
    </r>
    <r>
      <rPr>
        <sz val="10"/>
        <rFont val="Noto Sans CJK SC"/>
        <family val="2"/>
      </rPr>
      <t xml:space="preserve">ガイドラインで推奨されている。</t>
    </r>
  </si>
  <si>
    <r>
      <rPr>
        <sz val="10"/>
        <rFont val="Noto Sans CJK SC"/>
        <family val="2"/>
      </rPr>
      <t xml:space="preserve">気管切開下陽圧換気を選択するかどうかは本人の意思決定に基づく。国内の診療ガイドライン（筋萎縮性側索硬化症診療ガイドライン</t>
    </r>
    <r>
      <rPr>
        <sz val="10"/>
        <rFont val="Arial"/>
        <family val="0"/>
        <charset val="1"/>
      </rPr>
      <t xml:space="preserve">2023</t>
    </r>
    <r>
      <rPr>
        <sz val="10"/>
        <rFont val="Noto Sans CJK SC"/>
        <family val="2"/>
      </rPr>
      <t xml:space="preserve">）でも呼吸管理と意思決定支援が扱われているが、本カードの命題は</t>
    </r>
    <r>
      <rPr>
        <sz val="10"/>
        <rFont val="Arial"/>
        <family val="0"/>
        <charset val="1"/>
      </rPr>
      <t xml:space="preserve">EFNS</t>
    </r>
    <r>
      <rPr>
        <sz val="10"/>
        <rFont val="Noto Sans CJK SC"/>
        <family val="2"/>
      </rPr>
      <t xml:space="preserve">ガイドラインに基づく。</t>
    </r>
  </si>
  <si>
    <t xml:space="preserve">ND-049</t>
  </si>
  <si>
    <t xml:space="preserve">球脊髄性筋萎縮症</t>
  </si>
  <si>
    <r>
      <rPr>
        <sz val="10"/>
        <rFont val="Noto Sans CJK SC"/>
        <family val="2"/>
      </rPr>
      <t xml:space="preserve">球脊髄性筋萎縮症（</t>
    </r>
    <r>
      <rPr>
        <sz val="10"/>
        <rFont val="Arial"/>
        <family val="0"/>
        <charset val="1"/>
      </rPr>
      <t xml:space="preserve">Kennedy</t>
    </r>
    <r>
      <rPr>
        <sz val="10"/>
        <rFont val="Noto Sans CJK SC"/>
        <family val="2"/>
      </rPr>
      <t xml:space="preserve">病）は、</t>
    </r>
    <r>
      <rPr>
        <sz val="10"/>
        <rFont val="Arial"/>
        <family val="0"/>
        <charset val="1"/>
      </rPr>
      <t xml:space="preserve">X</t>
    </r>
    <r>
      <rPr>
        <sz val="10"/>
        <rFont val="Noto Sans CJK SC"/>
        <family val="2"/>
      </rPr>
      <t xml:space="preserve">染色体上のアンドロゲン受容体遺伝子第</t>
    </r>
    <r>
      <rPr>
        <sz val="10"/>
        <rFont val="Arial"/>
        <family val="0"/>
        <charset val="1"/>
      </rPr>
      <t xml:space="preserve">1</t>
    </r>
    <r>
      <rPr>
        <sz val="10"/>
        <rFont val="Noto Sans CJK SC"/>
        <family val="2"/>
      </rPr>
      <t xml:space="preserve">エクソンにある</t>
    </r>
    <r>
      <rPr>
        <sz val="10"/>
        <rFont val="Arial"/>
        <family val="0"/>
        <charset val="1"/>
      </rPr>
      <t xml:space="preserve">CAG</t>
    </r>
    <r>
      <rPr>
        <sz val="10"/>
        <rFont val="Noto Sans CJK SC"/>
        <family val="2"/>
      </rPr>
      <t xml:space="preserve">リピートが</t>
    </r>
    <r>
      <rPr>
        <sz val="10"/>
        <rFont val="Arial"/>
        <family val="0"/>
        <charset val="1"/>
      </rPr>
      <t xml:space="preserve">38</t>
    </r>
    <r>
      <rPr>
        <sz val="10"/>
        <rFont val="Noto Sans CJK SC"/>
        <family val="2"/>
      </rPr>
      <t xml:space="preserve">回以上に異常伸長すること（正常は</t>
    </r>
    <r>
      <rPr>
        <sz val="10"/>
        <rFont val="Arial"/>
        <family val="0"/>
        <charset val="1"/>
      </rPr>
      <t xml:space="preserve">36</t>
    </r>
    <r>
      <rPr>
        <sz val="10"/>
        <rFont val="Noto Sans CJK SC"/>
        <family val="2"/>
      </rPr>
      <t xml:space="preserve">以下）で生じ、通常は成人男性に発症する遺伝性の下位運動ニューロン疾患であり、女性は保因者となる。</t>
    </r>
  </si>
  <si>
    <r>
      <rPr>
        <sz val="10"/>
        <rFont val="Noto Sans CJK SC"/>
        <family val="2"/>
      </rPr>
      <t xml:space="preserve">医学各論 Ⅸ</t>
    </r>
    <r>
      <rPr>
        <sz val="10"/>
        <rFont val="Arial"/>
        <family val="0"/>
        <charset val="1"/>
      </rPr>
      <t xml:space="preserve">-4-G-②</t>
    </r>
    <r>
      <rPr>
        <sz val="10"/>
        <rFont val="Noto Sans CJK SC"/>
        <family val="2"/>
      </rPr>
      <t xml:space="preserve">（球脊髄性筋萎縮症、</t>
    </r>
    <r>
      <rPr>
        <sz val="10"/>
        <rFont val="Arial"/>
        <family val="0"/>
        <charset val="1"/>
      </rPr>
      <t xml:space="preserve">b</t>
    </r>
    <r>
      <rPr>
        <sz val="10"/>
        <rFont val="Noto Sans CJK SC"/>
        <family val="2"/>
      </rPr>
      <t xml:space="preserve">）</t>
    </r>
  </si>
  <si>
    <t xml:space="preserve">SRC-1694</t>
  </si>
  <si>
    <r>
      <rPr>
        <sz val="10"/>
        <rFont val="Noto Sans CJK SC"/>
        <family val="2"/>
      </rPr>
      <t xml:space="preserve">難病情報センター</t>
    </r>
    <r>
      <rPr>
        <sz val="10"/>
        <rFont val="Arial"/>
        <family val="0"/>
        <charset val="1"/>
      </rPr>
      <t xml:space="preserve">. </t>
    </r>
    <r>
      <rPr>
        <sz val="10"/>
        <rFont val="Noto Sans CJK SC"/>
        <family val="2"/>
      </rPr>
      <t xml:space="preserve">球脊髄性筋萎縮症（指定難病 </t>
    </r>
    <r>
      <rPr>
        <sz val="10"/>
        <rFont val="Arial"/>
        <family val="0"/>
        <charset val="1"/>
      </rPr>
      <t xml:space="preserve">1</t>
    </r>
    <r>
      <rPr>
        <sz val="10"/>
        <rFont val="Noto Sans CJK SC"/>
        <family val="2"/>
      </rPr>
      <t xml:space="preserve">）概要・診断基準等</t>
    </r>
  </si>
  <si>
    <t xml:space="preserve">出典は日本の指定難病診断基準であり、遺伝学的事実は国際的に共通する。女性化乳房などの軽度のアンドロゲン不全症状や耐糖能異常を合併しうることが同基準に記載されている。リュープロレリン酢酸塩が国内で進行抑制の治療として承認されている旨は本カードの出典外の情報であり、命題には含めなかった。</t>
  </si>
  <si>
    <t xml:space="preserve">ND-050</t>
  </si>
  <si>
    <t xml:space="preserve">多発性硬化症</t>
  </si>
  <si>
    <r>
      <rPr>
        <sz val="10"/>
        <rFont val="Arial"/>
        <family val="0"/>
        <charset val="1"/>
      </rPr>
      <t xml:space="preserve">2017</t>
    </r>
    <r>
      <rPr>
        <sz val="10"/>
        <rFont val="Noto Sans CJK SC"/>
        <family val="2"/>
      </rPr>
      <t xml:space="preserve">年改訂</t>
    </r>
    <r>
      <rPr>
        <sz val="10"/>
        <rFont val="Arial"/>
        <family val="0"/>
        <charset val="1"/>
      </rPr>
      <t xml:space="preserve">McDonald</t>
    </r>
    <r>
      <rPr>
        <sz val="10"/>
        <rFont val="Noto Sans CJK SC"/>
        <family val="2"/>
      </rPr>
      <t xml:space="preserve">基準では、典型的な</t>
    </r>
    <r>
      <rPr>
        <sz val="10"/>
        <rFont val="Arial"/>
        <family val="0"/>
        <charset val="1"/>
      </rPr>
      <t xml:space="preserve">clinically isolated syndrome</t>
    </r>
    <r>
      <rPr>
        <sz val="10"/>
        <rFont val="Noto Sans CJK SC"/>
        <family val="2"/>
      </rPr>
      <t xml:space="preserve">を呈し空間的多発が臨床的または</t>
    </r>
    <r>
      <rPr>
        <sz val="10"/>
        <rFont val="Arial"/>
        <family val="0"/>
        <charset val="1"/>
      </rPr>
      <t xml:space="preserve">MRI</t>
    </r>
    <r>
      <rPr>
        <sz val="10"/>
        <rFont val="Noto Sans CJK SC"/>
        <family val="2"/>
      </rPr>
      <t xml:space="preserve">で示される患者では、髄液特異的オリゴクローナルバンドの存在をもって時間的多発を代替し、多発性硬化症と診断できる。</t>
    </r>
  </si>
  <si>
    <r>
      <rPr>
        <sz val="10"/>
        <rFont val="Noto Sans CJK SC"/>
        <family val="2"/>
      </rPr>
      <t xml:space="preserve">医学各論 Ⅸ</t>
    </r>
    <r>
      <rPr>
        <sz val="10"/>
        <rFont val="Arial"/>
        <family val="0"/>
        <charset val="1"/>
      </rPr>
      <t xml:space="preserve">-4-H-①</t>
    </r>
    <r>
      <rPr>
        <sz val="10"/>
        <rFont val="Noto Sans CJK SC"/>
        <family val="2"/>
      </rPr>
      <t xml:space="preserve">（多発性硬化症、</t>
    </r>
    <r>
      <rPr>
        <sz val="10"/>
        <rFont val="Arial"/>
        <family val="0"/>
        <charset val="1"/>
      </rPr>
      <t xml:space="preserve">b</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</si>
  <si>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TBL-01-00-036 (id: JlvnldE)</t>
    </r>
  </si>
  <si>
    <t xml:space="preserve">SRC-1695</t>
  </si>
  <si>
    <t xml:space="preserve">Thompson AJ, Banwell BL, Barkhof F, et al. Diagnosis of multiple sclerosis: 2017 revisions of the McDonald criteria. Lancet Neurol. 2018;17(2):162-173</t>
  </si>
  <si>
    <t xml:space="preserve">10.1016/S1474-4422(17)30470-2</t>
  </si>
  <si>
    <t xml:space="preserve">29275977</t>
  </si>
  <si>
    <r>
      <rPr>
        <sz val="10"/>
        <rFont val="Arial"/>
        <family val="0"/>
        <charset val="1"/>
      </rPr>
      <t xml:space="preserve">2024</t>
    </r>
    <r>
      <rPr>
        <sz val="10"/>
        <rFont val="Noto Sans CJK SC"/>
        <family val="2"/>
      </rPr>
      <t xml:space="preserve">年改訂の</t>
    </r>
    <r>
      <rPr>
        <sz val="10"/>
        <rFont val="Arial"/>
        <family val="0"/>
        <charset val="1"/>
      </rPr>
      <t xml:space="preserve">McDonald</t>
    </r>
    <r>
      <rPr>
        <sz val="10"/>
        <rFont val="Noto Sans CJK SC"/>
        <family val="2"/>
      </rPr>
      <t xml:space="preserve">基準が</t>
    </r>
    <r>
      <rPr>
        <sz val="10"/>
        <rFont val="Arial"/>
        <family val="0"/>
        <charset val="1"/>
      </rPr>
      <t xml:space="preserve">Lancet Neurology</t>
    </r>
    <r>
      <rPr>
        <sz val="10"/>
        <rFont val="Noto Sans CJK SC"/>
        <family val="2"/>
      </rPr>
      <t xml:space="preserve">誌に</t>
    </r>
    <r>
      <rPr>
        <sz val="10"/>
        <rFont val="Arial"/>
        <family val="0"/>
        <charset val="1"/>
      </rPr>
      <t xml:space="preserve">2025</t>
    </r>
    <r>
      <rPr>
        <sz val="10"/>
        <rFont val="Noto Sans CJK SC"/>
        <family val="2"/>
      </rPr>
      <t xml:space="preserve">年公表されており、視神経が空間的多発の第</t>
    </r>
    <r>
      <rPr>
        <sz val="10"/>
        <rFont val="Arial"/>
        <family val="0"/>
        <charset val="1"/>
      </rPr>
      <t xml:space="preserve">5</t>
    </r>
    <r>
      <rPr>
        <sz val="10"/>
        <rFont val="Noto Sans CJK SC"/>
        <family val="2"/>
      </rPr>
      <t xml:space="preserve">の部位に追加され、</t>
    </r>
    <r>
      <rPr>
        <sz val="10"/>
        <rFont val="Arial"/>
        <family val="0"/>
        <charset val="1"/>
      </rPr>
      <t xml:space="preserve">κ</t>
    </r>
    <r>
      <rPr>
        <sz val="10"/>
        <rFont val="Noto Sans CJK SC"/>
        <family val="2"/>
      </rPr>
      <t xml:space="preserve">遊離軽鎖指数がオリゴクローナルバンドの代替として認められた。本カードは</t>
    </r>
    <r>
      <rPr>
        <sz val="10"/>
        <rFont val="Arial"/>
        <family val="0"/>
        <charset val="1"/>
      </rPr>
      <t xml:space="preserve">2017</t>
    </r>
    <r>
      <rPr>
        <sz val="10"/>
        <rFont val="Noto Sans CJK SC"/>
        <family val="2"/>
      </rPr>
      <t xml:space="preserve">年基準に基づくもので、最新版への切り替えは取り込み側の判断を要する。</t>
    </r>
  </si>
  <si>
    <t xml:space="preserve">ND-051</t>
  </si>
  <si>
    <r>
      <rPr>
        <sz val="10"/>
        <rFont val="Noto Sans CJK SC"/>
        <family val="2"/>
      </rPr>
      <t xml:space="preserve">日本では、多発性硬化症の疾患修飾薬として、インターフェロン</t>
    </r>
    <r>
      <rPr>
        <sz val="10"/>
        <rFont val="Arial"/>
        <family val="0"/>
        <charset val="1"/>
      </rPr>
      <t xml:space="preserve">β</t>
    </r>
    <r>
      <rPr>
        <sz val="10"/>
        <rFont val="Noto Sans CJK SC"/>
        <family val="2"/>
      </rPr>
      <t xml:space="preserve">製剤、フィンゴリモド、フマル酸ジメチル、ナタリズマブ、シポニモド、オファツムマブ、オクレリズマブが承認されており、診療ガイドライン</t>
    </r>
    <r>
      <rPr>
        <sz val="10"/>
        <rFont val="Arial"/>
        <family val="0"/>
        <charset val="1"/>
      </rPr>
      <t xml:space="preserve">2023</t>
    </r>
    <r>
      <rPr>
        <sz val="10"/>
        <rFont val="Noto Sans CJK SC"/>
        <family val="2"/>
      </rPr>
      <t xml:space="preserve">が疾患活動性に応じた選択を示している。</t>
    </r>
  </si>
  <si>
    <t xml:space="preserve">SRC-1696</t>
  </si>
  <si>
    <r>
      <rPr>
        <sz val="10"/>
        <rFont val="Noto Sans CJK SC"/>
        <family val="2"/>
      </rPr>
      <t xml:space="preserve">日本神経免疫学会 監修</t>
    </r>
    <r>
      <rPr>
        <sz val="10"/>
        <rFont val="Arial"/>
        <family val="0"/>
        <charset val="1"/>
      </rPr>
      <t xml:space="preserve">. </t>
    </r>
    <r>
      <rPr>
        <sz val="10"/>
        <rFont val="Noto Sans CJK SC"/>
        <family val="2"/>
      </rPr>
      <t xml:space="preserve">多発性硬化症・視神経脊髄炎スペクトラム障害診療ガイドライン</t>
    </r>
    <r>
      <rPr>
        <sz val="10"/>
        <rFont val="Arial"/>
        <family val="0"/>
        <charset val="1"/>
      </rPr>
      <t xml:space="preserve">2023. 2023</t>
    </r>
  </si>
  <si>
    <r>
      <rPr>
        <sz val="10"/>
        <rFont val="Noto Sans CJK SC"/>
        <family val="2"/>
      </rPr>
      <t xml:space="preserve">クラドリビン、アレムツズマブ、オザニモドなどは欧米で承認されているが日本では承認されておらず（</t>
    </r>
    <r>
      <rPr>
        <sz val="10"/>
        <rFont val="Arial"/>
        <family val="0"/>
        <charset val="1"/>
      </rPr>
      <t xml:space="preserve">2023</t>
    </r>
    <r>
      <rPr>
        <sz val="10"/>
        <rFont val="Noto Sans CJK SC"/>
        <family val="2"/>
      </rPr>
      <t xml:space="preserve">年ガイドライン時点）、承認薬の範囲には地域差がある。各薬剤の保険適用は添付文書による。ナタリズマブでは進行性多巣性白質脳症のリスク管理が必要である。</t>
    </r>
  </si>
  <si>
    <t xml:space="preserve">ND-052</t>
  </si>
  <si>
    <t xml:space="preserve">視神経脊髄炎</t>
  </si>
  <si>
    <r>
      <rPr>
        <sz val="10"/>
        <rFont val="Noto Sans CJK SC"/>
        <family val="2"/>
      </rPr>
      <t xml:space="preserve">視神経脊髄炎スペクトラム障害の国際診断基準（</t>
    </r>
    <r>
      <rPr>
        <sz val="10"/>
        <rFont val="Arial"/>
        <family val="0"/>
        <charset val="1"/>
      </rPr>
      <t xml:space="preserve">2015</t>
    </r>
    <r>
      <rPr>
        <sz val="10"/>
        <rFont val="Noto Sans CJK SC"/>
        <family val="2"/>
      </rPr>
      <t xml:space="preserve">年）では、抗</t>
    </r>
    <r>
      <rPr>
        <sz val="10"/>
        <rFont val="Arial"/>
        <family val="0"/>
        <charset val="1"/>
      </rPr>
      <t xml:space="preserve">AQP4</t>
    </r>
    <r>
      <rPr>
        <sz val="10"/>
        <rFont val="Noto Sans CJK SC"/>
        <family val="2"/>
      </rPr>
      <t xml:space="preserve">抗体陽性の場合、視神経、脊髄、最後野、その他の脳幹、間脳、大脳の</t>
    </r>
    <r>
      <rPr>
        <sz val="10"/>
        <rFont val="Arial"/>
        <family val="0"/>
        <charset val="1"/>
      </rPr>
      <t xml:space="preserve">6</t>
    </r>
    <r>
      <rPr>
        <sz val="10"/>
        <rFont val="Noto Sans CJK SC"/>
        <family val="2"/>
      </rPr>
      <t xml:space="preserve">つのコア臨床特徴のうち</t>
    </r>
    <r>
      <rPr>
        <sz val="10"/>
        <rFont val="Arial"/>
        <family val="0"/>
        <charset val="1"/>
      </rPr>
      <t xml:space="preserve">1</t>
    </r>
    <r>
      <rPr>
        <sz val="10"/>
        <rFont val="Noto Sans CJK SC"/>
        <family val="2"/>
      </rPr>
      <t xml:space="preserve">つを認めれば（より適切な診断がないことを前提に）診断でき、抗体陰性例または抗体未測定例にはより厳格な臨床・画像基準が求められる。</t>
    </r>
  </si>
  <si>
    <r>
      <rPr>
        <sz val="10"/>
        <rFont val="Noto Sans CJK SC"/>
        <family val="2"/>
      </rPr>
      <t xml:space="preserve">医学各論 Ⅸ</t>
    </r>
    <r>
      <rPr>
        <sz val="10"/>
        <rFont val="Arial"/>
        <family val="0"/>
        <charset val="1"/>
      </rPr>
      <t xml:space="preserve">-4-H-②</t>
    </r>
    <r>
      <rPr>
        <sz val="10"/>
        <rFont val="Noto Sans CJK SC"/>
        <family val="2"/>
      </rPr>
      <t xml:space="preserve">（視神経脊髄炎、</t>
    </r>
    <r>
      <rPr>
        <sz val="10"/>
        <rFont val="Arial"/>
        <family val="0"/>
        <charset val="1"/>
      </rPr>
      <t xml:space="preserve">b</t>
    </r>
    <r>
      <rPr>
        <sz val="10"/>
        <rFont val="Noto Sans CJK SC"/>
        <family val="2"/>
      </rPr>
      <t xml:space="preserve">）</t>
    </r>
  </si>
  <si>
    <t xml:space="preserve">SRC-1697</t>
  </si>
  <si>
    <t xml:space="preserve">Wingerchuk DM, Banwell B, Bennett JL, et al.; International Panel for NMO Diagnosis. International consensus diagnostic criteria for neuromyelitis optica spectrum disorders. Neurology. 2015;85(2):177-189</t>
  </si>
  <si>
    <t xml:space="preserve">10.1212/WNL.0000000000001729</t>
  </si>
  <si>
    <t xml:space="preserve">26092914</t>
  </si>
  <si>
    <r>
      <rPr>
        <sz val="10"/>
        <rFont val="Noto Sans CJK SC"/>
        <family val="2"/>
      </rPr>
      <t xml:space="preserve">抗体陰性例に求められる追加の画像所見などの詳細は基準本文による。</t>
    </r>
    <r>
      <rPr>
        <sz val="10"/>
        <rFont val="Arial"/>
        <family val="0"/>
        <charset val="1"/>
      </rPr>
      <t xml:space="preserve">MOG</t>
    </r>
    <r>
      <rPr>
        <sz val="10"/>
        <rFont val="Noto Sans CJK SC"/>
        <family val="2"/>
      </rPr>
      <t xml:space="preserve">抗体関連疾患は本基準の対象とは区別して扱われる。</t>
    </r>
  </si>
  <si>
    <t xml:space="preserve">ND-053</t>
  </si>
  <si>
    <r>
      <rPr>
        <sz val="10"/>
        <rFont val="Noto Sans CJK SC"/>
        <family val="2"/>
      </rPr>
      <t xml:space="preserve">日本では、抗</t>
    </r>
    <r>
      <rPr>
        <sz val="10"/>
        <rFont val="Arial"/>
        <family val="0"/>
        <charset val="1"/>
      </rPr>
      <t xml:space="preserve">AQP4</t>
    </r>
    <r>
      <rPr>
        <sz val="10"/>
        <rFont val="Noto Sans CJK SC"/>
        <family val="2"/>
      </rPr>
      <t xml:space="preserve">抗体陽性の視神経脊髄炎スペクトラム障害の再発予防薬として、エクリズマブ（</t>
    </r>
    <r>
      <rPr>
        <sz val="10"/>
        <rFont val="Arial"/>
        <family val="0"/>
        <charset val="1"/>
      </rPr>
      <t xml:space="preserve">2019</t>
    </r>
    <r>
      <rPr>
        <sz val="10"/>
        <rFont val="Noto Sans CJK SC"/>
        <family val="2"/>
      </rPr>
      <t xml:space="preserve">年承認）、サトラリズマブ（</t>
    </r>
    <r>
      <rPr>
        <sz val="10"/>
        <rFont val="Arial"/>
        <family val="0"/>
        <charset val="1"/>
      </rPr>
      <t xml:space="preserve">2020</t>
    </r>
    <r>
      <rPr>
        <sz val="10"/>
        <rFont val="Noto Sans CJK SC"/>
        <family val="2"/>
      </rPr>
      <t xml:space="preserve">年承認）、イネビリズマブ（</t>
    </r>
    <r>
      <rPr>
        <sz val="10"/>
        <rFont val="Arial"/>
        <family val="0"/>
        <charset val="1"/>
      </rPr>
      <t xml:space="preserve">2021</t>
    </r>
    <r>
      <rPr>
        <sz val="10"/>
        <rFont val="Noto Sans CJK SC"/>
        <family val="2"/>
      </rPr>
      <t xml:space="preserve">年承認）が承認され、その後リツキシマブ（</t>
    </r>
    <r>
      <rPr>
        <sz val="10"/>
        <rFont val="Arial"/>
        <family val="0"/>
        <charset val="1"/>
      </rPr>
      <t xml:space="preserve">2022</t>
    </r>
    <r>
      <rPr>
        <sz val="10"/>
        <rFont val="Noto Sans CJK SC"/>
        <family val="2"/>
      </rPr>
      <t xml:space="preserve">年）とラブリズマブ（</t>
    </r>
    <r>
      <rPr>
        <sz val="10"/>
        <rFont val="Arial"/>
        <family val="0"/>
        <charset val="1"/>
      </rPr>
      <t xml:space="preserve">2023</t>
    </r>
    <r>
      <rPr>
        <sz val="10"/>
        <rFont val="Noto Sans CJK SC"/>
        <family val="2"/>
      </rPr>
      <t xml:space="preserve">年）が追加承認された。</t>
    </r>
  </si>
  <si>
    <r>
      <rPr>
        <sz val="10"/>
        <rFont val="Noto Sans CJK SC"/>
        <family val="2"/>
      </rPr>
      <t xml:space="preserve">リツキシマブの視神経脊髄炎スペクトラム障害への適応は日本で承認されたが、欧米では適応外使用にとどまる（地域差）。インターフェロン</t>
    </r>
    <r>
      <rPr>
        <sz val="10"/>
        <rFont val="Arial"/>
        <family val="0"/>
        <charset val="1"/>
      </rPr>
      <t xml:space="preserve">β</t>
    </r>
    <r>
      <rPr>
        <sz val="10"/>
        <rFont val="Noto Sans CJK SC"/>
        <family val="2"/>
      </rPr>
      <t xml:space="preserve">、フィンゴリモド、ナタリズマブなど多発性硬化症の疾患修飾薬の一部は視神経脊髄炎スペクトラム障害を増悪させるおそれがあるため使用しないことがガイドラインで注意喚起されている。各薬剤の保険適用は添付文書による。補体阻害薬（エクリズマブ、ラブリズマブ）では髄膜炎菌ワクチンの接種が求められる。</t>
    </r>
  </si>
  <si>
    <t xml:space="preserve">ND-054</t>
  </si>
  <si>
    <t xml:space="preserve">一酸化炭素中毒</t>
  </si>
  <si>
    <r>
      <rPr>
        <sz val="10"/>
        <rFont val="Noto Sans CJK SC"/>
        <family val="2"/>
      </rPr>
      <t xml:space="preserve">一酸化炭素中毒では、神経学的障害は血中の一酸化炭素濃度（カルボキシヘモグロビン）と必ずしも相関せず、長期の神経認知障害が患者の</t>
    </r>
    <r>
      <rPr>
        <sz val="10"/>
        <rFont val="Arial"/>
        <family val="0"/>
        <charset val="1"/>
      </rPr>
      <t xml:space="preserve">15</t>
    </r>
    <r>
      <rPr>
        <sz val="10"/>
        <rFont val="Noto Sans CJK SC"/>
        <family val="2"/>
      </rPr>
      <t xml:space="preserve">〜</t>
    </r>
    <r>
      <rPr>
        <sz val="10"/>
        <rFont val="Arial"/>
        <family val="0"/>
        <charset val="1"/>
      </rPr>
      <t xml:space="preserve">40%</t>
    </r>
    <r>
      <rPr>
        <sz val="10"/>
        <rFont val="Noto Sans CJK SC"/>
        <family val="2"/>
      </rPr>
      <t xml:space="preserve">に生じうる。</t>
    </r>
  </si>
  <si>
    <r>
      <rPr>
        <sz val="10"/>
        <rFont val="Noto Sans CJK SC"/>
        <family val="2"/>
      </rPr>
      <t xml:space="preserve">医学各論 Ⅸ</t>
    </r>
    <r>
      <rPr>
        <sz val="10"/>
        <rFont val="Arial"/>
        <family val="0"/>
        <charset val="1"/>
      </rPr>
      <t xml:space="preserve">-4-I-①</t>
    </r>
    <r>
      <rPr>
        <sz val="10"/>
        <rFont val="Noto Sans CJK SC"/>
        <family val="2"/>
      </rPr>
      <t xml:space="preserve">（一酸化炭素中毒</t>
    </r>
    <r>
      <rPr>
        <sz val="10"/>
        <rFont val="Arial"/>
        <family val="0"/>
        <charset val="1"/>
      </rPr>
      <t xml:space="preserve">&lt;CO</t>
    </r>
    <r>
      <rPr>
        <sz val="10"/>
        <rFont val="Noto Sans CJK SC"/>
        <family val="2"/>
      </rPr>
      <t xml:space="preserve">中毒</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</si>
  <si>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t xml:space="preserve">SRC-1698</t>
  </si>
  <si>
    <t xml:space="preserve">Rose JJ, Wang L, Xu Q, et al. Carbon Monoxide Poisoning: Pathogenesis, Management, and Future Directions of Therapy. Am J Respir Crit Care Med. 2017</t>
  </si>
  <si>
    <t xml:space="preserve">10.1164/rccm.201606-1275CI</t>
  </si>
  <si>
    <t xml:space="preserve">27753502</t>
  </si>
  <si>
    <r>
      <rPr>
        <sz val="10"/>
        <rFont val="Noto Sans CJK SC"/>
        <family val="2"/>
      </rPr>
      <t xml:space="preserve">数値は抄録で確認。高気圧酸素療法については、ランダム化比較試験の系統的レビュー（</t>
    </r>
    <r>
      <rPr>
        <sz val="10"/>
        <rFont val="Arial"/>
        <family val="0"/>
        <charset val="1"/>
      </rPr>
      <t xml:space="preserve">Buckley NA, et al. Cochrane Database Syst Rev. 2011;(4):CD002041</t>
    </r>
    <r>
      <rPr>
        <sz val="10"/>
        <rFont val="Noto Sans CJK SC"/>
        <family val="2"/>
      </rPr>
      <t xml:space="preserve">、出典表には未収載）で神経学的転帰の改善は確立しておらず、その位置づけは定まっていない。遅発性神経障害の発症時期の幅は本カードでは扱わない。</t>
    </r>
  </si>
  <si>
    <t xml:space="preserve">ND-055</t>
  </si>
  <si>
    <t xml:space="preserve">低酸素脳症</t>
  </si>
  <si>
    <r>
      <rPr>
        <sz val="10"/>
        <rFont val="Noto Sans CJK SC"/>
        <family val="2"/>
      </rPr>
      <t xml:space="preserve">院外心停止後に昏睡状態にある患者を対象とした</t>
    </r>
    <r>
      <rPr>
        <sz val="10"/>
        <rFont val="Arial"/>
        <family val="0"/>
        <charset val="1"/>
      </rPr>
      <t xml:space="preserve">TTM2</t>
    </r>
    <r>
      <rPr>
        <sz val="10"/>
        <rFont val="Noto Sans CJK SC"/>
        <family val="2"/>
      </rPr>
      <t xml:space="preserve">試験では、</t>
    </r>
    <r>
      <rPr>
        <sz val="10"/>
        <rFont val="Arial"/>
        <family val="0"/>
        <charset val="1"/>
      </rPr>
      <t xml:space="preserve">33℃</t>
    </r>
    <r>
      <rPr>
        <sz val="10"/>
        <rFont val="Noto Sans CJK SC"/>
        <family val="2"/>
      </rPr>
      <t xml:space="preserve">を目標とする低体温管理は、発熱予防を中心とする平温管理と比較して、</t>
    </r>
    <r>
      <rPr>
        <sz val="10"/>
        <rFont val="Arial"/>
        <family val="0"/>
        <charset val="1"/>
      </rPr>
      <t xml:space="preserve">6</t>
    </r>
    <r>
      <rPr>
        <sz val="10"/>
        <rFont val="Noto Sans CJK SC"/>
        <family val="2"/>
      </rPr>
      <t xml:space="preserve">か月時点の死亡率を低下させなかった（低体温群</t>
    </r>
    <r>
      <rPr>
        <sz val="10"/>
        <rFont val="Arial"/>
        <family val="0"/>
        <charset val="1"/>
      </rPr>
      <t xml:space="preserve">50%</t>
    </r>
    <r>
      <rPr>
        <sz val="10"/>
        <rFont val="Noto Sans CJK SC"/>
        <family val="2"/>
      </rPr>
      <t xml:space="preserve">、平温群</t>
    </r>
    <r>
      <rPr>
        <sz val="10"/>
        <rFont val="Arial"/>
        <family val="0"/>
        <charset val="1"/>
      </rPr>
      <t xml:space="preserve">48%</t>
    </r>
    <r>
      <rPr>
        <sz val="10"/>
        <rFont val="Noto Sans CJK SC"/>
        <family val="2"/>
      </rPr>
      <t xml:space="preserve">）。</t>
    </r>
  </si>
  <si>
    <r>
      <rPr>
        <sz val="10"/>
        <rFont val="Noto Sans CJK SC"/>
        <family val="2"/>
      </rPr>
      <t xml:space="preserve">医学各論 Ⅸ</t>
    </r>
    <r>
      <rPr>
        <sz val="10"/>
        <rFont val="Arial"/>
        <family val="0"/>
        <charset val="1"/>
      </rPr>
      <t xml:space="preserve">-4-I-②</t>
    </r>
    <r>
      <rPr>
        <sz val="10"/>
        <rFont val="Noto Sans CJK SC"/>
        <family val="2"/>
      </rPr>
      <t xml:space="preserve">（低酸素脳症、</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</si>
  <si>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TBL-02-02-021 (id: JlAKpYw)</t>
    </r>
  </si>
  <si>
    <t xml:space="preserve">SRC-1699</t>
  </si>
  <si>
    <t xml:space="preserve">Dankiewicz J, Cronberg T, Lilja G, et al. Hypothermia versus Normothermia after Out-of-Hospital Cardiac Arrest. N Engl J Med. 2021</t>
  </si>
  <si>
    <t xml:space="preserve">10.1056/NEJMoa2100591</t>
  </si>
  <si>
    <t xml:space="preserve">34133859</t>
  </si>
  <si>
    <t xml:space="preserve">数値は抄録で確認。心停止後の神経学的予後評価は、体温管理と鎮静の影響を除いた時期に複数の指標を組み合わせて行うことが国際的な蘇生後ケアの指針で推奨されているが、その詳細は本カードでは扱わない。体温管理療法そのもの（発熱の予防を含む）は国内の蘇生後ケアでも行われている。</t>
  </si>
  <si>
    <t xml:space="preserve">ND-056</t>
  </si>
  <si>
    <t xml:space="preserve">悪性症候群</t>
  </si>
  <si>
    <r>
      <rPr>
        <sz val="10"/>
        <rFont val="Noto Sans CJK SC"/>
        <family val="2"/>
      </rPr>
      <t xml:space="preserve">悪性症候群は、抗精神病薬などのドパミン遮断に伴う稀な薬物有害反応であり、発熱、筋強剛、自律神経症状、横紋筋融解（</t>
    </r>
    <r>
      <rPr>
        <sz val="10"/>
        <rFont val="Arial"/>
        <family val="0"/>
        <charset val="1"/>
      </rPr>
      <t xml:space="preserve">CK</t>
    </r>
    <r>
      <rPr>
        <sz val="10"/>
        <rFont val="Noto Sans CJK SC"/>
        <family val="2"/>
      </rPr>
      <t xml:space="preserve">上昇）を呈する。治療の第一は原因薬の中止と支持療法であり、ダントロレンやブロモクリプチンなどの薬物療法が併用されることがある。</t>
    </r>
  </si>
  <si>
    <r>
      <rPr>
        <sz val="10"/>
        <rFont val="Noto Sans CJK SC"/>
        <family val="2"/>
      </rPr>
      <t xml:space="preserve">医学各論 Ⅸ</t>
    </r>
    <r>
      <rPr>
        <sz val="10"/>
        <rFont val="Arial"/>
        <family val="0"/>
        <charset val="1"/>
      </rPr>
      <t xml:space="preserve">-4-I-③</t>
    </r>
    <r>
      <rPr>
        <sz val="10"/>
        <rFont val="Noto Sans CJK SC"/>
        <family val="2"/>
      </rPr>
      <t xml:space="preserve">（悪性症候群、</t>
    </r>
    <r>
      <rPr>
        <sz val="10"/>
        <rFont val="Arial"/>
        <family val="0"/>
        <charset val="1"/>
      </rPr>
      <t xml:space="preserve">a</t>
    </r>
    <r>
      <rPr>
        <sz val="10"/>
        <rFont val="Noto Sans CJK SC"/>
        <family val="2"/>
      </rPr>
      <t xml:space="preserve">）</t>
    </r>
  </si>
  <si>
    <t xml:space="preserve">SRC-1700</t>
  </si>
  <si>
    <t xml:space="preserve">Pileggi DJ, Cook AM. Neuroleptic Malignant Syndrome. Ann Pharmacother. 2016</t>
  </si>
  <si>
    <t xml:space="preserve">10.1177/1060028016657553</t>
  </si>
  <si>
    <t xml:space="preserve">27423483</t>
  </si>
  <si>
    <r>
      <rPr>
        <sz val="10"/>
        <rFont val="Noto Sans CJK SC"/>
        <family val="2"/>
      </rPr>
      <t xml:space="preserve">頻度と死亡率は抄録で確認（文献集計に基づく値）。鑑別すべきセロトニン症候群では、クローヌス（誘発性・自発性・眼球）と反射亢進が診断の中核徴候となる（</t>
    </r>
    <r>
      <rPr>
        <sz val="10"/>
        <rFont val="Arial"/>
        <family val="0"/>
        <charset val="1"/>
      </rPr>
      <t xml:space="preserve">Dunkley EJ, et al. QJM. 2003;96(9):635-642</t>
    </r>
    <r>
      <rPr>
        <sz val="10"/>
        <rFont val="Noto Sans CJK SC"/>
        <family val="2"/>
      </rPr>
      <t xml:space="preserve">、</t>
    </r>
    <r>
      <rPr>
        <sz val="10"/>
        <rFont val="Arial"/>
        <family val="0"/>
        <charset val="1"/>
      </rPr>
      <t xml:space="preserve">Hunter Serotonin Toxicity Criteria</t>
    </r>
    <r>
      <rPr>
        <sz val="10"/>
        <rFont val="Noto Sans CJK SC"/>
        <family val="2"/>
      </rPr>
      <t xml:space="preserve">。出典表には未収載）点が、鉛管様の筋強剛を呈する悪性症候群と異なる。ダントロレン、ブロモクリプチンはいずれも国内承認薬だが、悪性症候群への使用は適応外の場合があり保険適用の詳細は添付文書による。</t>
    </r>
  </si>
  <si>
    <t xml:space="preserve">EP-001</t>
  </si>
  <si>
    <t xml:space="preserve">てんかん</t>
  </si>
  <si>
    <r>
      <rPr>
        <sz val="10"/>
        <rFont val="Arial"/>
        <family val="0"/>
        <charset val="1"/>
      </rPr>
      <t xml:space="preserve">ILAE </t>
    </r>
    <r>
      <rPr>
        <sz val="10"/>
        <rFont val="Noto Sans CJK SC"/>
        <family val="2"/>
      </rPr>
      <t xml:space="preserve">の </t>
    </r>
    <r>
      <rPr>
        <sz val="10"/>
        <rFont val="Arial"/>
        <family val="0"/>
        <charset val="1"/>
      </rPr>
      <t xml:space="preserve">2017 </t>
    </r>
    <r>
      <rPr>
        <sz val="10"/>
        <rFont val="Noto Sans CJK SC"/>
        <family val="2"/>
      </rPr>
      <t xml:space="preserve">年発作型分類では、強直間代発作は全般起始の運動発作（全般強直間代発作）に分類され、焦点起始から両側の強直間代発作に進展するものは「焦点両側強直間代発作」として区別される。</t>
    </r>
  </si>
  <si>
    <r>
      <rPr>
        <sz val="10"/>
        <rFont val="Noto Sans CJK SC"/>
        <family val="2"/>
      </rPr>
      <t xml:space="preserve">医学各論 Ⅸ</t>
    </r>
    <r>
      <rPr>
        <sz val="10"/>
        <rFont val="Arial"/>
        <family val="0"/>
        <charset val="1"/>
      </rPr>
      <t xml:space="preserve">-6-A-①</t>
    </r>
    <r>
      <rPr>
        <sz val="10"/>
        <rFont val="Noto Sans CJK SC"/>
        <family val="2"/>
      </rPr>
      <t xml:space="preserve">（強直間代発作</t>
    </r>
    <r>
      <rPr>
        <sz val="10"/>
        <rFont val="Arial"/>
        <family val="0"/>
        <charset val="1"/>
      </rPr>
      <t xml:space="preserve">&lt;</t>
    </r>
    <r>
      <rPr>
        <sz val="10"/>
        <rFont val="Noto Sans CJK SC"/>
        <family val="2"/>
      </rPr>
      <t xml:space="preserve">全般運動発作</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</si>
  <si>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TBL-01-00-053 (id: Jlvnleo)</t>
    </r>
  </si>
  <si>
    <t xml:space="preserve">SRC-1702</t>
  </si>
  <si>
    <t xml:space="preserve">Fisher RS, Cross JH, French JA, et al. Operational classification of seizure types by the International League Against Epilepsy: Position Paper of the ILAE Commission for Classification and Terminology. Epilepsia. 2017;58(4):522-530</t>
  </si>
  <si>
    <t xml:space="preserve">10.1111/epi.13670</t>
  </si>
  <si>
    <t xml:space="preserve">28276060</t>
  </si>
  <si>
    <r>
      <rPr>
        <sz val="10"/>
        <rFont val="Noto Sans CJK SC"/>
        <family val="2"/>
      </rPr>
      <t xml:space="preserve">本分類は操作的（実務的）分類であり、科学的根拠に基づく分類体系が確立していないため </t>
    </r>
    <r>
      <rPr>
        <sz val="10"/>
        <rFont val="Arial"/>
        <family val="0"/>
        <charset val="1"/>
      </rPr>
      <t xml:space="preserve">1981 </t>
    </r>
    <r>
      <rPr>
        <sz val="10"/>
        <rFont val="Noto Sans CJK SC"/>
        <family val="2"/>
      </rPr>
      <t xml:space="preserve">年分類を拡張したものと位置づけられている。</t>
    </r>
  </si>
  <si>
    <t xml:space="preserve">EP-002</t>
  </si>
  <si>
    <r>
      <rPr>
        <sz val="10"/>
        <rFont val="Noto Sans CJK SC"/>
        <family val="2"/>
      </rPr>
      <t xml:space="preserve">てんかん診療ガイドライン</t>
    </r>
    <r>
      <rPr>
        <sz val="10"/>
        <rFont val="Arial"/>
        <family val="0"/>
        <charset val="1"/>
      </rPr>
      <t xml:space="preserve">2018 </t>
    </r>
    <r>
      <rPr>
        <sz val="10"/>
        <rFont val="Noto Sans CJK SC"/>
        <family val="2"/>
      </rPr>
      <t xml:space="preserve">では、全般強直間代発作の第一選択薬はバルプロ酸ナトリウムであり、妊娠可能な年齢の女性ではラモトリギンやレベチラセタムが推奨される。</t>
    </r>
  </si>
  <si>
    <t xml:space="preserve">SRC-1703</t>
  </si>
  <si>
    <r>
      <rPr>
        <sz val="10"/>
        <rFont val="Noto Sans CJK SC"/>
        <family val="2"/>
      </rPr>
      <t xml:space="preserve">「てんかん診療ガイドライン」作成委員会 編、日本神経学会 監修</t>
    </r>
    <r>
      <rPr>
        <sz val="10"/>
        <rFont val="Arial"/>
        <family val="0"/>
        <charset val="1"/>
      </rPr>
      <t xml:space="preserve">. </t>
    </r>
    <r>
      <rPr>
        <sz val="10"/>
        <rFont val="Noto Sans CJK SC"/>
        <family val="2"/>
      </rPr>
      <t xml:space="preserve">てんかん診療ガイドライン</t>
    </r>
    <r>
      <rPr>
        <sz val="10"/>
        <rFont val="Arial"/>
        <family val="0"/>
        <charset val="1"/>
      </rPr>
      <t xml:space="preserve">2018. </t>
    </r>
    <r>
      <rPr>
        <sz val="10"/>
        <rFont val="Noto Sans CJK SC"/>
        <family val="2"/>
      </rPr>
      <t xml:space="preserve">医学書院</t>
    </r>
    <r>
      <rPr>
        <sz val="10"/>
        <rFont val="Arial"/>
        <family val="0"/>
        <charset val="1"/>
      </rPr>
      <t xml:space="preserve">. 2018</t>
    </r>
  </si>
  <si>
    <r>
      <rPr>
        <sz val="10"/>
        <rFont val="Noto Sans CJK SC"/>
        <family val="2"/>
      </rPr>
      <t xml:space="preserve">バルプロ酸、ラモトリギン、レベチラセタムはいずれも国内承認薬であり、てんかんは保険適用の範囲内である。バルプロ酸については妊娠可能な女性への使用に関する国内の注意喚起がある（</t>
    </r>
    <r>
      <rPr>
        <sz val="10"/>
        <rFont val="Arial"/>
        <family val="0"/>
        <charset val="1"/>
      </rPr>
      <t xml:space="preserve">EP-003 </t>
    </r>
    <r>
      <rPr>
        <sz val="10"/>
        <rFont val="Noto Sans CJK SC"/>
        <family val="2"/>
      </rPr>
      <t xml:space="preserve">参照）。ガイドラインの推奨文は、公表されたガイドライン紹介論文の抄録でも照合した。</t>
    </r>
  </si>
  <si>
    <t xml:space="preserve">EP-003</t>
  </si>
  <si>
    <r>
      <rPr>
        <sz val="10"/>
        <rFont val="Arial"/>
        <family val="0"/>
        <charset val="1"/>
      </rPr>
      <t xml:space="preserve">EURAP </t>
    </r>
    <r>
      <rPr>
        <sz val="10"/>
        <rFont val="Noto Sans CJK SC"/>
        <family val="2"/>
      </rPr>
      <t xml:space="preserve">登録の前向きコホートでは、受胎時にバルプロ酸単剤療法を受けていた女性から生まれた児の大奇形の頻度は </t>
    </r>
    <r>
      <rPr>
        <sz val="10"/>
        <rFont val="Arial"/>
        <family val="0"/>
        <charset val="1"/>
      </rPr>
      <t xml:space="preserve">10.3%</t>
    </r>
    <r>
      <rPr>
        <sz val="10"/>
        <rFont val="Noto Sans CJK SC"/>
        <family val="2"/>
      </rPr>
      <t xml:space="preserve">（</t>
    </r>
    <r>
      <rPr>
        <sz val="10"/>
        <rFont val="Arial"/>
        <family val="0"/>
        <charset val="1"/>
      </rPr>
      <t xml:space="preserve">1381 </t>
    </r>
    <r>
      <rPr>
        <sz val="10"/>
        <rFont val="Noto Sans CJK SC"/>
        <family val="2"/>
      </rPr>
      <t xml:space="preserve">例中 </t>
    </r>
    <r>
      <rPr>
        <sz val="10"/>
        <rFont val="Arial"/>
        <family val="0"/>
        <charset val="1"/>
      </rPr>
      <t xml:space="preserve">142 </t>
    </r>
    <r>
      <rPr>
        <sz val="10"/>
        <rFont val="Noto Sans CJK SC"/>
        <family val="2"/>
      </rPr>
      <t xml:space="preserve">例）で、検討された </t>
    </r>
    <r>
      <rPr>
        <sz val="10"/>
        <rFont val="Arial"/>
        <family val="0"/>
        <charset val="1"/>
      </rPr>
      <t xml:space="preserve">8 </t>
    </r>
    <r>
      <rPr>
        <sz val="10"/>
        <rFont val="Noto Sans CJK SC"/>
        <family val="2"/>
      </rPr>
      <t xml:space="preserve">剤の中で最も高く、その頻度はバルプロ酸の用量に依存して増加した。</t>
    </r>
  </si>
  <si>
    <t xml:space="preserve">SRC-1704</t>
  </si>
  <si>
    <t xml:space="preserve">Tomson T, Battino D, Bonizzoni E, et al. Comparative risk of major congenital malformations with eight different antiepileptic drugs: a prospective cohort study of the EURAP registry. Lancet Neurol. 2018;17(6):530-538</t>
  </si>
  <si>
    <t xml:space="preserve">10.1016/S1474-4422(18)30107-8</t>
  </si>
  <si>
    <t xml:space="preserve">29680205</t>
  </si>
  <si>
    <r>
      <rPr>
        <sz val="10"/>
        <rFont val="Noto Sans CJK SC"/>
        <family val="2"/>
      </rPr>
      <t xml:space="preserve">同研究ではラモトリギン </t>
    </r>
    <r>
      <rPr>
        <sz val="10"/>
        <rFont val="Arial"/>
        <family val="0"/>
        <charset val="1"/>
      </rPr>
      <t xml:space="preserve">2.9%</t>
    </r>
    <r>
      <rPr>
        <sz val="10"/>
        <rFont val="Noto Sans CJK SC"/>
        <family val="2"/>
      </rPr>
      <t xml:space="preserve">、レベチラセタム </t>
    </r>
    <r>
      <rPr>
        <sz val="10"/>
        <rFont val="Arial"/>
        <family val="0"/>
        <charset val="1"/>
      </rPr>
      <t xml:space="preserve">2.8% </t>
    </r>
    <r>
      <rPr>
        <sz val="10"/>
        <rFont val="Noto Sans CJK SC"/>
        <family val="2"/>
      </rPr>
      <t xml:space="preserve">と低い頻度であった。国内でもバルプロ酸の添付文書には妊娠中の投与に関する警告があり、妊娠可能な女性への使用について注意喚起がなされている。</t>
    </r>
  </si>
  <si>
    <t xml:space="preserve">EP-004</t>
  </si>
  <si>
    <r>
      <rPr>
        <sz val="10"/>
        <rFont val="Arial"/>
        <family val="0"/>
        <charset val="1"/>
      </rPr>
      <t xml:space="preserve">ILAE </t>
    </r>
    <r>
      <rPr>
        <sz val="10"/>
        <rFont val="Noto Sans CJK SC"/>
        <family val="2"/>
      </rPr>
      <t xml:space="preserve">の </t>
    </r>
    <r>
      <rPr>
        <sz val="10"/>
        <rFont val="Arial"/>
        <family val="0"/>
        <charset val="1"/>
      </rPr>
      <t xml:space="preserve">2014 </t>
    </r>
    <r>
      <rPr>
        <sz val="10"/>
        <rFont val="Noto Sans CJK SC"/>
        <family val="2"/>
      </rPr>
      <t xml:space="preserve">年の実用的臨床定義では、てんかんは、</t>
    </r>
    <r>
      <rPr>
        <sz val="10"/>
        <rFont val="Arial"/>
        <family val="0"/>
        <charset val="1"/>
      </rPr>
      <t xml:space="preserve">24 </t>
    </r>
    <r>
      <rPr>
        <sz val="10"/>
        <rFont val="Noto Sans CJK SC"/>
        <family val="2"/>
      </rPr>
      <t xml:space="preserve">時間を超える間隔で </t>
    </r>
    <r>
      <rPr>
        <sz val="10"/>
        <rFont val="Arial"/>
        <family val="0"/>
        <charset val="1"/>
      </rPr>
      <t xml:space="preserve">2 </t>
    </r>
    <r>
      <rPr>
        <sz val="10"/>
        <rFont val="Noto Sans CJK SC"/>
        <family val="2"/>
      </rPr>
      <t xml:space="preserve">回以上の非誘発性（または反射性）発作があること、</t>
    </r>
    <r>
      <rPr>
        <sz val="10"/>
        <rFont val="Arial"/>
        <family val="0"/>
        <charset val="1"/>
      </rPr>
      <t xml:space="preserve">1 </t>
    </r>
    <r>
      <rPr>
        <sz val="10"/>
        <rFont val="Noto Sans CJK SC"/>
        <family val="2"/>
      </rPr>
      <t xml:space="preserve">回の非誘発性発作があり今後 </t>
    </r>
    <r>
      <rPr>
        <sz val="10"/>
        <rFont val="Arial"/>
        <family val="0"/>
        <charset val="1"/>
      </rPr>
      <t xml:space="preserve">10 </t>
    </r>
    <r>
      <rPr>
        <sz val="10"/>
        <rFont val="Noto Sans CJK SC"/>
        <family val="2"/>
      </rPr>
      <t xml:space="preserve">年間の発作再発の確率が </t>
    </r>
    <r>
      <rPr>
        <sz val="10"/>
        <rFont val="Arial"/>
        <family val="0"/>
        <charset val="1"/>
      </rPr>
      <t xml:space="preserve">2 </t>
    </r>
    <r>
      <rPr>
        <sz val="10"/>
        <rFont val="Noto Sans CJK SC"/>
        <family val="2"/>
      </rPr>
      <t xml:space="preserve">回の非誘発性発作後の一般的な再発リスク（少なくとも </t>
    </r>
    <r>
      <rPr>
        <sz val="10"/>
        <rFont val="Arial"/>
        <family val="0"/>
        <charset val="1"/>
      </rPr>
      <t xml:space="preserve">60%</t>
    </r>
    <r>
      <rPr>
        <sz val="10"/>
        <rFont val="Noto Sans CJK SC"/>
        <family val="2"/>
      </rPr>
      <t xml:space="preserve">）と同等以上であること、てんかん症候群と診断されること、のいずれかを満たす脳の疾患と定義される。</t>
    </r>
  </si>
  <si>
    <t xml:space="preserve">SRC-1701</t>
  </si>
  <si>
    <t xml:space="preserve">Fisher RS, Acevedo C, Arzimanoglou A, et al. ILAE official report: a practical clinical definition of epilepsy. Epilepsia. 2014;55(4):475-482</t>
  </si>
  <si>
    <t xml:space="preserve">10.1111/epi.12550</t>
  </si>
  <si>
    <t xml:space="preserve">24730690</t>
  </si>
  <si>
    <r>
      <rPr>
        <sz val="10"/>
        <rFont val="Noto Sans CJK SC"/>
        <family val="2"/>
      </rPr>
      <t xml:space="preserve">同定義では、年齢依存性症候群の適用年齢を過ぎた場合、または発作が </t>
    </r>
    <r>
      <rPr>
        <sz val="10"/>
        <rFont val="Arial"/>
        <family val="0"/>
        <charset val="1"/>
      </rPr>
      <t xml:space="preserve">10 </t>
    </r>
    <r>
      <rPr>
        <sz val="10"/>
        <rFont val="Noto Sans CJK SC"/>
        <family val="2"/>
      </rPr>
      <t xml:space="preserve">年間なく抗てんかん薬を </t>
    </r>
    <r>
      <rPr>
        <sz val="10"/>
        <rFont val="Arial"/>
        <family val="0"/>
        <charset val="1"/>
      </rPr>
      <t xml:space="preserve">5 </t>
    </r>
    <r>
      <rPr>
        <sz val="10"/>
        <rFont val="Noto Sans CJK SC"/>
        <family val="2"/>
      </rPr>
      <t xml:space="preserve">年以上中止している場合に、てんかんは「解消した（</t>
    </r>
    <r>
      <rPr>
        <sz val="10"/>
        <rFont val="Arial"/>
        <family val="0"/>
        <charset val="1"/>
      </rPr>
      <t xml:space="preserve">resolved</t>
    </r>
    <r>
      <rPr>
        <sz val="10"/>
        <rFont val="Noto Sans CJK SC"/>
        <family val="2"/>
      </rPr>
      <t xml:space="preserve">）」とみなされる。</t>
    </r>
  </si>
  <si>
    <t xml:space="preserve">EP-005</t>
  </si>
  <si>
    <r>
      <rPr>
        <sz val="10"/>
        <rFont val="Noto Sans CJK SC"/>
        <family val="2"/>
      </rPr>
      <t xml:space="preserve">成人の初回非誘発性発作のあとでは、発作再発のリスクは最初の </t>
    </r>
    <r>
      <rPr>
        <sz val="10"/>
        <rFont val="Arial"/>
        <family val="0"/>
        <charset val="1"/>
      </rPr>
      <t xml:space="preserve">2 </t>
    </r>
    <r>
      <rPr>
        <sz val="10"/>
        <rFont val="Noto Sans CJK SC"/>
        <family val="2"/>
      </rPr>
      <t xml:space="preserve">年間が最も高く </t>
    </r>
    <r>
      <rPr>
        <sz val="10"/>
        <rFont val="Arial"/>
        <family val="0"/>
        <charset val="1"/>
      </rPr>
      <t xml:space="preserve">21</t>
    </r>
    <r>
      <rPr>
        <sz val="10"/>
        <rFont val="Noto Sans CJK SC"/>
        <family val="2"/>
      </rPr>
      <t xml:space="preserve">〜</t>
    </r>
    <r>
      <rPr>
        <sz val="10"/>
        <rFont val="Arial"/>
        <family val="0"/>
        <charset val="1"/>
      </rPr>
      <t xml:space="preserve">45% </t>
    </r>
    <r>
      <rPr>
        <sz val="10"/>
        <rFont val="Noto Sans CJK SC"/>
        <family val="2"/>
      </rPr>
      <t xml:space="preserve">であり、直ちに抗てんかん薬治療を開始すると </t>
    </r>
    <r>
      <rPr>
        <sz val="10"/>
        <rFont val="Arial"/>
        <family val="0"/>
        <charset val="1"/>
      </rPr>
      <t xml:space="preserve">2 </t>
    </r>
    <r>
      <rPr>
        <sz val="10"/>
        <rFont val="Noto Sans CJK SC"/>
        <family val="2"/>
      </rPr>
      <t xml:space="preserve">年以内の再発リスクは低下するものの、</t>
    </r>
    <r>
      <rPr>
        <sz val="10"/>
        <rFont val="Arial"/>
        <family val="0"/>
        <charset val="1"/>
      </rPr>
      <t xml:space="preserve">3 </t>
    </r>
    <r>
      <rPr>
        <sz val="10"/>
        <rFont val="Noto Sans CJK SC"/>
        <family val="2"/>
      </rPr>
      <t xml:space="preserve">年を超える長期の発作寛解の予後は改善しない。</t>
    </r>
  </si>
  <si>
    <t xml:space="preserve">SRC-1706</t>
  </si>
  <si>
    <t xml:space="preserve">Krumholz A, Wiebe S, Gronseth GS, et al. Evidence-based guideline: Management of an unprovoked first seizure in adults: Report of the Guideline Development Subcommittee of the American Academy of Neurology and the American Epilepsy Society. Neurology. 2015;84(16):1705-1713</t>
  </si>
  <si>
    <t xml:space="preserve">10.1212/WNL.0000000000001487</t>
  </si>
  <si>
    <t xml:space="preserve">25901057</t>
  </si>
  <si>
    <r>
      <rPr>
        <sz val="10"/>
        <rFont val="Noto Sans CJK SC"/>
        <family val="2"/>
      </rPr>
      <t xml:space="preserve">再発リスクを上げる臨床的要因として、脳の既存病変、脳波のてんかん性異常、画像の有意な異常、夜間発作が同ガイドラインで挙げられている。治療開始の判断は個別のリスクと薬剤の有害事象（</t>
    </r>
    <r>
      <rPr>
        <sz val="10"/>
        <rFont val="Arial"/>
        <family val="0"/>
        <charset val="1"/>
      </rPr>
      <t xml:space="preserve">7</t>
    </r>
    <r>
      <rPr>
        <sz val="10"/>
        <rFont val="Noto Sans CJK SC"/>
        <family val="2"/>
      </rPr>
      <t xml:space="preserve">〜</t>
    </r>
    <r>
      <rPr>
        <sz val="10"/>
        <rFont val="Arial"/>
        <family val="0"/>
        <charset val="1"/>
      </rPr>
      <t xml:space="preserve">31% </t>
    </r>
    <r>
      <rPr>
        <sz val="10"/>
        <rFont val="Noto Sans CJK SC"/>
        <family val="2"/>
      </rPr>
      <t xml:space="preserve">とされる）を比較して行うとされる。</t>
    </r>
  </si>
  <si>
    <t xml:space="preserve">EP-006</t>
  </si>
  <si>
    <r>
      <rPr>
        <sz val="10"/>
        <rFont val="Noto Sans CJK SC"/>
        <family val="2"/>
      </rPr>
      <t xml:space="preserve">小児欠神てんかんは、</t>
    </r>
    <r>
      <rPr>
        <sz val="10"/>
        <rFont val="Arial"/>
        <family val="0"/>
        <charset val="1"/>
      </rPr>
      <t xml:space="preserve">ILAE </t>
    </r>
    <r>
      <rPr>
        <sz val="10"/>
        <rFont val="Noto Sans CJK SC"/>
        <family val="2"/>
      </rPr>
      <t xml:space="preserve">の症候群分類で小児期に発症する全般てんかん症候群の一つに位置づけられ、欠神発作（全般非運動発作）を必須の発作型とし、症候群ごとに定められた発作間欠期脳波の特徴を伴う。</t>
    </r>
  </si>
  <si>
    <r>
      <rPr>
        <sz val="10"/>
        <rFont val="Noto Sans CJK SC"/>
        <family val="2"/>
      </rPr>
      <t xml:space="preserve">医学各論 Ⅸ</t>
    </r>
    <r>
      <rPr>
        <sz val="10"/>
        <rFont val="Arial"/>
        <family val="0"/>
        <charset val="1"/>
      </rPr>
      <t xml:space="preserve">-6-A-②</t>
    </r>
    <r>
      <rPr>
        <sz val="10"/>
        <rFont val="Noto Sans CJK SC"/>
        <family val="2"/>
      </rPr>
      <t xml:space="preserve">（欠神発作</t>
    </r>
    <r>
      <rPr>
        <sz val="10"/>
        <rFont val="Arial"/>
        <family val="0"/>
        <charset val="1"/>
      </rPr>
      <t xml:space="preserve">&lt;</t>
    </r>
    <r>
      <rPr>
        <sz val="10"/>
        <rFont val="Noto Sans CJK SC"/>
        <family val="2"/>
      </rPr>
      <t xml:space="preserve">全般非運動発作</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）；医学各論 Ⅸ</t>
    </r>
    <r>
      <rPr>
        <sz val="10"/>
        <rFont val="Arial"/>
        <family val="0"/>
        <charset val="1"/>
      </rPr>
      <t xml:space="preserve">-11-C-②</t>
    </r>
    <r>
      <rPr>
        <sz val="10"/>
        <rFont val="Noto Sans CJK SC"/>
        <family val="2"/>
      </rPr>
      <t xml:space="preserve">（欠神発作</t>
    </r>
    <r>
      <rPr>
        <sz val="10"/>
        <rFont val="Arial"/>
        <family val="0"/>
        <charset val="1"/>
      </rPr>
      <t xml:space="preserve">&lt;</t>
    </r>
    <r>
      <rPr>
        <sz val="10"/>
        <rFont val="Noto Sans CJK SC"/>
        <family val="2"/>
      </rPr>
      <t xml:space="preserve">全般非運動発作</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</si>
  <si>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t xml:space="preserve">SRC-1717</t>
  </si>
  <si>
    <t xml:space="preserve">Specchio N, Wirrell EC, Scheffer IE, et al. International League Against Epilepsy classification and definition of epilepsy syndromes with onset in childhood: Position paper by the ILAE Task Force on Nosology and Definitions. Epilepsia. 2022;63(6):1398-1442</t>
  </si>
  <si>
    <t xml:space="preserve">10.1111/epi.17241</t>
  </si>
  <si>
    <t xml:space="preserve">35503717</t>
  </si>
  <si>
    <r>
      <rPr>
        <sz val="10"/>
        <rFont val="Noto Sans CJK SC"/>
        <family val="2"/>
      </rPr>
      <t xml:space="preserve">定型欠神に特徴的な約 </t>
    </r>
    <r>
      <rPr>
        <sz val="10"/>
        <rFont val="Arial"/>
        <family val="0"/>
        <charset val="1"/>
      </rPr>
      <t xml:space="preserve">3 Hz </t>
    </r>
    <r>
      <rPr>
        <sz val="10"/>
        <rFont val="Noto Sans CJK SC"/>
        <family val="2"/>
      </rPr>
      <t xml:space="preserve">の全般性棘徐波と過呼吸による発作の誘発は、同文書の小児欠神てんかんの診断基準（本文）に位置づけられる特徴であるが、抄録では確認できなかったため、本カードの </t>
    </r>
    <r>
      <rPr>
        <sz val="10"/>
        <rFont val="Arial"/>
        <family val="0"/>
        <charset val="1"/>
      </rPr>
      <t xml:space="preserve">assertion </t>
    </r>
    <r>
      <rPr>
        <sz val="10"/>
        <rFont val="Noto Sans CJK SC"/>
        <family val="2"/>
      </rPr>
      <t xml:space="preserve">には周波数と誘発法を入れていない。</t>
    </r>
  </si>
  <si>
    <t xml:space="preserve">EP-007</t>
  </si>
  <si>
    <r>
      <rPr>
        <sz val="10"/>
        <rFont val="Noto Sans CJK SC"/>
        <family val="2"/>
      </rPr>
      <t xml:space="preserve">新規に診断された小児欠神てんかんに対する無作為化比較試験では、治療 </t>
    </r>
    <r>
      <rPr>
        <sz val="10"/>
        <rFont val="Arial"/>
        <family val="0"/>
        <charset val="1"/>
      </rPr>
      <t xml:space="preserve">16 </t>
    </r>
    <r>
      <rPr>
        <sz val="10"/>
        <rFont val="Noto Sans CJK SC"/>
        <family val="2"/>
      </rPr>
      <t xml:space="preserve">週時点で治療失敗がなかった割合は、エトスクシミド </t>
    </r>
    <r>
      <rPr>
        <sz val="10"/>
        <rFont val="Arial"/>
        <family val="0"/>
        <charset val="1"/>
      </rPr>
      <t xml:space="preserve">53%</t>
    </r>
    <r>
      <rPr>
        <sz val="10"/>
        <rFont val="Noto Sans CJK SC"/>
        <family val="2"/>
      </rPr>
      <t xml:space="preserve">、バルプロ酸 </t>
    </r>
    <r>
      <rPr>
        <sz val="10"/>
        <rFont val="Arial"/>
        <family val="0"/>
        <charset val="1"/>
      </rPr>
      <t xml:space="preserve">58% </t>
    </r>
    <r>
      <rPr>
        <sz val="10"/>
        <rFont val="Noto Sans CJK SC"/>
        <family val="2"/>
      </rPr>
      <t xml:space="preserve">で同程度であり、ラモトリギン </t>
    </r>
    <r>
      <rPr>
        <sz val="10"/>
        <rFont val="Arial"/>
        <family val="0"/>
        <charset val="1"/>
      </rPr>
      <t xml:space="preserve">29% </t>
    </r>
    <r>
      <rPr>
        <sz val="10"/>
        <rFont val="Noto Sans CJK SC"/>
        <family val="2"/>
      </rPr>
      <t xml:space="preserve">より有意に高かった。</t>
    </r>
  </si>
  <si>
    <r>
      <rPr>
        <sz val="10"/>
        <rFont val="Noto Sans CJK SC"/>
        <family val="2"/>
      </rPr>
      <t xml:space="preserve">医学各論 Ⅸ</t>
    </r>
    <r>
      <rPr>
        <sz val="10"/>
        <rFont val="Arial"/>
        <family val="0"/>
        <charset val="1"/>
      </rPr>
      <t xml:space="preserve">-6-A-②</t>
    </r>
    <r>
      <rPr>
        <sz val="10"/>
        <rFont val="Noto Sans CJK SC"/>
        <family val="2"/>
      </rPr>
      <t xml:space="preserve">（欠神発作</t>
    </r>
    <r>
      <rPr>
        <sz val="10"/>
        <rFont val="Arial"/>
        <family val="0"/>
        <charset val="1"/>
      </rPr>
      <t xml:space="preserve">&lt;</t>
    </r>
    <r>
      <rPr>
        <sz val="10"/>
        <rFont val="Noto Sans CJK SC"/>
        <family val="2"/>
      </rPr>
      <t xml:space="preserve">全般非運動発作</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</si>
  <si>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t xml:space="preserve">SRC-1705</t>
  </si>
  <si>
    <t xml:space="preserve">Glauser TA, Cnaan A, Shinnar S, et al. Ethosuximide, valproic acid, and lamotrigine in childhood absence epilepsy. N Engl J Med. 2010;362(9):790-799</t>
  </si>
  <si>
    <t xml:space="preserve">10.1056/NEJMoa0902014</t>
  </si>
  <si>
    <t xml:space="preserve">20200383</t>
  </si>
  <si>
    <t xml:space="preserve">エトスクシミドは国内承認薬（欠神発作の適応あり）であり、保険適用の範囲内である。バルプロ酸とラモトリギンも国内承認薬である。</t>
  </si>
  <si>
    <t xml:space="preserve">EP-008</t>
  </si>
  <si>
    <r>
      <rPr>
        <sz val="10"/>
        <rFont val="Noto Sans CJK SC"/>
        <family val="2"/>
      </rPr>
      <t xml:space="preserve">同じ小児欠神てんかんの比較試験では、注意障害はバルプロ酸群の </t>
    </r>
    <r>
      <rPr>
        <sz val="10"/>
        <rFont val="Arial"/>
        <family val="0"/>
        <charset val="1"/>
      </rPr>
      <t xml:space="preserve">49% </t>
    </r>
    <r>
      <rPr>
        <sz val="10"/>
        <rFont val="Noto Sans CJK SC"/>
        <family val="2"/>
      </rPr>
      <t xml:space="preserve">にみられ、エトスクシミド群の </t>
    </r>
    <r>
      <rPr>
        <sz val="10"/>
        <rFont val="Arial"/>
        <family val="0"/>
        <charset val="1"/>
      </rPr>
      <t xml:space="preserve">33% </t>
    </r>
    <r>
      <rPr>
        <sz val="10"/>
        <rFont val="Noto Sans CJK SC"/>
        <family val="2"/>
      </rPr>
      <t xml:space="preserve">より多く、有効性が同程度の両剤のうちエトスクシミドのほうが注意機能への悪影響が少なかった。</t>
    </r>
  </si>
  <si>
    <r>
      <rPr>
        <sz val="10"/>
        <rFont val="Noto Sans CJK SC"/>
        <family val="2"/>
      </rPr>
      <t xml:space="preserve">有害事象による中止の割合には </t>
    </r>
    <r>
      <rPr>
        <sz val="10"/>
        <rFont val="Arial"/>
        <family val="0"/>
        <charset val="1"/>
      </rPr>
      <t xml:space="preserve">3 </t>
    </r>
    <r>
      <rPr>
        <sz val="10"/>
        <rFont val="Noto Sans CJK SC"/>
        <family val="2"/>
      </rPr>
      <t xml:space="preserve">剤間で有意差はなかった。エトスクシミド・バルプロ酸はいずれも国内承認薬で保険適用の範囲内である。</t>
    </r>
  </si>
  <si>
    <t xml:space="preserve">EP-009</t>
  </si>
  <si>
    <r>
      <rPr>
        <sz val="10"/>
        <rFont val="Arial"/>
        <family val="0"/>
        <charset val="1"/>
      </rPr>
      <t xml:space="preserve">ILAE </t>
    </r>
    <r>
      <rPr>
        <sz val="10"/>
        <rFont val="Noto Sans CJK SC"/>
        <family val="2"/>
      </rPr>
      <t xml:space="preserve">の </t>
    </r>
    <r>
      <rPr>
        <sz val="10"/>
        <rFont val="Arial"/>
        <family val="0"/>
        <charset val="1"/>
      </rPr>
      <t xml:space="preserve">2017 </t>
    </r>
    <r>
      <rPr>
        <sz val="10"/>
        <rFont val="Noto Sans CJK SC"/>
        <family val="2"/>
      </rPr>
      <t xml:space="preserve">年発作型分類では、「部分発作」は「焦点発作」に改められ、従来の単純部分発作は「焦点意識保持発作」、複雑部分発作は「焦点意識減損発作」と呼ばれ、意識保持か減損かが焦点発作の分類子として用いられる。</t>
    </r>
  </si>
  <si>
    <r>
      <rPr>
        <sz val="10"/>
        <rFont val="Noto Sans CJK SC"/>
        <family val="2"/>
      </rPr>
      <t xml:space="preserve">医学各論 Ⅸ</t>
    </r>
    <r>
      <rPr>
        <sz val="10"/>
        <rFont val="Arial"/>
        <family val="0"/>
        <charset val="1"/>
      </rPr>
      <t xml:space="preserve">-6-B-①</t>
    </r>
    <r>
      <rPr>
        <sz val="10"/>
        <rFont val="Noto Sans CJK SC"/>
        <family val="2"/>
      </rPr>
      <t xml:space="preserve">（単純部分発作</t>
    </r>
    <r>
      <rPr>
        <sz val="10"/>
        <rFont val="Arial"/>
        <family val="0"/>
        <charset val="1"/>
      </rPr>
      <t xml:space="preserve">&lt;</t>
    </r>
    <r>
      <rPr>
        <sz val="10"/>
        <rFont val="Noto Sans CJK SC"/>
        <family val="2"/>
      </rPr>
      <t xml:space="preserve">焦点意識保持発作</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</si>
  <si>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TBL-01-00-054 (id: Jlvnles)</t>
    </r>
  </si>
  <si>
    <t xml:space="preserve">同分類では「二次性全般化発作」の用語も廃止され「焦点両側強直間代発作」に置き換えられた。自動症は焦点発作の発作型の一つとして新たに明示されている。</t>
  </si>
  <si>
    <t xml:space="preserve">EP-010</t>
  </si>
  <si>
    <r>
      <rPr>
        <sz val="10"/>
        <rFont val="Noto Sans CJK SC"/>
        <family val="2"/>
      </rPr>
      <t xml:space="preserve">てんかん診療ガイドライン</t>
    </r>
    <r>
      <rPr>
        <sz val="10"/>
        <rFont val="Arial"/>
        <family val="0"/>
        <charset val="1"/>
      </rPr>
      <t xml:space="preserve">2018 </t>
    </r>
    <r>
      <rPr>
        <sz val="10"/>
        <rFont val="Noto Sans CJK SC"/>
        <family val="2"/>
      </rPr>
      <t xml:space="preserve">では、焦点発作の第一選択薬はカルバマゼピン、ラモトリギン、レベチラセタムであり、ゾニサミドとトピラマートがこれに続き、ラコサミドやペランパネルなどは第二選択薬に位置づけられる。</t>
    </r>
  </si>
  <si>
    <t xml:space="preserve">挙げた薬剤はいずれも国内承認薬であり、てんかん（焦点発作）は保険適用の範囲内である。ガイドラインの推奨文は、公表されたガイドライン紹介論文の抄録でも照合した。</t>
  </si>
  <si>
    <t xml:space="preserve">EP-011</t>
  </si>
  <si>
    <r>
      <rPr>
        <sz val="10"/>
        <rFont val="Noto Sans CJK SC"/>
        <family val="2"/>
      </rPr>
      <t xml:space="preserve">薬剤抵抗性焦点てんかんの手術検体 </t>
    </r>
    <r>
      <rPr>
        <sz val="10"/>
        <rFont val="Arial"/>
        <family val="0"/>
        <charset val="1"/>
      </rPr>
      <t xml:space="preserve">9523 </t>
    </r>
    <r>
      <rPr>
        <sz val="10"/>
        <rFont val="Noto Sans CJK SC"/>
        <family val="2"/>
      </rPr>
      <t xml:space="preserve">例の検討では、病理診断で最も多かったのは海馬硬化で全体の </t>
    </r>
    <r>
      <rPr>
        <sz val="10"/>
        <rFont val="Arial"/>
        <family val="0"/>
        <charset val="1"/>
      </rPr>
      <t xml:space="preserve">36.4% </t>
    </r>
    <r>
      <rPr>
        <sz val="10"/>
        <rFont val="Noto Sans CJK SC"/>
        <family val="2"/>
      </rPr>
      <t xml:space="preserve">を占め、手術の </t>
    </r>
    <r>
      <rPr>
        <sz val="10"/>
        <rFont val="Arial"/>
        <family val="0"/>
        <charset val="1"/>
      </rPr>
      <t xml:space="preserve">71.9% </t>
    </r>
    <r>
      <rPr>
        <sz val="10"/>
        <rFont val="Noto Sans CJK SC"/>
        <family val="2"/>
      </rPr>
      <t xml:space="preserve">は側頭葉を対象としたものであった。</t>
    </r>
  </si>
  <si>
    <r>
      <rPr>
        <sz val="10"/>
        <rFont val="Noto Sans CJK SC"/>
        <family val="2"/>
      </rPr>
      <t xml:space="preserve">医学各論 Ⅸ</t>
    </r>
    <r>
      <rPr>
        <sz val="10"/>
        <rFont val="Arial"/>
        <family val="0"/>
        <charset val="1"/>
      </rPr>
      <t xml:space="preserve">-6-B-②</t>
    </r>
    <r>
      <rPr>
        <sz val="10"/>
        <rFont val="Noto Sans CJK SC"/>
        <family val="2"/>
      </rPr>
      <t xml:space="preserve">（複雑部分発作</t>
    </r>
    <r>
      <rPr>
        <sz val="10"/>
        <rFont val="Arial"/>
        <family val="0"/>
        <charset val="1"/>
      </rPr>
      <t xml:space="preserve">&lt;</t>
    </r>
    <r>
      <rPr>
        <sz val="10"/>
        <rFont val="Noto Sans CJK SC"/>
        <family val="2"/>
      </rPr>
      <t xml:space="preserve">焦点意識減損発作</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</si>
  <si>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t xml:space="preserve">SRC-1708</t>
  </si>
  <si>
    <t xml:space="preserve">Blümcke I, Spreafico R, Haaker G, et al. Histopathological findings in brain tissue obtained during epilepsy surgery. N Engl J Med. 2017;377(17):1648-1656</t>
  </si>
  <si>
    <t xml:space="preserve">10.1056/NEJMoa1703784</t>
  </si>
  <si>
    <t xml:space="preserve">29069555</t>
  </si>
  <si>
    <r>
      <rPr>
        <sz val="10"/>
        <rFont val="Noto Sans CJK SC"/>
        <family val="2"/>
      </rPr>
      <t xml:space="preserve">対象は欧州 </t>
    </r>
    <r>
      <rPr>
        <sz val="10"/>
        <rFont val="Arial"/>
        <family val="0"/>
        <charset val="1"/>
      </rPr>
      <t xml:space="preserve">12 </t>
    </r>
    <r>
      <rPr>
        <sz val="10"/>
        <rFont val="Noto Sans CJK SC"/>
        <family val="2"/>
      </rPr>
      <t xml:space="preserve">か国 </t>
    </r>
    <r>
      <rPr>
        <sz val="10"/>
        <rFont val="Arial"/>
        <family val="0"/>
        <charset val="1"/>
      </rPr>
      <t xml:space="preserve">36 </t>
    </r>
    <r>
      <rPr>
        <sz val="10"/>
        <rFont val="Noto Sans CJK SC"/>
        <family val="2"/>
      </rPr>
      <t xml:space="preserve">施設で </t>
    </r>
    <r>
      <rPr>
        <sz val="10"/>
        <rFont val="Arial"/>
        <family val="0"/>
        <charset val="1"/>
      </rPr>
      <t xml:space="preserve">25 </t>
    </r>
    <r>
      <rPr>
        <sz val="10"/>
        <rFont val="Noto Sans CJK SC"/>
        <family val="2"/>
      </rPr>
      <t xml:space="preserve">年間に手術を受けた薬剤抵抗性焦点てんかん患者であり、腫瘍（</t>
    </r>
    <r>
      <rPr>
        <sz val="10"/>
        <rFont val="Arial"/>
        <family val="0"/>
        <charset val="1"/>
      </rPr>
      <t xml:space="preserve">23.6%</t>
    </r>
    <r>
      <rPr>
        <sz val="10"/>
        <rFont val="Noto Sans CJK SC"/>
        <family val="2"/>
      </rPr>
      <t xml:space="preserve">）と皮質形成異常（</t>
    </r>
    <r>
      <rPr>
        <sz val="10"/>
        <rFont val="Arial"/>
        <family val="0"/>
        <charset val="1"/>
      </rPr>
      <t xml:space="preserve">19.8%</t>
    </r>
    <r>
      <rPr>
        <sz val="10"/>
        <rFont val="Noto Sans CJK SC"/>
        <family val="2"/>
      </rPr>
      <t xml:space="preserve">）がこれに次いだ。</t>
    </r>
  </si>
  <si>
    <t xml:space="preserve">EP-012</t>
  </si>
  <si>
    <r>
      <rPr>
        <sz val="10"/>
        <rFont val="Noto Sans CJK SC"/>
        <family val="2"/>
      </rPr>
      <t xml:space="preserve">側頭葉てんかんに対する外科治療の無作為化比較試験では、</t>
    </r>
    <r>
      <rPr>
        <sz val="10"/>
        <rFont val="Arial"/>
        <family val="0"/>
        <charset val="1"/>
      </rPr>
      <t xml:space="preserve">1 </t>
    </r>
    <r>
      <rPr>
        <sz val="10"/>
        <rFont val="Noto Sans CJK SC"/>
        <family val="2"/>
      </rPr>
      <t xml:space="preserve">年の時点で意識減損発作が消失していた割合は手術群で </t>
    </r>
    <r>
      <rPr>
        <sz val="10"/>
        <rFont val="Arial"/>
        <family val="0"/>
        <charset val="1"/>
      </rPr>
      <t xml:space="preserve">58% </t>
    </r>
    <r>
      <rPr>
        <sz val="10"/>
        <rFont val="Noto Sans CJK SC"/>
        <family val="2"/>
      </rPr>
      <t xml:space="preserve">であり、薬物治療を続けた群の </t>
    </r>
    <r>
      <rPr>
        <sz val="10"/>
        <rFont val="Arial"/>
        <family val="0"/>
        <charset val="1"/>
      </rPr>
      <t xml:space="preserve">8% </t>
    </r>
    <r>
      <rPr>
        <sz val="10"/>
        <rFont val="Noto Sans CJK SC"/>
        <family val="2"/>
      </rPr>
      <t xml:space="preserve">を大きく上回った。</t>
    </r>
  </si>
  <si>
    <t xml:space="preserve">SRC-1707</t>
  </si>
  <si>
    <t xml:space="preserve">Wiebe S, Blume WT, Girvin JP, Eliasziw M; Effectiveness and Efficiency of Surgery for Temporal Lobe Epilepsy Study Group. A randomized, controlled trial of surgery for temporal-lobe epilepsy. N Engl J Med. 2001;345(5):311-318</t>
  </si>
  <si>
    <t xml:space="preserve">10.1056/NEJM200108023450501</t>
  </si>
  <si>
    <t xml:space="preserve">11484687</t>
  </si>
  <si>
    <r>
      <rPr>
        <sz val="10"/>
        <rFont val="Noto Sans CJK SC"/>
        <family val="2"/>
      </rPr>
      <t xml:space="preserve">手術群では </t>
    </r>
    <r>
      <rPr>
        <sz val="10"/>
        <rFont val="Arial"/>
        <family val="0"/>
        <charset val="1"/>
      </rPr>
      <t xml:space="preserve">10% </t>
    </r>
    <r>
      <rPr>
        <sz val="10"/>
        <rFont val="Noto Sans CJK SC"/>
        <family val="2"/>
      </rPr>
      <t xml:space="preserve">に手術の有害事象がみられた。対象は薬物治療で発作が抑制できない側頭葉てんかん患者 </t>
    </r>
    <r>
      <rPr>
        <sz val="10"/>
        <rFont val="Arial"/>
        <family val="0"/>
        <charset val="1"/>
      </rPr>
      <t xml:space="preserve">80 </t>
    </r>
    <r>
      <rPr>
        <sz val="10"/>
        <rFont val="Noto Sans CJK SC"/>
        <family val="2"/>
      </rPr>
      <t xml:space="preserve">例である。</t>
    </r>
  </si>
  <si>
    <t xml:space="preserve">EP-013</t>
  </si>
  <si>
    <r>
      <rPr>
        <sz val="10"/>
        <rFont val="Arial"/>
        <family val="0"/>
        <charset val="1"/>
      </rPr>
      <t xml:space="preserve">ILAE </t>
    </r>
    <r>
      <rPr>
        <sz val="10"/>
        <rFont val="Noto Sans CJK SC"/>
        <family val="2"/>
      </rPr>
      <t xml:space="preserve">の </t>
    </r>
    <r>
      <rPr>
        <sz val="10"/>
        <rFont val="Arial"/>
        <family val="0"/>
        <charset val="1"/>
      </rPr>
      <t xml:space="preserve">2015 </t>
    </r>
    <r>
      <rPr>
        <sz val="10"/>
        <rFont val="Noto Sans CJK SC"/>
        <family val="2"/>
      </rPr>
      <t xml:space="preserve">年の定義では、てんかん重積状態は発作停止機構の破綻などにより異常に遷延した発作が続く状態であり、強直間代性重積状態では、発作を異常な遷延とみなして治療を開始すべき時点（</t>
    </r>
    <r>
      <rPr>
        <sz val="10"/>
        <rFont val="Arial"/>
        <family val="0"/>
        <charset val="1"/>
      </rPr>
      <t xml:space="preserve">t1</t>
    </r>
    <r>
      <rPr>
        <sz val="10"/>
        <rFont val="Noto Sans CJK SC"/>
        <family val="2"/>
      </rPr>
      <t xml:space="preserve">）は </t>
    </r>
    <r>
      <rPr>
        <sz val="10"/>
        <rFont val="Arial"/>
        <family val="0"/>
        <charset val="1"/>
      </rPr>
      <t xml:space="preserve">5 </t>
    </r>
    <r>
      <rPr>
        <sz val="10"/>
        <rFont val="Noto Sans CJK SC"/>
        <family val="2"/>
      </rPr>
      <t xml:space="preserve">分、長期的な後遺症のリスクが生じる時点（</t>
    </r>
    <r>
      <rPr>
        <sz val="10"/>
        <rFont val="Arial"/>
        <family val="0"/>
        <charset val="1"/>
      </rPr>
      <t xml:space="preserve">t2</t>
    </r>
    <r>
      <rPr>
        <sz val="10"/>
        <rFont val="Noto Sans CJK SC"/>
        <family val="2"/>
      </rPr>
      <t xml:space="preserve">）は </t>
    </r>
    <r>
      <rPr>
        <sz val="10"/>
        <rFont val="Arial"/>
        <family val="0"/>
        <charset val="1"/>
      </rPr>
      <t xml:space="preserve">30 </t>
    </r>
    <r>
      <rPr>
        <sz val="10"/>
        <rFont val="Noto Sans CJK SC"/>
        <family val="2"/>
      </rPr>
      <t xml:space="preserve">分とされる。</t>
    </r>
  </si>
  <si>
    <r>
      <rPr>
        <sz val="10"/>
        <rFont val="Noto Sans CJK SC"/>
        <family val="2"/>
      </rPr>
      <t xml:space="preserve">医学各論 Ⅸ</t>
    </r>
    <r>
      <rPr>
        <sz val="10"/>
        <rFont val="Arial"/>
        <family val="0"/>
        <charset val="1"/>
      </rPr>
      <t xml:space="preserve">-6-D-①</t>
    </r>
    <r>
      <rPr>
        <sz val="10"/>
        <rFont val="Noto Sans CJK SC"/>
        <family val="2"/>
      </rPr>
      <t xml:space="preserve">（てんかん重積状態、</t>
    </r>
    <r>
      <rPr>
        <sz val="10"/>
        <rFont val="Arial"/>
        <family val="0"/>
        <charset val="1"/>
      </rPr>
      <t xml:space="preserve">a</t>
    </r>
    <r>
      <rPr>
        <sz val="10"/>
        <rFont val="Noto Sans CJK SC"/>
        <family val="2"/>
      </rPr>
      <t xml:space="preserve">）</t>
    </r>
  </si>
  <si>
    <t xml:space="preserve">SRC-1709</t>
  </si>
  <si>
    <t xml:space="preserve">Trinka E, Cock H, Hesdorffer D, et al. A definition and classification of status epilepticus--Report of the ILAE Task Force on Classification of Status Epilepticus. Epilepsia. 2015;56(10):1515-1523</t>
  </si>
  <si>
    <t xml:space="preserve">10.1111/epi.13121</t>
  </si>
  <si>
    <t xml:space="preserve">26336950</t>
  </si>
  <si>
    <r>
      <rPr>
        <sz val="10"/>
        <rFont val="Arial"/>
        <family val="0"/>
        <charset val="1"/>
      </rPr>
      <t xml:space="preserve">t1</t>
    </r>
    <r>
      <rPr>
        <sz val="10"/>
        <rFont val="Noto Sans CJK SC"/>
        <family val="2"/>
      </rPr>
      <t xml:space="preserve">・</t>
    </r>
    <r>
      <rPr>
        <sz val="10"/>
        <rFont val="Arial"/>
        <family val="0"/>
        <charset val="1"/>
      </rPr>
      <t xml:space="preserve">t2 </t>
    </r>
    <r>
      <rPr>
        <sz val="10"/>
        <rFont val="Noto Sans CJK SC"/>
        <family val="2"/>
      </rPr>
      <t xml:space="preserve">の値は動物実験と臨床研究に基づく現時点での最良の推定値とされ、強直間代性以外の重積状態については時点が定まっていない。</t>
    </r>
  </si>
  <si>
    <t xml:space="preserve">EP-014</t>
  </si>
  <si>
    <r>
      <rPr>
        <sz val="10"/>
        <rFont val="Noto Sans CJK SC"/>
        <family val="2"/>
      </rPr>
      <t xml:space="preserve">けいれん性てんかん重積状態の初期治療として、米国てんかん学会のガイドラインでは、成人ではミダゾラム筋注、ロラゼパム静注、ジアゼパム静注がレベル </t>
    </r>
    <r>
      <rPr>
        <sz val="10"/>
        <rFont val="Arial"/>
        <family val="0"/>
        <charset val="1"/>
      </rPr>
      <t xml:space="preserve">A </t>
    </r>
    <r>
      <rPr>
        <sz val="10"/>
        <rFont val="Noto Sans CJK SC"/>
        <family val="2"/>
      </rPr>
      <t xml:space="preserve">で有効性が確立した第一選択薬とされ、小児ではロラゼパム静注とジアゼパム静注がレベル </t>
    </r>
    <r>
      <rPr>
        <sz val="10"/>
        <rFont val="Arial"/>
        <family val="0"/>
        <charset val="1"/>
      </rPr>
      <t xml:space="preserve">A </t>
    </r>
    <r>
      <rPr>
        <sz val="10"/>
        <rFont val="Noto Sans CJK SC"/>
        <family val="2"/>
      </rPr>
      <t xml:space="preserve">とされる。</t>
    </r>
  </si>
  <si>
    <t xml:space="preserve">SRC-1710</t>
  </si>
  <si>
    <t xml:space="preserve">Glauser T, Shinnar S, Gloss D, et al. Evidence-based guideline: treatment of convulsive status epilepticus in children and adults: report of the Guideline Committee of the American Epilepsy Society. Epilepsy Curr. 2016;16(1):48-61</t>
  </si>
  <si>
    <t xml:space="preserve">10.5698/1535-7597-16.1.48</t>
  </si>
  <si>
    <t xml:space="preserve">26900382</t>
  </si>
  <si>
    <t xml:space="preserve">国内ではジアゼパム静注が第一段階治療の中心であり、ミダゾラムは静注・口腔用液が国内承認されている。ロラゼパム静注製剤の国内の承認・供給状況は本確認では未検証である。</t>
  </si>
  <si>
    <t xml:space="preserve">EP-015</t>
  </si>
  <si>
    <r>
      <rPr>
        <sz val="10"/>
        <rFont val="Noto Sans CJK SC"/>
        <family val="2"/>
      </rPr>
      <t xml:space="preserve">ベンゾジアゼピンに抵抗性のけいれん性てんかん重積状態に対する </t>
    </r>
    <r>
      <rPr>
        <sz val="10"/>
        <rFont val="Arial"/>
        <family val="0"/>
        <charset val="1"/>
      </rPr>
      <t xml:space="preserve">ESETT </t>
    </r>
    <r>
      <rPr>
        <sz val="10"/>
        <rFont val="Noto Sans CJK SC"/>
        <family val="2"/>
      </rPr>
      <t xml:space="preserve">試験では、投与開始 </t>
    </r>
    <r>
      <rPr>
        <sz val="10"/>
        <rFont val="Arial"/>
        <family val="0"/>
        <charset val="1"/>
      </rPr>
      <t xml:space="preserve">60 </t>
    </r>
    <r>
      <rPr>
        <sz val="10"/>
        <rFont val="Noto Sans CJK SC"/>
        <family val="2"/>
      </rPr>
      <t xml:space="preserve">分時点で発作が停止し意識が改善した割合は、レベチラセタム </t>
    </r>
    <r>
      <rPr>
        <sz val="10"/>
        <rFont val="Arial"/>
        <family val="0"/>
        <charset val="1"/>
      </rPr>
      <t xml:space="preserve">47%</t>
    </r>
    <r>
      <rPr>
        <sz val="10"/>
        <rFont val="Noto Sans CJK SC"/>
        <family val="2"/>
      </rPr>
      <t xml:space="preserve">、ホスフェニトイン </t>
    </r>
    <r>
      <rPr>
        <sz val="10"/>
        <rFont val="Arial"/>
        <family val="0"/>
        <charset val="1"/>
      </rPr>
      <t xml:space="preserve">45%</t>
    </r>
    <r>
      <rPr>
        <sz val="10"/>
        <rFont val="Noto Sans CJK SC"/>
        <family val="2"/>
      </rPr>
      <t xml:space="preserve">、バルプロ酸 </t>
    </r>
    <r>
      <rPr>
        <sz val="10"/>
        <rFont val="Arial"/>
        <family val="0"/>
        <charset val="1"/>
      </rPr>
      <t xml:space="preserve">46% </t>
    </r>
    <r>
      <rPr>
        <sz val="10"/>
        <rFont val="Noto Sans CJK SC"/>
        <family val="2"/>
      </rPr>
      <t xml:space="preserve">で、</t>
    </r>
    <r>
      <rPr>
        <sz val="10"/>
        <rFont val="Arial"/>
        <family val="0"/>
        <charset val="1"/>
      </rPr>
      <t xml:space="preserve">3 </t>
    </r>
    <r>
      <rPr>
        <sz val="10"/>
        <rFont val="Noto Sans CJK SC"/>
        <family val="2"/>
      </rPr>
      <t xml:space="preserve">剤の間に有効性の優劣は示されなかった。</t>
    </r>
  </si>
  <si>
    <t xml:space="preserve">SRC-1711</t>
  </si>
  <si>
    <t xml:space="preserve">Kapur J, Elm J, Chamberlain JM, et al. Randomized trial of three anticonvulsant medications for status epilepticus. N Engl J Med. 2019;381(22):2103-2113</t>
  </si>
  <si>
    <t xml:space="preserve">10.1056/NEJMoa1905795</t>
  </si>
  <si>
    <t xml:space="preserve">31774955</t>
  </si>
  <si>
    <r>
      <rPr>
        <sz val="10"/>
        <rFont val="Noto Sans CJK SC"/>
        <family val="2"/>
      </rPr>
      <t xml:space="preserve">国内の状況は国際的な試験結果と異なる：ホスフェニトイン注は国内承認薬である一方、バルプロ酸の静注製剤は国内で販売されておらず、レベチラセタム静注の重積状態への使用は国内では成人に限られると小児のガイドラインに整理されている（</t>
    </r>
    <r>
      <rPr>
        <sz val="10"/>
        <rFont val="Arial"/>
        <family val="0"/>
        <charset val="1"/>
      </rPr>
      <t xml:space="preserve">EP-016 </t>
    </r>
    <r>
      <rPr>
        <sz val="10"/>
        <rFont val="Noto Sans CJK SC"/>
        <family val="2"/>
      </rPr>
      <t xml:space="preserve">参照）。</t>
    </r>
  </si>
  <si>
    <t xml:space="preserve">EP-016</t>
  </si>
  <si>
    <r>
      <rPr>
        <sz val="10"/>
        <rFont val="Noto Sans CJK SC"/>
        <family val="2"/>
      </rPr>
      <t xml:space="preserve">日本の小児てんかん重積状態診療ガイドライン</t>
    </r>
    <r>
      <rPr>
        <sz val="10"/>
        <rFont val="Arial"/>
        <family val="0"/>
        <charset val="1"/>
      </rPr>
      <t xml:space="preserve">2023 </t>
    </r>
    <r>
      <rPr>
        <sz val="10"/>
        <rFont val="Noto Sans CJK SC"/>
        <family val="2"/>
      </rPr>
      <t xml:space="preserve">では、病院前治療としてミダゾラムの頬粘膜投与（口腔用液）が推奨され、確立した重積状態に対しては小児でフェニトイン</t>
    </r>
    <r>
      <rPr>
        <sz val="10"/>
        <rFont val="Arial"/>
        <family val="0"/>
        <charset val="1"/>
      </rPr>
      <t xml:space="preserve">/</t>
    </r>
    <r>
      <rPr>
        <sz val="10"/>
        <rFont val="Noto Sans CJK SC"/>
        <family val="2"/>
      </rPr>
      <t xml:space="preserve">ホスフェニトインとフェノバルビタールが用いられ、レベチラセタムの使用は国内では成人に限られると整理されている。</t>
    </r>
  </si>
  <si>
    <t xml:space="preserve">SRC-1712</t>
  </si>
  <si>
    <t xml:space="preserve">Kikuchi K, et al. Japanese guidelines for treatment of pediatric status epilepticus - 2023. Brain Dev. 2025;47(1):104306</t>
  </si>
  <si>
    <t xml:space="preserve">10.1016/j.braindev.2024.104306</t>
  </si>
  <si>
    <t xml:space="preserve">39626562</t>
  </si>
  <si>
    <t xml:space="preserve">ミダゾラム口腔用液は国内承認薬（てんかん重積状態の適応）であり、ホスフェニトイン注・フェノバルビタール注も国内承認薬で保険適用の範囲内である。難治性重積状態には昏睡療法が推奨されると同ガイドラインに記される。</t>
  </si>
  <si>
    <t xml:space="preserve">EP-017</t>
  </si>
  <si>
    <t xml:space="preserve">熱性けいれん</t>
  </si>
  <si>
    <r>
      <rPr>
        <sz val="10"/>
        <rFont val="Noto Sans CJK SC"/>
        <family val="2"/>
      </rPr>
      <t xml:space="preserve">熱性けいれん診療ガイドライン</t>
    </r>
    <r>
      <rPr>
        <sz val="10"/>
        <rFont val="Arial"/>
        <family val="0"/>
        <charset val="1"/>
      </rPr>
      <t xml:space="preserve">2023 </t>
    </r>
    <r>
      <rPr>
        <sz val="10"/>
        <rFont val="Noto Sans CJK SC"/>
        <family val="2"/>
      </rPr>
      <t xml:space="preserve">では、熱性けいれんは主に生後 </t>
    </r>
    <r>
      <rPr>
        <sz val="10"/>
        <rFont val="Arial"/>
        <family val="0"/>
        <charset val="1"/>
      </rPr>
      <t xml:space="preserve">6 </t>
    </r>
    <r>
      <rPr>
        <sz val="10"/>
        <rFont val="Noto Sans CJK SC"/>
        <family val="2"/>
      </rPr>
      <t xml:space="preserve">か月から </t>
    </r>
    <r>
      <rPr>
        <sz val="10"/>
        <rFont val="Arial"/>
        <family val="0"/>
        <charset val="1"/>
      </rPr>
      <t xml:space="preserve">5 </t>
    </r>
    <r>
      <rPr>
        <sz val="10"/>
        <rFont val="Noto Sans CJK SC"/>
        <family val="2"/>
      </rPr>
      <t xml:space="preserve">歳までの乳幼児にみられる発熱に伴う発作とされ、単純型は左右差のない全般性の発作が </t>
    </r>
    <r>
      <rPr>
        <sz val="10"/>
        <rFont val="Arial"/>
        <family val="0"/>
        <charset val="1"/>
      </rPr>
      <t xml:space="preserve">15 </t>
    </r>
    <r>
      <rPr>
        <sz val="10"/>
        <rFont val="Noto Sans CJK SC"/>
        <family val="2"/>
      </rPr>
      <t xml:space="preserve">分以内に同一発熱機会に </t>
    </r>
    <r>
      <rPr>
        <sz val="10"/>
        <rFont val="Arial"/>
        <family val="0"/>
        <charset val="1"/>
      </rPr>
      <t xml:space="preserve">1 </t>
    </r>
    <r>
      <rPr>
        <sz val="10"/>
        <rFont val="Noto Sans CJK SC"/>
        <family val="2"/>
      </rPr>
      <t xml:space="preserve">回だけ起こるもの、複雑型は焦点性の要素がある、</t>
    </r>
    <r>
      <rPr>
        <sz val="10"/>
        <rFont val="Arial"/>
        <family val="0"/>
        <charset val="1"/>
      </rPr>
      <t xml:space="preserve">15 </t>
    </r>
    <r>
      <rPr>
        <sz val="10"/>
        <rFont val="Noto Sans CJK SC"/>
        <family val="2"/>
      </rPr>
      <t xml:space="preserve">分以上持続する、同一発熱機会（通常 </t>
    </r>
    <r>
      <rPr>
        <sz val="10"/>
        <rFont val="Arial"/>
        <family val="0"/>
        <charset val="1"/>
      </rPr>
      <t xml:space="preserve">24 </t>
    </r>
    <r>
      <rPr>
        <sz val="10"/>
        <rFont val="Noto Sans CJK SC"/>
        <family val="2"/>
      </rPr>
      <t xml:space="preserve">時間以内）に反復する、のいずれかを満たすものと定義される。</t>
    </r>
  </si>
  <si>
    <r>
      <rPr>
        <sz val="10"/>
        <rFont val="Noto Sans CJK SC"/>
        <family val="2"/>
      </rPr>
      <t xml:space="preserve">医学各論 Ⅸ</t>
    </r>
    <r>
      <rPr>
        <sz val="10"/>
        <rFont val="Arial"/>
        <family val="0"/>
        <charset val="1"/>
      </rPr>
      <t xml:space="preserve">-11-C-①</t>
    </r>
    <r>
      <rPr>
        <sz val="10"/>
        <rFont val="Noto Sans CJK SC"/>
        <family val="2"/>
      </rPr>
      <t xml:space="preserve">（熱性けいれん、</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</si>
  <si>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TBL-01-00-397 (id: JlvnmE4)</t>
    </r>
  </si>
  <si>
    <t xml:space="preserve">SRC-1713</t>
  </si>
  <si>
    <r>
      <rPr>
        <sz val="10"/>
        <rFont val="Noto Sans CJK SC"/>
        <family val="2"/>
      </rPr>
      <t xml:space="preserve">日本小児神経学会 監修、熱性けいれん診療ガイドライン改訂ワーキンググループ 編</t>
    </r>
    <r>
      <rPr>
        <sz val="10"/>
        <rFont val="Arial"/>
        <family val="0"/>
        <charset val="1"/>
      </rPr>
      <t xml:space="preserve">. </t>
    </r>
    <r>
      <rPr>
        <sz val="10"/>
        <rFont val="Noto Sans CJK SC"/>
        <family val="2"/>
      </rPr>
      <t xml:space="preserve">熱性けいれん（熱性発作）診療ガイドライン</t>
    </r>
    <r>
      <rPr>
        <sz val="10"/>
        <rFont val="Arial"/>
        <family val="0"/>
        <charset val="1"/>
      </rPr>
      <t xml:space="preserve">2023. </t>
    </r>
    <r>
      <rPr>
        <sz val="10"/>
        <rFont val="Noto Sans CJK SC"/>
        <family val="2"/>
      </rPr>
      <t xml:space="preserve">診断と治療社</t>
    </r>
    <r>
      <rPr>
        <sz val="10"/>
        <rFont val="Arial"/>
        <family val="0"/>
        <charset val="1"/>
      </rPr>
      <t xml:space="preserve">. 2023</t>
    </r>
  </si>
  <si>
    <r>
      <rPr>
        <sz val="10"/>
        <rFont val="Noto Sans CJK SC"/>
        <family val="2"/>
      </rPr>
      <t xml:space="preserve">定義の文面は、ガイドライン</t>
    </r>
    <r>
      <rPr>
        <sz val="10"/>
        <rFont val="Arial"/>
        <family val="0"/>
        <charset val="1"/>
      </rPr>
      <t xml:space="preserve">2023 </t>
    </r>
    <r>
      <rPr>
        <sz val="10"/>
        <rFont val="Noto Sans CJK SC"/>
        <family val="2"/>
      </rPr>
      <t xml:space="preserve">からの引用を明示した公表資料で照合した。ガイドラインは中枢神経感染症など明らかな原因による発作を熱性けいれんから除く立場をとる。</t>
    </r>
  </si>
  <si>
    <t xml:space="preserve">EP-018</t>
  </si>
  <si>
    <r>
      <rPr>
        <sz val="10"/>
        <rFont val="Noto Sans CJK SC"/>
        <family val="2"/>
      </rPr>
      <t xml:space="preserve">熱性けいれんを経験した小児 </t>
    </r>
    <r>
      <rPr>
        <sz val="10"/>
        <rFont val="Arial"/>
        <family val="0"/>
        <charset val="1"/>
      </rPr>
      <t xml:space="preserve">1706 </t>
    </r>
    <r>
      <rPr>
        <sz val="10"/>
        <rFont val="Noto Sans CJK SC"/>
        <family val="2"/>
      </rPr>
      <t xml:space="preserve">例を </t>
    </r>
    <r>
      <rPr>
        <sz val="10"/>
        <rFont val="Arial"/>
        <family val="0"/>
        <charset val="1"/>
      </rPr>
      <t xml:space="preserve">7 </t>
    </r>
    <r>
      <rPr>
        <sz val="10"/>
        <rFont val="Noto Sans CJK SC"/>
        <family val="2"/>
      </rPr>
      <t xml:space="preserve">歳まで追跡したコホートでは、</t>
    </r>
    <r>
      <rPr>
        <sz val="10"/>
        <rFont val="Arial"/>
        <family val="0"/>
        <charset val="1"/>
      </rPr>
      <t xml:space="preserve">7 </t>
    </r>
    <r>
      <rPr>
        <sz val="10"/>
        <rFont val="Noto Sans CJK SC"/>
        <family val="2"/>
      </rPr>
      <t xml:space="preserve">歳までにてんかんを発症したのは全体の約 </t>
    </r>
    <r>
      <rPr>
        <sz val="10"/>
        <rFont val="Arial"/>
        <family val="0"/>
        <charset val="1"/>
      </rPr>
      <t xml:space="preserve">2% </t>
    </r>
    <r>
      <rPr>
        <sz val="10"/>
        <rFont val="Noto Sans CJK SC"/>
        <family val="2"/>
      </rPr>
      <t xml:space="preserve">で、発作前から神経学的・発達的異常があり初回発作が複雑型だった小児では </t>
    </r>
    <r>
      <rPr>
        <sz val="10"/>
        <rFont val="Arial"/>
        <family val="0"/>
        <charset val="1"/>
      </rPr>
      <t xml:space="preserve">1000 </t>
    </r>
    <r>
      <rPr>
        <sz val="10"/>
        <rFont val="Noto Sans CJK SC"/>
        <family val="2"/>
      </rPr>
      <t xml:space="preserve">人あたり </t>
    </r>
    <r>
      <rPr>
        <sz val="10"/>
        <rFont val="Arial"/>
        <family val="0"/>
        <charset val="1"/>
      </rPr>
      <t xml:space="preserve">92 </t>
    </r>
    <r>
      <rPr>
        <sz val="10"/>
        <rFont val="Noto Sans CJK SC"/>
        <family val="2"/>
      </rPr>
      <t xml:space="preserve">人と高く、発作前に正常で初回が単純型だった小児では </t>
    </r>
    <r>
      <rPr>
        <sz val="10"/>
        <rFont val="Arial"/>
        <family val="0"/>
        <charset val="1"/>
      </rPr>
      <t xml:space="preserve">1000 </t>
    </r>
    <r>
      <rPr>
        <sz val="10"/>
        <rFont val="Noto Sans CJK SC"/>
        <family val="2"/>
      </rPr>
      <t xml:space="preserve">人あたり </t>
    </r>
    <r>
      <rPr>
        <sz val="10"/>
        <rFont val="Arial"/>
        <family val="0"/>
        <charset val="1"/>
      </rPr>
      <t xml:space="preserve">11 </t>
    </r>
    <r>
      <rPr>
        <sz val="10"/>
        <rFont val="Noto Sans CJK SC"/>
        <family val="2"/>
      </rPr>
      <t xml:space="preserve">人であった。</t>
    </r>
  </si>
  <si>
    <t xml:space="preserve">SRC-1714</t>
  </si>
  <si>
    <t xml:space="preserve">Nelson KB, Ellenberg JH. Predictors of epilepsy in children who have experienced febrile seizures. N Engl J Med. 1976;295(19):1029-1033</t>
  </si>
  <si>
    <t xml:space="preserve">10.1056/NEJM197611042951901</t>
  </si>
  <si>
    <t xml:space="preserve">972656</t>
  </si>
  <si>
    <r>
      <rPr>
        <sz val="10"/>
        <rFont val="Arial"/>
        <family val="0"/>
        <charset val="1"/>
      </rPr>
      <t xml:space="preserve">1976 </t>
    </r>
    <r>
      <rPr>
        <sz val="10"/>
        <rFont val="Noto Sans CJK SC"/>
        <family val="2"/>
      </rPr>
      <t xml:space="preserve">年の米国のコホート研究であり、「複雑型」は </t>
    </r>
    <r>
      <rPr>
        <sz val="10"/>
        <rFont val="Arial"/>
        <family val="0"/>
        <charset val="1"/>
      </rPr>
      <t xml:space="preserve">15 </t>
    </r>
    <r>
      <rPr>
        <sz val="10"/>
        <rFont val="Noto Sans CJK SC"/>
        <family val="2"/>
      </rPr>
      <t xml:space="preserve">分を超える持続、反復、焦点性のいずれかと定義されていた。現在の日本の有病率や診療体制とは背景が異なる。</t>
    </r>
  </si>
  <si>
    <t xml:space="preserve">EP-019</t>
  </si>
  <si>
    <r>
      <rPr>
        <sz val="10"/>
        <rFont val="Noto Sans CJK SC"/>
        <family val="2"/>
      </rPr>
      <t xml:space="preserve">熱性けいれん診療ガイドライン</t>
    </r>
    <r>
      <rPr>
        <sz val="10"/>
        <rFont val="Arial"/>
        <family val="0"/>
        <charset val="1"/>
      </rPr>
      <t xml:space="preserve">2023 </t>
    </r>
    <r>
      <rPr>
        <sz val="10"/>
        <rFont val="Noto Sans CJK SC"/>
        <family val="2"/>
      </rPr>
      <t xml:space="preserve">では、発熱時のジアゼパム坐剤による再発予防投与は熱性けいれんの全例に行うものではなく、遷延性発作の既往がある場合など、ガイドラインの適応基準を満たす小児に限って検討される。</t>
    </r>
  </si>
  <si>
    <r>
      <rPr>
        <sz val="10"/>
        <rFont val="Noto Sans CJK SC"/>
        <family val="2"/>
      </rPr>
      <t xml:space="preserve">ジアゼパム坐剤は国内承認薬であり、熱性けいれんは保険適用の範囲内である。適応基準の細目（要注意因子の項目と発作回数の組み合わせ）は </t>
    </r>
    <r>
      <rPr>
        <sz val="10"/>
        <rFont val="Arial"/>
        <family val="0"/>
        <charset val="1"/>
      </rPr>
      <t xml:space="preserve">CQ4-1 </t>
    </r>
    <r>
      <rPr>
        <sz val="10"/>
        <rFont val="Noto Sans CJK SC"/>
        <family val="2"/>
      </rPr>
      <t xml:space="preserve">に規定されるが、具体的な数値基準は旧版（</t>
    </r>
    <r>
      <rPr>
        <sz val="10"/>
        <rFont val="Arial"/>
        <family val="0"/>
        <charset val="1"/>
      </rPr>
      <t xml:space="preserve">2015 </t>
    </r>
    <r>
      <rPr>
        <sz val="10"/>
        <rFont val="Noto Sans CJK SC"/>
        <family val="2"/>
      </rPr>
      <t xml:space="preserve">年版）の引用資料で確認した範囲にとどまり、</t>
    </r>
    <r>
      <rPr>
        <sz val="10"/>
        <rFont val="Arial"/>
        <family val="0"/>
        <charset val="1"/>
      </rPr>
      <t xml:space="preserve">2023 </t>
    </r>
    <r>
      <rPr>
        <sz val="10"/>
        <rFont val="Noto Sans CJK SC"/>
        <family val="2"/>
      </rPr>
      <t xml:space="preserve">年版の文面そのものは未確認である。</t>
    </r>
  </si>
  <si>
    <t xml:space="preserve">EP-020</t>
  </si>
  <si>
    <r>
      <rPr>
        <sz val="10"/>
        <rFont val="Noto Sans CJK SC"/>
        <family val="2"/>
      </rPr>
      <t xml:space="preserve">熱性けいれん診療ガイドライン</t>
    </r>
    <r>
      <rPr>
        <sz val="10"/>
        <rFont val="Arial"/>
        <family val="0"/>
        <charset val="1"/>
      </rPr>
      <t xml:space="preserve">2023 </t>
    </r>
    <r>
      <rPr>
        <sz val="10"/>
        <rFont val="Noto Sans CJK SC"/>
        <family val="2"/>
      </rPr>
      <t xml:space="preserve">では、熱性けいれんの既往は予防接種の禁忌ではなく、最終発作からの経過観察期間を設けたうえで、既往のある小児にも予防接種を行うことができるとされる。</t>
    </r>
  </si>
  <si>
    <r>
      <rPr>
        <sz val="10"/>
        <rFont val="Noto Sans CJK SC"/>
        <family val="2"/>
      </rPr>
      <t xml:space="preserve">経過観察期間の具体的な長さは </t>
    </r>
    <r>
      <rPr>
        <sz val="10"/>
        <rFont val="Arial"/>
        <family val="0"/>
        <charset val="1"/>
      </rPr>
      <t xml:space="preserve">CQ8-3 </t>
    </r>
    <r>
      <rPr>
        <sz val="10"/>
        <rFont val="Noto Sans CJK SC"/>
        <family val="2"/>
      </rPr>
      <t xml:space="preserve">に規定されるが、本確認では未検証である。なお、麻しん含有ワクチン接種の </t>
    </r>
    <r>
      <rPr>
        <sz val="10"/>
        <rFont val="Arial"/>
        <family val="0"/>
        <charset val="1"/>
      </rPr>
      <t xml:space="preserve">8</t>
    </r>
    <r>
      <rPr>
        <sz val="10"/>
        <rFont val="Noto Sans CJK SC"/>
        <family val="2"/>
      </rPr>
      <t xml:space="preserve">〜</t>
    </r>
    <r>
      <rPr>
        <sz val="10"/>
        <rFont val="Arial"/>
        <family val="0"/>
        <charset val="1"/>
      </rPr>
      <t xml:space="preserve">14 </t>
    </r>
    <r>
      <rPr>
        <sz val="10"/>
        <rFont val="Noto Sans CJK SC"/>
        <family val="2"/>
      </rPr>
      <t xml:space="preserve">日後に熱性けいれんのリスクが一時的に上がることが海外の大規模コホートで示されているが、その後の発作や神経発達への悪影響は認められておらず、本パートでは出典化していない。</t>
    </r>
  </si>
  <si>
    <t xml:space="preserve">EP-021</t>
  </si>
  <si>
    <r>
      <rPr>
        <sz val="10"/>
        <rFont val="Arial"/>
        <family val="0"/>
        <charset val="1"/>
      </rPr>
      <t xml:space="preserve">West</t>
    </r>
    <r>
      <rPr>
        <sz val="10"/>
        <rFont val="Noto Sans CJK SC"/>
        <family val="2"/>
      </rPr>
      <t xml:space="preserve">症候群</t>
    </r>
  </si>
  <si>
    <r>
      <rPr>
        <sz val="10"/>
        <rFont val="Noto Sans CJK SC"/>
        <family val="2"/>
      </rPr>
      <t xml:space="preserve">乳児てんかん性スパズム症候群（</t>
    </r>
    <r>
      <rPr>
        <sz val="10"/>
        <rFont val="Arial"/>
        <family val="0"/>
        <charset val="1"/>
      </rPr>
      <t xml:space="preserve">West </t>
    </r>
    <r>
      <rPr>
        <sz val="10"/>
        <rFont val="Noto Sans CJK SC"/>
        <family val="2"/>
      </rPr>
      <t xml:space="preserve">症候群）は、てんかん性スパズムを発作型とし、脳波のヒプスアリスミアを伴い、発達の停止や退行をきたす、乳児期に発症する発達性・てんかん性脳症の一つである。</t>
    </r>
  </si>
  <si>
    <r>
      <rPr>
        <sz val="10"/>
        <rFont val="Noto Sans CJK SC"/>
        <family val="2"/>
      </rPr>
      <t xml:space="preserve">医学各論 Ⅸ</t>
    </r>
    <r>
      <rPr>
        <sz val="10"/>
        <rFont val="Arial"/>
        <family val="0"/>
        <charset val="1"/>
      </rPr>
      <t xml:space="preserve">-11-C-③</t>
    </r>
    <r>
      <rPr>
        <sz val="10"/>
        <rFont val="Noto Sans CJK SC"/>
        <family val="2"/>
      </rPr>
      <t xml:space="preserve">（</t>
    </r>
    <r>
      <rPr>
        <sz val="10"/>
        <rFont val="Arial"/>
        <family val="0"/>
        <charset val="1"/>
      </rPr>
      <t xml:space="preserve">West</t>
    </r>
    <r>
      <rPr>
        <sz val="10"/>
        <rFont val="Noto Sans CJK SC"/>
        <family val="2"/>
      </rPr>
      <t xml:space="preserve">症候群</t>
    </r>
    <r>
      <rPr>
        <sz val="10"/>
        <rFont val="Arial"/>
        <family val="0"/>
        <charset val="1"/>
      </rPr>
      <t xml:space="preserve">&lt;</t>
    </r>
    <r>
      <rPr>
        <sz val="10"/>
        <rFont val="Noto Sans CJK SC"/>
        <family val="2"/>
      </rPr>
      <t xml:space="preserve">点頭てんかん</t>
    </r>
    <r>
      <rPr>
        <sz val="10"/>
        <rFont val="Arial"/>
        <family val="0"/>
        <charset val="1"/>
      </rPr>
      <t xml:space="preserve">&gt;</t>
    </r>
    <r>
      <rPr>
        <sz val="10"/>
        <rFont val="Noto Sans CJK SC"/>
        <family val="2"/>
      </rPr>
      <t xml:space="preserve">、</t>
    </r>
    <r>
      <rPr>
        <sz val="10"/>
        <rFont val="Arial"/>
        <family val="0"/>
        <charset val="1"/>
      </rPr>
      <t xml:space="preserve">b</t>
    </r>
    <r>
      <rPr>
        <sz val="10"/>
        <rFont val="Noto Sans CJK SC"/>
        <family val="2"/>
      </rPr>
      <t xml:space="preserve">）</t>
    </r>
  </si>
  <si>
    <t xml:space="preserve">SRC-1715</t>
  </si>
  <si>
    <t xml:space="preserve">Zuberi SM, Wirrell E, Yozawitz E, et al. ILAE classification and definition of epilepsy syndromes with onset in neonates and infants: Position statement by the ILAE Task Force on Nosology and Definitions. Epilepsia. 2022;63(6):1349-1397</t>
  </si>
  <si>
    <t xml:space="preserve">10.1111/epi.17239</t>
  </si>
  <si>
    <t xml:space="preserve">35503712</t>
  </si>
  <si>
    <r>
      <rPr>
        <sz val="10"/>
        <rFont val="Noto Sans CJK SC"/>
        <family val="2"/>
      </rPr>
      <t xml:space="preserve">ヒプスアリスミアは同文書で本症候群の代表的な脳波所見として扱われる（</t>
    </r>
    <r>
      <rPr>
        <sz val="10"/>
        <rFont val="Arial"/>
        <family val="0"/>
        <charset val="1"/>
      </rPr>
      <t xml:space="preserve">ICISS </t>
    </r>
    <r>
      <rPr>
        <sz val="10"/>
        <rFont val="Noto Sans CJK SC"/>
        <family val="2"/>
      </rPr>
      <t xml:space="preserve">試験でも乳児スパズムとヒプスアリスミア様脳波の組み合わせが登録条件だった）。症候群名は </t>
    </r>
    <r>
      <rPr>
        <sz val="10"/>
        <rFont val="Arial"/>
        <family val="0"/>
        <charset val="1"/>
      </rPr>
      <t xml:space="preserve">2022 </t>
    </r>
    <r>
      <rPr>
        <sz val="10"/>
        <rFont val="Noto Sans CJK SC"/>
        <family val="2"/>
      </rPr>
      <t xml:space="preserve">年の </t>
    </r>
    <r>
      <rPr>
        <sz val="10"/>
        <rFont val="Arial"/>
        <family val="0"/>
        <charset val="1"/>
      </rPr>
      <t xml:space="preserve">ILAE </t>
    </r>
    <r>
      <rPr>
        <sz val="10"/>
        <rFont val="Noto Sans CJK SC"/>
        <family val="2"/>
      </rPr>
      <t xml:space="preserve">分類で「乳児てんかん性スパズム症候群」に改められた。</t>
    </r>
  </si>
  <si>
    <t xml:space="preserve">EP-022</t>
  </si>
  <si>
    <r>
      <rPr>
        <sz val="10"/>
        <rFont val="Noto Sans CJK SC"/>
        <family val="2"/>
      </rPr>
      <t xml:space="preserve">乳児スパズムに対するホルモン療法とビガバトリンの併用を検証した </t>
    </r>
    <r>
      <rPr>
        <sz val="10"/>
        <rFont val="Arial"/>
        <family val="0"/>
        <charset val="1"/>
      </rPr>
      <t xml:space="preserve">ICISS </t>
    </r>
    <r>
      <rPr>
        <sz val="10"/>
        <rFont val="Noto Sans CJK SC"/>
        <family val="2"/>
      </rPr>
      <t xml:space="preserve">試験では、治療開始 </t>
    </r>
    <r>
      <rPr>
        <sz val="10"/>
        <rFont val="Arial"/>
        <family val="0"/>
        <charset val="1"/>
      </rPr>
      <t xml:space="preserve">14</t>
    </r>
    <r>
      <rPr>
        <sz val="10"/>
        <rFont val="Noto Sans CJK SC"/>
        <family val="2"/>
      </rPr>
      <t xml:space="preserve">〜</t>
    </r>
    <r>
      <rPr>
        <sz val="10"/>
        <rFont val="Arial"/>
        <family val="0"/>
        <charset val="1"/>
      </rPr>
      <t xml:space="preserve">42 </t>
    </r>
    <r>
      <rPr>
        <sz val="10"/>
        <rFont val="Noto Sans CJK SC"/>
        <family val="2"/>
      </rPr>
      <t xml:space="preserve">日目にスパズムがみられなかった割合は併用群で </t>
    </r>
    <r>
      <rPr>
        <sz val="10"/>
        <rFont val="Arial"/>
        <family val="0"/>
        <charset val="1"/>
      </rPr>
      <t xml:space="preserve">72% </t>
    </r>
    <r>
      <rPr>
        <sz val="10"/>
        <rFont val="Noto Sans CJK SC"/>
        <family val="2"/>
      </rPr>
      <t xml:space="preserve">であり、ホルモン療法単独群の </t>
    </r>
    <r>
      <rPr>
        <sz val="10"/>
        <rFont val="Arial"/>
        <family val="0"/>
        <charset val="1"/>
      </rPr>
      <t xml:space="preserve">57% </t>
    </r>
    <r>
      <rPr>
        <sz val="10"/>
        <rFont val="Noto Sans CJK SC"/>
        <family val="2"/>
      </rPr>
      <t xml:space="preserve">より有意に高かった。</t>
    </r>
  </si>
  <si>
    <t xml:space="preserve">SRC-1716</t>
  </si>
  <si>
    <t xml:space="preserve">O'Callaghan FJ, Edwards SW, Alber FD, et al. Safety and effectiveness of hormonal treatment versus hormonal treatment with vigabatrin for infantile spasms (ICISS): a randomised, multicentre, open-label trial. Lancet Neurol. 2017;16(1):33-42</t>
  </si>
  <si>
    <t xml:space="preserve">10.1016/S1474-4422(16)30294-0</t>
  </si>
  <si>
    <t xml:space="preserve">27838190</t>
  </si>
  <si>
    <r>
      <rPr>
        <sz val="10"/>
        <rFont val="Noto Sans CJK SC"/>
        <family val="2"/>
      </rPr>
      <t xml:space="preserve">ビガバトリンは国内未承認ではなく、</t>
    </r>
    <r>
      <rPr>
        <sz val="10"/>
        <rFont val="Arial"/>
        <family val="0"/>
        <charset val="1"/>
      </rPr>
      <t xml:space="preserve">2016 </t>
    </r>
    <r>
      <rPr>
        <sz val="10"/>
        <rFont val="Noto Sans CJK SC"/>
        <family val="2"/>
      </rPr>
      <t xml:space="preserve">年に点頭てんかんの適応で承認されている（サブリル散分包、処方登録システムによる登録制）。ホルモン療法に用いるテトラコサクチド酢酸塩（合成 </t>
    </r>
    <r>
      <rPr>
        <sz val="10"/>
        <rFont val="Arial"/>
        <family val="0"/>
        <charset val="1"/>
      </rPr>
      <t xml:space="preserve">ACTH </t>
    </r>
    <r>
      <rPr>
        <sz val="10"/>
        <rFont val="Noto Sans CJK SC"/>
        <family val="2"/>
      </rPr>
      <t xml:space="preserve">製剤）の効能・効果にも点頭てんかんが含まれることを添付文書で確認した。</t>
    </r>
    <r>
      <rPr>
        <sz val="10"/>
        <rFont val="Arial"/>
        <family val="0"/>
        <charset val="1"/>
      </rPr>
      <t xml:space="preserve">ICISS </t>
    </r>
    <r>
      <rPr>
        <sz val="10"/>
        <rFont val="Noto Sans CJK SC"/>
        <family val="2"/>
      </rPr>
      <t xml:space="preserve">のホルモン療法はプレドニゾロンまたはテトラコサクチドであった。</t>
    </r>
  </si>
  <si>
    <t xml:space="preserve">EP-023</t>
  </si>
  <si>
    <t xml:space="preserve">良性小児てんかん</t>
  </si>
  <si>
    <r>
      <rPr>
        <sz val="10"/>
        <rFont val="Noto Sans CJK SC"/>
        <family val="2"/>
      </rPr>
      <t xml:space="preserve">中心・側頭部に棘波をもつ小児てんかんは、</t>
    </r>
    <r>
      <rPr>
        <sz val="10"/>
        <rFont val="Arial"/>
        <family val="0"/>
        <charset val="1"/>
      </rPr>
      <t xml:space="preserve">ILAE </t>
    </r>
    <r>
      <rPr>
        <sz val="10"/>
        <rFont val="Noto Sans CJK SC"/>
        <family val="2"/>
      </rPr>
      <t xml:space="preserve">の症候群分類で「中心側頭部棘波を伴う自己限性てんかん」として自己限性焦点てんかんの一つに分類され、自然寛解が期待できる症候群と定義される。</t>
    </r>
  </si>
  <si>
    <r>
      <rPr>
        <sz val="10"/>
        <rFont val="Noto Sans CJK SC"/>
        <family val="2"/>
      </rPr>
      <t xml:space="preserve">医学各論 Ⅸ</t>
    </r>
    <r>
      <rPr>
        <sz val="10"/>
        <rFont val="Arial"/>
        <family val="0"/>
        <charset val="1"/>
      </rPr>
      <t xml:space="preserve">-11-C-④</t>
    </r>
    <r>
      <rPr>
        <sz val="10"/>
        <rFont val="Noto Sans CJK SC"/>
        <family val="2"/>
      </rPr>
      <t xml:space="preserve">（中心・側頭部に棘波をもつ良性小児てんかん、</t>
    </r>
    <r>
      <rPr>
        <sz val="10"/>
        <rFont val="Arial"/>
        <family val="0"/>
        <charset val="1"/>
      </rPr>
      <t xml:space="preserve">b</t>
    </r>
    <r>
      <rPr>
        <sz val="10"/>
        <rFont val="Noto Sans CJK SC"/>
        <family val="2"/>
      </rPr>
      <t xml:space="preserve">）</t>
    </r>
  </si>
  <si>
    <r>
      <rPr>
        <sz val="10"/>
        <rFont val="Noto Sans CJK SC"/>
        <family val="2"/>
      </rPr>
      <t xml:space="preserve">発作の多くが睡眠中に起こること、発作が少なく軽症な場合は抗てんかん薬による治療を行わず経過をみることがある点は、同文書の各論に記載される臨床的特徴であるが、抄録では確認していないため </t>
    </r>
    <r>
      <rPr>
        <sz val="10"/>
        <rFont val="Arial"/>
        <family val="0"/>
        <charset val="1"/>
      </rPr>
      <t xml:space="preserve">assertion </t>
    </r>
    <r>
      <rPr>
        <sz val="10"/>
        <rFont val="Noto Sans CJK SC"/>
        <family val="2"/>
      </rPr>
      <t xml:space="preserve">には含めていない。</t>
    </r>
  </si>
  <si>
    <t xml:space="preserve">EP-024</t>
  </si>
  <si>
    <t xml:space="preserve">憤怒けいれん</t>
  </si>
  <si>
    <r>
      <rPr>
        <sz val="10"/>
        <rFont val="Noto Sans CJK SC"/>
        <family val="2"/>
      </rPr>
      <t xml:space="preserve">憤怒けいれん（泣き入りひきつけ）に対する鉄剤投与の臨床試験では、発作頻度が改善した割合は鉄剤群で </t>
    </r>
    <r>
      <rPr>
        <sz val="10"/>
        <rFont val="Arial"/>
        <family val="0"/>
        <charset val="1"/>
      </rPr>
      <t xml:space="preserve">88%</t>
    </r>
    <r>
      <rPr>
        <sz val="10"/>
        <rFont val="Noto Sans CJK SC"/>
        <family val="2"/>
      </rPr>
      <t xml:space="preserve">、プラセボ群で </t>
    </r>
    <r>
      <rPr>
        <sz val="10"/>
        <rFont val="Arial"/>
        <family val="0"/>
        <charset val="1"/>
      </rPr>
      <t xml:space="preserve">6% </t>
    </r>
    <r>
      <rPr>
        <sz val="10"/>
        <rFont val="Noto Sans CJK SC"/>
        <family val="2"/>
      </rPr>
      <t xml:space="preserve">であり、鉄欠乏のある児ほど鉄剤による効果が得られやすかった。</t>
    </r>
  </si>
  <si>
    <r>
      <rPr>
        <sz val="10"/>
        <rFont val="Noto Sans CJK SC"/>
        <family val="2"/>
      </rPr>
      <t xml:space="preserve">医学各論 Ⅸ</t>
    </r>
    <r>
      <rPr>
        <sz val="10"/>
        <rFont val="Arial"/>
        <family val="0"/>
        <charset val="1"/>
      </rPr>
      <t xml:space="preserve">-11-C-⑤</t>
    </r>
    <r>
      <rPr>
        <sz val="10"/>
        <rFont val="Noto Sans CJK SC"/>
        <family val="2"/>
      </rPr>
      <t xml:space="preserve">（憤怒けいれん</t>
    </r>
    <r>
      <rPr>
        <sz val="10"/>
        <rFont val="Arial"/>
        <family val="0"/>
        <charset val="1"/>
      </rPr>
      <t xml:space="preserve">&lt;</t>
    </r>
    <r>
      <rPr>
        <sz val="10"/>
        <rFont val="Noto Sans CJK SC"/>
        <family val="2"/>
      </rPr>
      <t xml:space="preserve">泣き入りひきつけ</t>
    </r>
    <r>
      <rPr>
        <sz val="10"/>
        <rFont val="Arial"/>
        <family val="0"/>
        <charset val="1"/>
      </rPr>
      <t xml:space="preserve">&gt;</t>
    </r>
    <r>
      <rPr>
        <sz val="10"/>
        <rFont val="Noto Sans CJK SC"/>
        <family val="2"/>
      </rPr>
      <t xml:space="preserve">、</t>
    </r>
    <r>
      <rPr>
        <sz val="10"/>
        <rFont val="Arial"/>
        <family val="0"/>
        <charset val="1"/>
      </rPr>
      <t xml:space="preserve">c</t>
    </r>
    <r>
      <rPr>
        <sz val="10"/>
        <rFont val="Noto Sans CJK SC"/>
        <family val="2"/>
      </rPr>
      <t xml:space="preserve">）</t>
    </r>
  </si>
  <si>
    <t xml:space="preserve">SRC-1719</t>
  </si>
  <si>
    <t xml:space="preserve">Daoud AS, Batieha A, al-Sheyyab M, Abuekteish F, Hijazi S. Effectiveness of iron therapy on breath-holding spells. J Pediatr. 1997;130(4):547-550</t>
  </si>
  <si>
    <t xml:space="preserve">10.1016/s0022-3476(97)70237-3</t>
  </si>
  <si>
    <t xml:space="preserve">9108851</t>
  </si>
  <si>
    <r>
      <rPr>
        <sz val="10"/>
        <rFont val="Noto Sans CJK SC"/>
        <family val="2"/>
      </rPr>
      <t xml:space="preserve">チアノーゼ型と蒼白型の型分類、および予後が良好である点については、本パートの出典枠に一次資料を割り当てることができず、カード化していない（未作成）。対象はヨルダンの単施設の臨床試験（</t>
    </r>
    <r>
      <rPr>
        <sz val="10"/>
        <rFont val="Arial"/>
        <family val="0"/>
        <charset val="1"/>
      </rPr>
      <t xml:space="preserve">67 </t>
    </r>
    <r>
      <rPr>
        <sz val="10"/>
        <rFont val="Noto Sans CJK SC"/>
        <family val="2"/>
      </rPr>
      <t xml:space="preserve">例）である。 鉄剤は国内で承認された薬剤であるが、憤怒けいれんへの保険適用は未確認。</t>
    </r>
  </si>
  <si>
    <t xml:space="preserve">EP-025</t>
  </si>
  <si>
    <r>
      <rPr>
        <sz val="10"/>
        <rFont val="Arial"/>
        <family val="0"/>
        <charset val="1"/>
      </rPr>
      <t xml:space="preserve">Lennox-Gastaut</t>
    </r>
    <r>
      <rPr>
        <sz val="10"/>
        <rFont val="Noto Sans CJK SC"/>
        <family val="2"/>
      </rPr>
      <t xml:space="preserve">症候群</t>
    </r>
  </si>
  <si>
    <r>
      <rPr>
        <sz val="10"/>
        <rFont val="Arial"/>
        <family val="0"/>
        <charset val="1"/>
      </rPr>
      <t xml:space="preserve">Lennox-Gastaut </t>
    </r>
    <r>
      <rPr>
        <sz val="10"/>
        <rFont val="Noto Sans CJK SC"/>
        <family val="2"/>
      </rPr>
      <t xml:space="preserve">症候群は、強直発作・脱力発作・非定型欠神発作など複数の発作型を示し、脳波で </t>
    </r>
    <r>
      <rPr>
        <sz val="10"/>
        <rFont val="Arial"/>
        <family val="0"/>
        <charset val="1"/>
      </rPr>
      <t xml:space="preserve">slow spike-and-wave </t>
    </r>
    <r>
      <rPr>
        <sz val="10"/>
        <rFont val="Noto Sans CJK SC"/>
        <family val="2"/>
      </rPr>
      <t xml:space="preserve">がみられ、発作が治療抵抗性であることを特徴とする小児期発症のてんかん症候群である。</t>
    </r>
  </si>
  <si>
    <r>
      <rPr>
        <sz val="10"/>
        <rFont val="Noto Sans CJK SC"/>
        <family val="2"/>
      </rPr>
      <t xml:space="preserve">医学各論 Ⅸ</t>
    </r>
    <r>
      <rPr>
        <sz val="10"/>
        <rFont val="Arial"/>
        <family val="0"/>
        <charset val="1"/>
      </rPr>
      <t xml:space="preserve">-11-C-⑥</t>
    </r>
    <r>
      <rPr>
        <sz val="10"/>
        <rFont val="Noto Sans CJK SC"/>
        <family val="2"/>
      </rPr>
      <t xml:space="preserve">（</t>
    </r>
    <r>
      <rPr>
        <sz val="10"/>
        <rFont val="Arial"/>
        <family val="0"/>
        <charset val="1"/>
      </rPr>
      <t xml:space="preserve">Lennox-Gastaut</t>
    </r>
    <r>
      <rPr>
        <sz val="10"/>
        <rFont val="Noto Sans CJK SC"/>
        <family val="2"/>
      </rPr>
      <t xml:space="preserve">症候群、</t>
    </r>
    <r>
      <rPr>
        <sz val="10"/>
        <rFont val="Arial"/>
        <family val="0"/>
        <charset val="1"/>
      </rPr>
      <t xml:space="preserve">c</t>
    </r>
    <r>
      <rPr>
        <sz val="10"/>
        <rFont val="Noto Sans CJK SC"/>
        <family val="2"/>
      </rPr>
      <t xml:space="preserve">）</t>
    </r>
  </si>
  <si>
    <t xml:space="preserve">SRC-1718</t>
  </si>
  <si>
    <t xml:space="preserve">Glauser T, Kluger G, Sachdeo R, Krauss G, Perdomo C, Arroyo S. Rufinamide for generalized seizures associated with Lennox-Gastaut syndrome. Neurology. 2008;70(21):1950-1958</t>
  </si>
  <si>
    <t xml:space="preserve">10.1212/01.wnl.0000303813.95800.0d</t>
  </si>
  <si>
    <t xml:space="preserve">18401024</t>
  </si>
  <si>
    <r>
      <rPr>
        <sz val="10"/>
        <rFont val="Arial"/>
        <family val="0"/>
        <charset val="1"/>
      </rPr>
      <t xml:space="preserve">ILAE </t>
    </r>
    <r>
      <rPr>
        <sz val="10"/>
        <rFont val="Noto Sans CJK SC"/>
        <family val="2"/>
      </rPr>
      <t xml:space="preserve">の </t>
    </r>
    <r>
      <rPr>
        <sz val="10"/>
        <rFont val="Arial"/>
        <family val="0"/>
        <charset val="1"/>
      </rPr>
      <t xml:space="preserve">2022 </t>
    </r>
    <r>
      <rPr>
        <sz val="10"/>
        <rFont val="Noto Sans CJK SC"/>
        <family val="2"/>
      </rPr>
      <t xml:space="preserve">年症候群分類では </t>
    </r>
    <r>
      <rPr>
        <sz val="10"/>
        <rFont val="Arial"/>
        <family val="0"/>
        <charset val="1"/>
      </rPr>
      <t xml:space="preserve">Lennox-Gastaut </t>
    </r>
    <r>
      <rPr>
        <sz val="10"/>
        <rFont val="Noto Sans CJK SC"/>
        <family val="2"/>
      </rPr>
      <t xml:space="preserve">症候群は発達性・てんかん性脳症に分類される（</t>
    </r>
    <r>
      <rPr>
        <sz val="10"/>
        <rFont val="Arial"/>
        <family val="0"/>
        <charset val="1"/>
      </rPr>
      <t xml:space="preserve">SRC-1717</t>
    </r>
    <r>
      <rPr>
        <sz val="10"/>
        <rFont val="Noto Sans CJK SC"/>
        <family val="2"/>
      </rPr>
      <t xml:space="preserve">）。知的発達障害を伴うことが多い点も同分類に記される。</t>
    </r>
  </si>
  <si>
    <t xml:space="preserve">EP-026</t>
  </si>
  <si>
    <r>
      <rPr>
        <sz val="10"/>
        <rFont val="Arial"/>
        <family val="0"/>
        <charset val="1"/>
      </rPr>
      <t xml:space="preserve">Lennox-Gastaut </t>
    </r>
    <r>
      <rPr>
        <sz val="10"/>
        <rFont val="Noto Sans CJK SC"/>
        <family val="2"/>
      </rPr>
      <t xml:space="preserve">症候群に対するルフィナミド併用療法の無作為化比較試験では、全発作頻度の減少率の中央値はルフィナミド群 </t>
    </r>
    <r>
      <rPr>
        <sz val="10"/>
        <rFont val="Arial"/>
        <family val="0"/>
        <charset val="1"/>
      </rPr>
      <t xml:space="preserve">32.7% </t>
    </r>
    <r>
      <rPr>
        <sz val="10"/>
        <rFont val="Noto Sans CJK SC"/>
        <family val="2"/>
      </rPr>
      <t xml:space="preserve">でプラセボ群 </t>
    </r>
    <r>
      <rPr>
        <sz val="10"/>
        <rFont val="Arial"/>
        <family val="0"/>
        <charset val="1"/>
      </rPr>
      <t xml:space="preserve">11.7% </t>
    </r>
    <r>
      <rPr>
        <sz val="10"/>
        <rFont val="Noto Sans CJK SC"/>
        <family val="2"/>
      </rPr>
      <t xml:space="preserve">を上回り、強直・脱力発作（</t>
    </r>
    <r>
      <rPr>
        <sz val="10"/>
        <rFont val="Arial"/>
        <family val="0"/>
        <charset val="1"/>
      </rPr>
      <t xml:space="preserve">drop attack</t>
    </r>
    <r>
      <rPr>
        <sz val="10"/>
        <rFont val="Noto Sans CJK SC"/>
        <family val="2"/>
      </rPr>
      <t xml:space="preserve">）の減少率はルフィナミド群 </t>
    </r>
    <r>
      <rPr>
        <sz val="10"/>
        <rFont val="Arial"/>
        <family val="0"/>
        <charset val="1"/>
      </rPr>
      <t xml:space="preserve">42.5% </t>
    </r>
    <r>
      <rPr>
        <sz val="10"/>
        <rFont val="Noto Sans CJK SC"/>
        <family val="2"/>
      </rPr>
      <t xml:space="preserve">であったのに対しプラセボ群では </t>
    </r>
    <r>
      <rPr>
        <sz val="10"/>
        <rFont val="Arial"/>
        <family val="0"/>
        <charset val="1"/>
      </rPr>
      <t xml:space="preserve">1.4% </t>
    </r>
    <r>
      <rPr>
        <sz val="10"/>
        <rFont val="Noto Sans CJK SC"/>
        <family val="2"/>
      </rPr>
      <t xml:space="preserve">の増加であった。</t>
    </r>
  </si>
  <si>
    <r>
      <rPr>
        <sz val="10"/>
        <rFont val="Noto Sans CJK SC"/>
        <family val="2"/>
      </rPr>
      <t xml:space="preserve">ルフィナミドは国内で </t>
    </r>
    <r>
      <rPr>
        <sz val="10"/>
        <rFont val="Arial"/>
        <family val="0"/>
        <charset val="1"/>
      </rPr>
      <t xml:space="preserve">2013 </t>
    </r>
    <r>
      <rPr>
        <sz val="10"/>
        <rFont val="Noto Sans CJK SC"/>
        <family val="2"/>
      </rPr>
      <t xml:space="preserve">年に承認されており（イノベロン錠）、他の抗てんかん薬で十分な効果が認められない </t>
    </r>
    <r>
      <rPr>
        <sz val="10"/>
        <rFont val="Arial"/>
        <family val="0"/>
        <charset val="1"/>
      </rPr>
      <t xml:space="preserve">Lennox-Gastaut </t>
    </r>
    <r>
      <rPr>
        <sz val="10"/>
        <rFont val="Noto Sans CJK SC"/>
        <family val="2"/>
      </rPr>
      <t xml:space="preserve">症候群における強直発作・脱力発作に対する併用療法として保険適用の範囲内である。主な有害事象は傾眠と嘔吐であった。</t>
    </r>
  </si>
  <si>
    <t xml:space="preserve">EP-027</t>
  </si>
  <si>
    <t xml:space="preserve">片頭痛</t>
  </si>
  <si>
    <r>
      <rPr>
        <sz val="10"/>
        <rFont val="Noto Sans CJK SC"/>
        <family val="2"/>
      </rPr>
      <t xml:space="preserve">前兆のない片頭痛は、国際頭痛分類第</t>
    </r>
    <r>
      <rPr>
        <sz val="10"/>
        <rFont val="Arial"/>
        <family val="0"/>
        <charset val="1"/>
      </rPr>
      <t xml:space="preserve">3</t>
    </r>
    <r>
      <rPr>
        <sz val="10"/>
        <rFont val="Noto Sans CJK SC"/>
        <family val="2"/>
      </rPr>
      <t xml:space="preserve">版（</t>
    </r>
    <r>
      <rPr>
        <sz val="10"/>
        <rFont val="Arial"/>
        <family val="0"/>
        <charset val="1"/>
      </rPr>
      <t xml:space="preserve">ICHD-3</t>
    </r>
    <r>
      <rPr>
        <sz val="10"/>
        <rFont val="Noto Sans CJK SC"/>
        <family val="2"/>
      </rPr>
      <t xml:space="preserve">）では、未治療または治療が奏効しない場合に</t>
    </r>
    <r>
      <rPr>
        <sz val="10"/>
        <rFont val="Arial"/>
        <family val="0"/>
        <charset val="1"/>
      </rPr>
      <t xml:space="preserve">4</t>
    </r>
    <r>
      <rPr>
        <sz val="10"/>
        <rFont val="Noto Sans CJK SC"/>
        <family val="2"/>
      </rPr>
      <t xml:space="preserve">〜</t>
    </r>
    <r>
      <rPr>
        <sz val="10"/>
        <rFont val="Arial"/>
        <family val="0"/>
        <charset val="1"/>
      </rPr>
      <t xml:space="preserve">72</t>
    </r>
    <r>
      <rPr>
        <sz val="10"/>
        <rFont val="Noto Sans CJK SC"/>
        <family val="2"/>
      </rPr>
      <t xml:space="preserve">時間続く発作が</t>
    </r>
    <r>
      <rPr>
        <sz val="10"/>
        <rFont val="Arial"/>
        <family val="0"/>
        <charset val="1"/>
      </rPr>
      <t xml:space="preserve">5</t>
    </r>
    <r>
      <rPr>
        <sz val="10"/>
        <rFont val="Noto Sans CJK SC"/>
        <family val="2"/>
      </rPr>
      <t xml:space="preserve">回以上あり、頭痛が一側性、拍動性、中等度から重度の強さ、日常的な身体活動による増悪のうち少なくとも</t>
    </r>
    <r>
      <rPr>
        <sz val="10"/>
        <rFont val="Arial"/>
        <family val="0"/>
        <charset val="1"/>
      </rPr>
      <t xml:space="preserve">2</t>
    </r>
    <r>
      <rPr>
        <sz val="10"/>
        <rFont val="Noto Sans CJK SC"/>
        <family val="2"/>
      </rPr>
      <t xml:space="preserve">つを満たし、頭痛中に悪心・嘔吐、または光過敏と音過敏の少なくとも一方を伴うことで診断される。</t>
    </r>
  </si>
  <si>
    <r>
      <rPr>
        <sz val="10"/>
        <rFont val="Noto Sans CJK SC"/>
        <family val="2"/>
      </rPr>
      <t xml:space="preserve">医学各論 Ⅸ</t>
    </r>
    <r>
      <rPr>
        <sz val="10"/>
        <rFont val="Arial"/>
        <family val="0"/>
        <charset val="1"/>
      </rPr>
      <t xml:space="preserve">-6-C-①</t>
    </r>
    <r>
      <rPr>
        <sz val="10"/>
        <rFont val="Noto Sans CJK SC"/>
        <family val="2"/>
      </rPr>
      <t xml:space="preserve">（片頭痛、</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</si>
  <si>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TBL-01-00-055 (id: Jlvnle0)</t>
    </r>
    <r>
      <rPr>
        <sz val="10"/>
        <rFont val="Noto Sans CJK SC"/>
        <family val="2"/>
      </rPr>
      <t xml:space="preserve">；</t>
    </r>
    <r>
      <rPr>
        <sz val="10"/>
        <rFont val="Arial"/>
        <family val="0"/>
        <charset val="1"/>
      </rPr>
      <t xml:space="preserve">TBL-02-02-025 (id: JlAKpYk)</t>
    </r>
  </si>
  <si>
    <t xml:space="preserve">SRC-1721</t>
  </si>
  <si>
    <t xml:space="preserve">Headache Classification Committee of the International Headache Society (IHS). The International Classification of Headache Disorders, 3rd edition. Cephalalgia. 2018;38(1):1-211</t>
  </si>
  <si>
    <t xml:space="preserve">10.1177/0333102417738202</t>
  </si>
  <si>
    <t xml:space="preserve">29368949</t>
  </si>
  <si>
    <r>
      <rPr>
        <sz val="10"/>
        <rFont val="Noto Sans CJK SC"/>
        <family val="2"/>
      </rPr>
      <t xml:space="preserve">診断基準は</t>
    </r>
    <r>
      <rPr>
        <sz val="10"/>
        <rFont val="Arial"/>
        <family val="0"/>
        <charset val="1"/>
      </rPr>
      <t xml:space="preserve">ICHD-3</t>
    </r>
    <r>
      <rPr>
        <sz val="10"/>
        <rFont val="Noto Sans CJK SC"/>
        <family val="2"/>
      </rPr>
      <t xml:space="preserve">公式サイトおよび原著で確認した。小児では持続時間が</t>
    </r>
    <r>
      <rPr>
        <sz val="10"/>
        <rFont val="Arial"/>
        <family val="0"/>
        <charset val="1"/>
      </rPr>
      <t xml:space="preserve">2</t>
    </r>
    <r>
      <rPr>
        <sz val="10"/>
        <rFont val="Noto Sans CJK SC"/>
        <family val="2"/>
      </rPr>
      <t xml:space="preserve">〜</t>
    </r>
    <r>
      <rPr>
        <sz val="10"/>
        <rFont val="Arial"/>
        <family val="0"/>
        <charset val="1"/>
      </rPr>
      <t xml:space="preserve">72</t>
    </r>
    <r>
      <rPr>
        <sz val="10"/>
        <rFont val="Noto Sans CJK SC"/>
        <family val="2"/>
      </rPr>
      <t xml:space="preserve">時間とされる点は本カードでは扱わない。</t>
    </r>
  </si>
  <si>
    <t xml:space="preserve">EP-028</t>
  </si>
  <si>
    <r>
      <rPr>
        <sz val="10"/>
        <rFont val="Noto Sans CJK SC"/>
        <family val="2"/>
      </rPr>
      <t xml:space="preserve">前兆のある片頭痛は、</t>
    </r>
    <r>
      <rPr>
        <sz val="10"/>
        <rFont val="Arial"/>
        <family val="0"/>
        <charset val="1"/>
      </rPr>
      <t xml:space="preserve">ICHD-3</t>
    </r>
    <r>
      <rPr>
        <sz val="10"/>
        <rFont val="Noto Sans CJK SC"/>
        <family val="2"/>
      </rPr>
      <t xml:space="preserve">では、視覚、感覚、言語、運動、脳幹、網膜の完全に可逆的な前兆症状を伴う発作が</t>
    </r>
    <r>
      <rPr>
        <sz val="10"/>
        <rFont val="Arial"/>
        <family val="0"/>
        <charset val="1"/>
      </rPr>
      <t xml:space="preserve">2</t>
    </r>
    <r>
      <rPr>
        <sz val="10"/>
        <rFont val="Noto Sans CJK SC"/>
        <family val="2"/>
      </rPr>
      <t xml:space="preserve">回以上あり、各前兆症状が</t>
    </r>
    <r>
      <rPr>
        <sz val="10"/>
        <rFont val="Arial"/>
        <family val="0"/>
        <charset val="1"/>
      </rPr>
      <t xml:space="preserve">5</t>
    </r>
    <r>
      <rPr>
        <sz val="10"/>
        <rFont val="Noto Sans CJK SC"/>
        <family val="2"/>
      </rPr>
      <t xml:space="preserve">〜</t>
    </r>
    <r>
      <rPr>
        <sz val="10"/>
        <rFont val="Arial"/>
        <family val="0"/>
        <charset val="1"/>
      </rPr>
      <t xml:space="preserve">60</t>
    </r>
    <r>
      <rPr>
        <sz val="10"/>
        <rFont val="Noto Sans CJK SC"/>
        <family val="2"/>
      </rPr>
      <t xml:space="preserve">分持続し、少なくとも</t>
    </r>
    <r>
      <rPr>
        <sz val="10"/>
        <rFont val="Arial"/>
        <family val="0"/>
        <charset val="1"/>
      </rPr>
      <t xml:space="preserve">1</t>
    </r>
    <r>
      <rPr>
        <sz val="10"/>
        <rFont val="Noto Sans CJK SC"/>
        <family val="2"/>
      </rPr>
      <t xml:space="preserve">つの症状が</t>
    </r>
    <r>
      <rPr>
        <sz val="10"/>
        <rFont val="Arial"/>
        <family val="0"/>
        <charset val="1"/>
      </rPr>
      <t xml:space="preserve">5</t>
    </r>
    <r>
      <rPr>
        <sz val="10"/>
        <rFont val="Noto Sans CJK SC"/>
        <family val="2"/>
      </rPr>
      <t xml:space="preserve">分以上かけて徐々に広がるなどの特徴を満たすことで診断される。</t>
    </r>
  </si>
  <si>
    <r>
      <rPr>
        <sz val="10"/>
        <rFont val="Noto Sans CJK SC"/>
        <family val="2"/>
      </rPr>
      <t xml:space="preserve">前兆症状の</t>
    </r>
    <r>
      <rPr>
        <sz val="10"/>
        <rFont val="Arial"/>
        <family val="0"/>
        <charset val="1"/>
      </rPr>
      <t xml:space="preserve">6</t>
    </r>
    <r>
      <rPr>
        <sz val="10"/>
        <rFont val="Noto Sans CJK SC"/>
        <family val="2"/>
      </rPr>
      <t xml:space="preserve">つの特徴（徐々に広がる、継起する、</t>
    </r>
    <r>
      <rPr>
        <sz val="10"/>
        <rFont val="Arial"/>
        <family val="0"/>
        <charset val="1"/>
      </rPr>
      <t xml:space="preserve">5</t>
    </r>
    <r>
      <rPr>
        <sz val="10"/>
        <rFont val="Noto Sans CJK SC"/>
        <family val="2"/>
      </rPr>
      <t xml:space="preserve">〜</t>
    </r>
    <r>
      <rPr>
        <sz val="10"/>
        <rFont val="Arial"/>
        <family val="0"/>
        <charset val="1"/>
      </rPr>
      <t xml:space="preserve">60</t>
    </r>
    <r>
      <rPr>
        <sz val="10"/>
        <rFont val="Noto Sans CJK SC"/>
        <family val="2"/>
      </rPr>
      <t xml:space="preserve">分持続、一側性、陽性症状、</t>
    </r>
    <r>
      <rPr>
        <sz val="10"/>
        <rFont val="Arial"/>
        <family val="0"/>
        <charset val="1"/>
      </rPr>
      <t xml:space="preserve">60</t>
    </r>
    <r>
      <rPr>
        <sz val="10"/>
        <rFont val="Noto Sans CJK SC"/>
        <family val="2"/>
      </rPr>
      <t xml:space="preserve">分以内に頭痛が伴う・続く）のうち少なくとも</t>
    </r>
    <r>
      <rPr>
        <sz val="10"/>
        <rFont val="Arial"/>
        <family val="0"/>
        <charset val="1"/>
      </rPr>
      <t xml:space="preserve">3</t>
    </r>
    <r>
      <rPr>
        <sz val="10"/>
        <rFont val="Noto Sans CJK SC"/>
        <family val="2"/>
      </rPr>
      <t xml:space="preserve">つを満たすことが求められる。</t>
    </r>
  </si>
  <si>
    <t xml:space="preserve">EP-029</t>
  </si>
  <si>
    <r>
      <rPr>
        <sz val="10"/>
        <rFont val="Noto Sans CJK SC"/>
        <family val="2"/>
      </rPr>
      <t xml:space="preserve">日本の頭痛の診療ガイドライン</t>
    </r>
    <r>
      <rPr>
        <sz val="10"/>
        <rFont val="Arial"/>
        <family val="0"/>
        <charset val="1"/>
      </rPr>
      <t xml:space="preserve">2021</t>
    </r>
    <r>
      <rPr>
        <sz val="10"/>
        <rFont val="Noto Sans CJK SC"/>
        <family val="2"/>
      </rPr>
      <t xml:space="preserve">は、片頭痛の急性期治療としてトリプタン系薬を強く推奨しており、国内ではスマトリプタン、ゾルミトリプタン、エレトリプタン、リザトリプタン、ナラトリプタンの</t>
    </r>
    <r>
      <rPr>
        <sz val="10"/>
        <rFont val="Arial"/>
        <family val="0"/>
        <charset val="1"/>
      </rPr>
      <t xml:space="preserve">5</t>
    </r>
    <r>
      <rPr>
        <sz val="10"/>
        <rFont val="Noto Sans CJK SC"/>
        <family val="2"/>
      </rPr>
      <t xml:space="preserve">種類のトリプタンが片頭痛に使用できる。</t>
    </r>
  </si>
  <si>
    <t xml:space="preserve">SRC-1722</t>
  </si>
  <si>
    <r>
      <rPr>
        <sz val="10"/>
        <rFont val="Noto Sans CJK SC"/>
        <family val="2"/>
      </rPr>
      <t xml:space="preserve">日本頭痛学会・日本神経学会ほか監修『頭痛の診療ガイドライン</t>
    </r>
    <r>
      <rPr>
        <sz val="10"/>
        <rFont val="Arial"/>
        <family val="0"/>
        <charset val="1"/>
      </rPr>
      <t xml:space="preserve">2021</t>
    </r>
    <r>
      <rPr>
        <sz val="10"/>
        <rFont val="Noto Sans CJK SC"/>
        <family val="2"/>
      </rPr>
      <t xml:space="preserve">』医学書院</t>
    </r>
    <r>
      <rPr>
        <sz val="10"/>
        <rFont val="Arial"/>
        <family val="0"/>
        <charset val="1"/>
      </rPr>
      <t xml:space="preserve">. 2021</t>
    </r>
  </si>
  <si>
    <t xml:space="preserve">トリプタン系薬はいずれも国内承認薬であり、片頭痛は保険適用の範囲内である。血管収縮作用があるため虚血性心疾患や脳血管障害の既往がある患者などでは禁忌となる点に注意が必要である。</t>
  </si>
  <si>
    <t xml:space="preserve">EP-030</t>
  </si>
  <si>
    <r>
      <rPr>
        <sz val="10"/>
        <rFont val="Noto Sans CJK SC"/>
        <family val="2"/>
      </rPr>
      <t xml:space="preserve">ラスミジタンは血管収縮作用を持たない</t>
    </r>
    <r>
      <rPr>
        <sz val="10"/>
        <rFont val="Arial"/>
        <family val="0"/>
        <charset val="1"/>
      </rPr>
      <t xml:space="preserve">5-HT1F</t>
    </r>
    <r>
      <rPr>
        <sz val="10"/>
        <rFont val="Noto Sans CJK SC"/>
        <family val="2"/>
      </rPr>
      <t xml:space="preserve">受容体作動薬（ジタン系）であり、日本では</t>
    </r>
    <r>
      <rPr>
        <sz val="10"/>
        <rFont val="Arial"/>
        <family val="0"/>
        <charset val="1"/>
      </rPr>
      <t xml:space="preserve">2022</t>
    </r>
    <r>
      <rPr>
        <sz val="10"/>
        <rFont val="Noto Sans CJK SC"/>
        <family val="2"/>
      </rPr>
      <t xml:space="preserve">年</t>
    </r>
    <r>
      <rPr>
        <sz val="10"/>
        <rFont val="Arial"/>
        <family val="0"/>
        <charset val="1"/>
      </rPr>
      <t xml:space="preserve">1</t>
    </r>
    <r>
      <rPr>
        <sz val="10"/>
        <rFont val="Noto Sans CJK SC"/>
        <family val="2"/>
      </rPr>
      <t xml:space="preserve">月に片頭痛発作の急性期治療薬として承認され、通常は成人に</t>
    </r>
    <r>
      <rPr>
        <sz val="10"/>
        <rFont val="Arial"/>
        <family val="0"/>
        <charset val="1"/>
      </rPr>
      <t xml:space="preserve">1</t>
    </r>
    <r>
      <rPr>
        <sz val="10"/>
        <rFont val="Noto Sans CJK SC"/>
        <family val="2"/>
      </rPr>
      <t xml:space="preserve">回</t>
    </r>
    <r>
      <rPr>
        <sz val="10"/>
        <rFont val="Arial"/>
        <family val="0"/>
        <charset val="1"/>
      </rPr>
      <t xml:space="preserve">100mg</t>
    </r>
    <r>
      <rPr>
        <sz val="10"/>
        <rFont val="Noto Sans CJK SC"/>
        <family val="2"/>
      </rPr>
      <t xml:space="preserve">を片頭痛発作時に経口投与する。</t>
    </r>
  </si>
  <si>
    <t xml:space="preserve">SRC-1723</t>
  </si>
  <si>
    <t xml:space="preserve">Goadsby PJ, Wietecha LA, Dennehy EB, et al. Phase 3 randomized, placebo-controlled, double-blind study of lasmiditan for acute treatment of migraine (SPARTAN). Brain. 2019;142(7):1894-1904</t>
  </si>
  <si>
    <t xml:space="preserve">10.1093/brain/awz134</t>
  </si>
  <si>
    <t xml:space="preserve">31132795</t>
  </si>
  <si>
    <r>
      <rPr>
        <sz val="10"/>
        <rFont val="Noto Sans CJK SC"/>
        <family val="2"/>
      </rPr>
      <t xml:space="preserve">ラスミジタン（レイボー錠）は国内承認薬であり、片頭痛発作の急性期治療は保険適用の範囲内である（</t>
    </r>
    <r>
      <rPr>
        <sz val="10"/>
        <rFont val="Arial"/>
        <family val="0"/>
        <charset val="1"/>
      </rPr>
      <t xml:space="preserve">2022</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20</t>
    </r>
    <r>
      <rPr>
        <sz val="10"/>
        <rFont val="Noto Sans CJK SC"/>
        <family val="2"/>
      </rPr>
      <t xml:space="preserve">日承認、</t>
    </r>
    <r>
      <rPr>
        <sz val="10"/>
        <rFont val="Arial"/>
        <family val="0"/>
        <charset val="1"/>
      </rPr>
      <t xml:space="preserve">2022</t>
    </r>
    <r>
      <rPr>
        <sz val="10"/>
        <rFont val="Noto Sans CJK SC"/>
        <family val="2"/>
      </rPr>
      <t xml:space="preserve">年</t>
    </r>
    <r>
      <rPr>
        <sz val="10"/>
        <rFont val="Arial"/>
        <family val="0"/>
        <charset val="1"/>
      </rPr>
      <t xml:space="preserve">6</t>
    </r>
    <r>
      <rPr>
        <sz val="10"/>
        <rFont val="Noto Sans CJK SC"/>
        <family val="2"/>
      </rPr>
      <t xml:space="preserve">月発売）。米国では</t>
    </r>
    <r>
      <rPr>
        <sz val="10"/>
        <rFont val="Arial"/>
        <family val="0"/>
        <charset val="1"/>
      </rPr>
      <t xml:space="preserve">2019</t>
    </r>
    <r>
      <rPr>
        <sz val="10"/>
        <rFont val="Noto Sans CJK SC"/>
        <family val="2"/>
      </rPr>
      <t xml:space="preserve">年に承認されている。眠気やめまいが生じるため、投与後は自動車の運転等に従事しないよう注意が必要である。</t>
    </r>
  </si>
  <si>
    <t xml:space="preserve">EP-031</t>
  </si>
  <si>
    <r>
      <rPr>
        <sz val="10"/>
        <rFont val="Noto Sans CJK SC"/>
        <family val="2"/>
      </rPr>
      <t xml:space="preserve">リメゲパントは経口の</t>
    </r>
    <r>
      <rPr>
        <sz val="10"/>
        <rFont val="Arial"/>
        <family val="0"/>
        <charset val="1"/>
      </rPr>
      <t xml:space="preserve">CGRP</t>
    </r>
    <r>
      <rPr>
        <sz val="10"/>
        <rFont val="Noto Sans CJK SC"/>
        <family val="2"/>
      </rPr>
      <t xml:space="preserve">受容体拮抗薬（ゲパント系）であり、日本では</t>
    </r>
    <r>
      <rPr>
        <sz val="10"/>
        <rFont val="Arial"/>
        <family val="0"/>
        <charset val="1"/>
      </rPr>
      <t xml:space="preserve">2025</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19</t>
    </r>
    <r>
      <rPr>
        <sz val="10"/>
        <rFont val="Noto Sans CJK SC"/>
        <family val="2"/>
      </rPr>
      <t xml:space="preserve">日に片頭痛発作の急性期治療と発症抑制の両方を効能・効果として承認され、急性期治療では</t>
    </r>
    <r>
      <rPr>
        <sz val="10"/>
        <rFont val="Arial"/>
        <family val="0"/>
        <charset val="1"/>
      </rPr>
      <t xml:space="preserve">1</t>
    </r>
    <r>
      <rPr>
        <sz val="10"/>
        <rFont val="Noto Sans CJK SC"/>
        <family val="2"/>
      </rPr>
      <t xml:space="preserve">回</t>
    </r>
    <r>
      <rPr>
        <sz val="10"/>
        <rFont val="Arial"/>
        <family val="0"/>
        <charset val="1"/>
      </rPr>
      <t xml:space="preserve">75mg</t>
    </r>
    <r>
      <rPr>
        <sz val="10"/>
        <rFont val="Noto Sans CJK SC"/>
        <family val="2"/>
      </rPr>
      <t xml:space="preserve">を発作時に、発症抑制では</t>
    </r>
    <r>
      <rPr>
        <sz val="10"/>
        <rFont val="Arial"/>
        <family val="0"/>
        <charset val="1"/>
      </rPr>
      <t xml:space="preserve">75mg</t>
    </r>
    <r>
      <rPr>
        <sz val="10"/>
        <rFont val="Noto Sans CJK SC"/>
        <family val="2"/>
      </rPr>
      <t xml:space="preserve">を隔日に経口投与する。</t>
    </r>
  </si>
  <si>
    <t xml:space="preserve">SRC-1731</t>
  </si>
  <si>
    <r>
      <rPr>
        <sz val="10"/>
        <rFont val="Noto Sans CJK SC"/>
        <family val="2"/>
      </rPr>
      <t xml:space="preserve">ファイザー株式会社</t>
    </r>
    <r>
      <rPr>
        <sz val="10"/>
        <rFont val="Arial"/>
        <family val="0"/>
        <charset val="1"/>
      </rPr>
      <t xml:space="preserve">. </t>
    </r>
    <r>
      <rPr>
        <sz val="10"/>
        <rFont val="Noto Sans CJK SC"/>
        <family val="2"/>
      </rPr>
      <t xml:space="preserve">ナルティーク</t>
    </r>
    <r>
      <rPr>
        <sz val="10"/>
        <rFont val="Arial"/>
        <family val="0"/>
        <charset val="1"/>
      </rPr>
      <t xml:space="preserve">OD</t>
    </r>
    <r>
      <rPr>
        <sz val="10"/>
        <rFont val="Noto Sans CJK SC"/>
        <family val="2"/>
      </rPr>
      <t xml:space="preserve">錠</t>
    </r>
    <r>
      <rPr>
        <sz val="10"/>
        <rFont val="Arial"/>
        <family val="0"/>
        <charset val="1"/>
      </rPr>
      <t xml:space="preserve">75mg</t>
    </r>
    <r>
      <rPr>
        <sz val="10"/>
        <rFont val="Noto Sans CJK SC"/>
        <family val="2"/>
      </rPr>
      <t xml:space="preserve">（リメゲパント硫酸塩水和物）インタビューフォームおよび製造販売承認取得の発表資料</t>
    </r>
    <r>
      <rPr>
        <sz val="10"/>
        <rFont val="Arial"/>
        <family val="0"/>
        <charset val="1"/>
      </rPr>
      <t xml:space="preserve">. 2025</t>
    </r>
    <r>
      <rPr>
        <sz val="10"/>
        <rFont val="Noto Sans CJK SC"/>
        <family val="2"/>
      </rPr>
      <t xml:space="preserve">（承認日：</t>
    </r>
    <r>
      <rPr>
        <sz val="10"/>
        <rFont val="Arial"/>
        <family val="0"/>
        <charset val="1"/>
      </rPr>
      <t xml:space="preserve">2025</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19</t>
    </r>
    <r>
      <rPr>
        <sz val="10"/>
        <rFont val="Noto Sans CJK SC"/>
        <family val="2"/>
      </rPr>
      <t xml:space="preserve">日）</t>
    </r>
  </si>
  <si>
    <r>
      <rPr>
        <sz val="10"/>
        <rFont val="Noto Sans CJK SC"/>
        <family val="2"/>
      </rPr>
      <t xml:space="preserve">リメゲパント（ナルティーク</t>
    </r>
    <r>
      <rPr>
        <sz val="10"/>
        <rFont val="Arial"/>
        <family val="0"/>
        <charset val="1"/>
      </rPr>
      <t xml:space="preserve">OD</t>
    </r>
    <r>
      <rPr>
        <sz val="10"/>
        <rFont val="Noto Sans CJK SC"/>
        <family val="2"/>
      </rPr>
      <t xml:space="preserve">錠</t>
    </r>
    <r>
      <rPr>
        <sz val="10"/>
        <rFont val="Arial"/>
        <family val="0"/>
        <charset val="1"/>
      </rPr>
      <t xml:space="preserve">75mg</t>
    </r>
    <r>
      <rPr>
        <sz val="10"/>
        <rFont val="Noto Sans CJK SC"/>
        <family val="2"/>
      </rPr>
      <t xml:space="preserve">）は国内承認薬であり、片頭痛発作の急性期治療と発症抑制はいずれも保険適用の範囲内である（</t>
    </r>
    <r>
      <rPr>
        <sz val="10"/>
        <rFont val="Arial"/>
        <family val="0"/>
        <charset val="1"/>
      </rPr>
      <t xml:space="preserve">2025</t>
    </r>
    <r>
      <rPr>
        <sz val="10"/>
        <rFont val="Noto Sans CJK SC"/>
        <family val="2"/>
      </rPr>
      <t xml:space="preserve">年</t>
    </r>
    <r>
      <rPr>
        <sz val="10"/>
        <rFont val="Arial"/>
        <family val="0"/>
        <charset val="1"/>
      </rPr>
      <t xml:space="preserve">12</t>
    </r>
    <r>
      <rPr>
        <sz val="10"/>
        <rFont val="Noto Sans CJK SC"/>
        <family val="2"/>
      </rPr>
      <t xml:space="preserve">月</t>
    </r>
    <r>
      <rPr>
        <sz val="10"/>
        <rFont val="Arial"/>
        <family val="0"/>
        <charset val="1"/>
      </rPr>
      <t xml:space="preserve">16</t>
    </r>
    <r>
      <rPr>
        <sz val="10"/>
        <rFont val="Noto Sans CJK SC"/>
        <family val="2"/>
      </rPr>
      <t xml:space="preserve">日発売）。日本で急性期治療と発症抑制の両方の適応を持つ初めての経口薬とされる。</t>
    </r>
  </si>
  <si>
    <t xml:space="preserve">EP-032</t>
  </si>
  <si>
    <r>
      <rPr>
        <sz val="10"/>
        <rFont val="Noto Sans CJK SC"/>
        <family val="2"/>
      </rPr>
      <t xml:space="preserve">米国ではリメゲパントは片頭痛の急性期治療で</t>
    </r>
    <r>
      <rPr>
        <sz val="10"/>
        <rFont val="Arial"/>
        <family val="0"/>
        <charset val="1"/>
      </rPr>
      <t xml:space="preserve">2020</t>
    </r>
    <r>
      <rPr>
        <sz val="10"/>
        <rFont val="Noto Sans CJK SC"/>
        <family val="2"/>
      </rPr>
      <t xml:space="preserve">年に、発症抑制で</t>
    </r>
    <r>
      <rPr>
        <sz val="10"/>
        <rFont val="Arial"/>
        <family val="0"/>
        <charset val="1"/>
      </rPr>
      <t xml:space="preserve">2021</t>
    </r>
    <r>
      <rPr>
        <sz val="10"/>
        <rFont val="Noto Sans CJK SC"/>
        <family val="2"/>
      </rPr>
      <t xml:space="preserve">年に</t>
    </r>
    <r>
      <rPr>
        <sz val="10"/>
        <rFont val="Arial"/>
        <family val="0"/>
        <charset val="1"/>
      </rPr>
      <t xml:space="preserve">FDA</t>
    </r>
    <r>
      <rPr>
        <sz val="10"/>
        <rFont val="Noto Sans CJK SC"/>
        <family val="2"/>
      </rPr>
      <t xml:space="preserve">の承認を受けており、第</t>
    </r>
    <r>
      <rPr>
        <sz val="10"/>
        <rFont val="Arial"/>
        <family val="0"/>
        <charset val="1"/>
      </rPr>
      <t xml:space="preserve">3</t>
    </r>
    <r>
      <rPr>
        <sz val="10"/>
        <rFont val="Noto Sans CJK SC"/>
        <family val="2"/>
      </rPr>
      <t xml:space="preserve">相試験では急性期投与</t>
    </r>
    <r>
      <rPr>
        <sz val="10"/>
        <rFont val="Arial"/>
        <family val="0"/>
        <charset val="1"/>
      </rPr>
      <t xml:space="preserve">2</t>
    </r>
    <r>
      <rPr>
        <sz val="10"/>
        <rFont val="Noto Sans CJK SC"/>
        <family val="2"/>
      </rPr>
      <t xml:space="preserve">時間後の疼痛消失と最も煩わしい随伴症状の消失でプラセボに対する優越性が示された。</t>
    </r>
  </si>
  <si>
    <t xml:space="preserve">SRC-1724</t>
  </si>
  <si>
    <t xml:space="preserve">Lipton RB, Croop R, Stock EG, et al. Rimegepant, an Oral Calcitonin Gene-Related Peptide Receptor Antagonist, for Migraine. N Engl J Med. 2019;381(2):142-149</t>
  </si>
  <si>
    <t xml:space="preserve">10.1056/NEJMoa1811090</t>
  </si>
  <si>
    <t xml:space="preserve">31291516</t>
  </si>
  <si>
    <r>
      <rPr>
        <sz val="10"/>
        <rFont val="Noto Sans CJK SC"/>
        <family val="2"/>
      </rPr>
      <t xml:space="preserve">リメゲパントは米国で先行して承認された薬剤であり、日本でも</t>
    </r>
    <r>
      <rPr>
        <sz val="10"/>
        <rFont val="Arial"/>
        <family val="0"/>
        <charset val="1"/>
      </rPr>
      <t xml:space="preserve">2025</t>
    </r>
    <r>
      <rPr>
        <sz val="10"/>
        <rFont val="Noto Sans CJK SC"/>
        <family val="2"/>
      </rPr>
      <t xml:space="preserve">年</t>
    </r>
    <r>
      <rPr>
        <sz val="10"/>
        <rFont val="Arial"/>
        <family val="0"/>
        <charset val="1"/>
      </rPr>
      <t xml:space="preserve">9</t>
    </r>
    <r>
      <rPr>
        <sz val="10"/>
        <rFont val="Noto Sans CJK SC"/>
        <family val="2"/>
      </rPr>
      <t xml:space="preserve">月に承認された（</t>
    </r>
    <r>
      <rPr>
        <sz val="10"/>
        <rFont val="Arial"/>
        <family val="0"/>
        <charset val="1"/>
      </rPr>
      <t xml:space="preserve">EP-105</t>
    </r>
    <r>
      <rPr>
        <sz val="10"/>
        <rFont val="Noto Sans CJK SC"/>
        <family val="2"/>
      </rPr>
      <t xml:space="preserve">参照）。発症抑制の根拠となった第</t>
    </r>
    <r>
      <rPr>
        <sz val="10"/>
        <rFont val="Arial"/>
        <family val="0"/>
        <charset val="1"/>
      </rPr>
      <t xml:space="preserve">2/3</t>
    </r>
    <r>
      <rPr>
        <sz val="10"/>
        <rFont val="Noto Sans CJK SC"/>
        <family val="2"/>
      </rPr>
      <t xml:space="preserve">相試験は</t>
    </r>
    <r>
      <rPr>
        <sz val="10"/>
        <rFont val="Arial"/>
        <family val="0"/>
        <charset val="1"/>
      </rPr>
      <t xml:space="preserve">SRC-1725</t>
    </r>
    <r>
      <rPr>
        <sz val="10"/>
        <rFont val="Noto Sans CJK SC"/>
        <family val="2"/>
      </rPr>
      <t xml:space="preserve">（</t>
    </r>
    <r>
      <rPr>
        <sz val="10"/>
        <rFont val="Arial"/>
        <family val="0"/>
        <charset val="1"/>
      </rPr>
      <t xml:space="preserve">Lancet 2021</t>
    </r>
    <r>
      <rPr>
        <sz val="10"/>
        <rFont val="Noto Sans CJK SC"/>
        <family val="2"/>
      </rPr>
      <t xml:space="preserve">）。本カードの試験結果の数値（割合）は抄録で確認できる範囲の定性的結論のみを記載し、具体的な割合は扱わない。国内承認・保険適用については</t>
    </r>
    <r>
      <rPr>
        <sz val="10"/>
        <rFont val="Arial"/>
        <family val="0"/>
        <charset val="1"/>
      </rPr>
      <t xml:space="preserve">EP-105</t>
    </r>
    <r>
      <rPr>
        <sz val="10"/>
        <rFont val="Noto Sans CJK SC"/>
        <family val="2"/>
      </rPr>
      <t xml:space="preserve">を参照。</t>
    </r>
  </si>
  <si>
    <t xml:space="preserve">EP-033</t>
  </si>
  <si>
    <r>
      <rPr>
        <sz val="10"/>
        <rFont val="Noto Sans CJK SC"/>
        <family val="2"/>
      </rPr>
      <t xml:space="preserve">日本の頭痛の診療ガイドライン</t>
    </r>
    <r>
      <rPr>
        <sz val="10"/>
        <rFont val="Arial"/>
        <family val="0"/>
        <charset val="1"/>
      </rPr>
      <t xml:space="preserve">2021</t>
    </r>
    <r>
      <rPr>
        <sz val="10"/>
        <rFont val="Noto Sans CJK SC"/>
        <family val="2"/>
      </rPr>
      <t xml:space="preserve">では、片頭痛の予防治療としてロメリジン、バルプロ酸、プロプラノロール、アミトリプチリンなどが挙げられ、発作の頻度や生活への支障が大きい場合に急性期治療に加えて予防治療が検討される。</t>
    </r>
  </si>
  <si>
    <t xml:space="preserve">ロメリジンとバルプロ酸は片頭痛の発症抑制で国内承認・保険適用がある。アミトリプチリンの片頭痛予防は国内では適応外使用であり、保険適用は薬剤ごとに添付文書での確認が必要である。</t>
  </si>
  <si>
    <t xml:space="preserve">EP-034</t>
  </si>
  <si>
    <r>
      <rPr>
        <sz val="10"/>
        <rFont val="Noto Sans CJK SC"/>
        <family val="2"/>
      </rPr>
      <t xml:space="preserve">日本では片頭痛発作の発症抑制として、抗</t>
    </r>
    <r>
      <rPr>
        <sz val="10"/>
        <rFont val="Arial"/>
        <family val="0"/>
        <charset val="1"/>
      </rPr>
      <t xml:space="preserve">CGRP</t>
    </r>
    <r>
      <rPr>
        <sz val="10"/>
        <rFont val="Noto Sans CJK SC"/>
        <family val="2"/>
      </rPr>
      <t xml:space="preserve">抗体のガルカネズマブ（</t>
    </r>
    <r>
      <rPr>
        <sz val="10"/>
        <rFont val="Arial"/>
        <family val="0"/>
        <charset val="1"/>
      </rPr>
      <t xml:space="preserve">2021</t>
    </r>
    <r>
      <rPr>
        <sz val="10"/>
        <rFont val="Noto Sans CJK SC"/>
        <family val="2"/>
      </rPr>
      <t xml:space="preserve">年</t>
    </r>
    <r>
      <rPr>
        <sz val="10"/>
        <rFont val="Arial"/>
        <family val="0"/>
        <charset val="1"/>
      </rPr>
      <t xml:space="preserve">1</t>
    </r>
    <r>
      <rPr>
        <sz val="10"/>
        <rFont val="Noto Sans CJK SC"/>
        <family val="2"/>
      </rPr>
      <t xml:space="preserve">月承認）とフレマネズマブ（</t>
    </r>
    <r>
      <rPr>
        <sz val="10"/>
        <rFont val="Arial"/>
        <family val="0"/>
        <charset val="1"/>
      </rPr>
      <t xml:space="preserve">2021</t>
    </r>
    <r>
      <rPr>
        <sz val="10"/>
        <rFont val="Noto Sans CJK SC"/>
        <family val="2"/>
      </rPr>
      <t xml:space="preserve">年</t>
    </r>
    <r>
      <rPr>
        <sz val="10"/>
        <rFont val="Arial"/>
        <family val="0"/>
        <charset val="1"/>
      </rPr>
      <t xml:space="preserve">6</t>
    </r>
    <r>
      <rPr>
        <sz val="10"/>
        <rFont val="Noto Sans CJK SC"/>
        <family val="2"/>
      </rPr>
      <t xml:space="preserve">月承認）、抗</t>
    </r>
    <r>
      <rPr>
        <sz val="10"/>
        <rFont val="Arial"/>
        <family val="0"/>
        <charset val="1"/>
      </rPr>
      <t xml:space="preserve">CGRP</t>
    </r>
    <r>
      <rPr>
        <sz val="10"/>
        <rFont val="Noto Sans CJK SC"/>
        <family val="2"/>
      </rPr>
      <t xml:space="preserve">受容体抗体のエレヌマブ（</t>
    </r>
    <r>
      <rPr>
        <sz val="10"/>
        <rFont val="Arial"/>
        <family val="0"/>
        <charset val="1"/>
      </rPr>
      <t xml:space="preserve">2021</t>
    </r>
    <r>
      <rPr>
        <sz val="10"/>
        <rFont val="Noto Sans CJK SC"/>
        <family val="2"/>
      </rPr>
      <t xml:space="preserve">年</t>
    </r>
    <r>
      <rPr>
        <sz val="10"/>
        <rFont val="Arial"/>
        <family val="0"/>
        <charset val="1"/>
      </rPr>
      <t xml:space="preserve">6</t>
    </r>
    <r>
      <rPr>
        <sz val="10"/>
        <rFont val="Noto Sans CJK SC"/>
        <family val="2"/>
      </rPr>
      <t xml:space="preserve">月承認）の</t>
    </r>
    <r>
      <rPr>
        <sz val="10"/>
        <rFont val="Arial"/>
        <family val="0"/>
        <charset val="1"/>
      </rPr>
      <t xml:space="preserve">3</t>
    </r>
    <r>
      <rPr>
        <sz val="10"/>
        <rFont val="Noto Sans CJK SC"/>
        <family val="2"/>
      </rPr>
      <t xml:space="preserve">剤が承認されており、いずれも皮下注射で投与される。</t>
    </r>
  </si>
  <si>
    <r>
      <rPr>
        <sz val="10"/>
        <rFont val="Arial"/>
        <family val="0"/>
        <charset val="1"/>
      </rPr>
      <t xml:space="preserve">3</t>
    </r>
    <r>
      <rPr>
        <sz val="10"/>
        <rFont val="Noto Sans CJK SC"/>
        <family val="2"/>
      </rPr>
      <t xml:space="preserve">剤はいずれも国内承認薬であり、片頭痛発作の発症抑制は保険適用の範囲内である。投与は原則として従来の予防治療で効果不十分な場合などに検討され、最適使用推進ガイドラインの対象である。</t>
    </r>
  </si>
  <si>
    <t xml:space="preserve">EP-035</t>
  </si>
  <si>
    <r>
      <rPr>
        <sz val="10"/>
        <rFont val="Noto Sans CJK SC"/>
        <family val="2"/>
      </rPr>
      <t xml:space="preserve">アトゲパントは経口の</t>
    </r>
    <r>
      <rPr>
        <sz val="10"/>
        <rFont val="Arial"/>
        <family val="0"/>
        <charset val="1"/>
      </rPr>
      <t xml:space="preserve">CGRP</t>
    </r>
    <r>
      <rPr>
        <sz val="10"/>
        <rFont val="Noto Sans CJK SC"/>
        <family val="2"/>
      </rPr>
      <t xml:space="preserve">受容体拮抗薬（ゲパント系）であり、日本では</t>
    </r>
    <r>
      <rPr>
        <sz val="10"/>
        <rFont val="Arial"/>
        <family val="0"/>
        <charset val="1"/>
      </rPr>
      <t xml:space="preserve">2026</t>
    </r>
    <r>
      <rPr>
        <sz val="10"/>
        <rFont val="Noto Sans CJK SC"/>
        <family val="2"/>
      </rPr>
      <t xml:space="preserve">年</t>
    </r>
    <r>
      <rPr>
        <sz val="10"/>
        <rFont val="Arial"/>
        <family val="0"/>
        <charset val="1"/>
      </rPr>
      <t xml:space="preserve">2</t>
    </r>
    <r>
      <rPr>
        <sz val="10"/>
        <rFont val="Noto Sans CJK SC"/>
        <family val="2"/>
      </rPr>
      <t xml:space="preserve">月</t>
    </r>
    <r>
      <rPr>
        <sz val="10"/>
        <rFont val="Arial"/>
        <family val="0"/>
        <charset val="1"/>
      </rPr>
      <t xml:space="preserve">19</t>
    </r>
    <r>
      <rPr>
        <sz val="10"/>
        <rFont val="Noto Sans CJK SC"/>
        <family val="2"/>
      </rPr>
      <t xml:space="preserve">日に成人の片頭痛発作の発症抑制として承認され、承認時点での適応は予防のみであった。</t>
    </r>
  </si>
  <si>
    <t xml:space="preserve">SRC-1726</t>
  </si>
  <si>
    <t xml:space="preserve">Atogepant for the preventive treatment of episodic migraine in Japanese participants: A phase 2/3, randomized, double-blind, placebo-controlled trial with an active treatment extension (RELEASE). Cephalalgia. 2025</t>
  </si>
  <si>
    <t xml:space="preserve">10.1177/03331024251374569</t>
  </si>
  <si>
    <t xml:space="preserve">41002192</t>
  </si>
  <si>
    <r>
      <rPr>
        <sz val="10"/>
        <rFont val="Noto Sans CJK SC"/>
        <family val="2"/>
      </rPr>
      <t xml:space="preserve">アトゲパント（アクイプタ）は国内承認薬であり、片頭痛発作の発症抑制は保険適用の範囲内である。米国では</t>
    </r>
    <r>
      <rPr>
        <sz val="10"/>
        <rFont val="Arial"/>
        <family val="0"/>
        <charset val="1"/>
      </rPr>
      <t xml:space="preserve">2021</t>
    </r>
    <r>
      <rPr>
        <sz val="10"/>
        <rFont val="Noto Sans CJK SC"/>
        <family val="2"/>
      </rPr>
      <t xml:space="preserve">年に反復性片頭痛、</t>
    </r>
    <r>
      <rPr>
        <sz val="10"/>
        <rFont val="Arial"/>
        <family val="0"/>
        <charset val="1"/>
      </rPr>
      <t xml:space="preserve">2023</t>
    </r>
    <r>
      <rPr>
        <sz val="10"/>
        <rFont val="Noto Sans CJK SC"/>
        <family val="2"/>
      </rPr>
      <t xml:space="preserve">年に慢性片頭痛の発症抑制で承認されている。日本での急性期治療の適応は</t>
    </r>
    <r>
      <rPr>
        <sz val="10"/>
        <rFont val="Arial"/>
        <family val="0"/>
        <charset val="1"/>
      </rPr>
      <t xml:space="preserve">2026</t>
    </r>
    <r>
      <rPr>
        <sz val="10"/>
        <rFont val="Noto Sans CJK SC"/>
        <family val="2"/>
      </rPr>
      <t xml:space="preserve">年</t>
    </r>
    <r>
      <rPr>
        <sz val="10"/>
        <rFont val="Arial"/>
        <family val="0"/>
        <charset val="1"/>
      </rPr>
      <t xml:space="preserve">2</t>
    </r>
    <r>
      <rPr>
        <sz val="10"/>
        <rFont val="Noto Sans CJK SC"/>
        <family val="2"/>
      </rPr>
      <t xml:space="preserve">月の承認時点では含まれていない。</t>
    </r>
  </si>
  <si>
    <t xml:space="preserve">EP-036</t>
  </si>
  <si>
    <r>
      <rPr>
        <sz val="10"/>
        <rFont val="Noto Sans CJK SC"/>
        <family val="2"/>
      </rPr>
      <t xml:space="preserve">薬剤の使用過多による頭痛は、</t>
    </r>
    <r>
      <rPr>
        <sz val="10"/>
        <rFont val="Arial"/>
        <family val="0"/>
        <charset val="1"/>
      </rPr>
      <t xml:space="preserve">ICHD-3</t>
    </r>
    <r>
      <rPr>
        <sz val="10"/>
        <rFont val="Noto Sans CJK SC"/>
        <family val="2"/>
      </rPr>
      <t xml:space="preserve">では、既存の一次性頭痛を持つ患者が急性期治療薬を</t>
    </r>
    <r>
      <rPr>
        <sz val="10"/>
        <rFont val="Arial"/>
        <family val="0"/>
        <charset val="1"/>
      </rPr>
      <t xml:space="preserve">3</t>
    </r>
    <r>
      <rPr>
        <sz val="10"/>
        <rFont val="Noto Sans CJK SC"/>
        <family val="2"/>
      </rPr>
      <t xml:space="preserve">か月を超えて定期的に過剰使用し、頭痛が月に</t>
    </r>
    <r>
      <rPr>
        <sz val="10"/>
        <rFont val="Arial"/>
        <family val="0"/>
        <charset val="1"/>
      </rPr>
      <t xml:space="preserve">15</t>
    </r>
    <r>
      <rPr>
        <sz val="10"/>
        <rFont val="Noto Sans CJK SC"/>
        <family val="2"/>
      </rPr>
      <t xml:space="preserve">日以上生じる状態であり、トリプタン、エルゴタミン、オピオイド、複合鎮痛薬では月に</t>
    </r>
    <r>
      <rPr>
        <sz val="10"/>
        <rFont val="Arial"/>
        <family val="0"/>
        <charset val="1"/>
      </rPr>
      <t xml:space="preserve">10</t>
    </r>
    <r>
      <rPr>
        <sz val="10"/>
        <rFont val="Noto Sans CJK SC"/>
        <family val="2"/>
      </rPr>
      <t xml:space="preserve">日以上、単純鎮痛薬や</t>
    </r>
    <r>
      <rPr>
        <sz val="10"/>
        <rFont val="Arial"/>
        <family val="0"/>
        <charset val="1"/>
      </rPr>
      <t xml:space="preserve">NSAIDs</t>
    </r>
    <r>
      <rPr>
        <sz val="10"/>
        <rFont val="Noto Sans CJK SC"/>
        <family val="2"/>
      </rPr>
      <t xml:space="preserve">では月に</t>
    </r>
    <r>
      <rPr>
        <sz val="10"/>
        <rFont val="Arial"/>
        <family val="0"/>
        <charset val="1"/>
      </rPr>
      <t xml:space="preserve">15</t>
    </r>
    <r>
      <rPr>
        <sz val="10"/>
        <rFont val="Noto Sans CJK SC"/>
        <family val="2"/>
      </rPr>
      <t xml:space="preserve">日以上の使用が過剰使用の目安となる。</t>
    </r>
  </si>
  <si>
    <r>
      <rPr>
        <sz val="10"/>
        <rFont val="Noto Sans CJK SC"/>
        <family val="2"/>
      </rPr>
      <t xml:space="preserve">治療の基本は原因薬剤の中止と予防治療の導入である。ゲパント系薬は薬剤の使用過多による頭痛を引き起こしにくいと報告されているが、本カードでは扱わない。本カードは使用過多の定義に関するものであり、個別薬剤の国内承認・保険適用の状況は各薬剤のカード（</t>
    </r>
    <r>
      <rPr>
        <sz val="10"/>
        <rFont val="Arial"/>
        <family val="0"/>
        <charset val="1"/>
      </rPr>
      <t xml:space="preserve">EP-103</t>
    </r>
    <r>
      <rPr>
        <sz val="10"/>
        <rFont val="Noto Sans CJK SC"/>
        <family val="2"/>
      </rPr>
      <t xml:space="preserve">〜</t>
    </r>
    <r>
      <rPr>
        <sz val="10"/>
        <rFont val="Arial"/>
        <family val="0"/>
        <charset val="1"/>
      </rPr>
      <t xml:space="preserve">EP-109</t>
    </r>
    <r>
      <rPr>
        <sz val="10"/>
        <rFont val="Noto Sans CJK SC"/>
        <family val="2"/>
      </rPr>
      <t xml:space="preserve">）を参照。</t>
    </r>
  </si>
  <si>
    <t xml:space="preserve">EP-037</t>
  </si>
  <si>
    <t xml:space="preserve">緊張型頭痛</t>
  </si>
  <si>
    <r>
      <rPr>
        <sz val="10"/>
        <rFont val="Noto Sans CJK SC"/>
        <family val="2"/>
      </rPr>
      <t xml:space="preserve">緊張型頭痛は、</t>
    </r>
    <r>
      <rPr>
        <sz val="10"/>
        <rFont val="Arial"/>
        <family val="0"/>
        <charset val="1"/>
      </rPr>
      <t xml:space="preserve">ICHD-3</t>
    </r>
    <r>
      <rPr>
        <sz val="10"/>
        <rFont val="Noto Sans CJK SC"/>
        <family val="2"/>
      </rPr>
      <t xml:space="preserve">では両側性で、圧迫感・締め付け感のある非拍動性の、軽度から中等度の頭痛であり、日常的な身体活動で増悪せず悪心・嘔吐を伴わないもので、頻発反復性では月に</t>
    </r>
    <r>
      <rPr>
        <sz val="10"/>
        <rFont val="Arial"/>
        <family val="0"/>
        <charset val="1"/>
      </rPr>
      <t xml:space="preserve">1</t>
    </r>
    <r>
      <rPr>
        <sz val="10"/>
        <rFont val="Noto Sans CJK SC"/>
        <family val="2"/>
      </rPr>
      <t xml:space="preserve">〜</t>
    </r>
    <r>
      <rPr>
        <sz val="10"/>
        <rFont val="Arial"/>
        <family val="0"/>
        <charset val="1"/>
      </rPr>
      <t xml:space="preserve">14</t>
    </r>
    <r>
      <rPr>
        <sz val="10"/>
        <rFont val="Noto Sans CJK SC"/>
        <family val="2"/>
      </rPr>
      <t xml:space="preserve">日、慢性では月に</t>
    </r>
    <r>
      <rPr>
        <sz val="10"/>
        <rFont val="Arial"/>
        <family val="0"/>
        <charset val="1"/>
      </rPr>
      <t xml:space="preserve">15</t>
    </r>
    <r>
      <rPr>
        <sz val="10"/>
        <rFont val="Noto Sans CJK SC"/>
        <family val="2"/>
      </rPr>
      <t xml:space="preserve">日以上（年に</t>
    </r>
    <r>
      <rPr>
        <sz val="10"/>
        <rFont val="Arial"/>
        <family val="0"/>
        <charset val="1"/>
      </rPr>
      <t xml:space="preserve">180</t>
    </r>
    <r>
      <rPr>
        <sz val="10"/>
        <rFont val="Noto Sans CJK SC"/>
        <family val="2"/>
      </rPr>
      <t xml:space="preserve">日以上）が</t>
    </r>
    <r>
      <rPr>
        <sz val="10"/>
        <rFont val="Arial"/>
        <family val="0"/>
        <charset val="1"/>
      </rPr>
      <t xml:space="preserve">3</t>
    </r>
    <r>
      <rPr>
        <sz val="10"/>
        <rFont val="Noto Sans CJK SC"/>
        <family val="2"/>
      </rPr>
      <t xml:space="preserve">か月を超えて続くことで区別される。</t>
    </r>
  </si>
  <si>
    <r>
      <rPr>
        <sz val="10"/>
        <rFont val="Noto Sans CJK SC"/>
        <family val="2"/>
      </rPr>
      <t xml:space="preserve">医学各論 Ⅸ</t>
    </r>
    <r>
      <rPr>
        <sz val="10"/>
        <rFont val="Arial"/>
        <family val="0"/>
        <charset val="1"/>
      </rPr>
      <t xml:space="preserve">-6-C-②</t>
    </r>
    <r>
      <rPr>
        <sz val="10"/>
        <rFont val="Noto Sans CJK SC"/>
        <family val="2"/>
      </rPr>
      <t xml:space="preserve">（緊張型頭痛、</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</si>
  <si>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TBL-01-00-056 (id: Jlvnle8)</t>
    </r>
    <r>
      <rPr>
        <sz val="10"/>
        <rFont val="Noto Sans CJK SC"/>
        <family val="2"/>
      </rPr>
      <t xml:space="preserve">；</t>
    </r>
    <r>
      <rPr>
        <sz val="10"/>
        <rFont val="Arial"/>
        <family val="0"/>
        <charset val="1"/>
      </rPr>
      <t xml:space="preserve">TBL-02-02-025 (id: JlAKpYk)</t>
    </r>
  </si>
  <si>
    <r>
      <rPr>
        <sz val="10"/>
        <rFont val="Noto Sans CJK SC"/>
        <family val="2"/>
      </rPr>
      <t xml:space="preserve">反復性の持続時間は</t>
    </r>
    <r>
      <rPr>
        <sz val="10"/>
        <rFont val="Arial"/>
        <family val="0"/>
        <charset val="1"/>
      </rPr>
      <t xml:space="preserve">30</t>
    </r>
    <r>
      <rPr>
        <sz val="10"/>
        <rFont val="Noto Sans CJK SC"/>
        <family val="2"/>
      </rPr>
      <t xml:space="preserve">分から</t>
    </r>
    <r>
      <rPr>
        <sz val="10"/>
        <rFont val="Arial"/>
        <family val="0"/>
        <charset val="1"/>
      </rPr>
      <t xml:space="preserve">7</t>
    </r>
    <r>
      <rPr>
        <sz val="10"/>
        <rFont val="Noto Sans CJK SC"/>
        <family val="2"/>
      </rPr>
      <t xml:space="preserve">日、慢性では数時間から数日または持続性である。光過敏と音過敏は一方のみが許容され、慢性では軽度の悪心も許容される。</t>
    </r>
  </si>
  <si>
    <t xml:space="preserve">EP-038</t>
  </si>
  <si>
    <r>
      <rPr>
        <sz val="10"/>
        <rFont val="Noto Sans CJK SC"/>
        <family val="2"/>
      </rPr>
      <t xml:space="preserve">緊張型頭痛の急性期治療には</t>
    </r>
    <r>
      <rPr>
        <sz val="10"/>
        <rFont val="Arial"/>
        <family val="0"/>
        <charset val="1"/>
      </rPr>
      <t xml:space="preserve">NSAIDs</t>
    </r>
    <r>
      <rPr>
        <sz val="10"/>
        <rFont val="Noto Sans CJK SC"/>
        <family val="2"/>
      </rPr>
      <t xml:space="preserve">やアセトアミノフェンなどの単純鎮痛薬が用いられ、頻発反復性や慢性の緊張型頭痛の予防治療ではアミトリプチリンが第一選択薬として推奨される。</t>
    </r>
  </si>
  <si>
    <t xml:space="preserve">SRC-1730</t>
  </si>
  <si>
    <t xml:space="preserve">Bendtsen L, Evers S, Linde M, Mitsikostas DD, Sandrini G, Schoenen J. EFNS guideline on the treatment of tension-type headache - report of an EFNS task force. Eur J Neurol. 2010;17(11):1318-1325</t>
  </si>
  <si>
    <t xml:space="preserve">10.1111/j.1468-1331.2010.03070.x</t>
  </si>
  <si>
    <t xml:space="preserve">20482606</t>
  </si>
  <si>
    <r>
      <rPr>
        <sz val="10"/>
        <rFont val="Arial"/>
        <family val="0"/>
        <charset val="1"/>
      </rPr>
      <t xml:space="preserve">NSAIDs</t>
    </r>
    <r>
      <rPr>
        <sz val="10"/>
        <rFont val="Noto Sans CJK SC"/>
        <family val="2"/>
      </rPr>
      <t xml:space="preserve">とアセトアミノフェンは国内承認薬である。アミトリプチリンの緊張型頭痛予防は国内では適応外使用であり、国内承認・保険適用はうつ病等の適応の範囲である点に注意が必要である。</t>
    </r>
  </si>
  <si>
    <t xml:space="preserve">EP-039</t>
  </si>
  <si>
    <t xml:space="preserve">群発頭痛</t>
  </si>
  <si>
    <r>
      <rPr>
        <sz val="10"/>
        <rFont val="Noto Sans CJK SC"/>
        <family val="2"/>
      </rPr>
      <t xml:space="preserve">群発頭痛は、</t>
    </r>
    <r>
      <rPr>
        <sz val="10"/>
        <rFont val="Arial"/>
        <family val="0"/>
        <charset val="1"/>
      </rPr>
      <t xml:space="preserve">ICHD-3</t>
    </r>
    <r>
      <rPr>
        <sz val="10"/>
        <rFont val="Noto Sans CJK SC"/>
        <family val="2"/>
      </rPr>
      <t xml:space="preserve">では一側の眼窩部、眼窩上部、側頭部のいずれかに</t>
    </r>
    <r>
      <rPr>
        <sz val="10"/>
        <rFont val="Arial"/>
        <family val="0"/>
        <charset val="1"/>
      </rPr>
      <t xml:space="preserve">15</t>
    </r>
    <r>
      <rPr>
        <sz val="10"/>
        <rFont val="Noto Sans CJK SC"/>
        <family val="2"/>
      </rPr>
      <t xml:space="preserve">分から</t>
    </r>
    <r>
      <rPr>
        <sz val="10"/>
        <rFont val="Arial"/>
        <family val="0"/>
        <charset val="1"/>
      </rPr>
      <t xml:space="preserve">180</t>
    </r>
    <r>
      <rPr>
        <sz val="10"/>
        <rFont val="Noto Sans CJK SC"/>
        <family val="2"/>
      </rPr>
      <t xml:space="preserve">分続く重度から非常に重度の痛みが生じ、同側の結膜充血・流涙、鼻閉・鼻漏、眼瞼浮腫、前額部・顔面の発汗、縮瞳・眼瞼下垂のいずれか、または落ち着きのなさ・不穏を伴い、群発期には</t>
    </r>
    <r>
      <rPr>
        <sz val="10"/>
        <rFont val="Arial"/>
        <family val="0"/>
        <charset val="1"/>
      </rPr>
      <t xml:space="preserve">1</t>
    </r>
    <r>
      <rPr>
        <sz val="10"/>
        <rFont val="Noto Sans CJK SC"/>
        <family val="2"/>
      </rPr>
      <t xml:space="preserve">日おきから</t>
    </r>
    <r>
      <rPr>
        <sz val="10"/>
        <rFont val="Arial"/>
        <family val="0"/>
        <charset val="1"/>
      </rPr>
      <t xml:space="preserve">1</t>
    </r>
    <r>
      <rPr>
        <sz val="10"/>
        <rFont val="Noto Sans CJK SC"/>
        <family val="2"/>
      </rPr>
      <t xml:space="preserve">日に</t>
    </r>
    <r>
      <rPr>
        <sz val="10"/>
        <rFont val="Arial"/>
        <family val="0"/>
        <charset val="1"/>
      </rPr>
      <t xml:space="preserve">8</t>
    </r>
    <r>
      <rPr>
        <sz val="10"/>
        <rFont val="Noto Sans CJK SC"/>
        <family val="2"/>
      </rPr>
      <t xml:space="preserve">回までの頻度で発作が反復する頭痛である。</t>
    </r>
  </si>
  <si>
    <r>
      <rPr>
        <sz val="10"/>
        <rFont val="Noto Sans CJK SC"/>
        <family val="2"/>
      </rPr>
      <t xml:space="preserve">医学各論 Ⅸ</t>
    </r>
    <r>
      <rPr>
        <sz val="10"/>
        <rFont val="Arial"/>
        <family val="0"/>
        <charset val="1"/>
      </rPr>
      <t xml:space="preserve">-6-C-③</t>
    </r>
    <r>
      <rPr>
        <sz val="10"/>
        <rFont val="Noto Sans CJK SC"/>
        <family val="2"/>
      </rPr>
      <t xml:space="preserve">（群発頭痛、</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</si>
  <si>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TBL-02-02-025 (id: JlAKpYk)</t>
    </r>
  </si>
  <si>
    <r>
      <rPr>
        <sz val="10"/>
        <rFont val="Noto Sans CJK SC"/>
        <family val="2"/>
      </rPr>
      <t xml:space="preserve">反復性群発頭痛では</t>
    </r>
    <r>
      <rPr>
        <sz val="10"/>
        <rFont val="Arial"/>
        <family val="0"/>
        <charset val="1"/>
      </rPr>
      <t xml:space="preserve">7</t>
    </r>
    <r>
      <rPr>
        <sz val="10"/>
        <rFont val="Noto Sans CJK SC"/>
        <family val="2"/>
      </rPr>
      <t xml:space="preserve">日から</t>
    </r>
    <r>
      <rPr>
        <sz val="10"/>
        <rFont val="Arial"/>
        <family val="0"/>
        <charset val="1"/>
      </rPr>
      <t xml:space="preserve">1</t>
    </r>
    <r>
      <rPr>
        <sz val="10"/>
        <rFont val="Noto Sans CJK SC"/>
        <family val="2"/>
      </rPr>
      <t xml:space="preserve">年続く群発期と</t>
    </r>
    <r>
      <rPr>
        <sz val="10"/>
        <rFont val="Arial"/>
        <family val="0"/>
        <charset val="1"/>
      </rPr>
      <t xml:space="preserve">3</t>
    </r>
    <r>
      <rPr>
        <sz val="10"/>
        <rFont val="Noto Sans CJK SC"/>
        <family val="2"/>
      </rPr>
      <t xml:space="preserve">か月以上の寛解期が交互に現れ、慢性群発頭痛では</t>
    </r>
    <r>
      <rPr>
        <sz val="10"/>
        <rFont val="Arial"/>
        <family val="0"/>
        <charset val="1"/>
      </rPr>
      <t xml:space="preserve">1</t>
    </r>
    <r>
      <rPr>
        <sz val="10"/>
        <rFont val="Noto Sans CJK SC"/>
        <family val="2"/>
      </rPr>
      <t xml:space="preserve">年以上寛解がないか寛解期が</t>
    </r>
    <r>
      <rPr>
        <sz val="10"/>
        <rFont val="Arial"/>
        <family val="0"/>
        <charset val="1"/>
      </rPr>
      <t xml:space="preserve">3</t>
    </r>
    <r>
      <rPr>
        <sz val="10"/>
        <rFont val="Noto Sans CJK SC"/>
        <family val="2"/>
      </rPr>
      <t xml:space="preserve">か月未満である。</t>
    </r>
  </si>
  <si>
    <t xml:space="preserve">EP-040</t>
  </si>
  <si>
    <t xml:space="preserve">群発頭痛の急性期治療として、高流量の酸素吸入とスマトリプタンの皮下注射は有効性が確立した治療として米国頭痛学会のガイドラインで位置付けられている。</t>
  </si>
  <si>
    <t xml:space="preserve">SRC-1728</t>
  </si>
  <si>
    <t xml:space="preserve">Robbins MS, Starling AJ, Pringsheim TM, Becker WJ, Schwedt TJ. Treatment of Cluster Headache: The American Headache Society Evidence-Based Guidelines. Headache. 2016;56(7):1093-1106</t>
  </si>
  <si>
    <t xml:space="preserve">10.1111/head.12866</t>
  </si>
  <si>
    <t xml:space="preserve">27432623</t>
  </si>
  <si>
    <r>
      <rPr>
        <sz val="10"/>
        <rFont val="Noto Sans CJK SC"/>
        <family val="2"/>
      </rPr>
      <t xml:space="preserve">酸素吸入はマスクによる</t>
    </r>
    <r>
      <rPr>
        <sz val="10"/>
        <rFont val="Arial"/>
        <family val="0"/>
        <charset val="1"/>
      </rPr>
      <t xml:space="preserve">100%</t>
    </r>
    <r>
      <rPr>
        <sz val="10"/>
        <rFont val="Noto Sans CJK SC"/>
        <family val="2"/>
      </rPr>
      <t xml:space="preserve">酸素の高流量投与が用いられる。スマトリプタンの国内状況は</t>
    </r>
    <r>
      <rPr>
        <sz val="10"/>
        <rFont val="Arial"/>
        <family val="0"/>
        <charset val="1"/>
      </rPr>
      <t xml:space="preserve">EP-115</t>
    </r>
    <r>
      <rPr>
        <sz val="10"/>
        <rFont val="Noto Sans CJK SC"/>
        <family val="2"/>
      </rPr>
      <t xml:space="preserve">を参照（国内承認薬であり群発頭痛は保険適用の範囲内だが、国内の皮下注キットは</t>
    </r>
    <r>
      <rPr>
        <sz val="10"/>
        <rFont val="Arial"/>
        <family val="0"/>
        <charset val="1"/>
      </rPr>
      <t xml:space="preserve">3mg</t>
    </r>
    <r>
      <rPr>
        <sz val="10"/>
        <rFont val="Noto Sans CJK SC"/>
        <family val="2"/>
      </rPr>
      <t xml:space="preserve">製剤である）。</t>
    </r>
  </si>
  <si>
    <t xml:space="preserve">EP-041</t>
  </si>
  <si>
    <r>
      <rPr>
        <sz val="10"/>
        <rFont val="Noto Sans CJK SC"/>
        <family val="2"/>
      </rPr>
      <t xml:space="preserve">日本では群発頭痛発作の急性期治療としてスマトリプタン皮下注が使用でき、自己注射が可能な</t>
    </r>
    <r>
      <rPr>
        <sz val="10"/>
        <rFont val="Arial"/>
        <family val="0"/>
        <charset val="1"/>
      </rPr>
      <t xml:space="preserve">3mg</t>
    </r>
    <r>
      <rPr>
        <sz val="10"/>
        <rFont val="Noto Sans CJK SC"/>
        <family val="2"/>
      </rPr>
      <t xml:space="preserve">のキット製剤（イミグランキット皮下注</t>
    </r>
    <r>
      <rPr>
        <sz val="10"/>
        <rFont val="Arial"/>
        <family val="0"/>
        <charset val="1"/>
      </rPr>
      <t xml:space="preserve">3mg</t>
    </r>
    <r>
      <rPr>
        <sz val="10"/>
        <rFont val="Noto Sans CJK SC"/>
        <family val="2"/>
      </rPr>
      <t xml:space="preserve">）が片頭痛と群発頭痛の両方に適応を持っている。</t>
    </r>
  </si>
  <si>
    <r>
      <rPr>
        <sz val="10"/>
        <rFont val="Noto Sans CJK SC"/>
        <family val="2"/>
      </rPr>
      <t xml:space="preserve">スマトリプタン皮下注</t>
    </r>
    <r>
      <rPr>
        <sz val="10"/>
        <rFont val="Arial"/>
        <family val="0"/>
        <charset val="1"/>
      </rPr>
      <t xml:space="preserve">3mg</t>
    </r>
    <r>
      <rPr>
        <sz val="10"/>
        <rFont val="Noto Sans CJK SC"/>
        <family val="2"/>
      </rPr>
      <t xml:space="preserve">キットは国内承認薬であり、群発頭痛発作は保険適用の範囲内である。海外で用いられる</t>
    </r>
    <r>
      <rPr>
        <sz val="10"/>
        <rFont val="Arial"/>
        <family val="0"/>
        <charset val="1"/>
      </rPr>
      <t xml:space="preserve">6mg</t>
    </r>
    <r>
      <rPr>
        <sz val="10"/>
        <rFont val="Noto Sans CJK SC"/>
        <family val="2"/>
      </rPr>
      <t xml:space="preserve">製剤とは用量が異なる。自己注射の導入には医療機関で効果と安全性を確認することが求められる。</t>
    </r>
  </si>
  <si>
    <t xml:space="preserve">EP-042</t>
  </si>
  <si>
    <r>
      <rPr>
        <sz val="10"/>
        <rFont val="Noto Sans CJK SC"/>
        <family val="2"/>
      </rPr>
      <t xml:space="preserve">群発頭痛の予防治療ではベラパミルが第一選択薬として用いられ、抗</t>
    </r>
    <r>
      <rPr>
        <sz val="10"/>
        <rFont val="Arial"/>
        <family val="0"/>
        <charset val="1"/>
      </rPr>
      <t xml:space="preserve">CGRP</t>
    </r>
    <r>
      <rPr>
        <sz val="10"/>
        <rFont val="Noto Sans CJK SC"/>
        <family val="2"/>
      </rPr>
      <t xml:space="preserve">抗体のガルカネズマブは米国では</t>
    </r>
    <r>
      <rPr>
        <sz val="10"/>
        <rFont val="Arial"/>
        <family val="0"/>
        <charset val="1"/>
      </rPr>
      <t xml:space="preserve">2019</t>
    </r>
    <r>
      <rPr>
        <sz val="10"/>
        <rFont val="Noto Sans CJK SC"/>
        <family val="2"/>
      </rPr>
      <t xml:space="preserve">年に反復性群発頭痛の治療薬として</t>
    </r>
    <r>
      <rPr>
        <sz val="10"/>
        <rFont val="Arial"/>
        <family val="0"/>
        <charset val="1"/>
      </rPr>
      <t xml:space="preserve">FDA</t>
    </r>
    <r>
      <rPr>
        <sz val="10"/>
        <rFont val="Noto Sans CJK SC"/>
        <family val="2"/>
      </rPr>
      <t xml:space="preserve">の承認を受けたが、日本では群発頭痛の適応はなく片頭痛発作の発症抑制のみが適応である。</t>
    </r>
  </si>
  <si>
    <t xml:space="preserve">SRC-1727</t>
  </si>
  <si>
    <t xml:space="preserve">Goadsby PJ, Dodick DW, Leone M, et al. Trial of Galcanezumab in Prevention of Episodic Cluster Headache. N Engl J Med. 2019;381(2):132-141</t>
  </si>
  <si>
    <t xml:space="preserve">10.1056/NEJMoa1813440</t>
  </si>
  <si>
    <t xml:space="preserve">31291515</t>
  </si>
  <si>
    <t xml:space="preserve">ベラパミルは国内承認薬だが群発頭痛の予防は国内では適応外使用であり、心電図での伝導障害の確認などが必要である。ガルカネズマブの群発頭痛への適応は米国と日本で異なり、日本では群発頭痛には保険適用がない。</t>
  </si>
  <si>
    <t xml:space="preserve">EP-043</t>
  </si>
  <si>
    <r>
      <rPr>
        <sz val="10"/>
        <rFont val="Noto Sans CJK SC"/>
        <family val="2"/>
      </rPr>
      <t xml:space="preserve">憤怒けいれん（泣き入りひきつけ）にはチアノーゼ型と蒼白型がある。チアノーゼ型は怒りや不満をきっかけに啼泣し、強制呼気のまま息を止めてチアノーゼを呈し、一時的に意識を失う。蒼白型は痛みや恐怖をきっかけに起こることが多く、啼泣はわずかで無呼吸の期間が短く、蒼白を呈する。病態には自律神経系の調節異常や迷走神経を介した心抑制などが関与するとされ、発作全体は</t>
    </r>
    <r>
      <rPr>
        <sz val="10"/>
        <rFont val="Arial"/>
        <family val="0"/>
        <charset val="1"/>
      </rPr>
      <t xml:space="preserve">10</t>
    </r>
    <r>
      <rPr>
        <sz val="10"/>
        <rFont val="Noto Sans CJK SC"/>
        <family val="2"/>
      </rPr>
      <t xml:space="preserve">〜</t>
    </r>
    <r>
      <rPr>
        <sz val="10"/>
        <rFont val="Arial"/>
        <family val="0"/>
        <charset val="1"/>
      </rPr>
      <t xml:space="preserve">60</t>
    </r>
    <r>
      <rPr>
        <sz val="10"/>
        <rFont val="Noto Sans CJK SC"/>
        <family val="2"/>
      </rPr>
      <t xml:space="preserve">秒程度で終わり、経過は良性で通常</t>
    </r>
    <r>
      <rPr>
        <sz val="10"/>
        <rFont val="Arial"/>
        <family val="0"/>
        <charset val="1"/>
      </rPr>
      <t xml:space="preserve">5</t>
    </r>
    <r>
      <rPr>
        <sz val="10"/>
        <rFont val="Noto Sans CJK SC"/>
        <family val="2"/>
      </rPr>
      <t xml:space="preserve">歳までに自然に消失する。</t>
    </r>
  </si>
  <si>
    <t xml:space="preserve">SRC-1720</t>
  </si>
  <si>
    <t xml:space="preserve">Leung AKC, Leung AAM, Wong AHC, Hon KL. Breath-Holding Spells in Pediatrics: A Narrative Review of the Current Evidence. Curr Pediatr Rev. 2019;15(1):22-29</t>
  </si>
  <si>
    <t xml:space="preserve">10.2174/1573396314666181113094047</t>
  </si>
  <si>
    <t xml:space="preserve">30421679</t>
  </si>
  <si>
    <r>
      <rPr>
        <sz val="10"/>
        <rFont val="Noto Sans CJK SC"/>
        <family val="2"/>
      </rPr>
      <t xml:space="preserve">発作の持続（</t>
    </r>
    <r>
      <rPr>
        <sz val="10"/>
        <rFont val="Arial"/>
        <family val="0"/>
        <charset val="1"/>
      </rPr>
      <t xml:space="preserve">10</t>
    </r>
    <r>
      <rPr>
        <sz val="10"/>
        <rFont val="Noto Sans CJK SC"/>
        <family val="2"/>
      </rPr>
      <t xml:space="preserve">〜</t>
    </r>
    <r>
      <rPr>
        <sz val="10"/>
        <rFont val="Arial"/>
        <family val="0"/>
        <charset val="1"/>
      </rPr>
      <t xml:space="preserve">60</t>
    </r>
    <r>
      <rPr>
        <sz val="10"/>
        <rFont val="Noto Sans CJK SC"/>
        <family val="2"/>
      </rPr>
      <t xml:space="preserve">秒）と消失時期（通常</t>
    </r>
    <r>
      <rPr>
        <sz val="10"/>
        <rFont val="Arial"/>
        <family val="0"/>
        <charset val="1"/>
      </rPr>
      <t xml:space="preserve">5</t>
    </r>
    <r>
      <rPr>
        <sz val="10"/>
        <rFont val="Noto Sans CJK SC"/>
        <family val="2"/>
      </rPr>
      <t xml:space="preserve">歳まで）は総説の抄録で確認した範囲。「後遺症を残さない」点は、本総説が本症を良性（</t>
    </r>
    <r>
      <rPr>
        <sz val="10"/>
        <rFont val="Arial"/>
        <family val="0"/>
        <charset val="1"/>
      </rPr>
      <t xml:space="preserve">benign</t>
    </r>
    <r>
      <rPr>
        <sz val="10"/>
        <rFont val="Noto Sans CJK SC"/>
        <family val="2"/>
      </rPr>
      <t xml:space="preserve">）と位置づけ自然消失を述べる範囲で記載したもので、長期予後の追跡研究そのものは未確認。国内の診療指針での位置づけは未確認。</t>
    </r>
  </si>
  <si>
    <t xml:space="preserve">EP-044</t>
  </si>
  <si>
    <t xml:space="preserve">蒼白型の憤怒けいれん（反射性無酸素発作）は、迷走神経を介した反射性の心抑制（心静止）による失神発作であり、てんかん発作ではない。誘因となった痛みや驚愕が見逃されると、てんかんと誤診されやすい。</t>
  </si>
  <si>
    <t xml:space="preserve">SRC-1733</t>
  </si>
  <si>
    <t xml:space="preserve">Stephenson JBP. Reflex anoxic seizures ('white breath-holding'): nonepileptic vagal attacks. Arch Dis Child. 1978;53(3):193-200</t>
  </si>
  <si>
    <t xml:space="preserve">10.1136/adc.53.3.193</t>
  </si>
  <si>
    <t xml:space="preserve">348123</t>
  </si>
  <si>
    <r>
      <rPr>
        <sz val="10"/>
        <rFont val="Arial"/>
        <family val="0"/>
        <charset val="1"/>
      </rPr>
      <t xml:space="preserve">1978</t>
    </r>
    <r>
      <rPr>
        <sz val="10"/>
        <rFont val="Noto Sans CJK SC"/>
        <family val="2"/>
      </rPr>
      <t xml:space="preserve">年の原著論文の抄録で確認した範囲。同論文が診断法として述べる眼球圧迫による心静止の誘発検査は現在の診療では一般的でないため </t>
    </r>
    <r>
      <rPr>
        <sz val="10"/>
        <rFont val="Arial"/>
        <family val="0"/>
        <charset val="1"/>
      </rPr>
      <t xml:space="preserve">assertion </t>
    </r>
    <r>
      <rPr>
        <sz val="10"/>
        <rFont val="Noto Sans CJK SC"/>
        <family val="2"/>
      </rPr>
      <t xml:space="preserve">には含めていない。ライセンスは </t>
    </r>
    <r>
      <rPr>
        <sz val="10"/>
        <rFont val="Arial"/>
        <family val="0"/>
        <charset val="1"/>
      </rPr>
      <t xml:space="preserve">CC </t>
    </r>
    <r>
      <rPr>
        <sz val="10"/>
        <rFont val="Noto Sans CJK SC"/>
        <family val="2"/>
      </rPr>
      <t xml:space="preserve">表示を確認できず </t>
    </r>
    <r>
      <rPr>
        <sz val="10"/>
        <rFont val="Arial"/>
        <family val="0"/>
        <charset val="1"/>
      </rPr>
      <t xml:space="preserve">UNKNOWN </t>
    </r>
    <r>
      <rPr>
        <sz val="10"/>
        <rFont val="Noto Sans CJK SC"/>
        <family val="2"/>
      </rPr>
      <t xml:space="preserve">とした。</t>
    </r>
  </si>
  <si>
    <t xml:space="preserve">PN-001</t>
  </si>
  <si>
    <t xml:space="preserve">多発ニューロパチー</t>
  </si>
  <si>
    <t xml:space="preserve">多発ニューロパチーの診断では、神経伝導検査が病型（軸索型か脱髄型か）と重症度を判定するために必須であり、その結果に基づいて鑑別検査を層別化して進める。</t>
  </si>
  <si>
    <r>
      <rPr>
        <sz val="10"/>
        <rFont val="Noto Sans CJK SC"/>
        <family val="2"/>
      </rPr>
      <t xml:space="preserve">医学各論 Ⅸ</t>
    </r>
    <r>
      <rPr>
        <sz val="10"/>
        <rFont val="Arial"/>
        <family val="0"/>
        <charset val="1"/>
      </rPr>
      <t xml:space="preserve">-5-A-①</t>
    </r>
    <r>
      <rPr>
        <sz val="10"/>
        <rFont val="Noto Sans CJK SC"/>
        <family val="2"/>
      </rPr>
      <t xml:space="preserve">（多発ニューロパチー、</t>
    </r>
    <r>
      <rPr>
        <sz val="10"/>
        <rFont val="Arial"/>
        <family val="0"/>
        <charset val="1"/>
      </rPr>
      <t xml:space="preserve">a</t>
    </r>
    <r>
      <rPr>
        <sz val="10"/>
        <rFont val="Noto Sans CJK SC"/>
        <family val="2"/>
      </rPr>
      <t xml:space="preserve">）</t>
    </r>
  </si>
  <si>
    <t xml:space="preserve">SRC-1741</t>
  </si>
  <si>
    <r>
      <rPr>
        <sz val="10"/>
        <rFont val="Arial"/>
        <family val="0"/>
        <charset val="1"/>
      </rPr>
      <t xml:space="preserve">Lehmann HC, Wunderlich G, Fink GR, Sommer C. Diagnosis of peripheral neuropathy. Neurol Res Pract. 2020;2:20</t>
    </r>
    <r>
      <rPr>
        <sz val="10"/>
        <rFont val="Noto Sans CJK SC"/>
        <family val="2"/>
      </rPr>
      <t xml:space="preserve">（</t>
    </r>
    <r>
      <rPr>
        <sz val="10"/>
        <rFont val="Arial"/>
        <family val="0"/>
        <charset val="1"/>
      </rPr>
      <t xml:space="preserve">PMCID: PMC7650053</t>
    </r>
    <r>
      <rPr>
        <sz val="10"/>
        <rFont val="Noto Sans CJK SC"/>
        <family val="2"/>
      </rPr>
      <t xml:space="preserve">）</t>
    </r>
  </si>
  <si>
    <t xml:space="preserve">10.1186/s42466-020-00064-2</t>
  </si>
  <si>
    <t xml:space="preserve">33324924</t>
  </si>
  <si>
    <r>
      <rPr>
        <sz val="10"/>
        <rFont val="Noto Sans CJK SC"/>
        <family val="2"/>
      </rPr>
      <t xml:space="preserve">主な原因として糖尿病、中毒性（アルコール、化学療法薬など）、免疫介在性、遺伝性が挙げられるが、糖尿病に特化した鑑別・管理は本パートの範囲外とし、</t>
    </r>
    <r>
      <rPr>
        <sz val="10"/>
        <rFont val="Arial"/>
        <family val="0"/>
        <charset val="1"/>
      </rPr>
      <t xml:space="preserve">DM </t>
    </r>
    <r>
      <rPr>
        <sz val="10"/>
        <rFont val="Noto Sans CJK SC"/>
        <family val="2"/>
      </rPr>
      <t xml:space="preserve">の範囲に委ねる。</t>
    </r>
  </si>
  <si>
    <t xml:space="preserve">PN-002</t>
  </si>
  <si>
    <t xml:space="preserve">多発ニューロパチーの多くは長さ依存性であり、感覚・運動症状は手袋・靴下型の遠位対称性分布を示して近位へ上行し、足関節反射は早期から消失する。</t>
  </si>
  <si>
    <r>
      <rPr>
        <sz val="10"/>
        <rFont val="Noto Sans CJK SC"/>
        <family val="2"/>
      </rPr>
      <t xml:space="preserve">非対称性・多巣性の分布は長さ依存性パターンから外れ、血管炎性ニューロパチー（</t>
    </r>
    <r>
      <rPr>
        <sz val="10"/>
        <rFont val="Arial"/>
        <family val="0"/>
        <charset val="1"/>
      </rPr>
      <t xml:space="preserve">PN-011</t>
    </r>
    <r>
      <rPr>
        <sz val="10"/>
        <rFont val="Noto Sans CJK SC"/>
        <family val="2"/>
      </rPr>
      <t xml:space="preserve">）やアミロイドニューロパチー（</t>
    </r>
    <r>
      <rPr>
        <sz val="10"/>
        <rFont val="Arial"/>
        <family val="0"/>
        <charset val="1"/>
      </rPr>
      <t xml:space="preserve">PN-014</t>
    </r>
    <r>
      <rPr>
        <sz val="10"/>
        <rFont val="Noto Sans CJK SC"/>
        <family val="2"/>
      </rPr>
      <t xml:space="preserve">）などを示唆する。</t>
    </r>
  </si>
  <si>
    <t xml:space="preserve">PN-003</t>
  </si>
  <si>
    <r>
      <rPr>
        <sz val="10"/>
        <rFont val="Noto Sans CJK SC"/>
        <family val="2"/>
      </rPr>
      <t xml:space="preserve">遠位対称性多発ニューロパチーの評価では、スクリーニング検査のうち異常検出率が高いのは、血糖、血清ビタミン</t>
    </r>
    <r>
      <rPr>
        <sz val="10"/>
        <rFont val="Arial"/>
        <family val="0"/>
        <charset val="1"/>
      </rPr>
      <t xml:space="preserve">B12</t>
    </r>
    <r>
      <rPr>
        <sz val="10"/>
        <rFont val="Noto Sans CJK SC"/>
        <family val="2"/>
      </rPr>
      <t xml:space="preserve">（メチルマロン酸などの代謝産物の測定を含む）、血清蛋白免疫固定電気泳動である。</t>
    </r>
  </si>
  <si>
    <t xml:space="preserve">SRC-1742</t>
  </si>
  <si>
    <t xml:space="preserve">England JD, Gronseth GS, Franklin G, et al. Practice Parameter: evaluation of distal symmetric polyneuropathy: role of laboratory and genetic testing (an evidence-based review). Neurology. 2009;72(2):185-192</t>
  </si>
  <si>
    <t xml:space="preserve">10.1212/01.wnl.0000336370.51010.a1</t>
  </si>
  <si>
    <t xml:space="preserve">19056666</t>
  </si>
  <si>
    <t xml:space="preserve">本パラメータは遠位対称性多発ニューロパチーを対象とする。血糖値が正常でも、遠位対称性感覚性多発ニューロパチーでは耐糖能異常の検査を考慮しうるとされる。糖尿病そのものの診断・治療は扱わない。</t>
  </si>
  <si>
    <t xml:space="preserve">PN-004</t>
  </si>
  <si>
    <r>
      <rPr>
        <sz val="10"/>
        <rFont val="Arial"/>
        <family val="0"/>
        <charset val="1"/>
      </rPr>
      <t xml:space="preserve">Guillain-Barré</t>
    </r>
    <r>
      <rPr>
        <sz val="10"/>
        <rFont val="Noto Sans CJK SC"/>
        <family val="2"/>
      </rPr>
      <t xml:space="preserve">症候群</t>
    </r>
  </si>
  <si>
    <r>
      <rPr>
        <sz val="10"/>
        <rFont val="Arial"/>
        <family val="0"/>
        <charset val="1"/>
      </rPr>
      <t xml:space="preserve">Guillain-Barré </t>
    </r>
    <r>
      <rPr>
        <sz val="10"/>
        <rFont val="Noto Sans CJK SC"/>
        <family val="2"/>
      </rPr>
      <t xml:space="preserve">症候群の患者の約</t>
    </r>
    <r>
      <rPr>
        <sz val="10"/>
        <rFont val="Arial"/>
        <family val="0"/>
        <charset val="1"/>
      </rPr>
      <t xml:space="preserve">3</t>
    </r>
    <r>
      <rPr>
        <sz val="10"/>
        <rFont val="Noto Sans CJK SC"/>
        <family val="2"/>
      </rPr>
      <t xml:space="preserve">分の</t>
    </r>
    <r>
      <rPr>
        <sz val="10"/>
        <rFont val="Arial"/>
        <family val="0"/>
        <charset val="1"/>
      </rPr>
      <t xml:space="preserve">2</t>
    </r>
    <r>
      <rPr>
        <sz val="10"/>
        <rFont val="Noto Sans CJK SC"/>
        <family val="2"/>
      </rPr>
      <t xml:space="preserve">は発症前</t>
    </r>
    <r>
      <rPr>
        <sz val="10"/>
        <rFont val="Arial"/>
        <family val="0"/>
        <charset val="1"/>
      </rPr>
      <t xml:space="preserve">6</t>
    </r>
    <r>
      <rPr>
        <sz val="10"/>
        <rFont val="Noto Sans CJK SC"/>
        <family val="2"/>
      </rPr>
      <t xml:space="preserve">週間以内に感染症の症状を報告し、先行感染として </t>
    </r>
    <r>
      <rPr>
        <sz val="10"/>
        <rFont val="Arial"/>
        <family val="0"/>
        <charset val="1"/>
      </rPr>
      <t xml:space="preserve">Campylobacter jejuni</t>
    </r>
    <r>
      <rPr>
        <sz val="10"/>
        <rFont val="Noto Sans CJK SC"/>
        <family val="2"/>
      </rPr>
      <t xml:space="preserve">、サイトメガロウイルス、</t>
    </r>
    <r>
      <rPr>
        <sz val="10"/>
        <rFont val="Arial"/>
        <family val="0"/>
        <charset val="1"/>
      </rPr>
      <t xml:space="preserve">E</t>
    </r>
    <r>
      <rPr>
        <sz val="10"/>
        <rFont val="Noto Sans CJK SC"/>
        <family val="2"/>
      </rPr>
      <t xml:space="preserve">型肝炎ウイルス、</t>
    </r>
    <r>
      <rPr>
        <sz val="10"/>
        <rFont val="Arial"/>
        <family val="0"/>
        <charset val="1"/>
      </rPr>
      <t xml:space="preserve">Mycoplasma pneumoniae</t>
    </r>
    <r>
      <rPr>
        <sz val="10"/>
        <rFont val="Noto Sans CJK SC"/>
        <family val="2"/>
      </rPr>
      <t xml:space="preserve">、</t>
    </r>
    <r>
      <rPr>
        <sz val="10"/>
        <rFont val="Arial"/>
        <family val="0"/>
        <charset val="1"/>
      </rPr>
      <t xml:space="preserve">Epstein-Barr </t>
    </r>
    <r>
      <rPr>
        <sz val="10"/>
        <rFont val="Noto Sans CJK SC"/>
        <family val="2"/>
      </rPr>
      <t xml:space="preserve">ウイルス、ジカウイルスなどが症例対照研究で関連づけられている。</t>
    </r>
  </si>
  <si>
    <r>
      <rPr>
        <sz val="10"/>
        <rFont val="Noto Sans CJK SC"/>
        <family val="2"/>
      </rPr>
      <t xml:space="preserve">医学各論 Ⅸ</t>
    </r>
    <r>
      <rPr>
        <sz val="10"/>
        <rFont val="Arial"/>
        <family val="0"/>
        <charset val="1"/>
      </rPr>
      <t xml:space="preserve">-5-A-②</t>
    </r>
    <r>
      <rPr>
        <sz val="10"/>
        <rFont val="Noto Sans CJK SC"/>
        <family val="2"/>
      </rPr>
      <t xml:space="preserve">（</t>
    </r>
    <r>
      <rPr>
        <sz val="10"/>
        <rFont val="Arial"/>
        <family val="0"/>
        <charset val="1"/>
      </rPr>
      <t xml:space="preserve">Guillain-Barré</t>
    </r>
    <r>
      <rPr>
        <sz val="10"/>
        <rFont val="Noto Sans CJK SC"/>
        <family val="2"/>
      </rPr>
      <t xml:space="preserve">症候群、慢性炎症性脱髄性多発根ニューロパチー、</t>
    </r>
    <r>
      <rPr>
        <sz val="10"/>
        <rFont val="Arial"/>
        <family val="0"/>
        <charset val="1"/>
      </rPr>
      <t xml:space="preserve">b</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</si>
  <si>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TBL-01-00-046 (id: JlvnleA)</t>
    </r>
  </si>
  <si>
    <t xml:space="preserve">SRC-1743</t>
  </si>
  <si>
    <r>
      <rPr>
        <sz val="10"/>
        <rFont val="Arial"/>
        <family val="0"/>
        <charset val="1"/>
      </rPr>
      <t xml:space="preserve">Leonhard SE, Mandarakas MR, Gondim FAA, et al. Diagnosis and management of Guillain-Barré syndrome in ten steps. Nat Rev Neurol. 2019;15(11):671-683</t>
    </r>
    <r>
      <rPr>
        <sz val="10"/>
        <rFont val="Noto Sans CJK SC"/>
        <family val="2"/>
      </rPr>
      <t xml:space="preserve">（</t>
    </r>
    <r>
      <rPr>
        <sz val="10"/>
        <rFont val="Arial"/>
        <family val="0"/>
        <charset val="1"/>
      </rPr>
      <t xml:space="preserve">PMCID: PMC6821638</t>
    </r>
    <r>
      <rPr>
        <sz val="10"/>
        <rFont val="Noto Sans CJK SC"/>
        <family val="2"/>
      </rPr>
      <t xml:space="preserve">）</t>
    </r>
  </si>
  <si>
    <t xml:space="preserve">10.1038/s41582-019-0250-9</t>
  </si>
  <si>
    <t xml:space="preserve">31541214</t>
  </si>
  <si>
    <r>
      <rPr>
        <sz val="10"/>
        <rFont val="Noto Sans CJK SC"/>
        <family val="2"/>
      </rPr>
      <t xml:space="preserve">予後について同資料では、最良の医療下でも死亡率は</t>
    </r>
    <r>
      <rPr>
        <sz val="10"/>
        <rFont val="Arial"/>
        <family val="0"/>
        <charset val="1"/>
      </rPr>
      <t xml:space="preserve">3</t>
    </r>
    <r>
      <rPr>
        <sz val="10"/>
        <rFont val="Noto Sans CJK SC"/>
        <family val="2"/>
      </rPr>
      <t xml:space="preserve">〜</t>
    </r>
    <r>
      <rPr>
        <sz val="10"/>
        <rFont val="Arial"/>
        <family val="0"/>
        <charset val="1"/>
      </rPr>
      <t xml:space="preserve">10%</t>
    </r>
    <r>
      <rPr>
        <sz val="10"/>
        <rFont val="Noto Sans CJK SC"/>
        <family val="2"/>
      </rPr>
      <t xml:space="preserve">と推定され、発症</t>
    </r>
    <r>
      <rPr>
        <sz val="10"/>
        <rFont val="Arial"/>
        <family val="0"/>
        <charset val="1"/>
      </rPr>
      <t xml:space="preserve">6</t>
    </r>
    <r>
      <rPr>
        <sz val="10"/>
        <rFont val="Noto Sans CJK SC"/>
        <family val="2"/>
      </rPr>
      <t xml:space="preserve">か月後に自力歩行が可能な患者は</t>
    </r>
    <r>
      <rPr>
        <sz val="10"/>
        <rFont val="Arial"/>
        <family val="0"/>
        <charset val="1"/>
      </rPr>
      <t xml:space="preserve">60</t>
    </r>
    <r>
      <rPr>
        <sz val="10"/>
        <rFont val="Noto Sans CJK SC"/>
        <family val="2"/>
      </rPr>
      <t xml:space="preserve">〜</t>
    </r>
    <r>
      <rPr>
        <sz val="10"/>
        <rFont val="Arial"/>
        <family val="0"/>
        <charset val="1"/>
      </rPr>
      <t xml:space="preserve">80%</t>
    </r>
    <r>
      <rPr>
        <sz val="10"/>
        <rFont val="Noto Sans CJK SC"/>
        <family val="2"/>
      </rPr>
      <t xml:space="preserve">とされる（本文で確認）。</t>
    </r>
  </si>
  <si>
    <t xml:space="preserve">PN-005</t>
  </si>
  <si>
    <r>
      <rPr>
        <sz val="10"/>
        <rFont val="Arial"/>
        <family val="0"/>
        <charset val="1"/>
      </rPr>
      <t xml:space="preserve">Guillain-Barré </t>
    </r>
    <r>
      <rPr>
        <sz val="10"/>
        <rFont val="Noto Sans CJK SC"/>
        <family val="2"/>
      </rPr>
      <t xml:space="preserve">症候群の髄液所見の典型像は、蛋白の上昇と細胞数の正常という組み合わせ（蛋白細胞解離）であるが、発症早期には髄液所見も神経伝導検査も正常のことがある。</t>
    </r>
  </si>
  <si>
    <t xml:space="preserve">髄液所見が正常でも発症早期であれば本症を除外できない。</t>
  </si>
  <si>
    <t xml:space="preserve">PN-006</t>
  </si>
  <si>
    <r>
      <rPr>
        <sz val="10"/>
        <rFont val="Noto Sans CJK SC"/>
        <family val="2"/>
      </rPr>
      <t xml:space="preserve">歩行に介助を要する重症 </t>
    </r>
    <r>
      <rPr>
        <sz val="10"/>
        <rFont val="Arial"/>
        <family val="0"/>
        <charset val="1"/>
      </rPr>
      <t xml:space="preserve">Guillain-Barré </t>
    </r>
    <r>
      <rPr>
        <sz val="10"/>
        <rFont val="Noto Sans CJK SC"/>
        <family val="2"/>
      </rPr>
      <t xml:space="preserve">症候群（発症</t>
    </r>
    <r>
      <rPr>
        <sz val="10"/>
        <rFont val="Arial"/>
        <family val="0"/>
        <charset val="1"/>
      </rPr>
      <t xml:space="preserve">2</t>
    </r>
    <r>
      <rPr>
        <sz val="10"/>
        <rFont val="Noto Sans CJK SC"/>
        <family val="2"/>
      </rPr>
      <t xml:space="preserve">週間以内）では、血漿交換と免疫グロブリン静注療法の有効性は同等であり、血漿交換に免疫グロブリン静注療法を続ける併用療法は単独療法を上回る有意な利点を示さなかった（無作為化試験、評価対象</t>
    </r>
    <r>
      <rPr>
        <sz val="10"/>
        <rFont val="Arial"/>
        <family val="0"/>
        <charset val="1"/>
      </rPr>
      <t xml:space="preserve">379</t>
    </r>
    <r>
      <rPr>
        <sz val="10"/>
        <rFont val="Noto Sans CJK SC"/>
        <family val="2"/>
      </rPr>
      <t xml:space="preserve">例）。</t>
    </r>
  </si>
  <si>
    <t xml:space="preserve">SRC-1744</t>
  </si>
  <si>
    <t xml:space="preserve">Plasma Exchange/Sandoglobulin Guillain-Barré Syndrome Trial Group. Randomised trial of plasma exchange, intravenous immunoglobulin, and combined treatments in Guillain-Barré syndrome. Lancet. 1997;349(9047):225-230</t>
  </si>
  <si>
    <t xml:space="preserve">10.1016/S0140-6736(96)09095-2</t>
  </si>
  <si>
    <t xml:space="preserve">9014908</t>
  </si>
  <si>
    <r>
      <rPr>
        <sz val="10"/>
        <rFont val="Noto Sans CJK SC"/>
        <family val="2"/>
      </rPr>
      <t xml:space="preserve">免疫グロブリン製剤は国内でもギラン・バレー症候群の適応を有し、添付文書では</t>
    </r>
    <r>
      <rPr>
        <sz val="10"/>
        <rFont val="Arial"/>
        <family val="0"/>
        <charset val="1"/>
      </rPr>
      <t xml:space="preserve">400 mg/kg/</t>
    </r>
    <r>
      <rPr>
        <sz val="10"/>
        <rFont val="Noto Sans CJK SC"/>
        <family val="2"/>
      </rPr>
      <t xml:space="preserve">日を</t>
    </r>
    <r>
      <rPr>
        <sz val="10"/>
        <rFont val="Arial"/>
        <family val="0"/>
        <charset val="1"/>
      </rPr>
      <t xml:space="preserve">5</t>
    </r>
    <r>
      <rPr>
        <sz val="10"/>
        <rFont val="Noto Sans CJK SC"/>
        <family val="2"/>
      </rPr>
      <t xml:space="preserve">日間投与する用法が確認できる（献血ベニロン</t>
    </r>
    <r>
      <rPr>
        <sz val="10"/>
        <rFont val="Arial"/>
        <family val="0"/>
        <charset val="1"/>
      </rPr>
      <t xml:space="preserve">-I</t>
    </r>
    <r>
      <rPr>
        <sz val="10"/>
        <rFont val="Noto Sans CJK SC"/>
        <family val="2"/>
      </rPr>
      <t xml:space="preserve">・献血ヴェノグロブリン</t>
    </r>
    <r>
      <rPr>
        <sz val="10"/>
        <rFont val="Arial"/>
        <family val="0"/>
        <charset val="1"/>
      </rPr>
      <t xml:space="preserve">IH </t>
    </r>
    <r>
      <rPr>
        <sz val="10"/>
        <rFont val="Noto Sans CJK SC"/>
        <family val="2"/>
      </rPr>
      <t xml:space="preserve">の添付文書で確認）。試験で用いられた免疫グロブリン投与量も</t>
    </r>
    <r>
      <rPr>
        <sz val="10"/>
        <rFont val="Arial"/>
        <family val="0"/>
        <charset val="1"/>
      </rPr>
      <t xml:space="preserve">0.4 g/kg/</t>
    </r>
    <r>
      <rPr>
        <sz val="10"/>
        <rFont val="Noto Sans CJK SC"/>
        <family val="2"/>
      </rPr>
      <t xml:space="preserve">日</t>
    </r>
    <r>
      <rPr>
        <sz val="10"/>
        <rFont val="Arial"/>
        <family val="0"/>
        <charset val="1"/>
      </rPr>
      <t xml:space="preserve">×5</t>
    </r>
    <r>
      <rPr>
        <sz val="10"/>
        <rFont val="Noto Sans CJK SC"/>
        <family val="2"/>
      </rPr>
      <t xml:space="preserve">日間である。</t>
    </r>
  </si>
  <si>
    <t xml:space="preserve">PN-007</t>
  </si>
  <si>
    <r>
      <rPr>
        <sz val="10"/>
        <rFont val="Noto Sans CJK SC"/>
        <family val="2"/>
      </rPr>
      <t xml:space="preserve">コルチコステロイドの単独投与は </t>
    </r>
    <r>
      <rPr>
        <sz val="10"/>
        <rFont val="Arial"/>
        <family val="0"/>
        <charset val="1"/>
      </rPr>
      <t xml:space="preserve">Guillain-Barré </t>
    </r>
    <r>
      <rPr>
        <sz val="10"/>
        <rFont val="Noto Sans CJK SC"/>
        <family val="2"/>
      </rPr>
      <t xml:space="preserve">症候群の回復を有意に早めず、長期転帰も改善しない（無作為化試験</t>
    </r>
    <r>
      <rPr>
        <sz val="10"/>
        <rFont val="Arial"/>
        <family val="0"/>
        <charset val="1"/>
      </rPr>
      <t xml:space="preserve">6</t>
    </r>
    <r>
      <rPr>
        <sz val="10"/>
        <rFont val="Noto Sans CJK SC"/>
        <family val="2"/>
      </rPr>
      <t xml:space="preserve">件・</t>
    </r>
    <r>
      <rPr>
        <sz val="10"/>
        <rFont val="Arial"/>
        <family val="0"/>
        <charset val="1"/>
      </rPr>
      <t xml:space="preserve">587</t>
    </r>
    <r>
      <rPr>
        <sz val="10"/>
        <rFont val="Noto Sans CJK SC"/>
        <family val="2"/>
      </rPr>
      <t xml:space="preserve">例の系統的レビュー）。経口ステロイドについては回復を遅らせる可能性が示されている。</t>
    </r>
  </si>
  <si>
    <t xml:space="preserve">SRC-1745</t>
  </si>
  <si>
    <r>
      <rPr>
        <sz val="10"/>
        <rFont val="Arial"/>
        <family val="0"/>
        <charset val="1"/>
      </rPr>
      <t xml:space="preserve">Hughes RAC, Brassington R, Gunn AA, van Doorn PA. Corticosteroids for Guillain-Barré syndrome. Cochrane Database Syst Rev. 2016;(10):CD001446</t>
    </r>
    <r>
      <rPr>
        <sz val="10"/>
        <rFont val="Noto Sans CJK SC"/>
        <family val="2"/>
      </rPr>
      <t xml:space="preserve">（</t>
    </r>
    <r>
      <rPr>
        <sz val="10"/>
        <rFont val="Arial"/>
        <family val="0"/>
        <charset val="1"/>
      </rPr>
      <t xml:space="preserve">PMCID: PMC6464149</t>
    </r>
    <r>
      <rPr>
        <sz val="10"/>
        <rFont val="Noto Sans CJK SC"/>
        <family val="2"/>
      </rPr>
      <t xml:space="preserve">）</t>
    </r>
  </si>
  <si>
    <t xml:space="preserve">10.1002/14651858.CD001446.pub5</t>
  </si>
  <si>
    <t xml:space="preserve">27775812</t>
  </si>
  <si>
    <t xml:space="preserve">本カードはステロイド単独療法の評価であり、免疫グロブリン静注療法や血漿交換との併用の評価ではない。ステロイド自体は国内承認薬であるが、本症への単独投与を支持するエビデンスはないという内容である。</t>
  </si>
  <si>
    <t xml:space="preserve">PN-008</t>
  </si>
  <si>
    <t xml:space="preserve">慢性炎症性脱髄性多発根ニューロパチー</t>
  </si>
  <si>
    <r>
      <rPr>
        <sz val="10"/>
        <rFont val="Noto Sans CJK SC"/>
        <family val="2"/>
      </rPr>
      <t xml:space="preserve">慢性炎症性脱髄性多発根ニューロパチー（</t>
    </r>
    <r>
      <rPr>
        <sz val="10"/>
        <rFont val="Arial"/>
        <family val="0"/>
        <charset val="1"/>
      </rPr>
      <t xml:space="preserve">CIDP</t>
    </r>
    <r>
      <rPr>
        <sz val="10"/>
        <rFont val="Noto Sans CJK SC"/>
        <family val="2"/>
      </rPr>
      <t xml:space="preserve">）の</t>
    </r>
    <r>
      <rPr>
        <sz val="10"/>
        <rFont val="Arial"/>
        <family val="0"/>
        <charset val="1"/>
      </rPr>
      <t xml:space="preserve">2021</t>
    </r>
    <r>
      <rPr>
        <sz val="10"/>
        <rFont val="Noto Sans CJK SC"/>
        <family val="2"/>
      </rPr>
      <t xml:space="preserve">年改訂 </t>
    </r>
    <r>
      <rPr>
        <sz val="10"/>
        <rFont val="Arial"/>
        <family val="0"/>
        <charset val="1"/>
      </rPr>
      <t xml:space="preserve">EAN/PNS </t>
    </r>
    <r>
      <rPr>
        <sz val="10"/>
        <rFont val="Noto Sans CJK SC"/>
        <family val="2"/>
      </rPr>
      <t xml:space="preserve">ガイドラインでは、診断の確度は「</t>
    </r>
    <r>
      <rPr>
        <sz val="10"/>
        <rFont val="Arial"/>
        <family val="0"/>
        <charset val="1"/>
      </rPr>
      <t xml:space="preserve">CIDP</t>
    </r>
    <r>
      <rPr>
        <sz val="10"/>
        <rFont val="Noto Sans CJK SC"/>
        <family val="2"/>
      </rPr>
      <t xml:space="preserve">」と「</t>
    </r>
    <r>
      <rPr>
        <sz val="10"/>
        <rFont val="Arial"/>
        <family val="0"/>
        <charset val="1"/>
      </rPr>
      <t xml:space="preserve">possible CIDP</t>
    </r>
    <r>
      <rPr>
        <sz val="10"/>
        <rFont val="Noto Sans CJK SC"/>
        <family val="2"/>
      </rPr>
      <t xml:space="preserve">」の</t>
    </r>
    <r>
      <rPr>
        <sz val="10"/>
        <rFont val="Arial"/>
        <family val="0"/>
        <charset val="1"/>
      </rPr>
      <t xml:space="preserve">2</t>
    </r>
    <r>
      <rPr>
        <sz val="10"/>
        <rFont val="Noto Sans CJK SC"/>
        <family val="2"/>
      </rPr>
      <t xml:space="preserve">段階に整理され、初回治療として免疫グロブリン静注療法またはコルチコステロイドが強く推奨され、両者が無効な場合には血漿交換が強く推奨される。</t>
    </r>
  </si>
  <si>
    <t xml:space="preserve">SRC-1746</t>
  </si>
  <si>
    <t xml:space="preserve">Van den Bergh PYK, van Doorn PA, Hadden RDM, et al. European Academy of Neurology/Peripheral Nerve Society guideline on diagnosis and treatment of chronic inflammatory demyelinating polyradiculoneuropathy: Report of a joint Task Force—Second revision. Eur J Neurol. 2021;28(11):3556-3583</t>
  </si>
  <si>
    <t xml:space="preserve">10.1111/ene.14959</t>
  </si>
  <si>
    <t xml:space="preserve">34327760</t>
  </si>
  <si>
    <t xml:space="preserve">国内の免疫グロブリン製剤には「慢性炎症性脱髄性多発根神経炎（多巣性運動ニューロパチーを含む）の筋力低下の改善」の適応がある（添付文書で確認）。維持療法には免疫グロブリン静注・皮下注またはコルチコステロイドが推奨される（同ガイドライン）。</t>
  </si>
  <si>
    <t xml:space="preserve">PN-009</t>
  </si>
  <si>
    <t xml:space="preserve">腫瘍随伴性ニューロパチー</t>
  </si>
  <si>
    <r>
      <rPr>
        <sz val="10"/>
        <rFont val="Noto Sans CJK SC"/>
        <family val="2"/>
      </rPr>
      <t xml:space="preserve">亜急性感覚性ニューロパチー（感覚性ニューロノパチー）は腫瘍随伴性神経症候群の高リスク表現型であり、抗</t>
    </r>
    <r>
      <rPr>
        <sz val="10"/>
        <rFont val="Arial"/>
        <family val="0"/>
        <charset val="1"/>
      </rPr>
      <t xml:space="preserve">Hu</t>
    </r>
    <r>
      <rPr>
        <sz val="10"/>
        <rFont val="Noto Sans CJK SC"/>
        <family val="2"/>
      </rPr>
      <t xml:space="preserve">抗体（</t>
    </r>
    <r>
      <rPr>
        <sz val="10"/>
        <rFont val="Arial"/>
        <family val="0"/>
        <charset val="1"/>
      </rPr>
      <t xml:space="preserve">ANNA-1</t>
    </r>
    <r>
      <rPr>
        <sz val="10"/>
        <rFont val="Noto Sans CJK SC"/>
        <family val="2"/>
      </rPr>
      <t xml:space="preserve">）と小細胞肺癌に強く関連するため、本症をみたら抗体測定と腫瘍検索を行う必要がある。</t>
    </r>
  </si>
  <si>
    <r>
      <rPr>
        <sz val="10"/>
        <rFont val="Noto Sans CJK SC"/>
        <family val="2"/>
      </rPr>
      <t xml:space="preserve">医学各論 Ⅸ</t>
    </r>
    <r>
      <rPr>
        <sz val="10"/>
        <rFont val="Arial"/>
        <family val="0"/>
        <charset val="1"/>
      </rPr>
      <t xml:space="preserve">-5-A-③</t>
    </r>
    <r>
      <rPr>
        <sz val="10"/>
        <rFont val="Noto Sans CJK SC"/>
        <family val="2"/>
      </rPr>
      <t xml:space="preserve">（腫瘍随伴性多発ニューロパチー、</t>
    </r>
    <r>
      <rPr>
        <sz val="10"/>
        <rFont val="Arial"/>
        <family val="0"/>
        <charset val="1"/>
      </rPr>
      <t xml:space="preserve">b</t>
    </r>
    <r>
      <rPr>
        <sz val="10"/>
        <rFont val="Noto Sans CJK SC"/>
        <family val="2"/>
      </rPr>
      <t xml:space="preserve">）</t>
    </r>
  </si>
  <si>
    <t xml:space="preserve">SRC-1747</t>
  </si>
  <si>
    <r>
      <rPr>
        <sz val="10"/>
        <rFont val="Arial"/>
        <family val="0"/>
        <charset val="1"/>
      </rPr>
      <t xml:space="preserve">Graus F, Vogrig A, Muñiz-Castrillo S, et al. Updated diagnostic criteria for paraneoplastic neurologic syndromes. Neurol Neuroimmunol Neuroinflamm. 2021;8(4):e1014</t>
    </r>
    <r>
      <rPr>
        <sz val="10"/>
        <rFont val="Noto Sans CJK SC"/>
        <family val="2"/>
      </rPr>
      <t xml:space="preserve">（</t>
    </r>
    <r>
      <rPr>
        <sz val="10"/>
        <rFont val="Arial"/>
        <family val="0"/>
        <charset val="1"/>
      </rPr>
      <t xml:space="preserve">PMCID: PMC8237398</t>
    </r>
    <r>
      <rPr>
        <sz val="10"/>
        <rFont val="Noto Sans CJK SC"/>
        <family val="2"/>
      </rPr>
      <t xml:space="preserve">）</t>
    </r>
  </si>
  <si>
    <t xml:space="preserve">10.1212/NXI.0000000000001014</t>
  </si>
  <si>
    <t xml:space="preserve">34006622</t>
  </si>
  <si>
    <r>
      <rPr>
        <sz val="10"/>
        <rFont val="Arial"/>
        <family val="0"/>
        <charset val="1"/>
      </rPr>
      <t xml:space="preserve">2021</t>
    </r>
    <r>
      <rPr>
        <sz val="10"/>
        <rFont val="Noto Sans CJK SC"/>
        <family val="2"/>
      </rPr>
      <t xml:space="preserve">年改訂基準では、高リスク抗体は</t>
    </r>
    <r>
      <rPr>
        <sz val="10"/>
        <rFont val="Arial"/>
        <family val="0"/>
        <charset val="1"/>
      </rPr>
      <t xml:space="preserve">70%</t>
    </r>
    <r>
      <rPr>
        <sz val="10"/>
        <rFont val="Noto Sans CJK SC"/>
        <family val="2"/>
      </rPr>
      <t xml:space="preserve">を超える頻度で腫瘍に関連する抗体と定義され、表現型・抗体・腫瘍の有無・経過を組み合わせた </t>
    </r>
    <r>
      <rPr>
        <sz val="10"/>
        <rFont val="Arial"/>
        <family val="0"/>
        <charset val="1"/>
      </rPr>
      <t xml:space="preserve">PNS-Care </t>
    </r>
    <r>
      <rPr>
        <sz val="10"/>
        <rFont val="Noto Sans CJK SC"/>
        <family val="2"/>
      </rPr>
      <t xml:space="preserve">スコアで </t>
    </r>
    <r>
      <rPr>
        <sz val="10"/>
        <rFont val="Arial"/>
        <family val="0"/>
        <charset val="1"/>
      </rPr>
      <t xml:space="preserve">definite</t>
    </r>
    <r>
      <rPr>
        <sz val="10"/>
        <rFont val="Noto Sans CJK SC"/>
        <family val="2"/>
      </rPr>
      <t xml:space="preserve">、</t>
    </r>
    <r>
      <rPr>
        <sz val="10"/>
        <rFont val="Arial"/>
        <family val="0"/>
        <charset val="1"/>
      </rPr>
      <t xml:space="preserve">probable</t>
    </r>
    <r>
      <rPr>
        <sz val="10"/>
        <rFont val="Noto Sans CJK SC"/>
        <family val="2"/>
      </rPr>
      <t xml:space="preserve">、</t>
    </r>
    <r>
      <rPr>
        <sz val="10"/>
        <rFont val="Arial"/>
        <family val="0"/>
        <charset val="1"/>
      </rPr>
      <t xml:space="preserve">possible </t>
    </r>
    <r>
      <rPr>
        <sz val="10"/>
        <rFont val="Noto Sans CJK SC"/>
        <family val="2"/>
      </rPr>
      <t xml:space="preserve">の確度を判定する。</t>
    </r>
  </si>
  <si>
    <t xml:space="preserve">PN-010</t>
  </si>
  <si>
    <t xml:space="preserve">単ニューロパチー</t>
  </si>
  <si>
    <t xml:space="preserve">単ニューロパチーは単一の末梢神経の障害であり、代表例は絞扼性ニューロパチー（手根管での正中神経障害、肘部での尺骨神経障害、橈骨神経障害など）で、診断では神経圧迫の病態を踏まえ、頸椎神経根症などの類似疾患との鑑別が要点となる。</t>
  </si>
  <si>
    <r>
      <rPr>
        <sz val="10"/>
        <rFont val="Noto Sans CJK SC"/>
        <family val="2"/>
      </rPr>
      <t xml:space="preserve">医学各論 Ⅸ</t>
    </r>
    <r>
      <rPr>
        <sz val="10"/>
        <rFont val="Arial"/>
        <family val="0"/>
        <charset val="1"/>
      </rPr>
      <t xml:space="preserve">-5-A-④</t>
    </r>
    <r>
      <rPr>
        <sz val="10"/>
        <rFont val="Noto Sans CJK SC"/>
        <family val="2"/>
      </rPr>
      <t xml:space="preserve">（単ニューロパチー、</t>
    </r>
    <r>
      <rPr>
        <sz val="10"/>
        <rFont val="Arial"/>
        <family val="0"/>
        <charset val="1"/>
      </rPr>
      <t xml:space="preserve">b</t>
    </r>
    <r>
      <rPr>
        <sz val="10"/>
        <rFont val="Noto Sans CJK SC"/>
        <family val="2"/>
      </rPr>
      <t xml:space="preserve">）</t>
    </r>
  </si>
  <si>
    <t xml:space="preserve">SRC-1748</t>
  </si>
  <si>
    <t xml:space="preserve">Doughty CT, Bowley MP. Entrapment neuropathies of the upper extremity. Med Clin North Am. 2019;103(2):357-370</t>
  </si>
  <si>
    <t xml:space="preserve">10.1016/j.mcna.2018.10.012</t>
  </si>
  <si>
    <t xml:space="preserve">30704687</t>
  </si>
  <si>
    <r>
      <rPr>
        <sz val="10"/>
        <rFont val="Noto Sans CJK SC"/>
        <family val="2"/>
      </rPr>
      <t xml:space="preserve">個別の絞扼性ニューロパチー（手根管症候群、肘部管症候群）は </t>
    </r>
    <r>
      <rPr>
        <sz val="10"/>
        <rFont val="Arial"/>
        <family val="0"/>
        <charset val="1"/>
      </rPr>
      <t xml:space="preserve">B </t>
    </r>
    <r>
      <rPr>
        <sz val="10"/>
        <rFont val="Noto Sans CJK SC"/>
        <family val="2"/>
      </rPr>
      <t xml:space="preserve">の範囲で別カードとした（</t>
    </r>
    <r>
      <rPr>
        <sz val="10"/>
        <rFont val="Arial"/>
        <family val="0"/>
        <charset val="1"/>
      </rPr>
      <t xml:space="preserve">PN-016</t>
    </r>
    <r>
      <rPr>
        <sz val="10"/>
        <rFont val="Noto Sans CJK SC"/>
        <family val="2"/>
      </rPr>
      <t xml:space="preserve">〜</t>
    </r>
    <r>
      <rPr>
        <sz val="10"/>
        <rFont val="Arial"/>
        <family val="0"/>
        <charset val="1"/>
      </rPr>
      <t xml:space="preserve">PN-019</t>
    </r>
    <r>
      <rPr>
        <sz val="10"/>
        <rFont val="Noto Sans CJK SC"/>
        <family val="2"/>
      </rPr>
      <t xml:space="preserve">）。外傷性・圧迫性の単ニューロパチーも概念に含まれるが、本出典は絞扼性が中心である。</t>
    </r>
  </si>
  <si>
    <t xml:space="preserve">PN-011</t>
  </si>
  <si>
    <t xml:space="preserve">多発単ニューロパチー</t>
  </si>
  <si>
    <t xml:space="preserve">血管炎性ニューロパチーは、典型的には非対称性・多巣性（多発単ニューロパチー型）で有痛性、下肢優位の軸索型ニューロパチーとして発症し、病理学的な確定診断には神経生検で血管壁の炎症に血管障害を伴う所見を要する。</t>
  </si>
  <si>
    <r>
      <rPr>
        <sz val="10"/>
        <rFont val="Noto Sans CJK SC"/>
        <family val="2"/>
      </rPr>
      <t xml:space="preserve">医学各論 Ⅸ</t>
    </r>
    <r>
      <rPr>
        <sz val="10"/>
        <rFont val="Arial"/>
        <family val="0"/>
        <charset val="1"/>
      </rPr>
      <t xml:space="preserve">-5-A-⑤</t>
    </r>
    <r>
      <rPr>
        <sz val="10"/>
        <rFont val="Noto Sans CJK SC"/>
        <family val="2"/>
      </rPr>
      <t xml:space="preserve">（多発単ニューロパチー、</t>
    </r>
    <r>
      <rPr>
        <sz val="10"/>
        <rFont val="Arial"/>
        <family val="0"/>
        <charset val="1"/>
      </rPr>
      <t xml:space="preserve">b</t>
    </r>
    <r>
      <rPr>
        <sz val="10"/>
        <rFont val="Noto Sans CJK SC"/>
        <family val="2"/>
      </rPr>
      <t xml:space="preserve">）</t>
    </r>
  </si>
  <si>
    <t xml:space="preserve">SRC-1749</t>
  </si>
  <si>
    <t xml:space="preserve">Collins MP, Dyck PJ, Gronseth GS, et al. Peripheral Nerve Society Guideline on the classification, diagnosis, investigation, and immunosuppressive therapy of non-systemic vasculitic neuropathy: executive summary. J Peripher Nerv Syst. 2010;15(3):176-184</t>
  </si>
  <si>
    <t xml:space="preserve">10.1111/j.1529-8027.2010.00281.x</t>
  </si>
  <si>
    <t xml:space="preserve">21040139</t>
  </si>
  <si>
    <r>
      <rPr>
        <sz val="10"/>
        <rFont val="Noto Sans CJK SC"/>
        <family val="2"/>
      </rPr>
      <t xml:space="preserve">全身性血管炎を伴わない非全身性血管炎性ニューロパチーでは、コルチコステロイド単独療法（少なくとも</t>
    </r>
    <r>
      <rPr>
        <sz val="10"/>
        <rFont val="Arial"/>
        <family val="0"/>
        <charset val="1"/>
      </rPr>
      <t xml:space="preserve">6</t>
    </r>
    <r>
      <rPr>
        <sz val="10"/>
        <rFont val="Noto Sans CJK SC"/>
        <family val="2"/>
      </rPr>
      <t xml:space="preserve">か月）が第一選択とされる（同ガイドライン）。全身性血管炎そのものの総論は本カードの範囲外。糖尿病性の多巣性病変は一般論の範囲にとどめ、糖尿病の管理は </t>
    </r>
    <r>
      <rPr>
        <sz val="10"/>
        <rFont val="Arial"/>
        <family val="0"/>
        <charset val="1"/>
      </rPr>
      <t xml:space="preserve">DM </t>
    </r>
    <r>
      <rPr>
        <sz val="10"/>
        <rFont val="Noto Sans CJK SC"/>
        <family val="2"/>
      </rPr>
      <t xml:space="preserve">の範囲とする。</t>
    </r>
  </si>
  <si>
    <t xml:space="preserve">PN-012</t>
  </si>
  <si>
    <t xml:space="preserve">遺伝性ニューロパチー</t>
  </si>
  <si>
    <r>
      <rPr>
        <sz val="10"/>
        <rFont val="Arial"/>
        <family val="0"/>
        <charset val="1"/>
      </rPr>
      <t xml:space="preserve">Charcot-Marie-Tooth </t>
    </r>
    <r>
      <rPr>
        <sz val="10"/>
        <rFont val="Noto Sans CJK SC"/>
        <family val="2"/>
      </rPr>
      <t xml:space="preserve">病は最も頻度の高い遺伝性神経筋疾患であり、診断は臨床像と遺伝形式の評価、神経伝導検査、</t>
    </r>
    <r>
      <rPr>
        <sz val="10"/>
        <rFont val="Arial"/>
        <family val="0"/>
        <charset val="1"/>
      </rPr>
      <t xml:space="preserve">DNA </t>
    </r>
    <r>
      <rPr>
        <sz val="10"/>
        <rFont val="Noto Sans CJK SC"/>
        <family val="2"/>
      </rPr>
      <t xml:space="preserve">検査を組み合わせて行う。現時点で有効な薬物療法はなく、治療はリハビリテーションと骨格変形に対する外科治療が中心である。</t>
    </r>
  </si>
  <si>
    <r>
      <rPr>
        <sz val="10"/>
        <rFont val="Noto Sans CJK SC"/>
        <family val="2"/>
      </rPr>
      <t xml:space="preserve">医学各論 Ⅸ</t>
    </r>
    <r>
      <rPr>
        <sz val="10"/>
        <rFont val="Arial"/>
        <family val="0"/>
        <charset val="1"/>
      </rPr>
      <t xml:space="preserve">-5-A-⑥</t>
    </r>
    <r>
      <rPr>
        <sz val="10"/>
        <rFont val="Noto Sans CJK SC"/>
        <family val="2"/>
      </rPr>
      <t xml:space="preserve">（遺伝性運動感覚性ニューロパチー、</t>
    </r>
    <r>
      <rPr>
        <sz val="10"/>
        <rFont val="Arial"/>
        <family val="0"/>
        <charset val="1"/>
      </rPr>
      <t xml:space="preserve">c</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</si>
  <si>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TBL-01-00-045 (id: Jlvnld8)</t>
    </r>
  </si>
  <si>
    <t xml:space="preserve">SRC-1750</t>
  </si>
  <si>
    <t xml:space="preserve">Pareyson D, Marchesi C. Diagnosis, natural history, and management of Charcot-Marie-Tooth disease. Lancet Neurol. 2009;8(7):654-667</t>
  </si>
  <si>
    <t xml:space="preserve">10.1016/S1474-4422(09)70110-3</t>
  </si>
  <si>
    <t xml:space="preserve">19539237</t>
  </si>
  <si>
    <t xml:space="preserve">遺伝子型・表現型の異質性が大きく、経過は多様である。凹足は骨格変形の代表例であり、本カードの「骨格変形」には凹足の外科治療が含まれる。</t>
  </si>
  <si>
    <t xml:space="preserve">PN-013</t>
  </si>
  <si>
    <r>
      <rPr>
        <sz val="10"/>
        <rFont val="Noto Sans CJK SC"/>
        <family val="2"/>
      </rPr>
      <t xml:space="preserve">家族歴のある脱髄型ニューロパチーでは約</t>
    </r>
    <r>
      <rPr>
        <sz val="10"/>
        <rFont val="Arial"/>
        <family val="0"/>
        <charset val="1"/>
      </rPr>
      <t xml:space="preserve">70%</t>
    </r>
    <r>
      <rPr>
        <sz val="10"/>
        <rFont val="Noto Sans CJK SC"/>
        <family val="2"/>
      </rPr>
      <t xml:space="preserve">が </t>
    </r>
    <r>
      <rPr>
        <sz val="10"/>
        <rFont val="Arial"/>
        <family val="0"/>
        <charset val="1"/>
      </rPr>
      <t xml:space="preserve">PMP22 </t>
    </r>
    <r>
      <rPr>
        <sz val="10"/>
        <rFont val="Noto Sans CJK SC"/>
        <family val="2"/>
      </rPr>
      <t xml:space="preserve">遺伝子の重複（</t>
    </r>
    <r>
      <rPr>
        <sz val="10"/>
        <rFont val="Arial"/>
        <family val="0"/>
        <charset val="1"/>
      </rPr>
      <t xml:space="preserve">CMT1A</t>
    </r>
    <r>
      <rPr>
        <sz val="10"/>
        <rFont val="Noto Sans CJK SC"/>
        <family val="2"/>
      </rPr>
      <t xml:space="preserve">）であり、遺伝性ニューロパチー全体でも </t>
    </r>
    <r>
      <rPr>
        <sz val="10"/>
        <rFont val="Arial"/>
        <family val="0"/>
        <charset val="1"/>
      </rPr>
      <t xml:space="preserve">PMP22</t>
    </r>
    <r>
      <rPr>
        <sz val="10"/>
        <rFont val="Noto Sans CJK SC"/>
        <family val="2"/>
      </rPr>
      <t xml:space="preserve">、</t>
    </r>
    <r>
      <rPr>
        <sz val="10"/>
        <rFont val="Arial"/>
        <family val="0"/>
        <charset val="1"/>
      </rPr>
      <t xml:space="preserve">MFN2</t>
    </r>
    <r>
      <rPr>
        <sz val="10"/>
        <rFont val="Noto Sans CJK SC"/>
        <family val="2"/>
      </rPr>
      <t xml:space="preserve">、</t>
    </r>
    <r>
      <rPr>
        <sz val="10"/>
        <rFont val="Arial"/>
        <family val="0"/>
        <charset val="1"/>
      </rPr>
      <t xml:space="preserve">MPZ</t>
    </r>
    <r>
      <rPr>
        <sz val="10"/>
        <rFont val="Noto Sans CJK SC"/>
        <family val="2"/>
      </rPr>
      <t xml:space="preserve">、</t>
    </r>
    <r>
      <rPr>
        <sz val="10"/>
        <rFont val="Arial"/>
        <family val="0"/>
        <charset val="1"/>
      </rPr>
      <t xml:space="preserve">Cx32</t>
    </r>
    <r>
      <rPr>
        <sz val="10"/>
        <rFont val="Noto Sans CJK SC"/>
        <family val="2"/>
      </rPr>
      <t xml:space="preserve">（</t>
    </r>
    <r>
      <rPr>
        <sz val="10"/>
        <rFont val="Arial"/>
        <family val="0"/>
        <charset val="1"/>
      </rPr>
      <t xml:space="preserve">GJB1</t>
    </r>
    <r>
      <rPr>
        <sz val="10"/>
        <rFont val="Noto Sans CJK SC"/>
        <family val="2"/>
      </rPr>
      <t xml:space="preserve">）の異常が約</t>
    </r>
    <r>
      <rPr>
        <sz val="10"/>
        <rFont val="Arial"/>
        <family val="0"/>
        <charset val="1"/>
      </rPr>
      <t xml:space="preserve">90%</t>
    </r>
    <r>
      <rPr>
        <sz val="10"/>
        <rFont val="Noto Sans CJK SC"/>
        <family val="2"/>
      </rPr>
      <t xml:space="preserve">を占める。</t>
    </r>
  </si>
  <si>
    <t xml:space="preserve">数値は本文記載の集計に基づく。常染色体優性遺伝が最も多い遺伝形式であるが、本カードの出典本文では遺伝形式別の割合は確認していない。</t>
  </si>
  <si>
    <t xml:space="preserve">PN-014</t>
  </si>
  <si>
    <t xml:space="preserve">アミロイドニューロパチー</t>
  </si>
  <si>
    <t xml:space="preserve">トランスサイレチン型アミロイドニューロパチーは、長さ依存性の小径線維ニューロパチーに自律神経障害を伴う進行性の病像を呈し、両側手根管症候群、原因不明の体重減少、心臓の伝導障害や心肥大などが早期診断の手がかり（レッドフラグ）となる。</t>
  </si>
  <si>
    <r>
      <rPr>
        <sz val="10"/>
        <rFont val="Noto Sans CJK SC"/>
        <family val="2"/>
      </rPr>
      <t xml:space="preserve">医学各論 Ⅸ</t>
    </r>
    <r>
      <rPr>
        <sz val="10"/>
        <rFont val="Arial"/>
        <family val="0"/>
        <charset val="1"/>
      </rPr>
      <t xml:space="preserve">-5-A-⑦</t>
    </r>
    <r>
      <rPr>
        <sz val="10"/>
        <rFont val="Noto Sans CJK SC"/>
        <family val="2"/>
      </rPr>
      <t xml:space="preserve">（アミロイドニューロパチー、</t>
    </r>
    <r>
      <rPr>
        <sz val="10"/>
        <rFont val="Arial"/>
        <family val="0"/>
        <charset val="1"/>
      </rPr>
      <t xml:space="preserve">c</t>
    </r>
    <r>
      <rPr>
        <sz val="10"/>
        <rFont val="Noto Sans CJK SC"/>
        <family val="2"/>
      </rPr>
      <t xml:space="preserve">）</t>
    </r>
  </si>
  <si>
    <t xml:space="preserve">SRC-1751</t>
  </si>
  <si>
    <r>
      <rPr>
        <sz val="10"/>
        <rFont val="Arial"/>
        <family val="0"/>
        <charset val="1"/>
      </rPr>
      <t xml:space="preserve">Adams D, Ando Y, Beirão JM, et al. Expert consensus recommendations to improve diagnosis of ATTR amyloidosis with polyneuropathy. J Neurol. 2021;268(6):2109-2122</t>
    </r>
    <r>
      <rPr>
        <sz val="10"/>
        <rFont val="Noto Sans CJK SC"/>
        <family val="2"/>
      </rPr>
      <t xml:space="preserve">（</t>
    </r>
    <r>
      <rPr>
        <sz val="10"/>
        <rFont val="Arial"/>
        <family val="0"/>
        <charset val="1"/>
      </rPr>
      <t xml:space="preserve">PMCID: PMC8179912</t>
    </r>
    <r>
      <rPr>
        <sz val="10"/>
        <rFont val="Noto Sans CJK SC"/>
        <family val="2"/>
      </rPr>
      <t xml:space="preserve">）</t>
    </r>
  </si>
  <si>
    <t xml:space="preserve">10.1007/s00415-019-09688-0</t>
  </si>
  <si>
    <t xml:space="preserve">31907599</t>
  </si>
  <si>
    <r>
      <rPr>
        <sz val="10"/>
        <rFont val="Noto Sans CJK SC"/>
        <family val="2"/>
      </rPr>
      <t xml:space="preserve">野生型 </t>
    </r>
    <r>
      <rPr>
        <sz val="10"/>
        <rFont val="Arial"/>
        <family val="0"/>
        <charset val="1"/>
      </rPr>
      <t xml:space="preserve">ATTR </t>
    </r>
    <r>
      <rPr>
        <sz val="10"/>
        <rFont val="Noto Sans CJK SC"/>
        <family val="2"/>
      </rPr>
      <t xml:space="preserve">でも両側手根管症候群などの神経病変が先行することがある。心アミロイドーシスとしての評価・治療は循環器の範囲と重なるため、本カードは神経病変とその手がかりに限る。</t>
    </r>
  </si>
  <si>
    <t xml:space="preserve">PN-015</t>
  </si>
  <si>
    <r>
      <rPr>
        <sz val="10"/>
        <rFont val="Noto Sans CJK SC"/>
        <family val="2"/>
      </rPr>
      <t xml:space="preserve">パチシランは、遺伝性トランスサイレチンアミロイドーシスのポリニューロパチーに対する第</t>
    </r>
    <r>
      <rPr>
        <sz val="10"/>
        <rFont val="Arial"/>
        <family val="0"/>
        <charset val="1"/>
      </rPr>
      <t xml:space="preserve">III</t>
    </r>
    <r>
      <rPr>
        <sz val="10"/>
        <rFont val="Noto Sans CJK SC"/>
        <family val="2"/>
      </rPr>
      <t xml:space="preserve">相試験（</t>
    </r>
    <r>
      <rPr>
        <sz val="10"/>
        <rFont val="Arial"/>
        <family val="0"/>
        <charset val="1"/>
      </rPr>
      <t xml:space="preserve">APOLLO</t>
    </r>
    <r>
      <rPr>
        <sz val="10"/>
        <rFont val="Noto Sans CJK SC"/>
        <family val="2"/>
      </rPr>
      <t xml:space="preserve">、</t>
    </r>
    <r>
      <rPr>
        <sz val="10"/>
        <rFont val="Arial"/>
        <family val="0"/>
        <charset val="1"/>
      </rPr>
      <t xml:space="preserve">225</t>
    </r>
    <r>
      <rPr>
        <sz val="10"/>
        <rFont val="Noto Sans CJK SC"/>
        <family val="2"/>
      </rPr>
      <t xml:space="preserve">例）で、</t>
    </r>
    <r>
      <rPr>
        <sz val="10"/>
        <rFont val="Arial"/>
        <family val="0"/>
        <charset val="1"/>
      </rPr>
      <t xml:space="preserve">18</t>
    </r>
    <r>
      <rPr>
        <sz val="10"/>
        <rFont val="Noto Sans CJK SC"/>
        <family val="2"/>
      </rPr>
      <t xml:space="preserve">か月時点の神経障害スコア（</t>
    </r>
    <r>
      <rPr>
        <sz val="10"/>
        <rFont val="Arial"/>
        <family val="0"/>
        <charset val="1"/>
      </rPr>
      <t xml:space="preserve">mNIS+7</t>
    </r>
    <r>
      <rPr>
        <sz val="10"/>
        <rFont val="Noto Sans CJK SC"/>
        <family val="2"/>
      </rPr>
      <t xml:space="preserve">）の変化量がパチシラン群−</t>
    </r>
    <r>
      <rPr>
        <sz val="10"/>
        <rFont val="Arial"/>
        <family val="0"/>
        <charset val="1"/>
      </rPr>
      <t xml:space="preserve">6.0</t>
    </r>
    <r>
      <rPr>
        <sz val="10"/>
        <rFont val="Noto Sans CJK SC"/>
        <family val="2"/>
      </rPr>
      <t xml:space="preserve">点、プラセボ群</t>
    </r>
    <r>
      <rPr>
        <sz val="10"/>
        <rFont val="Arial"/>
        <family val="0"/>
        <charset val="1"/>
      </rPr>
      <t xml:space="preserve">+28.0</t>
    </r>
    <r>
      <rPr>
        <sz val="10"/>
        <rFont val="Noto Sans CJK SC"/>
        <family val="2"/>
      </rPr>
      <t xml:space="preserve">点であり、群間差−</t>
    </r>
    <r>
      <rPr>
        <sz val="10"/>
        <rFont val="Arial"/>
        <family val="0"/>
        <charset val="1"/>
      </rPr>
      <t xml:space="preserve">34.0</t>
    </r>
    <r>
      <rPr>
        <sz val="10"/>
        <rFont val="Noto Sans CJK SC"/>
        <family val="2"/>
      </rPr>
      <t xml:space="preserve">点と神経障害の進行を有意に抑制した。</t>
    </r>
  </si>
  <si>
    <t xml:space="preserve">SRC-1752</t>
  </si>
  <si>
    <t xml:space="preserve">Adams D, Gonzalez-Duarte A, O'Riordan WD, et al. Patisiran, an RNAi therapeutic, for hereditary transthyretin amyloidosis. N Engl J Med. 2018;379(1):11-21</t>
  </si>
  <si>
    <t xml:space="preserve">10.1056/NEJMoa1716153</t>
  </si>
  <si>
    <t xml:space="preserve">29972753</t>
  </si>
  <si>
    <r>
      <rPr>
        <sz val="10"/>
        <rFont val="Noto Sans CJK SC"/>
        <family val="2"/>
      </rPr>
      <t xml:space="preserve">パチシラン（オンパットロ）は国内で「トランスサイレチン型家族性アミロイドポリニューロパチー」の適応で承認・保険適用されている（</t>
    </r>
    <r>
      <rPr>
        <sz val="10"/>
        <rFont val="Arial"/>
        <family val="0"/>
        <charset val="1"/>
      </rPr>
      <t xml:space="preserve">PMDA </t>
    </r>
    <r>
      <rPr>
        <sz val="10"/>
        <rFont val="Noto Sans CJK SC"/>
        <family val="2"/>
      </rPr>
      <t xml:space="preserve">資料で確認）。タファミジス（ビンダケル）も同疾患の「末梢神経障害の進行抑制」の適応で</t>
    </r>
    <r>
      <rPr>
        <sz val="10"/>
        <rFont val="Arial"/>
        <family val="0"/>
        <charset val="1"/>
      </rPr>
      <t xml:space="preserve">2013</t>
    </r>
    <r>
      <rPr>
        <sz val="10"/>
        <rFont val="Noto Sans CJK SC"/>
        <family val="2"/>
      </rPr>
      <t xml:space="preserve">年に国内承認されている（</t>
    </r>
    <r>
      <rPr>
        <sz val="10"/>
        <rFont val="Arial"/>
        <family val="0"/>
        <charset val="1"/>
      </rPr>
      <t xml:space="preserve">PMDA </t>
    </r>
    <r>
      <rPr>
        <sz val="10"/>
        <rFont val="Noto Sans CJK SC"/>
        <family val="2"/>
      </rPr>
      <t xml:space="preserve">資料で確認）。両剤のポリニューロパチーへの適応は変異型（家族性）が対象であり、野生型への適応は心アミロイドーシス側である。</t>
    </r>
  </si>
  <si>
    <t xml:space="preserve">PN-016</t>
  </si>
  <si>
    <t xml:space="preserve">手根管症候群</t>
  </si>
  <si>
    <t xml:space="preserve">手根管症候群は世界で最も頻度の高い絞扼性ニューロパチーであり、手根管内での正中神経の圧迫によって生じ、電気診断検査は軸索障害の程度を含む追加の評価に用いられる。</t>
  </si>
  <si>
    <r>
      <rPr>
        <sz val="10"/>
        <rFont val="Noto Sans CJK SC"/>
        <family val="2"/>
      </rPr>
      <t xml:space="preserve">医学各論 Ⅸ</t>
    </r>
    <r>
      <rPr>
        <sz val="10"/>
        <rFont val="Arial"/>
        <family val="0"/>
        <charset val="1"/>
      </rPr>
      <t xml:space="preserve">-5-B-①</t>
    </r>
    <r>
      <rPr>
        <sz val="10"/>
        <rFont val="Noto Sans CJK SC"/>
        <family val="2"/>
      </rPr>
      <t xml:space="preserve">（手根管症候群、</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</si>
  <si>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TBL-01-00-127 (id: JlvnlpI)</t>
    </r>
  </si>
  <si>
    <t xml:space="preserve">SRC-1753</t>
  </si>
  <si>
    <t xml:space="preserve">Padua L, Coraci D, Erra C, et al. Carpal tunnel syndrome: clinical features, diagnosis, and management. Lancet Neurol. 2016;15(12):1273-1284</t>
  </si>
  <si>
    <t xml:space="preserve">10.1016/S1474-4422(16)30231-9</t>
  </si>
  <si>
    <t xml:space="preserve">27751557</t>
  </si>
  <si>
    <r>
      <rPr>
        <sz val="10"/>
        <rFont val="Noto Sans CJK SC"/>
        <family val="2"/>
      </rPr>
      <t xml:space="preserve">症状として夜間に増悪する正中神経領域のしびれ・痛みが典型的とされるが、個々の症状・所見の診断的価値については </t>
    </r>
    <r>
      <rPr>
        <sz val="10"/>
        <rFont val="Arial"/>
        <family val="0"/>
        <charset val="1"/>
      </rPr>
      <t xml:space="preserve">PN-017 </t>
    </r>
    <r>
      <rPr>
        <sz val="10"/>
        <rFont val="Noto Sans CJK SC"/>
        <family val="2"/>
      </rPr>
      <t xml:space="preserve">を参照。</t>
    </r>
  </si>
  <si>
    <t xml:space="preserve">PN-017</t>
  </si>
  <si>
    <r>
      <rPr>
        <sz val="10"/>
        <rFont val="Noto Sans CJK SC"/>
        <family val="2"/>
      </rPr>
      <t xml:space="preserve">手根管症候群の診察所見のうち、正中神経領域の痛覚鈍麻（尤度比</t>
    </r>
    <r>
      <rPr>
        <sz val="10"/>
        <rFont val="Arial"/>
        <family val="0"/>
        <charset val="1"/>
      </rPr>
      <t xml:space="preserve">3.1</t>
    </r>
    <r>
      <rPr>
        <sz val="10"/>
        <rFont val="Noto Sans CJK SC"/>
        <family val="2"/>
      </rPr>
      <t xml:space="preserve">）と </t>
    </r>
    <r>
      <rPr>
        <sz val="10"/>
        <rFont val="Arial"/>
        <family val="0"/>
        <charset val="1"/>
      </rPr>
      <t xml:space="preserve">Katz </t>
    </r>
    <r>
      <rPr>
        <sz val="10"/>
        <rFont val="Noto Sans CJK SC"/>
        <family val="2"/>
      </rPr>
      <t xml:space="preserve">手図形の典型・準典型パターン（尤度比</t>
    </r>
    <r>
      <rPr>
        <sz val="10"/>
        <rFont val="Arial"/>
        <family val="0"/>
        <charset val="1"/>
      </rPr>
      <t xml:space="preserve">2.4</t>
    </r>
    <r>
      <rPr>
        <sz val="10"/>
        <rFont val="Noto Sans CJK SC"/>
        <family val="2"/>
      </rPr>
      <t xml:space="preserve">）が電気診断所見の有無と最もよく対応し、</t>
    </r>
    <r>
      <rPr>
        <sz val="10"/>
        <rFont val="Arial"/>
        <family val="0"/>
        <charset val="1"/>
      </rPr>
      <t xml:space="preserve">Phalen </t>
    </r>
    <r>
      <rPr>
        <sz val="10"/>
        <rFont val="Noto Sans CJK SC"/>
        <family val="2"/>
      </rPr>
      <t xml:space="preserve">徴候・</t>
    </r>
    <r>
      <rPr>
        <sz val="10"/>
        <rFont val="Arial"/>
        <family val="0"/>
        <charset val="1"/>
      </rPr>
      <t xml:space="preserve">Tinel </t>
    </r>
    <r>
      <rPr>
        <sz val="10"/>
        <rFont val="Noto Sans CJK SC"/>
        <family val="2"/>
      </rPr>
      <t xml:space="preserve">徴候や夜間のしびれは伝統的に用いられるものの、単独での診断的価値は限られる。</t>
    </r>
  </si>
  <si>
    <t xml:space="preserve">SRC-1756</t>
  </si>
  <si>
    <t xml:space="preserve">D'Arcy CA, McGee S. The rational clinical examination. Does this patient have carpal tunnel syndrome? JAMA. 2000;283(23):3110-3117</t>
  </si>
  <si>
    <t xml:space="preserve">10.1001/jama.283.23.3110</t>
  </si>
  <si>
    <t xml:space="preserve">10865306</t>
  </si>
  <si>
    <r>
      <rPr>
        <sz val="10"/>
        <rFont val="Noto Sans CJK SC"/>
        <family val="2"/>
      </rPr>
      <t xml:space="preserve">尤度比は電気診断検査を参照基準とした研究の集計である。母指対立筋力低下（短母指外転筋）も診断に対応する所見の一つ（尤度比</t>
    </r>
    <r>
      <rPr>
        <sz val="10"/>
        <rFont val="Arial"/>
        <family val="0"/>
        <charset val="1"/>
      </rPr>
      <t xml:space="preserve">1.8</t>
    </r>
    <r>
      <rPr>
        <sz val="10"/>
        <rFont val="Noto Sans CJK SC"/>
        <family val="2"/>
      </rPr>
      <t xml:space="preserve">）とされる。</t>
    </r>
  </si>
  <si>
    <t xml:space="preserve">PN-018</t>
  </si>
  <si>
    <r>
      <rPr>
        <sz val="10"/>
        <rFont val="Arial"/>
        <family val="0"/>
        <charset val="1"/>
      </rPr>
      <t xml:space="preserve">AAOS </t>
    </r>
    <r>
      <rPr>
        <sz val="10"/>
        <rFont val="Noto Sans CJK SC"/>
        <family val="2"/>
      </rPr>
      <t xml:space="preserve">の手根管症候群診療ガイドライン（</t>
    </r>
    <r>
      <rPr>
        <sz val="10"/>
        <rFont val="Arial"/>
        <family val="0"/>
        <charset val="1"/>
      </rPr>
      <t xml:space="preserve">2024</t>
    </r>
    <r>
      <rPr>
        <sz val="10"/>
        <rFont val="Noto Sans CJK SC"/>
        <family val="2"/>
      </rPr>
      <t xml:space="preserve">年版）では、コルチコステロイド注射は手根管症候群の長期的な改善をもたらさないことが強いエビデンスで示され、手根管開放術では小切開法と内視鏡法の間に患者報告アウトカムの差はないとされる。</t>
    </r>
  </si>
  <si>
    <t xml:space="preserve">SRC-1754</t>
  </si>
  <si>
    <r>
      <rPr>
        <sz val="10"/>
        <rFont val="Arial"/>
        <family val="0"/>
        <charset val="1"/>
      </rPr>
      <t xml:space="preserve">Shapiro LM, Kamal R, Brault J, et al. American Academy of Orthopaedic Surgeons/ASSH Clinical Practice Guideline Summary Management of Carpal Tunnel Syndrome. J Am Acad Orthop Surg. 2025;33(7):e356-e366</t>
    </r>
    <r>
      <rPr>
        <sz val="10"/>
        <rFont val="Noto Sans CJK SC"/>
        <family val="2"/>
      </rPr>
      <t xml:space="preserve">（</t>
    </r>
    <r>
      <rPr>
        <sz val="10"/>
        <rFont val="Arial"/>
        <family val="0"/>
        <charset val="1"/>
      </rPr>
      <t xml:space="preserve">PMCID: PMC11928260</t>
    </r>
    <r>
      <rPr>
        <sz val="10"/>
        <rFont val="Noto Sans CJK SC"/>
        <family val="2"/>
      </rPr>
      <t xml:space="preserve">）</t>
    </r>
  </si>
  <si>
    <t xml:space="preserve">10.5435/JAAOS-D-24-01179</t>
  </si>
  <si>
    <t xml:space="preserve">39637428</t>
  </si>
  <si>
    <r>
      <rPr>
        <sz val="10"/>
        <rFont val="Noto Sans CJK SC"/>
        <family val="2"/>
      </rPr>
      <t xml:space="preserve">同ガイドラインでは、診断に </t>
    </r>
    <r>
      <rPr>
        <sz val="10"/>
        <rFont val="Arial"/>
        <family val="0"/>
        <charset val="1"/>
      </rPr>
      <t xml:space="preserve">CTS-6 </t>
    </r>
    <r>
      <rPr>
        <sz val="10"/>
        <rFont val="Noto Sans CJK SC"/>
        <family val="2"/>
      </rPr>
      <t xml:space="preserve">を用いることで超音波検査や神経伝導検査のルーチン使用に代えられるとの強い推奨もある。装具（夜間スプリント）は軽症例の保存療法として用いられるが、本パートで確認した一次資料の推奨文に装具の位置づけが含まれなかったため、命題としては立てていない。 局所ステロイド注射の個別製剤の国内適応は未確認。</t>
    </r>
  </si>
  <si>
    <t xml:space="preserve">PN-019</t>
  </si>
  <si>
    <t xml:space="preserve">肘部管症候群</t>
  </si>
  <si>
    <r>
      <rPr>
        <sz val="10"/>
        <rFont val="Noto Sans CJK SC"/>
        <family val="2"/>
      </rPr>
      <t xml:space="preserve">肘部管症候群は肘部管での尺骨神経の絞扼であり、尺骨神経領域の感覚障害と手内筋の筋力低下を来し、進行例では小母指球筋・第一背側骨間筋の萎縮、環指・小指の鷲手変形、</t>
    </r>
    <r>
      <rPr>
        <sz val="10"/>
        <rFont val="Arial"/>
        <family val="0"/>
        <charset val="1"/>
      </rPr>
      <t xml:space="preserve">Froment </t>
    </r>
    <r>
      <rPr>
        <sz val="10"/>
        <rFont val="Noto Sans CJK SC"/>
        <family val="2"/>
      </rPr>
      <t xml:space="preserve">徴候（つまみ動作の際に母指指節間関節が代償性に屈曲する所見）がみられる。電気診断検査は保存療法・手術療法それぞれにおける回復予後の判断に有用であり、手術では肘部管の除圧が基本となる。</t>
    </r>
  </si>
  <si>
    <r>
      <rPr>
        <sz val="10"/>
        <rFont val="Noto Sans CJK SC"/>
        <family val="2"/>
      </rPr>
      <t xml:space="preserve">医学各論 Ⅸ</t>
    </r>
    <r>
      <rPr>
        <sz val="10"/>
        <rFont val="Arial"/>
        <family val="0"/>
        <charset val="1"/>
      </rPr>
      <t xml:space="preserve">-5-B-②</t>
    </r>
    <r>
      <rPr>
        <sz val="10"/>
        <rFont val="Noto Sans CJK SC"/>
        <family val="2"/>
      </rPr>
      <t xml:space="preserve">（肘部管症候群、</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</si>
  <si>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TBL-01-00-128 (id: JlvnlpQ)</t>
    </r>
  </si>
  <si>
    <t xml:space="preserve">SRC-1755</t>
  </si>
  <si>
    <r>
      <rPr>
        <sz val="10"/>
        <rFont val="Arial"/>
        <family val="0"/>
        <charset val="1"/>
      </rPr>
      <t xml:space="preserve">Dy CJ, Mackinnon SE. Ulnar neuropathy: evaluation and management. Curr Rev Musculoskelet Med. 2016;9(2):178-184</t>
    </r>
    <r>
      <rPr>
        <sz val="10"/>
        <rFont val="Noto Sans CJK SC"/>
        <family val="2"/>
      </rPr>
      <t xml:space="preserve">（</t>
    </r>
    <r>
      <rPr>
        <sz val="10"/>
        <rFont val="Arial"/>
        <family val="0"/>
        <charset val="1"/>
      </rPr>
      <t xml:space="preserve">PMCID: PMC4896870</t>
    </r>
    <r>
      <rPr>
        <sz val="10"/>
        <rFont val="Noto Sans CJK SC"/>
        <family val="2"/>
      </rPr>
      <t xml:space="preserve">）</t>
    </r>
  </si>
  <si>
    <t xml:space="preserve">10.1007/s12178-016-9327-x</t>
  </si>
  <si>
    <t xml:space="preserve">27080868</t>
  </si>
  <si>
    <r>
      <rPr>
        <sz val="10"/>
        <rFont val="Noto Sans CJK SC"/>
        <family val="2"/>
      </rPr>
      <t xml:space="preserve">尺骨神経障害の部位は肘部以外（</t>
    </r>
    <r>
      <rPr>
        <sz val="10"/>
        <rFont val="Arial"/>
        <family val="0"/>
        <charset val="1"/>
      </rPr>
      <t xml:space="preserve">Guyon </t>
    </r>
    <r>
      <rPr>
        <sz val="10"/>
        <rFont val="Noto Sans CJK SC"/>
        <family val="2"/>
      </rPr>
      <t xml:space="preserve">管など）もあり、病変部位の同定が治療選択に影響する。</t>
    </r>
  </si>
  <si>
    <t xml:space="preserve">PN-020</t>
  </si>
  <si>
    <t xml:space="preserve">帯状疱疹後神経痛</t>
  </si>
  <si>
    <r>
      <rPr>
        <sz val="10"/>
        <rFont val="Noto Sans CJK SC"/>
        <family val="2"/>
      </rPr>
      <t xml:space="preserve">帯状疱疹後神経痛は、帯状疱疹の皮疹が治癒した後も同じ皮膚分節に持続する疼痛であり、一般に皮疹発症から</t>
    </r>
    <r>
      <rPr>
        <sz val="10"/>
        <rFont val="Arial"/>
        <family val="0"/>
        <charset val="1"/>
      </rPr>
      <t xml:space="preserve">3</t>
    </r>
    <r>
      <rPr>
        <sz val="10"/>
        <rFont val="Noto Sans CJK SC"/>
        <family val="2"/>
      </rPr>
      <t xml:space="preserve">か月以上持続する疼痛として定義される。</t>
    </r>
  </si>
  <si>
    <r>
      <rPr>
        <sz val="10"/>
        <rFont val="Noto Sans CJK SC"/>
        <family val="2"/>
      </rPr>
      <t xml:space="preserve">医学各論 Ⅸ</t>
    </r>
    <r>
      <rPr>
        <sz val="10"/>
        <rFont val="Arial"/>
        <family val="0"/>
        <charset val="1"/>
      </rPr>
      <t xml:space="preserve">-5-C-②</t>
    </r>
    <r>
      <rPr>
        <sz val="10"/>
        <rFont val="Noto Sans CJK SC"/>
        <family val="2"/>
      </rPr>
      <t xml:space="preserve">（帯状疱疹後神経痛、</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</si>
  <si>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TBL-01-00-049 (id: JlvnleQ)</t>
    </r>
    <r>
      <rPr>
        <sz val="10"/>
        <rFont val="Noto Sans CJK SC"/>
        <family val="2"/>
      </rPr>
      <t xml:space="preserve">；</t>
    </r>
    <r>
      <rPr>
        <sz val="10"/>
        <rFont val="Arial"/>
        <family val="0"/>
        <charset val="1"/>
      </rPr>
      <t xml:space="preserve">TBL-01-00-097 (id: JlvnlkM)</t>
    </r>
  </si>
  <si>
    <t xml:space="preserve">SRC-1757</t>
  </si>
  <si>
    <r>
      <rPr>
        <sz val="10"/>
        <rFont val="Arial"/>
        <family val="0"/>
        <charset val="1"/>
      </rPr>
      <t xml:space="preserve">Forbes HJ, Thomas SL, Smeeth L, et al. A systematic review and meta-analysis of risk factors for postherpetic neuralgia. Pain. 2016;157(1):30-54</t>
    </r>
    <r>
      <rPr>
        <sz val="10"/>
        <rFont val="Noto Sans CJK SC"/>
        <family val="2"/>
      </rPr>
      <t xml:space="preserve">（</t>
    </r>
    <r>
      <rPr>
        <sz val="10"/>
        <rFont val="Arial"/>
        <family val="0"/>
        <charset val="1"/>
      </rPr>
      <t xml:space="preserve">PMCID: PMC4685754</t>
    </r>
    <r>
      <rPr>
        <sz val="10"/>
        <rFont val="Noto Sans CJK SC"/>
        <family val="2"/>
      </rPr>
      <t xml:space="preserve">）</t>
    </r>
  </si>
  <si>
    <t xml:space="preserve">10.1097/j.pain.0000000000000307</t>
  </si>
  <si>
    <t xml:space="preserve">26218719</t>
  </si>
  <si>
    <r>
      <rPr>
        <sz val="10"/>
        <rFont val="Noto Sans CJK SC"/>
        <family val="2"/>
      </rPr>
      <t xml:space="preserve">定義の期間には皮疹発症後</t>
    </r>
    <r>
      <rPr>
        <sz val="10"/>
        <rFont val="Arial"/>
        <family val="0"/>
        <charset val="1"/>
      </rPr>
      <t xml:space="preserve">1</t>
    </r>
    <r>
      <rPr>
        <sz val="10"/>
        <rFont val="Noto Sans CJK SC"/>
        <family val="2"/>
      </rPr>
      <t xml:space="preserve">か月や</t>
    </r>
    <r>
      <rPr>
        <sz val="10"/>
        <rFont val="Arial"/>
        <family val="0"/>
        <charset val="1"/>
      </rPr>
      <t xml:space="preserve">3</t>
    </r>
    <r>
      <rPr>
        <sz val="10"/>
        <rFont val="Noto Sans CJK SC"/>
        <family val="2"/>
      </rPr>
      <t xml:space="preserve">か月など複数の運用があり、本カードは広く用いられる</t>
    </r>
    <r>
      <rPr>
        <sz val="10"/>
        <rFont val="Arial"/>
        <family val="0"/>
        <charset val="1"/>
      </rPr>
      <t xml:space="preserve">3</t>
    </r>
    <r>
      <rPr>
        <sz val="10"/>
        <rFont val="Noto Sans CJK SC"/>
        <family val="2"/>
      </rPr>
      <t xml:space="preserve">か月基準に従った。帯状疱疹そのものの皮膚病変・急性期治療は本パートの範囲外（皮膚科の範囲）。</t>
    </r>
  </si>
  <si>
    <t xml:space="preserve">PN-021</t>
  </si>
  <si>
    <r>
      <rPr>
        <sz val="10"/>
        <rFont val="Noto Sans CJK SC"/>
        <family val="2"/>
      </rPr>
      <t xml:space="preserve">帯状疱疹後神経痛の危険因子として、高齢のほか、急性期の前駆痛（要約率比</t>
    </r>
    <r>
      <rPr>
        <sz val="10"/>
        <rFont val="Arial"/>
        <family val="0"/>
        <charset val="1"/>
      </rPr>
      <t xml:space="preserve">2.29</t>
    </r>
    <r>
      <rPr>
        <sz val="10"/>
        <rFont val="Noto Sans CJK SC"/>
        <family val="2"/>
      </rPr>
      <t xml:space="preserve">）、強い急性期疼痛（要約率比</t>
    </r>
    <r>
      <rPr>
        <sz val="10"/>
        <rFont val="Arial"/>
        <family val="0"/>
        <charset val="1"/>
      </rPr>
      <t xml:space="preserve">2.23</t>
    </r>
    <r>
      <rPr>
        <sz val="10"/>
        <rFont val="Noto Sans CJK SC"/>
        <family val="2"/>
      </rPr>
      <t xml:space="preserve">）、重症の皮疹（要約率比</t>
    </r>
    <r>
      <rPr>
        <sz val="10"/>
        <rFont val="Arial"/>
        <family val="0"/>
        <charset val="1"/>
      </rPr>
      <t xml:space="preserve">2.63</t>
    </r>
    <r>
      <rPr>
        <sz val="10"/>
        <rFont val="Noto Sans CJK SC"/>
        <family val="2"/>
      </rPr>
      <t xml:space="preserve">）、眼部帯状疱疹（要約率比</t>
    </r>
    <r>
      <rPr>
        <sz val="10"/>
        <rFont val="Arial"/>
        <family val="0"/>
        <charset val="1"/>
      </rPr>
      <t xml:space="preserve">2.51</t>
    </r>
    <r>
      <rPr>
        <sz val="10"/>
        <rFont val="Noto Sans CJK SC"/>
        <family val="2"/>
      </rPr>
      <t xml:space="preserve">）が前向き研究のメタ解析で示されている。</t>
    </r>
  </si>
  <si>
    <t xml:space="preserve">重度の免疫抑制や糖尿病との関連は研究間で一貫した結果が得られていない（同メタ解析）。</t>
  </si>
  <si>
    <t xml:space="preserve">PN-022</t>
  </si>
  <si>
    <r>
      <rPr>
        <sz val="10"/>
        <rFont val="Noto Sans CJK SC"/>
        <family val="2"/>
      </rPr>
      <t xml:space="preserve">神経障害性疼痛の薬物療法では、カルシウムチャネル</t>
    </r>
    <r>
      <rPr>
        <sz val="10"/>
        <rFont val="Arial"/>
        <family val="0"/>
        <charset val="1"/>
      </rPr>
      <t xml:space="preserve">α2δ</t>
    </r>
    <r>
      <rPr>
        <sz val="10"/>
        <rFont val="Noto Sans CJK SC"/>
        <family val="2"/>
      </rPr>
      <t xml:space="preserve">リガンド（プレガバリン、ガバペンチン）が第一選択薬の一つに位置づけられ、</t>
    </r>
    <r>
      <rPr>
        <sz val="10"/>
        <rFont val="Arial"/>
        <family val="0"/>
        <charset val="1"/>
      </rPr>
      <t xml:space="preserve">50%</t>
    </r>
    <r>
      <rPr>
        <sz val="10"/>
        <rFont val="Noto Sans CJK SC"/>
        <family val="2"/>
      </rPr>
      <t xml:space="preserve">の疼痛緩和に対する治療必要数（</t>
    </r>
    <r>
      <rPr>
        <sz val="10"/>
        <rFont val="Arial"/>
        <family val="0"/>
        <charset val="1"/>
      </rPr>
      <t xml:space="preserve">NNT</t>
    </r>
    <r>
      <rPr>
        <sz val="10"/>
        <rFont val="Noto Sans CJK SC"/>
        <family val="2"/>
      </rPr>
      <t xml:space="preserve">）はプレガバリン</t>
    </r>
    <r>
      <rPr>
        <sz val="10"/>
        <rFont val="Arial"/>
        <family val="0"/>
        <charset val="1"/>
      </rPr>
      <t xml:space="preserve">7.7</t>
    </r>
    <r>
      <rPr>
        <sz val="10"/>
        <rFont val="Noto Sans CJK SC"/>
        <family val="2"/>
      </rPr>
      <t xml:space="preserve">、ガバペンチン</t>
    </r>
    <r>
      <rPr>
        <sz val="10"/>
        <rFont val="Arial"/>
        <family val="0"/>
        <charset val="1"/>
      </rPr>
      <t xml:space="preserve">7.2</t>
    </r>
    <r>
      <rPr>
        <sz val="10"/>
        <rFont val="Noto Sans CJK SC"/>
        <family val="2"/>
      </rPr>
      <t xml:space="preserve">である（</t>
    </r>
    <r>
      <rPr>
        <sz val="10"/>
        <rFont val="Arial"/>
        <family val="0"/>
        <charset val="1"/>
      </rPr>
      <t xml:space="preserve">NeuPSIG </t>
    </r>
    <r>
      <rPr>
        <sz val="10"/>
        <rFont val="Noto Sans CJK SC"/>
        <family val="2"/>
      </rPr>
      <t xml:space="preserve">の系統的レビュー・メタ解析に基づく推奨）。</t>
    </r>
  </si>
  <si>
    <t xml:space="preserve">SRC-1759</t>
  </si>
  <si>
    <r>
      <rPr>
        <sz val="10"/>
        <rFont val="Arial"/>
        <family val="0"/>
        <charset val="1"/>
      </rPr>
      <t xml:space="preserve">Finnerup NB, Attal N, Haroutounian S, et al. Pharmacotherapy for neuropathic pain in adults: a systematic review and meta-analysis. Lancet Neurol. 2015;14(2):162-173</t>
    </r>
    <r>
      <rPr>
        <sz val="10"/>
        <rFont val="Noto Sans CJK SC"/>
        <family val="2"/>
      </rPr>
      <t xml:space="preserve">（</t>
    </r>
    <r>
      <rPr>
        <sz val="10"/>
        <rFont val="Arial"/>
        <family val="0"/>
        <charset val="1"/>
      </rPr>
      <t xml:space="preserve">PMCID: PMC4493167</t>
    </r>
    <r>
      <rPr>
        <sz val="10"/>
        <rFont val="Noto Sans CJK SC"/>
        <family val="2"/>
      </rPr>
      <t xml:space="preserve">）</t>
    </r>
  </si>
  <si>
    <t xml:space="preserve">10.1016/S1474-4422(14)70251-0</t>
  </si>
  <si>
    <t xml:space="preserve">25575710</t>
  </si>
  <si>
    <r>
      <rPr>
        <sz val="10"/>
        <rFont val="Noto Sans CJK SC"/>
        <family val="2"/>
      </rPr>
      <t xml:space="preserve">プレガバリンは国内で「神経障害性疼痛」（帯状疱疹後神経痛を含む）の適応で承認・保険適用されている（添付文書で確認）。ミロガバリンは</t>
    </r>
    <r>
      <rPr>
        <sz val="10"/>
        <rFont val="Arial"/>
        <family val="0"/>
        <charset val="1"/>
      </rPr>
      <t xml:space="preserve">2019</t>
    </r>
    <r>
      <rPr>
        <sz val="10"/>
        <rFont val="Noto Sans CJK SC"/>
        <family val="2"/>
      </rPr>
      <t xml:space="preserve">年に末梢性神経障害性疼痛で国内承認され、その後「神経障害性疼痛」へ適応拡大された（公開資料で確認）。三環系抗うつ薬とセロトニン・ノルアドレナリン再取り込み阻害薬も第一選択に位置づけられる。</t>
    </r>
  </si>
  <si>
    <t xml:space="preserve">PN-023</t>
  </si>
  <si>
    <r>
      <rPr>
        <sz val="10"/>
        <rFont val="Arial"/>
        <family val="0"/>
        <charset val="1"/>
      </rPr>
      <t xml:space="preserve">60</t>
    </r>
    <r>
      <rPr>
        <sz val="10"/>
        <rFont val="Noto Sans CJK SC"/>
        <family val="2"/>
      </rPr>
      <t xml:space="preserve">歳以上を対象とした無作為化二重盲検試験（</t>
    </r>
    <r>
      <rPr>
        <sz val="10"/>
        <rFont val="Arial"/>
        <family val="0"/>
        <charset val="1"/>
      </rPr>
      <t xml:space="preserve">38,546</t>
    </r>
    <r>
      <rPr>
        <sz val="10"/>
        <rFont val="Noto Sans CJK SC"/>
        <family val="2"/>
      </rPr>
      <t xml:space="preserve">例）で、弱毒生帯状疱疹ワクチンは帯状疱疹の発症を</t>
    </r>
    <r>
      <rPr>
        <sz val="10"/>
        <rFont val="Arial"/>
        <family val="0"/>
        <charset val="1"/>
      </rPr>
      <t xml:space="preserve">51.3%</t>
    </r>
    <r>
      <rPr>
        <sz val="10"/>
        <rFont val="Noto Sans CJK SC"/>
        <family val="2"/>
      </rPr>
      <t xml:space="preserve">、帯状疱疹後神経痛の発症を</t>
    </r>
    <r>
      <rPr>
        <sz val="10"/>
        <rFont val="Arial"/>
        <family val="0"/>
        <charset val="1"/>
      </rPr>
      <t xml:space="preserve">66.5%</t>
    </r>
    <r>
      <rPr>
        <sz val="10"/>
        <rFont val="Noto Sans CJK SC"/>
        <family val="2"/>
      </rPr>
      <t xml:space="preserve">減少させた。</t>
    </r>
  </si>
  <si>
    <t xml:space="preserve">SRC-1758</t>
  </si>
  <si>
    <t xml:space="preserve">Oxman MN, Levin MJ, Johnson GR, et al. A vaccine to prevent herpes zoster and postherpetic neuralgia in older adults. N Engl J Med. 2005;352(22):2271-2284</t>
  </si>
  <si>
    <t xml:space="preserve">10.1056/NEJMoa051016</t>
  </si>
  <si>
    <t xml:space="preserve">15930418</t>
  </si>
  <si>
    <r>
      <rPr>
        <sz val="10"/>
        <rFont val="Noto Sans CJK SC"/>
        <family val="2"/>
      </rPr>
      <t xml:space="preserve">国内では弱毒生水痘ワクチン（</t>
    </r>
    <r>
      <rPr>
        <sz val="10"/>
        <rFont val="Arial"/>
        <family val="0"/>
        <charset val="1"/>
      </rPr>
      <t xml:space="preserve">50</t>
    </r>
    <r>
      <rPr>
        <sz val="10"/>
        <rFont val="Noto Sans CJK SC"/>
        <family val="2"/>
      </rPr>
      <t xml:space="preserve">歳以上の帯状疱疹予防）と組換え帯状疱疹ワクチンが使用でき、</t>
    </r>
    <r>
      <rPr>
        <sz val="10"/>
        <rFont val="Arial"/>
        <family val="0"/>
        <charset val="1"/>
      </rPr>
      <t xml:space="preserve">2025</t>
    </r>
    <r>
      <rPr>
        <sz val="10"/>
        <rFont val="Noto Sans CJK SC"/>
        <family val="2"/>
      </rPr>
      <t xml:space="preserve">年</t>
    </r>
    <r>
      <rPr>
        <sz val="10"/>
        <rFont val="Arial"/>
        <family val="0"/>
        <charset val="1"/>
      </rPr>
      <t xml:space="preserve">4</t>
    </r>
    <r>
      <rPr>
        <sz val="10"/>
        <rFont val="Noto Sans CJK SC"/>
        <family val="2"/>
      </rPr>
      <t xml:space="preserve">月から</t>
    </r>
    <r>
      <rPr>
        <sz val="10"/>
        <rFont val="Arial"/>
        <family val="0"/>
        <charset val="1"/>
      </rPr>
      <t xml:space="preserve">65</t>
    </r>
    <r>
      <rPr>
        <sz val="10"/>
        <rFont val="Noto Sans CJK SC"/>
        <family val="2"/>
      </rPr>
      <t xml:space="preserve">歳を対象に帯状疱疹ワクチンの定期接種が始まっている（厚生労働省・自治体資料で確認）。本試験で用いられたのは弱毒生ワクチンであり、組換えワクチンの帯状疱疹後神経痛予防効果は本試験の対象外である。</t>
    </r>
  </si>
  <si>
    <t xml:space="preserve">PN-024</t>
  </si>
  <si>
    <r>
      <rPr>
        <sz val="10"/>
        <rFont val="Arial"/>
        <family val="0"/>
        <charset val="1"/>
      </rPr>
      <t xml:space="preserve">Tolosa-Hunt</t>
    </r>
    <r>
      <rPr>
        <sz val="10"/>
        <rFont val="Noto Sans CJK SC"/>
        <family val="2"/>
      </rPr>
      <t xml:space="preserve">症候群</t>
    </r>
  </si>
  <si>
    <r>
      <rPr>
        <sz val="10"/>
        <rFont val="Arial"/>
        <family val="0"/>
        <charset val="1"/>
      </rPr>
      <t xml:space="preserve">Tolosa-Hunt </t>
    </r>
    <r>
      <rPr>
        <sz val="10"/>
        <rFont val="Noto Sans CJK SC"/>
        <family val="2"/>
      </rPr>
      <t xml:space="preserve">症候群は、</t>
    </r>
    <r>
      <rPr>
        <sz val="10"/>
        <rFont val="Arial"/>
        <family val="0"/>
        <charset val="1"/>
      </rPr>
      <t xml:space="preserve">ICHD-3 </t>
    </r>
    <r>
      <rPr>
        <sz val="10"/>
        <rFont val="Noto Sans CJK SC"/>
        <family val="2"/>
      </rPr>
      <t xml:space="preserve">において、海綿静脈洞・上眼窩裂・眼窩の肉芽腫性炎症（</t>
    </r>
    <r>
      <rPr>
        <sz val="10"/>
        <rFont val="Arial"/>
        <family val="0"/>
        <charset val="1"/>
      </rPr>
      <t xml:space="preserve">MRI </t>
    </r>
    <r>
      <rPr>
        <sz val="10"/>
        <rFont val="Noto Sans CJK SC"/>
        <family val="2"/>
      </rPr>
      <t xml:space="preserve">または生検で証明されるもの）による一側性の眼窩・眼窩周囲痛と、同側の第</t>
    </r>
    <r>
      <rPr>
        <sz val="10"/>
        <rFont val="Arial"/>
        <family val="0"/>
        <charset val="1"/>
      </rPr>
      <t xml:space="preserve">III</t>
    </r>
    <r>
      <rPr>
        <sz val="10"/>
        <rFont val="Noto Sans CJK SC"/>
        <family val="2"/>
      </rPr>
      <t xml:space="preserve">・</t>
    </r>
    <r>
      <rPr>
        <sz val="10"/>
        <rFont val="Arial"/>
        <family val="0"/>
        <charset val="1"/>
      </rPr>
      <t xml:space="preserve">IV</t>
    </r>
    <r>
      <rPr>
        <sz val="10"/>
        <rFont val="Noto Sans CJK SC"/>
        <family val="2"/>
      </rPr>
      <t xml:space="preserve">・</t>
    </r>
    <r>
      <rPr>
        <sz val="10"/>
        <rFont val="Arial"/>
        <family val="0"/>
        <charset val="1"/>
      </rPr>
      <t xml:space="preserve">VI</t>
    </r>
    <r>
      <rPr>
        <sz val="10"/>
        <rFont val="Noto Sans CJK SC"/>
        <family val="2"/>
      </rPr>
      <t xml:space="preserve">脳神経のいずれか</t>
    </r>
    <r>
      <rPr>
        <sz val="10"/>
        <rFont val="Arial"/>
        <family val="0"/>
        <charset val="1"/>
      </rPr>
      <t xml:space="preserve">1</t>
    </r>
    <r>
      <rPr>
        <sz val="10"/>
        <rFont val="Noto Sans CJK SC"/>
        <family val="2"/>
      </rPr>
      <t xml:space="preserve">つ以上の麻痺を来す疾患と定義され、他の疾患ではよりよく説明できないことが要件となる（除外診断）。</t>
    </r>
  </si>
  <si>
    <r>
      <rPr>
        <sz val="10"/>
        <rFont val="Noto Sans CJK SC"/>
        <family val="2"/>
      </rPr>
      <t xml:space="preserve">医学各論 Ⅸ</t>
    </r>
    <r>
      <rPr>
        <sz val="10"/>
        <rFont val="Arial"/>
        <family val="0"/>
        <charset val="1"/>
      </rPr>
      <t xml:space="preserve">-5-C-③</t>
    </r>
    <r>
      <rPr>
        <sz val="10"/>
        <rFont val="Noto Sans CJK SC"/>
        <family val="2"/>
      </rPr>
      <t xml:space="preserve">（</t>
    </r>
    <r>
      <rPr>
        <sz val="10"/>
        <rFont val="Arial"/>
        <family val="0"/>
        <charset val="1"/>
      </rPr>
      <t xml:space="preserve">Tolosa-Hunt</t>
    </r>
    <r>
      <rPr>
        <sz val="10"/>
        <rFont val="Noto Sans CJK SC"/>
        <family val="2"/>
      </rPr>
      <t xml:space="preserve">症候群、</t>
    </r>
    <r>
      <rPr>
        <sz val="10"/>
        <rFont val="Arial"/>
        <family val="0"/>
        <charset val="1"/>
      </rPr>
      <t xml:space="preserve">c</t>
    </r>
    <r>
      <rPr>
        <sz val="10"/>
        <rFont val="Noto Sans CJK SC"/>
        <family val="2"/>
      </rPr>
      <t xml:space="preserve">）</t>
    </r>
  </si>
  <si>
    <r>
      <rPr>
        <sz val="10"/>
        <rFont val="Noto Sans CJK SC"/>
        <family val="2"/>
      </rPr>
      <t xml:space="preserve">臨床的にはステロイドへの迅速な反応性（疼痛は</t>
    </r>
    <r>
      <rPr>
        <sz val="10"/>
        <rFont val="Arial"/>
        <family val="0"/>
        <charset val="1"/>
      </rPr>
      <t xml:space="preserve">24</t>
    </r>
    <r>
      <rPr>
        <sz val="10"/>
        <rFont val="Noto Sans CJK SC"/>
        <family val="2"/>
      </rPr>
      <t xml:space="preserve">〜</t>
    </r>
    <r>
      <rPr>
        <sz val="10"/>
        <rFont val="Arial"/>
        <family val="0"/>
        <charset val="1"/>
      </rPr>
      <t xml:space="preserve">72</t>
    </r>
    <r>
      <rPr>
        <sz val="10"/>
        <rFont val="Noto Sans CJK SC"/>
        <family val="2"/>
      </rPr>
      <t xml:space="preserve">時間以内に改善することが多い）が特徴とされるが、ステロイド反応性そのものは </t>
    </r>
    <r>
      <rPr>
        <sz val="10"/>
        <rFont val="Arial"/>
        <family val="0"/>
        <charset val="1"/>
      </rPr>
      <t xml:space="preserve">ICHD-3 </t>
    </r>
    <r>
      <rPr>
        <sz val="10"/>
        <rFont val="Noto Sans CJK SC"/>
        <family val="2"/>
      </rPr>
      <t xml:space="preserve">の診断基準には含まれていない。有痛性外眼筋麻痺の鑑別（腫瘍、動脈瘤などの血管病変、感染症、他の炎症性疾患）の除外と経過観察が不可欠である。</t>
    </r>
  </si>
  <si>
    <t xml:space="preserve">NM-001</t>
  </si>
  <si>
    <t xml:space="preserve">重症筋無力症</t>
  </si>
  <si>
    <t xml:space="preserve">重症筋無力症の筋力低下は、運動の反復で増悪し休息で回復する易疲労性と、朝に比べて夕方に悪化する日内変動を特徴とし、初発症状としては眼瞼下垂や複視などの眼症状が最も多い。</t>
  </si>
  <si>
    <r>
      <rPr>
        <sz val="10"/>
        <rFont val="Noto Sans CJK SC"/>
        <family val="2"/>
      </rPr>
      <t xml:space="preserve">医学各論 Ⅸ</t>
    </r>
    <r>
      <rPr>
        <sz val="10"/>
        <rFont val="Arial"/>
        <family val="0"/>
        <charset val="1"/>
      </rPr>
      <t xml:space="preserve">-5-D-①</t>
    </r>
    <r>
      <rPr>
        <sz val="10"/>
        <rFont val="Noto Sans CJK SC"/>
        <family val="2"/>
      </rPr>
      <t xml:space="preserve">（重症筋無力症、</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</si>
  <si>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TBL-01-00-050 (id: JlvnleU)</t>
    </r>
  </si>
  <si>
    <t xml:space="preserve">SRC-1761</t>
  </si>
  <si>
    <r>
      <rPr>
        <sz val="10"/>
        <rFont val="Noto Sans CJK SC"/>
        <family val="2"/>
      </rPr>
      <t xml:space="preserve">日本神経学会（監修）</t>
    </r>
    <r>
      <rPr>
        <sz val="10"/>
        <rFont val="Arial"/>
        <family val="0"/>
        <charset val="1"/>
      </rPr>
      <t xml:space="preserve">, </t>
    </r>
    <r>
      <rPr>
        <sz val="10"/>
        <rFont val="Noto Sans CJK SC"/>
        <family val="2"/>
      </rPr>
      <t xml:space="preserve">「重症筋無力症／ランバート・イートン筋無力症候群診療ガイドライン」作成委員会（編）</t>
    </r>
    <r>
      <rPr>
        <sz val="10"/>
        <rFont val="Arial"/>
        <family val="0"/>
        <charset val="1"/>
      </rPr>
      <t xml:space="preserve">. </t>
    </r>
    <r>
      <rPr>
        <sz val="10"/>
        <rFont val="Noto Sans CJK SC"/>
        <family val="2"/>
      </rPr>
      <t xml:space="preserve">重症筋無力症／ランバート・イートン筋無力症候群診療ガイドライン</t>
    </r>
    <r>
      <rPr>
        <sz val="10"/>
        <rFont val="Arial"/>
        <family val="0"/>
        <charset val="1"/>
      </rPr>
      <t xml:space="preserve">2022. </t>
    </r>
    <r>
      <rPr>
        <sz val="10"/>
        <rFont val="Noto Sans CJK SC"/>
        <family val="2"/>
      </rPr>
      <t xml:space="preserve">南江堂</t>
    </r>
    <r>
      <rPr>
        <sz val="10"/>
        <rFont val="Arial"/>
        <family val="0"/>
        <charset val="1"/>
      </rPr>
      <t xml:space="preserve">; 2022</t>
    </r>
  </si>
  <si>
    <t xml:space="preserve">眼症状が初発となる割合の具体的な数値は資料により異なるため、本票では数値を記載していない。</t>
  </si>
  <si>
    <t xml:space="preserve">NM-002</t>
  </si>
  <si>
    <r>
      <rPr>
        <sz val="10"/>
        <rFont val="Noto Sans CJK SC"/>
        <family val="2"/>
      </rPr>
      <t xml:space="preserve">重症筋無力症の診断では、抗アセチルコリン受容体抗体や抗</t>
    </r>
    <r>
      <rPr>
        <sz val="10"/>
        <rFont val="Arial"/>
        <family val="0"/>
        <charset val="1"/>
      </rPr>
      <t xml:space="preserve">MuSK</t>
    </r>
    <r>
      <rPr>
        <sz val="10"/>
        <rFont val="Noto Sans CJK SC"/>
        <family val="2"/>
      </rPr>
      <t xml:space="preserve">抗体などの自己抗体測定に加え、反復神経刺激試験における漸減現象（</t>
    </r>
    <r>
      <rPr>
        <sz val="10"/>
        <rFont val="Arial"/>
        <family val="0"/>
        <charset val="1"/>
      </rPr>
      <t xml:space="preserve">waning</t>
    </r>
    <r>
      <rPr>
        <sz val="10"/>
        <rFont val="Noto Sans CJK SC"/>
        <family val="2"/>
      </rPr>
      <t xml:space="preserve">）や単線維筋電図のジッター増大といった電気生理学的所見、エドロホニウム試験などの薬理学的試験を組み合わせて評価する。</t>
    </r>
  </si>
  <si>
    <r>
      <rPr>
        <sz val="10"/>
        <rFont val="Noto Sans CJK SC"/>
        <family val="2"/>
      </rPr>
      <t xml:space="preserve">抗</t>
    </r>
    <r>
      <rPr>
        <sz val="10"/>
        <rFont val="Arial"/>
        <family val="0"/>
        <charset val="1"/>
      </rPr>
      <t xml:space="preserve">MuSK</t>
    </r>
    <r>
      <rPr>
        <sz val="10"/>
        <rFont val="Noto Sans CJK SC"/>
        <family val="2"/>
      </rPr>
      <t xml:space="preserve">抗体陽性例では球症状が目立ち胸腺腫の合併がまれであるなど、抗体ごとに臨床像が異なる。抗体陰性例でも電気生理学的所見などから診断しうる。</t>
    </r>
  </si>
  <si>
    <t xml:space="preserve">NM-003</t>
  </si>
  <si>
    <t xml:space="preserve">重症筋無力症の治療は、コリンエステラーゼ阻害薬による対症療法と、副腎皮質ステロイドや免疫抑制薬による免疫療法を組み合わせて行い、国際コンセンサスガイダンスでは臨床病型と重症度に応じた免疫療法の選択が示されている。</t>
  </si>
  <si>
    <t xml:space="preserve">SRC-1762</t>
  </si>
  <si>
    <t xml:space="preserve">Narayanaswami P, Sanders DB, Wolfe G, et al. International Consensus Guidance for Management of Myasthenia Gravis: 2020 Update. Neurology. 2021;96(3):114-122</t>
  </si>
  <si>
    <t xml:space="preserve">10.1212/WNL.0000000000011124</t>
  </si>
  <si>
    <t xml:space="preserve">33144515</t>
  </si>
  <si>
    <r>
      <rPr>
        <sz val="10"/>
        <rFont val="Noto Sans CJK SC"/>
        <family val="2"/>
      </rPr>
      <t xml:space="preserve">コリンエステラーゼ阻害薬（ピリドスチグミン等）とステロイド・免疫抑制薬はいずれも国内承認薬で保険適用がある。具体的な用量と漸増法は国内ガイドライン（</t>
    </r>
    <r>
      <rPr>
        <sz val="10"/>
        <rFont val="Arial"/>
        <family val="0"/>
        <charset val="1"/>
      </rPr>
      <t xml:space="preserve">SRC-1761</t>
    </r>
    <r>
      <rPr>
        <sz val="10"/>
        <rFont val="Noto Sans CJK SC"/>
        <family val="2"/>
      </rPr>
      <t xml:space="preserve">）と添付文書に従う。国内ガイドライン</t>
    </r>
    <r>
      <rPr>
        <sz val="10"/>
        <rFont val="Arial"/>
        <family val="0"/>
        <charset val="1"/>
      </rPr>
      <t xml:space="preserve">2022</t>
    </r>
    <r>
      <rPr>
        <sz val="10"/>
        <rFont val="Noto Sans CJK SC"/>
        <family val="2"/>
      </rPr>
      <t xml:space="preserve">では早期からの速効性治療の併用も示されている。</t>
    </r>
  </si>
  <si>
    <t xml:space="preserve">NM-004</t>
  </si>
  <si>
    <t xml:space="preserve">筋無力症クリーゼは球筋・呼吸筋の筋力低下により呼吸不全をきたす状態であり、気道確保と呼吸管理を行いながら、免疫グロブリン静注療法または血漿交換による速効性治療を実施する。国際コンセンサスガイダンスでは両者はクリーゼ治療の同等の選択肢と位置づけられている。</t>
  </si>
  <si>
    <t xml:space="preserve">免疫グロブリン製剤と血漿交換はいずれも国内で保険適用のある治療である。感染などの増悪誘因の検索と対応を並行して行う。</t>
  </si>
  <si>
    <t xml:space="preserve">NM-005</t>
  </si>
  <si>
    <r>
      <rPr>
        <sz val="10"/>
        <rFont val="Noto Sans CJK SC"/>
        <family val="2"/>
      </rPr>
      <t xml:space="preserve">胸腺腫を合併しない抗アセチルコリン受容体抗体陽性の全身型重症筋無力症（発症</t>
    </r>
    <r>
      <rPr>
        <sz val="10"/>
        <rFont val="Arial"/>
        <family val="0"/>
        <charset val="1"/>
      </rPr>
      <t xml:space="preserve">5</t>
    </r>
    <r>
      <rPr>
        <sz val="10"/>
        <rFont val="Noto Sans CJK SC"/>
        <family val="2"/>
      </rPr>
      <t xml:space="preserve">年以内、</t>
    </r>
    <r>
      <rPr>
        <sz val="10"/>
        <rFont val="Arial"/>
        <family val="0"/>
        <charset val="1"/>
      </rPr>
      <t xml:space="preserve">18</t>
    </r>
    <r>
      <rPr>
        <sz val="10"/>
        <rFont val="Noto Sans CJK SC"/>
        <family val="2"/>
      </rPr>
      <t xml:space="preserve">〜</t>
    </r>
    <r>
      <rPr>
        <sz val="10"/>
        <rFont val="Arial"/>
        <family val="0"/>
        <charset val="1"/>
      </rPr>
      <t xml:space="preserve">65</t>
    </r>
    <r>
      <rPr>
        <sz val="10"/>
        <rFont val="Noto Sans CJK SC"/>
        <family val="2"/>
      </rPr>
      <t xml:space="preserve">歳）を対象とした</t>
    </r>
    <r>
      <rPr>
        <sz val="10"/>
        <rFont val="Arial"/>
        <family val="0"/>
        <charset val="1"/>
      </rPr>
      <t xml:space="preserve">MGTX</t>
    </r>
    <r>
      <rPr>
        <sz val="10"/>
        <rFont val="Noto Sans CJK SC"/>
        <family val="2"/>
      </rPr>
      <t xml:space="preserve">試験では、拡大胸腺摘除術とプレドニゾンの併用群はプレドニゾン単独群より、</t>
    </r>
    <r>
      <rPr>
        <sz val="10"/>
        <rFont val="Arial"/>
        <family val="0"/>
        <charset val="1"/>
      </rPr>
      <t xml:space="preserve">3</t>
    </r>
    <r>
      <rPr>
        <sz val="10"/>
        <rFont val="Noto Sans CJK SC"/>
        <family val="2"/>
      </rPr>
      <t xml:space="preserve">年間の時間加重平均</t>
    </r>
    <r>
      <rPr>
        <sz val="10"/>
        <rFont val="Arial"/>
        <family val="0"/>
        <charset val="1"/>
      </rPr>
      <t xml:space="preserve">QMG</t>
    </r>
    <r>
      <rPr>
        <sz val="10"/>
        <rFont val="Noto Sans CJK SC"/>
        <family val="2"/>
      </rPr>
      <t xml:space="preserve">スコアが低く（</t>
    </r>
    <r>
      <rPr>
        <sz val="10"/>
        <rFont val="Arial"/>
        <family val="0"/>
        <charset val="1"/>
      </rPr>
      <t xml:space="preserve">6.15</t>
    </r>
    <r>
      <rPr>
        <sz val="10"/>
        <rFont val="Noto Sans CJK SC"/>
        <family val="2"/>
      </rPr>
      <t xml:space="preserve">対</t>
    </r>
    <r>
      <rPr>
        <sz val="10"/>
        <rFont val="Arial"/>
        <family val="0"/>
        <charset val="1"/>
      </rPr>
      <t xml:space="preserve">8.99</t>
    </r>
    <r>
      <rPr>
        <sz val="10"/>
        <rFont val="Noto Sans CJK SC"/>
        <family val="2"/>
      </rPr>
      <t xml:space="preserve">）、必要プレドニゾン量も少なかった（隔日投与で</t>
    </r>
    <r>
      <rPr>
        <sz val="10"/>
        <rFont val="Arial"/>
        <family val="0"/>
        <charset val="1"/>
      </rPr>
      <t xml:space="preserve">44 mg</t>
    </r>
    <r>
      <rPr>
        <sz val="10"/>
        <rFont val="Noto Sans CJK SC"/>
        <family val="2"/>
      </rPr>
      <t xml:space="preserve">対</t>
    </r>
    <r>
      <rPr>
        <sz val="10"/>
        <rFont val="Arial"/>
        <family val="0"/>
        <charset val="1"/>
      </rPr>
      <t xml:space="preserve">60 mg</t>
    </r>
    <r>
      <rPr>
        <sz val="10"/>
        <rFont val="Noto Sans CJK SC"/>
        <family val="2"/>
      </rPr>
      <t xml:space="preserve">）。</t>
    </r>
  </si>
  <si>
    <t xml:space="preserve">SRC-1763</t>
  </si>
  <si>
    <t xml:space="preserve">Wolfe GI, Kaminski HJ, Aban IB, et al. Randomized Trial of Thymectomy in Myasthenia Gravis. N Engl J Med. 2016;375(6):511-522</t>
  </si>
  <si>
    <t xml:space="preserve">10.1056/NEJMoa1602489</t>
  </si>
  <si>
    <t xml:space="preserve">27509100</t>
  </si>
  <si>
    <t xml:space="preserve">対象は胸腺腫のない例であり、胸腺腫合併例や対象年齢外の患者への外挿には注意を要する。胸腺摘除術は国内でも保険適用のある外科治療である。</t>
  </si>
  <si>
    <t xml:space="preserve">NM-006</t>
  </si>
  <si>
    <r>
      <rPr>
        <sz val="10"/>
        <rFont val="Noto Sans CJK SC"/>
        <family val="2"/>
      </rPr>
      <t xml:space="preserve">終末補体（</t>
    </r>
    <r>
      <rPr>
        <sz val="10"/>
        <rFont val="Arial"/>
        <family val="0"/>
        <charset val="1"/>
      </rPr>
      <t xml:space="preserve">C5</t>
    </r>
    <r>
      <rPr>
        <sz val="10"/>
        <rFont val="Noto Sans CJK SC"/>
        <family val="2"/>
      </rPr>
      <t xml:space="preserve">）阻害薬エクリズマブは、抗アセチルコリン受容体抗体陽性の難治性全身型重症筋無力症を対象とした</t>
    </r>
    <r>
      <rPr>
        <sz val="10"/>
        <rFont val="Arial"/>
        <family val="0"/>
        <charset val="1"/>
      </rPr>
      <t xml:space="preserve">REGAIN</t>
    </r>
    <r>
      <rPr>
        <sz val="10"/>
        <rFont val="Noto Sans CJK SC"/>
        <family val="2"/>
      </rPr>
      <t xml:space="preserve">試験で評価され、主要評価項目である</t>
    </r>
    <r>
      <rPr>
        <sz val="10"/>
        <rFont val="Arial"/>
        <family val="0"/>
        <charset val="1"/>
      </rPr>
      <t xml:space="preserve">MG-ADL</t>
    </r>
    <r>
      <rPr>
        <sz val="10"/>
        <rFont val="Noto Sans CJK SC"/>
        <family val="2"/>
      </rPr>
      <t xml:space="preserve">総スコア変化の最悪順位解析ではプラセボとの有意差に至らなかった（</t>
    </r>
    <r>
      <rPr>
        <sz val="10"/>
        <rFont val="Arial"/>
        <family val="0"/>
        <charset val="1"/>
      </rPr>
      <t xml:space="preserve">p=0.0698</t>
    </r>
    <r>
      <rPr>
        <sz val="10"/>
        <rFont val="Noto Sans CJK SC"/>
        <family val="2"/>
      </rPr>
      <t xml:space="preserve">）が、増悪をきたした患者の割合はエクリズマブ群の方が低かった（</t>
    </r>
    <r>
      <rPr>
        <sz val="10"/>
        <rFont val="Arial"/>
        <family val="0"/>
        <charset val="1"/>
      </rPr>
      <t xml:space="preserve">10%</t>
    </r>
    <r>
      <rPr>
        <sz val="10"/>
        <rFont val="Noto Sans CJK SC"/>
        <family val="2"/>
      </rPr>
      <t xml:space="preserve">対</t>
    </r>
    <r>
      <rPr>
        <sz val="10"/>
        <rFont val="Arial"/>
        <family val="0"/>
        <charset val="1"/>
      </rPr>
      <t xml:space="preserve">24%</t>
    </r>
    <r>
      <rPr>
        <sz val="10"/>
        <rFont val="Noto Sans CJK SC"/>
        <family val="2"/>
      </rPr>
      <t xml:space="preserve">）。</t>
    </r>
  </si>
  <si>
    <t xml:space="preserve">SRC-1764</t>
  </si>
  <si>
    <t xml:space="preserve">Howard JF Jr, Utsugisawa K, Benatar M, et al. Safety and efficacy of eculizumab in anti-acetylcholine receptor antibody-positive refractory generalised myasthenia gravis (REGAIN): a phase 3, randomised, double-blind, placebo-controlled, multicentre study. Lancet Neurol. 2017;16(12):976-986</t>
  </si>
  <si>
    <t xml:space="preserve">10.1016/S1474-4422(17)30369-1</t>
  </si>
  <si>
    <t xml:space="preserve">29066163</t>
  </si>
  <si>
    <r>
      <rPr>
        <sz val="10"/>
        <rFont val="Noto Sans CJK SC"/>
        <family val="2"/>
      </rPr>
      <t xml:space="preserve">エクリズマブは国内では</t>
    </r>
    <r>
      <rPr>
        <sz val="10"/>
        <rFont val="Arial"/>
        <family val="0"/>
        <charset val="1"/>
      </rPr>
      <t xml:space="preserve">2017</t>
    </r>
    <r>
      <rPr>
        <sz val="10"/>
        <rFont val="Noto Sans CJK SC"/>
        <family val="2"/>
      </rPr>
      <t xml:space="preserve">年に承認され、効能は抗</t>
    </r>
    <r>
      <rPr>
        <sz val="10"/>
        <rFont val="Arial"/>
        <family val="0"/>
        <charset val="1"/>
      </rPr>
      <t xml:space="preserve">AChR</t>
    </r>
    <r>
      <rPr>
        <sz val="10"/>
        <rFont val="Noto Sans CJK SC"/>
        <family val="2"/>
      </rPr>
      <t xml:space="preserve">抗体陽性の全身型重症筋無力症のうち高用量の免疫グロブリン静注療法又は血漿交換療法による症状コントロールが困難な場合に限られる（保険適用あり）。投与に際して髄膜炎菌ワクチンの接種歴の確認が前提となる。</t>
    </r>
  </si>
  <si>
    <t xml:space="preserve">NM-007</t>
  </si>
  <si>
    <r>
      <rPr>
        <sz val="10"/>
        <rFont val="Noto Sans CJK SC"/>
        <family val="2"/>
      </rPr>
      <t xml:space="preserve">ラブリズマブはエクリズマブを改変した長時間作用型の終末補体（</t>
    </r>
    <r>
      <rPr>
        <sz val="10"/>
        <rFont val="Arial"/>
        <family val="0"/>
        <charset val="1"/>
      </rPr>
      <t xml:space="preserve">C5</t>
    </r>
    <r>
      <rPr>
        <sz val="10"/>
        <rFont val="Noto Sans CJK SC"/>
        <family val="2"/>
      </rPr>
      <t xml:space="preserve">）阻害薬であり、</t>
    </r>
    <r>
      <rPr>
        <sz val="10"/>
        <rFont val="Arial"/>
        <family val="0"/>
        <charset val="1"/>
      </rPr>
      <t xml:space="preserve">CHAMPION MG</t>
    </r>
    <r>
      <rPr>
        <sz val="10"/>
        <rFont val="Noto Sans CJK SC"/>
        <family val="2"/>
      </rPr>
      <t xml:space="preserve">試験では抗アセチルコリン受容体抗体陽性の全身型重症筋無力症に対し、</t>
    </r>
    <r>
      <rPr>
        <sz val="10"/>
        <rFont val="Arial"/>
        <family val="0"/>
        <charset val="1"/>
      </rPr>
      <t xml:space="preserve">26</t>
    </r>
    <r>
      <rPr>
        <sz val="10"/>
        <rFont val="Noto Sans CJK SC"/>
        <family val="2"/>
      </rPr>
      <t xml:space="preserve">週時点の</t>
    </r>
    <r>
      <rPr>
        <sz val="10"/>
        <rFont val="Arial"/>
        <family val="0"/>
        <charset val="1"/>
      </rPr>
      <t xml:space="preserve">MG-ADL</t>
    </r>
    <r>
      <rPr>
        <sz val="10"/>
        <rFont val="Noto Sans CJK SC"/>
        <family val="2"/>
      </rPr>
      <t xml:space="preserve">総スコアの改善（−</t>
    </r>
    <r>
      <rPr>
        <sz val="10"/>
        <rFont val="Arial"/>
        <family val="0"/>
        <charset val="1"/>
      </rPr>
      <t xml:space="preserve">3.1</t>
    </r>
    <r>
      <rPr>
        <sz val="10"/>
        <rFont val="Noto Sans CJK SC"/>
        <family val="2"/>
      </rPr>
      <t xml:space="preserve">対−</t>
    </r>
    <r>
      <rPr>
        <sz val="10"/>
        <rFont val="Arial"/>
        <family val="0"/>
        <charset val="1"/>
      </rPr>
      <t xml:space="preserve">1.4</t>
    </r>
    <r>
      <rPr>
        <sz val="10"/>
        <rFont val="Noto Sans CJK SC"/>
        <family val="2"/>
      </rPr>
      <t xml:space="preserve">）および</t>
    </r>
    <r>
      <rPr>
        <sz val="10"/>
        <rFont val="Arial"/>
        <family val="0"/>
        <charset val="1"/>
      </rPr>
      <t xml:space="preserve">QMG</t>
    </r>
    <r>
      <rPr>
        <sz val="10"/>
        <rFont val="Noto Sans CJK SC"/>
        <family val="2"/>
      </rPr>
      <t xml:space="preserve">総スコアの改善（−</t>
    </r>
    <r>
      <rPr>
        <sz val="10"/>
        <rFont val="Arial"/>
        <family val="0"/>
        <charset val="1"/>
      </rPr>
      <t xml:space="preserve">2.8</t>
    </r>
    <r>
      <rPr>
        <sz val="10"/>
        <rFont val="Noto Sans CJK SC"/>
        <family val="2"/>
      </rPr>
      <t xml:space="preserve">対−</t>
    </r>
    <r>
      <rPr>
        <sz val="10"/>
        <rFont val="Arial"/>
        <family val="0"/>
        <charset val="1"/>
      </rPr>
      <t xml:space="preserve">0.8</t>
    </r>
    <r>
      <rPr>
        <sz val="10"/>
        <rFont val="Noto Sans CJK SC"/>
        <family val="2"/>
      </rPr>
      <t xml:space="preserve">）がプラセボより有意に大きく、維持投与の間隔は</t>
    </r>
    <r>
      <rPr>
        <sz val="10"/>
        <rFont val="Arial"/>
        <family val="0"/>
        <charset val="1"/>
      </rPr>
      <t xml:space="preserve">8</t>
    </r>
    <r>
      <rPr>
        <sz val="10"/>
        <rFont val="Noto Sans CJK SC"/>
        <family val="2"/>
      </rPr>
      <t xml:space="preserve">週である。</t>
    </r>
  </si>
  <si>
    <t xml:space="preserve">SRC-1765</t>
  </si>
  <si>
    <t xml:space="preserve">Vu T, Meisel A, Mantegazza R, et al. Terminal Complement Inhibitor Ravulizumab in Generalized Myasthenia Gravis. NEJM Evid. 2022;1(5):EVIDoa2100066</t>
  </si>
  <si>
    <t xml:space="preserve">10.1056/EVIDoa2100066</t>
  </si>
  <si>
    <t xml:space="preserve">38319212</t>
  </si>
  <si>
    <r>
      <rPr>
        <sz val="10"/>
        <rFont val="Noto Sans CJK SC"/>
        <family val="2"/>
      </rPr>
      <t xml:space="preserve">ラブリズマブは国内では</t>
    </r>
    <r>
      <rPr>
        <sz val="10"/>
        <rFont val="Arial"/>
        <family val="0"/>
        <charset val="1"/>
      </rPr>
      <t xml:space="preserve">2022</t>
    </r>
    <r>
      <rPr>
        <sz val="10"/>
        <rFont val="Noto Sans CJK SC"/>
        <family val="2"/>
      </rPr>
      <t xml:space="preserve">年</t>
    </r>
    <r>
      <rPr>
        <sz val="10"/>
        <rFont val="Arial"/>
        <family val="0"/>
        <charset val="1"/>
      </rPr>
      <t xml:space="preserve">8</t>
    </r>
    <r>
      <rPr>
        <sz val="10"/>
        <rFont val="Noto Sans CJK SC"/>
        <family val="2"/>
      </rPr>
      <t xml:space="preserve">月に承認され、効能は抗</t>
    </r>
    <r>
      <rPr>
        <sz val="10"/>
        <rFont val="Arial"/>
        <family val="0"/>
        <charset val="1"/>
      </rPr>
      <t xml:space="preserve">AChR</t>
    </r>
    <r>
      <rPr>
        <sz val="10"/>
        <rFont val="Noto Sans CJK SC"/>
        <family val="2"/>
      </rPr>
      <t xml:space="preserve">抗体陽性の全身型重症筋無力症（ステロイド剤又はステロイド剤以外の免疫抑制剤が十分に奏効しない場合に限る）で、保険適用がある。</t>
    </r>
  </si>
  <si>
    <t xml:space="preserve">NM-008</t>
  </si>
  <si>
    <r>
      <rPr>
        <sz val="10"/>
        <rFont val="Noto Sans CJK SC"/>
        <family val="2"/>
      </rPr>
      <t xml:space="preserve">胎児性</t>
    </r>
    <r>
      <rPr>
        <sz val="10"/>
        <rFont val="Arial"/>
        <family val="0"/>
        <charset val="1"/>
      </rPr>
      <t xml:space="preserve">Fc</t>
    </r>
    <r>
      <rPr>
        <sz val="10"/>
        <rFont val="Noto Sans CJK SC"/>
        <family val="2"/>
      </rPr>
      <t xml:space="preserve">受容体（</t>
    </r>
    <r>
      <rPr>
        <sz val="10"/>
        <rFont val="Arial"/>
        <family val="0"/>
        <charset val="1"/>
      </rPr>
      <t xml:space="preserve">FcRn</t>
    </r>
    <r>
      <rPr>
        <sz val="10"/>
        <rFont val="Noto Sans CJK SC"/>
        <family val="2"/>
      </rPr>
      <t xml:space="preserve">）阻害薬エフガルチギモドは病原性</t>
    </r>
    <r>
      <rPr>
        <sz val="10"/>
        <rFont val="Arial"/>
        <family val="0"/>
        <charset val="1"/>
      </rPr>
      <t xml:space="preserve">IgG</t>
    </r>
    <r>
      <rPr>
        <sz val="10"/>
        <rFont val="Noto Sans CJK SC"/>
        <family val="2"/>
      </rPr>
      <t xml:space="preserve">を含む</t>
    </r>
    <r>
      <rPr>
        <sz val="10"/>
        <rFont val="Arial"/>
        <family val="0"/>
        <charset val="1"/>
      </rPr>
      <t xml:space="preserve">IgG</t>
    </r>
    <r>
      <rPr>
        <sz val="10"/>
        <rFont val="Noto Sans CJK SC"/>
        <family val="2"/>
      </rPr>
      <t xml:space="preserve">の分解を促進して血中濃度を低下させ、</t>
    </r>
    <r>
      <rPr>
        <sz val="10"/>
        <rFont val="Arial"/>
        <family val="0"/>
        <charset val="1"/>
      </rPr>
      <t xml:space="preserve">ADAPT</t>
    </r>
    <r>
      <rPr>
        <sz val="10"/>
        <rFont val="Noto Sans CJK SC"/>
        <family val="2"/>
      </rPr>
      <t xml:space="preserve">試験では抗アセチルコリン受容体抗体陽性の全身型重症筋無力症において、初回治療サイクルの</t>
    </r>
    <r>
      <rPr>
        <sz val="10"/>
        <rFont val="Arial"/>
        <family val="0"/>
        <charset val="1"/>
      </rPr>
      <t xml:space="preserve">MG-ADL</t>
    </r>
    <r>
      <rPr>
        <sz val="10"/>
        <rFont val="Noto Sans CJK SC"/>
        <family val="2"/>
      </rPr>
      <t xml:space="preserve">レスポンダーの割合がプラセボより高かった（</t>
    </r>
    <r>
      <rPr>
        <sz val="10"/>
        <rFont val="Arial"/>
        <family val="0"/>
        <charset val="1"/>
      </rPr>
      <t xml:space="preserve">68%</t>
    </r>
    <r>
      <rPr>
        <sz val="10"/>
        <rFont val="Noto Sans CJK SC"/>
        <family val="2"/>
      </rPr>
      <t xml:space="preserve">対</t>
    </r>
    <r>
      <rPr>
        <sz val="10"/>
        <rFont val="Arial"/>
        <family val="0"/>
        <charset val="1"/>
      </rPr>
      <t xml:space="preserve">30%</t>
    </r>
    <r>
      <rPr>
        <sz val="10"/>
        <rFont val="Noto Sans CJK SC"/>
        <family val="2"/>
      </rPr>
      <t xml:space="preserve">）。</t>
    </r>
  </si>
  <si>
    <t xml:space="preserve">SRC-1766</t>
  </si>
  <si>
    <t xml:space="preserve">Howard JF Jr, Bril V, Vu T, et al. Safety, efficacy, and tolerability of efgartigimod in patients with generalised myasthenia gravis (ADAPT): a multicentre, randomised, double-blind, placebo-controlled, phase 3 trial. Lancet Neurol. 2021;20(7):526-536</t>
  </si>
  <si>
    <t xml:space="preserve">10.1016/S1474-4422(21)00159-9</t>
  </si>
  <si>
    <t xml:space="preserve">34146511</t>
  </si>
  <si>
    <r>
      <rPr>
        <sz val="10"/>
        <rFont val="Noto Sans CJK SC"/>
        <family val="2"/>
      </rPr>
      <t xml:space="preserve">エフガルチギモドは国内では</t>
    </r>
    <r>
      <rPr>
        <sz val="10"/>
        <rFont val="Arial"/>
        <family val="0"/>
        <charset val="1"/>
      </rPr>
      <t xml:space="preserve">2022</t>
    </r>
    <r>
      <rPr>
        <sz val="10"/>
        <rFont val="Noto Sans CJK SC"/>
        <family val="2"/>
      </rPr>
      <t xml:space="preserve">年</t>
    </r>
    <r>
      <rPr>
        <sz val="10"/>
        <rFont val="Arial"/>
        <family val="0"/>
        <charset val="1"/>
      </rPr>
      <t xml:space="preserve">1</t>
    </r>
    <r>
      <rPr>
        <sz val="10"/>
        <rFont val="Noto Sans CJK SC"/>
        <family val="2"/>
      </rPr>
      <t xml:space="preserve">月に承認され、効能は全身型重症筋無力症（ステロイド剤又はステロイド剤以外の免疫抑制剤が十分に奏効しない場合に限る）で、保険適用がある。国内の効能は抗体の陽性・陰性を問わない点が補体阻害薬と異なる。</t>
    </r>
  </si>
  <si>
    <t xml:space="preserve">NM-009</t>
  </si>
  <si>
    <r>
      <rPr>
        <sz val="10"/>
        <rFont val="Noto Sans CJK SC"/>
        <family val="2"/>
      </rPr>
      <t xml:space="preserve">胎児性</t>
    </r>
    <r>
      <rPr>
        <sz val="10"/>
        <rFont val="Arial"/>
        <family val="0"/>
        <charset val="1"/>
      </rPr>
      <t xml:space="preserve">Fc</t>
    </r>
    <r>
      <rPr>
        <sz val="10"/>
        <rFont val="Noto Sans CJK SC"/>
        <family val="2"/>
      </rPr>
      <t xml:space="preserve">受容体（</t>
    </r>
    <r>
      <rPr>
        <sz val="10"/>
        <rFont val="Arial"/>
        <family val="0"/>
        <charset val="1"/>
      </rPr>
      <t xml:space="preserve">FcRn</t>
    </r>
    <r>
      <rPr>
        <sz val="10"/>
        <rFont val="Noto Sans CJK SC"/>
        <family val="2"/>
      </rPr>
      <t xml:space="preserve">）阻害薬ロザノリキシズマブは、抗アセチルコリン受容体抗体陽性または抗</t>
    </r>
    <r>
      <rPr>
        <sz val="10"/>
        <rFont val="Arial"/>
        <family val="0"/>
        <charset val="1"/>
      </rPr>
      <t xml:space="preserve">MuSK</t>
    </r>
    <r>
      <rPr>
        <sz val="10"/>
        <rFont val="Noto Sans CJK SC"/>
        <family val="2"/>
      </rPr>
      <t xml:space="preserve">抗体陽性の全身型重症筋無力症を対象とした</t>
    </r>
    <r>
      <rPr>
        <sz val="10"/>
        <rFont val="Arial"/>
        <family val="0"/>
        <charset val="1"/>
      </rPr>
      <t xml:space="preserve">MycarinG</t>
    </r>
    <r>
      <rPr>
        <sz val="10"/>
        <rFont val="Noto Sans CJK SC"/>
        <family val="2"/>
      </rPr>
      <t xml:space="preserve">試験において、</t>
    </r>
    <r>
      <rPr>
        <sz val="10"/>
        <rFont val="Arial"/>
        <family val="0"/>
        <charset val="1"/>
      </rPr>
      <t xml:space="preserve">43</t>
    </r>
    <r>
      <rPr>
        <sz val="10"/>
        <rFont val="Noto Sans CJK SC"/>
        <family val="2"/>
      </rPr>
      <t xml:space="preserve">日目の</t>
    </r>
    <r>
      <rPr>
        <sz val="10"/>
        <rFont val="Arial"/>
        <family val="0"/>
        <charset val="1"/>
      </rPr>
      <t xml:space="preserve">MG-ADL</t>
    </r>
    <r>
      <rPr>
        <sz val="10"/>
        <rFont val="Noto Sans CJK SC"/>
        <family val="2"/>
      </rPr>
      <t xml:space="preserve">総スコアの変化がプラセボより有意に大きかった（</t>
    </r>
    <r>
      <rPr>
        <sz val="10"/>
        <rFont val="Arial"/>
        <family val="0"/>
        <charset val="1"/>
      </rPr>
      <t xml:space="preserve">7 mg/kg</t>
    </r>
    <r>
      <rPr>
        <sz val="10"/>
        <rFont val="Noto Sans CJK SC"/>
        <family val="2"/>
      </rPr>
      <t xml:space="preserve">群−</t>
    </r>
    <r>
      <rPr>
        <sz val="10"/>
        <rFont val="Arial"/>
        <family val="0"/>
        <charset val="1"/>
      </rPr>
      <t xml:space="preserve">3.37</t>
    </r>
    <r>
      <rPr>
        <sz val="10"/>
        <rFont val="Noto Sans CJK SC"/>
        <family val="2"/>
      </rPr>
      <t xml:space="preserve">、</t>
    </r>
    <r>
      <rPr>
        <sz val="10"/>
        <rFont val="Arial"/>
        <family val="0"/>
        <charset val="1"/>
      </rPr>
      <t xml:space="preserve">10 mg/kg</t>
    </r>
    <r>
      <rPr>
        <sz val="10"/>
        <rFont val="Noto Sans CJK SC"/>
        <family val="2"/>
      </rPr>
      <t xml:space="preserve">群−</t>
    </r>
    <r>
      <rPr>
        <sz val="10"/>
        <rFont val="Arial"/>
        <family val="0"/>
        <charset val="1"/>
      </rPr>
      <t xml:space="preserve">3.40</t>
    </r>
    <r>
      <rPr>
        <sz val="10"/>
        <rFont val="Noto Sans CJK SC"/>
        <family val="2"/>
      </rPr>
      <t xml:space="preserve">、プラセボ群−</t>
    </r>
    <r>
      <rPr>
        <sz val="10"/>
        <rFont val="Arial"/>
        <family val="0"/>
        <charset val="1"/>
      </rPr>
      <t xml:space="preserve">0.78</t>
    </r>
    <r>
      <rPr>
        <sz val="10"/>
        <rFont val="Noto Sans CJK SC"/>
        <family val="2"/>
      </rPr>
      <t xml:space="preserve">）。</t>
    </r>
  </si>
  <si>
    <t xml:space="preserve">SRC-1767</t>
  </si>
  <si>
    <t xml:space="preserve">Bril V, Drużdż A, Grosskreutz J, et al. Safety and efficacy of rozanolixizumab in patients with generalised myasthenia gravis (MycarinG): a randomised, double-blind, placebo-controlled, adaptive phase 3 study. Lancet Neurol. 2023;22(5):383-394</t>
  </si>
  <si>
    <t xml:space="preserve">10.1016/S1474-4422(23)00077-7</t>
  </si>
  <si>
    <t xml:space="preserve">37059507</t>
  </si>
  <si>
    <r>
      <rPr>
        <sz val="10"/>
        <rFont val="Noto Sans CJK SC"/>
        <family val="2"/>
      </rPr>
      <t xml:space="preserve">ロザノリキシズマブは国内では</t>
    </r>
    <r>
      <rPr>
        <sz val="10"/>
        <rFont val="Arial"/>
        <family val="0"/>
        <charset val="1"/>
      </rPr>
      <t xml:space="preserve">2023</t>
    </r>
    <r>
      <rPr>
        <sz val="10"/>
        <rFont val="Noto Sans CJK SC"/>
        <family val="2"/>
      </rPr>
      <t xml:space="preserve">年</t>
    </r>
    <r>
      <rPr>
        <sz val="10"/>
        <rFont val="Arial"/>
        <family val="0"/>
        <charset val="1"/>
      </rPr>
      <t xml:space="preserve">9</t>
    </r>
    <r>
      <rPr>
        <sz val="10"/>
        <rFont val="Noto Sans CJK SC"/>
        <family val="2"/>
      </rPr>
      <t xml:space="preserve">月に承認され、効能は全身型重症筋無力症（ステロイド剤又はステロイド剤以外の免疫抑制剤が十分に奏効しない場合に限る）で、保険適用があり、週</t>
    </r>
    <r>
      <rPr>
        <sz val="10"/>
        <rFont val="Arial"/>
        <family val="0"/>
        <charset val="1"/>
      </rPr>
      <t xml:space="preserve">1</t>
    </r>
    <r>
      <rPr>
        <sz val="10"/>
        <rFont val="Noto Sans CJK SC"/>
        <family val="2"/>
      </rPr>
      <t xml:space="preserve">回</t>
    </r>
    <r>
      <rPr>
        <sz val="10"/>
        <rFont val="Arial"/>
        <family val="0"/>
        <charset val="1"/>
      </rPr>
      <t xml:space="preserve">6</t>
    </r>
    <r>
      <rPr>
        <sz val="10"/>
        <rFont val="Noto Sans CJK SC"/>
        <family val="2"/>
      </rPr>
      <t xml:space="preserve">週間の皮下投与を</t>
    </r>
    <r>
      <rPr>
        <sz val="10"/>
        <rFont val="Arial"/>
        <family val="0"/>
        <charset val="1"/>
      </rPr>
      <t xml:space="preserve">1</t>
    </r>
    <r>
      <rPr>
        <sz val="10"/>
        <rFont val="Noto Sans CJK SC"/>
        <family val="2"/>
      </rPr>
      <t xml:space="preserve">サイクルとする。同じ</t>
    </r>
    <r>
      <rPr>
        <sz val="10"/>
        <rFont val="Arial"/>
        <family val="0"/>
        <charset val="1"/>
      </rPr>
      <t xml:space="preserve">2023</t>
    </r>
    <r>
      <rPr>
        <sz val="10"/>
        <rFont val="Noto Sans CJK SC"/>
        <family val="2"/>
      </rPr>
      <t xml:space="preserve">年</t>
    </r>
    <r>
      <rPr>
        <sz val="10"/>
        <rFont val="Arial"/>
        <family val="0"/>
        <charset val="1"/>
      </rPr>
      <t xml:space="preserve">9</t>
    </r>
    <r>
      <rPr>
        <sz val="10"/>
        <rFont val="Noto Sans CJK SC"/>
        <family val="2"/>
      </rPr>
      <t xml:space="preserve">月に補体</t>
    </r>
    <r>
      <rPr>
        <sz val="10"/>
        <rFont val="Arial"/>
        <family val="0"/>
        <charset val="1"/>
      </rPr>
      <t xml:space="preserve">C5</t>
    </r>
    <r>
      <rPr>
        <sz val="10"/>
        <rFont val="Noto Sans CJK SC"/>
        <family val="2"/>
      </rPr>
      <t xml:space="preserve">阻害薬ジルコプランも同じ効能で国内承認されているが、本票では扱っていない。</t>
    </r>
  </si>
  <si>
    <t xml:space="preserve">NM-010</t>
  </si>
  <si>
    <t xml:space="preserve">皮膚筋炎・多発性筋炎</t>
  </si>
  <si>
    <r>
      <rPr>
        <sz val="10"/>
        <rFont val="Arial"/>
        <family val="0"/>
        <charset val="1"/>
      </rPr>
      <t xml:space="preserve">2017</t>
    </r>
    <r>
      <rPr>
        <sz val="10"/>
        <rFont val="Noto Sans CJK SC"/>
        <family val="2"/>
      </rPr>
      <t xml:space="preserve">年の</t>
    </r>
    <r>
      <rPr>
        <sz val="10"/>
        <rFont val="Arial"/>
        <family val="0"/>
        <charset val="1"/>
      </rPr>
      <t xml:space="preserve">EULAR/ACR</t>
    </r>
    <r>
      <rPr>
        <sz val="10"/>
        <rFont val="Noto Sans CJK SC"/>
        <family val="2"/>
      </rPr>
      <t xml:space="preserve">特発性炎症性筋疾患分類基準では、各項目への重み付きスコアの合計から炎症性筋疾患である確率を求める方式がとられ、皮膚筋炎への亜分類にはヘリオトロープ疹、</t>
    </r>
    <r>
      <rPr>
        <sz val="10"/>
        <rFont val="Arial"/>
        <family val="0"/>
        <charset val="1"/>
      </rPr>
      <t xml:space="preserve">Gottron</t>
    </r>
    <r>
      <rPr>
        <sz val="10"/>
        <rFont val="Noto Sans CJK SC"/>
        <family val="2"/>
      </rPr>
      <t xml:space="preserve">徴候、</t>
    </r>
    <r>
      <rPr>
        <sz val="10"/>
        <rFont val="Arial"/>
        <family val="0"/>
        <charset val="1"/>
      </rPr>
      <t xml:space="preserve">Gottron</t>
    </r>
    <r>
      <rPr>
        <sz val="10"/>
        <rFont val="Noto Sans CJK SC"/>
        <family val="2"/>
      </rPr>
      <t xml:space="preserve">丘疹といった特徴的な皮膚所見が用いられる。</t>
    </r>
  </si>
  <si>
    <r>
      <rPr>
        <sz val="10"/>
        <rFont val="Noto Sans CJK SC"/>
        <family val="2"/>
      </rPr>
      <t xml:space="preserve">医学各論 Ⅸ</t>
    </r>
    <r>
      <rPr>
        <sz val="10"/>
        <rFont val="Arial"/>
        <family val="0"/>
        <charset val="1"/>
      </rPr>
      <t xml:space="preserve">-5-D-②</t>
    </r>
    <r>
      <rPr>
        <sz val="10"/>
        <rFont val="Noto Sans CJK SC"/>
        <family val="2"/>
      </rPr>
      <t xml:space="preserve">（皮膚筋炎、多発性筋炎、</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</si>
  <si>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TBL-01-00-562 (id: JmxLo0s)</t>
    </r>
  </si>
  <si>
    <t xml:space="preserve">SRC-1769</t>
  </si>
  <si>
    <t xml:space="preserve">Lundberg IE, Tjärnlund A, Bottai M, et al. 2017 European League Against Rheumatism/American College of Rheumatology Classification Criteria for Adult and Juvenile Idiopathic Inflammatory Myopathies and Their Major Subgroups. Ann Rheum Dis. 2017;76(12):1955-1964</t>
  </si>
  <si>
    <t xml:space="preserve">10.1136/annrheumdis-2017-211468</t>
  </si>
  <si>
    <t xml:space="preserve">29079590</t>
  </si>
  <si>
    <r>
      <rPr>
        <sz val="10"/>
        <rFont val="Noto Sans CJK SC"/>
        <family val="2"/>
      </rPr>
      <t xml:space="preserve">本基準は研究用の分類基準であり、臨床診断は国内の診断基準とあわせて行う。筋生検を用いない場合、確率</t>
    </r>
    <r>
      <rPr>
        <sz val="10"/>
        <rFont val="Arial"/>
        <family val="0"/>
        <charset val="1"/>
      </rPr>
      <t xml:space="preserve">55%</t>
    </r>
    <r>
      <rPr>
        <sz val="10"/>
        <rFont val="Noto Sans CJK SC"/>
        <family val="2"/>
      </rPr>
      <t xml:space="preserve">（スコア</t>
    </r>
    <r>
      <rPr>
        <sz val="10"/>
        <rFont val="Arial"/>
        <family val="0"/>
        <charset val="1"/>
      </rPr>
      <t xml:space="preserve">5.5</t>
    </r>
    <r>
      <rPr>
        <sz val="10"/>
        <rFont val="Noto Sans CJK SC"/>
        <family val="2"/>
      </rPr>
      <t xml:space="preserve">）が</t>
    </r>
    <r>
      <rPr>
        <sz val="10"/>
        <rFont val="Arial"/>
        <family val="0"/>
        <charset val="1"/>
      </rPr>
      <t xml:space="preserve">probable IIM</t>
    </r>
    <r>
      <rPr>
        <sz val="10"/>
        <rFont val="Noto Sans CJK SC"/>
        <family val="2"/>
      </rPr>
      <t xml:space="preserve">の目安とされた。</t>
    </r>
  </si>
  <si>
    <t xml:space="preserve">NM-011</t>
  </si>
  <si>
    <r>
      <rPr>
        <sz val="10"/>
        <rFont val="Noto Sans CJK SC"/>
        <family val="2"/>
      </rPr>
      <t xml:space="preserve">筋炎特異自己抗体は臨床像と密接に対応し、抗</t>
    </r>
    <r>
      <rPr>
        <sz val="10"/>
        <rFont val="Arial"/>
        <family val="0"/>
        <charset val="1"/>
      </rPr>
      <t xml:space="preserve">MDA5</t>
    </r>
    <r>
      <rPr>
        <sz val="10"/>
        <rFont val="Noto Sans CJK SC"/>
        <family val="2"/>
      </rPr>
      <t xml:space="preserve">抗体陽性の皮膚筋炎は急速進行性間質性肺疾患を合併して予後不良であり、抗</t>
    </r>
    <r>
      <rPr>
        <sz val="10"/>
        <rFont val="Arial"/>
        <family val="0"/>
        <charset val="1"/>
      </rPr>
      <t xml:space="preserve">TIF1-γ</t>
    </r>
    <r>
      <rPr>
        <sz val="10"/>
        <rFont val="Noto Sans CJK SC"/>
        <family val="2"/>
      </rPr>
      <t xml:space="preserve">抗体は悪性腫瘍の合併と、抗</t>
    </r>
    <r>
      <rPr>
        <sz val="10"/>
        <rFont val="Arial"/>
        <family val="0"/>
        <charset val="1"/>
      </rPr>
      <t xml:space="preserve">ARS</t>
    </r>
    <r>
      <rPr>
        <sz val="10"/>
        <rFont val="Noto Sans CJK SC"/>
        <family val="2"/>
      </rPr>
      <t xml:space="preserve">抗体は間質性肺疾患を伴う抗合成酵素症候群と関連する。</t>
    </r>
  </si>
  <si>
    <t xml:space="preserve">SRC-1768</t>
  </si>
  <si>
    <r>
      <rPr>
        <sz val="10"/>
        <rFont val="Noto Sans CJK SC"/>
        <family val="2"/>
      </rPr>
      <t xml:space="preserve">厚生労働科学研究費補助金難治性疾患等政策研究事業 自己免疫疾患に関する調査研究班（編）</t>
    </r>
    <r>
      <rPr>
        <sz val="10"/>
        <rFont val="Arial"/>
        <family val="0"/>
        <charset val="1"/>
      </rPr>
      <t xml:space="preserve">. </t>
    </r>
    <r>
      <rPr>
        <sz val="10"/>
        <rFont val="Noto Sans CJK SC"/>
        <family val="2"/>
      </rPr>
      <t xml:space="preserve">多発性筋炎・皮膚筋炎診療ガイドライン（</t>
    </r>
    <r>
      <rPr>
        <sz val="10"/>
        <rFont val="Arial"/>
        <family val="0"/>
        <charset val="1"/>
      </rPr>
      <t xml:space="preserve">2020</t>
    </r>
    <r>
      <rPr>
        <sz val="10"/>
        <rFont val="Noto Sans CJK SC"/>
        <family val="2"/>
      </rPr>
      <t xml:space="preserve">年暫定版）</t>
    </r>
  </si>
  <si>
    <r>
      <rPr>
        <sz val="10"/>
        <rFont val="Noto Sans CJK SC"/>
        <family val="2"/>
      </rPr>
      <t xml:space="preserve">各抗体の測定の保険適用範囲は診療報酬改定により変わりうるため、本票では個別の適用範囲を記載していない。抗</t>
    </r>
    <r>
      <rPr>
        <sz val="10"/>
        <rFont val="Arial"/>
        <family val="0"/>
        <charset val="1"/>
      </rPr>
      <t xml:space="preserve">MDA5</t>
    </r>
    <r>
      <rPr>
        <sz val="10"/>
        <rFont val="Noto Sans CJK SC"/>
        <family val="2"/>
      </rPr>
      <t xml:space="preserve">抗体陽性例ではフェリチン高値などが重症度の指標とされる。</t>
    </r>
  </si>
  <si>
    <t xml:space="preserve">NM-012</t>
  </si>
  <si>
    <t xml:space="preserve">多発性筋炎・皮膚筋炎の治療は副腎皮質ステロイドが中心であり、重症例や間質性肺疾患の合併例では免疫抑制薬を早期から併用し、急速進行性間質性肺疾患では高用量ステロイドにカルシニューリン阻害薬やシクロホスファミドを組み合わせた強力な免疫抑制療法を行う。</t>
  </si>
  <si>
    <r>
      <rPr>
        <sz val="10"/>
        <rFont val="Noto Sans CJK SC"/>
        <family val="2"/>
      </rPr>
      <t xml:space="preserve">ここで挙げた薬剤はいずれも国内承認薬だが、筋炎への保険適用の範囲は薬剤ごとに異なるため、個別の適用は添付文書で確認する。参照した国内ガイドラインは</t>
    </r>
    <r>
      <rPr>
        <sz val="10"/>
        <rFont val="Arial"/>
        <family val="0"/>
        <charset val="1"/>
      </rPr>
      <t xml:space="preserve">2020</t>
    </r>
    <r>
      <rPr>
        <sz val="10"/>
        <rFont val="Noto Sans CJK SC"/>
        <family val="2"/>
      </rPr>
      <t xml:space="preserve">年暫定版であり、正式版・改訂版の有無は取り込み側で最終確認されたい。</t>
    </r>
  </si>
  <si>
    <t xml:space="preserve">NM-013</t>
  </si>
  <si>
    <r>
      <rPr>
        <sz val="10"/>
        <rFont val="Arial"/>
        <family val="0"/>
        <charset val="1"/>
      </rPr>
      <t xml:space="preserve">Lambert-Eaton</t>
    </r>
    <r>
      <rPr>
        <sz val="10"/>
        <rFont val="Noto Sans CJK SC"/>
        <family val="2"/>
      </rPr>
      <t xml:space="preserve">筋無力症候群</t>
    </r>
  </si>
  <si>
    <r>
      <rPr>
        <sz val="10"/>
        <rFont val="Arial"/>
        <family val="0"/>
        <charset val="1"/>
      </rPr>
      <t xml:space="preserve">Lambert-Eaton</t>
    </r>
    <r>
      <rPr>
        <sz val="10"/>
        <rFont val="Noto Sans CJK SC"/>
        <family val="2"/>
      </rPr>
      <t xml:space="preserve">筋無力症候群は、シナプス前膜の</t>
    </r>
    <r>
      <rPr>
        <sz val="10"/>
        <rFont val="Arial"/>
        <family val="0"/>
        <charset val="1"/>
      </rPr>
      <t xml:space="preserve">P/Q</t>
    </r>
    <r>
      <rPr>
        <sz val="10"/>
        <rFont val="Noto Sans CJK SC"/>
        <family val="2"/>
      </rPr>
      <t xml:space="preserve">型電位依存性カルシウムチャネルに対する自己抗体によりアセチルコリンの放出が障害される疾患で、下肢近位筋優位の筋力低下が短時間の随意運動で一時的に増強する現象（運動後促通）と自律神経症状を伴い、小細胞肺癌の合併が多い。</t>
    </r>
  </si>
  <si>
    <r>
      <rPr>
        <sz val="10"/>
        <rFont val="Noto Sans CJK SC"/>
        <family val="2"/>
      </rPr>
      <t xml:space="preserve">医学各論 Ⅸ</t>
    </r>
    <r>
      <rPr>
        <sz val="10"/>
        <rFont val="Arial"/>
        <family val="0"/>
        <charset val="1"/>
      </rPr>
      <t xml:space="preserve">-5-D-③</t>
    </r>
    <r>
      <rPr>
        <sz val="10"/>
        <rFont val="Noto Sans CJK SC"/>
        <family val="2"/>
      </rPr>
      <t xml:space="preserve">（</t>
    </r>
    <r>
      <rPr>
        <sz val="10"/>
        <rFont val="Arial"/>
        <family val="0"/>
        <charset val="1"/>
      </rPr>
      <t xml:space="preserve">Lambert-Eaton</t>
    </r>
    <r>
      <rPr>
        <sz val="10"/>
        <rFont val="Noto Sans CJK SC"/>
        <family val="2"/>
      </rPr>
      <t xml:space="preserve">筋無力症候群、</t>
    </r>
    <r>
      <rPr>
        <sz val="10"/>
        <rFont val="Arial"/>
        <family val="0"/>
        <charset val="1"/>
      </rPr>
      <t xml:space="preserve">b</t>
    </r>
    <r>
      <rPr>
        <sz val="10"/>
        <rFont val="Noto Sans CJK SC"/>
        <family val="2"/>
      </rPr>
      <t xml:space="preserve">）</t>
    </r>
  </si>
  <si>
    <t xml:space="preserve">小細胞肺癌の合併頻度の具体的な割合は資料により幅があるため、本票では数値を記載していない。診断時には合併腫瘍の検索を行い、腫瘍が見つかればその治療が筋症状の改善にもつながる。</t>
  </si>
  <si>
    <t xml:space="preserve">NM-014</t>
  </si>
  <si>
    <r>
      <rPr>
        <sz val="10"/>
        <rFont val="Arial"/>
        <family val="0"/>
        <charset val="1"/>
      </rPr>
      <t xml:space="preserve">Lambert-Eaton</t>
    </r>
    <r>
      <rPr>
        <sz val="10"/>
        <rFont val="Noto Sans CJK SC"/>
        <family val="2"/>
      </rPr>
      <t xml:space="preserve">筋無力症候群の対症療法である</t>
    </r>
    <r>
      <rPr>
        <sz val="10"/>
        <rFont val="Arial"/>
        <family val="0"/>
        <charset val="1"/>
      </rPr>
      <t xml:space="preserve">3,4-</t>
    </r>
    <r>
      <rPr>
        <sz val="10"/>
        <rFont val="Noto Sans CJK SC"/>
        <family val="2"/>
      </rPr>
      <t xml:space="preserve">ジアミノピリジン（アミファンプリジン）については、プラセボ対照試験</t>
    </r>
    <r>
      <rPr>
        <sz val="10"/>
        <rFont val="Arial"/>
        <family val="0"/>
        <charset val="1"/>
      </rPr>
      <t xml:space="preserve">4</t>
    </r>
    <r>
      <rPr>
        <sz val="10"/>
        <rFont val="Noto Sans CJK SC"/>
        <family val="2"/>
      </rPr>
      <t xml:space="preserve">件（計</t>
    </r>
    <r>
      <rPr>
        <sz val="10"/>
        <rFont val="Arial"/>
        <family val="0"/>
        <charset val="1"/>
      </rPr>
      <t xml:space="preserve">54</t>
    </r>
    <r>
      <rPr>
        <sz val="10"/>
        <rFont val="Noto Sans CJK SC"/>
        <family val="2"/>
      </rPr>
      <t xml:space="preserve">例）を対象とした系統的レビューで筋力スコアの有意な改善が示され、免疫グロブリン静注療法にも小規模試験で有効性が示唆されている。</t>
    </r>
  </si>
  <si>
    <t xml:space="preserve">SRC-1770</t>
  </si>
  <si>
    <t xml:space="preserve">Keogh M, Sedehizadeh S, Maddison P. Treatment for Lambert-Eaton myasthenic syndrome. Cochrane Database Syst Rev. 2011;(2):CD003279</t>
  </si>
  <si>
    <t xml:space="preserve">10.1002/14651858.CD003279.pub3</t>
  </si>
  <si>
    <t xml:space="preserve">21328260</t>
  </si>
  <si>
    <r>
      <rPr>
        <sz val="10"/>
        <rFont val="Noto Sans CJK SC"/>
        <family val="2"/>
      </rPr>
      <t xml:space="preserve">アミファンプリジンは長く国内未承認薬であったが、ランバート・イートン筋無力症候群治療薬として国内承認され、</t>
    </r>
    <r>
      <rPr>
        <sz val="10"/>
        <rFont val="Arial"/>
        <family val="0"/>
        <charset val="1"/>
      </rPr>
      <t xml:space="preserve">2025</t>
    </r>
    <r>
      <rPr>
        <sz val="10"/>
        <rFont val="Noto Sans CJK SC"/>
        <family val="2"/>
      </rPr>
      <t xml:space="preserve">年</t>
    </r>
    <r>
      <rPr>
        <sz val="10"/>
        <rFont val="Arial"/>
        <family val="0"/>
        <charset val="1"/>
      </rPr>
      <t xml:space="preserve">1</t>
    </r>
    <r>
      <rPr>
        <sz val="10"/>
        <rFont val="Noto Sans CJK SC"/>
        <family val="2"/>
      </rPr>
      <t xml:space="preserve">月に販売が開始されたことを</t>
    </r>
    <r>
      <rPr>
        <sz val="10"/>
        <rFont val="Arial"/>
        <family val="0"/>
        <charset val="1"/>
      </rPr>
      <t xml:space="preserve">PMDA</t>
    </r>
    <r>
      <rPr>
        <sz val="10"/>
        <rFont val="Noto Sans CJK SC"/>
        <family val="2"/>
      </rPr>
      <t xml:space="preserve">の添付文書情報で確認した（保険適用あり）。参照した系統的レビューは</t>
    </r>
    <r>
      <rPr>
        <sz val="10"/>
        <rFont val="Arial"/>
        <family val="0"/>
        <charset val="1"/>
      </rPr>
      <t xml:space="preserve">2011</t>
    </r>
    <r>
      <rPr>
        <sz val="10"/>
        <rFont val="Noto Sans CJK SC"/>
        <family val="2"/>
      </rPr>
      <t xml:space="preserve">年版であり、それ以降の試験は反映されていない。</t>
    </r>
  </si>
  <si>
    <t xml:space="preserve">NM-015</t>
  </si>
  <si>
    <r>
      <rPr>
        <sz val="10"/>
        <rFont val="Noto Sans CJK SC"/>
        <family val="2"/>
      </rPr>
      <t xml:space="preserve">筋ジストロフィーは、骨格筋に関連する蛋白質の遺伝子異常によって生じる遺伝性筋疾患の総称であり、病型によって遺伝形式（</t>
    </r>
    <r>
      <rPr>
        <sz val="10"/>
        <rFont val="Arial"/>
        <family val="0"/>
        <charset val="1"/>
      </rPr>
      <t xml:space="preserve">X</t>
    </r>
    <r>
      <rPr>
        <sz val="10"/>
        <rFont val="Noto Sans CJK SC"/>
        <family val="2"/>
      </rPr>
      <t xml:space="preserve">連鎖性、常染色体優性、常染色体劣性など）、発症時期、進行速度が異なり、いずれの病型についても根本的な治療法は確立しておらず、対症療法と合併症管理が治療の中心である。</t>
    </r>
  </si>
  <si>
    <r>
      <rPr>
        <sz val="10"/>
        <rFont val="Noto Sans CJK SC"/>
        <family val="2"/>
      </rPr>
      <t xml:space="preserve">医学各論 Ⅸ</t>
    </r>
    <r>
      <rPr>
        <sz val="10"/>
        <rFont val="Arial"/>
        <family val="0"/>
        <charset val="1"/>
      </rPr>
      <t xml:space="preserve">-5-D-④</t>
    </r>
    <r>
      <rPr>
        <sz val="10"/>
        <rFont val="Noto Sans CJK SC"/>
        <family val="2"/>
      </rPr>
      <t xml:space="preserve">（筋ジストロフィー、</t>
    </r>
    <r>
      <rPr>
        <sz val="10"/>
        <rFont val="Arial"/>
        <family val="0"/>
        <charset val="1"/>
      </rPr>
      <t xml:space="preserve">b</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</si>
  <si>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TBL-01-00-051 (id: Jlvnlec)</t>
    </r>
  </si>
  <si>
    <r>
      <rPr>
        <sz val="10"/>
        <rFont val="Noto Sans CJK SC"/>
        <family val="2"/>
      </rPr>
      <t xml:space="preserve">病型ごとの責任遺伝子と臨床像の詳細は同資料の病型表および個別の診断基準を参照する。疾患修飾薬が承認された病型（</t>
    </r>
    <r>
      <rPr>
        <sz val="10"/>
        <rFont val="Arial"/>
        <family val="0"/>
        <charset val="1"/>
      </rPr>
      <t xml:space="preserve">Duchenne</t>
    </r>
    <r>
      <rPr>
        <sz val="10"/>
        <rFont val="Noto Sans CJK SC"/>
        <family val="2"/>
      </rPr>
      <t xml:space="preserve">型の一部など）は例外であり、</t>
    </r>
    <r>
      <rPr>
        <sz val="10"/>
        <rFont val="Arial"/>
        <family val="0"/>
        <charset val="1"/>
      </rPr>
      <t xml:space="preserve">NM-018</t>
    </r>
    <r>
      <rPr>
        <sz val="10"/>
        <rFont val="Noto Sans CJK SC"/>
        <family val="2"/>
      </rPr>
      <t xml:space="preserve">で扱う。</t>
    </r>
  </si>
  <si>
    <t xml:space="preserve">NM-016</t>
  </si>
  <si>
    <r>
      <rPr>
        <sz val="10"/>
        <rFont val="Arial"/>
        <family val="0"/>
        <charset val="1"/>
      </rPr>
      <t xml:space="preserve">Duchenne</t>
    </r>
    <r>
      <rPr>
        <sz val="10"/>
        <rFont val="Noto Sans CJK SC"/>
        <family val="2"/>
      </rPr>
      <t xml:space="preserve">型筋ジストロフィーは、ジストロフィン遺伝子の変異によりジストロフィンが欠損する</t>
    </r>
    <r>
      <rPr>
        <sz val="10"/>
        <rFont val="Arial"/>
        <family val="0"/>
        <charset val="1"/>
      </rPr>
      <t xml:space="preserve">X</t>
    </r>
    <r>
      <rPr>
        <sz val="10"/>
        <rFont val="Noto Sans CJK SC"/>
        <family val="2"/>
      </rPr>
      <t xml:space="preserve">連鎖性の疾患であり、副腎皮質ステロイドは歩行可能期間の延長などに有効な標準治療として位置づけられ、国際的なケア指針では診断後早期からの多職種による計画的な管理が推奨されている。</t>
    </r>
  </si>
  <si>
    <t xml:space="preserve">SRC-1771</t>
  </si>
  <si>
    <t xml:space="preserve">Birnkrant DJ, Bushby K, Bann CM, et al. Diagnosis and management of Duchenne muscular dystrophy, part 1: diagnosis, and neuromuscular, rehabilitation, endocrine, and gastrointestinal management. Lancet Neurol. 2018;17(3):251-267</t>
  </si>
  <si>
    <t xml:space="preserve">10.1016/S1474-4422(18)30024-3</t>
  </si>
  <si>
    <t xml:space="preserve">29395989</t>
  </si>
  <si>
    <r>
      <rPr>
        <sz val="10"/>
        <rFont val="Noto Sans CJK SC"/>
        <family val="2"/>
      </rPr>
      <t xml:space="preserve">ステロイド（プレドニゾロン、デフラザコルト等）は国内承認薬で保険適用があるが、開始時期と用量は成長・骨・内分泌への影響とのバランスで個別に判断される。心筋・呼吸管理の詳細は同ケア指針の第</t>
    </r>
    <r>
      <rPr>
        <sz val="10"/>
        <rFont val="Arial"/>
        <family val="0"/>
        <charset val="1"/>
      </rPr>
      <t xml:space="preserve">2</t>
    </r>
    <r>
      <rPr>
        <sz val="10"/>
        <rFont val="Noto Sans CJK SC"/>
        <family val="2"/>
      </rPr>
      <t xml:space="preserve">部で扱われ、本票では</t>
    </r>
    <r>
      <rPr>
        <sz val="10"/>
        <rFont val="Arial"/>
        <family val="0"/>
        <charset val="1"/>
      </rPr>
      <t xml:space="preserve">NM-017</t>
    </r>
    <r>
      <rPr>
        <sz val="10"/>
        <rFont val="Noto Sans CJK SC"/>
        <family val="2"/>
      </rPr>
      <t xml:space="preserve">で別に出典を引く。</t>
    </r>
  </si>
  <si>
    <t xml:space="preserve">NM-017</t>
  </si>
  <si>
    <t xml:space="preserve">筋ジストロフィーでは、病気の進行に伴って生じる呼吸不全、心不全、不整脈および嚥下障害が生命予後に強く影響するため、呼吸機能と循環機能の定期的な評価と、補助呼吸管理や心保護療法などの適切な介入が予後を左右する。</t>
  </si>
  <si>
    <t xml:space="preserve">評価の間隔と介入の開始基準は病型と進行度によって異なる。心筋障害は骨格筋症状より遅れて顕在化することが多い。</t>
  </si>
  <si>
    <t xml:space="preserve">NM-018</t>
  </si>
  <si>
    <r>
      <rPr>
        <sz val="10"/>
        <rFont val="Noto Sans CJK SC"/>
        <family val="2"/>
      </rPr>
      <t xml:space="preserve">ビルトラルセンはジストロフィン遺伝子のエクソン</t>
    </r>
    <r>
      <rPr>
        <sz val="10"/>
        <rFont val="Arial"/>
        <family val="0"/>
        <charset val="1"/>
      </rPr>
      <t xml:space="preserve">53</t>
    </r>
    <r>
      <rPr>
        <sz val="10"/>
        <rFont val="Noto Sans CJK SC"/>
        <family val="2"/>
      </rPr>
      <t xml:space="preserve">のスキッピングを誘導するアンチセンス核酸であり、エクソン</t>
    </r>
    <r>
      <rPr>
        <sz val="10"/>
        <rFont val="Arial"/>
        <family val="0"/>
        <charset val="1"/>
      </rPr>
      <t xml:space="preserve">53</t>
    </r>
    <r>
      <rPr>
        <sz val="10"/>
        <rFont val="Noto Sans CJK SC"/>
        <family val="2"/>
      </rPr>
      <t xml:space="preserve">スキッピングの対象となる欠失をもつ</t>
    </r>
    <r>
      <rPr>
        <sz val="10"/>
        <rFont val="Arial"/>
        <family val="0"/>
        <charset val="1"/>
      </rPr>
      <t xml:space="preserve">Duchenne</t>
    </r>
    <r>
      <rPr>
        <sz val="10"/>
        <rFont val="Noto Sans CJK SC"/>
        <family val="2"/>
      </rPr>
      <t xml:space="preserve">型筋ジストロフィーの男児を対象とした第</t>
    </r>
    <r>
      <rPr>
        <sz val="10"/>
        <rFont val="Arial"/>
        <family val="0"/>
        <charset val="1"/>
      </rPr>
      <t xml:space="preserve">2</t>
    </r>
    <r>
      <rPr>
        <sz val="10"/>
        <rFont val="Noto Sans CJK SC"/>
        <family val="2"/>
      </rPr>
      <t xml:space="preserve">相試験では、</t>
    </r>
    <r>
      <rPr>
        <sz val="10"/>
        <rFont val="Arial"/>
        <family val="0"/>
        <charset val="1"/>
      </rPr>
      <t xml:space="preserve">20</t>
    </r>
    <r>
      <rPr>
        <sz val="10"/>
        <rFont val="Noto Sans CJK SC"/>
        <family val="2"/>
      </rPr>
      <t xml:space="preserve">〜</t>
    </r>
    <r>
      <rPr>
        <sz val="10"/>
        <rFont val="Arial"/>
        <family val="0"/>
        <charset val="1"/>
      </rPr>
      <t xml:space="preserve">24</t>
    </r>
    <r>
      <rPr>
        <sz val="10"/>
        <rFont val="Noto Sans CJK SC"/>
        <family val="2"/>
      </rPr>
      <t xml:space="preserve">週間の週</t>
    </r>
    <r>
      <rPr>
        <sz val="10"/>
        <rFont val="Arial"/>
        <family val="0"/>
        <charset val="1"/>
      </rPr>
      <t xml:space="preserve">1</t>
    </r>
    <r>
      <rPr>
        <sz val="10"/>
        <rFont val="Noto Sans CJK SC"/>
        <family val="2"/>
      </rPr>
      <t xml:space="preserve">回静脈内投与後に、筋生検で正常の約</t>
    </r>
    <r>
      <rPr>
        <sz val="10"/>
        <rFont val="Arial"/>
        <family val="0"/>
        <charset val="1"/>
      </rPr>
      <t xml:space="preserve">6%</t>
    </r>
    <r>
      <rPr>
        <sz val="10"/>
        <rFont val="Noto Sans CJK SC"/>
        <family val="2"/>
      </rPr>
      <t xml:space="preserve">に相当するジストロフィン産生（</t>
    </r>
    <r>
      <rPr>
        <sz val="10"/>
        <rFont val="Arial"/>
        <family val="0"/>
        <charset val="1"/>
      </rPr>
      <t xml:space="preserve">40 mg/kg</t>
    </r>
    <r>
      <rPr>
        <sz val="10"/>
        <rFont val="Noto Sans CJK SC"/>
        <family val="2"/>
      </rPr>
      <t xml:space="preserve">群で</t>
    </r>
    <r>
      <rPr>
        <sz val="10"/>
        <rFont val="Arial"/>
        <family val="0"/>
        <charset val="1"/>
      </rPr>
      <t xml:space="preserve">5.7%</t>
    </r>
    <r>
      <rPr>
        <sz val="10"/>
        <rFont val="Noto Sans CJK SC"/>
        <family val="2"/>
      </rPr>
      <t xml:space="preserve">、</t>
    </r>
    <r>
      <rPr>
        <sz val="10"/>
        <rFont val="Arial"/>
        <family val="0"/>
        <charset val="1"/>
      </rPr>
      <t xml:space="preserve">80 mg/kg</t>
    </r>
    <r>
      <rPr>
        <sz val="10"/>
        <rFont val="Noto Sans CJK SC"/>
        <family val="2"/>
      </rPr>
      <t xml:space="preserve">群で</t>
    </r>
    <r>
      <rPr>
        <sz val="10"/>
        <rFont val="Arial"/>
        <family val="0"/>
        <charset val="1"/>
      </rPr>
      <t xml:space="preserve">5.9%</t>
    </r>
    <r>
      <rPr>
        <sz val="10"/>
        <rFont val="Noto Sans CJK SC"/>
        <family val="2"/>
      </rPr>
      <t xml:space="preserve">）が確認された。</t>
    </r>
  </si>
  <si>
    <t xml:space="preserve">SRC-1772</t>
  </si>
  <si>
    <t xml:space="preserve">Clemens PR, Engel WK, Connolly AM, et al. Safety, Tolerability, and Efficacy of Viltolarsen in Boys With Duchenne Muscular Dystrophy Amenable to Exon 53 Skipping: A Phase 2 Randomized Clinical Trial. JAMA Neurol. 2020;77(8):982-991</t>
  </si>
  <si>
    <t xml:space="preserve">10.1001/jamaneurol.2020.1264</t>
  </si>
  <si>
    <t xml:space="preserve">32453377</t>
  </si>
  <si>
    <r>
      <rPr>
        <sz val="10"/>
        <rFont val="Noto Sans CJK SC"/>
        <family val="2"/>
      </rPr>
      <t xml:space="preserve">ビルトラルセンは国内では</t>
    </r>
    <r>
      <rPr>
        <sz val="10"/>
        <rFont val="Arial"/>
        <family val="0"/>
        <charset val="1"/>
      </rPr>
      <t xml:space="preserve">2020</t>
    </r>
    <r>
      <rPr>
        <sz val="10"/>
        <rFont val="Noto Sans CJK SC"/>
        <family val="2"/>
      </rPr>
      <t xml:space="preserve">年</t>
    </r>
    <r>
      <rPr>
        <sz val="10"/>
        <rFont val="Arial"/>
        <family val="0"/>
        <charset val="1"/>
      </rPr>
      <t xml:space="preserve">3</t>
    </r>
    <r>
      <rPr>
        <sz val="10"/>
        <rFont val="Noto Sans CJK SC"/>
        <family val="2"/>
      </rPr>
      <t xml:space="preserve">月に条件付き早期承認制度により世界で初めて承認され、保険適用がある（対象は遺伝子検査でエクソン</t>
    </r>
    <r>
      <rPr>
        <sz val="10"/>
        <rFont val="Arial"/>
        <family val="0"/>
        <charset val="1"/>
      </rPr>
      <t xml:space="preserve">53</t>
    </r>
    <r>
      <rPr>
        <sz val="10"/>
        <rFont val="Noto Sans CJK SC"/>
        <family val="2"/>
      </rPr>
      <t xml:space="preserve">スキッピングにより治療可能な欠失が確認された患者）。ナンセンス変異に対するリードスルー薬アタルレンは国内では承認されておらず、欧州でも有効性が確認されなかったとして条件付き承認の更新が見送られ、米国でも承認されていない。</t>
    </r>
  </si>
  <si>
    <t xml:space="preserve">NM-019</t>
  </si>
  <si>
    <t xml:space="preserve">筋強直性ジストロフィー</t>
  </si>
  <si>
    <r>
      <rPr>
        <sz val="10"/>
        <rFont val="Noto Sans CJK SC"/>
        <family val="2"/>
      </rPr>
      <t xml:space="preserve">筋強直性ジストロフィー</t>
    </r>
    <r>
      <rPr>
        <sz val="10"/>
        <rFont val="Arial"/>
        <family val="0"/>
        <charset val="1"/>
      </rPr>
      <t xml:space="preserve">1</t>
    </r>
    <r>
      <rPr>
        <sz val="10"/>
        <rFont val="Noto Sans CJK SC"/>
        <family val="2"/>
      </rPr>
      <t xml:space="preserve">型は、</t>
    </r>
    <r>
      <rPr>
        <sz val="10"/>
        <rFont val="Arial"/>
        <family val="0"/>
        <charset val="1"/>
      </rPr>
      <t xml:space="preserve">DMPK</t>
    </r>
    <r>
      <rPr>
        <sz val="10"/>
        <rFont val="Noto Sans CJK SC"/>
        <family val="2"/>
      </rPr>
      <t xml:space="preserve">遺伝子の</t>
    </r>
    <r>
      <rPr>
        <sz val="10"/>
        <rFont val="Arial"/>
        <family val="0"/>
        <charset val="1"/>
      </rPr>
      <t xml:space="preserve">CTG</t>
    </r>
    <r>
      <rPr>
        <sz val="10"/>
        <rFont val="Noto Sans CJK SC"/>
        <family val="2"/>
      </rPr>
      <t xml:space="preserve">リピート伸長を原因とする常染色体優性遺伝疾患で、リピートが世代を経て伸長する表現促進を示し、ミオトニアと進行性の筋力低下に加えて、心伝導障害、白内障、耐糖能異常などの多臓器障害を伴う。</t>
    </r>
  </si>
  <si>
    <r>
      <rPr>
        <sz val="10"/>
        <rFont val="Noto Sans CJK SC"/>
        <family val="2"/>
      </rPr>
      <t xml:space="preserve">医学各論 Ⅸ</t>
    </r>
    <r>
      <rPr>
        <sz val="10"/>
        <rFont val="Arial"/>
        <family val="0"/>
        <charset val="1"/>
      </rPr>
      <t xml:space="preserve">-5-D-⑤</t>
    </r>
    <r>
      <rPr>
        <sz val="10"/>
        <rFont val="Noto Sans CJK SC"/>
        <family val="2"/>
      </rPr>
      <t xml:space="preserve">（筋強直性ジストロフィー、</t>
    </r>
    <r>
      <rPr>
        <sz val="10"/>
        <rFont val="Arial"/>
        <family val="0"/>
        <charset val="1"/>
      </rPr>
      <t xml:space="preserve">b</t>
    </r>
    <r>
      <rPr>
        <sz val="10"/>
        <rFont val="Noto Sans CJK SC"/>
        <family val="2"/>
      </rPr>
      <t xml:space="preserve">）</t>
    </r>
  </si>
  <si>
    <t xml:space="preserve">SRC-1773</t>
  </si>
  <si>
    <t xml:space="preserve">Ashizawa T, Gagnon C, Groh WJ, et al. Consensus-based care recommendations for adults with myotonic dystrophy type 1. Neurol Clin Pract. 2018;8(6):507-520</t>
  </si>
  <si>
    <t xml:space="preserve">10.1212/CPJ.0000000000000531</t>
  </si>
  <si>
    <t xml:space="preserve">30588381</t>
  </si>
  <si>
    <t xml:space="preserve">リピート数と発症年齢・重症度は相関するが個人差が大きい。臓器ごとのモニタリング項目は同コンセンサス推奨にまとめられている。根本治療薬は国内・国外とも承認されていない。</t>
  </si>
  <si>
    <t xml:space="preserve">NM-020</t>
  </si>
  <si>
    <r>
      <rPr>
        <sz val="10"/>
        <rFont val="Noto Sans CJK SC"/>
        <family val="2"/>
      </rPr>
      <t xml:space="preserve">先天性筋強直性ジストロフィーは筋強直性ジストロフィー</t>
    </r>
    <r>
      <rPr>
        <sz val="10"/>
        <rFont val="Arial"/>
        <family val="0"/>
        <charset val="1"/>
      </rPr>
      <t xml:space="preserve">1</t>
    </r>
    <r>
      <rPr>
        <sz val="10"/>
        <rFont val="Noto Sans CJK SC"/>
        <family val="2"/>
      </rPr>
      <t xml:space="preserve">型の最重症型であり、大きな</t>
    </r>
    <r>
      <rPr>
        <sz val="10"/>
        <rFont val="Arial"/>
        <family val="0"/>
        <charset val="1"/>
      </rPr>
      <t xml:space="preserve">CTG</t>
    </r>
    <r>
      <rPr>
        <sz val="10"/>
        <rFont val="Noto Sans CJK SC"/>
        <family val="2"/>
      </rPr>
      <t xml:space="preserve">リピート伸長を受け継いだ児に発症し、その遺伝はほぼ母系であり、新生児期から筋緊張低下、呼吸障害、哺乳・嚥下障害を呈して集中的な管理を要する。</t>
    </r>
  </si>
  <si>
    <r>
      <rPr>
        <sz val="10"/>
        <rFont val="Noto Sans CJK SC"/>
        <family val="2"/>
      </rPr>
      <t xml:space="preserve">医学各論 Ⅸ</t>
    </r>
    <r>
      <rPr>
        <sz val="10"/>
        <rFont val="Arial"/>
        <family val="0"/>
        <charset val="1"/>
      </rPr>
      <t xml:space="preserve">-11-B-②</t>
    </r>
    <r>
      <rPr>
        <sz val="10"/>
        <rFont val="Noto Sans CJK SC"/>
        <family val="2"/>
      </rPr>
      <t xml:space="preserve">（先天性筋強直性ジストロフィー、</t>
    </r>
    <r>
      <rPr>
        <sz val="10"/>
        <rFont val="Arial"/>
        <family val="0"/>
        <charset val="1"/>
      </rPr>
      <t xml:space="preserve">b</t>
    </r>
    <r>
      <rPr>
        <sz val="10"/>
        <rFont val="Noto Sans CJK SC"/>
        <family val="2"/>
      </rPr>
      <t xml:space="preserve">）</t>
    </r>
  </si>
  <si>
    <t xml:space="preserve">SRC-1774</t>
  </si>
  <si>
    <t xml:space="preserve">Johnson NE, Aldana EZ, Angeard N, et al. Consensus-based care recommendations for congenital and childhood-onset myotonic dystrophy type 1. Neurol Clin Pract. 2019;9(5):443-454</t>
  </si>
  <si>
    <t xml:space="preserve">10.1212/CPJ.0000000000000646</t>
  </si>
  <si>
    <t xml:space="preserve">31750030</t>
  </si>
  <si>
    <t xml:space="preserve">母親が未診断のまま出産に至ることがあり、児の発症を契機に家族歴の聴取と母親の診察が重要となる。長期予後は呼吸・栄養管理の進歩により変化しつつある。</t>
  </si>
  <si>
    <t xml:space="preserve">NM-021</t>
  </si>
  <si>
    <t xml:space="preserve">周期性四肢麻痺</t>
  </si>
  <si>
    <t xml:space="preserve">原発性周期性四肢麻痺は、骨格筋のナトリウム・カルシウム・カリウムチャネル遺伝子の変異による常染色体優性遺伝疾患で、低カリウム性と高カリウム性があり、発作の予防には誘因の回避とカリウム調整に加えて炭酸脱水酵素阻害薬などが用いられ、甲状腺中毒性周期性四肢麻痺は甲状腺機能亢進症に伴う二次性の型である。</t>
  </si>
  <si>
    <r>
      <rPr>
        <sz val="10"/>
        <rFont val="Noto Sans CJK SC"/>
        <family val="2"/>
      </rPr>
      <t xml:space="preserve">医学各論 Ⅸ</t>
    </r>
    <r>
      <rPr>
        <sz val="10"/>
        <rFont val="Arial"/>
        <family val="0"/>
        <charset val="1"/>
      </rPr>
      <t xml:space="preserve">-5-D-⑦</t>
    </r>
    <r>
      <rPr>
        <sz val="10"/>
        <rFont val="Noto Sans CJK SC"/>
        <family val="2"/>
      </rPr>
      <t xml:space="preserve">（周期性四肢麻痺、</t>
    </r>
    <r>
      <rPr>
        <sz val="10"/>
        <rFont val="Arial"/>
        <family val="0"/>
        <charset val="1"/>
      </rPr>
      <t xml:space="preserve">b</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</si>
  <si>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TBL-01-00-052 (id: Jlvnleg)</t>
    </r>
  </si>
  <si>
    <t xml:space="preserve">SRC-1775</t>
  </si>
  <si>
    <t xml:space="preserve">Statland JM, Fontaine B, Hanna MG, et al. Review of the Diagnosis and Treatment of Periodic Paralysis. Muscle Nerve. 2018;57(4):522-530</t>
  </si>
  <si>
    <t xml:space="preserve">10.1002/mus.26009</t>
  </si>
  <si>
    <t xml:space="preserve">29125635</t>
  </si>
  <si>
    <t xml:space="preserve">発作時は血清カリウム値に応じた補正を行う。炭酸脱水酵素阻害薬（アセタゾラミド等）は国内承認薬だが、遺伝子型によっては発作が増悪する場合があり、個別の保険適用範囲は添付文書で確認する。</t>
  </si>
  <si>
    <t xml:space="preserve">NM-022</t>
  </si>
  <si>
    <t xml:space="preserve">内分泌・代謝性ミオパチー</t>
  </si>
  <si>
    <t xml:space="preserve">内分泌・代謝性ミオパチーは筋症状の型（パターン）として把握すべきものであり、甲状腺機能低下症では浮腫やクレアチンキナーゼ上昇を伴う筋症状を、甲状腺機能亢進症・副甲状腺機能異常・糖質コルチコイド過剰（ステロイドミオパチーを含む）では近位筋優位の筋力低下を呈し、いずれも原因となるホルモン異常を是正することで改善しうる。</t>
  </si>
  <si>
    <r>
      <rPr>
        <sz val="10"/>
        <rFont val="Noto Sans CJK SC"/>
        <family val="2"/>
      </rPr>
      <t xml:space="preserve">医学各論 Ⅸ</t>
    </r>
    <r>
      <rPr>
        <sz val="10"/>
        <rFont val="Arial"/>
        <family val="0"/>
        <charset val="1"/>
      </rPr>
      <t xml:space="preserve">-5-D-⑥</t>
    </r>
    <r>
      <rPr>
        <sz val="10"/>
        <rFont val="Noto Sans CJK SC"/>
        <family val="2"/>
      </rPr>
      <t xml:space="preserve">（内分泌・代謝性ミオパチー、</t>
    </r>
    <r>
      <rPr>
        <sz val="10"/>
        <rFont val="Arial"/>
        <family val="0"/>
        <charset val="1"/>
      </rPr>
      <t xml:space="preserve">b</t>
    </r>
    <r>
      <rPr>
        <sz val="10"/>
        <rFont val="Noto Sans CJK SC"/>
        <family val="2"/>
      </rPr>
      <t xml:space="preserve">）</t>
    </r>
  </si>
  <si>
    <t xml:space="preserve">SRC-1776</t>
  </si>
  <si>
    <t xml:space="preserve">Rodolico C, Bonanno C, Pugliese A, et al. Endocrine myopathies: clinical and histopathological features of the major forms. Acta Myol. 2020;39(3):130-135</t>
  </si>
  <si>
    <t xml:space="preserve">10.36185/2532-1900-017</t>
  </si>
  <si>
    <t xml:space="preserve">33305169</t>
  </si>
  <si>
    <t xml:space="preserve">本票は筋症状のパターンのみを扱い、個別の内分泌疾患の診断・治療そのものは扱わない。ステロイドミオパチーでは炎症性筋疾患と異なり筋原性酵素の上昇を伴わないことが多い点が鑑別の手がかりとなる。 本カードのステロイドは原因薬としての言及であり、治療適応の推奨ではない。</t>
  </si>
  <si>
    <t xml:space="preserve">NM-023</t>
  </si>
  <si>
    <t xml:space="preserve">脊髄性筋萎縮症</t>
  </si>
  <si>
    <r>
      <rPr>
        <sz val="10"/>
        <rFont val="Noto Sans CJK SC"/>
        <family val="2"/>
      </rPr>
      <t xml:space="preserve">脊髄性筋萎縮症は、</t>
    </r>
    <r>
      <rPr>
        <sz val="10"/>
        <rFont val="Arial"/>
        <family val="0"/>
        <charset val="1"/>
      </rPr>
      <t xml:space="preserve">SMN1</t>
    </r>
    <r>
      <rPr>
        <sz val="10"/>
        <rFont val="Noto Sans CJK SC"/>
        <family val="2"/>
      </rPr>
      <t xml:space="preserve">遺伝子の欠失・変異により生存運動ニューロン（</t>
    </r>
    <r>
      <rPr>
        <sz val="10"/>
        <rFont val="Arial"/>
        <family val="0"/>
        <charset val="1"/>
      </rPr>
      <t xml:space="preserve">SMN</t>
    </r>
    <r>
      <rPr>
        <sz val="10"/>
        <rFont val="Noto Sans CJK SC"/>
        <family val="2"/>
      </rPr>
      <t xml:space="preserve">）蛋白が不足する常染色体劣性遺伝疾患であり、発症時期と到達した運動マイルストーンによって型分類され、診断は遺伝子検査で確定し、国際的な標準ケア指針では多職種による管理が推奨されている。</t>
    </r>
  </si>
  <si>
    <r>
      <rPr>
        <sz val="10"/>
        <rFont val="Noto Sans CJK SC"/>
        <family val="2"/>
      </rPr>
      <t xml:space="preserve">医学各論 Ⅸ</t>
    </r>
    <r>
      <rPr>
        <sz val="10"/>
        <rFont val="Arial"/>
        <family val="0"/>
        <charset val="1"/>
      </rPr>
      <t xml:space="preserve">-11-A-①</t>
    </r>
    <r>
      <rPr>
        <sz val="10"/>
        <rFont val="Noto Sans CJK SC"/>
        <family val="2"/>
      </rPr>
      <t xml:space="preserve">（脊髄性筋萎縮症、</t>
    </r>
    <r>
      <rPr>
        <sz val="10"/>
        <rFont val="Arial"/>
        <family val="0"/>
        <charset val="1"/>
      </rPr>
      <t xml:space="preserve">b</t>
    </r>
    <r>
      <rPr>
        <sz val="10"/>
        <rFont val="Noto Sans CJK SC"/>
        <family val="2"/>
      </rPr>
      <t xml:space="preserve">）</t>
    </r>
  </si>
  <si>
    <t xml:space="preserve">SRC-1777</t>
  </si>
  <si>
    <t xml:space="preserve">Mercuri E, Finkel RS, Muntoni F, et al. Diagnosis and management of spinal muscular atrophy: Part 1: Recommendations for diagnosis, rehabilitation, orthopedic and nutritional care. Neuromuscul Disord. 2018;28(2):103-115</t>
  </si>
  <si>
    <t xml:space="preserve">10.1016/j.nmd.2017.11.005</t>
  </si>
  <si>
    <t xml:space="preserve">29290580</t>
  </si>
  <si>
    <r>
      <rPr>
        <sz val="10"/>
        <rFont val="Noto Sans CJK SC"/>
        <family val="2"/>
      </rPr>
      <t xml:space="preserve">重症度は</t>
    </r>
    <r>
      <rPr>
        <sz val="10"/>
        <rFont val="Arial"/>
        <family val="0"/>
        <charset val="1"/>
      </rPr>
      <t xml:space="preserve">SMN2</t>
    </r>
    <r>
      <rPr>
        <sz val="10"/>
        <rFont val="Noto Sans CJK SC"/>
        <family val="2"/>
      </rPr>
      <t xml:space="preserve">遺伝子のコピー数と相関する。発症前治療の根拠となる新生児スクリーニングの国内実施状況は本作成では確認していない。</t>
    </r>
  </si>
  <si>
    <t xml:space="preserve">NM-024</t>
  </si>
  <si>
    <r>
      <rPr>
        <sz val="10"/>
        <rFont val="Noto Sans CJK SC"/>
        <family val="2"/>
      </rPr>
      <t xml:space="preserve">ヌシネルセンは</t>
    </r>
    <r>
      <rPr>
        <sz val="10"/>
        <rFont val="Arial"/>
        <family val="0"/>
        <charset val="1"/>
      </rPr>
      <t xml:space="preserve">SMN2</t>
    </r>
    <r>
      <rPr>
        <sz val="10"/>
        <rFont val="Noto Sans CJK SC"/>
        <family val="2"/>
      </rPr>
      <t xml:space="preserve">遺伝子のスプライシングを修飾して全長</t>
    </r>
    <r>
      <rPr>
        <sz val="10"/>
        <rFont val="Arial"/>
        <family val="0"/>
        <charset val="1"/>
      </rPr>
      <t xml:space="preserve">SMN</t>
    </r>
    <r>
      <rPr>
        <sz val="10"/>
        <rFont val="Noto Sans CJK SC"/>
        <family val="2"/>
      </rPr>
      <t xml:space="preserve">蛋白の産生を増やすアンチセンス核酸であり、乳児型脊髄性筋萎縮症を対象とした</t>
    </r>
    <r>
      <rPr>
        <sz val="10"/>
        <rFont val="Arial"/>
        <family val="0"/>
        <charset val="1"/>
      </rPr>
      <t xml:space="preserve">ENDEAR</t>
    </r>
    <r>
      <rPr>
        <sz val="10"/>
        <rFont val="Noto Sans CJK SC"/>
        <family val="2"/>
      </rPr>
      <t xml:space="preserve">試験では、中間解析で運動マイルストーンの改善を示した乳児の割合が対照群より有意に高かった（</t>
    </r>
    <r>
      <rPr>
        <sz val="10"/>
        <rFont val="Arial"/>
        <family val="0"/>
        <charset val="1"/>
      </rPr>
      <t xml:space="preserve">41%</t>
    </r>
    <r>
      <rPr>
        <sz val="10"/>
        <rFont val="Noto Sans CJK SC"/>
        <family val="2"/>
      </rPr>
      <t xml:space="preserve">対</t>
    </r>
    <r>
      <rPr>
        <sz val="10"/>
        <rFont val="Arial"/>
        <family val="0"/>
        <charset val="1"/>
      </rPr>
      <t xml:space="preserve">0%</t>
    </r>
    <r>
      <rPr>
        <sz val="10"/>
        <rFont val="Noto Sans CJK SC"/>
        <family val="2"/>
      </rPr>
      <t xml:space="preserve">）。</t>
    </r>
  </si>
  <si>
    <t xml:space="preserve">SRC-1778</t>
  </si>
  <si>
    <t xml:space="preserve">Finkel RS, Mercuri E, Darras BT, et al. Nusinersen versus Sham Control in Infantile-Onset Spinal Muscular Atrophy. N Engl J Med. 2017;377(18):1723-1732</t>
  </si>
  <si>
    <t xml:space="preserve">10.1056/NEJMoa1702752</t>
  </si>
  <si>
    <t xml:space="preserve">29091570</t>
  </si>
  <si>
    <r>
      <rPr>
        <sz val="10"/>
        <rFont val="Noto Sans CJK SC"/>
        <family val="2"/>
      </rPr>
      <t xml:space="preserve">ヌシネルセンは国内では</t>
    </r>
    <r>
      <rPr>
        <sz val="10"/>
        <rFont val="Arial"/>
        <family val="0"/>
        <charset val="1"/>
      </rPr>
      <t xml:space="preserve">2017</t>
    </r>
    <r>
      <rPr>
        <sz val="10"/>
        <rFont val="Noto Sans CJK SC"/>
        <family val="2"/>
      </rPr>
      <t xml:space="preserve">年</t>
    </r>
    <r>
      <rPr>
        <sz val="10"/>
        <rFont val="Arial"/>
        <family val="0"/>
        <charset val="1"/>
      </rPr>
      <t xml:space="preserve">7</t>
    </r>
    <r>
      <rPr>
        <sz val="10"/>
        <rFont val="Noto Sans CJK SC"/>
        <family val="2"/>
      </rPr>
      <t xml:space="preserve">月に承認され、保険適用があり、髄腔内投与を反復する。現在の国内の効能は脊髄性筋萎縮症全般（乳児型以外および遺伝子検査で発症が予測される未発症例を含む）に拡大されている。</t>
    </r>
  </si>
  <si>
    <t xml:space="preserve">NM-025</t>
  </si>
  <si>
    <r>
      <rPr>
        <sz val="10"/>
        <rFont val="Noto Sans CJK SC"/>
        <family val="2"/>
      </rPr>
      <t xml:space="preserve">リスジプラムは経口投与される</t>
    </r>
    <r>
      <rPr>
        <sz val="10"/>
        <rFont val="Arial"/>
        <family val="0"/>
        <charset val="1"/>
      </rPr>
      <t xml:space="preserve">SMN2</t>
    </r>
    <r>
      <rPr>
        <sz val="10"/>
        <rFont val="Noto Sans CJK SC"/>
        <family val="2"/>
      </rPr>
      <t xml:space="preserve">スプライシング修飾薬であり、</t>
    </r>
    <r>
      <rPr>
        <sz val="10"/>
        <rFont val="Arial"/>
        <family val="0"/>
        <charset val="1"/>
      </rPr>
      <t xml:space="preserve">1</t>
    </r>
    <r>
      <rPr>
        <sz val="10"/>
        <rFont val="Noto Sans CJK SC"/>
        <family val="2"/>
      </rPr>
      <t xml:space="preserve">型脊髄性筋萎縮症の乳児を対象とした</t>
    </r>
    <r>
      <rPr>
        <sz val="10"/>
        <rFont val="Arial"/>
        <family val="0"/>
        <charset val="1"/>
      </rPr>
      <t xml:space="preserve">FIREFISH</t>
    </r>
    <r>
      <rPr>
        <sz val="10"/>
        <rFont val="Noto Sans CJK SC"/>
        <family val="2"/>
      </rPr>
      <t xml:space="preserve">試験第</t>
    </r>
    <r>
      <rPr>
        <sz val="10"/>
        <rFont val="Arial"/>
        <family val="0"/>
        <charset val="1"/>
      </rPr>
      <t xml:space="preserve">2</t>
    </r>
    <r>
      <rPr>
        <sz val="10"/>
        <rFont val="Noto Sans CJK SC"/>
        <family val="2"/>
      </rPr>
      <t xml:space="preserve">部では、</t>
    </r>
    <r>
      <rPr>
        <sz val="10"/>
        <rFont val="Arial"/>
        <family val="0"/>
        <charset val="1"/>
      </rPr>
      <t xml:space="preserve">12</t>
    </r>
    <r>
      <rPr>
        <sz val="10"/>
        <rFont val="Noto Sans CJK SC"/>
        <family val="2"/>
      </rPr>
      <t xml:space="preserve">か月の治療後に支持なしで</t>
    </r>
    <r>
      <rPr>
        <sz val="10"/>
        <rFont val="Arial"/>
        <family val="0"/>
        <charset val="1"/>
      </rPr>
      <t xml:space="preserve">5</t>
    </r>
    <r>
      <rPr>
        <sz val="10"/>
        <rFont val="Noto Sans CJK SC"/>
        <family val="2"/>
      </rPr>
      <t xml:space="preserve">秒以上座位を保持できた乳児が</t>
    </r>
    <r>
      <rPr>
        <sz val="10"/>
        <rFont val="Arial"/>
        <family val="0"/>
        <charset val="1"/>
      </rPr>
      <t xml:space="preserve">29%</t>
    </r>
    <r>
      <rPr>
        <sz val="10"/>
        <rFont val="Noto Sans CJK SC"/>
        <family val="2"/>
      </rPr>
      <t xml:space="preserve">に達し、これは</t>
    </r>
    <r>
      <rPr>
        <sz val="10"/>
        <rFont val="Arial"/>
        <family val="0"/>
        <charset val="1"/>
      </rPr>
      <t xml:space="preserve">1</t>
    </r>
    <r>
      <rPr>
        <sz val="10"/>
        <rFont val="Noto Sans CJK SC"/>
        <family val="2"/>
      </rPr>
      <t xml:space="preserve">型脊髄性筋萎縮症の自然経過では到達しない運動マイルストーンである。</t>
    </r>
  </si>
  <si>
    <t xml:space="preserve">SRC-1779</t>
  </si>
  <si>
    <t xml:space="preserve">Darras BT, Masson R, Mazurkiewicz-Bełdzińska M, et al. Risdiplam-Treated Infants with Type 1 Spinal Muscular Atrophy versus Historical Controls. N Engl J Med. 2021;385(5):427-435</t>
  </si>
  <si>
    <t xml:space="preserve">10.1056/NEJMoa2102047</t>
  </si>
  <si>
    <t xml:space="preserve">34320287</t>
  </si>
  <si>
    <r>
      <rPr>
        <sz val="10"/>
        <rFont val="Noto Sans CJK SC"/>
        <family val="2"/>
      </rPr>
      <t xml:space="preserve">リスジプラムは国内では</t>
    </r>
    <r>
      <rPr>
        <sz val="10"/>
        <rFont val="Arial"/>
        <family val="0"/>
        <charset val="1"/>
      </rPr>
      <t xml:space="preserve">2021</t>
    </r>
    <r>
      <rPr>
        <sz val="10"/>
        <rFont val="Noto Sans CJK SC"/>
        <family val="2"/>
      </rPr>
      <t xml:space="preserve">年</t>
    </r>
    <r>
      <rPr>
        <sz val="10"/>
        <rFont val="Arial"/>
        <family val="0"/>
        <charset val="1"/>
      </rPr>
      <t xml:space="preserve">6</t>
    </r>
    <r>
      <rPr>
        <sz val="10"/>
        <rFont val="Noto Sans CJK SC"/>
        <family val="2"/>
      </rPr>
      <t xml:space="preserve">月に承認され、保険適用があり、対象は</t>
    </r>
    <r>
      <rPr>
        <sz val="10"/>
        <rFont val="Arial"/>
        <family val="0"/>
        <charset val="1"/>
      </rPr>
      <t xml:space="preserve">2</t>
    </r>
    <r>
      <rPr>
        <sz val="10"/>
        <rFont val="Noto Sans CJK SC"/>
        <family val="2"/>
      </rPr>
      <t xml:space="preserve">か月齢以上の脊髄性筋萎縮症で、連日の経口投与を継続する。</t>
    </r>
  </si>
  <si>
    <t xml:space="preserve">NM-026</t>
  </si>
  <si>
    <r>
      <rPr>
        <sz val="10"/>
        <rFont val="Noto Sans CJK SC"/>
        <family val="2"/>
      </rPr>
      <t xml:space="preserve">オナセムノゲン アベパルボベクは、アデノ随伴ウイルス</t>
    </r>
    <r>
      <rPr>
        <sz val="10"/>
        <rFont val="Arial"/>
        <family val="0"/>
        <charset val="1"/>
      </rPr>
      <t xml:space="preserve">9</t>
    </r>
    <r>
      <rPr>
        <sz val="10"/>
        <rFont val="Noto Sans CJK SC"/>
        <family val="2"/>
      </rPr>
      <t xml:space="preserve">型ベクターを用いて</t>
    </r>
    <r>
      <rPr>
        <sz val="10"/>
        <rFont val="Arial"/>
        <family val="0"/>
        <charset val="1"/>
      </rPr>
      <t xml:space="preserve">SMN1</t>
    </r>
    <r>
      <rPr>
        <sz val="10"/>
        <rFont val="Noto Sans CJK SC"/>
        <family val="2"/>
      </rPr>
      <t xml:space="preserve">遺伝子を補充する単回静脈内投与の遺伝子治療であり、</t>
    </r>
    <r>
      <rPr>
        <sz val="10"/>
        <rFont val="Arial"/>
        <family val="0"/>
        <charset val="1"/>
      </rPr>
      <t xml:space="preserve">1</t>
    </r>
    <r>
      <rPr>
        <sz val="10"/>
        <rFont val="Noto Sans CJK SC"/>
        <family val="2"/>
      </rPr>
      <t xml:space="preserve">型脊髄性筋萎縮症の乳児</t>
    </r>
    <r>
      <rPr>
        <sz val="10"/>
        <rFont val="Arial"/>
        <family val="0"/>
        <charset val="1"/>
      </rPr>
      <t xml:space="preserve">15</t>
    </r>
    <r>
      <rPr>
        <sz val="10"/>
        <rFont val="Noto Sans CJK SC"/>
        <family val="2"/>
      </rPr>
      <t xml:space="preserve">例を対象とした初期の試験では、全例が</t>
    </r>
    <r>
      <rPr>
        <sz val="10"/>
        <rFont val="Arial"/>
        <family val="0"/>
        <charset val="1"/>
      </rPr>
      <t xml:space="preserve">20</t>
    </r>
    <r>
      <rPr>
        <sz val="10"/>
        <rFont val="Noto Sans CJK SC"/>
        <family val="2"/>
      </rPr>
      <t xml:space="preserve">か月時点で死亡または永続的換気の導入を回避し、高用量群</t>
    </r>
    <r>
      <rPr>
        <sz val="10"/>
        <rFont val="Arial"/>
        <family val="0"/>
        <charset val="1"/>
      </rPr>
      <t xml:space="preserve">12</t>
    </r>
    <r>
      <rPr>
        <sz val="10"/>
        <rFont val="Noto Sans CJK SC"/>
        <family val="2"/>
      </rPr>
      <t xml:space="preserve">例中</t>
    </r>
    <r>
      <rPr>
        <sz val="10"/>
        <rFont val="Arial"/>
        <family val="0"/>
        <charset val="1"/>
      </rPr>
      <t xml:space="preserve">11</t>
    </r>
    <r>
      <rPr>
        <sz val="10"/>
        <rFont val="Noto Sans CJK SC"/>
        <family val="2"/>
      </rPr>
      <t xml:space="preserve">例が支持なしで座位を保持できるようになった。</t>
    </r>
  </si>
  <si>
    <t xml:space="preserve">SRC-1780</t>
  </si>
  <si>
    <t xml:space="preserve">Mendell JR, Al-Zaidy S, Shell R, et al. Single-Dose Gene-Replacement Therapy for Spinal Muscular Atrophy. N Engl J Med. 2017;377(19):1713-1722</t>
  </si>
  <si>
    <t xml:space="preserve">10.1056/NEJMoa1706198</t>
  </si>
  <si>
    <t xml:space="preserve">29091557</t>
  </si>
  <si>
    <r>
      <rPr>
        <sz val="10"/>
        <rFont val="Noto Sans CJK SC"/>
        <family val="2"/>
      </rPr>
      <t xml:space="preserve">オナセムノゲン アベパルボベクは国内では</t>
    </r>
    <r>
      <rPr>
        <sz val="10"/>
        <rFont val="Arial"/>
        <family val="0"/>
        <charset val="1"/>
      </rPr>
      <t xml:space="preserve">2020</t>
    </r>
    <r>
      <rPr>
        <sz val="10"/>
        <rFont val="Noto Sans CJK SC"/>
        <family val="2"/>
      </rPr>
      <t xml:space="preserve">年</t>
    </r>
    <r>
      <rPr>
        <sz val="10"/>
        <rFont val="Arial"/>
        <family val="0"/>
        <charset val="1"/>
      </rPr>
      <t xml:space="preserve">3</t>
    </r>
    <r>
      <rPr>
        <sz val="10"/>
        <rFont val="Noto Sans CJK SC"/>
        <family val="2"/>
      </rPr>
      <t xml:space="preserve">月に</t>
    </r>
    <r>
      <rPr>
        <sz val="10"/>
        <rFont val="Arial"/>
        <family val="0"/>
        <charset val="1"/>
      </rPr>
      <t xml:space="preserve">2</t>
    </r>
    <r>
      <rPr>
        <sz val="10"/>
        <rFont val="Noto Sans CJK SC"/>
        <family val="2"/>
      </rPr>
      <t xml:space="preserve">歳未満の脊髄性筋萎縮症を対象として承認された再生医療等製品で、保険適用がある。投与前後に肝機能障害への対応として副腎皮質ステロイドの併用とモニタリングが行われる。</t>
    </r>
  </si>
  <si>
    <t xml:space="preserve">NM-027</t>
  </si>
  <si>
    <t xml:space="preserve">先天性筋ジストロフィー</t>
  </si>
  <si>
    <r>
      <rPr>
        <sz val="10"/>
        <rFont val="Noto Sans CJK SC"/>
        <family val="2"/>
      </rPr>
      <t xml:space="preserve">先天性筋ジストロフィーは、出生時から乳児期早期に筋緊張低下（フロッピーインファント）と運動発達遅滞で発症する筋ジストロフィーの一群であり、日本ではフクチンをコードする</t>
    </r>
    <r>
      <rPr>
        <sz val="10"/>
        <rFont val="Arial"/>
        <family val="0"/>
        <charset val="1"/>
      </rPr>
      <t xml:space="preserve">FKTN</t>
    </r>
    <r>
      <rPr>
        <sz val="10"/>
        <rFont val="Noto Sans CJK SC"/>
        <family val="2"/>
      </rPr>
      <t xml:space="preserve">遺伝子の変異による福山型が代表的で、筋症状に加えて脳の形成異常に伴う知的発達障害、けいれん発作、網膜病変などの眼合併症を伴う。</t>
    </r>
  </si>
  <si>
    <r>
      <rPr>
        <sz val="10"/>
        <rFont val="Noto Sans CJK SC"/>
        <family val="2"/>
      </rPr>
      <t xml:space="preserve">医学各論 Ⅸ</t>
    </r>
    <r>
      <rPr>
        <sz val="10"/>
        <rFont val="Arial"/>
        <family val="0"/>
        <charset val="1"/>
      </rPr>
      <t xml:space="preserve">-11-B-①</t>
    </r>
    <r>
      <rPr>
        <sz val="10"/>
        <rFont val="Noto Sans CJK SC"/>
        <family val="2"/>
      </rPr>
      <t xml:space="preserve">（先天性筋ジストロフィー、</t>
    </r>
    <r>
      <rPr>
        <sz val="10"/>
        <rFont val="Arial"/>
        <family val="0"/>
        <charset val="1"/>
      </rPr>
      <t xml:space="preserve">b</t>
    </r>
    <r>
      <rPr>
        <sz val="10"/>
        <rFont val="Noto Sans CJK SC"/>
        <family val="2"/>
      </rPr>
      <t xml:space="preserve">）</t>
    </r>
  </si>
  <si>
    <r>
      <rPr>
        <sz val="10"/>
        <rFont val="Noto Sans CJK SC"/>
        <family val="2"/>
      </rPr>
      <t xml:space="preserve">福山型は日本人に創始者変異が多く国外ではまれである。他の代表的病型にメロシン（ラミニン</t>
    </r>
    <r>
      <rPr>
        <sz val="10"/>
        <rFont val="Arial"/>
        <family val="0"/>
        <charset val="1"/>
      </rPr>
      <t xml:space="preserve">α2</t>
    </r>
    <r>
      <rPr>
        <sz val="10"/>
        <rFont val="Noto Sans CJK SC"/>
        <family val="2"/>
      </rPr>
      <t xml:space="preserve">）欠損型（</t>
    </r>
    <r>
      <rPr>
        <sz val="10"/>
        <rFont val="Arial"/>
        <family val="0"/>
        <charset val="1"/>
      </rPr>
      <t xml:space="preserve">LAMA2</t>
    </r>
    <r>
      <rPr>
        <sz val="10"/>
        <rFont val="Noto Sans CJK SC"/>
        <family val="2"/>
      </rPr>
      <t xml:space="preserve">遺伝子）などがある。根本治療はなく、呼吸・栄養・てんかん発作などの合併症管理が中心である。</t>
    </r>
  </si>
  <si>
    <t xml:space="preserve">SP-001</t>
  </si>
  <si>
    <t xml:space="preserve">椎間板ヘルニア</t>
  </si>
  <si>
    <r>
      <rPr>
        <sz val="10"/>
        <rFont val="Noto Sans CJK SC"/>
        <family val="2"/>
      </rPr>
      <t xml:space="preserve">腰椎椎間板ヘルニアの好発高位は </t>
    </r>
    <r>
      <rPr>
        <sz val="10"/>
        <rFont val="Arial"/>
        <family val="0"/>
        <charset val="1"/>
      </rPr>
      <t xml:space="preserve">L4/5 </t>
    </r>
    <r>
      <rPr>
        <sz val="10"/>
        <rFont val="Noto Sans CJK SC"/>
        <family val="2"/>
      </rPr>
      <t xml:space="preserve">と </t>
    </r>
    <r>
      <rPr>
        <sz val="10"/>
        <rFont val="Arial"/>
        <family val="0"/>
        <charset val="1"/>
      </rPr>
      <t xml:space="preserve">L5/S1 </t>
    </r>
    <r>
      <rPr>
        <sz val="10"/>
        <rFont val="Noto Sans CJK SC"/>
        <family val="2"/>
      </rPr>
      <t xml:space="preserve">であり、有病率はおおむね</t>
    </r>
    <r>
      <rPr>
        <sz val="10"/>
        <rFont val="Arial"/>
        <family val="0"/>
        <charset val="1"/>
      </rPr>
      <t xml:space="preserve">1%</t>
    </r>
    <r>
      <rPr>
        <sz val="10"/>
        <rFont val="Noto Sans CJK SC"/>
        <family val="2"/>
      </rPr>
      <t xml:space="preserve">前後とされる。</t>
    </r>
  </si>
  <si>
    <r>
      <rPr>
        <sz val="10"/>
        <rFont val="Noto Sans CJK SC"/>
        <family val="2"/>
      </rPr>
      <t xml:space="preserve">医学各論 Ⅸ</t>
    </r>
    <r>
      <rPr>
        <sz val="10"/>
        <rFont val="Arial"/>
        <family val="0"/>
        <charset val="1"/>
      </rPr>
      <t xml:space="preserve">-7-A-①</t>
    </r>
    <r>
      <rPr>
        <sz val="10"/>
        <rFont val="Noto Sans CJK SC"/>
        <family val="2"/>
      </rPr>
      <t xml:space="preserve">（椎間板ヘルニア、</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</si>
  <si>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TBL-01-00-139 (id: Jlvnlpg)</t>
    </r>
  </si>
  <si>
    <t xml:space="preserve">SRC-1781</t>
  </si>
  <si>
    <t xml:space="preserve">Haro H, Ebata S, Inoue G, et al. Japanese Orthopaedic Association (JOA) clinical practice guidelines on the management of lumbar disc herniation, third edition - secondary publication. J Orthop Sci. 2022;27(1):31-78</t>
  </si>
  <si>
    <t xml:space="preserve">10.1016/j.jos.2021.07.028</t>
  </si>
  <si>
    <t xml:space="preserve">34865915</t>
  </si>
  <si>
    <r>
      <rPr>
        <sz val="10"/>
        <rFont val="Noto Sans CJK SC"/>
        <family val="2"/>
      </rPr>
      <t xml:space="preserve">数値・好発高位はガイドライン原典（</t>
    </r>
    <r>
      <rPr>
        <sz val="10"/>
        <rFont val="Arial"/>
        <family val="0"/>
        <charset val="1"/>
      </rPr>
      <t xml:space="preserve">2021 </t>
    </r>
    <r>
      <rPr>
        <sz val="10"/>
        <rFont val="Noto Sans CJK SC"/>
        <family val="2"/>
      </rPr>
      <t xml:space="preserve">改訂第</t>
    </r>
    <r>
      <rPr>
        <sz val="10"/>
        <rFont val="Arial"/>
        <family val="0"/>
        <charset val="1"/>
      </rPr>
      <t xml:space="preserve">3</t>
    </r>
    <r>
      <rPr>
        <sz val="10"/>
        <rFont val="Noto Sans CJK SC"/>
        <family val="2"/>
      </rPr>
      <t xml:space="preserve">版）の </t>
    </r>
    <r>
      <rPr>
        <sz val="10"/>
        <rFont val="Arial"/>
        <family val="0"/>
        <charset val="1"/>
      </rPr>
      <t xml:space="preserve">Minds </t>
    </r>
    <r>
      <rPr>
        <sz val="10"/>
        <rFont val="Noto Sans CJK SC"/>
        <family val="2"/>
      </rPr>
      <t xml:space="preserve">公開版要約でも同一内容を確認した。</t>
    </r>
  </si>
  <si>
    <t xml:space="preserve">SP-002</t>
  </si>
  <si>
    <r>
      <rPr>
        <sz val="10"/>
        <rFont val="Noto Sans CJK SC"/>
        <family val="2"/>
      </rPr>
      <t xml:space="preserve">保存治療下の腰椎椎間板ヘルニアは自然退縮しうる。系統的レビューでは自然退縮率は遊離型（</t>
    </r>
    <r>
      <rPr>
        <sz val="10"/>
        <rFont val="Arial"/>
        <family val="0"/>
        <charset val="1"/>
      </rPr>
      <t xml:space="preserve">sequestration</t>
    </r>
    <r>
      <rPr>
        <sz val="10"/>
        <rFont val="Noto Sans CJK SC"/>
        <family val="2"/>
      </rPr>
      <t xml:space="preserve">）</t>
    </r>
    <r>
      <rPr>
        <sz val="10"/>
        <rFont val="Arial"/>
        <family val="0"/>
        <charset val="1"/>
      </rPr>
      <t xml:space="preserve">96%</t>
    </r>
    <r>
      <rPr>
        <sz val="10"/>
        <rFont val="Noto Sans CJK SC"/>
        <family val="2"/>
      </rPr>
      <t xml:space="preserve">、脱出型（</t>
    </r>
    <r>
      <rPr>
        <sz val="10"/>
        <rFont val="Arial"/>
        <family val="0"/>
        <charset val="1"/>
      </rPr>
      <t xml:space="preserve">extrusion</t>
    </r>
    <r>
      <rPr>
        <sz val="10"/>
        <rFont val="Noto Sans CJK SC"/>
        <family val="2"/>
      </rPr>
      <t xml:space="preserve">）</t>
    </r>
    <r>
      <rPr>
        <sz val="10"/>
        <rFont val="Arial"/>
        <family val="0"/>
        <charset val="1"/>
      </rPr>
      <t xml:space="preserve">70%</t>
    </r>
    <r>
      <rPr>
        <sz val="10"/>
        <rFont val="Noto Sans CJK SC"/>
        <family val="2"/>
      </rPr>
      <t xml:space="preserve">、突出型（</t>
    </r>
    <r>
      <rPr>
        <sz val="10"/>
        <rFont val="Arial"/>
        <family val="0"/>
        <charset val="1"/>
      </rPr>
      <t xml:space="preserve">protrusion</t>
    </r>
    <r>
      <rPr>
        <sz val="10"/>
        <rFont val="Noto Sans CJK SC"/>
        <family val="2"/>
      </rPr>
      <t xml:space="preserve">）</t>
    </r>
    <r>
      <rPr>
        <sz val="10"/>
        <rFont val="Arial"/>
        <family val="0"/>
        <charset val="1"/>
      </rPr>
      <t xml:space="preserve">41%</t>
    </r>
    <r>
      <rPr>
        <sz val="10"/>
        <rFont val="Noto Sans CJK SC"/>
        <family val="2"/>
      </rPr>
      <t xml:space="preserve">、膨隆型（</t>
    </r>
    <r>
      <rPr>
        <sz val="10"/>
        <rFont val="Arial"/>
        <family val="0"/>
        <charset val="1"/>
      </rPr>
      <t xml:space="preserve">bulging</t>
    </r>
    <r>
      <rPr>
        <sz val="10"/>
        <rFont val="Noto Sans CJK SC"/>
        <family val="2"/>
      </rPr>
      <t xml:space="preserve">）</t>
    </r>
    <r>
      <rPr>
        <sz val="10"/>
        <rFont val="Arial"/>
        <family val="0"/>
        <charset val="1"/>
      </rPr>
      <t xml:space="preserve">13%</t>
    </r>
    <r>
      <rPr>
        <sz val="10"/>
        <rFont val="Noto Sans CJK SC"/>
        <family val="2"/>
      </rPr>
      <t xml:space="preserve">で、完全消失率は遊離型</t>
    </r>
    <r>
      <rPr>
        <sz val="10"/>
        <rFont val="Arial"/>
        <family val="0"/>
        <charset val="1"/>
      </rPr>
      <t xml:space="preserve">43%</t>
    </r>
    <r>
      <rPr>
        <sz val="10"/>
        <rFont val="Noto Sans CJK SC"/>
        <family val="2"/>
      </rPr>
      <t xml:space="preserve">、脱出型</t>
    </r>
    <r>
      <rPr>
        <sz val="10"/>
        <rFont val="Arial"/>
        <family val="0"/>
        <charset val="1"/>
      </rPr>
      <t xml:space="preserve">15%</t>
    </r>
    <r>
      <rPr>
        <sz val="10"/>
        <rFont val="Noto Sans CJK SC"/>
        <family val="2"/>
      </rPr>
      <t xml:space="preserve">であった。</t>
    </r>
  </si>
  <si>
    <t xml:space="preserve">SRC-1782</t>
  </si>
  <si>
    <t xml:space="preserve">Chiu CC, Chuang TY, Chang KH, et al. The probability of spontaneous regression of lumbar herniated disc: a systematic review. Clin Rehabil. 2015;29(2):184-195</t>
  </si>
  <si>
    <t xml:space="preserve">10.1177/0269215514540919</t>
  </si>
  <si>
    <t xml:space="preserve">25009200</t>
  </si>
  <si>
    <r>
      <rPr>
        <sz val="10"/>
        <rFont val="Noto Sans CJK SC"/>
        <family val="2"/>
      </rPr>
      <t xml:space="preserve">画像で</t>
    </r>
    <r>
      <rPr>
        <sz val="10"/>
        <rFont val="Arial"/>
        <family val="0"/>
        <charset val="1"/>
      </rPr>
      <t xml:space="preserve">2</t>
    </r>
    <r>
      <rPr>
        <sz val="10"/>
        <rFont val="Noto Sans CJK SC"/>
        <family val="2"/>
      </rPr>
      <t xml:space="preserve">回以上評価された保存治療例の研究を統合した値。国内ガイドライン（</t>
    </r>
    <r>
      <rPr>
        <sz val="10"/>
        <rFont val="Arial"/>
        <family val="0"/>
        <charset val="1"/>
      </rPr>
      <t xml:space="preserve">SRC-1781</t>
    </r>
    <r>
      <rPr>
        <sz val="10"/>
        <rFont val="Noto Sans CJK SC"/>
        <family val="2"/>
      </rPr>
      <t xml:space="preserve">）でも、症候性ヘルニアの</t>
    </r>
    <r>
      <rPr>
        <sz val="10"/>
        <rFont val="Arial"/>
        <family val="0"/>
        <charset val="1"/>
      </rPr>
      <t xml:space="preserve">60%</t>
    </r>
    <r>
      <rPr>
        <sz val="10"/>
        <rFont val="Noto Sans CJK SC"/>
        <family val="2"/>
      </rPr>
      <t xml:space="preserve">以上の例で画像上の退縮が認められ、遊離型・脱出型は吸収されやすいとされる。</t>
    </r>
  </si>
  <si>
    <t xml:space="preserve">SP-003</t>
  </si>
  <si>
    <t xml:space="preserve">腰椎椎間板ヘルニアに対する手術は、保存的治療を一定期間行っても改善しない場合に適応となるが、重篤な運動障害や馬尾障害が出現した場合は、重症度と時間的要素を考慮して早期に手術を行うことが望ましい場合がある。</t>
  </si>
  <si>
    <t xml:space="preserve">方針に従い、馬尾障害に伴う排尿障害の詳細（評価・管理）は本カードでは扱っていない。</t>
  </si>
  <si>
    <t xml:space="preserve">SP-004</t>
  </si>
  <si>
    <t xml:space="preserve">変形性脊椎症</t>
  </si>
  <si>
    <r>
      <rPr>
        <sz val="10"/>
        <rFont val="Noto Sans CJK SC"/>
        <family val="2"/>
      </rPr>
      <t xml:space="preserve">脊椎の変性所見は無症状の者にも高頻度にみられ、加齢とともに増加する。無症状者における椎間板変性の頻度は</t>
    </r>
    <r>
      <rPr>
        <sz val="10"/>
        <rFont val="Arial"/>
        <family val="0"/>
        <charset val="1"/>
      </rPr>
      <t xml:space="preserve">20</t>
    </r>
    <r>
      <rPr>
        <sz val="10"/>
        <rFont val="Noto Sans CJK SC"/>
        <family val="2"/>
      </rPr>
      <t xml:space="preserve">歳代の</t>
    </r>
    <r>
      <rPr>
        <sz val="10"/>
        <rFont val="Arial"/>
        <family val="0"/>
        <charset val="1"/>
      </rPr>
      <t xml:space="preserve">37%</t>
    </r>
    <r>
      <rPr>
        <sz val="10"/>
        <rFont val="Noto Sans CJK SC"/>
        <family val="2"/>
      </rPr>
      <t xml:space="preserve">から</t>
    </r>
    <r>
      <rPr>
        <sz val="10"/>
        <rFont val="Arial"/>
        <family val="0"/>
        <charset val="1"/>
      </rPr>
      <t xml:space="preserve">80</t>
    </r>
    <r>
      <rPr>
        <sz val="10"/>
        <rFont val="Noto Sans CJK SC"/>
        <family val="2"/>
      </rPr>
      <t xml:space="preserve">歳代の</t>
    </r>
    <r>
      <rPr>
        <sz val="10"/>
        <rFont val="Arial"/>
        <family val="0"/>
        <charset val="1"/>
      </rPr>
      <t xml:space="preserve">96%</t>
    </r>
    <r>
      <rPr>
        <sz val="10"/>
        <rFont val="Noto Sans CJK SC"/>
        <family val="2"/>
      </rPr>
      <t xml:space="preserve">へ、椎間板膨隆は</t>
    </r>
    <r>
      <rPr>
        <sz val="10"/>
        <rFont val="Arial"/>
        <family val="0"/>
        <charset val="1"/>
      </rPr>
      <t xml:space="preserve">30%</t>
    </r>
    <r>
      <rPr>
        <sz val="10"/>
        <rFont val="Noto Sans CJK SC"/>
        <family val="2"/>
      </rPr>
      <t xml:space="preserve">から</t>
    </r>
    <r>
      <rPr>
        <sz val="10"/>
        <rFont val="Arial"/>
        <family val="0"/>
        <charset val="1"/>
      </rPr>
      <t xml:space="preserve">84%</t>
    </r>
    <r>
      <rPr>
        <sz val="10"/>
        <rFont val="Noto Sans CJK SC"/>
        <family val="2"/>
      </rPr>
      <t xml:space="preserve">へ増加するため、画像上の変性所見のみをもって症状の原因と判断することはできない。</t>
    </r>
  </si>
  <si>
    <r>
      <rPr>
        <sz val="10"/>
        <rFont val="Noto Sans CJK SC"/>
        <family val="2"/>
      </rPr>
      <t xml:space="preserve">医学各論 Ⅸ</t>
    </r>
    <r>
      <rPr>
        <sz val="10"/>
        <rFont val="Arial"/>
        <family val="0"/>
        <charset val="1"/>
      </rPr>
      <t xml:space="preserve">-7-A-②</t>
    </r>
    <r>
      <rPr>
        <sz val="10"/>
        <rFont val="Noto Sans CJK SC"/>
        <family val="2"/>
      </rPr>
      <t xml:space="preserve">（変形性脊椎症、</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</si>
  <si>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TBL-01-00-138 (id: JlvnlpU)</t>
    </r>
  </si>
  <si>
    <t xml:space="preserve">SRC-1783</t>
  </si>
  <si>
    <t xml:space="preserve">Brinjikji W, Luetmer PH, Comstock B, et al. Systematic literature review of imaging features of spinal degeneration in asymptomatic populations. AJNR Am J Neuroradiol. 2015;36(4):811-816</t>
  </si>
  <si>
    <t xml:space="preserve">10.3174/ajnr.A4173</t>
  </si>
  <si>
    <t xml:space="preserve">25430861</t>
  </si>
  <si>
    <r>
      <rPr>
        <sz val="10"/>
        <rFont val="Noto Sans CJK SC"/>
        <family val="2"/>
      </rPr>
      <t xml:space="preserve">数値は </t>
    </r>
    <r>
      <rPr>
        <sz val="10"/>
        <rFont val="Arial"/>
        <family val="0"/>
        <charset val="1"/>
      </rPr>
      <t xml:space="preserve">CT</t>
    </r>
    <r>
      <rPr>
        <sz val="10"/>
        <rFont val="Noto Sans CJK SC"/>
        <family val="2"/>
      </rPr>
      <t xml:space="preserve">・</t>
    </r>
    <r>
      <rPr>
        <sz val="10"/>
        <rFont val="Arial"/>
        <family val="0"/>
        <charset val="1"/>
      </rPr>
      <t xml:space="preserve">MRI </t>
    </r>
    <r>
      <rPr>
        <sz val="10"/>
        <rFont val="Noto Sans CJK SC"/>
        <family val="2"/>
      </rPr>
      <t xml:space="preserve">所見を対象とした</t>
    </r>
    <r>
      <rPr>
        <sz val="10"/>
        <rFont val="Arial"/>
        <family val="0"/>
        <charset val="1"/>
      </rPr>
      <t xml:space="preserve">33</t>
    </r>
    <r>
      <rPr>
        <sz val="10"/>
        <rFont val="Noto Sans CJK SC"/>
        <family val="2"/>
      </rPr>
      <t xml:space="preserve">研究・</t>
    </r>
    <r>
      <rPr>
        <sz val="10"/>
        <rFont val="Arial"/>
        <family val="0"/>
        <charset val="1"/>
      </rPr>
      <t xml:space="preserve">3,110</t>
    </r>
    <r>
      <rPr>
        <sz val="10"/>
        <rFont val="Noto Sans CJK SC"/>
        <family val="2"/>
      </rPr>
      <t xml:space="preserve">例の系統的レビューの年齢別推定値。</t>
    </r>
  </si>
  <si>
    <t xml:space="preserve">SP-005</t>
  </si>
  <si>
    <t xml:space="preserve">脊髄症</t>
  </si>
  <si>
    <r>
      <rPr>
        <sz val="10"/>
        <rFont val="Noto Sans CJK SC"/>
        <family val="2"/>
      </rPr>
      <t xml:space="preserve">頚椎症性脊髄症の重症度評価には </t>
    </r>
    <r>
      <rPr>
        <sz val="10"/>
        <rFont val="Arial"/>
        <family val="0"/>
        <charset val="1"/>
      </rPr>
      <t xml:space="preserve">JOA </t>
    </r>
    <r>
      <rPr>
        <sz val="10"/>
        <rFont val="Noto Sans CJK SC"/>
        <family val="2"/>
      </rPr>
      <t xml:space="preserve">スコアが用いられる。</t>
    </r>
    <r>
      <rPr>
        <sz val="10"/>
        <rFont val="Arial"/>
        <family val="0"/>
        <charset val="1"/>
      </rPr>
      <t xml:space="preserve">JOA </t>
    </r>
    <r>
      <rPr>
        <sz val="10"/>
        <rFont val="Noto Sans CJK SC"/>
        <family val="2"/>
      </rPr>
      <t xml:space="preserve">スコアは満点</t>
    </r>
    <r>
      <rPr>
        <sz val="10"/>
        <rFont val="Arial"/>
        <family val="0"/>
        <charset val="1"/>
      </rPr>
      <t xml:space="preserve">17</t>
    </r>
    <r>
      <rPr>
        <sz val="10"/>
        <rFont val="Noto Sans CJK SC"/>
        <family val="2"/>
      </rPr>
      <t xml:space="preserve">点で、上肢（手指・肩肘）・下肢の運動機能、上肢・体幹・下肢の感覚機能、膀胱機能を評価する。</t>
    </r>
  </si>
  <si>
    <r>
      <rPr>
        <sz val="10"/>
        <rFont val="Noto Sans CJK SC"/>
        <family val="2"/>
      </rPr>
      <t xml:space="preserve">医学各論 Ⅸ</t>
    </r>
    <r>
      <rPr>
        <sz val="10"/>
        <rFont val="Arial"/>
        <family val="0"/>
        <charset val="1"/>
      </rPr>
      <t xml:space="preserve">-7-A-③</t>
    </r>
    <r>
      <rPr>
        <sz val="10"/>
        <rFont val="Noto Sans CJK SC"/>
        <family val="2"/>
      </rPr>
      <t xml:space="preserve">（脊髄症、神経根症、</t>
    </r>
    <r>
      <rPr>
        <sz val="10"/>
        <rFont val="Arial"/>
        <family val="0"/>
        <charset val="1"/>
      </rPr>
      <t xml:space="preserve">a</t>
    </r>
    <r>
      <rPr>
        <sz val="10"/>
        <rFont val="Noto Sans CJK SC"/>
        <family val="2"/>
      </rPr>
      <t xml:space="preserve">）</t>
    </r>
  </si>
  <si>
    <t xml:space="preserve">SRC-1784</t>
  </si>
  <si>
    <t xml:space="preserve">Watanabe M, Chikuda H, Fujiwara Y, et al. Japanese Orthopaedic Association (JOA) Clinical practice guidelines on the Management of Cervical Spondylotic Myelopathy, 2020 - Secondary publication. J Orthop Sci. 2023;28(1):1-45</t>
  </si>
  <si>
    <t xml:space="preserve">10.1016/j.jos.2022.03.012</t>
  </si>
  <si>
    <t xml:space="preserve">35618542</t>
  </si>
  <si>
    <r>
      <rPr>
        <sz val="10"/>
        <rFont val="Arial"/>
        <family val="0"/>
        <charset val="1"/>
      </rPr>
      <t xml:space="preserve">JOA </t>
    </r>
    <r>
      <rPr>
        <sz val="10"/>
        <rFont val="Noto Sans CJK SC"/>
        <family val="2"/>
      </rPr>
      <t xml:space="preserve">スコアの項目構成と満点</t>
    </r>
    <r>
      <rPr>
        <sz val="10"/>
        <rFont val="Arial"/>
        <family val="0"/>
        <charset val="1"/>
      </rPr>
      <t xml:space="preserve">17</t>
    </r>
    <r>
      <rPr>
        <sz val="10"/>
        <rFont val="Noto Sans CJK SC"/>
        <family val="2"/>
      </rPr>
      <t xml:space="preserve">点は、スコアの信頼性を検討した </t>
    </r>
    <r>
      <rPr>
        <sz val="10"/>
        <rFont val="Arial"/>
        <family val="0"/>
        <charset val="1"/>
      </rPr>
      <t xml:space="preserve">Yonenobu </t>
    </r>
    <r>
      <rPr>
        <sz val="10"/>
        <rFont val="Noto Sans CJK SC"/>
        <family val="2"/>
      </rPr>
      <t xml:space="preserve">らの報告（</t>
    </r>
    <r>
      <rPr>
        <sz val="10"/>
        <rFont val="Arial"/>
        <family val="0"/>
        <charset val="1"/>
      </rPr>
      <t xml:space="preserve">Spine. 2001</t>
    </r>
    <r>
      <rPr>
        <sz val="10"/>
        <rFont val="Noto Sans CJK SC"/>
        <family val="2"/>
      </rPr>
      <t xml:space="preserve">）の抄録でも確認した。</t>
    </r>
  </si>
  <si>
    <t xml:space="preserve">SP-006</t>
  </si>
  <si>
    <t xml:space="preserve">頚椎症性脊髄症では、中等度以上の脊髄症状を呈する例や進行性の経過を示す例で手術治療を検討し、軽度で安定した例では保存的治療も選択肢となる。</t>
  </si>
  <si>
    <r>
      <rPr>
        <sz val="10"/>
        <rFont val="Noto Sans CJK SC"/>
        <family val="2"/>
      </rPr>
      <t xml:space="preserve">同趣旨の位置づけは、国際的な変性性頸髄症ガイドライン（</t>
    </r>
    <r>
      <rPr>
        <sz val="10"/>
        <rFont val="Arial"/>
        <family val="0"/>
        <charset val="1"/>
      </rPr>
      <t xml:space="preserve">Fehlings </t>
    </r>
    <r>
      <rPr>
        <sz val="10"/>
        <rFont val="Noto Sans CJK SC"/>
        <family val="2"/>
      </rPr>
      <t xml:space="preserve">ら</t>
    </r>
    <r>
      <rPr>
        <sz val="10"/>
        <rFont val="Arial"/>
        <family val="0"/>
        <charset val="1"/>
      </rPr>
      <t xml:space="preserve">, Global Spine J. 2017</t>
    </r>
    <r>
      <rPr>
        <sz val="10"/>
        <rFont val="Noto Sans CJK SC"/>
        <family val="2"/>
      </rPr>
      <t xml:space="preserve">；中等症・重症への手術推奨）および脊柱靱帯骨化症診療ガイドライン</t>
    </r>
    <r>
      <rPr>
        <sz val="10"/>
        <rFont val="Arial"/>
        <family val="0"/>
        <charset val="1"/>
      </rPr>
      <t xml:space="preserve">2019</t>
    </r>
    <r>
      <rPr>
        <sz val="10"/>
        <rFont val="Noto Sans CJK SC"/>
        <family val="2"/>
      </rPr>
      <t xml:space="preserve">の要約（中等度・進行性の脊髄症状で手術を検討）でも確認した。</t>
    </r>
  </si>
  <si>
    <t xml:space="preserve">SP-007</t>
  </si>
  <si>
    <t xml:space="preserve">神経根症</t>
  </si>
  <si>
    <r>
      <rPr>
        <sz val="10"/>
        <rFont val="Noto Sans CJK SC"/>
        <family val="2"/>
      </rPr>
      <t xml:space="preserve">頸椎神経根症の身体検査所見のうち、</t>
    </r>
    <r>
      <rPr>
        <sz val="10"/>
        <rFont val="Arial"/>
        <family val="0"/>
        <charset val="1"/>
      </rPr>
      <t xml:space="preserve">Spurling </t>
    </r>
    <r>
      <rPr>
        <sz val="10"/>
        <rFont val="Noto Sans CJK SC"/>
        <family val="2"/>
      </rPr>
      <t xml:space="preserve">テストは特異度が高い（</t>
    </r>
    <r>
      <rPr>
        <sz val="10"/>
        <rFont val="Arial"/>
        <family val="0"/>
        <charset val="1"/>
      </rPr>
      <t xml:space="preserve">0.89</t>
    </r>
    <r>
      <rPr>
        <sz val="10"/>
        <rFont val="Noto Sans CJK SC"/>
        <family val="2"/>
      </rPr>
      <t xml:space="preserve">〜</t>
    </r>
    <r>
      <rPr>
        <sz val="10"/>
        <rFont val="Arial"/>
        <family val="0"/>
        <charset val="1"/>
      </rPr>
      <t xml:space="preserve">1.00</t>
    </r>
    <r>
      <rPr>
        <sz val="10"/>
        <rFont val="Noto Sans CJK SC"/>
        <family val="2"/>
      </rPr>
      <t xml:space="preserve">）が、感度は研究間で</t>
    </r>
    <r>
      <rPr>
        <sz val="10"/>
        <rFont val="Arial"/>
        <family val="0"/>
        <charset val="1"/>
      </rPr>
      <t xml:space="preserve">0.38</t>
    </r>
    <r>
      <rPr>
        <sz val="10"/>
        <rFont val="Noto Sans CJK SC"/>
        <family val="2"/>
      </rPr>
      <t xml:space="preserve">〜</t>
    </r>
    <r>
      <rPr>
        <sz val="10"/>
        <rFont val="Arial"/>
        <family val="0"/>
        <charset val="1"/>
      </rPr>
      <t xml:space="preserve">0.97</t>
    </r>
    <r>
      <rPr>
        <sz val="10"/>
        <rFont val="Noto Sans CJK SC"/>
        <family val="2"/>
      </rPr>
      <t xml:space="preserve">とばらつきが大きく、単独の所見で診断を確定することはできない。</t>
    </r>
  </si>
  <si>
    <t xml:space="preserve">SRC-1785</t>
  </si>
  <si>
    <t xml:space="preserve">Thoomes EJ, van Geest S, van der Windt DA, et al. Value of physical tests in diagnosing cervical radiculopathy: a systematic review. Spine J. 2018;18(1):179-189</t>
  </si>
  <si>
    <t xml:space="preserve">10.1016/j.spinee.2017.08.241</t>
  </si>
  <si>
    <t xml:space="preserve">28838857</t>
  </si>
  <si>
    <r>
      <rPr>
        <sz val="10"/>
        <rFont val="Noto Sans CJK SC"/>
        <family val="2"/>
      </rPr>
      <t xml:space="preserve">系統的レビューに含まれた診断精度研究は</t>
    </r>
    <r>
      <rPr>
        <sz val="10"/>
        <rFont val="Arial"/>
        <family val="0"/>
        <charset val="1"/>
      </rPr>
      <t xml:space="preserve">5</t>
    </r>
    <r>
      <rPr>
        <sz val="10"/>
        <rFont val="Noto Sans CJK SC"/>
        <family val="2"/>
      </rPr>
      <t xml:space="preserve">件のみで、信頼区間は広い。頸椎椎間板ヘルニアによる神経根症も本項目の対象に含まれるが、ヘルニア単独のカードは作成していない。</t>
    </r>
  </si>
  <si>
    <t xml:space="preserve">SP-008</t>
  </si>
  <si>
    <t xml:space="preserve">脊柱管狭窄症</t>
  </si>
  <si>
    <t xml:space="preserve">腰部脊柱管狭窄症の神経性間欠性跛行は、歩行や立位で下肢痛・しびれが増悪し、前屈や座位で軽快することを特徴とし、姿勢にかかわらず短時間の休息で軽快する血管性間欠性跛行（末梢動脈疾患）との鑑別が重要である。</t>
  </si>
  <si>
    <r>
      <rPr>
        <sz val="10"/>
        <rFont val="Noto Sans CJK SC"/>
        <family val="2"/>
      </rPr>
      <t xml:space="preserve">医学各論 Ⅸ</t>
    </r>
    <r>
      <rPr>
        <sz val="10"/>
        <rFont val="Arial"/>
        <family val="0"/>
        <charset val="1"/>
      </rPr>
      <t xml:space="preserve">-7-A-④</t>
    </r>
    <r>
      <rPr>
        <sz val="10"/>
        <rFont val="Noto Sans CJK SC"/>
        <family val="2"/>
      </rPr>
      <t xml:space="preserve">（脊柱管狭窄症、</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</si>
  <si>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TBL-01-00-140 (id: Jlvnlpo)</t>
    </r>
  </si>
  <si>
    <t xml:space="preserve">SRC-1786</t>
  </si>
  <si>
    <t xml:space="preserve">Kawakami M, Takeshita K, Inoue G, et al. Japanese Orthopaedic Association (JOA) clinical practice guidelines on the management of lumbar spinal stenosis, 2021 - Secondary publication. J Orthop Sci. 2023;28(1):46-91</t>
  </si>
  <si>
    <t xml:space="preserve">10.1016/j.jos.2022.03.013</t>
  </si>
  <si>
    <t xml:space="preserve">35597732</t>
  </si>
  <si>
    <r>
      <rPr>
        <sz val="10"/>
        <rFont val="Noto Sans CJK SC"/>
        <family val="2"/>
      </rPr>
      <t xml:space="preserve">末梢動脈疾患の除外に足関節上腕血圧比（</t>
    </r>
    <r>
      <rPr>
        <sz val="10"/>
        <rFont val="Arial"/>
        <family val="0"/>
        <charset val="1"/>
      </rPr>
      <t xml:space="preserve">ABI</t>
    </r>
    <r>
      <rPr>
        <sz val="10"/>
        <rFont val="Noto Sans CJK SC"/>
        <family val="2"/>
      </rPr>
      <t xml:space="preserve">）を用いる点は、診断サポートツール研究（</t>
    </r>
    <r>
      <rPr>
        <sz val="10"/>
        <rFont val="Arial"/>
        <family val="0"/>
        <charset val="1"/>
      </rPr>
      <t xml:space="preserve">SRC-1787 </t>
    </r>
    <r>
      <rPr>
        <sz val="10"/>
        <rFont val="Noto Sans CJK SC"/>
        <family val="2"/>
      </rPr>
      <t xml:space="preserve">および </t>
    </r>
    <r>
      <rPr>
        <sz val="10"/>
        <rFont val="Arial"/>
        <family val="0"/>
        <charset val="1"/>
      </rPr>
      <t xml:space="preserve">DISTO </t>
    </r>
    <r>
      <rPr>
        <sz val="10"/>
        <rFont val="Noto Sans CJK SC"/>
        <family val="2"/>
      </rPr>
      <t xml:space="preserve">プロジェクト）でも組み込まれている。方針に従い、馬尾型に伴う排尿障害の詳細は扱っていない。</t>
    </r>
  </si>
  <si>
    <t xml:space="preserve">SP-009</t>
  </si>
  <si>
    <r>
      <rPr>
        <sz val="10"/>
        <rFont val="Noto Sans CJK SC"/>
        <family val="2"/>
      </rPr>
      <t xml:space="preserve">腰部脊柱管狭窄症の診断支援のために開発された自己記入式・自己報告式の問診票（</t>
    </r>
    <r>
      <rPr>
        <sz val="10"/>
        <rFont val="Arial"/>
        <family val="0"/>
        <charset val="1"/>
      </rPr>
      <t xml:space="preserve">SSHQ</t>
    </r>
    <r>
      <rPr>
        <sz val="10"/>
        <rFont val="Noto Sans CJK SC"/>
        <family val="2"/>
      </rPr>
      <t xml:space="preserve">）は、検証集団において感度</t>
    </r>
    <r>
      <rPr>
        <sz val="10"/>
        <rFont val="Arial"/>
        <family val="0"/>
        <charset val="1"/>
      </rPr>
      <t xml:space="preserve">84%</t>
    </r>
    <r>
      <rPr>
        <sz val="10"/>
        <rFont val="Noto Sans CJK SC"/>
        <family val="2"/>
      </rPr>
      <t xml:space="preserve">、特異度</t>
    </r>
    <r>
      <rPr>
        <sz val="10"/>
        <rFont val="Arial"/>
        <family val="0"/>
        <charset val="1"/>
      </rPr>
      <t xml:space="preserve">78%</t>
    </r>
    <r>
      <rPr>
        <sz val="10"/>
        <rFont val="Noto Sans CJK SC"/>
        <family val="2"/>
      </rPr>
      <t xml:space="preserve">を示した。</t>
    </r>
  </si>
  <si>
    <t xml:space="preserve">SRC-1787</t>
  </si>
  <si>
    <t xml:space="preserve">Konno S, Kikuchi S, Tanaka Y, et al. A diagnostic support tool for lumbar spinal stenosis: a self-administered, self-reported history questionnaire. BMC Musculoskelet Disord. 2007;8:102</t>
  </si>
  <si>
    <t xml:space="preserve">10.1186/1471-2474-8-102</t>
  </si>
  <si>
    <t xml:space="preserve">17967201</t>
  </si>
  <si>
    <r>
      <rPr>
        <sz val="10"/>
        <rFont val="Noto Sans CJK SC"/>
        <family val="2"/>
      </rPr>
      <t xml:space="preserve">数値は出典の検証データセット（腰痛外来患者</t>
    </r>
    <r>
      <rPr>
        <sz val="10"/>
        <rFont val="Arial"/>
        <family val="0"/>
        <charset val="1"/>
      </rPr>
      <t xml:space="preserve">250</t>
    </r>
    <r>
      <rPr>
        <sz val="10"/>
        <rFont val="Noto Sans CJK SC"/>
        <family val="2"/>
      </rPr>
      <t xml:space="preserve">例）に基づく。後継の診断サポートツール（</t>
    </r>
    <r>
      <rPr>
        <sz val="10"/>
        <rFont val="Arial"/>
        <family val="0"/>
        <charset val="1"/>
      </rPr>
      <t xml:space="preserve">LSS-DST</t>
    </r>
    <r>
      <rPr>
        <sz val="10"/>
        <rFont val="Noto Sans CJK SC"/>
        <family val="2"/>
      </rPr>
      <t xml:space="preserve">）では感度・特異度の値が異なる。</t>
    </r>
  </si>
  <si>
    <t xml:space="preserve">SP-010</t>
  </si>
  <si>
    <r>
      <rPr>
        <sz val="10"/>
        <rFont val="Noto Sans CJK SC"/>
        <family val="2"/>
      </rPr>
      <t xml:space="preserve">画像で確認されたすべりを伴わない腰部脊柱管狭窄症に対し、除圧手術は </t>
    </r>
    <r>
      <rPr>
        <sz val="10"/>
        <rFont val="Arial"/>
        <family val="0"/>
        <charset val="1"/>
      </rPr>
      <t xml:space="preserve">SPORT </t>
    </r>
    <r>
      <rPr>
        <sz val="10"/>
        <rFont val="Noto Sans CJK SC"/>
        <family val="2"/>
      </rPr>
      <t xml:space="preserve">試験の </t>
    </r>
    <r>
      <rPr>
        <sz val="10"/>
        <rFont val="Arial"/>
        <family val="0"/>
        <charset val="1"/>
      </rPr>
      <t xml:space="preserve">as-treated </t>
    </r>
    <r>
      <rPr>
        <sz val="10"/>
        <rFont val="Noto Sans CJK SC"/>
        <family val="2"/>
      </rPr>
      <t xml:space="preserve">解析で非手術治療より疼痛と身体機能の改善が大きく、その差は</t>
    </r>
    <r>
      <rPr>
        <sz val="10"/>
        <rFont val="Arial"/>
        <family val="0"/>
        <charset val="1"/>
      </rPr>
      <t xml:space="preserve">3</t>
    </r>
    <r>
      <rPr>
        <sz val="10"/>
        <rFont val="Noto Sans CJK SC"/>
        <family val="2"/>
      </rPr>
      <t xml:space="preserve">か月時点で有意となり</t>
    </r>
    <r>
      <rPr>
        <sz val="10"/>
        <rFont val="Arial"/>
        <family val="0"/>
        <charset val="1"/>
      </rPr>
      <t xml:space="preserve">2</t>
    </r>
    <r>
      <rPr>
        <sz val="10"/>
        <rFont val="Noto Sans CJK SC"/>
        <family val="2"/>
      </rPr>
      <t xml:space="preserve">年時まで維持された。一方、</t>
    </r>
    <r>
      <rPr>
        <sz val="10"/>
        <rFont val="Arial"/>
        <family val="0"/>
        <charset val="1"/>
      </rPr>
      <t xml:space="preserve">intention-to-treat </t>
    </r>
    <r>
      <rPr>
        <sz val="10"/>
        <rFont val="Noto Sans CJK SC"/>
        <family val="2"/>
      </rPr>
      <t xml:space="preserve">解析で有意差があったのは身体の痛みのみであった。</t>
    </r>
  </si>
  <si>
    <t xml:space="preserve">SRC-1788</t>
  </si>
  <si>
    <t xml:space="preserve">Weinstein JN, Tosteson TD, Lurie JD, et al. Surgical versus nonsurgical therapy for lumbar spinal stenosis. N Engl J Med. 2008;358(8):794-810</t>
  </si>
  <si>
    <t xml:space="preserve">10.1056/NEJMoa0707136</t>
  </si>
  <si>
    <t xml:space="preserve">18287602</t>
  </si>
  <si>
    <r>
      <rPr>
        <sz val="10"/>
        <rFont val="Noto Sans CJK SC"/>
        <family val="2"/>
      </rPr>
      <t xml:space="preserve">ランダム化コホートでは治療のクロスオーバーが多かった（</t>
    </r>
    <r>
      <rPr>
        <sz val="10"/>
        <rFont val="Arial"/>
        <family val="0"/>
        <charset val="1"/>
      </rPr>
      <t xml:space="preserve">2</t>
    </r>
    <r>
      <rPr>
        <sz val="10"/>
        <rFont val="Noto Sans CJK SC"/>
        <family val="2"/>
      </rPr>
      <t xml:space="preserve">年時に手術群の</t>
    </r>
    <r>
      <rPr>
        <sz val="10"/>
        <rFont val="Arial"/>
        <family val="0"/>
        <charset val="1"/>
      </rPr>
      <t xml:space="preserve">67%</t>
    </r>
    <r>
      <rPr>
        <sz val="10"/>
        <rFont val="Noto Sans CJK SC"/>
        <family val="2"/>
      </rPr>
      <t xml:space="preserve">、非手術群の</t>
    </r>
    <r>
      <rPr>
        <sz val="10"/>
        <rFont val="Arial"/>
        <family val="0"/>
        <charset val="1"/>
      </rPr>
      <t xml:space="preserve">43%</t>
    </r>
    <r>
      <rPr>
        <sz val="10"/>
        <rFont val="Noto Sans CJK SC"/>
        <family val="2"/>
      </rPr>
      <t xml:space="preserve">が手術を受けた）ため、解析方法によって結論の強さが異なる。</t>
    </r>
  </si>
  <si>
    <t xml:space="preserve">SP-011</t>
  </si>
  <si>
    <t xml:space="preserve">腰痛症</t>
  </si>
  <si>
    <r>
      <rPr>
        <sz val="10"/>
        <rFont val="Noto Sans CJK SC"/>
        <family val="2"/>
      </rPr>
      <t xml:space="preserve">腰痛の初期評価では、悪性腫瘍、感染、骨折、馬尾症候群などの重篤な脊椎疾患を示唆する警告徴候（</t>
    </r>
    <r>
      <rPr>
        <sz val="10"/>
        <rFont val="Arial"/>
        <family val="0"/>
        <charset val="1"/>
      </rPr>
      <t xml:space="preserve">red flags</t>
    </r>
    <r>
      <rPr>
        <sz val="10"/>
        <rFont val="Noto Sans CJK SC"/>
        <family val="2"/>
      </rPr>
      <t xml:space="preserve">）の有無を確認し、疑われる場合には画像検査を含む精査を行う。</t>
    </r>
  </si>
  <si>
    <r>
      <rPr>
        <sz val="10"/>
        <rFont val="Noto Sans CJK SC"/>
        <family val="2"/>
      </rPr>
      <t xml:space="preserve">医学各論 Ⅸ</t>
    </r>
    <r>
      <rPr>
        <sz val="10"/>
        <rFont val="Arial"/>
        <family val="0"/>
        <charset val="1"/>
      </rPr>
      <t xml:space="preserve">-7-A-⑤</t>
    </r>
    <r>
      <rPr>
        <sz val="10"/>
        <rFont val="Noto Sans CJK SC"/>
        <family val="2"/>
      </rPr>
      <t xml:space="preserve">（腰痛症、</t>
    </r>
    <r>
      <rPr>
        <sz val="10"/>
        <rFont val="Arial"/>
        <family val="0"/>
        <charset val="1"/>
      </rPr>
      <t xml:space="preserve">a</t>
    </r>
    <r>
      <rPr>
        <sz val="10"/>
        <rFont val="Noto Sans CJK SC"/>
        <family val="2"/>
      </rPr>
      <t xml:space="preserve">）</t>
    </r>
  </si>
  <si>
    <t xml:space="preserve">PS-02-05-05 (id: JkxnuQc)</t>
  </si>
  <si>
    <t xml:space="preserve">SRC-1789</t>
  </si>
  <si>
    <r>
      <rPr>
        <sz val="10"/>
        <rFont val="Noto Sans CJK SC"/>
        <family val="2"/>
      </rPr>
      <t xml:space="preserve">日本整形外科学会・日本腰痛学会 監修、日本整形外科学会診療ガイドライン委員会・腰痛診療ガイドライン策定委員会 編</t>
    </r>
    <r>
      <rPr>
        <sz val="10"/>
        <rFont val="Arial"/>
        <family val="0"/>
        <charset val="1"/>
      </rPr>
      <t xml:space="preserve">. </t>
    </r>
    <r>
      <rPr>
        <sz val="10"/>
        <rFont val="Noto Sans CJK SC"/>
        <family val="2"/>
      </rPr>
      <t xml:space="preserve">腰痛診療ガイドライン</t>
    </r>
    <r>
      <rPr>
        <sz val="10"/>
        <rFont val="Arial"/>
        <family val="0"/>
        <charset val="1"/>
      </rPr>
      <t xml:space="preserve">2019 </t>
    </r>
    <r>
      <rPr>
        <sz val="10"/>
        <rFont val="Noto Sans CJK SC"/>
        <family val="2"/>
      </rPr>
      <t xml:space="preserve">改訂第</t>
    </r>
    <r>
      <rPr>
        <sz val="10"/>
        <rFont val="Arial"/>
        <family val="0"/>
        <charset val="1"/>
      </rPr>
      <t xml:space="preserve">2</t>
    </r>
    <r>
      <rPr>
        <sz val="10"/>
        <rFont val="Noto Sans CJK SC"/>
        <family val="2"/>
      </rPr>
      <t xml:space="preserve">版</t>
    </r>
    <r>
      <rPr>
        <sz val="10"/>
        <rFont val="Arial"/>
        <family val="0"/>
        <charset val="1"/>
      </rPr>
      <t xml:space="preserve">. </t>
    </r>
    <r>
      <rPr>
        <sz val="10"/>
        <rFont val="Noto Sans CJK SC"/>
        <family val="2"/>
      </rPr>
      <t xml:space="preserve">南江堂</t>
    </r>
    <r>
      <rPr>
        <sz val="10"/>
        <rFont val="Arial"/>
        <family val="0"/>
        <charset val="1"/>
      </rPr>
      <t xml:space="preserve">. 2019</t>
    </r>
  </si>
  <si>
    <r>
      <rPr>
        <sz val="10"/>
        <rFont val="Arial"/>
        <family val="0"/>
        <charset val="1"/>
      </rPr>
      <t xml:space="preserve">red flags </t>
    </r>
    <r>
      <rPr>
        <sz val="10"/>
        <rFont val="Noto Sans CJK SC"/>
        <family val="2"/>
      </rPr>
      <t xml:space="preserve">の個別項目の細目はガイドライン書籍の本文に依拠する。重篤な病的腰痛が少数である点は </t>
    </r>
    <r>
      <rPr>
        <sz val="10"/>
        <rFont val="Arial"/>
        <family val="0"/>
        <charset val="1"/>
      </rPr>
      <t xml:space="preserve">SRC-1790 </t>
    </r>
    <r>
      <rPr>
        <sz val="10"/>
        <rFont val="Noto Sans CJK SC"/>
        <family val="2"/>
      </rPr>
      <t xml:space="preserve">の記述とも一致する。</t>
    </r>
  </si>
  <si>
    <t xml:space="preserve">SP-012</t>
  </si>
  <si>
    <t xml:space="preserve">腰痛の大多数は、特異的な侵害受容の原因を同定できない非特異的腰痛であり、椎体骨折、悪性腫瘍、感染のように病理学的原因が明確な例は少数にとどまる。</t>
  </si>
  <si>
    <t xml:space="preserve">SRC-1790</t>
  </si>
  <si>
    <t xml:space="preserve">Hartvigsen J, Hancock MJ, Kongsted A, et al. What low back pain is and why we need to pay attention. Lancet. 2018;391(10137):2356-2367</t>
  </si>
  <si>
    <t xml:space="preserve">10.1016/S0140-6736(18)30480-X</t>
  </si>
  <si>
    <t xml:space="preserve">29573870</t>
  </si>
  <si>
    <r>
      <rPr>
        <sz val="10"/>
        <rFont val="Noto Sans CJK SC"/>
        <family val="2"/>
      </rPr>
      <t xml:space="preserve">出典は「</t>
    </r>
    <r>
      <rPr>
        <sz val="10"/>
        <rFont val="Arial"/>
        <family val="0"/>
        <charset val="1"/>
      </rPr>
      <t xml:space="preserve">nearly all</t>
    </r>
    <r>
      <rPr>
        <sz val="10"/>
        <rFont val="Noto Sans CJK SC"/>
        <family val="2"/>
      </rPr>
      <t xml:space="preserve">」で特異的原因を同定できないとし、具体的な割合（</t>
    </r>
    <r>
      <rPr>
        <sz val="10"/>
        <rFont val="Arial"/>
        <family val="0"/>
        <charset val="1"/>
      </rPr>
      <t xml:space="preserve">%</t>
    </r>
    <r>
      <rPr>
        <sz val="10"/>
        <rFont val="Noto Sans CJK SC"/>
        <family val="2"/>
      </rPr>
      <t xml:space="preserve">）は示していないため、本カードでも割合は記載していない。</t>
    </r>
  </si>
  <si>
    <t xml:space="preserve">SP-013</t>
  </si>
  <si>
    <t xml:space="preserve">慢性腰痛の治療では、運動療法が非薬物療法の中心の一つとして推奨される。</t>
  </si>
  <si>
    <r>
      <rPr>
        <sz val="10"/>
        <rFont val="Noto Sans CJK SC"/>
        <family val="2"/>
      </rPr>
      <t xml:space="preserve">米国 </t>
    </r>
    <r>
      <rPr>
        <sz val="10"/>
        <rFont val="Arial"/>
        <family val="0"/>
        <charset val="1"/>
      </rPr>
      <t xml:space="preserve">ACP </t>
    </r>
    <r>
      <rPr>
        <sz val="10"/>
        <rFont val="Noto Sans CJK SC"/>
        <family val="2"/>
      </rPr>
      <t xml:space="preserve">ガイドライン（</t>
    </r>
    <r>
      <rPr>
        <sz val="10"/>
        <rFont val="Arial"/>
        <family val="0"/>
        <charset val="1"/>
      </rPr>
      <t xml:space="preserve">Ann Intern Med. 2017</t>
    </r>
    <r>
      <rPr>
        <sz val="10"/>
        <rFont val="Noto Sans CJK SC"/>
        <family val="2"/>
      </rPr>
      <t xml:space="preserve">）でも、慢性腰痛の初期治療として運動を含む非薬物療法を選択することが強く推奨されており、国際的にも一致する。</t>
    </r>
  </si>
  <si>
    <t xml:space="preserve">SP-014</t>
  </si>
  <si>
    <t xml:space="preserve">斜頸</t>
  </si>
  <si>
    <t xml:space="preserve">先天性筋性斜頸は、胸鎖乳突筋の短縮により出生直後から認められる乳児の姿勢異常であり、理学療法が第一選択の介入として位置づけられ、早期の発見と専門職への紹介が重要である。</t>
  </si>
  <si>
    <r>
      <rPr>
        <sz val="10"/>
        <rFont val="Noto Sans CJK SC"/>
        <family val="2"/>
      </rPr>
      <t xml:space="preserve">医学各論 Ⅸ</t>
    </r>
    <r>
      <rPr>
        <sz val="10"/>
        <rFont val="Arial"/>
        <family val="0"/>
        <charset val="1"/>
      </rPr>
      <t xml:space="preserve">-7-A-⑥</t>
    </r>
    <r>
      <rPr>
        <sz val="10"/>
        <rFont val="Noto Sans CJK SC"/>
        <family val="2"/>
      </rPr>
      <t xml:space="preserve">（斜頸、</t>
    </r>
    <r>
      <rPr>
        <sz val="10"/>
        <rFont val="Arial"/>
        <family val="0"/>
        <charset val="1"/>
      </rPr>
      <t xml:space="preserve">b</t>
    </r>
    <r>
      <rPr>
        <sz val="10"/>
        <rFont val="Noto Sans CJK SC"/>
        <family val="2"/>
      </rPr>
      <t xml:space="preserve">）</t>
    </r>
  </si>
  <si>
    <t xml:space="preserve">SRC-1791</t>
  </si>
  <si>
    <t xml:space="preserve">Sargent B, Coulter C, Cannoy J, Kaplan SL, et al. Physical Therapy Management of Congenital Muscular Torticollis: A 2024 Evidence-Based Clinical Practice Guideline From the American Physical Therapy Association Academy of Pediatric Physical Therapy. Pediatr Phys Ther. 2024;36(4):370-421</t>
  </si>
  <si>
    <t xml:space="preserve">10.1097/PEP.0000000000001114</t>
  </si>
  <si>
    <t xml:space="preserve">39356257</t>
  </si>
  <si>
    <r>
      <rPr>
        <sz val="10"/>
        <rFont val="Noto Sans CJK SC"/>
        <family val="2"/>
      </rPr>
      <t xml:space="preserve">出典は米国理学療法協会小児部門の診療ガイドライン（</t>
    </r>
    <r>
      <rPr>
        <sz val="10"/>
        <rFont val="Arial"/>
        <family val="0"/>
        <charset val="1"/>
      </rPr>
      <t xml:space="preserve">2024</t>
    </r>
    <r>
      <rPr>
        <sz val="10"/>
        <rFont val="Noto Sans CJK SC"/>
        <family val="2"/>
      </rPr>
      <t xml:space="preserve">年改訂版）。思春期以降に発症する痙性斜頸（頸部ジストニア）は別の疾患であり、本カードの対象外（第</t>
    </r>
    <r>
      <rPr>
        <sz val="10"/>
        <rFont val="Arial"/>
        <family val="0"/>
        <charset val="1"/>
      </rPr>
      <t xml:space="preserve">29</t>
    </r>
    <r>
      <rPr>
        <sz val="10"/>
        <rFont val="Noto Sans CJK SC"/>
        <family val="2"/>
      </rPr>
      <t xml:space="preserve">回 </t>
    </r>
    <r>
      <rPr>
        <sz val="10"/>
        <rFont val="Arial"/>
        <family val="0"/>
        <charset val="1"/>
      </rPr>
      <t xml:space="preserve">ND </t>
    </r>
    <r>
      <rPr>
        <sz val="10"/>
        <rFont val="Noto Sans CJK SC"/>
        <family val="2"/>
      </rPr>
      <t xml:space="preserve">で作成済み）。</t>
    </r>
  </si>
  <si>
    <t xml:space="preserve">SP-015</t>
  </si>
  <si>
    <t xml:space="preserve">側弯症</t>
  </si>
  <si>
    <r>
      <rPr>
        <sz val="10"/>
        <rFont val="Noto Sans CJK SC"/>
        <family val="2"/>
      </rPr>
      <t xml:space="preserve">思春期特発性側弯症に対する装具治療は、</t>
    </r>
    <r>
      <rPr>
        <sz val="10"/>
        <rFont val="Arial"/>
        <family val="0"/>
        <charset val="1"/>
      </rPr>
      <t xml:space="preserve">Cobb </t>
    </r>
    <r>
      <rPr>
        <sz val="10"/>
        <rFont val="Noto Sans CJK SC"/>
        <family val="2"/>
      </rPr>
      <t xml:space="preserve">角</t>
    </r>
    <r>
      <rPr>
        <sz val="10"/>
        <rFont val="Arial"/>
        <family val="0"/>
        <charset val="1"/>
      </rPr>
      <t xml:space="preserve">50°</t>
    </r>
    <r>
      <rPr>
        <sz val="10"/>
        <rFont val="Noto Sans CJK SC"/>
        <family val="2"/>
      </rPr>
      <t xml:space="preserve">以上への進行（治療失敗）を有意に抑制し、治療成功率は装具群</t>
    </r>
    <r>
      <rPr>
        <sz val="10"/>
        <rFont val="Arial"/>
        <family val="0"/>
        <charset val="1"/>
      </rPr>
      <t xml:space="preserve">72%</t>
    </r>
    <r>
      <rPr>
        <sz val="10"/>
        <rFont val="Noto Sans CJK SC"/>
        <family val="2"/>
      </rPr>
      <t xml:space="preserve">に対して観察群</t>
    </r>
    <r>
      <rPr>
        <sz val="10"/>
        <rFont val="Arial"/>
        <family val="0"/>
        <charset val="1"/>
      </rPr>
      <t xml:space="preserve">48%</t>
    </r>
    <r>
      <rPr>
        <sz val="10"/>
        <rFont val="Noto Sans CJK SC"/>
        <family val="2"/>
      </rPr>
      <t xml:space="preserve">であり、装着時間が長いほど成功率が高かった（</t>
    </r>
    <r>
      <rPr>
        <sz val="10"/>
        <rFont val="Arial"/>
        <family val="0"/>
        <charset val="1"/>
      </rPr>
      <t xml:space="preserve">BrAIST </t>
    </r>
    <r>
      <rPr>
        <sz val="10"/>
        <rFont val="Noto Sans CJK SC"/>
        <family val="2"/>
      </rPr>
      <t xml:space="preserve">試験）。</t>
    </r>
  </si>
  <si>
    <r>
      <rPr>
        <sz val="10"/>
        <rFont val="Noto Sans CJK SC"/>
        <family val="2"/>
      </rPr>
      <t xml:space="preserve">医学各論 Ⅸ</t>
    </r>
    <r>
      <rPr>
        <sz val="10"/>
        <rFont val="Arial"/>
        <family val="0"/>
        <charset val="1"/>
      </rPr>
      <t xml:space="preserve">-7-A-⑦</t>
    </r>
    <r>
      <rPr>
        <sz val="10"/>
        <rFont val="Noto Sans CJK SC"/>
        <family val="2"/>
      </rPr>
      <t xml:space="preserve">（側弯症、</t>
    </r>
    <r>
      <rPr>
        <sz val="10"/>
        <rFont val="Arial"/>
        <family val="0"/>
        <charset val="1"/>
      </rPr>
      <t xml:space="preserve">b</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</si>
  <si>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TBL-01-00-134 (id: Jlvnlqk)</t>
    </r>
  </si>
  <si>
    <t xml:space="preserve">SRC-1792</t>
  </si>
  <si>
    <t xml:space="preserve">Weinstein SL, Dolan LA, Wright JG, Dobbs MB. Effects of bracing in adolescents with idiopathic scoliosis. N Engl J Med. 2013;369(16):1512-1521</t>
  </si>
  <si>
    <t xml:space="preserve">10.1056/NEJMoa1307337</t>
  </si>
  <si>
    <t xml:space="preserve">24047455</t>
  </si>
  <si>
    <r>
      <rPr>
        <sz val="10"/>
        <rFont val="Noto Sans CJK SC"/>
        <family val="2"/>
      </rPr>
      <t xml:space="preserve">数値はランダム化コホートと選択コホートを合わせた傾向スコア調整後の値。ランダム化部分のみの </t>
    </r>
    <r>
      <rPr>
        <sz val="10"/>
        <rFont val="Arial"/>
        <family val="0"/>
        <charset val="1"/>
      </rPr>
      <t xml:space="preserve">intention-to-treat </t>
    </r>
    <r>
      <rPr>
        <sz val="10"/>
        <rFont val="Noto Sans CJK SC"/>
        <family val="2"/>
      </rPr>
      <t xml:space="preserve">解析では成功率</t>
    </r>
    <r>
      <rPr>
        <sz val="10"/>
        <rFont val="Arial"/>
        <family val="0"/>
        <charset val="1"/>
      </rPr>
      <t xml:space="preserve">75%</t>
    </r>
    <r>
      <rPr>
        <sz val="10"/>
        <rFont val="Noto Sans CJK SC"/>
        <family val="2"/>
      </rPr>
      <t xml:space="preserve">対</t>
    </r>
    <r>
      <rPr>
        <sz val="10"/>
        <rFont val="Arial"/>
        <family val="0"/>
        <charset val="1"/>
      </rPr>
      <t xml:space="preserve">42%</t>
    </r>
    <r>
      <rPr>
        <sz val="10"/>
        <rFont val="Noto Sans CJK SC"/>
        <family val="2"/>
      </rPr>
      <t xml:space="preserve">であった。</t>
    </r>
  </si>
  <si>
    <t xml:space="preserve">SP-016</t>
  </si>
  <si>
    <r>
      <rPr>
        <sz val="10"/>
        <rFont val="Noto Sans CJK SC"/>
        <family val="2"/>
      </rPr>
      <t xml:space="preserve">特発性側弯症の保存治療では、成長期に進行性で </t>
    </r>
    <r>
      <rPr>
        <sz val="10"/>
        <rFont val="Arial"/>
        <family val="0"/>
        <charset val="1"/>
      </rPr>
      <t xml:space="preserve">Cobb </t>
    </r>
    <r>
      <rPr>
        <sz val="10"/>
        <rFont val="Noto Sans CJK SC"/>
        <family val="2"/>
      </rPr>
      <t xml:space="preserve">角が</t>
    </r>
    <r>
      <rPr>
        <sz val="10"/>
        <rFont val="Arial"/>
        <family val="0"/>
        <charset val="1"/>
      </rPr>
      <t xml:space="preserve">25°</t>
    </r>
    <r>
      <rPr>
        <sz val="10"/>
        <rFont val="Noto Sans CJK SC"/>
        <family val="2"/>
      </rPr>
      <t xml:space="preserve">を超える側弯に対して装具治療が推奨され、成長終了時点で </t>
    </r>
    <r>
      <rPr>
        <sz val="10"/>
        <rFont val="Arial"/>
        <family val="0"/>
        <charset val="1"/>
      </rPr>
      <t xml:space="preserve">Cobb </t>
    </r>
    <r>
      <rPr>
        <sz val="10"/>
        <rFont val="Noto Sans CJK SC"/>
        <family val="2"/>
      </rPr>
      <t xml:space="preserve">角が</t>
    </r>
    <r>
      <rPr>
        <sz val="10"/>
        <rFont val="Arial"/>
        <family val="0"/>
        <charset val="1"/>
      </rPr>
      <t xml:space="preserve">30°</t>
    </r>
    <r>
      <rPr>
        <sz val="10"/>
        <rFont val="Noto Sans CJK SC"/>
        <family val="2"/>
      </rPr>
      <t xml:space="preserve">を超える側弯は成人期に進行するリスクが高い。</t>
    </r>
  </si>
  <si>
    <t xml:space="preserve">SRC-1793</t>
  </si>
  <si>
    <t xml:space="preserve">Negrini S, Donzelli S, Aulisa AG, et al. 2016 SOSORT guidelines: orthopaedic and rehabilitation treatment of idiopathic scoliosis during growth. Scoliosis Spinal Disord. 2018;13:3</t>
  </si>
  <si>
    <t xml:space="preserve">10.1186/s13013-017-0145-8</t>
  </si>
  <si>
    <t xml:space="preserve">29435499</t>
  </si>
  <si>
    <r>
      <rPr>
        <sz val="10"/>
        <rFont val="Noto Sans CJK SC"/>
        <family val="2"/>
      </rPr>
      <t xml:space="preserve">手術適応の閾値については本ガイドライン（保存治療のガイドライン）の主対象ではないため、進行の目安としての </t>
    </r>
    <r>
      <rPr>
        <sz val="10"/>
        <rFont val="Arial"/>
        <family val="0"/>
        <charset val="1"/>
      </rPr>
      <t xml:space="preserve">Cobb </t>
    </r>
    <r>
      <rPr>
        <sz val="10"/>
        <rFont val="Noto Sans CJK SC"/>
        <family val="2"/>
      </rPr>
      <t xml:space="preserve">角</t>
    </r>
    <r>
      <rPr>
        <sz val="10"/>
        <rFont val="Arial"/>
        <family val="0"/>
        <charset val="1"/>
      </rPr>
      <t xml:space="preserve">50°</t>
    </r>
    <r>
      <rPr>
        <sz val="10"/>
        <rFont val="Noto Sans CJK SC"/>
        <family val="2"/>
      </rPr>
      <t xml:space="preserve">は </t>
    </r>
    <r>
      <rPr>
        <sz val="10"/>
        <rFont val="Arial"/>
        <family val="0"/>
        <charset val="1"/>
      </rPr>
      <t xml:space="preserve">SP-015</t>
    </r>
    <r>
      <rPr>
        <sz val="10"/>
        <rFont val="Noto Sans CJK SC"/>
        <family val="2"/>
      </rPr>
      <t xml:space="preserve">（</t>
    </r>
    <r>
      <rPr>
        <sz val="10"/>
        <rFont val="Arial"/>
        <family val="0"/>
        <charset val="1"/>
      </rPr>
      <t xml:space="preserve">BrAIST </t>
    </r>
    <r>
      <rPr>
        <sz val="10"/>
        <rFont val="Noto Sans CJK SC"/>
        <family val="2"/>
      </rPr>
      <t xml:space="preserve">の治療失敗の定義）側で扱った。</t>
    </r>
  </si>
  <si>
    <t xml:space="preserve">SP-017</t>
  </si>
  <si>
    <t xml:space="preserve">後弯症</t>
  </si>
  <si>
    <r>
      <rPr>
        <sz val="10"/>
        <rFont val="Arial"/>
        <family val="0"/>
        <charset val="1"/>
      </rPr>
      <t xml:space="preserve">Scheuermann </t>
    </r>
    <r>
      <rPr>
        <sz val="10"/>
        <rFont val="Noto Sans CJK SC"/>
        <family val="2"/>
      </rPr>
      <t xml:space="preserve">病（</t>
    </r>
    <r>
      <rPr>
        <sz val="10"/>
        <rFont val="Arial"/>
        <family val="0"/>
        <charset val="1"/>
      </rPr>
      <t xml:space="preserve">Scheuermann </t>
    </r>
    <r>
      <rPr>
        <sz val="10"/>
        <rFont val="Noto Sans CJK SC"/>
        <family val="2"/>
      </rPr>
      <t xml:space="preserve">後弯症）は思春期における過後弯の最も多い原因であり、思春期早期に発見された進行性の後弯では、装具治療により変形の部分的な矯正が得られる。</t>
    </r>
  </si>
  <si>
    <r>
      <rPr>
        <sz val="10"/>
        <rFont val="Noto Sans CJK SC"/>
        <family val="2"/>
      </rPr>
      <t xml:space="preserve">医学各論 Ⅸ</t>
    </r>
    <r>
      <rPr>
        <sz val="10"/>
        <rFont val="Arial"/>
        <family val="0"/>
        <charset val="1"/>
      </rPr>
      <t xml:space="preserve">-7-A-⑧</t>
    </r>
    <r>
      <rPr>
        <sz val="10"/>
        <rFont val="Noto Sans CJK SC"/>
        <family val="2"/>
      </rPr>
      <t xml:space="preserve">（後弯症</t>
    </r>
    <r>
      <rPr>
        <sz val="10"/>
        <rFont val="Arial"/>
        <family val="0"/>
        <charset val="1"/>
      </rPr>
      <t xml:space="preserve">&lt;</t>
    </r>
    <r>
      <rPr>
        <sz val="10"/>
        <rFont val="Noto Sans CJK SC"/>
        <family val="2"/>
      </rPr>
      <t xml:space="preserve">円背・亀背</t>
    </r>
    <r>
      <rPr>
        <sz val="10"/>
        <rFont val="Arial"/>
        <family val="0"/>
        <charset val="1"/>
      </rPr>
      <t xml:space="preserve">&gt;</t>
    </r>
    <r>
      <rPr>
        <sz val="10"/>
        <rFont val="Noto Sans CJK SC"/>
        <family val="2"/>
      </rPr>
      <t xml:space="preserve">、</t>
    </r>
    <r>
      <rPr>
        <sz val="10"/>
        <rFont val="Arial"/>
        <family val="0"/>
        <charset val="1"/>
      </rPr>
      <t xml:space="preserve">b</t>
    </r>
    <r>
      <rPr>
        <sz val="10"/>
        <rFont val="Noto Sans CJK SC"/>
        <family val="2"/>
      </rPr>
      <t xml:space="preserve">）</t>
    </r>
  </si>
  <si>
    <t xml:space="preserve">SRC-1794</t>
  </si>
  <si>
    <t xml:space="preserve">Lowe TG, Line BG. Evidence based medicine: analysis of Scheuermann kyphosis. Spine. 2007;32(19 Suppl):S115-S119</t>
  </si>
  <si>
    <t xml:space="preserve">10.1097/BRS.0b013e3181354501</t>
  </si>
  <si>
    <t xml:space="preserve">17728677</t>
  </si>
  <si>
    <r>
      <rPr>
        <sz val="10"/>
        <rFont val="Noto Sans CJK SC"/>
        <family val="2"/>
      </rPr>
      <t xml:space="preserve">診断基準の数値的細目（連続する椎体の楔状変形の程度など）は本出典の抄録では確認できなかったため記載していない。骨粗鬆症性椎体骨折による後弯については、本パートでは出典枠の都合で独立カードを作成していない（骨粗鬆症そのものは第</t>
    </r>
    <r>
      <rPr>
        <sz val="10"/>
        <rFont val="Arial"/>
        <family val="0"/>
        <charset val="1"/>
      </rPr>
      <t xml:space="preserve">31</t>
    </r>
    <r>
      <rPr>
        <sz val="10"/>
        <rFont val="Noto Sans CJK SC"/>
        <family val="2"/>
      </rPr>
      <t xml:space="preserve">回 </t>
    </r>
    <r>
      <rPr>
        <sz val="10"/>
        <rFont val="Arial"/>
        <family val="0"/>
        <charset val="1"/>
      </rPr>
      <t xml:space="preserve">BD </t>
    </r>
    <r>
      <rPr>
        <sz val="10"/>
        <rFont val="Noto Sans CJK SC"/>
        <family val="2"/>
      </rPr>
      <t xml:space="preserve">で扱う）。</t>
    </r>
  </si>
  <si>
    <t xml:space="preserve">SP-018</t>
  </si>
  <si>
    <t xml:space="preserve">脊柱靱帯骨化症</t>
  </si>
  <si>
    <r>
      <rPr>
        <sz val="10"/>
        <rFont val="Noto Sans CJK SC"/>
        <family val="2"/>
      </rPr>
      <t xml:space="preserve">後縦靱帯骨化症は、脊柱の後縦靱帯が骨化して脊髄や神経根を圧迫する疾患であり、頸椎に生じると脊髄症の原因となる。国内では指定難病（告示番号</t>
    </r>
    <r>
      <rPr>
        <sz val="10"/>
        <rFont val="Arial"/>
        <family val="0"/>
        <charset val="1"/>
      </rPr>
      <t xml:space="preserve">69</t>
    </r>
    <r>
      <rPr>
        <sz val="10"/>
        <rFont val="Noto Sans CJK SC"/>
        <family val="2"/>
      </rPr>
      <t xml:space="preserve">）とされ、脊柱靱帯骨化症診療ガイドライン</t>
    </r>
    <r>
      <rPr>
        <sz val="10"/>
        <rFont val="Arial"/>
        <family val="0"/>
        <charset val="1"/>
      </rPr>
      <t xml:space="preserve">2019</t>
    </r>
    <r>
      <rPr>
        <sz val="10"/>
        <rFont val="Noto Sans CJK SC"/>
        <family val="2"/>
      </rPr>
      <t xml:space="preserve">が作成されている。</t>
    </r>
  </si>
  <si>
    <r>
      <rPr>
        <sz val="10"/>
        <rFont val="Noto Sans CJK SC"/>
        <family val="2"/>
      </rPr>
      <t xml:space="preserve">医学各論 Ⅸ</t>
    </r>
    <r>
      <rPr>
        <sz val="10"/>
        <rFont val="Arial"/>
        <family val="0"/>
        <charset val="1"/>
      </rPr>
      <t xml:space="preserve">-7-A-⑨</t>
    </r>
    <r>
      <rPr>
        <sz val="10"/>
        <rFont val="Noto Sans CJK SC"/>
        <family val="2"/>
      </rPr>
      <t xml:space="preserve">（脊柱靱帯骨化症、</t>
    </r>
    <r>
      <rPr>
        <sz val="10"/>
        <rFont val="Arial"/>
        <family val="0"/>
        <charset val="1"/>
      </rPr>
      <t xml:space="preserve">b</t>
    </r>
    <r>
      <rPr>
        <sz val="10"/>
        <rFont val="Noto Sans CJK SC"/>
        <family val="2"/>
      </rPr>
      <t xml:space="preserve">）</t>
    </r>
  </si>
  <si>
    <t xml:space="preserve">SRC-1795</t>
  </si>
  <si>
    <t xml:space="preserve">Kawaguchi Y, Imagama S, Iwasaki M, et al. Japanese Orthopaedic Association (JOA) clinical practice guidelines on the management of ossification of the spinal ligament, 2019. J Orthop Sci. 2021;26(1):1-45</t>
  </si>
  <si>
    <t xml:space="preserve">10.1016/j.jos.2020.07.027</t>
  </si>
  <si>
    <t xml:space="preserve">33536143</t>
  </si>
  <si>
    <r>
      <rPr>
        <sz val="10"/>
        <rFont val="Noto Sans CJK SC"/>
        <family val="2"/>
      </rPr>
      <t xml:space="preserve">指定難病の告示番号</t>
    </r>
    <r>
      <rPr>
        <sz val="10"/>
        <rFont val="Arial"/>
        <family val="0"/>
        <charset val="1"/>
      </rPr>
      <t xml:space="preserve">69</t>
    </r>
    <r>
      <rPr>
        <sz val="10"/>
        <rFont val="Noto Sans CJK SC"/>
        <family val="2"/>
      </rPr>
      <t xml:space="preserve">は厚生労働省・難病情報センターの資料で確認した。</t>
    </r>
    <r>
      <rPr>
        <sz val="10"/>
        <rFont val="Arial"/>
        <family val="0"/>
        <charset val="1"/>
      </rPr>
      <t xml:space="preserve">core_curriculum </t>
    </r>
    <r>
      <rPr>
        <sz val="10"/>
        <rFont val="Noto Sans CJK SC"/>
        <family val="2"/>
      </rPr>
      <t xml:space="preserve">の </t>
    </r>
    <r>
      <rPr>
        <sz val="10"/>
        <rFont val="Arial"/>
        <family val="0"/>
        <charset val="1"/>
      </rPr>
      <t xml:space="preserve">TBL-01-00-138 </t>
    </r>
    <r>
      <rPr>
        <sz val="10"/>
        <rFont val="Noto Sans CJK SC"/>
        <family val="2"/>
      </rPr>
      <t xml:space="preserve">は、本症の主病態が頸髄症であることから脊髄症の項目に対応付けた。</t>
    </r>
  </si>
  <si>
    <t xml:space="preserve">SP-019</t>
  </si>
  <si>
    <t xml:space="preserve">脊椎分離症</t>
  </si>
  <si>
    <r>
      <rPr>
        <sz val="10"/>
        <rFont val="Noto Sans CJK SC"/>
        <family val="2"/>
      </rPr>
      <t xml:space="preserve">若年アスリートの腰痛では、椎弓の関節突起間部（</t>
    </r>
    <r>
      <rPr>
        <sz val="10"/>
        <rFont val="Arial"/>
        <family val="0"/>
        <charset val="1"/>
      </rPr>
      <t xml:space="preserve">pars interarticularis</t>
    </r>
    <r>
      <rPr>
        <sz val="10"/>
        <rFont val="Noto Sans CJK SC"/>
        <family val="2"/>
      </rPr>
      <t xml:space="preserve">）のストレス損傷（疲労骨折）が重要な原因であり、その好発部位は </t>
    </r>
    <r>
      <rPr>
        <sz val="10"/>
        <rFont val="Arial"/>
        <family val="0"/>
        <charset val="1"/>
      </rPr>
      <t xml:space="preserve">L5 </t>
    </r>
    <r>
      <rPr>
        <sz val="10"/>
        <rFont val="Noto Sans CJK SC"/>
        <family val="2"/>
      </rPr>
      <t xml:space="preserve">と </t>
    </r>
    <r>
      <rPr>
        <sz val="10"/>
        <rFont val="Arial"/>
        <family val="0"/>
        <charset val="1"/>
      </rPr>
      <t xml:space="preserve">L4 </t>
    </r>
    <r>
      <rPr>
        <sz val="10"/>
        <rFont val="Noto Sans CJK SC"/>
        <family val="2"/>
      </rPr>
      <t xml:space="preserve">で、早期に発見することで骨癒合が得られやすく、すべり症への進行を抑えやすい。</t>
    </r>
  </si>
  <si>
    <r>
      <rPr>
        <sz val="10"/>
        <rFont val="Noto Sans CJK SC"/>
        <family val="2"/>
      </rPr>
      <t xml:space="preserve">医学各論 Ⅸ</t>
    </r>
    <r>
      <rPr>
        <sz val="10"/>
        <rFont val="Arial"/>
        <family val="0"/>
        <charset val="1"/>
      </rPr>
      <t xml:space="preserve">-7-A-⑩</t>
    </r>
    <r>
      <rPr>
        <sz val="10"/>
        <rFont val="Noto Sans CJK SC"/>
        <family val="2"/>
      </rPr>
      <t xml:space="preserve">（脊椎分離症、</t>
    </r>
    <r>
      <rPr>
        <sz val="10"/>
        <rFont val="Arial"/>
        <family val="0"/>
        <charset val="1"/>
      </rPr>
      <t xml:space="preserve">b</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</si>
  <si>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TBL-01-00-141 (id: Jlvnlps)</t>
    </r>
  </si>
  <si>
    <t xml:space="preserve">SRC-1796</t>
  </si>
  <si>
    <t xml:space="preserve">Kriz PK, Kobelski GP, Kriz JP, et al. Pars Interarticularis and Pedicle Stress Injuries in Young Athletes With Low Back Pain: A Retrospective Cohort Study of 902 Patients Evaluated With Magnetic Resonance Imaging. Am J Sports Med. 2024;52(10):2639-2645</t>
  </si>
  <si>
    <t xml:space="preserve">10.1177/03635465241264804</t>
  </si>
  <si>
    <t xml:space="preserve">39129296</t>
  </si>
  <si>
    <r>
      <rPr>
        <sz val="10"/>
        <rFont val="Noto Sans CJK SC"/>
        <family val="2"/>
      </rPr>
      <t xml:space="preserve">出典は </t>
    </r>
    <r>
      <rPr>
        <sz val="10"/>
        <rFont val="Arial"/>
        <family val="0"/>
        <charset val="1"/>
      </rPr>
      <t xml:space="preserve">MRI </t>
    </r>
    <r>
      <rPr>
        <sz val="10"/>
        <rFont val="Noto Sans CJK SC"/>
        <family val="2"/>
      </rPr>
      <t xml:space="preserve">で評価された症候性アスリート</t>
    </r>
    <r>
      <rPr>
        <sz val="10"/>
        <rFont val="Arial"/>
        <family val="0"/>
        <charset val="1"/>
      </rPr>
      <t xml:space="preserve">902</t>
    </r>
    <r>
      <rPr>
        <sz val="10"/>
        <rFont val="Noto Sans CJK SC"/>
        <family val="2"/>
      </rPr>
      <t xml:space="preserve">例の後ろ向きコホート。好発部位については、同論文が引用する先行研究（</t>
    </r>
    <r>
      <rPr>
        <sz val="10"/>
        <rFont val="Arial"/>
        <family val="0"/>
        <charset val="1"/>
      </rPr>
      <t xml:space="preserve">CT</t>
    </r>
    <r>
      <rPr>
        <sz val="10"/>
        <rFont val="Noto Sans CJK SC"/>
        <family val="2"/>
      </rPr>
      <t xml:space="preserve">・単純</t>
    </r>
    <r>
      <rPr>
        <sz val="10"/>
        <rFont val="Arial"/>
        <family val="0"/>
        <charset val="1"/>
      </rPr>
      <t xml:space="preserve">X</t>
    </r>
    <r>
      <rPr>
        <sz val="10"/>
        <rFont val="Noto Sans CJK SC"/>
        <family val="2"/>
      </rPr>
      <t xml:space="preserve">線時代の検討）でも </t>
    </r>
    <r>
      <rPr>
        <sz val="10"/>
        <rFont val="Arial"/>
        <family val="0"/>
        <charset val="1"/>
      </rPr>
      <t xml:space="preserve">L5</t>
    </r>
    <r>
      <rPr>
        <sz val="10"/>
        <rFont val="Noto Sans CJK SC"/>
        <family val="2"/>
      </rPr>
      <t xml:space="preserve">・</t>
    </r>
    <r>
      <rPr>
        <sz val="10"/>
        <rFont val="Arial"/>
        <family val="0"/>
        <charset val="1"/>
      </rPr>
      <t xml:space="preserve">L4 </t>
    </r>
    <r>
      <rPr>
        <sz val="10"/>
        <rFont val="Noto Sans CJK SC"/>
        <family val="2"/>
      </rPr>
      <t xml:space="preserve">が主とされる。</t>
    </r>
  </si>
  <si>
    <t xml:space="preserve">SP-020</t>
  </si>
  <si>
    <t xml:space="preserve">脊椎すべり症</t>
  </si>
  <si>
    <r>
      <rPr>
        <sz val="10"/>
        <rFont val="Noto Sans CJK SC"/>
        <family val="2"/>
      </rPr>
      <t xml:space="preserve">脊椎すべり症のうち変性すべり症は、椎弓分離を伴わず椎間板や椎間関節の変性変化によって椎体がずれる型で、最も多い型であり、腰椎では </t>
    </r>
    <r>
      <rPr>
        <sz val="10"/>
        <rFont val="Arial"/>
        <family val="0"/>
        <charset val="1"/>
      </rPr>
      <t xml:space="preserve">L4/5 </t>
    </r>
    <r>
      <rPr>
        <sz val="10"/>
        <rFont val="Noto Sans CJK SC"/>
        <family val="2"/>
      </rPr>
      <t xml:space="preserve">に最も多くみられる。</t>
    </r>
  </si>
  <si>
    <r>
      <rPr>
        <sz val="10"/>
        <rFont val="Noto Sans CJK SC"/>
        <family val="2"/>
      </rPr>
      <t xml:space="preserve">医学各論 Ⅸ</t>
    </r>
    <r>
      <rPr>
        <sz val="10"/>
        <rFont val="Arial"/>
        <family val="0"/>
        <charset val="1"/>
      </rPr>
      <t xml:space="preserve">-7-A-⑪</t>
    </r>
    <r>
      <rPr>
        <sz val="10"/>
        <rFont val="Noto Sans CJK SC"/>
        <family val="2"/>
      </rPr>
      <t xml:space="preserve">（脊椎すべり症、</t>
    </r>
    <r>
      <rPr>
        <sz val="10"/>
        <rFont val="Arial"/>
        <family val="0"/>
        <charset val="1"/>
      </rPr>
      <t xml:space="preserve">b</t>
    </r>
    <r>
      <rPr>
        <sz val="10"/>
        <rFont val="Noto Sans CJK SC"/>
        <family val="2"/>
      </rPr>
      <t xml:space="preserve">）</t>
    </r>
  </si>
  <si>
    <t xml:space="preserve">SRC-1797</t>
  </si>
  <si>
    <t xml:space="preserve">Da W, Jian Q, Evan J, et al. Quantitative Analysis of Relationship Between Paraspinal Muscle Degeneration and Degree of Degenerative Lumbar Spondylolisthesis. Spine. 2025;50(19):1327-1335</t>
  </si>
  <si>
    <t xml:space="preserve">10.1097/BRS.0000000000005270</t>
  </si>
  <si>
    <t xml:space="preserve">39895123</t>
  </si>
  <si>
    <r>
      <rPr>
        <sz val="10"/>
        <rFont val="Noto Sans CJK SC"/>
        <family val="2"/>
      </rPr>
      <t xml:space="preserve">出典は変性すべり症コホート研究の導入部における分類記述に基づく。分離すべり症は椎弓分離（</t>
    </r>
    <r>
      <rPr>
        <sz val="10"/>
        <rFont val="Arial"/>
        <family val="0"/>
        <charset val="1"/>
      </rPr>
      <t xml:space="preserve">SP-019</t>
    </r>
    <r>
      <rPr>
        <sz val="10"/>
        <rFont val="Noto Sans CJK SC"/>
        <family val="2"/>
      </rPr>
      <t xml:space="preserve">）に伴って生じる型として区別される。</t>
    </r>
  </si>
  <si>
    <t xml:space="preserve">SP-021</t>
  </si>
  <si>
    <r>
      <rPr>
        <sz val="10"/>
        <rFont val="Noto Sans CJK SC"/>
        <family val="2"/>
      </rPr>
      <t xml:space="preserve">すべりの程度はすべり率（</t>
    </r>
    <r>
      <rPr>
        <sz val="10"/>
        <rFont val="Arial"/>
        <family val="0"/>
        <charset val="1"/>
      </rPr>
      <t xml:space="preserve">%</t>
    </r>
    <r>
      <rPr>
        <sz val="10"/>
        <rFont val="Noto Sans CJK SC"/>
        <family val="2"/>
      </rPr>
      <t xml:space="preserve">）で表され、</t>
    </r>
    <r>
      <rPr>
        <sz val="10"/>
        <rFont val="Arial"/>
        <family val="0"/>
        <charset val="1"/>
      </rPr>
      <t xml:space="preserve">Meyerding </t>
    </r>
    <r>
      <rPr>
        <sz val="10"/>
        <rFont val="Noto Sans CJK SC"/>
        <family val="2"/>
      </rPr>
      <t xml:space="preserve">分類では </t>
    </r>
    <r>
      <rPr>
        <sz val="10"/>
        <rFont val="Arial"/>
        <family val="0"/>
        <charset val="1"/>
      </rPr>
      <t xml:space="preserve">I </t>
    </r>
    <r>
      <rPr>
        <sz val="10"/>
        <rFont val="Noto Sans CJK SC"/>
        <family val="2"/>
      </rPr>
      <t xml:space="preserve">度（</t>
    </r>
    <r>
      <rPr>
        <sz val="10"/>
        <rFont val="Arial"/>
        <family val="0"/>
        <charset val="1"/>
      </rPr>
      <t xml:space="preserve">0</t>
    </r>
    <r>
      <rPr>
        <sz val="10"/>
        <rFont val="Noto Sans CJK SC"/>
        <family val="2"/>
      </rPr>
      <t xml:space="preserve">〜</t>
    </r>
    <r>
      <rPr>
        <sz val="10"/>
        <rFont val="Arial"/>
        <family val="0"/>
        <charset val="1"/>
      </rPr>
      <t xml:space="preserve">25%</t>
    </r>
    <r>
      <rPr>
        <sz val="10"/>
        <rFont val="Noto Sans CJK SC"/>
        <family val="2"/>
      </rPr>
      <t xml:space="preserve">）、</t>
    </r>
    <r>
      <rPr>
        <sz val="10"/>
        <rFont val="Arial"/>
        <family val="0"/>
        <charset val="1"/>
      </rPr>
      <t xml:space="preserve">II </t>
    </r>
    <r>
      <rPr>
        <sz val="10"/>
        <rFont val="Noto Sans CJK SC"/>
        <family val="2"/>
      </rPr>
      <t xml:space="preserve">度（</t>
    </r>
    <r>
      <rPr>
        <sz val="10"/>
        <rFont val="Arial"/>
        <family val="0"/>
        <charset val="1"/>
      </rPr>
      <t xml:space="preserve">25</t>
    </r>
    <r>
      <rPr>
        <sz val="10"/>
        <rFont val="Noto Sans CJK SC"/>
        <family val="2"/>
      </rPr>
      <t xml:space="preserve">〜</t>
    </r>
    <r>
      <rPr>
        <sz val="10"/>
        <rFont val="Arial"/>
        <family val="0"/>
        <charset val="1"/>
      </rPr>
      <t xml:space="preserve">50%</t>
    </r>
    <r>
      <rPr>
        <sz val="10"/>
        <rFont val="Noto Sans CJK SC"/>
        <family val="2"/>
      </rPr>
      <t xml:space="preserve">）、</t>
    </r>
    <r>
      <rPr>
        <sz val="10"/>
        <rFont val="Arial"/>
        <family val="0"/>
        <charset val="1"/>
      </rPr>
      <t xml:space="preserve">III </t>
    </r>
    <r>
      <rPr>
        <sz val="10"/>
        <rFont val="Noto Sans CJK SC"/>
        <family val="2"/>
      </rPr>
      <t xml:space="preserve">度（</t>
    </r>
    <r>
      <rPr>
        <sz val="10"/>
        <rFont val="Arial"/>
        <family val="0"/>
        <charset val="1"/>
      </rPr>
      <t xml:space="preserve">50</t>
    </r>
    <r>
      <rPr>
        <sz val="10"/>
        <rFont val="Noto Sans CJK SC"/>
        <family val="2"/>
      </rPr>
      <t xml:space="preserve">〜</t>
    </r>
    <r>
      <rPr>
        <sz val="10"/>
        <rFont val="Arial"/>
        <family val="0"/>
        <charset val="1"/>
      </rPr>
      <t xml:space="preserve">75%</t>
    </r>
    <r>
      <rPr>
        <sz val="10"/>
        <rFont val="Noto Sans CJK SC"/>
        <family val="2"/>
      </rPr>
      <t xml:space="preserve">）、</t>
    </r>
    <r>
      <rPr>
        <sz val="10"/>
        <rFont val="Arial"/>
        <family val="0"/>
        <charset val="1"/>
      </rPr>
      <t xml:space="preserve">IV </t>
    </r>
    <r>
      <rPr>
        <sz val="10"/>
        <rFont val="Noto Sans CJK SC"/>
        <family val="2"/>
      </rPr>
      <t xml:space="preserve">度（</t>
    </r>
    <r>
      <rPr>
        <sz val="10"/>
        <rFont val="Arial"/>
        <family val="0"/>
        <charset val="1"/>
      </rPr>
      <t xml:space="preserve">75</t>
    </r>
    <r>
      <rPr>
        <sz val="10"/>
        <rFont val="Noto Sans CJK SC"/>
        <family val="2"/>
      </rPr>
      <t xml:space="preserve">〜</t>
    </r>
    <r>
      <rPr>
        <sz val="10"/>
        <rFont val="Arial"/>
        <family val="0"/>
        <charset val="1"/>
      </rPr>
      <t xml:space="preserve">100%</t>
    </r>
    <r>
      <rPr>
        <sz val="10"/>
        <rFont val="Noto Sans CJK SC"/>
        <family val="2"/>
      </rPr>
      <t xml:space="preserve">）、</t>
    </r>
    <r>
      <rPr>
        <sz val="10"/>
        <rFont val="Arial"/>
        <family val="0"/>
        <charset val="1"/>
      </rPr>
      <t xml:space="preserve">V </t>
    </r>
    <r>
      <rPr>
        <sz val="10"/>
        <rFont val="Noto Sans CJK SC"/>
        <family val="2"/>
      </rPr>
      <t xml:space="preserve">度（完全なすべり、</t>
    </r>
    <r>
      <rPr>
        <sz val="10"/>
        <rFont val="Arial"/>
        <family val="0"/>
        <charset val="1"/>
      </rPr>
      <t xml:space="preserve">spondyloptosis</t>
    </r>
    <r>
      <rPr>
        <sz val="10"/>
        <rFont val="Noto Sans CJK SC"/>
        <family val="2"/>
      </rPr>
      <t xml:space="preserve">）に分類される。</t>
    </r>
  </si>
  <si>
    <r>
      <rPr>
        <sz val="10"/>
        <rFont val="Noto Sans CJK SC"/>
        <family val="2"/>
      </rPr>
      <t xml:space="preserve">数値は出典の表から読み取り。</t>
    </r>
    <r>
      <rPr>
        <sz val="10"/>
        <rFont val="Arial"/>
        <family val="0"/>
        <charset val="1"/>
      </rPr>
      <t xml:space="preserve">IV </t>
    </r>
    <r>
      <rPr>
        <sz val="10"/>
        <rFont val="Noto Sans CJK SC"/>
        <family val="2"/>
      </rPr>
      <t xml:space="preserve">度の上限は出典本文で「</t>
    </r>
    <r>
      <rPr>
        <sz val="10"/>
        <rFont val="Arial"/>
        <family val="0"/>
        <charset val="1"/>
      </rPr>
      <t xml:space="preserve">75%</t>
    </r>
    <r>
      <rPr>
        <sz val="10"/>
        <rFont val="Noto Sans CJK SC"/>
        <family val="2"/>
      </rPr>
      <t xml:space="preserve">〜</t>
    </r>
    <r>
      <rPr>
        <sz val="10"/>
        <rFont val="Arial"/>
        <family val="0"/>
        <charset val="1"/>
      </rPr>
      <t xml:space="preserve">100%</t>
    </r>
    <r>
      <rPr>
        <sz val="10"/>
        <rFont val="Noto Sans CJK SC"/>
        <family val="2"/>
      </rPr>
      <t xml:space="preserve">未満」と記載され、</t>
    </r>
    <r>
      <rPr>
        <sz val="10"/>
        <rFont val="Arial"/>
        <family val="0"/>
        <charset val="1"/>
      </rPr>
      <t xml:space="preserve">V </t>
    </r>
    <r>
      <rPr>
        <sz val="10"/>
        <rFont val="Noto Sans CJK SC"/>
        <family val="2"/>
      </rPr>
      <t xml:space="preserve">度は完全すべりとされる。</t>
    </r>
  </si>
  <si>
    <t xml:space="preserve">SP-022</t>
  </si>
  <si>
    <t xml:space="preserve">強直性脊椎炎</t>
  </si>
  <si>
    <r>
      <rPr>
        <sz val="10"/>
        <rFont val="Noto Sans CJK SC"/>
        <family val="2"/>
      </rPr>
      <t xml:space="preserve">体軸性脊椎関節炎の </t>
    </r>
    <r>
      <rPr>
        <sz val="10"/>
        <rFont val="Arial"/>
        <family val="0"/>
        <charset val="1"/>
      </rPr>
      <t xml:space="preserve">ASAS </t>
    </r>
    <r>
      <rPr>
        <sz val="10"/>
        <rFont val="Noto Sans CJK SC"/>
        <family val="2"/>
      </rPr>
      <t xml:space="preserve">分類基準は、</t>
    </r>
    <r>
      <rPr>
        <sz val="10"/>
        <rFont val="Arial"/>
        <family val="0"/>
        <charset val="1"/>
      </rPr>
      <t xml:space="preserve">45</t>
    </r>
    <r>
      <rPr>
        <sz val="10"/>
        <rFont val="Noto Sans CJK SC"/>
        <family val="2"/>
      </rPr>
      <t xml:space="preserve">歳未満で発症した</t>
    </r>
    <r>
      <rPr>
        <sz val="10"/>
        <rFont val="Arial"/>
        <family val="0"/>
        <charset val="1"/>
      </rPr>
      <t xml:space="preserve">3</t>
    </r>
    <r>
      <rPr>
        <sz val="10"/>
        <rFont val="Noto Sans CJK SC"/>
        <family val="2"/>
      </rPr>
      <t xml:space="preserve">か月以上の慢性腰痛を対象とし、画像（</t>
    </r>
    <r>
      <rPr>
        <sz val="10"/>
        <rFont val="Arial"/>
        <family val="0"/>
        <charset val="1"/>
      </rPr>
      <t xml:space="preserve">X</t>
    </r>
    <r>
      <rPr>
        <sz val="10"/>
        <rFont val="Noto Sans CJK SC"/>
        <family val="2"/>
      </rPr>
      <t xml:space="preserve">線または </t>
    </r>
    <r>
      <rPr>
        <sz val="10"/>
        <rFont val="Arial"/>
        <family val="0"/>
        <charset val="1"/>
      </rPr>
      <t xml:space="preserve">MRI</t>
    </r>
    <r>
      <rPr>
        <sz val="10"/>
        <rFont val="Noto Sans CJK SC"/>
        <family val="2"/>
      </rPr>
      <t xml:space="preserve">）で仙腸関節炎を認め脊椎関節炎の特徴を</t>
    </r>
    <r>
      <rPr>
        <sz val="10"/>
        <rFont val="Arial"/>
        <family val="0"/>
        <charset val="1"/>
      </rPr>
      <t xml:space="preserve">1</t>
    </r>
    <r>
      <rPr>
        <sz val="10"/>
        <rFont val="Noto Sans CJK SC"/>
        <family val="2"/>
      </rPr>
      <t xml:space="preserve">つ以上伴う「画像 </t>
    </r>
    <r>
      <rPr>
        <sz val="10"/>
        <rFont val="Arial"/>
        <family val="0"/>
        <charset val="1"/>
      </rPr>
      <t xml:space="preserve">arm</t>
    </r>
    <r>
      <rPr>
        <sz val="10"/>
        <rFont val="Noto Sans CJK SC"/>
        <family val="2"/>
      </rPr>
      <t xml:space="preserve">」、または </t>
    </r>
    <r>
      <rPr>
        <sz val="10"/>
        <rFont val="Arial"/>
        <family val="0"/>
        <charset val="1"/>
      </rPr>
      <t xml:space="preserve">HLA-B27 </t>
    </r>
    <r>
      <rPr>
        <sz val="10"/>
        <rFont val="Noto Sans CJK SC"/>
        <family val="2"/>
      </rPr>
      <t xml:space="preserve">陽性で特徴を</t>
    </r>
    <r>
      <rPr>
        <sz val="10"/>
        <rFont val="Arial"/>
        <family val="0"/>
        <charset val="1"/>
      </rPr>
      <t xml:space="preserve">2</t>
    </r>
    <r>
      <rPr>
        <sz val="10"/>
        <rFont val="Noto Sans CJK SC"/>
        <family val="2"/>
      </rPr>
      <t xml:space="preserve">つ以上伴う「臨床 </t>
    </r>
    <r>
      <rPr>
        <sz val="10"/>
        <rFont val="Arial"/>
        <family val="0"/>
        <charset val="1"/>
      </rPr>
      <t xml:space="preserve">arm</t>
    </r>
    <r>
      <rPr>
        <sz val="10"/>
        <rFont val="Noto Sans CJK SC"/>
        <family val="2"/>
      </rPr>
      <t xml:space="preserve">」のいずれかで分類する。基準全体の感度は</t>
    </r>
    <r>
      <rPr>
        <sz val="10"/>
        <rFont val="Arial"/>
        <family val="0"/>
        <charset val="1"/>
      </rPr>
      <t xml:space="preserve">82.9%</t>
    </r>
    <r>
      <rPr>
        <sz val="10"/>
        <rFont val="Noto Sans CJK SC"/>
        <family val="2"/>
      </rPr>
      <t xml:space="preserve">、特異度は</t>
    </r>
    <r>
      <rPr>
        <sz val="10"/>
        <rFont val="Arial"/>
        <family val="0"/>
        <charset val="1"/>
      </rPr>
      <t xml:space="preserve">84.4%</t>
    </r>
    <r>
      <rPr>
        <sz val="10"/>
        <rFont val="Noto Sans CJK SC"/>
        <family val="2"/>
      </rPr>
      <t xml:space="preserve">である。</t>
    </r>
  </si>
  <si>
    <r>
      <rPr>
        <sz val="10"/>
        <rFont val="Noto Sans CJK SC"/>
        <family val="2"/>
      </rPr>
      <t xml:space="preserve">医学各論 Ⅸ</t>
    </r>
    <r>
      <rPr>
        <sz val="10"/>
        <rFont val="Arial"/>
        <family val="0"/>
        <charset val="1"/>
      </rPr>
      <t xml:space="preserve">-7-A-⑫</t>
    </r>
    <r>
      <rPr>
        <sz val="10"/>
        <rFont val="Noto Sans CJK SC"/>
        <family val="2"/>
      </rPr>
      <t xml:space="preserve">（強直性脊椎炎、</t>
    </r>
    <r>
      <rPr>
        <sz val="10"/>
        <rFont val="Arial"/>
        <family val="0"/>
        <charset val="1"/>
      </rPr>
      <t xml:space="preserve">b</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</si>
  <si>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TBL-01-00-575 (id: JlvnmVE)</t>
    </r>
  </si>
  <si>
    <t xml:space="preserve">SRC-1798</t>
  </si>
  <si>
    <t xml:space="preserve">Rudwaleit M, van der Heijde D, Landewé R, et al. The development of Assessment of SpondyloArthritis international Society classification criteria for axial spondyloarthritis (part II): validation and final selection. Ann Rheum Dis. 2009;68(6):777-783</t>
  </si>
  <si>
    <t xml:space="preserve">10.1136/ard.2009.108233</t>
  </si>
  <si>
    <t xml:space="preserve">19297344</t>
  </si>
  <si>
    <r>
      <rPr>
        <sz val="10"/>
        <rFont val="Noto Sans CJK SC"/>
        <family val="2"/>
      </rPr>
      <t xml:space="preserve">本カードは脊椎病変を中心とする分類基準の骨格のみを扱い、強直性脊椎炎の全身像の総論は対象外とした。感度・特異度は分類基準の検証コホート（</t>
    </r>
    <r>
      <rPr>
        <sz val="10"/>
        <rFont val="Arial"/>
        <family val="0"/>
        <charset val="1"/>
      </rPr>
      <t xml:space="preserve">649</t>
    </r>
    <r>
      <rPr>
        <sz val="10"/>
        <rFont val="Noto Sans CJK SC"/>
        <family val="2"/>
      </rPr>
      <t xml:space="preserve">例）に基づく。</t>
    </r>
  </si>
  <si>
    <t xml:space="preserve">SP-023</t>
  </si>
  <si>
    <r>
      <rPr>
        <sz val="10"/>
        <rFont val="Noto Sans CJK SC"/>
        <family val="2"/>
      </rPr>
      <t xml:space="preserve">体軸性脊椎関節炎の薬物治療では </t>
    </r>
    <r>
      <rPr>
        <sz val="10"/>
        <rFont val="Arial"/>
        <family val="0"/>
        <charset val="1"/>
      </rPr>
      <t xml:space="preserve">NSAIDs </t>
    </r>
    <r>
      <rPr>
        <sz val="10"/>
        <rFont val="Noto Sans CJK SC"/>
        <family val="2"/>
      </rPr>
      <t xml:space="preserve">が第一選択であり、</t>
    </r>
    <r>
      <rPr>
        <sz val="10"/>
        <rFont val="Arial"/>
        <family val="0"/>
        <charset val="1"/>
      </rPr>
      <t xml:space="preserve">2</t>
    </r>
    <r>
      <rPr>
        <sz val="10"/>
        <rFont val="Noto Sans CJK SC"/>
        <family val="2"/>
      </rPr>
      <t xml:space="preserve">剤以上の </t>
    </r>
    <r>
      <rPr>
        <sz val="10"/>
        <rFont val="Arial"/>
        <family val="0"/>
        <charset val="1"/>
      </rPr>
      <t xml:space="preserve">NSAIDs </t>
    </r>
    <r>
      <rPr>
        <sz val="10"/>
        <rFont val="Noto Sans CJK SC"/>
        <family val="2"/>
      </rPr>
      <t xml:space="preserve">で効果が不十分かつ疾患活動性が高い（</t>
    </r>
    <r>
      <rPr>
        <sz val="10"/>
        <rFont val="Arial"/>
        <family val="0"/>
        <charset val="1"/>
      </rPr>
      <t xml:space="preserve">ASDAS 2.1 </t>
    </r>
    <r>
      <rPr>
        <sz val="10"/>
        <rFont val="Noto Sans CJK SC"/>
        <family val="2"/>
      </rPr>
      <t xml:space="preserve">以上で、</t>
    </r>
    <r>
      <rPr>
        <sz val="10"/>
        <rFont val="Arial"/>
        <family val="0"/>
        <charset val="1"/>
      </rPr>
      <t xml:space="preserve">CRP </t>
    </r>
    <r>
      <rPr>
        <sz val="10"/>
        <rFont val="Noto Sans CJK SC"/>
        <family val="2"/>
      </rPr>
      <t xml:space="preserve">上昇、</t>
    </r>
    <r>
      <rPr>
        <sz val="10"/>
        <rFont val="Arial"/>
        <family val="0"/>
        <charset val="1"/>
      </rPr>
      <t xml:space="preserve">MRI </t>
    </r>
    <r>
      <rPr>
        <sz val="10"/>
        <rFont val="Noto Sans CJK SC"/>
        <family val="2"/>
      </rPr>
      <t xml:space="preserve">での仙腸関節炎、</t>
    </r>
    <r>
      <rPr>
        <sz val="10"/>
        <rFont val="Arial"/>
        <family val="0"/>
        <charset val="1"/>
      </rPr>
      <t xml:space="preserve">X</t>
    </r>
    <r>
      <rPr>
        <sz val="10"/>
        <rFont val="Noto Sans CJK SC"/>
        <family val="2"/>
      </rPr>
      <t xml:space="preserve">線での仙腸関節炎のいずれかを伴う）患者では、生物学的製剤（</t>
    </r>
    <r>
      <rPr>
        <sz val="10"/>
        <rFont val="Arial"/>
        <family val="0"/>
        <charset val="1"/>
      </rPr>
      <t xml:space="preserve">TNF </t>
    </r>
    <r>
      <rPr>
        <sz val="10"/>
        <rFont val="Noto Sans CJK SC"/>
        <family val="2"/>
      </rPr>
      <t xml:space="preserve">阻害薬または </t>
    </r>
    <r>
      <rPr>
        <sz val="10"/>
        <rFont val="Arial"/>
        <family val="0"/>
        <charset val="1"/>
      </rPr>
      <t xml:space="preserve">IL-17 </t>
    </r>
    <r>
      <rPr>
        <sz val="10"/>
        <rFont val="Noto Sans CJK SC"/>
        <family val="2"/>
      </rPr>
      <t xml:space="preserve">阻害薬）の開始が推奨される（</t>
    </r>
    <r>
      <rPr>
        <sz val="10"/>
        <rFont val="Arial"/>
        <family val="0"/>
        <charset val="1"/>
      </rPr>
      <t xml:space="preserve">ASAS-EULAR </t>
    </r>
    <r>
      <rPr>
        <sz val="10"/>
        <rFont val="Noto Sans CJK SC"/>
        <family val="2"/>
      </rPr>
      <t xml:space="preserve">推奨 </t>
    </r>
    <r>
      <rPr>
        <sz val="10"/>
        <rFont val="Arial"/>
        <family val="0"/>
        <charset val="1"/>
      </rPr>
      <t xml:space="preserve">2022</t>
    </r>
    <r>
      <rPr>
        <sz val="10"/>
        <rFont val="Noto Sans CJK SC"/>
        <family val="2"/>
      </rPr>
      <t xml:space="preserve">年改訂版）。</t>
    </r>
  </si>
  <si>
    <t xml:space="preserve">SRC-1799</t>
  </si>
  <si>
    <t xml:space="preserve">Ramiro S, Nikiphorou E, Sepriano A, et al. ASAS-EULAR recommendations for the management of axial spondyloarthritis: 2022 update. Ann Rheum Dis. 2023;82(1):19-34</t>
  </si>
  <si>
    <t xml:space="preserve">10.1136/ard-2022-223296</t>
  </si>
  <si>
    <t xml:space="preserve">36270658</t>
  </si>
  <si>
    <r>
      <rPr>
        <sz val="10"/>
        <rFont val="Noto Sans CJK SC"/>
        <family val="2"/>
      </rPr>
      <t xml:space="preserve">薬剤について：</t>
    </r>
    <r>
      <rPr>
        <sz val="10"/>
        <rFont val="Arial"/>
        <family val="0"/>
        <charset val="1"/>
      </rPr>
      <t xml:space="preserve">TNF </t>
    </r>
    <r>
      <rPr>
        <sz val="10"/>
        <rFont val="Noto Sans CJK SC"/>
        <family val="2"/>
      </rPr>
      <t xml:space="preserve">阻害薬・</t>
    </r>
    <r>
      <rPr>
        <sz val="10"/>
        <rFont val="Arial"/>
        <family val="0"/>
        <charset val="1"/>
      </rPr>
      <t xml:space="preserve">IL-17 </t>
    </r>
    <r>
      <rPr>
        <sz val="10"/>
        <rFont val="Noto Sans CJK SC"/>
        <family val="2"/>
      </rPr>
      <t xml:space="preserve">阻害薬には強直性脊椎炎に対して国内で承認・保険適用されている薬剤が含まれるが、個別薬剤ごとの最新の承認内容・適用範囲は本作成では未確認である。</t>
    </r>
    <r>
      <rPr>
        <sz val="10"/>
        <rFont val="Arial"/>
        <family val="0"/>
        <charset val="1"/>
      </rPr>
      <t xml:space="preserve">NSAIDs </t>
    </r>
    <r>
      <rPr>
        <sz val="10"/>
        <rFont val="Noto Sans CJK SC"/>
        <family val="2"/>
      </rPr>
      <t xml:space="preserve">は国内でも脊椎関節炎の疼痛治療に用いられる一般的薬剤である。</t>
    </r>
  </si>
  <si>
    <t xml:space="preserve">SP-024</t>
  </si>
  <si>
    <t xml:space="preserve">脊椎腫瘍・脊髄腫瘍</t>
  </si>
  <si>
    <r>
      <rPr>
        <sz val="10"/>
        <rFont val="Noto Sans CJK SC"/>
        <family val="2"/>
      </rPr>
      <t xml:space="preserve">原発性脊髄腫瘍の手術症例</t>
    </r>
    <r>
      <rPr>
        <sz val="10"/>
        <rFont val="Arial"/>
        <family val="0"/>
        <charset val="1"/>
      </rPr>
      <t xml:space="preserve">104</t>
    </r>
    <r>
      <rPr>
        <sz val="10"/>
        <rFont val="Noto Sans CJK SC"/>
        <family val="2"/>
      </rPr>
      <t xml:space="preserve">例の検討では、硬膜内髄外腫瘍が</t>
    </r>
    <r>
      <rPr>
        <sz val="10"/>
        <rFont val="Arial"/>
        <family val="0"/>
        <charset val="1"/>
      </rPr>
      <t xml:space="preserve">52.9%</t>
    </r>
    <r>
      <rPr>
        <sz val="10"/>
        <rFont val="Noto Sans CJK SC"/>
        <family val="2"/>
      </rPr>
      <t xml:space="preserve">と最も多く、組織型では神経鞘腫（</t>
    </r>
    <r>
      <rPr>
        <sz val="10"/>
        <rFont val="Arial"/>
        <family val="0"/>
        <charset val="1"/>
      </rPr>
      <t xml:space="preserve">26.9%</t>
    </r>
    <r>
      <rPr>
        <sz val="10"/>
        <rFont val="Noto Sans CJK SC"/>
        <family val="2"/>
      </rPr>
      <t xml:space="preserve">）と髄膜腫（</t>
    </r>
    <r>
      <rPr>
        <sz val="10"/>
        <rFont val="Arial"/>
        <family val="0"/>
        <charset val="1"/>
      </rPr>
      <t xml:space="preserve">18.3%</t>
    </r>
    <r>
      <rPr>
        <sz val="10"/>
        <rFont val="Noto Sans CJK SC"/>
        <family val="2"/>
      </rPr>
      <t xml:space="preserve">）が主体で、髄内腫瘍の中では上衣腫が最も多かった。</t>
    </r>
  </si>
  <si>
    <r>
      <rPr>
        <sz val="10"/>
        <rFont val="Noto Sans CJK SC"/>
        <family val="2"/>
      </rPr>
      <t xml:space="preserve">医学各論 Ⅸ</t>
    </r>
    <r>
      <rPr>
        <sz val="10"/>
        <rFont val="Arial"/>
        <family val="0"/>
        <charset val="1"/>
      </rPr>
      <t xml:space="preserve">-7-A-⑬</t>
    </r>
    <r>
      <rPr>
        <sz val="10"/>
        <rFont val="Noto Sans CJK SC"/>
        <family val="2"/>
      </rPr>
      <t xml:space="preserve">（脊椎腫瘍・脊髄腫瘍、</t>
    </r>
    <r>
      <rPr>
        <sz val="10"/>
        <rFont val="Arial"/>
        <family val="0"/>
        <charset val="1"/>
      </rPr>
      <t xml:space="preserve">b</t>
    </r>
    <r>
      <rPr>
        <sz val="10"/>
        <rFont val="Noto Sans CJK SC"/>
        <family val="2"/>
      </rPr>
      <t xml:space="preserve">）</t>
    </r>
  </si>
  <si>
    <t xml:space="preserve">SRC-1800</t>
  </si>
  <si>
    <t xml:space="preserve">Santos Júnior EC, Dantas F, Caires ACV, et al. Evaluation of Surgically Treated Primary Spinal Cord Tumors in a Single Brazilian Institution: A Case Series Study of 104 Patients. Cureus. 2022;14(3):e23408</t>
  </si>
  <si>
    <t xml:space="preserve">10.7759/cureus.23408</t>
  </si>
  <si>
    <t xml:space="preserve">35475084</t>
  </si>
  <si>
    <t xml:space="preserve">単施設の手術症例の集積であり、頻度は対象集団（年齢構成・紹介バイアス）により変動しうる。髄内腫瘍のもう一つの代表的組織型である星細胞腫については、本シリーズでの頻度順位を特定できなかったため本カードには含めていない。</t>
  </si>
  <si>
    <t xml:space="preserve">SP-025</t>
  </si>
  <si>
    <r>
      <rPr>
        <sz val="10"/>
        <rFont val="Noto Sans CJK SC"/>
        <family val="2"/>
      </rPr>
      <t xml:space="preserve">転移性腫瘍による脊髄圧迫に対しては、直接除圧手術に術後放射線治療を組み合わせる治療が放射線治療単独より歩行能力の維持に優れ、治療後に歩行可能であった患者は手術群</t>
    </r>
    <r>
      <rPr>
        <sz val="10"/>
        <rFont val="Arial"/>
        <family val="0"/>
        <charset val="1"/>
      </rPr>
      <t xml:space="preserve">84%</t>
    </r>
    <r>
      <rPr>
        <sz val="10"/>
        <rFont val="Noto Sans CJK SC"/>
        <family val="2"/>
      </rPr>
      <t xml:space="preserve">に対して放射線単独群</t>
    </r>
    <r>
      <rPr>
        <sz val="10"/>
        <rFont val="Arial"/>
        <family val="0"/>
        <charset val="1"/>
      </rPr>
      <t xml:space="preserve">57%</t>
    </r>
    <r>
      <rPr>
        <sz val="10"/>
        <rFont val="Noto Sans CJK SC"/>
        <family val="2"/>
      </rPr>
      <t xml:space="preserve">であった（無作為化比較試験）。</t>
    </r>
  </si>
  <si>
    <t xml:space="preserve">SRC-1801</t>
  </si>
  <si>
    <t xml:space="preserve">Patchell RA, Tibbs PA, Regine WF, et al. Direct decompressive surgical resection in the treatment of spinal cord compression caused by metastatic cancer: a randomised trial. Lancet. 2005;366(9486):643-648</t>
  </si>
  <si>
    <t xml:space="preserve">10.1016/S0140-6736(05)66954-1</t>
  </si>
  <si>
    <t xml:space="preserve">16112300</t>
  </si>
  <si>
    <t xml:space="preserve">対象は単一病変による脊髄圧迫で手術適応と判断された患者であり、全ての転移性脊髄圧迫に当てはまるわけではない。転移性腫瘍そのものの総論は扱っていない。</t>
  </si>
  <si>
    <t xml:space="preserve">SP-026</t>
  </si>
  <si>
    <t xml:space="preserve">脊髄血管障害</t>
  </si>
  <si>
    <r>
      <rPr>
        <sz val="10"/>
        <rFont val="Noto Sans CJK SC"/>
        <family val="2"/>
      </rPr>
      <t xml:space="preserve">自然発症の脊髄梗塞は、重度の神経障害が</t>
    </r>
    <r>
      <rPr>
        <sz val="10"/>
        <rFont val="Arial"/>
        <family val="0"/>
        <charset val="1"/>
      </rPr>
      <t xml:space="preserve">12</t>
    </r>
    <r>
      <rPr>
        <sz val="10"/>
        <rFont val="Noto Sans CJK SC"/>
        <family val="2"/>
      </rPr>
      <t xml:space="preserve">時間以内に最大に達する急速な発症が典型的（</t>
    </r>
    <r>
      <rPr>
        <sz val="10"/>
        <rFont val="Arial"/>
        <family val="0"/>
        <charset val="1"/>
      </rPr>
      <t xml:space="preserve">77%</t>
    </r>
    <r>
      <rPr>
        <sz val="10"/>
        <rFont val="Noto Sans CJK SC"/>
        <family val="2"/>
      </rPr>
      <t xml:space="preserve">）であり、感覚障害のある例の約</t>
    </r>
    <r>
      <rPr>
        <sz val="10"/>
        <rFont val="Arial"/>
        <family val="0"/>
        <charset val="1"/>
      </rPr>
      <t xml:space="preserve">4</t>
    </r>
    <r>
      <rPr>
        <sz val="10"/>
        <rFont val="Noto Sans CJK SC"/>
        <family val="2"/>
      </rPr>
      <t xml:space="preserve">割では痛覚・温度覚が選択的に障害される解離性所見を示し、横断性脊髄炎としばしば誤診される。</t>
    </r>
  </si>
  <si>
    <r>
      <rPr>
        <sz val="10"/>
        <rFont val="Noto Sans CJK SC"/>
        <family val="2"/>
      </rPr>
      <t xml:space="preserve">医学各論 Ⅸ</t>
    </r>
    <r>
      <rPr>
        <sz val="10"/>
        <rFont val="Arial"/>
        <family val="0"/>
        <charset val="1"/>
      </rPr>
      <t xml:space="preserve">-7-A-⑭</t>
    </r>
    <r>
      <rPr>
        <sz val="10"/>
        <rFont val="Noto Sans CJK SC"/>
        <family val="2"/>
      </rPr>
      <t xml:space="preserve">（脊髄血管障害、</t>
    </r>
    <r>
      <rPr>
        <sz val="10"/>
        <rFont val="Arial"/>
        <family val="0"/>
        <charset val="1"/>
      </rPr>
      <t xml:space="preserve">c</t>
    </r>
    <r>
      <rPr>
        <sz val="10"/>
        <rFont val="Noto Sans CJK SC"/>
        <family val="2"/>
      </rPr>
      <t xml:space="preserve">）</t>
    </r>
  </si>
  <si>
    <t xml:space="preserve">SRC-1802</t>
  </si>
  <si>
    <t xml:space="preserve">Zalewski NL, Rabinstein AA, Krecke KN, et al. Characteristics of Spontaneous Spinal Cord Infarction and Proposed Diagnostic Criteria. JAMA Neurol. 2019;76(1):56-63</t>
  </si>
  <si>
    <t xml:space="preserve">10.1001/jamaneurol.2018.2734</t>
  </si>
  <si>
    <t xml:space="preserve">30264146</t>
  </si>
  <si>
    <r>
      <rPr>
        <sz val="10"/>
        <rFont val="Noto Sans CJK SC"/>
        <family val="2"/>
      </rPr>
      <t xml:space="preserve">数値は </t>
    </r>
    <r>
      <rPr>
        <sz val="10"/>
        <rFont val="Arial"/>
        <family val="0"/>
        <charset val="1"/>
      </rPr>
      <t xml:space="preserve">Mayo Clinic </t>
    </r>
    <r>
      <rPr>
        <sz val="10"/>
        <rFont val="Noto Sans CJK SC"/>
        <family val="2"/>
      </rPr>
      <t xml:space="preserve">の単施設シリーズ</t>
    </r>
    <r>
      <rPr>
        <sz val="10"/>
        <rFont val="Arial"/>
        <family val="0"/>
        <charset val="1"/>
      </rPr>
      <t xml:space="preserve">133</t>
    </r>
    <r>
      <rPr>
        <sz val="10"/>
        <rFont val="Noto Sans CJK SC"/>
        <family val="2"/>
      </rPr>
      <t xml:space="preserve">例に基づく。痛覚・温度覚の選択的障害は前脊髄動脈領域の梗塞（前脊髄動脈症候群）のパターンに相当する。</t>
    </r>
  </si>
  <si>
    <t xml:space="preserve">SP-027</t>
  </si>
  <si>
    <r>
      <rPr>
        <sz val="10"/>
        <rFont val="Noto Sans CJK SC"/>
        <family val="2"/>
      </rPr>
      <t xml:space="preserve">脊髄硬膜動静脈瘻は脊髄動静脈奇形の約</t>
    </r>
    <r>
      <rPr>
        <sz val="10"/>
        <rFont val="Arial"/>
        <family val="0"/>
        <charset val="1"/>
      </rPr>
      <t xml:space="preserve">70%</t>
    </r>
    <r>
      <rPr>
        <sz val="10"/>
        <rFont val="Noto Sans CJK SC"/>
        <family val="2"/>
      </rPr>
      <t xml:space="preserve">を占める最も多い型で、中高年男性に多く、脊髄静脈のうっ血による緩徐進行性の脊髄症を呈し、治療は瘻孔の閉塞（外科的遮断または血管内塞栓）である。</t>
    </r>
  </si>
  <si>
    <t xml:space="preserve">SRC-1803</t>
  </si>
  <si>
    <t xml:space="preserve">Koch C. Spinal dural arteriovenous fistula. Curr Opin Neurol. 2006;19(1):69-75</t>
  </si>
  <si>
    <t xml:space="preserve">10.1097/01.wco.0000200547.22292.11</t>
  </si>
  <si>
    <t xml:space="preserve">16415680</t>
  </si>
  <si>
    <r>
      <rPr>
        <sz val="10"/>
        <rFont val="Noto Sans CJK SC"/>
        <family val="2"/>
      </rPr>
      <t xml:space="preserve">出典は</t>
    </r>
    <r>
      <rPr>
        <sz val="10"/>
        <rFont val="Arial"/>
        <family val="0"/>
        <charset val="1"/>
      </rPr>
      <t xml:space="preserve">2006</t>
    </r>
    <r>
      <rPr>
        <sz val="10"/>
        <rFont val="Noto Sans CJK SC"/>
        <family val="2"/>
      </rPr>
      <t xml:space="preserve">年の総説であり、頻度・性比は同総説の集計に基づく。確定診断には脊髄血管造影が必要とされる。</t>
    </r>
  </si>
  <si>
    <t xml:space="preserve">SP-028</t>
  </si>
  <si>
    <t xml:space="preserve">横断性脊髄炎</t>
  </si>
  <si>
    <t xml:space="preserve">急性横断性脊髄炎は、脊髄の局所的な炎症により運動、感覚、自律神経の障害を生じる疾患であり、診断の枠組みでは圧迫性病変の検出・除外と、特発性か、多発性硬化症などの基礎疾患に伴う二次性かの区別が重視される。</t>
  </si>
  <si>
    <r>
      <rPr>
        <sz val="10"/>
        <rFont val="Noto Sans CJK SC"/>
        <family val="2"/>
      </rPr>
      <t xml:space="preserve">医学各論 Ⅸ</t>
    </r>
    <r>
      <rPr>
        <sz val="10"/>
        <rFont val="Arial"/>
        <family val="0"/>
        <charset val="1"/>
      </rPr>
      <t xml:space="preserve">-7-A-⑮</t>
    </r>
    <r>
      <rPr>
        <sz val="10"/>
        <rFont val="Noto Sans CJK SC"/>
        <family val="2"/>
      </rPr>
      <t xml:space="preserve">（横断性脊髄炎、</t>
    </r>
    <r>
      <rPr>
        <sz val="10"/>
        <rFont val="Arial"/>
        <family val="0"/>
        <charset val="1"/>
      </rPr>
      <t xml:space="preserve">c</t>
    </r>
    <r>
      <rPr>
        <sz val="10"/>
        <rFont val="Noto Sans CJK SC"/>
        <family val="2"/>
      </rPr>
      <t xml:space="preserve">）</t>
    </r>
  </si>
  <si>
    <t xml:space="preserve">SRC-1804</t>
  </si>
  <si>
    <t xml:space="preserve">Transverse Myelitis Consortium Working Group. Proposed diagnostic criteria and nosology of acute transverse myelitis. Neurology. 2002;59(4):499-505</t>
  </si>
  <si>
    <t xml:space="preserve">10.1212/wnl.59.4.499</t>
  </si>
  <si>
    <t xml:space="preserve">12236201</t>
  </si>
  <si>
    <r>
      <rPr>
        <sz val="10"/>
        <rFont val="Noto Sans CJK SC"/>
        <family val="2"/>
      </rPr>
      <t xml:space="preserve">出典は</t>
    </r>
    <r>
      <rPr>
        <sz val="10"/>
        <rFont val="Arial"/>
        <family val="0"/>
        <charset val="1"/>
      </rPr>
      <t xml:space="preserve">2002</t>
    </r>
    <r>
      <rPr>
        <sz val="10"/>
        <rFont val="Noto Sans CJK SC"/>
        <family val="2"/>
      </rPr>
      <t xml:space="preserve">年の診断基準提案であり、個別の必須項目（髄液所見・増強所見など）の細目は本文に依拠する。多発性硬化症・</t>
    </r>
    <r>
      <rPr>
        <sz val="10"/>
        <rFont val="Arial"/>
        <family val="0"/>
        <charset val="1"/>
      </rPr>
      <t xml:space="preserve">NMOSD </t>
    </r>
    <r>
      <rPr>
        <sz val="10"/>
        <rFont val="Noto Sans CJK SC"/>
        <family val="2"/>
      </rPr>
      <t xml:space="preserve">の診断基準そのものは </t>
    </r>
    <r>
      <rPr>
        <sz val="10"/>
        <rFont val="Arial"/>
        <family val="0"/>
        <charset val="1"/>
      </rPr>
      <t xml:space="preserve">ND </t>
    </r>
    <r>
      <rPr>
        <sz val="10"/>
        <rFont val="Noto Sans CJK SC"/>
        <family val="2"/>
      </rPr>
      <t xml:space="preserve">側の領域であり、本カードでは鑑別の枠組みのみを扱った。</t>
    </r>
  </si>
  <si>
    <t xml:space="preserve">SP-029</t>
  </si>
  <si>
    <r>
      <rPr>
        <sz val="10"/>
        <rFont val="Noto Sans CJK SC"/>
        <family val="2"/>
      </rPr>
      <t xml:space="preserve">視神経脊髄炎スペクトラム障害（</t>
    </r>
    <r>
      <rPr>
        <sz val="10"/>
        <rFont val="Arial"/>
        <family val="0"/>
        <charset val="1"/>
      </rPr>
      <t xml:space="preserve">NMOSD</t>
    </r>
    <r>
      <rPr>
        <sz val="10"/>
        <rFont val="Noto Sans CJK SC"/>
        <family val="2"/>
      </rPr>
      <t xml:space="preserve">）の脊髄炎では、病変が</t>
    </r>
    <r>
      <rPr>
        <sz val="10"/>
        <rFont val="Arial"/>
        <family val="0"/>
        <charset val="1"/>
      </rPr>
      <t xml:space="preserve">3</t>
    </r>
    <r>
      <rPr>
        <sz val="10"/>
        <rFont val="Noto Sans CJK SC"/>
        <family val="2"/>
      </rPr>
      <t xml:space="preserve">椎体以上に及ぶ縦長の横断性脊髄炎（</t>
    </r>
    <r>
      <rPr>
        <sz val="10"/>
        <rFont val="Arial"/>
        <family val="0"/>
        <charset val="1"/>
      </rPr>
      <t xml:space="preserve">LETM</t>
    </r>
    <r>
      <rPr>
        <sz val="10"/>
        <rFont val="Noto Sans CJK SC"/>
        <family val="2"/>
      </rPr>
      <t xml:space="preserve">）が典型的にみられ、横断性脊髄炎の鑑別では </t>
    </r>
    <r>
      <rPr>
        <sz val="10"/>
        <rFont val="Arial"/>
        <family val="0"/>
        <charset val="1"/>
      </rPr>
      <t xml:space="preserve">NMOSD </t>
    </r>
    <r>
      <rPr>
        <sz val="10"/>
        <rFont val="Noto Sans CJK SC"/>
        <family val="2"/>
      </rPr>
      <t xml:space="preserve">を念頭に抗 </t>
    </r>
    <r>
      <rPr>
        <sz val="10"/>
        <rFont val="Arial"/>
        <family val="0"/>
        <charset val="1"/>
      </rPr>
      <t xml:space="preserve">AQP4 </t>
    </r>
    <r>
      <rPr>
        <sz val="10"/>
        <rFont val="Noto Sans CJK SC"/>
        <family val="2"/>
      </rPr>
      <t xml:space="preserve">抗体の評価が重要である。</t>
    </r>
  </si>
  <si>
    <t xml:space="preserve">Wingerchuk DM, Banwell B, Bennett JL, et al. International consensus diagnostic criteria for neuromyelitis optica spectrum disorders. Neurology. 2015;85(2):177-189</t>
  </si>
  <si>
    <r>
      <rPr>
        <sz val="10"/>
        <rFont val="Arial"/>
        <family val="0"/>
        <charset val="1"/>
      </rPr>
      <t xml:space="preserve">LETM </t>
    </r>
    <r>
      <rPr>
        <sz val="10"/>
        <rFont val="Noto Sans CJK SC"/>
        <family val="2"/>
      </rPr>
      <t xml:space="preserve">の定義（</t>
    </r>
    <r>
      <rPr>
        <sz val="10"/>
        <rFont val="Arial"/>
        <family val="0"/>
        <charset val="1"/>
      </rPr>
      <t xml:space="preserve">3</t>
    </r>
    <r>
      <rPr>
        <sz val="10"/>
        <rFont val="Noto Sans CJK SC"/>
        <family val="2"/>
      </rPr>
      <t xml:space="preserve">椎体以上）は出典の全文で確認した。</t>
    </r>
    <r>
      <rPr>
        <sz val="10"/>
        <rFont val="Arial"/>
        <family val="0"/>
        <charset val="1"/>
      </rPr>
      <t xml:space="preserve">NMOSD </t>
    </r>
    <r>
      <rPr>
        <sz val="10"/>
        <rFont val="Noto Sans CJK SC"/>
        <family val="2"/>
      </rPr>
      <t xml:space="preserve">の診断基準の全体像は </t>
    </r>
    <r>
      <rPr>
        <sz val="10"/>
        <rFont val="Arial"/>
        <family val="0"/>
        <charset val="1"/>
      </rPr>
      <t xml:space="preserve">ND </t>
    </r>
    <r>
      <rPr>
        <sz val="10"/>
        <rFont val="Noto Sans CJK SC"/>
        <family val="2"/>
      </rPr>
      <t xml:space="preserve">側で扱うため、本カードでは脊髄病変の特徴に絞った。</t>
    </r>
  </si>
  <si>
    <t xml:space="preserve">NX-001</t>
  </si>
  <si>
    <t xml:space="preserve">神経学的診察</t>
  </si>
  <si>
    <r>
      <rPr>
        <sz val="10"/>
        <rFont val="Arial"/>
        <family val="0"/>
        <charset val="1"/>
      </rPr>
      <t xml:space="preserve">Glasgow Coma Scale</t>
    </r>
    <r>
      <rPr>
        <sz val="10"/>
        <rFont val="Noto Sans CJK SC"/>
        <family val="2"/>
      </rPr>
      <t xml:space="preserve">（</t>
    </r>
    <r>
      <rPr>
        <sz val="10"/>
        <rFont val="Arial"/>
        <family val="0"/>
        <charset val="1"/>
      </rPr>
      <t xml:space="preserve">GCS</t>
    </r>
    <r>
      <rPr>
        <sz val="10"/>
        <rFont val="Noto Sans CJK SC"/>
        <family val="2"/>
      </rPr>
      <t xml:space="preserve">）は、開眼（</t>
    </r>
    <r>
      <rPr>
        <sz val="10"/>
        <rFont val="Arial"/>
        <family val="0"/>
        <charset val="1"/>
      </rPr>
      <t xml:space="preserve">E</t>
    </r>
    <r>
      <rPr>
        <sz val="10"/>
        <rFont val="Noto Sans CJK SC"/>
        <family val="2"/>
      </rPr>
      <t xml:space="preserve">：自発的に開眼する</t>
    </r>
    <r>
      <rPr>
        <sz val="10"/>
        <rFont val="Arial"/>
        <family val="0"/>
        <charset val="1"/>
      </rPr>
      <t xml:space="preserve">4</t>
    </r>
    <r>
      <rPr>
        <sz val="10"/>
        <rFont val="Noto Sans CJK SC"/>
        <family val="2"/>
      </rPr>
      <t xml:space="preserve">点から無反応の</t>
    </r>
    <r>
      <rPr>
        <sz val="10"/>
        <rFont val="Arial"/>
        <family val="0"/>
        <charset val="1"/>
      </rPr>
      <t xml:space="preserve">1</t>
    </r>
    <r>
      <rPr>
        <sz val="10"/>
        <rFont val="Noto Sans CJK SC"/>
        <family val="2"/>
      </rPr>
      <t xml:space="preserve">点までの</t>
    </r>
    <r>
      <rPr>
        <sz val="10"/>
        <rFont val="Arial"/>
        <family val="0"/>
        <charset val="1"/>
      </rPr>
      <t xml:space="preserve">4</t>
    </r>
    <r>
      <rPr>
        <sz val="10"/>
        <rFont val="Noto Sans CJK SC"/>
        <family val="2"/>
      </rPr>
      <t xml:space="preserve">段階）、発語（</t>
    </r>
    <r>
      <rPr>
        <sz val="10"/>
        <rFont val="Arial"/>
        <family val="0"/>
        <charset val="1"/>
      </rPr>
      <t xml:space="preserve">V</t>
    </r>
    <r>
      <rPr>
        <sz val="10"/>
        <rFont val="Noto Sans CJK SC"/>
        <family val="2"/>
      </rPr>
      <t xml:space="preserve">：見当識のある</t>
    </r>
    <r>
      <rPr>
        <sz val="10"/>
        <rFont val="Arial"/>
        <family val="0"/>
        <charset val="1"/>
      </rPr>
      <t xml:space="preserve">5</t>
    </r>
    <r>
      <rPr>
        <sz val="10"/>
        <rFont val="Noto Sans CJK SC"/>
        <family val="2"/>
      </rPr>
      <t xml:space="preserve">点から無反応の</t>
    </r>
    <r>
      <rPr>
        <sz val="10"/>
        <rFont val="Arial"/>
        <family val="0"/>
        <charset val="1"/>
      </rPr>
      <t xml:space="preserve">1</t>
    </r>
    <r>
      <rPr>
        <sz val="10"/>
        <rFont val="Noto Sans CJK SC"/>
        <family val="2"/>
      </rPr>
      <t xml:space="preserve">点までの</t>
    </r>
    <r>
      <rPr>
        <sz val="10"/>
        <rFont val="Arial"/>
        <family val="0"/>
        <charset val="1"/>
      </rPr>
      <t xml:space="preserve">5</t>
    </r>
    <r>
      <rPr>
        <sz val="10"/>
        <rFont val="Noto Sans CJK SC"/>
        <family val="2"/>
      </rPr>
      <t xml:space="preserve">段階）、運動（</t>
    </r>
    <r>
      <rPr>
        <sz val="10"/>
        <rFont val="Arial"/>
        <family val="0"/>
        <charset val="1"/>
      </rPr>
      <t xml:space="preserve">M</t>
    </r>
    <r>
      <rPr>
        <sz val="10"/>
        <rFont val="Noto Sans CJK SC"/>
        <family val="2"/>
      </rPr>
      <t xml:space="preserve">：命令に従う</t>
    </r>
    <r>
      <rPr>
        <sz val="10"/>
        <rFont val="Arial"/>
        <family val="0"/>
        <charset val="1"/>
      </rPr>
      <t xml:space="preserve">6</t>
    </r>
    <r>
      <rPr>
        <sz val="10"/>
        <rFont val="Noto Sans CJK SC"/>
        <family val="2"/>
      </rPr>
      <t xml:space="preserve">点から無反応の</t>
    </r>
    <r>
      <rPr>
        <sz val="10"/>
        <rFont val="Arial"/>
        <family val="0"/>
        <charset val="1"/>
      </rPr>
      <t xml:space="preserve">1</t>
    </r>
    <r>
      <rPr>
        <sz val="10"/>
        <rFont val="Noto Sans CJK SC"/>
        <family val="2"/>
      </rPr>
      <t xml:space="preserve">点までの</t>
    </r>
    <r>
      <rPr>
        <sz val="10"/>
        <rFont val="Arial"/>
        <family val="0"/>
        <charset val="1"/>
      </rPr>
      <t xml:space="preserve">6</t>
    </r>
    <r>
      <rPr>
        <sz val="10"/>
        <rFont val="Noto Sans CJK SC"/>
        <family val="2"/>
      </rPr>
      <t xml:space="preserve">段階）の</t>
    </r>
    <r>
      <rPr>
        <sz val="10"/>
        <rFont val="Arial"/>
        <family val="0"/>
        <charset val="1"/>
      </rPr>
      <t xml:space="preserve">3</t>
    </r>
    <r>
      <rPr>
        <sz val="10"/>
        <rFont val="Noto Sans CJK SC"/>
        <family val="2"/>
      </rPr>
      <t xml:space="preserve">要素で意識レベルを評価する尺度で、合計点は最低</t>
    </r>
    <r>
      <rPr>
        <sz val="10"/>
        <rFont val="Arial"/>
        <family val="0"/>
        <charset val="1"/>
      </rPr>
      <t xml:space="preserve">3</t>
    </r>
    <r>
      <rPr>
        <sz val="10"/>
        <rFont val="Noto Sans CJK SC"/>
        <family val="2"/>
      </rPr>
      <t xml:space="preserve">点から最高</t>
    </r>
    <r>
      <rPr>
        <sz val="10"/>
        <rFont val="Arial"/>
        <family val="0"/>
        <charset val="1"/>
      </rPr>
      <t xml:space="preserve">15</t>
    </r>
    <r>
      <rPr>
        <sz val="10"/>
        <rFont val="Noto Sans CJK SC"/>
        <family val="2"/>
      </rPr>
      <t xml:space="preserve">点の範囲をとる。</t>
    </r>
  </si>
  <si>
    <r>
      <rPr>
        <sz val="10"/>
        <rFont val="Noto Sans CJK SC"/>
        <family val="2"/>
      </rPr>
      <t xml:space="preserve">医学各論 Ⅸ</t>
    </r>
    <r>
      <rPr>
        <sz val="10"/>
        <rFont val="Arial"/>
        <family val="0"/>
        <charset val="1"/>
      </rPr>
      <t xml:space="preserve">-10-A-①</t>
    </r>
    <r>
      <rPr>
        <sz val="10"/>
        <rFont val="Noto Sans CJK SC"/>
        <family val="2"/>
      </rPr>
      <t xml:space="preserve">（脳挫傷、</t>
    </r>
    <r>
      <rPr>
        <sz val="10"/>
        <rFont val="Arial"/>
        <family val="0"/>
        <charset val="1"/>
      </rPr>
      <t xml:space="preserve">a</t>
    </r>
    <r>
      <rPr>
        <sz val="10"/>
        <rFont val="Noto Sans CJK SC"/>
        <family val="2"/>
      </rPr>
      <t xml:space="preserve">）</t>
    </r>
  </si>
  <si>
    <r>
      <rPr>
        <sz val="10"/>
        <rFont val="Arial"/>
        <family val="0"/>
        <charset val="1"/>
      </rPr>
      <t xml:space="preserve">PS-02-03-02 (id: JkxnuPo)</t>
    </r>
    <r>
      <rPr>
        <sz val="10"/>
        <rFont val="Noto Sans CJK SC"/>
        <family val="2"/>
      </rPr>
      <t xml:space="preserve">；</t>
    </r>
    <r>
      <rPr>
        <sz val="10"/>
        <rFont val="Arial"/>
        <family val="0"/>
        <charset val="1"/>
      </rPr>
      <t xml:space="preserve">TBL-02-02-021 (id: JlAKpYw)</t>
    </r>
    <r>
      <rPr>
        <sz val="10"/>
        <rFont val="Noto Sans CJK SC"/>
        <family val="2"/>
      </rPr>
      <t xml:space="preserve">；</t>
    </r>
    <r>
      <rPr>
        <sz val="10"/>
        <rFont val="Arial"/>
        <family val="0"/>
        <charset val="1"/>
      </rPr>
      <t xml:space="preserve">PS-02-03-05 (id: JkxnuP0)</t>
    </r>
  </si>
  <si>
    <t xml:space="preserve">SRC-1806</t>
  </si>
  <si>
    <t xml:space="preserve">Teasdale G, Jennett B. Assessment of coma and impaired consciousness. A practical scale. Lancet. 1974;2(7872):81-84</t>
  </si>
  <si>
    <t xml:space="preserve">10.1016/S0140-6736(74)91639-0</t>
  </si>
  <si>
    <t xml:space="preserve">4136544</t>
  </si>
  <si>
    <r>
      <rPr>
        <sz val="10"/>
        <rFont val="Arial"/>
        <family val="0"/>
        <charset val="1"/>
      </rPr>
      <t xml:space="preserve">1974</t>
    </r>
    <r>
      <rPr>
        <sz val="10"/>
        <rFont val="Noto Sans CJK SC"/>
        <family val="2"/>
      </rPr>
      <t xml:space="preserve">年の原典の構成に基づく。日本では </t>
    </r>
    <r>
      <rPr>
        <sz val="10"/>
        <rFont val="Arial"/>
        <family val="0"/>
        <charset val="1"/>
      </rPr>
      <t xml:space="preserve">Japan Coma Scale </t>
    </r>
    <r>
      <rPr>
        <sz val="10"/>
        <rFont val="Noto Sans CJK SC"/>
        <family val="2"/>
      </rPr>
      <t xml:space="preserve">も併用される（</t>
    </r>
    <r>
      <rPr>
        <sz val="10"/>
        <rFont val="Arial"/>
        <family val="0"/>
        <charset val="1"/>
      </rPr>
      <t xml:space="preserve">NX-002</t>
    </r>
    <r>
      <rPr>
        <sz val="10"/>
        <rFont val="Noto Sans CJK SC"/>
        <family val="2"/>
      </rPr>
      <t xml:space="preserve">）。小児用などの派生版は本カードでは扱わない。</t>
    </r>
  </si>
  <si>
    <t xml:space="preserve">NX-002</t>
  </si>
  <si>
    <r>
      <rPr>
        <sz val="10"/>
        <rFont val="Arial"/>
        <family val="0"/>
        <charset val="1"/>
      </rPr>
      <t xml:space="preserve">Japan Coma Scale</t>
    </r>
    <r>
      <rPr>
        <sz val="10"/>
        <rFont val="Noto Sans CJK SC"/>
        <family val="2"/>
      </rPr>
      <t xml:space="preserve">（</t>
    </r>
    <r>
      <rPr>
        <sz val="10"/>
        <rFont val="Arial"/>
        <family val="0"/>
        <charset val="1"/>
      </rPr>
      <t xml:space="preserve">JCS</t>
    </r>
    <r>
      <rPr>
        <sz val="10"/>
        <rFont val="Noto Sans CJK SC"/>
        <family val="2"/>
      </rPr>
      <t xml:space="preserve">）は日本で用いられる意識レベル評価尺度で、</t>
    </r>
    <r>
      <rPr>
        <sz val="10"/>
        <rFont val="Arial"/>
        <family val="0"/>
        <charset val="1"/>
      </rPr>
      <t xml:space="preserve">3-3-9</t>
    </r>
    <r>
      <rPr>
        <sz val="10"/>
        <rFont val="Noto Sans CJK SC"/>
        <family val="2"/>
      </rPr>
      <t xml:space="preserve">度方式により、刺激しなくても覚醒している状態を一桁（</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）、刺激すると覚醒する状態を二桁（</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t>
    </r>
    <r>
      <rPr>
        <sz val="10"/>
        <rFont val="Arial"/>
        <family val="0"/>
        <charset val="1"/>
      </rPr>
      <t xml:space="preserve">30</t>
    </r>
    <r>
      <rPr>
        <sz val="10"/>
        <rFont val="Noto Sans CJK SC"/>
        <family val="2"/>
      </rPr>
      <t xml:space="preserve">）、刺激しても覚醒しない状態を三桁（</t>
    </r>
    <r>
      <rPr>
        <sz val="10"/>
        <rFont val="Arial"/>
        <family val="0"/>
        <charset val="1"/>
      </rPr>
      <t xml:space="preserve">100</t>
    </r>
    <r>
      <rPr>
        <sz val="10"/>
        <rFont val="Noto Sans CJK SC"/>
        <family val="2"/>
      </rPr>
      <t xml:space="preserve">・</t>
    </r>
    <r>
      <rPr>
        <sz val="10"/>
        <rFont val="Arial"/>
        <family val="0"/>
        <charset val="1"/>
      </rPr>
      <t xml:space="preserve">200</t>
    </r>
    <r>
      <rPr>
        <sz val="10"/>
        <rFont val="Noto Sans CJK SC"/>
        <family val="2"/>
      </rPr>
      <t xml:space="preserve">・</t>
    </r>
    <r>
      <rPr>
        <sz val="10"/>
        <rFont val="Arial"/>
        <family val="0"/>
        <charset val="1"/>
      </rPr>
      <t xml:space="preserve">300</t>
    </r>
    <r>
      <rPr>
        <sz val="10"/>
        <rFont val="Noto Sans CJK SC"/>
        <family val="2"/>
      </rPr>
      <t xml:space="preserve">）で表し、</t>
    </r>
    <r>
      <rPr>
        <sz val="10"/>
        <rFont val="Arial"/>
        <family val="0"/>
        <charset val="1"/>
      </rPr>
      <t xml:space="preserve">300</t>
    </r>
    <r>
      <rPr>
        <sz val="10"/>
        <rFont val="Noto Sans CJK SC"/>
        <family val="2"/>
      </rPr>
      <t xml:space="preserve">は深昏睡に相当する。</t>
    </r>
  </si>
  <si>
    <r>
      <rPr>
        <sz val="10"/>
        <rFont val="Arial"/>
        <family val="0"/>
        <charset val="1"/>
      </rPr>
      <t xml:space="preserve">PS-02-03-02 (id: JkxnuPo)</t>
    </r>
    <r>
      <rPr>
        <sz val="10"/>
        <rFont val="Noto Sans CJK SC"/>
        <family val="2"/>
      </rPr>
      <t xml:space="preserve">；</t>
    </r>
    <r>
      <rPr>
        <sz val="10"/>
        <rFont val="Arial"/>
        <family val="0"/>
        <charset val="1"/>
      </rPr>
      <t xml:space="preserve">TBL-02-02-021 (id: JlAKpYw)</t>
    </r>
  </si>
  <si>
    <r>
      <rPr>
        <sz val="10"/>
        <rFont val="Arial"/>
        <family val="0"/>
        <charset val="1"/>
      </rPr>
      <t xml:space="preserve">JCS </t>
    </r>
    <r>
      <rPr>
        <sz val="10"/>
        <rFont val="Noto Sans CJK SC"/>
        <family val="2"/>
      </rPr>
      <t xml:space="preserve">の原典（太田ら、</t>
    </r>
    <r>
      <rPr>
        <sz val="10"/>
        <rFont val="Arial"/>
        <family val="0"/>
        <charset val="1"/>
      </rPr>
      <t xml:space="preserve">1974</t>
    </r>
    <r>
      <rPr>
        <sz val="10"/>
        <rFont val="Noto Sans CJK SC"/>
        <family val="2"/>
      </rPr>
      <t xml:space="preserve">年）の書誌情報は </t>
    </r>
    <r>
      <rPr>
        <sz val="10"/>
        <rFont val="Arial"/>
        <family val="0"/>
        <charset val="1"/>
      </rPr>
      <t xml:space="preserve">PubMed</t>
    </r>
    <r>
      <rPr>
        <sz val="10"/>
        <rFont val="Noto Sans CJK SC"/>
        <family val="2"/>
      </rPr>
      <t xml:space="preserve">・</t>
    </r>
    <r>
      <rPr>
        <sz val="10"/>
        <rFont val="Arial"/>
        <family val="0"/>
        <charset val="1"/>
      </rPr>
      <t xml:space="preserve">Crossref </t>
    </r>
    <r>
      <rPr>
        <sz val="10"/>
        <rFont val="Noto Sans CJK SC"/>
        <family val="2"/>
      </rPr>
      <t xml:space="preserve">で照合できなかったため、本カードは同ガイドラインに掲載された </t>
    </r>
    <r>
      <rPr>
        <sz val="10"/>
        <rFont val="Arial"/>
        <family val="0"/>
        <charset val="1"/>
      </rPr>
      <t xml:space="preserve">JCS </t>
    </r>
    <r>
      <rPr>
        <sz val="10"/>
        <rFont val="Noto Sans CJK SC"/>
        <family val="2"/>
      </rPr>
      <t xml:space="preserve">の評価表に基づく。脳死判定では深昏睡の目安として </t>
    </r>
    <r>
      <rPr>
        <sz val="10"/>
        <rFont val="Arial"/>
        <family val="0"/>
        <charset val="1"/>
      </rPr>
      <t xml:space="preserve">JCS 300 </t>
    </r>
    <r>
      <rPr>
        <sz val="10"/>
        <rFont val="Noto Sans CJK SC"/>
        <family val="2"/>
      </rPr>
      <t xml:space="preserve">または </t>
    </r>
    <r>
      <rPr>
        <sz val="10"/>
        <rFont val="Arial"/>
        <family val="0"/>
        <charset val="1"/>
      </rPr>
      <t xml:space="preserve">GCS 3 </t>
    </r>
    <r>
      <rPr>
        <sz val="10"/>
        <rFont val="Noto Sans CJK SC"/>
        <family val="2"/>
      </rPr>
      <t xml:space="preserve">が用いられる。</t>
    </r>
  </si>
  <si>
    <t xml:space="preserve">NX-003</t>
  </si>
  <si>
    <r>
      <rPr>
        <sz val="10"/>
        <rFont val="Noto Sans CJK SC"/>
        <family val="2"/>
      </rPr>
      <t xml:space="preserve">脳幹機能を評価する脳神経反射には、対光反射、角膜反射、毛様体脊髄反射、眼球頭反射、前庭反射、咽頭反射、咳反射の</t>
    </r>
    <r>
      <rPr>
        <sz val="10"/>
        <rFont val="Arial"/>
        <family val="0"/>
        <charset val="1"/>
      </rPr>
      <t xml:space="preserve">7</t>
    </r>
    <r>
      <rPr>
        <sz val="10"/>
        <rFont val="Noto Sans CJK SC"/>
        <family val="2"/>
      </rPr>
      <t xml:space="preserve">つがあり、日本の脳死判定基準では、深昏睡と両側瞳孔の固定（瞳孔径</t>
    </r>
    <r>
      <rPr>
        <sz val="10"/>
        <rFont val="Arial"/>
        <family val="0"/>
        <charset val="1"/>
      </rPr>
      <t xml:space="preserve">4mm</t>
    </r>
    <r>
      <rPr>
        <sz val="10"/>
        <rFont val="Noto Sans CJK SC"/>
        <family val="2"/>
      </rPr>
      <t xml:space="preserve">以上）に加えて、これらの脳幹反射がすべて消失していることを必須項目として確認する。</t>
    </r>
  </si>
  <si>
    <r>
      <rPr>
        <sz val="10"/>
        <rFont val="Arial"/>
        <family val="0"/>
        <charset val="1"/>
      </rPr>
      <t xml:space="preserve">PS-02-03-02 (id: JkxnuPo)</t>
    </r>
    <r>
      <rPr>
        <sz val="10"/>
        <rFont val="Noto Sans CJK SC"/>
        <family val="2"/>
      </rPr>
      <t xml:space="preserve">；</t>
    </r>
    <r>
      <rPr>
        <sz val="10"/>
        <rFont val="Arial"/>
        <family val="0"/>
        <charset val="1"/>
      </rPr>
      <t xml:space="preserve">TBL-02-02-010 (id: JlAKpX4)</t>
    </r>
    <r>
      <rPr>
        <sz val="10"/>
        <rFont val="Noto Sans CJK SC"/>
        <family val="2"/>
      </rPr>
      <t xml:space="preserve">；</t>
    </r>
    <r>
      <rPr>
        <sz val="10"/>
        <rFont val="Arial"/>
        <family val="0"/>
        <charset val="1"/>
      </rPr>
      <t xml:space="preserve">TBL-02-02-021 (id: JlAKpYw)</t>
    </r>
  </si>
  <si>
    <t xml:space="preserve">SRC-1807</t>
  </si>
  <si>
    <t xml:space="preserve">厚生省脳死判定基準研究班報告に基づく厚生労働省の脳死判定基準（臓器移植における脳死判定の指針）</t>
  </si>
  <si>
    <t xml:space="preserve">脳死判定の手続き全体（判定間隔・無呼吸テスト・脳波確認など）は本カードでは扱わない。政府標準利用規約の適用可否は取り込み側で最終確認を要する。</t>
  </si>
  <si>
    <t xml:space="preserve">NX-004</t>
  </si>
  <si>
    <r>
      <rPr>
        <sz val="10"/>
        <rFont val="Noto Sans CJK SC"/>
        <family val="2"/>
      </rPr>
      <t xml:space="preserve">徒手筋力検査で用いられる </t>
    </r>
    <r>
      <rPr>
        <sz val="10"/>
        <rFont val="Arial"/>
        <family val="0"/>
        <charset val="1"/>
      </rPr>
      <t xml:space="preserve">Medical Research Council</t>
    </r>
    <r>
      <rPr>
        <sz val="10"/>
        <rFont val="Noto Sans CJK SC"/>
        <family val="2"/>
      </rPr>
      <t xml:space="preserve">（</t>
    </r>
    <r>
      <rPr>
        <sz val="10"/>
        <rFont val="Arial"/>
        <family val="0"/>
        <charset val="1"/>
      </rPr>
      <t xml:space="preserve">MRC</t>
    </r>
    <r>
      <rPr>
        <sz val="10"/>
        <rFont val="Noto Sans CJK SC"/>
        <family val="2"/>
      </rPr>
      <t xml:space="preserve">）スケールは、筋力を</t>
    </r>
    <r>
      <rPr>
        <sz val="10"/>
        <rFont val="Arial"/>
        <family val="0"/>
        <charset val="1"/>
      </rPr>
      <t xml:space="preserve">0</t>
    </r>
    <r>
      <rPr>
        <sz val="10"/>
        <rFont val="Noto Sans CJK SC"/>
        <family val="2"/>
      </rPr>
      <t xml:space="preserve">（筋収縮なし）から</t>
    </r>
    <r>
      <rPr>
        <sz val="10"/>
        <rFont val="Arial"/>
        <family val="0"/>
        <charset val="1"/>
      </rPr>
      <t xml:space="preserve">5</t>
    </r>
    <r>
      <rPr>
        <sz val="10"/>
        <rFont val="Noto Sans CJK SC"/>
        <family val="2"/>
      </rPr>
      <t xml:space="preserve">（正常な筋力）までの</t>
    </r>
    <r>
      <rPr>
        <sz val="10"/>
        <rFont val="Arial"/>
        <family val="0"/>
        <charset val="1"/>
      </rPr>
      <t xml:space="preserve">6</t>
    </r>
    <r>
      <rPr>
        <sz val="10"/>
        <rFont val="Noto Sans CJK SC"/>
        <family val="2"/>
      </rPr>
      <t xml:space="preserve">段階で評価する尺度で、</t>
    </r>
    <r>
      <rPr>
        <sz val="10"/>
        <rFont val="Arial"/>
        <family val="0"/>
        <charset val="1"/>
      </rPr>
      <t xml:space="preserve">3</t>
    </r>
    <r>
      <rPr>
        <sz val="10"/>
        <rFont val="Noto Sans CJK SC"/>
        <family val="2"/>
      </rPr>
      <t xml:space="preserve">は重力に抗して関節を動かせる段階、</t>
    </r>
    <r>
      <rPr>
        <sz val="10"/>
        <rFont val="Arial"/>
        <family val="0"/>
        <charset val="1"/>
      </rPr>
      <t xml:space="preserve">4</t>
    </r>
    <r>
      <rPr>
        <sz val="10"/>
        <rFont val="Noto Sans CJK SC"/>
        <family val="2"/>
      </rPr>
      <t xml:space="preserve">は重力に加えて抵抗にも抗して動かせる段階に相当する。</t>
    </r>
  </si>
  <si>
    <r>
      <rPr>
        <sz val="10"/>
        <rFont val="Arial"/>
        <family val="0"/>
        <charset val="1"/>
      </rPr>
      <t xml:space="preserve">PS-02-03-02 (id: JkxnuPo)</t>
    </r>
    <r>
      <rPr>
        <sz val="10"/>
        <rFont val="Noto Sans CJK SC"/>
        <family val="2"/>
      </rPr>
      <t xml:space="preserve">；</t>
    </r>
    <r>
      <rPr>
        <sz val="10"/>
        <rFont val="Arial"/>
        <family val="0"/>
        <charset val="1"/>
      </rPr>
      <t xml:space="preserve">TBL-02-02-026 (id: JlAKpY4)</t>
    </r>
    <r>
      <rPr>
        <sz val="10"/>
        <rFont val="Noto Sans CJK SC"/>
        <family val="2"/>
      </rPr>
      <t xml:space="preserve">；</t>
    </r>
    <r>
      <rPr>
        <sz val="10"/>
        <rFont val="Arial"/>
        <family val="0"/>
        <charset val="1"/>
      </rPr>
      <t xml:space="preserve">TBL-02-04-015 (id: JlAKpco)</t>
    </r>
  </si>
  <si>
    <t xml:space="preserve">SRC-1808</t>
  </si>
  <si>
    <t xml:space="preserve">Paternostro-Sluga T, Grim-Stieger M, Posch M, et al. Reliability and validity of the Medical Research Council (MRC) scale and a modified scale for testing muscle strength in patients with radial palsy. J Rehabil Med. 2008;40(8):665-671</t>
  </si>
  <si>
    <t xml:space="preserve">10.2340/16501977-0235</t>
  </si>
  <si>
    <t xml:space="preserve">19020701</t>
  </si>
  <si>
    <r>
      <rPr>
        <sz val="10"/>
        <rFont val="Noto Sans CJK SC"/>
        <family val="2"/>
      </rPr>
      <t xml:space="preserve">段階の定義は </t>
    </r>
    <r>
      <rPr>
        <sz val="10"/>
        <rFont val="Arial"/>
        <family val="0"/>
        <charset val="1"/>
      </rPr>
      <t xml:space="preserve">MRC </t>
    </r>
    <r>
      <rPr>
        <sz val="10"/>
        <rFont val="Noto Sans CJK SC"/>
        <family val="2"/>
      </rPr>
      <t xml:space="preserve">スケール原法による。検証研究は橈骨神経麻痺患者の前腕筋を対象としたもので、筋群や病態により検者間信頼性は異なりうる。</t>
    </r>
  </si>
  <si>
    <t xml:space="preserve">NX-005</t>
  </si>
  <si>
    <r>
      <rPr>
        <sz val="10"/>
        <rFont val="Arial"/>
        <family val="0"/>
        <charset val="1"/>
      </rPr>
      <t xml:space="preserve">Modified Ashworth Scale </t>
    </r>
    <r>
      <rPr>
        <sz val="10"/>
        <rFont val="Noto Sans CJK SC"/>
        <family val="2"/>
      </rPr>
      <t xml:space="preserve">は、痙縮の程度を他動運動時の筋緊張から</t>
    </r>
    <r>
      <rPr>
        <sz val="10"/>
        <rFont val="Arial"/>
        <family val="0"/>
        <charset val="1"/>
      </rPr>
      <t xml:space="preserve">0</t>
    </r>
    <r>
      <rPr>
        <sz val="10"/>
        <rFont val="Noto Sans CJK SC"/>
        <family val="2"/>
      </rPr>
      <t xml:space="preserve">（筋緊張の亢進なし）から</t>
    </r>
    <r>
      <rPr>
        <sz val="10"/>
        <rFont val="Arial"/>
        <family val="0"/>
        <charset val="1"/>
      </rPr>
      <t xml:space="preserve">4</t>
    </r>
    <r>
      <rPr>
        <sz val="10"/>
        <rFont val="Noto Sans CJK SC"/>
        <family val="2"/>
      </rPr>
      <t xml:space="preserve">（罹患部が屈曲・伸展のいずれでも硬直している）までの、</t>
    </r>
    <r>
      <rPr>
        <sz val="10"/>
        <rFont val="Arial"/>
        <family val="0"/>
        <charset val="1"/>
      </rPr>
      <t xml:space="preserve">1+ </t>
    </r>
    <r>
      <rPr>
        <sz val="10"/>
        <rFont val="Noto Sans CJK SC"/>
        <family val="2"/>
      </rPr>
      <t xml:space="preserve">を含む</t>
    </r>
    <r>
      <rPr>
        <sz val="10"/>
        <rFont val="Arial"/>
        <family val="0"/>
        <charset val="1"/>
      </rPr>
      <t xml:space="preserve">6</t>
    </r>
    <r>
      <rPr>
        <sz val="10"/>
        <rFont val="Noto Sans CJK SC"/>
        <family val="2"/>
      </rPr>
      <t xml:space="preserve">段階で評価する尺度である。</t>
    </r>
  </si>
  <si>
    <r>
      <rPr>
        <sz val="10"/>
        <rFont val="Arial"/>
        <family val="0"/>
        <charset val="1"/>
      </rPr>
      <t xml:space="preserve">PS-02-03-02 (id: JkxnuPo)</t>
    </r>
    <r>
      <rPr>
        <sz val="10"/>
        <rFont val="Noto Sans CJK SC"/>
        <family val="2"/>
      </rPr>
      <t xml:space="preserve">；</t>
    </r>
    <r>
      <rPr>
        <sz val="10"/>
        <rFont val="Arial"/>
        <family val="0"/>
        <charset val="1"/>
      </rPr>
      <t xml:space="preserve">TBL-02-02-026 (id: JlAKpY4)</t>
    </r>
  </si>
  <si>
    <t xml:space="preserve">SRC-1809</t>
  </si>
  <si>
    <t xml:space="preserve">Bohannon RW, Smith MB. Interrater reliability of a modified Ashworth scale of muscle spasticity. Phys Ther. 1987;67(2):206-207</t>
  </si>
  <si>
    <t xml:space="preserve">10.1093/ptj/67.2.206</t>
  </si>
  <si>
    <t xml:space="preserve">3809245</t>
  </si>
  <si>
    <r>
      <rPr>
        <sz val="10"/>
        <rFont val="Noto Sans CJK SC"/>
        <family val="2"/>
      </rPr>
      <t xml:space="preserve">原著では頭蓋内病変患者</t>
    </r>
    <r>
      <rPr>
        <sz val="10"/>
        <rFont val="Arial"/>
        <family val="0"/>
        <charset val="1"/>
      </rPr>
      <t xml:space="preserve">30</t>
    </r>
    <r>
      <rPr>
        <sz val="10"/>
        <rFont val="Noto Sans CJK SC"/>
        <family val="2"/>
      </rPr>
      <t xml:space="preserve">例の肘屈筋痙縮で検者間一致率</t>
    </r>
    <r>
      <rPr>
        <sz val="10"/>
        <rFont val="Arial"/>
        <family val="0"/>
        <charset val="1"/>
      </rPr>
      <t xml:space="preserve">86.7%</t>
    </r>
    <r>
      <rPr>
        <sz val="10"/>
        <rFont val="Noto Sans CJK SC"/>
        <family val="2"/>
      </rPr>
      <t xml:space="preserve">と報告された。他の筋群や病態では信頼性が異なりうる。</t>
    </r>
  </si>
  <si>
    <t xml:space="preserve">NX-006</t>
  </si>
  <si>
    <r>
      <rPr>
        <sz val="10"/>
        <rFont val="Noto Sans CJK SC"/>
        <family val="2"/>
      </rPr>
      <t xml:space="preserve">感覚診察は皮膚分節（デルマトーム）に沿って評価するのが原則で、脊髄損傷の神経学的分類の国際標準（</t>
    </r>
    <r>
      <rPr>
        <sz val="10"/>
        <rFont val="Arial"/>
        <family val="0"/>
        <charset val="1"/>
      </rPr>
      <t xml:space="preserve">ISNCSCI</t>
    </r>
    <r>
      <rPr>
        <sz val="10"/>
        <rFont val="Noto Sans CJK SC"/>
        <family val="2"/>
      </rPr>
      <t xml:space="preserve">）では、</t>
    </r>
    <r>
      <rPr>
        <sz val="10"/>
        <rFont val="Arial"/>
        <family val="0"/>
        <charset val="1"/>
      </rPr>
      <t xml:space="preserve">C2</t>
    </r>
    <r>
      <rPr>
        <sz val="10"/>
        <rFont val="Noto Sans CJK SC"/>
        <family val="2"/>
      </rPr>
      <t xml:space="preserve">から</t>
    </r>
    <r>
      <rPr>
        <sz val="10"/>
        <rFont val="Arial"/>
        <family val="0"/>
        <charset val="1"/>
      </rPr>
      <t xml:space="preserve">S4-5</t>
    </r>
    <r>
      <rPr>
        <sz val="10"/>
        <rFont val="Noto Sans CJK SC"/>
        <family val="2"/>
      </rPr>
      <t xml:space="preserve">までの</t>
    </r>
    <r>
      <rPr>
        <sz val="10"/>
        <rFont val="Arial"/>
        <family val="0"/>
        <charset val="1"/>
      </rPr>
      <t xml:space="preserve">28</t>
    </r>
    <r>
      <rPr>
        <sz val="10"/>
        <rFont val="Noto Sans CJK SC"/>
        <family val="2"/>
      </rPr>
      <t xml:space="preserve">のデルマトームごとに定められたキー感覚点において、軽触覚とピン痛覚（鋭・鈍の識別）を</t>
    </r>
    <r>
      <rPr>
        <sz val="10"/>
        <rFont val="Arial"/>
        <family val="0"/>
        <charset val="1"/>
      </rPr>
      <t xml:space="preserve">0</t>
    </r>
    <r>
      <rPr>
        <sz val="10"/>
        <rFont val="Noto Sans CJK SC"/>
        <family val="2"/>
      </rPr>
      <t xml:space="preserve">（消失）・</t>
    </r>
    <r>
      <rPr>
        <sz val="10"/>
        <rFont val="Arial"/>
        <family val="0"/>
        <charset val="1"/>
      </rPr>
      <t xml:space="preserve">1</t>
    </r>
    <r>
      <rPr>
        <sz val="10"/>
        <rFont val="Noto Sans CJK SC"/>
        <family val="2"/>
      </rPr>
      <t xml:space="preserve">（障害あり）・</t>
    </r>
    <r>
      <rPr>
        <sz val="10"/>
        <rFont val="Arial"/>
        <family val="0"/>
        <charset val="1"/>
      </rPr>
      <t xml:space="preserve">2</t>
    </r>
    <r>
      <rPr>
        <sz val="10"/>
        <rFont val="Noto Sans CJK SC"/>
        <family val="2"/>
      </rPr>
      <t xml:space="preserve">（正常）の</t>
    </r>
    <r>
      <rPr>
        <sz val="10"/>
        <rFont val="Arial"/>
        <family val="0"/>
        <charset val="1"/>
      </rPr>
      <t xml:space="preserve">3</t>
    </r>
    <r>
      <rPr>
        <sz val="10"/>
        <rFont val="Noto Sans CJK SC"/>
        <family val="2"/>
      </rPr>
      <t xml:space="preserve">段階で左右別に評価する。</t>
    </r>
  </si>
  <si>
    <r>
      <rPr>
        <sz val="10"/>
        <rFont val="Arial"/>
        <family val="0"/>
        <charset val="1"/>
      </rPr>
      <t xml:space="preserve">PS-02-03-02 (id: JkxnuPo)</t>
    </r>
    <r>
      <rPr>
        <sz val="10"/>
        <rFont val="Noto Sans CJK SC"/>
        <family val="2"/>
      </rPr>
      <t xml:space="preserve">；</t>
    </r>
    <r>
      <rPr>
        <sz val="10"/>
        <rFont val="Arial"/>
        <family val="0"/>
        <charset val="1"/>
      </rPr>
      <t xml:space="preserve">TBL-02-02-008 (id: JlAKpXw)</t>
    </r>
    <r>
      <rPr>
        <sz val="10"/>
        <rFont val="Noto Sans CJK SC"/>
        <family val="2"/>
      </rPr>
      <t xml:space="preserve">；</t>
    </r>
    <r>
      <rPr>
        <sz val="10"/>
        <rFont val="Arial"/>
        <family val="0"/>
        <charset val="1"/>
      </rPr>
      <t xml:space="preserve">TBL-02-02-028 (id: JlAKpZA)</t>
    </r>
  </si>
  <si>
    <t xml:space="preserve">SRC-1810</t>
  </si>
  <si>
    <t xml:space="preserve">Kirshblum SC, Burns SP, Biering-Sorensen F, et al. International standards for neurological classification of spinal cord injury (revised 2011). J Spinal Cord Med. 2011;34(6):535-546</t>
  </si>
  <si>
    <t xml:space="preserve">10.1179/204577211X13207446293695</t>
  </si>
  <si>
    <t xml:space="preserve">22330108</t>
  </si>
  <si>
    <r>
      <rPr>
        <sz val="10"/>
        <rFont val="Arial"/>
        <family val="0"/>
        <charset val="1"/>
      </rPr>
      <t xml:space="preserve">ISNCSCI </t>
    </r>
    <r>
      <rPr>
        <sz val="10"/>
        <rFont val="Noto Sans CJK SC"/>
        <family val="2"/>
      </rPr>
      <t xml:space="preserve">は脊髄損傷の分類のための標準化された評価法であり、デルマトーム評価の枠組みとして示した。デルマトームの分布には重なりと個人差がある。</t>
    </r>
  </si>
  <si>
    <t xml:space="preserve">NX-007</t>
  </si>
  <si>
    <r>
      <rPr>
        <sz val="10"/>
        <rFont val="Noto Sans CJK SC"/>
        <family val="2"/>
      </rPr>
      <t xml:space="preserve">運動失調の重症度評価尺度 </t>
    </r>
    <r>
      <rPr>
        <sz val="10"/>
        <rFont val="Arial"/>
        <family val="0"/>
        <charset val="1"/>
      </rPr>
      <t xml:space="preserve">SARA</t>
    </r>
    <r>
      <rPr>
        <sz val="10"/>
        <rFont val="Noto Sans CJK SC"/>
        <family val="2"/>
      </rPr>
      <t xml:space="preserve">（</t>
    </r>
    <r>
      <rPr>
        <sz val="10"/>
        <rFont val="Arial"/>
        <family val="0"/>
        <charset val="1"/>
      </rPr>
      <t xml:space="preserve">Scale for the Assessment and Rating of Ataxia</t>
    </r>
    <r>
      <rPr>
        <sz val="10"/>
        <rFont val="Noto Sans CJK SC"/>
        <family val="2"/>
      </rPr>
      <t xml:space="preserve">）は、歩行、立位、座位、言語障害、指追い試験、鼻指試験、手の高速反復運動、踵すね試験の</t>
    </r>
    <r>
      <rPr>
        <sz val="10"/>
        <rFont val="Arial"/>
        <family val="0"/>
        <charset val="1"/>
      </rPr>
      <t xml:space="preserve">8</t>
    </r>
    <r>
      <rPr>
        <sz val="10"/>
        <rFont val="Noto Sans CJK SC"/>
        <family val="2"/>
      </rPr>
      <t xml:space="preserve">項目からなり、合計</t>
    </r>
    <r>
      <rPr>
        <sz val="10"/>
        <rFont val="Arial"/>
        <family val="0"/>
        <charset val="1"/>
      </rPr>
      <t xml:space="preserve">0</t>
    </r>
    <r>
      <rPr>
        <sz val="10"/>
        <rFont val="Noto Sans CJK SC"/>
        <family val="2"/>
      </rPr>
      <t xml:space="preserve">点（失調なし）から</t>
    </r>
    <r>
      <rPr>
        <sz val="10"/>
        <rFont val="Arial"/>
        <family val="0"/>
        <charset val="1"/>
      </rPr>
      <t xml:space="preserve">40</t>
    </r>
    <r>
      <rPr>
        <sz val="10"/>
        <rFont val="Noto Sans CJK SC"/>
        <family val="2"/>
      </rPr>
      <t xml:space="preserve">点（最重度）で運動失調の重症度を表す。</t>
    </r>
  </si>
  <si>
    <r>
      <rPr>
        <sz val="10"/>
        <rFont val="Arial"/>
        <family val="0"/>
        <charset val="1"/>
      </rPr>
      <t xml:space="preserve">PS-02-03-02 (id: JkxnuPo)</t>
    </r>
    <r>
      <rPr>
        <sz val="10"/>
        <rFont val="Noto Sans CJK SC"/>
        <family val="2"/>
      </rPr>
      <t xml:space="preserve">；</t>
    </r>
    <r>
      <rPr>
        <sz val="10"/>
        <rFont val="Arial"/>
        <family val="0"/>
        <charset val="1"/>
      </rPr>
      <t xml:space="preserve">TBL-02-02-027 (id: JlAKpY8)</t>
    </r>
    <r>
      <rPr>
        <sz val="10"/>
        <rFont val="Noto Sans CJK SC"/>
        <family val="2"/>
      </rPr>
      <t xml:space="preserve">；</t>
    </r>
    <r>
      <rPr>
        <sz val="10"/>
        <rFont val="Arial"/>
        <family val="0"/>
        <charset val="1"/>
      </rPr>
      <t xml:space="preserve">TBL-02-02-031 (id: JlAKpZQ)</t>
    </r>
  </si>
  <si>
    <t xml:space="preserve">SRC-1811</t>
  </si>
  <si>
    <t xml:space="preserve">Schmitz-Hübsch T, du Montcel ST, Baliko L, et al. Scale for the assessment and rating of ataxia: development of a new clinical scale. Neurology. 2006;66(11):1717-1720</t>
  </si>
  <si>
    <t xml:space="preserve">10.1212/01.wnl.0000219042.60538.92</t>
  </si>
  <si>
    <t xml:space="preserve">16769946</t>
  </si>
  <si>
    <r>
      <rPr>
        <sz val="10"/>
        <rFont val="Noto Sans CJK SC"/>
        <family val="2"/>
      </rPr>
      <t xml:space="preserve">原著では脊髄小脳失調症患者で検者間信頼性（級内相関係数</t>
    </r>
    <r>
      <rPr>
        <sz val="10"/>
        <rFont val="Arial"/>
        <family val="0"/>
        <charset val="1"/>
      </rPr>
      <t xml:space="preserve">0.98</t>
    </r>
    <r>
      <rPr>
        <sz val="10"/>
        <rFont val="Noto Sans CJK SC"/>
        <family val="2"/>
      </rPr>
      <t xml:space="preserve">）が検証された。各項目の配点の内訳は本カードでは扱わない。</t>
    </r>
  </si>
  <si>
    <t xml:space="preserve">NX-008</t>
  </si>
  <si>
    <t xml:space="preserve">意識障害</t>
  </si>
  <si>
    <t xml:space="preserve">昏睡の原因は、構造性の脳病変、びまん性の神経機能障害（代謝性・中毒性など）、まれに精神科的原因に大別される。初期対応ではまず生命を脅かす状態を安定化させ、続いて病歴・身体診察・検査所見から治療可能な原因を系統的に検索する。低血糖による昏睡はブドウ糖投与に速やかに反応する一方、治療可能な原因であっても診断と治療が遅れれば不可逆的な脳障害に至りうるため、非痙攣性てんかん重積状態、中毒・感染症、内分泌異常、チアミン欠乏などを見落とさない系統的な確認が重要である。</t>
  </si>
  <si>
    <r>
      <rPr>
        <sz val="10"/>
        <rFont val="Arial"/>
        <family val="0"/>
        <charset val="1"/>
      </rPr>
      <t xml:space="preserve">PS-02-03-02 (id: JkxnuPo)</t>
    </r>
    <r>
      <rPr>
        <sz val="10"/>
        <rFont val="Noto Sans CJK SC"/>
        <family val="2"/>
      </rPr>
      <t xml:space="preserve">；</t>
    </r>
    <r>
      <rPr>
        <sz val="10"/>
        <rFont val="Arial"/>
        <family val="0"/>
        <charset val="1"/>
      </rPr>
      <t xml:space="preserve">PS-02-03-04 (id: JkxnuPw)</t>
    </r>
    <r>
      <rPr>
        <sz val="10"/>
        <rFont val="Noto Sans CJK SC"/>
        <family val="2"/>
      </rPr>
      <t xml:space="preserve">；</t>
    </r>
    <r>
      <rPr>
        <sz val="10"/>
        <rFont val="Arial"/>
        <family val="0"/>
        <charset val="1"/>
      </rPr>
      <t xml:space="preserve">TBL-02-02-021 (id: JlAKpYw)</t>
    </r>
  </si>
  <si>
    <t xml:space="preserve">SRC-1812</t>
  </si>
  <si>
    <t xml:space="preserve">Edlow JA, Rabinstein A, Traub SJ, Wijdicks EFM. Diagnosis of reversible causes of coma. Lancet. 2014;384(9959):2064-2076</t>
  </si>
  <si>
    <t xml:space="preserve">10.1016/S0140-6736(13)62184-4</t>
  </si>
  <si>
    <t xml:space="preserve">24767707</t>
  </si>
  <si>
    <r>
      <rPr>
        <sz val="10"/>
        <rFont val="Arial"/>
        <family val="0"/>
        <charset val="1"/>
      </rPr>
      <t xml:space="preserve">AIUEO TIPS </t>
    </r>
    <r>
      <rPr>
        <sz val="10"/>
        <rFont val="Noto Sans CJK SC"/>
        <family val="2"/>
      </rPr>
      <t xml:space="preserve">のような古典的ニーモニックの原典は一次資料で確認できなかったため、本カードは総説が示す構造化された評価の枠組みに基づく。ブドウ糖製剤の用量や製品別の国内承認・保険適用の状況は本カードでは扱わない。個別の原因疾患の診断・治療は各論のカードを参照。</t>
    </r>
  </si>
  <si>
    <t xml:space="preserve">NX-009</t>
  </si>
  <si>
    <r>
      <rPr>
        <sz val="10"/>
        <rFont val="Arial"/>
        <family val="0"/>
        <charset val="1"/>
      </rPr>
      <t xml:space="preserve">2018</t>
    </r>
    <r>
      <rPr>
        <sz val="10"/>
        <rFont val="Noto Sans CJK SC"/>
        <family val="2"/>
      </rPr>
      <t xml:space="preserve">年の </t>
    </r>
    <r>
      <rPr>
        <sz val="10"/>
        <rFont val="Arial"/>
        <family val="0"/>
        <charset val="1"/>
      </rPr>
      <t xml:space="preserve">ESC </t>
    </r>
    <r>
      <rPr>
        <sz val="10"/>
        <rFont val="Noto Sans CJK SC"/>
        <family val="2"/>
      </rPr>
      <t xml:space="preserve">失神ガイドラインでは、失神は反射性失神、起立性低血圧による失神、心原性失神の</t>
    </r>
    <r>
      <rPr>
        <sz val="10"/>
        <rFont val="Arial"/>
        <family val="0"/>
        <charset val="1"/>
      </rPr>
      <t xml:space="preserve">3</t>
    </r>
    <r>
      <rPr>
        <sz val="10"/>
        <rFont val="Noto Sans CJK SC"/>
        <family val="2"/>
      </rPr>
      <t xml:space="preserve">つに分類される。反射性失神は悪心・発汗などの前駆症状や、長時間の立位・痛み・咳嗽・排尿などの誘因を伴いやすく、起立性低血圧による失神は立位での発症、降圧薬の開始・増量との時間的関係、自律神経障害やパーキンソニズムの存在が手がかりとなり、心原性失神は労作中・仰臥位での発症、発症直前の突然の動悸、器質的心疾患の存在が手がかりとなる。</t>
    </r>
  </si>
  <si>
    <t xml:space="preserve">SRC-1813</t>
  </si>
  <si>
    <t xml:space="preserve">Brignole M, Moya A, de Lange FJ, et al.; ESC Scientific Document Group. 2018 ESC Guidelines for the diagnosis and management of syncope. Eur Heart J. 2018;39(21):1883-1948</t>
  </si>
  <si>
    <t xml:space="preserve">10.1093/eurheartj/ehy037</t>
  </si>
  <si>
    <t xml:space="preserve">29562304</t>
  </si>
  <si>
    <r>
      <rPr>
        <sz val="10"/>
        <rFont val="Noto Sans CJK SC"/>
        <family val="2"/>
      </rPr>
      <t xml:space="preserve">起立性低血圧の診断には、起立後</t>
    </r>
    <r>
      <rPr>
        <sz val="10"/>
        <rFont val="Arial"/>
        <family val="0"/>
        <charset val="1"/>
      </rPr>
      <t xml:space="preserve">3</t>
    </r>
    <r>
      <rPr>
        <sz val="10"/>
        <rFont val="Noto Sans CJK SC"/>
        <family val="2"/>
      </rPr>
      <t xml:space="preserve">分以内に収縮期血圧が</t>
    </r>
    <r>
      <rPr>
        <sz val="10"/>
        <rFont val="Arial"/>
        <family val="0"/>
        <charset val="1"/>
      </rPr>
      <t xml:space="preserve">20mmHg</t>
    </r>
    <r>
      <rPr>
        <sz val="10"/>
        <rFont val="Noto Sans CJK SC"/>
        <family val="2"/>
      </rPr>
      <t xml:space="preserve">以上または拡張期血圧が</t>
    </r>
    <r>
      <rPr>
        <sz val="10"/>
        <rFont val="Arial"/>
        <family val="0"/>
        <charset val="1"/>
      </rPr>
      <t xml:space="preserve">10mmHg</t>
    </r>
    <r>
      <rPr>
        <sz val="10"/>
        <rFont val="Noto Sans CJK SC"/>
        <family val="2"/>
      </rPr>
      <t xml:space="preserve">以上低下することを確認するのが同ガイドラインの採用する定義である。</t>
    </r>
  </si>
  <si>
    <t xml:space="preserve">NX-010</t>
  </si>
  <si>
    <r>
      <rPr>
        <sz val="10"/>
        <rFont val="Noto Sans CJK SC"/>
        <family val="2"/>
      </rPr>
      <t xml:space="preserve">失神の初期評価で重篤な原因を示唆する高リスク所見（</t>
    </r>
    <r>
      <rPr>
        <sz val="10"/>
        <rFont val="Arial"/>
        <family val="0"/>
        <charset val="1"/>
      </rPr>
      <t xml:space="preserve">major</t>
    </r>
    <r>
      <rPr>
        <sz val="10"/>
        <rFont val="Noto Sans CJK SC"/>
        <family val="2"/>
      </rPr>
      <t xml:space="preserve">）として、</t>
    </r>
    <r>
      <rPr>
        <sz val="10"/>
        <rFont val="Arial"/>
        <family val="0"/>
        <charset val="1"/>
      </rPr>
      <t xml:space="preserve">2018</t>
    </r>
    <r>
      <rPr>
        <sz val="10"/>
        <rFont val="Noto Sans CJK SC"/>
        <family val="2"/>
      </rPr>
      <t xml:space="preserve">年の </t>
    </r>
    <r>
      <rPr>
        <sz val="10"/>
        <rFont val="Arial"/>
        <family val="0"/>
        <charset val="1"/>
      </rPr>
      <t xml:space="preserve">ESC </t>
    </r>
    <r>
      <rPr>
        <sz val="10"/>
        <rFont val="Noto Sans CJK SC"/>
        <family val="2"/>
      </rPr>
      <t xml:space="preserve">ガイドラインは、労作中または仰臥位での失神、突然の動悸に引き続く失神、新規発症の胸部不快感・呼吸困難・腹痛・頭痛、重度の器質的心疾患または冠動脈疾患（心不全、低左室駆出率、心筋梗塞の既往）の存在、原因不明の収縮期血圧</t>
    </r>
    <r>
      <rPr>
        <sz val="10"/>
        <rFont val="Arial"/>
        <family val="0"/>
        <charset val="1"/>
      </rPr>
      <t xml:space="preserve">90mmHg</t>
    </r>
    <r>
      <rPr>
        <sz val="10"/>
        <rFont val="Noto Sans CJK SC"/>
        <family val="2"/>
      </rPr>
      <t xml:space="preserve">未満、覚醒時に持続する徐脈（</t>
    </r>
    <r>
      <rPr>
        <sz val="10"/>
        <rFont val="Arial"/>
        <family val="0"/>
        <charset val="1"/>
      </rPr>
      <t xml:space="preserve">40/</t>
    </r>
    <r>
      <rPr>
        <sz val="10"/>
        <rFont val="Noto Sans CJK SC"/>
        <family val="2"/>
      </rPr>
      <t xml:space="preserve">分未満、身体鍛錬によるものを除く）、未診断の収縮期雑音、心電図での急性虚血を示す変化や </t>
    </r>
    <r>
      <rPr>
        <sz val="10"/>
        <rFont val="Arial"/>
        <family val="0"/>
        <charset val="1"/>
      </rPr>
      <t xml:space="preserve">Mobitz II </t>
    </r>
    <r>
      <rPr>
        <sz val="10"/>
        <rFont val="Noto Sans CJK SC"/>
        <family val="2"/>
      </rPr>
      <t xml:space="preserve">型・</t>
    </r>
    <r>
      <rPr>
        <sz val="10"/>
        <rFont val="Arial"/>
        <family val="0"/>
        <charset val="1"/>
      </rPr>
      <t xml:space="preserve">III </t>
    </r>
    <r>
      <rPr>
        <sz val="10"/>
        <rFont val="Noto Sans CJK SC"/>
        <family val="2"/>
      </rPr>
      <t xml:space="preserve">度房室ブロックなどを挙げている。</t>
    </r>
  </si>
  <si>
    <r>
      <rPr>
        <sz val="10"/>
        <rFont val="Noto Sans CJK SC"/>
        <family val="2"/>
      </rPr>
      <t xml:space="preserve">高リスク所見は同ガイドラインの表からの抜粋であり、全項目の列挙ではない。前駆症状がない・短い（</t>
    </r>
    <r>
      <rPr>
        <sz val="10"/>
        <rFont val="Arial"/>
        <family val="0"/>
        <charset val="1"/>
      </rPr>
      <t xml:space="preserve">10</t>
    </r>
    <r>
      <rPr>
        <sz val="10"/>
        <rFont val="Noto Sans CJK SC"/>
        <family val="2"/>
      </rPr>
      <t xml:space="preserve">秒未満）こと、若年での突然死の家族歴、座位での失神は、器質的心疾患や心電図異常を伴う場合に高リスクとされる </t>
    </r>
    <r>
      <rPr>
        <sz val="10"/>
        <rFont val="Arial"/>
        <family val="0"/>
        <charset val="1"/>
      </rPr>
      <t xml:space="preserve">minor </t>
    </r>
    <r>
      <rPr>
        <sz val="10"/>
        <rFont val="Noto Sans CJK SC"/>
        <family val="2"/>
      </rPr>
      <t xml:space="preserve">所見である。</t>
    </r>
  </si>
  <si>
    <t xml:space="preserve">NX-011</t>
  </si>
  <si>
    <t xml:space="preserve">頭痛</t>
  </si>
  <si>
    <r>
      <rPr>
        <sz val="10"/>
        <rFont val="Noto Sans CJK SC"/>
        <family val="2"/>
      </rPr>
      <t xml:space="preserve">二次性頭痛を見落とさないための危険徴候を体系化した </t>
    </r>
    <r>
      <rPr>
        <sz val="10"/>
        <rFont val="Arial"/>
        <family val="0"/>
        <charset val="1"/>
      </rPr>
      <t xml:space="preserve">SNNOOP10 </t>
    </r>
    <r>
      <rPr>
        <sz val="10"/>
        <rFont val="Noto Sans CJK SC"/>
        <family val="2"/>
      </rPr>
      <t xml:space="preserve">リストは、発熱などの全身症状、腫瘍の既往、神経学的異常（意識レベルの低下を含む）、突然の発症、高齢になってからの新規発症、頭痛のパターンの変化または最近発症した新しい頭痛、体位性の頭痛、くしゃみ・咳・運動で誘発される頭痛、うっ血乳頭、進行性の頭痛や非典型的な経過、妊娠・産褥期、眼痛と自律神経症状の合併、外傷後の発症、</t>
    </r>
    <r>
      <rPr>
        <sz val="10"/>
        <rFont val="Arial"/>
        <family val="0"/>
        <charset val="1"/>
      </rPr>
      <t xml:space="preserve">HIV </t>
    </r>
    <r>
      <rPr>
        <sz val="10"/>
        <rFont val="Noto Sans CJK SC"/>
        <family val="2"/>
      </rPr>
      <t xml:space="preserve">など免疫系の病態、鎮痛薬の過剰使用または頭痛発症と時期を同じくする新規薬剤、の</t>
    </r>
    <r>
      <rPr>
        <sz val="10"/>
        <rFont val="Arial"/>
        <family val="0"/>
        <charset val="1"/>
      </rPr>
      <t xml:space="preserve">15</t>
    </r>
    <r>
      <rPr>
        <sz val="10"/>
        <rFont val="Noto Sans CJK SC"/>
        <family val="2"/>
      </rPr>
      <t xml:space="preserve">項目を挙げている。</t>
    </r>
  </si>
  <si>
    <r>
      <rPr>
        <sz val="10"/>
        <rFont val="Arial"/>
        <family val="0"/>
        <charset val="1"/>
      </rPr>
      <t xml:space="preserve">PS-02-03-02 (id: JkxnuPo)</t>
    </r>
    <r>
      <rPr>
        <sz val="10"/>
        <rFont val="Noto Sans CJK SC"/>
        <family val="2"/>
      </rPr>
      <t xml:space="preserve">；</t>
    </r>
    <r>
      <rPr>
        <sz val="10"/>
        <rFont val="Arial"/>
        <family val="0"/>
        <charset val="1"/>
      </rPr>
      <t xml:space="preserve">TBL-02-02-025 (id: JlAKpYk)</t>
    </r>
  </si>
  <si>
    <t xml:space="preserve">SRC-1814</t>
  </si>
  <si>
    <t xml:space="preserve">Do TP, Remmers A, Schytz HW, et al. Red and orange flags for secondary headaches in clinical practice: SNNOOP10 list. Neurology. 2019;92(3):134-144</t>
  </si>
  <si>
    <t xml:space="preserve">10.1212/WNL.0000000000006697</t>
  </si>
  <si>
    <t xml:space="preserve">30587518</t>
  </si>
  <si>
    <r>
      <rPr>
        <sz val="10"/>
        <rFont val="Noto Sans CJK SC"/>
        <family val="2"/>
      </rPr>
      <t xml:space="preserve">一次性頭痛（片頭痛・緊張型頭痛・群発頭痛）の診断基準そのものは第</t>
    </r>
    <r>
      <rPr>
        <sz val="10"/>
        <rFont val="Arial"/>
        <family val="0"/>
        <charset val="1"/>
      </rPr>
      <t xml:space="preserve">29</t>
    </r>
    <r>
      <rPr>
        <sz val="10"/>
        <rFont val="Noto Sans CJK SC"/>
        <family val="2"/>
      </rPr>
      <t xml:space="preserve">回 </t>
    </r>
    <r>
      <rPr>
        <sz val="10"/>
        <rFont val="Arial"/>
        <family val="0"/>
        <charset val="1"/>
      </rPr>
      <t xml:space="preserve">EP </t>
    </r>
    <r>
      <rPr>
        <sz val="10"/>
        <rFont val="Noto Sans CJK SC"/>
        <family val="2"/>
      </rPr>
      <t xml:space="preserve">のカードを参照。各危険徴候の感度・特異度は前向き研究で十分に検証されていないことが原著で指摘されている。</t>
    </r>
  </si>
  <si>
    <t xml:space="preserve">NX-012</t>
  </si>
  <si>
    <t xml:space="preserve">髄液検査</t>
  </si>
  <si>
    <r>
      <rPr>
        <sz val="10"/>
        <rFont val="Noto Sans CJK SC"/>
        <family val="2"/>
      </rPr>
      <t xml:space="preserve">細菌性髄膜炎が疑われる成人では、免疫不全状態、中枢神経系疾患の既往、発症前</t>
    </r>
    <r>
      <rPr>
        <sz val="10"/>
        <rFont val="Arial"/>
        <family val="0"/>
        <charset val="1"/>
      </rPr>
      <t xml:space="preserve">1</t>
    </r>
    <r>
      <rPr>
        <sz val="10"/>
        <rFont val="Noto Sans CJK SC"/>
        <family val="2"/>
      </rPr>
      <t xml:space="preserve">週間以内の新規けいれん、うっ血乳頭、意識レベルの異常、局所神経脱落症状のいずれかがある場合に、腰椎穿刺の前に頭部 </t>
    </r>
    <r>
      <rPr>
        <sz val="10"/>
        <rFont val="Arial"/>
        <family val="0"/>
        <charset val="1"/>
      </rPr>
      <t xml:space="preserve">CT </t>
    </r>
    <r>
      <rPr>
        <sz val="10"/>
        <rFont val="Noto Sans CJK SC"/>
        <family val="2"/>
      </rPr>
      <t xml:space="preserve">を行うことが </t>
    </r>
    <r>
      <rPr>
        <sz val="10"/>
        <rFont val="Arial"/>
        <family val="0"/>
        <charset val="1"/>
      </rPr>
      <t xml:space="preserve">IDSA </t>
    </r>
    <r>
      <rPr>
        <sz val="10"/>
        <rFont val="Noto Sans CJK SC"/>
        <family val="2"/>
      </rPr>
      <t xml:space="preserve">のガイドラインで推奨されている。</t>
    </r>
    <r>
      <rPr>
        <sz val="10"/>
        <rFont val="Arial"/>
        <family val="0"/>
        <charset val="1"/>
      </rPr>
      <t xml:space="preserve">CT </t>
    </r>
    <r>
      <rPr>
        <sz val="10"/>
        <rFont val="Noto Sans CJK SC"/>
        <family val="2"/>
      </rPr>
      <t xml:space="preserve">や腰椎穿刺のために治療開始が遅れる場合は、血液培養を採取した上で経験的な抗菌薬投与を先行させる。</t>
    </r>
  </si>
  <si>
    <r>
      <rPr>
        <sz val="10"/>
        <rFont val="Arial"/>
        <family val="0"/>
        <charset val="1"/>
      </rPr>
      <t xml:space="preserve">PS-02-03-03 (id: JkxnuPs)</t>
    </r>
    <r>
      <rPr>
        <sz val="10"/>
        <rFont val="Noto Sans CJK SC"/>
        <family val="2"/>
      </rPr>
      <t xml:space="preserve">；</t>
    </r>
    <r>
      <rPr>
        <sz val="10"/>
        <rFont val="Arial"/>
        <family val="0"/>
        <charset val="1"/>
      </rPr>
      <t xml:space="preserve">TBL-02-02-035 (id: JlAKpZg)</t>
    </r>
  </si>
  <si>
    <t xml:space="preserve">SRC-1815</t>
  </si>
  <si>
    <t xml:space="preserve">Tunkel AR, Hartman BJ, Kaplan SL, et al. Practice guidelines for the management of bacterial meningitis. Clin Infect Dis. 2004;39(9):1267-1284</t>
  </si>
  <si>
    <t xml:space="preserve">10.1086/425368</t>
  </si>
  <si>
    <t xml:space="preserve">15494903</t>
  </si>
  <si>
    <t xml:space="preserve">本カードは成人の基準であり、小児では同ガイドラインの小児用アルゴリズムで一部異なる。抗菌薬の具体的な薬剤名は挙げていない。</t>
  </si>
  <si>
    <t xml:space="preserve">NX-013</t>
  </si>
  <si>
    <r>
      <rPr>
        <sz val="10"/>
        <rFont val="Noto Sans CJK SC"/>
        <family val="2"/>
      </rPr>
      <t xml:space="preserve">正常の脳脊髄液は無色透明で、初圧は</t>
    </r>
    <r>
      <rPr>
        <sz val="10"/>
        <rFont val="Arial"/>
        <family val="0"/>
        <charset val="1"/>
      </rPr>
      <t xml:space="preserve">70</t>
    </r>
    <r>
      <rPr>
        <sz val="10"/>
        <rFont val="Noto Sans CJK SC"/>
        <family val="2"/>
      </rPr>
      <t xml:space="preserve">〜</t>
    </r>
    <r>
      <rPr>
        <sz val="10"/>
        <rFont val="Arial"/>
        <family val="0"/>
        <charset val="1"/>
      </rPr>
      <t xml:space="preserve">180mmH2O</t>
    </r>
    <r>
      <rPr>
        <sz val="10"/>
        <rFont val="Noto Sans CJK SC"/>
        <family val="2"/>
      </rPr>
      <t xml:space="preserve">、細胞数は</t>
    </r>
    <r>
      <rPr>
        <sz val="10"/>
        <rFont val="Arial"/>
        <family val="0"/>
        <charset val="1"/>
      </rPr>
      <t xml:space="preserve">5/mm³</t>
    </r>
    <r>
      <rPr>
        <sz val="10"/>
        <rFont val="Noto Sans CJK SC"/>
        <family val="2"/>
      </rPr>
      <t xml:space="preserve">以下で単核球が主体、蛋白は</t>
    </r>
    <r>
      <rPr>
        <sz val="10"/>
        <rFont val="Arial"/>
        <family val="0"/>
        <charset val="1"/>
      </rPr>
      <t xml:space="preserve">15</t>
    </r>
    <r>
      <rPr>
        <sz val="10"/>
        <rFont val="Noto Sans CJK SC"/>
        <family val="2"/>
      </rPr>
      <t xml:space="preserve">〜</t>
    </r>
    <r>
      <rPr>
        <sz val="10"/>
        <rFont val="Arial"/>
        <family val="0"/>
        <charset val="1"/>
      </rPr>
      <t xml:space="preserve">45mg/dL</t>
    </r>
    <r>
      <rPr>
        <sz val="10"/>
        <rFont val="Noto Sans CJK SC"/>
        <family val="2"/>
      </rPr>
      <t xml:space="preserve">、糖は</t>
    </r>
    <r>
      <rPr>
        <sz val="10"/>
        <rFont val="Arial"/>
        <family val="0"/>
        <charset val="1"/>
      </rPr>
      <t xml:space="preserve">50</t>
    </r>
    <r>
      <rPr>
        <sz val="10"/>
        <rFont val="Noto Sans CJK SC"/>
        <family val="2"/>
      </rPr>
      <t xml:space="preserve">〜</t>
    </r>
    <r>
      <rPr>
        <sz val="10"/>
        <rFont val="Arial"/>
        <family val="0"/>
        <charset val="1"/>
      </rPr>
      <t xml:space="preserve">80mg/dL</t>
    </r>
    <r>
      <rPr>
        <sz val="10"/>
        <rFont val="Noto Sans CJK SC"/>
        <family val="2"/>
      </rPr>
      <t xml:space="preserve">であり、髄液糖</t>
    </r>
    <r>
      <rPr>
        <sz val="10"/>
        <rFont val="Arial"/>
        <family val="0"/>
        <charset val="1"/>
      </rPr>
      <t xml:space="preserve">/</t>
    </r>
    <r>
      <rPr>
        <sz val="10"/>
        <rFont val="Noto Sans CJK SC"/>
        <family val="2"/>
      </rPr>
      <t xml:space="preserve">血糖比は約</t>
    </r>
    <r>
      <rPr>
        <sz val="10"/>
        <rFont val="Arial"/>
        <family val="0"/>
        <charset val="1"/>
      </rPr>
      <t xml:space="preserve">0.6</t>
    </r>
    <r>
      <rPr>
        <sz val="10"/>
        <rFont val="Noto Sans CJK SC"/>
        <family val="2"/>
      </rPr>
      <t xml:space="preserve">である。細菌性髄膜炎では髄液は混濁し、細胞数は</t>
    </r>
    <r>
      <rPr>
        <sz val="10"/>
        <rFont val="Arial"/>
        <family val="0"/>
        <charset val="1"/>
      </rPr>
      <t xml:space="preserve">1000/mm³</t>
    </r>
    <r>
      <rPr>
        <sz val="10"/>
        <rFont val="Noto Sans CJK SC"/>
        <family val="2"/>
      </rPr>
      <t xml:space="preserve">以上で多形核球が優位となり、蛋白は上昇し、糖は低下して、髄液糖</t>
    </r>
    <r>
      <rPr>
        <sz val="10"/>
        <rFont val="Arial"/>
        <family val="0"/>
        <charset val="1"/>
      </rPr>
      <t xml:space="preserve">/</t>
    </r>
    <r>
      <rPr>
        <sz val="10"/>
        <rFont val="Noto Sans CJK SC"/>
        <family val="2"/>
      </rPr>
      <t xml:space="preserve">血糖比が</t>
    </r>
    <r>
      <rPr>
        <sz val="10"/>
        <rFont val="Arial"/>
        <family val="0"/>
        <charset val="1"/>
      </rPr>
      <t xml:space="preserve">0.4</t>
    </r>
    <r>
      <rPr>
        <sz val="10"/>
        <rFont val="Noto Sans CJK SC"/>
        <family val="2"/>
      </rPr>
      <t xml:space="preserve">以下になると細菌性を強く疑う。ウイルス性髄膜炎では細胞数の増加は単核球優位で、糖はほぼ正常に保たれるのが典型である。</t>
    </r>
  </si>
  <si>
    <t xml:space="preserve">PS-02-03-03 (id: JkxnuPs)</t>
  </si>
  <si>
    <r>
      <rPr>
        <sz val="10"/>
        <rFont val="Noto Sans CJK SC"/>
        <family val="2"/>
      </rPr>
      <t xml:space="preserve">日本神経学会・日本神経治療学会・日本神経感染症学会 監修、「細菌性髄膜炎診療ガイドライン」作成委員会 編『細菌性髄膜炎診療ガイドライン</t>
    </r>
    <r>
      <rPr>
        <sz val="10"/>
        <rFont val="Arial"/>
        <family val="0"/>
        <charset val="1"/>
      </rPr>
      <t xml:space="preserve">2014</t>
    </r>
    <r>
      <rPr>
        <sz val="10"/>
        <rFont val="Noto Sans CJK SC"/>
        <family val="2"/>
      </rPr>
      <t xml:space="preserve">』南江堂</t>
    </r>
    <r>
      <rPr>
        <sz val="10"/>
        <rFont val="Arial"/>
        <family val="0"/>
        <charset val="1"/>
      </rPr>
      <t xml:space="preserve">. 2014</t>
    </r>
  </si>
  <si>
    <r>
      <rPr>
        <sz val="10"/>
        <rFont val="Noto Sans CJK SC"/>
        <family val="2"/>
      </rPr>
      <t xml:space="preserve">基準値と所見の型は同ガイドラインに掲載された標準的な髄液所見表に基づく。新生児・乳児では基準値が異なる。海外ガイドライン（</t>
    </r>
    <r>
      <rPr>
        <sz val="10"/>
        <rFont val="Arial"/>
        <family val="0"/>
        <charset val="1"/>
      </rPr>
      <t xml:space="preserve">IDSA</t>
    </r>
    <r>
      <rPr>
        <sz val="10"/>
        <rFont val="Noto Sans CJK SC"/>
        <family val="2"/>
      </rPr>
      <t xml:space="preserve">）の示す細菌性髄膜炎の典型値（初圧</t>
    </r>
    <r>
      <rPr>
        <sz val="10"/>
        <rFont val="Arial"/>
        <family val="0"/>
        <charset val="1"/>
      </rPr>
      <t xml:space="preserve">200</t>
    </r>
    <r>
      <rPr>
        <sz val="10"/>
        <rFont val="Noto Sans CJK SC"/>
        <family val="2"/>
      </rPr>
      <t xml:space="preserve">〜</t>
    </r>
    <r>
      <rPr>
        <sz val="10"/>
        <rFont val="Arial"/>
        <family val="0"/>
        <charset val="1"/>
      </rPr>
      <t xml:space="preserve">500mmH2O</t>
    </r>
    <r>
      <rPr>
        <sz val="10"/>
        <rFont val="Noto Sans CJK SC"/>
        <family val="2"/>
      </rPr>
      <t xml:space="preserve">、白血球</t>
    </r>
    <r>
      <rPr>
        <sz val="10"/>
        <rFont val="Arial"/>
        <family val="0"/>
        <charset val="1"/>
      </rPr>
      <t xml:space="preserve">1000</t>
    </r>
    <r>
      <rPr>
        <sz val="10"/>
        <rFont val="Noto Sans CJK SC"/>
        <family val="2"/>
      </rPr>
      <t xml:space="preserve">〜</t>
    </r>
    <r>
      <rPr>
        <sz val="10"/>
        <rFont val="Arial"/>
        <family val="0"/>
        <charset val="1"/>
      </rPr>
      <t xml:space="preserve">5000/mm³</t>
    </r>
    <r>
      <rPr>
        <sz val="10"/>
        <rFont val="Noto Sans CJK SC"/>
        <family val="2"/>
      </rPr>
      <t xml:space="preserve">、蛋白</t>
    </r>
    <r>
      <rPr>
        <sz val="10"/>
        <rFont val="Arial"/>
        <family val="0"/>
        <charset val="1"/>
      </rPr>
      <t xml:space="preserve">100</t>
    </r>
    <r>
      <rPr>
        <sz val="10"/>
        <rFont val="Noto Sans CJK SC"/>
        <family val="2"/>
      </rPr>
      <t xml:space="preserve">〜</t>
    </r>
    <r>
      <rPr>
        <sz val="10"/>
        <rFont val="Arial"/>
        <family val="0"/>
        <charset val="1"/>
      </rPr>
      <t xml:space="preserve">500mg/dL</t>
    </r>
    <r>
      <rPr>
        <sz val="10"/>
        <rFont val="Noto Sans CJK SC"/>
        <family val="2"/>
      </rPr>
      <t xml:space="preserve">）とも大枠で一致する。</t>
    </r>
  </si>
  <si>
    <t xml:space="preserve">NX-014</t>
  </si>
  <si>
    <t xml:space="preserve">電気生理検査</t>
  </si>
  <si>
    <r>
      <rPr>
        <sz val="10"/>
        <rFont val="Noto Sans CJK SC"/>
        <family val="2"/>
      </rPr>
      <t xml:space="preserve">重症患者を対象とした持続脳波モニタリングの検討では、</t>
    </r>
    <r>
      <rPr>
        <sz val="10"/>
        <rFont val="Arial"/>
        <family val="0"/>
        <charset val="1"/>
      </rPr>
      <t xml:space="preserve">570</t>
    </r>
    <r>
      <rPr>
        <sz val="10"/>
        <rFont val="Noto Sans CJK SC"/>
        <family val="2"/>
      </rPr>
      <t xml:space="preserve">例中</t>
    </r>
    <r>
      <rPr>
        <sz val="10"/>
        <rFont val="Arial"/>
        <family val="0"/>
        <charset val="1"/>
      </rPr>
      <t xml:space="preserve">19%</t>
    </r>
    <r>
      <rPr>
        <sz val="10"/>
        <rFont val="Noto Sans CJK SC"/>
        <family val="2"/>
      </rPr>
      <t xml:space="preserve">に脳波上の発作が検出され、発作のあった患者の</t>
    </r>
    <r>
      <rPr>
        <sz val="10"/>
        <rFont val="Arial"/>
        <family val="0"/>
        <charset val="1"/>
      </rPr>
      <t xml:space="preserve">92%</t>
    </r>
    <r>
      <rPr>
        <sz val="10"/>
        <rFont val="Noto Sans CJK SC"/>
        <family val="2"/>
      </rPr>
      <t xml:space="preserve">は臨床症候を伴わない非痙攣性の発作のみであった。発作の</t>
    </r>
    <r>
      <rPr>
        <sz val="10"/>
        <rFont val="Arial"/>
        <family val="0"/>
        <charset val="1"/>
      </rPr>
      <t xml:space="preserve">88%</t>
    </r>
    <r>
      <rPr>
        <sz val="10"/>
        <rFont val="Noto Sans CJK SC"/>
        <family val="2"/>
      </rPr>
      <t xml:space="preserve">は記録開始後</t>
    </r>
    <r>
      <rPr>
        <sz val="10"/>
        <rFont val="Arial"/>
        <family val="0"/>
        <charset val="1"/>
      </rPr>
      <t xml:space="preserve">24</t>
    </r>
    <r>
      <rPr>
        <sz val="10"/>
        <rFont val="Noto Sans CJK SC"/>
        <family val="2"/>
      </rPr>
      <t xml:space="preserve">時間以内に検出された。このため、痙攣性てんかん重積状態の後や原因不明の意識障害では、非痙攣性発作の検出には脳波モニタリングが必要であり、短時間の通常脳波で発作が記録されなくても非痙攣性発作を否定できない。</t>
    </r>
  </si>
  <si>
    <r>
      <rPr>
        <sz val="10"/>
        <rFont val="Arial"/>
        <family val="0"/>
        <charset val="1"/>
      </rPr>
      <t xml:space="preserve">PS-02-03-03 (id: JkxnuPs)</t>
    </r>
    <r>
      <rPr>
        <sz val="10"/>
        <rFont val="Noto Sans CJK SC"/>
        <family val="2"/>
      </rPr>
      <t xml:space="preserve">；</t>
    </r>
    <r>
      <rPr>
        <sz val="10"/>
        <rFont val="Arial"/>
        <family val="0"/>
        <charset val="1"/>
      </rPr>
      <t xml:space="preserve">TBL-02-02-036 (id: JlAKpZk)</t>
    </r>
  </si>
  <si>
    <t xml:space="preserve">SRC-1816</t>
  </si>
  <si>
    <t xml:space="preserve">Claassen J, Mayer SA, Kowalski RG, Emerson RG, Hirsch LJ. Detection of electrographic seizures with continuous EEG monitoring in critically ill patients. Neurology. 2004;62(10):1743-1748</t>
  </si>
  <si>
    <t xml:space="preserve">10.1212/01.wnl.0000125184.88797.62</t>
  </si>
  <si>
    <t xml:space="preserve">15159471</t>
  </si>
  <si>
    <t xml:space="preserve">数値は単施設の連続症例の後ろ向き検討による。通常脳波のてんかん診断における感度・特異度そのものは本カードでは扱わない。</t>
  </si>
  <si>
    <t xml:space="preserve">NX-015</t>
  </si>
  <si>
    <r>
      <rPr>
        <sz val="10"/>
        <rFont val="Noto Sans CJK SC"/>
        <family val="2"/>
      </rPr>
      <t xml:space="preserve">神経伝導検査では、脱髄型の末梢神経障害は、運動神経伝導速度の著明な低下、遠位潜時や </t>
    </r>
    <r>
      <rPr>
        <sz val="10"/>
        <rFont val="Arial"/>
        <family val="0"/>
        <charset val="1"/>
      </rPr>
      <t xml:space="preserve">F </t>
    </r>
    <r>
      <rPr>
        <sz val="10"/>
        <rFont val="Noto Sans CJK SC"/>
        <family val="2"/>
      </rPr>
      <t xml:space="preserve">波潜時の延長、伝導ブロックや時間的分散といった脱髄所見で特徴づけられ、軸索型ではこれらの脱髄所見を欠き、複合筋活動電位（</t>
    </r>
    <r>
      <rPr>
        <sz val="10"/>
        <rFont val="Arial"/>
        <family val="0"/>
        <charset val="1"/>
      </rPr>
      <t xml:space="preserve">CMAP</t>
    </r>
    <r>
      <rPr>
        <sz val="10"/>
        <rFont val="Noto Sans CJK SC"/>
        <family val="2"/>
      </rPr>
      <t xml:space="preserve">）の振幅低下が主体となる。ギラン・バレー症候群の電気生理学的分類（</t>
    </r>
    <r>
      <rPr>
        <sz val="10"/>
        <rFont val="Arial"/>
        <family val="0"/>
        <charset val="1"/>
      </rPr>
      <t xml:space="preserve">Hadden </t>
    </r>
    <r>
      <rPr>
        <sz val="10"/>
        <rFont val="Noto Sans CJK SC"/>
        <family val="2"/>
      </rPr>
      <t xml:space="preserve">らの基準）でも、運動神経伝導検査の所見に基づいて脱髄型・軸索型などに分類する。</t>
    </r>
  </si>
  <si>
    <t xml:space="preserve">SRC-1817</t>
  </si>
  <si>
    <t xml:space="preserve">Hadden RD, Cornblath DR, Hughes RA, et al.; Plasma Exchange/Sandoglobulin Guillain-Barré Syndrome Trial Group. Electrophysiological classification of Guillain-Barré syndrome: clinical associations and outcome. Ann Neurol. 1998;44(5):780-788</t>
  </si>
  <si>
    <t xml:space="preserve">10.1002/ana.410440512</t>
  </si>
  <si>
    <t xml:space="preserve">9818934</t>
  </si>
  <si>
    <t xml:space="preserve">分類基準の具体的な数値カットオフは用いる基準により異なり、本カードでは扱わない。針筋電図は神経原性変化と筋原性変化の鑑別や病期の評価に用いられるが、所見の詳細は各論を参照。</t>
  </si>
  <si>
    <t xml:space="preserve">NX-016</t>
  </si>
  <si>
    <r>
      <rPr>
        <sz val="10"/>
        <rFont val="Noto Sans CJK SC"/>
        <family val="2"/>
      </rPr>
      <t xml:space="preserve">急性期脳梗塞の画像評価では、静脈内血栓溶解療法の適応を判断する前提として、非造影頭部 </t>
    </r>
    <r>
      <rPr>
        <sz val="10"/>
        <rFont val="Arial"/>
        <family val="0"/>
        <charset val="1"/>
      </rPr>
      <t xml:space="preserve">CT </t>
    </r>
    <r>
      <rPr>
        <sz val="10"/>
        <rFont val="Noto Sans CJK SC"/>
        <family val="2"/>
      </rPr>
      <t xml:space="preserve">で頭蓋内出血を除外することが推奨される。頭部 </t>
    </r>
    <r>
      <rPr>
        <sz val="10"/>
        <rFont val="Arial"/>
        <family val="0"/>
        <charset val="1"/>
      </rPr>
      <t xml:space="preserve">CT </t>
    </r>
    <r>
      <rPr>
        <sz val="10"/>
        <rFont val="Noto Sans CJK SC"/>
        <family val="2"/>
      </rPr>
      <t xml:space="preserve">は短時間で施行でき急性期出血の検出に適する一方、発症早期の虚血変化や後頭蓋窩の病変については、</t>
    </r>
    <r>
      <rPr>
        <sz val="10"/>
        <rFont val="Arial"/>
        <family val="0"/>
        <charset val="1"/>
      </rPr>
      <t xml:space="preserve">MRI </t>
    </r>
    <r>
      <rPr>
        <sz val="10"/>
        <rFont val="Noto Sans CJK SC"/>
        <family val="2"/>
      </rPr>
      <t xml:space="preserve">の拡散強調画像の方が検出感度が高い。</t>
    </r>
  </si>
  <si>
    <t xml:space="preserve">Powers WJ, Rabinstein AA, Ackerson T, et al. Guidelines for the Early Management of Patients With Acute Ischemic Stroke: 2019 Update. Stroke. 2019;50(12):e344-e418</t>
  </si>
  <si>
    <t xml:space="preserve">本カードは急性期脳梗塞を念頭に置いた一般論であり、疾患ごとの画像選択（くも膜下出血での血管評価など）は各論のカードを参照。撮像プロトコルの詳細は扱わない。</t>
  </si>
  <si>
    <t xml:space="preserve">NX-017</t>
  </si>
  <si>
    <t xml:space="preserve">リハビリテーション</t>
  </si>
  <si>
    <r>
      <rPr>
        <sz val="10"/>
        <rFont val="Noto Sans CJK SC"/>
        <family val="2"/>
      </rPr>
      <t xml:space="preserve">脳卒中後のリハビリテーションは、急性期病院での早期からのリハビリテーション開始、回復期リハビリテーション病棟での集中的な機能回復訓練、生活期（維持期）のリハビリテーションへと、病期に応じて切れ目なく継続する枠組みで提供される。機能予後の評価には </t>
    </r>
    <r>
      <rPr>
        <sz val="10"/>
        <rFont val="Arial"/>
        <family val="0"/>
        <charset val="1"/>
      </rPr>
      <t xml:space="preserve">modified Rankin Scale</t>
    </r>
    <r>
      <rPr>
        <sz val="10"/>
        <rFont val="Noto Sans CJK SC"/>
        <family val="2"/>
      </rPr>
      <t xml:space="preserve">（</t>
    </r>
    <r>
      <rPr>
        <sz val="10"/>
        <rFont val="Arial"/>
        <family val="0"/>
        <charset val="1"/>
      </rPr>
      <t xml:space="preserve">mRS</t>
    </r>
    <r>
      <rPr>
        <sz val="10"/>
        <rFont val="Noto Sans CJK SC"/>
        <family val="2"/>
      </rPr>
      <t xml:space="preserve">）が広く用いられ、日常生活動作の評価には </t>
    </r>
    <r>
      <rPr>
        <sz val="10"/>
        <rFont val="Arial"/>
        <family val="0"/>
        <charset val="1"/>
      </rPr>
      <t xml:space="preserve">FIM </t>
    </r>
    <r>
      <rPr>
        <sz val="10"/>
        <rFont val="Noto Sans CJK SC"/>
        <family val="2"/>
      </rPr>
      <t xml:space="preserve">などが用いられる。</t>
    </r>
  </si>
  <si>
    <r>
      <rPr>
        <sz val="10"/>
        <rFont val="Arial"/>
        <family val="0"/>
        <charset val="1"/>
      </rPr>
      <t xml:space="preserve">PS-02-03-04 (id: JkxnuPw)</t>
    </r>
    <r>
      <rPr>
        <sz val="10"/>
        <rFont val="Noto Sans CJK SC"/>
        <family val="2"/>
      </rPr>
      <t xml:space="preserve">；</t>
    </r>
    <r>
      <rPr>
        <sz val="10"/>
        <rFont val="Arial"/>
        <family val="0"/>
        <charset val="1"/>
      </rPr>
      <t xml:space="preserve">TBL-02-02-037 (id: JlAKpZo)</t>
    </r>
    <r>
      <rPr>
        <sz val="10"/>
        <rFont val="Noto Sans CJK SC"/>
        <family val="2"/>
      </rPr>
      <t xml:space="preserve">；</t>
    </r>
    <r>
      <rPr>
        <sz val="10"/>
        <rFont val="Arial"/>
        <family val="0"/>
        <charset val="1"/>
      </rPr>
      <t xml:space="preserve">TBL-02-04-018 (id: JlAKpc0)</t>
    </r>
  </si>
  <si>
    <r>
      <rPr>
        <sz val="10"/>
        <rFont val="Noto Sans CJK SC"/>
        <family val="2"/>
      </rPr>
      <t xml:space="preserve">脳卒中の個別疾患の治療と後遺症（嚥下障害など）の扱いは第</t>
    </r>
    <r>
      <rPr>
        <sz val="10"/>
        <rFont val="Arial"/>
        <family val="0"/>
        <charset val="1"/>
      </rPr>
      <t xml:space="preserve">28</t>
    </r>
    <r>
      <rPr>
        <sz val="10"/>
        <rFont val="Noto Sans CJK SC"/>
        <family val="2"/>
      </rPr>
      <t xml:space="preserve">回 </t>
    </r>
    <r>
      <rPr>
        <sz val="10"/>
        <rFont val="Arial"/>
        <family val="0"/>
        <charset val="1"/>
      </rPr>
      <t xml:space="preserve">ST </t>
    </r>
    <r>
      <rPr>
        <sz val="10"/>
        <rFont val="Noto Sans CJK SC"/>
        <family val="2"/>
      </rPr>
      <t xml:space="preserve">のカードを参照。回復期リハビリテーション病棟の対象疾患・算定要件など制度面の詳細は本カードでは扱わない。</t>
    </r>
  </si>
  <si>
    <t xml:space="preserve">BD-001</t>
  </si>
  <si>
    <t xml:space="preserve">骨粗鬆症</t>
  </si>
  <si>
    <r>
      <rPr>
        <sz val="10"/>
        <rFont val="Noto Sans CJK SC"/>
        <family val="2"/>
      </rPr>
      <t xml:space="preserve">日本の原発性骨粗鬆症の診断基準（</t>
    </r>
    <r>
      <rPr>
        <sz val="10"/>
        <rFont val="Arial"/>
        <family val="0"/>
        <charset val="1"/>
      </rPr>
      <t xml:space="preserve">2012</t>
    </r>
    <r>
      <rPr>
        <sz val="10"/>
        <rFont val="Noto Sans CJK SC"/>
        <family val="2"/>
      </rPr>
      <t xml:space="preserve">年改訂版）では、低骨量を来す他の疾患や続発性骨粗鬆症がないことを前提に、脆弱性骨折がある場合は、椎体骨折または大腿骨近位部骨折であれば骨密度にかかわらず骨粗鬆症と診断し、その他の脆弱性骨折では骨密度が若年成人平均（</t>
    </r>
    <r>
      <rPr>
        <sz val="10"/>
        <rFont val="Arial"/>
        <family val="0"/>
        <charset val="1"/>
      </rPr>
      <t xml:space="preserve">YAM</t>
    </r>
    <r>
      <rPr>
        <sz val="10"/>
        <rFont val="Noto Sans CJK SC"/>
        <family val="2"/>
      </rPr>
      <t xml:space="preserve">）の</t>
    </r>
    <r>
      <rPr>
        <sz val="10"/>
        <rFont val="Arial"/>
        <family val="0"/>
        <charset val="1"/>
      </rPr>
      <t xml:space="preserve">80%</t>
    </r>
    <r>
      <rPr>
        <sz val="10"/>
        <rFont val="Noto Sans CJK SC"/>
        <family val="2"/>
      </rPr>
      <t xml:space="preserve">未満で診断する。脆弱性骨折がない場合は、骨密度が</t>
    </r>
    <r>
      <rPr>
        <sz val="10"/>
        <rFont val="Arial"/>
        <family val="0"/>
        <charset val="1"/>
      </rPr>
      <t xml:space="preserve">YAM</t>
    </r>
    <r>
      <rPr>
        <sz val="10"/>
        <rFont val="Noto Sans CJK SC"/>
        <family val="2"/>
      </rPr>
      <t xml:space="preserve">の</t>
    </r>
    <r>
      <rPr>
        <sz val="10"/>
        <rFont val="Arial"/>
        <family val="0"/>
        <charset val="1"/>
      </rPr>
      <t xml:space="preserve">70%</t>
    </r>
    <r>
      <rPr>
        <sz val="10"/>
        <rFont val="Noto Sans CJK SC"/>
        <family val="2"/>
      </rPr>
      <t xml:space="preserve">以下または</t>
    </r>
    <r>
      <rPr>
        <sz val="10"/>
        <rFont val="Arial"/>
        <family val="0"/>
        <charset val="1"/>
      </rPr>
      <t xml:space="preserve">-2.5SD</t>
    </r>
    <r>
      <rPr>
        <sz val="10"/>
        <rFont val="Noto Sans CJK SC"/>
        <family val="2"/>
      </rPr>
      <t xml:space="preserve">以下で診断する。骨密度は原則として腰椎または大腿骨近位部の</t>
    </r>
    <r>
      <rPr>
        <sz val="10"/>
        <rFont val="Arial"/>
        <family val="0"/>
        <charset val="1"/>
      </rPr>
      <t xml:space="preserve">DXA</t>
    </r>
    <r>
      <rPr>
        <sz val="10"/>
        <rFont val="Noto Sans CJK SC"/>
        <family val="2"/>
      </rPr>
      <t xml:space="preserve">で測定し、複数部位で測定した場合は低い方の値を採用する。</t>
    </r>
  </si>
  <si>
    <r>
      <rPr>
        <sz val="10"/>
        <rFont val="Noto Sans CJK SC"/>
        <family val="2"/>
      </rPr>
      <t xml:space="preserve">医学各論 Ⅸ</t>
    </r>
    <r>
      <rPr>
        <sz val="10"/>
        <rFont val="Arial"/>
        <family val="0"/>
        <charset val="1"/>
      </rPr>
      <t xml:space="preserve">-7-C-①</t>
    </r>
    <r>
      <rPr>
        <sz val="10"/>
        <rFont val="Noto Sans CJK SC"/>
        <family val="2"/>
      </rPr>
      <t xml:space="preserve">（骨粗鬆症、</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</si>
  <si>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TBL-01-00-132 (id: Jlvnlnw)</t>
    </r>
  </si>
  <si>
    <r>
      <rPr>
        <sz val="10"/>
        <rFont val="Noto Sans CJK SC"/>
        <family val="2"/>
      </rPr>
      <t xml:space="preserve">本票は</t>
    </r>
    <r>
      <rPr>
        <sz val="10"/>
        <rFont val="Arial"/>
        <family val="0"/>
        <charset val="1"/>
      </rPr>
      <t xml:space="preserve">2012</t>
    </r>
    <r>
      <rPr>
        <sz val="10"/>
        <rFont val="Noto Sans CJK SC"/>
        <family val="2"/>
      </rPr>
      <t xml:space="preserve">年改訂版の診断基準に基づく。骨粗鬆症の予防と治療ガイドライン</t>
    </r>
    <r>
      <rPr>
        <sz val="10"/>
        <rFont val="Arial"/>
        <family val="0"/>
        <charset val="1"/>
      </rPr>
      <t xml:space="preserve">2025</t>
    </r>
    <r>
      <rPr>
        <sz val="10"/>
        <rFont val="Noto Sans CJK SC"/>
        <family val="2"/>
      </rPr>
      <t xml:space="preserve">年版にも診断基準の章があるが、同版での改訂の有無は未確認。</t>
    </r>
  </si>
  <si>
    <t xml:space="preserve">BD-002</t>
  </si>
  <si>
    <r>
      <rPr>
        <sz val="10"/>
        <rFont val="Noto Sans CJK SC"/>
        <family val="2"/>
      </rPr>
      <t xml:space="preserve">日本の骨粗鬆症の予防と治療ガイドライン</t>
    </r>
    <r>
      <rPr>
        <sz val="10"/>
        <rFont val="Arial"/>
        <family val="0"/>
        <charset val="1"/>
      </rPr>
      <t xml:space="preserve">2025</t>
    </r>
    <r>
      <rPr>
        <sz val="10"/>
        <rFont val="Noto Sans CJK SC"/>
        <family val="2"/>
      </rPr>
      <t xml:space="preserve">年版の原発性骨粗鬆症の薬物治療開始基準では、大腿骨近位部骨折または椎体骨折の脆弱性骨折がある場合は治療を開始し、その他の脆弱性骨折がある場合は骨密度が</t>
    </r>
    <r>
      <rPr>
        <sz val="10"/>
        <rFont val="Arial"/>
        <family val="0"/>
        <charset val="1"/>
      </rPr>
      <t xml:space="preserve">YAM</t>
    </r>
    <r>
      <rPr>
        <sz val="10"/>
        <rFont val="Noto Sans CJK SC"/>
        <family val="2"/>
      </rPr>
      <t xml:space="preserve">の</t>
    </r>
    <r>
      <rPr>
        <sz val="10"/>
        <rFont val="Arial"/>
        <family val="0"/>
        <charset val="1"/>
      </rPr>
      <t xml:space="preserve">80%</t>
    </r>
    <r>
      <rPr>
        <sz val="10"/>
        <rFont val="Noto Sans CJK SC"/>
        <family val="2"/>
      </rPr>
      <t xml:space="preserve">未満で開始し、脆弱性骨折がない場合は骨密度</t>
    </r>
    <r>
      <rPr>
        <sz val="10"/>
        <rFont val="Arial"/>
        <family val="0"/>
        <charset val="1"/>
      </rPr>
      <t xml:space="preserve">YAM70%</t>
    </r>
    <r>
      <rPr>
        <sz val="10"/>
        <rFont val="Noto Sans CJK SC"/>
        <family val="2"/>
      </rPr>
      <t xml:space="preserve">以下で開始し、骨密度が</t>
    </r>
    <r>
      <rPr>
        <sz val="10"/>
        <rFont val="Arial"/>
        <family val="0"/>
        <charset val="1"/>
      </rPr>
      <t xml:space="preserve">YAM</t>
    </r>
    <r>
      <rPr>
        <sz val="10"/>
        <rFont val="Noto Sans CJK SC"/>
        <family val="2"/>
      </rPr>
      <t xml:space="preserve">の</t>
    </r>
    <r>
      <rPr>
        <sz val="10"/>
        <rFont val="Arial"/>
        <family val="0"/>
        <charset val="1"/>
      </rPr>
      <t xml:space="preserve">70%</t>
    </r>
    <r>
      <rPr>
        <sz val="10"/>
        <rFont val="Noto Sans CJK SC"/>
        <family val="2"/>
      </rPr>
      <t xml:space="preserve">より大きく</t>
    </r>
    <r>
      <rPr>
        <sz val="10"/>
        <rFont val="Arial"/>
        <family val="0"/>
        <charset val="1"/>
      </rPr>
      <t xml:space="preserve">80%</t>
    </r>
    <r>
      <rPr>
        <sz val="10"/>
        <rFont val="Noto Sans CJK SC"/>
        <family val="2"/>
      </rPr>
      <t xml:space="preserve">未満の場合は、</t>
    </r>
    <r>
      <rPr>
        <sz val="10"/>
        <rFont val="Arial"/>
        <family val="0"/>
        <charset val="1"/>
      </rPr>
      <t xml:space="preserve">FRAX</t>
    </r>
    <r>
      <rPr>
        <sz val="10"/>
        <rFont val="Noto Sans CJK SC"/>
        <family val="2"/>
      </rPr>
      <t xml:space="preserve">による主要骨粗鬆症性骨折の</t>
    </r>
    <r>
      <rPr>
        <sz val="10"/>
        <rFont val="Arial"/>
        <family val="0"/>
        <charset val="1"/>
      </rPr>
      <t xml:space="preserve">10</t>
    </r>
    <r>
      <rPr>
        <sz val="10"/>
        <rFont val="Noto Sans CJK SC"/>
        <family val="2"/>
      </rPr>
      <t xml:space="preserve">年確率が</t>
    </r>
    <r>
      <rPr>
        <sz val="10"/>
        <rFont val="Arial"/>
        <family val="0"/>
        <charset val="1"/>
      </rPr>
      <t xml:space="preserve">15%</t>
    </r>
    <r>
      <rPr>
        <sz val="10"/>
        <rFont val="Noto Sans CJK SC"/>
        <family val="2"/>
      </rPr>
      <t xml:space="preserve">以上（</t>
    </r>
    <r>
      <rPr>
        <sz val="10"/>
        <rFont val="Arial"/>
        <family val="0"/>
        <charset val="1"/>
      </rPr>
      <t xml:space="preserve">75</t>
    </r>
    <r>
      <rPr>
        <sz val="10"/>
        <rFont val="Noto Sans CJK SC"/>
        <family val="2"/>
      </rPr>
      <t xml:space="preserve">歳未満に適用）または大腿骨近位部骨折の家族歴があるときに開始する。</t>
    </r>
  </si>
  <si>
    <t xml:space="preserve">SRC-1831</t>
  </si>
  <si>
    <r>
      <rPr>
        <sz val="10"/>
        <rFont val="Noto Sans CJK SC"/>
        <family val="2"/>
      </rPr>
      <t xml:space="preserve">骨粗鬆症の予防と治療ガイドライン作成委員会（日本骨粗鬆症学会・日本骨代謝学会・骨粗鬆症財団）（編）</t>
    </r>
    <r>
      <rPr>
        <sz val="10"/>
        <rFont val="Arial"/>
        <family val="0"/>
        <charset val="1"/>
      </rPr>
      <t xml:space="preserve">. </t>
    </r>
    <r>
      <rPr>
        <sz val="10"/>
        <rFont val="Noto Sans CJK SC"/>
        <family val="2"/>
      </rPr>
      <t xml:space="preserve">骨粗鬆症の予防と治療ガイドライン</t>
    </r>
    <r>
      <rPr>
        <sz val="10"/>
        <rFont val="Arial"/>
        <family val="0"/>
        <charset val="1"/>
      </rPr>
      <t xml:space="preserve">2025</t>
    </r>
    <r>
      <rPr>
        <sz val="10"/>
        <rFont val="Noto Sans CJK SC"/>
        <family val="2"/>
      </rPr>
      <t xml:space="preserve">年版</t>
    </r>
    <r>
      <rPr>
        <sz val="10"/>
        <rFont val="Arial"/>
        <family val="0"/>
        <charset val="1"/>
      </rPr>
      <t xml:space="preserve">. </t>
    </r>
    <r>
      <rPr>
        <sz val="10"/>
        <rFont val="Noto Sans CJK SC"/>
        <family val="2"/>
      </rPr>
      <t xml:space="preserve">ライフサイエンス出版</t>
    </r>
    <r>
      <rPr>
        <sz val="10"/>
        <rFont val="Arial"/>
        <family val="0"/>
        <charset val="1"/>
      </rPr>
      <t xml:space="preserve">; 2025</t>
    </r>
  </si>
  <si>
    <r>
      <rPr>
        <sz val="10"/>
        <rFont val="Noto Sans CJK SC"/>
        <family val="2"/>
      </rPr>
      <t xml:space="preserve">開始基準はガイドラインの図</t>
    </r>
    <r>
      <rPr>
        <sz val="10"/>
        <rFont val="Arial"/>
        <family val="0"/>
        <charset val="1"/>
      </rPr>
      <t xml:space="preserve">4-2</t>
    </r>
    <r>
      <rPr>
        <sz val="10"/>
        <rFont val="Noto Sans CJK SC"/>
        <family val="2"/>
      </rPr>
      <t xml:space="preserve">から読み取り。</t>
    </r>
    <r>
      <rPr>
        <sz val="10"/>
        <rFont val="Arial"/>
        <family val="0"/>
        <charset val="1"/>
      </rPr>
      <t xml:space="preserve">FRAX</t>
    </r>
    <r>
      <rPr>
        <sz val="10"/>
        <rFont val="Noto Sans CJK SC"/>
        <family val="2"/>
      </rPr>
      <t xml:space="preserve">の値はそれ単独では治療開始の判断に用いず、診断基準を補う情報として用いる位置づけであることが本文に明記されている。</t>
    </r>
  </si>
  <si>
    <t xml:space="preserve">BD-003</t>
  </si>
  <si>
    <r>
      <rPr>
        <sz val="10"/>
        <rFont val="Noto Sans CJK SC"/>
        <family val="2"/>
      </rPr>
      <t xml:space="preserve">日本の骨粗鬆症の予防と治療ガイドライン</t>
    </r>
    <r>
      <rPr>
        <sz val="10"/>
        <rFont val="Arial"/>
        <family val="0"/>
        <charset val="1"/>
      </rPr>
      <t xml:space="preserve">2025</t>
    </r>
    <r>
      <rPr>
        <sz val="10"/>
        <rFont val="Noto Sans CJK SC"/>
        <family val="2"/>
      </rPr>
      <t xml:space="preserve">年版では、大腿骨近位部骨折リスクが高い患者の第一選択薬としてアレンドロネート、リセドロネート、ゾレドロン酸、デノスマブ、ロモソズマブが挙げられ、椎体骨折リスクの高い重症骨粗鬆症例ではテリパラチド、アバロパラチド、ロモソズマブがよい適応とされ、椎体骨折のない閉経後早期の骨吸収亢進例では選択的エストロゲン受容体修飾薬（</t>
    </r>
    <r>
      <rPr>
        <sz val="10"/>
        <rFont val="Arial"/>
        <family val="0"/>
        <charset val="1"/>
      </rPr>
      <t xml:space="preserve">SERM</t>
    </r>
    <r>
      <rPr>
        <sz val="10"/>
        <rFont val="Noto Sans CJK SC"/>
        <family val="2"/>
      </rPr>
      <t xml:space="preserve">）も第一選択薬の一つとして検討される。</t>
    </r>
  </si>
  <si>
    <r>
      <rPr>
        <sz val="10"/>
        <rFont val="Noto Sans CJK SC"/>
        <family val="2"/>
      </rPr>
      <t xml:space="preserve">挙げた薬剤はいずれも同ガイドライン収載の国内承認薬であることを同ガイドライン（第</t>
    </r>
    <r>
      <rPr>
        <sz val="10"/>
        <rFont val="Arial"/>
        <family val="0"/>
        <charset val="1"/>
      </rPr>
      <t xml:space="preserve">5</t>
    </r>
    <r>
      <rPr>
        <sz val="10"/>
        <rFont val="Noto Sans CJK SC"/>
        <family val="2"/>
      </rPr>
      <t xml:space="preserve">章の各薬物の項）で確認した。個別薬剤の推奨度・エビデンスレベルは本票では扱っていない。</t>
    </r>
  </si>
  <si>
    <t xml:space="preserve">BD-004</t>
  </si>
  <si>
    <r>
      <rPr>
        <sz val="10"/>
        <rFont val="Arial"/>
        <family val="0"/>
        <charset val="1"/>
      </rPr>
      <t xml:space="preserve">FRAX</t>
    </r>
    <r>
      <rPr>
        <sz val="10"/>
        <rFont val="Noto Sans CJK SC"/>
        <family val="2"/>
      </rPr>
      <t xml:space="preserve">は、既存骨折、親の大腿骨近位部骨折、喫煙、経口グルココルチコイド使用、関節リウマチなどの臨床的危険因子に、大腿骨頚部骨密度（任意）を組み合わせて、大腿骨近位部骨折と主要骨粗鬆症性骨折の</t>
    </r>
    <r>
      <rPr>
        <sz val="10"/>
        <rFont val="Arial"/>
        <family val="0"/>
        <charset val="1"/>
      </rPr>
      <t xml:space="preserve">10</t>
    </r>
    <r>
      <rPr>
        <sz val="10"/>
        <rFont val="Noto Sans CJK SC"/>
        <family val="2"/>
      </rPr>
      <t xml:space="preserve">年確率を算出する骨折リスク評価ツールであり、国ごとの骨折・死亡の疫学で較正される。</t>
    </r>
  </si>
  <si>
    <t xml:space="preserve">SRC-1832</t>
  </si>
  <si>
    <t xml:space="preserve">Kanis JA, et al. FRAX and the assessment of fracture probability in men and women from the UK. Osteoporos Int. 2008;19(4):385-397</t>
  </si>
  <si>
    <t xml:space="preserve">10.1007/s00198-007-0543-5</t>
  </si>
  <si>
    <t xml:space="preserve">18292978</t>
  </si>
  <si>
    <r>
      <rPr>
        <sz val="10"/>
        <rFont val="Noto Sans CJK SC"/>
        <family val="2"/>
      </rPr>
      <t xml:space="preserve">原論文は英国モデルについての報告であり、日本では日本版モデルが用いられる。日本での治療開始の目安（主要骨折</t>
    </r>
    <r>
      <rPr>
        <sz val="10"/>
        <rFont val="Arial"/>
        <family val="0"/>
        <charset val="1"/>
      </rPr>
      <t xml:space="preserve">10</t>
    </r>
    <r>
      <rPr>
        <sz val="10"/>
        <rFont val="Noto Sans CJK SC"/>
        <family val="2"/>
      </rPr>
      <t xml:space="preserve">年確率</t>
    </r>
    <r>
      <rPr>
        <sz val="10"/>
        <rFont val="Arial"/>
        <family val="0"/>
        <charset val="1"/>
      </rPr>
      <t xml:space="preserve">15%</t>
    </r>
    <r>
      <rPr>
        <sz val="10"/>
        <rFont val="Noto Sans CJK SC"/>
        <family val="2"/>
      </rPr>
      <t xml:space="preserve">）はガイドライン側の基準であり、本票の</t>
    </r>
    <r>
      <rPr>
        <sz val="10"/>
        <rFont val="Arial"/>
        <family val="0"/>
        <charset val="1"/>
      </rPr>
      <t xml:space="preserve">BD-002</t>
    </r>
    <r>
      <rPr>
        <sz val="10"/>
        <rFont val="Noto Sans CJK SC"/>
        <family val="2"/>
      </rPr>
      <t xml:space="preserve">に分けた。</t>
    </r>
  </si>
  <si>
    <t xml:space="preserve">BD-005</t>
  </si>
  <si>
    <r>
      <rPr>
        <sz val="10"/>
        <rFont val="Noto Sans CJK SC"/>
        <family val="2"/>
      </rPr>
      <t xml:space="preserve">米国の</t>
    </r>
    <r>
      <rPr>
        <sz val="10"/>
        <rFont val="Arial"/>
        <family val="0"/>
        <charset val="1"/>
      </rPr>
      <t xml:space="preserve">USPSTF</t>
    </r>
    <r>
      <rPr>
        <sz val="10"/>
        <rFont val="Noto Sans CJK SC"/>
        <family val="2"/>
      </rPr>
      <t xml:space="preserve">は</t>
    </r>
    <r>
      <rPr>
        <sz val="10"/>
        <rFont val="Arial"/>
        <family val="0"/>
        <charset val="1"/>
      </rPr>
      <t xml:space="preserve">2025</t>
    </r>
    <r>
      <rPr>
        <sz val="10"/>
        <rFont val="Noto Sans CJK SC"/>
        <family val="2"/>
      </rPr>
      <t xml:space="preserve">年の勧告で、骨粗鬆症性骨折の予防のためのスクリーニングとして、</t>
    </r>
    <r>
      <rPr>
        <sz val="10"/>
        <rFont val="Arial"/>
        <family val="0"/>
        <charset val="1"/>
      </rPr>
      <t xml:space="preserve">65</t>
    </r>
    <r>
      <rPr>
        <sz val="10"/>
        <rFont val="Noto Sans CJK SC"/>
        <family val="2"/>
      </rPr>
      <t xml:space="preserve">歳以上の女性と、臨床的リスク評価で骨折リスクが高いと判定された</t>
    </r>
    <r>
      <rPr>
        <sz val="10"/>
        <rFont val="Arial"/>
        <family val="0"/>
        <charset val="1"/>
      </rPr>
      <t xml:space="preserve">65</t>
    </r>
    <r>
      <rPr>
        <sz val="10"/>
        <rFont val="Noto Sans CJK SC"/>
        <family val="2"/>
      </rPr>
      <t xml:space="preserve">歳未満の閉経後女性に対して骨量測定によるスクリーニングを推奨し（いずれも</t>
    </r>
    <r>
      <rPr>
        <sz val="10"/>
        <rFont val="Arial"/>
        <family val="0"/>
        <charset val="1"/>
      </rPr>
      <t xml:space="preserve">B</t>
    </r>
    <r>
      <rPr>
        <sz val="10"/>
        <rFont val="Noto Sans CJK SC"/>
        <family val="2"/>
      </rPr>
      <t xml:space="preserve">勧告）、男性については利益と害のバランスを判断するエビデンスが不十分である（</t>
    </r>
    <r>
      <rPr>
        <sz val="10"/>
        <rFont val="Arial"/>
        <family val="0"/>
        <charset val="1"/>
      </rPr>
      <t xml:space="preserve">I</t>
    </r>
    <r>
      <rPr>
        <sz val="10"/>
        <rFont val="Noto Sans CJK SC"/>
        <family val="2"/>
      </rPr>
      <t xml:space="preserve">ステートメント）とした。スクリーニングは中軸骨の</t>
    </r>
    <r>
      <rPr>
        <sz val="10"/>
        <rFont val="Arial"/>
        <family val="0"/>
        <charset val="1"/>
      </rPr>
      <t xml:space="preserve">DXA</t>
    </r>
    <r>
      <rPr>
        <sz val="10"/>
        <rFont val="Noto Sans CJK SC"/>
        <family val="2"/>
      </rPr>
      <t xml:space="preserve">骨密度測定を、骨折リスク評価と組み合わせて、または組み合わせずに行う。</t>
    </r>
  </si>
  <si>
    <t xml:space="preserve">SRC-1833</t>
  </si>
  <si>
    <t xml:space="preserve">US Preventive Services Task Force. Screening for Osteoporosis to Prevent Fractures: US Preventive Services Task Force Recommendation Statement. JAMA. 2025</t>
  </si>
  <si>
    <t xml:space="preserve">10.1001/jama.2024.27154</t>
  </si>
  <si>
    <t xml:space="preserve">39808425</t>
  </si>
  <si>
    <t xml:space="preserve">米国の勧告であり、日本の自治体による骨粗鬆症検診とは制度・対象が異なる。</t>
  </si>
  <si>
    <t xml:space="preserve">BD-006</t>
  </si>
  <si>
    <r>
      <rPr>
        <sz val="10"/>
        <rFont val="Noto Sans CJK SC"/>
        <family val="2"/>
      </rPr>
      <t xml:space="preserve">完全ヒト型抗</t>
    </r>
    <r>
      <rPr>
        <sz val="10"/>
        <rFont val="Arial"/>
        <family val="0"/>
        <charset val="1"/>
      </rPr>
      <t xml:space="preserve">RANKL</t>
    </r>
    <r>
      <rPr>
        <sz val="10"/>
        <rFont val="Noto Sans CJK SC"/>
        <family val="2"/>
      </rPr>
      <t xml:space="preserve">モノクローナル抗体デノスマブ</t>
    </r>
    <r>
      <rPr>
        <sz val="10"/>
        <rFont val="Arial"/>
        <family val="0"/>
        <charset val="1"/>
      </rPr>
      <t xml:space="preserve">60mg</t>
    </r>
    <r>
      <rPr>
        <sz val="10"/>
        <rFont val="Noto Sans CJK SC"/>
        <family val="2"/>
      </rPr>
      <t xml:space="preserve">の</t>
    </r>
    <r>
      <rPr>
        <sz val="10"/>
        <rFont val="Arial"/>
        <family val="0"/>
        <charset val="1"/>
      </rPr>
      <t xml:space="preserve">6</t>
    </r>
    <r>
      <rPr>
        <sz val="10"/>
        <rFont val="Noto Sans CJK SC"/>
        <family val="2"/>
      </rPr>
      <t xml:space="preserve">か月ごとの皮下投与は、骨密度</t>
    </r>
    <r>
      <rPr>
        <sz val="10"/>
        <rFont val="Arial"/>
        <family val="0"/>
        <charset val="1"/>
      </rPr>
      <t xml:space="preserve">T</t>
    </r>
    <r>
      <rPr>
        <sz val="10"/>
        <rFont val="Noto Sans CJK SC"/>
        <family val="2"/>
      </rPr>
      <t xml:space="preserve">スコアが</t>
    </r>
    <r>
      <rPr>
        <sz val="10"/>
        <rFont val="Arial"/>
        <family val="0"/>
        <charset val="1"/>
      </rPr>
      <t xml:space="preserve">-2.5</t>
    </r>
    <r>
      <rPr>
        <sz val="10"/>
        <rFont val="Noto Sans CJK SC"/>
        <family val="2"/>
      </rPr>
      <t xml:space="preserve">未満</t>
    </r>
    <r>
      <rPr>
        <sz val="10"/>
        <rFont val="Arial"/>
        <family val="0"/>
        <charset val="1"/>
      </rPr>
      <t xml:space="preserve">-4.0</t>
    </r>
    <r>
      <rPr>
        <sz val="10"/>
        <rFont val="Noto Sans CJK SC"/>
        <family val="2"/>
      </rPr>
      <t xml:space="preserve">以上の閉経後骨粗鬆症女性</t>
    </r>
    <r>
      <rPr>
        <sz val="10"/>
        <rFont val="Arial"/>
        <family val="0"/>
        <charset val="1"/>
      </rPr>
      <t xml:space="preserve">7,868</t>
    </r>
    <r>
      <rPr>
        <sz val="10"/>
        <rFont val="Noto Sans CJK SC"/>
        <family val="2"/>
      </rPr>
      <t xml:space="preserve">人を対象とした</t>
    </r>
    <r>
      <rPr>
        <sz val="10"/>
        <rFont val="Arial"/>
        <family val="0"/>
        <charset val="1"/>
      </rPr>
      <t xml:space="preserve">FREEDOM</t>
    </r>
    <r>
      <rPr>
        <sz val="10"/>
        <rFont val="Noto Sans CJK SC"/>
        <family val="2"/>
      </rPr>
      <t xml:space="preserve">試験で、</t>
    </r>
    <r>
      <rPr>
        <sz val="10"/>
        <rFont val="Arial"/>
        <family val="0"/>
        <charset val="1"/>
      </rPr>
      <t xml:space="preserve">36</t>
    </r>
    <r>
      <rPr>
        <sz val="10"/>
        <rFont val="Noto Sans CJK SC"/>
        <family val="2"/>
      </rPr>
      <t xml:space="preserve">か月間の新規椎体骨折のリスクを</t>
    </r>
    <r>
      <rPr>
        <sz val="10"/>
        <rFont val="Arial"/>
        <family val="0"/>
        <charset val="1"/>
      </rPr>
      <t xml:space="preserve">68%</t>
    </r>
    <r>
      <rPr>
        <sz val="10"/>
        <rFont val="Noto Sans CJK SC"/>
        <family val="2"/>
      </rPr>
      <t xml:space="preserve">（累積発生率</t>
    </r>
    <r>
      <rPr>
        <sz val="10"/>
        <rFont val="Arial"/>
        <family val="0"/>
        <charset val="1"/>
      </rPr>
      <t xml:space="preserve">2.3%</t>
    </r>
    <r>
      <rPr>
        <sz val="10"/>
        <rFont val="Noto Sans CJK SC"/>
        <family val="2"/>
      </rPr>
      <t xml:space="preserve">対</t>
    </r>
    <r>
      <rPr>
        <sz val="10"/>
        <rFont val="Arial"/>
        <family val="0"/>
        <charset val="1"/>
      </rPr>
      <t xml:space="preserve">7.2%</t>
    </r>
    <r>
      <rPr>
        <sz val="10"/>
        <rFont val="Noto Sans CJK SC"/>
        <family val="2"/>
      </rPr>
      <t xml:space="preserve">）、大腿骨近位部骨折のリスクを</t>
    </r>
    <r>
      <rPr>
        <sz val="10"/>
        <rFont val="Arial"/>
        <family val="0"/>
        <charset val="1"/>
      </rPr>
      <t xml:space="preserve">40%</t>
    </r>
    <r>
      <rPr>
        <sz val="10"/>
        <rFont val="Noto Sans CJK SC"/>
        <family val="2"/>
      </rPr>
      <t xml:space="preserve">（</t>
    </r>
    <r>
      <rPr>
        <sz val="10"/>
        <rFont val="Arial"/>
        <family val="0"/>
        <charset val="1"/>
      </rPr>
      <t xml:space="preserve">0.7%</t>
    </r>
    <r>
      <rPr>
        <sz val="10"/>
        <rFont val="Noto Sans CJK SC"/>
        <family val="2"/>
      </rPr>
      <t xml:space="preserve">対</t>
    </r>
    <r>
      <rPr>
        <sz val="10"/>
        <rFont val="Arial"/>
        <family val="0"/>
        <charset val="1"/>
      </rPr>
      <t xml:space="preserve">1.2%</t>
    </r>
    <r>
      <rPr>
        <sz val="10"/>
        <rFont val="Noto Sans CJK SC"/>
        <family val="2"/>
      </rPr>
      <t xml:space="preserve">）、非椎体骨折のリスクを</t>
    </r>
    <r>
      <rPr>
        <sz val="10"/>
        <rFont val="Arial"/>
        <family val="0"/>
        <charset val="1"/>
      </rPr>
      <t xml:space="preserve">20%</t>
    </r>
    <r>
      <rPr>
        <sz val="10"/>
        <rFont val="Noto Sans CJK SC"/>
        <family val="2"/>
      </rPr>
      <t xml:space="preserve">低下させた。</t>
    </r>
  </si>
  <si>
    <t xml:space="preserve">SRC-1834</t>
  </si>
  <si>
    <t xml:space="preserve">Cummings SR, et al. Denosumab for prevention of fractures in postmenopausal women with osteoporosis. N Engl J Med. 2009</t>
  </si>
  <si>
    <t xml:space="preserve">10.1056/NEJMoa0809493</t>
  </si>
  <si>
    <t xml:space="preserve">19671655</t>
  </si>
  <si>
    <r>
      <rPr>
        <sz val="10"/>
        <rFont val="Noto Sans CJK SC"/>
        <family val="2"/>
      </rPr>
      <t xml:space="preserve">デノスマブは国内で骨粗鬆症治療薬として承認され、日本のガイドライン</t>
    </r>
    <r>
      <rPr>
        <sz val="10"/>
        <rFont val="Arial"/>
        <family val="0"/>
        <charset val="1"/>
      </rPr>
      <t xml:space="preserve">2025</t>
    </r>
    <r>
      <rPr>
        <sz val="10"/>
        <rFont val="Noto Sans CJK SC"/>
        <family val="2"/>
      </rPr>
      <t xml:space="preserve">年版にも収載されていることを同ガイドラインで確認した。投与中止・延期時の骨折リスク上昇は本試験の範囲外のため本票では扱っていない。</t>
    </r>
  </si>
  <si>
    <t xml:space="preserve">BD-007</t>
  </si>
  <si>
    <r>
      <rPr>
        <sz val="10"/>
        <rFont val="Noto Sans CJK SC"/>
        <family val="2"/>
      </rPr>
      <t xml:space="preserve">副甲状腺ホルモン</t>
    </r>
    <r>
      <rPr>
        <sz val="10"/>
        <rFont val="Arial"/>
        <family val="0"/>
        <charset val="1"/>
      </rPr>
      <t xml:space="preserve">1</t>
    </r>
    <r>
      <rPr>
        <sz val="10"/>
        <rFont val="Noto Sans CJK SC"/>
        <family val="2"/>
      </rPr>
      <t xml:space="preserve">型受容体の選択的活性化薬アバロパラチド</t>
    </r>
    <r>
      <rPr>
        <sz val="10"/>
        <rFont val="Arial"/>
        <family val="0"/>
        <charset val="1"/>
      </rPr>
      <t xml:space="preserve">80μg</t>
    </r>
    <r>
      <rPr>
        <sz val="10"/>
        <rFont val="Noto Sans CJK SC"/>
        <family val="2"/>
      </rPr>
      <t xml:space="preserve">の連日皮下投与は、骨折リスクの高い閉経後骨粗鬆症女性を対象とした</t>
    </r>
    <r>
      <rPr>
        <sz val="10"/>
        <rFont val="Arial"/>
        <family val="0"/>
        <charset val="1"/>
      </rPr>
      <t xml:space="preserve">ACTIVE</t>
    </r>
    <r>
      <rPr>
        <sz val="10"/>
        <rFont val="Noto Sans CJK SC"/>
        <family val="2"/>
      </rPr>
      <t xml:space="preserve">試験で、</t>
    </r>
    <r>
      <rPr>
        <sz val="10"/>
        <rFont val="Arial"/>
        <family val="0"/>
        <charset val="1"/>
      </rPr>
      <t xml:space="preserve">18</t>
    </r>
    <r>
      <rPr>
        <sz val="10"/>
        <rFont val="Noto Sans CJK SC"/>
        <family val="2"/>
      </rPr>
      <t xml:space="preserve">か月間の新規椎体骨折および非椎体骨折のリスクをプラセボより低下させ、高カルシウム血症の頻度はテリパラチド</t>
    </r>
    <r>
      <rPr>
        <sz val="10"/>
        <rFont val="Arial"/>
        <family val="0"/>
        <charset val="1"/>
      </rPr>
      <t xml:space="preserve">20μg</t>
    </r>
    <r>
      <rPr>
        <sz val="10"/>
        <rFont val="Noto Sans CJK SC"/>
        <family val="2"/>
      </rPr>
      <t xml:space="preserve">連日投与より低かった（</t>
    </r>
    <r>
      <rPr>
        <sz val="10"/>
        <rFont val="Arial"/>
        <family val="0"/>
        <charset val="1"/>
      </rPr>
      <t xml:space="preserve">3.4%</t>
    </r>
    <r>
      <rPr>
        <sz val="10"/>
        <rFont val="Noto Sans CJK SC"/>
        <family val="2"/>
      </rPr>
      <t xml:space="preserve">対</t>
    </r>
    <r>
      <rPr>
        <sz val="10"/>
        <rFont val="Arial"/>
        <family val="0"/>
        <charset val="1"/>
      </rPr>
      <t xml:space="preserve">6.4%</t>
    </r>
    <r>
      <rPr>
        <sz val="10"/>
        <rFont val="Noto Sans CJK SC"/>
        <family val="2"/>
      </rPr>
      <t xml:space="preserve">）。</t>
    </r>
  </si>
  <si>
    <t xml:space="preserve">SRC-1835</t>
  </si>
  <si>
    <t xml:space="preserve">Miller PD, et al. Effect of abaloparatide vs placebo on new vertebral fractures in postmenopausal women with osteoporosis: a randomized clinical trial. JAMA. 2016</t>
  </si>
  <si>
    <t xml:space="preserve">10.1001/jama.2016.11136</t>
  </si>
  <si>
    <t xml:space="preserve">27533157</t>
  </si>
  <si>
    <r>
      <rPr>
        <sz val="10"/>
        <rFont val="Noto Sans CJK SC"/>
        <family val="2"/>
      </rPr>
      <t xml:space="preserve">アバロパラチドとテリパラチドはいずれも日本のガイドライン</t>
    </r>
    <r>
      <rPr>
        <sz val="10"/>
        <rFont val="Arial"/>
        <family val="0"/>
        <charset val="1"/>
      </rPr>
      <t xml:space="preserve">2025</t>
    </r>
    <r>
      <rPr>
        <sz val="10"/>
        <rFont val="Noto Sans CJK SC"/>
        <family val="2"/>
      </rPr>
      <t xml:space="preserve">年版に収載された国内承認薬であることを同ガイドラインで確認した。テリパラチドは本試験では非盲検の参照群であり、新規椎体骨折の発生率の具体値は抄録の表に依存するため本票では記載していない。</t>
    </r>
  </si>
  <si>
    <t xml:space="preserve">BD-008</t>
  </si>
  <si>
    <r>
      <rPr>
        <sz val="10"/>
        <rFont val="Noto Sans CJK SC"/>
        <family val="2"/>
      </rPr>
      <t xml:space="preserve">抗スクレロスチンモノクローナル抗体ロモソズマブ</t>
    </r>
    <r>
      <rPr>
        <sz val="10"/>
        <rFont val="Arial"/>
        <family val="0"/>
        <charset val="1"/>
      </rPr>
      <t xml:space="preserve">210mg</t>
    </r>
    <r>
      <rPr>
        <sz val="10"/>
        <rFont val="Noto Sans CJK SC"/>
        <family val="2"/>
      </rPr>
      <t xml:space="preserve">の月</t>
    </r>
    <r>
      <rPr>
        <sz val="10"/>
        <rFont val="Arial"/>
        <family val="0"/>
        <charset val="1"/>
      </rPr>
      <t xml:space="preserve">1</t>
    </r>
    <r>
      <rPr>
        <sz val="10"/>
        <rFont val="Noto Sans CJK SC"/>
        <family val="2"/>
      </rPr>
      <t xml:space="preserve">回皮下投与は、大腿骨近位部の</t>
    </r>
    <r>
      <rPr>
        <sz val="10"/>
        <rFont val="Arial"/>
        <family val="0"/>
        <charset val="1"/>
      </rPr>
      <t xml:space="preserve">T</t>
    </r>
    <r>
      <rPr>
        <sz val="10"/>
        <rFont val="Noto Sans CJK SC"/>
        <family val="2"/>
      </rPr>
      <t xml:space="preserve">スコアが</t>
    </r>
    <r>
      <rPr>
        <sz val="10"/>
        <rFont val="Arial"/>
        <family val="0"/>
        <charset val="1"/>
      </rPr>
      <t xml:space="preserve">-2.5</t>
    </r>
    <r>
      <rPr>
        <sz val="10"/>
        <rFont val="Noto Sans CJK SC"/>
        <family val="2"/>
      </rPr>
      <t xml:space="preserve">〜</t>
    </r>
    <r>
      <rPr>
        <sz val="10"/>
        <rFont val="Arial"/>
        <family val="0"/>
        <charset val="1"/>
      </rPr>
      <t xml:space="preserve">-3.5</t>
    </r>
    <r>
      <rPr>
        <sz val="10"/>
        <rFont val="Noto Sans CJK SC"/>
        <family val="2"/>
      </rPr>
      <t xml:space="preserve">の閉経後骨粗鬆症女性</t>
    </r>
    <r>
      <rPr>
        <sz val="10"/>
        <rFont val="Arial"/>
        <family val="0"/>
        <charset val="1"/>
      </rPr>
      <t xml:space="preserve">7,180</t>
    </r>
    <r>
      <rPr>
        <sz val="10"/>
        <rFont val="Noto Sans CJK SC"/>
        <family val="2"/>
      </rPr>
      <t xml:space="preserve">人を対象とした</t>
    </r>
    <r>
      <rPr>
        <sz val="10"/>
        <rFont val="Arial"/>
        <family val="0"/>
        <charset val="1"/>
      </rPr>
      <t xml:space="preserve">FRAME</t>
    </r>
    <r>
      <rPr>
        <sz val="10"/>
        <rFont val="Noto Sans CJK SC"/>
        <family val="2"/>
      </rPr>
      <t xml:space="preserve">試験で、</t>
    </r>
    <r>
      <rPr>
        <sz val="10"/>
        <rFont val="Arial"/>
        <family val="0"/>
        <charset val="1"/>
      </rPr>
      <t xml:space="preserve">12</t>
    </r>
    <r>
      <rPr>
        <sz val="10"/>
        <rFont val="Noto Sans CJK SC"/>
        <family val="2"/>
      </rPr>
      <t xml:space="preserve">か月時点の新規椎体骨折の発生率をプラセボより</t>
    </r>
    <r>
      <rPr>
        <sz val="10"/>
        <rFont val="Arial"/>
        <family val="0"/>
        <charset val="1"/>
      </rPr>
      <t xml:space="preserve">73%</t>
    </r>
    <r>
      <rPr>
        <sz val="10"/>
        <rFont val="Noto Sans CJK SC"/>
        <family val="2"/>
      </rPr>
      <t xml:space="preserve">低下させ（</t>
    </r>
    <r>
      <rPr>
        <sz val="10"/>
        <rFont val="Arial"/>
        <family val="0"/>
        <charset val="1"/>
      </rPr>
      <t xml:space="preserve">0.5%</t>
    </r>
    <r>
      <rPr>
        <sz val="10"/>
        <rFont val="Noto Sans CJK SC"/>
        <family val="2"/>
      </rPr>
      <t xml:space="preserve">対</t>
    </r>
    <r>
      <rPr>
        <sz val="10"/>
        <rFont val="Arial"/>
        <family val="0"/>
        <charset val="1"/>
      </rPr>
      <t xml:space="preserve">1.8%</t>
    </r>
    <r>
      <rPr>
        <sz val="10"/>
        <rFont val="Noto Sans CJK SC"/>
        <family val="2"/>
      </rPr>
      <t xml:space="preserve">）、その後は両群ともデノスマブ投与へ移行する逐次療法が行われた。</t>
    </r>
  </si>
  <si>
    <t xml:space="preserve">SRC-1836</t>
  </si>
  <si>
    <t xml:space="preserve">Cosman F, et al. Romosozumab treatment in postmenopausal women with osteoporosis. N Engl J Med. 2016</t>
  </si>
  <si>
    <t xml:space="preserve">10.1056/NEJMoa1607948</t>
  </si>
  <si>
    <t xml:space="preserve">27641143</t>
  </si>
  <si>
    <r>
      <rPr>
        <sz val="10"/>
        <rFont val="Noto Sans CJK SC"/>
        <family val="2"/>
      </rPr>
      <t xml:space="preserve">ロモソズマブは国内で骨粗鬆症治療薬として承認され、日本のガイドライン</t>
    </r>
    <r>
      <rPr>
        <sz val="10"/>
        <rFont val="Arial"/>
        <family val="0"/>
        <charset val="1"/>
      </rPr>
      <t xml:space="preserve">2025</t>
    </r>
    <r>
      <rPr>
        <sz val="10"/>
        <rFont val="Noto Sans CJK SC"/>
        <family val="2"/>
      </rPr>
      <t xml:space="preserve">年版にも収載されていることを同ガイドラインで確認した。心血管イベントに関する注意喚起は本試験の抄録の範囲では確認していない。</t>
    </r>
  </si>
  <si>
    <t xml:space="preserve">BD-009</t>
  </si>
  <si>
    <r>
      <rPr>
        <sz val="10"/>
        <rFont val="Noto Sans CJK SC"/>
        <family val="2"/>
      </rPr>
      <t xml:space="preserve">日本の全国大腿骨近位部骨折調査に基づく推計では、</t>
    </r>
    <r>
      <rPr>
        <sz val="10"/>
        <rFont val="Arial"/>
        <family val="0"/>
        <charset val="1"/>
      </rPr>
      <t xml:space="preserve">2017</t>
    </r>
    <r>
      <rPr>
        <sz val="10"/>
        <rFont val="Noto Sans CJK SC"/>
        <family val="2"/>
      </rPr>
      <t xml:space="preserve">年の大腿骨近位部骨折の新規発生数は約</t>
    </r>
    <r>
      <rPr>
        <sz val="10"/>
        <rFont val="Arial"/>
        <family val="0"/>
        <charset val="1"/>
      </rPr>
      <t xml:space="preserve">193,400</t>
    </r>
    <r>
      <rPr>
        <sz val="10"/>
        <rFont val="Noto Sans CJK SC"/>
        <family val="2"/>
      </rPr>
      <t xml:space="preserve">件（</t>
    </r>
    <r>
      <rPr>
        <sz val="10"/>
        <rFont val="Arial"/>
        <family val="0"/>
        <charset val="1"/>
      </rPr>
      <t xml:space="preserve">95%</t>
    </r>
    <r>
      <rPr>
        <sz val="10"/>
        <rFont val="Noto Sans CJK SC"/>
        <family val="2"/>
      </rPr>
      <t xml:space="preserve">信頼区間</t>
    </r>
    <r>
      <rPr>
        <sz val="10"/>
        <rFont val="Arial"/>
        <family val="0"/>
        <charset val="1"/>
      </rPr>
      <t xml:space="preserve">187,300</t>
    </r>
    <r>
      <rPr>
        <sz val="10"/>
        <rFont val="Noto Sans CJK SC"/>
        <family val="2"/>
      </rPr>
      <t xml:space="preserve">〜</t>
    </r>
    <r>
      <rPr>
        <sz val="10"/>
        <rFont val="Arial"/>
        <family val="0"/>
        <charset val="1"/>
      </rPr>
      <t xml:space="preserve">199,500</t>
    </r>
    <r>
      <rPr>
        <sz val="10"/>
        <rFont val="Noto Sans CJK SC"/>
        <family val="2"/>
      </rPr>
      <t xml:space="preserve">件）で、うち男性が約</t>
    </r>
    <r>
      <rPr>
        <sz val="10"/>
        <rFont val="Arial"/>
        <family val="0"/>
        <charset val="1"/>
      </rPr>
      <t xml:space="preserve">44,100</t>
    </r>
    <r>
      <rPr>
        <sz val="10"/>
        <rFont val="Noto Sans CJK SC"/>
        <family val="2"/>
      </rPr>
      <t xml:space="preserve">件、女性が約</t>
    </r>
    <r>
      <rPr>
        <sz val="10"/>
        <rFont val="Arial"/>
        <family val="0"/>
        <charset val="1"/>
      </rPr>
      <t xml:space="preserve">149,300</t>
    </r>
    <r>
      <rPr>
        <sz val="10"/>
        <rFont val="Noto Sans CJK SC"/>
        <family val="2"/>
      </rPr>
      <t xml:space="preserve">件であり、年齢調整発生率は</t>
    </r>
    <r>
      <rPr>
        <sz val="10"/>
        <rFont val="Arial"/>
        <family val="0"/>
        <charset val="1"/>
      </rPr>
      <t xml:space="preserve">1992</t>
    </r>
    <r>
      <rPr>
        <sz val="10"/>
        <rFont val="Noto Sans CJK SC"/>
        <family val="2"/>
      </rPr>
      <t xml:space="preserve">年から</t>
    </r>
    <r>
      <rPr>
        <sz val="10"/>
        <rFont val="Arial"/>
        <family val="0"/>
        <charset val="1"/>
      </rPr>
      <t xml:space="preserve">2017</t>
    </r>
    <r>
      <rPr>
        <sz val="10"/>
        <rFont val="Noto Sans CJK SC"/>
        <family val="2"/>
      </rPr>
      <t xml:space="preserve">年までの</t>
    </r>
    <r>
      <rPr>
        <sz val="10"/>
        <rFont val="Arial"/>
        <family val="0"/>
        <charset val="1"/>
      </rPr>
      <t xml:space="preserve">25</t>
    </r>
    <r>
      <rPr>
        <sz val="10"/>
        <rFont val="Noto Sans CJK SC"/>
        <family val="2"/>
      </rPr>
      <t xml:space="preserve">年間で有意な変化を示さなかった一方、</t>
    </r>
    <r>
      <rPr>
        <sz val="10"/>
        <rFont val="Arial"/>
        <family val="0"/>
        <charset val="1"/>
      </rPr>
      <t xml:space="preserve">70</t>
    </r>
    <r>
      <rPr>
        <sz val="10"/>
        <rFont val="Noto Sans CJK SC"/>
        <family val="2"/>
      </rPr>
      <t xml:space="preserve">〜</t>
    </r>
    <r>
      <rPr>
        <sz val="10"/>
        <rFont val="Arial"/>
        <family val="0"/>
        <charset val="1"/>
      </rPr>
      <t xml:space="preserve">79</t>
    </r>
    <r>
      <rPr>
        <sz val="10"/>
        <rFont val="Noto Sans CJK SC"/>
        <family val="2"/>
      </rPr>
      <t xml:space="preserve">歳の発生率は有意に低下した。</t>
    </r>
  </si>
  <si>
    <t xml:space="preserve">SRC-1842</t>
  </si>
  <si>
    <t xml:space="preserve">Trends in hip fracture incidence in Japan: estimates based on nationwide hip fracture surveys from 1992 to 2017. JBMR Plus. 2021;5(2):e10428</t>
  </si>
  <si>
    <t xml:space="preserve">10.1002/jbm4.10428</t>
  </si>
  <si>
    <t xml:space="preserve">33615101</t>
  </si>
  <si>
    <t xml:space="preserve">発生数は郵送調査に基づく推計値である。地域差があり、年齢調整発生率には東北と西南で差がみられたと報告されている。</t>
  </si>
  <si>
    <t xml:space="preserve">BD-010</t>
  </si>
  <si>
    <r>
      <rPr>
        <sz val="10"/>
        <rFont val="Arial"/>
        <family val="0"/>
        <charset val="1"/>
      </rPr>
      <t xml:space="preserve">60</t>
    </r>
    <r>
      <rPr>
        <sz val="10"/>
        <rFont val="Noto Sans CJK SC"/>
        <family val="2"/>
      </rPr>
      <t xml:space="preserve">歳以上の地域住民を対象としたオーストラリア</t>
    </r>
    <r>
      <rPr>
        <sz val="10"/>
        <rFont val="Arial"/>
        <family val="0"/>
        <charset val="1"/>
      </rPr>
      <t xml:space="preserve">Dubbo</t>
    </r>
    <r>
      <rPr>
        <sz val="10"/>
        <rFont val="Noto Sans CJK SC"/>
        <family val="2"/>
      </rPr>
      <t xml:space="preserve">のコホート研究では、低外力による骨粗鬆症性骨折の後に死亡率が一般人口より上昇し、大腿骨近位部骨折後の標準化死亡比は女性</t>
    </r>
    <r>
      <rPr>
        <sz val="10"/>
        <rFont val="Arial"/>
        <family val="0"/>
        <charset val="1"/>
      </rPr>
      <t xml:space="preserve">2.43</t>
    </r>
    <r>
      <rPr>
        <sz val="10"/>
        <rFont val="Noto Sans CJK SC"/>
        <family val="2"/>
      </rPr>
      <t xml:space="preserve">・男性</t>
    </r>
    <r>
      <rPr>
        <sz val="10"/>
        <rFont val="Arial"/>
        <family val="0"/>
        <charset val="1"/>
      </rPr>
      <t xml:space="preserve">3.51</t>
    </r>
    <r>
      <rPr>
        <sz val="10"/>
        <rFont val="Noto Sans CJK SC"/>
        <family val="2"/>
      </rPr>
      <t xml:space="preserve">、椎体骨折後は女性</t>
    </r>
    <r>
      <rPr>
        <sz val="10"/>
        <rFont val="Arial"/>
        <family val="0"/>
        <charset val="1"/>
      </rPr>
      <t xml:space="preserve">1.82</t>
    </r>
    <r>
      <rPr>
        <sz val="10"/>
        <rFont val="Noto Sans CJK SC"/>
        <family val="2"/>
      </rPr>
      <t xml:space="preserve">・男性</t>
    </r>
    <r>
      <rPr>
        <sz val="10"/>
        <rFont val="Arial"/>
        <family val="0"/>
        <charset val="1"/>
      </rPr>
      <t xml:space="preserve">2.12</t>
    </r>
    <r>
      <rPr>
        <sz val="10"/>
        <rFont val="Noto Sans CJK SC"/>
        <family val="2"/>
      </rPr>
      <t xml:space="preserve">であり、死亡率の上昇は骨折後</t>
    </r>
    <r>
      <rPr>
        <sz val="10"/>
        <rFont val="Arial"/>
        <family val="0"/>
        <charset val="1"/>
      </rPr>
      <t xml:space="preserve">5</t>
    </r>
    <r>
      <rPr>
        <sz val="10"/>
        <rFont val="Noto Sans CJK SC"/>
        <family val="2"/>
      </rPr>
      <t xml:space="preserve">年間（大腿骨近位部骨折では最長</t>
    </r>
    <r>
      <rPr>
        <sz val="10"/>
        <rFont val="Arial"/>
        <family val="0"/>
        <charset val="1"/>
      </rPr>
      <t xml:space="preserve">10</t>
    </r>
    <r>
      <rPr>
        <sz val="10"/>
        <rFont val="Noto Sans CJK SC"/>
        <family val="2"/>
      </rPr>
      <t xml:space="preserve">年）持続し、再骨折によってさらに高まった。</t>
    </r>
  </si>
  <si>
    <t xml:space="preserve">SRC-1843</t>
  </si>
  <si>
    <t xml:space="preserve">Bliuc D, et al. Mortality risk associated with low-trauma osteoporotic fracture and subsequent fracture in men and women. JAMA. 2009</t>
  </si>
  <si>
    <t xml:space="preserve">10.1001/jama.2009.50</t>
  </si>
  <si>
    <t xml:space="preserve">19190316</t>
  </si>
  <si>
    <r>
      <rPr>
        <sz val="10"/>
        <rFont val="Noto Sans CJK SC"/>
        <family val="2"/>
      </rPr>
      <t xml:space="preserve">オーストラリアの単一地域コホートの結果であり、日本人集団での検証ではない。日本における大腿骨近位部骨折</t>
    </r>
    <r>
      <rPr>
        <sz val="10"/>
        <rFont val="Arial"/>
        <family val="0"/>
        <charset val="1"/>
      </rPr>
      <t xml:space="preserve">1</t>
    </r>
    <r>
      <rPr>
        <sz val="10"/>
        <rFont val="Noto Sans CJK SC"/>
        <family val="2"/>
      </rPr>
      <t xml:space="preserve">年後の死亡率は約</t>
    </r>
    <r>
      <rPr>
        <sz val="10"/>
        <rFont val="Arial"/>
        <family val="0"/>
        <charset val="1"/>
      </rPr>
      <t xml:space="preserve">10%</t>
    </r>
    <r>
      <rPr>
        <sz val="10"/>
        <rFont val="Noto Sans CJK SC"/>
        <family val="2"/>
      </rPr>
      <t xml:space="preserve">と日本のガイドライン</t>
    </r>
    <r>
      <rPr>
        <sz val="10"/>
        <rFont val="Arial"/>
        <family val="0"/>
        <charset val="1"/>
      </rPr>
      <t xml:space="preserve">2025</t>
    </r>
    <r>
      <rPr>
        <sz val="10"/>
        <rFont val="Noto Sans CJK SC"/>
        <family val="2"/>
      </rPr>
      <t xml:space="preserve">年版が国内調査を引用して述べている（本票では出典を分けていない）。</t>
    </r>
  </si>
  <si>
    <t xml:space="preserve">BD-011</t>
  </si>
  <si>
    <t xml:space="preserve">くる病・骨軟化症</t>
  </si>
  <si>
    <r>
      <rPr>
        <sz val="10"/>
        <rFont val="Noto Sans CJK SC"/>
        <family val="2"/>
      </rPr>
      <t xml:space="preserve">栄養性くる病と骨軟化症はビタミン</t>
    </r>
    <r>
      <rPr>
        <sz val="10"/>
        <rFont val="Arial"/>
        <family val="0"/>
        <charset val="1"/>
      </rPr>
      <t xml:space="preserve">D</t>
    </r>
    <r>
      <rPr>
        <sz val="10"/>
        <rFont val="Noto Sans CJK SC"/>
        <family val="2"/>
      </rPr>
      <t xml:space="preserve">欠乏とカルシウム欠乏によって引き起こされる骨の石灰化障害であり、乳幼児・小児・思春期児の健康、成長、発達に大きな影響を与えるが予防可能な公衆衛生上の問題であって、国際コンセンサス文書がその定義・診断基準と予防・管理の推奨を示している。</t>
    </r>
  </si>
  <si>
    <r>
      <rPr>
        <sz val="10"/>
        <rFont val="Noto Sans CJK SC"/>
        <family val="2"/>
      </rPr>
      <t xml:space="preserve">医学各論 Ⅸ</t>
    </r>
    <r>
      <rPr>
        <sz val="10"/>
        <rFont val="Arial"/>
        <family val="0"/>
        <charset val="1"/>
      </rPr>
      <t xml:space="preserve">-7-C-②</t>
    </r>
    <r>
      <rPr>
        <sz val="10"/>
        <rFont val="Noto Sans CJK SC"/>
        <family val="2"/>
      </rPr>
      <t xml:space="preserve">（くる病、骨軟化症、</t>
    </r>
    <r>
      <rPr>
        <sz val="10"/>
        <rFont val="Arial"/>
        <family val="0"/>
        <charset val="1"/>
      </rPr>
      <t xml:space="preserve">b</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</si>
  <si>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TBL-01-00-133 (id: Jlvnln4)</t>
    </r>
  </si>
  <si>
    <t xml:space="preserve">本コンセンサスは小児の栄養性くる病を中心としており、成人の骨軟化症の検査・治療の詳細は扱っていない。</t>
  </si>
  <si>
    <t xml:space="preserve">BD-012</t>
  </si>
  <si>
    <r>
      <rPr>
        <sz val="10"/>
        <rFont val="Arial"/>
        <family val="0"/>
        <charset val="1"/>
      </rPr>
      <t xml:space="preserve">X</t>
    </r>
    <r>
      <rPr>
        <sz val="10"/>
        <rFont val="Noto Sans CJK SC"/>
        <family val="2"/>
      </rPr>
      <t xml:space="preserve">連鎖性低リン血症症（</t>
    </r>
    <r>
      <rPr>
        <sz val="10"/>
        <rFont val="Arial"/>
        <family val="0"/>
        <charset val="1"/>
      </rPr>
      <t xml:space="preserve">XLH</t>
    </r>
    <r>
      <rPr>
        <sz val="10"/>
        <rFont val="Noto Sans CJK SC"/>
        <family val="2"/>
      </rPr>
      <t xml:space="preserve">）は遺伝性リン喪失の最も多い原因であり、その診断は、ビタミン</t>
    </r>
    <r>
      <rPr>
        <sz val="10"/>
        <rFont val="Arial"/>
        <family val="0"/>
        <charset val="1"/>
      </rPr>
      <t xml:space="preserve">D</t>
    </r>
    <r>
      <rPr>
        <sz val="10"/>
        <rFont val="Noto Sans CJK SC"/>
        <family val="2"/>
      </rPr>
      <t xml:space="preserve">欠乏やカルシウム欠乏がない状況で、低リン血症と腎性リン喪失を伴うくる病または骨軟化症の所見に基づいて行い、治療開始前に可能な限り遺伝子検査または</t>
    </r>
    <r>
      <rPr>
        <sz val="10"/>
        <rFont val="Arial"/>
        <family val="0"/>
        <charset val="1"/>
      </rPr>
      <t xml:space="preserve">FGF23</t>
    </r>
    <r>
      <rPr>
        <sz val="10"/>
        <rFont val="Noto Sans CJK SC"/>
        <family val="2"/>
      </rPr>
      <t xml:space="preserve">測定で確認することが推奨される。成人では骨軟化症に加えて偽骨折（</t>
    </r>
    <r>
      <rPr>
        <sz val="10"/>
        <rFont val="Arial"/>
        <family val="0"/>
        <charset val="1"/>
      </rPr>
      <t xml:space="preserve">Looser</t>
    </r>
    <r>
      <rPr>
        <sz val="10"/>
        <rFont val="Noto Sans CJK SC"/>
        <family val="2"/>
      </rPr>
      <t xml:space="preserve">帯）、付着部症、変形性関節症などを生じる。</t>
    </r>
  </si>
  <si>
    <t xml:space="preserve">SRC-1844</t>
  </si>
  <si>
    <t xml:space="preserve">Haffner D, et al. Clinical practice recommendations for the diagnosis and management of X-linked hypophosphataemia. Nat Rev Nephrol. 2019</t>
  </si>
  <si>
    <t xml:space="preserve">10.1038/s41581-019-0152-5</t>
  </si>
  <si>
    <t xml:space="preserve">31068690</t>
  </si>
  <si>
    <r>
      <rPr>
        <sz val="10"/>
        <rFont val="Noto Sans CJK SC"/>
        <family val="2"/>
      </rPr>
      <t xml:space="preserve">本票は</t>
    </r>
    <r>
      <rPr>
        <sz val="10"/>
        <rFont val="Arial"/>
        <family val="0"/>
        <charset val="1"/>
      </rPr>
      <t xml:space="preserve">XLH</t>
    </r>
    <r>
      <rPr>
        <sz val="10"/>
        <rFont val="Noto Sans CJK SC"/>
        <family val="2"/>
      </rPr>
      <t xml:space="preserve">の診断の枠組みであり、腫瘍性骨軟化症など他の</t>
    </r>
    <r>
      <rPr>
        <sz val="10"/>
        <rFont val="Arial"/>
        <family val="0"/>
        <charset val="1"/>
      </rPr>
      <t xml:space="preserve">FGF23</t>
    </r>
    <r>
      <rPr>
        <sz val="10"/>
        <rFont val="Noto Sans CJK SC"/>
        <family val="2"/>
      </rPr>
      <t xml:space="preserve">関連疾患の診断手順の詳細は扱っていない。偽骨折は抄録中の </t>
    </r>
    <r>
      <rPr>
        <sz val="10"/>
        <rFont val="Arial"/>
        <family val="0"/>
        <charset val="1"/>
      </rPr>
      <t xml:space="preserve">pseudofractures </t>
    </r>
    <r>
      <rPr>
        <sz val="10"/>
        <rFont val="Noto Sans CJK SC"/>
        <family val="2"/>
      </rPr>
      <t xml:space="preserve">の訳語として</t>
    </r>
    <r>
      <rPr>
        <sz val="10"/>
        <rFont val="Arial"/>
        <family val="0"/>
        <charset val="1"/>
      </rPr>
      <t xml:space="preserve">Looser</t>
    </r>
    <r>
      <rPr>
        <sz val="10"/>
        <rFont val="Noto Sans CJK SC"/>
        <family val="2"/>
      </rPr>
      <t xml:space="preserve">帯を併記した。</t>
    </r>
  </si>
  <si>
    <t xml:space="preserve">BD-013</t>
  </si>
  <si>
    <r>
      <rPr>
        <sz val="10"/>
        <rFont val="Arial"/>
        <family val="0"/>
        <charset val="1"/>
      </rPr>
      <t xml:space="preserve">X</t>
    </r>
    <r>
      <rPr>
        <sz val="10"/>
        <rFont val="Noto Sans CJK SC"/>
        <family val="2"/>
      </rPr>
      <t xml:space="preserve">連鎖性低リン血症症（</t>
    </r>
    <r>
      <rPr>
        <sz val="10"/>
        <rFont val="Arial"/>
        <family val="0"/>
        <charset val="1"/>
      </rPr>
      <t xml:space="preserve">XLH</t>
    </r>
    <r>
      <rPr>
        <sz val="10"/>
        <rFont val="Noto Sans CJK SC"/>
        <family val="2"/>
      </rPr>
      <t xml:space="preserve">）は</t>
    </r>
    <r>
      <rPr>
        <sz val="10"/>
        <rFont val="Arial"/>
        <family val="0"/>
        <charset val="1"/>
      </rPr>
      <t xml:space="preserve">FGF23</t>
    </r>
    <r>
      <rPr>
        <sz val="10"/>
        <rFont val="Noto Sans CJK SC"/>
        <family val="2"/>
      </rPr>
      <t xml:space="preserve">の分泌亢進によって低リン血症と、それに伴うくる病・骨軟化症・骨格変形を来す疾患であり、抗</t>
    </r>
    <r>
      <rPr>
        <sz val="10"/>
        <rFont val="Arial"/>
        <family val="0"/>
        <charset val="1"/>
      </rPr>
      <t xml:space="preserve">FGF23</t>
    </r>
    <r>
      <rPr>
        <sz val="10"/>
        <rFont val="Noto Sans CJK SC"/>
        <family val="2"/>
      </rPr>
      <t xml:space="preserve">モノクローナル抗体ブロスマブの皮下投与（</t>
    </r>
    <r>
      <rPr>
        <sz val="10"/>
        <rFont val="Arial"/>
        <family val="0"/>
        <charset val="1"/>
      </rPr>
      <t xml:space="preserve">2</t>
    </r>
    <r>
      <rPr>
        <sz val="10"/>
        <rFont val="Noto Sans CJK SC"/>
        <family val="2"/>
      </rPr>
      <t xml:space="preserve">週ごとまたは</t>
    </r>
    <r>
      <rPr>
        <sz val="10"/>
        <rFont val="Arial"/>
        <family val="0"/>
        <charset val="1"/>
      </rPr>
      <t xml:space="preserve">4</t>
    </r>
    <r>
      <rPr>
        <sz val="10"/>
        <rFont val="Noto Sans CJK SC"/>
        <family val="2"/>
      </rPr>
      <t xml:space="preserve">週ごと）により、小児</t>
    </r>
    <r>
      <rPr>
        <sz val="10"/>
        <rFont val="Arial"/>
        <family val="0"/>
        <charset val="1"/>
      </rPr>
      <t xml:space="preserve">XLH</t>
    </r>
    <r>
      <rPr>
        <sz val="10"/>
        <rFont val="Noto Sans CJK SC"/>
        <family val="2"/>
      </rPr>
      <t xml:space="preserve">患者</t>
    </r>
    <r>
      <rPr>
        <sz val="10"/>
        <rFont val="Arial"/>
        <family val="0"/>
        <charset val="1"/>
      </rPr>
      <t xml:space="preserve">52</t>
    </r>
    <r>
      <rPr>
        <sz val="10"/>
        <rFont val="Noto Sans CJK SC"/>
        <family val="2"/>
      </rPr>
      <t xml:space="preserve">人でくる病重症度スコア（</t>
    </r>
    <r>
      <rPr>
        <sz val="10"/>
        <rFont val="Arial"/>
        <family val="0"/>
        <charset val="1"/>
      </rPr>
      <t xml:space="preserve">Thacher</t>
    </r>
    <r>
      <rPr>
        <sz val="10"/>
        <rFont val="Noto Sans CJK SC"/>
        <family val="2"/>
      </rPr>
      <t xml:space="preserve">スコア）が改善し、血清リンが上昇して半数超が正常範囲に達し、血清</t>
    </r>
    <r>
      <rPr>
        <sz val="10"/>
        <rFont val="Arial"/>
        <family val="0"/>
        <charset val="1"/>
      </rPr>
      <t xml:space="preserve">ALP</t>
    </r>
    <r>
      <rPr>
        <sz val="10"/>
        <rFont val="Noto Sans CJK SC"/>
        <family val="2"/>
      </rPr>
      <t xml:space="preserve">が低下した。</t>
    </r>
  </si>
  <si>
    <t xml:space="preserve">SRC-1838</t>
  </si>
  <si>
    <t xml:space="preserve">Carpenter TO, et al. Burosumab therapy in children with X-linked hypophosphatemia. N Engl J Med. 2018</t>
  </si>
  <si>
    <t xml:space="preserve">10.1056/NEJMoa1714641</t>
  </si>
  <si>
    <t xml:space="preserve">29791829</t>
  </si>
  <si>
    <r>
      <rPr>
        <sz val="10"/>
        <rFont val="Noto Sans CJK SC"/>
        <family val="2"/>
      </rPr>
      <t xml:space="preserve">ブロスマブは国内で</t>
    </r>
    <r>
      <rPr>
        <sz val="10"/>
        <rFont val="Arial"/>
        <family val="0"/>
        <charset val="1"/>
      </rPr>
      <t xml:space="preserve">2019</t>
    </r>
    <r>
      <rPr>
        <sz val="10"/>
        <rFont val="Noto Sans CJK SC"/>
        <family val="2"/>
      </rPr>
      <t xml:space="preserve">年</t>
    </r>
    <r>
      <rPr>
        <sz val="10"/>
        <rFont val="Arial"/>
        <family val="0"/>
        <charset val="1"/>
      </rPr>
      <t xml:space="preserve">9</t>
    </r>
    <r>
      <rPr>
        <sz val="10"/>
        <rFont val="Noto Sans CJK SC"/>
        <family val="2"/>
      </rPr>
      <t xml:space="preserve">月に</t>
    </r>
    <r>
      <rPr>
        <sz val="10"/>
        <rFont val="Arial"/>
        <family val="0"/>
        <charset val="1"/>
      </rPr>
      <t xml:space="preserve">FGF23</t>
    </r>
    <r>
      <rPr>
        <sz val="10"/>
        <rFont val="Noto Sans CJK SC"/>
        <family val="2"/>
      </rPr>
      <t xml:space="preserve">関連低リン血症性くる病・骨軟化症の効能・効果で承認され薬価収載されていることを、製造販売元の公表資料で確認した。本試験は第</t>
    </r>
    <r>
      <rPr>
        <sz val="10"/>
        <rFont val="Arial"/>
        <family val="0"/>
        <charset val="1"/>
      </rPr>
      <t xml:space="preserve">2</t>
    </r>
    <r>
      <rPr>
        <sz val="10"/>
        <rFont val="Noto Sans CJK SC"/>
        <family val="2"/>
      </rPr>
      <t xml:space="preserve">相試験で、投与量は血清リン値が正常下限付近になるよう調整された。</t>
    </r>
  </si>
  <si>
    <t xml:space="preserve">BD-014</t>
  </si>
  <si>
    <r>
      <rPr>
        <sz val="10"/>
        <rFont val="Noto Sans CJK SC"/>
        <family val="2"/>
      </rPr>
      <t xml:space="preserve">骨</t>
    </r>
    <r>
      <rPr>
        <sz val="10"/>
        <rFont val="Arial"/>
        <family val="0"/>
        <charset val="1"/>
      </rPr>
      <t xml:space="preserve">Paget</t>
    </r>
    <r>
      <rPr>
        <sz val="10"/>
        <rFont val="Noto Sans CJK SC"/>
        <family val="2"/>
      </rPr>
      <t xml:space="preserve">病</t>
    </r>
  </si>
  <si>
    <r>
      <rPr>
        <sz val="10"/>
        <rFont val="Noto Sans CJK SC"/>
        <family val="2"/>
      </rPr>
      <t xml:space="preserve">骨</t>
    </r>
    <r>
      <rPr>
        <sz val="10"/>
        <rFont val="Arial"/>
        <family val="0"/>
        <charset val="1"/>
      </rPr>
      <t xml:space="preserve">Paget</t>
    </r>
    <r>
      <rPr>
        <sz val="10"/>
        <rFont val="Noto Sans CJK SC"/>
        <family val="2"/>
      </rPr>
      <t xml:space="preserve">病の診断と評価では、疑わしい骨格部位の単純</t>
    </r>
    <r>
      <rPr>
        <sz val="10"/>
        <rFont val="Arial"/>
        <family val="0"/>
        <charset val="1"/>
      </rPr>
      <t xml:space="preserve">X</t>
    </r>
    <r>
      <rPr>
        <sz val="10"/>
        <rFont val="Noto Sans CJK SC"/>
        <family val="2"/>
      </rPr>
      <t xml:space="preserve">線写真で診断を行い、診断が確定したら骨シンチグラフィで病変の広がりを評価し、血清総</t>
    </r>
    <r>
      <rPr>
        <sz val="10"/>
        <rFont val="Arial"/>
        <family val="0"/>
        <charset val="1"/>
      </rPr>
      <t xml:space="preserve">ALP</t>
    </r>
    <r>
      <rPr>
        <sz val="10"/>
        <rFont val="Noto Sans CJK SC"/>
        <family val="2"/>
      </rPr>
      <t xml:space="preserve">を測定して疾患の活動性の評価や治療反応・未治療例の経過観察に用いることが、米国内分泌学会のガイドラインで推奨されている。</t>
    </r>
  </si>
  <si>
    <r>
      <rPr>
        <sz val="10"/>
        <rFont val="Noto Sans CJK SC"/>
        <family val="2"/>
      </rPr>
      <t xml:space="preserve">医学各論 Ⅸ</t>
    </r>
    <r>
      <rPr>
        <sz val="10"/>
        <rFont val="Arial"/>
        <family val="0"/>
        <charset val="1"/>
      </rPr>
      <t xml:space="preserve">-7-C-③</t>
    </r>
    <r>
      <rPr>
        <sz val="10"/>
        <rFont val="Noto Sans CJK SC"/>
        <family val="2"/>
      </rPr>
      <t xml:space="preserve">（骨</t>
    </r>
    <r>
      <rPr>
        <sz val="10"/>
        <rFont val="Arial"/>
        <family val="0"/>
        <charset val="1"/>
      </rPr>
      <t xml:space="preserve">Paget</t>
    </r>
    <r>
      <rPr>
        <sz val="10"/>
        <rFont val="Noto Sans CJK SC"/>
        <family val="2"/>
      </rPr>
      <t xml:space="preserve">病、</t>
    </r>
    <r>
      <rPr>
        <sz val="10"/>
        <rFont val="Arial"/>
        <family val="0"/>
        <charset val="1"/>
      </rPr>
      <t xml:space="preserve">b</t>
    </r>
    <r>
      <rPr>
        <sz val="10"/>
        <rFont val="Noto Sans CJK SC"/>
        <family val="2"/>
      </rPr>
      <t xml:space="preserve">）</t>
    </r>
  </si>
  <si>
    <t xml:space="preserve">SRC-1837</t>
  </si>
  <si>
    <t xml:space="preserve">Singer FR, et al. Paget's disease of bone: an Endocrine Society clinical practice guideline. J Clin Endocrinol Metab. 2014</t>
  </si>
  <si>
    <t xml:space="preserve">10.1210/jc.2014-2910</t>
  </si>
  <si>
    <t xml:space="preserve">25406796</t>
  </si>
  <si>
    <r>
      <rPr>
        <sz val="10"/>
        <rFont val="Noto Sans CJK SC"/>
        <family val="2"/>
      </rPr>
      <t xml:space="preserve">単骨性病変で血清総</t>
    </r>
    <r>
      <rPr>
        <sz val="10"/>
        <rFont val="Arial"/>
        <family val="0"/>
        <charset val="1"/>
      </rPr>
      <t xml:space="preserve">ALP</t>
    </r>
    <r>
      <rPr>
        <sz val="10"/>
        <rFont val="Noto Sans CJK SC"/>
        <family val="2"/>
      </rPr>
      <t xml:space="preserve">が正常な例では、骨形成・骨吸収マーカーを測定しても正常なことがあるとガイドラインは述べている。</t>
    </r>
  </si>
  <si>
    <t xml:space="preserve">BD-015</t>
  </si>
  <si>
    <r>
      <rPr>
        <sz val="10"/>
        <rFont val="Noto Sans CJK SC"/>
        <family val="2"/>
      </rPr>
      <t xml:space="preserve">米国内分泌学会の骨</t>
    </r>
    <r>
      <rPr>
        <sz val="10"/>
        <rFont val="Arial"/>
        <family val="0"/>
        <charset val="1"/>
      </rPr>
      <t xml:space="preserve">Paget</t>
    </r>
    <r>
      <rPr>
        <sz val="10"/>
        <rFont val="Noto Sans CJK SC"/>
        <family val="2"/>
      </rPr>
      <t xml:space="preserve">病ガイドラインでは、活動性の骨</t>
    </r>
    <r>
      <rPr>
        <sz val="10"/>
        <rFont val="Arial"/>
        <family val="0"/>
        <charset val="1"/>
      </rPr>
      <t xml:space="preserve">Paget</t>
    </r>
    <r>
      <rPr>
        <sz val="10"/>
        <rFont val="Noto Sans CJK SC"/>
        <family val="2"/>
      </rPr>
      <t xml:space="preserve">病で将来の合併症のリスクがある患者の多くにビスホスホネート治療を推奨し、禁忌がなければゾレドロン酸</t>
    </r>
    <r>
      <rPr>
        <sz val="10"/>
        <rFont val="Arial"/>
        <family val="0"/>
        <charset val="1"/>
      </rPr>
      <t xml:space="preserve">5mg</t>
    </r>
    <r>
      <rPr>
        <sz val="10"/>
        <rFont val="Noto Sans CJK SC"/>
        <family val="2"/>
      </rPr>
      <t xml:space="preserve">の単回静脈内投与を第一選択の治療としている。</t>
    </r>
  </si>
  <si>
    <r>
      <rPr>
        <sz val="10"/>
        <rFont val="Noto Sans CJK SC"/>
        <family val="2"/>
      </rPr>
      <t xml:space="preserve">ゾレドロン酸の骨</t>
    </r>
    <r>
      <rPr>
        <sz val="10"/>
        <rFont val="Arial"/>
        <family val="0"/>
        <charset val="1"/>
      </rPr>
      <t xml:space="preserve">Paget</t>
    </r>
    <r>
      <rPr>
        <sz val="10"/>
        <rFont val="Noto Sans CJK SC"/>
        <family val="2"/>
      </rPr>
      <t xml:space="preserve">病に対する国内の承認・保険適用は未確認であり、本票は米国ガイドラインの推奨である。骨の変形、高拍出性心不全、骨肉腫化などの合併症は本疾患の重要な論点だが、今回確認したガイドライン抄録の範囲では合併症の内訳を検証できなかったため、本票の命題には含めていない。</t>
    </r>
  </si>
  <si>
    <t xml:space="preserve">BD-016</t>
  </si>
  <si>
    <t xml:space="preserve">骨形成不全症</t>
  </si>
  <si>
    <r>
      <rPr>
        <sz val="10"/>
        <rFont val="Noto Sans CJK SC"/>
        <family val="2"/>
      </rPr>
      <t xml:space="preserve">骨形成不全症は骨脆弱性と骨格変形を特徴とする疾患で、その約</t>
    </r>
    <r>
      <rPr>
        <sz val="10"/>
        <rFont val="Arial"/>
        <family val="0"/>
        <charset val="1"/>
      </rPr>
      <t xml:space="preserve">85%</t>
    </r>
    <r>
      <rPr>
        <sz val="10"/>
        <rFont val="Noto Sans CJK SC"/>
        <family val="2"/>
      </rPr>
      <t xml:space="preserve">は</t>
    </r>
    <r>
      <rPr>
        <sz val="10"/>
        <rFont val="Arial"/>
        <family val="0"/>
        <charset val="1"/>
      </rPr>
      <t xml:space="preserve">I</t>
    </r>
    <r>
      <rPr>
        <sz val="10"/>
        <rFont val="Noto Sans CJK SC"/>
        <family val="2"/>
      </rPr>
      <t xml:space="preserve">型コラーゲンをコードする</t>
    </r>
    <r>
      <rPr>
        <sz val="10"/>
        <rFont val="Arial"/>
        <family val="0"/>
        <charset val="1"/>
      </rPr>
      <t xml:space="preserve">COL1A1</t>
    </r>
    <r>
      <rPr>
        <sz val="10"/>
        <rFont val="Noto Sans CJK SC"/>
        <family val="2"/>
      </rPr>
      <t xml:space="preserve">・</t>
    </r>
    <r>
      <rPr>
        <sz val="10"/>
        <rFont val="Arial"/>
        <family val="0"/>
        <charset val="1"/>
      </rPr>
      <t xml:space="preserve">COL1A2</t>
    </r>
    <r>
      <rPr>
        <sz val="10"/>
        <rFont val="Noto Sans CJK SC"/>
        <family val="2"/>
      </rPr>
      <t xml:space="preserve">遺伝子の常染色体優性変異によって生じ、コラーゲンの量または構造の異常が原因となる。診断は家族歴と、出生前・出生時・小児期早期の骨折などの臨床像に基づいて行われ、遺伝子検査で確認できる。</t>
    </r>
  </si>
  <si>
    <r>
      <rPr>
        <sz val="10"/>
        <rFont val="Noto Sans CJK SC"/>
        <family val="2"/>
      </rPr>
      <t xml:space="preserve">医学各論 Ⅸ</t>
    </r>
    <r>
      <rPr>
        <sz val="10"/>
        <rFont val="Arial"/>
        <family val="0"/>
        <charset val="1"/>
      </rPr>
      <t xml:space="preserve">-7-B-②</t>
    </r>
    <r>
      <rPr>
        <sz val="10"/>
        <rFont val="Noto Sans CJK SC"/>
        <family val="2"/>
      </rPr>
      <t xml:space="preserve">（骨形成不全症、</t>
    </r>
    <r>
      <rPr>
        <sz val="10"/>
        <rFont val="Arial"/>
        <family val="0"/>
        <charset val="1"/>
      </rPr>
      <t xml:space="preserve">c</t>
    </r>
    <r>
      <rPr>
        <sz val="10"/>
        <rFont val="Noto Sans CJK SC"/>
        <family val="2"/>
      </rPr>
      <t xml:space="preserve">）</t>
    </r>
  </si>
  <si>
    <t xml:space="preserve">SRC-1840</t>
  </si>
  <si>
    <t xml:space="preserve">Marini JC, et al. Osteogenesis imperfecta. Nat Rev Dis Primers. 2017;3:17052</t>
  </si>
  <si>
    <t xml:space="preserve">10.1038/nrdp.2017.52</t>
  </si>
  <si>
    <t xml:space="preserve">28820180</t>
  </si>
  <si>
    <r>
      <rPr>
        <sz val="10"/>
        <rFont val="Arial"/>
        <family val="0"/>
        <charset val="1"/>
      </rPr>
      <t xml:space="preserve">COL1A1</t>
    </r>
    <r>
      <rPr>
        <sz val="10"/>
        <rFont val="Noto Sans CJK SC"/>
        <family val="2"/>
      </rPr>
      <t xml:space="preserve">・</t>
    </r>
    <r>
      <rPr>
        <sz val="10"/>
        <rFont val="Arial"/>
        <family val="0"/>
        <charset val="1"/>
      </rPr>
      <t xml:space="preserve">COL1A2</t>
    </r>
    <r>
      <rPr>
        <sz val="10"/>
        <rFont val="Noto Sans CJK SC"/>
        <family val="2"/>
      </rPr>
      <t xml:space="preserve">以外の原因遺伝子（</t>
    </r>
    <r>
      <rPr>
        <sz val="10"/>
        <rFont val="Arial"/>
        <family val="0"/>
        <charset val="1"/>
      </rPr>
      <t xml:space="preserve">I</t>
    </r>
    <r>
      <rPr>
        <sz val="10"/>
        <rFont val="Noto Sans CJK SC"/>
        <family val="2"/>
      </rPr>
      <t xml:space="preserve">型コラーゲンの合成・修飾・輸送や骨形成細胞の分化・活性を担う遺伝子の異常）も多数報告されており、遺伝学的分類は流動的である。</t>
    </r>
  </si>
  <si>
    <t xml:space="preserve">BD-017</t>
  </si>
  <si>
    <r>
      <rPr>
        <sz val="10"/>
        <rFont val="Noto Sans CJK SC"/>
        <family val="2"/>
      </rPr>
      <t xml:space="preserve">骨形成不全症は日本で指定難病（告示番号</t>
    </r>
    <r>
      <rPr>
        <sz val="10"/>
        <rFont val="Arial"/>
        <family val="0"/>
        <charset val="1"/>
      </rPr>
      <t xml:space="preserve">274</t>
    </r>
    <r>
      <rPr>
        <sz val="10"/>
        <rFont val="Noto Sans CJK SC"/>
        <family val="2"/>
      </rPr>
      <t xml:space="preserve">）に指定されており、その診断基準では、症状として骨脆弱性症状（易骨折性や進行性の骨変形）、成長障害、青色強膜、象牙質形成不全、難聴、家族歴、小児期の骨折歴を、検査所見として長管骨の変形を伴う骨折、変形を伴う細い長管骨、頭蓋骨のウォルム骨、椎骨圧迫骨折、骨密度低下を挙げ、</t>
    </r>
    <r>
      <rPr>
        <sz val="10"/>
        <rFont val="Arial"/>
        <family val="0"/>
        <charset val="1"/>
      </rPr>
      <t xml:space="preserve">COL1A1</t>
    </r>
    <r>
      <rPr>
        <sz val="10"/>
        <rFont val="Noto Sans CJK SC"/>
        <family val="2"/>
      </rPr>
      <t xml:space="preserve">・</t>
    </r>
    <r>
      <rPr>
        <sz val="10"/>
        <rFont val="Arial"/>
        <family val="0"/>
        <charset val="1"/>
      </rPr>
      <t xml:space="preserve">COL1A2</t>
    </r>
    <r>
      <rPr>
        <sz val="10"/>
        <rFont val="Noto Sans CJK SC"/>
        <family val="2"/>
      </rPr>
      <t xml:space="preserve">を含む遺伝学的検査と組み合わせて診断のカテゴリーを判定する。</t>
    </r>
  </si>
  <si>
    <t xml:space="preserve">SRC-1845</t>
  </si>
  <si>
    <r>
      <rPr>
        <sz val="10"/>
        <rFont val="Noto Sans CJK SC"/>
        <family val="2"/>
      </rPr>
      <t xml:space="preserve">厚生労働省</t>
    </r>
    <r>
      <rPr>
        <sz val="10"/>
        <rFont val="Arial"/>
        <family val="0"/>
        <charset val="1"/>
      </rPr>
      <t xml:space="preserve">. </t>
    </r>
    <r>
      <rPr>
        <sz val="10"/>
        <rFont val="Noto Sans CJK SC"/>
        <family val="2"/>
      </rPr>
      <t xml:space="preserve">指定難病に係る診断基準及び重症度分類等：</t>
    </r>
    <r>
      <rPr>
        <sz val="10"/>
        <rFont val="Arial"/>
        <family val="0"/>
        <charset val="1"/>
      </rPr>
      <t xml:space="preserve">274 </t>
    </r>
    <r>
      <rPr>
        <sz val="10"/>
        <rFont val="Noto Sans CJK SC"/>
        <family val="2"/>
      </rPr>
      <t xml:space="preserve">骨形成不全症（難病情報センター掲載）</t>
    </r>
  </si>
  <si>
    <r>
      <rPr>
        <sz val="10"/>
        <rFont val="Arial"/>
        <family val="0"/>
        <charset val="1"/>
      </rPr>
      <t xml:space="preserve">GOV_JP</t>
    </r>
    <r>
      <rPr>
        <sz val="10"/>
        <rFont val="Noto Sans CJK SC"/>
        <family val="2"/>
      </rPr>
      <t xml:space="preserve">としての区分は取り込み側で最終確認されたい。</t>
    </r>
    <r>
      <rPr>
        <sz val="10"/>
        <rFont val="Arial"/>
        <family val="0"/>
        <charset val="1"/>
      </rPr>
      <t xml:space="preserve">Definite</t>
    </r>
    <r>
      <rPr>
        <sz val="10"/>
        <rFont val="Noto Sans CJK SC"/>
        <family val="2"/>
      </rPr>
      <t xml:space="preserve">の判定には症状・検査所見の項目数と鑑別疾患の除外が関わるが、項目数の詳細は基準の表から読み取りのため本票の命題には含めていない。</t>
    </r>
  </si>
  <si>
    <t xml:space="preserve">BD-018</t>
  </si>
  <si>
    <t xml:space="preserve">軟骨無形成症</t>
  </si>
  <si>
    <r>
      <rPr>
        <sz val="10"/>
        <rFont val="Noto Sans CJK SC"/>
        <family val="2"/>
      </rPr>
      <t xml:space="preserve">軟骨無形成症は、線維芽細胞増殖因子受容体</t>
    </r>
    <r>
      <rPr>
        <sz val="10"/>
        <rFont val="Arial"/>
        <family val="0"/>
        <charset val="1"/>
      </rPr>
      <t xml:space="preserve">3</t>
    </r>
    <r>
      <rPr>
        <sz val="10"/>
        <rFont val="Noto Sans CJK SC"/>
        <family val="2"/>
      </rPr>
      <t xml:space="preserve">（</t>
    </r>
    <r>
      <rPr>
        <sz val="10"/>
        <rFont val="Arial"/>
        <family val="0"/>
        <charset val="1"/>
      </rPr>
      <t xml:space="preserve">FGFR3</t>
    </r>
    <r>
      <rPr>
        <sz val="10"/>
        <rFont val="Noto Sans CJK SC"/>
        <family val="2"/>
      </rPr>
      <t xml:space="preserve">）の機能獲得型変異による常染色体優性の疾患で、変異のほぼ全例が</t>
    </r>
    <r>
      <rPr>
        <sz val="10"/>
        <rFont val="Arial"/>
        <family val="0"/>
        <charset val="1"/>
      </rPr>
      <t xml:space="preserve">FGFR3</t>
    </r>
    <r>
      <rPr>
        <sz val="10"/>
        <rFont val="Noto Sans CJK SC"/>
        <family val="2"/>
      </rPr>
      <t xml:space="preserve">蛋白の</t>
    </r>
    <r>
      <rPr>
        <sz val="10"/>
        <rFont val="Arial"/>
        <family val="0"/>
        <charset val="1"/>
      </rPr>
      <t xml:space="preserve">G380R</t>
    </r>
    <r>
      <rPr>
        <sz val="10"/>
        <rFont val="Noto Sans CJK SC"/>
        <family val="2"/>
      </rPr>
      <t xml:space="preserve">置換であり、著しい低身長を来す骨系統疾患の中で最も頻度が高く、出生頻度は約</t>
    </r>
    <r>
      <rPr>
        <sz val="10"/>
        <rFont val="Arial"/>
        <family val="0"/>
        <charset val="1"/>
      </rPr>
      <t xml:space="preserve">25,000</t>
    </r>
    <r>
      <rPr>
        <sz val="10"/>
        <rFont val="Noto Sans CJK SC"/>
        <family val="2"/>
      </rPr>
      <t xml:space="preserve">〜</t>
    </r>
    <r>
      <rPr>
        <sz val="10"/>
        <rFont val="Arial"/>
        <family val="0"/>
        <charset val="1"/>
      </rPr>
      <t xml:space="preserve">30,000</t>
    </r>
    <r>
      <rPr>
        <sz val="10"/>
        <rFont val="Noto Sans CJK SC"/>
        <family val="2"/>
      </rPr>
      <t xml:space="preserve">人に</t>
    </r>
    <r>
      <rPr>
        <sz val="10"/>
        <rFont val="Arial"/>
        <family val="0"/>
        <charset val="1"/>
      </rPr>
      <t xml:space="preserve">1</t>
    </r>
    <r>
      <rPr>
        <sz val="10"/>
        <rFont val="Noto Sans CJK SC"/>
        <family val="2"/>
      </rPr>
      <t xml:space="preserve">人と推定される。</t>
    </r>
  </si>
  <si>
    <r>
      <rPr>
        <sz val="10"/>
        <rFont val="Noto Sans CJK SC"/>
        <family val="2"/>
      </rPr>
      <t xml:space="preserve">医学各論 Ⅸ</t>
    </r>
    <r>
      <rPr>
        <sz val="10"/>
        <rFont val="Arial"/>
        <family val="0"/>
        <charset val="1"/>
      </rPr>
      <t xml:space="preserve">-7-B-①</t>
    </r>
    <r>
      <rPr>
        <sz val="10"/>
        <rFont val="Noto Sans CJK SC"/>
        <family val="2"/>
      </rPr>
      <t xml:space="preserve">（軟骨無形成症、</t>
    </r>
    <r>
      <rPr>
        <sz val="10"/>
        <rFont val="Arial"/>
        <family val="0"/>
        <charset val="1"/>
      </rPr>
      <t xml:space="preserve">c</t>
    </r>
    <r>
      <rPr>
        <sz val="10"/>
        <rFont val="Noto Sans CJK SC"/>
        <family val="2"/>
      </rPr>
      <t xml:space="preserve">）</t>
    </r>
  </si>
  <si>
    <t xml:space="preserve">SRC-1841</t>
  </si>
  <si>
    <t xml:space="preserve">Pauli RM. Achondroplasia: a comprehensive clinical review. Orphanet J Rare Dis. 2019;14:1</t>
  </si>
  <si>
    <t xml:space="preserve">10.1186/s13023-018-0972-6</t>
  </si>
  <si>
    <t xml:space="preserve">30606190</t>
  </si>
  <si>
    <r>
      <rPr>
        <sz val="10"/>
        <rFont val="Noto Sans CJK SC"/>
        <family val="2"/>
      </rPr>
      <t xml:space="preserve">出生頻度は複数の集団ベース・病院ベース研究の推計の幅であり、本文から読み取り。新規変異による発症が約</t>
    </r>
    <r>
      <rPr>
        <sz val="10"/>
        <rFont val="Arial"/>
        <family val="0"/>
        <charset val="1"/>
      </rPr>
      <t xml:space="preserve">80%</t>
    </r>
    <r>
      <rPr>
        <sz val="10"/>
        <rFont val="Noto Sans CJK SC"/>
        <family val="2"/>
      </rPr>
      <t xml:space="preserve">を占めると本文は述べている。</t>
    </r>
  </si>
  <si>
    <t xml:space="preserve">BD-019</t>
  </si>
  <si>
    <t xml:space="preserve">軟骨無形成症の乳児では、頭蓋底が軟骨性骨であるためその成長低下によって大後頭孔が狭小化し、頸髄・延髄圧迫のリスクがある。また水頭症は、大後頭孔の両側にある頸静脈孔の狭小化による静脈還流の部分的閉塞と頭蓋内静脈圧の上昇を介して生じると考えられている。</t>
  </si>
  <si>
    <t xml:space="preserve">大後頭孔狭窄の減圧術が必要となる予測因子や水頭症の発症頻度などの数値は、本票では確認していないため記載していない。</t>
  </si>
  <si>
    <t xml:space="preserve">BD-020</t>
  </si>
  <si>
    <r>
      <rPr>
        <sz val="10"/>
        <rFont val="Arial"/>
        <family val="0"/>
        <charset val="1"/>
      </rPr>
      <t xml:space="preserve">C</t>
    </r>
    <r>
      <rPr>
        <sz val="10"/>
        <rFont val="Noto Sans CJK SC"/>
        <family val="2"/>
      </rPr>
      <t xml:space="preserve">型ナトリウム利尿ペプチド（</t>
    </r>
    <r>
      <rPr>
        <sz val="10"/>
        <rFont val="Arial"/>
        <family val="0"/>
        <charset val="1"/>
      </rPr>
      <t xml:space="preserve">CNP</t>
    </r>
    <r>
      <rPr>
        <sz val="10"/>
        <rFont val="Noto Sans CJK SC"/>
        <family val="2"/>
      </rPr>
      <t xml:space="preserve">）の類縁体であるボソリチド</t>
    </r>
    <r>
      <rPr>
        <sz val="10"/>
        <rFont val="Arial"/>
        <family val="0"/>
        <charset val="1"/>
      </rPr>
      <t xml:space="preserve">15μg/kg</t>
    </r>
    <r>
      <rPr>
        <sz val="10"/>
        <rFont val="Noto Sans CJK SC"/>
        <family val="2"/>
      </rPr>
      <t xml:space="preserve">の連日皮下投与は、軟骨無形成症の小児（</t>
    </r>
    <r>
      <rPr>
        <sz val="10"/>
        <rFont val="Arial"/>
        <family val="0"/>
        <charset val="1"/>
      </rPr>
      <t xml:space="preserve">5</t>
    </r>
    <r>
      <rPr>
        <sz val="10"/>
        <rFont val="Noto Sans CJK SC"/>
        <family val="2"/>
      </rPr>
      <t xml:space="preserve">歳から</t>
    </r>
    <r>
      <rPr>
        <sz val="10"/>
        <rFont val="Arial"/>
        <family val="0"/>
        <charset val="1"/>
      </rPr>
      <t xml:space="preserve">18</t>
    </r>
    <r>
      <rPr>
        <sz val="10"/>
        <rFont val="Noto Sans CJK SC"/>
        <family val="2"/>
      </rPr>
      <t xml:space="preserve">歳未満）</t>
    </r>
    <r>
      <rPr>
        <sz val="10"/>
        <rFont val="Arial"/>
        <family val="0"/>
        <charset val="1"/>
      </rPr>
      <t xml:space="preserve">121</t>
    </r>
    <r>
      <rPr>
        <sz val="10"/>
        <rFont val="Noto Sans CJK SC"/>
        <family val="2"/>
      </rPr>
      <t xml:space="preserve">人を対象とした第</t>
    </r>
    <r>
      <rPr>
        <sz val="10"/>
        <rFont val="Arial"/>
        <family val="0"/>
        <charset val="1"/>
      </rPr>
      <t xml:space="preserve">3</t>
    </r>
    <r>
      <rPr>
        <sz val="10"/>
        <rFont val="Noto Sans CJK SC"/>
        <family val="2"/>
      </rPr>
      <t xml:space="preserve">相プラセボ対照試験で、</t>
    </r>
    <r>
      <rPr>
        <sz val="10"/>
        <rFont val="Arial"/>
        <family val="0"/>
        <charset val="1"/>
      </rPr>
      <t xml:space="preserve">52</t>
    </r>
    <r>
      <rPr>
        <sz val="10"/>
        <rFont val="Noto Sans CJK SC"/>
        <family val="2"/>
      </rPr>
      <t xml:space="preserve">週時点の年間成長速度をプラセボ群より</t>
    </r>
    <r>
      <rPr>
        <sz val="10"/>
        <rFont val="Arial"/>
        <family val="0"/>
        <charset val="1"/>
      </rPr>
      <t xml:space="preserve">1.57cm/</t>
    </r>
    <r>
      <rPr>
        <sz val="10"/>
        <rFont val="Noto Sans CJK SC"/>
        <family val="2"/>
      </rPr>
      <t xml:space="preserve">年（</t>
    </r>
    <r>
      <rPr>
        <sz val="10"/>
        <rFont val="Arial"/>
        <family val="0"/>
        <charset val="1"/>
      </rPr>
      <t xml:space="preserve">95%</t>
    </r>
    <r>
      <rPr>
        <sz val="10"/>
        <rFont val="Noto Sans CJK SC"/>
        <family val="2"/>
      </rPr>
      <t xml:space="preserve">信頼区間</t>
    </r>
    <r>
      <rPr>
        <sz val="10"/>
        <rFont val="Arial"/>
        <family val="0"/>
        <charset val="1"/>
      </rPr>
      <t xml:space="preserve">1.22</t>
    </r>
    <r>
      <rPr>
        <sz val="10"/>
        <rFont val="Noto Sans CJK SC"/>
        <family val="2"/>
      </rPr>
      <t xml:space="preserve">〜</t>
    </r>
    <r>
      <rPr>
        <sz val="10"/>
        <rFont val="Arial"/>
        <family val="0"/>
        <charset val="1"/>
      </rPr>
      <t xml:space="preserve">1.93</t>
    </r>
    <r>
      <rPr>
        <sz val="10"/>
        <rFont val="Noto Sans CJK SC"/>
        <family val="2"/>
      </rPr>
      <t xml:space="preserve">）増加させた。</t>
    </r>
  </si>
  <si>
    <t xml:space="preserve">SRC-1839</t>
  </si>
  <si>
    <t xml:space="preserve">Savarirayan R, et al. Once-daily, subcutaneous vosoritide therapy in children with achondroplasia: a randomised, double-blind, phase 3, placebo-controlled, multicentre trial. Lancet. 2020</t>
  </si>
  <si>
    <t xml:space="preserve">10.1016/S0140-6736(20)31541-5</t>
  </si>
  <si>
    <t xml:space="preserve">32891212</t>
  </si>
  <si>
    <r>
      <rPr>
        <sz val="10"/>
        <rFont val="Noto Sans CJK SC"/>
        <family val="2"/>
      </rPr>
      <t xml:space="preserve">ボソリチドは国内で</t>
    </r>
    <r>
      <rPr>
        <sz val="10"/>
        <rFont val="Arial"/>
        <family val="0"/>
        <charset val="1"/>
      </rPr>
      <t xml:space="preserve">2022</t>
    </r>
    <r>
      <rPr>
        <sz val="10"/>
        <rFont val="Noto Sans CJK SC"/>
        <family val="2"/>
      </rPr>
      <t xml:space="preserve">年に「骨端線閉鎖を伴わない軟骨無形成症」の効能・効果で承認され、年齢の下限がないことを</t>
    </r>
    <r>
      <rPr>
        <sz val="10"/>
        <rFont val="Arial"/>
        <family val="0"/>
        <charset val="1"/>
      </rPr>
      <t xml:space="preserve">PMDA</t>
    </r>
    <r>
      <rPr>
        <sz val="10"/>
        <rFont val="Noto Sans CJK SC"/>
        <family val="2"/>
      </rPr>
      <t xml:space="preserve">の添付文書情報で確認した。本試験の対象は</t>
    </r>
    <r>
      <rPr>
        <sz val="10"/>
        <rFont val="Arial"/>
        <family val="0"/>
        <charset val="1"/>
      </rPr>
      <t xml:space="preserve">5</t>
    </r>
    <r>
      <rPr>
        <sz val="10"/>
        <rFont val="Noto Sans CJK SC"/>
        <family val="2"/>
      </rPr>
      <t xml:space="preserve">歳以上であり、最終身長が増加するかは未確立であると論文は述べている。</t>
    </r>
  </si>
  <si>
    <t xml:space="preserve">OS-001</t>
  </si>
  <si>
    <t xml:space="preserve">関節リウマチ</t>
  </si>
  <si>
    <r>
      <rPr>
        <sz val="10"/>
        <rFont val="Noto Sans CJK SC"/>
        <family val="2"/>
      </rPr>
      <t xml:space="preserve">関節リウマチの</t>
    </r>
    <r>
      <rPr>
        <sz val="10"/>
        <rFont val="Arial"/>
        <family val="0"/>
        <charset val="1"/>
      </rPr>
      <t xml:space="preserve">2010</t>
    </r>
    <r>
      <rPr>
        <sz val="10"/>
        <rFont val="Noto Sans CJK SC"/>
        <family val="2"/>
      </rPr>
      <t xml:space="preserve">年</t>
    </r>
    <r>
      <rPr>
        <sz val="10"/>
        <rFont val="Arial"/>
        <family val="0"/>
        <charset val="1"/>
      </rPr>
      <t xml:space="preserve">ACR/EULAR</t>
    </r>
    <r>
      <rPr>
        <sz val="10"/>
        <rFont val="Noto Sans CJK SC"/>
        <family val="2"/>
      </rPr>
      <t xml:space="preserve">分類基準は、少なくとも</t>
    </r>
    <r>
      <rPr>
        <sz val="10"/>
        <rFont val="Arial"/>
        <family val="0"/>
        <charset val="1"/>
      </rPr>
      <t xml:space="preserve">1</t>
    </r>
    <r>
      <rPr>
        <sz val="10"/>
        <rFont val="Noto Sans CJK SC"/>
        <family val="2"/>
      </rPr>
      <t xml:space="preserve">関節に他の疾患では説明できない滑膜炎があることを前提に、罹患関節の数と部位（</t>
    </r>
    <r>
      <rPr>
        <sz val="10"/>
        <rFont val="Arial"/>
        <family val="0"/>
        <charset val="1"/>
      </rPr>
      <t xml:space="preserve">0</t>
    </r>
    <r>
      <rPr>
        <sz val="10"/>
        <rFont val="Noto Sans CJK SC"/>
        <family val="2"/>
      </rPr>
      <t xml:space="preserve">〜</t>
    </r>
    <r>
      <rPr>
        <sz val="10"/>
        <rFont val="Arial"/>
        <family val="0"/>
        <charset val="1"/>
      </rPr>
      <t xml:space="preserve">5</t>
    </r>
    <r>
      <rPr>
        <sz val="10"/>
        <rFont val="Noto Sans CJK SC"/>
        <family val="2"/>
      </rPr>
      <t xml:space="preserve">点）、血清学的異常（</t>
    </r>
    <r>
      <rPr>
        <sz val="10"/>
        <rFont val="Arial"/>
        <family val="0"/>
        <charset val="1"/>
      </rPr>
      <t xml:space="preserve">0</t>
    </r>
    <r>
      <rPr>
        <sz val="10"/>
        <rFont val="Noto Sans CJK SC"/>
        <family val="2"/>
      </rPr>
      <t xml:space="preserve">〜</t>
    </r>
    <r>
      <rPr>
        <sz val="10"/>
        <rFont val="Arial"/>
        <family val="0"/>
        <charset val="1"/>
      </rPr>
      <t xml:space="preserve">3</t>
    </r>
    <r>
      <rPr>
        <sz val="10"/>
        <rFont val="Noto Sans CJK SC"/>
        <family val="2"/>
      </rPr>
      <t xml:space="preserve">点）、急性期反応の上昇（</t>
    </r>
    <r>
      <rPr>
        <sz val="10"/>
        <rFont val="Arial"/>
        <family val="0"/>
        <charset val="1"/>
      </rPr>
      <t xml:space="preserve">0</t>
    </r>
    <r>
      <rPr>
        <sz val="10"/>
        <rFont val="Noto Sans CJK SC"/>
        <family val="2"/>
      </rPr>
      <t xml:space="preserve">〜</t>
    </r>
    <r>
      <rPr>
        <sz val="10"/>
        <rFont val="Arial"/>
        <family val="0"/>
        <charset val="1"/>
      </rPr>
      <t xml:space="preserve">1</t>
    </r>
    <r>
      <rPr>
        <sz val="10"/>
        <rFont val="Noto Sans CJK SC"/>
        <family val="2"/>
      </rPr>
      <t xml:space="preserve">点）、症状の持続期間（</t>
    </r>
    <r>
      <rPr>
        <sz val="10"/>
        <rFont val="Arial"/>
        <family val="0"/>
        <charset val="1"/>
      </rPr>
      <t xml:space="preserve">0</t>
    </r>
    <r>
      <rPr>
        <sz val="10"/>
        <rFont val="Noto Sans CJK SC"/>
        <family val="2"/>
      </rPr>
      <t xml:space="preserve">〜</t>
    </r>
    <r>
      <rPr>
        <sz val="10"/>
        <rFont val="Arial"/>
        <family val="0"/>
        <charset val="1"/>
      </rPr>
      <t xml:space="preserve">1</t>
    </r>
    <r>
      <rPr>
        <sz val="10"/>
        <rFont val="Noto Sans CJK SC"/>
        <family val="2"/>
      </rPr>
      <t xml:space="preserve">点）の</t>
    </r>
    <r>
      <rPr>
        <sz val="10"/>
        <rFont val="Arial"/>
        <family val="0"/>
        <charset val="1"/>
      </rPr>
      <t xml:space="preserve">4</t>
    </r>
    <r>
      <rPr>
        <sz val="10"/>
        <rFont val="Noto Sans CJK SC"/>
        <family val="2"/>
      </rPr>
      <t xml:space="preserve">ドメインの合計が</t>
    </r>
    <r>
      <rPr>
        <sz val="10"/>
        <rFont val="Arial"/>
        <family val="0"/>
        <charset val="1"/>
      </rPr>
      <t xml:space="preserve">10</t>
    </r>
    <r>
      <rPr>
        <sz val="10"/>
        <rFont val="Noto Sans CJK SC"/>
        <family val="2"/>
      </rPr>
      <t xml:space="preserve">点中</t>
    </r>
    <r>
      <rPr>
        <sz val="10"/>
        <rFont val="Arial"/>
        <family val="0"/>
        <charset val="1"/>
      </rPr>
      <t xml:space="preserve">6</t>
    </r>
    <r>
      <rPr>
        <sz val="10"/>
        <rFont val="Noto Sans CJK SC"/>
        <family val="2"/>
      </rPr>
      <t xml:space="preserve">点以上で </t>
    </r>
    <r>
      <rPr>
        <sz val="10"/>
        <rFont val="Arial"/>
        <family val="0"/>
        <charset val="1"/>
      </rPr>
      <t xml:space="preserve">definite RA </t>
    </r>
    <r>
      <rPr>
        <sz val="10"/>
        <rFont val="Noto Sans CJK SC"/>
        <family val="2"/>
      </rPr>
      <t xml:space="preserve">と分類し、早期例の分類を意図している。</t>
    </r>
  </si>
  <si>
    <r>
      <rPr>
        <sz val="10"/>
        <rFont val="Noto Sans CJK SC"/>
        <family val="2"/>
      </rPr>
      <t xml:space="preserve">医学各論 Ⅸ</t>
    </r>
    <r>
      <rPr>
        <sz val="10"/>
        <rFont val="Arial"/>
        <family val="0"/>
        <charset val="1"/>
      </rPr>
      <t xml:space="preserve">-8-H-①</t>
    </r>
    <r>
      <rPr>
        <sz val="10"/>
        <rFont val="Noto Sans CJK SC"/>
        <family val="2"/>
      </rPr>
      <t xml:space="preserve">（関節リウマチ、</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</si>
  <si>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TBL-01-00-557 (id: JmxLo0Y)</t>
    </r>
  </si>
  <si>
    <t xml:space="preserve">SRC-1846</t>
  </si>
  <si>
    <t xml:space="preserve">Aletaha D, Neogi T, Silman AJ, et al. 2010 Rheumatoid arthritis classification criteria: an American College of Rheumatology/European League Against Rheumatism collaborative initiative. Arthritis Rheum. 2010;62(9):2569-2581</t>
  </si>
  <si>
    <t xml:space="preserve">10.1002/art.27584</t>
  </si>
  <si>
    <t xml:space="preserve">20872595</t>
  </si>
  <si>
    <t xml:space="preserve">分類基準であり診断基準そのものではない。早期診断では分類基準を満たす前から関節炎の持続とびらん性変化のリスクで治療開始を判断する点に留意する。</t>
  </si>
  <si>
    <t xml:space="preserve">OS-002</t>
  </si>
  <si>
    <r>
      <rPr>
        <sz val="10"/>
        <rFont val="Noto Sans CJK SC"/>
        <family val="2"/>
      </rPr>
      <t xml:space="preserve">日本の関節リウマチ診療ガイドライン</t>
    </r>
    <r>
      <rPr>
        <sz val="10"/>
        <rFont val="Arial"/>
        <family val="0"/>
        <charset val="1"/>
      </rPr>
      <t xml:space="preserve">2024</t>
    </r>
    <r>
      <rPr>
        <sz val="10"/>
        <rFont val="Noto Sans CJK SC"/>
        <family val="2"/>
      </rPr>
      <t xml:space="preserve">年改訂版では、治療目標と薬物治療アルゴリズムは</t>
    </r>
    <r>
      <rPr>
        <sz val="10"/>
        <rFont val="Arial"/>
        <family val="0"/>
        <charset val="1"/>
      </rPr>
      <t xml:space="preserve">2020</t>
    </r>
    <r>
      <rPr>
        <sz val="10"/>
        <rFont val="Noto Sans CJK SC"/>
        <family val="2"/>
      </rPr>
      <t xml:space="preserve">年版から変更されず、メトトレキサート（</t>
    </r>
    <r>
      <rPr>
        <sz val="10"/>
        <rFont val="Arial"/>
        <family val="0"/>
        <charset val="1"/>
      </rPr>
      <t xml:space="preserve">MTX</t>
    </r>
    <r>
      <rPr>
        <sz val="10"/>
        <rFont val="Noto Sans CJK SC"/>
        <family val="2"/>
      </rPr>
      <t xml:space="preserve">）を中心とする従来型合成</t>
    </r>
    <r>
      <rPr>
        <sz val="10"/>
        <rFont val="Arial"/>
        <family val="0"/>
        <charset val="1"/>
      </rPr>
      <t xml:space="preserve">DMARD</t>
    </r>
    <r>
      <rPr>
        <sz val="10"/>
        <rFont val="Noto Sans CJK SC"/>
        <family val="2"/>
      </rPr>
      <t xml:space="preserve">で治療を開始し、効果が不十分な場合に生物学的製剤または</t>
    </r>
    <r>
      <rPr>
        <sz val="10"/>
        <rFont val="Arial"/>
        <family val="0"/>
        <charset val="1"/>
      </rPr>
      <t xml:space="preserve">JAK</t>
    </r>
    <r>
      <rPr>
        <sz val="10"/>
        <rFont val="Noto Sans CJK SC"/>
        <family val="2"/>
      </rPr>
      <t xml:space="preserve">阻害薬へ進む段階的治療が示されている。</t>
    </r>
  </si>
  <si>
    <t xml:space="preserve">SRC-1847</t>
  </si>
  <si>
    <t xml:space="preserve">Harigai M, Kaneko Y, Tanaka E, et al. 2024 Update of the Japan College of Rheumatology Clinical Practice Guidelines for the Management of Rheumatoid Arthritis: Secondary publication. Mod Rheumatol. 2025;35(3):387-401</t>
  </si>
  <si>
    <t xml:space="preserve">10.1093/mr/roaf006</t>
  </si>
  <si>
    <t xml:space="preserve">39820350</t>
  </si>
  <si>
    <r>
      <rPr>
        <sz val="10"/>
        <rFont val="Arial"/>
        <family val="0"/>
        <charset val="1"/>
      </rPr>
      <t xml:space="preserve">MTX</t>
    </r>
    <r>
      <rPr>
        <sz val="10"/>
        <rFont val="Noto Sans CJK SC"/>
        <family val="2"/>
      </rPr>
      <t xml:space="preserve">、生物学的製剤（</t>
    </r>
    <r>
      <rPr>
        <sz val="10"/>
        <rFont val="Arial"/>
        <family val="0"/>
        <charset val="1"/>
      </rPr>
      <t xml:space="preserve">TNF</t>
    </r>
    <r>
      <rPr>
        <sz val="10"/>
        <rFont val="Noto Sans CJK SC"/>
        <family val="2"/>
      </rPr>
      <t xml:space="preserve">阻害薬・</t>
    </r>
    <r>
      <rPr>
        <sz val="10"/>
        <rFont val="Arial"/>
        <family val="0"/>
        <charset val="1"/>
      </rPr>
      <t xml:space="preserve">IL-6</t>
    </r>
    <r>
      <rPr>
        <sz val="10"/>
        <rFont val="Noto Sans CJK SC"/>
        <family val="2"/>
      </rPr>
      <t xml:space="preserve">受容体阻害薬・</t>
    </r>
    <r>
      <rPr>
        <sz val="10"/>
        <rFont val="Arial"/>
        <family val="0"/>
        <charset val="1"/>
      </rPr>
      <t xml:space="preserve">T</t>
    </r>
    <r>
      <rPr>
        <sz val="10"/>
        <rFont val="Noto Sans CJK SC"/>
        <family val="2"/>
      </rPr>
      <t xml:space="preserve">細胞選択的共刺激調節薬等）、</t>
    </r>
    <r>
      <rPr>
        <sz val="10"/>
        <rFont val="Arial"/>
        <family val="0"/>
        <charset val="1"/>
      </rPr>
      <t xml:space="preserve">JAK</t>
    </r>
    <r>
      <rPr>
        <sz val="10"/>
        <rFont val="Noto Sans CJK SC"/>
        <family val="2"/>
      </rPr>
      <t xml:space="preserve">阻害薬（トファシチニブ、バリシチニブ、ペフィシチニブ、ウパダシチニブ、フィルゴチニブ等）はいずれも関節リウマチの適応で国内承認され保険適用されている。個別製剤の最新の適応・用量は本票では扱っていない。</t>
    </r>
  </si>
  <si>
    <t xml:space="preserve">OS-003</t>
  </si>
  <si>
    <r>
      <rPr>
        <sz val="10"/>
        <rFont val="Arial"/>
        <family val="0"/>
        <charset val="1"/>
      </rPr>
      <t xml:space="preserve">EULAR</t>
    </r>
    <r>
      <rPr>
        <sz val="10"/>
        <rFont val="Noto Sans CJK SC"/>
        <family val="2"/>
      </rPr>
      <t xml:space="preserve">の</t>
    </r>
    <r>
      <rPr>
        <sz val="10"/>
        <rFont val="Arial"/>
        <family val="0"/>
        <charset val="1"/>
      </rPr>
      <t xml:space="preserve">2022</t>
    </r>
    <r>
      <rPr>
        <sz val="10"/>
        <rFont val="Noto Sans CJK SC"/>
        <family val="2"/>
      </rPr>
      <t xml:space="preserve">年改訂推奨では、関節リウマチの治療は臨床的寛解（到達が困難な場合は低疾患活動性）を目標とする </t>
    </r>
    <r>
      <rPr>
        <sz val="10"/>
        <rFont val="Arial"/>
        <family val="0"/>
        <charset val="1"/>
      </rPr>
      <t xml:space="preserve">treat-to-target </t>
    </r>
    <r>
      <rPr>
        <sz val="10"/>
        <rFont val="Noto Sans CJK SC"/>
        <family val="2"/>
      </rPr>
      <t xml:space="preserve">で行い、第一選択の</t>
    </r>
    <r>
      <rPr>
        <sz val="10"/>
        <rFont val="Arial"/>
        <family val="0"/>
        <charset val="1"/>
      </rPr>
      <t xml:space="preserve">DMARD</t>
    </r>
    <r>
      <rPr>
        <sz val="10"/>
        <rFont val="Noto Sans CJK SC"/>
        <family val="2"/>
      </rPr>
      <t xml:space="preserve">は</t>
    </r>
    <r>
      <rPr>
        <sz val="10"/>
        <rFont val="Arial"/>
        <family val="0"/>
        <charset val="1"/>
      </rPr>
      <t xml:space="preserve">MTX</t>
    </r>
    <r>
      <rPr>
        <sz val="10"/>
        <rFont val="Noto Sans CJK SC"/>
        <family val="2"/>
      </rPr>
      <t xml:space="preserve">をアンカーとし、治療開始後</t>
    </r>
    <r>
      <rPr>
        <sz val="10"/>
        <rFont val="Arial"/>
        <family val="0"/>
        <charset val="1"/>
      </rPr>
      <t xml:space="preserve">3</t>
    </r>
    <r>
      <rPr>
        <sz val="10"/>
        <rFont val="Noto Sans CJK SC"/>
        <family val="2"/>
      </rPr>
      <t xml:space="preserve">か月で改善がなく</t>
    </r>
    <r>
      <rPr>
        <sz val="10"/>
        <rFont val="Arial"/>
        <family val="0"/>
        <charset val="1"/>
      </rPr>
      <t xml:space="preserve">6</t>
    </r>
    <r>
      <rPr>
        <sz val="10"/>
        <rFont val="Noto Sans CJK SC"/>
        <family val="2"/>
      </rPr>
      <t xml:space="preserve">か月で目標に到達しなければ治療を変更し、予後不良因子がある場合は生物学的製剤または標的型合成</t>
    </r>
    <r>
      <rPr>
        <sz val="10"/>
        <rFont val="Arial"/>
        <family val="0"/>
        <charset val="1"/>
      </rPr>
      <t xml:space="preserve">DMARD</t>
    </r>
    <r>
      <rPr>
        <sz val="10"/>
        <rFont val="Noto Sans CJK SC"/>
        <family val="2"/>
      </rPr>
      <t xml:space="preserve">（</t>
    </r>
    <r>
      <rPr>
        <sz val="10"/>
        <rFont val="Arial"/>
        <family val="0"/>
        <charset val="1"/>
      </rPr>
      <t xml:space="preserve">JAK</t>
    </r>
    <r>
      <rPr>
        <sz val="10"/>
        <rFont val="Noto Sans CJK SC"/>
        <family val="2"/>
      </rPr>
      <t xml:space="preserve">阻害薬等）を追加する。</t>
    </r>
  </si>
  <si>
    <t xml:space="preserve">SRC-1848</t>
  </si>
  <si>
    <t xml:space="preserve">Smolen JS, Landewé RBM, Bergstra SA, et al. EULAR recommendations for the management of rheumatoid arthritis with synthetic and biological disease-modifying antirheumatic drugs: 2022 update. Ann Rheum Dis. 2023;82(1):3-18</t>
  </si>
  <si>
    <t xml:space="preserve">10.1136/ard-2022-223356</t>
  </si>
  <si>
    <t xml:space="preserve">36357155</t>
  </si>
  <si>
    <r>
      <rPr>
        <sz val="10"/>
        <rFont val="Noto Sans CJK SC"/>
        <family val="2"/>
      </rPr>
      <t xml:space="preserve">欧州の推奨であり、日本では日本リウマチ学会ガイドライン（</t>
    </r>
    <r>
      <rPr>
        <sz val="10"/>
        <rFont val="Arial"/>
        <family val="0"/>
        <charset val="1"/>
      </rPr>
      <t xml:space="preserve">OS-002</t>
    </r>
    <r>
      <rPr>
        <sz val="10"/>
        <rFont val="Noto Sans CJK SC"/>
        <family val="2"/>
      </rPr>
      <t xml:space="preserve">）が優先される。</t>
    </r>
    <r>
      <rPr>
        <sz val="10"/>
        <rFont val="Arial"/>
        <family val="0"/>
        <charset val="1"/>
      </rPr>
      <t xml:space="preserve">JAK</t>
    </r>
    <r>
      <rPr>
        <sz val="10"/>
        <rFont val="Noto Sans CJK SC"/>
        <family val="2"/>
      </rPr>
      <t xml:space="preserve">阻害薬を含む各薬剤は関節リウマチの適応で国内承認・保険適用されている。</t>
    </r>
  </si>
  <si>
    <t xml:space="preserve">OS-004</t>
  </si>
  <si>
    <r>
      <rPr>
        <sz val="10"/>
        <rFont val="Noto Sans CJK SC"/>
        <family val="2"/>
      </rPr>
      <t xml:space="preserve">関節リウマチの関節破壊の進行は、手と足の単純</t>
    </r>
    <r>
      <rPr>
        <sz val="10"/>
        <rFont val="Arial"/>
        <family val="0"/>
        <charset val="1"/>
      </rPr>
      <t xml:space="preserve">X</t>
    </r>
    <r>
      <rPr>
        <sz val="10"/>
        <rFont val="Noto Sans CJK SC"/>
        <family val="2"/>
      </rPr>
      <t xml:space="preserve">線写真でびらんと関節裂隙狭小化を半定量的に採点する </t>
    </r>
    <r>
      <rPr>
        <sz val="10"/>
        <rFont val="Arial"/>
        <family val="0"/>
        <charset val="1"/>
      </rPr>
      <t xml:space="preserve">Sharp </t>
    </r>
    <r>
      <rPr>
        <sz val="10"/>
        <rFont val="Noto Sans CJK SC"/>
        <family val="2"/>
      </rPr>
      <t xml:space="preserve">スコアの </t>
    </r>
    <r>
      <rPr>
        <sz val="10"/>
        <rFont val="Arial"/>
        <family val="0"/>
        <charset val="1"/>
      </rPr>
      <t xml:space="preserve">van der Heijde </t>
    </r>
    <r>
      <rPr>
        <sz val="10"/>
        <rFont val="Noto Sans CJK SC"/>
        <family val="2"/>
      </rPr>
      <t xml:space="preserve">変法（</t>
    </r>
    <r>
      <rPr>
        <sz val="10"/>
        <rFont val="Arial"/>
        <family val="0"/>
        <charset val="1"/>
      </rPr>
      <t xml:space="preserve">modified Total Sharp Score</t>
    </r>
    <r>
      <rPr>
        <sz val="10"/>
        <rFont val="Noto Sans CJK SC"/>
        <family val="2"/>
      </rPr>
      <t xml:space="preserve">）で定量化され、臨床試験や診療における構造的損傷の評価指標となる。</t>
    </r>
  </si>
  <si>
    <t xml:space="preserve">SRC-1849</t>
  </si>
  <si>
    <t xml:space="preserve">van der Heijde D. How to read radiographs according to the Sharp/van der Heijde method. J Rheumatol. 1999;26(3):743-745</t>
  </si>
  <si>
    <t xml:space="preserve">10090194</t>
  </si>
  <si>
    <r>
      <rPr>
        <sz val="10"/>
        <rFont val="Noto Sans CJK SC"/>
        <family val="2"/>
      </rPr>
      <t xml:space="preserve">原法論文の抄録では総スコアの最大値を本調査で確認できなかったため、本票では数値を記載していない。出典の </t>
    </r>
    <r>
      <rPr>
        <sz val="10"/>
        <rFont val="Arial"/>
        <family val="0"/>
        <charset val="1"/>
      </rPr>
      <t xml:space="preserve">DOI </t>
    </r>
    <r>
      <rPr>
        <sz val="10"/>
        <rFont val="Noto Sans CJK SC"/>
        <family val="2"/>
      </rPr>
      <t xml:space="preserve">は </t>
    </r>
    <r>
      <rPr>
        <sz val="10"/>
        <rFont val="Arial"/>
        <family val="0"/>
        <charset val="1"/>
      </rPr>
      <t xml:space="preserve">PubMed</t>
    </r>
    <r>
      <rPr>
        <sz val="10"/>
        <rFont val="Noto Sans CJK SC"/>
        <family val="2"/>
      </rPr>
      <t xml:space="preserve">・</t>
    </r>
    <r>
      <rPr>
        <sz val="10"/>
        <rFont val="Arial"/>
        <family val="0"/>
        <charset val="1"/>
      </rPr>
      <t xml:space="preserve">Crossref </t>
    </r>
    <r>
      <rPr>
        <sz val="10"/>
        <rFont val="Noto Sans CJK SC"/>
        <family val="2"/>
      </rPr>
      <t xml:space="preserve">で確認できず </t>
    </r>
    <r>
      <rPr>
        <sz val="10"/>
        <rFont val="Arial"/>
        <family val="0"/>
        <charset val="1"/>
      </rPr>
      <t xml:space="preserve">null </t>
    </r>
    <r>
      <rPr>
        <sz val="10"/>
        <rFont val="Noto Sans CJK SC"/>
        <family val="2"/>
      </rPr>
      <t xml:space="preserve">とした。</t>
    </r>
  </si>
  <si>
    <t xml:space="preserve">OS-005</t>
  </si>
  <si>
    <t xml:space="preserve">痛風、偽痛風</t>
  </si>
  <si>
    <r>
      <rPr>
        <sz val="10"/>
        <rFont val="Noto Sans CJK SC"/>
        <family val="2"/>
      </rPr>
      <t xml:space="preserve">急性痛風関節炎の確定診断は、関節液の偏光顕微鏡検査で針状で負の複屈折を示す尿酸一ナトリウム（</t>
    </r>
    <r>
      <rPr>
        <sz val="10"/>
        <rFont val="Arial"/>
        <family val="0"/>
        <charset val="1"/>
      </rPr>
      <t xml:space="preserve">MSU</t>
    </r>
    <r>
      <rPr>
        <sz val="10"/>
        <rFont val="Noto Sans CJK SC"/>
        <family val="2"/>
      </rPr>
      <t xml:space="preserve">）結晶を同定することであり、結晶の証明が痛風と他の関節炎との鑑別の決め手になる。</t>
    </r>
  </si>
  <si>
    <r>
      <rPr>
        <sz val="10"/>
        <rFont val="Noto Sans CJK SC"/>
        <family val="2"/>
      </rPr>
      <t xml:space="preserve">医学各論 Ⅸ</t>
    </r>
    <r>
      <rPr>
        <sz val="10"/>
        <rFont val="Arial"/>
        <family val="0"/>
        <charset val="1"/>
      </rPr>
      <t xml:space="preserve">-8-H-②</t>
    </r>
    <r>
      <rPr>
        <sz val="10"/>
        <rFont val="Noto Sans CJK SC"/>
        <family val="2"/>
      </rPr>
      <t xml:space="preserve">（痛風、偽痛風、</t>
    </r>
    <r>
      <rPr>
        <sz val="10"/>
        <rFont val="Arial"/>
        <family val="0"/>
        <charset val="1"/>
      </rPr>
      <t xml:space="preserve">a</t>
    </r>
    <r>
      <rPr>
        <sz val="10"/>
        <rFont val="Noto Sans CJK SC"/>
        <family val="2"/>
      </rPr>
      <t xml:space="preserve">）；医学各論 Ⅺ</t>
    </r>
    <r>
      <rPr>
        <sz val="10"/>
        <rFont val="Arial"/>
        <family val="0"/>
        <charset val="1"/>
      </rPr>
      <t xml:space="preserve">-2-E-①</t>
    </r>
    <r>
      <rPr>
        <sz val="10"/>
        <rFont val="Noto Sans CJK SC"/>
        <family val="2"/>
      </rPr>
      <t xml:space="preserve">（痛風、</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</si>
  <si>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TBL-01-00-142 (id: JlvnloE)</t>
    </r>
  </si>
  <si>
    <t xml:space="preserve">米国のガイドラインに基づく。関節液結晶の性状は本ガイドラインおよび分類基準で確認した。</t>
  </si>
  <si>
    <t xml:space="preserve">OS-006</t>
  </si>
  <si>
    <r>
      <rPr>
        <sz val="10"/>
        <rFont val="Noto Sans CJK SC"/>
        <family val="2"/>
      </rPr>
      <t xml:space="preserve">急性痛風関節炎の治療の第一選択は</t>
    </r>
    <r>
      <rPr>
        <sz val="10"/>
        <rFont val="Arial"/>
        <family val="0"/>
        <charset val="1"/>
      </rPr>
      <t xml:space="preserve">NSAIDs</t>
    </r>
    <r>
      <rPr>
        <sz val="10"/>
        <rFont val="Noto Sans CJK SC"/>
        <family val="2"/>
      </rPr>
      <t xml:space="preserve">、コルヒチン、糖質コルチコイド（経口・関節内・筋注）のいずれかであり、コルヒチンは発症早期に低用量で用いると有効性と忍容性が得られる。</t>
    </r>
  </si>
  <si>
    <r>
      <rPr>
        <sz val="10"/>
        <rFont val="Noto Sans CJK SC"/>
        <family val="2"/>
      </rPr>
      <t xml:space="preserve">米国のガイドラインに基づく。</t>
    </r>
    <r>
      <rPr>
        <sz val="10"/>
        <rFont val="Arial"/>
        <family val="0"/>
        <charset val="1"/>
      </rPr>
      <t xml:space="preserve">NSAIDs</t>
    </r>
    <r>
      <rPr>
        <sz val="10"/>
        <rFont val="Noto Sans CJK SC"/>
        <family val="2"/>
      </rPr>
      <t xml:space="preserve">、コルヒチン、副腎皮質ステロイドはいずれも国内承認され保険適用されている。尿酸代謝と降尿酸治療の総論は第</t>
    </r>
    <r>
      <rPr>
        <sz val="10"/>
        <rFont val="Arial"/>
        <family val="0"/>
        <charset val="1"/>
      </rPr>
      <t xml:space="preserve">21</t>
    </r>
    <r>
      <rPr>
        <sz val="10"/>
        <rFont val="Noto Sans CJK SC"/>
        <family val="2"/>
      </rPr>
      <t xml:space="preserve">回（</t>
    </r>
    <r>
      <rPr>
        <sz val="10"/>
        <rFont val="Arial"/>
        <family val="0"/>
        <charset val="1"/>
      </rPr>
      <t xml:space="preserve">MT</t>
    </r>
    <r>
      <rPr>
        <sz val="10"/>
        <rFont val="Noto Sans CJK SC"/>
        <family val="2"/>
      </rPr>
      <t xml:space="preserve">）を正とし、本票では関節炎としての治療に限った。</t>
    </r>
  </si>
  <si>
    <t xml:space="preserve">OS-007</t>
  </si>
  <si>
    <r>
      <rPr>
        <sz val="10"/>
        <rFont val="Noto Sans CJK SC"/>
        <family val="2"/>
      </rPr>
      <t xml:space="preserve">偽痛風の原因であるピロリン酸カルシウム（</t>
    </r>
    <r>
      <rPr>
        <sz val="10"/>
        <rFont val="Arial"/>
        <family val="0"/>
        <charset val="1"/>
      </rPr>
      <t xml:space="preserve">CPP</t>
    </r>
    <r>
      <rPr>
        <sz val="10"/>
        <rFont val="Noto Sans CJK SC"/>
        <family val="2"/>
      </rPr>
      <t xml:space="preserve">）結晶は、偏光顕微鏡で菱形で正の複屈折を示し、尿酸一ナトリウム結晶（針状・負の複屈折）と区別され、画像では軟骨石灰化を伴い、</t>
    </r>
    <r>
      <rPr>
        <sz val="10"/>
        <rFont val="Arial"/>
        <family val="0"/>
        <charset val="1"/>
      </rPr>
      <t xml:space="preserve">2023</t>
    </r>
    <r>
      <rPr>
        <sz val="10"/>
        <rFont val="Noto Sans CJK SC"/>
        <family val="2"/>
      </rPr>
      <t xml:space="preserve">年</t>
    </r>
    <r>
      <rPr>
        <sz val="10"/>
        <rFont val="Arial"/>
        <family val="0"/>
        <charset val="1"/>
      </rPr>
      <t xml:space="preserve">ACR/EULAR</t>
    </r>
    <r>
      <rPr>
        <sz val="10"/>
        <rFont val="Noto Sans CJK SC"/>
        <family val="2"/>
      </rPr>
      <t xml:space="preserve">分類基準では関節液中の</t>
    </r>
    <r>
      <rPr>
        <sz val="10"/>
        <rFont val="Arial"/>
        <family val="0"/>
        <charset val="1"/>
      </rPr>
      <t xml:space="preserve">CPP</t>
    </r>
    <r>
      <rPr>
        <sz val="10"/>
        <rFont val="Noto Sans CJK SC"/>
        <family val="2"/>
      </rPr>
      <t xml:space="preserve">結晶の証明があれば</t>
    </r>
    <r>
      <rPr>
        <sz val="10"/>
        <rFont val="Arial"/>
        <family val="0"/>
        <charset val="1"/>
      </rPr>
      <t xml:space="preserve">CPPD</t>
    </r>
    <r>
      <rPr>
        <sz val="10"/>
        <rFont val="Noto Sans CJK SC"/>
        <family val="2"/>
      </rPr>
      <t xml:space="preserve">病に分類できる。</t>
    </r>
  </si>
  <si>
    <r>
      <rPr>
        <sz val="10"/>
        <rFont val="Noto Sans CJK SC"/>
        <family val="2"/>
      </rPr>
      <t xml:space="preserve">医学各論 Ⅸ</t>
    </r>
    <r>
      <rPr>
        <sz val="10"/>
        <rFont val="Arial"/>
        <family val="0"/>
        <charset val="1"/>
      </rPr>
      <t xml:space="preserve">-8-H-②</t>
    </r>
    <r>
      <rPr>
        <sz val="10"/>
        <rFont val="Noto Sans CJK SC"/>
        <family val="2"/>
      </rPr>
      <t xml:space="preserve">（痛風、偽痛風、</t>
    </r>
    <r>
      <rPr>
        <sz val="10"/>
        <rFont val="Arial"/>
        <family val="0"/>
        <charset val="1"/>
      </rPr>
      <t xml:space="preserve">a</t>
    </r>
    <r>
      <rPr>
        <sz val="10"/>
        <rFont val="Noto Sans CJK SC"/>
        <family val="2"/>
      </rPr>
      <t xml:space="preserve">）；医学各論 Ⅺ</t>
    </r>
    <r>
      <rPr>
        <sz val="10"/>
        <rFont val="Arial"/>
        <family val="0"/>
        <charset val="1"/>
      </rPr>
      <t xml:space="preserve">-2-E-②</t>
    </r>
    <r>
      <rPr>
        <sz val="10"/>
        <rFont val="Noto Sans CJK SC"/>
        <family val="2"/>
      </rPr>
      <t xml:space="preserve">（偽痛風、</t>
    </r>
    <r>
      <rPr>
        <sz val="10"/>
        <rFont val="Arial"/>
        <family val="0"/>
        <charset val="1"/>
      </rPr>
      <t xml:space="preserve">a</t>
    </r>
    <r>
      <rPr>
        <sz val="10"/>
        <rFont val="Noto Sans CJK SC"/>
        <family val="2"/>
      </rPr>
      <t xml:space="preserve">）</t>
    </r>
  </si>
  <si>
    <t xml:space="preserve">SRC-1850</t>
  </si>
  <si>
    <t xml:space="preserve">Abhishek A, Tedeschi SK, Pascart T, et al. The 2023 ACR/EULAR classification criteria for calcium pyrophosphate deposition disease. Ann Rheum Dis. 2023;82(10):1248-1257</t>
  </si>
  <si>
    <t xml:space="preserve">10.1136/ard-2023-224575</t>
  </si>
  <si>
    <t xml:space="preserve">37495237</t>
  </si>
  <si>
    <t xml:space="preserve">分類基準であり診断基準そのものではない。軟骨石灰化は無症候性にもみられるため、臨床像とあわせて解釈する。</t>
  </si>
  <si>
    <t xml:space="preserve">OS-008</t>
  </si>
  <si>
    <t xml:space="preserve">滑液包炎、腱鞘炎</t>
  </si>
  <si>
    <t xml:space="preserve">肘頭滑液包炎では、発熱、発赤、熱感などの感染徴候の有無が感染性と非感染性の鑑別の手がかりとなり、確定には滑液包穿刺液のグラム染色と培養を用い、感染性では抗菌薬治療と排膿が必要になる。</t>
  </si>
  <si>
    <r>
      <rPr>
        <sz val="10"/>
        <rFont val="Noto Sans CJK SC"/>
        <family val="2"/>
      </rPr>
      <t xml:space="preserve">医学各論 Ⅸ</t>
    </r>
    <r>
      <rPr>
        <sz val="10"/>
        <rFont val="Arial"/>
        <family val="0"/>
        <charset val="1"/>
      </rPr>
      <t xml:space="preserve">-8-H-③</t>
    </r>
    <r>
      <rPr>
        <sz val="10"/>
        <rFont val="Noto Sans CJK SC"/>
        <family val="2"/>
      </rPr>
      <t xml:space="preserve">（滑液包炎、腱鞘炎、</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</si>
  <si>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TBL-01-00-144 (id: JlvnloQ)</t>
    </r>
  </si>
  <si>
    <t xml:space="preserve">SRC-1851</t>
  </si>
  <si>
    <t xml:space="preserve">Reilly D, Kamineni S. Olecranon bursitis. J Shoulder Elbow Surg. 2016;25(1):158-167</t>
  </si>
  <si>
    <t xml:space="preserve">10.1016/j.jse.2015.08.032</t>
  </si>
  <si>
    <t xml:space="preserve">26577126</t>
  </si>
  <si>
    <t xml:space="preserve">感染徴候の頻度の具体的な数値は資料により異なるため、本票では数値を記載していない。</t>
  </si>
  <si>
    <t xml:space="preserve">OS-009</t>
  </si>
  <si>
    <r>
      <rPr>
        <sz val="10"/>
        <rFont val="Noto Sans CJK SC"/>
        <family val="2"/>
      </rPr>
      <t xml:space="preserve">ばね指は手指屈筋腱の</t>
    </r>
    <r>
      <rPr>
        <sz val="10"/>
        <rFont val="Arial"/>
        <family val="0"/>
        <charset val="1"/>
      </rPr>
      <t xml:space="preserve">A1</t>
    </r>
    <r>
      <rPr>
        <sz val="10"/>
        <rFont val="Noto Sans CJK SC"/>
        <family val="2"/>
      </rPr>
      <t xml:space="preserve">プーリー部における狭窄性腱鞘炎で、指の引っかかりや弾発現象、進行するとロッキングを呈し、治療ではステロイドの腱鞘内注射が短期の症状改善に有効である。</t>
    </r>
  </si>
  <si>
    <r>
      <rPr>
        <sz val="10"/>
        <rFont val="Arial"/>
        <family val="0"/>
        <charset val="1"/>
      </rPr>
      <t xml:space="preserve">PS-02-05-05 (id: JkxnuQc)</t>
    </r>
    <r>
      <rPr>
        <sz val="10"/>
        <rFont val="Noto Sans CJK SC"/>
        <family val="2"/>
      </rPr>
      <t xml:space="preserve">；</t>
    </r>
    <r>
      <rPr>
        <sz val="10"/>
        <rFont val="Arial"/>
        <family val="0"/>
        <charset val="1"/>
      </rPr>
      <t xml:space="preserve">TBL-01-00-143 (id: JlvnloI)</t>
    </r>
  </si>
  <si>
    <t xml:space="preserve">SRC-1852</t>
  </si>
  <si>
    <t xml:space="preserve">Peters-Veluthamaningal C, van der Windt DA, Winters JC, Meyboom-de Jong B. Corticosteroid injection for trigger finger in adults. Cochrane Database Syst Rev. 2009;(1):CD005617</t>
  </si>
  <si>
    <t xml:space="preserve">10.1002/14651858.CD005617.pub2</t>
  </si>
  <si>
    <t xml:space="preserve">19160256</t>
  </si>
  <si>
    <t xml:space="preserve">ステロイド腱鞘内注射は国内でも一般的診療として保険適用の範囲で行われているが、個別製剤の適応表記は本票では確認していない。再発例やロッキング例では腱鞘切開術が選択される。</t>
  </si>
  <si>
    <t xml:space="preserve">OS-010</t>
  </si>
  <si>
    <r>
      <rPr>
        <sz val="10"/>
        <rFont val="Arial"/>
        <family val="0"/>
        <charset val="1"/>
      </rPr>
      <t xml:space="preserve">de Quervain</t>
    </r>
    <r>
      <rPr>
        <sz val="10"/>
        <rFont val="Noto Sans CJK SC"/>
        <family val="2"/>
      </rPr>
      <t xml:space="preserve">病は手関節橈側の第一伸筋区画（長母指外転筋・短母指伸筋腱）の狭窄性腱鞘炎で、母指の使用で増悪する橈側手関節痛と</t>
    </r>
    <r>
      <rPr>
        <sz val="10"/>
        <rFont val="Arial"/>
        <family val="0"/>
        <charset val="1"/>
      </rPr>
      <t xml:space="preserve">Finkelstein</t>
    </r>
    <r>
      <rPr>
        <sz val="10"/>
        <rFont val="Noto Sans CJK SC"/>
        <family val="2"/>
      </rPr>
      <t xml:space="preserve">テスト陽性を特徴とし、治療は安静・装具とステロイド腱鞘内注射、難治例では腱鞘切開を行う。</t>
    </r>
  </si>
  <si>
    <t xml:space="preserve">SRC-1853</t>
  </si>
  <si>
    <t xml:space="preserve">Ilyas AM, Ast M, Schaffer AA, Thoder J. De quervain tenosynovitis of the wrist. J Am Acad Orthop Surg. 2007;15(12):757-764</t>
  </si>
  <si>
    <t xml:space="preserve">10.5435/00124635-200712000-00009</t>
  </si>
  <si>
    <t xml:space="preserve">18063716</t>
  </si>
  <si>
    <t xml:space="preserve">ステロイド腱鞘内注射は国内でも保険診療の範囲で行われているが、個別製剤の適応表記は本票では確認していない。</t>
  </si>
  <si>
    <t xml:space="preserve">OS-011</t>
  </si>
  <si>
    <t xml:space="preserve">変形性関節症</t>
  </si>
  <si>
    <t xml:space="preserve">変形性関節症は、原因が明らかでない一次性と、外傷・先行疾患などに続く二次性に分けられ、加齢、肥満、関節外傷、遺伝などが危険因子であり、軟骨の変性・摩耗を中心に骨や滑膜を含めた関節全体の疾患で、画像では関節裂隙の狭小化、骨棘形成、軟骨下骨の硬化が特徴である。</t>
  </si>
  <si>
    <r>
      <rPr>
        <sz val="10"/>
        <rFont val="Noto Sans CJK SC"/>
        <family val="2"/>
      </rPr>
      <t xml:space="preserve">医学各論 Ⅸ</t>
    </r>
    <r>
      <rPr>
        <sz val="10"/>
        <rFont val="Arial"/>
        <family val="0"/>
        <charset val="1"/>
      </rPr>
      <t xml:space="preserve">-8-I-①</t>
    </r>
    <r>
      <rPr>
        <sz val="10"/>
        <rFont val="Noto Sans CJK SC"/>
        <family val="2"/>
      </rPr>
      <t xml:space="preserve">（変形性関節症、</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</si>
  <si>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TBL-01-00-146 (id: Jlvnloc)</t>
    </r>
  </si>
  <si>
    <t xml:space="preserve">SRC-1854</t>
  </si>
  <si>
    <t xml:space="preserve">Hunter DJ, Bierma-Zeinstra S. Osteoarthritis. Lancet. 2019;393(10182):1745-1759</t>
  </si>
  <si>
    <t xml:space="preserve">10.1016/S0140-6736(19)30417-9</t>
  </si>
  <si>
    <t xml:space="preserve">31034380</t>
  </si>
  <si>
    <t xml:space="preserve">画像所見の重症度と症状の強さは必ずしも一致しない。個別の関節（股関節・膝関節・足関節）の各論は本回の他担当の範囲とした。</t>
  </si>
  <si>
    <t xml:space="preserve">OS-012</t>
  </si>
  <si>
    <r>
      <rPr>
        <sz val="10"/>
        <rFont val="Noto Sans CJK SC"/>
        <family val="2"/>
      </rPr>
      <t xml:space="preserve">変形性関節症の非手術管理の中核は患者教育、運動療法、過体重例での減量であり、その上に外用・経口</t>
    </r>
    <r>
      <rPr>
        <sz val="10"/>
        <rFont val="Arial"/>
        <family val="0"/>
        <charset val="1"/>
      </rPr>
      <t xml:space="preserve">NSAIDs</t>
    </r>
    <r>
      <rPr>
        <sz val="10"/>
        <rFont val="Noto Sans CJK SC"/>
        <family val="2"/>
      </rPr>
      <t xml:space="preserve">などの薬物療法や関節内注射を段階的に組み合わせ、保存療法で不十分な末期例で人工関節置換術などの手術を検討する階層構造をとる。</t>
    </r>
  </si>
  <si>
    <t xml:space="preserve">SRC-1855</t>
  </si>
  <si>
    <t xml:space="preserve">Bannuru RR, Osani MC, Vaysbrot EE, et al. OARSI guidelines for the non-surgical management of knee, hip, and polyarticular osteoarthritis. Osteoarthritis Cartilage. 2019;27(11):1578-1589</t>
  </si>
  <si>
    <t xml:space="preserve">10.1016/j.joca.2019.06.011</t>
  </si>
  <si>
    <t xml:space="preserve">31278997</t>
  </si>
  <si>
    <r>
      <rPr>
        <sz val="10"/>
        <rFont val="Noto Sans CJK SC"/>
        <family val="2"/>
      </rPr>
      <t xml:space="preserve">国際的なガイドラインに基づく。</t>
    </r>
    <r>
      <rPr>
        <sz val="10"/>
        <rFont val="Arial"/>
        <family val="0"/>
        <charset val="1"/>
      </rPr>
      <t xml:space="preserve">NSAIDs</t>
    </r>
    <r>
      <rPr>
        <sz val="10"/>
        <rFont val="Noto Sans CJK SC"/>
        <family val="2"/>
      </rPr>
      <t xml:space="preserve">（外用・経口）は国内承認され保険適用されている。関節内注射薬の種類と適応の詳細は本票では扱っていない。</t>
    </r>
  </si>
  <si>
    <t xml:space="preserve">OS-013</t>
  </si>
  <si>
    <t xml:space="preserve">神経病性関節症</t>
  </si>
  <si>
    <r>
      <rPr>
        <sz val="10"/>
        <rFont val="Noto Sans CJK SC"/>
        <family val="2"/>
      </rPr>
      <t xml:space="preserve">神経病性関節症（</t>
    </r>
    <r>
      <rPr>
        <sz val="10"/>
        <rFont val="Arial"/>
        <family val="0"/>
        <charset val="1"/>
      </rPr>
      <t xml:space="preserve">Charcot</t>
    </r>
    <r>
      <rPr>
        <sz val="10"/>
        <rFont val="Noto Sans CJK SC"/>
        <family val="2"/>
      </rPr>
      <t xml:space="preserve">関節）の代表である糖尿病性</t>
    </r>
    <r>
      <rPr>
        <sz val="10"/>
        <rFont val="Arial"/>
        <family val="0"/>
        <charset val="1"/>
      </rPr>
      <t xml:space="preserve">Charcot</t>
    </r>
    <r>
      <rPr>
        <sz val="10"/>
        <rFont val="Noto Sans CJK SC"/>
        <family val="2"/>
      </rPr>
      <t xml:space="preserve">足は、末梢神経障害を背景に炎症、外傷、骨代謝の異常が加わって骨と関節の破壊・脱臼・変形が進行する病態で、疼痛を欠くか軽いまま関節破壊が進むことがあり、急性期の治療は免荷が基本である。</t>
    </r>
  </si>
  <si>
    <r>
      <rPr>
        <sz val="10"/>
        <rFont val="Noto Sans CJK SC"/>
        <family val="2"/>
      </rPr>
      <t xml:space="preserve">医学各論 Ⅸ</t>
    </r>
    <r>
      <rPr>
        <sz val="10"/>
        <rFont val="Arial"/>
        <family val="0"/>
        <charset val="1"/>
      </rPr>
      <t xml:space="preserve">-8-I-②</t>
    </r>
    <r>
      <rPr>
        <sz val="10"/>
        <rFont val="Noto Sans CJK SC"/>
        <family val="2"/>
      </rPr>
      <t xml:space="preserve">（神経病性関節症、</t>
    </r>
    <r>
      <rPr>
        <sz val="10"/>
        <rFont val="Arial"/>
        <family val="0"/>
        <charset val="1"/>
      </rPr>
      <t xml:space="preserve">c</t>
    </r>
    <r>
      <rPr>
        <sz val="10"/>
        <rFont val="Noto Sans CJK SC"/>
        <family val="2"/>
      </rPr>
      <t xml:space="preserve">）</t>
    </r>
  </si>
  <si>
    <t xml:space="preserve">SRC-1856</t>
  </si>
  <si>
    <t xml:space="preserve">Rogers LC, Frykberg RG, Armstrong DG, et al. The Charcot foot in diabetes. Diabetes Care. 2011;34(9):2123-2129</t>
  </si>
  <si>
    <t xml:space="preserve">10.2337/dc11-0844</t>
  </si>
  <si>
    <t xml:space="preserve">21868781</t>
  </si>
  <si>
    <r>
      <rPr>
        <sz val="10"/>
        <rFont val="Noto Sans CJK SC"/>
        <family val="2"/>
      </rPr>
      <t xml:space="preserve">糖尿病以外に脊髄空洞症や脊髄癆などでも </t>
    </r>
    <r>
      <rPr>
        <sz val="10"/>
        <rFont val="Arial"/>
        <family val="0"/>
        <charset val="1"/>
      </rPr>
      <t xml:space="preserve">Charcot </t>
    </r>
    <r>
      <rPr>
        <sz val="10"/>
        <rFont val="Noto Sans CJK SC"/>
        <family val="2"/>
      </rPr>
      <t xml:space="preserve">関節が生じるが、本票の出典は糖尿病性 </t>
    </r>
    <r>
      <rPr>
        <sz val="10"/>
        <rFont val="Arial"/>
        <family val="0"/>
        <charset val="1"/>
      </rPr>
      <t xml:space="preserve">Charcot </t>
    </r>
    <r>
      <rPr>
        <sz val="10"/>
        <rFont val="Noto Sans CJK SC"/>
        <family val="2"/>
      </rPr>
      <t xml:space="preserve">足のコンセンサス文書であり、他疾患での頻度の数値は記載していない。</t>
    </r>
  </si>
  <si>
    <t xml:space="preserve">OS-014</t>
  </si>
  <si>
    <t xml:space="preserve">血友病性関節症</t>
  </si>
  <si>
    <t xml:space="preserve">血友病性関節症は、関節内出血の反復により滑膜炎と軟骨・骨の破壊が進行する病態で、同一関節に出血を繰り返す標的関節が問題となり、凝固因子製剤の定期補充による出血予防が関節症の予防に重要である。</t>
  </si>
  <si>
    <r>
      <rPr>
        <sz val="10"/>
        <rFont val="Noto Sans CJK SC"/>
        <family val="2"/>
      </rPr>
      <t xml:space="preserve">医学各論 Ⅸ</t>
    </r>
    <r>
      <rPr>
        <sz val="10"/>
        <rFont val="Arial"/>
        <family val="0"/>
        <charset val="1"/>
      </rPr>
      <t xml:space="preserve">-8-I-③</t>
    </r>
    <r>
      <rPr>
        <sz val="10"/>
        <rFont val="Noto Sans CJK SC"/>
        <family val="2"/>
      </rPr>
      <t xml:space="preserve">（血友病性関節症、</t>
    </r>
    <r>
      <rPr>
        <sz val="10"/>
        <rFont val="Arial"/>
        <family val="0"/>
        <charset val="1"/>
      </rPr>
      <t xml:space="preserve">c</t>
    </r>
    <r>
      <rPr>
        <sz val="10"/>
        <rFont val="Noto Sans CJK SC"/>
        <family val="2"/>
      </rPr>
      <t xml:space="preserve">）</t>
    </r>
  </si>
  <si>
    <t xml:space="preserve">SRC-1857</t>
  </si>
  <si>
    <t xml:space="preserve">Srivastava A, Santagostino E, Dougall A, et al. WFH Guidelines for the Management of Hemophilia, 3rd edition. Haemophilia. 2020;26 Suppl 6:1-158</t>
  </si>
  <si>
    <t xml:space="preserve">10.1111/hae.14046</t>
  </si>
  <si>
    <t xml:space="preserve">32744769</t>
  </si>
  <si>
    <t xml:space="preserve">凝固因子製剤は血友病の適応で国内承認され保険適用されている。標的関節の操作的定義（一定期間内の出血回数）は団体により異なるため、本票では回数の数値を記載していない。画像変化の詳細な病期分類は本票では扱っていない。</t>
  </si>
  <si>
    <t xml:space="preserve">OS-015</t>
  </si>
  <si>
    <t xml:space="preserve">ガングリオン</t>
  </si>
  <si>
    <r>
      <rPr>
        <sz val="10"/>
        <rFont val="Noto Sans CJK SC"/>
        <family val="2"/>
      </rPr>
      <t xml:space="preserve">手関節のガングリオンは背側（舟状月状関節部）に最も多く、約</t>
    </r>
    <r>
      <rPr>
        <sz val="10"/>
        <rFont val="Arial"/>
        <family val="0"/>
        <charset val="1"/>
      </rPr>
      <t xml:space="preserve">50%</t>
    </r>
    <r>
      <rPr>
        <sz val="10"/>
        <rFont val="Noto Sans CJK SC"/>
        <family val="2"/>
      </rPr>
      <t xml:space="preserve">は自然に消退し、穿刺吸引は再発が多く、手術摘出は再発率が低い一方で合併症が多いため、無症状例では経過観察も選択肢となる。</t>
    </r>
  </si>
  <si>
    <r>
      <rPr>
        <sz val="10"/>
        <rFont val="Noto Sans CJK SC"/>
        <family val="2"/>
      </rPr>
      <t xml:space="preserve">医学各論 Ⅸ</t>
    </r>
    <r>
      <rPr>
        <sz val="10"/>
        <rFont val="Arial"/>
        <family val="0"/>
        <charset val="1"/>
      </rPr>
      <t xml:space="preserve">-8-J-①</t>
    </r>
    <r>
      <rPr>
        <sz val="10"/>
        <rFont val="Noto Sans CJK SC"/>
        <family val="2"/>
      </rPr>
      <t xml:space="preserve">（ガングリオン、</t>
    </r>
    <r>
      <rPr>
        <sz val="10"/>
        <rFont val="Arial"/>
        <family val="0"/>
        <charset val="1"/>
      </rPr>
      <t xml:space="preserve">a</t>
    </r>
    <r>
      <rPr>
        <sz val="10"/>
        <rFont val="Noto Sans CJK SC"/>
        <family val="2"/>
      </rPr>
      <t xml:space="preserve">）</t>
    </r>
  </si>
  <si>
    <t xml:space="preserve">SRC-1858</t>
  </si>
  <si>
    <t xml:space="preserve">Gude W, Morelli V. Ganglion cysts of the wrist: pathophysiology, clinical picture, and management. Curr Rev Musculoskelet Med. 2008;1(3-4):205-211</t>
  </si>
  <si>
    <t xml:space="preserve">10.1007/s12178-008-9033-4</t>
  </si>
  <si>
    <t xml:space="preserve">19468907</t>
  </si>
  <si>
    <r>
      <rPr>
        <sz val="10"/>
        <rFont val="Noto Sans CJK SC"/>
        <family val="2"/>
      </rPr>
      <t xml:space="preserve">自然消退率と再発率は総説の抄録で確認した値であり、部位（背側・掌側）別の再発率の数値は本票では記載していない。専用のコアカリ </t>
    </r>
    <r>
      <rPr>
        <sz val="10"/>
        <rFont val="Arial"/>
        <family val="0"/>
        <charset val="1"/>
      </rPr>
      <t xml:space="preserve">TBL </t>
    </r>
    <r>
      <rPr>
        <sz val="10"/>
        <rFont val="Noto Sans CJK SC"/>
        <family val="2"/>
      </rPr>
      <t xml:space="preserve">項目が提示範囲内になかったため </t>
    </r>
    <r>
      <rPr>
        <sz val="10"/>
        <rFont val="Arial"/>
        <family val="0"/>
        <charset val="1"/>
      </rPr>
      <t xml:space="preserve">PS </t>
    </r>
    <r>
      <rPr>
        <sz val="10"/>
        <rFont val="Noto Sans CJK SC"/>
        <family val="2"/>
      </rPr>
      <t xml:space="preserve">のみとした。</t>
    </r>
  </si>
  <si>
    <t xml:space="preserve">OS-016</t>
  </si>
  <si>
    <t xml:space="preserve">異所性骨化</t>
  </si>
  <si>
    <r>
      <rPr>
        <sz val="10"/>
        <rFont val="Noto Sans CJK SC"/>
        <family val="2"/>
      </rPr>
      <t xml:space="preserve">異所性骨化は、外傷や手術後（人工股関節全置換術後、寛骨臼骨折後など）のほか、脊髄損傷や頭部外傷などの神経損傷後にも生じ、高リスク例では</t>
    </r>
    <r>
      <rPr>
        <sz val="10"/>
        <rFont val="Arial"/>
        <family val="0"/>
        <charset val="1"/>
      </rPr>
      <t xml:space="preserve">NSAIDs</t>
    </r>
    <r>
      <rPr>
        <sz val="10"/>
        <rFont val="Noto Sans CJK SC"/>
        <family val="2"/>
      </rPr>
      <t xml:space="preserve">（インドメタシンなど）や放射線照射による予防が行われる。</t>
    </r>
  </si>
  <si>
    <r>
      <rPr>
        <sz val="10"/>
        <rFont val="Noto Sans CJK SC"/>
        <family val="2"/>
      </rPr>
      <t xml:space="preserve">医学各論 Ⅸ</t>
    </r>
    <r>
      <rPr>
        <sz val="10"/>
        <rFont val="Arial"/>
        <family val="0"/>
        <charset val="1"/>
      </rPr>
      <t xml:space="preserve">-8-J-②</t>
    </r>
    <r>
      <rPr>
        <sz val="10"/>
        <rFont val="Noto Sans CJK SC"/>
        <family val="2"/>
      </rPr>
      <t xml:space="preserve">（異所性骨化、</t>
    </r>
    <r>
      <rPr>
        <sz val="10"/>
        <rFont val="Arial"/>
        <family val="0"/>
        <charset val="1"/>
      </rPr>
      <t xml:space="preserve">b</t>
    </r>
    <r>
      <rPr>
        <sz val="10"/>
        <rFont val="Noto Sans CJK SC"/>
        <family val="2"/>
      </rPr>
      <t xml:space="preserve">）</t>
    </r>
  </si>
  <si>
    <t xml:space="preserve">SRC-1859</t>
  </si>
  <si>
    <t xml:space="preserve">Baird EO, Kang QK. Prophylaxis of heterotopic ossification - an updated review. J Orthop Surg Res. 2009;4:12</t>
  </si>
  <si>
    <t xml:space="preserve">10.1186/1749-799X-4-12</t>
  </si>
  <si>
    <t xml:space="preserve">19379483</t>
  </si>
  <si>
    <r>
      <rPr>
        <sz val="10"/>
        <rFont val="Arial"/>
        <family val="0"/>
        <charset val="1"/>
      </rPr>
      <t xml:space="preserve">NSAIDs</t>
    </r>
    <r>
      <rPr>
        <sz val="10"/>
        <rFont val="Noto Sans CJK SC"/>
        <family val="2"/>
      </rPr>
      <t xml:space="preserve">は国内承認されているが、異所性骨化の予防目的での使用は適応外となる場合があり、保険適用の確認状況は個別製剤では本票で確認していない。予防効果の具体的な数値は研究により異なるため記載していない。専用のコアカリ </t>
    </r>
    <r>
      <rPr>
        <sz val="10"/>
        <rFont val="Arial"/>
        <family val="0"/>
        <charset val="1"/>
      </rPr>
      <t xml:space="preserve">TBL </t>
    </r>
    <r>
      <rPr>
        <sz val="10"/>
        <rFont val="Noto Sans CJK SC"/>
        <family val="2"/>
      </rPr>
      <t xml:space="preserve">項目が提示範囲内になかったため </t>
    </r>
    <r>
      <rPr>
        <sz val="10"/>
        <rFont val="Arial"/>
        <family val="0"/>
        <charset val="1"/>
      </rPr>
      <t xml:space="preserve">PS </t>
    </r>
    <r>
      <rPr>
        <sz val="10"/>
        <rFont val="Noto Sans CJK SC"/>
        <family val="2"/>
      </rPr>
      <t xml:space="preserve">のみとした。</t>
    </r>
  </si>
  <si>
    <t xml:space="preserve">OS-017</t>
  </si>
  <si>
    <t xml:space="preserve">腱付着部炎</t>
  </si>
  <si>
    <r>
      <rPr>
        <sz val="10"/>
        <rFont val="Noto Sans CJK SC"/>
        <family val="2"/>
      </rPr>
      <t xml:space="preserve">腱付着部炎（</t>
    </r>
    <r>
      <rPr>
        <sz val="10"/>
        <rFont val="Arial"/>
        <family val="0"/>
        <charset val="1"/>
      </rPr>
      <t xml:space="preserve">enthesitis</t>
    </r>
    <r>
      <rPr>
        <sz val="10"/>
        <rFont val="Noto Sans CJK SC"/>
        <family val="2"/>
      </rPr>
      <t xml:space="preserve">）は腱や靱帯の骨への付着部の炎症で、脊椎関節炎の中心的病変と位置づけられ、付着部への機械的ストレスと免疫系の関与が病態に関係する。</t>
    </r>
  </si>
  <si>
    <r>
      <rPr>
        <sz val="10"/>
        <rFont val="Noto Sans CJK SC"/>
        <family val="2"/>
      </rPr>
      <t xml:space="preserve">医学各論 Ⅸ</t>
    </r>
    <r>
      <rPr>
        <sz val="10"/>
        <rFont val="Arial"/>
        <family val="0"/>
        <charset val="1"/>
      </rPr>
      <t xml:space="preserve">-8-J-③</t>
    </r>
    <r>
      <rPr>
        <sz val="10"/>
        <rFont val="Noto Sans CJK SC"/>
        <family val="2"/>
      </rPr>
      <t xml:space="preserve">（腱付着部炎、</t>
    </r>
    <r>
      <rPr>
        <sz val="10"/>
        <rFont val="Arial"/>
        <family val="0"/>
        <charset val="1"/>
      </rPr>
      <t xml:space="preserve">c</t>
    </r>
    <r>
      <rPr>
        <sz val="10"/>
        <rFont val="Noto Sans CJK SC"/>
        <family val="2"/>
      </rPr>
      <t xml:space="preserve">）</t>
    </r>
  </si>
  <si>
    <t xml:space="preserve">SRC-1860</t>
  </si>
  <si>
    <t xml:space="preserve">Schett G, Lories RJ, D'Agostino MA, et al. Enthesitis: from pathophysiology to treatment. Nat Rev Rheumatol. 2017;13(12):731-741</t>
  </si>
  <si>
    <t xml:space="preserve">10.1038/nrrheum.2017.188</t>
  </si>
  <si>
    <t xml:space="preserve">29158573</t>
  </si>
  <si>
    <t xml:space="preserve">本票は概念と脊椎関節炎との関係に限り、脊椎関節炎の全身像や個別疾患の総論は作っていない（他分野に残す）。</t>
  </si>
  <si>
    <t xml:space="preserve">OS-018</t>
  </si>
  <si>
    <r>
      <rPr>
        <sz val="10"/>
        <rFont val="Arial"/>
        <family val="0"/>
        <charset val="1"/>
      </rPr>
      <t xml:space="preserve">Kienböck</t>
    </r>
    <r>
      <rPr>
        <sz val="10"/>
        <rFont val="Noto Sans CJK SC"/>
        <family val="2"/>
      </rPr>
      <t xml:space="preserve">病、特発性膝骨壊死</t>
    </r>
  </si>
  <si>
    <r>
      <rPr>
        <sz val="10"/>
        <rFont val="Arial"/>
        <family val="0"/>
        <charset val="1"/>
      </rPr>
      <t xml:space="preserve">Kienböck</t>
    </r>
    <r>
      <rPr>
        <sz val="10"/>
        <rFont val="Noto Sans CJK SC"/>
        <family val="2"/>
      </rPr>
      <t xml:space="preserve">病は月状骨の無腐性壊死で、病期は単純</t>
    </r>
    <r>
      <rPr>
        <sz val="10"/>
        <rFont val="Arial"/>
        <family val="0"/>
        <charset val="1"/>
      </rPr>
      <t xml:space="preserve">X</t>
    </r>
    <r>
      <rPr>
        <sz val="10"/>
        <rFont val="Noto Sans CJK SC"/>
        <family val="2"/>
      </rPr>
      <t xml:space="preserve">線と</t>
    </r>
    <r>
      <rPr>
        <sz val="10"/>
        <rFont val="Arial"/>
        <family val="0"/>
        <charset val="1"/>
      </rPr>
      <t xml:space="preserve">MRI</t>
    </r>
    <r>
      <rPr>
        <sz val="10"/>
        <rFont val="Noto Sans CJK SC"/>
        <family val="2"/>
      </rPr>
      <t xml:space="preserve">による </t>
    </r>
    <r>
      <rPr>
        <sz val="10"/>
        <rFont val="Arial"/>
        <family val="0"/>
        <charset val="1"/>
      </rPr>
      <t xml:space="preserve">Lichtman </t>
    </r>
    <r>
      <rPr>
        <sz val="10"/>
        <rFont val="Noto Sans CJK SC"/>
        <family val="2"/>
      </rPr>
      <t xml:space="preserve">分類で評価され、月状骨の硬化のみの初期から、月状骨の圧潰、手根骨の配列異常、変形性変化へと進行する段階で治療方針が異なる。</t>
    </r>
  </si>
  <si>
    <r>
      <rPr>
        <sz val="10"/>
        <rFont val="Noto Sans CJK SC"/>
        <family val="2"/>
      </rPr>
      <t xml:space="preserve">医学各論 Ⅸ</t>
    </r>
    <r>
      <rPr>
        <sz val="10"/>
        <rFont val="Arial"/>
        <family val="0"/>
        <charset val="1"/>
      </rPr>
      <t xml:space="preserve">-8-G-①</t>
    </r>
    <r>
      <rPr>
        <sz val="10"/>
        <rFont val="Noto Sans CJK SC"/>
        <family val="2"/>
      </rPr>
      <t xml:space="preserve">（</t>
    </r>
    <r>
      <rPr>
        <sz val="10"/>
        <rFont val="Arial"/>
        <family val="0"/>
        <charset val="1"/>
      </rPr>
      <t xml:space="preserve">Kienböck</t>
    </r>
    <r>
      <rPr>
        <sz val="10"/>
        <rFont val="Noto Sans CJK SC"/>
        <family val="2"/>
      </rPr>
      <t xml:space="preserve">病、特発性膝骨壊死、</t>
    </r>
    <r>
      <rPr>
        <sz val="10"/>
        <rFont val="Arial"/>
        <family val="0"/>
        <charset val="1"/>
      </rPr>
      <t xml:space="preserve">c</t>
    </r>
    <r>
      <rPr>
        <sz val="10"/>
        <rFont val="Noto Sans CJK SC"/>
        <family val="2"/>
      </rPr>
      <t xml:space="preserve">）</t>
    </r>
  </si>
  <si>
    <t xml:space="preserve">SRC-1861</t>
  </si>
  <si>
    <t xml:space="preserve">Cross D, Matullo KS. Kienböck disease. Orthop Clin North Am. 2014;45(1):141-152</t>
  </si>
  <si>
    <t xml:space="preserve">10.1016/j.ocl.2013.09.004</t>
  </si>
  <si>
    <t xml:space="preserve">24267215</t>
  </si>
  <si>
    <r>
      <rPr>
        <sz val="10"/>
        <rFont val="Arial"/>
        <family val="0"/>
        <charset val="1"/>
      </rPr>
      <t xml:space="preserve">Lichtman </t>
    </r>
    <r>
      <rPr>
        <sz val="10"/>
        <rFont val="Noto Sans CJK SC"/>
        <family val="2"/>
      </rPr>
      <t xml:space="preserve">分類の各病期の細目（</t>
    </r>
    <r>
      <rPr>
        <sz val="10"/>
        <rFont val="Arial"/>
        <family val="0"/>
        <charset val="1"/>
      </rPr>
      <t xml:space="preserve">III</t>
    </r>
    <r>
      <rPr>
        <sz val="10"/>
        <rFont val="Noto Sans CJK SC"/>
        <family val="2"/>
      </rPr>
      <t xml:space="preserve">期の細分類など）は本票では要約にとどめた。専用のコアカリ </t>
    </r>
    <r>
      <rPr>
        <sz val="10"/>
        <rFont val="Arial"/>
        <family val="0"/>
        <charset val="1"/>
      </rPr>
      <t xml:space="preserve">TBL </t>
    </r>
    <r>
      <rPr>
        <sz val="10"/>
        <rFont val="Noto Sans CJK SC"/>
        <family val="2"/>
      </rPr>
      <t xml:space="preserve">項目が提示範囲内になかったため </t>
    </r>
    <r>
      <rPr>
        <sz val="10"/>
        <rFont val="Arial"/>
        <family val="0"/>
        <charset val="1"/>
      </rPr>
      <t xml:space="preserve">PS </t>
    </r>
    <r>
      <rPr>
        <sz val="10"/>
        <rFont val="Noto Sans CJK SC"/>
        <family val="2"/>
      </rPr>
      <t xml:space="preserve">のみとした。</t>
    </r>
  </si>
  <si>
    <t xml:space="preserve">OS-019</t>
  </si>
  <si>
    <t xml:space="preserve">特発性膝骨壊死（自然発症膝骨壊死）は、高齢女性に多く、大腿骨内側顆に好発し、安静時・夜間に増悪する急激な膝痛で発症するのが特徴である。</t>
  </si>
  <si>
    <t xml:space="preserve">SRC-1862</t>
  </si>
  <si>
    <t xml:space="preserve">Karim AR, Cherian JJ, Jauregui JJ, et al. Osteonecrosis of the knee: review. Ann Transl Med. 2015;3(1):6</t>
  </si>
  <si>
    <t xml:space="preserve">10.3978/j.issn.2305-5839.2014.11.13</t>
  </si>
  <si>
    <t xml:space="preserve">25705638</t>
  </si>
  <si>
    <r>
      <rPr>
        <sz val="10"/>
        <rFont val="Noto Sans CJK SC"/>
        <family val="2"/>
      </rPr>
      <t xml:space="preserve">発症頻度や性比の具体的な数値は資料により異なるため、本票では数値を記載していない。二次性膝骨壊死（ステロイド・アルコール関連）とは区別される。専用のコアカリ </t>
    </r>
    <r>
      <rPr>
        <sz val="10"/>
        <rFont val="Arial"/>
        <family val="0"/>
        <charset val="1"/>
      </rPr>
      <t xml:space="preserve">TBL </t>
    </r>
    <r>
      <rPr>
        <sz val="10"/>
        <rFont val="Noto Sans CJK SC"/>
        <family val="2"/>
      </rPr>
      <t xml:space="preserve">項目が提示範囲内になかったため </t>
    </r>
    <r>
      <rPr>
        <sz val="10"/>
        <rFont val="Arial"/>
        <family val="0"/>
        <charset val="1"/>
      </rPr>
      <t xml:space="preserve">PS </t>
    </r>
    <r>
      <rPr>
        <sz val="10"/>
        <rFont val="Noto Sans CJK SC"/>
        <family val="2"/>
      </rPr>
      <t xml:space="preserve">のみとした。</t>
    </r>
  </si>
  <si>
    <t xml:space="preserve">OS-020</t>
  </si>
  <si>
    <r>
      <rPr>
        <sz val="10"/>
        <rFont val="Arial"/>
        <family val="0"/>
        <charset val="1"/>
      </rPr>
      <t xml:space="preserve">Dupuytren</t>
    </r>
    <r>
      <rPr>
        <sz val="10"/>
        <rFont val="Noto Sans CJK SC"/>
        <family val="2"/>
      </rPr>
      <t xml:space="preserve">拘縮</t>
    </r>
  </si>
  <si>
    <r>
      <rPr>
        <sz val="10"/>
        <rFont val="Arial"/>
        <family val="0"/>
        <charset val="1"/>
      </rPr>
      <t xml:space="preserve">Dupuytren</t>
    </r>
    <r>
      <rPr>
        <sz val="10"/>
        <rFont val="Noto Sans CJK SC"/>
        <family val="2"/>
      </rPr>
      <t xml:space="preserve">拘縮は手掌腱膜の結節と索状の肥厚により指の屈曲拘縮が進行する疾患で、高齢男性、糖尿病、北欧系の家系などが危険因子とされ、治療には手術のほか、拘縮索へのコラゲナーゼ（</t>
    </r>
    <r>
      <rPr>
        <sz val="10"/>
        <rFont val="Arial"/>
        <family val="0"/>
        <charset val="1"/>
      </rPr>
      <t xml:space="preserve">Clostridium histolyticum </t>
    </r>
    <r>
      <rPr>
        <sz val="10"/>
        <rFont val="Noto Sans CJK SC"/>
        <family val="2"/>
      </rPr>
      <t xml:space="preserve">由来）注射による非手術的治療がある。</t>
    </r>
  </si>
  <si>
    <r>
      <rPr>
        <sz val="10"/>
        <rFont val="Noto Sans CJK SC"/>
        <family val="2"/>
      </rPr>
      <t xml:space="preserve">医学各論 Ⅸ</t>
    </r>
    <r>
      <rPr>
        <sz val="10"/>
        <rFont val="Arial"/>
        <family val="0"/>
        <charset val="1"/>
      </rPr>
      <t xml:space="preserve">-8-C-①</t>
    </r>
    <r>
      <rPr>
        <sz val="10"/>
        <rFont val="Noto Sans CJK SC"/>
        <family val="2"/>
      </rPr>
      <t xml:space="preserve">（</t>
    </r>
    <r>
      <rPr>
        <sz val="10"/>
        <rFont val="Arial"/>
        <family val="0"/>
        <charset val="1"/>
      </rPr>
      <t xml:space="preserve">Dupuytren</t>
    </r>
    <r>
      <rPr>
        <sz val="10"/>
        <rFont val="Noto Sans CJK SC"/>
        <family val="2"/>
      </rPr>
      <t xml:space="preserve">拘縮、</t>
    </r>
    <r>
      <rPr>
        <sz val="10"/>
        <rFont val="Arial"/>
        <family val="0"/>
        <charset val="1"/>
      </rPr>
      <t xml:space="preserve">b</t>
    </r>
    <r>
      <rPr>
        <sz val="10"/>
        <rFont val="Noto Sans CJK SC"/>
        <family val="2"/>
      </rPr>
      <t xml:space="preserve">）</t>
    </r>
  </si>
  <si>
    <t xml:space="preserve">SRC-1863</t>
  </si>
  <si>
    <t xml:space="preserve">Hurst LC, Badalamente MA, Hentz VR, et al. Injectable collagenase clostridium histolyticum for Dupuytren's contracture. N Engl J Med. 2009;361(10):968-979</t>
  </si>
  <si>
    <t xml:space="preserve">10.1056/NEJMoa0810866</t>
  </si>
  <si>
    <t xml:space="preserve">19726771</t>
  </si>
  <si>
    <r>
      <rPr>
        <sz val="10"/>
        <rFont val="Noto Sans CJK SC"/>
        <family val="2"/>
      </rPr>
      <t xml:space="preserve">コラゲナーゼ製剤（ザイアフレックス）は</t>
    </r>
    <r>
      <rPr>
        <sz val="10"/>
        <rFont val="Arial"/>
        <family val="0"/>
        <charset val="1"/>
      </rPr>
      <t xml:space="preserve">2015</t>
    </r>
    <r>
      <rPr>
        <sz val="10"/>
        <rFont val="Noto Sans CJK SC"/>
        <family val="2"/>
      </rPr>
      <t xml:space="preserve">年</t>
    </r>
    <r>
      <rPr>
        <sz val="10"/>
        <rFont val="Arial"/>
        <family val="0"/>
        <charset val="1"/>
      </rPr>
      <t xml:space="preserve">7</t>
    </r>
    <r>
      <rPr>
        <sz val="10"/>
        <rFont val="Noto Sans CJK SC"/>
        <family val="2"/>
      </rPr>
      <t xml:space="preserve">月に国内承認され同年</t>
    </r>
    <r>
      <rPr>
        <sz val="10"/>
        <rFont val="Arial"/>
        <family val="0"/>
        <charset val="1"/>
      </rPr>
      <t xml:space="preserve">9</t>
    </r>
    <r>
      <rPr>
        <sz val="10"/>
        <rFont val="Noto Sans CJK SC"/>
        <family val="2"/>
      </rPr>
      <t xml:space="preserve">月に薬価収載・発売されたことを企業発表で確認したが、その後の販売・供給状況は本調査では確認できなかったため、現在の国内での使用可否は取り込み側で確認されたい。危険因子のうち飲酒・喫煙・抗てんかん薬との関連は資料により評価が異なるため本票では列挙していない。専用のコアカリ </t>
    </r>
    <r>
      <rPr>
        <sz val="10"/>
        <rFont val="Arial"/>
        <family val="0"/>
        <charset val="1"/>
      </rPr>
      <t xml:space="preserve">TBL </t>
    </r>
    <r>
      <rPr>
        <sz val="10"/>
        <rFont val="Noto Sans CJK SC"/>
        <family val="2"/>
      </rPr>
      <t xml:space="preserve">項目が提示範囲内になかったため </t>
    </r>
    <r>
      <rPr>
        <sz val="10"/>
        <rFont val="Arial"/>
        <family val="0"/>
        <charset val="1"/>
      </rPr>
      <t xml:space="preserve">PS </t>
    </r>
    <r>
      <rPr>
        <sz val="10"/>
        <rFont val="Noto Sans CJK SC"/>
        <family val="2"/>
      </rPr>
      <t xml:space="preserve">のみとした。</t>
    </r>
  </si>
  <si>
    <t xml:space="preserve">OS-021</t>
  </si>
  <si>
    <t xml:space="preserve">強剛母指</t>
  </si>
  <si>
    <r>
      <rPr>
        <sz val="10"/>
        <rFont val="Noto Sans CJK SC"/>
        <family val="2"/>
      </rPr>
      <t xml:space="preserve">強剛母指（小児の母指ばね指）は、乳幼児にみられる母指</t>
    </r>
    <r>
      <rPr>
        <sz val="10"/>
        <rFont val="Arial"/>
        <family val="0"/>
        <charset val="1"/>
      </rPr>
      <t xml:space="preserve">IP</t>
    </r>
    <r>
      <rPr>
        <sz val="10"/>
        <rFont val="Noto Sans CJK SC"/>
        <family val="2"/>
      </rPr>
      <t xml:space="preserve">関節の屈曲位拘縮で、</t>
    </r>
    <r>
      <rPr>
        <sz val="10"/>
        <rFont val="Arial"/>
        <family val="0"/>
        <charset val="1"/>
      </rPr>
      <t xml:space="preserve">MP</t>
    </r>
    <r>
      <rPr>
        <sz val="10"/>
        <rFont val="Noto Sans CJK SC"/>
        <family val="2"/>
      </rPr>
      <t xml:space="preserve">関節部掌側に </t>
    </r>
    <r>
      <rPr>
        <sz val="10"/>
        <rFont val="Arial"/>
        <family val="0"/>
        <charset val="1"/>
      </rPr>
      <t xml:space="preserve">Notta </t>
    </r>
    <r>
      <rPr>
        <sz val="10"/>
        <rFont val="Noto Sans CJK SC"/>
        <family val="2"/>
      </rPr>
      <t xml:space="preserve">結節と呼ばれる腱の腫大を触れ、前向き追跡では</t>
    </r>
    <r>
      <rPr>
        <sz val="10"/>
        <rFont val="Arial"/>
        <family val="0"/>
        <charset val="1"/>
      </rPr>
      <t xml:space="preserve">5</t>
    </r>
    <r>
      <rPr>
        <sz val="10"/>
        <rFont val="Noto Sans CJK SC"/>
        <family val="2"/>
      </rPr>
      <t xml:space="preserve">年時点で約</t>
    </r>
    <r>
      <rPr>
        <sz val="10"/>
        <rFont val="Arial"/>
        <family val="0"/>
        <charset val="1"/>
      </rPr>
      <t xml:space="preserve">32%</t>
    </r>
    <r>
      <rPr>
        <sz val="10"/>
        <rFont val="Noto Sans CJK SC"/>
        <family val="2"/>
      </rPr>
      <t xml:space="preserve">が自然軽快し、初診時の</t>
    </r>
    <r>
      <rPr>
        <sz val="10"/>
        <rFont val="Arial"/>
        <family val="0"/>
        <charset val="1"/>
      </rPr>
      <t xml:space="preserve">IP</t>
    </r>
    <r>
      <rPr>
        <sz val="10"/>
        <rFont val="Noto Sans CJK SC"/>
        <family val="2"/>
      </rPr>
      <t xml:space="preserve">関節屈曲が</t>
    </r>
    <r>
      <rPr>
        <sz val="10"/>
        <rFont val="Arial"/>
        <family val="0"/>
        <charset val="1"/>
      </rPr>
      <t xml:space="preserve">30°</t>
    </r>
    <r>
      <rPr>
        <sz val="10"/>
        <rFont val="Noto Sans CJK SC"/>
        <family val="2"/>
      </rPr>
      <t xml:space="preserve">を超える例では自然軽快が乏しく手術の適応判断の目安になる。</t>
    </r>
  </si>
  <si>
    <r>
      <rPr>
        <sz val="10"/>
        <rFont val="Noto Sans CJK SC"/>
        <family val="2"/>
      </rPr>
      <t xml:space="preserve">医学各論 Ⅸ</t>
    </r>
    <r>
      <rPr>
        <sz val="10"/>
        <rFont val="Arial"/>
        <family val="0"/>
        <charset val="1"/>
      </rPr>
      <t xml:space="preserve">-8-C-②</t>
    </r>
    <r>
      <rPr>
        <sz val="10"/>
        <rFont val="Noto Sans CJK SC"/>
        <family val="2"/>
      </rPr>
      <t xml:space="preserve">（強剛母指、</t>
    </r>
    <r>
      <rPr>
        <sz val="10"/>
        <rFont val="Arial"/>
        <family val="0"/>
        <charset val="1"/>
      </rPr>
      <t xml:space="preserve">c</t>
    </r>
    <r>
      <rPr>
        <sz val="10"/>
        <rFont val="Noto Sans CJK SC"/>
        <family val="2"/>
      </rPr>
      <t xml:space="preserve">）</t>
    </r>
  </si>
  <si>
    <t xml:space="preserve">SRC-1864</t>
  </si>
  <si>
    <t xml:space="preserve">Hutchinson DT, Rane AA, Montanez A. The Natural History of Pediatric Trigger Thumb in the United States. J Hand Surg Am. 2021;46(5):424.e1-424.e7</t>
  </si>
  <si>
    <t xml:space="preserve">10.1016/j.jhsa.2020.10.016</t>
  </si>
  <si>
    <t xml:space="preserve">33436280</t>
  </si>
  <si>
    <r>
      <rPr>
        <sz val="10"/>
        <rFont val="Noto Sans CJK SC"/>
        <family val="2"/>
      </rPr>
      <t xml:space="preserve">米国の単施設前向き研究の値であり、日本の小児での自然経過が同一とは限らない。手術時期の統一した基準はなく、観察を続ける方針も一般的である。専用のコアカリ </t>
    </r>
    <r>
      <rPr>
        <sz val="10"/>
        <rFont val="Arial"/>
        <family val="0"/>
        <charset val="1"/>
      </rPr>
      <t xml:space="preserve">TBL </t>
    </r>
    <r>
      <rPr>
        <sz val="10"/>
        <rFont val="Noto Sans CJK SC"/>
        <family val="2"/>
      </rPr>
      <t xml:space="preserve">項目が提示範囲内になかったため </t>
    </r>
    <r>
      <rPr>
        <sz val="10"/>
        <rFont val="Arial"/>
        <family val="0"/>
        <charset val="1"/>
      </rPr>
      <t xml:space="preserve">PS </t>
    </r>
    <r>
      <rPr>
        <sz val="10"/>
        <rFont val="Noto Sans CJK SC"/>
        <family val="2"/>
      </rPr>
      <t xml:space="preserve">のみとした。</t>
    </r>
  </si>
  <si>
    <t xml:space="preserve">OS-022</t>
  </si>
  <si>
    <t xml:space="preserve">反復性脱臼</t>
  </si>
  <si>
    <r>
      <rPr>
        <sz val="10"/>
        <rFont val="Noto Sans CJK SC"/>
        <family val="2"/>
      </rPr>
      <t xml:space="preserve">肩関節の反復性前方脱臼では、前下方関節唇の剥離である </t>
    </r>
    <r>
      <rPr>
        <sz val="10"/>
        <rFont val="Arial"/>
        <family val="0"/>
        <charset val="1"/>
      </rPr>
      <t xml:space="preserve">Bankart </t>
    </r>
    <r>
      <rPr>
        <sz val="10"/>
        <rFont val="Noto Sans CJK SC"/>
        <family val="2"/>
      </rPr>
      <t xml:space="preserve">病変に加え、関節窩の骨欠損（</t>
    </r>
    <r>
      <rPr>
        <sz val="10"/>
        <rFont val="Arial"/>
        <family val="0"/>
        <charset val="1"/>
      </rPr>
      <t xml:space="preserve">inverted-pear </t>
    </r>
    <r>
      <rPr>
        <sz val="10"/>
        <rFont val="Noto Sans CJK SC"/>
        <family val="2"/>
      </rPr>
      <t xml:space="preserve">型関節窩）や上腕骨頭の </t>
    </r>
    <r>
      <rPr>
        <sz val="10"/>
        <rFont val="Arial"/>
        <family val="0"/>
        <charset val="1"/>
      </rPr>
      <t xml:space="preserve">engaging Hill-Sachs </t>
    </r>
    <r>
      <rPr>
        <sz val="10"/>
        <rFont val="Noto Sans CJK SC"/>
        <family val="2"/>
      </rPr>
      <t xml:space="preserve">病変があると、鏡視下 </t>
    </r>
    <r>
      <rPr>
        <sz val="10"/>
        <rFont val="Arial"/>
        <family val="0"/>
        <charset val="1"/>
      </rPr>
      <t xml:space="preserve">Bankart </t>
    </r>
    <r>
      <rPr>
        <sz val="10"/>
        <rFont val="Noto Sans CJK SC"/>
        <family val="2"/>
      </rPr>
      <t xml:space="preserve">修復のみでは再脱臼のリスクが高い。</t>
    </r>
  </si>
  <si>
    <r>
      <rPr>
        <sz val="10"/>
        <rFont val="Noto Sans CJK SC"/>
        <family val="2"/>
      </rPr>
      <t xml:space="preserve">医学各論 Ⅸ</t>
    </r>
    <r>
      <rPr>
        <sz val="10"/>
        <rFont val="Arial"/>
        <family val="0"/>
        <charset val="1"/>
      </rPr>
      <t xml:space="preserve">-8-A-③</t>
    </r>
    <r>
      <rPr>
        <sz val="10"/>
        <rFont val="Noto Sans CJK SC"/>
        <family val="2"/>
      </rPr>
      <t xml:space="preserve">（反復性脱臼、</t>
    </r>
    <r>
      <rPr>
        <sz val="10"/>
        <rFont val="Arial"/>
        <family val="0"/>
        <charset val="1"/>
      </rPr>
      <t xml:space="preserve">b</t>
    </r>
    <r>
      <rPr>
        <sz val="10"/>
        <rFont val="Noto Sans CJK SC"/>
        <family val="2"/>
      </rPr>
      <t xml:space="preserve">）</t>
    </r>
  </si>
  <si>
    <t xml:space="preserve">SRC-1865</t>
  </si>
  <si>
    <t xml:space="preserve">Burkhart SS, De Beer JF. Traumatic glenohumeral bone defects and their relationship to failure of arthroscopic Bankart repairs: significance of the inverted-pear glenoid and the humeral engaging Hill-Sachs lesion. Arthroscopy. 2000;16(7):677-694</t>
  </si>
  <si>
    <t xml:space="preserve">10.1053/jars.2000.17715</t>
  </si>
  <si>
    <t xml:space="preserve">11027751</t>
  </si>
  <si>
    <r>
      <rPr>
        <sz val="10"/>
        <rFont val="Noto Sans CJK SC"/>
        <family val="2"/>
      </rPr>
      <t xml:space="preserve">骨欠損の大きさの具体的な閾値（関節窩幅に対する割合）は研究により扱いが異なるため、本票では数値を記載していない。専用のコアカリ </t>
    </r>
    <r>
      <rPr>
        <sz val="10"/>
        <rFont val="Arial"/>
        <family val="0"/>
        <charset val="1"/>
      </rPr>
      <t xml:space="preserve">TBL </t>
    </r>
    <r>
      <rPr>
        <sz val="10"/>
        <rFont val="Noto Sans CJK SC"/>
        <family val="2"/>
      </rPr>
      <t xml:space="preserve">項目が提示範囲内になかったため </t>
    </r>
    <r>
      <rPr>
        <sz val="10"/>
        <rFont val="Arial"/>
        <family val="0"/>
        <charset val="1"/>
      </rPr>
      <t xml:space="preserve">PS </t>
    </r>
    <r>
      <rPr>
        <sz val="10"/>
        <rFont val="Noto Sans CJK SC"/>
        <family val="2"/>
      </rPr>
      <t xml:space="preserve">のみとした。</t>
    </r>
  </si>
  <si>
    <t xml:space="preserve">OS-023</t>
  </si>
  <si>
    <t xml:space="preserve">胸郭出口症候群</t>
  </si>
  <si>
    <r>
      <rPr>
        <sz val="10"/>
        <rFont val="Noto Sans CJK SC"/>
        <family val="2"/>
      </rPr>
      <t xml:space="preserve">胸郭出口症候群は、腕神経叢や鎖骨下動静脈が胸郭出口で圧迫される病態で、神経性が最も多く静脈性・動脈性がこれに続き、診断では誘発テスト（</t>
    </r>
    <r>
      <rPr>
        <sz val="10"/>
        <rFont val="Arial"/>
        <family val="0"/>
        <charset val="1"/>
      </rPr>
      <t xml:space="preserve">Adson</t>
    </r>
    <r>
      <rPr>
        <sz val="10"/>
        <rFont val="Noto Sans CJK SC"/>
        <family val="2"/>
      </rPr>
      <t xml:space="preserve">、</t>
    </r>
    <r>
      <rPr>
        <sz val="10"/>
        <rFont val="Arial"/>
        <family val="0"/>
        <charset val="1"/>
      </rPr>
      <t xml:space="preserve">Wright</t>
    </r>
    <r>
      <rPr>
        <sz val="10"/>
        <rFont val="Noto Sans CJK SC"/>
        <family val="2"/>
      </rPr>
      <t xml:space="preserve">、</t>
    </r>
    <r>
      <rPr>
        <sz val="10"/>
        <rFont val="Arial"/>
        <family val="0"/>
        <charset val="1"/>
      </rPr>
      <t xml:space="preserve">Roos</t>
    </r>
    <r>
      <rPr>
        <sz val="10"/>
        <rFont val="Noto Sans CJK SC"/>
        <family val="2"/>
      </rPr>
      <t xml:space="preserve">テストなど）と頸肋をはじめとする骨性異常の評価を組み合わせる。</t>
    </r>
  </si>
  <si>
    <r>
      <rPr>
        <sz val="10"/>
        <rFont val="Noto Sans CJK SC"/>
        <family val="2"/>
      </rPr>
      <t xml:space="preserve">医学各論 Ⅸ</t>
    </r>
    <r>
      <rPr>
        <sz val="10"/>
        <rFont val="Arial"/>
        <family val="0"/>
        <charset val="1"/>
      </rPr>
      <t xml:space="preserve">-8-A-④</t>
    </r>
    <r>
      <rPr>
        <sz val="10"/>
        <rFont val="Noto Sans CJK SC"/>
        <family val="2"/>
      </rPr>
      <t xml:space="preserve">（胸郭出口症候群、</t>
    </r>
    <r>
      <rPr>
        <sz val="10"/>
        <rFont val="Arial"/>
        <family val="0"/>
        <charset val="1"/>
      </rPr>
      <t xml:space="preserve">c</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</si>
  <si>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TBL-01-00-126 (id: JlvnlpA)</t>
    </r>
  </si>
  <si>
    <t xml:space="preserve">SRC-1866</t>
  </si>
  <si>
    <t xml:space="preserve">Illig KA, Donahue D, Duncan A, et al. Reporting standards of the Society for Vascular Surgery for thoracic outlet syndrome. J Vasc Surg. 2016;64(3):e23-e35</t>
  </si>
  <si>
    <t xml:space="preserve">10.1016/j.jvs.2016.04.039</t>
  </si>
  <si>
    <t xml:space="preserve">27565607</t>
  </si>
  <si>
    <t xml:space="preserve">米国の学会報告基準に基づく。各型の割合の具体的な数値は資料により異なるため、本票では数値を記載していない。誘発テスト単独の診断精度は限定的とされる。</t>
  </si>
  <si>
    <t xml:space="preserve">OS-024</t>
  </si>
  <si>
    <t xml:space="preserve">上腕骨外側上顆炎</t>
  </si>
  <si>
    <r>
      <rPr>
        <sz val="10"/>
        <rFont val="Noto Sans CJK SC"/>
        <family val="2"/>
      </rPr>
      <t xml:space="preserve">上腕骨外側上顆炎（テニス肘）は、抵抗下の手関節背屈で外側上顆部に疼痛が誘発されることを特徴とし、治療ではステロイド注射が</t>
    </r>
    <r>
      <rPr>
        <sz val="10"/>
        <rFont val="Arial"/>
        <family val="0"/>
        <charset val="1"/>
      </rPr>
      <t xml:space="preserve">6</t>
    </r>
    <r>
      <rPr>
        <sz val="10"/>
        <rFont val="Noto Sans CJK SC"/>
        <family val="2"/>
      </rPr>
      <t xml:space="preserve">週時点では優れるものの再発が多く、</t>
    </r>
    <r>
      <rPr>
        <sz val="10"/>
        <rFont val="Arial"/>
        <family val="0"/>
        <charset val="1"/>
      </rPr>
      <t xml:space="preserve">52</t>
    </r>
    <r>
      <rPr>
        <sz val="10"/>
        <rFont val="Noto Sans CJK SC"/>
        <family val="2"/>
      </rPr>
      <t xml:space="preserve">週時点の転帰は理学療法や経過観察より劣ることが無作為化試験で示されている。</t>
    </r>
  </si>
  <si>
    <r>
      <rPr>
        <sz val="10"/>
        <rFont val="Noto Sans CJK SC"/>
        <family val="2"/>
      </rPr>
      <t xml:space="preserve">医学各論 Ⅸ</t>
    </r>
    <r>
      <rPr>
        <sz val="10"/>
        <rFont val="Arial"/>
        <family val="0"/>
        <charset val="1"/>
      </rPr>
      <t xml:space="preserve">-8-B-②</t>
    </r>
    <r>
      <rPr>
        <sz val="10"/>
        <rFont val="Noto Sans CJK SC"/>
        <family val="2"/>
      </rPr>
      <t xml:space="preserve">（上腕骨外側上顆炎、</t>
    </r>
    <r>
      <rPr>
        <sz val="10"/>
        <rFont val="Arial"/>
        <family val="0"/>
        <charset val="1"/>
      </rPr>
      <t xml:space="preserve">b</t>
    </r>
    <r>
      <rPr>
        <sz val="10"/>
        <rFont val="Noto Sans CJK SC"/>
        <family val="2"/>
      </rPr>
      <t xml:space="preserve">）</t>
    </r>
  </si>
  <si>
    <t xml:space="preserve">SRC-1867</t>
  </si>
  <si>
    <t xml:space="preserve">Bisset L, Beller E, Jull G, et al. Mobilisation with movement and exercise, corticosteroid injection, or wait and see for tennis elbow: randomised trial. BMJ. 2006;333(7575):939</t>
  </si>
  <si>
    <t xml:space="preserve">10.1136/bmj.38961.584653.AE</t>
  </si>
  <si>
    <t xml:space="preserve">17012266</t>
  </si>
  <si>
    <r>
      <rPr>
        <sz val="10"/>
        <rFont val="Noto Sans CJK SC"/>
        <family val="2"/>
      </rPr>
      <t xml:space="preserve">ステロイド関節周辺注射は国内でも保険診療の範囲で行われているが、個別製剤の適応表記は本票では確認していない。専用のコアカリ </t>
    </r>
    <r>
      <rPr>
        <sz val="10"/>
        <rFont val="Arial"/>
        <family val="0"/>
        <charset val="1"/>
      </rPr>
      <t xml:space="preserve">TBL </t>
    </r>
    <r>
      <rPr>
        <sz val="10"/>
        <rFont val="Noto Sans CJK SC"/>
        <family val="2"/>
      </rPr>
      <t xml:space="preserve">項目が提示範囲内になかったため </t>
    </r>
    <r>
      <rPr>
        <sz val="10"/>
        <rFont val="Arial"/>
        <family val="0"/>
        <charset val="1"/>
      </rPr>
      <t xml:space="preserve">PS </t>
    </r>
    <r>
      <rPr>
        <sz val="10"/>
        <rFont val="Noto Sans CJK SC"/>
        <family val="2"/>
      </rPr>
      <t xml:space="preserve">のみとした。</t>
    </r>
  </si>
  <si>
    <t xml:space="preserve">OS-025</t>
  </si>
  <si>
    <t xml:space="preserve">肩関節周囲炎</t>
  </si>
  <si>
    <r>
      <rPr>
        <sz val="10"/>
        <rFont val="Noto Sans CJK SC"/>
        <family val="2"/>
      </rPr>
      <t xml:space="preserve">凍結肩（癒着性関節包炎）は、疼痛と肩関節可動域の低下（特に外旋制限）を特徴とし、疼痛が前景の時期から回復期へ移行する</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年程度の経過をたどるとされる</t>
    </r>
  </si>
  <si>
    <r>
      <rPr>
        <sz val="10"/>
        <rFont val="Noto Sans CJK SC"/>
        <family val="2"/>
      </rPr>
      <t xml:space="preserve">医学各論 Ⅸ</t>
    </r>
    <r>
      <rPr>
        <sz val="10"/>
        <rFont val="Arial"/>
        <family val="0"/>
        <charset val="1"/>
      </rPr>
      <t xml:space="preserve">-8-A-①</t>
    </r>
    <r>
      <rPr>
        <sz val="10"/>
        <rFont val="Noto Sans CJK SC"/>
        <family val="2"/>
      </rPr>
      <t xml:space="preserve">（肩関節周囲炎、</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</si>
  <si>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TBL-01-00-152 (id: JlvnlqI)</t>
    </r>
  </si>
  <si>
    <t xml:space="preserve">SRC-1871</t>
  </si>
  <si>
    <t xml:space="preserve">Ramirez J. Adhesive Capsulitis: Diagnosis and Management. Am Fam Physician. 2019;99(5):297-300</t>
  </si>
  <si>
    <t xml:space="preserve">30811157</t>
  </si>
  <si>
    <r>
      <rPr>
        <sz val="10"/>
        <rFont val="Noto Sans CJK SC"/>
        <family val="2"/>
      </rPr>
      <t xml:space="preserve">経過を炎症期・凍結期・解凍期の</t>
    </r>
    <r>
      <rPr>
        <sz val="10"/>
        <rFont val="Arial"/>
        <family val="0"/>
        <charset val="1"/>
      </rPr>
      <t xml:space="preserve">3</t>
    </r>
    <r>
      <rPr>
        <sz val="10"/>
        <rFont val="Noto Sans CJK SC"/>
        <family val="2"/>
      </rPr>
      <t xml:space="preserve">期に分ける呼称は成書の慣用であり、本抄録は「疼痛期から回復期へ移行する</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年の経過」と記述している。無治療でも完全回復するとは限らない点も同抄録で指摘されている</t>
    </r>
  </si>
  <si>
    <t xml:space="preserve">OS-026</t>
  </si>
  <si>
    <r>
      <rPr>
        <sz val="10"/>
        <rFont val="Noto Sans CJK SC"/>
        <family val="2"/>
      </rPr>
      <t xml:space="preserve">二次医療に紹介された原発性凍結肩の成人では、麻酔下授動術、関節鏡視下関節包切開、ステロイド注射を併用する早期の体系的理学療法の</t>
    </r>
    <r>
      <rPr>
        <sz val="10"/>
        <rFont val="Arial"/>
        <family val="0"/>
        <charset val="1"/>
      </rPr>
      <t xml:space="preserve">3</t>
    </r>
    <r>
      <rPr>
        <sz val="10"/>
        <rFont val="Noto Sans CJK SC"/>
        <family val="2"/>
      </rPr>
      <t xml:space="preserve">群間で、</t>
    </r>
    <r>
      <rPr>
        <sz val="10"/>
        <rFont val="Arial"/>
        <family val="0"/>
        <charset val="1"/>
      </rPr>
      <t xml:space="preserve">12</t>
    </r>
    <r>
      <rPr>
        <sz val="10"/>
        <rFont val="Noto Sans CJK SC"/>
        <family val="2"/>
      </rPr>
      <t xml:space="preserve">か月後の </t>
    </r>
    <r>
      <rPr>
        <sz val="10"/>
        <rFont val="Arial"/>
        <family val="0"/>
        <charset val="1"/>
      </rPr>
      <t xml:space="preserve">Oxford Shoulder Score </t>
    </r>
    <r>
      <rPr>
        <sz val="10"/>
        <rFont val="Noto Sans CJK SC"/>
        <family val="2"/>
      </rPr>
      <t xml:space="preserve">の平均差はいずれも事前に設定した臨床的目標差を下回り、臨床的に優れた治療法はなかった。重篤な有害事象は関節包切開群で</t>
    </r>
    <r>
      <rPr>
        <sz val="10"/>
        <rFont val="Arial"/>
        <family val="0"/>
        <charset val="1"/>
      </rPr>
      <t xml:space="preserve">8</t>
    </r>
    <r>
      <rPr>
        <sz val="10"/>
        <rFont val="Noto Sans CJK SC"/>
        <family val="2"/>
      </rPr>
      <t xml:space="preserve">件、授動術群で</t>
    </r>
    <r>
      <rPr>
        <sz val="10"/>
        <rFont val="Arial"/>
        <family val="0"/>
        <charset val="1"/>
      </rPr>
      <t xml:space="preserve">2</t>
    </r>
    <r>
      <rPr>
        <sz val="10"/>
        <rFont val="Noto Sans CJK SC"/>
        <family val="2"/>
      </rPr>
      <t xml:space="preserve">件報告された</t>
    </r>
  </si>
  <si>
    <t xml:space="preserve">SRC-1872</t>
  </si>
  <si>
    <t xml:space="preserve">Rangan A, Brealey SD, Keding A, et al. Management of adults with primary frozen shoulder in secondary care (UK FROST): a multicentre, pragmatic, three-arm, superiority randomised clinical trial. Lancet. 2020;396(10256):977-989</t>
  </si>
  <si>
    <t xml:space="preserve">10.1016/S0140-6736(20)31965-6</t>
  </si>
  <si>
    <t xml:space="preserve">33010843</t>
  </si>
  <si>
    <t xml:space="preserve">ステロイド注射は各群の治療の一部として用いられたもので、注射製剤の国内承認・保険適用の個別確認は未実施。費用対効果では麻酔下授動術が最も高い確率で優位だった点は本カードに含めていない</t>
  </si>
  <si>
    <t xml:space="preserve">OS-027</t>
  </si>
  <si>
    <t xml:space="preserve">腱板断裂</t>
  </si>
  <si>
    <r>
      <rPr>
        <sz val="10"/>
        <rFont val="Noto Sans CJK SC"/>
        <family val="2"/>
      </rPr>
      <t xml:space="preserve">日本の一般住民を対象とした健診（平均年齢</t>
    </r>
    <r>
      <rPr>
        <sz val="10"/>
        <rFont val="Arial"/>
        <family val="0"/>
        <charset val="1"/>
      </rPr>
      <t xml:space="preserve">57.9</t>
    </r>
    <r>
      <rPr>
        <sz val="10"/>
        <rFont val="Noto Sans CJK SC"/>
        <family val="2"/>
      </rPr>
      <t xml:space="preserve">歳、</t>
    </r>
    <r>
      <rPr>
        <sz val="10"/>
        <rFont val="Arial"/>
        <family val="0"/>
        <charset val="1"/>
      </rPr>
      <t xml:space="preserve">1,366</t>
    </r>
    <r>
      <rPr>
        <sz val="10"/>
        <rFont val="Noto Sans CJK SC"/>
        <family val="2"/>
      </rPr>
      <t xml:space="preserve">肩）では、全層腱板断裂の有病率は</t>
    </r>
    <r>
      <rPr>
        <sz val="10"/>
        <rFont val="Arial"/>
        <family val="0"/>
        <charset val="1"/>
      </rPr>
      <t xml:space="preserve">20.7%</t>
    </r>
    <r>
      <rPr>
        <sz val="10"/>
        <rFont val="Noto Sans CJK SC"/>
        <family val="2"/>
      </rPr>
      <t xml:space="preserve">で加齢とともに増加し、断裂の危険因子は外傷歴、利き腕側、年齢であった。症状のある人の</t>
    </r>
    <r>
      <rPr>
        <sz val="10"/>
        <rFont val="Arial"/>
        <family val="0"/>
        <charset val="1"/>
      </rPr>
      <t xml:space="preserve">36%</t>
    </r>
    <r>
      <rPr>
        <sz val="10"/>
        <rFont val="Noto Sans CJK SC"/>
        <family val="2"/>
      </rPr>
      <t xml:space="preserve">に断裂があった一方、無症状の人の</t>
    </r>
    <r>
      <rPr>
        <sz val="10"/>
        <rFont val="Arial"/>
        <family val="0"/>
        <charset val="1"/>
      </rPr>
      <t xml:space="preserve">16.9%</t>
    </r>
    <r>
      <rPr>
        <sz val="10"/>
        <rFont val="Noto Sans CJK SC"/>
        <family val="2"/>
      </rPr>
      <t xml:space="preserve">にも断裂が認められた</t>
    </r>
  </si>
  <si>
    <r>
      <rPr>
        <sz val="10"/>
        <rFont val="Noto Sans CJK SC"/>
        <family val="2"/>
      </rPr>
      <t xml:space="preserve">医学各論 Ⅸ</t>
    </r>
    <r>
      <rPr>
        <sz val="10"/>
        <rFont val="Arial"/>
        <family val="0"/>
        <charset val="1"/>
      </rPr>
      <t xml:space="preserve">-8-A-②</t>
    </r>
    <r>
      <rPr>
        <sz val="10"/>
        <rFont val="Noto Sans CJK SC"/>
        <family val="2"/>
      </rPr>
      <t xml:space="preserve">（腱板断裂、</t>
    </r>
    <r>
      <rPr>
        <sz val="10"/>
        <rFont val="Arial"/>
        <family val="0"/>
        <charset val="1"/>
      </rPr>
      <t xml:space="preserve">a</t>
    </r>
    <r>
      <rPr>
        <sz val="10"/>
        <rFont val="Noto Sans CJK SC"/>
        <family val="2"/>
      </rPr>
      <t xml:space="preserve">）</t>
    </r>
  </si>
  <si>
    <t xml:space="preserve">SRC-1873</t>
  </si>
  <si>
    <t xml:space="preserve">Yamamoto A, Takagishi K, Osawa T, et al. Prevalence and risk factors of a rotator cuff tear in the general population. J Shoulder Elbow Surg. 2010;19(1):116-120</t>
  </si>
  <si>
    <t xml:space="preserve">10.1016/j.jse.2009.04.006</t>
  </si>
  <si>
    <t xml:space="preserve">19540777</t>
  </si>
  <si>
    <t xml:space="preserve">断裂部位は超音波検査による評価で、棘上筋腱の断裂が中心である。有痛弧やドロップアームなどの個別の身体所見の診断精度は本抄録には含まれていない</t>
  </si>
  <si>
    <t xml:space="preserve">OS-028</t>
  </si>
  <si>
    <r>
      <rPr>
        <sz val="10"/>
        <rFont val="Arial"/>
        <family val="0"/>
        <charset val="1"/>
      </rPr>
      <t xml:space="preserve">55</t>
    </r>
    <r>
      <rPr>
        <sz val="10"/>
        <rFont val="Noto Sans CJK SC"/>
        <family val="2"/>
      </rPr>
      <t xml:space="preserve">歳を超える患者の小さい非外傷性棘上筋断裂では、腱板修復術・肩峰形成術・理学療法の併用群と理学療法のみの群の間で、平均</t>
    </r>
    <r>
      <rPr>
        <sz val="10"/>
        <rFont val="Arial"/>
        <family val="0"/>
        <charset val="1"/>
      </rPr>
      <t xml:space="preserve">6.2</t>
    </r>
    <r>
      <rPr>
        <sz val="10"/>
        <rFont val="Noto Sans CJK SC"/>
        <family val="2"/>
      </rPr>
      <t xml:space="preserve">年の追跡時点で </t>
    </r>
    <r>
      <rPr>
        <sz val="10"/>
        <rFont val="Arial"/>
        <family val="0"/>
        <charset val="1"/>
      </rPr>
      <t xml:space="preserve">Constant </t>
    </r>
    <r>
      <rPr>
        <sz val="10"/>
        <rFont val="Noto Sans CJK SC"/>
        <family val="2"/>
      </rPr>
      <t xml:space="preserve">スコアの改善量に有意差はなかった（</t>
    </r>
    <r>
      <rPr>
        <sz val="10"/>
        <rFont val="Arial"/>
        <family val="0"/>
        <charset val="1"/>
      </rPr>
      <t xml:space="preserve">20.0</t>
    </r>
    <r>
      <rPr>
        <sz val="10"/>
        <rFont val="Noto Sans CJK SC"/>
        <family val="2"/>
      </rPr>
      <t xml:space="preserve">点対</t>
    </r>
    <r>
      <rPr>
        <sz val="10"/>
        <rFont val="Arial"/>
        <family val="0"/>
        <charset val="1"/>
      </rPr>
      <t xml:space="preserve">18.5</t>
    </r>
    <r>
      <rPr>
        <sz val="10"/>
        <rFont val="Noto Sans CJK SC"/>
        <family val="2"/>
      </rPr>
      <t xml:space="preserve">点）</t>
    </r>
  </si>
  <si>
    <t xml:space="preserve">SRC-1874</t>
  </si>
  <si>
    <t xml:space="preserve">Kukkonen J, Ryösä A, Joukainen A, et al. Operative versus conservative treatment of small, nontraumatic supraspinatus tears in patients older than 55 years: over 5-year follow-up of a randomized controlled trial. J Shoulder Elbow Surg. 2021;30(11):2455-2464</t>
  </si>
  <si>
    <t xml:space="preserve">10.1016/j.jse.2021.03.133</t>
  </si>
  <si>
    <t xml:space="preserve">33774172</t>
  </si>
  <si>
    <r>
      <rPr>
        <sz val="10"/>
        <rFont val="Noto Sans CJK SC"/>
        <family val="2"/>
      </rPr>
      <t xml:space="preserve">対象は小さい非外傷性（変性）断裂に限られ、外傷性断裂や大きな断裂の治療方針には当てはまらない。理学療法群の</t>
    </r>
    <r>
      <rPr>
        <sz val="10"/>
        <rFont val="Arial"/>
        <family val="0"/>
        <charset val="1"/>
      </rPr>
      <t xml:space="preserve">8</t>
    </r>
    <r>
      <rPr>
        <sz val="10"/>
        <rFont val="Noto Sans CJK SC"/>
        <family val="2"/>
      </rPr>
      <t xml:space="preserve">肩が追跡中に腱板修復術へ移行した</t>
    </r>
  </si>
  <si>
    <t xml:space="preserve">OS-029</t>
  </si>
  <si>
    <t xml:space="preserve">肘内障</t>
  </si>
  <si>
    <r>
      <rPr>
        <sz val="10"/>
        <rFont val="Noto Sans CJK SC"/>
        <family val="2"/>
      </rPr>
      <t xml:space="preserve">肘内障は、腕を急に引かれるなどして橈骨頭が輪状靱帯を越えて亜脱臼する病態で、</t>
    </r>
    <r>
      <rPr>
        <sz val="10"/>
        <rFont val="Arial"/>
        <family val="0"/>
        <charset val="1"/>
      </rPr>
      <t xml:space="preserve">7</t>
    </r>
    <r>
      <rPr>
        <sz val="10"/>
        <rFont val="Noto Sans CJK SC"/>
        <family val="2"/>
      </rPr>
      <t xml:space="preserve">歳未満の幼児に起こり、患肢の急性の疼痛と機能喪失を呈する</t>
    </r>
  </si>
  <si>
    <r>
      <rPr>
        <sz val="10"/>
        <rFont val="Noto Sans CJK SC"/>
        <family val="2"/>
      </rPr>
      <t xml:space="preserve">医学各論 Ⅸ</t>
    </r>
    <r>
      <rPr>
        <sz val="10"/>
        <rFont val="Arial"/>
        <family val="0"/>
        <charset val="1"/>
      </rPr>
      <t xml:space="preserve">-8-B-①</t>
    </r>
    <r>
      <rPr>
        <sz val="10"/>
        <rFont val="Noto Sans CJK SC"/>
        <family val="2"/>
      </rPr>
      <t xml:space="preserve">（肘内障、</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</si>
  <si>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TBL-01-00-150 (id: JlvnlnM)</t>
    </r>
  </si>
  <si>
    <t xml:space="preserve">SRC-1875</t>
  </si>
  <si>
    <t xml:space="preserve">Krul M, van der Wouden JC, Kruithof EJ, et al. Manipulative interventions for reducing pulled elbow in young children. Cochrane Database Syst Rev. 2017;7(7):CD007759</t>
  </si>
  <si>
    <t xml:space="preserve">10.1002/14651858.CD007759.pub4</t>
  </si>
  <si>
    <t xml:space="preserve">28753234</t>
  </si>
  <si>
    <r>
      <rPr>
        <sz val="10"/>
        <rFont val="Noto Sans CJK SC"/>
        <family val="2"/>
      </rPr>
      <t xml:space="preserve">収載試験の対象は全例</t>
    </r>
    <r>
      <rPr>
        <sz val="10"/>
        <rFont val="Arial"/>
        <family val="0"/>
        <charset val="1"/>
      </rPr>
      <t xml:space="preserve">7</t>
    </r>
    <r>
      <rPr>
        <sz val="10"/>
        <rFont val="Noto Sans CJK SC"/>
        <family val="2"/>
      </rPr>
      <t xml:space="preserve">歳未満で、好発年齢の細かな内訳（</t>
    </r>
    <r>
      <rPr>
        <sz val="10"/>
        <rFont val="Arial"/>
        <family val="0"/>
        <charset val="1"/>
      </rPr>
      <t xml:space="preserve">1</t>
    </r>
    <r>
      <rPr>
        <sz val="10"/>
        <rFont val="Noto Sans CJK SC"/>
        <family val="2"/>
      </rPr>
      <t xml:space="preserve">〜</t>
    </r>
    <r>
      <rPr>
        <sz val="10"/>
        <rFont val="Arial"/>
        <family val="0"/>
        <charset val="1"/>
      </rPr>
      <t xml:space="preserve">4</t>
    </r>
    <r>
      <rPr>
        <sz val="10"/>
        <rFont val="Noto Sans CJK SC"/>
        <family val="2"/>
      </rPr>
      <t xml:space="preserve">歳に集中すること）は本レビューの抄録では数値として示されていない</t>
    </r>
  </si>
  <si>
    <t xml:space="preserve">OS-030</t>
  </si>
  <si>
    <r>
      <rPr>
        <sz val="10"/>
        <rFont val="Noto Sans CJK SC"/>
        <family val="2"/>
      </rPr>
      <t xml:space="preserve">肘内障の整復手技では、過回内法（</t>
    </r>
    <r>
      <rPr>
        <sz val="10"/>
        <rFont val="Arial"/>
        <family val="0"/>
        <charset val="1"/>
      </rPr>
      <t xml:space="preserve">hyperpronation</t>
    </r>
    <r>
      <rPr>
        <sz val="10"/>
        <rFont val="Noto Sans CJK SC"/>
        <family val="2"/>
      </rPr>
      <t xml:space="preserve">）は回外・屈曲法に比べて初回試行での整復失敗が少なかった（失敗率</t>
    </r>
    <r>
      <rPr>
        <sz val="10"/>
        <rFont val="Arial"/>
        <family val="0"/>
        <charset val="1"/>
      </rPr>
      <t xml:space="preserve">9.2%</t>
    </r>
    <r>
      <rPr>
        <sz val="10"/>
        <rFont val="Noto Sans CJK SC"/>
        <family val="2"/>
      </rPr>
      <t xml:space="preserve">対</t>
    </r>
    <r>
      <rPr>
        <sz val="10"/>
        <rFont val="Arial"/>
        <family val="0"/>
        <charset val="1"/>
      </rPr>
      <t xml:space="preserve">26.4%</t>
    </r>
    <r>
      <rPr>
        <sz val="10"/>
        <rFont val="Noto Sans CJK SC"/>
        <family val="2"/>
      </rPr>
      <t xml:space="preserve">、リスク比</t>
    </r>
    <r>
      <rPr>
        <sz val="10"/>
        <rFont val="Arial"/>
        <family val="0"/>
        <charset val="1"/>
      </rPr>
      <t xml:space="preserve">0.35</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0.25</t>
    </r>
    <r>
      <rPr>
        <sz val="10"/>
        <rFont val="Noto Sans CJK SC"/>
        <family val="2"/>
      </rPr>
      <t xml:space="preserve">〜</t>
    </r>
    <r>
      <rPr>
        <sz val="10"/>
        <rFont val="Arial"/>
        <family val="0"/>
        <charset val="1"/>
      </rPr>
      <t xml:space="preserve">0.50</t>
    </r>
    <r>
      <rPr>
        <sz val="10"/>
        <rFont val="Noto Sans CJK SC"/>
        <family val="2"/>
      </rPr>
      <t xml:space="preserve">）</t>
    </r>
  </si>
  <si>
    <r>
      <rPr>
        <sz val="10"/>
        <rFont val="Noto Sans CJK SC"/>
        <family val="2"/>
      </rPr>
      <t xml:space="preserve">エビデンスの質は低い（</t>
    </r>
    <r>
      <rPr>
        <sz val="10"/>
        <rFont val="Arial"/>
        <family val="0"/>
        <charset val="1"/>
      </rPr>
      <t xml:space="preserve">low-quality</t>
    </r>
    <r>
      <rPr>
        <sz val="10"/>
        <rFont val="Noto Sans CJK SC"/>
        <family val="2"/>
      </rPr>
      <t xml:space="preserve">）と評価されている。整復後の予後（再発率など）は本レビューでは結論が得られていない</t>
    </r>
  </si>
  <si>
    <t xml:space="preserve">OS-031</t>
  </si>
  <si>
    <t xml:space="preserve">変形性股関節症</t>
  </si>
  <si>
    <r>
      <rPr>
        <sz val="10"/>
        <rFont val="Noto Sans CJK SC"/>
        <family val="2"/>
      </rPr>
      <t xml:space="preserve">日本の変形性股関節症では寛骨臼形成不全の関与が大きく、全国調査の </t>
    </r>
    <r>
      <rPr>
        <sz val="10"/>
        <rFont val="Arial"/>
        <family val="0"/>
        <charset val="1"/>
      </rPr>
      <t xml:space="preserve">OA </t>
    </r>
    <r>
      <rPr>
        <sz val="10"/>
        <rFont val="Noto Sans CJK SC"/>
        <family val="2"/>
      </rPr>
      <t xml:space="preserve">関節（</t>
    </r>
    <r>
      <rPr>
        <sz val="10"/>
        <rFont val="Arial"/>
        <family val="0"/>
        <charset val="1"/>
      </rPr>
      <t xml:space="preserve">720</t>
    </r>
    <r>
      <rPr>
        <sz val="10"/>
        <rFont val="Noto Sans CJK SC"/>
        <family val="2"/>
      </rPr>
      <t xml:space="preserve">関節）では形成不全の各指標が対照関節より有意に重度で、各指標が変形性股関節症のオッズ比を有意に上昇させ、病期の進行とも関連した</t>
    </r>
  </si>
  <si>
    <r>
      <rPr>
        <sz val="10"/>
        <rFont val="Noto Sans CJK SC"/>
        <family val="2"/>
      </rPr>
      <t xml:space="preserve">医学各論 Ⅸ</t>
    </r>
    <r>
      <rPr>
        <sz val="10"/>
        <rFont val="Arial"/>
        <family val="0"/>
        <charset val="1"/>
      </rPr>
      <t xml:space="preserve">-8-D-①</t>
    </r>
    <r>
      <rPr>
        <sz val="10"/>
        <rFont val="Noto Sans CJK SC"/>
        <family val="2"/>
      </rPr>
      <t xml:space="preserve">（変形性股関節症、</t>
    </r>
    <r>
      <rPr>
        <sz val="10"/>
        <rFont val="Arial"/>
        <family val="0"/>
        <charset val="1"/>
      </rPr>
      <t xml:space="preserve">a</t>
    </r>
    <r>
      <rPr>
        <sz val="10"/>
        <rFont val="Noto Sans CJK SC"/>
        <family val="2"/>
      </rPr>
      <t xml:space="preserve">）</t>
    </r>
  </si>
  <si>
    <t xml:space="preserve">SRC-1876</t>
  </si>
  <si>
    <t xml:space="preserve">Jingushi S, Ohfuji S, Sofue M, et al. Osteoarthritis hip joints in Japan: involvement of acetabular dysplasia. J Orthop Sci. 2011;16(2):156-164</t>
  </si>
  <si>
    <t xml:space="preserve">10.1007/s00776-011-0025-7</t>
  </si>
  <si>
    <t xml:space="preserve">21359510</t>
  </si>
  <si>
    <t xml:space="preserve">病期は日本整形外科学会の変形性股関節症病期分類（改訂版）で判定されているが、各病期の内訳の数値は抄録に示されていない。形成不全に起因する二次性が多いという割合そのものは本抄録ではパーセンテージで示されていない</t>
  </si>
  <si>
    <t xml:space="preserve">OS-032</t>
  </si>
  <si>
    <t xml:space="preserve">人工股関節全置換術は、関節症で障害された患者の治療として良好な長期成績が確立した手術であり、セメント固定・セメントレス固定のいずれでも耐久性のある固定が得られる</t>
  </si>
  <si>
    <t xml:space="preserve">SRC-1877</t>
  </si>
  <si>
    <t xml:space="preserve">Learmonth ID, Young C, Rorabeck C. The operation of the century: total hip replacement. Lancet. 2007;370(9597):1508-1519</t>
  </si>
  <si>
    <t xml:space="preserve">10.1016/S0140-6736(07)60457-7</t>
  </si>
  <si>
    <t xml:space="preserve">17964352</t>
  </si>
  <si>
    <r>
      <rPr>
        <sz val="10"/>
        <rFont val="Arial"/>
        <family val="0"/>
        <charset val="1"/>
      </rPr>
      <t xml:space="preserve">2007</t>
    </r>
    <r>
      <rPr>
        <sz val="10"/>
        <rFont val="Noto Sans CJK SC"/>
        <family val="2"/>
      </rPr>
      <t xml:space="preserve">年の総説であり、インプラントの機種別の生存率などの数値は本カードに含めていない。関節温存手術（骨切り術など）の適応については本出典では扱っていない</t>
    </r>
  </si>
  <si>
    <t xml:space="preserve">OS-033</t>
  </si>
  <si>
    <t xml:space="preserve">発育性股関節形成不全</t>
  </si>
  <si>
    <r>
      <rPr>
        <sz val="10"/>
        <rFont val="Noto Sans CJK SC"/>
        <family val="2"/>
      </rPr>
      <t xml:space="preserve">歩行開始前の発育性股関節形成不全では、</t>
    </r>
    <r>
      <rPr>
        <sz val="10"/>
        <rFont val="Arial"/>
        <family val="0"/>
        <charset val="1"/>
      </rPr>
      <t xml:space="preserve">Ortolani </t>
    </r>
    <r>
      <rPr>
        <sz val="10"/>
        <rFont val="Noto Sans CJK SC"/>
        <family val="2"/>
      </rPr>
      <t xml:space="preserve">テスト、</t>
    </r>
    <r>
      <rPr>
        <sz val="10"/>
        <rFont val="Arial"/>
        <family val="0"/>
        <charset val="1"/>
      </rPr>
      <t xml:space="preserve">Barlow </t>
    </r>
    <r>
      <rPr>
        <sz val="10"/>
        <rFont val="Noto Sans CJK SC"/>
        <family val="2"/>
      </rPr>
      <t xml:space="preserve">テストと股関節の開排制限が最も重要な身体所見であり、生後</t>
    </r>
    <r>
      <rPr>
        <sz val="10"/>
        <rFont val="Arial"/>
        <family val="0"/>
        <charset val="1"/>
      </rPr>
      <t xml:space="preserve">6</t>
    </r>
    <r>
      <rPr>
        <sz val="10"/>
        <rFont val="Noto Sans CJK SC"/>
        <family val="2"/>
      </rPr>
      <t xml:space="preserve">か月未満の診断には股関節超音波検査が適した手段である</t>
    </r>
  </si>
  <si>
    <r>
      <rPr>
        <sz val="10"/>
        <rFont val="Noto Sans CJK SC"/>
        <family val="2"/>
      </rPr>
      <t xml:space="preserve">医学各論 Ⅸ</t>
    </r>
    <r>
      <rPr>
        <sz val="10"/>
        <rFont val="Arial"/>
        <family val="0"/>
        <charset val="1"/>
      </rPr>
      <t xml:space="preserve">-8-D-②</t>
    </r>
    <r>
      <rPr>
        <sz val="10"/>
        <rFont val="Noto Sans CJK SC"/>
        <family val="2"/>
      </rPr>
      <t xml:space="preserve">（発育性股関節形成不全</t>
    </r>
    <r>
      <rPr>
        <sz val="10"/>
        <rFont val="Arial"/>
        <family val="0"/>
        <charset val="1"/>
      </rPr>
      <t xml:space="preserve">&lt;</t>
    </r>
    <r>
      <rPr>
        <sz val="10"/>
        <rFont val="Noto Sans CJK SC"/>
        <family val="2"/>
      </rPr>
      <t xml:space="preserve">先天性股関節脱臼</t>
    </r>
    <r>
      <rPr>
        <sz val="10"/>
        <rFont val="Arial"/>
        <family val="0"/>
        <charset val="1"/>
      </rPr>
      <t xml:space="preserve">&gt;</t>
    </r>
    <r>
      <rPr>
        <sz val="10"/>
        <rFont val="Noto Sans CJK SC"/>
        <family val="2"/>
      </rPr>
      <t xml:space="preserve">、</t>
    </r>
    <r>
      <rPr>
        <sz val="10"/>
        <rFont val="Arial"/>
        <family val="0"/>
        <charset val="1"/>
      </rPr>
      <t xml:space="preserve">b</t>
    </r>
    <r>
      <rPr>
        <sz val="10"/>
        <rFont val="Noto Sans CJK SC"/>
        <family val="2"/>
      </rPr>
      <t xml:space="preserve">）</t>
    </r>
  </si>
  <si>
    <t xml:space="preserve">SRC-1878</t>
  </si>
  <si>
    <t xml:space="preserve">Ömeroğlu H, Yüksel S, Demir P, et al. An Eastern Europe and Middle East multinational expert Delphi consensus study on the prevention, diagnosis, and treatment of developmental dysplasia of the hip before walking age. Int Orthop. 2024;48(6):1373-1380</t>
  </si>
  <si>
    <t xml:space="preserve">10.1007/s00264-023-06077-1</t>
  </si>
  <si>
    <t xml:space="preserve">38150007</t>
  </si>
  <si>
    <r>
      <rPr>
        <sz val="10"/>
        <rFont val="Noto Sans CJK SC"/>
        <family val="2"/>
      </rPr>
      <t xml:space="preserve">専門家の </t>
    </r>
    <r>
      <rPr>
        <sz val="10"/>
        <rFont val="Arial"/>
        <family val="0"/>
        <charset val="1"/>
      </rPr>
      <t xml:space="preserve">Delphi </t>
    </r>
    <r>
      <rPr>
        <sz val="10"/>
        <rFont val="Noto Sans CJK SC"/>
        <family val="2"/>
      </rPr>
      <t xml:space="preserve">合意に基づく所見であり、各テストの感度・特異度の数値は示されていない。</t>
    </r>
    <r>
      <rPr>
        <sz val="10"/>
        <rFont val="Arial"/>
        <family val="0"/>
        <charset val="1"/>
      </rPr>
      <t xml:space="preserve">Allis</t>
    </r>
    <r>
      <rPr>
        <sz val="10"/>
        <rFont val="Noto Sans CJK SC"/>
        <family val="2"/>
      </rPr>
      <t xml:space="preserve">（</t>
    </r>
    <r>
      <rPr>
        <sz val="10"/>
        <rFont val="Arial"/>
        <family val="0"/>
        <charset val="1"/>
      </rPr>
      <t xml:space="preserve">Galeazzi</t>
    </r>
    <r>
      <rPr>
        <sz val="10"/>
        <rFont val="Noto Sans CJK SC"/>
        <family val="2"/>
      </rPr>
      <t xml:space="preserve">）徴候は本抄録の合意事項に含まれていない。</t>
    </r>
    <r>
      <rPr>
        <sz val="10"/>
        <rFont val="Arial"/>
        <family val="0"/>
        <charset val="1"/>
      </rPr>
      <t xml:space="preserve">Graf </t>
    </r>
    <r>
      <rPr>
        <sz val="10"/>
        <rFont val="Noto Sans CJK SC"/>
        <family val="2"/>
      </rPr>
      <t xml:space="preserve">法の型分類の詳細は、</t>
    </r>
    <r>
      <rPr>
        <sz val="10"/>
        <rFont val="Arial"/>
        <family val="0"/>
        <charset val="1"/>
      </rPr>
      <t xml:space="preserve">IIa </t>
    </r>
    <r>
      <rPr>
        <sz val="10"/>
        <rFont val="Noto Sans CJK SC"/>
        <family val="2"/>
      </rPr>
      <t xml:space="preserve">の一部と </t>
    </r>
    <r>
      <rPr>
        <sz val="10"/>
        <rFont val="Arial"/>
        <family val="0"/>
        <charset val="1"/>
      </rPr>
      <t xml:space="preserve">IIb </t>
    </r>
    <r>
      <rPr>
        <sz val="10"/>
        <rFont val="Noto Sans CJK SC"/>
        <family val="2"/>
      </rPr>
      <t xml:space="preserve">以上が装具治療の対象となる点のみ本抄録で言及されている</t>
    </r>
  </si>
  <si>
    <t xml:space="preserve">OS-034</t>
  </si>
  <si>
    <r>
      <rPr>
        <sz val="10"/>
        <rFont val="Noto Sans CJK SC"/>
        <family val="2"/>
      </rPr>
      <t xml:space="preserve">発育性股関節形成不全の装具治療では </t>
    </r>
    <r>
      <rPr>
        <sz val="10"/>
        <rFont val="Arial"/>
        <family val="0"/>
        <charset val="1"/>
      </rPr>
      <t xml:space="preserve">Pavlik </t>
    </r>
    <r>
      <rPr>
        <sz val="10"/>
        <rFont val="Noto Sans CJK SC"/>
        <family val="2"/>
      </rPr>
      <t xml:space="preserve">ハーネス（リーメンビューゲル）が第一選択の装具であり、</t>
    </r>
    <r>
      <rPr>
        <sz val="10"/>
        <rFont val="Arial"/>
        <family val="0"/>
        <charset val="1"/>
      </rPr>
      <t xml:space="preserve">Graf </t>
    </r>
    <r>
      <rPr>
        <sz val="10"/>
        <rFont val="Noto Sans CJK SC"/>
        <family val="2"/>
      </rPr>
      <t xml:space="preserve">分類 </t>
    </r>
    <r>
      <rPr>
        <sz val="10"/>
        <rFont val="Arial"/>
        <family val="0"/>
        <charset val="1"/>
      </rPr>
      <t xml:space="preserve">IIb </t>
    </r>
    <r>
      <rPr>
        <sz val="10"/>
        <rFont val="Noto Sans CJK SC"/>
        <family val="2"/>
      </rPr>
      <t xml:space="preserve">以上の股関節、および </t>
    </r>
    <r>
      <rPr>
        <sz val="10"/>
        <rFont val="Arial"/>
        <family val="0"/>
        <charset val="1"/>
      </rPr>
      <t xml:space="preserve">IIa </t>
    </r>
    <r>
      <rPr>
        <sz val="10"/>
        <rFont val="Noto Sans CJK SC"/>
        <family val="2"/>
      </rPr>
      <t xml:space="preserve">の一部では開排装具による治療が必要とされる</t>
    </r>
  </si>
  <si>
    <r>
      <rPr>
        <sz val="10"/>
        <rFont val="Noto Sans CJK SC"/>
        <family val="2"/>
      </rPr>
      <t xml:space="preserve">専門家の </t>
    </r>
    <r>
      <rPr>
        <sz val="10"/>
        <rFont val="Arial"/>
        <family val="0"/>
        <charset val="1"/>
      </rPr>
      <t xml:space="preserve">Delphi </t>
    </r>
    <r>
      <rPr>
        <sz val="10"/>
        <rFont val="Noto Sans CJK SC"/>
        <family val="2"/>
      </rPr>
      <t xml:space="preserve">合意であり、装具治療の成功率の数値は示されていない。装具治療に関するランダム化比較試験のエビデンスは乏しいことが別途システマティックレビューで指摘されている</t>
    </r>
  </si>
  <si>
    <t xml:space="preserve">OS-035</t>
  </si>
  <si>
    <t xml:space="preserve">大腿骨頭すべり症</t>
  </si>
  <si>
    <r>
      <rPr>
        <sz val="10"/>
        <rFont val="Noto Sans CJK SC"/>
        <family val="2"/>
      </rPr>
      <t xml:space="preserve">大腿骨頭すべり症は思春期に起こり、</t>
    </r>
    <r>
      <rPr>
        <sz val="10"/>
        <rFont val="Arial"/>
        <family val="0"/>
        <charset val="1"/>
      </rPr>
      <t xml:space="preserve">BMI </t>
    </r>
    <r>
      <rPr>
        <sz val="10"/>
        <rFont val="Noto Sans CJK SC"/>
        <family val="2"/>
      </rPr>
      <t xml:space="preserve">の高い小児で発生が増え、両側性に起こることが多い。診察では </t>
    </r>
    <r>
      <rPr>
        <sz val="10"/>
        <rFont val="Arial"/>
        <family val="0"/>
        <charset val="1"/>
      </rPr>
      <t xml:space="preserve">Drehmann </t>
    </r>
    <r>
      <rPr>
        <sz val="10"/>
        <rFont val="Noto Sans CJK SC"/>
        <family val="2"/>
      </rPr>
      <t xml:space="preserve">徴候を評価し、軽度〜中等度の安定型すべりでは単一スクリューによる </t>
    </r>
    <r>
      <rPr>
        <sz val="10"/>
        <rFont val="Arial"/>
        <family val="0"/>
        <charset val="1"/>
      </rPr>
      <t xml:space="preserve">in situ </t>
    </r>
    <r>
      <rPr>
        <sz val="10"/>
        <rFont val="Noto Sans CJK SC"/>
        <family val="2"/>
      </rPr>
      <t xml:space="preserve">固定が標準治療である</t>
    </r>
  </si>
  <si>
    <r>
      <rPr>
        <sz val="10"/>
        <rFont val="Noto Sans CJK SC"/>
        <family val="2"/>
      </rPr>
      <t xml:space="preserve">医学各論 Ⅸ</t>
    </r>
    <r>
      <rPr>
        <sz val="10"/>
        <rFont val="Arial"/>
        <family val="0"/>
        <charset val="1"/>
      </rPr>
      <t xml:space="preserve">-8-D-③</t>
    </r>
    <r>
      <rPr>
        <sz val="10"/>
        <rFont val="Noto Sans CJK SC"/>
        <family val="2"/>
      </rPr>
      <t xml:space="preserve">（大腿骨頭すべり症、</t>
    </r>
    <r>
      <rPr>
        <sz val="10"/>
        <rFont val="Arial"/>
        <family val="0"/>
        <charset val="1"/>
      </rPr>
      <t xml:space="preserve">b</t>
    </r>
    <r>
      <rPr>
        <sz val="10"/>
        <rFont val="Noto Sans CJK SC"/>
        <family val="2"/>
      </rPr>
      <t xml:space="preserve">）</t>
    </r>
  </si>
  <si>
    <t xml:space="preserve">SRC-1879</t>
  </si>
  <si>
    <t xml:space="preserve">Funk JF, Lebek S. Epiphyseolysis capitis femoris: new aspects of diagnostics and therapy. Orthopade. 2014;43(8):742-749</t>
  </si>
  <si>
    <t xml:space="preserve">10.1007/s00132-013-2226-6</t>
  </si>
  <si>
    <t xml:space="preserve">25116242</t>
  </si>
  <si>
    <t xml:space="preserve">骨頭が後方へすべるという方向自体は本抄録に明記されていない。両側例の頻度のパーセンテージは示されておらず、対側の予防的固定は「少なくとも中欧では標準的に行う」とされている（地域により方針が異なる）</t>
  </si>
  <si>
    <t xml:space="preserve">OS-036</t>
  </si>
  <si>
    <t xml:space="preserve">特発性大腿骨頭壊死症</t>
  </si>
  <si>
    <r>
      <rPr>
        <sz val="10"/>
        <rFont val="Noto Sans CJK SC"/>
        <family val="2"/>
      </rPr>
      <t xml:space="preserve">日本の特発性大腿骨頭壊死症の全国疫学調査（</t>
    </r>
    <r>
      <rPr>
        <sz val="10"/>
        <rFont val="Arial"/>
        <family val="0"/>
        <charset val="1"/>
      </rPr>
      <t xml:space="preserve">2005</t>
    </r>
    <r>
      <rPr>
        <sz val="10"/>
        <rFont val="Noto Sans CJK SC"/>
        <family val="2"/>
      </rPr>
      <t xml:space="preserve">年、臨床情報</t>
    </r>
    <r>
      <rPr>
        <sz val="10"/>
        <rFont val="Arial"/>
        <family val="0"/>
        <charset val="1"/>
      </rPr>
      <t xml:space="preserve">1,502</t>
    </r>
    <r>
      <rPr>
        <sz val="10"/>
        <rFont val="Noto Sans CJK SC"/>
        <family val="2"/>
      </rPr>
      <t xml:space="preserve">例）では、年齢分布のピークは</t>
    </r>
    <r>
      <rPr>
        <sz val="10"/>
        <rFont val="Arial"/>
        <family val="0"/>
        <charset val="1"/>
      </rPr>
      <t xml:space="preserve">40</t>
    </r>
    <r>
      <rPr>
        <sz val="10"/>
        <rFont val="Noto Sans CJK SC"/>
        <family val="2"/>
      </rPr>
      <t xml:space="preserve">歳代で、関連因子として全身性ステロイド投与歴が</t>
    </r>
    <r>
      <rPr>
        <sz val="10"/>
        <rFont val="Arial"/>
        <family val="0"/>
        <charset val="1"/>
      </rPr>
      <t xml:space="preserve">51%</t>
    </r>
    <r>
      <rPr>
        <sz val="10"/>
        <rFont val="Noto Sans CJK SC"/>
        <family val="2"/>
      </rPr>
      <t xml:space="preserve">、習慣性飲酒が</t>
    </r>
    <r>
      <rPr>
        <sz val="10"/>
        <rFont val="Arial"/>
        <family val="0"/>
        <charset val="1"/>
      </rPr>
      <t xml:space="preserve">31%</t>
    </r>
    <r>
      <rPr>
        <sz val="10"/>
        <rFont val="Noto Sans CJK SC"/>
        <family val="2"/>
      </rPr>
      <t xml:space="preserve">に認められた</t>
    </r>
  </si>
  <si>
    <r>
      <rPr>
        <sz val="10"/>
        <rFont val="Noto Sans CJK SC"/>
        <family val="2"/>
      </rPr>
      <t xml:space="preserve">医学各論 Ⅸ</t>
    </r>
    <r>
      <rPr>
        <sz val="10"/>
        <rFont val="Arial"/>
        <family val="0"/>
        <charset val="1"/>
      </rPr>
      <t xml:space="preserve">-8-D-④</t>
    </r>
    <r>
      <rPr>
        <sz val="10"/>
        <rFont val="Noto Sans CJK SC"/>
        <family val="2"/>
      </rPr>
      <t xml:space="preserve">（特発性大腿骨頭壊死症、</t>
    </r>
    <r>
      <rPr>
        <sz val="10"/>
        <rFont val="Arial"/>
        <family val="0"/>
        <charset val="1"/>
      </rPr>
      <t xml:space="preserve">b</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</si>
  <si>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TBL-01-00-136 (id: JlvnlrA)</t>
    </r>
  </si>
  <si>
    <t xml:space="preserve">SRC-1880</t>
  </si>
  <si>
    <t xml:space="preserve">Fukushima W, Fujioka M, Kubo T, et al. Nationwide epidemiologic survey of idiopathic osteonecrosis of the femoral head. Clin Orthop Relat Res. 2010;468(10):2715-2724</t>
  </si>
  <si>
    <t xml:space="preserve">10.1007/s11999-010-1292-x</t>
  </si>
  <si>
    <t xml:space="preserve">20224959</t>
  </si>
  <si>
    <r>
      <rPr>
        <sz val="10"/>
        <rFont val="Arial"/>
        <family val="0"/>
        <charset val="1"/>
      </rPr>
      <t xml:space="preserve">2004</t>
    </r>
    <r>
      <rPr>
        <sz val="10"/>
        <rFont val="Noto Sans CJK SC"/>
        <family val="2"/>
      </rPr>
      <t xml:space="preserve">年の受診患者に基づく調査である。ステロイド関連例の基礎疾患では全身性エリテマトーデスが最も多かった（</t>
    </r>
    <r>
      <rPr>
        <sz val="10"/>
        <rFont val="Arial"/>
        <family val="0"/>
        <charset val="1"/>
      </rPr>
      <t xml:space="preserve">31%</t>
    </r>
    <r>
      <rPr>
        <sz val="10"/>
        <rFont val="Noto Sans CJK SC"/>
        <family val="2"/>
      </rPr>
      <t xml:space="preserve">）点は本カードに含めていない</t>
    </r>
  </si>
  <si>
    <t xml:space="preserve">OS-037</t>
  </si>
  <si>
    <r>
      <rPr>
        <sz val="10"/>
        <rFont val="Noto Sans CJK SC"/>
        <family val="2"/>
      </rPr>
      <t xml:space="preserve">特発性大腿骨頭壊死症診療ガイドライン</t>
    </r>
    <r>
      <rPr>
        <sz val="10"/>
        <rFont val="Arial"/>
        <family val="0"/>
        <charset val="1"/>
      </rPr>
      <t xml:space="preserve">2019</t>
    </r>
    <r>
      <rPr>
        <sz val="10"/>
        <rFont val="Noto Sans CJK SC"/>
        <family val="2"/>
      </rPr>
      <t xml:space="preserve">（厚生労働省研究班・日本整形外科学会）では、治療法として保存療法、骨移植・細胞療法、骨切り術、人工股関節置換が章立てされ、背景疑問</t>
    </r>
    <r>
      <rPr>
        <sz val="10"/>
        <rFont val="Arial"/>
        <family val="0"/>
        <charset val="1"/>
      </rPr>
      <t xml:space="preserve">12</t>
    </r>
    <r>
      <rPr>
        <sz val="10"/>
        <rFont val="Noto Sans CJK SC"/>
        <family val="2"/>
      </rPr>
      <t xml:space="preserve">件と臨床疑問</t>
    </r>
    <r>
      <rPr>
        <sz val="10"/>
        <rFont val="Arial"/>
        <family val="0"/>
        <charset val="1"/>
      </rPr>
      <t xml:space="preserve">13</t>
    </r>
    <r>
      <rPr>
        <sz val="10"/>
        <rFont val="Noto Sans CJK SC"/>
        <family val="2"/>
      </rPr>
      <t xml:space="preserve">件に基づいて診療の推奨が示されている</t>
    </r>
  </si>
  <si>
    <t xml:space="preserve">SRC-1881</t>
  </si>
  <si>
    <t xml:space="preserve">Ando W, Sakai T, Fukushima W, et al. Japanese Orthopaedic Association 2019 Guidelines for osteonecrosis of the femoral head. J Orthop Sci. 2021;26(1):46-68</t>
  </si>
  <si>
    <t xml:space="preserve">10.1016/j.jos.2020.06.013</t>
  </si>
  <si>
    <t xml:space="preserve">33388233</t>
  </si>
  <si>
    <t xml:space="preserve">病期分類・タイプ分類の細目や帯状硬化像などの画像所見の定義は、本論文（ガイドライン紹介）の抄録には含まれておらず未確認。個別の臨床疑問に対する推奨の強さも抄録からは確認していない</t>
  </si>
  <si>
    <t xml:space="preserve">OS-038</t>
  </si>
  <si>
    <r>
      <rPr>
        <sz val="10"/>
        <rFont val="Arial"/>
        <family val="0"/>
        <charset val="1"/>
      </rPr>
      <t xml:space="preserve">Perthes</t>
    </r>
    <r>
      <rPr>
        <sz val="10"/>
        <rFont val="Noto Sans CJK SC"/>
        <family val="2"/>
      </rPr>
      <t xml:space="preserve">病</t>
    </r>
  </si>
  <si>
    <r>
      <rPr>
        <sz val="10"/>
        <rFont val="Arial"/>
        <family val="0"/>
        <charset val="1"/>
      </rPr>
      <t xml:space="preserve">Perthes </t>
    </r>
    <r>
      <rPr>
        <sz val="10"/>
        <rFont val="Noto Sans CJK SC"/>
        <family val="2"/>
      </rPr>
      <t xml:space="preserve">病では、発症時年齢と </t>
    </r>
    <r>
      <rPr>
        <sz val="10"/>
        <rFont val="Arial"/>
        <family val="0"/>
        <charset val="1"/>
      </rPr>
      <t xml:space="preserve">lateral pillar </t>
    </r>
    <r>
      <rPr>
        <sz val="10"/>
        <rFont val="Noto Sans CJK SC"/>
        <family val="2"/>
      </rPr>
      <t xml:space="preserve">分類が骨成熟時の転帰と強く相関する予後因子であり、</t>
    </r>
    <r>
      <rPr>
        <sz val="10"/>
        <rFont val="Arial"/>
        <family val="0"/>
        <charset val="1"/>
      </rPr>
      <t xml:space="preserve">8</t>
    </r>
    <r>
      <rPr>
        <sz val="10"/>
        <rFont val="Noto Sans CJK SC"/>
        <family val="2"/>
      </rPr>
      <t xml:space="preserve">歳を超えて発症した </t>
    </r>
    <r>
      <rPr>
        <sz val="10"/>
        <rFont val="Arial"/>
        <family val="0"/>
        <charset val="1"/>
      </rPr>
      <t xml:space="preserve">lateral pillar B </t>
    </r>
    <r>
      <rPr>
        <sz val="10"/>
        <rFont val="Noto Sans CJK SC"/>
        <family val="2"/>
      </rPr>
      <t xml:space="preserve">群および </t>
    </r>
    <r>
      <rPr>
        <sz val="10"/>
        <rFont val="Arial"/>
        <family val="0"/>
        <charset val="1"/>
      </rPr>
      <t xml:space="preserve">B/C </t>
    </r>
    <r>
      <rPr>
        <sz val="10"/>
        <rFont val="Noto Sans CJK SC"/>
        <family val="2"/>
      </rPr>
      <t xml:space="preserve">境界群では、手術治療（骨切り術）が非手術治療より転帰が良好だった</t>
    </r>
  </si>
  <si>
    <r>
      <rPr>
        <sz val="10"/>
        <rFont val="Noto Sans CJK SC"/>
        <family val="2"/>
      </rPr>
      <t xml:space="preserve">医学各論 Ⅸ</t>
    </r>
    <r>
      <rPr>
        <sz val="10"/>
        <rFont val="Arial"/>
        <family val="0"/>
        <charset val="1"/>
      </rPr>
      <t xml:space="preserve">-8-D-⑤</t>
    </r>
    <r>
      <rPr>
        <sz val="10"/>
        <rFont val="Noto Sans CJK SC"/>
        <family val="2"/>
      </rPr>
      <t xml:space="preserve">（</t>
    </r>
    <r>
      <rPr>
        <sz val="10"/>
        <rFont val="Arial"/>
        <family val="0"/>
        <charset val="1"/>
      </rPr>
      <t xml:space="preserve">Perthes</t>
    </r>
    <r>
      <rPr>
        <sz val="10"/>
        <rFont val="Noto Sans CJK SC"/>
        <family val="2"/>
      </rPr>
      <t xml:space="preserve">病、</t>
    </r>
    <r>
      <rPr>
        <sz val="10"/>
        <rFont val="Arial"/>
        <family val="0"/>
        <charset val="1"/>
      </rPr>
      <t xml:space="preserve">c</t>
    </r>
    <r>
      <rPr>
        <sz val="10"/>
        <rFont val="Noto Sans CJK SC"/>
        <family val="2"/>
      </rPr>
      <t xml:space="preserve">）</t>
    </r>
  </si>
  <si>
    <t xml:space="preserve">SRC-1882</t>
  </si>
  <si>
    <t xml:space="preserve">Herring JA, Kim HT, Browne R. Legg-Calve-Perthes disease. Part II: Prospective multicenter study of the effect of treatment on outcome. J Bone Joint Surg Am. 2004;86(10):2121-2134</t>
  </si>
  <si>
    <t xml:space="preserve">15466720</t>
  </si>
  <si>
    <r>
      <rPr>
        <sz val="10"/>
        <rFont val="Arial"/>
        <family val="0"/>
        <charset val="1"/>
      </rPr>
      <t xml:space="preserve">containment </t>
    </r>
    <r>
      <rPr>
        <sz val="10"/>
        <rFont val="Noto Sans CJK SC"/>
        <family val="2"/>
      </rPr>
      <t xml:space="preserve">の考え方自体は本研究の治療群（装具・骨切り術など）に反映されているが、装具単独の効果は無治療群と差がなかった。</t>
    </r>
    <r>
      <rPr>
        <sz val="10"/>
        <rFont val="Arial"/>
        <family val="0"/>
        <charset val="1"/>
      </rPr>
      <t xml:space="preserve">lateral pillar C </t>
    </r>
    <r>
      <rPr>
        <sz val="10"/>
        <rFont val="Noto Sans CJK SC"/>
        <family val="2"/>
      </rPr>
      <t xml:space="preserve">群では手術・非手術とも転帰は最も不良だった</t>
    </r>
  </si>
  <si>
    <t xml:space="preserve">OS-039</t>
  </si>
  <si>
    <t xml:space="preserve">変形性膝関節症</t>
  </si>
  <si>
    <r>
      <rPr>
        <sz val="10"/>
        <rFont val="Arial"/>
        <family val="0"/>
        <charset val="1"/>
      </rPr>
      <t xml:space="preserve">ROAD </t>
    </r>
    <r>
      <rPr>
        <sz val="10"/>
        <rFont val="Noto Sans CJK SC"/>
        <family val="2"/>
      </rPr>
      <t xml:space="preserve">スタディ（日本人一般住民</t>
    </r>
    <r>
      <rPr>
        <sz val="10"/>
        <rFont val="Arial"/>
        <family val="0"/>
        <charset val="1"/>
      </rPr>
      <t xml:space="preserve">3,040</t>
    </r>
    <r>
      <rPr>
        <sz val="10"/>
        <rFont val="Noto Sans CJK SC"/>
        <family val="2"/>
      </rPr>
      <t xml:space="preserve">人）では、</t>
    </r>
    <r>
      <rPr>
        <sz val="10"/>
        <rFont val="Arial"/>
        <family val="0"/>
        <charset val="1"/>
      </rPr>
      <t xml:space="preserve">X</t>
    </r>
    <r>
      <rPr>
        <sz val="10"/>
        <rFont val="Noto Sans CJK SC"/>
        <family val="2"/>
      </rPr>
      <t xml:space="preserve">線学的変形性膝関節症（</t>
    </r>
    <r>
      <rPr>
        <sz val="10"/>
        <rFont val="Arial"/>
        <family val="0"/>
        <charset val="1"/>
      </rPr>
      <t xml:space="preserve">Kellgren-Lawrence </t>
    </r>
    <r>
      <rPr>
        <sz val="10"/>
        <rFont val="Noto Sans CJK SC"/>
        <family val="2"/>
      </rPr>
      <t xml:space="preserve">分類グレード</t>
    </r>
    <r>
      <rPr>
        <sz val="10"/>
        <rFont val="Arial"/>
        <family val="0"/>
        <charset val="1"/>
      </rPr>
      <t xml:space="preserve">2</t>
    </r>
    <r>
      <rPr>
        <sz val="10"/>
        <rFont val="Noto Sans CJK SC"/>
        <family val="2"/>
      </rPr>
      <t xml:space="preserve">以上）の有病率は加齢とともに上昇して</t>
    </r>
    <r>
      <rPr>
        <sz val="10"/>
        <rFont val="Arial"/>
        <family val="0"/>
        <charset val="1"/>
      </rPr>
      <t xml:space="preserve">80</t>
    </r>
    <r>
      <rPr>
        <sz val="10"/>
        <rFont val="Noto Sans CJK SC"/>
        <family val="2"/>
      </rPr>
      <t xml:space="preserve">歳以上で男性</t>
    </r>
    <r>
      <rPr>
        <sz val="10"/>
        <rFont val="Arial"/>
        <family val="0"/>
        <charset val="1"/>
      </rPr>
      <t xml:space="preserve">51.6%</t>
    </r>
    <r>
      <rPr>
        <sz val="10"/>
        <rFont val="Noto Sans CJK SC"/>
        <family val="2"/>
      </rPr>
      <t xml:space="preserve">・女性</t>
    </r>
    <r>
      <rPr>
        <sz val="10"/>
        <rFont val="Arial"/>
        <family val="0"/>
        <charset val="1"/>
      </rPr>
      <t xml:space="preserve">80.7%</t>
    </r>
    <r>
      <rPr>
        <sz val="10"/>
        <rFont val="Noto Sans CJK SC"/>
        <family val="2"/>
      </rPr>
      <t xml:space="preserve">に達し、国内の患者数は約</t>
    </r>
    <r>
      <rPr>
        <sz val="10"/>
        <rFont val="Arial"/>
        <family val="0"/>
        <charset val="1"/>
      </rPr>
      <t xml:space="preserve">2,500</t>
    </r>
    <r>
      <rPr>
        <sz val="10"/>
        <rFont val="Noto Sans CJK SC"/>
        <family val="2"/>
      </rPr>
      <t xml:space="preserve">万人と推定された</t>
    </r>
  </si>
  <si>
    <r>
      <rPr>
        <sz val="10"/>
        <rFont val="Noto Sans CJK SC"/>
        <family val="2"/>
      </rPr>
      <t xml:space="preserve">医学各論 Ⅸ</t>
    </r>
    <r>
      <rPr>
        <sz val="10"/>
        <rFont val="Arial"/>
        <family val="0"/>
        <charset val="1"/>
      </rPr>
      <t xml:space="preserve">-8-E-①</t>
    </r>
    <r>
      <rPr>
        <sz val="10"/>
        <rFont val="Noto Sans CJK SC"/>
        <family val="2"/>
      </rPr>
      <t xml:space="preserve">（変形性膝関節症、</t>
    </r>
    <r>
      <rPr>
        <sz val="10"/>
        <rFont val="Arial"/>
        <family val="0"/>
        <charset val="1"/>
      </rPr>
      <t xml:space="preserve">a</t>
    </r>
    <r>
      <rPr>
        <sz val="10"/>
        <rFont val="Noto Sans CJK SC"/>
        <family val="2"/>
      </rPr>
      <t xml:space="preserve">）</t>
    </r>
  </si>
  <si>
    <t xml:space="preserve">SRC-1883</t>
  </si>
  <si>
    <t xml:space="preserve">Yoshimura N, Muraki S, Oka H, et al. Prevalence of knee osteoarthritis, lumbar spondylosis, and osteoporosis in Japanese men and women: the research on osteoarthritis/osteoporosis against disability study. J Bone Miner Metab. 2009;27(5):620-628</t>
  </si>
  <si>
    <t xml:space="preserve">10.1007/s00774-009-0080-8</t>
  </si>
  <si>
    <t xml:space="preserve">19568689</t>
  </si>
  <si>
    <r>
      <rPr>
        <sz val="10"/>
        <rFont val="Arial"/>
        <family val="0"/>
        <charset val="1"/>
      </rPr>
      <t xml:space="preserve">2005</t>
    </r>
    <r>
      <rPr>
        <sz val="10"/>
        <rFont val="Noto Sans CJK SC"/>
        <family val="2"/>
      </rPr>
      <t xml:space="preserve">年開始のコホートのベースライン調査に基づく数値。肥満などの個別の危険因子の寄与は本抄録では定量されていない</t>
    </r>
  </si>
  <si>
    <t xml:space="preserve">OS-040</t>
  </si>
  <si>
    <r>
      <rPr>
        <sz val="10"/>
        <rFont val="Arial"/>
        <family val="0"/>
        <charset val="1"/>
      </rPr>
      <t xml:space="preserve">OARSI </t>
    </r>
    <r>
      <rPr>
        <sz val="10"/>
        <rFont val="Noto Sans CJK SC"/>
        <family val="2"/>
      </rPr>
      <t xml:space="preserve">ガイドライン</t>
    </r>
    <r>
      <rPr>
        <sz val="10"/>
        <rFont val="Arial"/>
        <family val="0"/>
        <charset val="1"/>
      </rPr>
      <t xml:space="preserve">2019</t>
    </r>
    <r>
      <rPr>
        <sz val="10"/>
        <rFont val="Noto Sans CJK SC"/>
        <family val="2"/>
      </rPr>
      <t xml:space="preserve">では、変形性膝関節症のコア治療は関節炎に関する教育と体系的な陸上での運動プログラム（食事による体重管理の併用を含む）とされ、外用 </t>
    </r>
    <r>
      <rPr>
        <sz val="10"/>
        <rFont val="Arial"/>
        <family val="0"/>
        <charset val="1"/>
      </rPr>
      <t xml:space="preserve">NSAIDs </t>
    </r>
    <r>
      <rPr>
        <sz val="10"/>
        <rFont val="Noto Sans CJK SC"/>
        <family val="2"/>
      </rPr>
      <t xml:space="preserve">が強く推奨される（</t>
    </r>
    <r>
      <rPr>
        <sz val="10"/>
        <rFont val="Arial"/>
        <family val="0"/>
        <charset val="1"/>
      </rPr>
      <t xml:space="preserve">Level 1A</t>
    </r>
    <r>
      <rPr>
        <sz val="10"/>
        <rFont val="Noto Sans CJK SC"/>
        <family val="2"/>
      </rPr>
      <t xml:space="preserve">）</t>
    </r>
  </si>
  <si>
    <r>
      <rPr>
        <sz val="10"/>
        <rFont val="Noto Sans CJK SC"/>
        <family val="2"/>
      </rPr>
      <t xml:space="preserve">本カードに挙げた薬剤（</t>
    </r>
    <r>
      <rPr>
        <sz val="10"/>
        <rFont val="Arial"/>
        <family val="0"/>
        <charset val="1"/>
      </rPr>
      <t xml:space="preserve">NSAIDs</t>
    </r>
    <r>
      <rPr>
        <sz val="10"/>
        <rFont val="Noto Sans CJK SC"/>
        <family val="2"/>
      </rPr>
      <t xml:space="preserve">）の国内承認・保険適用の個別確認は未実施。推奨は国際ガイドラインのものであり、国内の診療ガイドラインの推奨とは異なる場合がある</t>
    </r>
  </si>
  <si>
    <t xml:space="preserve">OS-041</t>
  </si>
  <si>
    <r>
      <rPr>
        <sz val="10"/>
        <rFont val="Noto Sans CJK SC"/>
        <family val="2"/>
      </rPr>
      <t xml:space="preserve">変形性膝関節症に対する関節内ヒアルロン酸注射（粘性補充）は、大規模プラセボ対照試験に限ったメタ解析では、プラセボに比べて疼痛をわずかに軽減したが、その効果量（標準化平均差 −</t>
    </r>
    <r>
      <rPr>
        <sz val="10"/>
        <rFont val="Arial"/>
        <family val="0"/>
        <charset val="1"/>
      </rPr>
      <t xml:space="preserve">0.08</t>
    </r>
    <r>
      <rPr>
        <sz val="10"/>
        <rFont val="Noto Sans CJK SC"/>
        <family val="2"/>
      </rPr>
      <t xml:space="preserve">）は事前に定めた臨床的に意味のある最小差（−</t>
    </r>
    <r>
      <rPr>
        <sz val="10"/>
        <rFont val="Arial"/>
        <family val="0"/>
        <charset val="1"/>
      </rPr>
      <t xml:space="preserve">0.37</t>
    </r>
    <r>
      <rPr>
        <sz val="10"/>
        <rFont val="Noto Sans CJK SC"/>
        <family val="2"/>
      </rPr>
      <t xml:space="preserve">）を下回った</t>
    </r>
  </si>
  <si>
    <t xml:space="preserve">SRC-1885</t>
  </si>
  <si>
    <t xml:space="preserve">Pereira TV, Jüni P, Saadat P, et al. Viscosupplementation for knee osteoarthritis: systematic review and meta-analysis. BMJ. 2022;378:e069722</t>
  </si>
  <si>
    <t xml:space="preserve">10.1136/bmj-2022-069722</t>
  </si>
  <si>
    <t xml:space="preserve">36333100</t>
  </si>
  <si>
    <t xml:space="preserve">関節内ヒアルロン酸製剤の国内承認・保険適用の確認は未実施であり、国内での位置づけは本カードの対象外。重篤な有害事象の相対リスクの増加が同解析で報告されている点は、数値の詳細を確認していないため本カードに含めていない</t>
  </si>
  <si>
    <t xml:space="preserve">OS-042</t>
  </si>
  <si>
    <r>
      <rPr>
        <sz val="10"/>
        <rFont val="Noto Sans CJK SC"/>
        <family val="2"/>
      </rPr>
      <t xml:space="preserve">片側の人工膝関節全置換術の適応となる中等症〜重症の変形性膝関節症患者では、人工膝関節全置換術に非手術治療を併用した群は、非手術治療のみの群に比べて</t>
    </r>
    <r>
      <rPr>
        <sz val="10"/>
        <rFont val="Arial"/>
        <family val="0"/>
        <charset val="1"/>
      </rPr>
      <t xml:space="preserve">12</t>
    </r>
    <r>
      <rPr>
        <sz val="10"/>
        <rFont val="Noto Sans CJK SC"/>
        <family val="2"/>
      </rPr>
      <t xml:space="preserve">か月後の疼痛・機能（</t>
    </r>
    <r>
      <rPr>
        <sz val="10"/>
        <rFont val="Arial"/>
        <family val="0"/>
        <charset val="1"/>
      </rPr>
      <t xml:space="preserve">KOOS4</t>
    </r>
    <r>
      <rPr>
        <sz val="10"/>
        <rFont val="Noto Sans CJK SC"/>
        <family val="2"/>
      </rPr>
      <t xml:space="preserve">）の改善が大きかった（調整平均差</t>
    </r>
    <r>
      <rPr>
        <sz val="10"/>
        <rFont val="Arial"/>
        <family val="0"/>
        <charset val="1"/>
      </rPr>
      <t xml:space="preserve">15.8</t>
    </r>
    <r>
      <rPr>
        <sz val="10"/>
        <rFont val="Noto Sans CJK SC"/>
        <family val="2"/>
      </rPr>
      <t xml:space="preserve">点）が、重篤な有害事象は多かった（</t>
    </r>
    <r>
      <rPr>
        <sz val="10"/>
        <rFont val="Arial"/>
        <family val="0"/>
        <charset val="1"/>
      </rPr>
      <t xml:space="preserve">24</t>
    </r>
    <r>
      <rPr>
        <sz val="10"/>
        <rFont val="Noto Sans CJK SC"/>
        <family val="2"/>
      </rPr>
      <t xml:space="preserve">件対</t>
    </r>
    <r>
      <rPr>
        <sz val="10"/>
        <rFont val="Arial"/>
        <family val="0"/>
        <charset val="1"/>
      </rPr>
      <t xml:space="preserve">6</t>
    </r>
    <r>
      <rPr>
        <sz val="10"/>
        <rFont val="Noto Sans CJK SC"/>
        <family val="2"/>
      </rPr>
      <t xml:space="preserve">件）</t>
    </r>
  </si>
  <si>
    <t xml:space="preserve">SRC-1886</t>
  </si>
  <si>
    <t xml:space="preserve">Skou ST, Roos EM, Laursen MB, et al. A Randomized, Controlled Trial of Total Knee Replacement. N Engl J Med. 2015;373(17):1597-1606</t>
  </si>
  <si>
    <t xml:space="preserve">10.1056/NEJMoa1505467</t>
  </si>
  <si>
    <t xml:space="preserve">26488691</t>
  </si>
  <si>
    <r>
      <rPr>
        <sz val="10"/>
        <rFont val="Noto Sans CJK SC"/>
        <family val="2"/>
      </rPr>
      <t xml:space="preserve">非手術治療群の</t>
    </r>
    <r>
      <rPr>
        <sz val="10"/>
        <rFont val="Arial"/>
        <family val="0"/>
        <charset val="1"/>
      </rPr>
      <t xml:space="preserve">26%</t>
    </r>
    <r>
      <rPr>
        <sz val="10"/>
        <rFont val="Noto Sans CJK SC"/>
        <family val="2"/>
      </rPr>
      <t xml:space="preserve">が</t>
    </r>
    <r>
      <rPr>
        <sz val="10"/>
        <rFont val="Arial"/>
        <family val="0"/>
        <charset val="1"/>
      </rPr>
      <t xml:space="preserve">12</t>
    </r>
    <r>
      <rPr>
        <sz val="10"/>
        <rFont val="Noto Sans CJK SC"/>
        <family val="2"/>
      </rPr>
      <t xml:space="preserve">か月以内に人工膝関節全置換術を受けており、結果の解釈にはこの移行を考慮する必要がある</t>
    </r>
  </si>
  <si>
    <t xml:space="preserve">OS-043</t>
  </si>
  <si>
    <r>
      <rPr>
        <sz val="10"/>
        <rFont val="Arial"/>
        <family val="0"/>
        <charset val="1"/>
      </rPr>
      <t xml:space="preserve">Osgood-Schlatter</t>
    </r>
    <r>
      <rPr>
        <sz val="10"/>
        <rFont val="Noto Sans CJK SC"/>
        <family val="2"/>
      </rPr>
      <t xml:space="preserve">病</t>
    </r>
  </si>
  <si>
    <r>
      <rPr>
        <sz val="10"/>
        <rFont val="Arial"/>
        <family val="0"/>
        <charset val="1"/>
      </rPr>
      <t xml:space="preserve">Osgood-Schlatter </t>
    </r>
    <r>
      <rPr>
        <sz val="10"/>
        <rFont val="Noto Sans CJK SC"/>
        <family val="2"/>
      </rPr>
      <t xml:space="preserve">病は、骨端線の開存する活動的な小児・思春期にみられる脛骨粗面の牽引性骨端症で、多くは自然軽快し、保存治療が</t>
    </r>
    <r>
      <rPr>
        <sz val="10"/>
        <rFont val="Arial"/>
        <family val="0"/>
        <charset val="1"/>
      </rPr>
      <t xml:space="preserve">90%</t>
    </r>
    <r>
      <rPr>
        <sz val="10"/>
        <rFont val="Noto Sans CJK SC"/>
        <family val="2"/>
      </rPr>
      <t xml:space="preserve">を超える患者で成功する</t>
    </r>
  </si>
  <si>
    <r>
      <rPr>
        <sz val="10"/>
        <rFont val="Noto Sans CJK SC"/>
        <family val="2"/>
      </rPr>
      <t xml:space="preserve">医学各論 Ⅸ</t>
    </r>
    <r>
      <rPr>
        <sz val="10"/>
        <rFont val="Arial"/>
        <family val="0"/>
        <charset val="1"/>
      </rPr>
      <t xml:space="preserve">-8-E-②</t>
    </r>
    <r>
      <rPr>
        <sz val="10"/>
        <rFont val="Noto Sans CJK SC"/>
        <family val="2"/>
      </rPr>
      <t xml:space="preserve">（</t>
    </r>
    <r>
      <rPr>
        <sz val="10"/>
        <rFont val="Arial"/>
        <family val="0"/>
        <charset val="1"/>
      </rPr>
      <t xml:space="preserve">Osgood-Schlatter</t>
    </r>
    <r>
      <rPr>
        <sz val="10"/>
        <rFont val="Noto Sans CJK SC"/>
        <family val="2"/>
      </rPr>
      <t xml:space="preserve">病、</t>
    </r>
    <r>
      <rPr>
        <sz val="10"/>
        <rFont val="Arial"/>
        <family val="0"/>
        <charset val="1"/>
      </rPr>
      <t xml:space="preserve">b</t>
    </r>
    <r>
      <rPr>
        <sz val="10"/>
        <rFont val="Noto Sans CJK SC"/>
        <family val="2"/>
      </rPr>
      <t xml:space="preserve">）</t>
    </r>
  </si>
  <si>
    <t xml:space="preserve">SRC-1887</t>
  </si>
  <si>
    <t xml:space="preserve">Ladenhauf HN, Seitlinger G, Green DW. Osgood-Schlatter disease: a 2020 update of a common knee condition in children. Curr Opin Pediatr. 2020;32(1):107-112</t>
  </si>
  <si>
    <t xml:space="preserve">10.1097/MOP.0000000000000842</t>
  </si>
  <si>
    <t xml:space="preserve">31714260</t>
  </si>
  <si>
    <r>
      <rPr>
        <sz val="10"/>
        <rFont val="Noto Sans CJK SC"/>
        <family val="2"/>
      </rPr>
      <t xml:space="preserve">男児で</t>
    </r>
    <r>
      <rPr>
        <sz val="10"/>
        <rFont val="Arial"/>
        <family val="0"/>
        <charset val="1"/>
      </rPr>
      <t xml:space="preserve">12</t>
    </r>
    <r>
      <rPr>
        <sz val="10"/>
        <rFont val="Noto Sans CJK SC"/>
        <family val="2"/>
      </rPr>
      <t xml:space="preserve">〜</t>
    </r>
    <r>
      <rPr>
        <sz val="10"/>
        <rFont val="Arial"/>
        <family val="0"/>
        <charset val="1"/>
      </rPr>
      <t xml:space="preserve">15</t>
    </r>
    <r>
      <rPr>
        <sz val="10"/>
        <rFont val="Noto Sans CJK SC"/>
        <family val="2"/>
      </rPr>
      <t xml:space="preserve">歳にピークがあるとされてきたが、近年の女子のスポーツ参加の増加により性差はなくなってきていると同総説は述べている</t>
    </r>
  </si>
  <si>
    <t xml:space="preserve">OS-044</t>
  </si>
  <si>
    <t xml:space="preserve">半月板障害</t>
  </si>
  <si>
    <r>
      <rPr>
        <sz val="10"/>
        <rFont val="Noto Sans CJK SC"/>
        <family val="2"/>
      </rPr>
      <t xml:space="preserve">変形性膝関節症がなく変性内側半月板断裂の症状を有する</t>
    </r>
    <r>
      <rPr>
        <sz val="10"/>
        <rFont val="Arial"/>
        <family val="0"/>
        <charset val="1"/>
      </rPr>
      <t xml:space="preserve">35</t>
    </r>
    <r>
      <rPr>
        <sz val="10"/>
        <rFont val="Noto Sans CJK SC"/>
        <family val="2"/>
      </rPr>
      <t xml:space="preserve">〜</t>
    </r>
    <r>
      <rPr>
        <sz val="10"/>
        <rFont val="Arial"/>
        <family val="0"/>
        <charset val="1"/>
      </rPr>
      <t xml:space="preserve">65</t>
    </r>
    <r>
      <rPr>
        <sz val="10"/>
        <rFont val="Noto Sans CJK SC"/>
        <family val="2"/>
      </rPr>
      <t xml:space="preserve">歳の患者では、関節鏡視下半月板部分切除術はシャム手術と比べて、</t>
    </r>
    <r>
      <rPr>
        <sz val="10"/>
        <rFont val="Arial"/>
        <family val="0"/>
        <charset val="1"/>
      </rPr>
      <t xml:space="preserve">12</t>
    </r>
    <r>
      <rPr>
        <sz val="10"/>
        <rFont val="Noto Sans CJK SC"/>
        <family val="2"/>
      </rPr>
      <t xml:space="preserve">か月後の症状・機能スコアおよび運動後疼痛の改善に有意差がなかった</t>
    </r>
  </si>
  <si>
    <r>
      <rPr>
        <sz val="10"/>
        <rFont val="Noto Sans CJK SC"/>
        <family val="2"/>
      </rPr>
      <t xml:space="preserve">医学各論 Ⅸ</t>
    </r>
    <r>
      <rPr>
        <sz val="10"/>
        <rFont val="Arial"/>
        <family val="0"/>
        <charset val="1"/>
      </rPr>
      <t xml:space="preserve">-8-E-③</t>
    </r>
    <r>
      <rPr>
        <sz val="10"/>
        <rFont val="Noto Sans CJK SC"/>
        <family val="2"/>
      </rPr>
      <t xml:space="preserve">（半月板障害、</t>
    </r>
    <r>
      <rPr>
        <sz val="10"/>
        <rFont val="Arial"/>
        <family val="0"/>
        <charset val="1"/>
      </rPr>
      <t xml:space="preserve">b</t>
    </r>
    <r>
      <rPr>
        <sz val="10"/>
        <rFont val="Noto Sans CJK SC"/>
        <family val="2"/>
      </rPr>
      <t xml:space="preserve">）</t>
    </r>
  </si>
  <si>
    <t xml:space="preserve">SRC-1888</t>
  </si>
  <si>
    <t xml:space="preserve">Sihvonen R, Paavola M, Malmivaara A, et al. Arthroscopic partial meniscectomy versus sham surgery for a degenerative meniscal tear. N Engl J Med. 2013;369(26):2515-2524</t>
  </si>
  <si>
    <t xml:space="preserve">10.1056/NEJMoa1305189</t>
  </si>
  <si>
    <t xml:space="preserve">24369076</t>
  </si>
  <si>
    <r>
      <rPr>
        <sz val="10"/>
        <rFont val="Noto Sans CJK SC"/>
        <family val="2"/>
      </rPr>
      <t xml:space="preserve">対象は変性断裂で変形性膝関節症のない患者に限られ、若年者の外傷性断裂やロッキングを呈する断裂には当てはまらない。</t>
    </r>
    <r>
      <rPr>
        <sz val="10"/>
        <rFont val="Arial"/>
        <family val="0"/>
        <charset val="1"/>
      </rPr>
      <t xml:space="preserve">MRI </t>
    </r>
    <r>
      <rPr>
        <sz val="10"/>
        <rFont val="Noto Sans CJK SC"/>
        <family val="2"/>
      </rPr>
      <t xml:space="preserve">による断裂の診断精度は本試験の対象外である</t>
    </r>
  </si>
  <si>
    <t xml:space="preserve">OS-045</t>
  </si>
  <si>
    <t xml:space="preserve">外反母趾</t>
  </si>
  <si>
    <r>
      <rPr>
        <sz val="10"/>
        <rFont val="Noto Sans CJK SC"/>
        <family val="2"/>
      </rPr>
      <t xml:space="preserve">外反母趾の有病率は、一般住民を対象とした研究のメタ解析で、</t>
    </r>
    <r>
      <rPr>
        <sz val="10"/>
        <rFont val="Arial"/>
        <family val="0"/>
        <charset val="1"/>
      </rPr>
      <t xml:space="preserve">18</t>
    </r>
    <r>
      <rPr>
        <sz val="10"/>
        <rFont val="Noto Sans CJK SC"/>
        <family val="2"/>
      </rPr>
      <t xml:space="preserve">〜</t>
    </r>
    <r>
      <rPr>
        <sz val="10"/>
        <rFont val="Arial"/>
        <family val="0"/>
        <charset val="1"/>
      </rPr>
      <t xml:space="preserve">65</t>
    </r>
    <r>
      <rPr>
        <sz val="10"/>
        <rFont val="Noto Sans CJK SC"/>
        <family val="2"/>
      </rPr>
      <t xml:space="preserve">歳の成人で</t>
    </r>
    <r>
      <rPr>
        <sz val="10"/>
        <rFont val="Arial"/>
        <family val="0"/>
        <charset val="1"/>
      </rPr>
      <t xml:space="preserve">23%</t>
    </r>
    <r>
      <rPr>
        <sz val="10"/>
        <rFont val="Noto Sans CJK SC"/>
        <family val="2"/>
      </rPr>
      <t xml:space="preserve">、</t>
    </r>
    <r>
      <rPr>
        <sz val="10"/>
        <rFont val="Arial"/>
        <family val="0"/>
        <charset val="1"/>
      </rPr>
      <t xml:space="preserve">65</t>
    </r>
    <r>
      <rPr>
        <sz val="10"/>
        <rFont val="Noto Sans CJK SC"/>
        <family val="2"/>
      </rPr>
      <t xml:space="preserve">歳を超える高齢者で</t>
    </r>
    <r>
      <rPr>
        <sz val="10"/>
        <rFont val="Arial"/>
        <family val="0"/>
        <charset val="1"/>
      </rPr>
      <t xml:space="preserve">35.7%</t>
    </r>
    <r>
      <rPr>
        <sz val="10"/>
        <rFont val="Noto Sans CJK SC"/>
        <family val="2"/>
      </rPr>
      <t xml:space="preserve">と推定され、女性（</t>
    </r>
    <r>
      <rPr>
        <sz val="10"/>
        <rFont val="Arial"/>
        <family val="0"/>
        <charset val="1"/>
      </rPr>
      <t xml:space="preserve">30%</t>
    </r>
    <r>
      <rPr>
        <sz val="10"/>
        <rFont val="Noto Sans CJK SC"/>
        <family val="2"/>
      </rPr>
      <t xml:space="preserve">）は男性（</t>
    </r>
    <r>
      <rPr>
        <sz val="10"/>
        <rFont val="Arial"/>
        <family val="0"/>
        <charset val="1"/>
      </rPr>
      <t xml:space="preserve">13%</t>
    </r>
    <r>
      <rPr>
        <sz val="10"/>
        <rFont val="Noto Sans CJK SC"/>
        <family val="2"/>
      </rPr>
      <t xml:space="preserve">）より高かった</t>
    </r>
  </si>
  <si>
    <r>
      <rPr>
        <sz val="10"/>
        <rFont val="Noto Sans CJK SC"/>
        <family val="2"/>
      </rPr>
      <t xml:space="preserve">医学各論 Ⅸ</t>
    </r>
    <r>
      <rPr>
        <sz val="10"/>
        <rFont val="Arial"/>
        <family val="0"/>
        <charset val="1"/>
      </rPr>
      <t xml:space="preserve">-8-F-①</t>
    </r>
    <r>
      <rPr>
        <sz val="10"/>
        <rFont val="Noto Sans CJK SC"/>
        <family val="2"/>
      </rPr>
      <t xml:space="preserve">（外反母趾、</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</si>
  <si>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TBL-01-00-147 (id: Jlvnlok)</t>
    </r>
  </si>
  <si>
    <t xml:space="preserve">SRC-1889</t>
  </si>
  <si>
    <t xml:space="preserve">Nix S, Smith M, Vicenzino B. Prevalence of hallux valgus in the general population: a systematic review and meta-analysis. J Foot Ankle Res. 2010;3:21</t>
  </si>
  <si>
    <t xml:space="preserve">10.1186/1757-1146-3-21</t>
  </si>
  <si>
    <t xml:space="preserve">20868524</t>
  </si>
  <si>
    <r>
      <rPr>
        <sz val="10"/>
        <rFont val="Noto Sans CJK SC"/>
        <family val="2"/>
      </rPr>
      <t xml:space="preserve">収載研究間で外反母趾の診断方法が異なり、有病率の推定にはばらつきがある。</t>
    </r>
    <r>
      <rPr>
        <sz val="10"/>
        <rFont val="Arial"/>
        <family val="0"/>
        <charset val="1"/>
      </rPr>
      <t xml:space="preserve">HV </t>
    </r>
    <r>
      <rPr>
        <sz val="10"/>
        <rFont val="Noto Sans CJK SC"/>
        <family val="2"/>
      </rPr>
      <t xml:space="preserve">角による変形の程度の定義や、靴・遺伝などの危険因子の定量は本抄録には含まれていない</t>
    </r>
  </si>
  <si>
    <t xml:space="preserve">OS-046</t>
  </si>
  <si>
    <r>
      <rPr>
        <sz val="10"/>
        <rFont val="Noto Sans CJK SC"/>
        <family val="2"/>
      </rPr>
      <t xml:space="preserve">外反母趾の非手術治療は症状を緩和しうるが母趾の変形自体を矯正することはできず、疼痛が持続する場合に手術が適応となる。軽度の変形には </t>
    </r>
    <r>
      <rPr>
        <sz val="10"/>
        <rFont val="Arial"/>
        <family val="0"/>
        <charset val="1"/>
      </rPr>
      <t xml:space="preserve">Chevron </t>
    </r>
    <r>
      <rPr>
        <sz val="10"/>
        <rFont val="Noto Sans CJK SC"/>
        <family val="2"/>
      </rPr>
      <t xml:space="preserve">骨切り術などの第</t>
    </r>
    <r>
      <rPr>
        <sz val="10"/>
        <rFont val="Arial"/>
        <family val="0"/>
        <charset val="1"/>
      </rPr>
      <t xml:space="preserve">1</t>
    </r>
    <r>
      <rPr>
        <sz val="10"/>
        <rFont val="Noto Sans CJK SC"/>
        <family val="2"/>
      </rPr>
      <t xml:space="preserve">中足骨遠位骨切り術が適し、重度の変形には第</t>
    </r>
    <r>
      <rPr>
        <sz val="10"/>
        <rFont val="Arial"/>
        <family val="0"/>
        <charset val="1"/>
      </rPr>
      <t xml:space="preserve">1</t>
    </r>
    <r>
      <rPr>
        <sz val="10"/>
        <rFont val="Noto Sans CJK SC"/>
        <family val="2"/>
      </rPr>
      <t xml:space="preserve">中足趾節関節の軟部組織処置と近位骨切り術を要する</t>
    </r>
  </si>
  <si>
    <t xml:space="preserve">SRC-1890</t>
  </si>
  <si>
    <t xml:space="preserve">Wülker N, Mittag F. The treatment of hallux valgus. Dtsch Arztebl Int. 2012;109(49):857-867</t>
  </si>
  <si>
    <t xml:space="preserve">10.3238/arztebl.2012.0857</t>
  </si>
  <si>
    <t xml:space="preserve">23267411</t>
  </si>
  <si>
    <r>
      <rPr>
        <sz val="10"/>
        <rFont val="Arial"/>
        <family val="0"/>
        <charset val="1"/>
      </rPr>
      <t xml:space="preserve">2012</t>
    </r>
    <r>
      <rPr>
        <sz val="10"/>
        <rFont val="Noto Sans CJK SC"/>
        <family val="2"/>
      </rPr>
      <t xml:space="preserve">年の総説であり、装具治療の個別の効果量は示されていない。手術成績は適切な術式選択で</t>
    </r>
    <r>
      <rPr>
        <sz val="10"/>
        <rFont val="Arial"/>
        <family val="0"/>
        <charset val="1"/>
      </rPr>
      <t xml:space="preserve">85%</t>
    </r>
    <r>
      <rPr>
        <sz val="10"/>
        <rFont val="Noto Sans CJK SC"/>
        <family val="2"/>
      </rPr>
      <t xml:space="preserve">が良好とされている</t>
    </r>
  </si>
  <si>
    <t xml:space="preserve">OS-047</t>
  </si>
  <si>
    <t xml:space="preserve">内反足</t>
  </si>
  <si>
    <r>
      <rPr>
        <sz val="10"/>
        <rFont val="Noto Sans CJK SC"/>
        <family val="2"/>
      </rPr>
      <t xml:space="preserve">先天性内反足に対する </t>
    </r>
    <r>
      <rPr>
        <sz val="10"/>
        <rFont val="Arial"/>
        <family val="0"/>
        <charset val="1"/>
      </rPr>
      <t xml:space="preserve">Ponseti </t>
    </r>
    <r>
      <rPr>
        <sz val="10"/>
        <rFont val="Noto Sans CJK SC"/>
        <family val="2"/>
      </rPr>
      <t xml:space="preserve">法（逐次的な徒手矯正とギプス固定）では、</t>
    </r>
    <r>
      <rPr>
        <sz val="10"/>
        <rFont val="Arial"/>
        <family val="0"/>
        <charset val="1"/>
      </rPr>
      <t xml:space="preserve">157</t>
    </r>
    <r>
      <rPr>
        <sz val="10"/>
        <rFont val="Noto Sans CJK SC"/>
        <family val="2"/>
      </rPr>
      <t xml:space="preserve">例中</t>
    </r>
    <r>
      <rPr>
        <sz val="10"/>
        <rFont val="Arial"/>
        <family val="0"/>
        <charset val="1"/>
      </rPr>
      <t xml:space="preserve">98%</t>
    </r>
    <r>
      <rPr>
        <sz val="10"/>
        <rFont val="Noto Sans CJK SC"/>
        <family val="2"/>
      </rPr>
      <t xml:space="preserve">で変形の矯正が得られ、広範囲な矯正手術を要したのは</t>
    </r>
    <r>
      <rPr>
        <sz val="10"/>
        <rFont val="Arial"/>
        <family val="0"/>
        <charset val="1"/>
      </rPr>
      <t xml:space="preserve">2.5%</t>
    </r>
    <r>
      <rPr>
        <sz val="10"/>
        <rFont val="Noto Sans CJK SC"/>
        <family val="2"/>
      </rPr>
      <t xml:space="preserve">にとどまった。再発は足部外転装具の非遵守と関連した</t>
    </r>
  </si>
  <si>
    <r>
      <rPr>
        <sz val="10"/>
        <rFont val="Noto Sans CJK SC"/>
        <family val="2"/>
      </rPr>
      <t xml:space="preserve">医学各論 Ⅸ</t>
    </r>
    <r>
      <rPr>
        <sz val="10"/>
        <rFont val="Arial"/>
        <family val="0"/>
        <charset val="1"/>
      </rPr>
      <t xml:space="preserve">-8-F-②</t>
    </r>
    <r>
      <rPr>
        <sz val="10"/>
        <rFont val="Noto Sans CJK SC"/>
        <family val="2"/>
      </rPr>
      <t xml:space="preserve">（内反足、</t>
    </r>
    <r>
      <rPr>
        <sz val="10"/>
        <rFont val="Arial"/>
        <family val="0"/>
        <charset val="1"/>
      </rPr>
      <t xml:space="preserve">b</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</si>
  <si>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TBL-01-00-135 (id: Jlvnlqw)</t>
    </r>
  </si>
  <si>
    <t xml:space="preserve">SRC-1891</t>
  </si>
  <si>
    <t xml:space="preserve">Morcuende JA, Dolan LA, Dietz FR, et al. Radical reduction in the rate of extensive corrective surgery for clubfoot using the Ponseti method. Pediatrics. 2004;113(2):376-380</t>
  </si>
  <si>
    <t xml:space="preserve">10.1542/peds.113.2.376</t>
  </si>
  <si>
    <t xml:space="preserve">14754952</t>
  </si>
  <si>
    <r>
      <rPr>
        <sz val="10"/>
        <rFont val="Noto Sans CJK SC"/>
        <family val="2"/>
      </rPr>
      <t xml:space="preserve">単施設の連続症例の検討であり、</t>
    </r>
    <r>
      <rPr>
        <sz val="10"/>
        <rFont val="Arial"/>
        <family val="0"/>
        <charset val="1"/>
      </rPr>
      <t xml:space="preserve">90%</t>
    </r>
    <r>
      <rPr>
        <sz val="10"/>
        <rFont val="Noto Sans CJK SC"/>
        <family val="2"/>
      </rPr>
      <t xml:space="preserve">の患者で</t>
    </r>
    <r>
      <rPr>
        <sz val="10"/>
        <rFont val="Arial"/>
        <family val="0"/>
        <charset val="1"/>
      </rPr>
      <t xml:space="preserve">5</t>
    </r>
    <r>
      <rPr>
        <sz val="10"/>
        <rFont val="Noto Sans CJK SC"/>
        <family val="2"/>
      </rPr>
      <t xml:space="preserve">回以下のギプスで矯正が得られている。アキレス腱皮下切腱の併用率などの手技の細部は本カードに含めていない</t>
    </r>
  </si>
  <si>
    <t xml:space="preserve">OS-048</t>
  </si>
  <si>
    <t xml:space="preserve">変形性足関節症</t>
  </si>
  <si>
    <r>
      <rPr>
        <sz val="10"/>
        <rFont val="Noto Sans CJK SC"/>
        <family val="2"/>
      </rPr>
      <t xml:space="preserve">末期の変形性足関節症の病因は外傷後が</t>
    </r>
    <r>
      <rPr>
        <sz val="10"/>
        <rFont val="Arial"/>
        <family val="0"/>
        <charset val="1"/>
      </rPr>
      <t xml:space="preserve">78%</t>
    </r>
    <r>
      <rPr>
        <sz val="10"/>
        <rFont val="Noto Sans CJK SC"/>
        <family val="2"/>
      </rPr>
      <t xml:space="preserve">を占めて最も多く、二次性が</t>
    </r>
    <r>
      <rPr>
        <sz val="10"/>
        <rFont val="Arial"/>
        <family val="0"/>
        <charset val="1"/>
      </rPr>
      <t xml:space="preserve">13%</t>
    </r>
    <r>
      <rPr>
        <sz val="10"/>
        <rFont val="Noto Sans CJK SC"/>
        <family val="2"/>
      </rPr>
      <t xml:space="preserve">、一次性は</t>
    </r>
    <r>
      <rPr>
        <sz val="10"/>
        <rFont val="Arial"/>
        <family val="0"/>
        <charset val="1"/>
      </rPr>
      <t xml:space="preserve">9%</t>
    </r>
    <r>
      <rPr>
        <sz val="10"/>
        <rFont val="Noto Sans CJK SC"/>
        <family val="2"/>
      </rPr>
      <t xml:space="preserve">にとどまり、股関節・膝関節の変形性関節症と異なって外傷後のものが大半を占める</t>
    </r>
  </si>
  <si>
    <r>
      <rPr>
        <sz val="10"/>
        <rFont val="Noto Sans CJK SC"/>
        <family val="2"/>
      </rPr>
      <t xml:space="preserve">医学各論 Ⅸ</t>
    </r>
    <r>
      <rPr>
        <sz val="10"/>
        <rFont val="Arial"/>
        <family val="0"/>
        <charset val="1"/>
      </rPr>
      <t xml:space="preserve">-8-F-③</t>
    </r>
    <r>
      <rPr>
        <sz val="10"/>
        <rFont val="Noto Sans CJK SC"/>
        <family val="2"/>
      </rPr>
      <t xml:space="preserve">（変形性足関節症、</t>
    </r>
    <r>
      <rPr>
        <sz val="10"/>
        <rFont val="Arial"/>
        <family val="0"/>
        <charset val="1"/>
      </rPr>
      <t xml:space="preserve">c</t>
    </r>
    <r>
      <rPr>
        <sz val="10"/>
        <rFont val="Noto Sans CJK SC"/>
        <family val="2"/>
      </rPr>
      <t xml:space="preserve">）</t>
    </r>
  </si>
  <si>
    <t xml:space="preserve">SRC-1892</t>
  </si>
  <si>
    <t xml:space="preserve">Valderrabano V, Horisberger M, Russell I, et al. Etiology of ankle osteoarthritis. Clin Orthop Relat Res. 2009;467(7):1800-1806</t>
  </si>
  <si>
    <t xml:space="preserve">10.1007/s11999-008-0543-6</t>
  </si>
  <si>
    <t xml:space="preserve">18830791</t>
  </si>
  <si>
    <t xml:space="preserve">単施設を受診した末期症例の内訳であり、一般住民における病因の分布とは異なる可能性がある。治療（人工足関節置換・関節固定の比較など）は本出典の対象外である</t>
  </si>
  <si>
    <t xml:space="preserve">OS-049</t>
  </si>
  <si>
    <t xml:space="preserve">膝蓋軟骨軟化症</t>
  </si>
  <si>
    <t xml:space="preserve">膝蓋軟骨軟化症は若年者に多くみられる膝前面痛の原因であり、膝蓋大腿関節の関節軟骨の軟化・膨化・浮腫を初期病変とする。初期変化は可逆性の場合もあるが、進行すると膝蓋大腿関節の変形性関節症へ移行しうる。</t>
  </si>
  <si>
    <r>
      <rPr>
        <sz val="10"/>
        <rFont val="Noto Sans CJK SC"/>
        <family val="2"/>
      </rPr>
      <t xml:space="preserve">医学各論 Ⅸ</t>
    </r>
    <r>
      <rPr>
        <sz val="10"/>
        <rFont val="Arial"/>
        <family val="0"/>
        <charset val="1"/>
      </rPr>
      <t xml:space="preserve">-8-E-④</t>
    </r>
    <r>
      <rPr>
        <sz val="10"/>
        <rFont val="Noto Sans CJK SC"/>
        <family val="2"/>
      </rPr>
      <t xml:space="preserve">（膝蓋軟骨軟化症、</t>
    </r>
    <r>
      <rPr>
        <sz val="10"/>
        <rFont val="Arial"/>
        <family val="0"/>
        <charset val="1"/>
      </rPr>
      <t xml:space="preserve">c</t>
    </r>
    <r>
      <rPr>
        <sz val="10"/>
        <rFont val="Noto Sans CJK SC"/>
        <family val="2"/>
      </rPr>
      <t xml:space="preserve">）</t>
    </r>
  </si>
  <si>
    <t xml:space="preserve">SRC-1869</t>
  </si>
  <si>
    <t xml:space="preserve">Zheng W, Li H, Hu K, Li L, Bei M. Chondromalacia patellae: current options and emerging cell therapies. Stem Cell Res Ther. 2021;12(1):412</t>
  </si>
  <si>
    <t xml:space="preserve">10.1186/s13287-021-02478-4</t>
  </si>
  <si>
    <t xml:space="preserve">34275494</t>
  </si>
  <si>
    <r>
      <rPr>
        <sz val="10"/>
        <rFont val="Noto Sans CJK SC"/>
        <family val="2"/>
      </rPr>
      <t xml:space="preserve">本出典は膝蓋軟骨軟化症そのものを対象とする総説だが、治療面の重点は細胞療法などの新規治療にあり、標準的な保存療法と手術の位置づけは膝蓋大腿痛の診療ガイドラインに基づく </t>
    </r>
    <r>
      <rPr>
        <sz val="10"/>
        <rFont val="Arial"/>
        <family val="0"/>
        <charset val="1"/>
      </rPr>
      <t xml:space="preserve">OS-202 </t>
    </r>
    <r>
      <rPr>
        <sz val="10"/>
        <rFont val="Noto Sans CJK SC"/>
        <family val="2"/>
      </rPr>
      <t xml:space="preserve">で扱った。若年女性に多い点は </t>
    </r>
    <r>
      <rPr>
        <sz val="10"/>
        <rFont val="Arial"/>
        <family val="0"/>
        <charset val="1"/>
      </rPr>
      <t xml:space="preserve">OS-202 </t>
    </r>
    <r>
      <rPr>
        <sz val="10"/>
        <rFont val="Noto Sans CJK SC"/>
        <family val="2"/>
      </rPr>
      <t xml:space="preserve">の根拠ガイドライン本文の疫学記述による。</t>
    </r>
  </si>
  <si>
    <t xml:space="preserve">OS-050</t>
  </si>
  <si>
    <r>
      <rPr>
        <sz val="10"/>
        <rFont val="Noto Sans CJK SC"/>
        <family val="2"/>
      </rPr>
      <t xml:space="preserve">膝蓋大腿痛は思春期から若年成人に多く、女性で発生率が高い。膝蓋軟骨軟化症を含む膝蓋大腿痛では、膝蓋骨の周囲・後面の痛みが、階段の昇降、しゃがみ込み、長時間の坐位（</t>
    </r>
    <r>
      <rPr>
        <sz val="10"/>
        <rFont val="Arial"/>
        <family val="0"/>
        <charset val="1"/>
      </rPr>
      <t xml:space="preserve">movie sign</t>
    </r>
    <r>
      <rPr>
        <sz val="10"/>
        <rFont val="Noto Sans CJK SC"/>
        <family val="2"/>
      </rPr>
      <t xml:space="preserve">）など、膝を屈曲した状態で膝蓋大腿関節に負荷がかかる活動で増悪する。治療は保存療法が主体であり、その中核は大腿四頭筋を含む膝関節周囲筋と股関節周囲筋を対象とする運動療法で、診療ガイドラインは股関節・膝関節の複合運動療法による疼痛軽減と機能改善を推奨している。外科的治療は、保存療法で改善しない場合に検討される例外的選択肢である。</t>
    </r>
  </si>
  <si>
    <t xml:space="preserve">SRC-1868</t>
  </si>
  <si>
    <t xml:space="preserve">Willy RW, Hoglund LT, Barton CJ, et al. Patellofemoral Pain. J Orthop Sports Phys Ther. 2019;49(9):CPG1-CPG95</t>
  </si>
  <si>
    <t xml:space="preserve">10.2519/jospt.2019.0302</t>
  </si>
  <si>
    <t xml:space="preserve">31475628</t>
  </si>
  <si>
    <r>
      <rPr>
        <sz val="10"/>
        <rFont val="Noto Sans CJK SC"/>
        <family val="2"/>
      </rPr>
      <t xml:space="preserve">本カードの根拠は膝蓋大腿痛（</t>
    </r>
    <r>
      <rPr>
        <sz val="10"/>
        <rFont val="Arial"/>
        <family val="0"/>
        <charset val="1"/>
      </rPr>
      <t xml:space="preserve">patellofemoral pain</t>
    </r>
    <r>
      <rPr>
        <sz val="10"/>
        <rFont val="Noto Sans CJK SC"/>
        <family val="2"/>
      </rPr>
      <t xml:space="preserve">）の診療ガイドラインであり、膝蓋軟骨軟化症は同ガイドラインの対象範囲に含まれる（</t>
    </r>
    <r>
      <rPr>
        <sz val="10"/>
        <rFont val="Arial"/>
        <family val="0"/>
        <charset val="1"/>
      </rPr>
      <t xml:space="preserve">ICD-10 </t>
    </r>
    <r>
      <rPr>
        <sz val="10"/>
        <rFont val="Noto Sans CJK SC"/>
        <family val="2"/>
      </rPr>
      <t xml:space="preserve">の </t>
    </r>
    <r>
      <rPr>
        <sz val="10"/>
        <rFont val="Arial"/>
        <family val="0"/>
        <charset val="1"/>
      </rPr>
      <t xml:space="preserve">M22.40 </t>
    </r>
    <r>
      <rPr>
        <sz val="10"/>
        <rFont val="Noto Sans CJK SC"/>
        <family val="2"/>
      </rPr>
      <t xml:space="preserve">として収載）膝蓋大腿痛の原因・関連病変の一つとして扱った。女性で発生率が高い点はガイドライン本文の発生率データ（米海軍士官候補生で女性</t>
    </r>
    <r>
      <rPr>
        <sz val="10"/>
        <rFont val="Arial"/>
        <family val="0"/>
        <charset val="1"/>
      </rPr>
      <t xml:space="preserve">33/1000</t>
    </r>
    <r>
      <rPr>
        <sz val="10"/>
        <rFont val="Noto Sans CJK SC"/>
        <family val="2"/>
      </rPr>
      <t xml:space="preserve">人年、男性</t>
    </r>
    <r>
      <rPr>
        <sz val="10"/>
        <rFont val="Arial"/>
        <family val="0"/>
        <charset val="1"/>
      </rPr>
      <t xml:space="preserve">15/1000</t>
    </r>
    <r>
      <rPr>
        <sz val="10"/>
        <rFont val="Noto Sans CJK SC"/>
        <family val="2"/>
      </rPr>
      <t xml:space="preserve">人年）に基づき、集団により値は異なる。ガイドライン本文では長時間坐位は </t>
    </r>
    <r>
      <rPr>
        <sz val="10"/>
        <rFont val="Arial"/>
        <family val="0"/>
        <charset val="1"/>
      </rPr>
      <t xml:space="preserve">prolonged sitting </t>
    </r>
    <r>
      <rPr>
        <sz val="10"/>
        <rFont val="Noto Sans CJK SC"/>
        <family val="2"/>
      </rPr>
      <t xml:space="preserve">と表記され、</t>
    </r>
    <r>
      <rPr>
        <sz val="10"/>
        <rFont val="Arial"/>
        <family val="0"/>
        <charset val="1"/>
      </rPr>
      <t xml:space="preserve">movie sign </t>
    </r>
    <r>
      <rPr>
        <sz val="10"/>
        <rFont val="Noto Sans CJK SC"/>
        <family val="2"/>
      </rPr>
      <t xml:space="preserve">の語自体は用いられていない。同ガイドラインは保存的管理（理学療法）の指針であり外科的治療の適応自体は扱っていないため、「手術は例外的」は、推奨される標準管理が保存療法で構成されることによる位置づけであり、難治例での手術適応は個別に判断される。</t>
    </r>
  </si>
  <si>
    <t xml:space="preserve">BO-001</t>
  </si>
  <si>
    <t xml:space="preserve">骨軟骨腫</t>
  </si>
  <si>
    <r>
      <rPr>
        <sz val="10"/>
        <rFont val="Noto Sans CJK SC"/>
        <family val="2"/>
      </rPr>
      <t xml:space="preserve">骨軟骨腫は最も多い良性骨腫瘍であり、</t>
    </r>
    <r>
      <rPr>
        <sz val="10"/>
        <rFont val="Arial"/>
        <family val="0"/>
        <charset val="1"/>
      </rPr>
      <t xml:space="preserve">85%</t>
    </r>
    <r>
      <rPr>
        <sz val="10"/>
        <rFont val="Noto Sans CJK SC"/>
        <family val="2"/>
      </rPr>
      <t xml:space="preserve">が単発性で、</t>
    </r>
    <r>
      <rPr>
        <sz val="10"/>
        <rFont val="Arial"/>
        <family val="0"/>
        <charset val="1"/>
      </rPr>
      <t xml:space="preserve">15%</t>
    </r>
    <r>
      <rPr>
        <sz val="10"/>
        <rFont val="Noto Sans CJK SC"/>
        <family val="2"/>
      </rPr>
      <t xml:space="preserve">が常染色体優性遺伝の多発性外骨腫症に伴う。成人で軟骨帽の厚さが</t>
    </r>
    <r>
      <rPr>
        <sz val="10"/>
        <rFont val="Arial"/>
        <family val="0"/>
        <charset val="1"/>
      </rPr>
      <t xml:space="preserve">2cm</t>
    </r>
    <r>
      <rPr>
        <sz val="10"/>
        <rFont val="Noto Sans CJK SC"/>
        <family val="2"/>
      </rPr>
      <t xml:space="preserve">を超える場合や、骨成長板閉鎖後の疼痛出現・増大は悪性転化を示唆する所見である。</t>
    </r>
  </si>
  <si>
    <r>
      <rPr>
        <sz val="10"/>
        <rFont val="Noto Sans CJK SC"/>
        <family val="2"/>
      </rPr>
      <t xml:space="preserve">医学各論 Ⅸ</t>
    </r>
    <r>
      <rPr>
        <sz val="10"/>
        <rFont val="Arial"/>
        <family val="0"/>
        <charset val="1"/>
      </rPr>
      <t xml:space="preserve">-9-A-①</t>
    </r>
    <r>
      <rPr>
        <sz val="10"/>
        <rFont val="Noto Sans CJK SC"/>
        <family val="2"/>
      </rPr>
      <t xml:space="preserve">（骨軟骨腫、</t>
    </r>
    <r>
      <rPr>
        <sz val="10"/>
        <rFont val="Arial"/>
        <family val="0"/>
        <charset val="1"/>
      </rPr>
      <t xml:space="preserve">b</t>
    </r>
    <r>
      <rPr>
        <sz val="10"/>
        <rFont val="Noto Sans CJK SC"/>
        <family val="2"/>
      </rPr>
      <t xml:space="preserve">）</t>
    </r>
  </si>
  <si>
    <t xml:space="preserve">SRC-1893</t>
  </si>
  <si>
    <r>
      <rPr>
        <sz val="10"/>
        <rFont val="Arial"/>
        <family val="0"/>
        <charset val="1"/>
      </rPr>
      <t xml:space="preserve">Tepelenis K, Papathanakos G, Kitsouli A, et al. Osteochondromas: An Updated Review of Epidemiology, Pathogenesis, Clinical Presentation, Radiological Features and Treatment Options. In Vivo. 2021;35(2):681-691</t>
    </r>
    <r>
      <rPr>
        <sz val="10"/>
        <rFont val="Noto Sans CJK SC"/>
        <family val="2"/>
      </rPr>
      <t xml:space="preserve">（</t>
    </r>
    <r>
      <rPr>
        <sz val="10"/>
        <rFont val="Arial"/>
        <family val="0"/>
        <charset val="1"/>
      </rPr>
      <t xml:space="preserve">PMCID: PMC8045119</t>
    </r>
    <r>
      <rPr>
        <sz val="10"/>
        <rFont val="Noto Sans CJK SC"/>
        <family val="2"/>
      </rPr>
      <t xml:space="preserve">）</t>
    </r>
  </si>
  <si>
    <t xml:space="preserve">10.21873/invivo.12308</t>
  </si>
  <si>
    <t xml:space="preserve">33622860</t>
  </si>
  <si>
    <r>
      <rPr>
        <sz val="10"/>
        <rFont val="Noto Sans CJK SC"/>
        <family val="2"/>
      </rPr>
      <t xml:space="preserve">好発部位（長管骨の骨幹端）や有茎性・広基性の形態は抄録の記述に基づく一般像であり、本カードの数値（</t>
    </r>
    <r>
      <rPr>
        <sz val="10"/>
        <rFont val="Arial"/>
        <family val="0"/>
        <charset val="1"/>
      </rPr>
      <t xml:space="preserve">85%/15%</t>
    </r>
    <r>
      <rPr>
        <sz val="10"/>
        <rFont val="Noto Sans CJK SC"/>
        <family val="2"/>
      </rPr>
      <t xml:space="preserve">、軟骨帽</t>
    </r>
    <r>
      <rPr>
        <sz val="10"/>
        <rFont val="Arial"/>
        <family val="0"/>
        <charset val="1"/>
      </rPr>
      <t xml:space="preserve">2cm</t>
    </r>
    <r>
      <rPr>
        <sz val="10"/>
        <rFont val="Noto Sans CJK SC"/>
        <family val="2"/>
      </rPr>
      <t xml:space="preserve">）はこの総説の記載による。国内の診療指針での扱いは別途確認を要する。</t>
    </r>
  </si>
  <si>
    <t xml:space="preserve">BO-002</t>
  </si>
  <si>
    <t xml:space="preserve">内軟骨腫</t>
  </si>
  <si>
    <r>
      <rPr>
        <sz val="10"/>
        <rFont val="Noto Sans CJK SC"/>
        <family val="2"/>
      </rPr>
      <t xml:space="preserve">内軟骨腫は四肢長管骨に生じる良性軟骨腫瘍で、病的骨折で発症することが多い。多発性に生じる場合は </t>
    </r>
    <r>
      <rPr>
        <sz val="10"/>
        <rFont val="Arial"/>
        <family val="0"/>
        <charset val="1"/>
      </rPr>
      <t xml:space="preserve">Ollier </t>
    </r>
    <r>
      <rPr>
        <sz val="10"/>
        <rFont val="Noto Sans CJK SC"/>
        <family val="2"/>
      </rPr>
      <t xml:space="preserve">病と呼ばれ、軟骨肉腫への悪性転化を早期に捉えるため定期的な画像経過観察を要する。</t>
    </r>
  </si>
  <si>
    <r>
      <rPr>
        <sz val="10"/>
        <rFont val="Noto Sans CJK SC"/>
        <family val="2"/>
      </rPr>
      <t xml:space="preserve">医学各論 Ⅸ</t>
    </r>
    <r>
      <rPr>
        <sz val="10"/>
        <rFont val="Arial"/>
        <family val="0"/>
        <charset val="1"/>
      </rPr>
      <t xml:space="preserve">-9-A-②</t>
    </r>
    <r>
      <rPr>
        <sz val="10"/>
        <rFont val="Noto Sans CJK SC"/>
        <family val="2"/>
      </rPr>
      <t xml:space="preserve">（内軟骨腫、</t>
    </r>
    <r>
      <rPr>
        <sz val="10"/>
        <rFont val="Arial"/>
        <family val="0"/>
        <charset val="1"/>
      </rPr>
      <t xml:space="preserve">b</t>
    </r>
    <r>
      <rPr>
        <sz val="10"/>
        <rFont val="Noto Sans CJK SC"/>
        <family val="2"/>
      </rPr>
      <t xml:space="preserve">）</t>
    </r>
  </si>
  <si>
    <t xml:space="preserve">SRC-1894</t>
  </si>
  <si>
    <r>
      <rPr>
        <sz val="10"/>
        <rFont val="Arial"/>
        <family val="0"/>
        <charset val="1"/>
      </rPr>
      <t xml:space="preserve">Kramer HD, Valentine MJ, Pettinelli N, et al. Ollier Disease: A Case Report and Review of Treatment Options. Cureus. 2023;15(8):e43815</t>
    </r>
    <r>
      <rPr>
        <sz val="10"/>
        <rFont val="Noto Sans CJK SC"/>
        <family val="2"/>
      </rPr>
      <t xml:space="preserve">（</t>
    </r>
    <r>
      <rPr>
        <sz val="10"/>
        <rFont val="Arial"/>
        <family val="0"/>
        <charset val="1"/>
      </rPr>
      <t xml:space="preserve">PMCID: PMC10509006</t>
    </r>
    <r>
      <rPr>
        <sz val="10"/>
        <rFont val="Noto Sans CJK SC"/>
        <family val="2"/>
      </rPr>
      <t xml:space="preserve">）</t>
    </r>
  </si>
  <si>
    <t xml:space="preserve">10.7759/cureus.43815</t>
  </si>
  <si>
    <t xml:space="preserve">37731444</t>
  </si>
  <si>
    <r>
      <rPr>
        <sz val="10"/>
        <rFont val="Noto Sans CJK SC"/>
        <family val="2"/>
      </rPr>
      <t xml:space="preserve">出典は </t>
    </r>
    <r>
      <rPr>
        <sz val="10"/>
        <rFont val="Arial"/>
        <family val="0"/>
        <charset val="1"/>
      </rPr>
      <t xml:space="preserve">Ollier </t>
    </r>
    <r>
      <rPr>
        <sz val="10"/>
        <rFont val="Noto Sans CJK SC"/>
        <family val="2"/>
      </rPr>
      <t xml:space="preserve">病の症例報告と治療選択肢の総説であり、単発性内軟骨腫に限った疫学・自然史の数値は確認していない。単発例と多発例で悪性転化のリスクは異なる点に注意。</t>
    </r>
  </si>
  <si>
    <t xml:space="preserve">BO-003</t>
  </si>
  <si>
    <t xml:space="preserve">類骨骨腫</t>
  </si>
  <si>
    <r>
      <rPr>
        <sz val="10"/>
        <rFont val="Noto Sans CJK SC"/>
        <family val="2"/>
      </rPr>
      <t xml:space="preserve">類骨骨腫は若年に多い良性骨腫瘍で、夜間に増悪し非ステロイド性抗炎症薬で軽快する疼痛を特徴とし、画像では骨硬化・皮質肥厚・周囲の骨髄浮腫を伴う透亮像（</t>
    </r>
    <r>
      <rPr>
        <sz val="10"/>
        <rFont val="Arial"/>
        <family val="0"/>
        <charset val="1"/>
      </rPr>
      <t xml:space="preserve">nidus</t>
    </r>
    <r>
      <rPr>
        <sz val="10"/>
        <rFont val="Noto Sans CJK SC"/>
        <family val="2"/>
      </rPr>
      <t xml:space="preserve">）が診断の鍵となる。</t>
    </r>
  </si>
  <si>
    <r>
      <rPr>
        <sz val="10"/>
        <rFont val="Noto Sans CJK SC"/>
        <family val="2"/>
      </rPr>
      <t xml:space="preserve">医学各論 Ⅸ</t>
    </r>
    <r>
      <rPr>
        <sz val="10"/>
        <rFont val="Arial"/>
        <family val="0"/>
        <charset val="1"/>
      </rPr>
      <t xml:space="preserve">-9-A-③</t>
    </r>
    <r>
      <rPr>
        <sz val="10"/>
        <rFont val="Noto Sans CJK SC"/>
        <family val="2"/>
      </rPr>
      <t xml:space="preserve">（類骨骨腫、</t>
    </r>
    <r>
      <rPr>
        <sz val="10"/>
        <rFont val="Arial"/>
        <family val="0"/>
        <charset val="1"/>
      </rPr>
      <t xml:space="preserve">c</t>
    </r>
    <r>
      <rPr>
        <sz val="10"/>
        <rFont val="Noto Sans CJK SC"/>
        <family val="2"/>
      </rPr>
      <t xml:space="preserve">）</t>
    </r>
  </si>
  <si>
    <t xml:space="preserve">SRC-1895</t>
  </si>
  <si>
    <r>
      <rPr>
        <sz val="10"/>
        <rFont val="Arial"/>
        <family val="0"/>
        <charset val="1"/>
      </rPr>
      <t xml:space="preserve">Carneiro BC, Da Cruz IAN, Ormond Filho AG, et al. Osteoid osteoma: the great mimicker. Insights Imaging. 2021;12(1):32</t>
    </r>
    <r>
      <rPr>
        <sz val="10"/>
        <rFont val="Noto Sans CJK SC"/>
        <family val="2"/>
      </rPr>
      <t xml:space="preserve">（</t>
    </r>
    <r>
      <rPr>
        <sz val="10"/>
        <rFont val="Arial"/>
        <family val="0"/>
        <charset val="1"/>
      </rPr>
      <t xml:space="preserve">PMCID: PMC7940467</t>
    </r>
    <r>
      <rPr>
        <sz val="10"/>
        <rFont val="Noto Sans CJK SC"/>
        <family val="2"/>
      </rPr>
      <t xml:space="preserve">）</t>
    </r>
  </si>
  <si>
    <t xml:space="preserve">10.1186/s13244-021-00978-8</t>
  </si>
  <si>
    <t xml:space="preserve">33683492</t>
  </si>
  <si>
    <t xml:space="preserve">男女比などの疫学数値は抄録で確認できなかったため命題に含めていない。</t>
  </si>
  <si>
    <t xml:space="preserve">BO-004</t>
  </si>
  <si>
    <t xml:space="preserve">骨巨細胞腫</t>
  </si>
  <si>
    <t xml:space="preserve">骨巨細胞腫は組織学的には良性だが局所侵襲性を示し転移する能力を持つ腫瘍で、若年成人の長管骨の関節近傍（骨端部）に好発し、一部の患者では肺転移を生じる。</t>
  </si>
  <si>
    <r>
      <rPr>
        <sz val="10"/>
        <rFont val="Noto Sans CJK SC"/>
        <family val="2"/>
      </rPr>
      <t xml:space="preserve">医学各論 Ⅸ</t>
    </r>
    <r>
      <rPr>
        <sz val="10"/>
        <rFont val="Arial"/>
        <family val="0"/>
        <charset val="1"/>
      </rPr>
      <t xml:space="preserve">-9-A-④</t>
    </r>
    <r>
      <rPr>
        <sz val="10"/>
        <rFont val="Noto Sans CJK SC"/>
        <family val="2"/>
      </rPr>
      <t xml:space="preserve">（骨巨細胞腫、</t>
    </r>
    <r>
      <rPr>
        <sz val="10"/>
        <rFont val="Arial"/>
        <family val="0"/>
        <charset val="1"/>
      </rPr>
      <t xml:space="preserve">c</t>
    </r>
    <r>
      <rPr>
        <sz val="10"/>
        <rFont val="Noto Sans CJK SC"/>
        <family val="2"/>
      </rPr>
      <t xml:space="preserve">）</t>
    </r>
  </si>
  <si>
    <t xml:space="preserve">SRC-1896</t>
  </si>
  <si>
    <r>
      <rPr>
        <sz val="10"/>
        <rFont val="Arial"/>
        <family val="0"/>
        <charset val="1"/>
      </rPr>
      <t xml:space="preserve">Sobti A, Agrawal P, Agarwala S, Agarwal M. Giant Cell Tumor of Bone - An Overview. Arch Bone Jt Surg. 2016;4(1):2-9</t>
    </r>
    <r>
      <rPr>
        <sz val="10"/>
        <rFont val="Noto Sans CJK SC"/>
        <family val="2"/>
      </rPr>
      <t xml:space="preserve">（</t>
    </r>
    <r>
      <rPr>
        <sz val="10"/>
        <rFont val="Arial"/>
        <family val="0"/>
        <charset val="1"/>
      </rPr>
      <t xml:space="preserve">PMCID: PMC4733230</t>
    </r>
    <r>
      <rPr>
        <sz val="10"/>
        <rFont val="Noto Sans CJK SC"/>
        <family val="2"/>
      </rPr>
      <t xml:space="preserve">）</t>
    </r>
  </si>
  <si>
    <t xml:space="preserve">26894211</t>
  </si>
  <si>
    <r>
      <rPr>
        <sz val="10"/>
        <rFont val="Noto Sans CJK SC"/>
        <family val="2"/>
      </rPr>
      <t xml:space="preserve">「骨端部」は出典抄録の「関節近傍（</t>
    </r>
    <r>
      <rPr>
        <sz val="10"/>
        <rFont val="Arial"/>
        <family val="0"/>
        <charset val="1"/>
      </rPr>
      <t xml:space="preserve">peri-articular / near a joint</t>
    </r>
    <r>
      <rPr>
        <sz val="10"/>
        <rFont val="Noto Sans CJK SC"/>
        <family val="2"/>
      </rPr>
      <t xml:space="preserve">）」の解剖学的表現として併記した。肺転移の頻度の数値は出典抄録に明示がなく命題に含めていない。本出典には </t>
    </r>
    <r>
      <rPr>
        <sz val="10"/>
        <rFont val="Arial"/>
        <family val="0"/>
        <charset val="1"/>
      </rPr>
      <t xml:space="preserve">DOI </t>
    </r>
    <r>
      <rPr>
        <sz val="10"/>
        <rFont val="Noto Sans CJK SC"/>
        <family val="2"/>
      </rPr>
      <t xml:space="preserve">が付与されていない（出典表参照）。</t>
    </r>
  </si>
  <si>
    <t xml:space="preserve">BO-005</t>
  </si>
  <si>
    <r>
      <rPr>
        <sz val="10"/>
        <rFont val="Noto Sans CJK SC"/>
        <family val="2"/>
      </rPr>
      <t xml:space="preserve">抗 </t>
    </r>
    <r>
      <rPr>
        <sz val="10"/>
        <rFont val="Arial"/>
        <family val="0"/>
        <charset val="1"/>
      </rPr>
      <t xml:space="preserve">RANKL </t>
    </r>
    <r>
      <rPr>
        <sz val="10"/>
        <rFont val="Noto Sans CJK SC"/>
        <family val="2"/>
      </rPr>
      <t xml:space="preserve">抗体デノスマブは骨巨細胞腫に有効であり、切除不能例で長期の病勢制御が得られ、手術により重篤な機能障害が見込まれる切除可能例では、投与開始後</t>
    </r>
    <r>
      <rPr>
        <sz val="10"/>
        <rFont val="Arial"/>
        <family val="0"/>
        <charset val="1"/>
      </rPr>
      <t xml:space="preserve">6</t>
    </r>
    <r>
      <rPr>
        <sz val="10"/>
        <rFont val="Noto Sans CJK SC"/>
        <family val="2"/>
      </rPr>
      <t xml:space="preserve">か月の時点で</t>
    </r>
    <r>
      <rPr>
        <sz val="10"/>
        <rFont val="Arial"/>
        <family val="0"/>
        <charset val="1"/>
      </rPr>
      <t xml:space="preserve">92%</t>
    </r>
    <r>
      <rPr>
        <sz val="10"/>
        <rFont val="Noto Sans CJK SC"/>
        <family val="2"/>
      </rPr>
      <t xml:space="preserve">の患者が手術を受けずに済んだ。</t>
    </r>
  </si>
  <si>
    <t xml:space="preserve">SRC-1897</t>
  </si>
  <si>
    <t xml:space="preserve">Chawla S, Blay JY, Rutkowski P, et al. Denosumab in patients with giant-cell tumour of bone: a multicentre, open-label, phase 2 study. Lancet Oncol. 2019;20(12):1719-1729</t>
  </si>
  <si>
    <t xml:space="preserve">10.1016/S1470-2045(19)30663-1</t>
  </si>
  <si>
    <t xml:space="preserve">31704134</t>
  </si>
  <si>
    <r>
      <rPr>
        <sz val="10"/>
        <rFont val="Noto Sans CJK SC"/>
        <family val="2"/>
      </rPr>
      <t xml:space="preserve">デノスマブ（ランマーク皮下注</t>
    </r>
    <r>
      <rPr>
        <sz val="10"/>
        <rFont val="Arial"/>
        <family val="0"/>
        <charset val="1"/>
      </rPr>
      <t xml:space="preserve">120mg</t>
    </r>
    <r>
      <rPr>
        <sz val="10"/>
        <rFont val="Noto Sans CJK SC"/>
        <family val="2"/>
      </rPr>
      <t xml:space="preserve">）は国内で</t>
    </r>
    <r>
      <rPr>
        <sz val="10"/>
        <rFont val="Arial"/>
        <family val="0"/>
        <charset val="1"/>
      </rPr>
      <t xml:space="preserve">2014</t>
    </r>
    <r>
      <rPr>
        <sz val="10"/>
        <rFont val="Noto Sans CJK SC"/>
        <family val="2"/>
      </rPr>
      <t xml:space="preserve">年</t>
    </r>
    <r>
      <rPr>
        <sz val="10"/>
        <rFont val="Arial"/>
        <family val="0"/>
        <charset val="1"/>
      </rPr>
      <t xml:space="preserve">5</t>
    </r>
    <r>
      <rPr>
        <sz val="10"/>
        <rFont val="Noto Sans CJK SC"/>
        <family val="2"/>
      </rPr>
      <t xml:space="preserve">月に「骨巨細胞腫」の効能追加が承認され保険適用があることを、製造販売業者（第一三共）の公表資料と </t>
    </r>
    <r>
      <rPr>
        <sz val="10"/>
        <rFont val="Arial"/>
        <family val="0"/>
        <charset val="1"/>
      </rPr>
      <t xml:space="preserve">PMDA </t>
    </r>
    <r>
      <rPr>
        <sz val="10"/>
        <rFont val="Noto Sans CJK SC"/>
        <family val="2"/>
      </rPr>
      <t xml:space="preserve">の審査資料で確認した。投与中止後の再燃や術前投与時の掻爬後の再発については本試験の抄録範囲を超えるため命題に含めていない。</t>
    </r>
  </si>
  <si>
    <t xml:space="preserve">BO-006</t>
  </si>
  <si>
    <t xml:space="preserve">骨肉腫</t>
  </si>
  <si>
    <r>
      <rPr>
        <sz val="10"/>
        <rFont val="Noto Sans CJK SC"/>
        <family val="2"/>
      </rPr>
      <t xml:space="preserve">骨肉腫は小児・若年に最も多い原発性悪性骨腫瘍で、思春期の成長スパート期（</t>
    </r>
    <r>
      <rPr>
        <sz val="10"/>
        <rFont val="Arial"/>
        <family val="0"/>
        <charset val="1"/>
      </rPr>
      <t xml:space="preserve">10</t>
    </r>
    <r>
      <rPr>
        <sz val="10"/>
        <rFont val="Noto Sans CJK SC"/>
        <family val="2"/>
      </rPr>
      <t xml:space="preserve">〜</t>
    </r>
    <r>
      <rPr>
        <sz val="10"/>
        <rFont val="Arial"/>
        <family val="0"/>
        <charset val="1"/>
      </rPr>
      <t xml:space="preserve">14</t>
    </r>
    <r>
      <rPr>
        <sz val="10"/>
        <rFont val="Noto Sans CJK SC"/>
        <family val="2"/>
      </rPr>
      <t xml:space="preserve">歳）に発症のピークがあり、長管骨の骨幹端に好発する。部位は大腿骨（</t>
    </r>
    <r>
      <rPr>
        <sz val="10"/>
        <rFont val="Arial"/>
        <family val="0"/>
        <charset val="1"/>
      </rPr>
      <t xml:space="preserve">42%</t>
    </r>
    <r>
      <rPr>
        <sz val="10"/>
        <rFont val="Noto Sans CJK SC"/>
        <family val="2"/>
      </rPr>
      <t xml:space="preserve">、うち</t>
    </r>
    <r>
      <rPr>
        <sz val="10"/>
        <rFont val="Arial"/>
        <family val="0"/>
        <charset val="1"/>
      </rPr>
      <t xml:space="preserve">75%</t>
    </r>
    <r>
      <rPr>
        <sz val="10"/>
        <rFont val="Noto Sans CJK SC"/>
        <family val="2"/>
      </rPr>
      <t xml:space="preserve">が遠位）、脛骨（</t>
    </r>
    <r>
      <rPr>
        <sz val="10"/>
        <rFont val="Arial"/>
        <family val="0"/>
        <charset val="1"/>
      </rPr>
      <t xml:space="preserve">19%</t>
    </r>
    <r>
      <rPr>
        <sz val="10"/>
        <rFont val="Noto Sans CJK SC"/>
        <family val="2"/>
      </rPr>
      <t xml:space="preserve">、うち</t>
    </r>
    <r>
      <rPr>
        <sz val="10"/>
        <rFont val="Arial"/>
        <family val="0"/>
        <charset val="1"/>
      </rPr>
      <t xml:space="preserve">80%</t>
    </r>
    <r>
      <rPr>
        <sz val="10"/>
        <rFont val="Noto Sans CJK SC"/>
        <family val="2"/>
      </rPr>
      <t xml:space="preserve">が近位）の順に多い。</t>
    </r>
  </si>
  <si>
    <r>
      <rPr>
        <sz val="10"/>
        <rFont val="Noto Sans CJK SC"/>
        <family val="2"/>
      </rPr>
      <t xml:space="preserve">医学各論 Ⅸ</t>
    </r>
    <r>
      <rPr>
        <sz val="10"/>
        <rFont val="Arial"/>
        <family val="0"/>
        <charset val="1"/>
      </rPr>
      <t xml:space="preserve">-9-B-①</t>
    </r>
    <r>
      <rPr>
        <sz val="10"/>
        <rFont val="Noto Sans CJK SC"/>
        <family val="2"/>
      </rPr>
      <t xml:space="preserve">（骨肉腫、</t>
    </r>
    <r>
      <rPr>
        <sz val="10"/>
        <rFont val="Arial"/>
        <family val="0"/>
        <charset val="1"/>
      </rPr>
      <t xml:space="preserve">b</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</si>
  <si>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TBL-01-00-638 (id: Jlvnmbo)</t>
    </r>
  </si>
  <si>
    <t xml:space="preserve">SRC-1898</t>
  </si>
  <si>
    <t xml:space="preserve">Ottaviani G, Jaffe N. The epidemiology of osteosarcoma. Cancer Treat Res. 2009;152:3-13</t>
  </si>
  <si>
    <t xml:space="preserve">10.1007/978-1-4419-0284-9_1</t>
  </si>
  <si>
    <t xml:space="preserve">20213383</t>
  </si>
  <si>
    <r>
      <rPr>
        <sz val="10"/>
        <rFont val="Noto Sans CJK SC"/>
        <family val="2"/>
      </rPr>
      <t xml:space="preserve">頻度の数値は米国の登録データに基づく本章の記載であり、国内の発生頻度とは異なる可能性がある。高齢者の第二のピーク（</t>
    </r>
    <r>
      <rPr>
        <sz val="10"/>
        <rFont val="Arial"/>
        <family val="0"/>
        <charset val="1"/>
      </rPr>
      <t xml:space="preserve">Paget </t>
    </r>
    <r>
      <rPr>
        <sz val="10"/>
        <rFont val="Noto Sans CJK SC"/>
        <family val="2"/>
      </rPr>
      <t xml:space="preserve">病に続発するものなど）は命題に含めていない。</t>
    </r>
  </si>
  <si>
    <t xml:space="preserve">BO-007</t>
  </si>
  <si>
    <r>
      <rPr>
        <sz val="10"/>
        <rFont val="Noto Sans CJK SC"/>
        <family val="2"/>
      </rPr>
      <t xml:space="preserve">高悪性度骨肉腫の化学療法では、高用量メトトレキサート・ドキソルビシン・シスプラチンの</t>
    </r>
    <r>
      <rPr>
        <sz val="10"/>
        <rFont val="Arial"/>
        <family val="0"/>
        <charset val="1"/>
      </rPr>
      <t xml:space="preserve">3</t>
    </r>
    <r>
      <rPr>
        <sz val="10"/>
        <rFont val="Noto Sans CJK SC"/>
        <family val="2"/>
      </rPr>
      <t xml:space="preserve">剤併用（</t>
    </r>
    <r>
      <rPr>
        <sz val="10"/>
        <rFont val="Arial"/>
        <family val="0"/>
        <charset val="1"/>
      </rPr>
      <t xml:space="preserve">MAP</t>
    </r>
    <r>
      <rPr>
        <sz val="10"/>
        <rFont val="Noto Sans CJK SC"/>
        <family val="2"/>
      </rPr>
      <t xml:space="preserve">療法）が最も有効なレジメンの一つとして確立しており、多剤併用化学療法の導入により限局性骨肉腫の長期生存率は</t>
    </r>
    <r>
      <rPr>
        <sz val="10"/>
        <rFont val="Arial"/>
        <family val="0"/>
        <charset val="1"/>
      </rPr>
      <t xml:space="preserve">20%</t>
    </r>
    <r>
      <rPr>
        <sz val="10"/>
        <rFont val="Noto Sans CJK SC"/>
        <family val="2"/>
      </rPr>
      <t xml:space="preserve">未満から</t>
    </r>
    <r>
      <rPr>
        <sz val="10"/>
        <rFont val="Arial"/>
        <family val="0"/>
        <charset val="1"/>
      </rPr>
      <t xml:space="preserve">65</t>
    </r>
    <r>
      <rPr>
        <sz val="10"/>
        <rFont val="Noto Sans CJK SC"/>
        <family val="2"/>
      </rPr>
      <t xml:space="preserve">〜</t>
    </r>
    <r>
      <rPr>
        <sz val="10"/>
        <rFont val="Arial"/>
        <family val="0"/>
        <charset val="1"/>
      </rPr>
      <t xml:space="preserve">70%</t>
    </r>
    <r>
      <rPr>
        <sz val="10"/>
        <rFont val="Noto Sans CJK SC"/>
        <family val="2"/>
      </rPr>
      <t xml:space="preserve">へ改善した。治療には腫瘍の完全切除を伴う手術が組み合わされる。</t>
    </r>
  </si>
  <si>
    <t xml:space="preserve">SRC-1899</t>
  </si>
  <si>
    <r>
      <rPr>
        <sz val="10"/>
        <rFont val="Arial"/>
        <family val="0"/>
        <charset val="1"/>
      </rPr>
      <t xml:space="preserve">Isakoff MS, Bielack SS, Meltzer P, Gorlick R. Osteosarcoma: Current Treatment and a Collaborative Pathway to Success. J Clin Oncol. 2015;33(27):3029-3035</t>
    </r>
    <r>
      <rPr>
        <sz val="10"/>
        <rFont val="Noto Sans CJK SC"/>
        <family val="2"/>
      </rPr>
      <t xml:space="preserve">（</t>
    </r>
    <r>
      <rPr>
        <sz val="10"/>
        <rFont val="Arial"/>
        <family val="0"/>
        <charset val="1"/>
      </rPr>
      <t xml:space="preserve">PMCID: PMC4979196</t>
    </r>
    <r>
      <rPr>
        <sz val="10"/>
        <rFont val="Noto Sans CJK SC"/>
        <family val="2"/>
      </rPr>
      <t xml:space="preserve">）</t>
    </r>
  </si>
  <si>
    <t xml:space="preserve">10.1200/JCO.2014.59.4895</t>
  </si>
  <si>
    <t xml:space="preserve">26304877</t>
  </si>
  <si>
    <r>
      <rPr>
        <sz val="10"/>
        <rFont val="Noto Sans CJK SC"/>
        <family val="2"/>
      </rPr>
      <t xml:space="preserve">薬剤名のあるカードとしての注記：</t>
    </r>
    <r>
      <rPr>
        <sz val="10"/>
        <rFont val="Arial"/>
        <family val="0"/>
        <charset val="1"/>
      </rPr>
      <t xml:space="preserve">MAP </t>
    </r>
    <r>
      <rPr>
        <sz val="10"/>
        <rFont val="Noto Sans CJK SC"/>
        <family val="2"/>
      </rPr>
      <t xml:space="preserve">療法を構成する</t>
    </r>
    <r>
      <rPr>
        <sz val="10"/>
        <rFont val="Arial"/>
        <family val="0"/>
        <charset val="1"/>
      </rPr>
      <t xml:space="preserve">3</t>
    </r>
    <r>
      <rPr>
        <sz val="10"/>
        <rFont val="Noto Sans CJK SC"/>
        <family val="2"/>
      </rPr>
      <t xml:space="preserve">薬剤はいずれも国内承認薬であるが、骨肉腫に対する適応・保険適用の文言は本作成では添付文書で個別に確認していない。患肢温存術の適応判断や切除縁の詳細は本出典の抄録範囲を超えるため命題に含めていない。</t>
    </r>
  </si>
  <si>
    <t xml:space="preserve">BO-008</t>
  </si>
  <si>
    <r>
      <rPr>
        <sz val="10"/>
        <rFont val="Noto Sans CJK SC"/>
        <family val="2"/>
      </rPr>
      <t xml:space="preserve">骨肉腫では、血清アルカリホスファターゼ（</t>
    </r>
    <r>
      <rPr>
        <sz val="10"/>
        <rFont val="Arial"/>
        <family val="0"/>
        <charset val="1"/>
      </rPr>
      <t xml:space="preserve">ALP</t>
    </r>
    <r>
      <rPr>
        <sz val="10"/>
        <rFont val="Noto Sans CJK SC"/>
        <family val="2"/>
      </rPr>
      <t xml:space="preserve">）高値は全生存率の低下と関連する予後不良因子である（メタ解析における高 </t>
    </r>
    <r>
      <rPr>
        <sz val="10"/>
        <rFont val="Arial"/>
        <family val="0"/>
        <charset val="1"/>
      </rPr>
      <t xml:space="preserve">ALP </t>
    </r>
    <r>
      <rPr>
        <sz val="10"/>
        <rFont val="Noto Sans CJK SC"/>
        <family val="2"/>
      </rPr>
      <t xml:space="preserve">群の死亡ハザード比 </t>
    </r>
    <r>
      <rPr>
        <sz val="10"/>
        <rFont val="Arial"/>
        <family val="0"/>
        <charset val="1"/>
      </rPr>
      <t xml:space="preserve">1.60</t>
    </r>
    <r>
      <rPr>
        <sz val="10"/>
        <rFont val="Noto Sans CJK SC"/>
        <family val="2"/>
      </rPr>
      <t xml:space="preserve">、</t>
    </r>
    <r>
      <rPr>
        <sz val="10"/>
        <rFont val="Arial"/>
        <family val="0"/>
        <charset val="1"/>
      </rPr>
      <t xml:space="preserve">95%</t>
    </r>
    <r>
      <rPr>
        <sz val="10"/>
        <rFont val="Noto Sans CJK SC"/>
        <family val="2"/>
      </rPr>
      <t xml:space="preserve">信頼区間 </t>
    </r>
    <r>
      <rPr>
        <sz val="10"/>
        <rFont val="Arial"/>
        <family val="0"/>
        <charset val="1"/>
      </rPr>
      <t xml:space="preserve">1.38</t>
    </r>
    <r>
      <rPr>
        <sz val="10"/>
        <rFont val="Noto Sans CJK SC"/>
        <family val="2"/>
      </rPr>
      <t xml:space="preserve">〜</t>
    </r>
    <r>
      <rPr>
        <sz val="10"/>
        <rFont val="Arial"/>
        <family val="0"/>
        <charset val="1"/>
      </rPr>
      <t xml:space="preserve">1.86</t>
    </r>
    <r>
      <rPr>
        <sz val="10"/>
        <rFont val="Noto Sans CJK SC"/>
        <family val="2"/>
      </rPr>
      <t xml:space="preserve">）。</t>
    </r>
  </si>
  <si>
    <t xml:space="preserve">SRC-1900</t>
  </si>
  <si>
    <t xml:space="preserve">Gu R, Sun Y. Does serum alkaline phosphatase level really indicate the prognosis in patients with osteosarcoma? A meta-analysis. J Cancer Res Ther. 2018;14(Supplement):S468-S472</t>
  </si>
  <si>
    <t xml:space="preserve">10.4103/0973-1482.177217</t>
  </si>
  <si>
    <t xml:space="preserve">29970708</t>
  </si>
  <si>
    <r>
      <rPr>
        <sz val="10"/>
        <rFont val="Arial"/>
        <family val="0"/>
        <charset val="1"/>
      </rPr>
      <t xml:space="preserve">ALP </t>
    </r>
    <r>
      <rPr>
        <sz val="10"/>
        <rFont val="Noto Sans CJK SC"/>
        <family val="2"/>
      </rPr>
      <t xml:space="preserve">のカットオフ値は各原著研究で異なり統一されていない。治療反応性や腫瘍量の指標としての位置づけは本メタ解析の範囲を超える。</t>
    </r>
  </si>
  <si>
    <t xml:space="preserve">BO-009</t>
  </si>
  <si>
    <t xml:space="preserve">軟骨肉腫</t>
  </si>
  <si>
    <t xml:space="preserve">従来型軟骨肉腫は化学療法・放射線療法に抵抗性であり、治療の主体は外科的切除で、中悪性度・高悪性度のものでは広範な一塊切除が望ましい治療である。</t>
  </si>
  <si>
    <r>
      <rPr>
        <sz val="10"/>
        <rFont val="Noto Sans CJK SC"/>
        <family val="2"/>
      </rPr>
      <t xml:space="preserve">医学各論 Ⅸ</t>
    </r>
    <r>
      <rPr>
        <sz val="10"/>
        <rFont val="Arial"/>
        <family val="0"/>
        <charset val="1"/>
      </rPr>
      <t xml:space="preserve">-9-B-②</t>
    </r>
    <r>
      <rPr>
        <sz val="10"/>
        <rFont val="Noto Sans CJK SC"/>
        <family val="2"/>
      </rPr>
      <t xml:space="preserve">（軟骨肉腫、</t>
    </r>
    <r>
      <rPr>
        <sz val="10"/>
        <rFont val="Arial"/>
        <family val="0"/>
        <charset val="1"/>
      </rPr>
      <t xml:space="preserve">b</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</si>
  <si>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TBL-01-00-639 (id: Jlvnmbs)</t>
    </r>
  </si>
  <si>
    <t xml:space="preserve">SRC-1901</t>
  </si>
  <si>
    <t xml:space="preserve">Gelderblom H, Hogendoorn PC, Dijkstra SD, et al. The clinical approach towards chondrosarcoma. Oncologist. 2008;13(3):320-329</t>
  </si>
  <si>
    <t xml:space="preserve">10.1634/theoncologist.2007-0237</t>
  </si>
  <si>
    <t xml:space="preserve">18378543</t>
  </si>
  <si>
    <r>
      <rPr>
        <sz val="10"/>
        <rFont val="Noto Sans CJK SC"/>
        <family val="2"/>
      </rPr>
      <t xml:space="preserve">出典は</t>
    </r>
    <r>
      <rPr>
        <sz val="10"/>
        <rFont val="Arial"/>
        <family val="0"/>
        <charset val="1"/>
      </rPr>
      <t xml:space="preserve">2008</t>
    </r>
    <r>
      <rPr>
        <sz val="10"/>
        <rFont val="Noto Sans CJK SC"/>
        <family val="2"/>
      </rPr>
      <t xml:space="preserve">年の総説であり、その後の分子標的治療（</t>
    </r>
    <r>
      <rPr>
        <sz val="10"/>
        <rFont val="Arial"/>
        <family val="0"/>
        <charset val="1"/>
      </rPr>
      <t xml:space="preserve">IDH </t>
    </r>
    <r>
      <rPr>
        <sz val="10"/>
        <rFont val="Noto Sans CJK SC"/>
        <family val="2"/>
      </rPr>
      <t xml:space="preserve">変異など）の進展は反映されていない。中高年好発という年齢分布は本出典の抄録では明示されておらず命題に含めていない。 化学療法の個別薬剤の国内承認・保険適用は、本カードの命題（化学療法抵抗性）には直接関係しないため未確認。</t>
    </r>
  </si>
  <si>
    <t xml:space="preserve">BO-010</t>
  </si>
  <si>
    <r>
      <rPr>
        <sz val="10"/>
        <rFont val="Arial"/>
        <family val="0"/>
        <charset val="1"/>
      </rPr>
      <t xml:space="preserve">Ewing</t>
    </r>
    <r>
      <rPr>
        <sz val="10"/>
        <rFont val="Noto Sans CJK SC"/>
        <family val="2"/>
      </rPr>
      <t xml:space="preserve">肉腫</t>
    </r>
  </si>
  <si>
    <r>
      <rPr>
        <sz val="10"/>
        <rFont val="Arial"/>
        <family val="0"/>
        <charset val="1"/>
      </rPr>
      <t xml:space="preserve">Ewing</t>
    </r>
    <r>
      <rPr>
        <sz val="10"/>
        <rFont val="Noto Sans CJK SC"/>
        <family val="2"/>
      </rPr>
      <t xml:space="preserve">肉腫は小児・思春期で</t>
    </r>
    <r>
      <rPr>
        <sz val="10"/>
        <rFont val="Arial"/>
        <family val="0"/>
        <charset val="1"/>
      </rPr>
      <t xml:space="preserve">2</t>
    </r>
    <r>
      <rPr>
        <sz val="10"/>
        <rFont val="Noto Sans CJK SC"/>
        <family val="2"/>
      </rPr>
      <t xml:space="preserve">番目に多い骨腫瘍で、</t>
    </r>
    <r>
      <rPr>
        <sz val="10"/>
        <rFont val="Arial"/>
        <family val="0"/>
        <charset val="1"/>
      </rPr>
      <t xml:space="preserve">EWSR1-FLI1 </t>
    </r>
    <r>
      <rPr>
        <sz val="10"/>
        <rFont val="Noto Sans CJK SC"/>
        <family val="2"/>
      </rPr>
      <t xml:space="preserve">融合遺伝子（</t>
    </r>
    <r>
      <rPr>
        <sz val="10"/>
        <rFont val="Arial"/>
        <family val="0"/>
        <charset val="1"/>
      </rPr>
      <t xml:space="preserve">85%</t>
    </r>
    <r>
      <rPr>
        <sz val="10"/>
        <rFont val="Noto Sans CJK SC"/>
        <family val="2"/>
      </rPr>
      <t xml:space="preserve">）を特徴とし、治療は手術・放射線治療・多剤併用化学療法を組み合わせた集学的治療が標準で、限局例の生存率は</t>
    </r>
    <r>
      <rPr>
        <sz val="10"/>
        <rFont val="Arial"/>
        <family val="0"/>
        <charset val="1"/>
      </rPr>
      <t xml:space="preserve">70</t>
    </r>
    <r>
      <rPr>
        <sz val="10"/>
        <rFont val="Noto Sans CJK SC"/>
        <family val="2"/>
      </rPr>
      <t xml:space="preserve">〜</t>
    </r>
    <r>
      <rPr>
        <sz val="10"/>
        <rFont val="Arial"/>
        <family val="0"/>
        <charset val="1"/>
      </rPr>
      <t xml:space="preserve">80%</t>
    </r>
    <r>
      <rPr>
        <sz val="10"/>
        <rFont val="Noto Sans CJK SC"/>
        <family val="2"/>
      </rPr>
      <t xml:space="preserve">である。</t>
    </r>
  </si>
  <si>
    <r>
      <rPr>
        <sz val="10"/>
        <rFont val="Noto Sans CJK SC"/>
        <family val="2"/>
      </rPr>
      <t xml:space="preserve">医学各論 Ⅸ</t>
    </r>
    <r>
      <rPr>
        <sz val="10"/>
        <rFont val="Arial"/>
        <family val="0"/>
        <charset val="1"/>
      </rPr>
      <t xml:space="preserve">-9-B-③</t>
    </r>
    <r>
      <rPr>
        <sz val="10"/>
        <rFont val="Noto Sans CJK SC"/>
        <family val="2"/>
      </rPr>
      <t xml:space="preserve">（</t>
    </r>
    <r>
      <rPr>
        <sz val="10"/>
        <rFont val="Arial"/>
        <family val="0"/>
        <charset val="1"/>
      </rPr>
      <t xml:space="preserve">Ewing</t>
    </r>
    <r>
      <rPr>
        <sz val="10"/>
        <rFont val="Noto Sans CJK SC"/>
        <family val="2"/>
      </rPr>
      <t xml:space="preserve">肉腫、</t>
    </r>
    <r>
      <rPr>
        <sz val="10"/>
        <rFont val="Arial"/>
        <family val="0"/>
        <charset val="1"/>
      </rPr>
      <t xml:space="preserve">b</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</si>
  <si>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TBL-01-00-640 (id: Jlvnmb0)</t>
    </r>
  </si>
  <si>
    <t xml:space="preserve">SRC-1902</t>
  </si>
  <si>
    <t xml:space="preserve">Grünewald TGP, Cidre-Aranaz F, Surdez D, et al. Ewing sarcoma. Nat Rev Dis Primers. 2018;4(1):5</t>
  </si>
  <si>
    <t xml:space="preserve">10.1038/s41572-018-0003-x</t>
  </si>
  <si>
    <t xml:space="preserve">29977059</t>
  </si>
  <si>
    <r>
      <rPr>
        <sz val="10"/>
        <rFont val="Arial"/>
        <family val="0"/>
        <charset val="1"/>
      </rPr>
      <t xml:space="preserve">onion-peel </t>
    </r>
    <r>
      <rPr>
        <sz val="10"/>
        <rFont val="Noto Sans CJK SC"/>
        <family val="2"/>
      </rPr>
      <t xml:space="preserve">状骨膜反応は古典的な画像所見として知られるが、本出典の抄録では明示されなかったため命題に含めていない。使用薬剤（ビンクリスチン、ドキソルビシン、シクロホスファミド、イホスファミド、エトポシドなど）の国内承認はいずれも抗悪性腫瘍薬として承認済みの薬剤だが、</t>
    </r>
    <r>
      <rPr>
        <sz val="10"/>
        <rFont val="Arial"/>
        <family val="0"/>
        <charset val="1"/>
      </rPr>
      <t xml:space="preserve">Ewing</t>
    </r>
    <r>
      <rPr>
        <sz val="10"/>
        <rFont val="Noto Sans CJK SC"/>
        <family val="2"/>
      </rPr>
      <t xml:space="preserve">肉腫への適応文言は個別に確認していない。</t>
    </r>
  </si>
  <si>
    <t xml:space="preserve">BO-011</t>
  </si>
  <si>
    <t xml:space="preserve">脊索腫</t>
  </si>
  <si>
    <t xml:space="preserve">脊索腫は脊索の遺残組織から発生すると考えられる悪性骨腫瘍で、仙骨・頭蓋底（斜台）・脊椎の体軸正中部に好発し、可動脊椎・仙骨病変では広い切除縁での一塊切除と術後放射線治療が標準治療である。</t>
  </si>
  <si>
    <r>
      <rPr>
        <sz val="10"/>
        <rFont val="Noto Sans CJK SC"/>
        <family val="2"/>
      </rPr>
      <t xml:space="preserve">医学各論 Ⅸ</t>
    </r>
    <r>
      <rPr>
        <sz val="10"/>
        <rFont val="Arial"/>
        <family val="0"/>
        <charset val="1"/>
      </rPr>
      <t xml:space="preserve">-9-B-④</t>
    </r>
    <r>
      <rPr>
        <sz val="10"/>
        <rFont val="Noto Sans CJK SC"/>
        <family val="2"/>
      </rPr>
      <t xml:space="preserve">（脊索腫、</t>
    </r>
    <r>
      <rPr>
        <sz val="10"/>
        <rFont val="Arial"/>
        <family val="0"/>
        <charset val="1"/>
      </rPr>
      <t xml:space="preserve">c</t>
    </r>
    <r>
      <rPr>
        <sz val="10"/>
        <rFont val="Noto Sans CJK SC"/>
        <family val="2"/>
      </rPr>
      <t xml:space="preserve">）</t>
    </r>
  </si>
  <si>
    <t xml:space="preserve">SRC-1903</t>
  </si>
  <si>
    <t xml:space="preserve">Walcott BP, Nahed BV, Mohyeldin A, et al. Chordoma: current concepts, management, and future directions. Lancet Oncol. 2012;13(2):e69-76</t>
  </si>
  <si>
    <t xml:space="preserve">10.1016/S1470-2045(11)70337-0</t>
  </si>
  <si>
    <t xml:space="preserve">22300861</t>
  </si>
  <si>
    <r>
      <rPr>
        <sz val="10"/>
        <rFont val="Arial"/>
        <family val="0"/>
        <charset val="1"/>
      </rPr>
      <t xml:space="preserve">brachyury </t>
    </r>
    <r>
      <rPr>
        <sz val="10"/>
        <rFont val="Noto Sans CJK SC"/>
        <family val="2"/>
      </rPr>
      <t xml:space="preserve">の発現や </t>
    </r>
    <r>
      <rPr>
        <sz val="10"/>
        <rFont val="Arial"/>
        <family val="0"/>
        <charset val="1"/>
      </rPr>
      <t xml:space="preserve">TBXT </t>
    </r>
    <r>
      <rPr>
        <sz val="10"/>
        <rFont val="Noto Sans CJK SC"/>
        <family val="2"/>
      </rPr>
      <t xml:space="preserve">遺伝子については本出典の抄録で数値・頻度を確認できなかったため命題に含めていない。粒子線治療の国内実施体制は本カードの範囲外。</t>
    </r>
  </si>
  <si>
    <t xml:space="preserve">BO-012</t>
  </si>
  <si>
    <t xml:space="preserve">転移性骨腫瘍</t>
  </si>
  <si>
    <t xml:space="preserve">骨転移の過半数は乳癌と前立腺癌によるものであり、骨転移は疼痛、病的骨折、脊髄圧迫、高カルシウム血症などの骨関連事象を引き起こし、病的状態の主要な原因となる。骨転移は原発性骨腫瘍よりはるかに頻度が高い。</t>
  </si>
  <si>
    <r>
      <rPr>
        <sz val="10"/>
        <rFont val="Noto Sans CJK SC"/>
        <family val="2"/>
      </rPr>
      <t xml:space="preserve">医学各論 Ⅸ</t>
    </r>
    <r>
      <rPr>
        <sz val="10"/>
        <rFont val="Arial"/>
        <family val="0"/>
        <charset val="1"/>
      </rPr>
      <t xml:space="preserve">-9-C</t>
    </r>
    <r>
      <rPr>
        <sz val="10"/>
        <rFont val="Noto Sans CJK SC"/>
        <family val="2"/>
      </rPr>
      <t xml:space="preserve">（転移性骨腫瘍、</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</si>
  <si>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TBL-01-00-641 (id: Jlvnmb8)</t>
    </r>
  </si>
  <si>
    <t xml:space="preserve">SRC-1904</t>
  </si>
  <si>
    <r>
      <rPr>
        <sz val="10"/>
        <rFont val="Arial"/>
        <family val="0"/>
        <charset val="1"/>
      </rPr>
      <t xml:space="preserve">Macedo F, Ladeira K, Pinho F, et al. Bone Metastases: An Overview. Oncol Rev. 2017;11(1):321</t>
    </r>
    <r>
      <rPr>
        <sz val="10"/>
        <rFont val="Noto Sans CJK SC"/>
        <family val="2"/>
      </rPr>
      <t xml:space="preserve">（</t>
    </r>
    <r>
      <rPr>
        <sz val="10"/>
        <rFont val="Arial"/>
        <family val="0"/>
        <charset val="1"/>
      </rPr>
      <t xml:space="preserve">PMCID: PMC5444408</t>
    </r>
    <r>
      <rPr>
        <sz val="10"/>
        <rFont val="Noto Sans CJK SC"/>
        <family val="2"/>
      </rPr>
      <t xml:space="preserve">）</t>
    </r>
  </si>
  <si>
    <t xml:space="preserve">10.4081/oncol.2017.321</t>
  </si>
  <si>
    <t xml:space="preserve">28584570</t>
  </si>
  <si>
    <t xml:space="preserve">原発巣の全身治療は本カードの対象外（転移巣の病態に限定）。肺癌・腎癌など他の原発の頻度順位は本出典の本文記載にばらつきがあるため、命題は過半数を占める乳癌・前立腺癌に絞った。</t>
  </si>
  <si>
    <t xml:space="preserve">BO-013</t>
  </si>
  <si>
    <r>
      <rPr>
        <sz val="10"/>
        <rFont val="Noto Sans CJK SC"/>
        <family val="2"/>
      </rPr>
      <t xml:space="preserve">転移性骨腫瘍の管理では、ビスホスホネートや抗 </t>
    </r>
    <r>
      <rPr>
        <sz val="10"/>
        <rFont val="Arial"/>
        <family val="0"/>
        <charset val="1"/>
      </rPr>
      <t xml:space="preserve">RANKL </t>
    </r>
    <r>
      <rPr>
        <sz val="10"/>
        <rFont val="Noto Sans CJK SC"/>
        <family val="2"/>
      </rPr>
      <t xml:space="preserve">抗体デノスマブなどの骨修飾薬が骨折などの骨関連事象の予防・遅延に用いられ、局所の骨痛には放射線治療が選択され、切迫骨折には内固定と術後照射、長管骨・股関節の骨折や脊髄圧迫には手術が適応となる。</t>
    </r>
  </si>
  <si>
    <r>
      <rPr>
        <sz val="10"/>
        <rFont val="Noto Sans CJK SC"/>
        <family val="2"/>
      </rPr>
      <t xml:space="preserve">薬剤名のあるカードとしての注記：デノスマブ（ランマーク皮下注</t>
    </r>
    <r>
      <rPr>
        <sz val="10"/>
        <rFont val="Arial"/>
        <family val="0"/>
        <charset val="1"/>
      </rPr>
      <t xml:space="preserve">120mg</t>
    </r>
    <r>
      <rPr>
        <sz val="10"/>
        <rFont val="Noto Sans CJK SC"/>
        <family val="2"/>
      </rPr>
      <t xml:space="preserve">）は国内で「多発性骨髄腫による骨病変及び固形癌骨転移による骨病変」の効能で</t>
    </r>
    <r>
      <rPr>
        <sz val="10"/>
        <rFont val="Arial"/>
        <family val="0"/>
        <charset val="1"/>
      </rPr>
      <t xml:space="preserve">2012</t>
    </r>
    <r>
      <rPr>
        <sz val="10"/>
        <rFont val="Noto Sans CJK SC"/>
        <family val="2"/>
      </rPr>
      <t xml:space="preserve">年に承認され保険適用があることを </t>
    </r>
    <r>
      <rPr>
        <sz val="10"/>
        <rFont val="Arial"/>
        <family val="0"/>
        <charset val="1"/>
      </rPr>
      <t xml:space="preserve">PMDA </t>
    </r>
    <r>
      <rPr>
        <sz val="10"/>
        <rFont val="Noto Sans CJK SC"/>
        <family val="2"/>
      </rPr>
      <t xml:space="preserve">資料で確認した。ゾレドロン酸（ゾメタ）も国内承認薬だが、効能文言の個別照合は本作成では行っていない。投与間隔の最適化（</t>
    </r>
    <r>
      <rPr>
        <sz val="10"/>
        <rFont val="Arial"/>
        <family val="0"/>
        <charset val="1"/>
      </rPr>
      <t xml:space="preserve">12</t>
    </r>
    <r>
      <rPr>
        <sz val="10"/>
        <rFont val="Noto Sans CJK SC"/>
        <family val="2"/>
      </rPr>
      <t xml:space="preserve">週ごと投与など）は本出典の範囲外。</t>
    </r>
  </si>
  <si>
    <t xml:space="preserve">BO-014</t>
  </si>
  <si>
    <t xml:space="preserve">単発性骨囊腫</t>
  </si>
  <si>
    <t xml:space="preserve">単発性骨囊腫は骨未成熟の患者の上腕骨近位・大腿骨近位に好発する良性病変で、病的骨折で発見されることが多く、画像では骨幹端の中央に位置する透亮像と皮質の菲薄化を示す。</t>
  </si>
  <si>
    <r>
      <rPr>
        <sz val="10"/>
        <rFont val="Noto Sans CJK SC"/>
        <family val="2"/>
      </rPr>
      <t xml:space="preserve">医学各論 Ⅸ</t>
    </r>
    <r>
      <rPr>
        <sz val="10"/>
        <rFont val="Arial"/>
        <family val="0"/>
        <charset val="1"/>
      </rPr>
      <t xml:space="preserve">-9-D-①</t>
    </r>
    <r>
      <rPr>
        <sz val="10"/>
        <rFont val="Noto Sans CJK SC"/>
        <family val="2"/>
      </rPr>
      <t xml:space="preserve">（単発性骨囊腫、</t>
    </r>
    <r>
      <rPr>
        <sz val="10"/>
        <rFont val="Arial"/>
        <family val="0"/>
        <charset val="1"/>
      </rPr>
      <t xml:space="preserve">c</t>
    </r>
    <r>
      <rPr>
        <sz val="10"/>
        <rFont val="Noto Sans CJK SC"/>
        <family val="2"/>
      </rPr>
      <t xml:space="preserve">）</t>
    </r>
  </si>
  <si>
    <t xml:space="preserve">SRC-1905</t>
  </si>
  <si>
    <t xml:space="preserve">Pretell-Mazzini J, Murphy RF, Kushare I, Dormans JP. Unicameral bone cysts: general characteristics and management controversies. J Am Acad Orthop Surg. 2014;22(5):295-303</t>
  </si>
  <si>
    <t xml:space="preserve">10.5435/JAAOS-22-05-295</t>
  </si>
  <si>
    <t xml:space="preserve">24788445</t>
  </si>
  <si>
    <t xml:space="preserve">治療（経過観察、穿刺・注入、掻爬など）の優劣は確立しておらず、本出典でも管理方法に定まった標準はないとされているため、治療の命題は立てていない。</t>
  </si>
  <si>
    <t xml:space="preserve">BO-015</t>
  </si>
  <si>
    <t xml:space="preserve">動脈瘤様骨囊腫</t>
  </si>
  <si>
    <r>
      <rPr>
        <sz val="10"/>
        <rFont val="Noto Sans CJK SC"/>
        <family val="2"/>
      </rPr>
      <t xml:space="preserve">動脈瘤様骨囊腫は</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代に多く、骨幹端の膨隆した透亮性病変として現れ、</t>
    </r>
    <r>
      <rPr>
        <sz val="10"/>
        <rFont val="Arial"/>
        <family val="0"/>
        <charset val="1"/>
      </rPr>
      <t xml:space="preserve">MRI </t>
    </r>
    <r>
      <rPr>
        <sz val="10"/>
        <rFont val="Noto Sans CJK SC"/>
        <family val="2"/>
      </rPr>
      <t xml:space="preserve">で </t>
    </r>
    <r>
      <rPr>
        <sz val="10"/>
        <rFont val="Arial"/>
        <family val="0"/>
        <charset val="1"/>
      </rPr>
      <t xml:space="preserve">fluid-fluid level </t>
    </r>
    <r>
      <rPr>
        <sz val="10"/>
        <rFont val="Noto Sans CJK SC"/>
        <family val="2"/>
      </rPr>
      <t xml:space="preserve">を示し、組織学的には血液で満たされた腔が線維性組織に隔てられた構造である。治療の主体は掻爬と骨移植である。</t>
    </r>
  </si>
  <si>
    <r>
      <rPr>
        <sz val="10"/>
        <rFont val="Noto Sans CJK SC"/>
        <family val="2"/>
      </rPr>
      <t xml:space="preserve">医学各論 Ⅸ</t>
    </r>
    <r>
      <rPr>
        <sz val="10"/>
        <rFont val="Arial"/>
        <family val="0"/>
        <charset val="1"/>
      </rPr>
      <t xml:space="preserve">-9-D-②</t>
    </r>
    <r>
      <rPr>
        <sz val="10"/>
        <rFont val="Noto Sans CJK SC"/>
        <family val="2"/>
      </rPr>
      <t xml:space="preserve">（動脈瘤様骨囊腫、</t>
    </r>
    <r>
      <rPr>
        <sz val="10"/>
        <rFont val="Arial"/>
        <family val="0"/>
        <charset val="1"/>
      </rPr>
      <t xml:space="preserve">c</t>
    </r>
    <r>
      <rPr>
        <sz val="10"/>
        <rFont val="Noto Sans CJK SC"/>
        <family val="2"/>
      </rPr>
      <t xml:space="preserve">）</t>
    </r>
  </si>
  <si>
    <t xml:space="preserve">SRC-1906</t>
  </si>
  <si>
    <t xml:space="preserve">Rapp TB, Ward JP, Alaia MJ. Aneurysmal bone cyst. J Am Acad Orthop Surg. 2012;20(4):233-241</t>
  </si>
  <si>
    <t xml:space="preserve">10.5435/JAAOS-20-04-233</t>
  </si>
  <si>
    <t xml:space="preserve">22474093</t>
  </si>
  <si>
    <r>
      <rPr>
        <sz val="10"/>
        <rFont val="Arial"/>
        <family val="0"/>
        <charset val="1"/>
      </rPr>
      <t xml:space="preserve">USP6 </t>
    </r>
    <r>
      <rPr>
        <sz val="10"/>
        <rFont val="Noto Sans CJK SC"/>
        <family val="2"/>
      </rPr>
      <t xml:space="preserve">遺伝子再構成などの分子病理や、続発性（他の腫瘍に伴う）動脈瘤様骨囊腫の頻度は本出典の抄録範囲を超えるため命題に含めていない。</t>
    </r>
  </si>
  <si>
    <t xml:space="preserve">BO-016</t>
  </si>
  <si>
    <t xml:space="preserve">線維性骨異形成</t>
  </si>
  <si>
    <r>
      <rPr>
        <sz val="10"/>
        <rFont val="Noto Sans CJK SC"/>
        <family val="2"/>
      </rPr>
      <t xml:space="preserve">線維性骨異形成は </t>
    </r>
    <r>
      <rPr>
        <sz val="10"/>
        <rFont val="Arial"/>
        <family val="0"/>
        <charset val="1"/>
      </rPr>
      <t xml:space="preserve">GNAS </t>
    </r>
    <r>
      <rPr>
        <sz val="10"/>
        <rFont val="Noto Sans CJK SC"/>
        <family val="2"/>
      </rPr>
      <t xml:space="preserve">遺伝子の体細胞機能獲得変異によるモザイク疾患で、単純</t>
    </r>
    <r>
      <rPr>
        <sz val="10"/>
        <rFont val="Arial"/>
        <family val="0"/>
        <charset val="1"/>
      </rPr>
      <t xml:space="preserve">X</t>
    </r>
    <r>
      <rPr>
        <sz val="10"/>
        <rFont val="Noto Sans CJK SC"/>
        <family val="2"/>
      </rPr>
      <t xml:space="preserve">線ではすりガラス状陰影が特徴であり、骨病変にカフェオレ斑や思春期早発症などの骨外病変を伴うものが </t>
    </r>
    <r>
      <rPr>
        <sz val="10"/>
        <rFont val="Arial"/>
        <family val="0"/>
        <charset val="1"/>
      </rPr>
      <t xml:space="preserve">McCune-Albright </t>
    </r>
    <r>
      <rPr>
        <sz val="10"/>
        <rFont val="Noto Sans CJK SC"/>
        <family val="2"/>
      </rPr>
      <t xml:space="preserve">症候群である。</t>
    </r>
  </si>
  <si>
    <r>
      <rPr>
        <sz val="10"/>
        <rFont val="Noto Sans CJK SC"/>
        <family val="2"/>
      </rPr>
      <t xml:space="preserve">医学各論 Ⅸ</t>
    </r>
    <r>
      <rPr>
        <sz val="10"/>
        <rFont val="Arial"/>
        <family val="0"/>
        <charset val="1"/>
      </rPr>
      <t xml:space="preserve">-9-D-③</t>
    </r>
    <r>
      <rPr>
        <sz val="10"/>
        <rFont val="Noto Sans CJK SC"/>
        <family val="2"/>
      </rPr>
      <t xml:space="preserve">（線維性骨異形成、</t>
    </r>
    <r>
      <rPr>
        <sz val="10"/>
        <rFont val="Arial"/>
        <family val="0"/>
        <charset val="1"/>
      </rPr>
      <t xml:space="preserve">c</t>
    </r>
    <r>
      <rPr>
        <sz val="10"/>
        <rFont val="Noto Sans CJK SC"/>
        <family val="2"/>
      </rPr>
      <t xml:space="preserve">）</t>
    </r>
  </si>
  <si>
    <t xml:space="preserve">SRC-1907</t>
  </si>
  <si>
    <r>
      <rPr>
        <sz val="10"/>
        <rFont val="Arial"/>
        <family val="0"/>
        <charset val="1"/>
      </rPr>
      <t xml:space="preserve">Javaid MK, Boyce A, Appelman-Dijkstra N, et al. Best practice management guidelines for fibrous dysplasia/McCune-Albright syndrome: a consensus statement from the FD/MAS international consortium. Orphanet J Rare Dis. 2019;14(1):139</t>
    </r>
    <r>
      <rPr>
        <sz val="10"/>
        <rFont val="Noto Sans CJK SC"/>
        <family val="2"/>
      </rPr>
      <t xml:space="preserve">（</t>
    </r>
    <r>
      <rPr>
        <sz val="10"/>
        <rFont val="Arial"/>
        <family val="0"/>
        <charset val="1"/>
      </rPr>
      <t xml:space="preserve">PMCID: PMC6567644</t>
    </r>
    <r>
      <rPr>
        <sz val="10"/>
        <rFont val="Noto Sans CJK SC"/>
        <family val="2"/>
      </rPr>
      <t xml:space="preserve">）</t>
    </r>
  </si>
  <si>
    <t xml:space="preserve">10.1186/s13023-019-1102-9</t>
  </si>
  <si>
    <t xml:space="preserve">31196103</t>
  </si>
  <si>
    <t xml:space="preserve">すりガラス状陰影と症候群の定義はガイドライン本文（全文）で確認し、抄録のみでは確認できない内容であることを明記する。ビスホスホネートの疼痛への使用など治療の詳細は本カードの範囲外。</t>
  </si>
  <si>
    <t xml:space="preserve">BO-017</t>
  </si>
  <si>
    <t xml:space="preserve">脂肪腫</t>
  </si>
  <si>
    <r>
      <rPr>
        <sz val="10"/>
        <rFont val="Noto Sans CJK SC"/>
        <family val="2"/>
      </rPr>
      <t xml:space="preserve">四肢の脂肪性腫瘍は最も多い軟部病変で、その大部分は良性の脂肪腫である。ただし筋膜より深部にあり長径</t>
    </r>
    <r>
      <rPr>
        <sz val="10"/>
        <rFont val="Arial"/>
        <family val="0"/>
        <charset val="1"/>
      </rPr>
      <t xml:space="preserve">5cm</t>
    </r>
    <r>
      <rPr>
        <sz val="10"/>
        <rFont val="Noto Sans CJK SC"/>
        <family val="2"/>
      </rPr>
      <t xml:space="preserve">を超える脂肪性病変は、異型脂肪性腫瘍や脱分化型脂肪肉腫との鑑別のため、経皮生検（</t>
    </r>
    <r>
      <rPr>
        <sz val="10"/>
        <rFont val="Arial"/>
        <family val="0"/>
        <charset val="1"/>
      </rPr>
      <t xml:space="preserve">MDM2 </t>
    </r>
    <r>
      <rPr>
        <sz val="10"/>
        <rFont val="Noto Sans CJK SC"/>
        <family val="2"/>
      </rPr>
      <t xml:space="preserve">遺伝子増幅の検出を含む）による精査を要する。</t>
    </r>
  </si>
  <si>
    <r>
      <rPr>
        <sz val="10"/>
        <rFont val="Noto Sans CJK SC"/>
        <family val="2"/>
      </rPr>
      <t xml:space="preserve">医学各論 Ⅸ</t>
    </r>
    <r>
      <rPr>
        <sz val="10"/>
        <rFont val="Arial"/>
        <family val="0"/>
        <charset val="1"/>
      </rPr>
      <t xml:space="preserve">-9-E-①</t>
    </r>
    <r>
      <rPr>
        <sz val="10"/>
        <rFont val="Noto Sans CJK SC"/>
        <family val="2"/>
      </rPr>
      <t xml:space="preserve">（脂肪腫、</t>
    </r>
    <r>
      <rPr>
        <sz val="10"/>
        <rFont val="Arial"/>
        <family val="0"/>
        <charset val="1"/>
      </rPr>
      <t xml:space="preserve">b</t>
    </r>
    <r>
      <rPr>
        <sz val="10"/>
        <rFont val="Noto Sans CJK SC"/>
        <family val="2"/>
      </rPr>
      <t xml:space="preserve">）</t>
    </r>
  </si>
  <si>
    <t xml:space="preserve">SRC-1908</t>
  </si>
  <si>
    <t xml:space="preserve">Le Nail LR, Crenn V, Rosset P, Ropars M. Management of adipose tumors in the limbs. Orthop Traumatol Surg Res. 2022;108(1S):103162</t>
  </si>
  <si>
    <t xml:space="preserve">10.1016/j.otsr.2021.103162</t>
  </si>
  <si>
    <t xml:space="preserve">34863958</t>
  </si>
  <si>
    <t xml:space="preserve">出典は四肢の脂肪性腫瘍に関するフランスの専門家グループの総説であり、体幹・後腹膜の脂肪性腫瘍の扱いは異なる場合がある。</t>
  </si>
  <si>
    <t xml:space="preserve">BO-018</t>
  </si>
  <si>
    <t xml:space="preserve">血管腫</t>
  </si>
  <si>
    <t xml:space="preserve">筋肉内血管腫は緩徐に経過する軟部腫瘤で軟部肉腫と紛らわしいことがあるが、画像では境界明瞭で分葉状を呈し、内部に脂肪・血管チャンネル・石灰化（静脈石）を伴うことが特徴である。</t>
  </si>
  <si>
    <r>
      <rPr>
        <sz val="10"/>
        <rFont val="Noto Sans CJK SC"/>
        <family val="2"/>
      </rPr>
      <t xml:space="preserve">医学各論 Ⅸ</t>
    </r>
    <r>
      <rPr>
        <sz val="10"/>
        <rFont val="Arial"/>
        <family val="0"/>
        <charset val="1"/>
      </rPr>
      <t xml:space="preserve">-9-E-②</t>
    </r>
    <r>
      <rPr>
        <sz val="10"/>
        <rFont val="Noto Sans CJK SC"/>
        <family val="2"/>
      </rPr>
      <t xml:space="preserve">（血管腫、</t>
    </r>
    <r>
      <rPr>
        <sz val="10"/>
        <rFont val="Arial"/>
        <family val="0"/>
        <charset val="1"/>
      </rPr>
      <t xml:space="preserve">b</t>
    </r>
    <r>
      <rPr>
        <sz val="10"/>
        <rFont val="Noto Sans CJK SC"/>
        <family val="2"/>
      </rPr>
      <t xml:space="preserve">）</t>
    </r>
  </si>
  <si>
    <t xml:space="preserve">SRC-1909</t>
  </si>
  <si>
    <t xml:space="preserve">Griffin N, Khan N, Thomas JM, Fisher C, Moskovic EC. The radiological manifestations of intramuscular haemangiomas in adults: magnetic resonance imaging, computed tomography and ultrasound appearances. Skeletal Radiol. 2007;36(11):1051-1059</t>
  </si>
  <si>
    <t xml:space="preserve">10.1007/s00256-007-0375-6</t>
  </si>
  <si>
    <t xml:space="preserve">17849114</t>
  </si>
  <si>
    <r>
      <rPr>
        <sz val="10"/>
        <rFont val="Noto Sans CJK SC"/>
        <family val="2"/>
      </rPr>
      <t xml:space="preserve">出典は</t>
    </r>
    <r>
      <rPr>
        <sz val="10"/>
        <rFont val="Arial"/>
        <family val="0"/>
        <charset val="1"/>
      </rPr>
      <t xml:space="preserve">2007</t>
    </r>
    <r>
      <rPr>
        <sz val="10"/>
        <rFont val="Noto Sans CJK SC"/>
        <family val="2"/>
      </rPr>
      <t xml:space="preserve">年の単施設の画像検討であり、</t>
    </r>
    <r>
      <rPr>
        <sz val="10"/>
        <rFont val="Arial"/>
        <family val="0"/>
        <charset val="1"/>
      </rPr>
      <t xml:space="preserve">ISSVA </t>
    </r>
    <r>
      <rPr>
        <sz val="10"/>
        <rFont val="Noto Sans CJK SC"/>
        <family val="2"/>
      </rPr>
      <t xml:space="preserve">分類に基づく血管奇形との鑑別や、乳児血管腫（</t>
    </r>
    <r>
      <rPr>
        <sz val="10"/>
        <rFont val="Arial"/>
        <family val="0"/>
        <charset val="1"/>
      </rPr>
      <t xml:space="preserve">GLUT1 </t>
    </r>
    <r>
      <rPr>
        <sz val="10"/>
        <rFont val="Noto Sans CJK SC"/>
        <family val="2"/>
      </rPr>
      <t xml:space="preserve">陽性）とは対象が異なる。治療（切除・塞栓など）の適応は本出典の範囲外。</t>
    </r>
  </si>
  <si>
    <t xml:space="preserve">BO-019</t>
  </si>
  <si>
    <r>
      <rPr>
        <sz val="10"/>
        <rFont val="Noto Sans CJK SC"/>
        <family val="2"/>
      </rPr>
      <t xml:space="preserve">神経鞘腫は末梢神経腫瘍で最も多く、被膜を有するため神経から摘出（</t>
    </r>
    <r>
      <rPr>
        <sz val="10"/>
        <rFont val="Arial"/>
        <family val="0"/>
        <charset val="1"/>
      </rPr>
      <t xml:space="preserve">enucleation</t>
    </r>
    <r>
      <rPr>
        <sz val="10"/>
        <rFont val="Noto Sans CJK SC"/>
        <family val="2"/>
      </rPr>
      <t xml:space="preserve">）できることが多いが、神経束を巻き込む例も多く、その場合は摘出に伴って機能障害を来しうる。</t>
    </r>
  </si>
  <si>
    <r>
      <rPr>
        <sz val="10"/>
        <rFont val="Noto Sans CJK SC"/>
        <family val="2"/>
      </rPr>
      <t xml:space="preserve">医学各論 Ⅸ</t>
    </r>
    <r>
      <rPr>
        <sz val="10"/>
        <rFont val="Arial"/>
        <family val="0"/>
        <charset val="1"/>
      </rPr>
      <t xml:space="preserve">-9-E-③</t>
    </r>
    <r>
      <rPr>
        <sz val="10"/>
        <rFont val="Noto Sans CJK SC"/>
        <family val="2"/>
      </rPr>
      <t xml:space="preserve">（神経鞘腫、</t>
    </r>
    <r>
      <rPr>
        <sz val="10"/>
        <rFont val="Arial"/>
        <family val="0"/>
        <charset val="1"/>
      </rPr>
      <t xml:space="preserve">b</t>
    </r>
    <r>
      <rPr>
        <sz val="10"/>
        <rFont val="Noto Sans CJK SC"/>
        <family val="2"/>
      </rPr>
      <t xml:space="preserve">）</t>
    </r>
  </si>
  <si>
    <t xml:space="preserve">SRC-1910</t>
  </si>
  <si>
    <r>
      <rPr>
        <sz val="10"/>
        <rFont val="Arial"/>
        <family val="0"/>
        <charset val="1"/>
      </rPr>
      <t xml:space="preserve">Tang CY, Fung B, Fok M, Zhu J. Schwannoma in the upper limbs. Biomed Res Int. 2013;2013:167196</t>
    </r>
    <r>
      <rPr>
        <sz val="10"/>
        <rFont val="Noto Sans CJK SC"/>
        <family val="2"/>
      </rPr>
      <t xml:space="preserve">（</t>
    </r>
    <r>
      <rPr>
        <sz val="10"/>
        <rFont val="Arial"/>
        <family val="0"/>
        <charset val="1"/>
      </rPr>
      <t xml:space="preserve">PMCID: PMC3777180</t>
    </r>
    <r>
      <rPr>
        <sz val="10"/>
        <rFont val="Noto Sans CJK SC"/>
        <family val="2"/>
      </rPr>
      <t xml:space="preserve">）</t>
    </r>
  </si>
  <si>
    <t xml:space="preserve">10.1155/2013/167196</t>
  </si>
  <si>
    <t xml:space="preserve">24093090</t>
  </si>
  <si>
    <r>
      <rPr>
        <sz val="10"/>
        <rFont val="Noto Sans CJK SC"/>
        <family val="2"/>
      </rPr>
      <t xml:space="preserve">本カードは軟部の神経鞘腫に関するもので、頭蓋内の聴神経鞘腫（前庭神経鞘腫）とは別である。腫瘍が神経に対して偏心性に発生する点は本出典の抄録で直接確認できなかったため、命題は被膜と摘出可能性に絞った。出典は上肢例</t>
    </r>
    <r>
      <rPr>
        <sz val="10"/>
        <rFont val="Arial"/>
        <family val="0"/>
        <charset val="1"/>
      </rPr>
      <t xml:space="preserve">8</t>
    </r>
    <r>
      <rPr>
        <sz val="10"/>
        <rFont val="Noto Sans CJK SC"/>
        <family val="2"/>
      </rPr>
      <t xml:space="preserve">例の後方視的検討を含む総説で、症例数は少ない。</t>
    </r>
  </si>
  <si>
    <t xml:space="preserve">BO-020</t>
  </si>
  <si>
    <r>
      <rPr>
        <sz val="10"/>
        <rFont val="Noto Sans CJK SC"/>
        <family val="2"/>
      </rPr>
      <t xml:space="preserve">グロムス腫瘍は手の爪下に好発する良性の血管性腫瘍で、限局した圧痛・激しい疼痛・寒冷過敏の古典的</t>
    </r>
    <r>
      <rPr>
        <sz val="10"/>
        <rFont val="Arial"/>
        <family val="0"/>
        <charset val="1"/>
      </rPr>
      <t xml:space="preserve">3</t>
    </r>
    <r>
      <rPr>
        <sz val="10"/>
        <rFont val="Noto Sans CJK SC"/>
        <family val="2"/>
      </rPr>
      <t xml:space="preserve">徴を呈し、治療は完全な外科的切除である。</t>
    </r>
  </si>
  <si>
    <r>
      <rPr>
        <sz val="10"/>
        <rFont val="Noto Sans CJK SC"/>
        <family val="2"/>
      </rPr>
      <t xml:space="preserve">医学各論 Ⅸ</t>
    </r>
    <r>
      <rPr>
        <sz val="10"/>
        <rFont val="Arial"/>
        <family val="0"/>
        <charset val="1"/>
      </rPr>
      <t xml:space="preserve">-9-E-④</t>
    </r>
    <r>
      <rPr>
        <sz val="10"/>
        <rFont val="Noto Sans CJK SC"/>
        <family val="2"/>
      </rPr>
      <t xml:space="preserve">（グロムス腫瘍、</t>
    </r>
    <r>
      <rPr>
        <sz val="10"/>
        <rFont val="Arial"/>
        <family val="0"/>
        <charset val="1"/>
      </rPr>
      <t xml:space="preserve">c</t>
    </r>
    <r>
      <rPr>
        <sz val="10"/>
        <rFont val="Noto Sans CJK SC"/>
        <family val="2"/>
      </rPr>
      <t xml:space="preserve">）</t>
    </r>
  </si>
  <si>
    <t xml:space="preserve">SRC-1911</t>
  </si>
  <si>
    <r>
      <rPr>
        <sz val="10"/>
        <rFont val="Arial"/>
        <family val="0"/>
        <charset val="1"/>
      </rPr>
      <t xml:space="preserve">Morey VM, Garg B, Kotwal PP. Glomus tumours of the hand: Review of literature. J Clin Orthop Trauma. 2016;7(4):286-291</t>
    </r>
    <r>
      <rPr>
        <sz val="10"/>
        <rFont val="Noto Sans CJK SC"/>
        <family val="2"/>
      </rPr>
      <t xml:space="preserve">（</t>
    </r>
    <r>
      <rPr>
        <sz val="10"/>
        <rFont val="Arial"/>
        <family val="0"/>
        <charset val="1"/>
      </rPr>
      <t xml:space="preserve">PMCID: PMC5106475</t>
    </r>
    <r>
      <rPr>
        <sz val="10"/>
        <rFont val="Noto Sans CJK SC"/>
        <family val="2"/>
      </rPr>
      <t xml:space="preserve">）</t>
    </r>
  </si>
  <si>
    <t xml:space="preserve">10.1016/j.jcot.2016.04.006</t>
  </si>
  <si>
    <t xml:space="preserve">27857505</t>
  </si>
  <si>
    <r>
      <rPr>
        <sz val="10"/>
        <rFont val="Arial"/>
        <family val="0"/>
        <charset val="1"/>
      </rPr>
      <t xml:space="preserve">Love </t>
    </r>
    <r>
      <rPr>
        <sz val="10"/>
        <rFont val="Noto Sans CJK SC"/>
        <family val="2"/>
      </rPr>
      <t xml:space="preserve">のピンテスト、</t>
    </r>
    <r>
      <rPr>
        <sz val="10"/>
        <rFont val="Arial"/>
        <family val="0"/>
        <charset val="1"/>
      </rPr>
      <t xml:space="preserve">Hildreth </t>
    </r>
    <r>
      <rPr>
        <sz val="10"/>
        <rFont val="Noto Sans CJK SC"/>
        <family val="2"/>
      </rPr>
      <t xml:space="preserve">テストなどの臨床テストや </t>
    </r>
    <r>
      <rPr>
        <sz val="10"/>
        <rFont val="Arial"/>
        <family val="0"/>
        <charset val="1"/>
      </rPr>
      <t xml:space="preserve">MRI </t>
    </r>
    <r>
      <rPr>
        <sz val="10"/>
        <rFont val="Noto Sans CJK SC"/>
        <family val="2"/>
      </rPr>
      <t xml:space="preserve">の感度の数値は本出典の抄録では確認できなかったため命題に含めていない。</t>
    </r>
  </si>
  <si>
    <t xml:space="preserve">BO-021</t>
  </si>
  <si>
    <t xml:space="preserve">類腱腫</t>
  </si>
  <si>
    <r>
      <rPr>
        <sz val="10"/>
        <rFont val="Noto Sans CJK SC"/>
        <family val="2"/>
      </rPr>
      <t xml:space="preserve">デスモイド腫瘍（デスモイド型線維腫症）は遠隔転移をしないが局所侵襲性を示す線維芽細胞性増殖で、経過は多様で予測が難しく、従来の手術を第一選択とする方針から、積極的経過観察（</t>
    </r>
    <r>
      <rPr>
        <sz val="10"/>
        <rFont val="Arial"/>
        <family val="0"/>
        <charset val="1"/>
      </rPr>
      <t xml:space="preserve">active surveillance</t>
    </r>
    <r>
      <rPr>
        <sz val="10"/>
        <rFont val="Noto Sans CJK SC"/>
        <family val="2"/>
      </rPr>
      <t xml:space="preserve">）を中心とする保存的な管理へと方針が転換している。</t>
    </r>
  </si>
  <si>
    <r>
      <rPr>
        <sz val="10"/>
        <rFont val="Noto Sans CJK SC"/>
        <family val="2"/>
      </rPr>
      <t xml:space="preserve">医学各論 Ⅸ</t>
    </r>
    <r>
      <rPr>
        <sz val="10"/>
        <rFont val="Arial"/>
        <family val="0"/>
        <charset val="1"/>
      </rPr>
      <t xml:space="preserve">-9-E-⑤</t>
    </r>
    <r>
      <rPr>
        <sz val="10"/>
        <rFont val="Noto Sans CJK SC"/>
        <family val="2"/>
      </rPr>
      <t xml:space="preserve">（類腱腫、</t>
    </r>
    <r>
      <rPr>
        <sz val="10"/>
        <rFont val="Arial"/>
        <family val="0"/>
        <charset val="1"/>
      </rPr>
      <t xml:space="preserve">c</t>
    </r>
    <r>
      <rPr>
        <sz val="10"/>
        <rFont val="Noto Sans CJK SC"/>
        <family val="2"/>
      </rPr>
      <t xml:space="preserve">）</t>
    </r>
  </si>
  <si>
    <t xml:space="preserve">SRC-1912</t>
  </si>
  <si>
    <t xml:space="preserve">Desmoid Tumor Working Group. The management of desmoid tumours: A joint global consensus-based guideline approach for adult and paediatric patients. Eur J Cancer. 2020;127:96-107</t>
  </si>
  <si>
    <t xml:space="preserve">10.1016/j.ejca.2019.11.013</t>
  </si>
  <si>
    <t xml:space="preserve">32004793</t>
  </si>
  <si>
    <r>
      <rPr>
        <sz val="10"/>
        <rFont val="Arial"/>
        <family val="0"/>
        <charset val="1"/>
      </rPr>
      <t xml:space="preserve">active surveillance </t>
    </r>
    <r>
      <rPr>
        <sz val="10"/>
        <rFont val="Noto Sans CJK SC"/>
        <family val="2"/>
      </rPr>
      <t xml:space="preserve">の具体的な画像間隔や、治療介入へ切り替える基準はガイドライン本文の範囲であり、本カードの抄録確認範囲を超える。家族性腺腫性ポリポーシスに伴うデスモイドは本カードの主対象（孤発性）とは経過が異なる場合がある。</t>
    </r>
  </si>
  <si>
    <t xml:space="preserve">BO-022</t>
  </si>
  <si>
    <r>
      <rPr>
        <sz val="10"/>
        <rFont val="Arial"/>
        <family val="0"/>
        <charset val="1"/>
      </rPr>
      <t xml:space="preserve">γ</t>
    </r>
    <r>
      <rPr>
        <sz val="10"/>
        <rFont val="Noto Sans CJK SC"/>
        <family val="2"/>
      </rPr>
      <t xml:space="preserve">セクレターゼ阻害薬ニロガセスタットは、進行性のデスモイド腫瘍の成人患者を対象とした第</t>
    </r>
    <r>
      <rPr>
        <sz val="10"/>
        <rFont val="Arial"/>
        <family val="0"/>
        <charset val="1"/>
      </rPr>
      <t xml:space="preserve">III</t>
    </r>
    <r>
      <rPr>
        <sz val="10"/>
        <rFont val="Noto Sans CJK SC"/>
        <family val="2"/>
      </rPr>
      <t xml:space="preserve">相試験で、プラセボに比べて無増悪生存期間を有意に延長し（ハザード比 </t>
    </r>
    <r>
      <rPr>
        <sz val="10"/>
        <rFont val="Arial"/>
        <family val="0"/>
        <charset val="1"/>
      </rPr>
      <t xml:space="preserve">0.29</t>
    </r>
    <r>
      <rPr>
        <sz val="10"/>
        <rFont val="Noto Sans CJK SC"/>
        <family val="2"/>
      </rPr>
      <t xml:space="preserve">、</t>
    </r>
    <r>
      <rPr>
        <sz val="10"/>
        <rFont val="Arial"/>
        <family val="0"/>
        <charset val="1"/>
      </rPr>
      <t xml:space="preserve">95%</t>
    </r>
    <r>
      <rPr>
        <sz val="10"/>
        <rFont val="Noto Sans CJK SC"/>
        <family val="2"/>
      </rPr>
      <t xml:space="preserve">信頼区間 </t>
    </r>
    <r>
      <rPr>
        <sz val="10"/>
        <rFont val="Arial"/>
        <family val="0"/>
        <charset val="1"/>
      </rPr>
      <t xml:space="preserve">0.15</t>
    </r>
    <r>
      <rPr>
        <sz val="10"/>
        <rFont val="Noto Sans CJK SC"/>
        <family val="2"/>
      </rPr>
      <t xml:space="preserve">〜</t>
    </r>
    <r>
      <rPr>
        <sz val="10"/>
        <rFont val="Arial"/>
        <family val="0"/>
        <charset val="1"/>
      </rPr>
      <t xml:space="preserve">0.55</t>
    </r>
    <r>
      <rPr>
        <sz val="10"/>
        <rFont val="Noto Sans CJK SC"/>
        <family val="2"/>
      </rPr>
      <t xml:space="preserve">）、奏効率も高かった（</t>
    </r>
    <r>
      <rPr>
        <sz val="10"/>
        <rFont val="Arial"/>
        <family val="0"/>
        <charset val="1"/>
      </rPr>
      <t xml:space="preserve">41% </t>
    </r>
    <r>
      <rPr>
        <sz val="10"/>
        <rFont val="Noto Sans CJK SC"/>
        <family val="2"/>
      </rPr>
      <t xml:space="preserve">対 </t>
    </r>
    <r>
      <rPr>
        <sz val="10"/>
        <rFont val="Arial"/>
        <family val="0"/>
        <charset val="1"/>
      </rPr>
      <t xml:space="preserve">8%</t>
    </r>
    <r>
      <rPr>
        <sz val="10"/>
        <rFont val="Noto Sans CJK SC"/>
        <family val="2"/>
      </rPr>
      <t xml:space="preserve">）。</t>
    </r>
  </si>
  <si>
    <t xml:space="preserve">SRC-1913</t>
  </si>
  <si>
    <t xml:space="preserve">Gounder M, Ratan R, Alcindor T, et al. Nirogacestat, a γ-Secretase Inhibitor for Desmoid Tumors. N Engl J Med. 2023;388(10):898-912</t>
  </si>
  <si>
    <t xml:space="preserve">10.1056/NEJMoa2210140</t>
  </si>
  <si>
    <t xml:space="preserve">36884323</t>
  </si>
  <si>
    <r>
      <rPr>
        <sz val="10"/>
        <rFont val="Noto Sans CJK SC"/>
        <family val="2"/>
      </rPr>
      <t xml:space="preserve">薬剤名のあるカードとしての注記：ニロガセスタットは米国で</t>
    </r>
    <r>
      <rPr>
        <sz val="10"/>
        <rFont val="Arial"/>
        <family val="0"/>
        <charset val="1"/>
      </rPr>
      <t xml:space="preserve">2023</t>
    </r>
    <r>
      <rPr>
        <sz val="10"/>
        <rFont val="Noto Sans CJK SC"/>
        <family val="2"/>
      </rPr>
      <t xml:space="preserve">年に進行性デスモイド腫瘍に対して承認されたが、国内では未承認であり、日本人の成人進行性デスモイド腫瘍患者を対象とした第</t>
    </r>
    <r>
      <rPr>
        <sz val="10"/>
        <rFont val="Arial"/>
        <family val="0"/>
        <charset val="1"/>
      </rPr>
      <t xml:space="preserve">II</t>
    </r>
    <r>
      <rPr>
        <sz val="10"/>
        <rFont val="Noto Sans CJK SC"/>
        <family val="2"/>
      </rPr>
      <t xml:space="preserve">相試験が進行中であることを治験登録で確認した（保険適用なし）。なお、ソラフェニブも第</t>
    </r>
    <r>
      <rPr>
        <sz val="10"/>
        <rFont val="Arial"/>
        <family val="0"/>
        <charset val="1"/>
      </rPr>
      <t xml:space="preserve">III</t>
    </r>
    <r>
      <rPr>
        <sz val="10"/>
        <rFont val="Noto Sans CJK SC"/>
        <family val="2"/>
      </rPr>
      <t xml:space="preserve">相試験（</t>
    </r>
    <r>
      <rPr>
        <sz val="10"/>
        <rFont val="Arial"/>
        <family val="0"/>
        <charset val="1"/>
      </rPr>
      <t xml:space="preserve">NEJM 2018</t>
    </r>
    <r>
      <rPr>
        <sz val="10"/>
        <rFont val="Noto Sans CJK SC"/>
        <family val="2"/>
      </rPr>
      <t xml:space="preserve">）で無増悪生存期間の有意な延長が示されているが、本パートでは出典枠の都合で専用カードは作らなかった。ソラフェニブのデスモイド腫瘍への使用は国内では適応外である。</t>
    </r>
  </si>
  <si>
    <t xml:space="preserve">BO-023</t>
  </si>
  <si>
    <t xml:space="preserve">脂肪肉腫</t>
  </si>
  <si>
    <r>
      <rPr>
        <sz val="10"/>
        <rFont val="Noto Sans CJK SC"/>
        <family val="2"/>
      </rPr>
      <t xml:space="preserve">高分化型脂肪肉腫と脱分化型脂肪肉腫は合わせて脂肪肉腫の最大の亜群をなし、</t>
    </r>
    <r>
      <rPr>
        <sz val="10"/>
        <rFont val="Arial"/>
        <family val="0"/>
        <charset val="1"/>
      </rPr>
      <t xml:space="preserve">12q13-15</t>
    </r>
    <r>
      <rPr>
        <sz val="10"/>
        <rFont val="Noto Sans CJK SC"/>
        <family val="2"/>
      </rPr>
      <t xml:space="preserve">領域（</t>
    </r>
    <r>
      <rPr>
        <sz val="10"/>
        <rFont val="Arial"/>
        <family val="0"/>
        <charset val="1"/>
      </rPr>
      <t xml:space="preserve">MDM2</t>
    </r>
    <r>
      <rPr>
        <sz val="10"/>
        <rFont val="Noto Sans CJK SC"/>
        <family val="2"/>
      </rPr>
      <t xml:space="preserve">・</t>
    </r>
    <r>
      <rPr>
        <sz val="10"/>
        <rFont val="Arial"/>
        <family val="0"/>
        <charset val="1"/>
      </rPr>
      <t xml:space="preserve">CDK4 </t>
    </r>
    <r>
      <rPr>
        <sz val="10"/>
        <rFont val="Noto Sans CJK SC"/>
        <family val="2"/>
      </rPr>
      <t xml:space="preserve">を含む）の高レベル増幅を共有する。高分化型は転移しないが、脱分化を起こすと局所再発・転移を来しうるより侵襲的な経過をとる。</t>
    </r>
  </si>
  <si>
    <r>
      <rPr>
        <sz val="10"/>
        <rFont val="Noto Sans CJK SC"/>
        <family val="2"/>
      </rPr>
      <t xml:space="preserve">医学各論 Ⅸ</t>
    </r>
    <r>
      <rPr>
        <sz val="10"/>
        <rFont val="Arial"/>
        <family val="0"/>
        <charset val="1"/>
      </rPr>
      <t xml:space="preserve">-9-F-①</t>
    </r>
    <r>
      <rPr>
        <sz val="10"/>
        <rFont val="Noto Sans CJK SC"/>
        <family val="2"/>
      </rPr>
      <t xml:space="preserve">（脂肪肉腫、</t>
    </r>
    <r>
      <rPr>
        <sz val="10"/>
        <rFont val="Arial"/>
        <family val="0"/>
        <charset val="1"/>
      </rPr>
      <t xml:space="preserve">c</t>
    </r>
    <r>
      <rPr>
        <sz val="10"/>
        <rFont val="Noto Sans CJK SC"/>
        <family val="2"/>
      </rPr>
      <t xml:space="preserve">）</t>
    </r>
  </si>
  <si>
    <t xml:space="preserve">SRC-1914</t>
  </si>
  <si>
    <t xml:space="preserve">Thway K. Well-differentiated liposarcoma and dedifferentiated liposarcoma: An updated review. Semin Diagn Pathol. 2019;36(2):112-121</t>
  </si>
  <si>
    <t xml:space="preserve">10.1053/j.semdp.2019.02.006</t>
  </si>
  <si>
    <t xml:space="preserve">30852045</t>
  </si>
  <si>
    <r>
      <rPr>
        <sz val="10"/>
        <rFont val="Noto Sans CJK SC"/>
        <family val="2"/>
      </rPr>
      <t xml:space="preserve">粘液型・多形型など他の亜型の頻度と予後は本出典（高分化型・脱分化型の総説）の対象外であり命題に含めていない。脂肪肉腫全体が軟部肉腫の中で多い型であることは、</t>
    </r>
    <r>
      <rPr>
        <sz val="10"/>
        <rFont val="Arial"/>
        <family val="0"/>
        <charset val="1"/>
      </rPr>
      <t xml:space="preserve">BO-017 </t>
    </r>
    <r>
      <rPr>
        <sz val="10"/>
        <rFont val="Noto Sans CJK SC"/>
        <family val="2"/>
      </rPr>
      <t xml:space="preserve">の出典（四肢の脂肪性腫瘍は最も多い軟部病変）とも整合するが、本カードでは高分化型・脱分化型に範囲を限った。</t>
    </r>
  </si>
  <si>
    <t xml:space="preserve">BO-024</t>
  </si>
  <si>
    <t xml:space="preserve">滑膜肉腫</t>
  </si>
  <si>
    <r>
      <rPr>
        <sz val="10"/>
        <rFont val="Noto Sans CJK SC"/>
        <family val="2"/>
      </rPr>
      <t xml:space="preserve">滑膜肉腫は軟部肉腫の</t>
    </r>
    <r>
      <rPr>
        <sz val="10"/>
        <rFont val="Arial"/>
        <family val="0"/>
        <charset val="1"/>
      </rPr>
      <t xml:space="preserve">5</t>
    </r>
    <r>
      <rPr>
        <sz val="10"/>
        <rFont val="Noto Sans CJK SC"/>
        <family val="2"/>
      </rPr>
      <t xml:space="preserve">〜</t>
    </r>
    <r>
      <rPr>
        <sz val="10"/>
        <rFont val="Arial"/>
        <family val="0"/>
        <charset val="1"/>
      </rPr>
      <t xml:space="preserve">10%</t>
    </r>
    <r>
      <rPr>
        <sz val="10"/>
        <rFont val="Noto Sans CJK SC"/>
        <family val="2"/>
      </rPr>
      <t xml:space="preserve">を占め、</t>
    </r>
    <r>
      <rPr>
        <sz val="10"/>
        <rFont val="Arial"/>
        <family val="0"/>
        <charset val="1"/>
      </rPr>
      <t xml:space="preserve">t(X;18) </t>
    </r>
    <r>
      <rPr>
        <sz val="10"/>
        <rFont val="Noto Sans CJK SC"/>
        <family val="2"/>
      </rPr>
      <t xml:space="preserve">転座による </t>
    </r>
    <r>
      <rPr>
        <sz val="10"/>
        <rFont val="Arial"/>
        <family val="0"/>
        <charset val="1"/>
      </rPr>
      <t xml:space="preserve">SS18:SSX </t>
    </r>
    <r>
      <rPr>
        <sz val="10"/>
        <rFont val="Noto Sans CJK SC"/>
        <family val="2"/>
      </rPr>
      <t xml:space="preserve">融合遺伝子を特徴とし、他の軟部肉腫より若年に発症する。治療の標準は広範切除であり、大きく深部にある病変では術前・術後の放射線治療が用いられる。</t>
    </r>
  </si>
  <si>
    <r>
      <rPr>
        <sz val="10"/>
        <rFont val="Noto Sans CJK SC"/>
        <family val="2"/>
      </rPr>
      <t xml:space="preserve">医学各論 Ⅸ</t>
    </r>
    <r>
      <rPr>
        <sz val="10"/>
        <rFont val="Arial"/>
        <family val="0"/>
        <charset val="1"/>
      </rPr>
      <t xml:space="preserve">-9-F-②</t>
    </r>
    <r>
      <rPr>
        <sz val="10"/>
        <rFont val="Noto Sans CJK SC"/>
        <family val="2"/>
      </rPr>
      <t xml:space="preserve">（滑膜肉腫、</t>
    </r>
    <r>
      <rPr>
        <sz val="10"/>
        <rFont val="Arial"/>
        <family val="0"/>
        <charset val="1"/>
      </rPr>
      <t xml:space="preserve">c</t>
    </r>
    <r>
      <rPr>
        <sz val="10"/>
        <rFont val="Noto Sans CJK SC"/>
        <family val="2"/>
      </rPr>
      <t xml:space="preserve">）</t>
    </r>
  </si>
  <si>
    <t xml:space="preserve">SRC-1915</t>
  </si>
  <si>
    <r>
      <rPr>
        <sz val="10"/>
        <rFont val="Arial"/>
        <family val="0"/>
        <charset val="1"/>
      </rPr>
      <t xml:space="preserve">Gazendam AM, Popovic S, Munir S, et al. Synovial Sarcoma: A Clinical Review. Curr Oncol. 2021;28(3):1909-1920</t>
    </r>
    <r>
      <rPr>
        <sz val="10"/>
        <rFont val="Noto Sans CJK SC"/>
        <family val="2"/>
      </rPr>
      <t xml:space="preserve">（</t>
    </r>
    <r>
      <rPr>
        <sz val="10"/>
        <rFont val="Arial"/>
        <family val="0"/>
        <charset val="1"/>
      </rPr>
      <t xml:space="preserve">PMCID: PMC8161765</t>
    </r>
    <r>
      <rPr>
        <sz val="10"/>
        <rFont val="Noto Sans CJK SC"/>
        <family val="2"/>
      </rPr>
      <t xml:space="preserve">）</t>
    </r>
  </si>
  <si>
    <t xml:space="preserve">10.3390/curroncol28030177</t>
  </si>
  <si>
    <t xml:space="preserve">34069748</t>
  </si>
  <si>
    <t xml:space="preserve">関節近傍に多いとされる発生部位の傾向や、化学療法の位置づけ（集団によって生存利益の議論がある）については抄録の範囲で定量的な確認ができなかったため命題に含めていない。</t>
  </si>
  <si>
    <t xml:space="preserve">BO-025</t>
  </si>
  <si>
    <t xml:space="preserve">悪性末梢神経鞘腫瘍</t>
  </si>
  <si>
    <r>
      <rPr>
        <sz val="10"/>
        <rFont val="Noto Sans CJK SC"/>
        <family val="2"/>
      </rPr>
      <t xml:space="preserve">悪性末梢神経鞘腫瘍の約</t>
    </r>
    <r>
      <rPr>
        <sz val="10"/>
        <rFont val="Arial"/>
        <family val="0"/>
        <charset val="1"/>
      </rPr>
      <t xml:space="preserve">50%</t>
    </r>
    <r>
      <rPr>
        <sz val="10"/>
        <rFont val="Noto Sans CJK SC"/>
        <family val="2"/>
      </rPr>
      <t xml:space="preserve">は神経線維腫症</t>
    </r>
    <r>
      <rPr>
        <sz val="10"/>
        <rFont val="Arial"/>
        <family val="0"/>
        <charset val="1"/>
      </rPr>
      <t xml:space="preserve">1</t>
    </r>
    <r>
      <rPr>
        <sz val="10"/>
        <rFont val="Noto Sans CJK SC"/>
        <family val="2"/>
      </rPr>
      <t xml:space="preserve">型（</t>
    </r>
    <r>
      <rPr>
        <sz val="10"/>
        <rFont val="Arial"/>
        <family val="0"/>
        <charset val="1"/>
      </rPr>
      <t xml:space="preserve">NF1</t>
    </r>
    <r>
      <rPr>
        <sz val="10"/>
        <rFont val="Noto Sans CJK SC"/>
        <family val="2"/>
      </rPr>
      <t xml:space="preserve">）に合併して発生し、残りは孤発性または放射線照射後であり、予後は一般に不良で、集学的治療を行っても再発率が高い。</t>
    </r>
  </si>
  <si>
    <r>
      <rPr>
        <sz val="10"/>
        <rFont val="Noto Sans CJK SC"/>
        <family val="2"/>
      </rPr>
      <t xml:space="preserve">医学各論 Ⅸ</t>
    </r>
    <r>
      <rPr>
        <sz val="10"/>
        <rFont val="Arial"/>
        <family val="0"/>
        <charset val="1"/>
      </rPr>
      <t xml:space="preserve">-9-F-③</t>
    </r>
    <r>
      <rPr>
        <sz val="10"/>
        <rFont val="Noto Sans CJK SC"/>
        <family val="2"/>
      </rPr>
      <t xml:space="preserve">（悪性末梢神経鞘腫、</t>
    </r>
    <r>
      <rPr>
        <sz val="10"/>
        <rFont val="Arial"/>
        <family val="0"/>
        <charset val="1"/>
      </rPr>
      <t xml:space="preserve">c</t>
    </r>
    <r>
      <rPr>
        <sz val="10"/>
        <rFont val="Noto Sans CJK SC"/>
        <family val="2"/>
      </rPr>
      <t xml:space="preserve">）</t>
    </r>
  </si>
  <si>
    <t xml:space="preserve">SRC-1916</t>
  </si>
  <si>
    <r>
      <rPr>
        <sz val="10"/>
        <rFont val="Arial"/>
        <family val="0"/>
        <charset val="1"/>
      </rPr>
      <t xml:space="preserve">Farid M, Demicco EG, Garcia R, et al. Malignant peripheral nerve sheath tumors. Oncologist. 2014;19(2):193-201</t>
    </r>
    <r>
      <rPr>
        <sz val="10"/>
        <rFont val="Noto Sans CJK SC"/>
        <family val="2"/>
      </rPr>
      <t xml:space="preserve">（</t>
    </r>
    <r>
      <rPr>
        <sz val="10"/>
        <rFont val="Arial"/>
        <family val="0"/>
        <charset val="1"/>
      </rPr>
      <t xml:space="preserve">PMCID: PMC3926794</t>
    </r>
    <r>
      <rPr>
        <sz val="10"/>
        <rFont val="Noto Sans CJK SC"/>
        <family val="2"/>
      </rPr>
      <t xml:space="preserve">）</t>
    </r>
  </si>
  <si>
    <t xml:space="preserve">10.1634/theoncologist.2013-0328</t>
  </si>
  <si>
    <t xml:space="preserve">24470531</t>
  </si>
  <si>
    <t xml:space="preserve">生存率の具体的数値は原著研究間で幅があり、本出典の抄録では単一の数値として確認できなかったため命題に含めていない。</t>
  </si>
  <si>
    <t xml:space="preserve">BO-026</t>
  </si>
  <si>
    <t xml:space="preserve">平滑筋肉腫</t>
  </si>
  <si>
    <t xml:space="preserve">平滑筋肉腫は平滑筋分化を示す悪性腫瘍で、子宮・後腹膜・四肢に好発し、発生部位により治療が異なるため、専門チームによる集学的管理が必須である。</t>
  </si>
  <si>
    <r>
      <rPr>
        <sz val="10"/>
        <rFont val="Noto Sans CJK SC"/>
        <family val="2"/>
      </rPr>
      <t xml:space="preserve">医学各論 Ⅸ</t>
    </r>
    <r>
      <rPr>
        <sz val="10"/>
        <rFont val="Arial"/>
        <family val="0"/>
        <charset val="1"/>
      </rPr>
      <t xml:space="preserve">-9-F-④</t>
    </r>
    <r>
      <rPr>
        <sz val="10"/>
        <rFont val="Noto Sans CJK SC"/>
        <family val="2"/>
      </rPr>
      <t xml:space="preserve">（平滑筋肉腫、</t>
    </r>
    <r>
      <rPr>
        <sz val="10"/>
        <rFont val="Arial"/>
        <family val="0"/>
        <charset val="1"/>
      </rPr>
      <t xml:space="preserve">c</t>
    </r>
    <r>
      <rPr>
        <sz val="10"/>
        <rFont val="Noto Sans CJK SC"/>
        <family val="2"/>
      </rPr>
      <t xml:space="preserve">）</t>
    </r>
  </si>
  <si>
    <t xml:space="preserve">SRC-1917</t>
  </si>
  <si>
    <t xml:space="preserve">Haddox CL, Papke DJ Jr, Serrano C. Leiomyosarcoma Therapeutic Approaches and Future Directions. Hematol Oncol Clin North Am. 2025;39(4):785-804</t>
  </si>
  <si>
    <t xml:space="preserve">10.1016/j.hoc.2025.04.007</t>
  </si>
  <si>
    <t xml:space="preserve">40410055</t>
  </si>
  <si>
    <t xml:space="preserve">血行性転移（肺転移が多いこと）やリンパ行性転移が少ないことは臨床的に知られるが、本出典の抄録では確認できなかったため命題に含めていない。子宮平滑筋肉腫の術前診断（子宮筋腫との鑑別）は本カードの範囲外。</t>
  </si>
  <si>
    <t xml:space="preserve">BO-027</t>
  </si>
  <si>
    <t xml:space="preserve">軟部肉腫総論</t>
  </si>
  <si>
    <r>
      <rPr>
        <sz val="10"/>
        <rFont val="Noto Sans CJK SC"/>
        <family val="2"/>
      </rPr>
      <t xml:space="preserve">骨・軟部肉腫の生検では診断エラーや手技の問題が少なくなく、生検に起因する問題のために不必要な切断を余儀なくされた症例も報告されている。エラー・合併症・転帰の変更は紹介元施設で行われた生検で治療施設の</t>
    </r>
    <r>
      <rPr>
        <sz val="10"/>
        <rFont val="Arial"/>
        <family val="0"/>
        <charset val="1"/>
      </rPr>
      <t xml:space="preserve">2</t>
    </r>
    <r>
      <rPr>
        <sz val="10"/>
        <rFont val="Noto Sans CJK SC"/>
        <family val="2"/>
      </rPr>
      <t xml:space="preserve">〜</t>
    </r>
    <r>
      <rPr>
        <sz val="10"/>
        <rFont val="Arial"/>
        <family val="0"/>
        <charset val="1"/>
      </rPr>
      <t xml:space="preserve">12</t>
    </r>
    <r>
      <rPr>
        <sz val="10"/>
        <rFont val="Noto Sans CJK SC"/>
        <family val="2"/>
      </rPr>
      <t xml:space="preserve">倍多く、生検は最終手術を行う治療施設で、その切除計画と整合させて行うべきである。</t>
    </r>
  </si>
  <si>
    <t xml:space="preserve">SRC-1918</t>
  </si>
  <si>
    <t xml:space="preserve">Mankin HJ, Mankin CJ, Simon MA. The hazards of the biopsy, revisited. Members of the Musculoskeletal Tumor Society. J Bone Joint Surg Am. 1996;78(5):656-663</t>
  </si>
  <si>
    <t xml:space="preserve">10.2106/00004623-199605000-00004</t>
  </si>
  <si>
    <t xml:space="preserve">8642021</t>
  </si>
  <si>
    <r>
      <rPr>
        <sz val="10"/>
        <rFont val="Noto Sans CJK SC"/>
        <family val="2"/>
      </rPr>
      <t xml:space="preserve">出典は</t>
    </r>
    <r>
      <rPr>
        <sz val="10"/>
        <rFont val="Arial"/>
        <family val="0"/>
        <charset val="1"/>
      </rPr>
      <t xml:space="preserve">1996</t>
    </r>
    <r>
      <rPr>
        <sz val="10"/>
        <rFont val="Noto Sans CJK SC"/>
        <family val="2"/>
      </rPr>
      <t xml:space="preserve">年の米国の多施設調査であり、現在の画像ガイド下針生検の普及した状況とは前提が異なる可能性がある。軟部肉腫総論のカードとして特定の国試項目には対応づけず </t>
    </r>
    <r>
      <rPr>
        <sz val="10"/>
        <rFont val="Arial"/>
        <family val="0"/>
        <charset val="1"/>
      </rPr>
      <t xml:space="preserve">kokushi </t>
    </r>
    <r>
      <rPr>
        <sz val="10"/>
        <rFont val="Noto Sans CJK SC"/>
        <family val="2"/>
      </rPr>
      <t xml:space="preserve">は </t>
    </r>
    <r>
      <rPr>
        <sz val="10"/>
        <rFont val="Arial"/>
        <family val="0"/>
        <charset val="1"/>
      </rPr>
      <t xml:space="preserve">null </t>
    </r>
    <r>
      <rPr>
        <sz val="10"/>
        <rFont val="Noto Sans CJK SC"/>
        <family val="2"/>
      </rPr>
      <t xml:space="preserve">とした。広範切除の切除縁の定義や国内の骨・軟部腫瘍診療ガイドラインの推奨は、本パートでは本文を確認できる一次資料が得られなかったため専用カードを作っていない。</t>
    </r>
  </si>
  <si>
    <t xml:space="preserve">TJ-001</t>
  </si>
  <si>
    <t xml:space="preserve">頭部外傷総論</t>
  </si>
  <si>
    <r>
      <rPr>
        <sz val="10"/>
        <rFont val="Noto Sans CJK SC"/>
        <family val="2"/>
      </rPr>
      <t xml:space="preserve">重症頭部外傷（</t>
    </r>
    <r>
      <rPr>
        <sz val="10"/>
        <rFont val="Arial"/>
        <family val="0"/>
        <charset val="1"/>
      </rPr>
      <t xml:space="preserve">GCS 8</t>
    </r>
    <r>
      <rPr>
        <sz val="10"/>
        <rFont val="Noto Sans CJK SC"/>
        <family val="2"/>
      </rPr>
      <t xml:space="preserve">以下）では、低血圧（収縮期血圧</t>
    </r>
    <r>
      <rPr>
        <sz val="10"/>
        <rFont val="Arial"/>
        <family val="0"/>
        <charset val="1"/>
      </rPr>
      <t xml:space="preserve">90mmHg</t>
    </r>
    <r>
      <rPr>
        <sz val="10"/>
        <rFont val="Noto Sans CJK SC"/>
        <family val="2"/>
      </rPr>
      <t xml:space="preserve">未満）と低酸素がそれぞれ独立して転帰を悪化させる二次性脳損傷の要因であり、前向きコホート</t>
    </r>
    <r>
      <rPr>
        <sz val="10"/>
        <rFont val="Arial"/>
        <family val="0"/>
        <charset val="1"/>
      </rPr>
      <t xml:space="preserve">717</t>
    </r>
    <r>
      <rPr>
        <sz val="10"/>
        <rFont val="Noto Sans CJK SC"/>
        <family val="2"/>
      </rPr>
      <t xml:space="preserve">例では低血圧が</t>
    </r>
    <r>
      <rPr>
        <sz val="10"/>
        <rFont val="Arial"/>
        <family val="0"/>
        <charset val="1"/>
      </rPr>
      <t xml:space="preserve">34.6%</t>
    </r>
    <r>
      <rPr>
        <sz val="10"/>
        <rFont val="Noto Sans CJK SC"/>
        <family val="2"/>
      </rPr>
      <t xml:space="preserve">に生じ、死亡率の</t>
    </r>
    <r>
      <rPr>
        <sz val="10"/>
        <rFont val="Arial"/>
        <family val="0"/>
        <charset val="1"/>
      </rPr>
      <t xml:space="preserve">150%</t>
    </r>
    <r>
      <rPr>
        <sz val="10"/>
        <rFont val="Noto Sans CJK SC"/>
        <family val="2"/>
      </rPr>
      <t xml:space="preserve">増加と関連した。このため受傷直後から蘇生期を通じて低血圧と低酸素を回避することが、二次性脳損傷予防の基本である。</t>
    </r>
  </si>
  <si>
    <t xml:space="preserve">SRC-1922</t>
  </si>
  <si>
    <t xml:space="preserve">Chesnut RM, Marshall LF, Klauber MR, et al. The role of secondary brain injury in determining outcome from severe head injury. J Trauma. 1993;34(2):216-222</t>
  </si>
  <si>
    <t xml:space="preserve">10.1097/00005373-199302000-00006</t>
  </si>
  <si>
    <t xml:space="preserve">8459458</t>
  </si>
  <si>
    <r>
      <rPr>
        <sz val="10"/>
        <rFont val="Arial"/>
        <family val="0"/>
        <charset val="1"/>
      </rPr>
      <t xml:space="preserve">Traumatic Coma Data Bank </t>
    </r>
    <r>
      <rPr>
        <sz val="10"/>
        <rFont val="Noto Sans CJK SC"/>
        <family val="2"/>
      </rPr>
      <t xml:space="preserve">の前向き検討（</t>
    </r>
    <r>
      <rPr>
        <sz val="10"/>
        <rFont val="Arial"/>
        <family val="0"/>
        <charset val="1"/>
      </rPr>
      <t xml:space="preserve">1993</t>
    </r>
    <r>
      <rPr>
        <sz val="10"/>
        <rFont val="Noto Sans CJK SC"/>
        <family val="2"/>
      </rPr>
      <t xml:space="preserve">年）。低血圧・低酸素の定義は同論文の定義（収縮期血圧</t>
    </r>
    <r>
      <rPr>
        <sz val="10"/>
        <rFont val="Arial"/>
        <family val="0"/>
        <charset val="1"/>
      </rPr>
      <t xml:space="preserve">90mmHg</t>
    </r>
    <r>
      <rPr>
        <sz val="10"/>
        <rFont val="Noto Sans CJK SC"/>
        <family val="2"/>
      </rPr>
      <t xml:space="preserve">未満、</t>
    </r>
    <r>
      <rPr>
        <sz val="10"/>
        <rFont val="Arial"/>
        <family val="0"/>
        <charset val="1"/>
      </rPr>
      <t xml:space="preserve">PaO2 60mmHg</t>
    </r>
    <r>
      <rPr>
        <sz val="10"/>
        <rFont val="Noto Sans CJK SC"/>
        <family val="2"/>
      </rPr>
      <t xml:space="preserve">以下等）による。（出典内の位置：抄録）</t>
    </r>
  </si>
  <si>
    <t xml:space="preserve">TJ-002</t>
  </si>
  <si>
    <r>
      <rPr>
        <sz val="10"/>
        <rFont val="Arial"/>
        <family val="0"/>
        <charset val="1"/>
      </rPr>
      <t xml:space="preserve">Brain Trauma Foundation </t>
    </r>
    <r>
      <rPr>
        <sz val="10"/>
        <rFont val="Noto Sans CJK SC"/>
        <family val="2"/>
      </rPr>
      <t xml:space="preserve">の重症頭部外傷ガイドライン第</t>
    </r>
    <r>
      <rPr>
        <sz val="10"/>
        <rFont val="Arial"/>
        <family val="0"/>
        <charset val="1"/>
      </rPr>
      <t xml:space="preserve">4</t>
    </r>
    <r>
      <rPr>
        <sz val="10"/>
        <rFont val="Noto Sans CJK SC"/>
        <family val="2"/>
      </rPr>
      <t xml:space="preserve">版（</t>
    </r>
    <r>
      <rPr>
        <sz val="10"/>
        <rFont val="Arial"/>
        <family val="0"/>
        <charset val="1"/>
      </rPr>
      <t xml:space="preserve">2017</t>
    </r>
    <r>
      <rPr>
        <sz val="10"/>
        <rFont val="Noto Sans CJK SC"/>
        <family val="2"/>
      </rPr>
      <t xml:space="preserve">）は、</t>
    </r>
    <r>
      <rPr>
        <sz val="10"/>
        <rFont val="Arial"/>
        <family val="0"/>
        <charset val="1"/>
      </rPr>
      <t xml:space="preserve">GCS 3</t>
    </r>
    <r>
      <rPr>
        <sz val="10"/>
        <rFont val="Noto Sans CJK SC"/>
        <family val="2"/>
      </rPr>
      <t xml:space="preserve">〜</t>
    </r>
    <r>
      <rPr>
        <sz val="10"/>
        <rFont val="Arial"/>
        <family val="0"/>
        <charset val="1"/>
      </rPr>
      <t xml:space="preserve">8</t>
    </r>
    <r>
      <rPr>
        <sz val="10"/>
        <rFont val="Noto Sans CJK SC"/>
        <family val="2"/>
      </rPr>
      <t xml:space="preserve">の重症頭部外傷を対象とする国際的な診療ガイドラインであり、二次性脳損傷を防ぐための血圧・頭蓋内圧・脳灌流圧の閾値管理を含む推奨を、治療・モニタリング・閾値の</t>
    </r>
    <r>
      <rPr>
        <sz val="10"/>
        <rFont val="Arial"/>
        <family val="0"/>
        <charset val="1"/>
      </rPr>
      <t xml:space="preserve">3</t>
    </r>
    <r>
      <rPr>
        <sz val="10"/>
        <rFont val="Noto Sans CJK SC"/>
        <family val="2"/>
      </rPr>
      <t xml:space="preserve">領域に分けて提示している。</t>
    </r>
  </si>
  <si>
    <t xml:space="preserve">SRC-1923</t>
  </si>
  <si>
    <t xml:space="preserve">Carney N, Totten AM, et al. Guidelines for the Management of Severe Traumatic Brain Injury, Fourth Edition. Neurosurgery. 2017;80(1):6-15</t>
  </si>
  <si>
    <t xml:space="preserve">10.1227/NEU.0000000000001432</t>
  </si>
  <si>
    <t xml:space="preserve">27654000</t>
  </si>
  <si>
    <t xml:space="preserve">血圧閾値の具体的な数値（年齢別の収縮期血圧の下限）はガイドライン本文の推奨事項に記載されるが、本調査では抄録と公式要約で推奨項目の構成を確認した範囲にとどめ、本票の命題には数値を含めていない。（出典内の位置：抄録および推奨項目の構成）</t>
  </si>
  <si>
    <t xml:space="preserve">TJ-003</t>
  </si>
  <si>
    <r>
      <rPr>
        <sz val="10"/>
        <rFont val="Arial"/>
        <family val="0"/>
        <charset val="1"/>
      </rPr>
      <t xml:space="preserve">Glasgow Coma Scale</t>
    </r>
    <r>
      <rPr>
        <sz val="10"/>
        <rFont val="Noto Sans CJK SC"/>
        <family val="2"/>
      </rPr>
      <t xml:space="preserve">（</t>
    </r>
    <r>
      <rPr>
        <sz val="10"/>
        <rFont val="Arial"/>
        <family val="0"/>
        <charset val="1"/>
      </rPr>
      <t xml:space="preserve">GCS</t>
    </r>
    <r>
      <rPr>
        <sz val="10"/>
        <rFont val="Noto Sans CJK SC"/>
        <family val="2"/>
      </rPr>
      <t xml:space="preserve">）は、開眼（</t>
    </r>
    <r>
      <rPr>
        <sz val="10"/>
        <rFont val="Arial"/>
        <family val="0"/>
        <charset val="1"/>
      </rPr>
      <t xml:space="preserve">4</t>
    </r>
    <r>
      <rPr>
        <sz val="10"/>
        <rFont val="Noto Sans CJK SC"/>
        <family val="2"/>
      </rPr>
      <t xml:space="preserve">段階）・言語反応（</t>
    </r>
    <r>
      <rPr>
        <sz val="10"/>
        <rFont val="Arial"/>
        <family val="0"/>
        <charset val="1"/>
      </rPr>
      <t xml:space="preserve">5</t>
    </r>
    <r>
      <rPr>
        <sz val="10"/>
        <rFont val="Noto Sans CJK SC"/>
        <family val="2"/>
      </rPr>
      <t xml:space="preserve">段階）・運動反応（</t>
    </r>
    <r>
      <rPr>
        <sz val="10"/>
        <rFont val="Arial"/>
        <family val="0"/>
        <charset val="1"/>
      </rPr>
      <t xml:space="preserve">6</t>
    </r>
    <r>
      <rPr>
        <sz val="10"/>
        <rFont val="Noto Sans CJK SC"/>
        <family val="2"/>
      </rPr>
      <t xml:space="preserve">段階）の</t>
    </r>
    <r>
      <rPr>
        <sz val="10"/>
        <rFont val="Arial"/>
        <family val="0"/>
        <charset val="1"/>
      </rPr>
      <t xml:space="preserve">3</t>
    </r>
    <r>
      <rPr>
        <sz val="10"/>
        <rFont val="Noto Sans CJK SC"/>
        <family val="2"/>
      </rPr>
      <t xml:space="preserve">要素で意識障害の程度を評価する尺度であり、合計点は</t>
    </r>
    <r>
      <rPr>
        <sz val="10"/>
        <rFont val="Arial"/>
        <family val="0"/>
        <charset val="1"/>
      </rPr>
      <t xml:space="preserve">3</t>
    </r>
    <r>
      <rPr>
        <sz val="10"/>
        <rFont val="Noto Sans CJK SC"/>
        <family val="2"/>
      </rPr>
      <t xml:space="preserve">〜</t>
    </r>
    <r>
      <rPr>
        <sz val="10"/>
        <rFont val="Arial"/>
        <family val="0"/>
        <charset val="1"/>
      </rPr>
      <t xml:space="preserve">15</t>
    </r>
    <r>
      <rPr>
        <sz val="10"/>
        <rFont val="Noto Sans CJK SC"/>
        <family val="2"/>
      </rPr>
      <t xml:space="preserve">点である。</t>
    </r>
  </si>
  <si>
    <r>
      <rPr>
        <sz val="10"/>
        <rFont val="Arial"/>
        <family val="0"/>
        <charset val="1"/>
      </rPr>
      <t xml:space="preserve">Teasdale </t>
    </r>
    <r>
      <rPr>
        <sz val="10"/>
        <rFont val="Noto Sans CJK SC"/>
        <family val="2"/>
      </rPr>
      <t xml:space="preserve">と </t>
    </r>
    <r>
      <rPr>
        <sz val="10"/>
        <rFont val="Arial"/>
        <family val="0"/>
        <charset val="1"/>
      </rPr>
      <t xml:space="preserve">Jennett </t>
    </r>
    <r>
      <rPr>
        <sz val="10"/>
        <rFont val="Noto Sans CJK SC"/>
        <family val="2"/>
      </rPr>
      <t xml:space="preserve">が</t>
    </r>
    <r>
      <rPr>
        <sz val="10"/>
        <rFont val="Arial"/>
        <family val="0"/>
        <charset val="1"/>
      </rPr>
      <t xml:space="preserve">1974</t>
    </r>
    <r>
      <rPr>
        <sz val="10"/>
        <rFont val="Noto Sans CJK SC"/>
        <family val="2"/>
      </rPr>
      <t xml:space="preserve">年に提唱した原著。</t>
    </r>
    <r>
      <rPr>
        <sz val="10"/>
        <rFont val="Arial"/>
        <family val="0"/>
        <charset val="1"/>
      </rPr>
      <t xml:space="preserve">PubMed </t>
    </r>
    <r>
      <rPr>
        <sz val="10"/>
        <rFont val="Noto Sans CJK SC"/>
        <family val="2"/>
      </rPr>
      <t xml:space="preserve">に抄録本文が収載されていないため、</t>
    </r>
    <r>
      <rPr>
        <sz val="10"/>
        <rFont val="Arial"/>
        <family val="0"/>
        <charset val="1"/>
      </rPr>
      <t xml:space="preserve">3</t>
    </r>
    <r>
      <rPr>
        <sz val="10"/>
        <rFont val="Noto Sans CJK SC"/>
        <family val="2"/>
      </rPr>
      <t xml:space="preserve">要素の段階数は原著の尺度構成に基づく。（出典内の位置：原著論文の尺度定義）</t>
    </r>
  </si>
  <si>
    <t xml:space="preserve">TJ-004</t>
  </si>
  <si>
    <r>
      <rPr>
        <sz val="10"/>
        <rFont val="Noto Sans CJK SC"/>
        <family val="2"/>
      </rPr>
      <t xml:space="preserve">日本の頭部外傷診療では、日本脳神経外科学会・日本脳神経外傷学会が監修する『頭部外傷治療・管理のガイドライン第</t>
    </r>
    <r>
      <rPr>
        <sz val="10"/>
        <rFont val="Arial"/>
        <family val="0"/>
        <charset val="1"/>
      </rPr>
      <t xml:space="preserve">4</t>
    </r>
    <r>
      <rPr>
        <sz val="10"/>
        <rFont val="Noto Sans CJK SC"/>
        <family val="2"/>
      </rPr>
      <t xml:space="preserve">版』（</t>
    </r>
    <r>
      <rPr>
        <sz val="10"/>
        <rFont val="Arial"/>
        <family val="0"/>
        <charset val="1"/>
      </rPr>
      <t xml:space="preserve">2019</t>
    </r>
    <r>
      <rPr>
        <sz val="10"/>
        <rFont val="Noto Sans CJK SC"/>
        <family val="2"/>
      </rPr>
      <t xml:space="preserve">年、医学書院）が現行の標準的なガイドラインであり、重症度は </t>
    </r>
    <r>
      <rPr>
        <sz val="10"/>
        <rFont val="Arial"/>
        <family val="0"/>
        <charset val="1"/>
      </rPr>
      <t xml:space="preserve">GCS </t>
    </r>
    <r>
      <rPr>
        <sz val="10"/>
        <rFont val="Noto Sans CJK SC"/>
        <family val="2"/>
      </rPr>
      <t xml:space="preserve">で評価され、</t>
    </r>
    <r>
      <rPr>
        <sz val="10"/>
        <rFont val="Arial"/>
        <family val="0"/>
        <charset val="1"/>
      </rPr>
      <t xml:space="preserve">GCS 13</t>
    </r>
    <r>
      <rPr>
        <sz val="10"/>
        <rFont val="Noto Sans CJK SC"/>
        <family val="2"/>
      </rPr>
      <t xml:space="preserve">〜</t>
    </r>
    <r>
      <rPr>
        <sz val="10"/>
        <rFont val="Arial"/>
        <family val="0"/>
        <charset val="1"/>
      </rPr>
      <t xml:space="preserve">15</t>
    </r>
    <r>
      <rPr>
        <sz val="10"/>
        <rFont val="Noto Sans CJK SC"/>
        <family val="2"/>
      </rPr>
      <t xml:space="preserve">は軽症頭部外傷とされる。</t>
    </r>
  </si>
  <si>
    <t xml:space="preserve">SRC-1921</t>
  </si>
  <si>
    <r>
      <rPr>
        <sz val="10"/>
        <rFont val="Noto Sans CJK SC"/>
        <family val="2"/>
      </rPr>
      <t xml:space="preserve">日本脳神経外科学会・日本脳神経外傷学会（監）</t>
    </r>
    <r>
      <rPr>
        <sz val="10"/>
        <rFont val="Arial"/>
        <family val="0"/>
        <charset val="1"/>
      </rPr>
      <t xml:space="preserve">. </t>
    </r>
    <r>
      <rPr>
        <sz val="10"/>
        <rFont val="Noto Sans CJK SC"/>
        <family val="2"/>
      </rPr>
      <t xml:space="preserve">頭部外傷治療・管理のガイドライン 第</t>
    </r>
    <r>
      <rPr>
        <sz val="10"/>
        <rFont val="Arial"/>
        <family val="0"/>
        <charset val="1"/>
      </rPr>
      <t xml:space="preserve">4</t>
    </r>
    <r>
      <rPr>
        <sz val="10"/>
        <rFont val="Noto Sans CJK SC"/>
        <family val="2"/>
      </rPr>
      <t xml:space="preserve">版</t>
    </r>
    <r>
      <rPr>
        <sz val="10"/>
        <rFont val="Arial"/>
        <family val="0"/>
        <charset val="1"/>
      </rPr>
      <t xml:space="preserve">. </t>
    </r>
    <r>
      <rPr>
        <sz val="10"/>
        <rFont val="Noto Sans CJK SC"/>
        <family val="2"/>
      </rPr>
      <t xml:space="preserve">医学書院</t>
    </r>
    <r>
      <rPr>
        <sz val="10"/>
        <rFont val="Arial"/>
        <family val="0"/>
        <charset val="1"/>
      </rPr>
      <t xml:space="preserve">; 2019</t>
    </r>
  </si>
  <si>
    <r>
      <rPr>
        <sz val="10"/>
        <rFont val="Noto Sans CJK SC"/>
        <family val="2"/>
      </rPr>
      <t xml:space="preserve">書籍のため </t>
    </r>
    <r>
      <rPr>
        <sz val="10"/>
        <rFont val="Arial"/>
        <family val="0"/>
        <charset val="1"/>
      </rPr>
      <t xml:space="preserve">DOI</t>
    </r>
    <r>
      <rPr>
        <sz val="10"/>
        <rFont val="Noto Sans CJK SC"/>
        <family val="2"/>
      </rPr>
      <t xml:space="preserve">・</t>
    </r>
    <r>
      <rPr>
        <sz val="10"/>
        <rFont val="Arial"/>
        <family val="0"/>
        <charset val="1"/>
      </rPr>
      <t xml:space="preserve">PMID </t>
    </r>
    <r>
      <rPr>
        <sz val="10"/>
        <rFont val="Noto Sans CJK SC"/>
        <family val="2"/>
      </rPr>
      <t xml:space="preserve">はない。第</t>
    </r>
    <r>
      <rPr>
        <sz val="10"/>
        <rFont val="Arial"/>
        <family val="0"/>
        <charset val="1"/>
      </rPr>
      <t xml:space="preserve">4</t>
    </r>
    <r>
      <rPr>
        <sz val="10"/>
        <rFont val="Noto Sans CJK SC"/>
        <family val="2"/>
      </rPr>
      <t xml:space="preserve">版の正式書名は『頭部外傷治療・管理のガイドライン』であり、第</t>
    </r>
    <r>
      <rPr>
        <sz val="10"/>
        <rFont val="Arial"/>
        <family val="0"/>
        <charset val="1"/>
      </rPr>
      <t xml:space="preserve">3</t>
    </r>
    <r>
      <rPr>
        <sz val="10"/>
        <rFont val="Noto Sans CJK SC"/>
        <family val="2"/>
      </rPr>
      <t xml:space="preserve">版までの『重症頭部外傷治療・管理のガイドライン』から改題されている。軽症の定義（</t>
    </r>
    <r>
      <rPr>
        <sz val="10"/>
        <rFont val="Arial"/>
        <family val="0"/>
        <charset val="1"/>
      </rPr>
      <t xml:space="preserve">GCS 13</t>
    </r>
    <r>
      <rPr>
        <sz val="10"/>
        <rFont val="Noto Sans CJK SC"/>
        <family val="2"/>
      </rPr>
      <t xml:space="preserve">〜</t>
    </r>
    <r>
      <rPr>
        <sz val="10"/>
        <rFont val="Arial"/>
        <family val="0"/>
        <charset val="1"/>
      </rPr>
      <t xml:space="preserve">15</t>
    </r>
    <r>
      <rPr>
        <sz val="10"/>
        <rFont val="Noto Sans CJK SC"/>
        <family val="2"/>
      </rPr>
      <t xml:space="preserve">）は同ガイドライン第</t>
    </r>
    <r>
      <rPr>
        <sz val="10"/>
        <rFont val="Arial"/>
        <family val="0"/>
        <charset val="1"/>
      </rPr>
      <t xml:space="preserve">4</t>
    </r>
    <r>
      <rPr>
        <sz val="10"/>
        <rFont val="Noto Sans CJK SC"/>
        <family val="2"/>
      </rPr>
      <t xml:space="preserve">版に基づく解説論文（</t>
    </r>
    <r>
      <rPr>
        <sz val="10"/>
        <rFont val="Arial"/>
        <family val="0"/>
        <charset val="1"/>
      </rPr>
      <t xml:space="preserve">J-STAGE</t>
    </r>
    <r>
      <rPr>
        <sz val="10"/>
        <rFont val="Noto Sans CJK SC"/>
        <family val="2"/>
      </rPr>
      <t xml:space="preserve">）で確認した。（出典内の位置：ガイドライン第</t>
    </r>
    <r>
      <rPr>
        <sz val="10"/>
        <rFont val="Arial"/>
        <family val="0"/>
        <charset val="1"/>
      </rPr>
      <t xml:space="preserve">4</t>
    </r>
    <r>
      <rPr>
        <sz val="10"/>
        <rFont val="Noto Sans CJK SC"/>
        <family val="2"/>
      </rPr>
      <t xml:space="preserve">版の総論・重症度分類）</t>
    </r>
  </si>
  <si>
    <t xml:space="preserve">TJ-005</t>
  </si>
  <si>
    <t xml:space="preserve">脳挫傷</t>
  </si>
  <si>
    <r>
      <rPr>
        <sz val="10"/>
        <rFont val="Noto Sans CJK SC"/>
        <family val="2"/>
      </rPr>
      <t xml:space="preserve">脳挫傷は前頭葉と側頭葉の下部・下外側面に好発する。打撃部位の直下に生じるものを </t>
    </r>
    <r>
      <rPr>
        <sz val="10"/>
        <rFont val="Arial"/>
        <family val="0"/>
        <charset val="1"/>
      </rPr>
      <t xml:space="preserve">coup</t>
    </r>
    <r>
      <rPr>
        <sz val="10"/>
        <rFont val="Noto Sans CJK SC"/>
        <family val="2"/>
      </rPr>
      <t xml:space="preserve">（直撃）損傷、打撃と反対側に生じるものを </t>
    </r>
    <r>
      <rPr>
        <sz val="10"/>
        <rFont val="Arial"/>
        <family val="0"/>
        <charset val="1"/>
      </rPr>
      <t xml:space="preserve">contrecoup</t>
    </r>
    <r>
      <rPr>
        <sz val="10"/>
        <rFont val="Noto Sans CJK SC"/>
        <family val="2"/>
      </rPr>
      <t xml:space="preserve">（反衝）損傷といい、後頭部への打撃では前頭葉の反衝損傷が生じやすい。</t>
    </r>
  </si>
  <si>
    <r>
      <rPr>
        <sz val="10"/>
        <rFont val="Arial"/>
        <family val="0"/>
        <charset val="1"/>
      </rPr>
      <t xml:space="preserve">PS-02-03-05 (id: JkxnuP0)</t>
    </r>
    <r>
      <rPr>
        <sz val="10"/>
        <rFont val="Noto Sans CJK SC"/>
        <family val="2"/>
      </rPr>
      <t xml:space="preserve">；</t>
    </r>
    <r>
      <rPr>
        <sz val="10"/>
        <rFont val="Arial"/>
        <family val="0"/>
        <charset val="1"/>
      </rPr>
      <t xml:space="preserve">TBL-01-00-057 (id: JlvnlfA)</t>
    </r>
  </si>
  <si>
    <t xml:space="preserve">SRC-1925</t>
  </si>
  <si>
    <t xml:space="preserve">Jirlow U, Hossain I, Korhonen O, Depreitere B, Rostami E. Cerebral contusions - Pathomechanism, predictive factors for progression and historical and current management. Brain Spine. 2024;4:103329</t>
  </si>
  <si>
    <t xml:space="preserve">10.1016/j.bas.2024.103329</t>
  </si>
  <si>
    <t xml:space="preserve">39281852</t>
  </si>
  <si>
    <r>
      <rPr>
        <sz val="10"/>
        <rFont val="Noto Sans CJK SC"/>
        <family val="2"/>
      </rPr>
      <t xml:space="preserve">好発部位と </t>
    </r>
    <r>
      <rPr>
        <sz val="10"/>
        <rFont val="Arial"/>
        <family val="0"/>
        <charset val="1"/>
      </rPr>
      <t xml:space="preserve">coup</t>
    </r>
    <r>
      <rPr>
        <sz val="10"/>
        <rFont val="Noto Sans CJK SC"/>
        <family val="2"/>
      </rPr>
      <t xml:space="preserve">・</t>
    </r>
    <r>
      <rPr>
        <sz val="10"/>
        <rFont val="Arial"/>
        <family val="0"/>
        <charset val="1"/>
      </rPr>
      <t xml:space="preserve">contrecoup </t>
    </r>
    <r>
      <rPr>
        <sz val="10"/>
        <rFont val="Noto Sans CJK SC"/>
        <family val="2"/>
      </rPr>
      <t xml:space="preserve">の機序は同総説の本文（病態機序の節と部位別頻度の表）で確認した。（出典内の位置：本文の病態機序の節）</t>
    </r>
  </si>
  <si>
    <t xml:space="preserve">TJ-006</t>
  </si>
  <si>
    <r>
      <rPr>
        <sz val="10"/>
        <rFont val="Noto Sans CJK SC"/>
        <family val="2"/>
      </rPr>
      <t xml:space="preserve">脳挫傷は受傷後の時間経過とともに画像所見が変化しうる病変であり、多施設後方視研究では、受傷後早期の臨床的増悪は追跡</t>
    </r>
    <r>
      <rPr>
        <sz val="10"/>
        <rFont val="Arial"/>
        <family val="0"/>
        <charset val="1"/>
      </rPr>
      <t xml:space="preserve">CT</t>
    </r>
    <r>
      <rPr>
        <sz val="10"/>
        <rFont val="Noto Sans CJK SC"/>
        <family val="2"/>
      </rPr>
      <t xml:space="preserve">における正中線偏位の出現・増大と脳槽圧排の進行と関連し、血腫量や浮腫量の増大そのものとは関連しなかった。臨床的増悪と正中線偏位・脳槽圧排の組み合わせが手術を考える指標とされた。</t>
    </r>
  </si>
  <si>
    <t xml:space="preserve">SRC-1926</t>
  </si>
  <si>
    <t xml:space="preserve">Iaccarino C, Schiavi P, Picetti E, et al. Patients with brain contusions: predictors of outcome and relationship between radiological and clinical evolution. J Neurosurg. 2014;120(4):908-918</t>
  </si>
  <si>
    <t xml:space="preserve">10.3171/2013.12.JNS131090</t>
  </si>
  <si>
    <t xml:space="preserve">24506250</t>
  </si>
  <si>
    <r>
      <rPr>
        <sz val="10"/>
        <rFont val="Noto Sans CJK SC"/>
        <family val="2"/>
      </rPr>
      <t xml:space="preserve">イタリアの多施設後方視研究（</t>
    </r>
    <r>
      <rPr>
        <sz val="10"/>
        <rFont val="Arial"/>
        <family val="0"/>
        <charset val="1"/>
      </rPr>
      <t xml:space="preserve">2008</t>
    </r>
    <r>
      <rPr>
        <sz val="10"/>
        <rFont val="Noto Sans CJK SC"/>
        <family val="2"/>
      </rPr>
      <t xml:space="preserve">〜</t>
    </r>
    <r>
      <rPr>
        <sz val="10"/>
        <rFont val="Arial"/>
        <family val="0"/>
        <charset val="1"/>
      </rPr>
      <t xml:space="preserve">2011</t>
    </r>
    <r>
      <rPr>
        <sz val="10"/>
        <rFont val="Noto Sans CJK SC"/>
        <family val="2"/>
      </rPr>
      <t xml:space="preserve">年、</t>
    </r>
    <r>
      <rPr>
        <sz val="10"/>
        <rFont val="Arial"/>
        <family val="0"/>
        <charset val="1"/>
      </rPr>
      <t xml:space="preserve">11</t>
    </r>
    <r>
      <rPr>
        <sz val="10"/>
        <rFont val="Noto Sans CJK SC"/>
        <family val="2"/>
      </rPr>
      <t xml:space="preserve">施設）。遅発性に出現する新規血腫については </t>
    </r>
    <r>
      <rPr>
        <sz val="10"/>
        <rFont val="Arial"/>
        <family val="0"/>
        <charset val="1"/>
      </rPr>
      <t xml:space="preserve">TJ-020 </t>
    </r>
    <r>
      <rPr>
        <sz val="10"/>
        <rFont val="Noto Sans CJK SC"/>
        <family val="2"/>
      </rPr>
      <t xml:space="preserve">を参照。（出典内の位置：抄録）</t>
    </r>
  </si>
  <si>
    <t xml:space="preserve">TJ-007</t>
  </si>
  <si>
    <t xml:space="preserve">脳振盪</t>
  </si>
  <si>
    <r>
      <rPr>
        <sz val="10"/>
        <rFont val="Noto Sans CJK SC"/>
        <family val="2"/>
      </rPr>
      <t xml:space="preserve">スポーツ関連脳振盪は、頭部・顔面・頸部などへの打撃で脳に伝わった生体力学的エネルギーによって生じる脳損傷であり、主に機能的な障害であって、標準的な脳画像検査では通常異常を認めない（スポーツにおける脳振盪に関する第</t>
    </r>
    <r>
      <rPr>
        <sz val="10"/>
        <rFont val="Arial"/>
        <family val="0"/>
        <charset val="1"/>
      </rPr>
      <t xml:space="preserve">6</t>
    </r>
    <r>
      <rPr>
        <sz val="10"/>
        <rFont val="Noto Sans CJK SC"/>
        <family val="2"/>
      </rPr>
      <t xml:space="preserve">回国際コンセンサス声明の定義）。</t>
    </r>
  </si>
  <si>
    <r>
      <rPr>
        <sz val="10"/>
        <rFont val="Noto Sans CJK SC"/>
        <family val="2"/>
      </rPr>
      <t xml:space="preserve">医学各論 Ⅸ</t>
    </r>
    <r>
      <rPr>
        <sz val="10"/>
        <rFont val="Arial"/>
        <family val="0"/>
        <charset val="1"/>
      </rPr>
      <t xml:space="preserve">-10-A-②</t>
    </r>
    <r>
      <rPr>
        <sz val="10"/>
        <rFont val="Noto Sans CJK SC"/>
        <family val="2"/>
      </rPr>
      <t xml:space="preserve">（脳振盪、</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</si>
  <si>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TBL-01-00-058 (id: JlvnlfI)</t>
    </r>
  </si>
  <si>
    <t xml:space="preserve">SRC-1927</t>
  </si>
  <si>
    <t xml:space="preserve">Patricios JS, Schneider KJ, Dvorak J, et al. Consensus statement on concussion in sport: the 6th International Conference on Concussion in Sport - Amsterdam, October 2022. Br J Sports Med. 2023;57(11):695-711</t>
  </si>
  <si>
    <t xml:space="preserve">10.1136/bjsports-2023-106898</t>
  </si>
  <si>
    <t xml:space="preserve">37316210</t>
  </si>
  <si>
    <r>
      <rPr>
        <sz val="10"/>
        <rFont val="Noto Sans CJK SC"/>
        <family val="2"/>
      </rPr>
      <t xml:space="preserve">定義は同コンセンサス声明本文の定義の節に基づく。本調査では抄録と声明</t>
    </r>
    <r>
      <rPr>
        <sz val="10"/>
        <rFont val="Arial"/>
        <family val="0"/>
        <charset val="1"/>
      </rPr>
      <t xml:space="preserve">PDF</t>
    </r>
    <r>
      <rPr>
        <sz val="10"/>
        <rFont val="Noto Sans CJK SC"/>
        <family val="2"/>
      </rPr>
      <t xml:space="preserve">で声明の枠組み（第</t>
    </r>
    <r>
      <rPr>
        <sz val="10"/>
        <rFont val="Arial"/>
        <family val="0"/>
        <charset val="1"/>
      </rPr>
      <t xml:space="preserve">6</t>
    </r>
    <r>
      <rPr>
        <sz val="10"/>
        <rFont val="Noto Sans CJK SC"/>
        <family val="2"/>
      </rPr>
      <t xml:space="preserve">版、</t>
    </r>
    <r>
      <rPr>
        <sz val="10"/>
        <rFont val="Arial"/>
        <family val="0"/>
        <charset val="1"/>
      </rPr>
      <t xml:space="preserve">2022</t>
    </r>
    <r>
      <rPr>
        <sz val="10"/>
        <rFont val="Noto Sans CJK SC"/>
        <family val="2"/>
      </rPr>
      <t xml:space="preserve">年アムステルダム会議）を確認した。（出典内の位置：声明本文の定義の節）</t>
    </r>
  </si>
  <si>
    <t xml:space="preserve">TJ-008</t>
  </si>
  <si>
    <r>
      <rPr>
        <sz val="10"/>
        <rFont val="Noto Sans CJK SC"/>
        <family val="2"/>
      </rPr>
      <t xml:space="preserve">スポーツ関連脳振盪からの競技復帰は、段階的に負荷を上げる段階的復帰戦略（</t>
    </r>
    <r>
      <rPr>
        <sz val="10"/>
        <rFont val="Arial"/>
        <family val="0"/>
        <charset val="1"/>
      </rPr>
      <t xml:space="preserve">return-to-sport strategy</t>
    </r>
    <r>
      <rPr>
        <sz val="10"/>
        <rFont val="Noto Sans CJK SC"/>
        <family val="2"/>
      </rPr>
      <t xml:space="preserve">）に従って進め、進行は症状によって制限され（現在の脳振盪に関連する症状の軽度で短時間の増悪を超えない範囲）、無制限の競技復帰の前に学習への完全な復帰（</t>
    </r>
    <r>
      <rPr>
        <sz val="10"/>
        <rFont val="Arial"/>
        <family val="0"/>
        <charset val="1"/>
      </rPr>
      <t xml:space="preserve">return-to-learn</t>
    </r>
    <r>
      <rPr>
        <sz val="10"/>
        <rFont val="Noto Sans CJK SC"/>
        <family val="2"/>
      </rPr>
      <t xml:space="preserve">）を終えることが推奨される。</t>
    </r>
  </si>
  <si>
    <r>
      <rPr>
        <sz val="10"/>
        <rFont val="Noto Sans CJK SC"/>
        <family val="2"/>
      </rPr>
      <t xml:space="preserve">段階ごとの所要時間などの運用の詳細は声明の表に示されるが、本票では数値を扱っていない。</t>
    </r>
    <r>
      <rPr>
        <sz val="10"/>
        <rFont val="Arial"/>
        <family val="0"/>
        <charset val="1"/>
      </rPr>
      <t xml:space="preserve">RTL </t>
    </r>
    <r>
      <rPr>
        <sz val="10"/>
        <rFont val="Noto Sans CJK SC"/>
        <family val="2"/>
      </rPr>
      <t xml:space="preserve">と </t>
    </r>
    <r>
      <rPr>
        <sz val="10"/>
        <rFont val="Arial"/>
        <family val="0"/>
        <charset val="1"/>
      </rPr>
      <t xml:space="preserve">RTS </t>
    </r>
    <r>
      <rPr>
        <sz val="10"/>
        <rFont val="Noto Sans CJK SC"/>
        <family val="2"/>
      </rPr>
      <t xml:space="preserve">は並行して進めうることが声明に明記されている。（出典内の位置：声明本文の復帰戦略の節）</t>
    </r>
  </si>
  <si>
    <t xml:space="preserve">TJ-009</t>
  </si>
  <si>
    <r>
      <rPr>
        <sz val="10"/>
        <rFont val="Noto Sans CJK SC"/>
        <family val="2"/>
      </rPr>
      <t xml:space="preserve">セカンドインパクト症候群は、最初の脳振盪の症状が残っている間に</t>
    </r>
    <r>
      <rPr>
        <sz val="10"/>
        <rFont val="Arial"/>
        <family val="0"/>
        <charset val="1"/>
      </rPr>
      <t xml:space="preserve">2</t>
    </r>
    <r>
      <rPr>
        <sz val="10"/>
        <rFont val="Noto Sans CJK SC"/>
        <family val="2"/>
      </rPr>
      <t xml:space="preserve">回目の脳振盪を受け、びまん性の致死的な脳浮腫を来すとされる病態である。文献レビューで厳密な基準を満たした症例は</t>
    </r>
    <r>
      <rPr>
        <sz val="10"/>
        <rFont val="Arial"/>
        <family val="0"/>
        <charset val="1"/>
      </rPr>
      <t xml:space="preserve">17</t>
    </r>
    <r>
      <rPr>
        <sz val="10"/>
        <rFont val="Noto Sans CJK SC"/>
        <family val="2"/>
      </rPr>
      <t xml:space="preserve">例にとどまり、若年の男性アスリートが多く、この症候群が独立した病態かどうかには議論がある。</t>
    </r>
  </si>
  <si>
    <t xml:space="preserve">SRC-1928</t>
  </si>
  <si>
    <t xml:space="preserve">McLendon LA, Kralik SF, Grayson PA, Golomb MR. The Controversial Second Impact Syndrome: A Review of the Literature. Pediatr Neurol. 2016;62:9-17</t>
  </si>
  <si>
    <t xml:space="preserve">10.1016/j.pediatrneurol.2016.03.009</t>
  </si>
  <si>
    <t xml:space="preserve">27421756</t>
  </si>
  <si>
    <r>
      <rPr>
        <sz val="10"/>
        <rFont val="Arial"/>
        <family val="0"/>
        <charset val="1"/>
      </rPr>
      <t xml:space="preserve">2016</t>
    </r>
    <r>
      <rPr>
        <sz val="10"/>
        <rFont val="Noto Sans CJK SC"/>
        <family val="2"/>
      </rPr>
      <t xml:space="preserve">年の文献レビューに基づく。症例集積レベルのエビデンスであり、前向き研究はない。症状が残る間の競技復帰を避ける予防上の根拠の一つとして位置づけられる。（出典内の位置：抄録）</t>
    </r>
  </si>
  <si>
    <t xml:space="preserve">TJ-010</t>
  </si>
  <si>
    <t xml:space="preserve">びまん性軸索損傷</t>
  </si>
  <si>
    <t xml:space="preserve">びまん性軸索損傷は、頭部への回転加速度などによる剪断で白質路に広範な軸索損傷が生じる病態であり、重症頭部外傷の約半数にみられ、受傷直後からの意識障害や遷延する植物状態の主要な原因の一つである。</t>
  </si>
  <si>
    <r>
      <rPr>
        <sz val="10"/>
        <rFont val="Noto Sans CJK SC"/>
        <family val="2"/>
      </rPr>
      <t xml:space="preserve">医学各論 Ⅸ</t>
    </r>
    <r>
      <rPr>
        <sz val="10"/>
        <rFont val="Arial"/>
        <family val="0"/>
        <charset val="1"/>
      </rPr>
      <t xml:space="preserve">-10-A-③</t>
    </r>
    <r>
      <rPr>
        <sz val="10"/>
        <rFont val="Noto Sans CJK SC"/>
        <family val="2"/>
      </rPr>
      <t xml:space="preserve">（びまん性軸索損傷、</t>
    </r>
    <r>
      <rPr>
        <sz val="10"/>
        <rFont val="Arial"/>
        <family val="0"/>
        <charset val="1"/>
      </rPr>
      <t xml:space="preserve">a</t>
    </r>
    <r>
      <rPr>
        <sz val="10"/>
        <rFont val="Noto Sans CJK SC"/>
        <family val="2"/>
      </rPr>
      <t xml:space="preserve">）</t>
    </r>
  </si>
  <si>
    <t xml:space="preserve">SRC-1929</t>
  </si>
  <si>
    <t xml:space="preserve">Ravikanth R, Majumdar P. Prognostic Significance of Magnetic Resonance Imaging in Detecting Diffuse Axonal Injuries: Analysis of Outcomes and Review of Literature. Neurol India. 2022;70(6):2371-2377</t>
  </si>
  <si>
    <t xml:space="preserve">10.4103/0028-3886.364066</t>
  </si>
  <si>
    <t xml:space="preserve">36537418</t>
  </si>
  <si>
    <t xml:space="preserve">頻度（重症頭部外傷の約半数）と意識障害・植物状態との関係は同論文の抄録で確認した。回転加速度による剪断という機序は同論文を含む総説的記述の一般的な説明であり、数値は扱っていない。（出典内の位置：抄録）</t>
  </si>
  <si>
    <t xml:space="preserve">TJ-011</t>
  </si>
  <si>
    <r>
      <rPr>
        <sz val="10"/>
        <rFont val="Noto Sans CJK SC"/>
        <family val="2"/>
      </rPr>
      <t xml:space="preserve">びまん性軸索損傷の</t>
    </r>
    <r>
      <rPr>
        <sz val="10"/>
        <rFont val="Arial"/>
        <family val="0"/>
        <charset val="1"/>
      </rPr>
      <t xml:space="preserve">MRI</t>
    </r>
    <r>
      <rPr>
        <sz val="10"/>
        <rFont val="Noto Sans CJK SC"/>
        <family val="2"/>
      </rPr>
      <t xml:space="preserve">所見は </t>
    </r>
    <r>
      <rPr>
        <sz val="10"/>
        <rFont val="Arial"/>
        <family val="0"/>
        <charset val="1"/>
      </rPr>
      <t xml:space="preserve">Adams </t>
    </r>
    <r>
      <rPr>
        <sz val="10"/>
        <rFont val="Noto Sans CJK SC"/>
        <family val="2"/>
      </rPr>
      <t xml:space="preserve">の分類で深さによって段階づけされ、病変が脳幹などの深部に及ぶほど意識回復までの期間が長く転帰が不良であり、検討した</t>
    </r>
    <r>
      <rPr>
        <sz val="10"/>
        <rFont val="Arial"/>
        <family val="0"/>
        <charset val="1"/>
      </rPr>
      <t xml:space="preserve">52</t>
    </r>
    <r>
      <rPr>
        <sz val="10"/>
        <rFont val="Noto Sans CJK SC"/>
        <family val="2"/>
      </rPr>
      <t xml:space="preserve">例のコホートでは延髄病変例の死亡率は</t>
    </r>
    <r>
      <rPr>
        <sz val="10"/>
        <rFont val="Arial"/>
        <family val="0"/>
        <charset val="1"/>
      </rPr>
      <t xml:space="preserve">100%</t>
    </r>
    <r>
      <rPr>
        <sz val="10"/>
        <rFont val="Noto Sans CJK SC"/>
        <family val="2"/>
      </rPr>
      <t xml:space="preserve">であった。</t>
    </r>
  </si>
  <si>
    <r>
      <rPr>
        <sz val="10"/>
        <rFont val="Noto Sans CJK SC"/>
        <family val="2"/>
      </rPr>
      <t xml:space="preserve">インドの単一施設の前向き研究（重症頭部外傷</t>
    </r>
    <r>
      <rPr>
        <sz val="10"/>
        <rFont val="Arial"/>
        <family val="0"/>
        <charset val="1"/>
      </rPr>
      <t xml:space="preserve">52</t>
    </r>
    <r>
      <rPr>
        <sz val="10"/>
        <rFont val="Noto Sans CJK SC"/>
        <family val="2"/>
      </rPr>
      <t xml:space="preserve">例）の結果であり、死亡率の数値は同コホート限りのものである。（出典内の位置：抄録）</t>
    </r>
  </si>
  <si>
    <t xml:space="preserve">TJ-012</t>
  </si>
  <si>
    <t xml:space="preserve">急性硬膜外血腫</t>
  </si>
  <si>
    <r>
      <rPr>
        <sz val="10"/>
        <rFont val="Noto Sans CJK SC"/>
        <family val="2"/>
      </rPr>
      <t xml:space="preserve">急性硬膜外血腫は、側頭部の頭蓋骨骨折に伴う中硬膜動脈の損傷によって生じることが多く、受傷後に意識清明期（</t>
    </r>
    <r>
      <rPr>
        <sz val="10"/>
        <rFont val="Arial"/>
        <family val="0"/>
        <charset val="1"/>
      </rPr>
      <t xml:space="preserve">lucid interval</t>
    </r>
    <r>
      <rPr>
        <sz val="10"/>
        <rFont val="Noto Sans CJK SC"/>
        <family val="2"/>
      </rPr>
      <t xml:space="preserve">）を呈することがあり、頭部</t>
    </r>
    <r>
      <rPr>
        <sz val="10"/>
        <rFont val="Arial"/>
        <family val="0"/>
        <charset val="1"/>
      </rPr>
      <t xml:space="preserve">CT</t>
    </r>
    <r>
      <rPr>
        <sz val="10"/>
        <rFont val="Noto Sans CJK SC"/>
        <family val="2"/>
      </rPr>
      <t xml:space="preserve">では凸レンズ型（両凸型）の高吸収域として描出される。</t>
    </r>
  </si>
  <si>
    <r>
      <rPr>
        <sz val="10"/>
        <rFont val="Noto Sans CJK SC"/>
        <family val="2"/>
      </rPr>
      <t xml:space="preserve">医学各論 Ⅸ</t>
    </r>
    <r>
      <rPr>
        <sz val="10"/>
        <rFont val="Arial"/>
        <family val="0"/>
        <charset val="1"/>
      </rPr>
      <t xml:space="preserve">-10-A-④</t>
    </r>
    <r>
      <rPr>
        <sz val="10"/>
        <rFont val="Noto Sans CJK SC"/>
        <family val="2"/>
      </rPr>
      <t xml:space="preserve">（急性硬膜外血腫、</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</si>
  <si>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TBL-01-00-059 (id: JlvnlfU)</t>
    </r>
  </si>
  <si>
    <t xml:space="preserve">SRC-1930</t>
  </si>
  <si>
    <t xml:space="preserve">Bullock MR, Chesnut R, Ghajar J, et al. Surgical management of acute epidural hematomas. Neurosurgery. 2006;58(3 Suppl):S7-15</t>
  </si>
  <si>
    <t xml:space="preserve">10.1227/01.NEU.0000210363.91172.A8</t>
  </si>
  <si>
    <t xml:space="preserve">16710967</t>
  </si>
  <si>
    <r>
      <rPr>
        <sz val="10"/>
        <rFont val="Noto Sans CJK SC"/>
        <family val="2"/>
      </rPr>
      <t xml:space="preserve">中硬膜動脈の関与・意識清明期・凸レンズ型の記述は同ガイドライン本文の病態・臨床像の記述に基づく。本調査では抄録で手術適応（</t>
    </r>
    <r>
      <rPr>
        <sz val="10"/>
        <rFont val="Arial"/>
        <family val="0"/>
        <charset val="1"/>
      </rPr>
      <t xml:space="preserve">TJ-013</t>
    </r>
    <r>
      <rPr>
        <sz val="10"/>
        <rFont val="Noto Sans CJK SC"/>
        <family val="2"/>
      </rPr>
      <t xml:space="preserve">）を確認しており、本票の特徴の記述は取り込み側での本文照合を推奨する。（出典内の位置：ガイドライン本文の総論部分）</t>
    </r>
  </si>
  <si>
    <t xml:space="preserve">TJ-013</t>
  </si>
  <si>
    <r>
      <rPr>
        <sz val="10"/>
        <rFont val="Noto Sans CJK SC"/>
        <family val="2"/>
      </rPr>
      <t xml:space="preserve">急性硬膜外血腫は、体積が</t>
    </r>
    <r>
      <rPr>
        <sz val="10"/>
        <rFont val="Arial"/>
        <family val="0"/>
        <charset val="1"/>
      </rPr>
      <t xml:space="preserve">30cm³</t>
    </r>
    <r>
      <rPr>
        <sz val="10"/>
        <rFont val="Noto Sans CJK SC"/>
        <family val="2"/>
      </rPr>
      <t xml:space="preserve">を超えれば </t>
    </r>
    <r>
      <rPr>
        <sz val="10"/>
        <rFont val="Arial"/>
        <family val="0"/>
        <charset val="1"/>
      </rPr>
      <t xml:space="preserve">GCS </t>
    </r>
    <r>
      <rPr>
        <sz val="10"/>
        <rFont val="Noto Sans CJK SC"/>
        <family val="2"/>
      </rPr>
      <t xml:space="preserve">にかかわらず手術で摘出すべきであり、昏睡（</t>
    </r>
    <r>
      <rPr>
        <sz val="10"/>
        <rFont val="Arial"/>
        <family val="0"/>
        <charset val="1"/>
      </rPr>
      <t xml:space="preserve">GCS 9</t>
    </r>
    <r>
      <rPr>
        <sz val="10"/>
        <rFont val="Noto Sans CJK SC"/>
        <family val="2"/>
      </rPr>
      <t xml:space="preserve">未満）で瞳孔不同を伴う場合は可及的速やかに手術することが強く推奨される。体積</t>
    </r>
    <r>
      <rPr>
        <sz val="10"/>
        <rFont val="Arial"/>
        <family val="0"/>
        <charset val="1"/>
      </rPr>
      <t xml:space="preserve">30cm³</t>
    </r>
    <r>
      <rPr>
        <sz val="10"/>
        <rFont val="Noto Sans CJK SC"/>
        <family val="2"/>
      </rPr>
      <t xml:space="preserve">未満・厚さ</t>
    </r>
    <r>
      <rPr>
        <sz val="10"/>
        <rFont val="Arial"/>
        <family val="0"/>
        <charset val="1"/>
      </rPr>
      <t xml:space="preserve">15mm</t>
    </r>
    <r>
      <rPr>
        <sz val="10"/>
        <rFont val="Noto Sans CJK SC"/>
        <family val="2"/>
      </rPr>
      <t xml:space="preserve">未満・正中線偏位</t>
    </r>
    <r>
      <rPr>
        <sz val="10"/>
        <rFont val="Arial"/>
        <family val="0"/>
        <charset val="1"/>
      </rPr>
      <t xml:space="preserve">5mm</t>
    </r>
    <r>
      <rPr>
        <sz val="10"/>
        <rFont val="Noto Sans CJK SC"/>
        <family val="2"/>
      </rPr>
      <t xml:space="preserve">未満で、</t>
    </r>
    <r>
      <rPr>
        <sz val="10"/>
        <rFont val="Arial"/>
        <family val="0"/>
        <charset val="1"/>
      </rPr>
      <t xml:space="preserve">GCS 8</t>
    </r>
    <r>
      <rPr>
        <sz val="10"/>
        <rFont val="Noto Sans CJK SC"/>
        <family val="2"/>
      </rPr>
      <t xml:space="preserve">を超え局所神経症状がない場合は、連続</t>
    </r>
    <r>
      <rPr>
        <sz val="10"/>
        <rFont val="Arial"/>
        <family val="0"/>
        <charset val="1"/>
      </rPr>
      <t xml:space="preserve">CT</t>
    </r>
    <r>
      <rPr>
        <sz val="10"/>
        <rFont val="Noto Sans CJK SC"/>
        <family val="2"/>
      </rPr>
      <t xml:space="preserve">と厳重な神経学的観察による保存的管理も可能である。</t>
    </r>
  </si>
  <si>
    <t xml:space="preserve">手術適応の数値基準は同ガイドラインの推奨文（抄録）で確認した。（出典内の位置：抄録の推奨事項）</t>
  </si>
  <si>
    <t xml:space="preserve">TJ-014</t>
  </si>
  <si>
    <t xml:space="preserve">急性硬膜下血腫</t>
  </si>
  <si>
    <r>
      <rPr>
        <sz val="10"/>
        <rFont val="Noto Sans CJK SC"/>
        <family val="2"/>
      </rPr>
      <t xml:space="preserve">急性硬膜下血腫は、脳表を走る架橋静脈の断裂によって生じ、頭部</t>
    </r>
    <r>
      <rPr>
        <sz val="10"/>
        <rFont val="Arial"/>
        <family val="0"/>
        <charset val="1"/>
      </rPr>
      <t xml:space="preserve">CT</t>
    </r>
    <r>
      <rPr>
        <sz val="10"/>
        <rFont val="Noto Sans CJK SC"/>
        <family val="2"/>
      </rPr>
      <t xml:space="preserve">では三日月型の高吸収域として描出される。脳挫傷などの脳実質損傷を合併することが多く、硬膜外血腫に比べて転帰が不良な病変である。</t>
    </r>
  </si>
  <si>
    <r>
      <rPr>
        <sz val="10"/>
        <rFont val="Noto Sans CJK SC"/>
        <family val="2"/>
      </rPr>
      <t xml:space="preserve">医学各論 Ⅸ</t>
    </r>
    <r>
      <rPr>
        <sz val="10"/>
        <rFont val="Arial"/>
        <family val="0"/>
        <charset val="1"/>
      </rPr>
      <t xml:space="preserve">-10-A-⑤</t>
    </r>
    <r>
      <rPr>
        <sz val="10"/>
        <rFont val="Noto Sans CJK SC"/>
        <family val="2"/>
      </rPr>
      <t xml:space="preserve">（急性硬膜下血腫、慢性硬膜下血腫、</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</si>
  <si>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TBL-01-00-060 (id: JlvnlfY)</t>
    </r>
  </si>
  <si>
    <t xml:space="preserve">SRC-1931</t>
  </si>
  <si>
    <t xml:space="preserve">Bullock MR, Chesnut R, Ghajar J, et al. Surgical management of acute subdural hematomas. Neurosurgery. 2006;58(3 Suppl):S16-24</t>
  </si>
  <si>
    <t xml:space="preserve">10.1227/01.NEU.0000210364.29290.C9</t>
  </si>
  <si>
    <t xml:space="preserve">16710968</t>
  </si>
  <si>
    <r>
      <rPr>
        <sz val="10"/>
        <rFont val="Noto Sans CJK SC"/>
        <family val="2"/>
      </rPr>
      <t xml:space="preserve">架橋静脈の断裂と三日月型の形状は同ガイドライン本文等の標準的記述に基づく。本調査では抄録で手術適応（</t>
    </r>
    <r>
      <rPr>
        <sz val="10"/>
        <rFont val="Arial"/>
        <family val="0"/>
        <charset val="1"/>
      </rPr>
      <t xml:space="preserve">TJ-015</t>
    </r>
    <r>
      <rPr>
        <sz val="10"/>
        <rFont val="Noto Sans CJK SC"/>
        <family val="2"/>
      </rPr>
      <t xml:space="preserve">）を確認しており、本票の特徴の記述は取り込み側での本文照合を推奨する。転帰の比較は定性的な記述であり、死亡率の数値は扱っていない。（出典内の位置：ガイドライン本文の総論部分）</t>
    </r>
  </si>
  <si>
    <t xml:space="preserve">TJ-015</t>
  </si>
  <si>
    <r>
      <rPr>
        <sz val="10"/>
        <rFont val="Noto Sans CJK SC"/>
        <family val="2"/>
      </rPr>
      <t xml:space="preserve">急性硬膜下血腫は、</t>
    </r>
    <r>
      <rPr>
        <sz val="10"/>
        <rFont val="Arial"/>
        <family val="0"/>
        <charset val="1"/>
      </rPr>
      <t xml:space="preserve">CT</t>
    </r>
    <r>
      <rPr>
        <sz val="10"/>
        <rFont val="Noto Sans CJK SC"/>
        <family val="2"/>
      </rPr>
      <t xml:space="preserve">で厚さ</t>
    </r>
    <r>
      <rPr>
        <sz val="10"/>
        <rFont val="Arial"/>
        <family val="0"/>
        <charset val="1"/>
      </rPr>
      <t xml:space="preserve">10mm</t>
    </r>
    <r>
      <rPr>
        <sz val="10"/>
        <rFont val="Noto Sans CJK SC"/>
        <family val="2"/>
      </rPr>
      <t xml:space="preserve">を超えるか正中線偏位が</t>
    </r>
    <r>
      <rPr>
        <sz val="10"/>
        <rFont val="Arial"/>
        <family val="0"/>
        <charset val="1"/>
      </rPr>
      <t xml:space="preserve">5mm</t>
    </r>
    <r>
      <rPr>
        <sz val="10"/>
        <rFont val="Noto Sans CJK SC"/>
        <family val="2"/>
      </rPr>
      <t xml:space="preserve">を超えれば、</t>
    </r>
    <r>
      <rPr>
        <sz val="10"/>
        <rFont val="Arial"/>
        <family val="0"/>
        <charset val="1"/>
      </rPr>
      <t xml:space="preserve">GCS </t>
    </r>
    <r>
      <rPr>
        <sz val="10"/>
        <rFont val="Noto Sans CJK SC"/>
        <family val="2"/>
      </rPr>
      <t xml:space="preserve">にかかわらず手術で摘出すべきであり、手術適応がある場合は可及的速やかに手術する。昏睡（</t>
    </r>
    <r>
      <rPr>
        <sz val="10"/>
        <rFont val="Arial"/>
        <family val="0"/>
        <charset val="1"/>
      </rPr>
      <t xml:space="preserve">GCS 9</t>
    </r>
    <r>
      <rPr>
        <sz val="10"/>
        <rFont val="Noto Sans CJK SC"/>
        <family val="2"/>
      </rPr>
      <t xml:space="preserve">未満）の急性硬膜下血腫では全例に頭蓋内圧モニタリングを行う。</t>
    </r>
  </si>
  <si>
    <t xml:space="preserve">TJ-016</t>
  </si>
  <si>
    <t xml:space="preserve">慢性硬膜下血腫</t>
  </si>
  <si>
    <r>
      <rPr>
        <sz val="10"/>
        <rFont val="Noto Sans CJK SC"/>
        <family val="2"/>
      </rPr>
      <t xml:space="preserve">慢性硬膜下血腫は高齢者に多く、発生率は</t>
    </r>
    <r>
      <rPr>
        <sz val="10"/>
        <rFont val="Arial"/>
        <family val="0"/>
        <charset val="1"/>
      </rPr>
      <t xml:space="preserve">10</t>
    </r>
    <r>
      <rPr>
        <sz val="10"/>
        <rFont val="Noto Sans CJK SC"/>
        <family val="2"/>
      </rPr>
      <t xml:space="preserve">万人年あたり</t>
    </r>
    <r>
      <rPr>
        <sz val="10"/>
        <rFont val="Arial"/>
        <family val="0"/>
        <charset val="1"/>
      </rPr>
      <t xml:space="preserve">1.7</t>
    </r>
    <r>
      <rPr>
        <sz val="10"/>
        <rFont val="Noto Sans CJK SC"/>
        <family val="2"/>
      </rPr>
      <t xml:space="preserve">〜</t>
    </r>
    <r>
      <rPr>
        <sz val="10"/>
        <rFont val="Arial"/>
        <family val="0"/>
        <charset val="1"/>
      </rPr>
      <t xml:space="preserve">20.6</t>
    </r>
    <r>
      <rPr>
        <sz val="10"/>
        <rFont val="Noto Sans CJK SC"/>
        <family val="2"/>
      </rPr>
      <t xml:space="preserve">と報告されている。外傷を契機として形成された被膜の脆弱な新生血管からの繰り返す出血によって拡大し、手術治療では穿頭術（穿頭洗浄術）が最も一般的に用いられ、再発は</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に生じる。</t>
    </r>
  </si>
  <si>
    <t xml:space="preserve">SRC-1932</t>
  </si>
  <si>
    <t xml:space="preserve">Feghali J, Yang W, Huang J. Updates in Chronic Subdural Hematoma: Epidemiology, Etiology, Pathogenesis, Treatment, and Outcome. World Neurosurg. 2020;141:339-345</t>
  </si>
  <si>
    <t xml:space="preserve">10.1016/j.wneu.2020.06.140</t>
  </si>
  <si>
    <t xml:space="preserve">32593768</t>
  </si>
  <si>
    <t xml:space="preserve">発生率の範囲は同総説が引用する疫学報告による。軽微な外傷でも発症しうることは、高齢者では受傷歴がはっきりしない例があることとあわせて臨床的に知られるが、本票では外傷を契機とする被膜形成の記述までを同総説で確認した範囲とした。（出典内の位置：抄録）</t>
  </si>
  <si>
    <t xml:space="preserve">TJ-017</t>
  </si>
  <si>
    <r>
      <rPr>
        <sz val="10"/>
        <rFont val="Noto Sans CJK SC"/>
        <family val="2"/>
      </rPr>
      <t xml:space="preserve">慢性硬膜下血腫に対する穿頭洗浄術の後に硬膜下腔へドレーンを留置すると、再発は</t>
    </r>
    <r>
      <rPr>
        <sz val="10"/>
        <rFont val="Arial"/>
        <family val="0"/>
        <charset val="1"/>
      </rPr>
      <t xml:space="preserve">9.3%</t>
    </r>
    <r>
      <rPr>
        <sz val="10"/>
        <rFont val="Noto Sans CJK SC"/>
        <family val="2"/>
      </rPr>
      <t xml:space="preserve">（ドレーンなし</t>
    </r>
    <r>
      <rPr>
        <sz val="10"/>
        <rFont val="Arial"/>
        <family val="0"/>
        <charset val="1"/>
      </rPr>
      <t xml:space="preserve">24%</t>
    </r>
    <r>
      <rPr>
        <sz val="10"/>
        <rFont val="Noto Sans CJK SC"/>
        <family val="2"/>
      </rPr>
      <t xml:space="preserve">）に減少し、</t>
    </r>
    <r>
      <rPr>
        <sz val="10"/>
        <rFont val="Arial"/>
        <family val="0"/>
        <charset val="1"/>
      </rPr>
      <t xml:space="preserve">6</t>
    </r>
    <r>
      <rPr>
        <sz val="10"/>
        <rFont val="Noto Sans CJK SC"/>
        <family val="2"/>
      </rPr>
      <t xml:space="preserve">か月時点の死亡率も</t>
    </r>
    <r>
      <rPr>
        <sz val="10"/>
        <rFont val="Arial"/>
        <family val="0"/>
        <charset val="1"/>
      </rPr>
      <t xml:space="preserve">8.6%</t>
    </r>
    <r>
      <rPr>
        <sz val="10"/>
        <rFont val="Noto Sans CJK SC"/>
        <family val="2"/>
      </rPr>
      <t xml:space="preserve">（同</t>
    </r>
    <r>
      <rPr>
        <sz val="10"/>
        <rFont val="Arial"/>
        <family val="0"/>
        <charset val="1"/>
      </rPr>
      <t xml:space="preserve">18.1%</t>
    </r>
    <r>
      <rPr>
        <sz val="10"/>
        <rFont val="Noto Sans CJK SC"/>
        <family val="2"/>
      </rPr>
      <t xml:space="preserve">）と低かった（単施設の無作為化比較試験、解析</t>
    </r>
    <r>
      <rPr>
        <sz val="10"/>
        <rFont val="Arial"/>
        <family val="0"/>
        <charset val="1"/>
      </rPr>
      <t xml:space="preserve">215</t>
    </r>
    <r>
      <rPr>
        <sz val="10"/>
        <rFont val="Noto Sans CJK SC"/>
        <family val="2"/>
      </rPr>
      <t xml:space="preserve">例）。</t>
    </r>
  </si>
  <si>
    <t xml:space="preserve">SRC-1933</t>
  </si>
  <si>
    <t xml:space="preserve">Santarius T, Kirkpatrick PJ, Ganesan D, et al. Use of drains versus no drains after burr-hole evacuation of chronic subdural haematoma: a randomised controlled trial. Lancet. 2009;374(9695):1067-1073</t>
  </si>
  <si>
    <t xml:space="preserve">10.1016/S0140-6736(09)61115-6</t>
  </si>
  <si>
    <t xml:space="preserve">19782872</t>
  </si>
  <si>
    <r>
      <rPr>
        <sz val="10"/>
        <rFont val="Noto Sans CJK SC"/>
        <family val="2"/>
      </rPr>
      <t xml:space="preserve">英国単施設の無作為化比較試験で、利益が明らかになったため早期に中止された。数値は同試験の </t>
    </r>
    <r>
      <rPr>
        <sz val="10"/>
        <rFont val="Arial"/>
        <family val="0"/>
        <charset val="1"/>
      </rPr>
      <t xml:space="preserve">intention-to-treat </t>
    </r>
    <r>
      <rPr>
        <sz val="10"/>
        <rFont val="Noto Sans CJK SC"/>
        <family val="2"/>
      </rPr>
      <t xml:space="preserve">解析の結果である。（出典内の位置：抄録）</t>
    </r>
  </si>
  <si>
    <t xml:space="preserve">TJ-018</t>
  </si>
  <si>
    <r>
      <rPr>
        <sz val="10"/>
        <rFont val="Noto Sans CJK SC"/>
        <family val="2"/>
      </rPr>
      <t xml:space="preserve">症候性の亜急性・慢性硬膜下血腫で手術適応のある患者では、手術に中硬膜動脈塞栓術を併用すると、</t>
    </r>
    <r>
      <rPr>
        <sz val="10"/>
        <rFont val="Arial"/>
        <family val="0"/>
        <charset val="1"/>
      </rPr>
      <t xml:space="preserve">90</t>
    </r>
    <r>
      <rPr>
        <sz val="10"/>
        <rFont val="Noto Sans CJK SC"/>
        <family val="2"/>
      </rPr>
      <t xml:space="preserve">日以内に再手術を要した血腫の再発・増大は</t>
    </r>
    <r>
      <rPr>
        <sz val="10"/>
        <rFont val="Arial"/>
        <family val="0"/>
        <charset val="1"/>
      </rPr>
      <t xml:space="preserve">4.1%</t>
    </r>
    <r>
      <rPr>
        <sz val="10"/>
        <rFont val="Noto Sans CJK SC"/>
        <family val="2"/>
      </rPr>
      <t xml:space="preserve">であり、手術単独の</t>
    </r>
    <r>
      <rPr>
        <sz val="10"/>
        <rFont val="Arial"/>
        <family val="0"/>
        <charset val="1"/>
      </rPr>
      <t xml:space="preserve">11.3%</t>
    </r>
    <r>
      <rPr>
        <sz val="10"/>
        <rFont val="Noto Sans CJK SC"/>
        <family val="2"/>
      </rPr>
      <t xml:space="preserve">より低かった（</t>
    </r>
    <r>
      <rPr>
        <sz val="10"/>
        <rFont val="Arial"/>
        <family val="0"/>
        <charset val="1"/>
      </rPr>
      <t xml:space="preserve">EMBOLISE</t>
    </r>
    <r>
      <rPr>
        <sz val="10"/>
        <rFont val="Noto Sans CJK SC"/>
        <family val="2"/>
      </rPr>
      <t xml:space="preserve">試験、</t>
    </r>
    <r>
      <rPr>
        <sz val="10"/>
        <rFont val="Arial"/>
        <family val="0"/>
        <charset val="1"/>
      </rPr>
      <t xml:space="preserve">400</t>
    </r>
    <r>
      <rPr>
        <sz val="10"/>
        <rFont val="Noto Sans CJK SC"/>
        <family val="2"/>
      </rPr>
      <t xml:space="preserve">例、相対リスク</t>
    </r>
    <r>
      <rPr>
        <sz val="10"/>
        <rFont val="Arial"/>
        <family val="0"/>
        <charset val="1"/>
      </rPr>
      <t xml:space="preserve">0.36</t>
    </r>
    <r>
      <rPr>
        <sz val="10"/>
        <rFont val="Noto Sans CJK SC"/>
        <family val="2"/>
      </rPr>
      <t xml:space="preserve">）。</t>
    </r>
  </si>
  <si>
    <t xml:space="preserve">SRC-1934</t>
  </si>
  <si>
    <t xml:space="preserve">Davies JM, Knopman J, Mokin M, et al; EMBOLISE Investigators. Adjunctive Middle Meningeal Artery Embolization for Subdural Hematoma. N Engl J Med. 2024;391:1890-1900</t>
  </si>
  <si>
    <t xml:space="preserve">10.1056/NEJMoa2313472</t>
  </si>
  <si>
    <t xml:space="preserve">39565988</t>
  </si>
  <si>
    <t xml:space="preserve">米国の多施設無作為化試験。塞栓には液体塞栓物質が用いられた。中硬膜動脈塞栓術という手技自体の日本国内での承認・保険適用の状況は本調査では未確認であり、本票は米国の試験結果の記述にとどめる。（出典内の位置：抄録）</t>
  </si>
  <si>
    <t xml:space="preserve">TJ-019</t>
  </si>
  <si>
    <r>
      <rPr>
        <sz val="10"/>
        <rFont val="Noto Sans CJK SC"/>
        <family val="2"/>
      </rPr>
      <t xml:space="preserve">症候性慢性硬膜下血腫では、標準治療（手術または保存的管理）に中硬膜動脈塞栓術を併用すると、</t>
    </r>
    <r>
      <rPr>
        <sz val="10"/>
        <rFont val="Arial"/>
        <family val="0"/>
        <charset val="1"/>
      </rPr>
      <t xml:space="preserve">180</t>
    </r>
    <r>
      <rPr>
        <sz val="10"/>
        <rFont val="Noto Sans CJK SC"/>
        <family val="2"/>
      </rPr>
      <t xml:space="preserve">日以内の治療失敗は</t>
    </r>
    <r>
      <rPr>
        <sz val="10"/>
        <rFont val="Arial"/>
        <family val="0"/>
        <charset val="1"/>
      </rPr>
      <t xml:space="preserve">16%</t>
    </r>
    <r>
      <rPr>
        <sz val="10"/>
        <rFont val="Noto Sans CJK SC"/>
        <family val="2"/>
      </rPr>
      <t xml:space="preserve">であり、標準治療のみの</t>
    </r>
    <r>
      <rPr>
        <sz val="10"/>
        <rFont val="Arial"/>
        <family val="0"/>
        <charset val="1"/>
      </rPr>
      <t xml:space="preserve">36%</t>
    </r>
    <r>
      <rPr>
        <sz val="10"/>
        <rFont val="Noto Sans CJK SC"/>
        <family val="2"/>
      </rPr>
      <t xml:space="preserve">より低く、</t>
    </r>
    <r>
      <rPr>
        <sz val="10"/>
        <rFont val="Arial"/>
        <family val="0"/>
        <charset val="1"/>
      </rPr>
      <t xml:space="preserve">30</t>
    </r>
    <r>
      <rPr>
        <sz val="10"/>
        <rFont val="Noto Sans CJK SC"/>
        <family val="2"/>
      </rPr>
      <t xml:space="preserve">日以内の重大な障害性脳卒中または死亡は増えなかった（</t>
    </r>
    <r>
      <rPr>
        <sz val="10"/>
        <rFont val="Arial"/>
        <family val="0"/>
        <charset val="1"/>
      </rPr>
      <t xml:space="preserve">STEM</t>
    </r>
    <r>
      <rPr>
        <sz val="10"/>
        <rFont val="Noto Sans CJK SC"/>
        <family val="2"/>
      </rPr>
      <t xml:space="preserve">試験、</t>
    </r>
    <r>
      <rPr>
        <sz val="10"/>
        <rFont val="Arial"/>
        <family val="0"/>
        <charset val="1"/>
      </rPr>
      <t xml:space="preserve">310</t>
    </r>
    <r>
      <rPr>
        <sz val="10"/>
        <rFont val="Noto Sans CJK SC"/>
        <family val="2"/>
      </rPr>
      <t xml:space="preserve">例）。</t>
    </r>
  </si>
  <si>
    <t xml:space="preserve">SRC-1935</t>
  </si>
  <si>
    <t xml:space="preserve">Fiorella D, Monteith SJ, Hanel R, et al; STEM Investigators. Embolization of the Middle Meningeal Artery for Chronic Subdural Hematoma. N Engl J Med. 2025</t>
  </si>
  <si>
    <t xml:space="preserve">10.1056/NEJMoa2409845</t>
  </si>
  <si>
    <t xml:space="preserve">39565980</t>
  </si>
  <si>
    <t xml:space="preserve">国際多施設無作為化試験。治療失敗は再発・残存血腫の増大、再手術・救済手術、重大な障害性脳卒中・心筋梗塞・神経学的死亡の複合評価項目である。日本国内での同手技の承認・保険適用の状況は本調査では未確認。（出典内の位置：抄録）</t>
  </si>
  <si>
    <t xml:space="preserve">TJ-020</t>
  </si>
  <si>
    <t xml:space="preserve">外傷性脳内血腫</t>
  </si>
  <si>
    <r>
      <rPr>
        <sz val="10"/>
        <rFont val="Noto Sans CJK SC"/>
        <family val="2"/>
      </rPr>
      <t xml:space="preserve">遅発性外傷性脳内血腫は、受傷時の初期評価で出血がなかった部位に遅れて出現する脳内血腫であり、古典的な型は鈍的・穿通性頭部外傷の</t>
    </r>
    <r>
      <rPr>
        <sz val="10"/>
        <rFont val="Arial"/>
        <family val="0"/>
        <charset val="1"/>
      </rPr>
      <t xml:space="preserve">5</t>
    </r>
    <r>
      <rPr>
        <sz val="10"/>
        <rFont val="Noto Sans CJK SC"/>
        <family val="2"/>
      </rPr>
      <t xml:space="preserve">日〜</t>
    </r>
    <r>
      <rPr>
        <sz val="10"/>
        <rFont val="Arial"/>
        <family val="0"/>
        <charset val="1"/>
      </rPr>
      <t xml:space="preserve">1</t>
    </r>
    <r>
      <rPr>
        <sz val="10"/>
        <rFont val="Noto Sans CJK SC"/>
        <family val="2"/>
      </rPr>
      <t xml:space="preserve">週間後頃に生じる。出血のない脳挫傷の部位（前頭葉・側頭葉に多い）に遅れて血腫が形成される型もある。</t>
    </r>
  </si>
  <si>
    <r>
      <rPr>
        <sz val="10"/>
        <rFont val="Noto Sans CJK SC"/>
        <family val="2"/>
      </rPr>
      <t xml:space="preserve">医学各論 Ⅸ</t>
    </r>
    <r>
      <rPr>
        <sz val="10"/>
        <rFont val="Arial"/>
        <family val="0"/>
        <charset val="1"/>
      </rPr>
      <t xml:space="preserve">-10-A-⑥</t>
    </r>
    <r>
      <rPr>
        <sz val="10"/>
        <rFont val="Noto Sans CJK SC"/>
        <family val="2"/>
      </rPr>
      <t xml:space="preserve">（外傷性脳内血腫、</t>
    </r>
    <r>
      <rPr>
        <sz val="10"/>
        <rFont val="Arial"/>
        <family val="0"/>
        <charset val="1"/>
      </rPr>
      <t xml:space="preserve">a</t>
    </r>
    <r>
      <rPr>
        <sz val="10"/>
        <rFont val="Noto Sans CJK SC"/>
        <family val="2"/>
      </rPr>
      <t xml:space="preserve">）</t>
    </r>
  </si>
  <si>
    <t xml:space="preserve">SRC-1936</t>
  </si>
  <si>
    <t xml:space="preserve">Ziechmann R, Pathak SM, Welch J, Villanueva P. Delayed Traumatic Intracerebral Hematoma: A Pathophysiological Classification and Literature Review. Cureus. 2023;15(8):e42987</t>
  </si>
  <si>
    <t xml:space="preserve">10.7759/cureus.42987</t>
  </si>
  <si>
    <t xml:space="preserve">37671206</t>
  </si>
  <si>
    <r>
      <rPr>
        <sz val="10"/>
        <rFont val="Noto Sans CJK SC"/>
        <family val="2"/>
      </rPr>
      <t xml:space="preserve">同論文の病態生理学的分類（</t>
    </r>
    <r>
      <rPr>
        <sz val="10"/>
        <rFont val="Arial"/>
        <family val="0"/>
        <charset val="1"/>
      </rPr>
      <t xml:space="preserve">type 1A</t>
    </r>
    <r>
      <rPr>
        <sz val="10"/>
        <rFont val="Noto Sans CJK SC"/>
        <family val="2"/>
      </rPr>
      <t xml:space="preserve">・</t>
    </r>
    <r>
      <rPr>
        <sz val="10"/>
        <rFont val="Arial"/>
        <family val="0"/>
        <charset val="1"/>
      </rPr>
      <t xml:space="preserve">1B</t>
    </r>
    <r>
      <rPr>
        <sz val="10"/>
        <rFont val="Noto Sans CJK SC"/>
        <family val="2"/>
      </rPr>
      <t xml:space="preserve">・</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）に基づく。遅発性脳内血腫の定義は文献によって異なることが同論文に明記されている。（出典内の位置：抄録）</t>
    </r>
  </si>
  <si>
    <t xml:space="preserve">TJ-021</t>
  </si>
  <si>
    <r>
      <rPr>
        <sz val="10"/>
        <rFont val="Noto Sans CJK SC"/>
        <family val="2"/>
      </rPr>
      <t xml:space="preserve">外傷性脳実質病変（脳内血腫・脳挫傷）では、病変に伴う進行性の神経学的悪化、内科的治療で制御できない頭蓋内圧亢進、または</t>
    </r>
    <r>
      <rPr>
        <sz val="10"/>
        <rFont val="Arial"/>
        <family val="0"/>
        <charset val="1"/>
      </rPr>
      <t xml:space="preserve">CT</t>
    </r>
    <r>
      <rPr>
        <sz val="10"/>
        <rFont val="Noto Sans CJK SC"/>
        <family val="2"/>
      </rPr>
      <t xml:space="preserve">上の腫瘤効果がある場合に手術を行う。</t>
    </r>
    <r>
      <rPr>
        <sz val="10"/>
        <rFont val="Arial"/>
        <family val="0"/>
        <charset val="1"/>
      </rPr>
      <t xml:space="preserve">GCS 6</t>
    </r>
    <r>
      <rPr>
        <sz val="10"/>
        <rFont val="Noto Sans CJK SC"/>
        <family val="2"/>
      </rPr>
      <t xml:space="preserve">〜</t>
    </r>
    <r>
      <rPr>
        <sz val="10"/>
        <rFont val="Arial"/>
        <family val="0"/>
        <charset val="1"/>
      </rPr>
      <t xml:space="preserve">8</t>
    </r>
    <r>
      <rPr>
        <sz val="10"/>
        <rFont val="Noto Sans CJK SC"/>
        <family val="2"/>
      </rPr>
      <t xml:space="preserve">で前頭葉・側頭葉の挫傷が</t>
    </r>
    <r>
      <rPr>
        <sz val="10"/>
        <rFont val="Arial"/>
        <family val="0"/>
        <charset val="1"/>
      </rPr>
      <t xml:space="preserve">20cm³</t>
    </r>
    <r>
      <rPr>
        <sz val="10"/>
        <rFont val="Noto Sans CJK SC"/>
        <family val="2"/>
      </rPr>
      <t xml:space="preserve">を超え、正中線偏位</t>
    </r>
    <r>
      <rPr>
        <sz val="10"/>
        <rFont val="Arial"/>
        <family val="0"/>
        <charset val="1"/>
      </rPr>
      <t xml:space="preserve">5mm</t>
    </r>
    <r>
      <rPr>
        <sz val="10"/>
        <rFont val="Noto Sans CJK SC"/>
        <family val="2"/>
      </rPr>
      <t xml:space="preserve">以上または脳槽の圧排を伴う場合、および体積</t>
    </r>
    <r>
      <rPr>
        <sz val="10"/>
        <rFont val="Arial"/>
        <family val="0"/>
        <charset val="1"/>
      </rPr>
      <t xml:space="preserve">50cm³</t>
    </r>
    <r>
      <rPr>
        <sz val="10"/>
        <rFont val="Noto Sans CJK SC"/>
        <family val="2"/>
      </rPr>
      <t xml:space="preserve">を超える病変は手術適応である。</t>
    </r>
  </si>
  <si>
    <t xml:space="preserve">SRC-1937</t>
  </si>
  <si>
    <t xml:space="preserve">Bullock MR, Chesnut R, Ghajar J, et al. Surgical management of traumatic parenchymal lesions. Neurosurgery. 2006;58(3 Suppl):S25-46</t>
  </si>
  <si>
    <t xml:space="preserve">10.1227/01.NEU.0000210365.36914.E3</t>
  </si>
  <si>
    <t xml:space="preserve">16540746</t>
  </si>
  <si>
    <t xml:space="preserve">TJ-022</t>
  </si>
  <si>
    <t xml:space="preserve">頭蓋骨骨折</t>
  </si>
  <si>
    <t xml:space="preserve">開放性陥没骨折では、陥没が頭蓋骨の厚さを超える場合に感染を防ぐため手術を行い、早期の手術（挙上とデブリードマン）と抗菌薬投与が推奨される。閉鎖性（単純）陥没骨折では保存的管理も治療の選択肢となる。</t>
  </si>
  <si>
    <r>
      <rPr>
        <sz val="10"/>
        <rFont val="Noto Sans CJK SC"/>
        <family val="2"/>
      </rPr>
      <t xml:space="preserve">医学各論 Ⅸ</t>
    </r>
    <r>
      <rPr>
        <sz val="10"/>
        <rFont val="Arial"/>
        <family val="0"/>
        <charset val="1"/>
      </rPr>
      <t xml:space="preserve">-10-A-⑦</t>
    </r>
    <r>
      <rPr>
        <sz val="10"/>
        <rFont val="Noto Sans CJK SC"/>
        <family val="2"/>
      </rPr>
      <t xml:space="preserve">（頭蓋骨骨折、</t>
    </r>
    <r>
      <rPr>
        <sz val="10"/>
        <rFont val="Arial"/>
        <family val="0"/>
        <charset val="1"/>
      </rPr>
      <t xml:space="preserve">a</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</si>
  <si>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TBL-01-00-061 (id: Jlvnlfg)</t>
    </r>
  </si>
  <si>
    <t xml:space="preserve">SRC-1938</t>
  </si>
  <si>
    <t xml:space="preserve">Bullock MR, Chesnut R, Ghajar J, et al. Surgical management of depressed cranial fractures. Neurosurgery. 2006;58(3 Suppl):S56-60</t>
  </si>
  <si>
    <t xml:space="preserve">10.1227/01.NEU.0000210367.14043.0E</t>
  </si>
  <si>
    <t xml:space="preserve">16540744</t>
  </si>
  <si>
    <t xml:space="preserve">適応の詳細は同ガイドラインの推奨文（抄録）で確認した。抗菌薬は薬剤名を特定しない一般原則としての記載であり、個別薬剤の国内承認の確認を要する内容は含めていない。（出典内の位置：抄録の推奨事項）</t>
  </si>
  <si>
    <t xml:space="preserve">TJ-023</t>
  </si>
  <si>
    <r>
      <rPr>
        <sz val="10"/>
        <rFont val="Noto Sans CJK SC"/>
        <family val="2"/>
      </rPr>
      <t xml:space="preserve">頭蓋底骨折の臨床徴候には、</t>
    </r>
    <r>
      <rPr>
        <sz val="10"/>
        <rFont val="Arial"/>
        <family val="0"/>
        <charset val="1"/>
      </rPr>
      <t xml:space="preserve">raccoon eyes</t>
    </r>
    <r>
      <rPr>
        <sz val="10"/>
        <rFont val="Noto Sans CJK SC"/>
        <family val="2"/>
      </rPr>
      <t xml:space="preserve">（眼窩周囲の皮下出血）、</t>
    </r>
    <r>
      <rPr>
        <sz val="10"/>
        <rFont val="Arial"/>
        <family val="0"/>
        <charset val="1"/>
      </rPr>
      <t xml:space="preserve">Battle</t>
    </r>
    <r>
      <rPr>
        <sz val="10"/>
        <rFont val="Noto Sans CJK SC"/>
        <family val="2"/>
      </rPr>
      <t xml:space="preserve">徴候（乳様突起部の皮下出血）、髄液耳漏・髄液鼻漏があり、これらの徴候は頭蓋底骨折の存在を示唆する一方で、徴候単独の診断精度は高くない。</t>
    </r>
  </si>
  <si>
    <t xml:space="preserve">SRC-1939</t>
  </si>
  <si>
    <t xml:space="preserve">Solai CA, Domingues CA, Nogueira LS, de Sousa RMC. Clinical Signs of Basilar Skull Fracture and Their Predictive Value in Diagnosis of This Injury. J Trauma Nurs. 2018;25(5):301-306</t>
  </si>
  <si>
    <t xml:space="preserve">10.1097/JTN.0000000000000392</t>
  </si>
  <si>
    <t xml:space="preserve">30216260</t>
  </si>
  <si>
    <r>
      <rPr>
        <sz val="10"/>
        <rFont val="Noto Sans CJK SC"/>
        <family val="2"/>
      </rPr>
      <t xml:space="preserve">ブラジルの外傷センターの前向き研究（</t>
    </r>
    <r>
      <rPr>
        <sz val="10"/>
        <rFont val="Arial"/>
        <family val="0"/>
        <charset val="1"/>
      </rPr>
      <t xml:space="preserve">136</t>
    </r>
    <r>
      <rPr>
        <sz val="10"/>
        <rFont val="Noto Sans CJK SC"/>
        <family val="2"/>
      </rPr>
      <t xml:space="preserve">例、頭蓋底骨折は</t>
    </r>
    <r>
      <rPr>
        <sz val="10"/>
        <rFont val="Arial"/>
        <family val="0"/>
        <charset val="1"/>
      </rPr>
      <t xml:space="preserve">20.6%</t>
    </r>
    <r>
      <rPr>
        <sz val="10"/>
        <rFont val="Noto Sans CJK SC"/>
        <family val="2"/>
      </rPr>
      <t xml:space="preserve">）で、受傷後</t>
    </r>
    <r>
      <rPr>
        <sz val="10"/>
        <rFont val="Arial"/>
        <family val="0"/>
        <charset val="1"/>
      </rPr>
      <t xml:space="preserve">48</t>
    </r>
    <r>
      <rPr>
        <sz val="10"/>
        <rFont val="Noto Sans CJK SC"/>
        <family val="2"/>
      </rPr>
      <t xml:space="preserve">時間までの徴候の診断性能が評価された。頻度の数値は扱っていない。（出典内の位置：抄録）</t>
    </r>
  </si>
  <si>
    <t xml:space="preserve">TJ-024</t>
  </si>
  <si>
    <t xml:space="preserve">髄液漏</t>
  </si>
  <si>
    <t xml:space="preserve">頭蓋底骨折後の外傷性髄液漏は、まず保存的に管理するのが原則であり、大部分は手術をせずに止まる。保存的管理で止まらない場合は、外科的な瘻孔閉鎖が必要になる。</t>
  </si>
  <si>
    <r>
      <rPr>
        <sz val="10"/>
        <rFont val="Noto Sans CJK SC"/>
        <family val="2"/>
      </rPr>
      <t xml:space="preserve">医学各論 Ⅸ</t>
    </r>
    <r>
      <rPr>
        <sz val="10"/>
        <rFont val="Arial"/>
        <family val="0"/>
        <charset val="1"/>
      </rPr>
      <t xml:space="preserve">-10-A-⑧</t>
    </r>
    <r>
      <rPr>
        <sz val="10"/>
        <rFont val="Noto Sans CJK SC"/>
        <family val="2"/>
      </rPr>
      <t xml:space="preserve">（髄液漏・脳脊髄液減少症、</t>
    </r>
    <r>
      <rPr>
        <sz val="10"/>
        <rFont val="Arial"/>
        <family val="0"/>
        <charset val="1"/>
      </rPr>
      <t xml:space="preserve">c</t>
    </r>
    <r>
      <rPr>
        <sz val="10"/>
        <rFont val="Noto Sans CJK SC"/>
        <family val="2"/>
      </rPr>
      <t xml:space="preserve">）</t>
    </r>
  </si>
  <si>
    <t xml:space="preserve">SRC-1940</t>
  </si>
  <si>
    <t xml:space="preserve">Phang SY, Whitehouse K, Lee L, Khalil H, McArdle P, Whitfield PC. Management of CSF leak in base of skull fractures in adults. Br J Neurosurg. 2016;30(6):596-604</t>
  </si>
  <si>
    <t xml:space="preserve">10.1080/02688697.2016.1229746</t>
  </si>
  <si>
    <t xml:space="preserve">27666293</t>
  </si>
  <si>
    <r>
      <rPr>
        <sz val="10"/>
        <rFont val="Noto Sans CJK SC"/>
        <family val="2"/>
      </rPr>
      <t xml:space="preserve">英国のグループによる</t>
    </r>
    <r>
      <rPr>
        <sz val="10"/>
        <rFont val="Arial"/>
        <family val="0"/>
        <charset val="1"/>
      </rPr>
      <t xml:space="preserve">45</t>
    </r>
    <r>
      <rPr>
        <sz val="10"/>
        <rFont val="Noto Sans CJK SC"/>
        <family val="2"/>
      </rPr>
      <t xml:space="preserve">年間の文献に基づく管理の枠組みの総説。抗菌薬の予防投与については、頭蓋底骨折への予防的抗菌薬で髄膜炎が減るというエビデンスは確立していない（系統的レビューの結論）ため、本票では扱っていない。（出典内の位置：抄録）</t>
    </r>
  </si>
  <si>
    <t xml:space="preserve">TJ-025</t>
  </si>
  <si>
    <t xml:space="preserve">脳脊髄液減少症</t>
  </si>
  <si>
    <r>
      <rPr>
        <sz val="10"/>
        <rFont val="Noto Sans CJK SC"/>
        <family val="2"/>
      </rPr>
      <t xml:space="preserve">日本では、起立性頭痛を有し、画像診断基準で脳脊髄液の漏出が確認できる「脳脊髄液漏出症」に対する硬膜外自家血注入療法（ブラッドパッチ）が、</t>
    </r>
    <r>
      <rPr>
        <sz val="10"/>
        <rFont val="Arial"/>
        <family val="0"/>
        <charset val="1"/>
      </rPr>
      <t xml:space="preserve">2012</t>
    </r>
    <r>
      <rPr>
        <sz val="10"/>
        <rFont val="Noto Sans CJK SC"/>
        <family val="2"/>
      </rPr>
      <t xml:space="preserve">年に先進医療として認められた後、</t>
    </r>
    <r>
      <rPr>
        <sz val="10"/>
        <rFont val="Arial"/>
        <family val="0"/>
        <charset val="1"/>
      </rPr>
      <t xml:space="preserve">2016</t>
    </r>
    <r>
      <rPr>
        <sz val="10"/>
        <rFont val="Noto Sans CJK SC"/>
        <family val="2"/>
      </rPr>
      <t xml:space="preserve">年</t>
    </r>
    <r>
      <rPr>
        <sz val="10"/>
        <rFont val="Arial"/>
        <family val="0"/>
        <charset val="1"/>
      </rPr>
      <t xml:space="preserve">4</t>
    </r>
    <r>
      <rPr>
        <sz val="10"/>
        <rFont val="Noto Sans CJK SC"/>
        <family val="2"/>
      </rPr>
      <t xml:space="preserve">月から保険適用となっている。保険適用の対象は画像診断基準を満たす脳脊髄液漏出症であり、いわゆる脳脊髄液減少症とされる全例ではない。</t>
    </r>
  </si>
  <si>
    <t xml:space="preserve">SRC-1941</t>
  </si>
  <si>
    <r>
      <rPr>
        <sz val="10"/>
        <rFont val="Noto Sans CJK SC"/>
        <family val="2"/>
      </rPr>
      <t xml:space="preserve">厚生労働省</t>
    </r>
    <r>
      <rPr>
        <sz val="10"/>
        <rFont val="Arial"/>
        <family val="0"/>
        <charset val="1"/>
      </rPr>
      <t xml:space="preserve">. </t>
    </r>
    <r>
      <rPr>
        <sz val="10"/>
        <rFont val="Noto Sans CJK SC"/>
        <family val="2"/>
      </rPr>
      <t xml:space="preserve">先進医療専門家会議資料・中央社会保険医療協議会資料（硬膜外自家血注入療法、適応症：脳脊髄液漏出症（髄液漏））ほか診療報酬改定関係資料</t>
    </r>
  </si>
  <si>
    <r>
      <rPr>
        <sz val="10"/>
        <rFont val="Noto Sans CJK SC"/>
        <family val="2"/>
      </rPr>
      <t xml:space="preserve">公的資料（厚生労働省の先進医療専門家会議・中央社会保険医療協議会の資料）で先進医療としての適応症（起立性頭痛を有し画像診断基準の確定・確実所見を有する脳脊髄液漏出症）を確認し、</t>
    </r>
    <r>
      <rPr>
        <sz val="10"/>
        <rFont val="Arial"/>
        <family val="0"/>
        <charset val="1"/>
      </rPr>
      <t xml:space="preserve">2016</t>
    </r>
    <r>
      <rPr>
        <sz val="10"/>
        <rFont val="Noto Sans CJK SC"/>
        <family val="2"/>
      </rPr>
      <t xml:space="preserve">年</t>
    </r>
    <r>
      <rPr>
        <sz val="10"/>
        <rFont val="Arial"/>
        <family val="0"/>
        <charset val="1"/>
      </rPr>
      <t xml:space="preserve">4</t>
    </r>
    <r>
      <rPr>
        <sz val="10"/>
        <rFont val="Noto Sans CJK SC"/>
        <family val="2"/>
      </rPr>
      <t xml:space="preserve">月からの保険適用は医科診療報酬点数表の硬膜外自家血注入の収載として公的文書で確認した。政府標準利用規約の適用区分は取り込み側の最終確認事項。（出典内の位置：先進医療の技術概要および診療報酬改定関係資料）</t>
    </r>
  </si>
  <si>
    <t xml:space="preserve">TJ-026</t>
  </si>
  <si>
    <t xml:space="preserve">脊髄損傷</t>
  </si>
  <si>
    <r>
      <rPr>
        <sz val="10"/>
        <rFont val="Noto Sans CJK SC"/>
        <family val="2"/>
      </rPr>
      <t xml:space="preserve">脊髄損傷の神経学的評価は国際標準（</t>
    </r>
    <r>
      <rPr>
        <sz val="10"/>
        <rFont val="Arial"/>
        <family val="0"/>
        <charset val="1"/>
      </rPr>
      <t xml:space="preserve">ISNCSCI</t>
    </r>
    <r>
      <rPr>
        <sz val="10"/>
        <rFont val="Noto Sans CJK SC"/>
        <family val="2"/>
      </rPr>
      <t xml:space="preserve">）に基づき、損傷の神経学的レベル（</t>
    </r>
    <r>
      <rPr>
        <sz val="10"/>
        <rFont val="Arial"/>
        <family val="0"/>
        <charset val="1"/>
      </rPr>
      <t xml:space="preserve">NLI</t>
    </r>
    <r>
      <rPr>
        <sz val="10"/>
        <rFont val="Noto Sans CJK SC"/>
        <family val="2"/>
      </rPr>
      <t xml:space="preserve">）と </t>
    </r>
    <r>
      <rPr>
        <sz val="10"/>
        <rFont val="Arial"/>
        <family val="0"/>
        <charset val="1"/>
      </rPr>
      <t xml:space="preserve">ASIA Impairment Scale</t>
    </r>
    <r>
      <rPr>
        <sz val="10"/>
        <rFont val="Noto Sans CJK SC"/>
        <family val="2"/>
      </rPr>
      <t xml:space="preserve">（</t>
    </r>
    <r>
      <rPr>
        <sz val="10"/>
        <rFont val="Arial"/>
        <family val="0"/>
        <charset val="1"/>
      </rPr>
      <t xml:space="preserve">AIS</t>
    </r>
    <r>
      <rPr>
        <sz val="10"/>
        <rFont val="Noto Sans CJK SC"/>
        <family val="2"/>
      </rPr>
      <t xml:space="preserve">）で表す。</t>
    </r>
    <r>
      <rPr>
        <sz val="10"/>
        <rFont val="Arial"/>
        <family val="0"/>
        <charset val="1"/>
      </rPr>
      <t xml:space="preserve">AIS A </t>
    </r>
    <r>
      <rPr>
        <sz val="10"/>
        <rFont val="Noto Sans CJK SC"/>
        <family val="2"/>
      </rPr>
      <t xml:space="preserve">は完全損傷（損傷レベル以下の運動・知覚機能の完全喪失）、</t>
    </r>
    <r>
      <rPr>
        <sz val="10"/>
        <rFont val="Arial"/>
        <family val="0"/>
        <charset val="1"/>
      </rPr>
      <t xml:space="preserve">B</t>
    </r>
    <r>
      <rPr>
        <sz val="10"/>
        <rFont val="Noto Sans CJK SC"/>
        <family val="2"/>
      </rPr>
      <t xml:space="preserve">〜</t>
    </r>
    <r>
      <rPr>
        <sz val="10"/>
        <rFont val="Arial"/>
        <family val="0"/>
        <charset val="1"/>
      </rPr>
      <t xml:space="preserve">D </t>
    </r>
    <r>
      <rPr>
        <sz val="10"/>
        <rFont val="Noto Sans CJK SC"/>
        <family val="2"/>
      </rPr>
      <t xml:space="preserve">は不完全損傷、</t>
    </r>
    <r>
      <rPr>
        <sz val="10"/>
        <rFont val="Arial"/>
        <family val="0"/>
        <charset val="1"/>
      </rPr>
      <t xml:space="preserve">E </t>
    </r>
    <r>
      <rPr>
        <sz val="10"/>
        <rFont val="Noto Sans CJK SC"/>
        <family val="2"/>
      </rPr>
      <t xml:space="preserve">は正常である。</t>
    </r>
  </si>
  <si>
    <r>
      <rPr>
        <sz val="10"/>
        <rFont val="Noto Sans CJK SC"/>
        <family val="2"/>
      </rPr>
      <t xml:space="preserve">医学各論 Ⅸ</t>
    </r>
    <r>
      <rPr>
        <sz val="10"/>
        <rFont val="Arial"/>
        <family val="0"/>
        <charset val="1"/>
      </rPr>
      <t xml:space="preserve">-10-B-①</t>
    </r>
    <r>
      <rPr>
        <sz val="10"/>
        <rFont val="Noto Sans CJK SC"/>
        <family val="2"/>
      </rPr>
      <t xml:space="preserve">（頸髄・胸髄・腰髄損傷、</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</si>
  <si>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TBL-01-00-119 (id: Jlvnlpc)</t>
    </r>
  </si>
  <si>
    <t xml:space="preserve">SRC-1943</t>
  </si>
  <si>
    <t xml:space="preserve">Rupp R, Biering-Sørensen F, Burns SP, et al. International Standards for Neurological Classification of Spinal Cord Injury: Revised 2019. Top Spinal Cord Inj Rehabil. 2021;27(2):1-22</t>
  </si>
  <si>
    <t xml:space="preserve">10.46292/sci2702-1</t>
  </si>
  <si>
    <t xml:space="preserve">34108832</t>
  </si>
  <si>
    <r>
      <rPr>
        <sz val="10"/>
        <rFont val="Noto Sans CJK SC"/>
        <family val="2"/>
      </rPr>
      <t xml:space="preserve">標準文書そのものを出典としており抄録はない。</t>
    </r>
    <r>
      <rPr>
        <sz val="10"/>
        <rFont val="Arial"/>
        <family val="0"/>
        <charset val="1"/>
      </rPr>
      <t xml:space="preserve">AIS </t>
    </r>
    <r>
      <rPr>
        <sz val="10"/>
        <rFont val="Noto Sans CJK SC"/>
        <family val="2"/>
      </rPr>
      <t xml:space="preserve">各グレードの定義は本文の分類表に基づく。 （出典内の位置：</t>
    </r>
    <r>
      <rPr>
        <sz val="10"/>
        <rFont val="Arial"/>
        <family val="0"/>
        <charset val="1"/>
      </rPr>
      <t xml:space="preserve">ISNCSCI </t>
    </r>
    <r>
      <rPr>
        <sz val="10"/>
        <rFont val="Noto Sans CJK SC"/>
        <family val="2"/>
      </rPr>
      <t xml:space="preserve">改訂</t>
    </r>
    <r>
      <rPr>
        <sz val="10"/>
        <rFont val="Arial"/>
        <family val="0"/>
        <charset val="1"/>
      </rPr>
      <t xml:space="preserve">2019</t>
    </r>
    <r>
      <rPr>
        <sz val="10"/>
        <rFont val="Noto Sans CJK SC"/>
        <family val="2"/>
      </rPr>
      <t xml:space="preserve">年版（</t>
    </r>
    <r>
      <rPr>
        <sz val="10"/>
        <rFont val="Arial"/>
        <family val="0"/>
        <charset val="1"/>
      </rPr>
      <t xml:space="preserve">ASIA </t>
    </r>
    <r>
      <rPr>
        <sz val="10"/>
        <rFont val="Noto Sans CJK SC"/>
        <family val="2"/>
      </rPr>
      <t xml:space="preserve">の国際標準文書））</t>
    </r>
  </si>
  <si>
    <t xml:space="preserve">TJ-027</t>
  </si>
  <si>
    <t xml:space="preserve">外傷性中心性頸髄損傷は、上肢の運動障害が下肢の運動障害より不均衡に強いことを特徴とする頸髄の不完全損傷である。</t>
  </si>
  <si>
    <t xml:space="preserve">SRC-1944</t>
  </si>
  <si>
    <t xml:space="preserve">van Middendorp JJ, Hosman AJ, Pouw MH, Van de Meent H; EM-SCI Study Group. Diagnostic criteria of traumatic central cord syndrome. Part 1: a systematic review of clinical descriptors and scores. Spinal Cord. 2010</t>
  </si>
  <si>
    <t xml:space="preserve">10.1038/sc.2009.155</t>
  </si>
  <si>
    <t xml:space="preserve">20048754</t>
  </si>
  <si>
    <t xml:space="preserve">上肢・下肢の運動スコア差についての定量的な診断基準は確立していないことが同総説の結論である。膀胱障害や損傷レベル以下の知覚障害も記述子に含まれるが、本カードは運動障害の不均衡に絞った。 （出典内の位置：抄録（臨床記述子の系統的レビュー））</t>
  </si>
  <si>
    <t xml:space="preserve">TJ-028</t>
  </si>
  <si>
    <r>
      <rPr>
        <sz val="10"/>
        <rFont val="Noto Sans CJK SC"/>
        <family val="2"/>
      </rPr>
      <t xml:space="preserve">脊髄ショックは、損傷レベル以下の反射と機能が一過性に消失した状態であり、その回復は</t>
    </r>
    <r>
      <rPr>
        <sz val="10"/>
        <rFont val="Arial"/>
        <family val="0"/>
        <charset val="1"/>
      </rPr>
      <t xml:space="preserve">4</t>
    </r>
    <r>
      <rPr>
        <sz val="10"/>
        <rFont val="Noto Sans CJK SC"/>
        <family val="2"/>
      </rPr>
      <t xml:space="preserve">つの相を経て進むとモデル化され、球海綿体反射など多シナプス反射の回復が脊髄ショックの終了の目安となる。</t>
    </r>
  </si>
  <si>
    <t xml:space="preserve">SRC-1945</t>
  </si>
  <si>
    <t xml:space="preserve">Ditunno JF, Little JW, Tessler A, Burns AS. Spinal shock revisited: a four-phase model. Spinal Cord. 2004</t>
  </si>
  <si>
    <t xml:space="preserve">10.1038/sj.sc.3101603</t>
  </si>
  <si>
    <t xml:space="preserve">15037862</t>
  </si>
  <si>
    <r>
      <rPr>
        <sz val="10"/>
        <rFont val="Arial"/>
        <family val="0"/>
        <charset val="1"/>
      </rPr>
      <t xml:space="preserve">4</t>
    </r>
    <r>
      <rPr>
        <sz val="10"/>
        <rFont val="Noto Sans CJK SC"/>
        <family val="2"/>
      </rPr>
      <t xml:space="preserve">相モデルの各相の詳細は本文に基づく。排尿障害の詳細は神経因性膀胱（第</t>
    </r>
    <r>
      <rPr>
        <sz val="10"/>
        <rFont val="Arial"/>
        <family val="0"/>
        <charset val="1"/>
      </rPr>
      <t xml:space="preserve">16</t>
    </r>
    <r>
      <rPr>
        <sz val="10"/>
        <rFont val="Noto Sans CJK SC"/>
        <family val="2"/>
      </rPr>
      <t xml:space="preserve">回 </t>
    </r>
    <r>
      <rPr>
        <sz val="10"/>
        <rFont val="Arial"/>
        <family val="0"/>
        <charset val="1"/>
      </rPr>
      <t xml:space="preserve">KX</t>
    </r>
    <r>
      <rPr>
        <sz val="10"/>
        <rFont val="Noto Sans CJK SC"/>
        <family val="2"/>
      </rPr>
      <t xml:space="preserve">）の領域として本カードでは扱わない。 （出典内の位置：抄録および本文の</t>
    </r>
    <r>
      <rPr>
        <sz val="10"/>
        <rFont val="Arial"/>
        <family val="0"/>
        <charset val="1"/>
      </rPr>
      <t xml:space="preserve">4</t>
    </r>
    <r>
      <rPr>
        <sz val="10"/>
        <rFont val="Noto Sans CJK SC"/>
        <family val="2"/>
      </rPr>
      <t xml:space="preserve">相モデル）</t>
    </r>
  </si>
  <si>
    <t xml:space="preserve">TJ-029</t>
  </si>
  <si>
    <r>
      <rPr>
        <sz val="10"/>
        <rFont val="Arial"/>
        <family val="0"/>
        <charset val="1"/>
      </rPr>
      <t xml:space="preserve">AO Spine </t>
    </r>
    <r>
      <rPr>
        <sz val="10"/>
        <rFont val="Noto Sans CJK SC"/>
        <family val="2"/>
      </rPr>
      <t xml:space="preserve">の急性脊髄損傷診療ガイドライン（</t>
    </r>
    <r>
      <rPr>
        <sz val="10"/>
        <rFont val="Arial"/>
        <family val="0"/>
        <charset val="1"/>
      </rPr>
      <t xml:space="preserve">2017</t>
    </r>
    <r>
      <rPr>
        <sz val="10"/>
        <rFont val="Noto Sans CJK SC"/>
        <family val="2"/>
      </rPr>
      <t xml:space="preserve">年）は、受傷後</t>
    </r>
    <r>
      <rPr>
        <sz val="10"/>
        <rFont val="Arial"/>
        <family val="0"/>
        <charset val="1"/>
      </rPr>
      <t xml:space="preserve">8</t>
    </r>
    <r>
      <rPr>
        <sz val="10"/>
        <rFont val="Noto Sans CJK SC"/>
        <family val="2"/>
      </rPr>
      <t xml:space="preserve">時間以内に受診した成人患者には大量メチルプレドニゾロンコハク酸エステルの</t>
    </r>
    <r>
      <rPr>
        <sz val="10"/>
        <rFont val="Arial"/>
        <family val="0"/>
        <charset val="1"/>
      </rPr>
      <t xml:space="preserve">24</t>
    </r>
    <r>
      <rPr>
        <sz val="10"/>
        <rFont val="Noto Sans CJK SC"/>
        <family val="2"/>
      </rPr>
      <t xml:space="preserve">時間持続投与を治療選択肢として提示することを弱く推奨し、受傷後</t>
    </r>
    <r>
      <rPr>
        <sz val="10"/>
        <rFont val="Arial"/>
        <family val="0"/>
        <charset val="1"/>
      </rPr>
      <t xml:space="preserve">8</t>
    </r>
    <r>
      <rPr>
        <sz val="10"/>
        <rFont val="Noto Sans CJK SC"/>
        <family val="2"/>
      </rPr>
      <t xml:space="preserve">時間を過ぎてからの投与開始と</t>
    </r>
    <r>
      <rPr>
        <sz val="10"/>
        <rFont val="Arial"/>
        <family val="0"/>
        <charset val="1"/>
      </rPr>
      <t xml:space="preserve">48</t>
    </r>
    <r>
      <rPr>
        <sz val="10"/>
        <rFont val="Noto Sans CJK SC"/>
        <family val="2"/>
      </rPr>
      <t xml:space="preserve">時間投与は行わないことを弱く推奨している。</t>
    </r>
  </si>
  <si>
    <t xml:space="preserve">SRC-1946</t>
  </si>
  <si>
    <t xml:space="preserve">Fehlings MG, Wilson JR, Tetreault LA, et al. A Clinical Practice Guideline for the Management of Patients With Acute Spinal Cord Injury: Recommendations on the Use of Methylprednisolone Sodium Succinate. Global Spine J. 2017;7(3 Suppl)</t>
  </si>
  <si>
    <t xml:space="preserve">10.1177/2192568217703085</t>
  </si>
  <si>
    <t xml:space="preserve">29164025</t>
  </si>
  <si>
    <r>
      <rPr>
        <sz val="10"/>
        <rFont val="Noto Sans CJK SC"/>
        <family val="2"/>
      </rPr>
      <t xml:space="preserve">薬剤について：メチルプレドニゾロンコハク酸エステルは国内承認薬であるが、急性脊髄損傷に対する適応と大量療法の保険適用は確認できておらず、適応外使用にあたる。取り込み側で添付文書の照合が必要。推奨文は抄録で逐語確認した。北米のガイドラインとは推奨が異なる（</t>
    </r>
    <r>
      <rPr>
        <sz val="10"/>
        <rFont val="Arial"/>
        <family val="0"/>
        <charset val="1"/>
      </rPr>
      <t xml:space="preserve">TJ-030</t>
    </r>
    <r>
      <rPr>
        <sz val="10"/>
        <rFont val="Noto Sans CJK SC"/>
        <family val="2"/>
      </rPr>
      <t xml:space="preserve">）。 （出典内の位置：抄録の推奨文（</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t>
    </r>
  </si>
  <si>
    <t xml:space="preserve">TJ-030</t>
  </si>
  <si>
    <r>
      <rPr>
        <sz val="10"/>
        <rFont val="Noto Sans CJK SC"/>
        <family val="2"/>
      </rPr>
      <t xml:space="preserve">北米の </t>
    </r>
    <r>
      <rPr>
        <sz val="10"/>
        <rFont val="Arial"/>
        <family val="0"/>
        <charset val="1"/>
      </rPr>
      <t xml:space="preserve">AANS/CNS </t>
    </r>
    <r>
      <rPr>
        <sz val="10"/>
        <rFont val="Noto Sans CJK SC"/>
        <family val="2"/>
      </rPr>
      <t xml:space="preserve">ガイドラインは、急性脊髄損傷に対するメチルプレドニゾロンの投与を推奨しておらず（</t>
    </r>
    <r>
      <rPr>
        <sz val="10"/>
        <rFont val="Arial"/>
        <family val="0"/>
        <charset val="1"/>
      </rPr>
      <t xml:space="preserve">Level I</t>
    </r>
    <r>
      <rPr>
        <sz val="10"/>
        <rFont val="Noto Sans CJK SC"/>
        <family val="2"/>
      </rPr>
      <t xml:space="preserve">）、同薬はこの適応について米国食品医薬品局（</t>
    </r>
    <r>
      <rPr>
        <sz val="10"/>
        <rFont val="Arial"/>
        <family val="0"/>
        <charset val="1"/>
      </rPr>
      <t xml:space="preserve">FDA</t>
    </r>
    <r>
      <rPr>
        <sz val="10"/>
        <rFont val="Noto Sans CJK SC"/>
        <family val="2"/>
      </rPr>
      <t xml:space="preserve">）の承認を受けていないとしている。</t>
    </r>
  </si>
  <si>
    <t xml:space="preserve">SRC-1947</t>
  </si>
  <si>
    <t xml:space="preserve">Hurlbert RJ, Hadley MN, Walters BC, et al. Pharmacological therapy for acute spinal cord injury. Neurosurgery. 2015;76 Suppl 1:S71-S83</t>
  </si>
  <si>
    <t xml:space="preserve">10.1227/01.neu.0000462080.04196.f7</t>
  </si>
  <si>
    <t xml:space="preserve">25692371</t>
  </si>
  <si>
    <r>
      <rPr>
        <sz val="10"/>
        <rFont val="Noto Sans CJK SC"/>
        <family val="2"/>
      </rPr>
      <t xml:space="preserve">同章には抄録がないため、推奨文は </t>
    </r>
    <r>
      <rPr>
        <sz val="10"/>
        <rFont val="Arial"/>
        <family val="0"/>
        <charset val="1"/>
      </rPr>
      <t xml:space="preserve">AANS/CNS </t>
    </r>
    <r>
      <rPr>
        <sz val="10"/>
        <rFont val="Noto Sans CJK SC"/>
        <family val="2"/>
      </rPr>
      <t xml:space="preserve">ガイドラインの公式要約で確認した。薬剤の国内承認・保険適用の状況は </t>
    </r>
    <r>
      <rPr>
        <sz val="10"/>
        <rFont val="Arial"/>
        <family val="0"/>
        <charset val="1"/>
      </rPr>
      <t xml:space="preserve">TJ-029 </t>
    </r>
    <r>
      <rPr>
        <sz val="10"/>
        <rFont val="Noto Sans CJK SC"/>
        <family val="2"/>
      </rPr>
      <t xml:space="preserve">と同じ。</t>
    </r>
    <r>
      <rPr>
        <sz val="10"/>
        <rFont val="Arial"/>
        <family val="0"/>
        <charset val="1"/>
      </rPr>
      <t xml:space="preserve">AO Spine </t>
    </r>
    <r>
      <rPr>
        <sz val="10"/>
        <rFont val="Noto Sans CJK SC"/>
        <family val="2"/>
      </rPr>
      <t xml:space="preserve">ガイドラインとは推奨が異なる（</t>
    </r>
    <r>
      <rPr>
        <sz val="10"/>
        <rFont val="Arial"/>
        <family val="0"/>
        <charset val="1"/>
      </rPr>
      <t xml:space="preserve">TJ-029</t>
    </r>
    <r>
      <rPr>
        <sz val="10"/>
        <rFont val="Noto Sans CJK SC"/>
        <family val="2"/>
      </rPr>
      <t xml:space="preserve">）。 （出典内の位置：ガイドライン章（</t>
    </r>
    <r>
      <rPr>
        <sz val="10"/>
        <rFont val="Arial"/>
        <family val="0"/>
        <charset val="1"/>
      </rPr>
      <t xml:space="preserve">Pharmacological therapy for acute spinal cord injury</t>
    </r>
    <r>
      <rPr>
        <sz val="10"/>
        <rFont val="Noto Sans CJK SC"/>
        <family val="2"/>
      </rPr>
      <t xml:space="preserve">））</t>
    </r>
  </si>
  <si>
    <t xml:space="preserve">TJ-031</t>
  </si>
  <si>
    <r>
      <rPr>
        <sz val="10"/>
        <rFont val="Noto Sans CJK SC"/>
        <family val="2"/>
      </rPr>
      <t xml:space="preserve">頸髄損傷に対する受傷</t>
    </r>
    <r>
      <rPr>
        <sz val="10"/>
        <rFont val="Arial"/>
        <family val="0"/>
        <charset val="1"/>
      </rPr>
      <t xml:space="preserve">24</t>
    </r>
    <r>
      <rPr>
        <sz val="10"/>
        <rFont val="Noto Sans CJK SC"/>
        <family val="2"/>
      </rPr>
      <t xml:space="preserve">時間以内の早期減圧手術は、</t>
    </r>
    <r>
      <rPr>
        <sz val="10"/>
        <rFont val="Arial"/>
        <family val="0"/>
        <charset val="1"/>
      </rPr>
      <t xml:space="preserve">24</t>
    </r>
    <r>
      <rPr>
        <sz val="10"/>
        <rFont val="Noto Sans CJK SC"/>
        <family val="2"/>
      </rPr>
      <t xml:space="preserve">時間以降の手術と比べて、</t>
    </r>
    <r>
      <rPr>
        <sz val="10"/>
        <rFont val="Arial"/>
        <family val="0"/>
        <charset val="1"/>
      </rPr>
      <t xml:space="preserve">6</t>
    </r>
    <r>
      <rPr>
        <sz val="10"/>
        <rFont val="Noto Sans CJK SC"/>
        <family val="2"/>
      </rPr>
      <t xml:space="preserve">か月時点で </t>
    </r>
    <r>
      <rPr>
        <sz val="10"/>
        <rFont val="Arial"/>
        <family val="0"/>
        <charset val="1"/>
      </rPr>
      <t xml:space="preserve">ASIA Impairment Scale </t>
    </r>
    <r>
      <rPr>
        <sz val="10"/>
        <rFont val="Noto Sans CJK SC"/>
        <family val="2"/>
      </rPr>
      <t xml:space="preserve">が</t>
    </r>
    <r>
      <rPr>
        <sz val="10"/>
        <rFont val="Arial"/>
        <family val="0"/>
        <charset val="1"/>
      </rPr>
      <t xml:space="preserve">2</t>
    </r>
    <r>
      <rPr>
        <sz val="10"/>
        <rFont val="Noto Sans CJK SC"/>
        <family val="2"/>
      </rPr>
      <t xml:space="preserve">段階以上改善した患者の割合が高かった（</t>
    </r>
    <r>
      <rPr>
        <sz val="10"/>
        <rFont val="Arial"/>
        <family val="0"/>
        <charset val="1"/>
      </rPr>
      <t xml:space="preserve">19.8% </t>
    </r>
    <r>
      <rPr>
        <sz val="10"/>
        <rFont val="Noto Sans CJK SC"/>
        <family val="2"/>
      </rPr>
      <t xml:space="preserve">対 </t>
    </r>
    <r>
      <rPr>
        <sz val="10"/>
        <rFont val="Arial"/>
        <family val="0"/>
        <charset val="1"/>
      </rPr>
      <t xml:space="preserve">8.8%</t>
    </r>
    <r>
      <rPr>
        <sz val="10"/>
        <rFont val="Noto Sans CJK SC"/>
        <family val="2"/>
      </rPr>
      <t xml:space="preserve">、オッズ比 </t>
    </r>
    <r>
      <rPr>
        <sz val="10"/>
        <rFont val="Arial"/>
        <family val="0"/>
        <charset val="1"/>
      </rPr>
      <t xml:space="preserve">2.57</t>
    </r>
    <r>
      <rPr>
        <sz val="10"/>
        <rFont val="Noto Sans CJK SC"/>
        <family val="2"/>
      </rPr>
      <t xml:space="preserve">、前向きコホート研究 </t>
    </r>
    <r>
      <rPr>
        <sz val="10"/>
        <rFont val="Arial"/>
        <family val="0"/>
        <charset val="1"/>
      </rPr>
      <t xml:space="preserve">STASCIS</t>
    </r>
    <r>
      <rPr>
        <sz val="10"/>
        <rFont val="Noto Sans CJK SC"/>
        <family val="2"/>
      </rPr>
      <t xml:space="preserve">）。</t>
    </r>
  </si>
  <si>
    <t xml:space="preserve">SRC-1948</t>
  </si>
  <si>
    <t xml:space="preserve">Fehlings MG, Vaccaro A, Wilson JR, et al. Early versus delayed decompression for traumatic cervical spinal cord injury: results of the Surgical Timing in Acute Spinal Cord Injury Study (STASCIS). PLoS One. 2012;7(3):e32037</t>
  </si>
  <si>
    <t xml:space="preserve">10.1371/journal.pone.0032037</t>
  </si>
  <si>
    <t xml:space="preserve">22384132</t>
  </si>
  <si>
    <r>
      <rPr>
        <sz val="10"/>
        <rFont val="Noto Sans CJK SC"/>
        <family val="2"/>
      </rPr>
      <t xml:space="preserve">前向きコホート研究でありランダム化比較試験ではない。抄録に示されたオッズ比 </t>
    </r>
    <r>
      <rPr>
        <sz val="10"/>
        <rFont val="Arial"/>
        <family val="0"/>
        <charset val="1"/>
      </rPr>
      <t xml:space="preserve">2.57 </t>
    </r>
    <r>
      <rPr>
        <sz val="10"/>
        <rFont val="Noto Sans CJK SC"/>
        <family val="2"/>
      </rPr>
      <t xml:space="preserve">を採用した（多変量調整後の値は本文参照）。 （出典内の位置：抄録の </t>
    </r>
    <r>
      <rPr>
        <sz val="10"/>
        <rFont val="Arial"/>
        <family val="0"/>
        <charset val="1"/>
      </rPr>
      <t xml:space="preserve">Findings</t>
    </r>
    <r>
      <rPr>
        <sz val="10"/>
        <rFont val="Noto Sans CJK SC"/>
        <family val="2"/>
      </rPr>
      <t xml:space="preserve">）</t>
    </r>
  </si>
  <si>
    <t xml:space="preserve">TJ-032</t>
  </si>
  <si>
    <t xml:space="preserve">脊椎骨折</t>
  </si>
  <si>
    <r>
      <rPr>
        <sz val="10"/>
        <rFont val="Arial"/>
        <family val="0"/>
        <charset val="1"/>
      </rPr>
      <t xml:space="preserve">AO Spine </t>
    </r>
    <r>
      <rPr>
        <sz val="10"/>
        <rFont val="Noto Sans CJK SC"/>
        <family val="2"/>
      </rPr>
      <t xml:space="preserve">胸腰椎損傷分類は、骨折の形態（圧迫型 </t>
    </r>
    <r>
      <rPr>
        <sz val="10"/>
        <rFont val="Arial"/>
        <family val="0"/>
        <charset val="1"/>
      </rPr>
      <t xml:space="preserve">A</t>
    </r>
    <r>
      <rPr>
        <sz val="10"/>
        <rFont val="Noto Sans CJK SC"/>
        <family val="2"/>
      </rPr>
      <t xml:space="preserve">、後方緊張帯の損傷型 </t>
    </r>
    <r>
      <rPr>
        <sz val="10"/>
        <rFont val="Arial"/>
        <family val="0"/>
        <charset val="1"/>
      </rPr>
      <t xml:space="preserve">B</t>
    </r>
    <r>
      <rPr>
        <sz val="10"/>
        <rFont val="Noto Sans CJK SC"/>
        <family val="2"/>
      </rPr>
      <t xml:space="preserve">、転位・脱臼型 </t>
    </r>
    <r>
      <rPr>
        <sz val="10"/>
        <rFont val="Arial"/>
        <family val="0"/>
        <charset val="1"/>
      </rPr>
      <t xml:space="preserve">C</t>
    </r>
    <r>
      <rPr>
        <sz val="10"/>
        <rFont val="Noto Sans CJK SC"/>
        <family val="2"/>
      </rPr>
      <t xml:space="preserve">）、神経学的状態、症例特異的な修飾因子の</t>
    </r>
    <r>
      <rPr>
        <sz val="10"/>
        <rFont val="Arial"/>
        <family val="0"/>
        <charset val="1"/>
      </rPr>
      <t xml:space="preserve">3</t>
    </r>
    <r>
      <rPr>
        <sz val="10"/>
        <rFont val="Noto Sans CJK SC"/>
        <family val="2"/>
      </rPr>
      <t xml:space="preserve">要素で損傷を記述する分類であり、破裂骨折は </t>
    </r>
    <r>
      <rPr>
        <sz val="10"/>
        <rFont val="Arial"/>
        <family val="0"/>
        <charset val="1"/>
      </rPr>
      <t xml:space="preserve">A3</t>
    </r>
    <r>
      <rPr>
        <sz val="10"/>
        <rFont val="Noto Sans CJK SC"/>
        <family val="2"/>
      </rPr>
      <t xml:space="preserve">（不完全破裂）・</t>
    </r>
    <r>
      <rPr>
        <sz val="10"/>
        <rFont val="Arial"/>
        <family val="0"/>
        <charset val="1"/>
      </rPr>
      <t xml:space="preserve">A4</t>
    </r>
    <r>
      <rPr>
        <sz val="10"/>
        <rFont val="Noto Sans CJK SC"/>
        <family val="2"/>
      </rPr>
      <t xml:space="preserve">（完全破裂）、</t>
    </r>
    <r>
      <rPr>
        <sz val="10"/>
        <rFont val="Arial"/>
        <family val="0"/>
        <charset val="1"/>
      </rPr>
      <t xml:space="preserve">Chance </t>
    </r>
    <r>
      <rPr>
        <sz val="10"/>
        <rFont val="Noto Sans CJK SC"/>
        <family val="2"/>
      </rPr>
      <t xml:space="preserve">型の屈曲伸展損傷は </t>
    </r>
    <r>
      <rPr>
        <sz val="10"/>
        <rFont val="Arial"/>
        <family val="0"/>
        <charset val="1"/>
      </rPr>
      <t xml:space="preserve">B2 </t>
    </r>
    <r>
      <rPr>
        <sz val="10"/>
        <rFont val="Noto Sans CJK SC"/>
        <family val="2"/>
      </rPr>
      <t xml:space="preserve">に分類される。</t>
    </r>
  </si>
  <si>
    <r>
      <rPr>
        <sz val="10"/>
        <rFont val="Noto Sans CJK SC"/>
        <family val="2"/>
      </rPr>
      <t xml:space="preserve">医学各論 Ⅸ</t>
    </r>
    <r>
      <rPr>
        <sz val="10"/>
        <rFont val="Arial"/>
        <family val="0"/>
        <charset val="1"/>
      </rPr>
      <t xml:space="preserve">-10-C-①</t>
    </r>
    <r>
      <rPr>
        <sz val="10"/>
        <rFont val="Noto Sans CJK SC"/>
        <family val="2"/>
      </rPr>
      <t xml:space="preserve">（脊椎骨折、</t>
    </r>
    <r>
      <rPr>
        <sz val="10"/>
        <rFont val="Arial"/>
        <family val="0"/>
        <charset val="1"/>
      </rPr>
      <t xml:space="preserve">a</t>
    </r>
    <r>
      <rPr>
        <sz val="10"/>
        <rFont val="Noto Sans CJK SC"/>
        <family val="2"/>
      </rPr>
      <t xml:space="preserve">）</t>
    </r>
  </si>
  <si>
    <r>
      <rPr>
        <sz val="10"/>
        <rFont val="Arial"/>
        <family val="0"/>
        <charset val="1"/>
      </rPr>
      <t xml:space="preserve">TBL-01-00-118 (id: Jlvnlm8)</t>
    </r>
    <r>
      <rPr>
        <sz val="10"/>
        <rFont val="Noto Sans CJK SC"/>
        <family val="2"/>
      </rPr>
      <t xml:space="preserve">；</t>
    </r>
    <r>
      <rPr>
        <sz val="10"/>
        <rFont val="Arial"/>
        <family val="0"/>
        <charset val="1"/>
      </rPr>
      <t xml:space="preserve">TBL-01-00-120 (id: Jlvnlnk)</t>
    </r>
  </si>
  <si>
    <t xml:space="preserve">SRC-1949</t>
  </si>
  <si>
    <t xml:space="preserve">Vaccaro AR, Oner C, Kepler CK, et al. AOSpine thoracolumbar spine injury classification system: fracture description, neurological status, and key modifiers. Spine. 2013</t>
  </si>
  <si>
    <t xml:space="preserve">10.1097/BRS.0b013e3182a8a381</t>
  </si>
  <si>
    <t xml:space="preserve">23970107</t>
  </si>
  <si>
    <r>
      <rPr>
        <sz val="10"/>
        <rFont val="Arial"/>
        <family val="0"/>
        <charset val="1"/>
      </rPr>
      <t xml:space="preserve">A3/A4</t>
    </r>
    <r>
      <rPr>
        <sz val="10"/>
        <rFont val="Noto Sans CJK SC"/>
        <family val="2"/>
      </rPr>
      <t xml:space="preserve">・</t>
    </r>
    <r>
      <rPr>
        <sz val="10"/>
        <rFont val="Arial"/>
        <family val="0"/>
        <charset val="1"/>
      </rPr>
      <t xml:space="preserve">B2 </t>
    </r>
    <r>
      <rPr>
        <sz val="10"/>
        <rFont val="Noto Sans CJK SC"/>
        <family val="2"/>
      </rPr>
      <t xml:space="preserve">などの細分類は分類表本体に基づく（抄録は分類の</t>
    </r>
    <r>
      <rPr>
        <sz val="10"/>
        <rFont val="Arial"/>
        <family val="0"/>
        <charset val="1"/>
      </rPr>
      <t xml:space="preserve">3</t>
    </r>
    <r>
      <rPr>
        <sz val="10"/>
        <rFont val="Noto Sans CJK SC"/>
        <family val="2"/>
      </rPr>
      <t xml:space="preserve">構成要素まで）。骨粗鬆症性の椎体骨折は対象としない（</t>
    </r>
    <r>
      <rPr>
        <sz val="10"/>
        <rFont val="Arial"/>
        <family val="0"/>
        <charset val="1"/>
      </rPr>
      <t xml:space="preserve">BD </t>
    </r>
    <r>
      <rPr>
        <sz val="10"/>
        <rFont val="Noto Sans CJK SC"/>
        <family val="2"/>
      </rPr>
      <t xml:space="preserve">側の領域）。 （出典内の位置：抄録（分類の構成）および分類表本体）</t>
    </r>
  </si>
  <si>
    <t xml:space="preserve">TJ-033</t>
  </si>
  <si>
    <r>
      <rPr>
        <sz val="10"/>
        <rFont val="Noto Sans CJK SC"/>
        <family val="2"/>
      </rPr>
      <t xml:space="preserve">胸腰椎の屈曲伸展損傷（</t>
    </r>
    <r>
      <rPr>
        <sz val="10"/>
        <rFont val="Arial"/>
        <family val="0"/>
        <charset val="1"/>
      </rPr>
      <t xml:space="preserve">Chance </t>
    </r>
    <r>
      <rPr>
        <sz val="10"/>
        <rFont val="Noto Sans CJK SC"/>
        <family val="2"/>
      </rPr>
      <t xml:space="preserve">骨折を含む）では腹腔内損傷の合併が多く、メタ解析による統合発生率は</t>
    </r>
    <r>
      <rPr>
        <sz val="10"/>
        <rFont val="Arial"/>
        <family val="0"/>
        <charset val="1"/>
      </rPr>
      <t xml:space="preserve">36.2%</t>
    </r>
    <r>
      <rPr>
        <sz val="10"/>
        <rFont val="Noto Sans CJK SC"/>
        <family val="2"/>
      </rPr>
      <t xml:space="preserve">（</t>
    </r>
    <r>
      <rPr>
        <sz val="10"/>
        <rFont val="Arial"/>
        <family val="0"/>
        <charset val="1"/>
      </rPr>
      <t xml:space="preserve">8</t>
    </r>
    <r>
      <rPr>
        <sz val="10"/>
        <rFont val="Noto Sans CJK SC"/>
        <family val="2"/>
      </rPr>
      <t xml:space="preserve">研究・</t>
    </r>
    <r>
      <rPr>
        <sz val="10"/>
        <rFont val="Arial"/>
        <family val="0"/>
        <charset val="1"/>
      </rPr>
      <t xml:space="preserve">652</t>
    </r>
    <r>
      <rPr>
        <sz val="10"/>
        <rFont val="Noto Sans CJK SC"/>
        <family val="2"/>
      </rPr>
      <t xml:space="preserve">例）であった。</t>
    </r>
  </si>
  <si>
    <t xml:space="preserve">SRC-1950</t>
  </si>
  <si>
    <t xml:space="preserve">Serag I, Scherer J, Popescu EC, et al. A meta-analysis of the incidence of intra-abdominal injuries associated with thoracic or lumbar flexion-distraction injuries. Injury. 2025</t>
  </si>
  <si>
    <t xml:space="preserve">10.1016/j.injury.2025.112337</t>
  </si>
  <si>
    <t xml:space="preserve">40273660</t>
  </si>
  <si>
    <r>
      <rPr>
        <sz val="10"/>
        <rFont val="Noto Sans CJK SC"/>
        <family val="2"/>
      </rPr>
      <t xml:space="preserve">統合値は研究間の異質性が高い（</t>
    </r>
    <r>
      <rPr>
        <sz val="10"/>
        <rFont val="Arial"/>
        <family val="0"/>
        <charset val="1"/>
      </rPr>
      <t xml:space="preserve">I²=90.7%</t>
    </r>
    <r>
      <rPr>
        <sz val="10"/>
        <rFont val="Noto Sans CJK SC"/>
        <family val="2"/>
      </rPr>
      <t xml:space="preserve">）。対象は </t>
    </r>
    <r>
      <rPr>
        <sz val="10"/>
        <rFont val="Arial"/>
        <family val="0"/>
        <charset val="1"/>
      </rPr>
      <t xml:space="preserve">Chance </t>
    </r>
    <r>
      <rPr>
        <sz val="10"/>
        <rFont val="Noto Sans CJK SC"/>
        <family val="2"/>
      </rPr>
      <t xml:space="preserve">骨折を含む胸腰椎屈曲伸展損傷全体である。 （出典内の位置：抄録の </t>
    </r>
    <r>
      <rPr>
        <sz val="10"/>
        <rFont val="Arial"/>
        <family val="0"/>
        <charset val="1"/>
      </rPr>
      <t xml:space="preserve">Results</t>
    </r>
    <r>
      <rPr>
        <sz val="10"/>
        <rFont val="Noto Sans CJK SC"/>
        <family val="2"/>
      </rPr>
      <t xml:space="preserve">）</t>
    </r>
  </si>
  <si>
    <t xml:space="preserve">TJ-034</t>
  </si>
  <si>
    <t xml:space="preserve">骨盤骨折</t>
  </si>
  <si>
    <r>
      <rPr>
        <sz val="10"/>
        <rFont val="Noto Sans CJK SC"/>
        <family val="2"/>
      </rPr>
      <t xml:space="preserve">血行動態が不安定な骨盤輪骨折の止血には、</t>
    </r>
    <r>
      <rPr>
        <sz val="10"/>
        <rFont val="Arial"/>
        <family val="0"/>
        <charset val="1"/>
      </rPr>
      <t xml:space="preserve">WSES </t>
    </r>
    <r>
      <rPr>
        <sz val="10"/>
        <rFont val="Noto Sans CJK SC"/>
        <family val="2"/>
      </rPr>
      <t xml:space="preserve">ガイドラインに基づき、骨盤バインダーや創外固定による骨盤の機械的安定化、骨盤ガーゼパッキング、動脈塞栓術などの手段を、患者の生理学的状態と損傷の解剖学的形態に応じて組み合わせて用いる。</t>
    </r>
  </si>
  <si>
    <r>
      <rPr>
        <sz val="10"/>
        <rFont val="Noto Sans CJK SC"/>
        <family val="2"/>
      </rPr>
      <t xml:space="preserve">医学各論 Ⅸ</t>
    </r>
    <r>
      <rPr>
        <sz val="10"/>
        <rFont val="Arial"/>
        <family val="0"/>
        <charset val="1"/>
      </rPr>
      <t xml:space="preserve">-10-C-②</t>
    </r>
    <r>
      <rPr>
        <sz val="10"/>
        <rFont val="Noto Sans CJK SC"/>
        <family val="2"/>
      </rPr>
      <t xml:space="preserve">（骨盤骨折、</t>
    </r>
    <r>
      <rPr>
        <sz val="10"/>
        <rFont val="Arial"/>
        <family val="0"/>
        <charset val="1"/>
      </rPr>
      <t xml:space="preserve">a</t>
    </r>
    <r>
      <rPr>
        <sz val="10"/>
        <rFont val="Noto Sans CJK SC"/>
        <family val="2"/>
      </rPr>
      <t xml:space="preserve">）</t>
    </r>
  </si>
  <si>
    <t xml:space="preserve">SRC-1951</t>
  </si>
  <si>
    <t xml:space="preserve">Coccolini F, Stahel PF, Montori G, et al. Pelvic trauma: WSES classification and guidelines. World J Emerg Surg. 2017;12:5</t>
  </si>
  <si>
    <t xml:space="preserve">10.1186/s13017-017-0117-6</t>
  </si>
  <si>
    <t xml:space="preserve">28115984</t>
  </si>
  <si>
    <t xml:space="preserve">各止血手段の適応の詳細はガイドライン本文の推奨文で確認した。寛骨臼骨折は本ガイドラインの主対象ではなく、本カードでは扱わない（補完候補は冒頭に記載）。 （出典内の位置：ガイドライン本文の各臨床課題に対する推奨文）</t>
  </si>
  <si>
    <t xml:space="preserve">TJ-035</t>
  </si>
  <si>
    <t xml:space="preserve">四肢骨折</t>
  </si>
  <si>
    <r>
      <rPr>
        <sz val="10"/>
        <rFont val="Noto Sans CJK SC"/>
        <family val="2"/>
      </rPr>
      <t xml:space="preserve">骨折治癒は胚発生における骨形成の過程を再現する再生過程であり、通常は受傷前の細胞構成・構造・力学的機能を回復するが、約</t>
    </r>
    <r>
      <rPr>
        <sz val="10"/>
        <rFont val="Arial"/>
        <family val="0"/>
        <charset val="1"/>
      </rPr>
      <t xml:space="preserve">10%</t>
    </r>
    <r>
      <rPr>
        <sz val="10"/>
        <rFont val="Noto Sans CJK SC"/>
        <family val="2"/>
      </rPr>
      <t xml:space="preserve">の骨折は正常に治癒せず、遷延治癒や偽関節などの治癒障害を生じる。</t>
    </r>
  </si>
  <si>
    <r>
      <rPr>
        <sz val="10"/>
        <rFont val="Noto Sans CJK SC"/>
        <family val="2"/>
      </rPr>
      <t xml:space="preserve">医学各論 Ⅸ</t>
    </r>
    <r>
      <rPr>
        <sz val="10"/>
        <rFont val="Arial"/>
        <family val="0"/>
        <charset val="1"/>
      </rPr>
      <t xml:space="preserve">-10-C-③</t>
    </r>
    <r>
      <rPr>
        <sz val="10"/>
        <rFont val="Noto Sans CJK SC"/>
        <family val="2"/>
      </rPr>
      <t xml:space="preserve">（四肢骨折、</t>
    </r>
    <r>
      <rPr>
        <sz val="10"/>
        <rFont val="Arial"/>
        <family val="0"/>
        <charset val="1"/>
      </rPr>
      <t xml:space="preserve">a</t>
    </r>
    <r>
      <rPr>
        <sz val="10"/>
        <rFont val="Noto Sans CJK SC"/>
        <family val="2"/>
      </rPr>
      <t xml:space="preserve">）</t>
    </r>
  </si>
  <si>
    <t xml:space="preserve">TBL-01-00-120 (id: Jlvnlnk)</t>
  </si>
  <si>
    <t xml:space="preserve">SRC-1952</t>
  </si>
  <si>
    <t xml:space="preserve">Einhorn TA, Gerstenfeld LC. Fracture healing: mechanisms and interventions. Nat Rev Rheumatol. 2015;11(1):45-54</t>
  </si>
  <si>
    <t xml:space="preserve">10.1038/nrrheum.2014.164</t>
  </si>
  <si>
    <t xml:space="preserve">25266456</t>
  </si>
  <si>
    <r>
      <rPr>
        <sz val="10"/>
        <rFont val="Noto Sans CJK SC"/>
        <family val="2"/>
      </rPr>
      <t xml:space="preserve">約</t>
    </r>
    <r>
      <rPr>
        <sz val="10"/>
        <rFont val="Arial"/>
        <family val="0"/>
        <charset val="1"/>
      </rPr>
      <t xml:space="preserve">10%</t>
    </r>
    <r>
      <rPr>
        <sz val="10"/>
        <rFont val="Noto Sans CJK SC"/>
        <family val="2"/>
      </rPr>
      <t xml:space="preserve">という値は抄録の “</t>
    </r>
    <r>
      <rPr>
        <sz val="10"/>
        <rFont val="Arial"/>
        <family val="0"/>
        <charset val="1"/>
      </rPr>
      <t xml:space="preserve">about 10%” </t>
    </r>
    <r>
      <rPr>
        <sz val="10"/>
        <rFont val="Noto Sans CJK SC"/>
        <family val="2"/>
      </rPr>
      <t xml:space="preserve">に基づく。治癒過程の組織・細胞レベルの詳細は本文に基づく。 （出典内の位置：抄録）</t>
    </r>
  </si>
  <si>
    <t xml:space="preserve">TJ-036</t>
  </si>
  <si>
    <r>
      <rPr>
        <sz val="10"/>
        <rFont val="Noto Sans CJK SC"/>
        <family val="2"/>
      </rPr>
      <t xml:space="preserve">骨折治療の原則は、解剖学的整復、安定した固定、血行の保持、早期の自動運動である（</t>
    </r>
    <r>
      <rPr>
        <sz val="10"/>
        <rFont val="Arial"/>
        <family val="0"/>
        <charset val="1"/>
      </rPr>
      <t xml:space="preserve">AO </t>
    </r>
    <r>
      <rPr>
        <sz val="10"/>
        <rFont val="Noto Sans CJK SC"/>
        <family val="2"/>
      </rPr>
      <t xml:space="preserve">の原則）。絶対的安定が得られた骨折部では仮骨を介さない直接（一次）治癒が、相対的安定のもとでは仮骨を介する間接（二次）治癒が生じる。</t>
    </r>
  </si>
  <si>
    <t xml:space="preserve">SRC-1953</t>
  </si>
  <si>
    <t xml:space="preserve">Beeharry MW, Ahmad B. Principles of Fracture Healing and Fixation: A Literature Review. Cureus. 2024</t>
  </si>
  <si>
    <t xml:space="preserve">10.7759/cureus.76250</t>
  </si>
  <si>
    <t xml:space="preserve">39717521</t>
  </si>
  <si>
    <r>
      <rPr>
        <sz val="10"/>
        <rFont val="Noto Sans CJK SC"/>
        <family val="2"/>
      </rPr>
      <t xml:space="preserve">合併症の全体像は本カードでは扱わない（治癒障害は </t>
    </r>
    <r>
      <rPr>
        <sz val="10"/>
        <rFont val="Arial"/>
        <family val="0"/>
        <charset val="1"/>
      </rPr>
      <t xml:space="preserve">TJ-035</t>
    </r>
    <r>
      <rPr>
        <sz val="10"/>
        <rFont val="Noto Sans CJK SC"/>
        <family val="2"/>
      </rPr>
      <t xml:space="preserve">、開放骨折の感染は </t>
    </r>
    <r>
      <rPr>
        <sz val="10"/>
        <rFont val="Arial"/>
        <family val="0"/>
        <charset val="1"/>
      </rPr>
      <t xml:space="preserve">C-④</t>
    </r>
    <r>
      <rPr>
        <sz val="10"/>
        <rFont val="Noto Sans CJK SC"/>
        <family val="2"/>
      </rPr>
      <t xml:space="preserve">、区画症候群は </t>
    </r>
    <r>
      <rPr>
        <sz val="10"/>
        <rFont val="Arial"/>
        <family val="0"/>
        <charset val="1"/>
      </rPr>
      <t xml:space="preserve">E-④ </t>
    </r>
    <r>
      <rPr>
        <sz val="10"/>
        <rFont val="Noto Sans CJK SC"/>
        <family val="2"/>
      </rPr>
      <t xml:space="preserve">のカードで扱う）。分類（</t>
    </r>
    <r>
      <rPr>
        <sz val="10"/>
        <rFont val="Arial"/>
        <family val="0"/>
        <charset val="1"/>
      </rPr>
      <t xml:space="preserve">AO/OTA </t>
    </r>
    <r>
      <rPr>
        <sz val="10"/>
        <rFont val="Noto Sans CJK SC"/>
        <family val="2"/>
      </rPr>
      <t xml:space="preserve">分類）については冒頭の補完候補を参照。 （出典内の位置：抄録（固定の原則）および本文（</t>
    </r>
    <r>
      <rPr>
        <sz val="10"/>
        <rFont val="Arial"/>
        <family val="0"/>
        <charset val="1"/>
      </rPr>
      <t xml:space="preserve">Perren </t>
    </r>
    <r>
      <rPr>
        <sz val="10"/>
        <rFont val="Noto Sans CJK SC"/>
        <family val="2"/>
      </rPr>
      <t xml:space="preserve">の </t>
    </r>
    <r>
      <rPr>
        <sz val="10"/>
        <rFont val="Arial"/>
        <family val="0"/>
        <charset val="1"/>
      </rPr>
      <t xml:space="preserve">strain theory </t>
    </r>
    <r>
      <rPr>
        <sz val="10"/>
        <rFont val="Noto Sans CJK SC"/>
        <family val="2"/>
      </rPr>
      <t xml:space="preserve">と直接・間接治癒の節））</t>
    </r>
  </si>
  <si>
    <t xml:space="preserve">TJ-037</t>
  </si>
  <si>
    <t xml:space="preserve">開放骨折</t>
  </si>
  <si>
    <r>
      <rPr>
        <sz val="10"/>
        <rFont val="Noto Sans CJK SC"/>
        <family val="2"/>
      </rPr>
      <t xml:space="preserve">開放骨折の </t>
    </r>
    <r>
      <rPr>
        <sz val="10"/>
        <rFont val="Arial"/>
        <family val="0"/>
        <charset val="1"/>
      </rPr>
      <t xml:space="preserve">Gustilo-Anderson </t>
    </r>
    <r>
      <rPr>
        <sz val="10"/>
        <rFont val="Noto Sans CJK SC"/>
        <family val="2"/>
      </rPr>
      <t xml:space="preserve">分類の </t>
    </r>
    <r>
      <rPr>
        <sz val="10"/>
        <rFont val="Arial"/>
        <family val="0"/>
        <charset val="1"/>
      </rPr>
      <t xml:space="preserve">Type III </t>
    </r>
    <r>
      <rPr>
        <sz val="10"/>
        <rFont val="Noto Sans CJK SC"/>
        <family val="2"/>
      </rPr>
      <t xml:space="preserve">は重度の開放骨折であり、</t>
    </r>
    <r>
      <rPr>
        <sz val="10"/>
        <rFont val="Arial"/>
        <family val="0"/>
        <charset val="1"/>
      </rPr>
      <t xml:space="preserve">IIIA </t>
    </r>
    <r>
      <rPr>
        <sz val="10"/>
        <rFont val="Noto Sans CJK SC"/>
        <family val="2"/>
      </rPr>
      <t xml:space="preserve">は広範な軟部組織損傷があっても骨折部の被覆が保たれるもの、</t>
    </r>
    <r>
      <rPr>
        <sz val="10"/>
        <rFont val="Arial"/>
        <family val="0"/>
        <charset val="1"/>
      </rPr>
      <t xml:space="preserve">IIIB </t>
    </r>
    <r>
      <rPr>
        <sz val="10"/>
        <rFont val="Noto Sans CJK SC"/>
        <family val="2"/>
      </rPr>
      <t xml:space="preserve">は骨膜剥離と骨露出を伴い高度の汚染を伴うもの、</t>
    </r>
    <r>
      <rPr>
        <sz val="10"/>
        <rFont val="Arial"/>
        <family val="0"/>
        <charset val="1"/>
      </rPr>
      <t xml:space="preserve">IIIC </t>
    </r>
    <r>
      <rPr>
        <sz val="10"/>
        <rFont val="Noto Sans CJK SC"/>
        <family val="2"/>
      </rPr>
      <t xml:space="preserve">は修復を要する動脈損傷を伴うものと細分される。</t>
    </r>
  </si>
  <si>
    <r>
      <rPr>
        <sz val="10"/>
        <rFont val="Noto Sans CJK SC"/>
        <family val="2"/>
      </rPr>
      <t xml:space="preserve">医学各論 Ⅸ</t>
    </r>
    <r>
      <rPr>
        <sz val="10"/>
        <rFont val="Arial"/>
        <family val="0"/>
        <charset val="1"/>
      </rPr>
      <t xml:space="preserve">-10-C-④</t>
    </r>
    <r>
      <rPr>
        <sz val="10"/>
        <rFont val="Noto Sans CJK SC"/>
        <family val="2"/>
      </rPr>
      <t xml:space="preserve">（開放骨折、</t>
    </r>
    <r>
      <rPr>
        <sz val="10"/>
        <rFont val="Arial"/>
        <family val="0"/>
        <charset val="1"/>
      </rPr>
      <t xml:space="preserve">a</t>
    </r>
    <r>
      <rPr>
        <sz val="10"/>
        <rFont val="Noto Sans CJK SC"/>
        <family val="2"/>
      </rPr>
      <t xml:space="preserve">）</t>
    </r>
  </si>
  <si>
    <t xml:space="preserve">SRC-1954</t>
  </si>
  <si>
    <t xml:space="preserve">Gustilo RB, Mendoza RM, Williams DN. Problems in the management of type III (severe) open fractures: a new classification of type III open fractures. J Trauma. 1984;24(8):742-746</t>
  </si>
  <si>
    <t xml:space="preserve">10.1097/00005373-198408000-00009</t>
  </si>
  <si>
    <t xml:space="preserve">6471139</t>
  </si>
  <si>
    <r>
      <rPr>
        <sz val="10"/>
        <rFont val="Arial"/>
        <family val="0"/>
        <charset val="1"/>
      </rPr>
      <t xml:space="preserve">Type IIIC </t>
    </r>
    <r>
      <rPr>
        <sz val="10"/>
        <rFont val="Noto Sans CJK SC"/>
        <family val="2"/>
      </rPr>
      <t xml:space="preserve">の定義文は抄録の末尾が途中で切れているため、分類表本体の定義（修復を要する動脈損傷を伴う開放骨折）に基づいた。 （出典内の位置：抄録（</t>
    </r>
    <r>
      <rPr>
        <sz val="10"/>
        <rFont val="Arial"/>
        <family val="0"/>
        <charset val="1"/>
      </rPr>
      <t xml:space="preserve">Type III </t>
    </r>
    <r>
      <rPr>
        <sz val="10"/>
        <rFont val="Noto Sans CJK SC"/>
        <family val="2"/>
      </rPr>
      <t xml:space="preserve">の細分類の定義））</t>
    </r>
  </si>
  <si>
    <t xml:space="preserve">TJ-038</t>
  </si>
  <si>
    <r>
      <rPr>
        <sz val="10"/>
        <rFont val="Noto Sans CJK SC"/>
        <family val="2"/>
      </rPr>
      <t xml:space="preserve">開放骨折の初期治療では、英国の </t>
    </r>
    <r>
      <rPr>
        <sz val="10"/>
        <rFont val="Arial"/>
        <family val="0"/>
        <charset val="1"/>
      </rPr>
      <t xml:space="preserve">BOAST </t>
    </r>
    <r>
      <rPr>
        <sz val="10"/>
        <rFont val="Noto Sans CJK SC"/>
        <family val="2"/>
      </rPr>
      <t xml:space="preserve">標準（</t>
    </r>
    <r>
      <rPr>
        <sz val="10"/>
        <rFont val="Arial"/>
        <family val="0"/>
        <charset val="1"/>
      </rPr>
      <t xml:space="preserve">2017</t>
    </r>
    <r>
      <rPr>
        <sz val="10"/>
        <rFont val="Noto Sans CJK SC"/>
        <family val="2"/>
      </rPr>
      <t xml:space="preserve">年）に基づき、予防的抗菌薬をできる限り早期（受傷後</t>
    </r>
    <r>
      <rPr>
        <sz val="10"/>
        <rFont val="Arial"/>
        <family val="0"/>
        <charset val="1"/>
      </rPr>
      <t xml:space="preserve">1</t>
    </r>
    <r>
      <rPr>
        <sz val="10"/>
        <rFont val="Noto Sans CJK SC"/>
        <family val="2"/>
      </rPr>
      <t xml:space="preserve">時間以内が理想）に静脈投与し、創の洗浄とデブリドマンは、高度の汚染がある場合は直ちに、その他の高エネルギー骨折では受傷後</t>
    </r>
    <r>
      <rPr>
        <sz val="10"/>
        <rFont val="Arial"/>
        <family val="0"/>
        <charset val="1"/>
      </rPr>
      <t xml:space="preserve">12</t>
    </r>
    <r>
      <rPr>
        <sz val="10"/>
        <rFont val="Noto Sans CJK SC"/>
        <family val="2"/>
      </rPr>
      <t xml:space="preserve">時間以内、低エネルギー骨折では</t>
    </r>
    <r>
      <rPr>
        <sz val="10"/>
        <rFont val="Arial"/>
        <family val="0"/>
        <charset val="1"/>
      </rPr>
      <t xml:space="preserve">24</t>
    </r>
    <r>
      <rPr>
        <sz val="10"/>
        <rFont val="Noto Sans CJK SC"/>
        <family val="2"/>
      </rPr>
      <t xml:space="preserve">時間以内に行い、確定的な軟部組織被覆は受傷後</t>
    </r>
    <r>
      <rPr>
        <sz val="10"/>
        <rFont val="Arial"/>
        <family val="0"/>
        <charset val="1"/>
      </rPr>
      <t xml:space="preserve">72</t>
    </r>
    <r>
      <rPr>
        <sz val="10"/>
        <rFont val="Noto Sans CJK SC"/>
        <family val="2"/>
      </rPr>
      <t xml:space="preserve">時間以内に完了させる。</t>
    </r>
  </si>
  <si>
    <t xml:space="preserve">SRC-1955</t>
  </si>
  <si>
    <t xml:space="preserve">British Orthopaedic Association, British Association of Plastic, Reconstructive and Aesthetic Surgeons. British Orthopaedic Association Standard for Trauma (BOAST): Open Fractures. 2017</t>
  </si>
  <si>
    <r>
      <rPr>
        <sz val="10"/>
        <rFont val="Arial"/>
        <family val="0"/>
        <charset val="1"/>
      </rPr>
      <t xml:space="preserve">BOAST </t>
    </r>
    <r>
      <rPr>
        <sz val="10"/>
        <rFont val="Noto Sans CJK SC"/>
        <family val="2"/>
      </rPr>
      <t xml:space="preserve">は英国の学会標準文書で </t>
    </r>
    <r>
      <rPr>
        <sz val="10"/>
        <rFont val="Arial"/>
        <family val="0"/>
        <charset val="1"/>
      </rPr>
      <t xml:space="preserve">DOI</t>
    </r>
    <r>
      <rPr>
        <sz val="10"/>
        <rFont val="Noto Sans CJK SC"/>
        <family val="2"/>
      </rPr>
      <t xml:space="preserve">・</t>
    </r>
    <r>
      <rPr>
        <sz val="10"/>
        <rFont val="Arial"/>
        <family val="0"/>
        <charset val="1"/>
      </rPr>
      <t xml:space="preserve">PMID </t>
    </r>
    <r>
      <rPr>
        <sz val="10"/>
        <rFont val="Noto Sans CJK SC"/>
        <family val="2"/>
      </rPr>
      <t xml:space="preserve">はない。基準値は </t>
    </r>
    <r>
      <rPr>
        <sz val="10"/>
        <rFont val="Arial"/>
        <family val="0"/>
        <charset val="1"/>
      </rPr>
      <t xml:space="preserve">BOAST </t>
    </r>
    <r>
      <rPr>
        <sz val="10"/>
        <rFont val="Noto Sans CJK SC"/>
        <family val="2"/>
      </rPr>
      <t xml:space="preserve">を引用した </t>
    </r>
    <r>
      <rPr>
        <sz val="10"/>
        <rFont val="Arial"/>
        <family val="0"/>
        <charset val="1"/>
      </rPr>
      <t xml:space="preserve">Cochrane </t>
    </r>
    <r>
      <rPr>
        <sz val="10"/>
        <rFont val="Noto Sans CJK SC"/>
        <family val="2"/>
      </rPr>
      <t xml:space="preserve">レビューの表でも照合した。日本の診療体制へのそのままの適用は未検証。抗菌薬の具体的な薬剤名は施設のプロトコルによるため本カードでは特定の薬剤を挙げていない。 （出典内の位置：</t>
    </r>
    <r>
      <rPr>
        <sz val="10"/>
        <rFont val="Arial"/>
        <family val="0"/>
        <charset val="1"/>
      </rPr>
      <t xml:space="preserve">BOAST </t>
    </r>
    <r>
      <rPr>
        <sz val="10"/>
        <rFont val="Noto Sans CJK SC"/>
        <family val="2"/>
      </rPr>
      <t xml:space="preserve">本文の基準（抗菌薬・デブリドマン・被覆の </t>
    </r>
    <r>
      <rPr>
        <sz val="10"/>
        <rFont val="Arial"/>
        <family val="0"/>
        <charset val="1"/>
      </rPr>
      <t xml:space="preserve">timing</t>
    </r>
    <r>
      <rPr>
        <sz val="10"/>
        <rFont val="Noto Sans CJK SC"/>
        <family val="2"/>
      </rPr>
      <t xml:space="preserve">））</t>
    </r>
  </si>
  <si>
    <t xml:space="preserve">TJ-039</t>
  </si>
  <si>
    <t xml:space="preserve">捻挫</t>
  </si>
  <si>
    <r>
      <rPr>
        <sz val="10"/>
        <rFont val="Noto Sans CJK SC"/>
        <family val="2"/>
      </rPr>
      <t xml:space="preserve">捻挫は靱帯の損傷であり、その重症度は靱帯断裂の程度によって分類される。</t>
    </r>
    <r>
      <rPr>
        <sz val="10"/>
        <rFont val="Arial"/>
        <family val="0"/>
        <charset val="1"/>
      </rPr>
      <t xml:space="preserve">I </t>
    </r>
    <r>
      <rPr>
        <sz val="10"/>
        <rFont val="Noto Sans CJK SC"/>
        <family val="2"/>
      </rPr>
      <t xml:space="preserve">度は断裂を伴わない伸張、</t>
    </r>
    <r>
      <rPr>
        <sz val="10"/>
        <rFont val="Arial"/>
        <family val="0"/>
        <charset val="1"/>
      </rPr>
      <t xml:space="preserve">II </t>
    </r>
    <r>
      <rPr>
        <sz val="10"/>
        <rFont val="Noto Sans CJK SC"/>
        <family val="2"/>
      </rPr>
      <t xml:space="preserve">度は部分断裂、</t>
    </r>
    <r>
      <rPr>
        <sz val="10"/>
        <rFont val="Arial"/>
        <family val="0"/>
        <charset val="1"/>
      </rPr>
      <t xml:space="preserve">III </t>
    </r>
    <r>
      <rPr>
        <sz val="10"/>
        <rFont val="Noto Sans CJK SC"/>
        <family val="2"/>
      </rPr>
      <t xml:space="preserve">度は完全断裂であり、痛み・腫脹・機能障害の程度は重症度に応じて増す。</t>
    </r>
  </si>
  <si>
    <r>
      <rPr>
        <sz val="10"/>
        <rFont val="Noto Sans CJK SC"/>
        <family val="2"/>
      </rPr>
      <t xml:space="preserve">医学各論 Ⅸ</t>
    </r>
    <r>
      <rPr>
        <sz val="10"/>
        <rFont val="Arial"/>
        <family val="0"/>
        <charset val="1"/>
      </rPr>
      <t xml:space="preserve">-10-D-①</t>
    </r>
    <r>
      <rPr>
        <sz val="10"/>
        <rFont val="Noto Sans CJK SC"/>
        <family val="2"/>
      </rPr>
      <t xml:space="preserve">（捻挫</t>
    </r>
    <r>
      <rPr>
        <sz val="10"/>
        <rFont val="Arial"/>
        <family val="0"/>
        <charset val="1"/>
      </rPr>
      <t xml:space="preserve">&lt;</t>
    </r>
    <r>
      <rPr>
        <sz val="10"/>
        <rFont val="Noto Sans CJK SC"/>
        <family val="2"/>
      </rPr>
      <t xml:space="preserve">靱帯損傷</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</si>
  <si>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t xml:space="preserve">TBL-01-00-122 (id: JlvnlnQ)</t>
  </si>
  <si>
    <t xml:space="preserve">SRC-1956</t>
  </si>
  <si>
    <t xml:space="preserve">Ivins D. Acute ankle sprain: an update. Am Fam Physician. 2006;74(10):1714-1720</t>
  </si>
  <si>
    <t xml:space="preserve">17137000</t>
  </si>
  <si>
    <r>
      <rPr>
        <sz val="10"/>
        <rFont val="Noto Sans CJK SC"/>
        <family val="2"/>
      </rPr>
      <t xml:space="preserve">重症度分類表は足関節捻挫について示されたもので、靱帯損傷一般の重症度概念として用いた。急性期の </t>
    </r>
    <r>
      <rPr>
        <sz val="10"/>
        <rFont val="Arial"/>
        <family val="0"/>
        <charset val="1"/>
      </rPr>
      <t xml:space="preserve">PRICE</t>
    </r>
    <r>
      <rPr>
        <sz val="10"/>
        <rFont val="Noto Sans CJK SC"/>
        <family val="2"/>
      </rPr>
      <t xml:space="preserve">（保護・安静・冷却・圧迫・挙上）は同論文で確立したプロトコルとされる（現在の位置づけは </t>
    </r>
    <r>
      <rPr>
        <sz val="10"/>
        <rFont val="Arial"/>
        <family val="0"/>
        <charset val="1"/>
      </rPr>
      <t xml:space="preserve">TJ-040</t>
    </r>
    <r>
      <rPr>
        <sz val="10"/>
        <rFont val="Noto Sans CJK SC"/>
        <family val="2"/>
      </rPr>
      <t xml:space="preserve">）。 （出典内の位置：原著の </t>
    </r>
    <r>
      <rPr>
        <sz val="10"/>
        <rFont val="Arial"/>
        <family val="0"/>
        <charset val="1"/>
      </rPr>
      <t xml:space="preserve">Table 1</t>
    </r>
    <r>
      <rPr>
        <sz val="10"/>
        <rFont val="Noto Sans CJK SC"/>
        <family val="2"/>
      </rPr>
      <t xml:space="preserve">（</t>
    </r>
    <r>
      <rPr>
        <sz val="10"/>
        <rFont val="Arial"/>
        <family val="0"/>
        <charset val="1"/>
      </rPr>
      <t xml:space="preserve">Grades of Ankle Sprain</t>
    </r>
    <r>
      <rPr>
        <sz val="10"/>
        <rFont val="Noto Sans CJK SC"/>
        <family val="2"/>
      </rPr>
      <t xml:space="preserve">）および抄録）</t>
    </r>
  </si>
  <si>
    <t xml:space="preserve">TJ-040</t>
  </si>
  <si>
    <r>
      <rPr>
        <sz val="10"/>
        <rFont val="Noto Sans CJK SC"/>
        <family val="2"/>
      </rPr>
      <t xml:space="preserve">軟部組織損傷の管理として、従来の </t>
    </r>
    <r>
      <rPr>
        <sz val="10"/>
        <rFont val="Arial"/>
        <family val="0"/>
        <charset val="1"/>
      </rPr>
      <t xml:space="preserve">RICE</t>
    </r>
    <r>
      <rPr>
        <sz val="10"/>
        <rFont val="Noto Sans CJK SC"/>
        <family val="2"/>
      </rPr>
      <t xml:space="preserve">・</t>
    </r>
    <r>
      <rPr>
        <sz val="10"/>
        <rFont val="Arial"/>
        <family val="0"/>
        <charset val="1"/>
      </rPr>
      <t xml:space="preserve">PRICE </t>
    </r>
    <r>
      <rPr>
        <sz val="10"/>
        <rFont val="Noto Sans CJK SC"/>
        <family val="2"/>
      </rPr>
      <t xml:space="preserve">が急性期のみを対象としていたのに対し、受傷直後の </t>
    </r>
    <r>
      <rPr>
        <sz val="10"/>
        <rFont val="Arial"/>
        <family val="0"/>
        <charset val="1"/>
      </rPr>
      <t xml:space="preserve">PEACE</t>
    </r>
    <r>
      <rPr>
        <sz val="10"/>
        <rFont val="Noto Sans CJK SC"/>
        <family val="2"/>
      </rPr>
      <t xml:space="preserve">（保護、挙上、抗炎症手段の回避、圧迫、教育）と数日以降の </t>
    </r>
    <r>
      <rPr>
        <sz val="10"/>
        <rFont val="Arial"/>
        <family val="0"/>
        <charset val="1"/>
      </rPr>
      <t xml:space="preserve">LOVE</t>
    </r>
    <r>
      <rPr>
        <sz val="10"/>
        <rFont val="Noto Sans CJK SC"/>
        <family val="2"/>
      </rPr>
      <t xml:space="preserve">（負荷、楽観、血流促進、運動）を組み合わせた </t>
    </r>
    <r>
      <rPr>
        <sz val="10"/>
        <rFont val="Arial"/>
        <family val="0"/>
        <charset val="1"/>
      </rPr>
      <t xml:space="preserve">PEACE &amp; LOVE </t>
    </r>
    <r>
      <rPr>
        <sz val="10"/>
        <rFont val="Noto Sans CJK SC"/>
        <family val="2"/>
      </rPr>
      <t xml:space="preserve">が提唱され、回復の全期間を対象とする。</t>
    </r>
  </si>
  <si>
    <t xml:space="preserve">SRC-1957</t>
  </si>
  <si>
    <t xml:space="preserve">Dubois B, Esculier JF. Soft-tissue injuries simply need PEACE and LOVE. Br J Sports Med. 2020;54(2):72-73</t>
  </si>
  <si>
    <t xml:space="preserve">10.1136/bjsports-2019-101253</t>
  </si>
  <si>
    <t xml:space="preserve">31377722</t>
  </si>
  <si>
    <r>
      <rPr>
        <sz val="10"/>
        <rFont val="Noto Sans CJK SC"/>
        <family val="2"/>
      </rPr>
      <t xml:space="preserve">編集記事としての提言であり、ランダム化比較試験に基づくものではない。アイシングや抗炎症薬を避ける点など、従来の </t>
    </r>
    <r>
      <rPr>
        <sz val="10"/>
        <rFont val="Arial"/>
        <family val="0"/>
        <charset val="1"/>
      </rPr>
      <t xml:space="preserve">PRICE </t>
    </r>
    <r>
      <rPr>
        <sz val="10"/>
        <rFont val="Noto Sans CJK SC"/>
        <family val="2"/>
      </rPr>
      <t xml:space="preserve">と異なる要素を含む。 （出典内の位置：編集記事（</t>
    </r>
    <r>
      <rPr>
        <sz val="10"/>
        <rFont val="Arial"/>
        <family val="0"/>
        <charset val="1"/>
      </rPr>
      <t xml:space="preserve">editorial</t>
    </r>
    <r>
      <rPr>
        <sz val="10"/>
        <rFont val="Noto Sans CJK SC"/>
        <family val="2"/>
      </rPr>
      <t xml:space="preserve">）本文の頭字語の定義）</t>
    </r>
  </si>
  <si>
    <t xml:space="preserve">TJ-041</t>
  </si>
  <si>
    <t xml:space="preserve">関節内骨折</t>
  </si>
  <si>
    <r>
      <rPr>
        <sz val="10"/>
        <rFont val="Noto Sans CJK SC"/>
        <family val="2"/>
      </rPr>
      <t xml:space="preserve">関節内骨折を含む重大な関節損傷では、受傷時に生じた関節面の損傷を起点として外傷後変形性関節症が進行し、重大な靱帯・半月板損傷や関節面損傷を受けた人の</t>
    </r>
    <r>
      <rPr>
        <sz val="10"/>
        <rFont val="Arial"/>
        <family val="0"/>
        <charset val="1"/>
      </rPr>
      <t xml:space="preserve">40%</t>
    </r>
    <r>
      <rPr>
        <sz val="10"/>
        <rFont val="Noto Sans CJK SC"/>
        <family val="2"/>
      </rPr>
      <t xml:space="preserve">以上が変形性関節症を発症する。このため関節内骨折では、関節面の段差を残さない解剖学的整復が治療の要となる。</t>
    </r>
  </si>
  <si>
    <r>
      <rPr>
        <sz val="10"/>
        <rFont val="Noto Sans CJK SC"/>
        <family val="2"/>
      </rPr>
      <t xml:space="preserve">医学各論 Ⅸ</t>
    </r>
    <r>
      <rPr>
        <sz val="10"/>
        <rFont val="Arial"/>
        <family val="0"/>
        <charset val="1"/>
      </rPr>
      <t xml:space="preserve">-10-D-②</t>
    </r>
    <r>
      <rPr>
        <sz val="10"/>
        <rFont val="Noto Sans CJK SC"/>
        <family val="2"/>
      </rPr>
      <t xml:space="preserve">（関節内骨折、</t>
    </r>
    <r>
      <rPr>
        <sz val="10"/>
        <rFont val="Arial"/>
        <family val="0"/>
        <charset val="1"/>
      </rPr>
      <t xml:space="preserve">a</t>
    </r>
    <r>
      <rPr>
        <sz val="10"/>
        <rFont val="Noto Sans CJK SC"/>
        <family val="2"/>
      </rPr>
      <t xml:space="preserve">）</t>
    </r>
  </si>
  <si>
    <t xml:space="preserve">SRC-1958</t>
  </si>
  <si>
    <t xml:space="preserve">Anderson DD, Chubinskaya S, Guilak F, et al. Post-traumatic osteoarthritis: improved understanding and opportunities for early intervention. J Orthop Res. 2011;29(6):802-809</t>
  </si>
  <si>
    <t xml:space="preserve">10.1002/jor.21359</t>
  </si>
  <si>
    <t xml:space="preserve">21520254</t>
  </si>
  <si>
    <r>
      <rPr>
        <sz val="10"/>
        <rFont val="Arial"/>
        <family val="0"/>
        <charset val="1"/>
      </rPr>
      <t xml:space="preserve">40%</t>
    </r>
    <r>
      <rPr>
        <sz val="10"/>
        <rFont val="Noto Sans CJK SC"/>
        <family val="2"/>
      </rPr>
      <t xml:space="preserve">以上という値は、重大な靱帯・半月板損傷や関節面損傷を含む関節損傷全体についての総説の値であり、関節内骨折単独の発症率ではない。 （出典内の位置：抄録）</t>
    </r>
  </si>
  <si>
    <t xml:space="preserve">TJ-042</t>
  </si>
  <si>
    <t xml:space="preserve">脱臼</t>
  </si>
  <si>
    <r>
      <rPr>
        <sz val="10"/>
        <rFont val="Noto Sans CJK SC"/>
        <family val="2"/>
      </rPr>
      <t xml:space="preserve">膝関節脱臼では血管損傷と神経損傷の合併が多く、メタ解析では血管損傷が</t>
    </r>
    <r>
      <rPr>
        <sz val="10"/>
        <rFont val="Arial"/>
        <family val="0"/>
        <charset val="1"/>
      </rPr>
      <t xml:space="preserve">18%</t>
    </r>
    <r>
      <rPr>
        <sz val="10"/>
        <rFont val="Noto Sans CJK SC"/>
        <family val="2"/>
      </rPr>
      <t xml:space="preserve">、神経損傷が</t>
    </r>
    <r>
      <rPr>
        <sz val="10"/>
        <rFont val="Arial"/>
        <family val="0"/>
        <charset val="1"/>
      </rPr>
      <t xml:space="preserve">25%</t>
    </r>
    <r>
      <rPr>
        <sz val="10"/>
        <rFont val="Noto Sans CJK SC"/>
        <family val="2"/>
      </rPr>
      <t xml:space="preserve">にみられ、血管損傷のうち修復を受けた例の</t>
    </r>
    <r>
      <rPr>
        <sz val="10"/>
        <rFont val="Arial"/>
        <family val="0"/>
        <charset val="1"/>
      </rPr>
      <t xml:space="preserve">12%</t>
    </r>
    <r>
      <rPr>
        <sz val="10"/>
        <rFont val="Noto Sans CJK SC"/>
        <family val="2"/>
      </rPr>
      <t xml:space="preserve">が切断に至った。脱臼の診療では、整復と並行して神経血管障害の評価を緊急に行う必要がある。</t>
    </r>
  </si>
  <si>
    <r>
      <rPr>
        <sz val="10"/>
        <rFont val="Noto Sans CJK SC"/>
        <family val="2"/>
      </rPr>
      <t xml:space="preserve">医学各論 Ⅸ</t>
    </r>
    <r>
      <rPr>
        <sz val="10"/>
        <rFont val="Arial"/>
        <family val="0"/>
        <charset val="1"/>
      </rPr>
      <t xml:space="preserve">-10-D-③</t>
    </r>
    <r>
      <rPr>
        <sz val="10"/>
        <rFont val="Noto Sans CJK SC"/>
        <family val="2"/>
      </rPr>
      <t xml:space="preserve">（脱臼、亜脱臼、</t>
    </r>
    <r>
      <rPr>
        <sz val="10"/>
        <rFont val="Arial"/>
        <family val="0"/>
        <charset val="1"/>
      </rPr>
      <t xml:space="preserve">a</t>
    </r>
    <r>
      <rPr>
        <sz val="10"/>
        <rFont val="Noto Sans CJK SC"/>
        <family val="2"/>
      </rPr>
      <t xml:space="preserve">）</t>
    </r>
  </si>
  <si>
    <t xml:space="preserve">TBL-01-00-121 (id: JlvnlnE)</t>
  </si>
  <si>
    <t xml:space="preserve">SRC-1959</t>
  </si>
  <si>
    <t xml:space="preserve">Medina O, Arom GA, Yeranosian MG, et al. Vascular and nerve injury after knee dislocation: a systematic review. Clin Orthop Relat Res. 2014;472(9):2621-2637</t>
  </si>
  <si>
    <t xml:space="preserve">10.1007/s11999-014-3511-3</t>
  </si>
  <si>
    <t xml:space="preserve">24554457</t>
  </si>
  <si>
    <r>
      <rPr>
        <sz val="10"/>
        <rFont val="Noto Sans CJK SC"/>
        <family val="2"/>
      </rPr>
      <t xml:space="preserve">数値は膝関節脱臼についてのメタ解析の値であり、ほかの関節の脱臼では合併頻度が異なる。習慣性脱臼については </t>
    </r>
    <r>
      <rPr>
        <sz val="10"/>
        <rFont val="Arial"/>
        <family val="0"/>
        <charset val="1"/>
      </rPr>
      <t xml:space="preserve">G </t>
    </r>
    <r>
      <rPr>
        <sz val="10"/>
        <rFont val="Noto Sans CJK SC"/>
        <family val="2"/>
      </rPr>
      <t xml:space="preserve">側の領域として本カードでは扱わない。 （出典内の位置：抄録の </t>
    </r>
    <r>
      <rPr>
        <sz val="10"/>
        <rFont val="Arial"/>
        <family val="0"/>
        <charset val="1"/>
      </rPr>
      <t xml:space="preserve">Results</t>
    </r>
    <r>
      <rPr>
        <sz val="10"/>
        <rFont val="Noto Sans CJK SC"/>
        <family val="2"/>
      </rPr>
      <t xml:space="preserve">）</t>
    </r>
  </si>
  <si>
    <t xml:space="preserve">TJ-043</t>
  </si>
  <si>
    <t xml:space="preserve">末梢神経損傷</t>
  </si>
  <si>
    <r>
      <rPr>
        <sz val="10"/>
        <rFont val="Noto Sans CJK SC"/>
        <family val="2"/>
      </rPr>
      <t xml:space="preserve">外傷性末梢神経損傷は、</t>
    </r>
    <r>
      <rPr>
        <sz val="10"/>
        <rFont val="Arial"/>
        <family val="0"/>
        <charset val="1"/>
      </rPr>
      <t xml:space="preserve">Seddon </t>
    </r>
    <r>
      <rPr>
        <sz val="10"/>
        <rFont val="Noto Sans CJK SC"/>
        <family val="2"/>
      </rPr>
      <t xml:space="preserve">分類では伝導障害のみで軸索が保たれる </t>
    </r>
    <r>
      <rPr>
        <sz val="10"/>
        <rFont val="Arial"/>
        <family val="0"/>
        <charset val="1"/>
      </rPr>
      <t xml:space="preserve">neurapraxia</t>
    </r>
    <r>
      <rPr>
        <sz val="10"/>
        <rFont val="Noto Sans CJK SC"/>
        <family val="2"/>
      </rPr>
      <t xml:space="preserve">、軸索が断裂するが結合組織の鞘が保たれる </t>
    </r>
    <r>
      <rPr>
        <sz val="10"/>
        <rFont val="Arial"/>
        <family val="0"/>
        <charset val="1"/>
      </rPr>
      <t xml:space="preserve">axonotmesis</t>
    </r>
    <r>
      <rPr>
        <sz val="10"/>
        <rFont val="Noto Sans CJK SC"/>
        <family val="2"/>
      </rPr>
      <t xml:space="preserve">、神経幹が完全に断裂する </t>
    </r>
    <r>
      <rPr>
        <sz val="10"/>
        <rFont val="Arial"/>
        <family val="0"/>
        <charset val="1"/>
      </rPr>
      <t xml:space="preserve">neurotmesis </t>
    </r>
    <r>
      <rPr>
        <sz val="10"/>
        <rFont val="Noto Sans CJK SC"/>
        <family val="2"/>
      </rPr>
      <t xml:space="preserve">に分類され、</t>
    </r>
    <r>
      <rPr>
        <sz val="10"/>
        <rFont val="Arial"/>
        <family val="0"/>
        <charset val="1"/>
      </rPr>
      <t xml:space="preserve">Sunderland </t>
    </r>
    <r>
      <rPr>
        <sz val="10"/>
        <rFont val="Noto Sans CJK SC"/>
        <family val="2"/>
      </rPr>
      <t xml:space="preserve">分類では結合組織の損傷の程度によりさらに</t>
    </r>
    <r>
      <rPr>
        <sz val="10"/>
        <rFont val="Arial"/>
        <family val="0"/>
        <charset val="1"/>
      </rPr>
      <t xml:space="preserve">5</t>
    </r>
    <r>
      <rPr>
        <sz val="10"/>
        <rFont val="Noto Sans CJK SC"/>
        <family val="2"/>
      </rPr>
      <t xml:space="preserve">段階に細分される。修復の要否とタイミングは損傷の型によって異なる。</t>
    </r>
  </si>
  <si>
    <r>
      <rPr>
        <sz val="10"/>
        <rFont val="Noto Sans CJK SC"/>
        <family val="2"/>
      </rPr>
      <t xml:space="preserve">医学各論 Ⅸ</t>
    </r>
    <r>
      <rPr>
        <sz val="10"/>
        <rFont val="Arial"/>
        <family val="0"/>
        <charset val="1"/>
      </rPr>
      <t xml:space="preserve">-10-E-①</t>
    </r>
    <r>
      <rPr>
        <sz val="10"/>
        <rFont val="Noto Sans CJK SC"/>
        <family val="2"/>
      </rPr>
      <t xml:space="preserve">（末梢神経損傷、</t>
    </r>
    <r>
      <rPr>
        <sz val="10"/>
        <rFont val="Arial"/>
        <family val="0"/>
        <charset val="1"/>
      </rPr>
      <t xml:space="preserve">a</t>
    </r>
    <r>
      <rPr>
        <sz val="10"/>
        <rFont val="Noto Sans CJK SC"/>
        <family val="2"/>
      </rPr>
      <t xml:space="preserve">）</t>
    </r>
  </si>
  <si>
    <t xml:space="preserve">TBL-01-00-118 (id: Jlvnlm8)</t>
  </si>
  <si>
    <t xml:space="preserve">SRC-1960</t>
  </si>
  <si>
    <t xml:space="preserve">Campbell WW. Evaluation and management of peripheral nerve injury. Clin Neurophysiol. 2008;119(9):1951-1965</t>
  </si>
  <si>
    <t xml:space="preserve">10.1016/j.clinph.2008.03.018</t>
  </si>
  <si>
    <t xml:space="preserve">18482862</t>
  </si>
  <si>
    <r>
      <rPr>
        <sz val="10"/>
        <rFont val="Arial"/>
        <family val="0"/>
        <charset val="1"/>
      </rPr>
      <t xml:space="preserve">Sunderland </t>
    </r>
    <r>
      <rPr>
        <sz val="10"/>
        <rFont val="Noto Sans CJK SC"/>
        <family val="2"/>
      </rPr>
      <t xml:space="preserve">分類の</t>
    </r>
    <r>
      <rPr>
        <sz val="10"/>
        <rFont val="Arial"/>
        <family val="0"/>
        <charset val="1"/>
      </rPr>
      <t xml:space="preserve">5</t>
    </r>
    <r>
      <rPr>
        <sz val="10"/>
        <rFont val="Noto Sans CJK SC"/>
        <family val="2"/>
      </rPr>
      <t xml:space="preserve">段階の詳細は総説本文に基づく。近位の損傷では、遠位の筋が再支配されるまでの距離が長く、不可逆的変化が起こる前に再支配できないことが問題となる（同総説）。 （出典内の位置：抄録（</t>
    </r>
    <r>
      <rPr>
        <sz val="10"/>
        <rFont val="Arial"/>
        <family val="0"/>
        <charset val="1"/>
      </rPr>
      <t xml:space="preserve">Seddon </t>
    </r>
    <r>
      <rPr>
        <sz val="10"/>
        <rFont val="Noto Sans CJK SC"/>
        <family val="2"/>
      </rPr>
      <t xml:space="preserve">分類の</t>
    </r>
    <r>
      <rPr>
        <sz val="10"/>
        <rFont val="Arial"/>
        <family val="0"/>
        <charset val="1"/>
      </rPr>
      <t xml:space="preserve">3</t>
    </r>
    <r>
      <rPr>
        <sz val="10"/>
        <rFont val="Noto Sans CJK SC"/>
        <family val="2"/>
      </rPr>
      <t xml:space="preserve">型と修復タイミング）および本文（</t>
    </r>
    <r>
      <rPr>
        <sz val="10"/>
        <rFont val="Arial"/>
        <family val="0"/>
        <charset val="1"/>
      </rPr>
      <t xml:space="preserve">Sunderland </t>
    </r>
    <r>
      <rPr>
        <sz val="10"/>
        <rFont val="Noto Sans CJK SC"/>
        <family val="2"/>
      </rPr>
      <t xml:space="preserve">分類））</t>
    </r>
  </si>
  <si>
    <t xml:space="preserve">TJ-044</t>
  </si>
  <si>
    <r>
      <rPr>
        <sz val="10"/>
        <rFont val="Noto Sans CJK SC"/>
        <family val="2"/>
      </rPr>
      <t xml:space="preserve">損傷した末梢神経の軸索再生の速さは約</t>
    </r>
    <r>
      <rPr>
        <sz val="10"/>
        <rFont val="Arial"/>
        <family val="0"/>
        <charset val="1"/>
      </rPr>
      <t xml:space="preserve">1mm/</t>
    </r>
    <r>
      <rPr>
        <sz val="10"/>
        <rFont val="Noto Sans CJK SC"/>
        <family val="2"/>
      </rPr>
      <t xml:space="preserve">日が目安とされるが、この値は再生が始まるまでの潜伏期を含む複合的な値であり単純化である。回復の進行は、</t>
    </r>
    <r>
      <rPr>
        <sz val="10"/>
        <rFont val="Arial"/>
        <family val="0"/>
        <charset val="1"/>
      </rPr>
      <t xml:space="preserve">Tinel </t>
    </r>
    <r>
      <rPr>
        <sz val="10"/>
        <rFont val="Noto Sans CJK SC"/>
        <family val="2"/>
      </rPr>
      <t xml:space="preserve">徴候が損傷部から遠位へ前進することで臨床的に追跡できる。</t>
    </r>
  </si>
  <si>
    <t xml:space="preserve">SRC-1961</t>
  </si>
  <si>
    <t xml:space="preserve">Duraku LS, Eberlin KR, Moore A, et al. Ten Myths in Nerve Surgery. Plast Reconstr Surg Glob Open. 2024</t>
  </si>
  <si>
    <t xml:space="preserve">10.1097/GOX.0000000000006017</t>
  </si>
  <si>
    <t xml:space="preserve">39534076</t>
  </si>
  <si>
    <r>
      <rPr>
        <sz val="10"/>
        <rFont val="Noto Sans CJK SC"/>
        <family val="2"/>
      </rPr>
      <t xml:space="preserve">同論文は、低グレードの損傷では </t>
    </r>
    <r>
      <rPr>
        <sz val="10"/>
        <rFont val="Arial"/>
        <family val="0"/>
        <charset val="1"/>
      </rPr>
      <t xml:space="preserve">Tinel </t>
    </r>
    <r>
      <rPr>
        <sz val="10"/>
        <rFont val="Noto Sans CJK SC"/>
        <family val="2"/>
      </rPr>
      <t xml:space="preserve">徴候が最大で</t>
    </r>
    <r>
      <rPr>
        <sz val="10"/>
        <rFont val="Arial"/>
        <family val="0"/>
        <charset val="1"/>
      </rPr>
      <t xml:space="preserve">4mm/</t>
    </r>
    <r>
      <rPr>
        <sz val="10"/>
        <rFont val="Noto Sans CJK SC"/>
        <family val="2"/>
      </rPr>
      <t xml:space="preserve">日進むこともあると述べ、</t>
    </r>
    <r>
      <rPr>
        <sz val="10"/>
        <rFont val="Arial"/>
        <family val="0"/>
        <charset val="1"/>
      </rPr>
      <t xml:space="preserve">1mm/</t>
    </r>
    <r>
      <rPr>
        <sz val="10"/>
        <rFont val="Noto Sans CJK SC"/>
        <family val="2"/>
      </rPr>
      <t xml:space="preserve">日という値を絶対視しない立場である。 （出典内の位置：本文（神経再生速度と </t>
    </r>
    <r>
      <rPr>
        <sz val="10"/>
        <rFont val="Arial"/>
        <family val="0"/>
        <charset val="1"/>
      </rPr>
      <t xml:space="preserve">Tinel </t>
    </r>
    <r>
      <rPr>
        <sz val="10"/>
        <rFont val="Noto Sans CJK SC"/>
        <family val="2"/>
      </rPr>
      <t xml:space="preserve">徴候の節））</t>
    </r>
  </si>
  <si>
    <t xml:space="preserve">TJ-045</t>
  </si>
  <si>
    <t xml:space="preserve">四肢血管損傷</t>
  </si>
  <si>
    <r>
      <rPr>
        <sz val="10"/>
        <rFont val="Noto Sans CJK SC"/>
        <family val="2"/>
      </rPr>
      <t xml:space="preserve">四肢血管損傷の評価では身体所見が早期発見の鍵となる。活動性出血、拡大する血腫、脈拍の消失、虚血の徴候などの </t>
    </r>
    <r>
      <rPr>
        <sz val="10"/>
        <rFont val="Arial"/>
        <family val="0"/>
        <charset val="1"/>
      </rPr>
      <t xml:space="preserve">hard signs </t>
    </r>
    <r>
      <rPr>
        <sz val="10"/>
        <rFont val="Noto Sans CJK SC"/>
        <family val="2"/>
      </rPr>
      <t xml:space="preserve">があれば直ちに手術的修復を行い、所見が不確かで血行動態の安定した例では </t>
    </r>
    <r>
      <rPr>
        <sz val="10"/>
        <rFont val="Arial"/>
        <family val="0"/>
        <charset val="1"/>
      </rPr>
      <t xml:space="preserve">CT </t>
    </r>
    <r>
      <rPr>
        <sz val="10"/>
        <rFont val="Noto Sans CJK SC"/>
        <family val="2"/>
      </rPr>
      <t xml:space="preserve">アンギオグラフィが診断の主軸となる。</t>
    </r>
  </si>
  <si>
    <r>
      <rPr>
        <sz val="10"/>
        <rFont val="Noto Sans CJK SC"/>
        <family val="2"/>
      </rPr>
      <t xml:space="preserve">医学各論 Ⅸ</t>
    </r>
    <r>
      <rPr>
        <sz val="10"/>
        <rFont val="Arial"/>
        <family val="0"/>
        <charset val="1"/>
      </rPr>
      <t xml:space="preserve">-10-E-②</t>
    </r>
    <r>
      <rPr>
        <sz val="10"/>
        <rFont val="Noto Sans CJK SC"/>
        <family val="2"/>
      </rPr>
      <t xml:space="preserve">（四肢血管損傷、</t>
    </r>
    <r>
      <rPr>
        <sz val="10"/>
        <rFont val="Arial"/>
        <family val="0"/>
        <charset val="1"/>
      </rPr>
      <t xml:space="preserve">a</t>
    </r>
    <r>
      <rPr>
        <sz val="10"/>
        <rFont val="Noto Sans CJK SC"/>
        <family val="2"/>
      </rPr>
      <t xml:space="preserve">）</t>
    </r>
  </si>
  <si>
    <t xml:space="preserve">SRC-1962</t>
  </si>
  <si>
    <t xml:space="preserve">Kobayashi L, Coimbra R, Goes AMO, et al. American Association for the Surgery of Trauma-World Society of Emergency Surgery guidelines on diagnosis and management of peripheral vascular injuries. J Trauma Acute Care Surg. 2020;89(6):e175-e182</t>
  </si>
  <si>
    <t xml:space="preserve">10.1097/TA.0000000000002967</t>
  </si>
  <si>
    <t xml:space="preserve">33230048</t>
  </si>
  <si>
    <r>
      <rPr>
        <sz val="10"/>
        <rFont val="Arial"/>
        <family val="0"/>
        <charset val="1"/>
      </rPr>
      <t xml:space="preserve">hard signs </t>
    </r>
    <r>
      <rPr>
        <sz val="10"/>
        <rFont val="Noto Sans CJK SC"/>
        <family val="2"/>
      </rPr>
      <t xml:space="preserve">の列挙はガイドライン本文の評価アルゴリズムに基づく（抄録は身体所見の重要性と </t>
    </r>
    <r>
      <rPr>
        <sz val="10"/>
        <rFont val="Arial"/>
        <family val="0"/>
        <charset val="1"/>
      </rPr>
      <t xml:space="preserve">CT </t>
    </r>
    <r>
      <rPr>
        <sz val="10"/>
        <rFont val="Noto Sans CJK SC"/>
        <family val="2"/>
      </rPr>
      <t xml:space="preserve">アンギオの位置づけまで）。 （出典内の位置：抄録およびガイドライン本文の評価アルゴリズム）</t>
    </r>
  </si>
  <si>
    <t xml:space="preserve">TJ-046</t>
  </si>
  <si>
    <r>
      <rPr>
        <sz val="10"/>
        <rFont val="Noto Sans CJK SC"/>
        <family val="2"/>
      </rPr>
      <t xml:space="preserve">一時的血管シャントは四肢血管損傷におけるダメージコントロールの補助手段であり、戦傷コホートの解析では、より重症な受傷群でシャントが用いられたにもかかわらず、</t>
    </r>
    <r>
      <rPr>
        <sz val="10"/>
        <rFont val="Arial"/>
        <family val="0"/>
        <charset val="1"/>
      </rPr>
      <t xml:space="preserve">3</t>
    </r>
    <r>
      <rPr>
        <sz val="10"/>
        <rFont val="Noto Sans CJK SC"/>
        <family val="2"/>
      </rPr>
      <t xml:space="preserve">年時点での切断回避生存率はシャント非使用群と同等であった（</t>
    </r>
    <r>
      <rPr>
        <sz val="10"/>
        <rFont val="Arial"/>
        <family val="0"/>
        <charset val="1"/>
      </rPr>
      <t xml:space="preserve">78% </t>
    </r>
    <r>
      <rPr>
        <sz val="10"/>
        <rFont val="Noto Sans CJK SC"/>
        <family val="2"/>
      </rPr>
      <t xml:space="preserve">対 </t>
    </r>
    <r>
      <rPr>
        <sz val="10"/>
        <rFont val="Arial"/>
        <family val="0"/>
        <charset val="1"/>
      </rPr>
      <t xml:space="preserve">77%</t>
    </r>
    <r>
      <rPr>
        <sz val="10"/>
        <rFont val="Noto Sans CJK SC"/>
        <family val="2"/>
      </rPr>
      <t xml:space="preserve">）。</t>
    </r>
  </si>
  <si>
    <t xml:space="preserve">SRC-1963</t>
  </si>
  <si>
    <t xml:space="preserve">Gifford SM, Aidinian G, Clouse WD, et al. Effect of temporary shunting on extremity vascular injury: an outcome analysis from the Global War on Terror vascular injury initiative. J Vasc Surg. 2009;50(3):595-600</t>
  </si>
  <si>
    <t xml:space="preserve">10.1016/j.jvs.2009.03.051</t>
  </si>
  <si>
    <t xml:space="preserve">19595542</t>
  </si>
  <si>
    <r>
      <rPr>
        <sz val="10"/>
        <rFont val="Noto Sans CJK SC"/>
        <family val="2"/>
      </rPr>
      <t xml:space="preserve">戦傷コホートの結果であり、市民外傷への外挿には注意を要する。損傷肢の虚血許容時間の具体的な数値は本出典では確認できなかったため、カードには含めていない。 （出典内の位置：抄録の </t>
    </r>
    <r>
      <rPr>
        <sz val="10"/>
        <rFont val="Arial"/>
        <family val="0"/>
        <charset val="1"/>
      </rPr>
      <t xml:space="preserve">Results</t>
    </r>
    <r>
      <rPr>
        <sz val="10"/>
        <rFont val="Noto Sans CJK SC"/>
        <family val="2"/>
      </rPr>
      <t xml:space="preserve">・</t>
    </r>
    <r>
      <rPr>
        <sz val="10"/>
        <rFont val="Arial"/>
        <family val="0"/>
        <charset val="1"/>
      </rPr>
      <t xml:space="preserve">Conclusion</t>
    </r>
    <r>
      <rPr>
        <sz val="10"/>
        <rFont val="Noto Sans CJK SC"/>
        <family val="2"/>
      </rPr>
      <t xml:space="preserve">）</t>
    </r>
  </si>
  <si>
    <t xml:space="preserve">TJ-047</t>
  </si>
  <si>
    <t xml:space="preserve">筋・腱損傷</t>
  </si>
  <si>
    <t xml:space="preserve">筋損傷（筋断裂を含む）の治療原則は骨格筋の再生と治癒の生物学に基づいており、多くの筋損傷は保存的治療で良好な機能的転帰が得られるが、治療がうまくいかない場合は競技復帰が数週間から数か月遅れることがある。</t>
  </si>
  <si>
    <r>
      <rPr>
        <sz val="10"/>
        <rFont val="Noto Sans CJK SC"/>
        <family val="2"/>
      </rPr>
      <t xml:space="preserve">医学各論 Ⅸ</t>
    </r>
    <r>
      <rPr>
        <sz val="10"/>
        <rFont val="Arial"/>
        <family val="0"/>
        <charset val="1"/>
      </rPr>
      <t xml:space="preserve">-10-E-③</t>
    </r>
    <r>
      <rPr>
        <sz val="10"/>
        <rFont val="Noto Sans CJK SC"/>
        <family val="2"/>
      </rPr>
      <t xml:space="preserve">（筋断裂、腱断裂、</t>
    </r>
    <r>
      <rPr>
        <sz val="10"/>
        <rFont val="Arial"/>
        <family val="0"/>
        <charset val="1"/>
      </rPr>
      <t xml:space="preserve">a</t>
    </r>
    <r>
      <rPr>
        <sz val="10"/>
        <rFont val="Noto Sans CJK SC"/>
        <family val="2"/>
      </rPr>
      <t xml:space="preserve">）</t>
    </r>
  </si>
  <si>
    <t xml:space="preserve">TBL-01-00-123 (id: Jlvnlno)</t>
  </si>
  <si>
    <t xml:space="preserve">SRC-1964</t>
  </si>
  <si>
    <t xml:space="preserve">Järvinen TAH, Järvinen TLN, Kääriäinen M, Kalimo H, Järvinen M. Muscle injuries: biology and treatment. Am J Sports Med. 2005;33(5):745-764</t>
  </si>
  <si>
    <t xml:space="preserve">10.1177/0363546505274714</t>
  </si>
  <si>
    <t xml:space="preserve">15851777</t>
  </si>
  <si>
    <r>
      <rPr>
        <sz val="10"/>
        <rFont val="Noto Sans CJK SC"/>
        <family val="2"/>
      </rPr>
      <t xml:space="preserve">スポーツ外傷の筋損傷を中心とした総説である。腱断裂については一般原則の範囲に留め、アキレス腱断裂などの詳細は </t>
    </r>
    <r>
      <rPr>
        <sz val="10"/>
        <rFont val="Arial"/>
        <family val="0"/>
        <charset val="1"/>
      </rPr>
      <t xml:space="preserve">G-⑧ </t>
    </r>
    <r>
      <rPr>
        <sz val="10"/>
        <rFont val="Noto Sans CJK SC"/>
        <family val="2"/>
      </rPr>
      <t xml:space="preserve">の領域として扱わない。 （出典内の位置：抄録）</t>
    </r>
  </si>
  <si>
    <t xml:space="preserve">TJ-048</t>
  </si>
  <si>
    <t xml:space="preserve">コンパートメント症候群</t>
  </si>
  <si>
    <r>
      <rPr>
        <sz val="10"/>
        <rFont val="Noto Sans CJK SC"/>
        <family val="2"/>
      </rPr>
      <t xml:space="preserve">区画（コンパートメント）症候群は、筋区画内の圧上昇によって局所の循環が障害される状態であり、外傷が最も多い原因である。古典的な徴候として痛み、蒼白、脈拍消失、知覚異常、麻痺の</t>
    </r>
    <r>
      <rPr>
        <sz val="10"/>
        <rFont val="Arial"/>
        <family val="0"/>
        <charset val="1"/>
      </rPr>
      <t xml:space="preserve">5</t>
    </r>
    <r>
      <rPr>
        <sz val="10"/>
        <rFont val="Noto Sans CJK SC"/>
        <family val="2"/>
      </rPr>
      <t xml:space="preserve">つ（</t>
    </r>
    <r>
      <rPr>
        <sz val="10"/>
        <rFont val="Arial"/>
        <family val="0"/>
        <charset val="1"/>
      </rPr>
      <t xml:space="preserve">5P</t>
    </r>
    <r>
      <rPr>
        <sz val="10"/>
        <rFont val="Noto Sans CJK SC"/>
        <family val="2"/>
      </rPr>
      <t xml:space="preserve">）が挙げられるが、診断の遅れは壊死や拘縮などの重大な後遺症を招くため、臨床経過の早期所見から疑って緊急に介入する必要がある。</t>
    </r>
  </si>
  <si>
    <r>
      <rPr>
        <sz val="10"/>
        <rFont val="Noto Sans CJK SC"/>
        <family val="2"/>
      </rPr>
      <t xml:space="preserve">医学各論 Ⅸ</t>
    </r>
    <r>
      <rPr>
        <sz val="10"/>
        <rFont val="Arial"/>
        <family val="0"/>
        <charset val="1"/>
      </rPr>
      <t xml:space="preserve">-10-E-④</t>
    </r>
    <r>
      <rPr>
        <sz val="10"/>
        <rFont val="Noto Sans CJK SC"/>
        <family val="2"/>
      </rPr>
      <t xml:space="preserve">（区画</t>
    </r>
    <r>
      <rPr>
        <sz val="10"/>
        <rFont val="Arial"/>
        <family val="0"/>
        <charset val="1"/>
      </rPr>
      <t xml:space="preserve">&lt;</t>
    </r>
    <r>
      <rPr>
        <sz val="10"/>
        <rFont val="Noto Sans CJK SC"/>
        <family val="2"/>
      </rPr>
      <t xml:space="preserve">コンパートメント</t>
    </r>
    <r>
      <rPr>
        <sz val="10"/>
        <rFont val="Arial"/>
        <family val="0"/>
        <charset val="1"/>
      </rPr>
      <t xml:space="preserve">&gt;</t>
    </r>
    <r>
      <rPr>
        <sz val="10"/>
        <rFont val="Noto Sans CJK SC"/>
        <family val="2"/>
      </rPr>
      <t xml:space="preserve">症候群、</t>
    </r>
    <r>
      <rPr>
        <sz val="10"/>
        <rFont val="Arial"/>
        <family val="0"/>
        <charset val="1"/>
      </rPr>
      <t xml:space="preserve">a</t>
    </r>
    <r>
      <rPr>
        <sz val="10"/>
        <rFont val="Noto Sans CJK SC"/>
        <family val="2"/>
      </rPr>
      <t xml:space="preserve">）</t>
    </r>
  </si>
  <si>
    <t xml:space="preserve">SRC-1965</t>
  </si>
  <si>
    <t xml:space="preserve">Garner MR, Taylor SA, Gausden E, Lyden JP. Compartment syndrome: diagnosis, management, and unique concerns in the twenty-first century. HSS J. 2014;10(2):143-151</t>
  </si>
  <si>
    <t xml:space="preserve">10.1007/s11420-014-9386-8</t>
  </si>
  <si>
    <t xml:space="preserve">25050098</t>
  </si>
  <si>
    <r>
      <rPr>
        <sz val="10"/>
        <rFont val="Arial"/>
        <family val="0"/>
        <charset val="1"/>
      </rPr>
      <t xml:space="preserve">5P </t>
    </r>
    <r>
      <rPr>
        <sz val="10"/>
        <rFont val="Noto Sans CJK SC"/>
        <family val="2"/>
      </rPr>
      <t xml:space="preserve">は古典的な徴候の列挙であり、脈拍消失や麻痺は進行期の所見である。臨床所見の詳細は総説本文の臨床経過の節に基づく。診断の客観的基準（差圧）は </t>
    </r>
    <r>
      <rPr>
        <sz val="10"/>
        <rFont val="Arial"/>
        <family val="0"/>
        <charset val="1"/>
      </rPr>
      <t xml:space="preserve">TJ-049 </t>
    </r>
    <r>
      <rPr>
        <sz val="10"/>
        <rFont val="Noto Sans CJK SC"/>
        <family val="2"/>
      </rPr>
      <t xml:space="preserve">を参照。 （出典内の位置：抄録（病態と診断遅延の重大性）および本文（臨床経過の節））</t>
    </r>
  </si>
  <si>
    <t xml:space="preserve">TJ-049</t>
  </si>
  <si>
    <r>
      <rPr>
        <sz val="10"/>
        <rFont val="Noto Sans CJK SC"/>
        <family val="2"/>
      </rPr>
      <t xml:space="preserve">脛骨骨幹部骨折で前方区画圧を持続測定した前向き研究では、拡張期血圧から区画内圧を差し引いた差圧（</t>
    </r>
    <r>
      <rPr>
        <sz val="10"/>
        <rFont val="Arial"/>
        <family val="0"/>
        <charset val="1"/>
      </rPr>
      <t xml:space="preserve">ΔP</t>
    </r>
    <r>
      <rPr>
        <sz val="10"/>
        <rFont val="Noto Sans CJK SC"/>
        <family val="2"/>
      </rPr>
      <t xml:space="preserve">）が</t>
    </r>
    <r>
      <rPr>
        <sz val="10"/>
        <rFont val="Arial"/>
        <family val="0"/>
        <charset val="1"/>
      </rPr>
      <t xml:space="preserve">30mmHg</t>
    </r>
    <r>
      <rPr>
        <sz val="10"/>
        <rFont val="Noto Sans CJK SC"/>
        <family val="2"/>
      </rPr>
      <t xml:space="preserve">未満に低下した場合に筋膜切開を行う判断基準により、区画症候群の見逃しはなかった。区画内圧の絶対値だけを基準にすると、不要な筋膜切開が大幅に増える。</t>
    </r>
  </si>
  <si>
    <t xml:space="preserve">SRC-1966</t>
  </si>
  <si>
    <t xml:space="preserve">McQueen MM, Court-Brown CM. Compartment monitoring in tibial fractures. The pressure threshold for decompression. J Bone Joint Surg Br. 1996;78(1):99-104</t>
  </si>
  <si>
    <t xml:space="preserve">10.1302/0301-620X.78B1.0780099</t>
  </si>
  <si>
    <t xml:space="preserve">8898137</t>
  </si>
  <si>
    <r>
      <rPr>
        <sz val="10"/>
        <rFont val="Noto Sans CJK SC"/>
        <family val="2"/>
      </rPr>
      <t xml:space="preserve">脛骨骨幹部骨折・前方区画での前向き研究（</t>
    </r>
    <r>
      <rPr>
        <sz val="10"/>
        <rFont val="Arial"/>
        <family val="0"/>
        <charset val="1"/>
      </rPr>
      <t xml:space="preserve">116</t>
    </r>
    <r>
      <rPr>
        <sz val="10"/>
        <rFont val="Noto Sans CJK SC"/>
        <family val="2"/>
      </rPr>
      <t xml:space="preserve">例）の結果であり、ほかの部位への外挿は未検証。緊急筋膜切開の遅れは </t>
    </r>
    <r>
      <rPr>
        <sz val="10"/>
        <rFont val="Arial"/>
        <family val="0"/>
        <charset val="1"/>
      </rPr>
      <t xml:space="preserve">Volkmann </t>
    </r>
    <r>
      <rPr>
        <sz val="10"/>
        <rFont val="Noto Sans CJK SC"/>
        <family val="2"/>
      </rPr>
      <t xml:space="preserve">拘縮などの後遺症につながるため、基準を満たせば速やかな切開が予防にもなる。 （出典内の位置：抄録）</t>
    </r>
  </si>
  <si>
    <t xml:space="preserve">TJ-050</t>
  </si>
  <si>
    <t xml:space="preserve">挫滅症候群</t>
  </si>
  <si>
    <t xml:space="preserve">挫滅（圧挫）症候群は、長時間圧迫された骨格筋が再灌流されることで、高カリウム血症やミオグロビンによる急性腎障害などの全身合併症を来す病態であり、災害時の国際推奨では、救出の段階から大量の輸液を開始して急性腎障害の予防を図ることが中核とされる。</t>
  </si>
  <si>
    <r>
      <rPr>
        <sz val="10"/>
        <rFont val="Noto Sans CJK SC"/>
        <family val="2"/>
      </rPr>
      <t xml:space="preserve">医学各論 Ⅸ</t>
    </r>
    <r>
      <rPr>
        <sz val="10"/>
        <rFont val="Arial"/>
        <family val="0"/>
        <charset val="1"/>
      </rPr>
      <t xml:space="preserve">-10-E-⑤</t>
    </r>
    <r>
      <rPr>
        <sz val="10"/>
        <rFont val="Noto Sans CJK SC"/>
        <family val="2"/>
      </rPr>
      <t xml:space="preserve">（挫滅</t>
    </r>
    <r>
      <rPr>
        <sz val="10"/>
        <rFont val="Arial"/>
        <family val="0"/>
        <charset val="1"/>
      </rPr>
      <t xml:space="preserve">&lt;</t>
    </r>
    <r>
      <rPr>
        <sz val="10"/>
        <rFont val="Noto Sans CJK SC"/>
        <family val="2"/>
      </rPr>
      <t xml:space="preserve">圧挫</t>
    </r>
    <r>
      <rPr>
        <sz val="10"/>
        <rFont val="Arial"/>
        <family val="0"/>
        <charset val="1"/>
      </rPr>
      <t xml:space="preserve">&gt;</t>
    </r>
    <r>
      <rPr>
        <sz val="10"/>
        <rFont val="Noto Sans CJK SC"/>
        <family val="2"/>
      </rPr>
      <t xml:space="preserve">症候群</t>
    </r>
    <r>
      <rPr>
        <sz val="10"/>
        <rFont val="Arial"/>
        <family val="0"/>
        <charset val="1"/>
      </rPr>
      <t xml:space="preserve">&lt;crush syndrome&gt;</t>
    </r>
    <r>
      <rPr>
        <sz val="10"/>
        <rFont val="Noto Sans CJK SC"/>
        <family val="2"/>
      </rPr>
      <t xml:space="preserve">、</t>
    </r>
    <r>
      <rPr>
        <sz val="10"/>
        <rFont val="Arial"/>
        <family val="0"/>
        <charset val="1"/>
      </rPr>
      <t xml:space="preserve">a</t>
    </r>
    <r>
      <rPr>
        <sz val="10"/>
        <rFont val="Noto Sans CJK SC"/>
        <family val="2"/>
      </rPr>
      <t xml:space="preserve">）</t>
    </r>
  </si>
  <si>
    <t xml:space="preserve">SRC-1967</t>
  </si>
  <si>
    <t xml:space="preserve">Sever MS, Vanholder R; RDRTF of ISN Work Group on Recommendations for the Management of Crush Victims in Mass Disasters. Recommendation for the management of crush victims in mass disasters. Nephrol Dial Transplant. 2012;27 Suppl 1:i1-i67</t>
  </si>
  <si>
    <t xml:space="preserve">10.1093/ndt/gfs156</t>
  </si>
  <si>
    <t xml:space="preserve">22467763</t>
  </si>
  <si>
    <t xml:space="preserve">推奨の具体的内容は推奨集本文の推奨項目に基づく（抄録は推奨集の目的と策定過程のみ）。災害時の多数傷病者を主対象とした推奨であり、日常診療における単発の挫滅症候群への適用は状況に応じて判断される。 （出典内の位置：推奨集本文の推奨項目（輸液と全身合併症への対応））</t>
  </si>
  <si>
    <t xml:space="preserve">TJ-051</t>
  </si>
  <si>
    <t xml:space="preserve">外傷性切断</t>
  </si>
  <si>
    <t xml:space="preserve">上肢切断の再接着では、損傷の機序が再接着した組織の生着を左右する重要な因子であり、手指の切断については、冷却下の虚血時間が長くても、それだけで再接着施設への転送や再接着の判断を妨げるものではない。</t>
  </si>
  <si>
    <r>
      <rPr>
        <sz val="10"/>
        <rFont val="Noto Sans CJK SC"/>
        <family val="2"/>
      </rPr>
      <t xml:space="preserve">医学各論 Ⅸ</t>
    </r>
    <r>
      <rPr>
        <sz val="10"/>
        <rFont val="Arial"/>
        <family val="0"/>
        <charset val="1"/>
      </rPr>
      <t xml:space="preserve">-10-F-①</t>
    </r>
    <r>
      <rPr>
        <sz val="10"/>
        <rFont val="Noto Sans CJK SC"/>
        <family val="2"/>
      </rPr>
      <t xml:space="preserve">（外傷性切断、関節離断、</t>
    </r>
    <r>
      <rPr>
        <sz val="10"/>
        <rFont val="Arial"/>
        <family val="0"/>
        <charset val="1"/>
      </rPr>
      <t xml:space="preserve">c</t>
    </r>
    <r>
      <rPr>
        <sz val="10"/>
        <rFont val="Noto Sans CJK SC"/>
        <family val="2"/>
      </rPr>
      <t xml:space="preserve">）</t>
    </r>
  </si>
  <si>
    <t xml:space="preserve">SRC-1968</t>
  </si>
  <si>
    <t xml:space="preserve">Prucz RB, Friedrich JB. Upper extremity replantation: current concepts. Plast Reconstr Surg. 2014;133(2):e193-e203</t>
  </si>
  <si>
    <t xml:space="preserve">10.1097/01.prs.0000437254.93574.a8</t>
  </si>
  <si>
    <t xml:space="preserve">24469167</t>
  </si>
  <si>
    <r>
      <rPr>
        <sz val="10"/>
        <rFont val="Noto Sans CJK SC"/>
        <family val="2"/>
      </rPr>
      <t xml:space="preserve">近位切断における虚血時間の上限など、数値的な適応基準は抄録では確認できなかったためカードには含めていない。切断部の保存法については冒頭の補完候補（</t>
    </r>
    <r>
      <rPr>
        <sz val="10"/>
        <rFont val="Arial"/>
        <family val="0"/>
        <charset val="1"/>
      </rPr>
      <t xml:space="preserve">Singletary </t>
    </r>
    <r>
      <rPr>
        <sz val="10"/>
        <rFont val="Noto Sans CJK SC"/>
        <family val="2"/>
      </rPr>
      <t xml:space="preserve">らのスコーピングレビュー）を参照。 （出典内の位置：抄録）</t>
    </r>
  </si>
  <si>
    <t xml:space="preserve">TJ-052</t>
  </si>
  <si>
    <t xml:space="preserve">肩関節脱臼</t>
  </si>
  <si>
    <r>
      <rPr>
        <sz val="10"/>
        <rFont val="Noto Sans CJK SC"/>
        <family val="2"/>
      </rPr>
      <t xml:space="preserve">肩関節の前方脱臼は関節脱臼の中で最も多く、急性例の大多数は閉鎖整復で治療される。閉鎖整復の手技は、作用機序により牽引</t>
    </r>
    <r>
      <rPr>
        <sz val="10"/>
        <rFont val="Arial"/>
        <family val="0"/>
        <charset val="1"/>
      </rPr>
      <t xml:space="preserve">-</t>
    </r>
    <r>
      <rPr>
        <sz val="10"/>
        <rFont val="Noto Sans CJK SC"/>
        <family val="2"/>
      </rPr>
      <t xml:space="preserve">対牽引法、てこ法、肩甲骨マニピュレーション法の</t>
    </r>
    <r>
      <rPr>
        <sz val="10"/>
        <rFont val="Arial"/>
        <family val="0"/>
        <charset val="1"/>
      </rPr>
      <t xml:space="preserve">3</t>
    </r>
    <r>
      <rPr>
        <sz val="10"/>
        <rFont val="Noto Sans CJK SC"/>
        <family val="2"/>
      </rPr>
      <t xml:space="preserve">つに分類される。</t>
    </r>
  </si>
  <si>
    <r>
      <rPr>
        <sz val="10"/>
        <rFont val="Noto Sans CJK SC"/>
        <family val="2"/>
      </rPr>
      <t xml:space="preserve">医学各論 Ⅸ</t>
    </r>
    <r>
      <rPr>
        <sz val="10"/>
        <rFont val="Arial"/>
        <family val="0"/>
        <charset val="1"/>
      </rPr>
      <t xml:space="preserve">-10-G-①</t>
    </r>
    <r>
      <rPr>
        <sz val="10"/>
        <rFont val="Noto Sans CJK SC"/>
        <family val="2"/>
      </rPr>
      <t xml:space="preserve">（肩関節脱臼、</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</si>
  <si>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TBL-01-00-121 (id: JlvnlnE)</t>
    </r>
  </si>
  <si>
    <t xml:space="preserve">SRC-1969</t>
  </si>
  <si>
    <t xml:space="preserve">Dong H, Jenner EA, Theivendran K. Closed reduction techniques for acute anterior shoulder dislocation: a systematic review and meta-analysis. Eur J Trauma Emerg Surg. 2021;47(2):407-421</t>
  </si>
  <si>
    <t xml:space="preserve">10.1007/s00068-020-01427-9</t>
  </si>
  <si>
    <t xml:space="preserve">32607775</t>
  </si>
  <si>
    <r>
      <rPr>
        <sz val="10"/>
        <rFont val="Arial"/>
        <family val="0"/>
        <charset val="1"/>
      </rPr>
      <t xml:space="preserve">Bankart</t>
    </r>
    <r>
      <rPr>
        <sz val="10"/>
        <rFont val="Noto Sans CJK SC"/>
        <family val="2"/>
      </rPr>
      <t xml:space="preserve">病変などの合併損傷とその手術適応は第</t>
    </r>
    <r>
      <rPr>
        <sz val="10"/>
        <rFont val="Arial"/>
        <family val="0"/>
        <charset val="1"/>
      </rPr>
      <t xml:space="preserve">31</t>
    </r>
    <r>
      <rPr>
        <sz val="10"/>
        <rFont val="Noto Sans CJK SC"/>
        <family val="2"/>
      </rPr>
      <t xml:space="preserve">回</t>
    </r>
    <r>
      <rPr>
        <sz val="10"/>
        <rFont val="Arial"/>
        <family val="0"/>
        <charset val="1"/>
      </rPr>
      <t xml:space="preserve">OS</t>
    </r>
    <r>
      <rPr>
        <sz val="10"/>
        <rFont val="Noto Sans CJK SC"/>
        <family val="2"/>
      </rPr>
      <t xml:space="preserve">で作成済みのため、本票では外傷としての初期対応の範囲に限った。（出典内の位置：抄録の</t>
    </r>
    <r>
      <rPr>
        <sz val="10"/>
        <rFont val="Arial"/>
        <family val="0"/>
        <charset val="1"/>
      </rPr>
      <t xml:space="preserve">Background</t>
    </r>
    <r>
      <rPr>
        <sz val="10"/>
        <rFont val="Noto Sans CJK SC"/>
        <family val="2"/>
      </rPr>
      <t xml:space="preserve">）</t>
    </r>
  </si>
  <si>
    <t xml:space="preserve">TJ-053</t>
  </si>
  <si>
    <r>
      <rPr>
        <sz val="10"/>
        <rFont val="Noto Sans CJK SC"/>
        <family val="2"/>
      </rPr>
      <t xml:space="preserve">急性肩関節前方脱臼の閉鎖整復法を比較した無作為化比較試験</t>
    </r>
    <r>
      <rPr>
        <sz val="10"/>
        <rFont val="Arial"/>
        <family val="0"/>
        <charset val="1"/>
      </rPr>
      <t xml:space="preserve">12</t>
    </r>
    <r>
      <rPr>
        <sz val="10"/>
        <rFont val="Noto Sans CJK SC"/>
        <family val="2"/>
      </rPr>
      <t xml:space="preserve">件（</t>
    </r>
    <r>
      <rPr>
        <sz val="10"/>
        <rFont val="Arial"/>
        <family val="0"/>
        <charset val="1"/>
      </rPr>
      <t xml:space="preserve">1055</t>
    </r>
    <r>
      <rPr>
        <sz val="10"/>
        <rFont val="Noto Sans CJK SC"/>
        <family val="2"/>
      </rPr>
      <t xml:space="preserve">例）のメタ解析では、整復成功率に手技間の差はなく、牽引</t>
    </r>
    <r>
      <rPr>
        <sz val="10"/>
        <rFont val="Arial"/>
        <family val="0"/>
        <charset val="1"/>
      </rPr>
      <t xml:space="preserve">-</t>
    </r>
    <r>
      <rPr>
        <sz val="10"/>
        <rFont val="Noto Sans CJK SC"/>
        <family val="2"/>
      </rPr>
      <t xml:space="preserve">対牽引法はてこ法より疼痛が軽かった（視覚アナログ尺度で</t>
    </r>
    <r>
      <rPr>
        <sz val="10"/>
        <rFont val="Arial"/>
        <family val="0"/>
        <charset val="1"/>
      </rPr>
      <t xml:space="preserve">0.86</t>
    </r>
    <r>
      <rPr>
        <sz val="10"/>
        <rFont val="Noto Sans CJK SC"/>
        <family val="2"/>
      </rPr>
      <t xml:space="preserve">点）が整復完了までに約</t>
    </r>
    <r>
      <rPr>
        <sz val="10"/>
        <rFont val="Arial"/>
        <family val="0"/>
        <charset val="1"/>
      </rPr>
      <t xml:space="preserve">20</t>
    </r>
    <r>
      <rPr>
        <sz val="10"/>
        <rFont val="Noto Sans CJK SC"/>
        <family val="2"/>
      </rPr>
      <t xml:space="preserve">秒長くかかり、合併症率には差がなかった。</t>
    </r>
  </si>
  <si>
    <r>
      <rPr>
        <sz val="10"/>
        <rFont val="Noto Sans CJK SC"/>
        <family val="2"/>
      </rPr>
      <t xml:space="preserve">肩甲骨マニピュレーション法については比較研究が少なく、メタ解析は実施できなかった（同出典）。（出典内の位置：抄録の</t>
    </r>
    <r>
      <rPr>
        <sz val="10"/>
        <rFont val="Arial"/>
        <family val="0"/>
        <charset val="1"/>
      </rPr>
      <t xml:space="preserve">Results</t>
    </r>
    <r>
      <rPr>
        <sz val="10"/>
        <rFont val="Noto Sans CJK SC"/>
        <family val="2"/>
      </rPr>
      <t xml:space="preserve">・</t>
    </r>
    <r>
      <rPr>
        <sz val="10"/>
        <rFont val="Arial"/>
        <family val="0"/>
        <charset val="1"/>
      </rPr>
      <t xml:space="preserve">Conclusion</t>
    </r>
    <r>
      <rPr>
        <sz val="10"/>
        <rFont val="Noto Sans CJK SC"/>
        <family val="2"/>
      </rPr>
      <t xml:space="preserve">）</t>
    </r>
  </si>
  <si>
    <t xml:space="preserve">TJ-054</t>
  </si>
  <si>
    <r>
      <rPr>
        <sz val="10"/>
        <rFont val="Noto Sans CJK SC"/>
        <family val="2"/>
      </rPr>
      <t xml:space="preserve">初回肩関節前方脱臼を非手術的に治療した</t>
    </r>
    <r>
      <rPr>
        <sz val="10"/>
        <rFont val="Arial"/>
        <family val="0"/>
        <charset val="1"/>
      </rPr>
      <t xml:space="preserve">12</t>
    </r>
    <r>
      <rPr>
        <sz val="10"/>
        <rFont val="Noto Sans CJK SC"/>
        <family val="2"/>
      </rPr>
      <t xml:space="preserve">〜</t>
    </r>
    <r>
      <rPr>
        <sz val="10"/>
        <rFont val="Arial"/>
        <family val="0"/>
        <charset val="1"/>
      </rPr>
      <t xml:space="preserve">40</t>
    </r>
    <r>
      <rPr>
        <sz val="10"/>
        <rFont val="Noto Sans CJK SC"/>
        <family val="2"/>
      </rPr>
      <t xml:space="preserve">歳の患者の</t>
    </r>
    <r>
      <rPr>
        <sz val="10"/>
        <rFont val="Arial"/>
        <family val="0"/>
        <charset val="1"/>
      </rPr>
      <t xml:space="preserve">25</t>
    </r>
    <r>
      <rPr>
        <sz val="10"/>
        <rFont val="Noto Sans CJK SC"/>
        <family val="2"/>
      </rPr>
      <t xml:space="preserve">年追跡では、再脱臼に対する安定化手術に至った割合は初回脱臼時の年齢が</t>
    </r>
    <r>
      <rPr>
        <sz val="10"/>
        <rFont val="Arial"/>
        <family val="0"/>
        <charset val="1"/>
      </rPr>
      <t xml:space="preserve">12</t>
    </r>
    <r>
      <rPr>
        <sz val="10"/>
        <rFont val="Noto Sans CJK SC"/>
        <family val="2"/>
      </rPr>
      <t xml:space="preserve">〜</t>
    </r>
    <r>
      <rPr>
        <sz val="10"/>
        <rFont val="Arial"/>
        <family val="0"/>
        <charset val="1"/>
      </rPr>
      <t xml:space="preserve">25</t>
    </r>
    <r>
      <rPr>
        <sz val="10"/>
        <rFont val="Noto Sans CJK SC"/>
        <family val="2"/>
      </rPr>
      <t xml:space="preserve">歳で</t>
    </r>
    <r>
      <rPr>
        <sz val="10"/>
        <rFont val="Arial"/>
        <family val="0"/>
        <charset val="1"/>
      </rPr>
      <t xml:space="preserve">38%</t>
    </r>
    <r>
      <rPr>
        <sz val="10"/>
        <rFont val="Noto Sans CJK SC"/>
        <family val="2"/>
      </rPr>
      <t xml:space="preserve">、</t>
    </r>
    <r>
      <rPr>
        <sz val="10"/>
        <rFont val="Arial"/>
        <family val="0"/>
        <charset val="1"/>
      </rPr>
      <t xml:space="preserve">26</t>
    </r>
    <r>
      <rPr>
        <sz val="10"/>
        <rFont val="Noto Sans CJK SC"/>
        <family val="2"/>
      </rPr>
      <t xml:space="preserve">〜</t>
    </r>
    <r>
      <rPr>
        <sz val="10"/>
        <rFont val="Arial"/>
        <family val="0"/>
        <charset val="1"/>
      </rPr>
      <t xml:space="preserve">40</t>
    </r>
    <r>
      <rPr>
        <sz val="10"/>
        <rFont val="Noto Sans CJK SC"/>
        <family val="2"/>
      </rPr>
      <t xml:space="preserve">歳で</t>
    </r>
    <r>
      <rPr>
        <sz val="10"/>
        <rFont val="Arial"/>
        <family val="0"/>
        <charset val="1"/>
      </rPr>
      <t xml:space="preserve">18%</t>
    </r>
    <r>
      <rPr>
        <sz val="10"/>
        <rFont val="Noto Sans CJK SC"/>
        <family val="2"/>
      </rPr>
      <t xml:space="preserve">と、若年ほど高く、初回脱臼後の固定の有無は予後を変えなかった。</t>
    </r>
  </si>
  <si>
    <t xml:space="preserve">SRC-1970</t>
  </si>
  <si>
    <t xml:space="preserve">Hovelius L, Olofsson A, Sandström B, Augustini BG, Krantz L, Fredin H, et al. Nonoperative treatment of primary anterior shoulder dislocation in patients forty years of age and younger: a prospective twenty-five-year follow-up. J Bone Joint Surg Am. 2008;90(5):945-952</t>
  </si>
  <si>
    <t xml:space="preserve">10.2106/JBJS.G.00070</t>
  </si>
  <si>
    <t xml:space="preserve">18451384</t>
  </si>
  <si>
    <r>
      <rPr>
        <sz val="10"/>
        <rFont val="Noto Sans CJK SC"/>
        <family val="2"/>
      </rPr>
      <t xml:space="preserve">数値はスウェーデンの前向き多施設コホートの</t>
    </r>
    <r>
      <rPr>
        <sz val="10"/>
        <rFont val="Arial"/>
        <family val="0"/>
        <charset val="1"/>
      </rPr>
      <t xml:space="preserve">25</t>
    </r>
    <r>
      <rPr>
        <sz val="10"/>
        <rFont val="Noto Sans CJK SC"/>
        <family val="2"/>
      </rPr>
      <t xml:space="preserve">年追跡による。大結節骨折を合併した肩では再脱臼が有意に少なかった（同出典）。（出典内の位置：抄録の</t>
    </r>
    <r>
      <rPr>
        <sz val="10"/>
        <rFont val="Arial"/>
        <family val="0"/>
        <charset val="1"/>
      </rPr>
      <t xml:space="preserve">Results</t>
    </r>
    <r>
      <rPr>
        <sz val="10"/>
        <rFont val="Noto Sans CJK SC"/>
        <family val="2"/>
      </rPr>
      <t xml:space="preserve">・</t>
    </r>
    <r>
      <rPr>
        <sz val="10"/>
        <rFont val="Arial"/>
        <family val="0"/>
        <charset val="1"/>
      </rPr>
      <t xml:space="preserve">Conclusions</t>
    </r>
    <r>
      <rPr>
        <sz val="10"/>
        <rFont val="Noto Sans CJK SC"/>
        <family val="2"/>
      </rPr>
      <t xml:space="preserve">）</t>
    </r>
  </si>
  <si>
    <t xml:space="preserve">TJ-055</t>
  </si>
  <si>
    <t xml:space="preserve">槌指</t>
  </si>
  <si>
    <r>
      <rPr>
        <sz val="10"/>
        <rFont val="Noto Sans CJK SC"/>
        <family val="2"/>
      </rPr>
      <t xml:space="preserve">槌指は、手指の伸筋機構のうち</t>
    </r>
    <r>
      <rPr>
        <sz val="10"/>
        <rFont val="Arial"/>
        <family val="0"/>
        <charset val="1"/>
      </rPr>
      <t xml:space="preserve">DIP</t>
    </r>
    <r>
      <rPr>
        <sz val="10"/>
        <rFont val="Noto Sans CJK SC"/>
        <family val="2"/>
      </rPr>
      <t xml:space="preserve">関節部（ゾーン</t>
    </r>
    <r>
      <rPr>
        <sz val="10"/>
        <rFont val="Arial"/>
        <family val="0"/>
        <charset val="1"/>
      </rPr>
      <t xml:space="preserve">I</t>
    </r>
    <r>
      <rPr>
        <sz val="10"/>
        <rFont val="Noto Sans CJK SC"/>
        <family val="2"/>
      </rPr>
      <t xml:space="preserve">）の閉鎖性損傷であり、終止腱の機能が失われることで</t>
    </r>
    <r>
      <rPr>
        <sz val="10"/>
        <rFont val="Arial"/>
        <family val="0"/>
        <charset val="1"/>
      </rPr>
      <t xml:space="preserve">DIP</t>
    </r>
    <r>
      <rPr>
        <sz val="10"/>
        <rFont val="Noto Sans CJK SC"/>
        <family val="2"/>
      </rPr>
      <t xml:space="preserve">関節が屈曲位となり、自動伸展ができなくなる変形である。</t>
    </r>
  </si>
  <si>
    <r>
      <rPr>
        <sz val="10"/>
        <rFont val="Noto Sans CJK SC"/>
        <family val="2"/>
      </rPr>
      <t xml:space="preserve">医学各論 Ⅸ</t>
    </r>
    <r>
      <rPr>
        <sz val="10"/>
        <rFont val="Arial"/>
        <family val="0"/>
        <charset val="1"/>
      </rPr>
      <t xml:space="preserve">-10-G-②</t>
    </r>
    <r>
      <rPr>
        <sz val="10"/>
        <rFont val="Noto Sans CJK SC"/>
        <family val="2"/>
      </rPr>
      <t xml:space="preserve">（突き指、</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</si>
  <si>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TBL-01-00-125 (id: JmpYnGo)</t>
    </r>
  </si>
  <si>
    <t xml:space="preserve">SRC-1971</t>
  </si>
  <si>
    <t xml:space="preserve">Lin JD, Strauch RJ. Closed soft tissue extensor mechanism injuries (mallet, boutonniere, and sagittal band). J Hand Surg Am. 2014;39(5):1005-1011</t>
  </si>
  <si>
    <t xml:space="preserve">10.1016/j.jhsa.2013.11.018</t>
  </si>
  <si>
    <t xml:space="preserve">24766832</t>
  </si>
  <si>
    <r>
      <rPr>
        <sz val="10"/>
        <rFont val="Noto Sans CJK SC"/>
        <family val="2"/>
      </rPr>
      <t xml:space="preserve">本出典の抄録は、ゾーン</t>
    </r>
    <r>
      <rPr>
        <sz val="10"/>
        <rFont val="Arial"/>
        <family val="0"/>
        <charset val="1"/>
      </rPr>
      <t xml:space="preserve">I</t>
    </r>
    <r>
      <rPr>
        <sz val="10"/>
        <rFont val="Noto Sans CJK SC"/>
        <family val="2"/>
      </rPr>
      <t xml:space="preserve">（槌指）・ゾーン</t>
    </r>
    <r>
      <rPr>
        <sz val="10"/>
        <rFont val="Arial"/>
        <family val="0"/>
        <charset val="1"/>
      </rPr>
      <t xml:space="preserve">III</t>
    </r>
    <r>
      <rPr>
        <sz val="10"/>
        <rFont val="Noto Sans CJK SC"/>
        <family val="2"/>
      </rPr>
      <t xml:space="preserve">（ボタン穴変形）・ゾーン</t>
    </r>
    <r>
      <rPr>
        <sz val="10"/>
        <rFont val="Arial"/>
        <family val="0"/>
        <charset val="1"/>
      </rPr>
      <t xml:space="preserve">V</t>
    </r>
    <r>
      <rPr>
        <sz val="10"/>
        <rFont val="Noto Sans CJK SC"/>
        <family val="2"/>
      </rPr>
      <t xml:space="preserve">の閉鎖性伸筋機構損傷の所見と治療を総説する範囲を示しており、変形の機序の記述は本文に基づく。（出典内の位置：抄録および本文のゾーン</t>
    </r>
    <r>
      <rPr>
        <sz val="10"/>
        <rFont val="Arial"/>
        <family val="0"/>
        <charset val="1"/>
      </rPr>
      <t xml:space="preserve">I</t>
    </r>
    <r>
      <rPr>
        <sz val="10"/>
        <rFont val="Noto Sans CJK SC"/>
        <family val="2"/>
      </rPr>
      <t xml:space="preserve">の項）</t>
    </r>
  </si>
  <si>
    <t xml:space="preserve">TJ-056</t>
  </si>
  <si>
    <t xml:space="preserve">ボタン穴変形</t>
  </si>
  <si>
    <r>
      <rPr>
        <sz val="10"/>
        <rFont val="Noto Sans CJK SC"/>
        <family val="2"/>
      </rPr>
      <t xml:space="preserve">ボタン穴変形は、</t>
    </r>
    <r>
      <rPr>
        <sz val="10"/>
        <rFont val="Arial"/>
        <family val="0"/>
        <charset val="1"/>
      </rPr>
      <t xml:space="preserve">PIP</t>
    </r>
    <r>
      <rPr>
        <sz val="10"/>
        <rFont val="Noto Sans CJK SC"/>
        <family val="2"/>
      </rPr>
      <t xml:space="preserve">関節部（ゾーン</t>
    </r>
    <r>
      <rPr>
        <sz val="10"/>
        <rFont val="Arial"/>
        <family val="0"/>
        <charset val="1"/>
      </rPr>
      <t xml:space="preserve">III</t>
    </r>
    <r>
      <rPr>
        <sz val="10"/>
        <rFont val="Noto Sans CJK SC"/>
        <family val="2"/>
      </rPr>
      <t xml:space="preserve">）の中央索損傷により生じ、側索が掌側へ移動することで</t>
    </r>
    <r>
      <rPr>
        <sz val="10"/>
        <rFont val="Arial"/>
        <family val="0"/>
        <charset val="1"/>
      </rPr>
      <t xml:space="preserve">PIP</t>
    </r>
    <r>
      <rPr>
        <sz val="10"/>
        <rFont val="Noto Sans CJK SC"/>
        <family val="2"/>
      </rPr>
      <t xml:space="preserve">関節の屈曲と</t>
    </r>
    <r>
      <rPr>
        <sz val="10"/>
        <rFont val="Arial"/>
        <family val="0"/>
        <charset val="1"/>
      </rPr>
      <t xml:space="preserve">DIP</t>
    </r>
    <r>
      <rPr>
        <sz val="10"/>
        <rFont val="Noto Sans CJK SC"/>
        <family val="2"/>
      </rPr>
      <t xml:space="preserve">関節の過伸展を呈する伸筋機構損傷である。</t>
    </r>
  </si>
  <si>
    <r>
      <rPr>
        <sz val="10"/>
        <rFont val="Noto Sans CJK SC"/>
        <family val="2"/>
      </rPr>
      <t xml:space="preserve">変形の機序（中央索断裂後の側索の掌側移動）は本総説の本文に基づく。抄録ではゾーン</t>
    </r>
    <r>
      <rPr>
        <sz val="10"/>
        <rFont val="Arial"/>
        <family val="0"/>
        <charset val="1"/>
      </rPr>
      <t xml:space="preserve">III</t>
    </r>
    <r>
      <rPr>
        <sz val="10"/>
        <rFont val="Noto Sans CJK SC"/>
        <family val="2"/>
      </rPr>
      <t xml:space="preserve">の損傷としてボタン穴変形を扱うことが示されている。（出典内の位置：抄録および本文のゾーン</t>
    </r>
    <r>
      <rPr>
        <sz val="10"/>
        <rFont val="Arial"/>
        <family val="0"/>
        <charset val="1"/>
      </rPr>
      <t xml:space="preserve">III</t>
    </r>
    <r>
      <rPr>
        <sz val="10"/>
        <rFont val="Noto Sans CJK SC"/>
        <family val="2"/>
      </rPr>
      <t xml:space="preserve">の項）</t>
    </r>
  </si>
  <si>
    <t xml:space="preserve">TJ-057</t>
  </si>
  <si>
    <t xml:space="preserve">掌側板損傷</t>
  </si>
  <si>
    <r>
      <rPr>
        <sz val="10"/>
        <rFont val="Arial"/>
        <family val="0"/>
        <charset val="1"/>
      </rPr>
      <t xml:space="preserve">PIP</t>
    </r>
    <r>
      <rPr>
        <sz val="10"/>
        <rFont val="Noto Sans CJK SC"/>
        <family val="2"/>
      </rPr>
      <t xml:space="preserve">関節の掌側板損傷は過伸展外傷で生じ、見逃されると</t>
    </r>
    <r>
      <rPr>
        <sz val="10"/>
        <rFont val="Arial"/>
        <family val="0"/>
        <charset val="1"/>
      </rPr>
      <t xml:space="preserve">PIP</t>
    </r>
    <r>
      <rPr>
        <sz val="10"/>
        <rFont val="Noto Sans CJK SC"/>
        <family val="2"/>
      </rPr>
      <t xml:space="preserve">関節の屈曲拘縮と</t>
    </r>
    <r>
      <rPr>
        <sz val="10"/>
        <rFont val="Arial"/>
        <family val="0"/>
        <charset val="1"/>
      </rPr>
      <t xml:space="preserve">DIP</t>
    </r>
    <r>
      <rPr>
        <sz val="10"/>
        <rFont val="Noto Sans CJK SC"/>
        <family val="2"/>
      </rPr>
      <t xml:space="preserve">関節の軽度過伸展を来して、中央索損傷によるボタン穴変形に似た偽ボタン穴変形を呈することがあり、両者は治療が異なるため鑑別が重要である。</t>
    </r>
  </si>
  <si>
    <t xml:space="preserve">SRC-1972</t>
  </si>
  <si>
    <t xml:space="preserve">Hanson ZC, Thompson RG, Andrews JR, Lourie GM. Boutonniere versus pseudoboutonniere deformities: pathoanatomy, diagnosis, and treatment. J Hand Surg Am. 2023;48(5):489-497</t>
  </si>
  <si>
    <t xml:space="preserve">10.1016/j.jhsa.2022.10.019</t>
  </si>
  <si>
    <t xml:space="preserve">36593154</t>
  </si>
  <si>
    <t xml:space="preserve">本出典はボタン穴変形と偽ボタン穴変形の病態・診断・治療を比較した総説である。（出典内の位置：抄録）</t>
  </si>
  <si>
    <t xml:space="preserve">TJ-058</t>
  </si>
  <si>
    <t xml:space="preserve">肉離れ</t>
  </si>
  <si>
    <r>
      <rPr>
        <sz val="10"/>
        <rFont val="Noto Sans CJK SC"/>
        <family val="2"/>
      </rPr>
      <t xml:space="preserve">男子プロサッカーの</t>
    </r>
    <r>
      <rPr>
        <sz val="10"/>
        <rFont val="Arial"/>
        <family val="0"/>
        <charset val="1"/>
      </rPr>
      <t xml:space="preserve">UEFA Elite Club Injury Study</t>
    </r>
    <r>
      <rPr>
        <sz val="10"/>
        <rFont val="Noto Sans CJK SC"/>
        <family val="2"/>
      </rPr>
      <t xml:space="preserve">（</t>
    </r>
    <r>
      <rPr>
        <sz val="10"/>
        <rFont val="Arial"/>
        <family val="0"/>
        <charset val="1"/>
      </rPr>
      <t xml:space="preserve">21</t>
    </r>
    <r>
      <rPr>
        <sz val="10"/>
        <rFont val="Noto Sans CJK SC"/>
        <family val="2"/>
      </rPr>
      <t xml:space="preserve">シーズン、</t>
    </r>
    <r>
      <rPr>
        <sz val="10"/>
        <rFont val="Arial"/>
        <family val="0"/>
        <charset val="1"/>
      </rPr>
      <t xml:space="preserve">54</t>
    </r>
    <r>
      <rPr>
        <sz val="10"/>
        <rFont val="Noto Sans CJK SC"/>
        <family val="2"/>
      </rPr>
      <t xml:space="preserve">チーム）では、ハムストリング損傷が全外傷の</t>
    </r>
    <r>
      <rPr>
        <sz val="10"/>
        <rFont val="Arial"/>
        <family val="0"/>
        <charset val="1"/>
      </rPr>
      <t xml:space="preserve">19%</t>
    </r>
    <r>
      <rPr>
        <sz val="10"/>
        <rFont val="Noto Sans CJK SC"/>
        <family val="2"/>
      </rPr>
      <t xml:space="preserve">を占め、その割合は</t>
    </r>
    <r>
      <rPr>
        <sz val="10"/>
        <rFont val="Arial"/>
        <family val="0"/>
        <charset val="1"/>
      </rPr>
      <t xml:space="preserve">2001/02</t>
    </r>
    <r>
      <rPr>
        <sz val="10"/>
        <rFont val="Noto Sans CJK SC"/>
        <family val="2"/>
      </rPr>
      <t xml:space="preserve">シーズンの</t>
    </r>
    <r>
      <rPr>
        <sz val="10"/>
        <rFont val="Arial"/>
        <family val="0"/>
        <charset val="1"/>
      </rPr>
      <t xml:space="preserve">12%</t>
    </r>
    <r>
      <rPr>
        <sz val="10"/>
        <rFont val="Noto Sans CJK SC"/>
        <family val="2"/>
      </rPr>
      <t xml:space="preserve">から</t>
    </r>
    <r>
      <rPr>
        <sz val="10"/>
        <rFont val="Arial"/>
        <family val="0"/>
        <charset val="1"/>
      </rPr>
      <t xml:space="preserve">2021/22</t>
    </r>
    <r>
      <rPr>
        <sz val="10"/>
        <rFont val="Noto Sans CJK SC"/>
        <family val="2"/>
      </rPr>
      <t xml:space="preserve">シーズンの</t>
    </r>
    <r>
      <rPr>
        <sz val="10"/>
        <rFont val="Arial"/>
        <family val="0"/>
        <charset val="1"/>
      </rPr>
      <t xml:space="preserve">24%</t>
    </r>
    <r>
      <rPr>
        <sz val="10"/>
        <rFont val="Noto Sans CJK SC"/>
        <family val="2"/>
      </rPr>
      <t xml:space="preserve">へ増加した。</t>
    </r>
  </si>
  <si>
    <r>
      <rPr>
        <sz val="10"/>
        <rFont val="Noto Sans CJK SC"/>
        <family val="2"/>
      </rPr>
      <t xml:space="preserve">医学各論 Ⅸ</t>
    </r>
    <r>
      <rPr>
        <sz val="10"/>
        <rFont val="Arial"/>
        <family val="0"/>
        <charset val="1"/>
      </rPr>
      <t xml:space="preserve">-10-G-③</t>
    </r>
    <r>
      <rPr>
        <sz val="10"/>
        <rFont val="Noto Sans CJK SC"/>
        <family val="2"/>
      </rPr>
      <t xml:space="preserve">（肉離れ、</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</si>
  <si>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TBL-01-00-124 (id: JmpYuec)</t>
    </r>
  </si>
  <si>
    <t xml:space="preserve">SRC-1973</t>
  </si>
  <si>
    <r>
      <rPr>
        <sz val="10"/>
        <rFont val="Arial"/>
        <family val="0"/>
        <charset val="1"/>
      </rPr>
      <t xml:space="preserve">Ekstrand J, Bengtsson H, Waldén M, Davison M, Khan KM, Hägglund M. Hamstring injury rates have increased during recent seasons and now constitute 24% of all injuries in men's professional football: the UEFA Elite Club Injury Study from 2001/02 to 2021/22. Br J Sports Med. 2023;57(5):292-298</t>
    </r>
    <r>
      <rPr>
        <sz val="10"/>
        <rFont val="Noto Sans CJK SC"/>
        <family val="2"/>
      </rPr>
      <t xml:space="preserve">（</t>
    </r>
    <r>
      <rPr>
        <sz val="10"/>
        <rFont val="Arial"/>
        <family val="0"/>
        <charset val="1"/>
      </rPr>
      <t xml:space="preserve">PMCID: PMC9985757</t>
    </r>
    <r>
      <rPr>
        <sz val="10"/>
        <rFont val="Noto Sans CJK SC"/>
        <family val="2"/>
      </rPr>
      <t xml:space="preserve">）</t>
    </r>
  </si>
  <si>
    <t xml:space="preserve">10.1136/bjsports-2021-105407</t>
  </si>
  <si>
    <t xml:space="preserve">36588400</t>
  </si>
  <si>
    <r>
      <rPr>
        <sz val="10"/>
        <rFont val="Noto Sans CJK SC"/>
        <family val="2"/>
      </rPr>
      <t xml:space="preserve">数値は欧州の男子プロサッカーのコホートによるもので、他の競技・年代・性別への一般化は確認していない。（出典内の位置：抄録の</t>
    </r>
    <r>
      <rPr>
        <sz val="10"/>
        <rFont val="Arial"/>
        <family val="0"/>
        <charset val="1"/>
      </rPr>
      <t xml:space="preserve">Results</t>
    </r>
    <r>
      <rPr>
        <sz val="10"/>
        <rFont val="Noto Sans CJK SC"/>
        <family val="2"/>
      </rPr>
      <t xml:space="preserve">および本文の</t>
    </r>
    <r>
      <rPr>
        <sz val="10"/>
        <rFont val="Arial"/>
        <family val="0"/>
        <charset val="1"/>
      </rPr>
      <t xml:space="preserve">Results</t>
    </r>
    <r>
      <rPr>
        <sz val="10"/>
        <rFont val="Noto Sans CJK SC"/>
        <family val="2"/>
      </rPr>
      <t xml:space="preserve">）</t>
    </r>
  </si>
  <si>
    <t xml:space="preserve">TJ-059</t>
  </si>
  <si>
    <r>
      <rPr>
        <sz val="10"/>
        <rFont val="Noto Sans CJK SC"/>
        <family val="2"/>
      </rPr>
      <t xml:space="preserve">ハムストリング損傷では、肉眼的な筋断裂を伴う構造的損傷は機能的損傷より欠場期間が長く（欠場日数の中央値</t>
    </r>
    <r>
      <rPr>
        <sz val="10"/>
        <rFont val="Arial"/>
        <family val="0"/>
        <charset val="1"/>
      </rPr>
      <t xml:space="preserve">17</t>
    </r>
    <r>
      <rPr>
        <sz val="10"/>
        <rFont val="Noto Sans CJK SC"/>
        <family val="2"/>
      </rPr>
      <t xml:space="preserve">日対</t>
    </r>
    <r>
      <rPr>
        <sz val="10"/>
        <rFont val="Arial"/>
        <family val="0"/>
        <charset val="1"/>
      </rPr>
      <t xml:space="preserve">6</t>
    </r>
    <r>
      <rPr>
        <sz val="10"/>
        <rFont val="Noto Sans CJK SC"/>
        <family val="2"/>
      </rPr>
      <t xml:space="preserve">日）、再発は全ハムストリング損傷の約</t>
    </r>
    <r>
      <rPr>
        <sz val="10"/>
        <rFont val="Arial"/>
        <family val="0"/>
        <charset val="1"/>
      </rPr>
      <t xml:space="preserve">18%</t>
    </r>
    <r>
      <rPr>
        <sz val="10"/>
        <rFont val="Noto Sans CJK SC"/>
        <family val="2"/>
      </rPr>
      <t xml:space="preserve">を占め、その</t>
    </r>
    <r>
      <rPr>
        <sz val="10"/>
        <rFont val="Arial"/>
        <family val="0"/>
        <charset val="1"/>
      </rPr>
      <t xml:space="preserve">3</t>
    </r>
    <r>
      <rPr>
        <sz val="10"/>
        <rFont val="Noto Sans CJK SC"/>
        <family val="2"/>
      </rPr>
      <t xml:space="preserve">分の</t>
    </r>
    <r>
      <rPr>
        <sz val="10"/>
        <rFont val="Arial"/>
        <family val="0"/>
        <charset val="1"/>
      </rPr>
      <t xml:space="preserve">2</t>
    </r>
    <r>
      <rPr>
        <sz val="10"/>
        <rFont val="Noto Sans CJK SC"/>
        <family val="2"/>
      </rPr>
      <t xml:space="preserve">超が完全復帰後</t>
    </r>
    <r>
      <rPr>
        <sz val="10"/>
        <rFont val="Arial"/>
        <family val="0"/>
        <charset val="1"/>
      </rPr>
      <t xml:space="preserve">2</t>
    </r>
    <r>
      <rPr>
        <sz val="10"/>
        <rFont val="Noto Sans CJK SC"/>
        <family val="2"/>
      </rPr>
      <t xml:space="preserve">か月以内に発生した。</t>
    </r>
  </si>
  <si>
    <r>
      <rPr>
        <sz val="10"/>
        <rFont val="Noto Sans CJK SC"/>
        <family val="2"/>
      </rPr>
      <t xml:space="preserve">構造的損傷と機能的損傷の区別は、各チームドクターの分類による（同出典）。（出典内の位置：本文の</t>
    </r>
    <r>
      <rPr>
        <sz val="10"/>
        <rFont val="Arial"/>
        <family val="0"/>
        <charset val="1"/>
      </rPr>
      <t xml:space="preserve">Results</t>
    </r>
    <r>
      <rPr>
        <sz val="10"/>
        <rFont val="Noto Sans CJK SC"/>
        <family val="2"/>
      </rPr>
      <t xml:space="preserve">（表</t>
    </r>
    <r>
      <rPr>
        <sz val="10"/>
        <rFont val="Arial"/>
        <family val="0"/>
        <charset val="1"/>
      </rPr>
      <t xml:space="preserve">3</t>
    </r>
    <r>
      <rPr>
        <sz val="10"/>
        <rFont val="Noto Sans CJK SC"/>
        <family val="2"/>
      </rPr>
      <t xml:space="preserve">）および考察）</t>
    </r>
  </si>
  <si>
    <t xml:space="preserve">TJ-060</t>
  </si>
  <si>
    <t xml:space="preserve">足関節捻挫</t>
  </si>
  <si>
    <r>
      <rPr>
        <sz val="10"/>
        <rFont val="Noto Sans CJK SC"/>
        <family val="2"/>
      </rPr>
      <t xml:space="preserve">急性外側足関節靱帯損傷では、靱帯損傷の重症度は受傷後</t>
    </r>
    <r>
      <rPr>
        <sz val="10"/>
        <rFont val="Arial"/>
        <family val="0"/>
        <charset val="1"/>
      </rPr>
      <t xml:space="preserve">4</t>
    </r>
    <r>
      <rPr>
        <sz val="10"/>
        <rFont val="Noto Sans CJK SC"/>
        <family val="2"/>
      </rPr>
      <t xml:space="preserve">〜</t>
    </r>
    <r>
      <rPr>
        <sz val="10"/>
        <rFont val="Arial"/>
        <family val="0"/>
        <charset val="1"/>
      </rPr>
      <t xml:space="preserve">5</t>
    </r>
    <r>
      <rPr>
        <sz val="10"/>
        <rFont val="Noto Sans CJK SC"/>
        <family val="2"/>
      </rPr>
      <t xml:space="preserve">日の遅発性身体診察で最も信頼性高く評価でき、治療では短期間の固定が疼痛と腫脹の緩和に有用なことがあるものの、テーピングまたはブレースと運動療法を組み合わせた機能的治療が最も利益が大きい。</t>
    </r>
  </si>
  <si>
    <r>
      <rPr>
        <sz val="10"/>
        <rFont val="Noto Sans CJK SC"/>
        <family val="2"/>
      </rPr>
      <t xml:space="preserve">医学各論 Ⅸ</t>
    </r>
    <r>
      <rPr>
        <sz val="10"/>
        <rFont val="Arial"/>
        <family val="0"/>
        <charset val="1"/>
      </rPr>
      <t xml:space="preserve">-10-G-④</t>
    </r>
    <r>
      <rPr>
        <sz val="10"/>
        <rFont val="Noto Sans CJK SC"/>
        <family val="2"/>
      </rPr>
      <t xml:space="preserve">（足関節捻挫、</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</si>
  <si>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TBL-01-00-122 (id: JlvnlnQ)</t>
    </r>
  </si>
  <si>
    <t xml:space="preserve">SRC-1974</t>
  </si>
  <si>
    <t xml:space="preserve">Vuurberg G, Hoorntje A, Wink LM, van der Doelen BFW, van den Bekerom MP, Dekker R, et al. Diagnosis, treatment and prevention of ankle sprains: update of an evidence-based clinical guideline. Br J Sports Med. 2018;52(15):956</t>
  </si>
  <si>
    <t xml:space="preserve">10.1136/bjsports-2017-098106</t>
  </si>
  <si>
    <t xml:space="preserve">29514819</t>
  </si>
  <si>
    <r>
      <rPr>
        <sz val="10"/>
        <rFont val="Noto Sans CJK SC"/>
        <family val="2"/>
      </rPr>
      <t xml:space="preserve">前距腓靱帯が外側靱帯の中で最も損傷されやすいという点は、本ガイドラインの抄録では確認できなかったため、本票の主張には含めていない。本ガイドラインのライセンスは</t>
    </r>
    <r>
      <rPr>
        <sz val="10"/>
        <rFont val="Arial"/>
        <family val="0"/>
        <charset val="1"/>
      </rPr>
      <t xml:space="preserve">Crossref</t>
    </r>
    <r>
      <rPr>
        <sz val="10"/>
        <rFont val="Noto Sans CJK SC"/>
        <family val="2"/>
      </rPr>
      <t xml:space="preserve">・</t>
    </r>
    <r>
      <rPr>
        <sz val="10"/>
        <rFont val="Arial"/>
        <family val="0"/>
        <charset val="1"/>
      </rPr>
      <t xml:space="preserve">Europe PMC</t>
    </r>
    <r>
      <rPr>
        <sz val="10"/>
        <rFont val="Noto Sans CJK SC"/>
        <family val="2"/>
      </rPr>
      <t xml:space="preserve">で確認できなかった。（出典内の位置：抄録）</t>
    </r>
  </si>
  <si>
    <t xml:space="preserve">TJ-061</t>
  </si>
  <si>
    <r>
      <rPr>
        <sz val="10"/>
        <rFont val="Arial"/>
        <family val="0"/>
        <charset val="1"/>
      </rPr>
      <t xml:space="preserve">Ottawa ankle rules</t>
    </r>
    <r>
      <rPr>
        <sz val="10"/>
        <rFont val="Noto Sans CJK SC"/>
        <family val="2"/>
      </rPr>
      <t xml:space="preserve">は足関節および中足部の骨折を除外するための臨床判定補助であり、系統的レビュー（</t>
    </r>
    <r>
      <rPr>
        <sz val="10"/>
        <rFont val="Arial"/>
        <family val="0"/>
        <charset val="1"/>
      </rPr>
      <t xml:space="preserve">27</t>
    </r>
    <r>
      <rPr>
        <sz val="10"/>
        <rFont val="Noto Sans CJK SC"/>
        <family val="2"/>
      </rPr>
      <t xml:space="preserve">研究、</t>
    </r>
    <r>
      <rPr>
        <sz val="10"/>
        <rFont val="Arial"/>
        <family val="0"/>
        <charset val="1"/>
      </rPr>
      <t xml:space="preserve">15581</t>
    </r>
    <r>
      <rPr>
        <sz val="10"/>
        <rFont val="Noto Sans CJK SC"/>
        <family val="2"/>
      </rPr>
      <t xml:space="preserve">例）では感度がほぼ</t>
    </r>
    <r>
      <rPr>
        <sz val="10"/>
        <rFont val="Arial"/>
        <family val="0"/>
        <charset val="1"/>
      </rPr>
      <t xml:space="preserve">100%</t>
    </r>
    <r>
      <rPr>
        <sz val="10"/>
        <rFont val="Noto Sans CJK SC"/>
        <family val="2"/>
      </rPr>
      <t xml:space="preserve">で、その使用により不要な</t>
    </r>
    <r>
      <rPr>
        <sz val="10"/>
        <rFont val="Arial"/>
        <family val="0"/>
        <charset val="1"/>
      </rPr>
      <t xml:space="preserve">X</t>
    </r>
    <r>
      <rPr>
        <sz val="10"/>
        <rFont val="Noto Sans CJK SC"/>
        <family val="2"/>
      </rPr>
      <t xml:space="preserve">線撮影を</t>
    </r>
    <r>
      <rPr>
        <sz val="10"/>
        <rFont val="Arial"/>
        <family val="0"/>
        <charset val="1"/>
      </rPr>
      <t xml:space="preserve">30</t>
    </r>
    <r>
      <rPr>
        <sz val="10"/>
        <rFont val="Noto Sans CJK SC"/>
        <family val="2"/>
      </rPr>
      <t xml:space="preserve">〜</t>
    </r>
    <r>
      <rPr>
        <sz val="10"/>
        <rFont val="Arial"/>
        <family val="0"/>
        <charset val="1"/>
      </rPr>
      <t xml:space="preserve">40%</t>
    </r>
    <r>
      <rPr>
        <sz val="10"/>
        <rFont val="Noto Sans CJK SC"/>
        <family val="2"/>
      </rPr>
      <t xml:space="preserve">減らすことができた。</t>
    </r>
  </si>
  <si>
    <t xml:space="preserve">SRC-1975</t>
  </si>
  <si>
    <r>
      <rPr>
        <sz val="10"/>
        <rFont val="Arial"/>
        <family val="0"/>
        <charset val="1"/>
      </rPr>
      <t xml:space="preserve">Bachmann LM, Kolb E, Koller MT, Steurer J, ter Riet G. Accuracy of Ottawa ankle rules to exclude fractures of the ankle and mid-foot: systematic review. BMJ. 2003;326(7386):417</t>
    </r>
    <r>
      <rPr>
        <sz val="10"/>
        <rFont val="Noto Sans CJK SC"/>
        <family val="2"/>
      </rPr>
      <t xml:space="preserve">（</t>
    </r>
    <r>
      <rPr>
        <sz val="10"/>
        <rFont val="Arial"/>
        <family val="0"/>
        <charset val="1"/>
      </rPr>
      <t xml:space="preserve">PMCID: PMC149439</t>
    </r>
    <r>
      <rPr>
        <sz val="10"/>
        <rFont val="Noto Sans CJK SC"/>
        <family val="2"/>
      </rPr>
      <t xml:space="preserve">）</t>
    </r>
  </si>
  <si>
    <t xml:space="preserve">10.1136/bmj.326.7386.417</t>
  </si>
  <si>
    <t xml:space="preserve">12595378</t>
  </si>
  <si>
    <r>
      <rPr>
        <sz val="10"/>
        <rFont val="Noto Sans CJK SC"/>
        <family val="2"/>
      </rPr>
      <t xml:space="preserve">特異度は中程度にとどまる（同出典）。小児でも同様の陰性尤度比が報告されている。（出典内の位置：抄録の</t>
    </r>
    <r>
      <rPr>
        <sz val="10"/>
        <rFont val="Arial"/>
        <family val="0"/>
        <charset val="1"/>
      </rPr>
      <t xml:space="preserve">Results</t>
    </r>
    <r>
      <rPr>
        <sz val="10"/>
        <rFont val="Noto Sans CJK SC"/>
        <family val="2"/>
      </rPr>
      <t xml:space="preserve">・</t>
    </r>
    <r>
      <rPr>
        <sz val="10"/>
        <rFont val="Arial"/>
        <family val="0"/>
        <charset val="1"/>
      </rPr>
      <t xml:space="preserve">Conclusions</t>
    </r>
    <r>
      <rPr>
        <sz val="10"/>
        <rFont val="Noto Sans CJK SC"/>
        <family val="2"/>
      </rPr>
      <t xml:space="preserve">）</t>
    </r>
  </si>
  <si>
    <t xml:space="preserve">TJ-062</t>
  </si>
  <si>
    <t xml:space="preserve">離断性骨軟骨炎</t>
  </si>
  <si>
    <r>
      <rPr>
        <sz val="10"/>
        <rFont val="Noto Sans CJK SC"/>
        <family val="2"/>
      </rPr>
      <t xml:space="preserve">膝関節の離断性骨軟骨炎は</t>
    </r>
    <r>
      <rPr>
        <sz val="10"/>
        <rFont val="Arial"/>
        <family val="0"/>
        <charset val="1"/>
      </rPr>
      <t xml:space="preserve">10</t>
    </r>
    <r>
      <rPr>
        <sz val="10"/>
        <rFont val="Noto Sans CJK SC"/>
        <family val="2"/>
      </rPr>
      <t xml:space="preserve">〜</t>
    </r>
    <r>
      <rPr>
        <sz val="10"/>
        <rFont val="Arial"/>
        <family val="0"/>
        <charset val="1"/>
      </rPr>
      <t xml:space="preserve">20</t>
    </r>
    <r>
      <rPr>
        <sz val="10"/>
        <rFont val="Noto Sans CJK SC"/>
        <family val="2"/>
      </rPr>
      <t xml:space="preserve">歳に好発し、病変は大腿骨内側顆の外側面に最も多く生じる。骨端線が開存した安定病変には</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か月の免荷と段階的な活動再開による保存療法が推奨され、不安定病変には通常、病巣の固定や骨軟骨移植などの手術が必要である。</t>
    </r>
  </si>
  <si>
    <r>
      <rPr>
        <sz val="10"/>
        <rFont val="Noto Sans CJK SC"/>
        <family val="2"/>
      </rPr>
      <t xml:space="preserve">医学各論 Ⅸ</t>
    </r>
    <r>
      <rPr>
        <sz val="10"/>
        <rFont val="Arial"/>
        <family val="0"/>
        <charset val="1"/>
      </rPr>
      <t xml:space="preserve">-10-G-⑤</t>
    </r>
    <r>
      <rPr>
        <sz val="10"/>
        <rFont val="Noto Sans CJK SC"/>
        <family val="2"/>
      </rPr>
      <t xml:space="preserve">（離断性骨軟骨炎、</t>
    </r>
    <r>
      <rPr>
        <sz val="10"/>
        <rFont val="Arial"/>
        <family val="0"/>
        <charset val="1"/>
      </rPr>
      <t xml:space="preserve">b</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</si>
  <si>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TBL-01-00-137 (id: JlvnlrQ)</t>
    </r>
  </si>
  <si>
    <t xml:space="preserve">SRC-1976</t>
  </si>
  <si>
    <t xml:space="preserve">Nammour MA, Mauro CS, Bradley JP, Arner JW. Osteochondritis dissecans lesions of the knee: evidence-based treatment. J Am Acad Orthop Surg. 2024;32(13):587-596</t>
  </si>
  <si>
    <t xml:space="preserve">10.5435/JAAOS-D-23-00494</t>
  </si>
  <si>
    <t xml:space="preserve">38295387</t>
  </si>
  <si>
    <r>
      <rPr>
        <sz val="10"/>
        <rFont val="Noto Sans CJK SC"/>
        <family val="2"/>
      </rPr>
      <t xml:space="preserve">病変の安定性の判定には</t>
    </r>
    <r>
      <rPr>
        <sz val="10"/>
        <rFont val="Arial"/>
        <family val="0"/>
        <charset val="1"/>
      </rPr>
      <t xml:space="preserve">MRI</t>
    </r>
    <r>
      <rPr>
        <sz val="10"/>
        <rFont val="Noto Sans CJK SC"/>
        <family val="2"/>
      </rPr>
      <t xml:space="preserve">が重要である（同出典）。（出典内の位置：抄録）</t>
    </r>
  </si>
  <si>
    <t xml:space="preserve">TJ-063</t>
  </si>
  <si>
    <r>
      <rPr>
        <sz val="10"/>
        <rFont val="Noto Sans CJK SC"/>
        <family val="2"/>
      </rPr>
      <t xml:space="preserve">上腕骨小頭の離断性骨軟骨炎は思春期の投球選手に生じる肘関節障害で、超音波検査で調べた少年野球選手における有病率は約</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とされ、安定病変は保存療法で治癒しうるが、</t>
    </r>
    <r>
      <rPr>
        <sz val="10"/>
        <rFont val="Arial"/>
        <family val="0"/>
        <charset val="1"/>
      </rPr>
      <t xml:space="preserve">3</t>
    </r>
    <r>
      <rPr>
        <sz val="10"/>
        <rFont val="Noto Sans CJK SC"/>
        <family val="2"/>
      </rPr>
      <t xml:space="preserve">か月経過しても画像上の改善がない場合や、画像上明らかに不安定な病変、ロッキングを来す病変では手術が検討される。</t>
    </r>
  </si>
  <si>
    <t xml:space="preserve">SRC-1977</t>
  </si>
  <si>
    <t xml:space="preserve">Maruyama M, Takahara M, Satake H. Diagnosis and treatment of osteochondritis dissecans of the humeral capitellum. J Orthop Sci. 2018;23(2):213-219</t>
  </si>
  <si>
    <t xml:space="preserve">10.1016/j.jos.2017.11.013</t>
  </si>
  <si>
    <t xml:space="preserve">29276039</t>
  </si>
  <si>
    <r>
      <rPr>
        <sz val="10"/>
        <rFont val="Noto Sans CJK SC"/>
        <family val="2"/>
      </rPr>
      <t xml:space="preserve">手術法の選択（病変径</t>
    </r>
    <r>
      <rPr>
        <sz val="10"/>
        <rFont val="Arial"/>
        <family val="0"/>
        <charset val="1"/>
      </rPr>
      <t xml:space="preserve">12mm</t>
    </r>
    <r>
      <rPr>
        <sz val="10"/>
        <rFont val="Noto Sans CJK SC"/>
        <family val="2"/>
      </rPr>
      <t xml:space="preserve">以下では鏡視下切除・遊離体摘出、</t>
    </r>
    <r>
      <rPr>
        <sz val="10"/>
        <rFont val="Arial"/>
        <family val="0"/>
        <charset val="1"/>
      </rPr>
      <t xml:space="preserve">12mm</t>
    </r>
    <r>
      <rPr>
        <sz val="10"/>
        <rFont val="Noto Sans CJK SC"/>
        <family val="2"/>
      </rPr>
      <t xml:space="preserve">超では関節面の温存・再建）については同出典の本文に基づく。（出典内の位置：抄録および本文の治療の項）</t>
    </r>
  </si>
  <si>
    <t xml:space="preserve">TJ-064</t>
  </si>
  <si>
    <t xml:space="preserve">膝靱帯損傷</t>
  </si>
  <si>
    <r>
      <rPr>
        <sz val="10"/>
        <rFont val="Noto Sans CJK SC"/>
        <family val="2"/>
      </rPr>
      <t xml:space="preserve">前十字靱帯損傷の身体診察では、</t>
    </r>
    <r>
      <rPr>
        <sz val="10"/>
        <rFont val="Arial"/>
        <family val="0"/>
        <charset val="1"/>
      </rPr>
      <t xml:space="preserve">Lachman</t>
    </r>
    <r>
      <rPr>
        <sz val="10"/>
        <rFont val="Noto Sans CJK SC"/>
        <family val="2"/>
      </rPr>
      <t xml:space="preserve">テストが最も妥当性が高く（統合感度</t>
    </r>
    <r>
      <rPr>
        <sz val="10"/>
        <rFont val="Arial"/>
        <family val="0"/>
        <charset val="1"/>
      </rPr>
      <t xml:space="preserve">85%</t>
    </r>
    <r>
      <rPr>
        <sz val="10"/>
        <rFont val="Noto Sans CJK SC"/>
        <family val="2"/>
      </rPr>
      <t xml:space="preserve">、特異度</t>
    </r>
    <r>
      <rPr>
        <sz val="10"/>
        <rFont val="Arial"/>
        <family val="0"/>
        <charset val="1"/>
      </rPr>
      <t xml:space="preserve">94%</t>
    </r>
    <r>
      <rPr>
        <sz val="10"/>
        <rFont val="Noto Sans CJK SC"/>
        <family val="2"/>
      </rPr>
      <t xml:space="preserve">）、</t>
    </r>
    <r>
      <rPr>
        <sz val="10"/>
        <rFont val="Arial"/>
        <family val="0"/>
        <charset val="1"/>
      </rPr>
      <t xml:space="preserve">pivot shift</t>
    </r>
    <r>
      <rPr>
        <sz val="10"/>
        <rFont val="Noto Sans CJK SC"/>
        <family val="2"/>
      </rPr>
      <t xml:space="preserve">テストは特異度</t>
    </r>
    <r>
      <rPr>
        <sz val="10"/>
        <rFont val="Arial"/>
        <family val="0"/>
        <charset val="1"/>
      </rPr>
      <t xml:space="preserve">98%</t>
    </r>
    <r>
      <rPr>
        <sz val="10"/>
        <rFont val="Noto Sans CJK SC"/>
        <family val="2"/>
      </rPr>
      <t xml:space="preserve">と高いが感度は</t>
    </r>
    <r>
      <rPr>
        <sz val="10"/>
        <rFont val="Arial"/>
        <family val="0"/>
        <charset val="1"/>
      </rPr>
      <t xml:space="preserve">24%</t>
    </r>
    <r>
      <rPr>
        <sz val="10"/>
        <rFont val="Noto Sans CJK SC"/>
        <family val="2"/>
      </rPr>
      <t xml:space="preserve">と低く、前方引き出しテストは慢性例では良好な精度を示すが急性期では不十分である。</t>
    </r>
  </si>
  <si>
    <r>
      <rPr>
        <sz val="10"/>
        <rFont val="Noto Sans CJK SC"/>
        <family val="2"/>
      </rPr>
      <t xml:space="preserve">医学各論 Ⅸ</t>
    </r>
    <r>
      <rPr>
        <sz val="10"/>
        <rFont val="Arial"/>
        <family val="0"/>
        <charset val="1"/>
      </rPr>
      <t xml:space="preserve">-10-G-⑥</t>
    </r>
    <r>
      <rPr>
        <sz val="10"/>
        <rFont val="Noto Sans CJK SC"/>
        <family val="2"/>
      </rPr>
      <t xml:space="preserve">（膝靱帯損傷、</t>
    </r>
    <r>
      <rPr>
        <sz val="10"/>
        <rFont val="Arial"/>
        <family val="0"/>
        <charset val="1"/>
      </rPr>
      <t xml:space="preserve">b</t>
    </r>
    <r>
      <rPr>
        <sz val="10"/>
        <rFont val="Noto Sans CJK SC"/>
        <family val="2"/>
      </rPr>
      <t xml:space="preserve">）</t>
    </r>
  </si>
  <si>
    <t xml:space="preserve">SRC-1978</t>
  </si>
  <si>
    <t xml:space="preserve">Benjaminse A, Gokeler A, van der Schans CP. Clinical diagnosis of an anterior cruciate ligament rupture: a meta-analysis. J Orthop Sports Phys Ther. 2006;36(5):267-288</t>
  </si>
  <si>
    <t xml:space="preserve">10.2519/jospt.2006.2011</t>
  </si>
  <si>
    <t xml:space="preserve">16715828</t>
  </si>
  <si>
    <r>
      <rPr>
        <sz val="10"/>
        <rFont val="Noto Sans CJK SC"/>
        <family val="2"/>
      </rPr>
      <t xml:space="preserve">メタ解析に含まれた研究間で結果の異質性が大きかった（同出典）。（出典内の位置：抄録の</t>
    </r>
    <r>
      <rPr>
        <sz val="10"/>
        <rFont val="Arial"/>
        <family val="0"/>
        <charset val="1"/>
      </rPr>
      <t xml:space="preserve">Results</t>
    </r>
    <r>
      <rPr>
        <sz val="10"/>
        <rFont val="Noto Sans CJK SC"/>
        <family val="2"/>
      </rPr>
      <t xml:space="preserve">・</t>
    </r>
    <r>
      <rPr>
        <sz val="10"/>
        <rFont val="Arial"/>
        <family val="0"/>
        <charset val="1"/>
      </rPr>
      <t xml:space="preserve">Conclusion</t>
    </r>
    <r>
      <rPr>
        <sz val="10"/>
        <rFont val="Noto Sans CJK SC"/>
        <family val="2"/>
      </rPr>
      <t xml:space="preserve">）</t>
    </r>
  </si>
  <si>
    <t xml:space="preserve">TJ-065</t>
  </si>
  <si>
    <r>
      <rPr>
        <sz val="10"/>
        <rFont val="Noto Sans CJK SC"/>
        <family val="2"/>
      </rPr>
      <t xml:space="preserve">若年で活動性の急性前十字靱帯損傷患者を対象とした</t>
    </r>
    <r>
      <rPr>
        <sz val="10"/>
        <rFont val="Arial"/>
        <family val="0"/>
        <charset val="1"/>
      </rPr>
      <t xml:space="preserve">KANON</t>
    </r>
    <r>
      <rPr>
        <sz val="10"/>
        <rFont val="Noto Sans CJK SC"/>
        <family val="2"/>
      </rPr>
      <t xml:space="preserve">試験の</t>
    </r>
    <r>
      <rPr>
        <sz val="10"/>
        <rFont val="Arial"/>
        <family val="0"/>
        <charset val="1"/>
      </rPr>
      <t xml:space="preserve">5</t>
    </r>
    <r>
      <rPr>
        <sz val="10"/>
        <rFont val="Noto Sans CJK SC"/>
        <family val="2"/>
      </rPr>
      <t xml:space="preserve">年追跡では、リハビリテーションに早期再建術を加えた群と、リハビリテーション後に必要時に遅延再建を行う群（</t>
    </r>
    <r>
      <rPr>
        <sz val="10"/>
        <rFont val="Arial"/>
        <family val="0"/>
        <charset val="1"/>
      </rPr>
      <t xml:space="preserve">51%</t>
    </r>
    <r>
      <rPr>
        <sz val="10"/>
        <rFont val="Noto Sans CJK SC"/>
        <family val="2"/>
      </rPr>
      <t xml:space="preserve">が遅延再建を受けた）との間で、</t>
    </r>
    <r>
      <rPr>
        <sz val="10"/>
        <rFont val="Arial"/>
        <family val="0"/>
        <charset val="1"/>
      </rPr>
      <t xml:space="preserve">KOOS4</t>
    </r>
    <r>
      <rPr>
        <sz val="10"/>
        <rFont val="Noto Sans CJK SC"/>
        <family val="2"/>
      </rPr>
      <t xml:space="preserve">スコアの変化量（群間差</t>
    </r>
    <r>
      <rPr>
        <sz val="10"/>
        <rFont val="Arial"/>
        <family val="0"/>
        <charset val="1"/>
      </rPr>
      <t xml:space="preserve">2.0</t>
    </r>
    <r>
      <rPr>
        <sz val="10"/>
        <rFont val="Noto Sans CJK SC"/>
        <family val="2"/>
      </rPr>
      <t xml:space="preserve">点、</t>
    </r>
    <r>
      <rPr>
        <sz val="10"/>
        <rFont val="Arial"/>
        <family val="0"/>
        <charset val="1"/>
      </rPr>
      <t xml:space="preserve">95%</t>
    </r>
    <r>
      <rPr>
        <sz val="10"/>
        <rFont val="Noto Sans CJK SC"/>
        <family val="2"/>
      </rPr>
      <t xml:space="preserve">信頼区間</t>
    </r>
    <r>
      <rPr>
        <sz val="10"/>
        <rFont val="Arial"/>
        <family val="0"/>
        <charset val="1"/>
      </rPr>
      <t xml:space="preserve">-8.5</t>
    </r>
    <r>
      <rPr>
        <sz val="10"/>
        <rFont val="Noto Sans CJK SC"/>
        <family val="2"/>
      </rPr>
      <t xml:space="preserve">〜</t>
    </r>
    <r>
      <rPr>
        <sz val="10"/>
        <rFont val="Arial"/>
        <family val="0"/>
        <charset val="1"/>
      </rPr>
      <t xml:space="preserve">4.5</t>
    </r>
    <r>
      <rPr>
        <sz val="10"/>
        <rFont val="Noto Sans CJK SC"/>
        <family val="2"/>
      </rPr>
      <t xml:space="preserve">）や画像上の変形性関節症の発生に有意差はなかった。</t>
    </r>
  </si>
  <si>
    <t xml:space="preserve">SRC-1979</t>
  </si>
  <si>
    <r>
      <rPr>
        <sz val="10"/>
        <rFont val="Arial"/>
        <family val="0"/>
        <charset val="1"/>
      </rPr>
      <t xml:space="preserve">Frobell RB, Roos HP, Roos EM, Roemer FW, Ranstam J, Lohmander LS. Treatment for acute anterior cruciate ligament tear: five year outcome of randomised trial. BMJ. 2013;346:f232</t>
    </r>
    <r>
      <rPr>
        <sz val="10"/>
        <rFont val="Noto Sans CJK SC"/>
        <family val="2"/>
      </rPr>
      <t xml:space="preserve">（</t>
    </r>
    <r>
      <rPr>
        <sz val="10"/>
        <rFont val="Arial"/>
        <family val="0"/>
        <charset val="1"/>
      </rPr>
      <t xml:space="preserve">PMCID: PMC3553934</t>
    </r>
    <r>
      <rPr>
        <sz val="10"/>
        <rFont val="Noto Sans CJK SC"/>
        <family val="2"/>
      </rPr>
      <t xml:space="preserve">）</t>
    </r>
  </si>
  <si>
    <t xml:space="preserve">10.1136/bmj.f232</t>
  </si>
  <si>
    <t xml:space="preserve">23349407</t>
  </si>
  <si>
    <r>
      <rPr>
        <sz val="10"/>
        <rFont val="Noto Sans CJK SC"/>
        <family val="2"/>
      </rPr>
      <t xml:space="preserve">本試験はスウェーデンの</t>
    </r>
    <r>
      <rPr>
        <sz val="10"/>
        <rFont val="Arial"/>
        <family val="0"/>
        <charset val="1"/>
      </rPr>
      <t xml:space="preserve">2</t>
    </r>
    <r>
      <rPr>
        <sz val="10"/>
        <rFont val="Noto Sans CJK SC"/>
        <family val="2"/>
      </rPr>
      <t xml:space="preserve">施設で実施された単一の無作為化試験であり、受傷機転そのものは本試験の検討対象ではない。（出典内の位置：抄録の</t>
    </r>
    <r>
      <rPr>
        <sz val="10"/>
        <rFont val="Arial"/>
        <family val="0"/>
        <charset val="1"/>
      </rPr>
      <t xml:space="preserve">Results</t>
    </r>
    <r>
      <rPr>
        <sz val="10"/>
        <rFont val="Noto Sans CJK SC"/>
        <family val="2"/>
      </rPr>
      <t xml:space="preserve">・</t>
    </r>
    <r>
      <rPr>
        <sz val="10"/>
        <rFont val="Arial"/>
        <family val="0"/>
        <charset val="1"/>
      </rPr>
      <t xml:space="preserve">Conclusion</t>
    </r>
    <r>
      <rPr>
        <sz val="10"/>
        <rFont val="Noto Sans CJK SC"/>
        <family val="2"/>
      </rPr>
      <t xml:space="preserve">）</t>
    </r>
  </si>
  <si>
    <t xml:space="preserve">TJ-066</t>
  </si>
  <si>
    <t xml:space="preserve">半月板損傷</t>
  </si>
  <si>
    <r>
      <rPr>
        <sz val="10"/>
        <rFont val="Noto Sans CJK SC"/>
        <family val="2"/>
      </rPr>
      <t xml:space="preserve">半月板縫合術は、半月板切除後に生じる関節軟骨の劣化を避けて半月板を温存する治療であるが、</t>
    </r>
    <r>
      <rPr>
        <sz val="10"/>
        <rFont val="Arial"/>
        <family val="0"/>
        <charset val="1"/>
      </rPr>
      <t xml:space="preserve">5</t>
    </r>
    <r>
      <rPr>
        <sz val="10"/>
        <rFont val="Noto Sans CJK SC"/>
        <family val="2"/>
      </rPr>
      <t xml:space="preserve">年以上の追跡を行った研究の統合では、縫合の失敗（再手術または臨床的失敗）は</t>
    </r>
    <r>
      <rPr>
        <sz val="10"/>
        <rFont val="Arial"/>
        <family val="0"/>
        <charset val="1"/>
      </rPr>
      <t xml:space="preserve">23.1%</t>
    </r>
    <r>
      <rPr>
        <sz val="10"/>
        <rFont val="Noto Sans CJK SC"/>
        <family val="2"/>
      </rPr>
      <t xml:space="preserve">に生じ、内側・外側半月や前十字靱帯再建の有無による失敗率の差は小さかった。</t>
    </r>
  </si>
  <si>
    <r>
      <rPr>
        <sz val="10"/>
        <rFont val="Noto Sans CJK SC"/>
        <family val="2"/>
      </rPr>
      <t xml:space="preserve">医学各論 Ⅸ</t>
    </r>
    <r>
      <rPr>
        <sz val="10"/>
        <rFont val="Arial"/>
        <family val="0"/>
        <charset val="1"/>
      </rPr>
      <t xml:space="preserve">-10-G-⑦</t>
    </r>
    <r>
      <rPr>
        <sz val="10"/>
        <rFont val="Noto Sans CJK SC"/>
        <family val="2"/>
      </rPr>
      <t xml:space="preserve">（半月板損傷、</t>
    </r>
    <r>
      <rPr>
        <sz val="10"/>
        <rFont val="Arial"/>
        <family val="0"/>
        <charset val="1"/>
      </rPr>
      <t xml:space="preserve">b</t>
    </r>
    <r>
      <rPr>
        <sz val="10"/>
        <rFont val="Noto Sans CJK SC"/>
        <family val="2"/>
      </rPr>
      <t xml:space="preserve">）</t>
    </r>
  </si>
  <si>
    <t xml:space="preserve">SRC-1980</t>
  </si>
  <si>
    <r>
      <rPr>
        <sz val="10"/>
        <rFont val="Arial"/>
        <family val="0"/>
        <charset val="1"/>
      </rPr>
      <t xml:space="preserve">Nepple JJ, Dunn WR, Wright RW. Meniscal repair outcomes at greater than five years: a systematic literature review and meta-analysis. J Bone Joint Surg Am. 2012;94(24):2222-2227</t>
    </r>
    <r>
      <rPr>
        <sz val="10"/>
        <rFont val="Noto Sans CJK SC"/>
        <family val="2"/>
      </rPr>
      <t xml:space="preserve">（</t>
    </r>
    <r>
      <rPr>
        <sz val="10"/>
        <rFont val="Arial"/>
        <family val="0"/>
        <charset val="1"/>
      </rPr>
      <t xml:space="preserve">PMCID: PMC3528023</t>
    </r>
    <r>
      <rPr>
        <sz val="10"/>
        <rFont val="Noto Sans CJK SC"/>
        <family val="2"/>
      </rPr>
      <t xml:space="preserve">）</t>
    </r>
  </si>
  <si>
    <t xml:space="preserve">10.2106/JBJS.K.01584</t>
  </si>
  <si>
    <t xml:space="preserve">23318612</t>
  </si>
  <si>
    <r>
      <rPr>
        <sz val="10"/>
        <rFont val="Noto Sans CJK SC"/>
        <family val="2"/>
      </rPr>
      <t xml:space="preserve">近年のオールインサイド縫合デバイスによる</t>
    </r>
    <r>
      <rPr>
        <sz val="10"/>
        <rFont val="Arial"/>
        <family val="0"/>
        <charset val="1"/>
      </rPr>
      <t xml:space="preserve">5</t>
    </r>
    <r>
      <rPr>
        <sz val="10"/>
        <rFont val="Noto Sans CJK SC"/>
        <family val="2"/>
      </rPr>
      <t xml:space="preserve">年以上の成績は、本レビューの時点では報告されていなかった（同出典）。（出典内の位置：抄録の</t>
    </r>
    <r>
      <rPr>
        <sz val="10"/>
        <rFont val="Arial"/>
        <family val="0"/>
        <charset val="1"/>
      </rPr>
      <t xml:space="preserve">Results</t>
    </r>
    <r>
      <rPr>
        <sz val="10"/>
        <rFont val="Noto Sans CJK SC"/>
        <family val="2"/>
      </rPr>
      <t xml:space="preserve">・</t>
    </r>
    <r>
      <rPr>
        <sz val="10"/>
        <rFont val="Arial"/>
        <family val="0"/>
        <charset val="1"/>
      </rPr>
      <t xml:space="preserve">Conclusions</t>
    </r>
    <r>
      <rPr>
        <sz val="10"/>
        <rFont val="Noto Sans CJK SC"/>
        <family val="2"/>
      </rPr>
      <t xml:space="preserve">）</t>
    </r>
  </si>
  <si>
    <t xml:space="preserve">TJ-067</t>
  </si>
  <si>
    <t xml:space="preserve">アキレス腱断裂</t>
  </si>
  <si>
    <r>
      <rPr>
        <sz val="10"/>
        <rFont val="Noto Sans CJK SC"/>
        <family val="2"/>
      </rPr>
      <t xml:space="preserve">アキレス腱の皮下完全断裂に対する臨床診断テストの前向き研究では、ふくらはぎ圧迫テスト（</t>
    </r>
    <r>
      <rPr>
        <sz val="10"/>
        <rFont val="Arial"/>
        <family val="0"/>
        <charset val="1"/>
      </rPr>
      <t xml:space="preserve">Thompson</t>
    </r>
    <r>
      <rPr>
        <sz val="10"/>
        <rFont val="Noto Sans CJK SC"/>
        <family val="2"/>
      </rPr>
      <t xml:space="preserve">テスト）の感度が</t>
    </r>
    <r>
      <rPr>
        <sz val="10"/>
        <rFont val="Arial"/>
        <family val="0"/>
        <charset val="1"/>
      </rPr>
      <t xml:space="preserve">0.96</t>
    </r>
    <r>
      <rPr>
        <sz val="10"/>
        <rFont val="Noto Sans CJK SC"/>
        <family val="2"/>
      </rPr>
      <t xml:space="preserve">、特異度が</t>
    </r>
    <r>
      <rPr>
        <sz val="10"/>
        <rFont val="Arial"/>
        <family val="0"/>
        <charset val="1"/>
      </rPr>
      <t xml:space="preserve">0.93</t>
    </r>
    <r>
      <rPr>
        <sz val="10"/>
        <rFont val="Noto Sans CJK SC"/>
        <family val="2"/>
      </rPr>
      <t xml:space="preserve">と最も高く、断裂部の隙間の触知（感度</t>
    </r>
    <r>
      <rPr>
        <sz val="10"/>
        <rFont val="Arial"/>
        <family val="0"/>
        <charset val="1"/>
      </rPr>
      <t xml:space="preserve">0.73</t>
    </r>
    <r>
      <rPr>
        <sz val="10"/>
        <rFont val="Noto Sans CJK SC"/>
        <family val="2"/>
      </rPr>
      <t xml:space="preserve">）より優れていた。</t>
    </r>
  </si>
  <si>
    <r>
      <rPr>
        <sz val="10"/>
        <rFont val="Noto Sans CJK SC"/>
        <family val="2"/>
      </rPr>
      <t xml:space="preserve">医学各論 Ⅸ</t>
    </r>
    <r>
      <rPr>
        <sz val="10"/>
        <rFont val="Arial"/>
        <family val="0"/>
        <charset val="1"/>
      </rPr>
      <t xml:space="preserve">-10-G-⑧</t>
    </r>
    <r>
      <rPr>
        <sz val="10"/>
        <rFont val="Noto Sans CJK SC"/>
        <family val="2"/>
      </rPr>
      <t xml:space="preserve">（アキレス腱断裂、</t>
    </r>
    <r>
      <rPr>
        <sz val="10"/>
        <rFont val="Arial"/>
        <family val="0"/>
        <charset val="1"/>
      </rPr>
      <t xml:space="preserve">b</t>
    </r>
    <r>
      <rPr>
        <sz val="10"/>
        <rFont val="Noto Sans CJK SC"/>
        <family val="2"/>
      </rPr>
      <t xml:space="preserve">）</t>
    </r>
  </si>
  <si>
    <t xml:space="preserve">SRC-1981</t>
  </si>
  <si>
    <t xml:space="preserve">Maffulli N, et al. The clinical diagnosis of subcutaneous tear of the Achilles tendon: a prospective study in 174 patients. Am J Sports Med. 1998;26(2):266-270</t>
  </si>
  <si>
    <t xml:space="preserve">10.1177/03635465980260021801</t>
  </si>
  <si>
    <t xml:space="preserve">9548122</t>
  </si>
  <si>
    <r>
      <rPr>
        <sz val="10"/>
        <rFont val="Noto Sans CJK SC"/>
        <family val="2"/>
      </rPr>
      <t xml:space="preserve">対象は臨床的に一側の完全断裂と診断された</t>
    </r>
    <r>
      <rPr>
        <sz val="10"/>
        <rFont val="Arial"/>
        <family val="0"/>
        <charset val="1"/>
      </rPr>
      <t xml:space="preserve">174</t>
    </r>
    <r>
      <rPr>
        <sz val="10"/>
        <rFont val="Noto Sans CJK SC"/>
        <family val="2"/>
      </rPr>
      <t xml:space="preserve">例と、断裂が疑われたが実際にはなかった</t>
    </r>
    <r>
      <rPr>
        <sz val="10"/>
        <rFont val="Arial"/>
        <family val="0"/>
        <charset val="1"/>
      </rPr>
      <t xml:space="preserve">28</t>
    </r>
    <r>
      <rPr>
        <sz val="10"/>
        <rFont val="Noto Sans CJK SC"/>
        <family val="2"/>
      </rPr>
      <t xml:space="preserve">例である（同出典）。（出典内の位置：抄録）</t>
    </r>
  </si>
  <si>
    <t xml:space="preserve">TJ-068</t>
  </si>
  <si>
    <r>
      <rPr>
        <sz val="10"/>
        <rFont val="Noto Sans CJK SC"/>
        <family val="2"/>
      </rPr>
      <t xml:space="preserve">急性アキレス腱断裂に対する手術療法と保存療法を比較した無作為化試験のメタ解析では、早期可動域訓練を伴う機能的リハビリテーションを用いた場合に再断裂率に両群の差はなく（リスク差</t>
    </r>
    <r>
      <rPr>
        <sz val="10"/>
        <rFont val="Arial"/>
        <family val="0"/>
        <charset val="1"/>
      </rPr>
      <t xml:space="preserve">1.7%</t>
    </r>
    <r>
      <rPr>
        <sz val="10"/>
        <rFont val="Noto Sans CJK SC"/>
        <family val="2"/>
      </rPr>
      <t xml:space="preserve">、有意差なし）、手術は再断裂以外の合併症の絶対リスクを</t>
    </r>
    <r>
      <rPr>
        <sz val="10"/>
        <rFont val="Arial"/>
        <family val="0"/>
        <charset val="1"/>
      </rPr>
      <t xml:space="preserve">15.8%</t>
    </r>
    <r>
      <rPr>
        <sz val="10"/>
        <rFont val="Noto Sans CJK SC"/>
        <family val="2"/>
      </rPr>
      <t xml:space="preserve">増加させた。</t>
    </r>
  </si>
  <si>
    <t xml:space="preserve">SRC-1982</t>
  </si>
  <si>
    <r>
      <rPr>
        <sz val="10"/>
        <rFont val="Arial"/>
        <family val="0"/>
        <charset val="1"/>
      </rPr>
      <t xml:space="preserve">Soroceanu A, Sidhwa F, Aarabi S, Kaufman A, Glazebrook M. Surgical versus nonsurgical treatment of acute Achilles tendon rupture: a meta-analysis of randomized trials. J Bone Joint Surg Am. 2012;94(23):2136-2143</t>
    </r>
    <r>
      <rPr>
        <sz val="10"/>
        <rFont val="Noto Sans CJK SC"/>
        <family val="2"/>
      </rPr>
      <t xml:space="preserve">（</t>
    </r>
    <r>
      <rPr>
        <sz val="10"/>
        <rFont val="Arial"/>
        <family val="0"/>
        <charset val="1"/>
      </rPr>
      <t xml:space="preserve">PMCID: PMC3509775</t>
    </r>
    <r>
      <rPr>
        <sz val="10"/>
        <rFont val="Noto Sans CJK SC"/>
        <family val="2"/>
      </rPr>
      <t xml:space="preserve">）</t>
    </r>
  </si>
  <si>
    <t xml:space="preserve">10.2106/JBJS.K.00917</t>
  </si>
  <si>
    <t xml:space="preserve">23224384</t>
  </si>
  <si>
    <r>
      <rPr>
        <sz val="10"/>
        <rFont val="Noto Sans CJK SC"/>
        <family val="2"/>
      </rPr>
      <t xml:space="preserve">早期可動域訓練を用いない保存療法との比較では、手術による再断裂の絶対リスク減少は</t>
    </r>
    <r>
      <rPr>
        <sz val="10"/>
        <rFont val="Arial"/>
        <family val="0"/>
        <charset val="1"/>
      </rPr>
      <t xml:space="preserve">8.8%</t>
    </r>
    <r>
      <rPr>
        <sz val="10"/>
        <rFont val="Noto Sans CJK SC"/>
        <family val="2"/>
      </rPr>
      <t xml:space="preserve">であった（同出典）。（出典内の位置：抄録の</t>
    </r>
    <r>
      <rPr>
        <sz val="10"/>
        <rFont val="Arial"/>
        <family val="0"/>
        <charset val="1"/>
      </rPr>
      <t xml:space="preserve">Results</t>
    </r>
    <r>
      <rPr>
        <sz val="10"/>
        <rFont val="Noto Sans CJK SC"/>
        <family val="2"/>
      </rPr>
      <t xml:space="preserve">・</t>
    </r>
    <r>
      <rPr>
        <sz val="10"/>
        <rFont val="Arial"/>
        <family val="0"/>
        <charset val="1"/>
      </rPr>
      <t xml:space="preserve">Conclusions</t>
    </r>
    <r>
      <rPr>
        <sz val="10"/>
        <rFont val="Noto Sans CJK SC"/>
        <family val="2"/>
      </rPr>
      <t xml:space="preserve">）</t>
    </r>
  </si>
  <si>
    <t xml:space="preserve">TJ-069</t>
  </si>
  <si>
    <t xml:space="preserve">塞栓症</t>
  </si>
  <si>
    <r>
      <rPr>
        <sz val="10"/>
        <rFont val="Noto Sans CJK SC"/>
        <family val="2"/>
      </rPr>
      <t xml:space="preserve">脂肪塞栓症候群は長管骨骨折後の合併症で、</t>
    </r>
    <r>
      <rPr>
        <sz val="10"/>
        <rFont val="Arial"/>
        <family val="0"/>
        <charset val="1"/>
      </rPr>
      <t xml:space="preserve">Gurd</t>
    </r>
    <r>
      <rPr>
        <sz val="10"/>
        <rFont val="Noto Sans CJK SC"/>
        <family val="2"/>
      </rPr>
      <t xml:space="preserve">の基準（大基準</t>
    </r>
    <r>
      <rPr>
        <sz val="10"/>
        <rFont val="Arial"/>
        <family val="0"/>
        <charset val="1"/>
      </rPr>
      <t xml:space="preserve">2</t>
    </r>
    <r>
      <rPr>
        <sz val="10"/>
        <rFont val="Noto Sans CJK SC"/>
        <family val="2"/>
      </rPr>
      <t xml:space="preserve">つ以上、または大基準</t>
    </r>
    <r>
      <rPr>
        <sz val="10"/>
        <rFont val="Arial"/>
        <family val="0"/>
        <charset val="1"/>
      </rPr>
      <t xml:space="preserve">1</t>
    </r>
    <r>
      <rPr>
        <sz val="10"/>
        <rFont val="Noto Sans CJK SC"/>
        <family val="2"/>
      </rPr>
      <t xml:space="preserve">つに小基準</t>
    </r>
    <r>
      <rPr>
        <sz val="10"/>
        <rFont val="Arial"/>
        <family val="0"/>
        <charset val="1"/>
      </rPr>
      <t xml:space="preserve">4</t>
    </r>
    <r>
      <rPr>
        <sz val="10"/>
        <rFont val="Noto Sans CJK SC"/>
        <family val="2"/>
      </rPr>
      <t xml:space="preserve">つ以上を伴う）により臨床診断され、台湾の三次医療機関のコホートでは骨折後平均</t>
    </r>
    <r>
      <rPr>
        <sz val="10"/>
        <rFont val="Arial"/>
        <family val="0"/>
        <charset val="1"/>
      </rPr>
      <t xml:space="preserve">48.5</t>
    </r>
    <r>
      <rPr>
        <sz val="10"/>
        <rFont val="Noto Sans CJK SC"/>
        <family val="2"/>
      </rPr>
      <t xml:space="preserve">時間で発症し、発生率は脛骨骨折で</t>
    </r>
    <r>
      <rPr>
        <sz val="10"/>
        <rFont val="Arial"/>
        <family val="0"/>
        <charset val="1"/>
      </rPr>
      <t xml:space="preserve">0.15%</t>
    </r>
    <r>
      <rPr>
        <sz val="10"/>
        <rFont val="Noto Sans CJK SC"/>
        <family val="2"/>
      </rPr>
      <t xml:space="preserve">、大腿骨骨折で</t>
    </r>
    <r>
      <rPr>
        <sz val="10"/>
        <rFont val="Arial"/>
        <family val="0"/>
        <charset val="1"/>
      </rPr>
      <t xml:space="preserve">0.78%</t>
    </r>
    <r>
      <rPr>
        <sz val="10"/>
        <rFont val="Noto Sans CJK SC"/>
        <family val="2"/>
      </rPr>
      <t xml:space="preserve">、多発骨折で</t>
    </r>
    <r>
      <rPr>
        <sz val="10"/>
        <rFont val="Arial"/>
        <family val="0"/>
        <charset val="1"/>
      </rPr>
      <t xml:space="preserve">2.4%</t>
    </r>
    <r>
      <rPr>
        <sz val="10"/>
        <rFont val="Noto Sans CJK SC"/>
        <family val="2"/>
      </rPr>
      <t xml:space="preserve">であった。</t>
    </r>
  </si>
  <si>
    <r>
      <rPr>
        <sz val="10"/>
        <rFont val="Noto Sans CJK SC"/>
        <family val="2"/>
      </rPr>
      <t xml:space="preserve">医学各論 Ⅸ</t>
    </r>
    <r>
      <rPr>
        <sz val="10"/>
        <rFont val="Arial"/>
        <family val="0"/>
        <charset val="1"/>
      </rPr>
      <t xml:space="preserve">-10-H-①</t>
    </r>
    <r>
      <rPr>
        <sz val="10"/>
        <rFont val="Noto Sans CJK SC"/>
        <family val="2"/>
      </rPr>
      <t xml:space="preserve">（塞栓症、</t>
    </r>
    <r>
      <rPr>
        <sz val="10"/>
        <rFont val="Arial"/>
        <family val="0"/>
        <charset val="1"/>
      </rPr>
      <t xml:space="preserve">a</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</si>
  <si>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TBL-01-00-120 (id: Jlvnlnk)</t>
    </r>
  </si>
  <si>
    <t xml:space="preserve">SRC-1983</t>
  </si>
  <si>
    <t xml:space="preserve">Tsai IT, Hsu CJ, Chen YH, Fong YC, Hsu HC, Tsai CH. Fat embolism syndrome in long bone fracture: clinical experience in a tertiary referral center in Taiwan. J Chin Med Assoc. 2010;73(8):407-410</t>
  </si>
  <si>
    <t xml:space="preserve">10.1016/S1726-4901(10)70088-5</t>
  </si>
  <si>
    <t xml:space="preserve">20728851</t>
  </si>
  <si>
    <r>
      <rPr>
        <sz val="10"/>
        <rFont val="Noto Sans CJK SC"/>
        <family val="2"/>
      </rPr>
      <t xml:space="preserve">数値は単施設の後方視的コホート（脂肪塞栓症候群</t>
    </r>
    <r>
      <rPr>
        <sz val="10"/>
        <rFont val="Arial"/>
        <family val="0"/>
        <charset val="1"/>
      </rPr>
      <t xml:space="preserve">13</t>
    </r>
    <r>
      <rPr>
        <sz val="10"/>
        <rFont val="Noto Sans CJK SC"/>
        <family val="2"/>
      </rPr>
      <t xml:space="preserve">例）によるもので、発生率は対象集団により異なる。本出典のライセンスは</t>
    </r>
    <r>
      <rPr>
        <sz val="10"/>
        <rFont val="Arial"/>
        <family val="0"/>
        <charset val="1"/>
      </rPr>
      <t xml:space="preserve">Crossref</t>
    </r>
    <r>
      <rPr>
        <sz val="10"/>
        <rFont val="Noto Sans CJK SC"/>
        <family val="2"/>
      </rPr>
      <t xml:space="preserve">・</t>
    </r>
    <r>
      <rPr>
        <sz val="10"/>
        <rFont val="Arial"/>
        <family val="0"/>
        <charset val="1"/>
      </rPr>
      <t xml:space="preserve">Europe PMC</t>
    </r>
    <r>
      <rPr>
        <sz val="10"/>
        <rFont val="Noto Sans CJK SC"/>
        <family val="2"/>
      </rPr>
      <t xml:space="preserve">で確認できなかった。（出典内の位置：抄録の</t>
    </r>
    <r>
      <rPr>
        <sz val="10"/>
        <rFont val="Arial"/>
        <family val="0"/>
        <charset val="1"/>
      </rPr>
      <t xml:space="preserve">Methods</t>
    </r>
    <r>
      <rPr>
        <sz val="10"/>
        <rFont val="Noto Sans CJK SC"/>
        <family val="2"/>
      </rPr>
      <t xml:space="preserve">・</t>
    </r>
    <r>
      <rPr>
        <sz val="10"/>
        <rFont val="Arial"/>
        <family val="0"/>
        <charset val="1"/>
      </rPr>
      <t xml:space="preserve">Results</t>
    </r>
    <r>
      <rPr>
        <sz val="10"/>
        <rFont val="Noto Sans CJK SC"/>
        <family val="2"/>
      </rPr>
      <t xml:space="preserve">）</t>
    </r>
  </si>
  <si>
    <t xml:space="preserve">TJ-070</t>
  </si>
  <si>
    <r>
      <rPr>
        <sz val="10"/>
        <rFont val="Noto Sans CJK SC"/>
        <family val="2"/>
      </rPr>
      <t xml:space="preserve">重症外傷患者を対象とした無作為化二重盲検試験では、エノキサパリン</t>
    </r>
    <r>
      <rPr>
        <sz val="10"/>
        <rFont val="Arial"/>
        <family val="0"/>
        <charset val="1"/>
      </rPr>
      <t xml:space="preserve">30mg</t>
    </r>
    <r>
      <rPr>
        <sz val="10"/>
        <rFont val="Noto Sans CJK SC"/>
        <family val="2"/>
      </rPr>
      <t xml:space="preserve">の</t>
    </r>
    <r>
      <rPr>
        <sz val="10"/>
        <rFont val="Arial"/>
        <family val="0"/>
        <charset val="1"/>
      </rPr>
      <t xml:space="preserve">12</t>
    </r>
    <r>
      <rPr>
        <sz val="10"/>
        <rFont val="Noto Sans CJK SC"/>
        <family val="2"/>
      </rPr>
      <t xml:space="preserve">時間ごとの皮下投与は、低用量ヘパリン</t>
    </r>
    <r>
      <rPr>
        <sz val="10"/>
        <rFont val="Arial"/>
        <family val="0"/>
        <charset val="1"/>
      </rPr>
      <t xml:space="preserve">5000</t>
    </r>
    <r>
      <rPr>
        <sz val="10"/>
        <rFont val="Noto Sans CJK SC"/>
        <family val="2"/>
      </rPr>
      <t xml:space="preserve">単位の</t>
    </r>
    <r>
      <rPr>
        <sz val="10"/>
        <rFont val="Arial"/>
        <family val="0"/>
        <charset val="1"/>
      </rPr>
      <t xml:space="preserve">12</t>
    </r>
    <r>
      <rPr>
        <sz val="10"/>
        <rFont val="Noto Sans CJK SC"/>
        <family val="2"/>
      </rPr>
      <t xml:space="preserve">時間ごとの皮下投与より静脈血栓塞栓症の予防に有効で、造影静脈造影で確認された深部静脈血栓症は</t>
    </r>
    <r>
      <rPr>
        <sz val="10"/>
        <rFont val="Arial"/>
        <family val="0"/>
        <charset val="1"/>
      </rPr>
      <t xml:space="preserve">31%</t>
    </r>
    <r>
      <rPr>
        <sz val="10"/>
        <rFont val="Noto Sans CJK SC"/>
        <family val="2"/>
      </rPr>
      <t xml:space="preserve">対</t>
    </r>
    <r>
      <rPr>
        <sz val="10"/>
        <rFont val="Arial"/>
        <family val="0"/>
        <charset val="1"/>
      </rPr>
      <t xml:space="preserve">44%</t>
    </r>
    <r>
      <rPr>
        <sz val="10"/>
        <rFont val="Noto Sans CJK SC"/>
        <family val="2"/>
      </rPr>
      <t xml:space="preserve">、近位部血栓は</t>
    </r>
    <r>
      <rPr>
        <sz val="10"/>
        <rFont val="Arial"/>
        <family val="0"/>
        <charset val="1"/>
      </rPr>
      <t xml:space="preserve">6%</t>
    </r>
    <r>
      <rPr>
        <sz val="10"/>
        <rFont val="Noto Sans CJK SC"/>
        <family val="2"/>
      </rPr>
      <t xml:space="preserve">対</t>
    </r>
    <r>
      <rPr>
        <sz val="10"/>
        <rFont val="Arial"/>
        <family val="0"/>
        <charset val="1"/>
      </rPr>
      <t xml:space="preserve">15%</t>
    </r>
    <r>
      <rPr>
        <sz val="10"/>
        <rFont val="Noto Sans CJK SC"/>
        <family val="2"/>
      </rPr>
      <t xml:space="preserve">であった。</t>
    </r>
  </si>
  <si>
    <t xml:space="preserve">SRC-1984</t>
  </si>
  <si>
    <t xml:space="preserve">Geerts WH, Jay RM, Code KI, Chen E, Szalai JP, Saibil EA, et al. A comparison of low-dose heparin with low-molecular-weight heparin as prophylaxis against venous thromboembolism after major trauma. N Engl J Med. 1996;335(10):701-707</t>
  </si>
  <si>
    <t xml:space="preserve">10.1056/NEJM199609053351003</t>
  </si>
  <si>
    <t xml:space="preserve">8703169</t>
  </si>
  <si>
    <r>
      <rPr>
        <sz val="10"/>
        <rFont val="Noto Sans CJK SC"/>
        <family val="2"/>
      </rPr>
      <t xml:space="preserve">薬剤に関する注記：エノキサパリンナトリウムは国内では下肢整形外科手術後などの静脈血栓塞栓症の発症抑制で承認・保険適用があるが、重症外傷患者への予防投与としての国内適応は本作成時点で確認できなかった。主要出血は両群とも少数であった（同出典）。（出典内の位置：抄録の</t>
    </r>
    <r>
      <rPr>
        <sz val="10"/>
        <rFont val="Arial"/>
        <family val="0"/>
        <charset val="1"/>
      </rPr>
      <t xml:space="preserve">Results</t>
    </r>
    <r>
      <rPr>
        <sz val="10"/>
        <rFont val="Noto Sans CJK SC"/>
        <family val="2"/>
      </rPr>
      <t xml:space="preserve">・</t>
    </r>
    <r>
      <rPr>
        <sz val="10"/>
        <rFont val="Arial"/>
        <family val="0"/>
        <charset val="1"/>
      </rPr>
      <t xml:space="preserve">Conclusions</t>
    </r>
    <r>
      <rPr>
        <sz val="10"/>
        <rFont val="Noto Sans CJK SC"/>
        <family val="2"/>
      </rPr>
      <t xml:space="preserve">）</t>
    </r>
  </si>
  <si>
    <t xml:space="preserve">TJ-071</t>
  </si>
  <si>
    <t xml:space="preserve">偽関節</t>
  </si>
  <si>
    <r>
      <rPr>
        <sz val="10"/>
        <rFont val="Noto Sans CJK SC"/>
        <family val="2"/>
      </rPr>
      <t xml:space="preserve">偽関節の古典的な時間的定義は、骨折後</t>
    </r>
    <r>
      <rPr>
        <sz val="10"/>
        <rFont val="Arial"/>
        <family val="0"/>
        <charset val="1"/>
      </rPr>
      <t xml:space="preserve">9</t>
    </r>
    <r>
      <rPr>
        <sz val="10"/>
        <rFont val="Noto Sans CJK SC"/>
        <family val="2"/>
      </rPr>
      <t xml:space="preserve">か月を経ても癒合せず、連続する</t>
    </r>
    <r>
      <rPr>
        <sz val="10"/>
        <rFont val="Arial"/>
        <family val="0"/>
        <charset val="1"/>
      </rPr>
      <t xml:space="preserve">3</t>
    </r>
    <r>
      <rPr>
        <sz val="10"/>
        <rFont val="Noto Sans CJK SC"/>
        <family val="2"/>
      </rPr>
      <t xml:space="preserve">か月間に画像上の治癒進展が見られない状態であるが、近年のコンセンサスでは、期間のみで定めるのではなく、追加の介入なしには癒合しない骨折と捉える定義が適切とされる。</t>
    </r>
  </si>
  <si>
    <r>
      <rPr>
        <sz val="10"/>
        <rFont val="Noto Sans CJK SC"/>
        <family val="2"/>
      </rPr>
      <t xml:space="preserve">医学各論 Ⅸ</t>
    </r>
    <r>
      <rPr>
        <sz val="10"/>
        <rFont val="Arial"/>
        <family val="0"/>
        <charset val="1"/>
      </rPr>
      <t xml:space="preserve">-10-H-②</t>
    </r>
    <r>
      <rPr>
        <sz val="10"/>
        <rFont val="Noto Sans CJK SC"/>
        <family val="2"/>
      </rPr>
      <t xml:space="preserve">（偽関節、</t>
    </r>
    <r>
      <rPr>
        <sz val="10"/>
        <rFont val="Arial"/>
        <family val="0"/>
        <charset val="1"/>
      </rPr>
      <t xml:space="preserve">b</t>
    </r>
    <r>
      <rPr>
        <sz val="10"/>
        <rFont val="Noto Sans CJK SC"/>
        <family val="2"/>
      </rPr>
      <t xml:space="preserve">）</t>
    </r>
  </si>
  <si>
    <t xml:space="preserve">SRC-1985</t>
  </si>
  <si>
    <r>
      <rPr>
        <sz val="10"/>
        <rFont val="Arial"/>
        <family val="0"/>
        <charset val="1"/>
      </rPr>
      <t xml:space="preserve">Schmal H, Brix M, Bue M, Ekman A, Ferreira N, Gottlieb H, et al. Nonunion: consensus from the 4th annual meeting of the Danish Orthopaedic Trauma Society. EFORT Open Rev. 2020;5(1):46-57</t>
    </r>
    <r>
      <rPr>
        <sz val="10"/>
        <rFont val="Noto Sans CJK SC"/>
        <family val="2"/>
      </rPr>
      <t xml:space="preserve">（</t>
    </r>
    <r>
      <rPr>
        <sz val="10"/>
        <rFont val="Arial"/>
        <family val="0"/>
        <charset val="1"/>
      </rPr>
      <t xml:space="preserve">PMCID: PMC7017598</t>
    </r>
    <r>
      <rPr>
        <sz val="10"/>
        <rFont val="Noto Sans CJK SC"/>
        <family val="2"/>
      </rPr>
      <t xml:space="preserve">）</t>
    </r>
  </si>
  <si>
    <t xml:space="preserve">10.1302/2058-5241.5.190037</t>
  </si>
  <si>
    <t xml:space="preserve">32071773</t>
  </si>
  <si>
    <r>
      <rPr>
        <sz val="10"/>
        <rFont val="Arial"/>
        <family val="0"/>
        <charset val="1"/>
      </rPr>
      <t xml:space="preserve">9</t>
    </r>
    <r>
      <rPr>
        <sz val="10"/>
        <rFont val="Noto Sans CJK SC"/>
        <family val="2"/>
      </rPr>
      <t xml:space="preserve">か月と</t>
    </r>
    <r>
      <rPr>
        <sz val="10"/>
        <rFont val="Arial"/>
        <family val="0"/>
        <charset val="1"/>
      </rPr>
      <t xml:space="preserve">3</t>
    </r>
    <r>
      <rPr>
        <sz val="10"/>
        <rFont val="Noto Sans CJK SC"/>
        <family val="2"/>
      </rPr>
      <t xml:space="preserve">か月という期間は一般に米国</t>
    </r>
    <r>
      <rPr>
        <sz val="10"/>
        <rFont val="Arial"/>
        <family val="0"/>
        <charset val="1"/>
      </rPr>
      <t xml:space="preserve">FDA</t>
    </r>
    <r>
      <rPr>
        <sz val="10"/>
        <rFont val="Noto Sans CJK SC"/>
        <family val="2"/>
      </rPr>
      <t xml:space="preserve">の定義として引用されるが、本出典の本文では</t>
    </r>
    <r>
      <rPr>
        <sz val="10"/>
        <rFont val="Arial"/>
        <family val="0"/>
        <charset val="1"/>
      </rPr>
      <t xml:space="preserve">FDA</t>
    </r>
    <r>
      <rPr>
        <sz val="10"/>
        <rFont val="Noto Sans CJK SC"/>
        <family val="2"/>
      </rPr>
      <t xml:space="preserve">への帰属の明記は確認できなかった。偽関節は全骨折の約</t>
    </r>
    <r>
      <rPr>
        <sz val="10"/>
        <rFont val="Arial"/>
        <family val="0"/>
        <charset val="1"/>
      </rPr>
      <t xml:space="preserve">1.9%</t>
    </r>
    <r>
      <rPr>
        <sz val="10"/>
        <rFont val="Noto Sans CJK SC"/>
        <family val="2"/>
      </rPr>
      <t xml:space="preserve">に生じると同出典は述べる。（出典内の位置：抄録および本文の定義の項）</t>
    </r>
  </si>
  <si>
    <t xml:space="preserve">TJ-072</t>
  </si>
  <si>
    <t xml:space="preserve">偽関節は、局所の生物学的活性と力学的環境に応じて肥厚性・乏栄養性・萎縮性に分類され、その成立には局所の生物学、力学および全身因子が関与し、治療では生物学の改善より先に力学（骨折部の安定性）へ対処することが優先される。</t>
  </si>
  <si>
    <t xml:space="preserve">喫煙などの個別の危険因子の効果量は本出典の抄録では確認しておらず、本票の主張には含めていない。（出典内の位置：抄録）</t>
  </si>
  <si>
    <t xml:space="preserve">TJ-073</t>
  </si>
  <si>
    <t xml:space="preserve">関節拘縮</t>
  </si>
  <si>
    <r>
      <rPr>
        <sz val="10"/>
        <rFont val="Noto Sans CJK SC"/>
        <family val="2"/>
      </rPr>
      <t xml:space="preserve">固定による関節拘縮では、骨格筋に廃用性萎縮と線維化が生じ、萎縮にはユビキチン</t>
    </r>
    <r>
      <rPr>
        <sz val="10"/>
        <rFont val="Arial"/>
        <family val="0"/>
        <charset val="1"/>
      </rPr>
      <t xml:space="preserve">-</t>
    </r>
    <r>
      <rPr>
        <sz val="10"/>
        <rFont val="Noto Sans CJK SC"/>
        <family val="2"/>
      </rPr>
      <t xml:space="preserve">プロテアソーム系などのタンパク分解経路が、線維化には</t>
    </r>
    <r>
      <rPr>
        <sz val="10"/>
        <rFont val="Arial"/>
        <family val="0"/>
        <charset val="1"/>
      </rPr>
      <t xml:space="preserve">TGF-β1</t>
    </r>
    <r>
      <rPr>
        <sz val="10"/>
        <rFont val="Noto Sans CJK SC"/>
        <family val="2"/>
      </rPr>
      <t xml:space="preserve">による筋間結合組織の肥厚や低酸素による</t>
    </r>
    <r>
      <rPr>
        <sz val="10"/>
        <rFont val="Arial"/>
        <family val="0"/>
        <charset val="1"/>
      </rPr>
      <t xml:space="preserve">HIF-1α</t>
    </r>
    <r>
      <rPr>
        <sz val="10"/>
        <rFont val="Noto Sans CJK SC"/>
        <family val="2"/>
      </rPr>
      <t xml:space="preserve">の誘導が関与する。</t>
    </r>
  </si>
  <si>
    <r>
      <rPr>
        <sz val="10"/>
        <rFont val="Noto Sans CJK SC"/>
        <family val="2"/>
      </rPr>
      <t xml:space="preserve">医学各論 Ⅸ</t>
    </r>
    <r>
      <rPr>
        <sz val="10"/>
        <rFont val="Arial"/>
        <family val="0"/>
        <charset val="1"/>
      </rPr>
      <t xml:space="preserve">-10-H-③</t>
    </r>
    <r>
      <rPr>
        <sz val="10"/>
        <rFont val="Noto Sans CJK SC"/>
        <family val="2"/>
      </rPr>
      <t xml:space="preserve">（関節拘縮、</t>
    </r>
    <r>
      <rPr>
        <sz val="10"/>
        <rFont val="Arial"/>
        <family val="0"/>
        <charset val="1"/>
      </rPr>
      <t xml:space="preserve">b</t>
    </r>
    <r>
      <rPr>
        <sz val="10"/>
        <rFont val="Noto Sans CJK SC"/>
        <family val="2"/>
      </rPr>
      <t xml:space="preserve">）</t>
    </r>
  </si>
  <si>
    <r>
      <rPr>
        <sz val="10"/>
        <rFont val="Arial"/>
        <family val="0"/>
        <charset val="1"/>
      </rPr>
      <t xml:space="preserve">PS-02-05-05 (id: JkxnuQc)</t>
    </r>
    <r>
      <rPr>
        <sz val="10"/>
        <rFont val="Noto Sans CJK SC"/>
        <family val="2"/>
      </rPr>
      <t xml:space="preserve">；</t>
    </r>
    <r>
      <rPr>
        <sz val="10"/>
        <rFont val="Arial"/>
        <family val="0"/>
        <charset val="1"/>
      </rPr>
      <t xml:space="preserve">TBL-01-00-145 (id: JlvnlnY)</t>
    </r>
  </si>
  <si>
    <t xml:space="preserve">SRC-1986</t>
  </si>
  <si>
    <r>
      <rPr>
        <sz val="10"/>
        <rFont val="Arial"/>
        <family val="0"/>
        <charset val="1"/>
      </rPr>
      <t xml:space="preserve">Wang F, Zhang QB, Zhou Y, Chen S, Huang PP, Liu Y, et al. The mechanisms and treatments of muscular pathological changes in immobilization-induced joint contracture: a literature review. Chin J Traumatol. 2019;22(2):93-98</t>
    </r>
    <r>
      <rPr>
        <sz val="10"/>
        <rFont val="Noto Sans CJK SC"/>
        <family val="2"/>
      </rPr>
      <t xml:space="preserve">（</t>
    </r>
    <r>
      <rPr>
        <sz val="10"/>
        <rFont val="Arial"/>
        <family val="0"/>
        <charset val="1"/>
      </rPr>
      <t xml:space="preserve">PMCID: PMC6488749</t>
    </r>
    <r>
      <rPr>
        <sz val="10"/>
        <rFont val="Noto Sans CJK SC"/>
        <family val="2"/>
      </rPr>
      <t xml:space="preserve">）</t>
    </r>
  </si>
  <si>
    <t xml:space="preserve">10.1016/j.cjtee.2019.02.001</t>
  </si>
  <si>
    <t xml:space="preserve">30928194</t>
  </si>
  <si>
    <t xml:space="preserve">本出典は筋組織の病理学的変化に焦点を当てた総説であり、関節包など関節側の変化の扱いは限られる。拘縮予防としての早期運動の具体的な効果量は本出典では確認していない。（出典内の位置：抄録）</t>
  </si>
  <si>
    <t xml:space="preserve">TJ-074</t>
  </si>
  <si>
    <t xml:space="preserve">骨壊死</t>
  </si>
  <si>
    <r>
      <rPr>
        <sz val="10"/>
        <rFont val="Noto Sans CJK SC"/>
        <family val="2"/>
      </rPr>
      <t xml:space="preserve">大腿骨頸部骨折に対する内固定後に生じる大腿骨頭壊死について、症例対照研究</t>
    </r>
    <r>
      <rPr>
        <sz val="10"/>
        <rFont val="Arial"/>
        <family val="0"/>
        <charset val="1"/>
      </rPr>
      <t xml:space="preserve">17</t>
    </r>
    <r>
      <rPr>
        <sz val="10"/>
        <rFont val="Noto Sans CJK SC"/>
        <family val="2"/>
      </rPr>
      <t xml:space="preserve">件（</t>
    </r>
    <r>
      <rPr>
        <sz val="10"/>
        <rFont val="Arial"/>
        <family val="0"/>
        <charset val="1"/>
      </rPr>
      <t xml:space="preserve">2065</t>
    </r>
    <r>
      <rPr>
        <sz val="10"/>
        <rFont val="Noto Sans CJK SC"/>
        <family val="2"/>
      </rPr>
      <t xml:space="preserve">例）のメタ解析では、転位型骨折（</t>
    </r>
    <r>
      <rPr>
        <sz val="10"/>
        <rFont val="Arial"/>
        <family val="0"/>
        <charset val="1"/>
      </rPr>
      <t xml:space="preserve">Garden</t>
    </r>
    <r>
      <rPr>
        <sz val="10"/>
        <rFont val="Noto Sans CJK SC"/>
        <family val="2"/>
      </rPr>
      <t xml:space="preserve">分類</t>
    </r>
    <r>
      <rPr>
        <sz val="10"/>
        <rFont val="Arial"/>
        <family val="0"/>
        <charset val="1"/>
      </rPr>
      <t xml:space="preserve">III</t>
    </r>
    <r>
      <rPr>
        <sz val="10"/>
        <rFont val="Noto Sans CJK SC"/>
        <family val="2"/>
      </rPr>
      <t xml:space="preserve">・</t>
    </r>
    <r>
      <rPr>
        <sz val="10"/>
        <rFont val="Arial"/>
        <family val="0"/>
        <charset val="1"/>
      </rPr>
      <t xml:space="preserve">IV</t>
    </r>
    <r>
      <rPr>
        <sz val="10"/>
        <rFont val="Noto Sans CJK SC"/>
        <family val="2"/>
      </rPr>
      <t xml:space="preserve">型）は無転位型（</t>
    </r>
    <r>
      <rPr>
        <sz val="10"/>
        <rFont val="Arial"/>
        <family val="0"/>
        <charset val="1"/>
      </rPr>
      <t xml:space="preserve">I</t>
    </r>
    <r>
      <rPr>
        <sz val="10"/>
        <rFont val="Noto Sans CJK SC"/>
        <family val="2"/>
      </rPr>
      <t xml:space="preserve">・</t>
    </r>
    <r>
      <rPr>
        <sz val="10"/>
        <rFont val="Arial"/>
        <family val="0"/>
        <charset val="1"/>
      </rPr>
      <t xml:space="preserve">II</t>
    </r>
    <r>
      <rPr>
        <sz val="10"/>
        <rFont val="Noto Sans CJK SC"/>
        <family val="2"/>
      </rPr>
      <t xml:space="preserve">型）より骨頭壊死のリスクが高かった（</t>
    </r>
    <r>
      <rPr>
        <sz val="10"/>
        <rFont val="Arial"/>
        <family val="0"/>
        <charset val="1"/>
      </rPr>
      <t xml:space="preserve">I</t>
    </r>
    <r>
      <rPr>
        <sz val="10"/>
        <rFont val="Noto Sans CJK SC"/>
        <family val="2"/>
      </rPr>
      <t xml:space="preserve">・</t>
    </r>
    <r>
      <rPr>
        <sz val="10"/>
        <rFont val="Arial"/>
        <family val="0"/>
        <charset val="1"/>
      </rPr>
      <t xml:space="preserve">II</t>
    </r>
    <r>
      <rPr>
        <sz val="10"/>
        <rFont val="Noto Sans CJK SC"/>
        <family val="2"/>
      </rPr>
      <t xml:space="preserve">型のオッズ比</t>
    </r>
    <r>
      <rPr>
        <sz val="10"/>
        <rFont val="Arial"/>
        <family val="0"/>
        <charset val="1"/>
      </rPr>
      <t xml:space="preserve">0.40</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0.29</t>
    </r>
    <r>
      <rPr>
        <sz val="10"/>
        <rFont val="Noto Sans CJK SC"/>
        <family val="2"/>
      </rPr>
      <t xml:space="preserve">〜</t>
    </r>
    <r>
      <rPr>
        <sz val="10"/>
        <rFont val="Arial"/>
        <family val="0"/>
        <charset val="1"/>
      </rPr>
      <t xml:space="preserve">0.55</t>
    </r>
    <r>
      <rPr>
        <sz val="10"/>
        <rFont val="Noto Sans CJK SC"/>
        <family val="2"/>
      </rPr>
      <t xml:space="preserve">）。</t>
    </r>
  </si>
  <si>
    <r>
      <rPr>
        <sz val="10"/>
        <rFont val="Noto Sans CJK SC"/>
        <family val="2"/>
      </rPr>
      <t xml:space="preserve">医学各論 Ⅸ</t>
    </r>
    <r>
      <rPr>
        <sz val="10"/>
        <rFont val="Arial"/>
        <family val="0"/>
        <charset val="1"/>
      </rPr>
      <t xml:space="preserve">-10-H-④</t>
    </r>
    <r>
      <rPr>
        <sz val="10"/>
        <rFont val="Noto Sans CJK SC"/>
        <family val="2"/>
      </rPr>
      <t xml:space="preserve">（骨壊死、</t>
    </r>
    <r>
      <rPr>
        <sz val="10"/>
        <rFont val="Arial"/>
        <family val="0"/>
        <charset val="1"/>
      </rPr>
      <t xml:space="preserve">b</t>
    </r>
    <r>
      <rPr>
        <sz val="10"/>
        <rFont val="Noto Sans CJK SC"/>
        <family val="2"/>
      </rPr>
      <t xml:space="preserve">）</t>
    </r>
  </si>
  <si>
    <t xml:space="preserve">SRC-1987</t>
  </si>
  <si>
    <r>
      <rPr>
        <sz val="10"/>
        <rFont val="Arial"/>
        <family val="0"/>
        <charset val="1"/>
      </rPr>
      <t xml:space="preserve">Xu JL, Liang ZR, Xiong BL, Zou QZ, Lin TY, Yang P, et al. Risk factors associated with osteonecrosis of femoral head after internal fixation of femoral neck fracture: a systematic review and meta-analysis. BMC Musculoskelet Disord. 2019;20(1):632</t>
    </r>
    <r>
      <rPr>
        <sz val="10"/>
        <rFont val="Noto Sans CJK SC"/>
        <family val="2"/>
      </rPr>
      <t xml:space="preserve">（</t>
    </r>
    <r>
      <rPr>
        <sz val="10"/>
        <rFont val="Arial"/>
        <family val="0"/>
        <charset val="1"/>
      </rPr>
      <t xml:space="preserve">PMCID: PMC6935498</t>
    </r>
    <r>
      <rPr>
        <sz val="10"/>
        <rFont val="Noto Sans CJK SC"/>
        <family val="2"/>
      </rPr>
      <t xml:space="preserve">）</t>
    </r>
  </si>
  <si>
    <t xml:space="preserve">10.1186/s12891-019-2990-5</t>
  </si>
  <si>
    <t xml:space="preserve">31884960</t>
  </si>
  <si>
    <r>
      <rPr>
        <sz val="10"/>
        <rFont val="Noto Sans CJK SC"/>
        <family val="2"/>
      </rPr>
      <t xml:space="preserve">年齢、受傷から手術までの時間、整復方法、術前牽引は有意な関連を示さなかった（同出典）。距骨や舟状骨など他の部位の外傷後骨壊死は本票の範囲外である。（出典内の位置：抄録の</t>
    </r>
    <r>
      <rPr>
        <sz val="10"/>
        <rFont val="Arial"/>
        <family val="0"/>
        <charset val="1"/>
      </rPr>
      <t xml:space="preserve">Results</t>
    </r>
    <r>
      <rPr>
        <sz val="10"/>
        <rFont val="Noto Sans CJK SC"/>
        <family val="2"/>
      </rPr>
      <t xml:space="preserve">・</t>
    </r>
    <r>
      <rPr>
        <sz val="10"/>
        <rFont val="Arial"/>
        <family val="0"/>
        <charset val="1"/>
      </rPr>
      <t xml:space="preserve">Conclusion</t>
    </r>
    <r>
      <rPr>
        <sz val="10"/>
        <rFont val="Noto Sans CJK SC"/>
        <family val="2"/>
      </rPr>
      <t xml:space="preserve">）</t>
    </r>
  </si>
  <si>
    <t xml:space="preserve">TJ-075</t>
  </si>
  <si>
    <t xml:space="preserve">複合性局所疼痛症候群</t>
  </si>
  <si>
    <r>
      <rPr>
        <sz val="10"/>
        <rFont val="Noto Sans CJK SC"/>
        <family val="2"/>
      </rPr>
      <t xml:space="preserve">複合性局所疼痛症候群の診断に用いる</t>
    </r>
    <r>
      <rPr>
        <sz val="10"/>
        <rFont val="Arial"/>
        <family val="0"/>
        <charset val="1"/>
      </rPr>
      <t xml:space="preserve">Budapest</t>
    </r>
    <r>
      <rPr>
        <sz val="10"/>
        <rFont val="Noto Sans CJK SC"/>
        <family val="2"/>
      </rPr>
      <t xml:space="preserve">基準（臨床用）は、従来の</t>
    </r>
    <r>
      <rPr>
        <sz val="10"/>
        <rFont val="Arial"/>
        <family val="0"/>
        <charset val="1"/>
      </rPr>
      <t xml:space="preserve">IASP</t>
    </r>
    <r>
      <rPr>
        <sz val="10"/>
        <rFont val="Noto Sans CJK SC"/>
        <family val="2"/>
      </rPr>
      <t xml:space="preserve">基準と比べて感度をほぼ同等に保ちながら（</t>
    </r>
    <r>
      <rPr>
        <sz val="10"/>
        <rFont val="Arial"/>
        <family val="0"/>
        <charset val="1"/>
      </rPr>
      <t xml:space="preserve">0.99</t>
    </r>
    <r>
      <rPr>
        <sz val="10"/>
        <rFont val="Noto Sans CJK SC"/>
        <family val="2"/>
      </rPr>
      <t xml:space="preserve">対</t>
    </r>
    <r>
      <rPr>
        <sz val="10"/>
        <rFont val="Arial"/>
        <family val="0"/>
        <charset val="1"/>
      </rPr>
      <t xml:space="preserve">1.00</t>
    </r>
    <r>
      <rPr>
        <sz val="10"/>
        <rFont val="Noto Sans CJK SC"/>
        <family val="2"/>
      </rPr>
      <t xml:space="preserve">）、特異度を</t>
    </r>
    <r>
      <rPr>
        <sz val="10"/>
        <rFont val="Arial"/>
        <family val="0"/>
        <charset val="1"/>
      </rPr>
      <t xml:space="preserve">0.41</t>
    </r>
    <r>
      <rPr>
        <sz val="10"/>
        <rFont val="Noto Sans CJK SC"/>
        <family val="2"/>
      </rPr>
      <t xml:space="preserve">から</t>
    </r>
    <r>
      <rPr>
        <sz val="10"/>
        <rFont val="Arial"/>
        <family val="0"/>
        <charset val="1"/>
      </rPr>
      <t xml:space="preserve">0.68</t>
    </r>
    <r>
      <rPr>
        <sz val="10"/>
        <rFont val="Noto Sans CJK SC"/>
        <family val="2"/>
      </rPr>
      <t xml:space="preserve">へ改善したことが、</t>
    </r>
    <r>
      <rPr>
        <sz val="10"/>
        <rFont val="Arial"/>
        <family val="0"/>
        <charset val="1"/>
      </rPr>
      <t xml:space="preserve">CRPS</t>
    </r>
    <r>
      <rPr>
        <sz val="10"/>
        <rFont val="Noto Sans CJK SC"/>
        <family val="2"/>
      </rPr>
      <t xml:space="preserve">タイプ</t>
    </r>
    <r>
      <rPr>
        <sz val="10"/>
        <rFont val="Arial"/>
        <family val="0"/>
        <charset val="1"/>
      </rPr>
      <t xml:space="preserve">1</t>
    </r>
    <r>
      <rPr>
        <sz val="10"/>
        <rFont val="Noto Sans CJK SC"/>
        <family val="2"/>
      </rPr>
      <t xml:space="preserve">の患者</t>
    </r>
    <r>
      <rPr>
        <sz val="10"/>
        <rFont val="Arial"/>
        <family val="0"/>
        <charset val="1"/>
      </rPr>
      <t xml:space="preserve">113</t>
    </r>
    <r>
      <rPr>
        <sz val="10"/>
        <rFont val="Noto Sans CJK SC"/>
        <family val="2"/>
      </rPr>
      <t xml:space="preserve">例と神経障害性疼痛患者</t>
    </r>
    <r>
      <rPr>
        <sz val="10"/>
        <rFont val="Arial"/>
        <family val="0"/>
        <charset val="1"/>
      </rPr>
      <t xml:space="preserve">47</t>
    </r>
    <r>
      <rPr>
        <sz val="10"/>
        <rFont val="Noto Sans CJK SC"/>
        <family val="2"/>
      </rPr>
      <t xml:space="preserve">例を対象とした検証研究で示された。</t>
    </r>
  </si>
  <si>
    <r>
      <rPr>
        <sz val="10"/>
        <rFont val="Noto Sans CJK SC"/>
        <family val="2"/>
      </rPr>
      <t xml:space="preserve">医学各論 Ⅸ</t>
    </r>
    <r>
      <rPr>
        <sz val="10"/>
        <rFont val="Arial"/>
        <family val="0"/>
        <charset val="1"/>
      </rPr>
      <t xml:space="preserve">-10-H-⑤</t>
    </r>
    <r>
      <rPr>
        <sz val="10"/>
        <rFont val="Noto Sans CJK SC"/>
        <family val="2"/>
      </rPr>
      <t xml:space="preserve">（複合性局所疼痛症候群</t>
    </r>
    <r>
      <rPr>
        <sz val="10"/>
        <rFont val="Arial"/>
        <family val="0"/>
        <charset val="1"/>
      </rPr>
      <t xml:space="preserve">&lt;CRPS&gt;</t>
    </r>
    <r>
      <rPr>
        <sz val="10"/>
        <rFont val="Noto Sans CJK SC"/>
        <family val="2"/>
      </rPr>
      <t xml:space="preserve">、</t>
    </r>
    <r>
      <rPr>
        <sz val="10"/>
        <rFont val="Arial"/>
        <family val="0"/>
        <charset val="1"/>
      </rPr>
      <t xml:space="preserve">b</t>
    </r>
    <r>
      <rPr>
        <sz val="10"/>
        <rFont val="Noto Sans CJK SC"/>
        <family val="2"/>
      </rPr>
      <t xml:space="preserve">）</t>
    </r>
  </si>
  <si>
    <t xml:space="preserve">SRC-1988</t>
  </si>
  <si>
    <r>
      <rPr>
        <sz val="10"/>
        <rFont val="Arial"/>
        <family val="0"/>
        <charset val="1"/>
      </rPr>
      <t xml:space="preserve">Harden NR, Bruehl S, Perez RSGM, Birklein F, Marinus J, Maihofner C, et al. Validation of proposed diagnostic criteria (the "Budapest Criteria") for Complex Regional Pain Syndrome. Pain. 2010;150(2):268-274</t>
    </r>
    <r>
      <rPr>
        <sz val="10"/>
        <rFont val="Noto Sans CJK SC"/>
        <family val="2"/>
      </rPr>
      <t xml:space="preserve">（</t>
    </r>
    <r>
      <rPr>
        <sz val="10"/>
        <rFont val="Arial"/>
        <family val="0"/>
        <charset val="1"/>
      </rPr>
      <t xml:space="preserve">PMCID: PMC2914601</t>
    </r>
    <r>
      <rPr>
        <sz val="10"/>
        <rFont val="Noto Sans CJK SC"/>
        <family val="2"/>
      </rPr>
      <t xml:space="preserve">）</t>
    </r>
  </si>
  <si>
    <t xml:space="preserve">10.1016/j.pain.2010.04.030</t>
  </si>
  <si>
    <t xml:space="preserve">20493633</t>
  </si>
  <si>
    <r>
      <rPr>
        <sz val="10"/>
        <rFont val="Noto Sans CJK SC"/>
        <family val="2"/>
      </rPr>
      <t xml:space="preserve">研究用の</t>
    </r>
    <r>
      <rPr>
        <sz val="10"/>
        <rFont val="Arial"/>
        <family val="0"/>
        <charset val="1"/>
      </rPr>
      <t xml:space="preserve">Budapest</t>
    </r>
    <r>
      <rPr>
        <sz val="10"/>
        <rFont val="Noto Sans CJK SC"/>
        <family val="2"/>
      </rPr>
      <t xml:space="preserve">基準では特異度は</t>
    </r>
    <r>
      <rPr>
        <sz val="10"/>
        <rFont val="Arial"/>
        <family val="0"/>
        <charset val="1"/>
      </rPr>
      <t xml:space="preserve">0.79</t>
    </r>
    <r>
      <rPr>
        <sz val="10"/>
        <rFont val="Noto Sans CJK SC"/>
        <family val="2"/>
      </rPr>
      <t xml:space="preserve">であった（同出典）。タイプ</t>
    </r>
    <r>
      <rPr>
        <sz val="10"/>
        <rFont val="Arial"/>
        <family val="0"/>
        <charset val="1"/>
      </rPr>
      <t xml:space="preserve">1</t>
    </r>
    <r>
      <rPr>
        <sz val="10"/>
        <rFont val="Noto Sans CJK SC"/>
        <family val="2"/>
      </rPr>
      <t xml:space="preserve">（明らかな末梢神経損傷を伴わない）とタイプ</t>
    </r>
    <r>
      <rPr>
        <sz val="10"/>
        <rFont val="Arial"/>
        <family val="0"/>
        <charset val="1"/>
      </rPr>
      <t xml:space="preserve">2</t>
    </r>
    <r>
      <rPr>
        <sz val="10"/>
        <rFont val="Noto Sans CJK SC"/>
        <family val="2"/>
      </rPr>
      <t xml:space="preserve">（伴う）の区別は</t>
    </r>
    <r>
      <rPr>
        <sz val="10"/>
        <rFont val="Arial"/>
        <family val="0"/>
        <charset val="1"/>
      </rPr>
      <t xml:space="preserve">IASP</t>
    </r>
    <r>
      <rPr>
        <sz val="10"/>
        <rFont val="Noto Sans CJK SC"/>
        <family val="2"/>
      </rPr>
      <t xml:space="preserve">の分類によるもので、本検証研究の対象はタイプ</t>
    </r>
    <r>
      <rPr>
        <sz val="10"/>
        <rFont val="Arial"/>
        <family val="0"/>
        <charset val="1"/>
      </rPr>
      <t xml:space="preserve">1</t>
    </r>
    <r>
      <rPr>
        <sz val="10"/>
        <rFont val="Noto Sans CJK SC"/>
        <family val="2"/>
      </rPr>
      <t xml:space="preserve">である。早期の理学療法の有効性は本出典の検討対象ではない。（出典内の位置：抄録）</t>
    </r>
  </si>
  <si>
    <t xml:space="preserve">TJ-076</t>
  </si>
  <si>
    <t xml:space="preserve">変形治癒</t>
  </si>
  <si>
    <r>
      <rPr>
        <sz val="10"/>
        <rFont val="Noto Sans CJK SC"/>
        <family val="2"/>
      </rPr>
      <t xml:space="preserve">変形治癒骨折は、骨折が角状・回旋・短縮などの変形を残して癒合した状態である。脛骨骨幹部骨折の長期追跡（受傷後</t>
    </r>
    <r>
      <rPr>
        <sz val="10"/>
        <rFont val="Arial"/>
        <family val="0"/>
        <charset val="1"/>
      </rPr>
      <t xml:space="preserve">30</t>
    </r>
    <r>
      <rPr>
        <sz val="10"/>
        <rFont val="Noto Sans CJK SC"/>
        <family val="2"/>
      </rPr>
      <t xml:space="preserve">〜</t>
    </r>
    <r>
      <rPr>
        <sz val="10"/>
        <rFont val="Arial"/>
        <family val="0"/>
        <charset val="1"/>
      </rPr>
      <t xml:space="preserve">43</t>
    </r>
    <r>
      <rPr>
        <sz val="10"/>
        <rFont val="Noto Sans CJK SC"/>
        <family val="2"/>
      </rPr>
      <t xml:space="preserve">年、</t>
    </r>
    <r>
      <rPr>
        <sz val="10"/>
        <rFont val="Arial"/>
        <family val="0"/>
        <charset val="1"/>
      </rPr>
      <t xml:space="preserve">164</t>
    </r>
    <r>
      <rPr>
        <sz val="10"/>
        <rFont val="Noto Sans CJK SC"/>
        <family val="2"/>
      </rPr>
      <t xml:space="preserve">例）では</t>
    </r>
    <r>
      <rPr>
        <sz val="10"/>
        <rFont val="Arial"/>
        <family val="0"/>
        <charset val="1"/>
      </rPr>
      <t xml:space="preserve">29%</t>
    </r>
    <r>
      <rPr>
        <sz val="10"/>
        <rFont val="Noto Sans CJK SC"/>
        <family val="2"/>
      </rPr>
      <t xml:space="preserve">が冠状面で</t>
    </r>
    <r>
      <rPr>
        <sz val="10"/>
        <rFont val="Arial"/>
        <family val="0"/>
        <charset val="1"/>
      </rPr>
      <t xml:space="preserve">5</t>
    </r>
    <r>
      <rPr>
        <sz val="10"/>
        <rFont val="Noto Sans CJK SC"/>
        <family val="2"/>
      </rPr>
      <t xml:space="preserve">度以上の角状変形を残して治癒したが、変形そのものと変形性関節症の発症との関連は概して弱く、同側の足関節・距骨下関節の関節症所見の頻度が高いことと、</t>
    </r>
    <r>
      <rPr>
        <sz val="10"/>
        <rFont val="Arial"/>
        <family val="0"/>
        <charset val="1"/>
      </rPr>
      <t xml:space="preserve">10mm</t>
    </r>
    <r>
      <rPr>
        <sz val="10"/>
        <rFont val="Noto Sans CJK SC"/>
        <family val="2"/>
      </rPr>
      <t xml:space="preserve">以上の短縮が膝痛と関連することが示された。</t>
    </r>
  </si>
  <si>
    <r>
      <rPr>
        <sz val="10"/>
        <rFont val="Noto Sans CJK SC"/>
        <family val="2"/>
      </rPr>
      <t xml:space="preserve">医学各論 Ⅸ</t>
    </r>
    <r>
      <rPr>
        <sz val="10"/>
        <rFont val="Arial"/>
        <family val="0"/>
        <charset val="1"/>
      </rPr>
      <t xml:space="preserve">-10-H-⑥</t>
    </r>
    <r>
      <rPr>
        <sz val="10"/>
        <rFont val="Noto Sans CJK SC"/>
        <family val="2"/>
      </rPr>
      <t xml:space="preserve">（変形治癒骨折、</t>
    </r>
    <r>
      <rPr>
        <sz val="10"/>
        <rFont val="Arial"/>
        <family val="0"/>
        <charset val="1"/>
      </rPr>
      <t xml:space="preserve">c</t>
    </r>
    <r>
      <rPr>
        <sz val="10"/>
        <rFont val="Noto Sans CJK SC"/>
        <family val="2"/>
      </rPr>
      <t xml:space="preserve">）</t>
    </r>
  </si>
  <si>
    <t xml:space="preserve">SRC-1942</t>
  </si>
  <si>
    <t xml:space="preserve">Milner SA, Davis TR, Muir KR, Greenwood DC, Doherty M. Long-term outcome after tibial shaft fracture: is malunion important? J Bone Joint Surg Am. 2002;84(6):971-980</t>
  </si>
  <si>
    <t xml:space="preserve">10.2106/00004623-200206000-00011</t>
  </si>
  <si>
    <t xml:space="preserve">12063331</t>
  </si>
  <si>
    <r>
      <rPr>
        <sz val="10"/>
        <rFont val="Noto Sans CJK SC"/>
        <family val="2"/>
      </rPr>
      <t xml:space="preserve">数値（追跡期間・割合）は </t>
    </r>
    <r>
      <rPr>
        <sz val="10"/>
        <rFont val="Arial"/>
        <family val="0"/>
        <charset val="1"/>
      </rPr>
      <t xml:space="preserve">PubMed </t>
    </r>
    <r>
      <rPr>
        <sz val="10"/>
        <rFont val="Noto Sans CJK SC"/>
        <family val="2"/>
      </rPr>
      <t xml:space="preserve">抄録で確認。このコホートでは冠状面</t>
    </r>
    <r>
      <rPr>
        <sz val="10"/>
        <rFont val="Arial"/>
        <family val="0"/>
        <charset val="1"/>
      </rPr>
      <t xml:space="preserve">5</t>
    </r>
    <r>
      <rPr>
        <sz val="10"/>
        <rFont val="Noto Sans CJK SC"/>
        <family val="2"/>
      </rPr>
      <t xml:space="preserve">度以上の角状変形を変形治癒として集計しており、部位・変形の種類ごとの許容範囲の基準そのものはこの出典では扱っていない。組み立て時に追加したカード（担当パートの出典枠が埋まっていたため）。</t>
    </r>
  </si>
  <si>
    <t xml:space="preserve">AN-001</t>
  </si>
  <si>
    <t xml:space="preserve">水頭症</t>
  </si>
  <si>
    <t xml:space="preserve">水頭症は、脳脊髄液の恒常性の破綻により脳室が能動的に拡大する状態であり、後天性のものは中枢神経系の感染や出血によって生じることが多く、髄液流路の閉塞や、髄液の産生・吸収（クリアランス）の炎症性調節障害が関与する。閉塞部位より上流の脳室が拡大するものが閉塞性水頭症である。</t>
  </si>
  <si>
    <r>
      <rPr>
        <sz val="10"/>
        <rFont val="Noto Sans CJK SC"/>
        <family val="2"/>
      </rPr>
      <t xml:space="preserve">医学各論 Ⅸ</t>
    </r>
    <r>
      <rPr>
        <sz val="10"/>
        <rFont val="Arial"/>
        <family val="0"/>
        <charset val="1"/>
      </rPr>
      <t xml:space="preserve">-10-I-①</t>
    </r>
    <r>
      <rPr>
        <sz val="10"/>
        <rFont val="Noto Sans CJK SC"/>
        <family val="2"/>
      </rPr>
      <t xml:space="preserve">（閉塞性水頭症、</t>
    </r>
    <r>
      <rPr>
        <sz val="10"/>
        <rFont val="Arial"/>
        <family val="0"/>
        <charset val="1"/>
      </rPr>
      <t xml:space="preserve">b</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</si>
  <si>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TBL-01-00-402 (id: JlvnmFE)</t>
    </r>
  </si>
  <si>
    <t xml:space="preserve">SRC-1989</t>
  </si>
  <si>
    <t xml:space="preserve">Kahle KT, et al. Paediatric hydrocephalus. Nat Rev Dis Primers. 2024;10(1):35</t>
  </si>
  <si>
    <t xml:space="preserve">10.1038/s41572-024-00519-9</t>
  </si>
  <si>
    <t xml:space="preserve">38755194</t>
  </si>
  <si>
    <r>
      <rPr>
        <sz val="10"/>
        <rFont val="Noto Sans CJK SC"/>
        <family val="2"/>
      </rPr>
      <t xml:space="preserve">閉塞部位（</t>
    </r>
    <r>
      <rPr>
        <sz val="10"/>
        <rFont val="Arial"/>
        <family val="0"/>
        <charset val="1"/>
      </rPr>
      <t xml:space="preserve">Monro</t>
    </r>
    <r>
      <rPr>
        <sz val="10"/>
        <rFont val="Noto Sans CJK SC"/>
        <family val="2"/>
      </rPr>
      <t xml:space="preserve">孔・中脳水道・第</t>
    </r>
    <r>
      <rPr>
        <sz val="10"/>
        <rFont val="Arial"/>
        <family val="0"/>
        <charset val="1"/>
      </rPr>
      <t xml:space="preserve">4</t>
    </r>
    <r>
      <rPr>
        <sz val="10"/>
        <rFont val="Noto Sans CJK SC"/>
        <family val="2"/>
      </rPr>
      <t xml:space="preserve">脳室出口部）の内訳の頻度は本出典の抄録では確認できなかった。（出典内の位置：抄録の疾患概念・病態の記述）</t>
    </r>
  </si>
  <si>
    <t xml:space="preserve">AN-002</t>
  </si>
  <si>
    <t xml:space="preserve">乳児の水頭症では頭囲の進行性の拡大が主な現れ方であるのに対し、年長児では頭蓋内圧亢進の徴候と症状で発症する。</t>
  </si>
  <si>
    <t xml:space="preserve">頭蓋内圧亢進症状の個別項目（頭痛・嘔吐・うっ血乳頭等）の内訳は本出典の抄録では列挙されていない。（出典内の位置：抄録の臨床像の記述）</t>
  </si>
  <si>
    <t xml:space="preserve">AN-003</t>
  </si>
  <si>
    <r>
      <rPr>
        <sz val="10"/>
        <rFont val="Noto Sans CJK SC"/>
        <family val="2"/>
      </rPr>
      <t xml:space="preserve">小児水頭症に対する外科治療の中心は、髄液シャント術と内視鏡的第三脳室底開窓術（</t>
    </r>
    <r>
      <rPr>
        <sz val="10"/>
        <rFont val="Arial"/>
        <family val="0"/>
        <charset val="1"/>
      </rPr>
      <t xml:space="preserve">ETV</t>
    </r>
    <r>
      <rPr>
        <sz val="10"/>
        <rFont val="Noto Sans CJK SC"/>
        <family val="2"/>
      </rPr>
      <t xml:space="preserve">、脈絡叢焼灼術の併用を含む）であり、閉塞性水頭症では </t>
    </r>
    <r>
      <rPr>
        <sz val="10"/>
        <rFont val="Arial"/>
        <family val="0"/>
        <charset val="1"/>
      </rPr>
      <t xml:space="preserve">ETV </t>
    </r>
    <r>
      <rPr>
        <sz val="10"/>
        <rFont val="Noto Sans CJK SC"/>
        <family val="2"/>
      </rPr>
      <t xml:space="preserve">がシャント回避の選択肢となる。</t>
    </r>
  </si>
  <si>
    <r>
      <rPr>
        <sz val="10"/>
        <rFont val="Arial"/>
        <family val="0"/>
        <charset val="1"/>
      </rPr>
      <t xml:space="preserve">ETV </t>
    </r>
    <r>
      <rPr>
        <sz val="10"/>
        <rFont val="Noto Sans CJK SC"/>
        <family val="2"/>
      </rPr>
      <t xml:space="preserve">の成功予測スコア（</t>
    </r>
    <r>
      <rPr>
        <sz val="10"/>
        <rFont val="Arial"/>
        <family val="0"/>
        <charset val="1"/>
      </rPr>
      <t xml:space="preserve">ETV Success Score</t>
    </r>
    <r>
      <rPr>
        <sz val="10"/>
        <rFont val="Noto Sans CJK SC"/>
        <family val="2"/>
      </rPr>
      <t xml:space="preserve">）の詳細は本出典の範囲外であり、専用カードは作らなかった（申し送り）。（出典内の位置：抄録の治療の記述）</t>
    </r>
  </si>
  <si>
    <t xml:space="preserve">AN-004</t>
  </si>
  <si>
    <t xml:space="preserve">特発性正常圧水頭症</t>
  </si>
  <si>
    <r>
      <rPr>
        <sz val="10"/>
        <rFont val="Noto Sans CJK SC"/>
        <family val="2"/>
      </rPr>
      <t xml:space="preserve">特発性正常圧水頭症は、高齢者における歩行障害・認知障害・尿失禁を特徴とする治療可能な症候群であり、日本の診療ガイドライン第</t>
    </r>
    <r>
      <rPr>
        <sz val="10"/>
        <rFont val="Arial"/>
        <family val="0"/>
        <charset val="1"/>
      </rPr>
      <t xml:space="preserve">3</t>
    </r>
    <r>
      <rPr>
        <sz val="10"/>
        <rFont val="Noto Sans CJK SC"/>
        <family val="2"/>
      </rPr>
      <t xml:space="preserve">版（</t>
    </r>
    <r>
      <rPr>
        <sz val="10"/>
        <rFont val="Arial"/>
        <family val="0"/>
        <charset val="1"/>
      </rPr>
      <t xml:space="preserve">2020</t>
    </r>
    <r>
      <rPr>
        <sz val="10"/>
        <rFont val="Noto Sans CJK SC"/>
        <family val="2"/>
      </rPr>
      <t xml:space="preserve">年、日本正常圧水頭症学会）では、脳室拡大に高位円蓋部・正中部のくも膜下腔の狭小化を伴う画像所見 </t>
    </r>
    <r>
      <rPr>
        <sz val="10"/>
        <rFont val="Arial"/>
        <family val="0"/>
        <charset val="1"/>
      </rPr>
      <t xml:space="preserve">DESH</t>
    </r>
    <r>
      <rPr>
        <sz val="10"/>
        <rFont val="Noto Sans CJK SC"/>
        <family val="2"/>
      </rPr>
      <t xml:space="preserve">（</t>
    </r>
    <r>
      <rPr>
        <sz val="10"/>
        <rFont val="Arial"/>
        <family val="0"/>
        <charset val="1"/>
      </rPr>
      <t xml:space="preserve">disproportionately enlarged subarachnoid-space hydrocephalus</t>
    </r>
    <r>
      <rPr>
        <sz val="10"/>
        <rFont val="Noto Sans CJK SC"/>
        <family val="2"/>
      </rPr>
      <t xml:space="preserve">）が、画像診断とシャント適応の判断において重要な役割を果たすとされる。</t>
    </r>
  </si>
  <si>
    <r>
      <rPr>
        <sz val="10"/>
        <rFont val="Noto Sans CJK SC"/>
        <family val="2"/>
      </rPr>
      <t xml:space="preserve">医学各論 Ⅸ</t>
    </r>
    <r>
      <rPr>
        <sz val="10"/>
        <rFont val="Arial"/>
        <family val="0"/>
        <charset val="1"/>
      </rPr>
      <t xml:space="preserve">-10-I-②</t>
    </r>
    <r>
      <rPr>
        <sz val="10"/>
        <rFont val="Noto Sans CJK SC"/>
        <family val="2"/>
      </rPr>
      <t xml:space="preserve">（特発性正常圧水頭症、</t>
    </r>
    <r>
      <rPr>
        <sz val="10"/>
        <rFont val="Arial"/>
        <family val="0"/>
        <charset val="1"/>
      </rPr>
      <t xml:space="preserve">b</t>
    </r>
    <r>
      <rPr>
        <sz val="10"/>
        <rFont val="Noto Sans CJK SC"/>
        <family val="2"/>
      </rPr>
      <t xml:space="preserve">）</t>
    </r>
  </si>
  <si>
    <r>
      <rPr>
        <sz val="10"/>
        <rFont val="Noto Sans CJK SC"/>
        <family val="2"/>
      </rPr>
      <t xml:space="preserve">排尿障害は三徴の一つとして扱い、病態・評価の詳細は本カードでは扱わない。ガイドラインの個別の推奨文（推奨の強さ・エビデンスレベル）は抄録範囲外のため記載していない。（出典内の位置：抄録および第</t>
    </r>
    <r>
      <rPr>
        <sz val="10"/>
        <rFont val="Arial"/>
        <family val="0"/>
        <charset val="1"/>
      </rPr>
      <t xml:space="preserve">3</t>
    </r>
    <r>
      <rPr>
        <sz val="10"/>
        <rFont val="Noto Sans CJK SC"/>
        <family val="2"/>
      </rPr>
      <t xml:space="preserve">版ガイドラインの </t>
    </r>
    <r>
      <rPr>
        <sz val="10"/>
        <rFont val="Arial"/>
        <family val="0"/>
        <charset val="1"/>
      </rPr>
      <t xml:space="preserve">DESH </t>
    </r>
    <r>
      <rPr>
        <sz val="10"/>
        <rFont val="Noto Sans CJK SC"/>
        <family val="2"/>
      </rPr>
      <t xml:space="preserve">に関する記述）</t>
    </r>
  </si>
  <si>
    <t xml:space="preserve">AN-005</t>
  </si>
  <si>
    <r>
      <rPr>
        <sz val="10"/>
        <rFont val="Noto Sans CJK SC"/>
        <family val="2"/>
      </rPr>
      <t xml:space="preserve">髄液タップテストは、陽性であればシャント有効例の選定に有用（系統的レビューで陽性的中率</t>
    </r>
    <r>
      <rPr>
        <sz val="10"/>
        <rFont val="Arial"/>
        <family val="0"/>
        <charset val="1"/>
      </rPr>
      <t xml:space="preserve">92%</t>
    </r>
    <r>
      <rPr>
        <sz val="10"/>
        <rFont val="Noto Sans CJK SC"/>
        <family val="2"/>
      </rPr>
      <t xml:space="preserve">）だが、陰性的中率は</t>
    </r>
    <r>
      <rPr>
        <sz val="10"/>
        <rFont val="Arial"/>
        <family val="0"/>
        <charset val="1"/>
      </rPr>
      <t xml:space="preserve">37%</t>
    </r>
    <r>
      <rPr>
        <sz val="10"/>
        <rFont val="Noto Sans CJK SC"/>
        <family val="2"/>
      </rPr>
      <t xml:space="preserve">と低く、陰性でもシャントが有効な症例を除外できない（感度</t>
    </r>
    <r>
      <rPr>
        <sz val="10"/>
        <rFont val="Arial"/>
        <family val="0"/>
        <charset val="1"/>
      </rPr>
      <t xml:space="preserve">58%</t>
    </r>
    <r>
      <rPr>
        <sz val="10"/>
        <rFont val="Noto Sans CJK SC"/>
        <family val="2"/>
      </rPr>
      <t xml:space="preserve">、特異度</t>
    </r>
    <r>
      <rPr>
        <sz val="10"/>
        <rFont val="Arial"/>
        <family val="0"/>
        <charset val="1"/>
      </rPr>
      <t xml:space="preserve">75%</t>
    </r>
    <r>
      <rPr>
        <sz val="10"/>
        <rFont val="Noto Sans CJK SC"/>
        <family val="2"/>
      </rPr>
      <t xml:space="preserve">、全体の正確度</t>
    </r>
    <r>
      <rPr>
        <sz val="10"/>
        <rFont val="Arial"/>
        <family val="0"/>
        <charset val="1"/>
      </rPr>
      <t xml:space="preserve">62%</t>
    </r>
    <r>
      <rPr>
        <sz val="10"/>
        <rFont val="Noto Sans CJK SC"/>
        <family val="2"/>
      </rPr>
      <t xml:space="preserve">）。</t>
    </r>
  </si>
  <si>
    <t xml:space="preserve">SRC-1991</t>
  </si>
  <si>
    <t xml:space="preserve">Mihalj M, et al. CSF tap test - Obsolete or appropriate test for predicting shunt responsiveness? A systemic review. J Neurol Sci. 2016;362:78-84</t>
  </si>
  <si>
    <t xml:space="preserve">10.1016/j.jns.2016.01.028</t>
  </si>
  <si>
    <t xml:space="preserve">26944123</t>
  </si>
  <si>
    <r>
      <rPr>
        <sz val="10"/>
        <rFont val="Noto Sans CJK SC"/>
        <family val="2"/>
      </rPr>
      <t xml:space="preserve">数値は系統的レビュー（</t>
    </r>
    <r>
      <rPr>
        <sz val="10"/>
        <rFont val="Arial"/>
        <family val="0"/>
        <charset val="1"/>
      </rPr>
      <t xml:space="preserve">2016</t>
    </r>
    <r>
      <rPr>
        <sz val="10"/>
        <rFont val="Noto Sans CJK SC"/>
        <family val="2"/>
      </rPr>
      <t xml:space="preserve">年、対象</t>
    </r>
    <r>
      <rPr>
        <sz val="10"/>
        <rFont val="Arial"/>
        <family val="0"/>
        <charset val="1"/>
      </rPr>
      <t xml:space="preserve">8</t>
    </r>
    <r>
      <rPr>
        <sz val="10"/>
        <rFont val="Noto Sans CJK SC"/>
        <family val="2"/>
      </rPr>
      <t xml:space="preserve">論文）の抄録に記載された統合値である。タップテストの手技（採取量等）の標準化は未確立とされる。（出典内の位置：抄録の </t>
    </r>
    <r>
      <rPr>
        <sz val="10"/>
        <rFont val="Arial"/>
        <family val="0"/>
        <charset val="1"/>
      </rPr>
      <t xml:space="preserve">Results</t>
    </r>
    <r>
      <rPr>
        <sz val="10"/>
        <rFont val="Noto Sans CJK SC"/>
        <family val="2"/>
      </rPr>
      <t xml:space="preserve">）</t>
    </r>
  </si>
  <si>
    <t xml:space="preserve">AN-006</t>
  </si>
  <si>
    <r>
      <rPr>
        <sz val="10"/>
        <rFont val="Noto Sans CJK SC"/>
        <family val="2"/>
      </rPr>
      <t xml:space="preserve">日本の多施設無作為化試験 </t>
    </r>
    <r>
      <rPr>
        <sz val="10"/>
        <rFont val="Arial"/>
        <family val="0"/>
        <charset val="1"/>
      </rPr>
      <t xml:space="preserve">SINPHONI-2 </t>
    </r>
    <r>
      <rPr>
        <sz val="10"/>
        <rFont val="Noto Sans CJK SC"/>
        <family val="2"/>
      </rPr>
      <t xml:space="preserve">では、特発性正常圧水頭症に対する腰部腹腔（</t>
    </r>
    <r>
      <rPr>
        <sz val="10"/>
        <rFont val="Arial"/>
        <family val="0"/>
        <charset val="1"/>
      </rPr>
      <t xml:space="preserve">LP</t>
    </r>
    <r>
      <rPr>
        <sz val="10"/>
        <rFont val="Noto Sans CJK SC"/>
        <family val="2"/>
      </rPr>
      <t xml:space="preserve">）シャント術の即時手術群で、</t>
    </r>
    <r>
      <rPr>
        <sz val="10"/>
        <rFont val="Arial"/>
        <family val="0"/>
        <charset val="1"/>
      </rPr>
      <t xml:space="preserve">3</t>
    </r>
    <r>
      <rPr>
        <sz val="10"/>
        <rFont val="Noto Sans CJK SC"/>
        <family val="2"/>
      </rPr>
      <t xml:space="preserve">か月時点で </t>
    </r>
    <r>
      <rPr>
        <sz val="10"/>
        <rFont val="Arial"/>
        <family val="0"/>
        <charset val="1"/>
      </rPr>
      <t xml:space="preserve">modified Rankin Scale 1</t>
    </r>
    <r>
      <rPr>
        <sz val="10"/>
        <rFont val="Noto Sans CJK SC"/>
        <family val="2"/>
      </rPr>
      <t xml:space="preserve">点以上の改善が</t>
    </r>
    <r>
      <rPr>
        <sz val="10"/>
        <rFont val="Arial"/>
        <family val="0"/>
        <charset val="1"/>
      </rPr>
      <t xml:space="preserve">65%</t>
    </r>
    <r>
      <rPr>
        <sz val="10"/>
        <rFont val="Noto Sans CJK SC"/>
        <family val="2"/>
      </rPr>
      <t xml:space="preserve">（</t>
    </r>
    <r>
      <rPr>
        <sz val="10"/>
        <rFont val="Arial"/>
        <family val="0"/>
        <charset val="1"/>
      </rPr>
      <t xml:space="preserve">32/49</t>
    </r>
    <r>
      <rPr>
        <sz val="10"/>
        <rFont val="Noto Sans CJK SC"/>
        <family val="2"/>
      </rPr>
      <t xml:space="preserve">）にみられ、手術延期群の</t>
    </r>
    <r>
      <rPr>
        <sz val="10"/>
        <rFont val="Arial"/>
        <family val="0"/>
        <charset val="1"/>
      </rPr>
      <t xml:space="preserve">5%</t>
    </r>
    <r>
      <rPr>
        <sz val="10"/>
        <rFont val="Noto Sans CJK SC"/>
        <family val="2"/>
      </rPr>
      <t xml:space="preserve">（</t>
    </r>
    <r>
      <rPr>
        <sz val="10"/>
        <rFont val="Arial"/>
        <family val="0"/>
        <charset val="1"/>
      </rPr>
      <t xml:space="preserve">2/44</t>
    </r>
    <r>
      <rPr>
        <sz val="10"/>
        <rFont val="Noto Sans CJK SC"/>
        <family val="2"/>
      </rPr>
      <t xml:space="preserve">）を有意に上回った（</t>
    </r>
    <r>
      <rPr>
        <sz val="10"/>
        <rFont val="Arial"/>
        <family val="0"/>
        <charset val="1"/>
      </rPr>
      <t xml:space="preserve">p&lt;0.0001</t>
    </r>
    <r>
      <rPr>
        <sz val="10"/>
        <rFont val="Noto Sans CJK SC"/>
        <family val="2"/>
      </rPr>
      <t xml:space="preserve">）。</t>
    </r>
  </si>
  <si>
    <t xml:space="preserve">SRC-1992</t>
  </si>
  <si>
    <t xml:space="preserve">Kazui H, et al. Lumboperitoneal shunt surgery for idiopathic normal pressure hydrocephalus (SINPHONI-2). Lancet Neurol. 2015;14(6):585-594</t>
  </si>
  <si>
    <t xml:space="preserve">10.1016/S1474-4422(15)00046-0</t>
  </si>
  <si>
    <t xml:space="preserve">25934242</t>
  </si>
  <si>
    <r>
      <rPr>
        <sz val="10"/>
        <rFont val="Arial"/>
        <family val="0"/>
        <charset val="1"/>
      </rPr>
      <t xml:space="preserve">12</t>
    </r>
    <r>
      <rPr>
        <sz val="10"/>
        <rFont val="Noto Sans CJK SC"/>
        <family val="2"/>
      </rPr>
      <t xml:space="preserve">か月時点の術後改善率は即時群</t>
    </r>
    <r>
      <rPr>
        <sz val="10"/>
        <rFont val="Arial"/>
        <family val="0"/>
        <charset val="1"/>
      </rPr>
      <t xml:space="preserve">67%</t>
    </r>
    <r>
      <rPr>
        <sz val="10"/>
        <rFont val="Noto Sans CJK SC"/>
        <family val="2"/>
      </rPr>
      <t xml:space="preserve">・延期群</t>
    </r>
    <r>
      <rPr>
        <sz val="10"/>
        <rFont val="Arial"/>
        <family val="0"/>
        <charset val="1"/>
      </rPr>
      <t xml:space="preserve">58%</t>
    </r>
    <r>
      <rPr>
        <sz val="10"/>
        <rFont val="Noto Sans CJK SC"/>
        <family val="2"/>
      </rPr>
      <t xml:space="preserve">で群間差はなかった。重篤な有害事象は術後</t>
    </r>
    <r>
      <rPr>
        <sz val="10"/>
        <rFont val="Arial"/>
        <family val="0"/>
        <charset val="1"/>
      </rPr>
      <t xml:space="preserve">12</t>
    </r>
    <r>
      <rPr>
        <sz val="10"/>
        <rFont val="Noto Sans CJK SC"/>
        <family val="2"/>
      </rPr>
      <t xml:space="preserve">か月で</t>
    </r>
    <r>
      <rPr>
        <sz val="10"/>
        <rFont val="Arial"/>
        <family val="0"/>
        <charset val="1"/>
      </rPr>
      <t xml:space="preserve">22%</t>
    </r>
    <r>
      <rPr>
        <sz val="10"/>
        <rFont val="Noto Sans CJK SC"/>
        <family val="2"/>
      </rPr>
      <t xml:space="preserve">に生じ、最も多かったのは脳梗塞（</t>
    </r>
    <r>
      <rPr>
        <sz val="10"/>
        <rFont val="Arial"/>
        <family val="0"/>
        <charset val="1"/>
      </rPr>
      <t xml:space="preserve">7%</t>
    </r>
    <r>
      <rPr>
        <sz val="10"/>
        <rFont val="Noto Sans CJK SC"/>
        <family val="2"/>
      </rPr>
      <t xml:space="preserve">）。（出典内の位置：抄録の </t>
    </r>
    <r>
      <rPr>
        <sz val="10"/>
        <rFont val="Arial"/>
        <family val="0"/>
        <charset val="1"/>
      </rPr>
      <t xml:space="preserve">Results</t>
    </r>
    <r>
      <rPr>
        <sz val="10"/>
        <rFont val="Noto Sans CJK SC"/>
        <family val="2"/>
      </rPr>
      <t xml:space="preserve">）</t>
    </r>
  </si>
  <si>
    <t xml:space="preserve">AN-007</t>
  </si>
  <si>
    <t xml:space="preserve">交通性水頭症は、脳室系の機械的閉塞ではなく、髄液の産生・分泌と吸収（クリアランス）の調節障害によって生じる水頭症であり、中枢神経系の出血や感染の後に発症することが多い。</t>
  </si>
  <si>
    <r>
      <rPr>
        <sz val="10"/>
        <rFont val="Noto Sans CJK SC"/>
        <family val="2"/>
      </rPr>
      <t xml:space="preserve">医学各論 Ⅸ</t>
    </r>
    <r>
      <rPr>
        <sz val="10"/>
        <rFont val="Arial"/>
        <family val="0"/>
        <charset val="1"/>
      </rPr>
      <t xml:space="preserve">-10-I-③</t>
    </r>
    <r>
      <rPr>
        <sz val="10"/>
        <rFont val="Noto Sans CJK SC"/>
        <family val="2"/>
      </rPr>
      <t xml:space="preserve">（交通性水頭症、</t>
    </r>
    <r>
      <rPr>
        <sz val="10"/>
        <rFont val="Arial"/>
        <family val="0"/>
        <charset val="1"/>
      </rPr>
      <t xml:space="preserve">c</t>
    </r>
    <r>
      <rPr>
        <sz val="10"/>
        <rFont val="Noto Sans CJK SC"/>
        <family val="2"/>
      </rPr>
      <t xml:space="preserve">）</t>
    </r>
  </si>
  <si>
    <t xml:space="preserve">くも膜下出血後のシャント依存性水頭症に特化した頻度・危険因子は、本出典（小児水頭症の総説）の抄録では確認できず、成人くも膜下出血後のデータは専用カードを作らなかった（申し送り）。（出典内の位置：抄録の後天性水頭症の記述）</t>
  </si>
  <si>
    <t xml:space="preserve">AN-008</t>
  </si>
  <si>
    <t xml:space="preserve">頭蓋縫合早期癒合症</t>
  </si>
  <si>
    <r>
      <rPr>
        <sz val="10"/>
        <rFont val="Noto Sans CJK SC"/>
        <family val="2"/>
      </rPr>
      <t xml:space="preserve">頭蓋縫合早期癒合症は、</t>
    </r>
    <r>
      <rPr>
        <sz val="10"/>
        <rFont val="Arial"/>
        <family val="0"/>
        <charset val="1"/>
      </rPr>
      <t xml:space="preserve">1</t>
    </r>
    <r>
      <rPr>
        <sz val="10"/>
        <rFont val="Noto Sans CJK SC"/>
        <family val="2"/>
      </rPr>
      <t xml:space="preserve">つ以上の頭蓋縫合の早期癒合であり、癒合した縫合に応じて特徴的な頭蓋変形を生じる（例：矢状縫合では舟状頭）。変形のパターンから位置的斜頭と鑑別でき、未治療に伴うリスクのため、外科治療は通常、診断後早期に行われる。</t>
    </r>
  </si>
  <si>
    <r>
      <rPr>
        <sz val="10"/>
        <rFont val="Noto Sans CJK SC"/>
        <family val="2"/>
      </rPr>
      <t xml:space="preserve">医学各論 Ⅸ</t>
    </r>
    <r>
      <rPr>
        <sz val="10"/>
        <rFont val="Arial"/>
        <family val="0"/>
        <charset val="1"/>
      </rPr>
      <t xml:space="preserve">-10-J-①</t>
    </r>
    <r>
      <rPr>
        <sz val="10"/>
        <rFont val="Noto Sans CJK SC"/>
        <family val="2"/>
      </rPr>
      <t xml:space="preserve">（頭蓋縫合早期癒合症、</t>
    </r>
    <r>
      <rPr>
        <sz val="10"/>
        <rFont val="Arial"/>
        <family val="0"/>
        <charset val="1"/>
      </rPr>
      <t xml:space="preserve">c</t>
    </r>
    <r>
      <rPr>
        <sz val="10"/>
        <rFont val="Noto Sans CJK SC"/>
        <family val="2"/>
      </rPr>
      <t xml:space="preserve">）</t>
    </r>
  </si>
  <si>
    <t xml:space="preserve">SRC-1993</t>
  </si>
  <si>
    <t xml:space="preserve">Governale LS. Craniosynostosis. Pediatr Neurol. 2015;53(5):394-401</t>
  </si>
  <si>
    <t xml:space="preserve">10.1016/j.pediatrneurol.2015.07.006</t>
  </si>
  <si>
    <t xml:space="preserve">26371995</t>
  </si>
  <si>
    <t xml:space="preserve">縫合別の頻度（矢状縫合が最多とされる割合）および術式別の手術時期（内視鏡下手術の月齢等）の数値は、本出典の抄録では確認できなかった。（出典内の位置：抄録の診断・治療の記述）</t>
  </si>
  <si>
    <t xml:space="preserve">AN-009</t>
  </si>
  <si>
    <r>
      <rPr>
        <sz val="10"/>
        <rFont val="Noto Sans CJK SC"/>
        <family val="2"/>
      </rPr>
      <t xml:space="preserve">頭蓋縫合早期癒合症の約</t>
    </r>
    <r>
      <rPr>
        <sz val="10"/>
        <rFont val="Arial"/>
        <family val="0"/>
        <charset val="1"/>
      </rPr>
      <t xml:space="preserve">8%</t>
    </r>
    <r>
      <rPr>
        <sz val="10"/>
        <rFont val="Noto Sans CJK SC"/>
        <family val="2"/>
      </rPr>
      <t xml:space="preserve">は家族性・症候群性であり、症候群性のものは常染色体優性遺伝で、線維芽細胞増殖因子受容体（</t>
    </r>
    <r>
      <rPr>
        <sz val="10"/>
        <rFont val="Arial"/>
        <family val="0"/>
        <charset val="1"/>
      </rPr>
      <t xml:space="preserve">FGFR</t>
    </r>
    <r>
      <rPr>
        <sz val="10"/>
        <rFont val="Noto Sans CJK SC"/>
        <family val="2"/>
      </rPr>
      <t xml:space="preserve">）経路の異常によることが多い。残りは孤発性の単独の欠陥として生じる。</t>
    </r>
  </si>
  <si>
    <r>
      <rPr>
        <sz val="10"/>
        <rFont val="Arial"/>
        <family val="0"/>
        <charset val="1"/>
      </rPr>
      <t xml:space="preserve">Apert</t>
    </r>
    <r>
      <rPr>
        <sz val="10"/>
        <rFont val="Noto Sans CJK SC"/>
        <family val="2"/>
      </rPr>
      <t xml:space="preserve">症候群・</t>
    </r>
    <r>
      <rPr>
        <sz val="10"/>
        <rFont val="Arial"/>
        <family val="0"/>
        <charset val="1"/>
      </rPr>
      <t xml:space="preserve">Crouzon</t>
    </r>
    <r>
      <rPr>
        <sz val="10"/>
        <rFont val="Noto Sans CJK SC"/>
        <family val="2"/>
      </rPr>
      <t xml:space="preserve">症候群と </t>
    </r>
    <r>
      <rPr>
        <sz val="10"/>
        <rFont val="Arial"/>
        <family val="0"/>
        <charset val="1"/>
      </rPr>
      <t xml:space="preserve">FGFR2 </t>
    </r>
    <r>
      <rPr>
        <sz val="10"/>
        <rFont val="Noto Sans CJK SC"/>
        <family val="2"/>
      </rPr>
      <t xml:space="preserve">等の個別遺伝子の対応は本出典の抄録の範囲外であり、本文確認を要する（申し送り）。（出典内の位置：抄録の遺伝の記述）</t>
    </r>
  </si>
  <si>
    <t xml:space="preserve">AN-010</t>
  </si>
  <si>
    <t xml:space="preserve">脳瘤</t>
  </si>
  <si>
    <r>
      <rPr>
        <sz val="10"/>
        <rFont val="Noto Sans CJK SC"/>
        <family val="2"/>
      </rPr>
      <t xml:space="preserve">脳瘤（</t>
    </r>
    <r>
      <rPr>
        <sz val="10"/>
        <rFont val="Arial"/>
        <family val="0"/>
        <charset val="1"/>
      </rPr>
      <t xml:space="preserve">encephalocele</t>
    </r>
    <r>
      <rPr>
        <sz val="10"/>
        <rFont val="Noto Sans CJK SC"/>
        <family val="2"/>
      </rPr>
      <t xml:space="preserve">）は神経管閉鎖障害の</t>
    </r>
    <r>
      <rPr>
        <sz val="10"/>
        <rFont val="Arial"/>
        <family val="0"/>
        <charset val="1"/>
      </rPr>
      <t xml:space="preserve">1</t>
    </r>
    <r>
      <rPr>
        <sz val="10"/>
        <rFont val="Noto Sans CJK SC"/>
        <family val="2"/>
      </rPr>
      <t xml:space="preserve">つで、頭蓋の欠損部と硬膜を介して頭蓋内組織が頭蓋外へ脱出する先天異常であり、後頭部に最も多く、約</t>
    </r>
    <r>
      <rPr>
        <sz val="10"/>
        <rFont val="Arial"/>
        <family val="0"/>
        <charset val="1"/>
      </rPr>
      <t xml:space="preserve">90%</t>
    </r>
    <r>
      <rPr>
        <sz val="10"/>
        <rFont val="Noto Sans CJK SC"/>
        <family val="2"/>
      </rPr>
      <t xml:space="preserve">が正中に生じる。発生頻度は出生</t>
    </r>
    <r>
      <rPr>
        <sz val="10"/>
        <rFont val="Arial"/>
        <family val="0"/>
        <charset val="1"/>
      </rPr>
      <t xml:space="preserve">3,000</t>
    </r>
    <r>
      <rPr>
        <sz val="10"/>
        <rFont val="Noto Sans CJK SC"/>
        <family val="2"/>
      </rPr>
      <t xml:space="preserve">〜</t>
    </r>
    <r>
      <rPr>
        <sz val="10"/>
        <rFont val="Arial"/>
        <family val="0"/>
        <charset val="1"/>
      </rPr>
      <t xml:space="preserve">10,000</t>
    </r>
    <r>
      <rPr>
        <sz val="10"/>
        <rFont val="Noto Sans CJK SC"/>
        <family val="2"/>
      </rPr>
      <t xml:space="preserve">あたり</t>
    </r>
    <r>
      <rPr>
        <sz val="10"/>
        <rFont val="Arial"/>
        <family val="0"/>
        <charset val="1"/>
      </rPr>
      <t xml:space="preserve">1</t>
    </r>
    <r>
      <rPr>
        <sz val="10"/>
        <rFont val="Noto Sans CJK SC"/>
        <family val="2"/>
      </rPr>
      <t xml:space="preserve">例とされ、女児に多い。</t>
    </r>
  </si>
  <si>
    <r>
      <rPr>
        <sz val="10"/>
        <rFont val="Noto Sans CJK SC"/>
        <family val="2"/>
      </rPr>
      <t xml:space="preserve">医学各論 Ⅸ</t>
    </r>
    <r>
      <rPr>
        <sz val="10"/>
        <rFont val="Arial"/>
        <family val="0"/>
        <charset val="1"/>
      </rPr>
      <t xml:space="preserve">-10-J-②</t>
    </r>
    <r>
      <rPr>
        <sz val="10"/>
        <rFont val="Noto Sans CJK SC"/>
        <family val="2"/>
      </rPr>
      <t xml:space="preserve">（二分頭蓋、脳瘤、</t>
    </r>
    <r>
      <rPr>
        <sz val="10"/>
        <rFont val="Arial"/>
        <family val="0"/>
        <charset val="1"/>
      </rPr>
      <t xml:space="preserve">c</t>
    </r>
    <r>
      <rPr>
        <sz val="10"/>
        <rFont val="Noto Sans CJK SC"/>
        <family val="2"/>
      </rPr>
      <t xml:space="preserve">）</t>
    </r>
  </si>
  <si>
    <t xml:space="preserve">SRC-1994</t>
  </si>
  <si>
    <t xml:space="preserve">Markovic I, et al. Occipital Encephalocele. Curr Pediatr Rev. 2020;16(3):200-205</t>
  </si>
  <si>
    <t xml:space="preserve">10.2174/1573396315666191018161535</t>
  </si>
  <si>
    <t xml:space="preserve">31656152</t>
  </si>
  <si>
    <r>
      <rPr>
        <sz val="10"/>
        <rFont val="Noto Sans CJK SC"/>
        <family val="2"/>
      </rPr>
      <t xml:space="preserve">数値は後頭部脳瘤に焦点を当てた総説（</t>
    </r>
    <r>
      <rPr>
        <sz val="10"/>
        <rFont val="Arial"/>
        <family val="0"/>
        <charset val="1"/>
      </rPr>
      <t xml:space="preserve">2019</t>
    </r>
    <r>
      <rPr>
        <sz val="10"/>
        <rFont val="Noto Sans CJK SC"/>
        <family val="2"/>
      </rPr>
      <t xml:space="preserve">年末までの症例報告・症例集積のレビュー）の抄録記載値。潜在性二分頭蓋と嚢胞性二分頭蓋の区別の詳細は本出典の範囲外。（出典内の位置：抄録の </t>
    </r>
    <r>
      <rPr>
        <sz val="10"/>
        <rFont val="Arial"/>
        <family val="0"/>
        <charset val="1"/>
      </rPr>
      <t xml:space="preserve">Abstract</t>
    </r>
    <r>
      <rPr>
        <sz val="10"/>
        <rFont val="Noto Sans CJK SC"/>
        <family val="2"/>
      </rPr>
      <t xml:space="preserve">・</t>
    </r>
    <r>
      <rPr>
        <sz val="10"/>
        <rFont val="Arial"/>
        <family val="0"/>
        <charset val="1"/>
      </rPr>
      <t xml:space="preserve">Results</t>
    </r>
    <r>
      <rPr>
        <sz val="10"/>
        <rFont val="Noto Sans CJK SC"/>
        <family val="2"/>
      </rPr>
      <t xml:space="preserve">）</t>
    </r>
  </si>
  <si>
    <t xml:space="preserve">AN-011</t>
  </si>
  <si>
    <t xml:space="preserve">二分脊椎</t>
  </si>
  <si>
    <r>
      <rPr>
        <sz val="10"/>
        <rFont val="Noto Sans CJK SC"/>
        <family val="2"/>
      </rPr>
      <t xml:space="preserve">日本では</t>
    </r>
    <r>
      <rPr>
        <sz val="10"/>
        <rFont val="Arial"/>
        <family val="0"/>
        <charset val="1"/>
      </rPr>
      <t xml:space="preserve">2000</t>
    </r>
    <r>
      <rPr>
        <sz val="10"/>
        <rFont val="Noto Sans CJK SC"/>
        <family val="2"/>
      </rPr>
      <t xml:space="preserve">年に厚生省（当時）から通知が出され、妊娠の可能性がある女性が通常の食事からの摂取に加えて栄養補助食品から</t>
    </r>
    <r>
      <rPr>
        <sz val="10"/>
        <rFont val="Arial"/>
        <family val="0"/>
        <charset val="1"/>
      </rPr>
      <t xml:space="preserve">1</t>
    </r>
    <r>
      <rPr>
        <sz val="10"/>
        <rFont val="Noto Sans CJK SC"/>
        <family val="2"/>
      </rPr>
      <t xml:space="preserve">日</t>
    </r>
    <r>
      <rPr>
        <sz val="10"/>
        <rFont val="Arial"/>
        <family val="0"/>
        <charset val="1"/>
      </rPr>
      <t xml:space="preserve">400µg</t>
    </r>
    <r>
      <rPr>
        <sz val="10"/>
        <rFont val="Noto Sans CJK SC"/>
        <family val="2"/>
      </rPr>
      <t xml:space="preserve">の葉酸を摂取することにより、胎児の神経管閉鎖障害の発症リスクを低減できる可能性が示された。リスク低減のための摂取時期は、およそ妊娠</t>
    </r>
    <r>
      <rPr>
        <sz val="10"/>
        <rFont val="Arial"/>
        <family val="0"/>
        <charset val="1"/>
      </rPr>
      <t xml:space="preserve">1</t>
    </r>
    <r>
      <rPr>
        <sz val="10"/>
        <rFont val="Noto Sans CJK SC"/>
        <family val="2"/>
      </rPr>
      <t xml:space="preserve">か月以上前から妊娠</t>
    </r>
    <r>
      <rPr>
        <sz val="10"/>
        <rFont val="Arial"/>
        <family val="0"/>
        <charset val="1"/>
      </rPr>
      <t xml:space="preserve">3</t>
    </r>
    <r>
      <rPr>
        <sz val="10"/>
        <rFont val="Noto Sans CJK SC"/>
        <family val="2"/>
      </rPr>
      <t xml:space="preserve">か月までとされている。</t>
    </r>
  </si>
  <si>
    <r>
      <rPr>
        <sz val="10"/>
        <rFont val="Noto Sans CJK SC"/>
        <family val="2"/>
      </rPr>
      <t xml:space="preserve">医学各論 Ⅸ</t>
    </r>
    <r>
      <rPr>
        <sz val="10"/>
        <rFont val="Arial"/>
        <family val="0"/>
        <charset val="1"/>
      </rPr>
      <t xml:space="preserve">-10-J-③</t>
    </r>
    <r>
      <rPr>
        <sz val="10"/>
        <rFont val="Noto Sans CJK SC"/>
        <family val="2"/>
      </rPr>
      <t xml:space="preserve">（二分脊椎、髄膜瘤、</t>
    </r>
    <r>
      <rPr>
        <sz val="10"/>
        <rFont val="Arial"/>
        <family val="0"/>
        <charset val="1"/>
      </rPr>
      <t xml:space="preserve">c</t>
    </r>
    <r>
      <rPr>
        <sz val="10"/>
        <rFont val="Noto Sans CJK SC"/>
        <family val="2"/>
      </rPr>
      <t xml:space="preserve">）；医学各論 Ⅰ</t>
    </r>
    <r>
      <rPr>
        <sz val="10"/>
        <rFont val="Arial"/>
        <family val="0"/>
        <charset val="1"/>
      </rPr>
      <t xml:space="preserve">-3-H-⑪</t>
    </r>
    <r>
      <rPr>
        <sz val="10"/>
        <rFont val="Noto Sans CJK SC"/>
        <family val="2"/>
      </rPr>
      <t xml:space="preserve">（髄膜瘤、</t>
    </r>
    <r>
      <rPr>
        <sz val="10"/>
        <rFont val="Arial"/>
        <family val="0"/>
        <charset val="1"/>
      </rPr>
      <t xml:space="preserve">c</t>
    </r>
    <r>
      <rPr>
        <sz val="10"/>
        <rFont val="Noto Sans CJK SC"/>
        <family val="2"/>
      </rPr>
      <t xml:space="preserve">）</t>
    </r>
  </si>
  <si>
    <t xml:space="preserve">SRC-1995</t>
  </si>
  <si>
    <r>
      <rPr>
        <sz val="10"/>
        <rFont val="Noto Sans CJK SC"/>
        <family val="2"/>
      </rPr>
      <t xml:space="preserve">厚生労働省</t>
    </r>
    <r>
      <rPr>
        <sz val="10"/>
        <rFont val="Arial"/>
        <family val="0"/>
        <charset val="1"/>
      </rPr>
      <t xml:space="preserve">. </t>
    </r>
    <r>
      <rPr>
        <sz val="10"/>
        <rFont val="Noto Sans CJK SC"/>
        <family val="2"/>
      </rPr>
      <t xml:space="preserve">葉酸とサプリメント ‐神経管閉鎖障害のリスク低減に対する効果</t>
    </r>
    <r>
      <rPr>
        <sz val="10"/>
        <rFont val="Arial"/>
        <family val="0"/>
        <charset val="1"/>
      </rPr>
      <t xml:space="preserve">. e-</t>
    </r>
    <r>
      <rPr>
        <sz val="10"/>
        <rFont val="Noto Sans CJK SC"/>
        <family val="2"/>
      </rPr>
      <t xml:space="preserve">ヘルスネット</t>
    </r>
  </si>
  <si>
    <r>
      <rPr>
        <sz val="10"/>
        <rFont val="Noto Sans CJK SC"/>
        <family val="2"/>
      </rPr>
      <t xml:space="preserve">葉酸は医薬品ではなく栄養補助食品としての摂取推奨であり、国内承認・保険適用の対象ではない。</t>
    </r>
    <r>
      <rPr>
        <sz val="10"/>
        <rFont val="Arial"/>
        <family val="0"/>
        <charset val="1"/>
      </rPr>
      <t xml:space="preserve">GOV_JP </t>
    </r>
    <r>
      <rPr>
        <sz val="10"/>
        <rFont val="Noto Sans CJK SC"/>
        <family val="2"/>
      </rPr>
      <t xml:space="preserve">の区分（政府標準利用規約の適用）は取り込み側で最終確認を要する。海外の無作為化試験（</t>
    </r>
    <r>
      <rPr>
        <sz val="10"/>
        <rFont val="Arial"/>
        <family val="0"/>
        <charset val="1"/>
      </rPr>
      <t xml:space="preserve">MRC Vitamin Study </t>
    </r>
    <r>
      <rPr>
        <sz val="10"/>
        <rFont val="Noto Sans CJK SC"/>
        <family val="2"/>
      </rPr>
      <t xml:space="preserve">等）の効果量は本カードには含めていない。（出典内の位置：</t>
    </r>
    <r>
      <rPr>
        <sz val="10"/>
        <rFont val="Arial"/>
        <family val="0"/>
        <charset val="1"/>
      </rPr>
      <t xml:space="preserve">e-</t>
    </r>
    <r>
      <rPr>
        <sz val="10"/>
        <rFont val="Noto Sans CJK SC"/>
        <family val="2"/>
      </rPr>
      <t xml:space="preserve">ヘルスネット「葉酸とサプリメント」の日本の対策に関する記述）</t>
    </r>
  </si>
  <si>
    <t xml:space="preserve">AN-012</t>
  </si>
  <si>
    <r>
      <rPr>
        <sz val="10"/>
        <rFont val="Noto Sans CJK SC"/>
        <family val="2"/>
      </rPr>
      <t xml:space="preserve">脊髄髄膜瘤は二分脊椎の最頻の形態であり、妊娠</t>
    </r>
    <r>
      <rPr>
        <sz val="10"/>
        <rFont val="Arial"/>
        <family val="0"/>
        <charset val="1"/>
      </rPr>
      <t xml:space="preserve">26</t>
    </r>
    <r>
      <rPr>
        <sz val="10"/>
        <rFont val="Noto Sans CJK SC"/>
        <family val="2"/>
      </rPr>
      <t xml:space="preserve">週未満に行う胎児手術（出生前修復）は、出生後修復と比べて、生後</t>
    </r>
    <r>
      <rPr>
        <sz val="10"/>
        <rFont val="Arial"/>
        <family val="0"/>
        <charset val="1"/>
      </rPr>
      <t xml:space="preserve">12</t>
    </r>
    <r>
      <rPr>
        <sz val="10"/>
        <rFont val="Noto Sans CJK SC"/>
        <family val="2"/>
      </rPr>
      <t xml:space="preserve">か月までの髄液シャント留置率を</t>
    </r>
    <r>
      <rPr>
        <sz val="10"/>
        <rFont val="Arial"/>
        <family val="0"/>
        <charset val="1"/>
      </rPr>
      <t xml:space="preserve">82%</t>
    </r>
    <r>
      <rPr>
        <sz val="10"/>
        <rFont val="Noto Sans CJK SC"/>
        <family val="2"/>
      </rPr>
      <t xml:space="preserve">から</t>
    </r>
    <r>
      <rPr>
        <sz val="10"/>
        <rFont val="Arial"/>
        <family val="0"/>
        <charset val="1"/>
      </rPr>
      <t xml:space="preserve">40%</t>
    </r>
    <r>
      <rPr>
        <sz val="10"/>
        <rFont val="Noto Sans CJK SC"/>
        <family val="2"/>
      </rPr>
      <t xml:space="preserve">へ低下させ（相対リスク</t>
    </r>
    <r>
      <rPr>
        <sz val="10"/>
        <rFont val="Arial"/>
        <family val="0"/>
        <charset val="1"/>
      </rPr>
      <t xml:space="preserve">0.48</t>
    </r>
    <r>
      <rPr>
        <sz val="10"/>
        <rFont val="Noto Sans CJK SC"/>
        <family val="2"/>
      </rPr>
      <t xml:space="preserve">）、後脳下垂（</t>
    </r>
    <r>
      <rPr>
        <sz val="10"/>
        <rFont val="Arial"/>
        <family val="0"/>
        <charset val="1"/>
      </rPr>
      <t xml:space="preserve">Chiari II</t>
    </r>
    <r>
      <rPr>
        <sz val="10"/>
        <rFont val="Noto Sans CJK SC"/>
        <family val="2"/>
      </rPr>
      <t xml:space="preserve">型奇形の所見）の改善と</t>
    </r>
    <r>
      <rPr>
        <sz val="10"/>
        <rFont val="Arial"/>
        <family val="0"/>
        <charset val="1"/>
      </rPr>
      <t xml:space="preserve">30</t>
    </r>
    <r>
      <rPr>
        <sz val="10"/>
        <rFont val="Noto Sans CJK SC"/>
        <family val="2"/>
      </rPr>
      <t xml:space="preserve">か月時点の運動機能の改善をもたらしたが、早産と分娩時の子宮離開のリスクが増加した（</t>
    </r>
    <r>
      <rPr>
        <sz val="10"/>
        <rFont val="Arial"/>
        <family val="0"/>
        <charset val="1"/>
      </rPr>
      <t xml:space="preserve">MOMS</t>
    </r>
    <r>
      <rPr>
        <sz val="10"/>
        <rFont val="Noto Sans CJK SC"/>
        <family val="2"/>
      </rPr>
      <t xml:space="preserve">試験）。</t>
    </r>
  </si>
  <si>
    <t xml:space="preserve">SRC-1996</t>
  </si>
  <si>
    <t xml:space="preserve">Adzick NS, et al. A randomized trial of prenatal versus postnatal repair of myelomeningocele. N Engl J Med. 2011;364(11):993-1004</t>
  </si>
  <si>
    <t xml:space="preserve">10.1056/NEJMoa1014379</t>
  </si>
  <si>
    <t xml:space="preserve">21306277</t>
  </si>
  <si>
    <r>
      <rPr>
        <sz val="10"/>
        <rFont val="Noto Sans CJK SC"/>
        <family val="2"/>
      </rPr>
      <t xml:space="preserve">髄膜瘤（嚢内に神経組織を含まないもの）と脊髄髄膜瘤の定義上の区別自体は本出典の抄録に明示がなく、裏付けは取り込み側で別途確認を要する。出生前診断（母体血清</t>
    </r>
    <r>
      <rPr>
        <sz val="10"/>
        <rFont val="Arial"/>
        <family val="0"/>
        <charset val="1"/>
      </rPr>
      <t xml:space="preserve">AFP</t>
    </r>
    <r>
      <rPr>
        <sz val="10"/>
        <rFont val="Noto Sans CJK SC"/>
        <family val="2"/>
      </rPr>
      <t xml:space="preserve">等）については専用カードを作らなかった（申し送り）。（出典内の位置：抄録の </t>
    </r>
    <r>
      <rPr>
        <sz val="10"/>
        <rFont val="Arial"/>
        <family val="0"/>
        <charset val="1"/>
      </rPr>
      <t xml:space="preserve">Results</t>
    </r>
    <r>
      <rPr>
        <sz val="10"/>
        <rFont val="Noto Sans CJK SC"/>
        <family val="2"/>
      </rPr>
      <t xml:space="preserve">）</t>
    </r>
  </si>
  <si>
    <t xml:space="preserve">AN-013</t>
  </si>
  <si>
    <t xml:space="preserve">脊髄空洞症</t>
  </si>
  <si>
    <r>
      <rPr>
        <sz val="10"/>
        <rFont val="Noto Sans CJK SC"/>
        <family val="2"/>
      </rPr>
      <t xml:space="preserve">脊髄空洞症は古典的には、肩・腕・手にかけて温痛覚が失われる一方で、触覚・振動覚・位置覚が保たれる解離性の感覚障害を呈する。これは、脊髄中心部の空洞が前白交連で交叉する脊髄視床路の線維を障害し、後索が保たれるためであり、頸髄の病変では </t>
    </r>
    <r>
      <rPr>
        <sz val="10"/>
        <rFont val="Arial"/>
        <family val="0"/>
        <charset val="1"/>
      </rPr>
      <t xml:space="preserve">cape</t>
    </r>
    <r>
      <rPr>
        <sz val="10"/>
        <rFont val="Noto Sans CJK SC"/>
        <family val="2"/>
      </rPr>
      <t xml:space="preserve">（肩掛け）状の分布となる。</t>
    </r>
  </si>
  <si>
    <r>
      <rPr>
        <sz val="10"/>
        <rFont val="Noto Sans CJK SC"/>
        <family val="2"/>
      </rPr>
      <t xml:space="preserve">医学各論 Ⅸ</t>
    </r>
    <r>
      <rPr>
        <sz val="10"/>
        <rFont val="Arial"/>
        <family val="0"/>
        <charset val="1"/>
      </rPr>
      <t xml:space="preserve">-10-J-⑤</t>
    </r>
    <r>
      <rPr>
        <sz val="10"/>
        <rFont val="Noto Sans CJK SC"/>
        <family val="2"/>
      </rPr>
      <t xml:space="preserve">（脊髄空洞症、</t>
    </r>
    <r>
      <rPr>
        <sz val="10"/>
        <rFont val="Arial"/>
        <family val="0"/>
        <charset val="1"/>
      </rPr>
      <t xml:space="preserve">c</t>
    </r>
    <r>
      <rPr>
        <sz val="10"/>
        <rFont val="Noto Sans CJK SC"/>
        <family val="2"/>
      </rPr>
      <t xml:space="preserve">）</t>
    </r>
  </si>
  <si>
    <t xml:space="preserve">SRC-1997</t>
  </si>
  <si>
    <t xml:space="preserve">Lodhi MU, et al. An Atypical Clinical Presentation of Post-traumatic Syringomyelia. Cureus. 2017;9(11):e1852</t>
  </si>
  <si>
    <t xml:space="preserve">10.7759/cureus.1852</t>
  </si>
  <si>
    <t xml:space="preserve">29372126</t>
  </si>
  <si>
    <t xml:space="preserve">本出典は外傷後脊髄空洞症の症例報告と簡潔なレビューであり、古典的所見の記述はレビュー部分に基づく。頻度等の疫学数値は含めていない。（出典内の位置：抄録および本文の古典的臨床像の記述）</t>
  </si>
  <si>
    <t xml:space="preserve">AN-014</t>
  </si>
  <si>
    <r>
      <rPr>
        <sz val="10"/>
        <rFont val="Arial"/>
        <family val="0"/>
        <charset val="1"/>
      </rPr>
      <t xml:space="preserve">Chiari</t>
    </r>
    <r>
      <rPr>
        <sz val="10"/>
        <rFont val="Noto Sans CJK SC"/>
        <family val="2"/>
      </rPr>
      <t xml:space="preserve">奇形</t>
    </r>
  </si>
  <si>
    <r>
      <rPr>
        <sz val="10"/>
        <rFont val="Arial"/>
        <family val="0"/>
        <charset val="1"/>
      </rPr>
      <t xml:space="preserve">Chiari</t>
    </r>
    <r>
      <rPr>
        <sz val="10"/>
        <rFont val="Noto Sans CJK SC"/>
        <family val="2"/>
      </rPr>
      <t xml:space="preserve">奇形は、小脳扁桃が大後頭孔を越えて下垂することを共通の特徴とする後頭蓋窩の異常であり、脊髄空洞は </t>
    </r>
    <r>
      <rPr>
        <sz val="10"/>
        <rFont val="Arial"/>
        <family val="0"/>
        <charset val="1"/>
      </rPr>
      <t xml:space="preserve">Chiari </t>
    </r>
    <r>
      <rPr>
        <sz val="10"/>
        <rFont val="Noto Sans CJK SC"/>
        <family val="2"/>
      </rPr>
      <t xml:space="preserve">奇形に合併することが最も多い。</t>
    </r>
    <r>
      <rPr>
        <sz val="10"/>
        <rFont val="Arial"/>
        <family val="0"/>
        <charset val="1"/>
      </rPr>
      <t xml:space="preserve">Chiari </t>
    </r>
    <r>
      <rPr>
        <sz val="10"/>
        <rFont val="Noto Sans CJK SC"/>
        <family val="2"/>
      </rPr>
      <t xml:space="preserve">奇形の手術の目標は、脳幹圧迫の解除、大後頭孔部の髄液流の正常化、合併する空洞の縮小である。</t>
    </r>
  </si>
  <si>
    <r>
      <rPr>
        <sz val="10"/>
        <rFont val="Noto Sans CJK SC"/>
        <family val="2"/>
      </rPr>
      <t xml:space="preserve">医学各論 Ⅸ</t>
    </r>
    <r>
      <rPr>
        <sz val="10"/>
        <rFont val="Arial"/>
        <family val="0"/>
        <charset val="1"/>
      </rPr>
      <t xml:space="preserve">-10-J-④</t>
    </r>
    <r>
      <rPr>
        <sz val="10"/>
        <rFont val="Noto Sans CJK SC"/>
        <family val="2"/>
      </rPr>
      <t xml:space="preserve">（</t>
    </r>
    <r>
      <rPr>
        <sz val="10"/>
        <rFont val="Arial"/>
        <family val="0"/>
        <charset val="1"/>
      </rPr>
      <t xml:space="preserve">Chiari</t>
    </r>
    <r>
      <rPr>
        <sz val="10"/>
        <rFont val="Noto Sans CJK SC"/>
        <family val="2"/>
      </rPr>
      <t xml:space="preserve">奇形、</t>
    </r>
    <r>
      <rPr>
        <sz val="10"/>
        <rFont val="Arial"/>
        <family val="0"/>
        <charset val="1"/>
      </rPr>
      <t xml:space="preserve">c</t>
    </r>
    <r>
      <rPr>
        <sz val="10"/>
        <rFont val="Noto Sans CJK SC"/>
        <family val="2"/>
      </rPr>
      <t xml:space="preserve">）</t>
    </r>
  </si>
  <si>
    <t xml:space="preserve">SRC-1998</t>
  </si>
  <si>
    <t xml:space="preserve">Holly LT, Batzdorf U. Chiari malformation and syringomyelia. J Neurosurg Spine. 2019;31(5):619-628</t>
  </si>
  <si>
    <t xml:space="preserve">10.3171/2019.7.SPINE181139</t>
  </si>
  <si>
    <t xml:space="preserve">31675698</t>
  </si>
  <si>
    <r>
      <rPr>
        <sz val="10"/>
        <rFont val="Arial"/>
        <family val="0"/>
        <charset val="1"/>
      </rPr>
      <t xml:space="preserve">I</t>
    </r>
    <r>
      <rPr>
        <sz val="10"/>
        <rFont val="Noto Sans CJK SC"/>
        <family val="2"/>
      </rPr>
      <t xml:space="preserve">型の診断基準とされる小脳扁桃下垂の距離（</t>
    </r>
    <r>
      <rPr>
        <sz val="10"/>
        <rFont val="Arial"/>
        <family val="0"/>
        <charset val="1"/>
      </rPr>
      <t xml:space="preserve">5mm</t>
    </r>
    <r>
      <rPr>
        <sz val="10"/>
        <rFont val="Noto Sans CJK SC"/>
        <family val="2"/>
      </rPr>
      <t xml:space="preserve">以上）の数値は、本出典の抄録では確認できなかった。</t>
    </r>
    <r>
      <rPr>
        <sz val="10"/>
        <rFont val="Arial"/>
        <family val="0"/>
        <charset val="1"/>
      </rPr>
      <t xml:space="preserve">II</t>
    </r>
    <r>
      <rPr>
        <sz val="10"/>
        <rFont val="Noto Sans CJK SC"/>
        <family val="2"/>
      </rPr>
      <t xml:space="preserve">型（二分脊椎に合併）は </t>
    </r>
    <r>
      <rPr>
        <sz val="10"/>
        <rFont val="Arial"/>
        <family val="0"/>
        <charset val="1"/>
      </rPr>
      <t xml:space="preserve">AN-012 </t>
    </r>
    <r>
      <rPr>
        <sz val="10"/>
        <rFont val="Noto Sans CJK SC"/>
        <family val="2"/>
      </rPr>
      <t xml:space="preserve">で扱った。（出典内の位置：抄録の総論）</t>
    </r>
  </si>
  <si>
    <t xml:space="preserve">AN-015</t>
  </si>
  <si>
    <r>
      <rPr>
        <sz val="10"/>
        <rFont val="Arial"/>
        <family val="0"/>
        <charset val="1"/>
      </rPr>
      <t xml:space="preserve">Chiari</t>
    </r>
    <r>
      <rPr>
        <sz val="10"/>
        <rFont val="Noto Sans CJK SC"/>
        <family val="2"/>
      </rPr>
      <t xml:space="preserve">奇形に伴わない原発性脊髄空洞症は、外傷性・感染性・変性などの原因による脊髄くも膜下腔の部分的髄液流障害で生じ、治療の目標は閉塞部の髄液流を再建することである。腫瘍に伴う空洞も知られるが、本出典の抄録では腫瘍は原因として列挙されていない。</t>
    </r>
  </si>
  <si>
    <r>
      <rPr>
        <sz val="10"/>
        <rFont val="Noto Sans CJK SC"/>
        <family val="2"/>
      </rPr>
      <t xml:space="preserve">髄内腫瘍に伴う空洞の機序・頻度は本出典の抄録範囲外であり、本文確認を要する（申し送り）。（出典内の位置：抄録の </t>
    </r>
    <r>
      <rPr>
        <sz val="10"/>
        <rFont val="Arial"/>
        <family val="0"/>
        <charset val="1"/>
      </rPr>
      <t xml:space="preserve">primary spinal syringomyelia </t>
    </r>
    <r>
      <rPr>
        <sz val="10"/>
        <rFont val="Noto Sans CJK SC"/>
        <family val="2"/>
      </rPr>
      <t xml:space="preserve">の記述）</t>
    </r>
  </si>
  <si>
    <t xml:space="preserve">AN-016</t>
  </si>
  <si>
    <t xml:space="preserve">神経線維腫症</t>
  </si>
  <si>
    <r>
      <rPr>
        <sz val="10"/>
        <rFont val="Noto Sans CJK SC"/>
        <family val="2"/>
      </rPr>
      <t xml:space="preserve">神経線維腫症</t>
    </r>
    <r>
      <rPr>
        <sz val="10"/>
        <rFont val="Arial"/>
        <family val="0"/>
        <charset val="1"/>
      </rPr>
      <t xml:space="preserve">1</t>
    </r>
    <r>
      <rPr>
        <sz val="10"/>
        <rFont val="Noto Sans CJK SC"/>
        <family val="2"/>
      </rPr>
      <t xml:space="preserve">型（</t>
    </r>
    <r>
      <rPr>
        <sz val="10"/>
        <rFont val="Arial"/>
        <family val="0"/>
        <charset val="1"/>
      </rPr>
      <t xml:space="preserve">NF1</t>
    </r>
    <r>
      <rPr>
        <sz val="10"/>
        <rFont val="Noto Sans CJK SC"/>
        <family val="2"/>
      </rPr>
      <t xml:space="preserve">）の診断基準は</t>
    </r>
    <r>
      <rPr>
        <sz val="10"/>
        <rFont val="Arial"/>
        <family val="0"/>
        <charset val="1"/>
      </rPr>
      <t xml:space="preserve">2021</t>
    </r>
    <r>
      <rPr>
        <sz val="10"/>
        <rFont val="Noto Sans CJK SC"/>
        <family val="2"/>
      </rPr>
      <t xml:space="preserve">年に国際コンセンサスで改訂され、遺伝学的検査の所見（</t>
    </r>
    <r>
      <rPr>
        <sz val="10"/>
        <rFont val="Arial"/>
        <family val="0"/>
        <charset val="1"/>
      </rPr>
      <t xml:space="preserve">NF1 </t>
    </r>
    <r>
      <rPr>
        <sz val="10"/>
        <rFont val="Noto Sans CJK SC"/>
        <family val="2"/>
      </rPr>
      <t xml:space="preserve">の病原性バリアント）が基準に組み込まれ、表現型が重なる </t>
    </r>
    <r>
      <rPr>
        <sz val="10"/>
        <rFont val="Arial"/>
        <family val="0"/>
        <charset val="1"/>
      </rPr>
      <t xml:space="preserve">Legius </t>
    </r>
    <r>
      <rPr>
        <sz val="10"/>
        <rFont val="Noto Sans CJK SC"/>
        <family val="2"/>
      </rPr>
      <t xml:space="preserve">症候群との鑑別基準と、モザイク型の基準が新たに示された。</t>
    </r>
  </si>
  <si>
    <r>
      <rPr>
        <sz val="10"/>
        <rFont val="Noto Sans CJK SC"/>
        <family val="2"/>
      </rPr>
      <t xml:space="preserve">医学各論 Ⅸ</t>
    </r>
    <r>
      <rPr>
        <sz val="10"/>
        <rFont val="Arial"/>
        <family val="0"/>
        <charset val="1"/>
      </rPr>
      <t xml:space="preserve">-10-K-①</t>
    </r>
    <r>
      <rPr>
        <sz val="10"/>
        <rFont val="Noto Sans CJK SC"/>
        <family val="2"/>
      </rPr>
      <t xml:space="preserve">（神経線維腫症、</t>
    </r>
    <r>
      <rPr>
        <sz val="10"/>
        <rFont val="Arial"/>
        <family val="0"/>
        <charset val="1"/>
      </rPr>
      <t xml:space="preserve">c</t>
    </r>
    <r>
      <rPr>
        <sz val="10"/>
        <rFont val="Noto Sans CJK SC"/>
        <family val="2"/>
      </rPr>
      <t xml:space="preserve">）</t>
    </r>
  </si>
  <si>
    <t xml:space="preserve">Legius E, Messiaen L, Wolkenstein P, et al. Revised diagnostic criteria for neurofibromatosis type 1 and Legius syndrome: an international consensus recommendation. Genet Med. 2021;23(8):1506-1513</t>
  </si>
  <si>
    <r>
      <rPr>
        <sz val="10"/>
        <rFont val="Noto Sans CJK SC"/>
        <family val="2"/>
      </rPr>
      <t xml:space="preserve">皮膚所見（カフェオレ斑等）は第</t>
    </r>
    <r>
      <rPr>
        <sz val="10"/>
        <rFont val="Arial"/>
        <family val="0"/>
        <charset val="1"/>
      </rPr>
      <t xml:space="preserve">23</t>
    </r>
    <r>
      <rPr>
        <sz val="10"/>
        <rFont val="Noto Sans CJK SC"/>
        <family val="2"/>
      </rPr>
      <t xml:space="preserve">回 </t>
    </r>
    <r>
      <rPr>
        <sz val="10"/>
        <rFont val="Arial"/>
        <family val="0"/>
        <charset val="1"/>
      </rPr>
      <t xml:space="preserve">DT </t>
    </r>
    <r>
      <rPr>
        <sz val="10"/>
        <rFont val="Noto Sans CJK SC"/>
        <family val="2"/>
      </rPr>
      <t xml:space="preserve">で作成済みのため本カードでは扱わない。学習障害・認知機能障害の頻度については専用カードを作らなかった（申し送り）。基準の個別項目の全文は抄録範囲外。（出典内の位置：抄録の改訂の概要）</t>
    </r>
  </si>
  <si>
    <t xml:space="preserve">AN-017</t>
  </si>
  <si>
    <r>
      <rPr>
        <sz val="10"/>
        <rFont val="Noto Sans CJK SC"/>
        <family val="2"/>
      </rPr>
      <t xml:space="preserve">視神経路膠腫は、神経線維腫症</t>
    </r>
    <r>
      <rPr>
        <sz val="10"/>
        <rFont val="Arial"/>
        <family val="0"/>
        <charset val="1"/>
      </rPr>
      <t xml:space="preserve">1</t>
    </r>
    <r>
      <rPr>
        <sz val="10"/>
        <rFont val="Noto Sans CJK SC"/>
        <family val="2"/>
      </rPr>
      <t xml:space="preserve">型の小児の</t>
    </r>
    <r>
      <rPr>
        <sz val="10"/>
        <rFont val="Arial"/>
        <family val="0"/>
        <charset val="1"/>
      </rPr>
      <t xml:space="preserve">15</t>
    </r>
    <r>
      <rPr>
        <sz val="10"/>
        <rFont val="Noto Sans CJK SC"/>
        <family val="2"/>
      </rPr>
      <t xml:space="preserve">〜</t>
    </r>
    <r>
      <rPr>
        <sz val="10"/>
        <rFont val="Arial"/>
        <family val="0"/>
        <charset val="1"/>
      </rPr>
      <t xml:space="preserve">20%</t>
    </r>
    <r>
      <rPr>
        <sz val="10"/>
        <rFont val="Noto Sans CJK SC"/>
        <family val="2"/>
      </rPr>
      <t xml:space="preserve">に発症する低悪性度膠腫であり、症候性となるのはそのうち</t>
    </r>
    <r>
      <rPr>
        <sz val="10"/>
        <rFont val="Arial"/>
        <family val="0"/>
        <charset val="1"/>
      </rPr>
      <t xml:space="preserve">30</t>
    </r>
    <r>
      <rPr>
        <sz val="10"/>
        <rFont val="Noto Sans CJK SC"/>
        <family val="2"/>
      </rPr>
      <t xml:space="preserve">〜</t>
    </r>
    <r>
      <rPr>
        <sz val="10"/>
        <rFont val="Arial"/>
        <family val="0"/>
        <charset val="1"/>
      </rPr>
      <t xml:space="preserve">50%</t>
    </r>
    <r>
      <rPr>
        <sz val="10"/>
        <rFont val="Noto Sans CJK SC"/>
        <family val="2"/>
      </rPr>
      <t xml:space="preserve">である。</t>
    </r>
  </si>
  <si>
    <t xml:space="preserve">SRC-2000</t>
  </si>
  <si>
    <t xml:space="preserve">Henning AM, et al. Optic pathway glioma and the sex association in neurofibromatosis type 1. Orphanet J Rare Dis. 2021;16(1):489</t>
  </si>
  <si>
    <t xml:space="preserve">10.1186/s13023-021-02121-8</t>
  </si>
  <si>
    <t xml:space="preserve">34809690</t>
  </si>
  <si>
    <r>
      <rPr>
        <sz val="10"/>
        <rFont val="Noto Sans CJK SC"/>
        <family val="2"/>
      </rPr>
      <t xml:space="preserve">頻度は本出典（単施設コホート研究）の抄録に引用された既報の範囲であり、当該コホート自体の実測は</t>
    </r>
    <r>
      <rPr>
        <sz val="10"/>
        <rFont val="Arial"/>
        <family val="0"/>
        <charset val="1"/>
      </rPr>
      <t xml:space="preserve">11.9%</t>
    </r>
    <r>
      <rPr>
        <sz val="10"/>
        <rFont val="Noto Sans CJK SC"/>
        <family val="2"/>
      </rPr>
      <t xml:space="preserve">（</t>
    </r>
    <r>
      <rPr>
        <sz val="10"/>
        <rFont val="Arial"/>
        <family val="0"/>
        <charset val="1"/>
      </rPr>
      <t xml:space="preserve">21/176</t>
    </r>
    <r>
      <rPr>
        <sz val="10"/>
        <rFont val="Noto Sans CJK SC"/>
        <family val="2"/>
      </rPr>
      <t xml:space="preserve">）であった。（出典内の位置：抄録の冒頭）</t>
    </r>
  </si>
  <si>
    <t xml:space="preserve">AN-018</t>
  </si>
  <si>
    <r>
      <rPr>
        <sz val="10"/>
        <rFont val="Noto Sans CJK SC"/>
        <family val="2"/>
      </rPr>
      <t xml:space="preserve">神経線維腫症</t>
    </r>
    <r>
      <rPr>
        <sz val="10"/>
        <rFont val="Arial"/>
        <family val="0"/>
        <charset val="1"/>
      </rPr>
      <t xml:space="preserve">1</t>
    </r>
    <r>
      <rPr>
        <sz val="10"/>
        <rFont val="Noto Sans CJK SC"/>
        <family val="2"/>
      </rPr>
      <t xml:space="preserve">型の患者が悪性末梢神経鞘腫瘍（</t>
    </r>
    <r>
      <rPr>
        <sz val="10"/>
        <rFont val="Arial"/>
        <family val="0"/>
        <charset val="1"/>
      </rPr>
      <t xml:space="preserve">MPNST</t>
    </r>
    <r>
      <rPr>
        <sz val="10"/>
        <rFont val="Noto Sans CJK SC"/>
        <family val="2"/>
      </rPr>
      <t xml:space="preserve">）を発症する生涯リスクは</t>
    </r>
    <r>
      <rPr>
        <sz val="10"/>
        <rFont val="Arial"/>
        <family val="0"/>
        <charset val="1"/>
      </rPr>
      <t xml:space="preserve">8</t>
    </r>
    <r>
      <rPr>
        <sz val="10"/>
        <rFont val="Noto Sans CJK SC"/>
        <family val="2"/>
      </rPr>
      <t xml:space="preserve">〜</t>
    </r>
    <r>
      <rPr>
        <sz val="10"/>
        <rFont val="Arial"/>
        <family val="0"/>
        <charset val="1"/>
      </rPr>
      <t xml:space="preserve">13%</t>
    </r>
    <r>
      <rPr>
        <sz val="10"/>
        <rFont val="Noto Sans CJK SC"/>
        <family val="2"/>
      </rPr>
      <t xml:space="preserve">と推定され、診断時年齢の中央値は</t>
    </r>
    <r>
      <rPr>
        <sz val="10"/>
        <rFont val="Arial"/>
        <family val="0"/>
        <charset val="1"/>
      </rPr>
      <t xml:space="preserve">26</t>
    </r>
    <r>
      <rPr>
        <sz val="10"/>
        <rFont val="Noto Sans CJK SC"/>
        <family val="2"/>
      </rPr>
      <t xml:space="preserve">歳で、散発例の</t>
    </r>
    <r>
      <rPr>
        <sz val="10"/>
        <rFont val="Arial"/>
        <family val="0"/>
        <charset val="1"/>
      </rPr>
      <t xml:space="preserve">62</t>
    </r>
    <r>
      <rPr>
        <sz val="10"/>
        <rFont val="Noto Sans CJK SC"/>
        <family val="2"/>
      </rPr>
      <t xml:space="preserve">歳より若い（英 </t>
    </r>
    <r>
      <rPr>
        <sz val="10"/>
        <rFont val="Arial"/>
        <family val="0"/>
        <charset val="1"/>
      </rPr>
      <t xml:space="preserve">North West </t>
    </r>
    <r>
      <rPr>
        <sz val="10"/>
        <rFont val="Noto Sans CJK SC"/>
        <family val="2"/>
      </rPr>
      <t xml:space="preserve">地域の登録研究）。</t>
    </r>
  </si>
  <si>
    <t xml:space="preserve">SRC-2001</t>
  </si>
  <si>
    <t xml:space="preserve">Evans DG, et al. Malignant peripheral nerve sheath tumours in neurofibromatosis 1. J Med Genet. 2002;39(5):311-314</t>
  </si>
  <si>
    <t xml:space="preserve">10.1136/jmg.39.5.311</t>
  </si>
  <si>
    <t xml:space="preserve">12011145</t>
  </si>
  <si>
    <r>
      <rPr>
        <sz val="10"/>
        <rFont val="Noto Sans CJK SC"/>
        <family val="2"/>
      </rPr>
      <t xml:space="preserve">数値は</t>
    </r>
    <r>
      <rPr>
        <sz val="10"/>
        <rFont val="Arial"/>
        <family val="0"/>
        <charset val="1"/>
      </rPr>
      <t xml:space="preserve">1984</t>
    </r>
    <r>
      <rPr>
        <sz val="10"/>
        <rFont val="Noto Sans CJK SC"/>
        <family val="2"/>
      </rPr>
      <t xml:space="preserve">〜</t>
    </r>
    <r>
      <rPr>
        <sz val="10"/>
        <rFont val="Arial"/>
        <family val="0"/>
        <charset val="1"/>
      </rPr>
      <t xml:space="preserve">1996</t>
    </r>
    <r>
      <rPr>
        <sz val="10"/>
        <rFont val="Noto Sans CJK SC"/>
        <family val="2"/>
      </rPr>
      <t xml:space="preserve">年の地域登録に基づく推定である。</t>
    </r>
    <r>
      <rPr>
        <sz val="10"/>
        <rFont val="Arial"/>
        <family val="0"/>
        <charset val="1"/>
      </rPr>
      <t xml:space="preserve">MPNST </t>
    </r>
    <r>
      <rPr>
        <sz val="10"/>
        <rFont val="Noto Sans CJK SC"/>
        <family val="2"/>
      </rPr>
      <t xml:space="preserve">の治療・予後の詳細は本カードの範囲外（骨・軟部腫瘍側の扱いと重ねない）。（出典内の位置：抄録の </t>
    </r>
    <r>
      <rPr>
        <sz val="10"/>
        <rFont val="Arial"/>
        <family val="0"/>
        <charset val="1"/>
      </rPr>
      <t xml:space="preserve">Results</t>
    </r>
    <r>
      <rPr>
        <sz val="10"/>
        <rFont val="Noto Sans CJK SC"/>
        <family val="2"/>
      </rPr>
      <t xml:space="preserve">）</t>
    </r>
  </si>
  <si>
    <t xml:space="preserve">AN-019</t>
  </si>
  <si>
    <r>
      <rPr>
        <sz val="10"/>
        <rFont val="Noto Sans CJK SC"/>
        <family val="2"/>
      </rPr>
      <t xml:space="preserve">結節性硬化症は常染色体優性遺伝の多臓器疾患であり、</t>
    </r>
    <r>
      <rPr>
        <sz val="10"/>
        <rFont val="Arial"/>
        <family val="0"/>
        <charset val="1"/>
      </rPr>
      <t xml:space="preserve">2021</t>
    </r>
    <r>
      <rPr>
        <sz val="10"/>
        <rFont val="Noto Sans CJK SC"/>
        <family val="2"/>
      </rPr>
      <t xml:space="preserve">年の国際コンセンサスによる診断基準・サーベイランス推奨の改訂では、臨床診断基準の「皮質異形成」が「多発皮質結節および</t>
    </r>
    <r>
      <rPr>
        <sz val="10"/>
        <rFont val="Arial"/>
        <family val="0"/>
        <charset val="1"/>
      </rPr>
      <t xml:space="preserve">/</t>
    </r>
    <r>
      <rPr>
        <sz val="10"/>
        <rFont val="Noto Sans CJK SC"/>
        <family val="2"/>
      </rPr>
      <t xml:space="preserve">または放射状白質線状病変」に置き換えられ、脳波異常の早期スクリーニングと </t>
    </r>
    <r>
      <rPr>
        <sz val="10"/>
        <rFont val="Arial"/>
        <family val="0"/>
        <charset val="1"/>
      </rPr>
      <t xml:space="preserve">TSC </t>
    </r>
    <r>
      <rPr>
        <sz val="10"/>
        <rFont val="Noto Sans CJK SC"/>
        <family val="2"/>
      </rPr>
      <t xml:space="preserve">関連神経精神障害（</t>
    </r>
    <r>
      <rPr>
        <sz val="10"/>
        <rFont val="Arial"/>
        <family val="0"/>
        <charset val="1"/>
      </rPr>
      <t xml:space="preserve">TAND</t>
    </r>
    <r>
      <rPr>
        <sz val="10"/>
        <rFont val="Noto Sans CJK SC"/>
        <family val="2"/>
      </rPr>
      <t xml:space="preserve">）への対応が重視された。腎血管筋脂肪腫を含む多臓器病変がサーベイランスの対象である。</t>
    </r>
  </si>
  <si>
    <r>
      <rPr>
        <sz val="10"/>
        <rFont val="Noto Sans CJK SC"/>
        <family val="2"/>
      </rPr>
      <t xml:space="preserve">医学各論 Ⅸ</t>
    </r>
    <r>
      <rPr>
        <sz val="10"/>
        <rFont val="Arial"/>
        <family val="0"/>
        <charset val="1"/>
      </rPr>
      <t xml:space="preserve">-10-K-②</t>
    </r>
    <r>
      <rPr>
        <sz val="10"/>
        <rFont val="Noto Sans CJK SC"/>
        <family val="2"/>
      </rPr>
      <t xml:space="preserve">（結節性硬化症、</t>
    </r>
    <r>
      <rPr>
        <sz val="10"/>
        <rFont val="Arial"/>
        <family val="0"/>
        <charset val="1"/>
      </rPr>
      <t xml:space="preserve">c</t>
    </r>
    <r>
      <rPr>
        <sz val="10"/>
        <rFont val="Noto Sans CJK SC"/>
        <family val="2"/>
      </rPr>
      <t xml:space="preserve">）</t>
    </r>
  </si>
  <si>
    <t xml:space="preserve">Northrup H, Aronow ME, Bebin EM, et al. Updated International Tuberous Sclerosis Complex Diagnostic Criteria and Surveillance and Management Recommendations. Pediatr Neurol. 2021;123:50-66</t>
  </si>
  <si>
    <r>
      <rPr>
        <sz val="10"/>
        <rFont val="Noto Sans CJK SC"/>
        <family val="2"/>
      </rPr>
      <t xml:space="preserve">皮質結節・上衣下巨細胞性星細胞腫（</t>
    </r>
    <r>
      <rPr>
        <sz val="10"/>
        <rFont val="Arial"/>
        <family val="0"/>
        <charset val="1"/>
      </rPr>
      <t xml:space="preserve">SEGA</t>
    </r>
    <r>
      <rPr>
        <sz val="10"/>
        <rFont val="Noto Sans CJK SC"/>
        <family val="2"/>
      </rPr>
      <t xml:space="preserve">）・てんかんの合併頻度の数値は本出典の抄録では確認できなかった。皮膚所見は第</t>
    </r>
    <r>
      <rPr>
        <sz val="10"/>
        <rFont val="Arial"/>
        <family val="0"/>
        <charset val="1"/>
      </rPr>
      <t xml:space="preserve">23</t>
    </r>
    <r>
      <rPr>
        <sz val="10"/>
        <rFont val="Noto Sans CJK SC"/>
        <family val="2"/>
      </rPr>
      <t xml:space="preserve">回 </t>
    </r>
    <r>
      <rPr>
        <sz val="10"/>
        <rFont val="Arial"/>
        <family val="0"/>
        <charset val="1"/>
      </rPr>
      <t xml:space="preserve">DT </t>
    </r>
    <r>
      <rPr>
        <sz val="10"/>
        <rFont val="Noto Sans CJK SC"/>
        <family val="2"/>
      </rPr>
      <t xml:space="preserve">で作成済みのため扱わない。（出典内の位置：抄録の改訂点の記述）</t>
    </r>
  </si>
  <si>
    <t xml:space="preserve">AN-020</t>
  </si>
  <si>
    <r>
      <rPr>
        <sz val="10"/>
        <rFont val="Noto Sans CJK SC"/>
        <family val="2"/>
      </rPr>
      <t xml:space="preserve">結節性硬化症に伴う上衣下巨細胞性星細胞腫（</t>
    </r>
    <r>
      <rPr>
        <sz val="10"/>
        <rFont val="Arial"/>
        <family val="0"/>
        <charset val="1"/>
      </rPr>
      <t xml:space="preserve">SEGA</t>
    </r>
    <r>
      <rPr>
        <sz val="10"/>
        <rFont val="Noto Sans CJK SC"/>
        <family val="2"/>
      </rPr>
      <t xml:space="preserve">）に対するエベロリムスは、第</t>
    </r>
    <r>
      <rPr>
        <sz val="10"/>
        <rFont val="Arial"/>
        <family val="0"/>
        <charset val="1"/>
      </rPr>
      <t xml:space="preserve">3</t>
    </r>
    <r>
      <rPr>
        <sz val="10"/>
        <rFont val="Noto Sans CJK SC"/>
        <family val="2"/>
      </rPr>
      <t xml:space="preserve">相試験 </t>
    </r>
    <r>
      <rPr>
        <sz val="10"/>
        <rFont val="Arial"/>
        <family val="0"/>
        <charset val="1"/>
      </rPr>
      <t xml:space="preserve">EXIST-1 </t>
    </r>
    <r>
      <rPr>
        <sz val="10"/>
        <rFont val="Noto Sans CJK SC"/>
        <family val="2"/>
      </rPr>
      <t xml:space="preserve">で、標的病変の体積が</t>
    </r>
    <r>
      <rPr>
        <sz val="10"/>
        <rFont val="Arial"/>
        <family val="0"/>
        <charset val="1"/>
      </rPr>
      <t xml:space="preserve">50%</t>
    </r>
    <r>
      <rPr>
        <sz val="10"/>
        <rFont val="Noto Sans CJK SC"/>
        <family val="2"/>
      </rPr>
      <t xml:space="preserve">以上縮小した患者の割合が</t>
    </r>
    <r>
      <rPr>
        <sz val="10"/>
        <rFont val="Arial"/>
        <family val="0"/>
        <charset val="1"/>
      </rPr>
      <t xml:space="preserve">35%</t>
    </r>
    <r>
      <rPr>
        <sz val="10"/>
        <rFont val="Noto Sans CJK SC"/>
        <family val="2"/>
      </rPr>
      <t xml:space="preserve">（</t>
    </r>
    <r>
      <rPr>
        <sz val="10"/>
        <rFont val="Arial"/>
        <family val="0"/>
        <charset val="1"/>
      </rPr>
      <t xml:space="preserve">27/78</t>
    </r>
    <r>
      <rPr>
        <sz val="10"/>
        <rFont val="Noto Sans CJK SC"/>
        <family val="2"/>
      </rPr>
      <t xml:space="preserve">）であり、プラセボ群では</t>
    </r>
    <r>
      <rPr>
        <sz val="10"/>
        <rFont val="Arial"/>
        <family val="0"/>
        <charset val="1"/>
      </rPr>
      <t xml:space="preserve">0%</t>
    </r>
    <r>
      <rPr>
        <sz val="10"/>
        <rFont val="Noto Sans CJK SC"/>
        <family val="2"/>
      </rPr>
      <t xml:space="preserve">であった（</t>
    </r>
    <r>
      <rPr>
        <sz val="10"/>
        <rFont val="Arial"/>
        <family val="0"/>
        <charset val="1"/>
      </rPr>
      <t xml:space="preserve">p&lt;0.0001</t>
    </r>
    <r>
      <rPr>
        <sz val="10"/>
        <rFont val="Noto Sans CJK SC"/>
        <family val="2"/>
      </rPr>
      <t xml:space="preserve">）。</t>
    </r>
  </si>
  <si>
    <t xml:space="preserve">SRC-2003</t>
  </si>
  <si>
    <t xml:space="preserve">Franz DN, et al. Efficacy and safety of everolimus for subependymal giant cell astrocytomas associated with tuberous sclerosis complex (EXIST-1). Lancet. 2013;381(9861):125-132</t>
  </si>
  <si>
    <t xml:space="preserve">10.1016/S0140-6736(12)61134-9</t>
  </si>
  <si>
    <t xml:space="preserve">23158522</t>
  </si>
  <si>
    <r>
      <rPr>
        <sz val="10"/>
        <rFont val="Noto Sans CJK SC"/>
        <family val="2"/>
      </rPr>
      <t xml:space="preserve">国内ではエベロリムス（アフィニトール）の効能・効果に「結節性硬化症」があり、</t>
    </r>
    <r>
      <rPr>
        <sz val="10"/>
        <rFont val="Arial"/>
        <family val="0"/>
        <charset val="1"/>
      </rPr>
      <t xml:space="preserve">SEGA</t>
    </r>
    <r>
      <rPr>
        <sz val="10"/>
        <rFont val="Noto Sans CJK SC"/>
        <family val="2"/>
      </rPr>
      <t xml:space="preserve">・腎血管筋脂肪腫・てんかんが対象に含まれる（添付文書</t>
    </r>
    <r>
      <rPr>
        <sz val="10"/>
        <rFont val="Arial"/>
        <family val="0"/>
        <charset val="1"/>
      </rPr>
      <t xml:space="preserve">2024</t>
    </r>
    <r>
      <rPr>
        <sz val="10"/>
        <rFont val="Noto Sans CJK SC"/>
        <family val="2"/>
      </rPr>
      <t xml:space="preserve">年</t>
    </r>
    <r>
      <rPr>
        <sz val="10"/>
        <rFont val="Arial"/>
        <family val="0"/>
        <charset val="1"/>
      </rPr>
      <t xml:space="preserve">6</t>
    </r>
    <r>
      <rPr>
        <sz val="10"/>
        <rFont val="Noto Sans CJK SC"/>
        <family val="2"/>
      </rPr>
      <t xml:space="preserve">月改訂で確認。用量は腎血管筋脂肪腫を除き体表面積換算）。有害事象で最も多かったのは口内炎・口腔潰瘍であった。（出典内の位置：抄録の </t>
    </r>
    <r>
      <rPr>
        <sz val="10"/>
        <rFont val="Arial"/>
        <family val="0"/>
        <charset val="1"/>
      </rPr>
      <t xml:space="preserve">Results</t>
    </r>
    <r>
      <rPr>
        <sz val="10"/>
        <rFont val="Noto Sans CJK SC"/>
        <family val="2"/>
      </rPr>
      <t xml:space="preserve">）</t>
    </r>
  </si>
  <si>
    <t xml:space="preserve">AN-021</t>
  </si>
  <si>
    <r>
      <rPr>
        <sz val="10"/>
        <rFont val="Noto Sans CJK SC"/>
        <family val="2"/>
      </rPr>
      <t xml:space="preserve">結節性硬化症に伴う治療抵抗性の焦点発作に対するエベロリムスの追加療法は、第</t>
    </r>
    <r>
      <rPr>
        <sz val="10"/>
        <rFont val="Arial"/>
        <family val="0"/>
        <charset val="1"/>
      </rPr>
      <t xml:space="preserve">3</t>
    </r>
    <r>
      <rPr>
        <sz val="10"/>
        <rFont val="Noto Sans CJK SC"/>
        <family val="2"/>
      </rPr>
      <t xml:space="preserve">相試験 </t>
    </r>
    <r>
      <rPr>
        <sz val="10"/>
        <rFont val="Arial"/>
        <family val="0"/>
        <charset val="1"/>
      </rPr>
      <t xml:space="preserve">EXIST-3 </t>
    </r>
    <r>
      <rPr>
        <sz val="10"/>
        <rFont val="Noto Sans CJK SC"/>
        <family val="2"/>
      </rPr>
      <t xml:space="preserve">で、発作頻度が</t>
    </r>
    <r>
      <rPr>
        <sz val="10"/>
        <rFont val="Arial"/>
        <family val="0"/>
        <charset val="1"/>
      </rPr>
      <t xml:space="preserve">50%</t>
    </r>
    <r>
      <rPr>
        <sz val="10"/>
        <rFont val="Noto Sans CJK SC"/>
        <family val="2"/>
      </rPr>
      <t xml:space="preserve">以上減少した患者の割合が低曝露群</t>
    </r>
    <r>
      <rPr>
        <sz val="10"/>
        <rFont val="Arial"/>
        <family val="0"/>
        <charset val="1"/>
      </rPr>
      <t xml:space="preserve">28.2%</t>
    </r>
    <r>
      <rPr>
        <sz val="10"/>
        <rFont val="Noto Sans CJK SC"/>
        <family val="2"/>
      </rPr>
      <t xml:space="preserve">・高曝露群</t>
    </r>
    <r>
      <rPr>
        <sz val="10"/>
        <rFont val="Arial"/>
        <family val="0"/>
        <charset val="1"/>
      </rPr>
      <t xml:space="preserve">40.0%</t>
    </r>
    <r>
      <rPr>
        <sz val="10"/>
        <rFont val="Noto Sans CJK SC"/>
        <family val="2"/>
      </rPr>
      <t xml:space="preserve">であり、プラセボ群の</t>
    </r>
    <r>
      <rPr>
        <sz val="10"/>
        <rFont val="Arial"/>
        <family val="0"/>
        <charset val="1"/>
      </rPr>
      <t xml:space="preserve">15.1%</t>
    </r>
    <r>
      <rPr>
        <sz val="10"/>
        <rFont val="Noto Sans CJK SC"/>
        <family val="2"/>
      </rPr>
      <t xml:space="preserve">を有意に上回った。</t>
    </r>
  </si>
  <si>
    <t xml:space="preserve">SRC-2004</t>
  </si>
  <si>
    <t xml:space="preserve">French JA, et al. Adjunctive everolimus therapy for treatment-resistant focal-onset seizures associated with tuberous sclerosis (EXIST-3). Lancet. 2016;388(10056):2153-2163</t>
  </si>
  <si>
    <t xml:space="preserve">10.1016/S0140-6736(16)31419-2</t>
  </si>
  <si>
    <t xml:space="preserve">27613521</t>
  </si>
  <si>
    <r>
      <rPr>
        <sz val="10"/>
        <rFont val="Noto Sans CJK SC"/>
        <family val="2"/>
      </rPr>
      <t xml:space="preserve">国内承認状況は </t>
    </r>
    <r>
      <rPr>
        <sz val="10"/>
        <rFont val="Arial"/>
        <family val="0"/>
        <charset val="1"/>
      </rPr>
      <t xml:space="preserve">AN-020 </t>
    </r>
    <r>
      <rPr>
        <sz val="10"/>
        <rFont val="Noto Sans CJK SC"/>
        <family val="2"/>
      </rPr>
      <t xml:space="preserve">と同じ（「結節性硬化症」の効能にてんかんを含む）。本試験の対象は焦点発作であり、点頭てんかん自体を対象とした試験ではない。（出典内の位置：抄録の </t>
    </r>
    <r>
      <rPr>
        <sz val="10"/>
        <rFont val="Arial"/>
        <family val="0"/>
        <charset val="1"/>
      </rPr>
      <t xml:space="preserve">Results</t>
    </r>
    <r>
      <rPr>
        <sz val="10"/>
        <rFont val="Noto Sans CJK SC"/>
        <family val="2"/>
      </rPr>
      <t xml:space="preserve">）</t>
    </r>
  </si>
  <si>
    <t xml:space="preserve">AN-022</t>
  </si>
  <si>
    <r>
      <rPr>
        <sz val="10"/>
        <rFont val="Arial"/>
        <family val="0"/>
        <charset val="1"/>
      </rPr>
      <t xml:space="preserve">Sturge-Weber</t>
    </r>
    <r>
      <rPr>
        <sz val="10"/>
        <rFont val="Noto Sans CJK SC"/>
        <family val="2"/>
      </rPr>
      <t xml:space="preserve">症候群</t>
    </r>
  </si>
  <si>
    <r>
      <rPr>
        <sz val="10"/>
        <rFont val="Arial"/>
        <family val="0"/>
        <charset val="1"/>
      </rPr>
      <t xml:space="preserve">Sturge-Weber</t>
    </r>
    <r>
      <rPr>
        <sz val="10"/>
        <rFont val="Noto Sans CJK SC"/>
        <family val="2"/>
      </rPr>
      <t xml:space="preserve">症候群は、</t>
    </r>
    <r>
      <rPr>
        <sz val="10"/>
        <rFont val="Arial"/>
        <family val="0"/>
        <charset val="1"/>
      </rPr>
      <t xml:space="preserve">GNAQ </t>
    </r>
    <r>
      <rPr>
        <sz val="10"/>
        <rFont val="Noto Sans CJK SC"/>
        <family val="2"/>
      </rPr>
      <t xml:space="preserve">の体細胞モザイク変異（</t>
    </r>
    <r>
      <rPr>
        <sz val="10"/>
        <rFont val="Arial"/>
        <family val="0"/>
        <charset val="1"/>
      </rPr>
      <t xml:space="preserve">c.548G&gt;A</t>
    </r>
    <r>
      <rPr>
        <sz val="10"/>
        <rFont val="Noto Sans CJK SC"/>
        <family val="2"/>
      </rPr>
      <t xml:space="preserve">、</t>
    </r>
    <r>
      <rPr>
        <sz val="10"/>
        <rFont val="Arial"/>
        <family val="0"/>
        <charset val="1"/>
      </rPr>
      <t xml:space="preserve">p.Arg183Gln</t>
    </r>
    <r>
      <rPr>
        <sz val="10"/>
        <rFont val="Noto Sans CJK SC"/>
        <family val="2"/>
      </rPr>
      <t xml:space="preserve">）を原因とし、この変異は罹患組織の</t>
    </r>
    <r>
      <rPr>
        <sz val="10"/>
        <rFont val="Arial"/>
        <family val="0"/>
        <charset val="1"/>
      </rPr>
      <t xml:space="preserve">88%</t>
    </r>
    <r>
      <rPr>
        <sz val="10"/>
        <rFont val="Noto Sans CJK SC"/>
        <family val="2"/>
      </rPr>
      <t xml:space="preserve">（</t>
    </r>
    <r>
      <rPr>
        <sz val="10"/>
        <rFont val="Arial"/>
        <family val="0"/>
        <charset val="1"/>
      </rPr>
      <t xml:space="preserve">23/26</t>
    </r>
    <r>
      <rPr>
        <sz val="10"/>
        <rFont val="Noto Sans CJK SC"/>
        <family val="2"/>
      </rPr>
      <t xml:space="preserve">）で検出される。本症候群は、三叉神経第</t>
    </r>
    <r>
      <rPr>
        <sz val="10"/>
        <rFont val="Arial"/>
        <family val="0"/>
        <charset val="1"/>
      </rPr>
      <t xml:space="preserve">1</t>
    </r>
    <r>
      <rPr>
        <sz val="10"/>
        <rFont val="Noto Sans CJK SC"/>
        <family val="2"/>
      </rPr>
      <t xml:space="preserve">枝領域のポートワイン色斑、軟膜の毛細血管静脈の異常、緑内障、てんかん、脳卒中、知的障害を特徴とする。</t>
    </r>
  </si>
  <si>
    <r>
      <rPr>
        <sz val="10"/>
        <rFont val="Noto Sans CJK SC"/>
        <family val="2"/>
      </rPr>
      <t xml:space="preserve">医学各論 Ⅸ</t>
    </r>
    <r>
      <rPr>
        <sz val="10"/>
        <rFont val="Arial"/>
        <family val="0"/>
        <charset val="1"/>
      </rPr>
      <t xml:space="preserve">-10-K-③</t>
    </r>
    <r>
      <rPr>
        <sz val="10"/>
        <rFont val="Noto Sans CJK SC"/>
        <family val="2"/>
      </rPr>
      <t xml:space="preserve">（</t>
    </r>
    <r>
      <rPr>
        <sz val="10"/>
        <rFont val="Arial"/>
        <family val="0"/>
        <charset val="1"/>
      </rPr>
      <t xml:space="preserve">Sturge-Weber</t>
    </r>
    <r>
      <rPr>
        <sz val="10"/>
        <rFont val="Noto Sans CJK SC"/>
        <family val="2"/>
      </rPr>
      <t xml:space="preserve">症候群、</t>
    </r>
    <r>
      <rPr>
        <sz val="10"/>
        <rFont val="Arial"/>
        <family val="0"/>
        <charset val="1"/>
      </rPr>
      <t xml:space="preserve">c</t>
    </r>
    <r>
      <rPr>
        <sz val="10"/>
        <rFont val="Noto Sans CJK SC"/>
        <family val="2"/>
      </rPr>
      <t xml:space="preserve">）</t>
    </r>
  </si>
  <si>
    <t xml:space="preserve">SRC-2005</t>
  </si>
  <si>
    <t xml:space="preserve">Shirley MD, et al. Sturge-Weber syndrome and port-wine stains caused by somatic mutation in GNAQ. N Engl J Med. 2013;368(21):1971-1979</t>
  </si>
  <si>
    <t xml:space="preserve">10.1056/NEJMoa1213507</t>
  </si>
  <si>
    <t xml:space="preserve">23656586</t>
  </si>
  <si>
    <r>
      <rPr>
        <sz val="10"/>
        <rFont val="Noto Sans CJK SC"/>
        <family val="2"/>
      </rPr>
      <t xml:space="preserve">皮膚所見（ポートワイン色斑）は第</t>
    </r>
    <r>
      <rPr>
        <sz val="10"/>
        <rFont val="Arial"/>
        <family val="0"/>
        <charset val="1"/>
      </rPr>
      <t xml:space="preserve">23</t>
    </r>
    <r>
      <rPr>
        <sz val="10"/>
        <rFont val="Noto Sans CJK SC"/>
        <family val="2"/>
      </rPr>
      <t xml:space="preserve">回 </t>
    </r>
    <r>
      <rPr>
        <sz val="10"/>
        <rFont val="Arial"/>
        <family val="0"/>
        <charset val="1"/>
      </rPr>
      <t xml:space="preserve">DT </t>
    </r>
    <r>
      <rPr>
        <sz val="10"/>
        <rFont val="Noto Sans CJK SC"/>
        <family val="2"/>
      </rPr>
      <t xml:space="preserve">側の扱いがあるため、本カードでは最小限の記載に留めた。（出典内の位置：抄録の </t>
    </r>
    <r>
      <rPr>
        <sz val="10"/>
        <rFont val="Arial"/>
        <family val="0"/>
        <charset val="1"/>
      </rPr>
      <t xml:space="preserve">Background</t>
    </r>
    <r>
      <rPr>
        <sz val="10"/>
        <rFont val="Noto Sans CJK SC"/>
        <family val="2"/>
      </rPr>
      <t xml:space="preserve">・</t>
    </r>
    <r>
      <rPr>
        <sz val="10"/>
        <rFont val="Arial"/>
        <family val="0"/>
        <charset val="1"/>
      </rPr>
      <t xml:space="preserve">Results</t>
    </r>
    <r>
      <rPr>
        <sz val="10"/>
        <rFont val="Noto Sans CJK SC"/>
        <family val="2"/>
      </rPr>
      <t xml:space="preserve">）</t>
    </r>
  </si>
  <si>
    <t xml:space="preserve">AN-023</t>
  </si>
  <si>
    <r>
      <rPr>
        <sz val="10"/>
        <rFont val="Arial"/>
        <family val="0"/>
        <charset val="1"/>
      </rPr>
      <t xml:space="preserve">von Hippel-Lindau</t>
    </r>
    <r>
      <rPr>
        <sz val="10"/>
        <rFont val="Noto Sans CJK SC"/>
        <family val="2"/>
      </rPr>
      <t xml:space="preserve">病</t>
    </r>
  </si>
  <si>
    <r>
      <rPr>
        <sz val="10"/>
        <rFont val="Arial"/>
        <family val="0"/>
        <charset val="1"/>
      </rPr>
      <t xml:space="preserve">von Hippel-Lindau</t>
    </r>
    <r>
      <rPr>
        <sz val="10"/>
        <rFont val="Noto Sans CJK SC"/>
        <family val="2"/>
      </rPr>
      <t xml:space="preserve">（</t>
    </r>
    <r>
      <rPr>
        <sz val="10"/>
        <rFont val="Arial"/>
        <family val="0"/>
        <charset val="1"/>
      </rPr>
      <t xml:space="preserve">VHL</t>
    </r>
    <r>
      <rPr>
        <sz val="10"/>
        <rFont val="Noto Sans CJK SC"/>
        <family val="2"/>
      </rPr>
      <t xml:space="preserve">）病は、</t>
    </r>
    <r>
      <rPr>
        <sz val="10"/>
        <rFont val="Arial"/>
        <family val="0"/>
        <charset val="1"/>
      </rPr>
      <t xml:space="preserve">VHL </t>
    </r>
    <r>
      <rPr>
        <sz val="10"/>
        <rFont val="Noto Sans CJK SC"/>
        <family val="2"/>
      </rPr>
      <t xml:space="preserve">遺伝子の病原性バリアントによる多発腫瘍の素因であり、網膜と中枢神経系の血管芽腫、腎細胞癌、褐色細胞腫、膵神経内分泌腫瘍、内リンパ嚢腫瘍などを生じる。サーベイランスは小児期から開始し、網膜・中枢神経系・内耳・腎・神経内分泌臓器・膵を定期的に評価する。</t>
    </r>
  </si>
  <si>
    <r>
      <rPr>
        <sz val="10"/>
        <rFont val="Noto Sans CJK SC"/>
        <family val="2"/>
      </rPr>
      <t xml:space="preserve">医学各論 Ⅸ</t>
    </r>
    <r>
      <rPr>
        <sz val="10"/>
        <rFont val="Arial"/>
        <family val="0"/>
        <charset val="1"/>
      </rPr>
      <t xml:space="preserve">-10-K-④</t>
    </r>
    <r>
      <rPr>
        <sz val="10"/>
        <rFont val="Noto Sans CJK SC"/>
        <family val="2"/>
      </rPr>
      <t xml:space="preserve">（</t>
    </r>
    <r>
      <rPr>
        <sz val="10"/>
        <rFont val="Arial"/>
        <family val="0"/>
        <charset val="1"/>
      </rPr>
      <t xml:space="preserve">von Hippel-Lindau</t>
    </r>
    <r>
      <rPr>
        <sz val="10"/>
        <rFont val="Noto Sans CJK SC"/>
        <family val="2"/>
      </rPr>
      <t xml:space="preserve">病、</t>
    </r>
    <r>
      <rPr>
        <sz val="10"/>
        <rFont val="Arial"/>
        <family val="0"/>
        <charset val="1"/>
      </rPr>
      <t xml:space="preserve">c</t>
    </r>
    <r>
      <rPr>
        <sz val="10"/>
        <rFont val="Noto Sans CJK SC"/>
        <family val="2"/>
      </rPr>
      <t xml:space="preserve">）</t>
    </r>
  </si>
  <si>
    <t xml:space="preserve">SRC-2006</t>
  </si>
  <si>
    <t xml:space="preserve">Binderup MLM, et al. von Hippel-Lindau disease: Updated guideline for diagnosis and surveillance. Eur J Med Genet. 2022;65(8):104538</t>
  </si>
  <si>
    <t xml:space="preserve">10.1016/j.ejmg.2022.104538</t>
  </si>
  <si>
    <t xml:space="preserve">35709961</t>
  </si>
  <si>
    <r>
      <rPr>
        <sz val="10"/>
        <rFont val="Noto Sans CJK SC"/>
        <family val="2"/>
      </rPr>
      <t xml:space="preserve">中枢神経系の血管芽腫自体は第</t>
    </r>
    <r>
      <rPr>
        <sz val="10"/>
        <rFont val="Arial"/>
        <family val="0"/>
        <charset val="1"/>
      </rPr>
      <t xml:space="preserve">28</t>
    </r>
    <r>
      <rPr>
        <sz val="10"/>
        <rFont val="Noto Sans CJK SC"/>
        <family val="2"/>
      </rPr>
      <t xml:space="preserve">回 </t>
    </r>
    <r>
      <rPr>
        <sz val="10"/>
        <rFont val="Arial"/>
        <family val="0"/>
        <charset val="1"/>
      </rPr>
      <t xml:space="preserve">BT </t>
    </r>
    <r>
      <rPr>
        <sz val="10"/>
        <rFont val="Noto Sans CJK SC"/>
        <family val="2"/>
      </rPr>
      <t xml:space="preserve">で作成済みのため、本カードは全身のサーベイランスに絞った。サーベイランスの個別の検査間隔は抄録範囲外。（出典内の位置：抄録の </t>
    </r>
    <r>
      <rPr>
        <sz val="10"/>
        <rFont val="Arial"/>
        <family val="0"/>
        <charset val="1"/>
      </rPr>
      <t xml:space="preserve">Recommendations</t>
    </r>
    <r>
      <rPr>
        <sz val="10"/>
        <rFont val="Noto Sans CJK SC"/>
        <family val="2"/>
      </rPr>
      <t xml:space="preserve">）</t>
    </r>
  </si>
  <si>
    <t xml:space="preserve">AN-024</t>
  </si>
  <si>
    <r>
      <rPr>
        <sz val="10"/>
        <rFont val="Arial"/>
        <family val="0"/>
        <charset val="1"/>
      </rPr>
      <t xml:space="preserve">HIF-2α</t>
    </r>
    <r>
      <rPr>
        <sz val="10"/>
        <rFont val="Noto Sans CJK SC"/>
        <family val="2"/>
      </rPr>
      <t xml:space="preserve">阻害薬ベルズチファンは、直ちに手術を要しない </t>
    </r>
    <r>
      <rPr>
        <sz val="10"/>
        <rFont val="Arial"/>
        <family val="0"/>
        <charset val="1"/>
      </rPr>
      <t xml:space="preserve">VHL </t>
    </r>
    <r>
      <rPr>
        <sz val="10"/>
        <rFont val="Noto Sans CJK SC"/>
        <family val="2"/>
      </rPr>
      <t xml:space="preserve">病関連の腎細胞癌、中枢神経系血管芽腫、膵神経内分泌腫瘍を有する成人患者を対象として、米国 </t>
    </r>
    <r>
      <rPr>
        <sz val="10"/>
        <rFont val="Arial"/>
        <family val="0"/>
        <charset val="1"/>
      </rPr>
      <t xml:space="preserve">FDA </t>
    </r>
    <r>
      <rPr>
        <sz val="10"/>
        <rFont val="Noto Sans CJK SC"/>
        <family val="2"/>
      </rPr>
      <t xml:space="preserve">に承認された（</t>
    </r>
    <r>
      <rPr>
        <sz val="10"/>
        <rFont val="Arial"/>
        <family val="0"/>
        <charset val="1"/>
      </rPr>
      <t xml:space="preserve">2022</t>
    </r>
    <r>
      <rPr>
        <sz val="10"/>
        <rFont val="Noto Sans CJK SC"/>
        <family val="2"/>
      </rPr>
      <t xml:space="preserve">年のデンマーク </t>
    </r>
    <r>
      <rPr>
        <sz val="10"/>
        <rFont val="Arial"/>
        <family val="0"/>
        <charset val="1"/>
      </rPr>
      <t xml:space="preserve">VHL </t>
    </r>
    <r>
      <rPr>
        <sz val="10"/>
        <rFont val="Noto Sans CJK SC"/>
        <family val="2"/>
      </rPr>
      <t xml:space="preserve">ガイドライン時点）。</t>
    </r>
  </si>
  <si>
    <r>
      <rPr>
        <sz val="10"/>
        <rFont val="Noto Sans CJK SC"/>
        <family val="2"/>
      </rPr>
      <t xml:space="preserve">国内では</t>
    </r>
    <r>
      <rPr>
        <sz val="10"/>
        <rFont val="Arial"/>
        <family val="0"/>
        <charset val="1"/>
      </rPr>
      <t xml:space="preserve">2025</t>
    </r>
    <r>
      <rPr>
        <sz val="10"/>
        <rFont val="Noto Sans CJK SC"/>
        <family val="2"/>
      </rPr>
      <t xml:space="preserve">年</t>
    </r>
    <r>
      <rPr>
        <sz val="10"/>
        <rFont val="Arial"/>
        <family val="0"/>
        <charset val="1"/>
      </rPr>
      <t xml:space="preserve">6</t>
    </r>
    <r>
      <rPr>
        <sz val="10"/>
        <rFont val="Noto Sans CJK SC"/>
        <family val="2"/>
      </rPr>
      <t xml:space="preserve">月に「フォン・ヒッペル・リンドウ病関連腫瘍」として承認された（販売名ウェリレグ錠</t>
    </r>
    <r>
      <rPr>
        <sz val="10"/>
        <rFont val="Arial"/>
        <family val="0"/>
        <charset val="1"/>
      </rPr>
      <t xml:space="preserve">40mg</t>
    </r>
    <r>
      <rPr>
        <sz val="10"/>
        <rFont val="Noto Sans CJK SC"/>
        <family val="2"/>
      </rPr>
      <t xml:space="preserve">、一般名ベルズチファン。</t>
    </r>
    <r>
      <rPr>
        <sz val="10"/>
        <rFont val="Arial"/>
        <family val="0"/>
        <charset val="1"/>
      </rPr>
      <t xml:space="preserve">MSD </t>
    </r>
    <r>
      <rPr>
        <sz val="10"/>
        <rFont val="Noto Sans CJK SC"/>
        <family val="2"/>
      </rPr>
      <t xml:space="preserve">の公表資料および添付文書で確認）。本カードの出典（</t>
    </r>
    <r>
      <rPr>
        <sz val="10"/>
        <rFont val="Arial"/>
        <family val="0"/>
        <charset val="1"/>
      </rPr>
      <t xml:space="preserve">2022</t>
    </r>
    <r>
      <rPr>
        <sz val="10"/>
        <rFont val="Noto Sans CJK SC"/>
        <family val="2"/>
      </rPr>
      <t xml:space="preserve">年）の時点では国内未承認であった。（出典内の位置：抄録の治療に関する記述）</t>
    </r>
  </si>
  <si>
    <t xml:space="preserve">AN-025</t>
  </si>
  <si>
    <t xml:space="preserve">小頭症</t>
  </si>
  <si>
    <r>
      <rPr>
        <sz val="10"/>
        <rFont val="Noto Sans CJK SC"/>
        <family val="2"/>
      </rPr>
      <t xml:space="preserve">小頭症は、頭囲が平均より</t>
    </r>
    <r>
      <rPr>
        <sz val="10"/>
        <rFont val="Arial"/>
        <family val="0"/>
        <charset val="1"/>
      </rPr>
      <t xml:space="preserve">2SD</t>
    </r>
    <r>
      <rPr>
        <sz val="10"/>
        <rFont val="Noto Sans CJK SC"/>
        <family val="2"/>
      </rPr>
      <t xml:space="preserve">を超えて小さいこと（頭囲 </t>
    </r>
    <r>
      <rPr>
        <sz val="10"/>
        <rFont val="Arial"/>
        <family val="0"/>
        <charset val="1"/>
      </rPr>
      <t xml:space="preserve">&lt;-2 SD</t>
    </r>
    <r>
      <rPr>
        <sz val="10"/>
        <rFont val="Noto Sans CJK SC"/>
        <family val="2"/>
      </rPr>
      <t xml:space="preserve">）と定義される神経学的徴候であり、重症小頭症（頭囲 </t>
    </r>
    <r>
      <rPr>
        <sz val="10"/>
        <rFont val="Arial"/>
        <family val="0"/>
        <charset val="1"/>
      </rPr>
      <t xml:space="preserve">&lt;-3 SD</t>
    </r>
    <r>
      <rPr>
        <sz val="10"/>
        <rFont val="Noto Sans CJK SC"/>
        <family val="2"/>
      </rPr>
      <t xml:space="preserve">）では約</t>
    </r>
    <r>
      <rPr>
        <sz val="10"/>
        <rFont val="Arial"/>
        <family val="0"/>
        <charset val="1"/>
      </rPr>
      <t xml:space="preserve">80%</t>
    </r>
    <r>
      <rPr>
        <sz val="10"/>
        <rFont val="Noto Sans CJK SC"/>
        <family val="2"/>
      </rPr>
      <t xml:space="preserve">に画像異常がみられ、</t>
    </r>
    <r>
      <rPr>
        <sz val="10"/>
        <rFont val="Arial"/>
        <family val="0"/>
        <charset val="1"/>
      </rPr>
      <t xml:space="preserve">-2</t>
    </r>
    <r>
      <rPr>
        <sz val="10"/>
        <rFont val="Noto Sans CJK SC"/>
        <family val="2"/>
      </rPr>
      <t xml:space="preserve">〜</t>
    </r>
    <r>
      <rPr>
        <sz val="10"/>
        <rFont val="Arial"/>
        <family val="0"/>
        <charset val="1"/>
      </rPr>
      <t xml:space="preserve">-3 SD </t>
    </r>
    <r>
      <rPr>
        <sz val="10"/>
        <rFont val="Noto Sans CJK SC"/>
        <family val="2"/>
      </rPr>
      <t xml:space="preserve">の軽症例（約</t>
    </r>
    <r>
      <rPr>
        <sz val="10"/>
        <rFont val="Arial"/>
        <family val="0"/>
        <charset val="1"/>
      </rPr>
      <t xml:space="preserve">40%</t>
    </r>
    <r>
      <rPr>
        <sz val="10"/>
        <rFont val="Noto Sans CJK SC"/>
        <family val="2"/>
      </rPr>
      <t xml:space="preserve">）より発達障害が重度である。</t>
    </r>
  </si>
  <si>
    <r>
      <rPr>
        <sz val="10"/>
        <rFont val="Noto Sans CJK SC"/>
        <family val="2"/>
      </rPr>
      <t xml:space="preserve">医学各論 Ⅸ</t>
    </r>
    <r>
      <rPr>
        <sz val="10"/>
        <rFont val="Arial"/>
        <family val="0"/>
        <charset val="1"/>
      </rPr>
      <t xml:space="preserve">-11-D-①</t>
    </r>
    <r>
      <rPr>
        <sz val="10"/>
        <rFont val="Noto Sans CJK SC"/>
        <family val="2"/>
      </rPr>
      <t xml:space="preserve">（小頭症、</t>
    </r>
    <r>
      <rPr>
        <sz val="10"/>
        <rFont val="Arial"/>
        <family val="0"/>
        <charset val="1"/>
      </rPr>
      <t xml:space="preserve">c</t>
    </r>
    <r>
      <rPr>
        <sz val="10"/>
        <rFont val="Noto Sans CJK SC"/>
        <family val="2"/>
      </rPr>
      <t xml:space="preserve">）</t>
    </r>
  </si>
  <si>
    <t xml:space="preserve">SRC-2007</t>
  </si>
  <si>
    <t xml:space="preserve">Ashwal S, et al. Practice parameter: Evaluation of the child with microcephaly. Neurology. 2009;73(11):887-897</t>
  </si>
  <si>
    <t xml:space="preserve">10.1212/WNL.0b013e3181b783f7</t>
  </si>
  <si>
    <t xml:space="preserve">19752457</t>
  </si>
  <si>
    <r>
      <rPr>
        <sz val="10"/>
        <rFont val="Noto Sans CJK SC"/>
        <family val="2"/>
      </rPr>
      <t xml:space="preserve">本出典は</t>
    </r>
    <r>
      <rPr>
        <sz val="10"/>
        <rFont val="Arial"/>
        <family val="0"/>
        <charset val="1"/>
      </rPr>
      <t xml:space="preserve">2009</t>
    </r>
    <r>
      <rPr>
        <sz val="10"/>
        <rFont val="Noto Sans CJK SC"/>
        <family val="2"/>
      </rPr>
      <t xml:space="preserve">年の実践パラメータで、後に </t>
    </r>
    <r>
      <rPr>
        <sz val="10"/>
        <rFont val="Arial"/>
        <family val="0"/>
        <charset val="1"/>
      </rPr>
      <t xml:space="preserve">RETIRED</t>
    </r>
    <r>
      <rPr>
        <sz val="10"/>
        <rFont val="Noto Sans CJK SC"/>
        <family val="2"/>
      </rPr>
      <t xml:space="preserve">（引退）と表示されている。頭囲の基準は成長曲線の種類により解釈が異なる点に注意。（出典内の位置：抄録の </t>
    </r>
    <r>
      <rPr>
        <sz val="10"/>
        <rFont val="Arial"/>
        <family val="0"/>
        <charset val="1"/>
      </rPr>
      <t xml:space="preserve">Recommendations</t>
    </r>
    <r>
      <rPr>
        <sz val="10"/>
        <rFont val="Noto Sans CJK SC"/>
        <family val="2"/>
      </rPr>
      <t xml:space="preserve">）</t>
    </r>
  </si>
  <si>
    <t xml:space="preserve">AN-026</t>
  </si>
  <si>
    <r>
      <rPr>
        <sz val="10"/>
        <rFont val="Noto Sans CJK SC"/>
        <family val="2"/>
      </rPr>
      <t xml:space="preserve">小頭症は早期の脳発育を妨げるあらゆる要因によって生じ、数百の遺伝性症候群に伴ってみられ、報告された遺伝性病因の割合は</t>
    </r>
    <r>
      <rPr>
        <sz val="10"/>
        <rFont val="Arial"/>
        <family val="0"/>
        <charset val="1"/>
      </rPr>
      <t xml:space="preserve">15.5</t>
    </r>
    <r>
      <rPr>
        <sz val="10"/>
        <rFont val="Noto Sans CJK SC"/>
        <family val="2"/>
      </rPr>
      <t xml:space="preserve">〜</t>
    </r>
    <r>
      <rPr>
        <sz val="10"/>
        <rFont val="Arial"/>
        <family val="0"/>
        <charset val="1"/>
      </rPr>
      <t xml:space="preserve">53.3%</t>
    </r>
    <r>
      <rPr>
        <sz val="10"/>
        <rFont val="Noto Sans CJK SC"/>
        <family val="2"/>
      </rPr>
      <t xml:space="preserve">である。合併症として、てんかん（約</t>
    </r>
    <r>
      <rPr>
        <sz val="10"/>
        <rFont val="Arial"/>
        <family val="0"/>
        <charset val="1"/>
      </rPr>
      <t xml:space="preserve">40%</t>
    </r>
    <r>
      <rPr>
        <sz val="10"/>
        <rFont val="Noto Sans CJK SC"/>
        <family val="2"/>
      </rPr>
      <t xml:space="preserve">）、脳性麻痺（約</t>
    </r>
    <r>
      <rPr>
        <sz val="10"/>
        <rFont val="Arial"/>
        <family val="0"/>
        <charset val="1"/>
      </rPr>
      <t xml:space="preserve">20%</t>
    </r>
    <r>
      <rPr>
        <sz val="10"/>
        <rFont val="Noto Sans CJK SC"/>
        <family val="2"/>
      </rPr>
      <t xml:space="preserve">）、知的障害（約</t>
    </r>
    <r>
      <rPr>
        <sz val="10"/>
        <rFont val="Arial"/>
        <family val="0"/>
        <charset val="1"/>
      </rPr>
      <t xml:space="preserve">50%</t>
    </r>
    <r>
      <rPr>
        <sz val="10"/>
        <rFont val="Noto Sans CJK SC"/>
        <family val="2"/>
      </rPr>
      <t xml:space="preserve">）、眼科的異常（約</t>
    </r>
    <r>
      <rPr>
        <sz val="10"/>
        <rFont val="Arial"/>
        <family val="0"/>
        <charset val="1"/>
      </rPr>
      <t xml:space="preserve">20</t>
    </r>
    <r>
      <rPr>
        <sz val="10"/>
        <rFont val="Noto Sans CJK SC"/>
        <family val="2"/>
      </rPr>
      <t xml:space="preserve">〜</t>
    </r>
    <r>
      <rPr>
        <sz val="10"/>
        <rFont val="Arial"/>
        <family val="0"/>
        <charset val="1"/>
      </rPr>
      <t xml:space="preserve">50%</t>
    </r>
    <r>
      <rPr>
        <sz val="10"/>
        <rFont val="Noto Sans CJK SC"/>
        <family val="2"/>
      </rPr>
      <t xml:space="preserve">）が報告されている。</t>
    </r>
  </si>
  <si>
    <r>
      <rPr>
        <sz val="10"/>
        <rFont val="Noto Sans CJK SC"/>
        <family val="2"/>
      </rPr>
      <t xml:space="preserve">先天性感染のうちジカウイルス感染症は</t>
    </r>
    <r>
      <rPr>
        <sz val="10"/>
        <rFont val="Arial"/>
        <family val="0"/>
        <charset val="1"/>
      </rPr>
      <t xml:space="preserve">2016</t>
    </r>
    <r>
      <rPr>
        <sz val="10"/>
        <rFont val="Noto Sans CJK SC"/>
        <family val="2"/>
      </rPr>
      <t xml:space="preserve">年以降に小頭症の原因として確立したが、本出典（</t>
    </r>
    <r>
      <rPr>
        <sz val="10"/>
        <rFont val="Arial"/>
        <family val="0"/>
        <charset val="1"/>
      </rPr>
      <t xml:space="preserve">2009</t>
    </r>
    <r>
      <rPr>
        <sz val="10"/>
        <rFont val="Noto Sans CJK SC"/>
        <family val="2"/>
      </rPr>
      <t xml:space="preserve">年）はそれ以前のものであり、ジカについては専用カードを作らなかった（申し送り）。代謝性疾患の割合は約</t>
    </r>
    <r>
      <rPr>
        <sz val="10"/>
        <rFont val="Arial"/>
        <family val="0"/>
        <charset val="1"/>
      </rPr>
      <t xml:space="preserve">1%</t>
    </r>
    <r>
      <rPr>
        <sz val="10"/>
        <rFont val="Noto Sans CJK SC"/>
        <family val="2"/>
      </rPr>
      <t xml:space="preserve">と推定される。（出典内の位置：抄録の文献レビュー結果）</t>
    </r>
  </si>
  <si>
    <t xml:space="preserve">AN-027</t>
  </si>
  <si>
    <t xml:space="preserve">脳性麻痺</t>
  </si>
  <si>
    <r>
      <rPr>
        <sz val="10"/>
        <rFont val="Noto Sans CJK SC"/>
        <family val="2"/>
      </rPr>
      <t xml:space="preserve">脳性麻痺は、発達期の胎児または乳児の脳に生じた非進行性の障害に起因する、活動制限を伴う運動と姿勢の発達の永続的な障害の総称であり、運動障害にはしばしば感覚・知覚・認知・コミュニケーション・行動の障害、てんかん、および二次性の筋骨格系の問題を伴う（</t>
    </r>
    <r>
      <rPr>
        <sz val="10"/>
        <rFont val="Arial"/>
        <family val="0"/>
        <charset val="1"/>
      </rPr>
      <t xml:space="preserve">2006</t>
    </r>
    <r>
      <rPr>
        <sz val="10"/>
        <rFont val="Noto Sans CJK SC"/>
        <family val="2"/>
      </rPr>
      <t xml:space="preserve">年の国際ワークショップによる定義・分類の報告）。</t>
    </r>
  </si>
  <si>
    <r>
      <rPr>
        <sz val="10"/>
        <rFont val="Noto Sans CJK SC"/>
        <family val="2"/>
      </rPr>
      <t xml:space="preserve">医学各論 Ⅸ</t>
    </r>
    <r>
      <rPr>
        <sz val="10"/>
        <rFont val="Arial"/>
        <family val="0"/>
        <charset val="1"/>
      </rPr>
      <t xml:space="preserve">-11-E-①</t>
    </r>
    <r>
      <rPr>
        <sz val="10"/>
        <rFont val="Noto Sans CJK SC"/>
        <family val="2"/>
      </rPr>
      <t xml:space="preserve">（脳性麻痺、</t>
    </r>
    <r>
      <rPr>
        <sz val="10"/>
        <rFont val="Arial"/>
        <family val="0"/>
        <charset val="1"/>
      </rPr>
      <t xml:space="preserve">b</t>
    </r>
    <r>
      <rPr>
        <sz val="10"/>
        <rFont val="Noto Sans CJK SC"/>
        <family val="2"/>
      </rPr>
      <t xml:space="preserve">）</t>
    </r>
  </si>
  <si>
    <r>
      <rPr>
        <sz val="10"/>
        <rFont val="Arial"/>
        <family val="0"/>
        <charset val="1"/>
      </rPr>
      <t xml:space="preserve">PS-02-03-05 (id: JkxnuP0)</t>
    </r>
    <r>
      <rPr>
        <sz val="10"/>
        <rFont val="Noto Sans CJK SC"/>
        <family val="2"/>
      </rPr>
      <t xml:space="preserve">；</t>
    </r>
    <r>
      <rPr>
        <sz val="10"/>
        <rFont val="Arial"/>
        <family val="0"/>
        <charset val="1"/>
      </rPr>
      <t xml:space="preserve">TBL-01-00-401 (id: JlvnmFA)</t>
    </r>
  </si>
  <si>
    <t xml:space="preserve">SRC-2008</t>
  </si>
  <si>
    <t xml:space="preserve">Rosenbaum P, et al. A report: the definition and classification of cerebral palsy April 2006. Dev Med Child Neurol Suppl. 2007;109:8-14</t>
  </si>
  <si>
    <t xml:space="preserve">17370477</t>
  </si>
  <si>
    <r>
      <rPr>
        <sz val="10"/>
        <rFont val="Noto Sans CJK SC"/>
        <family val="2"/>
      </rPr>
      <t xml:space="preserve">本出典の </t>
    </r>
    <r>
      <rPr>
        <sz val="10"/>
        <rFont val="Arial"/>
        <family val="0"/>
        <charset val="1"/>
      </rPr>
      <t xml:space="preserve">PubMed </t>
    </r>
    <r>
      <rPr>
        <sz val="10"/>
        <rFont val="Noto Sans CJK SC"/>
        <family val="2"/>
      </rPr>
      <t xml:space="preserve">レコードには </t>
    </r>
    <r>
      <rPr>
        <sz val="10"/>
        <rFont val="Arial"/>
        <family val="0"/>
        <charset val="1"/>
      </rPr>
      <t xml:space="preserve">DOI </t>
    </r>
    <r>
      <rPr>
        <sz val="10"/>
        <rFont val="Noto Sans CJK SC"/>
        <family val="2"/>
      </rPr>
      <t xml:space="preserve">の記載がなかったため </t>
    </r>
    <r>
      <rPr>
        <sz val="10"/>
        <rFont val="Arial"/>
        <family val="0"/>
        <charset val="1"/>
      </rPr>
      <t xml:space="preserve">doi </t>
    </r>
    <r>
      <rPr>
        <sz val="10"/>
        <rFont val="Noto Sans CJK SC"/>
        <family val="2"/>
      </rPr>
      <t xml:space="preserve">は </t>
    </r>
    <r>
      <rPr>
        <sz val="10"/>
        <rFont val="Arial"/>
        <family val="0"/>
        <charset val="1"/>
      </rPr>
      <t xml:space="preserve">null </t>
    </r>
    <r>
      <rPr>
        <sz val="10"/>
        <rFont val="Noto Sans CJK SC"/>
        <family val="2"/>
      </rPr>
      <t xml:space="preserve">とした。「</t>
    </r>
    <r>
      <rPr>
        <sz val="10"/>
        <rFont val="Arial"/>
        <family val="0"/>
        <charset val="1"/>
      </rPr>
      <t xml:space="preserve">2</t>
    </r>
    <r>
      <rPr>
        <sz val="10"/>
        <rFont val="Noto Sans CJK SC"/>
        <family val="2"/>
      </rPr>
      <t xml:space="preserve">歳までの原因による」という年齢の区切りは定義文自体には含まれず、本カードでは「発達期の胎児または乳児の脳」と表現した。早産・周産期の危険因子の定量データは専用カードを作らなかった（申し送り）。（出典内の位置：定義・分類に関する国際ワークショップ報告）</t>
    </r>
  </si>
  <si>
    <t xml:space="preserve">AN-028</t>
  </si>
  <si>
    <r>
      <rPr>
        <sz val="10"/>
        <rFont val="Arial"/>
        <family val="0"/>
        <charset val="1"/>
      </rPr>
      <t xml:space="preserve">GMFCS</t>
    </r>
    <r>
      <rPr>
        <sz val="10"/>
        <rFont val="Noto Sans CJK SC"/>
        <family val="2"/>
      </rPr>
      <t xml:space="preserve">（粗大運動能力分類システム）は、脳性麻痺児の粗大運動能力を</t>
    </r>
    <r>
      <rPr>
        <sz val="10"/>
        <rFont val="Arial"/>
        <family val="0"/>
        <charset val="1"/>
      </rPr>
      <t xml:space="preserve">5</t>
    </r>
    <r>
      <rPr>
        <sz val="10"/>
        <rFont val="Noto Sans CJK SC"/>
        <family val="2"/>
      </rPr>
      <t xml:space="preserve">つのレベルに分類する標準化された分類システムであり、分類者間信頼性は</t>
    </r>
    <r>
      <rPr>
        <sz val="10"/>
        <rFont val="Arial"/>
        <family val="0"/>
        <charset val="1"/>
      </rPr>
      <t xml:space="preserve">2</t>
    </r>
    <r>
      <rPr>
        <sz val="10"/>
        <rFont val="Noto Sans CJK SC"/>
        <family val="2"/>
      </rPr>
      <t xml:space="preserve">歳未満で </t>
    </r>
    <r>
      <rPr>
        <sz val="10"/>
        <rFont val="Arial"/>
        <family val="0"/>
        <charset val="1"/>
      </rPr>
      <t xml:space="preserve">κ=0.55</t>
    </r>
    <r>
      <rPr>
        <sz val="10"/>
        <rFont val="Noto Sans CJK SC"/>
        <family val="2"/>
      </rPr>
      <t xml:space="preserve">、</t>
    </r>
    <r>
      <rPr>
        <sz val="10"/>
        <rFont val="Arial"/>
        <family val="0"/>
        <charset val="1"/>
      </rPr>
      <t xml:space="preserve">2</t>
    </r>
    <r>
      <rPr>
        <sz val="10"/>
        <rFont val="Noto Sans CJK SC"/>
        <family val="2"/>
      </rPr>
      <t xml:space="preserve">〜</t>
    </r>
    <r>
      <rPr>
        <sz val="10"/>
        <rFont val="Arial"/>
        <family val="0"/>
        <charset val="1"/>
      </rPr>
      <t xml:space="preserve">12</t>
    </r>
    <r>
      <rPr>
        <sz val="10"/>
        <rFont val="Noto Sans CJK SC"/>
        <family val="2"/>
      </rPr>
      <t xml:space="preserve">歳で </t>
    </r>
    <r>
      <rPr>
        <sz val="10"/>
        <rFont val="Arial"/>
        <family val="0"/>
        <charset val="1"/>
      </rPr>
      <t xml:space="preserve">κ=0.75 </t>
    </r>
    <r>
      <rPr>
        <sz val="10"/>
        <rFont val="Noto Sans CJK SC"/>
        <family val="2"/>
      </rPr>
      <t xml:space="preserve">と報告されている。</t>
    </r>
  </si>
  <si>
    <t xml:space="preserve">SRC-2009</t>
  </si>
  <si>
    <t xml:space="preserve">Palisano R, et al. Development and reliability of a system to classify gross motor function in children with cerebral palsy. Dev Med Child Neurol. 1997;39(4):214-223</t>
  </si>
  <si>
    <t xml:space="preserve">10.1111/j.1469-8749.1997.tb07414.x</t>
  </si>
  <si>
    <t xml:space="preserve">9183258</t>
  </si>
  <si>
    <r>
      <rPr>
        <sz val="10"/>
        <rFont val="Noto Sans CJK SC"/>
        <family val="2"/>
      </rPr>
      <t xml:space="preserve">各レベルの記述文（レベル</t>
    </r>
    <r>
      <rPr>
        <sz val="10"/>
        <rFont val="Arial"/>
        <family val="0"/>
        <charset val="1"/>
      </rPr>
      <t xml:space="preserve">I</t>
    </r>
    <r>
      <rPr>
        <sz val="10"/>
        <rFont val="Noto Sans CJK SC"/>
        <family val="2"/>
      </rPr>
      <t xml:space="preserve">〜</t>
    </r>
    <r>
      <rPr>
        <sz val="10"/>
        <rFont val="Arial"/>
        <family val="0"/>
        <charset val="1"/>
      </rPr>
      <t xml:space="preserve">V</t>
    </r>
    <r>
      <rPr>
        <sz val="10"/>
        <rFont val="Noto Sans CJK SC"/>
        <family val="2"/>
      </rPr>
      <t xml:space="preserve">の内容）は本出典の抄録範囲外であり、本文確認を要する。（出典内の位置：抄録の </t>
    </r>
    <r>
      <rPr>
        <sz val="10"/>
        <rFont val="Arial"/>
        <family val="0"/>
        <charset val="1"/>
      </rPr>
      <t xml:space="preserve">Methods</t>
    </r>
    <r>
      <rPr>
        <sz val="10"/>
        <rFont val="Noto Sans CJK SC"/>
        <family val="2"/>
      </rPr>
      <t xml:space="preserve">・</t>
    </r>
    <r>
      <rPr>
        <sz val="10"/>
        <rFont val="Arial"/>
        <family val="0"/>
        <charset val="1"/>
      </rPr>
      <t xml:space="preserve">Results</t>
    </r>
    <r>
      <rPr>
        <sz val="10"/>
        <rFont val="Noto Sans CJK SC"/>
        <family val="2"/>
      </rPr>
      <t xml:space="preserve">）</t>
    </r>
  </si>
  <si>
    <t xml:space="preserve">AN-029</t>
  </si>
  <si>
    <r>
      <rPr>
        <sz val="10"/>
        <rFont val="Noto Sans CJK SC"/>
        <family val="2"/>
      </rPr>
      <t xml:space="preserve">脳性麻痺は高所得国における小児の身体障害の最も多い原因であり、その運動障害の中で痙縮が最も多い。下肢痙縮に対する </t>
    </r>
    <r>
      <rPr>
        <sz val="10"/>
        <rFont val="Arial"/>
        <family val="0"/>
        <charset val="1"/>
      </rPr>
      <t xml:space="preserve">A </t>
    </r>
    <r>
      <rPr>
        <sz val="10"/>
        <rFont val="Noto Sans CJK SC"/>
        <family val="2"/>
      </rPr>
      <t xml:space="preserve">型ボツリヌス毒素注射は、脳性麻痺の局所痙縮に対する第一選択の治療とされ、コクランレビューでは</t>
    </r>
    <r>
      <rPr>
        <sz val="10"/>
        <rFont val="Arial"/>
        <family val="0"/>
        <charset val="1"/>
      </rPr>
      <t xml:space="preserve">31</t>
    </r>
    <r>
      <rPr>
        <sz val="10"/>
        <rFont val="Noto Sans CJK SC"/>
        <family val="2"/>
      </rPr>
      <t xml:space="preserve">件の無作為化試験（</t>
    </r>
    <r>
      <rPr>
        <sz val="10"/>
        <rFont val="Arial"/>
        <family val="0"/>
        <charset val="1"/>
      </rPr>
      <t xml:space="preserve">1,508</t>
    </r>
    <r>
      <rPr>
        <sz val="10"/>
        <rFont val="Noto Sans CJK SC"/>
        <family val="2"/>
      </rPr>
      <t xml:space="preserve">人）が評価された。</t>
    </r>
  </si>
  <si>
    <t xml:space="preserve">SRC-2010</t>
  </si>
  <si>
    <t xml:space="preserve">Blumetti FC, et al. Botulinum toxin type A in the treatment of lower limb spasticity in children with cerebral palsy. Cochrane Database Syst Rev. 2019;10(10):CD001408</t>
  </si>
  <si>
    <t xml:space="preserve">10.1002/14651858.CD001408.pub2</t>
  </si>
  <si>
    <t xml:space="preserve">31591703</t>
  </si>
  <si>
    <r>
      <rPr>
        <sz val="10"/>
        <rFont val="Noto Sans CJK SC"/>
        <family val="2"/>
      </rPr>
      <t xml:space="preserve">国内状況：</t>
    </r>
    <r>
      <rPr>
        <sz val="10"/>
        <rFont val="Arial"/>
        <family val="0"/>
        <charset val="1"/>
      </rPr>
      <t xml:space="preserve">A</t>
    </r>
    <r>
      <rPr>
        <sz val="10"/>
        <rFont val="Noto Sans CJK SC"/>
        <family val="2"/>
      </rPr>
      <t xml:space="preserve">型ボツリヌス毒素製剤は脳性麻痺患者の下肢痙縮に伴う尖足等で承認・保険適用があり、日本の小児痙縮・ジストニア診療ガイドラインでも推奨されているが、本作成では添付文書の効能表記の個別確認までは行っておらず、取り込み側で最終確認を要する。バクロフェン髄注（ギャバロン髄注）は</t>
    </r>
    <r>
      <rPr>
        <sz val="10"/>
        <rFont val="Arial"/>
        <family val="0"/>
        <charset val="1"/>
      </rPr>
      <t xml:space="preserve">2005</t>
    </r>
    <r>
      <rPr>
        <sz val="10"/>
        <rFont val="Noto Sans CJK SC"/>
        <family val="2"/>
      </rPr>
      <t xml:space="preserve">年に「脳脊髄疾患に由来する重度の痙性麻痺（既存治療で効果不十分な場合に限る）」で国内承認され、保険適用がある（第一三共の公表資料で確認）。</t>
    </r>
    <r>
      <rPr>
        <sz val="10"/>
        <rFont val="Arial"/>
        <family val="0"/>
        <charset val="1"/>
      </rPr>
      <t xml:space="preserve">ITB </t>
    </r>
    <r>
      <rPr>
        <sz val="10"/>
        <rFont val="Noto Sans CJK SC"/>
        <family val="2"/>
      </rPr>
      <t xml:space="preserve">の有効性自体を検証した系統的レビューは別に存在するが、本カードの出典ではない。（出典内の位置：抄録の </t>
    </r>
    <r>
      <rPr>
        <sz val="10"/>
        <rFont val="Arial"/>
        <family val="0"/>
        <charset val="1"/>
      </rPr>
      <t xml:space="preserve">Background</t>
    </r>
    <r>
      <rPr>
        <sz val="10"/>
        <rFont val="Noto Sans CJK SC"/>
        <family val="2"/>
      </rPr>
      <t xml:space="preserve">）</t>
    </r>
  </si>
  <si>
    <t xml:space="preserve">VI-001</t>
  </si>
  <si>
    <t xml:space="preserve">インフルエンザ</t>
  </si>
  <si>
    <r>
      <rPr>
        <sz val="10"/>
        <rFont val="Noto Sans CJK SC"/>
        <family val="2"/>
      </rPr>
      <t xml:space="preserve">季節性インフルエンザは </t>
    </r>
    <r>
      <rPr>
        <sz val="10"/>
        <rFont val="Arial"/>
        <family val="0"/>
        <charset val="1"/>
      </rPr>
      <t xml:space="preserve">A </t>
    </r>
    <r>
      <rPr>
        <sz val="10"/>
        <rFont val="Noto Sans CJK SC"/>
        <family val="2"/>
      </rPr>
      <t xml:space="preserve">型・</t>
    </r>
    <r>
      <rPr>
        <sz val="10"/>
        <rFont val="Arial"/>
        <family val="0"/>
        <charset val="1"/>
      </rPr>
      <t xml:space="preserve">B </t>
    </r>
    <r>
      <rPr>
        <sz val="10"/>
        <rFont val="Noto Sans CJK SC"/>
        <family val="2"/>
      </rPr>
      <t xml:space="preserve">型インフルエンザウイルスによる流行性疾患で、世界的に大きな疾病負担をもたらす。多くの患者は呼吸器症状と筋肉痛（発熱の有無を問わない）の突然の発症から</t>
    </r>
    <r>
      <rPr>
        <sz val="10"/>
        <rFont val="Arial"/>
        <family val="0"/>
        <charset val="1"/>
      </rPr>
      <t xml:space="preserve">1</t>
    </r>
    <r>
      <rPr>
        <sz val="10"/>
        <rFont val="Noto Sans CJK SC"/>
        <family val="2"/>
      </rPr>
      <t xml:space="preserve">週間以内に回復するが、一部は重症・致死的合併症を起こす。予防の中心は毎年のワクチン接種である。</t>
    </r>
  </si>
  <si>
    <r>
      <rPr>
        <sz val="10"/>
        <rFont val="Noto Sans CJK SC"/>
        <family val="2"/>
      </rPr>
      <t xml:space="preserve">医学各論 Ⅻ</t>
    </r>
    <r>
      <rPr>
        <sz val="10"/>
        <rFont val="Arial"/>
        <family val="0"/>
        <charset val="1"/>
      </rPr>
      <t xml:space="preserve">-1-A-①</t>
    </r>
    <r>
      <rPr>
        <sz val="10"/>
        <rFont val="Noto Sans CJK SC"/>
        <family val="2"/>
      </rPr>
      <t xml:space="preserve">（インフルエンザ、</t>
    </r>
    <r>
      <rPr>
        <sz val="10"/>
        <rFont val="Arial"/>
        <family val="0"/>
        <charset val="1"/>
      </rPr>
      <t xml:space="preserve">a</t>
    </r>
    <r>
      <rPr>
        <sz val="10"/>
        <rFont val="Noto Sans CJK SC"/>
        <family val="2"/>
      </rPr>
      <t xml:space="preserve">）</t>
    </r>
  </si>
  <si>
    <r>
      <rPr>
        <sz val="10"/>
        <rFont val="Arial"/>
        <family val="0"/>
        <charset val="1"/>
      </rPr>
      <t xml:space="preserve">PS-03-03-01 (id: JkxnuUg)</t>
    </r>
    <r>
      <rPr>
        <sz val="10"/>
        <rFont val="Noto Sans CJK SC"/>
        <family val="2"/>
      </rPr>
      <t xml:space="preserve">；</t>
    </r>
    <r>
      <rPr>
        <sz val="10"/>
        <rFont val="Arial"/>
        <family val="0"/>
        <charset val="1"/>
      </rPr>
      <t xml:space="preserve">TBL-01-00-619 (id: JlvnmZ4)</t>
    </r>
    <r>
      <rPr>
        <sz val="10"/>
        <rFont val="Noto Sans CJK SC"/>
        <family val="2"/>
      </rPr>
      <t xml:space="preserve">；</t>
    </r>
    <r>
      <rPr>
        <sz val="10"/>
        <rFont val="Arial"/>
        <family val="0"/>
        <charset val="1"/>
      </rPr>
      <t xml:space="preserve">TBL-02-18-007 (id: JlAKp2s)</t>
    </r>
  </si>
  <si>
    <t xml:space="preserve">SRC-2011</t>
  </si>
  <si>
    <t xml:space="preserve">Uyeki TM, Hui DS, Zambon M, Wentworth DE, et al. Influenza. Lancet. 2022;400(10353):693-706.</t>
  </si>
  <si>
    <t xml:space="preserve">10.1016/S0140-6736(22)00982-5</t>
  </si>
  <si>
    <t xml:space="preserve">36030813</t>
  </si>
  <si>
    <t xml:space="preserve">2026-10-29</t>
  </si>
  <si>
    <r>
      <rPr>
        <sz val="10"/>
        <rFont val="Noto Sans CJK SC"/>
        <family val="2"/>
      </rPr>
      <t xml:space="preserve">本文は未確認で、主張は抄録で確認できた範囲に限った。世界のインフルエンザ関連呼吸器死亡の推計値（</t>
    </r>
    <r>
      <rPr>
        <sz val="10"/>
        <rFont val="Arial"/>
        <family val="0"/>
        <charset val="1"/>
      </rPr>
      <t xml:space="preserve">WHO</t>
    </r>
    <r>
      <rPr>
        <sz val="10"/>
        <rFont val="Noto Sans CJK SC"/>
        <family val="2"/>
      </rPr>
      <t xml:space="preserve">）は一次資料で直接確認できていないため主張に入れていない。国内ではインフルエンザワクチンは承認されており、高齢者などを対象とする定期接種の対象がある。</t>
    </r>
  </si>
  <si>
    <t xml:space="preserve">VI-002</t>
  </si>
  <si>
    <r>
      <rPr>
        <sz val="10"/>
        <rFont val="Noto Sans CJK SC"/>
        <family val="2"/>
      </rPr>
      <t xml:space="preserve">成人のインフルエンザに対するオセルタミビル（</t>
    </r>
    <r>
      <rPr>
        <sz val="10"/>
        <rFont val="Arial"/>
        <family val="0"/>
        <charset val="1"/>
      </rPr>
      <t xml:space="preserve">75mg 1</t>
    </r>
    <r>
      <rPr>
        <sz val="10"/>
        <rFont val="Noto Sans CJK SC"/>
        <family val="2"/>
      </rPr>
      <t xml:space="preserve">日</t>
    </r>
    <r>
      <rPr>
        <sz val="10"/>
        <rFont val="Arial"/>
        <family val="0"/>
        <charset val="1"/>
      </rPr>
      <t xml:space="preserve">2</t>
    </r>
    <r>
      <rPr>
        <sz val="10"/>
        <rFont val="Noto Sans CJK SC"/>
        <family val="2"/>
      </rPr>
      <t xml:space="preserve">回）の投与は、プラセボに比べて全症状消失までの時間を</t>
    </r>
    <r>
      <rPr>
        <sz val="10"/>
        <rFont val="Arial"/>
        <family val="0"/>
        <charset val="1"/>
      </rPr>
      <t xml:space="preserve">21%</t>
    </r>
    <r>
      <rPr>
        <sz val="10"/>
        <rFont val="Noto Sans CJK SC"/>
        <family val="2"/>
      </rPr>
      <t xml:space="preserve">短縮し（時間比 </t>
    </r>
    <r>
      <rPr>
        <sz val="10"/>
        <rFont val="Arial"/>
        <family val="0"/>
        <charset val="1"/>
      </rPr>
      <t xml:space="preserve">0.79</t>
    </r>
    <r>
      <rPr>
        <sz val="10"/>
        <rFont val="Noto Sans CJK SC"/>
        <family val="2"/>
      </rPr>
      <t xml:space="preserve">、</t>
    </r>
    <r>
      <rPr>
        <sz val="10"/>
        <rFont val="Arial"/>
        <family val="0"/>
        <charset val="1"/>
      </rPr>
      <t xml:space="preserve">95% CI 0.74–0.85</t>
    </r>
    <r>
      <rPr>
        <sz val="10"/>
        <rFont val="Noto Sans CJK SC"/>
        <family val="2"/>
      </rPr>
      <t xml:space="preserve">、中央値 </t>
    </r>
    <r>
      <rPr>
        <sz val="10"/>
        <rFont val="Arial"/>
        <family val="0"/>
        <charset val="1"/>
      </rPr>
      <t xml:space="preserve">97.5</t>
    </r>
    <r>
      <rPr>
        <sz val="10"/>
        <rFont val="Noto Sans CJK SC"/>
        <family val="2"/>
      </rPr>
      <t xml:space="preserve">時間 対 </t>
    </r>
    <r>
      <rPr>
        <sz val="10"/>
        <rFont val="Arial"/>
        <family val="0"/>
        <charset val="1"/>
      </rPr>
      <t xml:space="preserve">122.7</t>
    </r>
    <r>
      <rPr>
        <sz val="10"/>
        <rFont val="Noto Sans CJK SC"/>
        <family val="2"/>
      </rPr>
      <t xml:space="preserve">時間）、抗菌薬を要する下気道合併症を減らした（リスク比 </t>
    </r>
    <r>
      <rPr>
        <sz val="10"/>
        <rFont val="Arial"/>
        <family val="0"/>
        <charset val="1"/>
      </rPr>
      <t xml:space="preserve">0.56</t>
    </r>
    <r>
      <rPr>
        <sz val="10"/>
        <rFont val="Noto Sans CJK SC"/>
        <family val="2"/>
      </rPr>
      <t xml:space="preserve">、</t>
    </r>
    <r>
      <rPr>
        <sz val="10"/>
        <rFont val="Arial"/>
        <family val="0"/>
        <charset val="1"/>
      </rPr>
      <t xml:space="preserve">95% CI 0.42–0.75</t>
    </r>
    <r>
      <rPr>
        <sz val="10"/>
        <rFont val="Noto Sans CJK SC"/>
        <family val="2"/>
      </rPr>
      <t xml:space="preserve">）。</t>
    </r>
  </si>
  <si>
    <r>
      <rPr>
        <sz val="10"/>
        <rFont val="Arial"/>
        <family val="0"/>
        <charset val="1"/>
      </rPr>
      <t xml:space="preserve">PS-01-03-14 (id: JkxnuL0)</t>
    </r>
    <r>
      <rPr>
        <sz val="10"/>
        <rFont val="Noto Sans CJK SC"/>
        <family val="2"/>
      </rPr>
      <t xml:space="preserve">；</t>
    </r>
    <r>
      <rPr>
        <sz val="10"/>
        <rFont val="Arial"/>
        <family val="0"/>
        <charset val="1"/>
      </rPr>
      <t xml:space="preserve">TBL-01-00-619 (id: JlvnmZ4)</t>
    </r>
  </si>
  <si>
    <t xml:space="preserve">SRC-2012</t>
  </si>
  <si>
    <t xml:space="preserve">Dobson J, Whitley RJ, Pocock S, Monto AS. Oseltamivir treatment for influenza in adults: a meta-analysis of randomised controlled trials. Lancet. 2015;385(9979):1729-1737.</t>
  </si>
  <si>
    <t xml:space="preserve">10.1016/S0140-6736(14)62449-1</t>
  </si>
  <si>
    <t xml:space="preserve">25640810</t>
  </si>
  <si>
    <r>
      <rPr>
        <sz val="10"/>
        <rFont val="Noto Sans CJK SC"/>
        <family val="2"/>
      </rPr>
      <t xml:space="preserve">国内承認・保険適用：オセルタミビル（タミフル）は国内承認（</t>
    </r>
    <r>
      <rPr>
        <sz val="10"/>
        <rFont val="Arial"/>
        <family val="0"/>
        <charset val="1"/>
      </rPr>
      <t xml:space="preserve">2000</t>
    </r>
    <r>
      <rPr>
        <sz val="10"/>
        <rFont val="Noto Sans CJK SC"/>
        <family val="2"/>
      </rPr>
      <t xml:space="preserve">年</t>
    </r>
    <r>
      <rPr>
        <sz val="10"/>
        <rFont val="Arial"/>
        <family val="0"/>
        <charset val="1"/>
      </rPr>
      <t xml:space="preserve">12</t>
    </r>
    <r>
      <rPr>
        <sz val="10"/>
        <rFont val="Noto Sans CJK SC"/>
        <family val="2"/>
      </rPr>
      <t xml:space="preserve">月）・保険適用（</t>
    </r>
    <r>
      <rPr>
        <sz val="10"/>
        <rFont val="Arial"/>
        <family val="0"/>
        <charset val="1"/>
      </rPr>
      <t xml:space="preserve">2001</t>
    </r>
    <r>
      <rPr>
        <sz val="10"/>
        <rFont val="Noto Sans CJK SC"/>
        <family val="2"/>
      </rPr>
      <t xml:space="preserve">年</t>
    </r>
    <r>
      <rPr>
        <sz val="10"/>
        <rFont val="Arial"/>
        <family val="0"/>
        <charset val="1"/>
      </rPr>
      <t xml:space="preserve">2</t>
    </r>
    <r>
      <rPr>
        <sz val="10"/>
        <rFont val="Noto Sans CJK SC"/>
        <family val="2"/>
      </rPr>
      <t xml:space="preserve">月）あり（厚生労働省・中医協資料で確認）。本解析はロシュ社スポンサーの二重盲検 </t>
    </r>
    <r>
      <rPr>
        <sz val="10"/>
        <rFont val="Arial"/>
        <family val="0"/>
        <charset val="1"/>
      </rPr>
      <t xml:space="preserve">RCT 9</t>
    </r>
    <r>
      <rPr>
        <sz val="10"/>
        <rFont val="Noto Sans CJK SC"/>
        <family val="2"/>
      </rPr>
      <t xml:space="preserve">件・</t>
    </r>
    <r>
      <rPr>
        <sz val="10"/>
        <rFont val="Arial"/>
        <family val="0"/>
        <charset val="1"/>
      </rPr>
      <t xml:space="preserve">4,328</t>
    </r>
    <r>
      <rPr>
        <sz val="10"/>
        <rFont val="Noto Sans CJK SC"/>
        <family val="2"/>
      </rPr>
      <t xml:space="preserve">人の個人データ解析であり、数値は抄録で確認した。</t>
    </r>
  </si>
  <si>
    <t xml:space="preserve">VI-003</t>
  </si>
  <si>
    <r>
      <rPr>
        <sz val="10"/>
        <rFont val="Noto Sans CJK SC"/>
        <family val="2"/>
      </rPr>
      <t xml:space="preserve">重症インフルエンザの入院患者を対象とするランダム化比較試験のネットワークメタ解析では、オセルタミビルは入院期間を平均</t>
    </r>
    <r>
      <rPr>
        <sz val="10"/>
        <rFont val="Arial"/>
        <family val="0"/>
        <charset val="1"/>
      </rPr>
      <t xml:space="preserve">1.63</t>
    </r>
    <r>
      <rPr>
        <sz val="10"/>
        <rFont val="Noto Sans CJK SC"/>
        <family val="2"/>
      </rPr>
      <t xml:space="preserve">日、ペラミビルは平均</t>
    </r>
    <r>
      <rPr>
        <sz val="10"/>
        <rFont val="Arial"/>
        <family val="0"/>
        <charset val="1"/>
      </rPr>
      <t xml:space="preserve">1.73</t>
    </r>
    <r>
      <rPr>
        <sz val="10"/>
        <rFont val="Noto Sans CJK SC"/>
        <family val="2"/>
      </rPr>
      <t xml:space="preserve">日短縮したが、オセルタミビル・ペラミビル・ザナミビルの死亡への効果の確実性は非常に低いと評価された。</t>
    </r>
  </si>
  <si>
    <t xml:space="preserve">SRC-2013</t>
  </si>
  <si>
    <t xml:space="preserve">Gao Y, Guyatt G, Uyeki TM, Liu M, et al. Antivirals for treatment of severe influenza: a systematic review and network meta-analysis of randomised controlled trials. Lancet. 2024;404(10454):753-763.</t>
  </si>
  <si>
    <t xml:space="preserve">10.1016/S0140-6736(24)01307-2</t>
  </si>
  <si>
    <t xml:space="preserve">39181595</t>
  </si>
  <si>
    <r>
      <rPr>
        <sz val="10"/>
        <rFont val="Noto Sans CJK SC"/>
        <family val="2"/>
      </rPr>
      <t xml:space="preserve">国内承認・保険適用：ペラミビル（ラピアクタ）は国内承認・保険適用あり（</t>
    </r>
    <r>
      <rPr>
        <sz val="10"/>
        <rFont val="Arial"/>
        <family val="0"/>
        <charset val="1"/>
      </rPr>
      <t xml:space="preserve">2010</t>
    </r>
    <r>
      <rPr>
        <sz val="10"/>
        <rFont val="Noto Sans CJK SC"/>
        <family val="2"/>
      </rPr>
      <t xml:space="preserve">年</t>
    </r>
    <r>
      <rPr>
        <sz val="10"/>
        <rFont val="Arial"/>
        <family val="0"/>
        <charset val="1"/>
      </rPr>
      <t xml:space="preserve">1</t>
    </r>
    <r>
      <rPr>
        <sz val="10"/>
        <rFont val="Noto Sans CJK SC"/>
        <family val="2"/>
      </rPr>
      <t xml:space="preserve">月、厚生労働省資料で確認）。解析は </t>
    </r>
    <r>
      <rPr>
        <sz val="10"/>
        <rFont val="Arial"/>
        <family val="0"/>
        <charset val="1"/>
      </rPr>
      <t xml:space="preserve">RCT 8</t>
    </r>
    <r>
      <rPr>
        <sz val="10"/>
        <rFont val="Noto Sans CJK SC"/>
        <family val="2"/>
      </rPr>
      <t xml:space="preserve">件・</t>
    </r>
    <r>
      <rPr>
        <sz val="10"/>
        <rFont val="Arial"/>
        <family val="0"/>
        <charset val="1"/>
      </rPr>
      <t xml:space="preserve">1,424</t>
    </r>
    <r>
      <rPr>
        <sz val="10"/>
        <rFont val="Noto Sans CJK SC"/>
        <family val="2"/>
      </rPr>
      <t xml:space="preserve">人が対象で、数値は抄録で確認した。</t>
    </r>
    <r>
      <rPr>
        <sz val="10"/>
        <rFont val="Arial"/>
        <family val="0"/>
        <charset val="1"/>
      </rPr>
      <t xml:space="preserve">CDC </t>
    </r>
    <r>
      <rPr>
        <sz val="10"/>
        <rFont val="Noto Sans CJK SC"/>
        <family val="2"/>
      </rPr>
      <t xml:space="preserve">による入院・重症例への抗ウイルス薬推奨そのものは </t>
    </r>
    <r>
      <rPr>
        <sz val="10"/>
        <rFont val="Arial"/>
        <family val="0"/>
        <charset val="1"/>
      </rPr>
      <t xml:space="preserve">RI-049 </t>
    </r>
    <r>
      <rPr>
        <sz val="10"/>
        <rFont val="Noto Sans CJK SC"/>
        <family val="2"/>
      </rPr>
      <t xml:space="preserve">で作成済みのため、本カードでは扱わない。</t>
    </r>
  </si>
  <si>
    <t xml:space="preserve">VI-004</t>
  </si>
  <si>
    <r>
      <rPr>
        <sz val="10"/>
        <rFont val="Arial"/>
        <family val="0"/>
        <charset val="1"/>
      </rPr>
      <t xml:space="preserve">RS</t>
    </r>
    <r>
      <rPr>
        <sz val="10"/>
        <rFont val="Noto Sans CJK SC"/>
        <family val="2"/>
      </rPr>
      <t xml:space="preserve">ウイルス感染症</t>
    </r>
  </si>
  <si>
    <r>
      <rPr>
        <sz val="10"/>
        <rFont val="Arial"/>
        <family val="0"/>
        <charset val="1"/>
      </rPr>
      <t xml:space="preserve">RS</t>
    </r>
    <r>
      <rPr>
        <sz val="10"/>
        <rFont val="Noto Sans CJK SC"/>
        <family val="2"/>
      </rPr>
      <t xml:space="preserve">ウイルスは小児の急性下気道感染の最も多い原因である。</t>
    </r>
    <r>
      <rPr>
        <sz val="10"/>
        <rFont val="Arial"/>
        <family val="0"/>
        <charset val="1"/>
      </rPr>
      <t xml:space="preserve">2019</t>
    </r>
    <r>
      <rPr>
        <sz val="10"/>
        <rFont val="Noto Sans CJK SC"/>
        <family val="2"/>
      </rPr>
      <t xml:space="preserve">年の世界推計では、</t>
    </r>
    <r>
      <rPr>
        <sz val="10"/>
        <rFont val="Arial"/>
        <family val="0"/>
        <charset val="1"/>
      </rPr>
      <t xml:space="preserve">5</t>
    </r>
    <r>
      <rPr>
        <sz val="10"/>
        <rFont val="Noto Sans CJK SC"/>
        <family val="2"/>
      </rPr>
      <t xml:space="preserve">歳未満児で </t>
    </r>
    <r>
      <rPr>
        <sz val="10"/>
        <rFont val="Arial"/>
        <family val="0"/>
        <charset val="1"/>
      </rPr>
      <t xml:space="preserve">RS</t>
    </r>
    <r>
      <rPr>
        <sz val="10"/>
        <rFont val="Noto Sans CJK SC"/>
        <family val="2"/>
      </rPr>
      <t xml:space="preserve">ウイルス関連急性下気道感染が</t>
    </r>
    <r>
      <rPr>
        <sz val="10"/>
        <rFont val="Arial"/>
        <family val="0"/>
        <charset val="1"/>
      </rPr>
      <t xml:space="preserve">3,300</t>
    </r>
    <r>
      <rPr>
        <sz val="10"/>
        <rFont val="Noto Sans CJK SC"/>
        <family val="2"/>
      </rPr>
      <t xml:space="preserve">万エピソード、入院が</t>
    </r>
    <r>
      <rPr>
        <sz val="10"/>
        <rFont val="Arial"/>
        <family val="0"/>
        <charset val="1"/>
      </rPr>
      <t xml:space="preserve">360</t>
    </r>
    <r>
      <rPr>
        <sz val="10"/>
        <rFont val="Noto Sans CJK SC"/>
        <family val="2"/>
      </rPr>
      <t xml:space="preserve">万件、</t>
    </r>
    <r>
      <rPr>
        <sz val="10"/>
        <rFont val="Arial"/>
        <family val="0"/>
        <charset val="1"/>
      </rPr>
      <t xml:space="preserve">RS</t>
    </r>
    <r>
      <rPr>
        <sz val="10"/>
        <rFont val="Noto Sans CJK SC"/>
        <family val="2"/>
      </rPr>
      <t xml:space="preserve">ウイルス起因の総死亡が</t>
    </r>
    <r>
      <rPr>
        <sz val="10"/>
        <rFont val="Arial"/>
        <family val="0"/>
        <charset val="1"/>
      </rPr>
      <t xml:space="preserve">101,400</t>
    </r>
    <r>
      <rPr>
        <sz val="10"/>
        <rFont val="Noto Sans CJK SC"/>
        <family val="2"/>
      </rPr>
      <t xml:space="preserve">人と推定され、エピソードの</t>
    </r>
    <r>
      <rPr>
        <sz val="10"/>
        <rFont val="Arial"/>
        <family val="0"/>
        <charset val="1"/>
      </rPr>
      <t xml:space="preserve">95%</t>
    </r>
    <r>
      <rPr>
        <sz val="10"/>
        <rFont val="Noto Sans CJK SC"/>
        <family val="2"/>
      </rPr>
      <t xml:space="preserve">超と死亡の</t>
    </r>
    <r>
      <rPr>
        <sz val="10"/>
        <rFont val="Arial"/>
        <family val="0"/>
        <charset val="1"/>
      </rPr>
      <t xml:space="preserve">97%</t>
    </r>
    <r>
      <rPr>
        <sz val="10"/>
        <rFont val="Noto Sans CJK SC"/>
        <family val="2"/>
      </rPr>
      <t xml:space="preserve">超が低・中所得国で発生した。</t>
    </r>
  </si>
  <si>
    <r>
      <rPr>
        <sz val="10"/>
        <rFont val="Noto Sans CJK SC"/>
        <family val="2"/>
      </rPr>
      <t xml:space="preserve">医学各論 Ⅻ</t>
    </r>
    <r>
      <rPr>
        <sz val="10"/>
        <rFont val="Arial"/>
        <family val="0"/>
        <charset val="1"/>
      </rPr>
      <t xml:space="preserve">-1-A-②</t>
    </r>
    <r>
      <rPr>
        <sz val="10"/>
        <rFont val="Noto Sans CJK SC"/>
        <family val="2"/>
      </rPr>
      <t xml:space="preserve">（</t>
    </r>
    <r>
      <rPr>
        <sz val="10"/>
        <rFont val="Arial"/>
        <family val="0"/>
        <charset val="1"/>
      </rPr>
      <t xml:space="preserve">RS</t>
    </r>
    <r>
      <rPr>
        <sz val="10"/>
        <rFont val="Noto Sans CJK SC"/>
        <family val="2"/>
      </rPr>
      <t xml:space="preserve">ウイルス感染症、</t>
    </r>
    <r>
      <rPr>
        <sz val="10"/>
        <rFont val="Arial"/>
        <family val="0"/>
        <charset val="1"/>
      </rPr>
      <t xml:space="preserve">a</t>
    </r>
    <r>
      <rPr>
        <sz val="10"/>
        <rFont val="Noto Sans CJK SC"/>
        <family val="2"/>
      </rPr>
      <t xml:space="preserve">）</t>
    </r>
  </si>
  <si>
    <r>
      <rPr>
        <sz val="10"/>
        <rFont val="Arial"/>
        <family val="0"/>
        <charset val="1"/>
      </rPr>
      <t xml:space="preserve">PS-03-03-01 (id: JkxnuUg)</t>
    </r>
    <r>
      <rPr>
        <sz val="10"/>
        <rFont val="Noto Sans CJK SC"/>
        <family val="2"/>
      </rPr>
      <t xml:space="preserve">；</t>
    </r>
    <r>
      <rPr>
        <sz val="10"/>
        <rFont val="Arial"/>
        <family val="0"/>
        <charset val="1"/>
      </rPr>
      <t xml:space="preserve">TBL-02-18-007 (id: JlAKp2s)</t>
    </r>
  </si>
  <si>
    <t xml:space="preserve">SRC-2014</t>
  </si>
  <si>
    <t xml:space="preserve">Li Y, Wang X, Blau DM, et al. Global, regional, and national disease burden estimates of acute lower respiratory infections due to respiratory syncytial virus in children younger than 5 years in 2019: a systematic analysis. Lancet. 2022;399(10340):2047-2064.</t>
  </si>
  <si>
    <t xml:space="preserve">10.1016/S0140-6736(22)00478-0</t>
  </si>
  <si>
    <t xml:space="preserve">35598608</t>
  </si>
  <si>
    <r>
      <rPr>
        <sz val="10"/>
        <rFont val="Noto Sans CJK SC"/>
        <family val="2"/>
      </rPr>
      <t xml:space="preserve">数値は抄録で確認した</t>
    </r>
    <r>
      <rPr>
        <sz val="10"/>
        <rFont val="Arial"/>
        <family val="0"/>
        <charset val="1"/>
      </rPr>
      <t xml:space="preserve">2019</t>
    </r>
    <r>
      <rPr>
        <sz val="10"/>
        <rFont val="Noto Sans CJK SC"/>
        <family val="2"/>
      </rPr>
      <t xml:space="preserve">年の推計値で、不確実性範囲を伴う。日本国内の定点報告数・季節性の最新値は未確認で、主張に入れていない。</t>
    </r>
  </si>
  <si>
    <t xml:space="preserve">VI-005</t>
  </si>
  <si>
    <r>
      <rPr>
        <sz val="10"/>
        <rFont val="Noto Sans CJK SC"/>
        <family val="2"/>
      </rPr>
      <t xml:space="preserve">ニルセビマブの単回筋肉内投与（体重</t>
    </r>
    <r>
      <rPr>
        <sz val="10"/>
        <rFont val="Arial"/>
        <family val="0"/>
        <charset val="1"/>
      </rPr>
      <t xml:space="preserve">5kg</t>
    </r>
    <r>
      <rPr>
        <sz val="10"/>
        <rFont val="Noto Sans CJK SC"/>
        <family val="2"/>
      </rPr>
      <t xml:space="preserve">未満は</t>
    </r>
    <r>
      <rPr>
        <sz val="10"/>
        <rFont val="Arial"/>
        <family val="0"/>
        <charset val="1"/>
      </rPr>
      <t xml:space="preserve">50mg</t>
    </r>
    <r>
      <rPr>
        <sz val="10"/>
        <rFont val="Noto Sans CJK SC"/>
        <family val="2"/>
      </rPr>
      <t xml:space="preserve">、</t>
    </r>
    <r>
      <rPr>
        <sz val="10"/>
        <rFont val="Arial"/>
        <family val="0"/>
        <charset val="1"/>
      </rPr>
      <t xml:space="preserve">5kg</t>
    </r>
    <r>
      <rPr>
        <sz val="10"/>
        <rFont val="Noto Sans CJK SC"/>
        <family val="2"/>
      </rPr>
      <t xml:space="preserve">以上は</t>
    </r>
    <r>
      <rPr>
        <sz val="10"/>
        <rFont val="Arial"/>
        <family val="0"/>
        <charset val="1"/>
      </rPr>
      <t xml:space="preserve">100mg</t>
    </r>
    <r>
      <rPr>
        <sz val="10"/>
        <rFont val="Noto Sans CJK SC"/>
        <family val="2"/>
      </rPr>
      <t xml:space="preserve">）は、第</t>
    </r>
    <r>
      <rPr>
        <sz val="10"/>
        <rFont val="Arial"/>
        <family val="0"/>
        <charset val="1"/>
      </rPr>
      <t xml:space="preserve">2b</t>
    </r>
    <r>
      <rPr>
        <sz val="10"/>
        <rFont val="Noto Sans CJK SC"/>
        <family val="2"/>
      </rPr>
      <t xml:space="preserve">相試験と </t>
    </r>
    <r>
      <rPr>
        <sz val="10"/>
        <rFont val="Arial"/>
        <family val="0"/>
        <charset val="1"/>
      </rPr>
      <t xml:space="preserve">MELODY </t>
    </r>
    <r>
      <rPr>
        <sz val="10"/>
        <rFont val="Noto Sans CJK SC"/>
        <family val="2"/>
      </rPr>
      <t xml:space="preserve">試験の統合解析で、受診を要する </t>
    </r>
    <r>
      <rPr>
        <sz val="10"/>
        <rFont val="Arial"/>
        <family val="0"/>
        <charset val="1"/>
      </rPr>
      <t xml:space="preserve">RS</t>
    </r>
    <r>
      <rPr>
        <sz val="10"/>
        <rFont val="Noto Sans CJK SC"/>
        <family val="2"/>
      </rPr>
      <t xml:space="preserve">ウイルス下気道感染を</t>
    </r>
    <r>
      <rPr>
        <sz val="10"/>
        <rFont val="Arial"/>
        <family val="0"/>
        <charset val="1"/>
      </rPr>
      <t xml:space="preserve">79.5%</t>
    </r>
    <r>
      <rPr>
        <sz val="10"/>
        <rFont val="Noto Sans CJK SC"/>
        <family val="2"/>
      </rPr>
      <t xml:space="preserve">（相対リスク減少、</t>
    </r>
    <r>
      <rPr>
        <sz val="10"/>
        <rFont val="Arial"/>
        <family val="0"/>
        <charset val="1"/>
      </rPr>
      <t xml:space="preserve">95% CI 65.9–87.7</t>
    </r>
    <r>
      <rPr>
        <sz val="10"/>
        <rFont val="Noto Sans CJK SC"/>
        <family val="2"/>
      </rPr>
      <t xml:space="preserve">）、</t>
    </r>
    <r>
      <rPr>
        <sz val="10"/>
        <rFont val="Arial"/>
        <family val="0"/>
        <charset val="1"/>
      </rPr>
      <t xml:space="preserve">RS</t>
    </r>
    <r>
      <rPr>
        <sz val="10"/>
        <rFont val="Noto Sans CJK SC"/>
        <family val="2"/>
      </rPr>
      <t xml:space="preserve">ウイルス下気道感染による入院を</t>
    </r>
    <r>
      <rPr>
        <sz val="10"/>
        <rFont val="Arial"/>
        <family val="0"/>
        <charset val="1"/>
      </rPr>
      <t xml:space="preserve">77.3%</t>
    </r>
    <r>
      <rPr>
        <sz val="10"/>
        <rFont val="Noto Sans CJK SC"/>
        <family val="2"/>
      </rPr>
      <t xml:space="preserve">（</t>
    </r>
    <r>
      <rPr>
        <sz val="10"/>
        <rFont val="Arial"/>
        <family val="0"/>
        <charset val="1"/>
      </rPr>
      <t xml:space="preserve">95% CI 50.3–89.7</t>
    </r>
    <r>
      <rPr>
        <sz val="10"/>
        <rFont val="Noto Sans CJK SC"/>
        <family val="2"/>
      </rPr>
      <t xml:space="preserve">）減少させた。慢性肺疾患・先天性心疾患のある児や極早産児への有効性は、薬物動態データによる外挿が支持された。</t>
    </r>
  </si>
  <si>
    <r>
      <rPr>
        <sz val="10"/>
        <rFont val="Arial"/>
        <family val="0"/>
        <charset val="1"/>
      </rPr>
      <t xml:space="preserve">PS-01-03-14 (id: JkxnuL0)</t>
    </r>
    <r>
      <rPr>
        <sz val="10"/>
        <rFont val="Noto Sans CJK SC"/>
        <family val="2"/>
      </rPr>
      <t xml:space="preserve">；</t>
    </r>
    <r>
      <rPr>
        <sz val="10"/>
        <rFont val="Arial"/>
        <family val="0"/>
        <charset val="1"/>
      </rPr>
      <t xml:space="preserve">PS-03-03-16 (id: JkxnuVc)</t>
    </r>
  </si>
  <si>
    <t xml:space="preserve">SRC-2015</t>
  </si>
  <si>
    <t xml:space="preserve">Simões EAF, Madhi SA, Muller WJ, et al. Efficacy of nirsevimab against respiratory syncytial virus lower respiratory tract infections in preterm and term infants, and pharmacokinetic extrapolation to infants with congenital heart disease and chronic lung disease: a pooled analysis of randomised controlled trials. Lancet Child Adolesc Health. 2023;7(3):180-189.</t>
  </si>
  <si>
    <t xml:space="preserve">10.1016/S2352-4642(22)00321-2</t>
  </si>
  <si>
    <t xml:space="preserve">36634694</t>
  </si>
  <si>
    <r>
      <rPr>
        <sz val="10"/>
        <rFont val="Noto Sans CJK SC"/>
        <family val="2"/>
      </rPr>
      <t xml:space="preserve">国内承認・保険適用：ニルセビマブ（ベイフォータス）は国内で製造販売承認を受け</t>
    </r>
    <r>
      <rPr>
        <sz val="10"/>
        <rFont val="Arial"/>
        <family val="0"/>
        <charset val="1"/>
      </rPr>
      <t xml:space="preserve">2024</t>
    </r>
    <r>
      <rPr>
        <sz val="10"/>
        <rFont val="Noto Sans CJK SC"/>
        <family val="2"/>
      </rPr>
      <t xml:space="preserve">年</t>
    </r>
    <r>
      <rPr>
        <sz val="10"/>
        <rFont val="Arial"/>
        <family val="0"/>
        <charset val="1"/>
      </rPr>
      <t xml:space="preserve">5</t>
    </r>
    <r>
      <rPr>
        <sz val="10"/>
        <rFont val="Noto Sans CJK SC"/>
        <family val="2"/>
      </rPr>
      <t xml:space="preserve">月</t>
    </r>
    <r>
      <rPr>
        <sz val="10"/>
        <rFont val="Arial"/>
        <family val="0"/>
        <charset val="1"/>
      </rPr>
      <t xml:space="preserve">22</t>
    </r>
    <r>
      <rPr>
        <sz val="10"/>
        <rFont val="Noto Sans CJK SC"/>
        <family val="2"/>
      </rPr>
      <t xml:space="preserve">日に薬価収載されたが、保険給付は重症化リスクの高い乳幼児に限られる（国内状況の詳細は </t>
    </r>
    <r>
      <rPr>
        <sz val="10"/>
        <rFont val="Arial"/>
        <family val="0"/>
        <charset val="1"/>
      </rPr>
      <t xml:space="preserve">VI-006</t>
    </r>
    <r>
      <rPr>
        <sz val="10"/>
        <rFont val="Noto Sans CJK SC"/>
        <family val="2"/>
      </rPr>
      <t xml:space="preserve">）。</t>
    </r>
    <r>
      <rPr>
        <sz val="10"/>
        <rFont val="Arial"/>
        <family val="0"/>
        <charset val="1"/>
      </rPr>
      <t xml:space="preserve">MELODY </t>
    </r>
    <r>
      <rPr>
        <sz val="10"/>
        <rFont val="Noto Sans CJK SC"/>
        <family val="2"/>
      </rPr>
      <t xml:space="preserve">試験単独では、入院に対する有効性は</t>
    </r>
    <r>
      <rPr>
        <sz val="10"/>
        <rFont val="Arial"/>
        <family val="0"/>
        <charset val="1"/>
      </rPr>
      <t xml:space="preserve">62.1%</t>
    </r>
    <r>
      <rPr>
        <sz val="10"/>
        <rFont val="Noto Sans CJK SC"/>
        <family val="2"/>
      </rPr>
      <t xml:space="preserve">で統計学的に有意ではなかった（</t>
    </r>
    <r>
      <rPr>
        <sz val="10"/>
        <rFont val="Arial"/>
        <family val="0"/>
        <charset val="1"/>
      </rPr>
      <t xml:space="preserve">95% CI −8.6</t>
    </r>
    <r>
      <rPr>
        <sz val="10"/>
        <rFont val="Noto Sans CJK SC"/>
        <family val="2"/>
      </rPr>
      <t xml:space="preserve">～</t>
    </r>
    <r>
      <rPr>
        <sz val="10"/>
        <rFont val="Arial"/>
        <family val="0"/>
        <charset val="1"/>
      </rPr>
      <t xml:space="preserve">86.8</t>
    </r>
    <r>
      <rPr>
        <sz val="10"/>
        <rFont val="Noto Sans CJK SC"/>
        <family val="2"/>
      </rPr>
      <t xml:space="preserve">、</t>
    </r>
    <r>
      <rPr>
        <sz val="10"/>
        <rFont val="Arial"/>
        <family val="0"/>
        <charset val="1"/>
      </rPr>
      <t xml:space="preserve">P=0.07</t>
    </r>
    <r>
      <rPr>
        <sz val="10"/>
        <rFont val="Noto Sans CJK SC"/>
        <family val="2"/>
      </rPr>
      <t xml:space="preserve">）。</t>
    </r>
  </si>
  <si>
    <t xml:space="preserve">VI-006</t>
  </si>
  <si>
    <r>
      <rPr>
        <sz val="10"/>
        <rFont val="Noto Sans CJK SC"/>
        <family val="2"/>
      </rPr>
      <t xml:space="preserve">日本では、ニルセビマブ（ベイフォータス）は</t>
    </r>
    <r>
      <rPr>
        <sz val="10"/>
        <rFont val="Arial"/>
        <family val="0"/>
        <charset val="1"/>
      </rPr>
      <t xml:space="preserve">2024</t>
    </r>
    <r>
      <rPr>
        <sz val="10"/>
        <rFont val="Noto Sans CJK SC"/>
        <family val="2"/>
      </rPr>
      <t xml:space="preserve">年</t>
    </r>
    <r>
      <rPr>
        <sz val="10"/>
        <rFont val="Arial"/>
        <family val="0"/>
        <charset val="1"/>
      </rPr>
      <t xml:space="preserve">5</t>
    </r>
    <r>
      <rPr>
        <sz val="10"/>
        <rFont val="Noto Sans CJK SC"/>
        <family val="2"/>
      </rPr>
      <t xml:space="preserve">月</t>
    </r>
    <r>
      <rPr>
        <sz val="10"/>
        <rFont val="Arial"/>
        <family val="0"/>
        <charset val="1"/>
      </rPr>
      <t xml:space="preserve">22</t>
    </r>
    <r>
      <rPr>
        <sz val="10"/>
        <rFont val="Noto Sans CJK SC"/>
        <family val="2"/>
      </rPr>
      <t xml:space="preserve">日に薬価収載され使用可能となった。適応にはリスクのない新生児・乳児を含むが、保険給付は「生後初回または</t>
    </r>
    <r>
      <rPr>
        <sz val="10"/>
        <rFont val="Arial"/>
        <family val="0"/>
        <charset val="1"/>
      </rPr>
      <t xml:space="preserve">2</t>
    </r>
    <r>
      <rPr>
        <sz val="10"/>
        <rFont val="Noto Sans CJK SC"/>
        <family val="2"/>
      </rPr>
      <t xml:space="preserve">回目の </t>
    </r>
    <r>
      <rPr>
        <sz val="10"/>
        <rFont val="Arial"/>
        <family val="0"/>
        <charset val="1"/>
      </rPr>
      <t xml:space="preserve">RS</t>
    </r>
    <r>
      <rPr>
        <sz val="10"/>
        <rFont val="Noto Sans CJK SC"/>
        <family val="2"/>
      </rPr>
      <t xml:space="preserve">ウイルス感染流行期の重篤な </t>
    </r>
    <r>
      <rPr>
        <sz val="10"/>
        <rFont val="Arial"/>
        <family val="0"/>
        <charset val="1"/>
      </rPr>
      <t xml:space="preserve">RS</t>
    </r>
    <r>
      <rPr>
        <sz val="10"/>
        <rFont val="Noto Sans CJK SC"/>
        <family val="2"/>
      </rPr>
      <t xml:space="preserve">ウイルス感染症のリスクを有する新生児、乳児および幼児における、</t>
    </r>
    <r>
      <rPr>
        <sz val="10"/>
        <rFont val="Arial"/>
        <family val="0"/>
        <charset val="1"/>
      </rPr>
      <t xml:space="preserve">RS</t>
    </r>
    <r>
      <rPr>
        <sz val="10"/>
        <rFont val="Noto Sans CJK SC"/>
        <family val="2"/>
      </rPr>
      <t xml:space="preserve">ウイルス感染による下気道疾患の発症抑制」に限られ、リスクのない児への予防は保険給付の対象外である。薬価は</t>
    </r>
    <r>
      <rPr>
        <sz val="10"/>
        <rFont val="Arial"/>
        <family val="0"/>
        <charset val="1"/>
      </rPr>
      <t xml:space="preserve">50mg</t>
    </r>
    <r>
      <rPr>
        <sz val="10"/>
        <rFont val="Noto Sans CJK SC"/>
        <family val="2"/>
      </rPr>
      <t xml:space="preserve">シリンジ</t>
    </r>
    <r>
      <rPr>
        <sz val="10"/>
        <rFont val="Arial"/>
        <family val="0"/>
        <charset val="1"/>
      </rPr>
      <t xml:space="preserve">459,147</t>
    </r>
    <r>
      <rPr>
        <sz val="10"/>
        <rFont val="Noto Sans CJK SC"/>
        <family val="2"/>
      </rPr>
      <t xml:space="preserve">円、</t>
    </r>
    <r>
      <rPr>
        <sz val="10"/>
        <rFont val="Arial"/>
        <family val="0"/>
        <charset val="1"/>
      </rPr>
      <t xml:space="preserve">100mg</t>
    </r>
    <r>
      <rPr>
        <sz val="10"/>
        <rFont val="Noto Sans CJK SC"/>
        <family val="2"/>
      </rPr>
      <t xml:space="preserve">シリンジ</t>
    </r>
    <r>
      <rPr>
        <sz val="10"/>
        <rFont val="Arial"/>
        <family val="0"/>
        <charset val="1"/>
      </rPr>
      <t xml:space="preserve">906,302</t>
    </r>
    <r>
      <rPr>
        <sz val="10"/>
        <rFont val="Noto Sans CJK SC"/>
        <family val="2"/>
      </rPr>
      <t xml:space="preserve">円である。</t>
    </r>
  </si>
  <si>
    <t xml:space="preserve">PS-03-03-16 (id: JkxnuVc)</t>
  </si>
  <si>
    <t xml:space="preserve">SRC-2016</t>
  </si>
  <si>
    <r>
      <rPr>
        <sz val="10"/>
        <rFont val="Noto Sans CJK SC"/>
        <family val="2"/>
      </rPr>
      <t xml:space="preserve">日本小児科学会</t>
    </r>
    <r>
      <rPr>
        <sz val="10"/>
        <rFont val="Arial"/>
        <family val="0"/>
        <charset val="1"/>
      </rPr>
      <t xml:space="preserve">. </t>
    </r>
    <r>
      <rPr>
        <sz val="10"/>
        <rFont val="Noto Sans CJK SC"/>
        <family val="2"/>
      </rPr>
      <t xml:space="preserve">日本におけるニルセビマブの使用について</t>
    </r>
    <r>
      <rPr>
        <sz val="10"/>
        <rFont val="Arial"/>
        <family val="0"/>
        <charset val="1"/>
      </rPr>
      <t xml:space="preserve">. 2024</t>
    </r>
    <r>
      <rPr>
        <sz val="10"/>
        <rFont val="Noto Sans CJK SC"/>
        <family val="2"/>
      </rPr>
      <t xml:space="preserve">年</t>
    </r>
    <r>
      <rPr>
        <sz val="10"/>
        <rFont val="Arial"/>
        <family val="0"/>
        <charset val="1"/>
      </rPr>
      <t xml:space="preserve">5</t>
    </r>
    <r>
      <rPr>
        <sz val="10"/>
        <rFont val="Noto Sans CJK SC"/>
        <family val="2"/>
      </rPr>
      <t xml:space="preserve">月</t>
    </r>
    <r>
      <rPr>
        <sz val="10"/>
        <rFont val="Arial"/>
        <family val="0"/>
        <charset val="1"/>
      </rPr>
      <t xml:space="preserve">22</t>
    </r>
    <r>
      <rPr>
        <sz val="10"/>
        <rFont val="Noto Sans CJK SC"/>
        <family val="2"/>
      </rPr>
      <t xml:space="preserve">日</t>
    </r>
    <r>
      <rPr>
        <sz val="10"/>
        <rFont val="Arial"/>
        <family val="0"/>
        <charset val="1"/>
      </rPr>
      <t xml:space="preserve">.</t>
    </r>
  </si>
  <si>
    <r>
      <rPr>
        <sz val="10"/>
        <rFont val="Noto Sans CJK SC"/>
        <family val="2"/>
      </rPr>
      <t xml:space="preserve">製造販売承認は</t>
    </r>
    <r>
      <rPr>
        <sz val="10"/>
        <rFont val="Arial"/>
        <family val="0"/>
        <charset val="1"/>
      </rPr>
      <t xml:space="preserve">2024</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26</t>
    </r>
    <r>
      <rPr>
        <sz val="10"/>
        <rFont val="Noto Sans CJK SC"/>
        <family val="2"/>
      </rPr>
      <t xml:space="preserve">日（同文書および関連資料で確認）。米国では </t>
    </r>
    <r>
      <rPr>
        <sz val="10"/>
        <rFont val="Arial"/>
        <family val="0"/>
        <charset val="1"/>
      </rPr>
      <t xml:space="preserve">ACIP </t>
    </r>
    <r>
      <rPr>
        <sz val="10"/>
        <rFont val="Noto Sans CJK SC"/>
        <family val="2"/>
      </rPr>
      <t xml:space="preserve">が</t>
    </r>
    <r>
      <rPr>
        <sz val="10"/>
        <rFont val="Arial"/>
        <family val="0"/>
        <charset val="1"/>
      </rPr>
      <t xml:space="preserve">2023</t>
    </r>
    <r>
      <rPr>
        <sz val="10"/>
        <rFont val="Noto Sans CJK SC"/>
        <family val="2"/>
      </rPr>
      <t xml:space="preserve">年に乳児へのニルセビマブ使用を推奨しており（既存出典 </t>
    </r>
    <r>
      <rPr>
        <sz val="10"/>
        <rFont val="Arial"/>
        <family val="0"/>
        <charset val="1"/>
      </rPr>
      <t xml:space="preserve">SRC-351</t>
    </r>
    <r>
      <rPr>
        <sz val="10"/>
        <rFont val="Noto Sans CJK SC"/>
        <family val="2"/>
      </rPr>
      <t xml:space="preserve">）、全乳児を対象とする米国の推奨と、日本の保険給付の範囲は異なる。クレスロビマブの国内承認の情報は一次資料で確認できていないため主張に入れていない。同文書には改訂版（</t>
    </r>
    <r>
      <rPr>
        <sz val="10"/>
        <rFont val="Arial"/>
        <family val="0"/>
        <charset val="1"/>
      </rPr>
      <t xml:space="preserve">2025</t>
    </r>
    <r>
      <rPr>
        <sz val="10"/>
        <rFont val="Noto Sans CJK SC"/>
        <family val="2"/>
      </rPr>
      <t xml:space="preserve">年）があり、保険給付の範囲は今後変わりうる。</t>
    </r>
  </si>
  <si>
    <t xml:space="preserve">VI-007</t>
  </si>
  <si>
    <t xml:space="preserve">流行性耳下腺炎</t>
  </si>
  <si>
    <r>
      <rPr>
        <sz val="10"/>
        <rFont val="Noto Sans CJK SC"/>
        <family val="2"/>
      </rPr>
      <t xml:space="preserve">流行性耳下腺炎（ムンプス）の病原体はパラミクソウイルス（</t>
    </r>
    <r>
      <rPr>
        <sz val="10"/>
        <rFont val="Arial"/>
        <family val="0"/>
        <charset val="1"/>
      </rPr>
      <t xml:space="preserve">Rubulavirus </t>
    </r>
    <r>
      <rPr>
        <sz val="10"/>
        <rFont val="Noto Sans CJK SC"/>
        <family val="2"/>
      </rPr>
      <t xml:space="preserve">属）で、唾液との直接接触と呼吸器飛沫により伝播する。潜伏期間は平均</t>
    </r>
    <r>
      <rPr>
        <sz val="10"/>
        <rFont val="Arial"/>
        <family val="0"/>
        <charset val="1"/>
      </rPr>
      <t xml:space="preserve">16</t>
    </r>
    <r>
      <rPr>
        <sz val="10"/>
        <rFont val="Noto Sans CJK SC"/>
        <family val="2"/>
      </rPr>
      <t xml:space="preserve">〜</t>
    </r>
    <r>
      <rPr>
        <sz val="10"/>
        <rFont val="Arial"/>
        <family val="0"/>
        <charset val="1"/>
      </rPr>
      <t xml:space="preserve">18</t>
    </r>
    <r>
      <rPr>
        <sz val="10"/>
        <rFont val="Noto Sans CJK SC"/>
        <family val="2"/>
      </rPr>
      <t xml:space="preserve">日（範囲</t>
    </r>
    <r>
      <rPr>
        <sz val="10"/>
        <rFont val="Arial"/>
        <family val="0"/>
        <charset val="1"/>
      </rPr>
      <t xml:space="preserve">12</t>
    </r>
    <r>
      <rPr>
        <sz val="10"/>
        <rFont val="Noto Sans CJK SC"/>
        <family val="2"/>
      </rPr>
      <t xml:space="preserve">〜</t>
    </r>
    <r>
      <rPr>
        <sz val="10"/>
        <rFont val="Arial"/>
        <family val="0"/>
        <charset val="1"/>
      </rPr>
      <t xml:space="preserve">25</t>
    </r>
    <r>
      <rPr>
        <sz val="10"/>
        <rFont val="Noto Sans CJK SC"/>
        <family val="2"/>
      </rPr>
      <t xml:space="preserve">日）で、感染性のある期間は耳下腺腫脹の発症</t>
    </r>
    <r>
      <rPr>
        <sz val="10"/>
        <rFont val="Arial"/>
        <family val="0"/>
        <charset val="1"/>
      </rPr>
      <t xml:space="preserve">2</t>
    </r>
    <r>
      <rPr>
        <sz val="10"/>
        <rFont val="Noto Sans CJK SC"/>
        <family val="2"/>
      </rPr>
      <t xml:space="preserve">日前から</t>
    </r>
    <r>
      <rPr>
        <sz val="10"/>
        <rFont val="Arial"/>
        <family val="0"/>
        <charset val="1"/>
      </rPr>
      <t xml:space="preserve">5</t>
    </r>
    <r>
      <rPr>
        <sz val="10"/>
        <rFont val="Noto Sans CJK SC"/>
        <family val="2"/>
      </rPr>
      <t xml:space="preserve">日後までとされ、発症後</t>
    </r>
    <r>
      <rPr>
        <sz val="10"/>
        <rFont val="Arial"/>
        <family val="0"/>
        <charset val="1"/>
      </rPr>
      <t xml:space="preserve">5</t>
    </r>
    <r>
      <rPr>
        <sz val="10"/>
        <rFont val="Noto Sans CJK SC"/>
        <family val="2"/>
      </rPr>
      <t xml:space="preserve">日間の隔離がとられる。診断は口腔（頬部）スワブの </t>
    </r>
    <r>
      <rPr>
        <sz val="10"/>
        <rFont val="Arial"/>
        <family val="0"/>
        <charset val="1"/>
      </rPr>
      <t xml:space="preserve">RT-PCR </t>
    </r>
    <r>
      <rPr>
        <sz val="10"/>
        <rFont val="Noto Sans CJK SC"/>
        <family val="2"/>
      </rPr>
      <t xml:space="preserve">が主で、</t>
    </r>
    <r>
      <rPr>
        <sz val="10"/>
        <rFont val="Arial"/>
        <family val="0"/>
        <charset val="1"/>
      </rPr>
      <t xml:space="preserve">IgM </t>
    </r>
    <r>
      <rPr>
        <sz val="10"/>
        <rFont val="Noto Sans CJK SC"/>
        <family val="2"/>
      </rPr>
      <t xml:space="preserve">抗体も補助に使われる。米国ではワクチン導入前に年約</t>
    </r>
    <r>
      <rPr>
        <sz val="10"/>
        <rFont val="Arial"/>
        <family val="0"/>
        <charset val="1"/>
      </rPr>
      <t xml:space="preserve">186,000</t>
    </r>
    <r>
      <rPr>
        <sz val="10"/>
        <rFont val="Noto Sans CJK SC"/>
        <family val="2"/>
      </rPr>
      <t xml:space="preserve">例が報告されたが、</t>
    </r>
    <r>
      <rPr>
        <sz val="10"/>
        <rFont val="Arial"/>
        <family val="0"/>
        <charset val="1"/>
      </rPr>
      <t xml:space="preserve">MMR </t>
    </r>
    <r>
      <rPr>
        <sz val="10"/>
        <rFont val="Noto Sans CJK SC"/>
        <family val="2"/>
      </rPr>
      <t xml:space="preserve">ワクチン</t>
    </r>
    <r>
      <rPr>
        <sz val="10"/>
        <rFont val="Arial"/>
        <family val="0"/>
        <charset val="1"/>
      </rPr>
      <t xml:space="preserve">2</t>
    </r>
    <r>
      <rPr>
        <sz val="10"/>
        <rFont val="Noto Sans CJK SC"/>
        <family val="2"/>
      </rPr>
      <t xml:space="preserve">回接種の定期接種化後に症例は</t>
    </r>
    <r>
      <rPr>
        <sz val="10"/>
        <rFont val="Arial"/>
        <family val="0"/>
        <charset val="1"/>
      </rPr>
      <t xml:space="preserve">99%</t>
    </r>
    <r>
      <rPr>
        <sz val="10"/>
        <rFont val="Noto Sans CJK SC"/>
        <family val="2"/>
      </rPr>
      <t xml:space="preserve">減少した。</t>
    </r>
  </si>
  <si>
    <r>
      <rPr>
        <sz val="10"/>
        <rFont val="Noto Sans CJK SC"/>
        <family val="2"/>
      </rPr>
      <t xml:space="preserve">医学各論 Ⅻ</t>
    </r>
    <r>
      <rPr>
        <sz val="10"/>
        <rFont val="Arial"/>
        <family val="0"/>
        <charset val="1"/>
      </rPr>
      <t xml:space="preserve">-1-A-③</t>
    </r>
    <r>
      <rPr>
        <sz val="10"/>
        <rFont val="Noto Sans CJK SC"/>
        <family val="2"/>
      </rPr>
      <t xml:space="preserve">（流行性耳下腺炎</t>
    </r>
    <r>
      <rPr>
        <sz val="10"/>
        <rFont val="Arial"/>
        <family val="0"/>
        <charset val="1"/>
      </rPr>
      <t xml:space="preserve">&lt;</t>
    </r>
    <r>
      <rPr>
        <sz val="10"/>
        <rFont val="Noto Sans CJK SC"/>
        <family val="2"/>
      </rPr>
      <t xml:space="preserve">ムンプス</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</si>
  <si>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PS-03-03-01 (id: JkxnuUg)</t>
    </r>
    <r>
      <rPr>
        <sz val="10"/>
        <rFont val="Noto Sans CJK SC"/>
        <family val="2"/>
      </rPr>
      <t xml:space="preserve">；</t>
    </r>
    <r>
      <rPr>
        <sz val="10"/>
        <rFont val="Arial"/>
        <family val="0"/>
        <charset val="1"/>
      </rPr>
      <t xml:space="preserve">PS-03-03-16 (id: JkxnuVc)</t>
    </r>
    <r>
      <rPr>
        <sz val="10"/>
        <rFont val="Noto Sans CJK SC"/>
        <family val="2"/>
      </rPr>
      <t xml:space="preserve">；</t>
    </r>
    <r>
      <rPr>
        <sz val="10"/>
        <rFont val="Arial"/>
        <family val="0"/>
        <charset val="1"/>
      </rPr>
      <t xml:space="preserve">TBL-01-00-612 (id: JlvnmZU)</t>
    </r>
  </si>
  <si>
    <t xml:space="preserve">SRC-2017</t>
  </si>
  <si>
    <r>
      <rPr>
        <sz val="10"/>
        <rFont val="Arial"/>
        <family val="0"/>
        <charset val="1"/>
      </rPr>
      <t xml:space="preserve">Centers for Disease Control and Prevention. Clinical Overview of Mumps. CDC </t>
    </r>
    <r>
      <rPr>
        <sz val="10"/>
        <rFont val="Noto Sans CJK SC"/>
        <family val="2"/>
      </rPr>
      <t xml:space="preserve">公式ウェブページ（</t>
    </r>
    <r>
      <rPr>
        <sz val="10"/>
        <rFont val="Arial"/>
        <family val="0"/>
        <charset val="1"/>
      </rPr>
      <t xml:space="preserve">2025</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17</t>
    </r>
    <r>
      <rPr>
        <sz val="10"/>
        <rFont val="Noto Sans CJK SC"/>
        <family val="2"/>
      </rPr>
      <t xml:space="preserve">日版）</t>
    </r>
    <r>
      <rPr>
        <sz val="10"/>
        <rFont val="Arial"/>
        <family val="0"/>
        <charset val="1"/>
      </rPr>
      <t xml:space="preserve">.</t>
    </r>
  </si>
  <si>
    <r>
      <rPr>
        <sz val="10"/>
        <rFont val="Noto Sans CJK SC"/>
        <family val="2"/>
      </rPr>
      <t xml:space="preserve">ウェブページは版により内容が更新されうるため、版の日付を出典に明記した。日本ではムンプスワクチンは定期接種ではなく任意接種であり、米国の定期</t>
    </r>
    <r>
      <rPr>
        <sz val="10"/>
        <rFont val="Arial"/>
        <family val="0"/>
        <charset val="1"/>
      </rPr>
      <t xml:space="preserve">2</t>
    </r>
    <r>
      <rPr>
        <sz val="10"/>
        <rFont val="Noto Sans CJK SC"/>
        <family val="2"/>
      </rPr>
      <t xml:space="preserve">回接種とは制度が異なる（国内制度は厚生労働省資料で確認。日本の流行状況そのものは本カードでは扱わない）。合併症の頻度の数値は本ページでは確認しておらず、主張に入れていない。</t>
    </r>
  </si>
  <si>
    <t xml:space="preserve">VI-008</t>
  </si>
  <si>
    <r>
      <rPr>
        <sz val="10"/>
        <rFont val="Noto Sans CJK SC"/>
        <family val="2"/>
      </rPr>
      <t xml:space="preserve">ムンプスウイルスは一本鎖・非分節・負センス </t>
    </r>
    <r>
      <rPr>
        <sz val="10"/>
        <rFont val="Arial"/>
        <family val="0"/>
        <charset val="1"/>
      </rPr>
      <t xml:space="preserve">RNA </t>
    </r>
    <r>
      <rPr>
        <sz val="10"/>
        <rFont val="Noto Sans CJK SC"/>
        <family val="2"/>
      </rPr>
      <t xml:space="preserve">ウイルスで、パラミクソウイルス科に属する。精巣炎は唾液腺以外の炎症として最も多く、若年成人男性に多い。小児へのワクチン接種は、ムンプスの発症率の低下に高い効果が確認されている。</t>
    </r>
  </si>
  <si>
    <r>
      <rPr>
        <sz val="10"/>
        <rFont val="Arial"/>
        <family val="0"/>
        <charset val="1"/>
      </rPr>
      <t xml:space="preserve">PS-01-03-11 (id: JkxnuLo)</t>
    </r>
    <r>
      <rPr>
        <sz val="10"/>
        <rFont val="Noto Sans CJK SC"/>
        <family val="2"/>
      </rPr>
      <t xml:space="preserve">；</t>
    </r>
    <r>
      <rPr>
        <sz val="10"/>
        <rFont val="Arial"/>
        <family val="0"/>
        <charset val="1"/>
      </rPr>
      <t xml:space="preserve">TBL-01-00-612 (id: JlvnmZU)</t>
    </r>
  </si>
  <si>
    <t xml:space="preserve">Wu H, Wang F, Tang D, Han D. Mumps Orchitis: Clinical Aspects and Mechanisms. Front Immunol. 2021;12:582946.</t>
  </si>
  <si>
    <t xml:space="preserve">精巣炎の頻度そのものの数値は抄録にはなく本文も未確認のため、主張に入れていない。卵巣炎・膵炎など他の合併症の頻度も同様に未確認である。日本ではムンプスワクチンは任意接種であり、定期接種には含まれていない。</t>
  </si>
  <si>
    <t xml:space="preserve">VI-009</t>
  </si>
  <si>
    <t xml:space="preserve">麻疹</t>
  </si>
  <si>
    <r>
      <rPr>
        <sz val="10"/>
        <rFont val="Noto Sans CJK SC"/>
        <family val="2"/>
      </rPr>
      <t xml:space="preserve">麻疹は今なお世界で年間</t>
    </r>
    <r>
      <rPr>
        <sz val="10"/>
        <rFont val="Arial"/>
        <family val="0"/>
        <charset val="1"/>
      </rPr>
      <t xml:space="preserve">10</t>
    </r>
    <r>
      <rPr>
        <sz val="10"/>
        <rFont val="Noto Sans CJK SC"/>
        <family val="2"/>
      </rPr>
      <t xml:space="preserve">万人超の死亡の原因となっている（ワクチン普及前は年間</t>
    </r>
    <r>
      <rPr>
        <sz val="10"/>
        <rFont val="Arial"/>
        <family val="0"/>
        <charset val="1"/>
      </rPr>
      <t xml:space="preserve">200</t>
    </r>
    <r>
      <rPr>
        <sz val="10"/>
        <rFont val="Noto Sans CJK SC"/>
        <family val="2"/>
      </rPr>
      <t xml:space="preserve">万人超の死亡）。呼吸器経路で感染し、発熱・咳・鼻炎・結膜炎に続いて特徴的な発疹が現れる。合併症は多くの臓器に及び、肺炎が麻疹関連の罹患・死亡の大部分を占める。患者管理にはビタミン </t>
    </r>
    <r>
      <rPr>
        <sz val="10"/>
        <rFont val="Arial"/>
        <family val="0"/>
        <charset val="1"/>
      </rPr>
      <t xml:space="preserve">A </t>
    </r>
    <r>
      <rPr>
        <sz val="10"/>
        <rFont val="Noto Sans CJK SC"/>
        <family val="2"/>
      </rPr>
      <t xml:space="preserve">の投与が含まれ、予防はワクチン接種が最善である。</t>
    </r>
  </si>
  <si>
    <r>
      <rPr>
        <sz val="10"/>
        <rFont val="Noto Sans CJK SC"/>
        <family val="2"/>
      </rPr>
      <t xml:space="preserve">医学各論 Ⅻ</t>
    </r>
    <r>
      <rPr>
        <sz val="10"/>
        <rFont val="Arial"/>
        <family val="0"/>
        <charset val="1"/>
      </rPr>
      <t xml:space="preserve">-1-A-④</t>
    </r>
    <r>
      <rPr>
        <sz val="10"/>
        <rFont val="Noto Sans CJK SC"/>
        <family val="2"/>
      </rPr>
      <t xml:space="preserve">（麻疹、</t>
    </r>
    <r>
      <rPr>
        <sz val="10"/>
        <rFont val="Arial"/>
        <family val="0"/>
        <charset val="1"/>
      </rPr>
      <t xml:space="preserve">a</t>
    </r>
    <r>
      <rPr>
        <sz val="10"/>
        <rFont val="Noto Sans CJK SC"/>
        <family val="2"/>
      </rPr>
      <t xml:space="preserve">）</t>
    </r>
  </si>
  <si>
    <r>
      <rPr>
        <sz val="10"/>
        <rFont val="Arial"/>
        <family val="0"/>
        <charset val="1"/>
      </rPr>
      <t xml:space="preserve">PS-03-03-01 (id: JkxnuUg)</t>
    </r>
    <r>
      <rPr>
        <sz val="10"/>
        <rFont val="Noto Sans CJK SC"/>
        <family val="2"/>
      </rPr>
      <t xml:space="preserve">；</t>
    </r>
    <r>
      <rPr>
        <sz val="10"/>
        <rFont val="Arial"/>
        <family val="0"/>
        <charset val="1"/>
      </rPr>
      <t xml:space="preserve">PS-03-03-16 (id: JkxnuVc)</t>
    </r>
    <r>
      <rPr>
        <sz val="10"/>
        <rFont val="Noto Sans CJK SC"/>
        <family val="2"/>
      </rPr>
      <t xml:space="preserve">；</t>
    </r>
    <r>
      <rPr>
        <sz val="10"/>
        <rFont val="Arial"/>
        <family val="0"/>
        <charset val="1"/>
      </rPr>
      <t xml:space="preserve">TBL-01-00-610 (id: JlvnmZI)</t>
    </r>
  </si>
  <si>
    <t xml:space="preserve">SRC-2018</t>
  </si>
  <si>
    <t xml:space="preserve">Moss WJ. Measles. Lancet. 2017;390(10111):2490-2502.</t>
  </si>
  <si>
    <t xml:space="preserve">10.1016/S0140-6736(17)31463-0</t>
  </si>
  <si>
    <t xml:space="preserve">28673424</t>
  </si>
  <si>
    <r>
      <rPr>
        <sz val="10"/>
        <rFont val="Noto Sans CJK SC"/>
        <family val="2"/>
      </rPr>
      <t xml:space="preserve">数値と記載は抄録で確認した範囲に限った。亜急性硬化性全脳炎（</t>
    </r>
    <r>
      <rPr>
        <sz val="10"/>
        <rFont val="Arial"/>
        <family val="0"/>
        <charset val="1"/>
      </rPr>
      <t xml:space="preserve">SSPE</t>
    </r>
    <r>
      <rPr>
        <sz val="10"/>
        <rFont val="Noto Sans CJK SC"/>
        <family val="2"/>
      </rPr>
      <t xml:space="preserve">）の詳細は </t>
    </r>
    <r>
      <rPr>
        <sz val="10"/>
        <rFont val="Arial"/>
        <family val="0"/>
        <charset val="1"/>
      </rPr>
      <t xml:space="preserve">NI-026 </t>
    </r>
    <r>
      <rPr>
        <sz val="10"/>
        <rFont val="Noto Sans CJK SC"/>
        <family val="2"/>
      </rPr>
      <t xml:space="preserve">で作成済みのため本カードでは扱わない。基本再生産数など感染力の定量は抄録で確認できず、主張に入れていない。麻疹含有ワクチンは国内で承認され定期接種である。ビタミン</t>
    </r>
    <r>
      <rPr>
        <sz val="10"/>
        <rFont val="Arial"/>
        <family val="0"/>
        <charset val="1"/>
      </rPr>
      <t xml:space="preserve">A</t>
    </r>
    <r>
      <rPr>
        <sz val="10"/>
        <rFont val="Noto Sans CJK SC"/>
        <family val="2"/>
      </rPr>
      <t xml:space="preserve">の麻疹への投与は出典の記載に基づくもので、国内での適応・保険適用は未確認である。</t>
    </r>
  </si>
  <si>
    <t xml:space="preserve">VI-010</t>
  </si>
  <si>
    <r>
      <rPr>
        <sz val="10"/>
        <rFont val="Noto Sans CJK SC"/>
        <family val="2"/>
      </rPr>
      <t xml:space="preserve">米国の </t>
    </r>
    <r>
      <rPr>
        <sz val="10"/>
        <rFont val="Arial"/>
        <family val="0"/>
        <charset val="1"/>
      </rPr>
      <t xml:space="preserve">ACIP </t>
    </r>
    <r>
      <rPr>
        <sz val="10"/>
        <rFont val="Noto Sans CJK SC"/>
        <family val="2"/>
      </rPr>
      <t xml:space="preserve">勧告では、麻疹・風疹・先天性風疹症候群・ムンプスの予防に </t>
    </r>
    <r>
      <rPr>
        <sz val="10"/>
        <rFont val="Arial"/>
        <family val="0"/>
        <charset val="1"/>
      </rPr>
      <t xml:space="preserve">MMR </t>
    </r>
    <r>
      <rPr>
        <sz val="10"/>
        <rFont val="Noto Sans CJK SC"/>
        <family val="2"/>
      </rPr>
      <t xml:space="preserve">ワクチンが用いられ、小児には定期</t>
    </r>
    <r>
      <rPr>
        <sz val="10"/>
        <rFont val="Arial"/>
        <family val="0"/>
        <charset val="1"/>
      </rPr>
      <t xml:space="preserve">2</t>
    </r>
    <r>
      <rPr>
        <sz val="10"/>
        <rFont val="Noto Sans CJK SC"/>
        <family val="2"/>
      </rPr>
      <t xml:space="preserve">回接種（</t>
    </r>
    <r>
      <rPr>
        <sz val="10"/>
        <rFont val="Arial"/>
        <family val="0"/>
        <charset val="1"/>
      </rPr>
      <t xml:space="preserve">1</t>
    </r>
    <r>
      <rPr>
        <sz val="10"/>
        <rFont val="Noto Sans CJK SC"/>
        <family val="2"/>
      </rPr>
      <t xml:space="preserve">回目は生後</t>
    </r>
    <r>
      <rPr>
        <sz val="10"/>
        <rFont val="Arial"/>
        <family val="0"/>
        <charset val="1"/>
      </rPr>
      <t xml:space="preserve">12</t>
    </r>
    <r>
      <rPr>
        <sz val="10"/>
        <rFont val="Noto Sans CJK SC"/>
        <family val="2"/>
      </rPr>
      <t xml:space="preserve">〜</t>
    </r>
    <r>
      <rPr>
        <sz val="10"/>
        <rFont val="Arial"/>
        <family val="0"/>
        <charset val="1"/>
      </rPr>
      <t xml:space="preserve">15</t>
    </r>
    <r>
      <rPr>
        <sz val="10"/>
        <rFont val="Noto Sans CJK SC"/>
        <family val="2"/>
      </rPr>
      <t xml:space="preserve">か月、</t>
    </r>
    <r>
      <rPr>
        <sz val="10"/>
        <rFont val="Arial"/>
        <family val="0"/>
        <charset val="1"/>
      </rPr>
      <t xml:space="preserve">2</t>
    </r>
    <r>
      <rPr>
        <sz val="10"/>
        <rFont val="Noto Sans CJK SC"/>
        <family val="2"/>
      </rPr>
      <t xml:space="preserve">回目は</t>
    </r>
    <r>
      <rPr>
        <sz val="10"/>
        <rFont val="Arial"/>
        <family val="0"/>
        <charset val="1"/>
      </rPr>
      <t xml:space="preserve">4</t>
    </r>
    <r>
      <rPr>
        <sz val="10"/>
        <rFont val="Noto Sans CJK SC"/>
        <family val="2"/>
      </rPr>
      <t xml:space="preserve">〜</t>
    </r>
    <r>
      <rPr>
        <sz val="10"/>
        <rFont val="Arial"/>
        <family val="0"/>
        <charset val="1"/>
      </rPr>
      <t xml:space="preserve">6</t>
    </r>
    <r>
      <rPr>
        <sz val="10"/>
        <rFont val="Noto Sans CJK SC"/>
        <family val="2"/>
      </rPr>
      <t xml:space="preserve">歳）が、風疹の予防には生後</t>
    </r>
    <r>
      <rPr>
        <sz val="10"/>
        <rFont val="Arial"/>
        <family val="0"/>
        <charset val="1"/>
      </rPr>
      <t xml:space="preserve">12</t>
    </r>
    <r>
      <rPr>
        <sz val="10"/>
        <rFont val="Noto Sans CJK SC"/>
        <family val="2"/>
      </rPr>
      <t xml:space="preserve">か月以上の者への</t>
    </r>
    <r>
      <rPr>
        <sz val="10"/>
        <rFont val="Arial"/>
        <family val="0"/>
        <charset val="1"/>
      </rPr>
      <t xml:space="preserve">1</t>
    </r>
    <r>
      <rPr>
        <sz val="10"/>
        <rFont val="Noto Sans CJK SC"/>
        <family val="2"/>
      </rPr>
      <t xml:space="preserve">回接種が推奨されている。</t>
    </r>
  </si>
  <si>
    <r>
      <rPr>
        <sz val="10"/>
        <rFont val="Arial"/>
        <family val="0"/>
        <charset val="1"/>
      </rPr>
      <t xml:space="preserve">PS-03-03-16 (id: JkxnuVc)</t>
    </r>
    <r>
      <rPr>
        <sz val="10"/>
        <rFont val="Noto Sans CJK SC"/>
        <family val="2"/>
      </rPr>
      <t xml:space="preserve">；</t>
    </r>
    <r>
      <rPr>
        <sz val="10"/>
        <rFont val="Arial"/>
        <family val="0"/>
        <charset val="1"/>
      </rPr>
      <t xml:space="preserve">TBL-01-00-610 (id: JlvnmZI)</t>
    </r>
  </si>
  <si>
    <t xml:space="preserve">SRC-2019</t>
  </si>
  <si>
    <t xml:space="preserve">McLean HQ, Fiebelkorn AP, Temte JL, Wallace GS. Prevention of measles, rubella, congenital rubella syndrome, and mumps, 2013: summary recommendations of the Advisory Committee on Immunization Practices (ACIP). MMWR Recomm Rep. 2013;62(RR-04):1-34.</t>
  </si>
  <si>
    <t xml:space="preserve">23760231</t>
  </si>
  <si>
    <r>
      <rPr>
        <sz val="10"/>
        <rFont val="Noto Sans CJK SC"/>
        <family val="2"/>
      </rPr>
      <t xml:space="preserve">この勧告集成には</t>
    </r>
    <r>
      <rPr>
        <sz val="10"/>
        <rFont val="Arial"/>
        <family val="0"/>
        <charset val="1"/>
      </rPr>
      <t xml:space="preserve">2015</t>
    </r>
    <r>
      <rPr>
        <sz val="10"/>
        <rFont val="Noto Sans CJK SC"/>
        <family val="2"/>
      </rPr>
      <t xml:space="preserve">年に訂正（</t>
    </r>
    <r>
      <rPr>
        <sz val="10"/>
        <rFont val="Arial"/>
        <family val="0"/>
        <charset val="1"/>
      </rPr>
      <t xml:space="preserve">MMWR Recomm Rep. 2015;64(9):259</t>
    </r>
    <r>
      <rPr>
        <sz val="10"/>
        <rFont val="Noto Sans CJK SC"/>
        <family val="2"/>
      </rPr>
      <t xml:space="preserve">）が出ている。日本の </t>
    </r>
    <r>
      <rPr>
        <sz val="10"/>
        <rFont val="Arial"/>
        <family val="0"/>
        <charset val="1"/>
      </rPr>
      <t xml:space="preserve">MR </t>
    </r>
    <r>
      <rPr>
        <sz val="10"/>
        <rFont val="Noto Sans CJK SC"/>
        <family val="2"/>
      </rPr>
      <t xml:space="preserve">ワクチン定期接種とは制度・時期の枠組みが異なるため、地域を米国として分けた。曝露後予防などの個別の推奨文は本文未確認で、主張に入れていない。</t>
    </r>
  </si>
  <si>
    <t xml:space="preserve">VI-011</t>
  </si>
  <si>
    <r>
      <rPr>
        <sz val="10"/>
        <rFont val="Noto Sans CJK SC"/>
        <family val="2"/>
      </rPr>
      <t xml:space="preserve">日本は</t>
    </r>
    <r>
      <rPr>
        <sz val="10"/>
        <rFont val="Arial"/>
        <family val="0"/>
        <charset val="1"/>
      </rPr>
      <t xml:space="preserve">2015</t>
    </r>
    <r>
      <rPr>
        <sz val="10"/>
        <rFont val="Noto Sans CJK SC"/>
        <family val="2"/>
      </rPr>
      <t xml:space="preserve">年</t>
    </r>
    <r>
      <rPr>
        <sz val="10"/>
        <rFont val="Arial"/>
        <family val="0"/>
        <charset val="1"/>
      </rPr>
      <t xml:space="preserve">3</t>
    </r>
    <r>
      <rPr>
        <sz val="10"/>
        <rFont val="Noto Sans CJK SC"/>
        <family val="2"/>
      </rPr>
      <t xml:space="preserve">月に </t>
    </r>
    <r>
      <rPr>
        <sz val="10"/>
        <rFont val="Arial"/>
        <family val="0"/>
        <charset val="1"/>
      </rPr>
      <t xml:space="preserve">WHO </t>
    </r>
    <r>
      <rPr>
        <sz val="10"/>
        <rFont val="Noto Sans CJK SC"/>
        <family val="2"/>
      </rPr>
      <t xml:space="preserve">による麻疹の排除達成の認定を受けた。排除後の年間届出数は、</t>
    </r>
    <r>
      <rPr>
        <sz val="10"/>
        <rFont val="Arial"/>
        <family val="0"/>
        <charset val="1"/>
      </rPr>
      <t xml:space="preserve">2019</t>
    </r>
    <r>
      <rPr>
        <sz val="10"/>
        <rFont val="Noto Sans CJK SC"/>
        <family val="2"/>
      </rPr>
      <t xml:space="preserve">年に</t>
    </r>
    <r>
      <rPr>
        <sz val="10"/>
        <rFont val="Arial"/>
        <family val="0"/>
        <charset val="1"/>
      </rPr>
      <t xml:space="preserve">744</t>
    </r>
    <r>
      <rPr>
        <sz val="10"/>
        <rFont val="Noto Sans CJK SC"/>
        <family val="2"/>
      </rPr>
      <t xml:space="preserve">例と排除後最多となった後、</t>
    </r>
    <r>
      <rPr>
        <sz val="10"/>
        <rFont val="Arial"/>
        <family val="0"/>
        <charset val="1"/>
      </rPr>
      <t xml:space="preserve">2023</t>
    </r>
    <r>
      <rPr>
        <sz val="10"/>
        <rFont val="Noto Sans CJK SC"/>
        <family val="2"/>
      </rPr>
      <t xml:space="preserve">年</t>
    </r>
    <r>
      <rPr>
        <sz val="10"/>
        <rFont val="Arial"/>
        <family val="0"/>
        <charset val="1"/>
      </rPr>
      <t xml:space="preserve">28</t>
    </r>
    <r>
      <rPr>
        <sz val="10"/>
        <rFont val="Noto Sans CJK SC"/>
        <family val="2"/>
      </rPr>
      <t xml:space="preserve">例、</t>
    </r>
    <r>
      <rPr>
        <sz val="10"/>
        <rFont val="Arial"/>
        <family val="0"/>
        <charset val="1"/>
      </rPr>
      <t xml:space="preserve">2024</t>
    </r>
    <r>
      <rPr>
        <sz val="10"/>
        <rFont val="Noto Sans CJK SC"/>
        <family val="2"/>
      </rPr>
      <t xml:space="preserve">年</t>
    </r>
    <r>
      <rPr>
        <sz val="10"/>
        <rFont val="Arial"/>
        <family val="0"/>
        <charset val="1"/>
      </rPr>
      <t xml:space="preserve">45</t>
    </r>
    <r>
      <rPr>
        <sz val="10"/>
        <rFont val="Noto Sans CJK SC"/>
        <family val="2"/>
      </rPr>
      <t xml:space="preserve">例、</t>
    </r>
    <r>
      <rPr>
        <sz val="10"/>
        <rFont val="Arial"/>
        <family val="0"/>
        <charset val="1"/>
      </rPr>
      <t xml:space="preserve">2025</t>
    </r>
    <r>
      <rPr>
        <sz val="10"/>
        <rFont val="Noto Sans CJK SC"/>
        <family val="2"/>
      </rPr>
      <t xml:space="preserve">年</t>
    </r>
    <r>
      <rPr>
        <sz val="10"/>
        <rFont val="Arial"/>
        <family val="0"/>
        <charset val="1"/>
      </rPr>
      <t xml:space="preserve">265</t>
    </r>
    <r>
      <rPr>
        <sz val="10"/>
        <rFont val="Noto Sans CJK SC"/>
        <family val="2"/>
      </rPr>
      <t xml:space="preserve">例（</t>
    </r>
    <r>
      <rPr>
        <sz val="10"/>
        <rFont val="Arial"/>
        <family val="0"/>
        <charset val="1"/>
      </rPr>
      <t xml:space="preserve">2026</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18</t>
    </r>
    <r>
      <rPr>
        <sz val="10"/>
        <rFont val="Noto Sans CJK SC"/>
        <family val="2"/>
      </rPr>
      <t xml:space="preserve">日時点の暫定値）と推移しており、</t>
    </r>
    <r>
      <rPr>
        <sz val="10"/>
        <rFont val="Arial"/>
        <family val="0"/>
        <charset val="1"/>
      </rPr>
      <t xml:space="preserve">2023</t>
    </r>
    <r>
      <rPr>
        <sz val="10"/>
        <rFont val="Noto Sans CJK SC"/>
        <family val="2"/>
      </rPr>
      <t xml:space="preserve">年以降の国内発生は海外輸入例を発端とした二次感染例が中心である。麻疹は感染症法の</t>
    </r>
    <r>
      <rPr>
        <sz val="10"/>
        <rFont val="Arial"/>
        <family val="0"/>
        <charset val="1"/>
      </rPr>
      <t xml:space="preserve">5</t>
    </r>
    <r>
      <rPr>
        <sz val="10"/>
        <rFont val="Noto Sans CJK SC"/>
        <family val="2"/>
      </rPr>
      <t xml:space="preserve">類感染症で、全数把握の対象である。</t>
    </r>
  </si>
  <si>
    <t xml:space="preserve">SRC-2020</t>
  </si>
  <si>
    <r>
      <rPr>
        <sz val="10"/>
        <rFont val="Noto Sans CJK SC"/>
        <family val="2"/>
      </rPr>
      <t xml:space="preserve">国立感染症研究所（国立健康危機管理研究機構）</t>
    </r>
    <r>
      <rPr>
        <sz val="10"/>
        <rFont val="Arial"/>
        <family val="0"/>
        <charset val="1"/>
      </rPr>
      <t xml:space="preserve">. </t>
    </r>
    <r>
      <rPr>
        <sz val="10"/>
        <rFont val="Noto Sans CJK SC"/>
        <family val="2"/>
      </rPr>
      <t xml:space="preserve">麻しんの発生に関するリスクアセスメント（</t>
    </r>
    <r>
      <rPr>
        <sz val="10"/>
        <rFont val="Arial"/>
        <family val="0"/>
        <charset val="1"/>
      </rPr>
      <t xml:space="preserve">2026</t>
    </r>
    <r>
      <rPr>
        <sz val="10"/>
        <rFont val="Noto Sans CJK SC"/>
        <family val="2"/>
      </rPr>
      <t xml:space="preserve">年第一版）</t>
    </r>
    <r>
      <rPr>
        <sz val="10"/>
        <rFont val="Arial"/>
        <family val="0"/>
        <charset val="1"/>
      </rPr>
      <t xml:space="preserve">. 2026.</t>
    </r>
  </si>
  <si>
    <r>
      <rPr>
        <sz val="10"/>
        <rFont val="Arial"/>
        <family val="0"/>
        <charset val="1"/>
      </rPr>
      <t xml:space="preserve">2025</t>
    </r>
    <r>
      <rPr>
        <sz val="10"/>
        <rFont val="Noto Sans CJK SC"/>
        <family val="2"/>
      </rPr>
      <t xml:space="preserve">年の</t>
    </r>
    <r>
      <rPr>
        <sz val="10"/>
        <rFont val="Arial"/>
        <family val="0"/>
        <charset val="1"/>
      </rPr>
      <t xml:space="preserve">265</t>
    </r>
    <r>
      <rPr>
        <sz val="10"/>
        <rFont val="Noto Sans CJK SC"/>
        <family val="2"/>
      </rPr>
      <t xml:space="preserve">例は暫定値であり、確定値では変わりうる。数値は原資料（</t>
    </r>
    <r>
      <rPr>
        <sz val="10"/>
        <rFont val="Arial"/>
        <family val="0"/>
        <charset val="1"/>
      </rPr>
      <t xml:space="preserve">2026</t>
    </r>
    <r>
      <rPr>
        <sz val="10"/>
        <rFont val="Noto Sans CJK SC"/>
        <family val="2"/>
      </rPr>
      <t xml:space="preserve">年第一版、</t>
    </r>
    <r>
      <rPr>
        <sz val="10"/>
        <rFont val="Arial"/>
        <family val="0"/>
        <charset val="1"/>
      </rPr>
      <t xml:space="preserve">2026</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19</t>
    </r>
    <r>
      <rPr>
        <sz val="10"/>
        <rFont val="Noto Sans CJK SC"/>
        <family val="2"/>
      </rPr>
      <t xml:space="preserve">日時点の記載）を実際に開いて再確認した。</t>
    </r>
    <r>
      <rPr>
        <sz val="10"/>
        <rFont val="Arial"/>
        <family val="0"/>
        <charset val="1"/>
      </rPr>
      <t xml:space="preserve">2026</t>
    </r>
    <r>
      <rPr>
        <sz val="10"/>
        <rFont val="Noto Sans CJK SC"/>
        <family val="2"/>
      </rPr>
      <t xml:space="preserve">年に入ってからも報告は増えており、最新の届出数は本カードの範囲外である。</t>
    </r>
  </si>
  <si>
    <t xml:space="preserve">VI-012</t>
  </si>
  <si>
    <t xml:space="preserve">風疹</t>
  </si>
  <si>
    <r>
      <rPr>
        <sz val="10"/>
        <rFont val="Noto Sans CJK SC"/>
        <family val="2"/>
      </rPr>
      <t xml:space="preserve">先天性風疹症候群（</t>
    </r>
    <r>
      <rPr>
        <sz val="10"/>
        <rFont val="Arial"/>
        <family val="0"/>
        <charset val="1"/>
      </rPr>
      <t xml:space="preserve">CRS</t>
    </r>
    <r>
      <rPr>
        <sz val="10"/>
        <rFont val="Noto Sans CJK SC"/>
        <family val="2"/>
      </rPr>
      <t xml:space="preserve">）は、世界で年間約</t>
    </r>
    <r>
      <rPr>
        <sz val="10"/>
        <rFont val="Arial"/>
        <family val="0"/>
        <charset val="1"/>
      </rPr>
      <t xml:space="preserve">10</t>
    </r>
    <r>
      <rPr>
        <sz val="10"/>
        <rFont val="Noto Sans CJK SC"/>
        <family val="2"/>
      </rPr>
      <t xml:space="preserve">万例が発生すると推計される。風疹含有ワクチンは有効性・安全性が高く、南北アメリカでは</t>
    </r>
    <r>
      <rPr>
        <sz val="10"/>
        <rFont val="Arial"/>
        <family val="0"/>
        <charset val="1"/>
      </rPr>
      <t xml:space="preserve">2009</t>
    </r>
    <r>
      <rPr>
        <sz val="10"/>
        <rFont val="Noto Sans CJK SC"/>
        <family val="2"/>
      </rPr>
      <t xml:space="preserve">年以降、風疹の土着性伝播が中断している。一方、接種プログラムが不完全な地域では伝播が続き、日本を含む近年の大規模流行がその証拠として挙げられている。</t>
    </r>
  </si>
  <si>
    <r>
      <rPr>
        <sz val="10"/>
        <rFont val="Noto Sans CJK SC"/>
        <family val="2"/>
      </rPr>
      <t xml:space="preserve">医学各論 Ⅻ</t>
    </r>
    <r>
      <rPr>
        <sz val="10"/>
        <rFont val="Arial"/>
        <family val="0"/>
        <charset val="1"/>
      </rPr>
      <t xml:space="preserve">-1-A-⑤</t>
    </r>
    <r>
      <rPr>
        <sz val="10"/>
        <rFont val="Noto Sans CJK SC"/>
        <family val="2"/>
      </rPr>
      <t xml:space="preserve">（風疹、</t>
    </r>
    <r>
      <rPr>
        <sz val="10"/>
        <rFont val="Arial"/>
        <family val="0"/>
        <charset val="1"/>
      </rPr>
      <t xml:space="preserve">a</t>
    </r>
    <r>
      <rPr>
        <sz val="10"/>
        <rFont val="Noto Sans CJK SC"/>
        <family val="2"/>
      </rPr>
      <t xml:space="preserve">）</t>
    </r>
  </si>
  <si>
    <r>
      <rPr>
        <sz val="10"/>
        <rFont val="Arial"/>
        <family val="0"/>
        <charset val="1"/>
      </rPr>
      <t xml:space="preserve">PS-03-03-16 (id: JkxnuVc)</t>
    </r>
    <r>
      <rPr>
        <sz val="10"/>
        <rFont val="Noto Sans CJK SC"/>
        <family val="2"/>
      </rPr>
      <t xml:space="preserve">；</t>
    </r>
    <r>
      <rPr>
        <sz val="10"/>
        <rFont val="Arial"/>
        <family val="0"/>
        <charset val="1"/>
      </rPr>
      <t xml:space="preserve">TBL-01-00-611 (id: JlvnmZM)</t>
    </r>
  </si>
  <si>
    <t xml:space="preserve">SRC-2021</t>
  </si>
  <si>
    <t xml:space="preserve">Lambert N, Strebel P, Orenstein W, Icenogle J, Poland GA. Rubella. Lancet. 2015;385(9984):2297-2307.</t>
  </si>
  <si>
    <t xml:space="preserve">10.1016/S0140-6736(14)60539-0</t>
  </si>
  <si>
    <t xml:space="preserve">25576992</t>
  </si>
  <si>
    <r>
      <rPr>
        <sz val="10"/>
        <rFont val="Noto Sans CJK SC"/>
        <family val="2"/>
      </rPr>
      <t xml:space="preserve">妊娠週数ごとの </t>
    </r>
    <r>
      <rPr>
        <sz val="10"/>
        <rFont val="Arial"/>
        <family val="0"/>
        <charset val="1"/>
      </rPr>
      <t xml:space="preserve">CRS </t>
    </r>
    <r>
      <rPr>
        <sz val="10"/>
        <rFont val="Noto Sans CJK SC"/>
        <family val="2"/>
      </rPr>
      <t xml:space="preserve">発症リスクは抄録で確認できず、主張に入れていない。本カードは病原体・感染経路・予防の原則に絞り、妊婦のスクリーニングや管理の詳細は扱わない（医学各論 Ⅰ の範囲）。風疹含有ワクチンは国内で承認され、定期接種に含まれている。</t>
    </r>
  </si>
  <si>
    <t xml:space="preserve">VI-013</t>
  </si>
  <si>
    <r>
      <rPr>
        <sz val="10"/>
        <rFont val="Noto Sans CJK SC"/>
        <family val="2"/>
      </rPr>
      <t xml:space="preserve">日本では、</t>
    </r>
    <r>
      <rPr>
        <sz val="10"/>
        <rFont val="Arial"/>
        <family val="0"/>
        <charset val="1"/>
      </rPr>
      <t xml:space="preserve">2013</t>
    </r>
    <r>
      <rPr>
        <sz val="10"/>
        <rFont val="Noto Sans CJK SC"/>
        <family val="2"/>
      </rPr>
      <t xml:space="preserve">年に</t>
    </r>
    <r>
      <rPr>
        <sz val="10"/>
        <rFont val="Arial"/>
        <family val="0"/>
        <charset val="1"/>
      </rPr>
      <t xml:space="preserve">14,344</t>
    </r>
    <r>
      <rPr>
        <sz val="10"/>
        <rFont val="Noto Sans CJK SC"/>
        <family val="2"/>
      </rPr>
      <t xml:space="preserve">例の風疹患者が届出された大流行の後、</t>
    </r>
    <r>
      <rPr>
        <sz val="10"/>
        <rFont val="Arial"/>
        <family val="0"/>
        <charset val="1"/>
      </rPr>
      <t xml:space="preserve">2018</t>
    </r>
    <r>
      <rPr>
        <sz val="10"/>
        <rFont val="Noto Sans CJK SC"/>
        <family val="2"/>
      </rPr>
      <t xml:space="preserve">〜</t>
    </r>
    <r>
      <rPr>
        <sz val="10"/>
        <rFont val="Arial"/>
        <family val="0"/>
        <charset val="1"/>
      </rPr>
      <t xml:space="preserve">2019</t>
    </r>
    <r>
      <rPr>
        <sz val="10"/>
        <rFont val="Noto Sans CJK SC"/>
        <family val="2"/>
      </rPr>
      <t xml:space="preserve">年にも各年</t>
    </r>
    <r>
      <rPr>
        <sz val="10"/>
        <rFont val="Arial"/>
        <family val="0"/>
        <charset val="1"/>
      </rPr>
      <t xml:space="preserve">2,000</t>
    </r>
    <r>
      <rPr>
        <sz val="10"/>
        <rFont val="Noto Sans CJK SC"/>
        <family val="2"/>
      </rPr>
      <t xml:space="preserve">例を超える流行が発生し、</t>
    </r>
    <r>
      <rPr>
        <sz val="10"/>
        <rFont val="Arial"/>
        <family val="0"/>
        <charset val="1"/>
      </rPr>
      <t xml:space="preserve">2019</t>
    </r>
    <r>
      <rPr>
        <sz val="10"/>
        <rFont val="Noto Sans CJK SC"/>
        <family val="2"/>
      </rPr>
      <t xml:space="preserve">年には</t>
    </r>
    <r>
      <rPr>
        <sz val="10"/>
        <rFont val="Arial"/>
        <family val="0"/>
        <charset val="1"/>
      </rPr>
      <t xml:space="preserve">20</t>
    </r>
    <r>
      <rPr>
        <sz val="10"/>
        <rFont val="Noto Sans CJK SC"/>
        <family val="2"/>
      </rPr>
      <t xml:space="preserve">歳以上が患者の約</t>
    </r>
    <r>
      <rPr>
        <sz val="10"/>
        <rFont val="Arial"/>
        <family val="0"/>
        <charset val="1"/>
      </rPr>
      <t xml:space="preserve">94%</t>
    </r>
    <r>
      <rPr>
        <sz val="10"/>
        <rFont val="Noto Sans CJK SC"/>
        <family val="2"/>
      </rPr>
      <t xml:space="preserve">を占めた。流行に伴って先天性風疹症候群（</t>
    </r>
    <r>
      <rPr>
        <sz val="10"/>
        <rFont val="Arial"/>
        <family val="0"/>
        <charset val="1"/>
      </rPr>
      <t xml:space="preserve">CRS</t>
    </r>
    <r>
      <rPr>
        <sz val="10"/>
        <rFont val="Noto Sans CJK SC"/>
        <family val="2"/>
      </rPr>
      <t xml:space="preserve">）の届出も増え、</t>
    </r>
    <r>
      <rPr>
        <sz val="10"/>
        <rFont val="Arial"/>
        <family val="0"/>
        <charset val="1"/>
      </rPr>
      <t xml:space="preserve">2019</t>
    </r>
    <r>
      <rPr>
        <sz val="10"/>
        <rFont val="Noto Sans CJK SC"/>
        <family val="2"/>
      </rPr>
      <t xml:space="preserve">〜</t>
    </r>
    <r>
      <rPr>
        <sz val="10"/>
        <rFont val="Arial"/>
        <family val="0"/>
        <charset val="1"/>
      </rPr>
      <t xml:space="preserve">2021</t>
    </r>
    <r>
      <rPr>
        <sz val="10"/>
        <rFont val="Noto Sans CJK SC"/>
        <family val="2"/>
      </rPr>
      <t xml:space="preserve">年に</t>
    </r>
    <r>
      <rPr>
        <sz val="10"/>
        <rFont val="Arial"/>
        <family val="0"/>
        <charset val="1"/>
      </rPr>
      <t xml:space="preserve">6</t>
    </r>
    <r>
      <rPr>
        <sz val="10"/>
        <rFont val="Noto Sans CJK SC"/>
        <family val="2"/>
      </rPr>
      <t xml:space="preserve">例が届出されたが、</t>
    </r>
    <r>
      <rPr>
        <sz val="10"/>
        <rFont val="Arial"/>
        <family val="0"/>
        <charset val="1"/>
      </rPr>
      <t xml:space="preserve">2021</t>
    </r>
    <r>
      <rPr>
        <sz val="10"/>
        <rFont val="Noto Sans CJK SC"/>
        <family val="2"/>
      </rPr>
      <t xml:space="preserve">年第</t>
    </r>
    <r>
      <rPr>
        <sz val="10"/>
        <rFont val="Arial"/>
        <family val="0"/>
        <charset val="1"/>
      </rPr>
      <t xml:space="preserve">3</t>
    </r>
    <r>
      <rPr>
        <sz val="10"/>
        <rFont val="Noto Sans CJK SC"/>
        <family val="2"/>
      </rPr>
      <t xml:space="preserve">週以降は届出がない。風疹と </t>
    </r>
    <r>
      <rPr>
        <sz val="10"/>
        <rFont val="Arial"/>
        <family val="0"/>
        <charset val="1"/>
      </rPr>
      <t xml:space="preserve">CRS </t>
    </r>
    <r>
      <rPr>
        <sz val="10"/>
        <rFont val="Noto Sans CJK SC"/>
        <family val="2"/>
      </rPr>
      <t xml:space="preserve">はいずれも感染症法の</t>
    </r>
    <r>
      <rPr>
        <sz val="10"/>
        <rFont val="Arial"/>
        <family val="0"/>
        <charset val="1"/>
      </rPr>
      <t xml:space="preserve">5</t>
    </r>
    <r>
      <rPr>
        <sz val="10"/>
        <rFont val="Noto Sans CJK SC"/>
        <family val="2"/>
      </rPr>
      <t xml:space="preserve">類感染症で、全数把握の対象である。</t>
    </r>
  </si>
  <si>
    <t xml:space="preserve">SRC-2022</t>
  </si>
  <si>
    <r>
      <rPr>
        <sz val="10"/>
        <rFont val="Noto Sans CJK SC"/>
        <family val="2"/>
      </rPr>
      <t xml:space="preserve">国立感染症研究所</t>
    </r>
    <r>
      <rPr>
        <sz val="10"/>
        <rFont val="Arial"/>
        <family val="0"/>
        <charset val="1"/>
      </rPr>
      <t xml:space="preserve">. </t>
    </r>
    <r>
      <rPr>
        <sz val="10"/>
        <rFont val="Noto Sans CJK SC"/>
        <family val="2"/>
      </rPr>
      <t xml:space="preserve">風疹・先天性風疹症候群 </t>
    </r>
    <r>
      <rPr>
        <sz val="10"/>
        <rFont val="Arial"/>
        <family val="0"/>
        <charset val="1"/>
      </rPr>
      <t xml:space="preserve">2025</t>
    </r>
    <r>
      <rPr>
        <sz val="10"/>
        <rFont val="Noto Sans CJK SC"/>
        <family val="2"/>
      </rPr>
      <t xml:space="preserve">年</t>
    </r>
    <r>
      <rPr>
        <sz val="10"/>
        <rFont val="Arial"/>
        <family val="0"/>
        <charset val="1"/>
      </rPr>
      <t xml:space="preserve">2</t>
    </r>
    <r>
      <rPr>
        <sz val="10"/>
        <rFont val="Noto Sans CJK SC"/>
        <family val="2"/>
      </rPr>
      <t xml:space="preserve">月現在</t>
    </r>
    <r>
      <rPr>
        <sz val="10"/>
        <rFont val="Arial"/>
        <family val="0"/>
        <charset val="1"/>
      </rPr>
      <t xml:space="preserve">. </t>
    </r>
    <r>
      <rPr>
        <sz val="10"/>
        <rFont val="Noto Sans CJK SC"/>
        <family val="2"/>
      </rPr>
      <t xml:space="preserve">病原微生物検出情報（</t>
    </r>
    <r>
      <rPr>
        <sz val="10"/>
        <rFont val="Arial"/>
        <family val="0"/>
        <charset val="1"/>
      </rPr>
      <t xml:space="preserve">IASR</t>
    </r>
    <r>
      <rPr>
        <sz val="10"/>
        <rFont val="Noto Sans CJK SC"/>
        <family val="2"/>
      </rPr>
      <t xml:space="preserve">）</t>
    </r>
    <r>
      <rPr>
        <sz val="10"/>
        <rFont val="Arial"/>
        <family val="0"/>
        <charset val="1"/>
      </rPr>
      <t xml:space="preserve">. 2025;46:73-75.</t>
    </r>
  </si>
  <si>
    <r>
      <rPr>
        <sz val="10"/>
        <rFont val="Noto Sans CJK SC"/>
        <family val="2"/>
      </rPr>
      <t xml:space="preserve">数値は原資料を実際に開いて再確認した。成人男性を対象とした追加的対策（第</t>
    </r>
    <r>
      <rPr>
        <sz val="10"/>
        <rFont val="Arial"/>
        <family val="0"/>
        <charset val="1"/>
      </rPr>
      <t xml:space="preserve">5</t>
    </r>
    <r>
      <rPr>
        <sz val="10"/>
        <rFont val="Noto Sans CJK SC"/>
        <family val="2"/>
      </rPr>
      <t xml:space="preserve">期定期接種、</t>
    </r>
    <r>
      <rPr>
        <sz val="10"/>
        <rFont val="Arial"/>
        <family val="0"/>
        <charset val="1"/>
      </rPr>
      <t xml:space="preserve">2019</t>
    </r>
    <r>
      <rPr>
        <sz val="10"/>
        <rFont val="Noto Sans CJK SC"/>
        <family val="2"/>
      </rPr>
      <t xml:space="preserve">〜</t>
    </r>
    <r>
      <rPr>
        <sz val="10"/>
        <rFont val="Arial"/>
        <family val="0"/>
        <charset val="1"/>
      </rPr>
      <t xml:space="preserve">2025</t>
    </r>
    <r>
      <rPr>
        <sz val="10"/>
        <rFont val="Noto Sans CJK SC"/>
        <family val="2"/>
      </rPr>
      <t xml:space="preserve">年度）の実施結果と接種率は未確認で、主張に入れていない。</t>
    </r>
  </si>
  <si>
    <t xml:space="preserve">VI-014</t>
  </si>
  <si>
    <t xml:space="preserve">突発性発疹</t>
  </si>
  <si>
    <r>
      <rPr>
        <sz val="10"/>
        <rFont val="Noto Sans CJK SC"/>
        <family val="2"/>
      </rPr>
      <t xml:space="preserve">突発性発疹の病原体はヒトヘルペスウイルス</t>
    </r>
    <r>
      <rPr>
        <sz val="10"/>
        <rFont val="Arial"/>
        <family val="0"/>
        <charset val="1"/>
      </rPr>
      <t xml:space="preserve">6</t>
    </r>
    <r>
      <rPr>
        <sz val="10"/>
        <rFont val="Noto Sans CJK SC"/>
        <family val="2"/>
      </rPr>
      <t xml:space="preserve">（</t>
    </r>
    <r>
      <rPr>
        <sz val="10"/>
        <rFont val="Arial"/>
        <family val="0"/>
        <charset val="1"/>
      </rPr>
      <t xml:space="preserve">HHV-6</t>
    </r>
    <r>
      <rPr>
        <sz val="10"/>
        <rFont val="Noto Sans CJK SC"/>
        <family val="2"/>
      </rPr>
      <t xml:space="preserve">）である。突発性発疹の患者の末梢血リンパ球から </t>
    </r>
    <r>
      <rPr>
        <sz val="10"/>
        <rFont val="Arial"/>
        <family val="0"/>
        <charset val="1"/>
      </rPr>
      <t xml:space="preserve">HHV-6 </t>
    </r>
    <r>
      <rPr>
        <sz val="10"/>
        <rFont val="Noto Sans CJK SC"/>
        <family val="2"/>
      </rPr>
      <t xml:space="preserve">が分離・同定され、回復期血清で抗体転換が示された。</t>
    </r>
  </si>
  <si>
    <r>
      <rPr>
        <sz val="10"/>
        <rFont val="Noto Sans CJK SC"/>
        <family val="2"/>
      </rPr>
      <t xml:space="preserve">医学各論 Ⅻ</t>
    </r>
    <r>
      <rPr>
        <sz val="10"/>
        <rFont val="Arial"/>
        <family val="0"/>
        <charset val="1"/>
      </rPr>
      <t xml:space="preserve">-1-A-⑥</t>
    </r>
    <r>
      <rPr>
        <sz val="10"/>
        <rFont val="Noto Sans CJK SC"/>
        <family val="2"/>
      </rPr>
      <t xml:space="preserve">（突発性発疹、</t>
    </r>
    <r>
      <rPr>
        <sz val="10"/>
        <rFont val="Arial"/>
        <family val="0"/>
        <charset val="1"/>
      </rPr>
      <t xml:space="preserve">a</t>
    </r>
    <r>
      <rPr>
        <sz val="10"/>
        <rFont val="Noto Sans CJK SC"/>
        <family val="2"/>
      </rPr>
      <t xml:space="preserve">）</t>
    </r>
  </si>
  <si>
    <r>
      <rPr>
        <sz val="10"/>
        <rFont val="Arial"/>
        <family val="0"/>
        <charset val="1"/>
      </rPr>
      <t xml:space="preserve">PS-03-03-01 (id: JkxnuUg)</t>
    </r>
    <r>
      <rPr>
        <sz val="10"/>
        <rFont val="Noto Sans CJK SC"/>
        <family val="2"/>
      </rPr>
      <t xml:space="preserve">；</t>
    </r>
    <r>
      <rPr>
        <sz val="10"/>
        <rFont val="Arial"/>
        <family val="0"/>
        <charset val="1"/>
      </rPr>
      <t xml:space="preserve">PS-01-03-10 (id: JkxnuLg)</t>
    </r>
  </si>
  <si>
    <t xml:space="preserve">SRC-2023</t>
  </si>
  <si>
    <t xml:space="preserve">Yamanishi K, Okuno T, Shiraki K, Takahashi M, Kondo T, Asano Y, et al. Identification of human herpesvirus-6 as a causal agent for exanthem subitum. Lancet. 1988;1(8594):1065-1067.</t>
  </si>
  <si>
    <t xml:space="preserve">10.1016/S0140-6736(88)91893-4</t>
  </si>
  <si>
    <t xml:space="preserve">2896909</t>
  </si>
  <si>
    <t xml:space="preserve">主張は出典の抄録で確認した範囲に限る。</t>
  </si>
  <si>
    <t xml:space="preserve">VI-015</t>
  </si>
  <si>
    <r>
      <rPr>
        <sz val="10"/>
        <rFont val="Noto Sans CJK SC"/>
        <family val="2"/>
      </rPr>
      <t xml:space="preserve">突発性発疹は主に </t>
    </r>
    <r>
      <rPr>
        <sz val="10"/>
        <rFont val="Arial"/>
        <family val="0"/>
        <charset val="1"/>
      </rPr>
      <t xml:space="preserve">HHV-6</t>
    </r>
    <r>
      <rPr>
        <sz val="10"/>
        <rFont val="Noto Sans CJK SC"/>
        <family val="2"/>
      </rPr>
      <t xml:space="preserve">（次いで </t>
    </r>
    <r>
      <rPr>
        <sz val="10"/>
        <rFont val="Arial"/>
        <family val="0"/>
        <charset val="1"/>
      </rPr>
      <t xml:space="preserve">HHV-7</t>
    </r>
    <r>
      <rPr>
        <sz val="10"/>
        <rFont val="Noto Sans CJK SC"/>
        <family val="2"/>
      </rPr>
      <t xml:space="preserve">）による感染症で、生後</t>
    </r>
    <r>
      <rPr>
        <sz val="10"/>
        <rFont val="Arial"/>
        <family val="0"/>
        <charset val="1"/>
      </rPr>
      <t xml:space="preserve">6</t>
    </r>
    <r>
      <rPr>
        <sz val="10"/>
        <rFont val="Noto Sans CJK SC"/>
        <family val="2"/>
      </rPr>
      <t xml:space="preserve">か月から</t>
    </r>
    <r>
      <rPr>
        <sz val="10"/>
        <rFont val="Arial"/>
        <family val="0"/>
        <charset val="1"/>
      </rPr>
      <t xml:space="preserve">2</t>
    </r>
    <r>
      <rPr>
        <sz val="10"/>
        <rFont val="Noto Sans CJK SC"/>
        <family val="2"/>
      </rPr>
      <t xml:space="preserve">歳に多く、高熱が</t>
    </r>
    <r>
      <rPr>
        <sz val="10"/>
        <rFont val="Arial"/>
        <family val="0"/>
        <charset val="1"/>
      </rPr>
      <t xml:space="preserve">3</t>
    </r>
    <r>
      <rPr>
        <sz val="10"/>
        <rFont val="Noto Sans CJK SC"/>
        <family val="2"/>
      </rPr>
      <t xml:space="preserve">〜</t>
    </r>
    <r>
      <rPr>
        <sz val="10"/>
        <rFont val="Arial"/>
        <family val="0"/>
        <charset val="1"/>
      </rPr>
      <t xml:space="preserve">4</t>
    </r>
    <r>
      <rPr>
        <sz val="10"/>
        <rFont val="Noto Sans CJK SC"/>
        <family val="2"/>
      </rPr>
      <t xml:space="preserve">日続いた後に解熱とともに発疹が出現し、発疹は</t>
    </r>
    <r>
      <rPr>
        <sz val="10"/>
        <rFont val="Arial"/>
        <family val="0"/>
        <charset val="1"/>
      </rPr>
      <t xml:space="preserve">2</t>
    </r>
    <r>
      <rPr>
        <sz val="10"/>
        <rFont val="Noto Sans CJK SC"/>
        <family val="2"/>
      </rPr>
      <t xml:space="preserve">〜</t>
    </r>
    <r>
      <rPr>
        <sz val="10"/>
        <rFont val="Arial"/>
        <family val="0"/>
        <charset val="1"/>
      </rPr>
      <t xml:space="preserve">4</t>
    </r>
    <r>
      <rPr>
        <sz val="10"/>
        <rFont val="Noto Sans CJK SC"/>
        <family val="2"/>
      </rPr>
      <t xml:space="preserve">日で後遺症なく消える。熱性けいれんが熱発期に</t>
    </r>
    <r>
      <rPr>
        <sz val="10"/>
        <rFont val="Arial"/>
        <family val="0"/>
        <charset val="1"/>
      </rPr>
      <t xml:space="preserve">10</t>
    </r>
    <r>
      <rPr>
        <sz val="10"/>
        <rFont val="Noto Sans CJK SC"/>
        <family val="2"/>
      </rPr>
      <t xml:space="preserve">〜</t>
    </r>
    <r>
      <rPr>
        <sz val="10"/>
        <rFont val="Arial"/>
        <family val="0"/>
        <charset val="1"/>
      </rPr>
      <t xml:space="preserve">15%</t>
    </r>
    <r>
      <rPr>
        <sz val="10"/>
        <rFont val="Noto Sans CJK SC"/>
        <family val="2"/>
      </rPr>
      <t xml:space="preserve">に生じ、特異的治療はなく対症療法が中心である。</t>
    </r>
  </si>
  <si>
    <r>
      <rPr>
        <sz val="10"/>
        <rFont val="Arial"/>
        <family val="0"/>
        <charset val="1"/>
      </rPr>
      <t xml:space="preserve">TBL-02-18-001 (id: JlAKp18)</t>
    </r>
    <r>
      <rPr>
        <sz val="10"/>
        <rFont val="Noto Sans CJK SC"/>
        <family val="2"/>
      </rPr>
      <t xml:space="preserve">；</t>
    </r>
    <r>
      <rPr>
        <sz val="10"/>
        <rFont val="Arial"/>
        <family val="0"/>
        <charset val="1"/>
      </rPr>
      <t xml:space="preserve">TBL-02-18-006 (id: JlAKp2U)</t>
    </r>
    <r>
      <rPr>
        <sz val="10"/>
        <rFont val="Noto Sans CJK SC"/>
        <family val="2"/>
      </rPr>
      <t xml:space="preserve">；</t>
    </r>
    <r>
      <rPr>
        <sz val="10"/>
        <rFont val="Arial"/>
        <family val="0"/>
        <charset val="1"/>
      </rPr>
      <t xml:space="preserve">TBL-02-18-004 (id: JlAKp2A)</t>
    </r>
  </si>
  <si>
    <t xml:space="preserve">SRC-2024</t>
  </si>
  <si>
    <t xml:space="preserve">Leung AKC, Lam JM, Barankin B, Leong KF, Hon KL. Roseola Infantum: An Updated Review. Curr Pediatr Rev. 2024;20(2):119-128.</t>
  </si>
  <si>
    <t xml:space="preserve">10.2174/1573396319666221118123844</t>
  </si>
  <si>
    <t xml:space="preserve">36411550</t>
  </si>
  <si>
    <r>
      <rPr>
        <sz val="10"/>
        <rFont val="Noto Sans CJK SC"/>
        <family val="2"/>
      </rPr>
      <t xml:space="preserve">特異的治療はなく対症療法が中心であることは出典の抄録で確認した。</t>
    </r>
    <r>
      <rPr>
        <sz val="10"/>
        <rFont val="Arial"/>
        <family val="0"/>
        <charset val="1"/>
      </rPr>
      <t xml:space="preserve">HHV-6 </t>
    </r>
    <r>
      <rPr>
        <sz val="10"/>
        <rFont val="Noto Sans CJK SC"/>
        <family val="2"/>
      </rPr>
      <t xml:space="preserve">感染症に対する国内承認の抗ウイルス薬は未確認。出典のライセンス表示は </t>
    </r>
    <r>
      <rPr>
        <sz val="10"/>
        <rFont val="Arial"/>
        <family val="0"/>
        <charset val="1"/>
      </rPr>
      <t xml:space="preserve">Crossref </t>
    </r>
    <r>
      <rPr>
        <sz val="10"/>
        <rFont val="Noto Sans CJK SC"/>
        <family val="2"/>
      </rPr>
      <t xml:space="preserve">で確認できず、</t>
    </r>
    <r>
      <rPr>
        <sz val="10"/>
        <rFont val="Arial"/>
        <family val="0"/>
        <charset val="1"/>
      </rPr>
      <t xml:space="preserve">RESTRICTED </t>
    </r>
    <r>
      <rPr>
        <sz val="10"/>
        <rFont val="Noto Sans CJK SC"/>
        <family val="2"/>
      </rPr>
      <t xml:space="preserve">としたが要確認である。</t>
    </r>
  </si>
  <si>
    <t xml:space="preserve">VI-016</t>
  </si>
  <si>
    <t xml:space="preserve">コクサッキーウイルス感染症・エコーウイルス感染症</t>
  </si>
  <si>
    <r>
      <rPr>
        <sz val="10"/>
        <rFont val="Noto Sans CJK SC"/>
        <family val="2"/>
      </rPr>
      <t xml:space="preserve">手足口病は</t>
    </r>
    <r>
      <rPr>
        <sz val="10"/>
        <rFont val="Arial"/>
        <family val="0"/>
        <charset val="1"/>
      </rPr>
      <t xml:space="preserve">5</t>
    </r>
    <r>
      <rPr>
        <sz val="10"/>
        <rFont val="Noto Sans CJK SC"/>
        <family val="2"/>
      </rPr>
      <t xml:space="preserve">歳未満の小児に多く、口腔内病変と手足の発疹を特徴とするウイルス感染症で、通常は数日で自然軽快するが、重篤な神経合併症や心肺合併症、神経学的後遺症を起こしうる。特異的な薬物治療はない。</t>
    </r>
  </si>
  <si>
    <r>
      <rPr>
        <sz val="10"/>
        <rFont val="Noto Sans CJK SC"/>
        <family val="2"/>
      </rPr>
      <t xml:space="preserve">医学各論 Ⅻ</t>
    </r>
    <r>
      <rPr>
        <sz val="10"/>
        <rFont val="Arial"/>
        <family val="0"/>
        <charset val="1"/>
      </rPr>
      <t xml:space="preserve">-1-A-⑦</t>
    </r>
    <r>
      <rPr>
        <sz val="10"/>
        <rFont val="Noto Sans CJK SC"/>
        <family val="2"/>
      </rPr>
      <t xml:space="preserve">（コクサッキーウイルス感染症、エコー</t>
    </r>
    <r>
      <rPr>
        <sz val="10"/>
        <rFont val="Arial"/>
        <family val="0"/>
        <charset val="1"/>
      </rPr>
      <t xml:space="preserve">&lt;ECHO&gt;</t>
    </r>
    <r>
      <rPr>
        <sz val="10"/>
        <rFont val="Noto Sans CJK SC"/>
        <family val="2"/>
      </rPr>
      <t xml:space="preserve">ウイルス感染症、</t>
    </r>
    <r>
      <rPr>
        <sz val="10"/>
        <rFont val="Arial"/>
        <family val="0"/>
        <charset val="1"/>
      </rPr>
      <t xml:space="preserve">a</t>
    </r>
    <r>
      <rPr>
        <sz val="10"/>
        <rFont val="Noto Sans CJK SC"/>
        <family val="2"/>
      </rPr>
      <t xml:space="preserve">）</t>
    </r>
  </si>
  <si>
    <r>
      <rPr>
        <sz val="10"/>
        <rFont val="Arial"/>
        <family val="0"/>
        <charset val="1"/>
      </rPr>
      <t xml:space="preserve">PS-01-03-11 (id: JkxnuLo)</t>
    </r>
    <r>
      <rPr>
        <sz val="10"/>
        <rFont val="Noto Sans CJK SC"/>
        <family val="2"/>
      </rPr>
      <t xml:space="preserve">；</t>
    </r>
    <r>
      <rPr>
        <sz val="10"/>
        <rFont val="Arial"/>
        <family val="0"/>
        <charset val="1"/>
      </rPr>
      <t xml:space="preserve">TBL-02-18-006 (id: JlAKp2U)</t>
    </r>
  </si>
  <si>
    <t xml:space="preserve">SRC-2025</t>
  </si>
  <si>
    <t xml:space="preserve">Zhu P, Ji W, Li D, Li Z, Chen Y, Dai B, et al. Current status of hand-foot-and-mouth disease. J Biomed Sci. 2023;30(1):15.</t>
  </si>
  <si>
    <t xml:space="preserve">10.1186/s12929-023-00908-4</t>
  </si>
  <si>
    <t xml:space="preserve">36829162</t>
  </si>
  <si>
    <r>
      <rPr>
        <sz val="10"/>
        <rFont val="Noto Sans CJK SC"/>
        <family val="2"/>
      </rPr>
      <t xml:space="preserve">不活化 </t>
    </r>
    <r>
      <rPr>
        <sz val="10"/>
        <rFont val="Arial"/>
        <family val="0"/>
        <charset val="1"/>
      </rPr>
      <t xml:space="preserve">EV-A71 </t>
    </r>
    <r>
      <rPr>
        <sz val="10"/>
        <rFont val="Noto Sans CJK SC"/>
        <family val="2"/>
      </rPr>
      <t xml:space="preserve">ワクチンは中国で承認され </t>
    </r>
    <r>
      <rPr>
        <sz val="10"/>
        <rFont val="Arial"/>
        <family val="0"/>
        <charset val="1"/>
      </rPr>
      <t xml:space="preserve">EV-A71 </t>
    </r>
    <r>
      <rPr>
        <sz val="10"/>
        <rFont val="Noto Sans CJK SC"/>
        <family val="2"/>
      </rPr>
      <t xml:space="preserve">関連手足口病に高い予防効果を示すことが出典の抄録で確認されているが、国内の承認・保険適用は未確認。ヘルパンギーナの側面は既存カード </t>
    </r>
    <r>
      <rPr>
        <sz val="10"/>
        <rFont val="Arial"/>
        <family val="0"/>
        <charset val="1"/>
      </rPr>
      <t xml:space="preserve">OR-004 </t>
    </r>
    <r>
      <rPr>
        <sz val="10"/>
        <rFont val="Noto Sans CJK SC"/>
        <family val="2"/>
      </rPr>
      <t xml:space="preserve">で作成済みのため、本項目では作っていない。</t>
    </r>
  </si>
  <si>
    <t xml:space="preserve">VI-017</t>
  </si>
  <si>
    <r>
      <rPr>
        <sz val="10"/>
        <rFont val="Noto Sans CJK SC"/>
        <family val="2"/>
      </rPr>
      <t xml:space="preserve">急性出血性結膜炎はエンテロウイルス</t>
    </r>
    <r>
      <rPr>
        <sz val="10"/>
        <rFont val="Arial"/>
        <family val="0"/>
        <charset val="1"/>
      </rPr>
      <t xml:space="preserve">70</t>
    </r>
    <r>
      <rPr>
        <sz val="10"/>
        <rFont val="Noto Sans CJK SC"/>
        <family val="2"/>
      </rPr>
      <t xml:space="preserve">とコクサッキーウイルス</t>
    </r>
    <r>
      <rPr>
        <sz val="10"/>
        <rFont val="Arial"/>
        <family val="0"/>
        <charset val="1"/>
      </rPr>
      <t xml:space="preserve">A24</t>
    </r>
    <r>
      <rPr>
        <sz val="10"/>
        <rFont val="Noto Sans CJK SC"/>
        <family val="2"/>
      </rPr>
      <t xml:space="preserve">変異株が原因で、大規模な流行を起こしうる。</t>
    </r>
    <r>
      <rPr>
        <sz val="10"/>
        <rFont val="Arial"/>
        <family val="0"/>
        <charset val="1"/>
      </rPr>
      <t xml:space="preserve">1986</t>
    </r>
    <r>
      <rPr>
        <sz val="10"/>
        <rFont val="Noto Sans CJK SC"/>
        <family val="2"/>
      </rPr>
      <t xml:space="preserve">年の米領サモアの流行では人口の推定</t>
    </r>
    <r>
      <rPr>
        <sz val="10"/>
        <rFont val="Arial"/>
        <family val="0"/>
        <charset val="1"/>
      </rPr>
      <t xml:space="preserve">47%</t>
    </r>
    <r>
      <rPr>
        <sz val="10"/>
        <rFont val="Noto Sans CJK SC"/>
        <family val="2"/>
      </rPr>
      <t xml:space="preserve">が罹患し、流行前から中和抗体を持つことは感染防御と相関した。</t>
    </r>
  </si>
  <si>
    <r>
      <rPr>
        <sz val="10"/>
        <rFont val="Arial"/>
        <family val="0"/>
        <charset val="1"/>
      </rPr>
      <t xml:space="preserve">PS-01-03-11 (id: JkxnuLo)</t>
    </r>
    <r>
      <rPr>
        <sz val="10"/>
        <rFont val="Noto Sans CJK SC"/>
        <family val="2"/>
      </rPr>
      <t xml:space="preserve">；</t>
    </r>
    <r>
      <rPr>
        <sz val="10"/>
        <rFont val="Arial"/>
        <family val="0"/>
        <charset val="1"/>
      </rPr>
      <t xml:space="preserve">PS-03-03-01 (id: JkxnuUg)</t>
    </r>
  </si>
  <si>
    <t xml:space="preserve">SRC-2026</t>
  </si>
  <si>
    <t xml:space="preserve">Sawyer LA, Hershow RC, Pallansch MA, Fishbein DB, Pinsky PF, Broerman SF, et al. An epidemic of acute hemorrhagic conjunctivitis in American Samoa caused by coxsackievirus A24 variant. Am J Epidemiol. 1989;130(6):1187-1198.</t>
  </si>
  <si>
    <t xml:space="preserve">10.1093/oxfordjournals.aje.a115447</t>
  </si>
  <si>
    <t xml:space="preserve">2556026</t>
  </si>
  <si>
    <r>
      <rPr>
        <sz val="10"/>
        <rFont val="Noto Sans CJK SC"/>
        <family val="2"/>
      </rPr>
      <t xml:space="preserve">数値は</t>
    </r>
    <r>
      <rPr>
        <sz val="10"/>
        <rFont val="Arial"/>
        <family val="0"/>
        <charset val="1"/>
      </rPr>
      <t xml:space="preserve">1986</t>
    </r>
    <r>
      <rPr>
        <sz val="10"/>
        <rFont val="Noto Sans CJK SC"/>
        <family val="2"/>
      </rPr>
      <t xml:space="preserve">年の米領サモアの流行に関する出典の抄録で確認した。国内の流行動向はこの出典では未確認である。</t>
    </r>
  </si>
  <si>
    <t xml:space="preserve">VI-018</t>
  </si>
  <si>
    <t xml:space="preserve">アデノウイルス感染症</t>
  </si>
  <si>
    <r>
      <rPr>
        <sz val="10"/>
        <rFont val="Noto Sans CJK SC"/>
        <family val="2"/>
      </rPr>
      <t xml:space="preserve">大阪府の小児咽頭結膜熱は</t>
    </r>
    <r>
      <rPr>
        <sz val="10"/>
        <rFont val="Arial"/>
        <family val="0"/>
        <charset val="1"/>
      </rPr>
      <t xml:space="preserve">2020</t>
    </r>
    <r>
      <rPr>
        <sz val="10"/>
        <rFont val="Noto Sans CJK SC"/>
        <family val="2"/>
      </rPr>
      <t xml:space="preserve">〜</t>
    </r>
    <r>
      <rPr>
        <sz val="10"/>
        <rFont val="Arial"/>
        <family val="0"/>
        <charset val="1"/>
      </rPr>
      <t xml:space="preserve">2022</t>
    </r>
    <r>
      <rPr>
        <sz val="10"/>
        <rFont val="Noto Sans CJK SC"/>
        <family val="2"/>
      </rPr>
      <t xml:space="preserve">年に減少し、</t>
    </r>
    <r>
      <rPr>
        <sz val="10"/>
        <rFont val="Arial"/>
        <family val="0"/>
        <charset val="1"/>
      </rPr>
      <t xml:space="preserve">2023</t>
    </r>
    <r>
      <rPr>
        <sz val="10"/>
        <rFont val="Noto Sans CJK SC"/>
        <family val="2"/>
      </rPr>
      <t xml:space="preserve">年に大きく増加した。検出されたヒトアデノウイルスでは </t>
    </r>
    <r>
      <rPr>
        <sz val="10"/>
        <rFont val="Arial"/>
        <family val="0"/>
        <charset val="1"/>
      </rPr>
      <t xml:space="preserve">B3 </t>
    </r>
    <r>
      <rPr>
        <sz val="10"/>
        <rFont val="Noto Sans CJK SC"/>
        <family val="2"/>
      </rPr>
      <t xml:space="preserve">型が最も多く、</t>
    </r>
    <r>
      <rPr>
        <sz val="10"/>
        <rFont val="Arial"/>
        <family val="0"/>
        <charset val="1"/>
      </rPr>
      <t xml:space="preserve">52</t>
    </r>
    <r>
      <rPr>
        <sz val="10"/>
        <rFont val="Noto Sans CJK SC"/>
        <family val="2"/>
      </rPr>
      <t xml:space="preserve">株中</t>
    </r>
    <r>
      <rPr>
        <sz val="10"/>
        <rFont val="Arial"/>
        <family val="0"/>
        <charset val="1"/>
      </rPr>
      <t xml:space="preserve">27</t>
    </r>
    <r>
      <rPr>
        <sz val="10"/>
        <rFont val="Noto Sans CJK SC"/>
        <family val="2"/>
      </rPr>
      <t xml:space="preserve">株を占めた。</t>
    </r>
  </si>
  <si>
    <r>
      <rPr>
        <sz val="10"/>
        <rFont val="Noto Sans CJK SC"/>
        <family val="2"/>
      </rPr>
      <t xml:space="preserve">医学各論 Ⅻ</t>
    </r>
    <r>
      <rPr>
        <sz val="10"/>
        <rFont val="Arial"/>
        <family val="0"/>
        <charset val="1"/>
      </rPr>
      <t xml:space="preserve">-1-A-⑧</t>
    </r>
    <r>
      <rPr>
        <sz val="10"/>
        <rFont val="Noto Sans CJK SC"/>
        <family val="2"/>
      </rPr>
      <t xml:space="preserve">（アデノウイルス感染症、</t>
    </r>
    <r>
      <rPr>
        <sz val="10"/>
        <rFont val="Arial"/>
        <family val="0"/>
        <charset val="1"/>
      </rPr>
      <t xml:space="preserve">a</t>
    </r>
    <r>
      <rPr>
        <sz val="10"/>
        <rFont val="Noto Sans CJK SC"/>
        <family val="2"/>
      </rPr>
      <t xml:space="preserve">）</t>
    </r>
  </si>
  <si>
    <t xml:space="preserve">SRC-2027</t>
  </si>
  <si>
    <t xml:space="preserve">Koyama M, Hiroi S, Hirai Y, Kaida A. Prevalence of Human Adenovirus Type 3 Associated with Pharyngoconjunctival Fever in Children in Osaka, Japan during and after the COVID-19 Pandemic. Jpn J Infect Dis. 2024;77(5):292-295.</t>
  </si>
  <si>
    <t xml:space="preserve">10.7883/yoken.JJID.2024.035</t>
  </si>
  <si>
    <t xml:space="preserve">38825454</t>
  </si>
  <si>
    <r>
      <rPr>
        <sz val="10"/>
        <rFont val="Noto Sans CJK SC"/>
        <family val="2"/>
      </rPr>
      <t xml:space="preserve">数値は大阪府の小児を対象とした出典の抄録で確認した。出典のライセンス表示は </t>
    </r>
    <r>
      <rPr>
        <sz val="10"/>
        <rFont val="Arial"/>
        <family val="0"/>
        <charset val="1"/>
      </rPr>
      <t xml:space="preserve">Crossref </t>
    </r>
    <r>
      <rPr>
        <sz val="10"/>
        <rFont val="Noto Sans CJK SC"/>
        <family val="2"/>
      </rPr>
      <t xml:space="preserve">で確認できず </t>
    </r>
    <r>
      <rPr>
        <sz val="10"/>
        <rFont val="Arial"/>
        <family val="0"/>
        <charset val="1"/>
      </rPr>
      <t xml:space="preserve">UNKNOWN </t>
    </r>
    <r>
      <rPr>
        <sz val="10"/>
        <rFont val="Noto Sans CJK SC"/>
        <family val="2"/>
      </rPr>
      <t xml:space="preserve">とした（</t>
    </r>
    <r>
      <rPr>
        <sz val="10"/>
        <rFont val="Arial"/>
        <family val="0"/>
        <charset val="1"/>
      </rPr>
      <t xml:space="preserve">J-STAGE </t>
    </r>
    <r>
      <rPr>
        <sz val="10"/>
        <rFont val="Noto Sans CJK SC"/>
        <family val="2"/>
      </rPr>
      <t xml:space="preserve">の公開形態とあわせて要最終確認）。</t>
    </r>
  </si>
  <si>
    <t xml:space="preserve">VI-019</t>
  </si>
  <si>
    <r>
      <rPr>
        <sz val="10"/>
        <rFont val="Noto Sans CJK SC"/>
        <family val="2"/>
      </rPr>
      <t xml:space="preserve">アデノウイルスによるウイルス性結膜炎は最も多い感染性結膜炎であり、手から眼への接触、眼分泌物、飛沫、眼科医療従事者や医療器具を介して伝播する。臨床診断の正確率は</t>
    </r>
    <r>
      <rPr>
        <sz val="10"/>
        <rFont val="Arial"/>
        <family val="0"/>
        <charset val="1"/>
      </rPr>
      <t xml:space="preserve">50%</t>
    </r>
    <r>
      <rPr>
        <sz val="10"/>
        <rFont val="Noto Sans CJK SC"/>
        <family val="2"/>
      </rPr>
      <t xml:space="preserve">未満で、治療は対症療法が中心である。</t>
    </r>
  </si>
  <si>
    <r>
      <rPr>
        <sz val="10"/>
        <rFont val="Arial"/>
        <family val="0"/>
        <charset val="1"/>
      </rPr>
      <t xml:space="preserve">PS-03-03-06 (id: JkxnuU0)</t>
    </r>
    <r>
      <rPr>
        <sz val="10"/>
        <rFont val="Noto Sans CJK SC"/>
        <family val="2"/>
      </rPr>
      <t xml:space="preserve">；</t>
    </r>
    <r>
      <rPr>
        <sz val="10"/>
        <rFont val="Arial"/>
        <family val="0"/>
        <charset val="1"/>
      </rPr>
      <t xml:space="preserve">PS-03-03-01 (id: JkxnuUg)</t>
    </r>
  </si>
  <si>
    <t xml:space="preserve">SRC-2028</t>
  </si>
  <si>
    <t xml:space="preserve">Jhanji V, Chan TCY, Li EYM, Agarwal K, Vajpayee RB. Adenoviral keratoconjunctivitis. Surv Ophthalmol. 2015;60(5):435-443.</t>
  </si>
  <si>
    <t xml:space="preserve">10.1016/j.survophthal.2015.04.001</t>
  </si>
  <si>
    <t xml:space="preserve">26077630</t>
  </si>
  <si>
    <r>
      <rPr>
        <sz val="10"/>
        <rFont val="Noto Sans CJK SC"/>
        <family val="2"/>
      </rPr>
      <t xml:space="preserve">伝播様式と対症療法が中心であることは出典の抄録で確認した。アデノウイルス感染症に対する国内承認の特異的抗ウイルス薬は未確認。結膜炎の眼所見の詳細は既存カード </t>
    </r>
    <r>
      <rPr>
        <sz val="10"/>
        <rFont val="Arial"/>
        <family val="0"/>
        <charset val="1"/>
      </rPr>
      <t xml:space="preserve">EY-009 </t>
    </r>
    <r>
      <rPr>
        <sz val="10"/>
        <rFont val="Noto Sans CJK SC"/>
        <family val="2"/>
      </rPr>
      <t xml:space="preserve">で作成済みのため、本カードには書いていない。</t>
    </r>
  </si>
  <si>
    <t xml:space="preserve">VI-020</t>
  </si>
  <si>
    <t xml:space="preserve">ウイルス性下痢症</t>
  </si>
  <si>
    <t xml:space="preserve">ウイルス性下痢症の原因となるウイルスは少数に限られ、高所得国・低所得国を問わず世界的に優勢である。治療は水分と電解質の補充が中心であり、ロタウイルスワクチンの世界的導入により罹患率と死亡率は大幅に減少した。</t>
  </si>
  <si>
    <r>
      <rPr>
        <sz val="10"/>
        <rFont val="Noto Sans CJK SC"/>
        <family val="2"/>
      </rPr>
      <t xml:space="preserve">医学各論 Ⅻ</t>
    </r>
    <r>
      <rPr>
        <sz val="10"/>
        <rFont val="Arial"/>
        <family val="0"/>
        <charset val="1"/>
      </rPr>
      <t xml:space="preserve">-1-A-⑨</t>
    </r>
    <r>
      <rPr>
        <sz val="10"/>
        <rFont val="Noto Sans CJK SC"/>
        <family val="2"/>
      </rPr>
      <t xml:space="preserve">（ウイルス性下痢症、</t>
    </r>
    <r>
      <rPr>
        <sz val="10"/>
        <rFont val="Arial"/>
        <family val="0"/>
        <charset val="1"/>
      </rPr>
      <t xml:space="preserve">a</t>
    </r>
    <r>
      <rPr>
        <sz val="10"/>
        <rFont val="Noto Sans CJK SC"/>
        <family val="2"/>
      </rPr>
      <t xml:space="preserve">）</t>
    </r>
  </si>
  <si>
    <r>
      <rPr>
        <sz val="10"/>
        <rFont val="Arial"/>
        <family val="0"/>
        <charset val="1"/>
      </rPr>
      <t xml:space="preserve">PS-03-03-01 (id: JkxnuUg)</t>
    </r>
    <r>
      <rPr>
        <sz val="10"/>
        <rFont val="Noto Sans CJK SC"/>
        <family val="2"/>
      </rPr>
      <t xml:space="preserve">；</t>
    </r>
    <r>
      <rPr>
        <sz val="10"/>
        <rFont val="Arial"/>
        <family val="0"/>
        <charset val="1"/>
      </rPr>
      <t xml:space="preserve">TBL-02-18-016 (id: JpeJNWw)</t>
    </r>
  </si>
  <si>
    <t xml:space="preserve">SRC-2029</t>
  </si>
  <si>
    <t xml:space="preserve">Flynn TG, Olortegui MP, Kosek MN. Viral gastroenteritis. Lancet. 2024;403(10429):862-876.</t>
  </si>
  <si>
    <t xml:space="preserve">10.1016/S0140-6736(23)02037-8</t>
  </si>
  <si>
    <t xml:space="preserve">38340741</t>
  </si>
  <si>
    <r>
      <rPr>
        <sz val="10"/>
        <rFont val="Noto Sans CJK SC"/>
        <family val="2"/>
      </rPr>
      <t xml:space="preserve">主張は出典の抄録で確認した範囲に限る。本カードは ⑲ ノロウイルス感染症・⑳ ロタウイルス感染症の総論として置き、個別ウイルスの詳細は各項目のカードに譲る。ロタウイルスワクチンの国内状況（</t>
    </r>
    <r>
      <rPr>
        <sz val="10"/>
        <rFont val="Arial"/>
        <family val="0"/>
        <charset val="1"/>
      </rPr>
      <t xml:space="preserve">2020</t>
    </r>
    <r>
      <rPr>
        <sz val="10"/>
        <rFont val="Noto Sans CJK SC"/>
        <family val="2"/>
      </rPr>
      <t xml:space="preserve">年</t>
    </r>
    <r>
      <rPr>
        <sz val="10"/>
        <rFont val="Arial"/>
        <family val="0"/>
        <charset val="1"/>
      </rPr>
      <t xml:space="preserve">10</t>
    </r>
    <r>
      <rPr>
        <sz val="10"/>
        <rFont val="Noto Sans CJK SC"/>
        <family val="2"/>
      </rPr>
      <t xml:space="preserve">月から定期接種）は </t>
    </r>
    <r>
      <rPr>
        <sz val="10"/>
        <rFont val="Arial"/>
        <family val="0"/>
        <charset val="1"/>
      </rPr>
      <t xml:space="preserve">VI-032 </t>
    </r>
    <r>
      <rPr>
        <sz val="10"/>
        <rFont val="Noto Sans CJK SC"/>
        <family val="2"/>
      </rPr>
      <t xml:space="preserve">に記載した。</t>
    </r>
  </si>
  <si>
    <t xml:space="preserve">VI-021</t>
  </si>
  <si>
    <r>
      <rPr>
        <sz val="10"/>
        <rFont val="Noto Sans CJK SC"/>
        <family val="2"/>
      </rPr>
      <t xml:space="preserve">ノロウイルス胃腸炎の潜伏期は</t>
    </r>
    <r>
      <rPr>
        <sz val="10"/>
        <rFont val="Arial"/>
        <family val="0"/>
        <charset val="1"/>
      </rPr>
      <t xml:space="preserve">10</t>
    </r>
    <r>
      <rPr>
        <sz val="10"/>
        <rFont val="Noto Sans CJK SC"/>
        <family val="2"/>
      </rPr>
      <t xml:space="preserve">〜</t>
    </r>
    <r>
      <rPr>
        <sz val="10"/>
        <rFont val="Arial"/>
        <family val="0"/>
        <charset val="1"/>
      </rPr>
      <t xml:space="preserve">51</t>
    </r>
    <r>
      <rPr>
        <sz val="10"/>
        <rFont val="Noto Sans CJK SC"/>
        <family val="2"/>
      </rPr>
      <t xml:space="preserve">時間と短く、嘔吐で始まることが多く、水様性下痢を伴って通常</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日で経過する。近接接触者や家族への二次感染率は</t>
    </r>
    <r>
      <rPr>
        <sz val="10"/>
        <rFont val="Arial"/>
        <family val="0"/>
        <charset val="1"/>
      </rPr>
      <t xml:space="preserve">30%</t>
    </r>
    <r>
      <rPr>
        <sz val="10"/>
        <rFont val="Noto Sans CJK SC"/>
        <family val="2"/>
      </rPr>
      <t xml:space="preserve">以上と高い。</t>
    </r>
  </si>
  <si>
    <r>
      <rPr>
        <sz val="10"/>
        <rFont val="Arial"/>
        <family val="0"/>
        <charset val="1"/>
      </rPr>
      <t xml:space="preserve">PS-03-03-06 (id: JkxnuU0)</t>
    </r>
    <r>
      <rPr>
        <sz val="10"/>
        <rFont val="Noto Sans CJK SC"/>
        <family val="2"/>
      </rPr>
      <t xml:space="preserve">；</t>
    </r>
    <r>
      <rPr>
        <sz val="10"/>
        <rFont val="Arial"/>
        <family val="0"/>
        <charset val="1"/>
      </rPr>
      <t xml:space="preserve">TBL-02-18-016 (id: JpeJNWw)</t>
    </r>
  </si>
  <si>
    <t xml:space="preserve">SRC-2030</t>
  </si>
  <si>
    <t xml:space="preserve">Glass RI, Parashar UD, Estes MK. Norovirus gastroenteritis. N Engl J Med. 2009;361(18):1776-1785.</t>
  </si>
  <si>
    <t xml:space="preserve">10.1056/NEJMra0804575</t>
  </si>
  <si>
    <t xml:space="preserve">19864676</t>
  </si>
  <si>
    <r>
      <rPr>
        <sz val="10"/>
        <rFont val="Noto Sans CJK SC"/>
        <family val="2"/>
      </rPr>
      <t xml:space="preserve">数値は </t>
    </r>
    <r>
      <rPr>
        <sz val="10"/>
        <rFont val="Arial"/>
        <family val="0"/>
        <charset val="1"/>
      </rPr>
      <t xml:space="preserve">PMC </t>
    </r>
    <r>
      <rPr>
        <sz val="10"/>
        <rFont val="Noto Sans CJK SC"/>
        <family val="2"/>
      </rPr>
      <t xml:space="preserve">の著者稿全文（</t>
    </r>
    <r>
      <rPr>
        <sz val="10"/>
        <rFont val="Arial"/>
        <family val="0"/>
        <charset val="1"/>
      </rPr>
      <t xml:space="preserve">PMC3880795</t>
    </r>
    <r>
      <rPr>
        <sz val="10"/>
        <rFont val="Noto Sans CJK SC"/>
        <family val="2"/>
      </rPr>
      <t xml:space="preserve">）の </t>
    </r>
    <r>
      <rPr>
        <sz val="10"/>
        <rFont val="Arial"/>
        <family val="0"/>
        <charset val="1"/>
      </rPr>
      <t xml:space="preserve">Clinical Features </t>
    </r>
    <r>
      <rPr>
        <sz val="10"/>
        <rFont val="Noto Sans CJK SC"/>
        <family val="2"/>
      </rPr>
      <t xml:space="preserve">の節で確認した。ノロウイルスに対するワクチン・抗ウイルス薬の国内承認は未確認。</t>
    </r>
  </si>
  <si>
    <t xml:space="preserve">VI-022</t>
  </si>
  <si>
    <r>
      <rPr>
        <sz val="10"/>
        <rFont val="Arial"/>
        <family val="0"/>
        <charset val="1"/>
      </rPr>
      <t xml:space="preserve">Epstein-Barr</t>
    </r>
    <r>
      <rPr>
        <sz val="10"/>
        <rFont val="Noto Sans CJK SC"/>
        <family val="2"/>
      </rPr>
      <t xml:space="preserve">ウイルス感染症</t>
    </r>
  </si>
  <si>
    <r>
      <rPr>
        <sz val="10"/>
        <rFont val="Arial"/>
        <family val="0"/>
        <charset val="1"/>
      </rPr>
      <t xml:space="preserve">Epstein-Barr</t>
    </r>
    <r>
      <rPr>
        <sz val="10"/>
        <rFont val="Noto Sans CJK SC"/>
        <family val="2"/>
      </rPr>
      <t xml:space="preserve">ウイルスは世界の成人の約</t>
    </r>
    <r>
      <rPr>
        <sz val="10"/>
        <rFont val="Arial"/>
        <family val="0"/>
        <charset val="1"/>
      </rPr>
      <t xml:space="preserve">90%</t>
    </r>
    <r>
      <rPr>
        <sz val="10"/>
        <rFont val="Noto Sans CJK SC"/>
        <family val="2"/>
      </rPr>
      <t xml:space="preserve">が感染しており、伝染性単核症の主因である。潜伏期は約</t>
    </r>
    <r>
      <rPr>
        <sz val="10"/>
        <rFont val="Arial"/>
        <family val="0"/>
        <charset val="1"/>
      </rPr>
      <t xml:space="preserve">6</t>
    </r>
    <r>
      <rPr>
        <sz val="10"/>
        <rFont val="Noto Sans CJK SC"/>
        <family val="2"/>
      </rPr>
      <t xml:space="preserve">週間と長く、青年期の主な感染源は唾液である。伝染性単核症ではリンパ球増多、咽頭痛、リンパ節腫脹、疲労が数週間続き、長期的な帰結として上咽頭癌やリンパ腫がある。</t>
    </r>
  </si>
  <si>
    <r>
      <rPr>
        <sz val="10"/>
        <rFont val="Noto Sans CJK SC"/>
        <family val="2"/>
      </rPr>
      <t xml:space="preserve">医学各論 Ⅻ</t>
    </r>
    <r>
      <rPr>
        <sz val="10"/>
        <rFont val="Arial"/>
        <family val="0"/>
        <charset val="1"/>
      </rPr>
      <t xml:space="preserve">-1-A-⑫</t>
    </r>
    <r>
      <rPr>
        <sz val="10"/>
        <rFont val="Noto Sans CJK SC"/>
        <family val="2"/>
      </rPr>
      <t xml:space="preserve">（</t>
    </r>
    <r>
      <rPr>
        <sz val="10"/>
        <rFont val="Arial"/>
        <family val="0"/>
        <charset val="1"/>
      </rPr>
      <t xml:space="preserve">Epstein-Barr&lt;EB&gt;</t>
    </r>
    <r>
      <rPr>
        <sz val="10"/>
        <rFont val="Noto Sans CJK SC"/>
        <family val="2"/>
      </rPr>
      <t xml:space="preserve">ウイルス感染症、</t>
    </r>
    <r>
      <rPr>
        <sz val="10"/>
        <rFont val="Arial"/>
        <family val="0"/>
        <charset val="1"/>
      </rPr>
      <t xml:space="preserve">a</t>
    </r>
    <r>
      <rPr>
        <sz val="10"/>
        <rFont val="Noto Sans CJK SC"/>
        <family val="2"/>
      </rPr>
      <t xml:space="preserve">）</t>
    </r>
  </si>
  <si>
    <r>
      <rPr>
        <sz val="10"/>
        <rFont val="Arial"/>
        <family val="0"/>
        <charset val="1"/>
      </rPr>
      <t xml:space="preserve">PS-01-03-10 (id: JkxnuLg)</t>
    </r>
    <r>
      <rPr>
        <sz val="10"/>
        <rFont val="Noto Sans CJK SC"/>
        <family val="2"/>
      </rPr>
      <t xml:space="preserve">；</t>
    </r>
    <r>
      <rPr>
        <sz val="10"/>
        <rFont val="Arial"/>
        <family val="0"/>
        <charset val="1"/>
      </rPr>
      <t xml:space="preserve">TBL-02-18-018 (id: JlAKp2Y)</t>
    </r>
    <r>
      <rPr>
        <sz val="10"/>
        <rFont val="Noto Sans CJK SC"/>
        <family val="2"/>
      </rPr>
      <t xml:space="preserve">；</t>
    </r>
    <r>
      <rPr>
        <sz val="10"/>
        <rFont val="Arial"/>
        <family val="0"/>
        <charset val="1"/>
      </rPr>
      <t xml:space="preserve">TBL-02-18-023 (id: JlAKp3U)</t>
    </r>
  </si>
  <si>
    <t xml:space="preserve">SRC-2031</t>
  </si>
  <si>
    <t xml:space="preserve">Dunmire SK, Verghese PS, Balfour HH Jr. Primary Epstein-Barr virus infection. J Clin Virol. 2018;102:84-92.</t>
  </si>
  <si>
    <t xml:space="preserve">10.1016/j.jcv.2018.03.001</t>
  </si>
  <si>
    <t xml:space="preserve">29525635</t>
  </si>
  <si>
    <t xml:space="preserve">VI-023</t>
  </si>
  <si>
    <r>
      <rPr>
        <sz val="10"/>
        <rFont val="Noto Sans CJK SC"/>
        <family val="2"/>
      </rPr>
      <t xml:space="preserve">伝染性単核症の初期検査では、リンパ球</t>
    </r>
    <r>
      <rPr>
        <sz val="10"/>
        <rFont val="Arial"/>
        <family val="0"/>
        <charset val="1"/>
      </rPr>
      <t xml:space="preserve">40%</t>
    </r>
    <r>
      <rPr>
        <sz val="10"/>
        <rFont val="Noto Sans CJK SC"/>
        <family val="2"/>
      </rPr>
      <t xml:space="preserve">超・異型リンパ球</t>
    </r>
    <r>
      <rPr>
        <sz val="10"/>
        <rFont val="Arial"/>
        <family val="0"/>
        <charset val="1"/>
      </rPr>
      <t xml:space="preserve">10%</t>
    </r>
    <r>
      <rPr>
        <sz val="10"/>
        <rFont val="Noto Sans CJK SC"/>
        <family val="2"/>
      </rPr>
      <t xml:space="preserve">超の確認と迅速異好抗体テストが有用で、異好抗体テストの感度は</t>
    </r>
    <r>
      <rPr>
        <sz val="10"/>
        <rFont val="Arial"/>
        <family val="0"/>
        <charset val="1"/>
      </rPr>
      <t xml:space="preserve">87%</t>
    </r>
    <r>
      <rPr>
        <sz val="10"/>
        <rFont val="Noto Sans CJK SC"/>
        <family val="2"/>
      </rPr>
      <t xml:space="preserve">、特異度は</t>
    </r>
    <r>
      <rPr>
        <sz val="10"/>
        <rFont val="Arial"/>
        <family val="0"/>
        <charset val="1"/>
      </rPr>
      <t xml:space="preserve">91%</t>
    </r>
    <r>
      <rPr>
        <sz val="10"/>
        <rFont val="Noto Sans CJK SC"/>
        <family val="2"/>
      </rPr>
      <t xml:space="preserve">である。治療は対症療法が中心で、抗ウイルス薬と副腎皮質ステロイドのルーチン使用は推奨されず、脾損傷の予防のため発症から</t>
    </r>
    <r>
      <rPr>
        <sz val="10"/>
        <rFont val="Arial"/>
        <family val="0"/>
        <charset val="1"/>
      </rPr>
      <t xml:space="preserve">3</t>
    </r>
    <r>
      <rPr>
        <sz val="10"/>
        <rFont val="Noto Sans CJK SC"/>
        <family val="2"/>
      </rPr>
      <t xml:space="preserve">週間は競技への参加を避ける。</t>
    </r>
  </si>
  <si>
    <r>
      <rPr>
        <sz val="10"/>
        <rFont val="Arial"/>
        <family val="0"/>
        <charset val="1"/>
      </rPr>
      <t xml:space="preserve">TBL-02-18-023 (id: JlAKp3U)</t>
    </r>
    <r>
      <rPr>
        <sz val="10"/>
        <rFont val="Noto Sans CJK SC"/>
        <family val="2"/>
      </rPr>
      <t xml:space="preserve">；</t>
    </r>
    <r>
      <rPr>
        <sz val="10"/>
        <rFont val="Arial"/>
        <family val="0"/>
        <charset val="1"/>
      </rPr>
      <t xml:space="preserve">TBL-02-18-018 (id: JlAKp2Y)</t>
    </r>
  </si>
  <si>
    <t xml:space="preserve">SRC-2032</t>
  </si>
  <si>
    <t xml:space="preserve">Sylvester JE, Buchanan BK, Silva TW. Infectious Mononucleosis: Rapid Evidence Review. Am Fam Physician. 2023;107(1):71-78.</t>
  </si>
  <si>
    <t xml:space="preserve">36689975</t>
  </si>
  <si>
    <r>
      <rPr>
        <sz val="10"/>
        <rFont val="Noto Sans CJK SC"/>
        <family val="2"/>
      </rPr>
      <t xml:space="preserve">異好抗体テストの感度・特異度と治療方針は出典の抄録で確認した。</t>
    </r>
    <r>
      <rPr>
        <sz val="10"/>
        <rFont val="Arial"/>
        <family val="0"/>
        <charset val="1"/>
      </rPr>
      <t xml:space="preserve">5</t>
    </r>
    <r>
      <rPr>
        <sz val="10"/>
        <rFont val="Noto Sans CJK SC"/>
        <family val="2"/>
      </rPr>
      <t xml:space="preserve">歳未満と発症</t>
    </r>
    <r>
      <rPr>
        <sz val="10"/>
        <rFont val="Arial"/>
        <family val="0"/>
        <charset val="1"/>
      </rPr>
      <t xml:space="preserve">1</t>
    </r>
    <r>
      <rPr>
        <sz val="10"/>
        <rFont val="Noto Sans CJK SC"/>
        <family val="2"/>
      </rPr>
      <t xml:space="preserve">週間以内では異好抗体テストの偽陰性がありうることも出典に記載がある。抗ウイルス薬・副腎皮質ステロイドの国内の承認・保険適用の状況は未確認。出典には </t>
    </r>
    <r>
      <rPr>
        <sz val="10"/>
        <rFont val="Arial"/>
        <family val="0"/>
        <charset val="1"/>
      </rPr>
      <t xml:space="preserve">DOI </t>
    </r>
    <r>
      <rPr>
        <sz val="10"/>
        <rFont val="Noto Sans CJK SC"/>
        <family val="2"/>
      </rPr>
      <t xml:space="preserve">の記載がない（</t>
    </r>
    <r>
      <rPr>
        <sz val="10"/>
        <rFont val="Arial"/>
        <family val="0"/>
        <charset val="1"/>
      </rPr>
      <t xml:space="preserve">PubMed </t>
    </r>
    <r>
      <rPr>
        <sz val="10"/>
        <rFont val="Noto Sans CJK SC"/>
        <family val="2"/>
      </rPr>
      <t xml:space="preserve">レコードで確認）。</t>
    </r>
  </si>
  <si>
    <t xml:space="preserve">VI-024</t>
  </si>
  <si>
    <r>
      <rPr>
        <sz val="10"/>
        <rFont val="Noto Sans CJK SC"/>
        <family val="2"/>
      </rPr>
      <t xml:space="preserve">パルボウイルス</t>
    </r>
    <r>
      <rPr>
        <sz val="10"/>
        <rFont val="Arial"/>
        <family val="0"/>
        <charset val="1"/>
      </rPr>
      <t xml:space="preserve">B19</t>
    </r>
    <r>
      <rPr>
        <sz val="10"/>
        <rFont val="Noto Sans CJK SC"/>
        <family val="2"/>
      </rPr>
      <t xml:space="preserve">感染症</t>
    </r>
  </si>
  <si>
    <r>
      <rPr>
        <sz val="10"/>
        <rFont val="Noto Sans CJK SC"/>
        <family val="2"/>
      </rPr>
      <t xml:space="preserve">パルボウイルス</t>
    </r>
    <r>
      <rPr>
        <sz val="10"/>
        <rFont val="Arial"/>
        <family val="0"/>
        <charset val="1"/>
      </rPr>
      <t xml:space="preserve">B19</t>
    </r>
    <r>
      <rPr>
        <sz val="10"/>
        <rFont val="Noto Sans CJK SC"/>
        <family val="2"/>
      </rPr>
      <t xml:space="preserve">は</t>
    </r>
    <r>
      <rPr>
        <sz val="10"/>
        <rFont val="Arial"/>
        <family val="0"/>
        <charset val="1"/>
      </rPr>
      <t xml:space="preserve">P</t>
    </r>
    <r>
      <rPr>
        <sz val="10"/>
        <rFont val="Noto Sans CJK SC"/>
        <family val="2"/>
      </rPr>
      <t xml:space="preserve">抗原を受容体として赤芽球前駆細胞に感染する。免疫正常な小児では伝染性紅斑を起こし、成人では対称性の多関節障害を起こすことがある。溶血性疾患のある患者では一過性無形成発作を、免疫不全者では持続感染による赤芽球癆と慢性貧血を起こす。</t>
    </r>
  </si>
  <si>
    <r>
      <rPr>
        <sz val="10"/>
        <rFont val="Noto Sans CJK SC"/>
        <family val="2"/>
      </rPr>
      <t xml:space="preserve">医学各論 Ⅻ</t>
    </r>
    <r>
      <rPr>
        <sz val="10"/>
        <rFont val="Arial"/>
        <family val="0"/>
        <charset val="1"/>
      </rPr>
      <t xml:space="preserve">-1-A-⑬</t>
    </r>
    <r>
      <rPr>
        <sz val="10"/>
        <rFont val="Noto Sans CJK SC"/>
        <family val="2"/>
      </rPr>
      <t xml:space="preserve">（パルボウイルス</t>
    </r>
    <r>
      <rPr>
        <sz val="10"/>
        <rFont val="Arial"/>
        <family val="0"/>
        <charset val="1"/>
      </rPr>
      <t xml:space="preserve">B19</t>
    </r>
    <r>
      <rPr>
        <sz val="10"/>
        <rFont val="Noto Sans CJK SC"/>
        <family val="2"/>
      </rPr>
      <t xml:space="preserve">感染症、</t>
    </r>
    <r>
      <rPr>
        <sz val="10"/>
        <rFont val="Arial"/>
        <family val="0"/>
        <charset val="1"/>
      </rPr>
      <t xml:space="preserve">a</t>
    </r>
    <r>
      <rPr>
        <sz val="10"/>
        <rFont val="Noto Sans CJK SC"/>
        <family val="2"/>
      </rPr>
      <t xml:space="preserve">）</t>
    </r>
  </si>
  <si>
    <r>
      <rPr>
        <sz val="10"/>
        <rFont val="Arial"/>
        <family val="0"/>
        <charset val="1"/>
      </rPr>
      <t xml:space="preserve">PS-01-03-10 (id: JkxnuLg)</t>
    </r>
    <r>
      <rPr>
        <sz val="10"/>
        <rFont val="Noto Sans CJK SC"/>
        <family val="2"/>
      </rPr>
      <t xml:space="preserve">；</t>
    </r>
    <r>
      <rPr>
        <sz val="10"/>
        <rFont val="Arial"/>
        <family val="0"/>
        <charset val="1"/>
      </rPr>
      <t xml:space="preserve">TBL-02-18-006 (id: JlAKp2U)</t>
    </r>
  </si>
  <si>
    <t xml:space="preserve">SRC-2033</t>
  </si>
  <si>
    <t xml:space="preserve">Heegaard ED, Brown KE. Human parvovirus B19. Clin Microbiol Rev. 2002;15(3):485-505.</t>
  </si>
  <si>
    <t xml:space="preserve">10.1128/CMR.15.3.485-505.2002</t>
  </si>
  <si>
    <t xml:space="preserve">12097253</t>
  </si>
  <si>
    <r>
      <rPr>
        <sz val="10"/>
        <rFont val="Noto Sans CJK SC"/>
        <family val="2"/>
      </rPr>
      <t xml:space="preserve">主張の内容は抄録で確認した範囲である。診断法（特異抗体・ウイルス</t>
    </r>
    <r>
      <rPr>
        <sz val="10"/>
        <rFont val="Arial"/>
        <family val="0"/>
        <charset val="1"/>
      </rPr>
      <t xml:space="preserve">DNA</t>
    </r>
    <r>
      <rPr>
        <sz val="10"/>
        <rFont val="Noto Sans CJK SC"/>
        <family val="2"/>
      </rPr>
      <t xml:space="preserve">検出）と持続感染に対する免疫グロブリン療法も同じ出典で触れられているが、本カードには含めていない。国内の臨床経過や感染症法上の扱いは本カードの出典では確認していない。</t>
    </r>
  </si>
  <si>
    <t xml:space="preserve">VI-025</t>
  </si>
  <si>
    <r>
      <rPr>
        <sz val="10"/>
        <rFont val="Noto Sans CJK SC"/>
        <family val="2"/>
      </rPr>
      <t xml:space="preserve">血清学的に急性パルボウイルス</t>
    </r>
    <r>
      <rPr>
        <sz val="10"/>
        <rFont val="Arial"/>
        <family val="0"/>
        <charset val="1"/>
      </rPr>
      <t xml:space="preserve">B19</t>
    </r>
    <r>
      <rPr>
        <sz val="10"/>
        <rFont val="Noto Sans CJK SC"/>
        <family val="2"/>
      </rPr>
      <t xml:space="preserve">感染が確認された妊婦の前向き観察では、胎児死亡は全体で</t>
    </r>
    <r>
      <rPr>
        <sz val="10"/>
        <rFont val="Arial"/>
        <family val="0"/>
        <charset val="1"/>
      </rPr>
      <t xml:space="preserve">6.3%</t>
    </r>
    <r>
      <rPr>
        <sz val="10"/>
        <rFont val="Noto Sans CJK SC"/>
        <family val="2"/>
      </rPr>
      <t xml:space="preserve">に生じ、妊娠</t>
    </r>
    <r>
      <rPr>
        <sz val="10"/>
        <rFont val="Arial"/>
        <family val="0"/>
        <charset val="1"/>
      </rPr>
      <t xml:space="preserve">20</t>
    </r>
    <r>
      <rPr>
        <sz val="10"/>
        <rFont val="Noto Sans CJK SC"/>
        <family val="2"/>
      </rPr>
      <t xml:space="preserve">週までに感染した群では</t>
    </r>
    <r>
      <rPr>
        <sz val="10"/>
        <rFont val="Arial"/>
        <family val="0"/>
        <charset val="1"/>
      </rPr>
      <t xml:space="preserve">11.0%</t>
    </r>
    <r>
      <rPr>
        <sz val="10"/>
        <rFont val="Noto Sans CJK SC"/>
        <family val="2"/>
      </rPr>
      <t xml:space="preserve">と高かった。胎児水腫のリスクは全体で</t>
    </r>
    <r>
      <rPr>
        <sz val="10"/>
        <rFont val="Arial"/>
        <family val="0"/>
        <charset val="1"/>
      </rPr>
      <t xml:space="preserve">3.9%</t>
    </r>
    <r>
      <rPr>
        <sz val="10"/>
        <rFont val="Noto Sans CJK SC"/>
        <family val="2"/>
      </rPr>
      <t xml:space="preserve">であった。</t>
    </r>
  </si>
  <si>
    <t xml:space="preserve">PS-01-03-10 (id: JkxnuLg)</t>
  </si>
  <si>
    <t xml:space="preserve">SRC-2034</t>
  </si>
  <si>
    <t xml:space="preserve">Enders M, Weidner A, Zoellner I, Searle K, Enders G. Fetal morbidity and mortality after acute human parvovirus B19 infection in pregnancy: prospective evaluation of 1018 cases. Prenat Diagn. 2004;24(7):513-518.</t>
  </si>
  <si>
    <t xml:space="preserve">10.1002/pd.940</t>
  </si>
  <si>
    <t xml:space="preserve">15300741</t>
  </si>
  <si>
    <r>
      <rPr>
        <sz val="10"/>
        <rFont val="Noto Sans CJK SC"/>
        <family val="2"/>
      </rPr>
      <t xml:space="preserve">数値は前向きコホート</t>
    </r>
    <r>
      <rPr>
        <sz val="10"/>
        <rFont val="Arial"/>
        <family val="0"/>
        <charset val="1"/>
      </rPr>
      <t xml:space="preserve">1,018</t>
    </r>
    <r>
      <rPr>
        <sz val="10"/>
        <rFont val="Noto Sans CJK SC"/>
        <family val="2"/>
      </rPr>
      <t xml:space="preserve">例の抄録で確認した。妊婦のスクリーニング方針や感染後の妊娠管理の詳細は医学各論Ⅰの範囲として本カードには含めていない。</t>
    </r>
    <r>
      <rPr>
        <sz val="10"/>
        <rFont val="Arial"/>
        <family val="0"/>
        <charset val="1"/>
      </rPr>
      <t xml:space="preserve">B19 IgM</t>
    </r>
    <r>
      <rPr>
        <sz val="10"/>
        <rFont val="Noto Sans CJK SC"/>
        <family val="2"/>
      </rPr>
      <t xml:space="preserve">抗体検査の保険適用が妊婦の抗体検査にどう当てはまるかは未確認である。</t>
    </r>
  </si>
  <si>
    <t xml:space="preserve">VI-026</t>
  </si>
  <si>
    <t xml:space="preserve">サイトメガロウイルス感染症</t>
  </si>
  <si>
    <r>
      <rPr>
        <sz val="10"/>
        <rFont val="Noto Sans CJK SC"/>
        <family val="2"/>
      </rPr>
      <t xml:space="preserve">先天性サイトメガロウイルス感染症は先進国で最も頻度の高い先天性感染症であり、日本では</t>
    </r>
    <r>
      <rPr>
        <sz val="10"/>
        <rFont val="Arial"/>
        <family val="0"/>
        <charset val="1"/>
      </rPr>
      <t xml:space="preserve">2023</t>
    </r>
    <r>
      <rPr>
        <sz val="10"/>
        <rFont val="Noto Sans CJK SC"/>
        <family val="2"/>
      </rPr>
      <t xml:space="preserve">年に国内初の診療ガイドラインが刊行された。バルガンシクロビル治療の対象は中等度・重度の症候性先天性サイトメガロウイルス感染症が妥当とされ、治療開始時期は生後</t>
    </r>
    <r>
      <rPr>
        <sz val="10"/>
        <rFont val="Arial"/>
        <family val="0"/>
        <charset val="1"/>
      </rPr>
      <t xml:space="preserve">2</t>
    </r>
    <r>
      <rPr>
        <sz val="10"/>
        <rFont val="Noto Sans CJK SC"/>
        <family val="2"/>
      </rPr>
      <t xml:space="preserve">か月以内が妥当とされている。</t>
    </r>
  </si>
  <si>
    <r>
      <rPr>
        <sz val="10"/>
        <rFont val="Noto Sans CJK SC"/>
        <family val="2"/>
      </rPr>
      <t xml:space="preserve">医学各論 Ⅻ</t>
    </r>
    <r>
      <rPr>
        <sz val="10"/>
        <rFont val="Arial"/>
        <family val="0"/>
        <charset val="1"/>
      </rPr>
      <t xml:space="preserve">-1-A-⑭</t>
    </r>
    <r>
      <rPr>
        <sz val="10"/>
        <rFont val="Noto Sans CJK SC"/>
        <family val="2"/>
      </rPr>
      <t xml:space="preserve">（サイトメガロウイルス感染症、</t>
    </r>
    <r>
      <rPr>
        <sz val="10"/>
        <rFont val="Arial"/>
        <family val="0"/>
        <charset val="1"/>
      </rPr>
      <t xml:space="preserve">a</t>
    </r>
    <r>
      <rPr>
        <sz val="10"/>
        <rFont val="Noto Sans CJK SC"/>
        <family val="2"/>
      </rPr>
      <t xml:space="preserve">）</t>
    </r>
  </si>
  <si>
    <r>
      <rPr>
        <sz val="10"/>
        <rFont val="Arial"/>
        <family val="0"/>
        <charset val="1"/>
      </rPr>
      <t xml:space="preserve">PS-01-03-10 (id: JkxnuLg)</t>
    </r>
    <r>
      <rPr>
        <sz val="10"/>
        <rFont val="Noto Sans CJK SC"/>
        <family val="2"/>
      </rPr>
      <t xml:space="preserve">；</t>
    </r>
    <r>
      <rPr>
        <sz val="10"/>
        <rFont val="Arial"/>
        <family val="0"/>
        <charset val="1"/>
      </rPr>
      <t xml:space="preserve">PS-03-03-01 (id: JkxnuUg)</t>
    </r>
  </si>
  <si>
    <t xml:space="preserve">SRC-2035</t>
  </si>
  <si>
    <t xml:space="preserve">Ito Y, Morioka I, Takahashi N, et al. Clinical Practice Guidelines for the Management of Congenital Cytomegalovirus Infection in Japan 2023: Executive Summary. Pediatr Infect Dis J. 2024;43(11):e390-e396.</t>
  </si>
  <si>
    <t xml:space="preserve">10.1097/INF.0000000000004489</t>
  </si>
  <si>
    <t xml:space="preserve">39079035</t>
  </si>
  <si>
    <r>
      <rPr>
        <sz val="10"/>
        <rFont val="Noto Sans CJK SC"/>
        <family val="2"/>
      </rPr>
      <t xml:space="preserve">バルガンシクロビル（バリキサドライシロップ）は</t>
    </r>
    <r>
      <rPr>
        <sz val="10"/>
        <rFont val="Arial"/>
        <family val="0"/>
        <charset val="1"/>
      </rPr>
      <t xml:space="preserve">2023</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27</t>
    </r>
    <r>
      <rPr>
        <sz val="10"/>
        <rFont val="Noto Sans CJK SC"/>
        <family val="2"/>
      </rPr>
      <t xml:space="preserve">日に「症候性先天性サイトメガロウイルス感染症」の適応が追加承認され、保険適用で治療できることを製薬企業の公表資料と医薬品部会資料で確認した。日本の先天性サイトメガロウイルス感染症の頻度（出生の約</t>
    </r>
    <r>
      <rPr>
        <sz val="10"/>
        <rFont val="Arial"/>
        <family val="0"/>
        <charset val="1"/>
      </rPr>
      <t xml:space="preserve">0.3%</t>
    </r>
    <r>
      <rPr>
        <sz val="10"/>
        <rFont val="Noto Sans CJK SC"/>
        <family val="2"/>
      </rPr>
      <t xml:space="preserve">）は公表資料レベルの数値で、一次資料では未確認のため主張には含めていない。</t>
    </r>
  </si>
  <si>
    <t xml:space="preserve">VI-027</t>
  </si>
  <si>
    <r>
      <rPr>
        <sz val="10"/>
        <rFont val="Noto Sans CJK SC"/>
        <family val="2"/>
      </rPr>
      <t xml:space="preserve">症候性先天性サイトメガロウイルス感染症の新生児を対象としたランダム化比較試験では、バルガンシクロビル</t>
    </r>
    <r>
      <rPr>
        <sz val="10"/>
        <rFont val="Arial"/>
        <family val="0"/>
        <charset val="1"/>
      </rPr>
      <t xml:space="preserve">6</t>
    </r>
    <r>
      <rPr>
        <sz val="10"/>
        <rFont val="Noto Sans CJK SC"/>
        <family val="2"/>
      </rPr>
      <t xml:space="preserve">か月投与群は</t>
    </r>
    <r>
      <rPr>
        <sz val="10"/>
        <rFont val="Arial"/>
        <family val="0"/>
        <charset val="1"/>
      </rPr>
      <t xml:space="preserve">6</t>
    </r>
    <r>
      <rPr>
        <sz val="10"/>
        <rFont val="Noto Sans CJK SC"/>
        <family val="2"/>
      </rPr>
      <t xml:space="preserve">週間投与群に比べて、</t>
    </r>
    <r>
      <rPr>
        <sz val="10"/>
        <rFont val="Arial"/>
        <family val="0"/>
        <charset val="1"/>
      </rPr>
      <t xml:space="preserve">12</t>
    </r>
    <r>
      <rPr>
        <sz val="10"/>
        <rFont val="Noto Sans CJK SC"/>
        <family val="2"/>
      </rPr>
      <t xml:space="preserve">か月時点（</t>
    </r>
    <r>
      <rPr>
        <sz val="10"/>
        <rFont val="Arial"/>
        <family val="0"/>
        <charset val="1"/>
      </rPr>
      <t xml:space="preserve">73%</t>
    </r>
    <r>
      <rPr>
        <sz val="10"/>
        <rFont val="Noto Sans CJK SC"/>
        <family val="2"/>
      </rPr>
      <t xml:space="preserve">対</t>
    </r>
    <r>
      <rPr>
        <sz val="10"/>
        <rFont val="Arial"/>
        <family val="0"/>
        <charset val="1"/>
      </rPr>
      <t xml:space="preserve">57%</t>
    </r>
    <r>
      <rPr>
        <sz val="10"/>
        <rFont val="Noto Sans CJK SC"/>
        <family val="2"/>
      </rPr>
      <t xml:space="preserve">）と</t>
    </r>
    <r>
      <rPr>
        <sz val="10"/>
        <rFont val="Arial"/>
        <family val="0"/>
        <charset val="1"/>
      </rPr>
      <t xml:space="preserve">24</t>
    </r>
    <r>
      <rPr>
        <sz val="10"/>
        <rFont val="Noto Sans CJK SC"/>
        <family val="2"/>
      </rPr>
      <t xml:space="preserve">か月時点（</t>
    </r>
    <r>
      <rPr>
        <sz val="10"/>
        <rFont val="Arial"/>
        <family val="0"/>
        <charset val="1"/>
      </rPr>
      <t xml:space="preserve">77%</t>
    </r>
    <r>
      <rPr>
        <sz val="10"/>
        <rFont val="Noto Sans CJK SC"/>
        <family val="2"/>
      </rPr>
      <t xml:space="preserve">対</t>
    </r>
    <r>
      <rPr>
        <sz val="10"/>
        <rFont val="Arial"/>
        <family val="0"/>
        <charset val="1"/>
      </rPr>
      <t xml:space="preserve">64%</t>
    </r>
    <r>
      <rPr>
        <sz val="10"/>
        <rFont val="Noto Sans CJK SC"/>
        <family val="2"/>
      </rPr>
      <t xml:space="preserve">）で聴力が改善または正常を維持した割合が高く、</t>
    </r>
    <r>
      <rPr>
        <sz val="10"/>
        <rFont val="Arial"/>
        <family val="0"/>
        <charset val="1"/>
      </rPr>
      <t xml:space="preserve">24</t>
    </r>
    <r>
      <rPr>
        <sz val="10"/>
        <rFont val="Noto Sans CJK SC"/>
        <family val="2"/>
      </rPr>
      <t xml:space="preserve">か月時点の言語発達も優れていた。一方、グレード</t>
    </r>
    <r>
      <rPr>
        <sz val="10"/>
        <rFont val="Arial"/>
        <family val="0"/>
        <charset val="1"/>
      </rPr>
      <t xml:space="preserve">3</t>
    </r>
    <r>
      <rPr>
        <sz val="10"/>
        <rFont val="Noto Sans CJK SC"/>
        <family val="2"/>
      </rPr>
      <t xml:space="preserve">または</t>
    </r>
    <r>
      <rPr>
        <sz val="10"/>
        <rFont val="Arial"/>
        <family val="0"/>
        <charset val="1"/>
      </rPr>
      <t xml:space="preserve">4</t>
    </r>
    <r>
      <rPr>
        <sz val="10"/>
        <rFont val="Noto Sans CJK SC"/>
        <family val="2"/>
      </rPr>
      <t xml:space="preserve">の好中球減少が投与開始後</t>
    </r>
    <r>
      <rPr>
        <sz val="10"/>
        <rFont val="Arial"/>
        <family val="0"/>
        <charset val="1"/>
      </rPr>
      <t xml:space="preserve">6</t>
    </r>
    <r>
      <rPr>
        <sz val="10"/>
        <rFont val="Noto Sans CJK SC"/>
        <family val="2"/>
      </rPr>
      <t xml:space="preserve">週間に</t>
    </r>
    <r>
      <rPr>
        <sz val="10"/>
        <rFont val="Arial"/>
        <family val="0"/>
        <charset val="1"/>
      </rPr>
      <t xml:space="preserve">19%</t>
    </r>
    <r>
      <rPr>
        <sz val="10"/>
        <rFont val="Noto Sans CJK SC"/>
        <family val="2"/>
      </rPr>
      <t xml:space="preserve">に生じた。</t>
    </r>
  </si>
  <si>
    <t xml:space="preserve">SRC-2036</t>
  </si>
  <si>
    <t xml:space="preserve">Kimberlin DW, Jester PM, Sánchez PJ, et al. Valganciclovir for symptomatic congenital cytomegalovirus disease. N Engl J Med. 2015;372(10):933-943.</t>
  </si>
  <si>
    <t xml:space="preserve">10.1056/NEJMoa1404599</t>
  </si>
  <si>
    <t xml:space="preserve">25738669</t>
  </si>
  <si>
    <r>
      <rPr>
        <sz val="10"/>
        <rFont val="Noto Sans CJK SC"/>
        <family val="2"/>
      </rPr>
      <t xml:space="preserve">バルガンシクロビルは国内では</t>
    </r>
    <r>
      <rPr>
        <sz val="10"/>
        <rFont val="Arial"/>
        <family val="0"/>
        <charset val="1"/>
      </rPr>
      <t xml:space="preserve">2004</t>
    </r>
    <r>
      <rPr>
        <sz val="10"/>
        <rFont val="Noto Sans CJK SC"/>
        <family val="2"/>
      </rPr>
      <t xml:space="preserve">年に後天性免疫不全症候群患者のサイトメガロウイルス網膜炎で承認され、</t>
    </r>
    <r>
      <rPr>
        <sz val="10"/>
        <rFont val="Arial"/>
        <family val="0"/>
        <charset val="1"/>
      </rPr>
      <t xml:space="preserve">2023</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27</t>
    </r>
    <r>
      <rPr>
        <sz val="10"/>
        <rFont val="Noto Sans CJK SC"/>
        <family val="2"/>
      </rPr>
      <t xml:space="preserve">日にバリキサドライシロップへ「症候性先天性サイトメガロウイルス感染症」の適応が追加承認されて保険適用となった。添付文書では新生児・乳児にバルガンシクロビルとして</t>
    </r>
    <r>
      <rPr>
        <sz val="10"/>
        <rFont val="Arial"/>
        <family val="0"/>
        <charset val="1"/>
      </rPr>
      <t xml:space="preserve">1</t>
    </r>
    <r>
      <rPr>
        <sz val="10"/>
        <rFont val="Noto Sans CJK SC"/>
        <family val="2"/>
      </rPr>
      <t xml:space="preserve">回</t>
    </r>
    <r>
      <rPr>
        <sz val="10"/>
        <rFont val="Arial"/>
        <family val="0"/>
        <charset val="1"/>
      </rPr>
      <t xml:space="preserve">16mg/kg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2</t>
    </r>
    <r>
      <rPr>
        <sz val="10"/>
        <rFont val="Noto Sans CJK SC"/>
        <family val="2"/>
      </rPr>
      <t xml:space="preserve">回経口投与する用法が確認されている。数値は抄録で確認した。</t>
    </r>
  </si>
  <si>
    <t xml:space="preserve">VI-028</t>
  </si>
  <si>
    <t xml:space="preserve">先天性サイトメガロウイルス感染症の予防について、母体に対する普遍的スクリーニングは支持されておらず、感染した母体へのサイトメガロウイルス免疫グロブリンの予防・治療目的のルーチン使用も支持されない。一方、母体への教育を含む予防戦略は有益とされる。</t>
  </si>
  <si>
    <r>
      <rPr>
        <sz val="10"/>
        <rFont val="Arial"/>
        <family val="0"/>
        <charset val="1"/>
      </rPr>
      <t xml:space="preserve">PS-01-03-10 (id: JkxnuLg)</t>
    </r>
    <r>
      <rPr>
        <sz val="10"/>
        <rFont val="Noto Sans CJK SC"/>
        <family val="2"/>
      </rPr>
      <t xml:space="preserve">；</t>
    </r>
    <r>
      <rPr>
        <sz val="10"/>
        <rFont val="Arial"/>
        <family val="0"/>
        <charset val="1"/>
      </rPr>
      <t xml:space="preserve">PS-03-03-18 (id: JkxnuVo)</t>
    </r>
  </si>
  <si>
    <t xml:space="preserve">SRC-2037</t>
  </si>
  <si>
    <t xml:space="preserve">Rawlinson WD, Boppana SB, Fowler KB, et al. Congenital cytomegalovirus infection in pregnancy and the neonate: consensus recommendations for prevention, diagnosis, and therapy. Lancet Infect Dis. 2017;17(6):e177-e188.</t>
  </si>
  <si>
    <t xml:space="preserve">10.1016/S1473-3099(17)30143-3</t>
  </si>
  <si>
    <t xml:space="preserve">28291720</t>
  </si>
  <si>
    <t xml:space="preserve">国際コンセンサスの推奨であり、日本の妊婦健診における具体的な運用や周産期管理の詳細は医学各論Ⅰの範囲として本カードには含めていない。推奨の内容は抄録で確認した。サイトメガロウイルス免疫グロブリン製剤の国内承認は、本作成時点では確認できていない。</t>
  </si>
  <si>
    <t xml:space="preserve">VI-029</t>
  </si>
  <si>
    <t xml:space="preserve">ノロウイルス感染症</t>
  </si>
  <si>
    <r>
      <rPr>
        <sz val="10"/>
        <rFont val="Noto Sans CJK SC"/>
        <family val="2"/>
      </rPr>
      <t xml:space="preserve">米国ではノロウイルスにより年間平均で</t>
    </r>
    <r>
      <rPr>
        <sz val="10"/>
        <rFont val="Arial"/>
        <family val="0"/>
        <charset val="1"/>
      </rPr>
      <t xml:space="preserve">1,900</t>
    </r>
    <r>
      <rPr>
        <sz val="10"/>
        <rFont val="Noto Sans CJK SC"/>
        <family val="2"/>
      </rPr>
      <t xml:space="preserve">万〜</t>
    </r>
    <r>
      <rPr>
        <sz val="10"/>
        <rFont val="Arial"/>
        <family val="0"/>
        <charset val="1"/>
      </rPr>
      <t xml:space="preserve">2,100</t>
    </r>
    <r>
      <rPr>
        <sz val="10"/>
        <rFont val="Noto Sans CJK SC"/>
        <family val="2"/>
      </rPr>
      <t xml:space="preserve">万件の発症、</t>
    </r>
    <r>
      <rPr>
        <sz val="10"/>
        <rFont val="Arial"/>
        <family val="0"/>
        <charset val="1"/>
      </rPr>
      <t xml:space="preserve">56,000</t>
    </r>
    <r>
      <rPr>
        <sz val="10"/>
        <rFont val="Noto Sans CJK SC"/>
        <family val="2"/>
      </rPr>
      <t xml:space="preserve">〜</t>
    </r>
    <r>
      <rPr>
        <sz val="10"/>
        <rFont val="Arial"/>
        <family val="0"/>
        <charset val="1"/>
      </rPr>
      <t xml:space="preserve">71,000</t>
    </r>
    <r>
      <rPr>
        <sz val="10"/>
        <rFont val="Noto Sans CJK SC"/>
        <family val="2"/>
      </rPr>
      <t xml:space="preserve">件の入院、</t>
    </r>
    <r>
      <rPr>
        <sz val="10"/>
        <rFont val="Arial"/>
        <family val="0"/>
        <charset val="1"/>
      </rPr>
      <t xml:space="preserve">570</t>
    </r>
    <r>
      <rPr>
        <sz val="10"/>
        <rFont val="Noto Sans CJK SC"/>
        <family val="2"/>
      </rPr>
      <t xml:space="preserve">〜</t>
    </r>
    <r>
      <rPr>
        <sz val="10"/>
        <rFont val="Arial"/>
        <family val="0"/>
        <charset val="1"/>
      </rPr>
      <t xml:space="preserve">800</t>
    </r>
    <r>
      <rPr>
        <sz val="10"/>
        <rFont val="Noto Sans CJK SC"/>
        <family val="2"/>
      </rPr>
      <t xml:space="preserve">件の死亡が推計され、死亡のリスクは</t>
    </r>
    <r>
      <rPr>
        <sz val="10"/>
        <rFont val="Arial"/>
        <family val="0"/>
        <charset val="1"/>
      </rPr>
      <t xml:space="preserve">65</t>
    </r>
    <r>
      <rPr>
        <sz val="10"/>
        <rFont val="Noto Sans CJK SC"/>
        <family val="2"/>
      </rPr>
      <t xml:space="preserve">歳以上で最も高い。発生は通年性であるが、冬季に明らかなピークがある。</t>
    </r>
  </si>
  <si>
    <r>
      <rPr>
        <sz val="10"/>
        <rFont val="Noto Sans CJK SC"/>
        <family val="2"/>
      </rPr>
      <t xml:space="preserve">医学各論 Ⅻ</t>
    </r>
    <r>
      <rPr>
        <sz val="10"/>
        <rFont val="Arial"/>
        <family val="0"/>
        <charset val="1"/>
      </rPr>
      <t xml:space="preserve">-1-A-⑲</t>
    </r>
    <r>
      <rPr>
        <sz val="10"/>
        <rFont val="Noto Sans CJK SC"/>
        <family val="2"/>
      </rPr>
      <t xml:space="preserve">（ノロウイルス感染症、</t>
    </r>
    <r>
      <rPr>
        <sz val="10"/>
        <rFont val="Arial"/>
        <family val="0"/>
        <charset val="1"/>
      </rPr>
      <t xml:space="preserve">a</t>
    </r>
    <r>
      <rPr>
        <sz val="10"/>
        <rFont val="Noto Sans CJK SC"/>
        <family val="2"/>
      </rPr>
      <t xml:space="preserve">）</t>
    </r>
  </si>
  <si>
    <r>
      <rPr>
        <sz val="10"/>
        <rFont val="Arial"/>
        <family val="0"/>
        <charset val="1"/>
      </rPr>
      <t xml:space="preserve">PS-01-03-11 (id: JkxnuLo)</t>
    </r>
    <r>
      <rPr>
        <sz val="10"/>
        <rFont val="Noto Sans CJK SC"/>
        <family val="2"/>
      </rPr>
      <t xml:space="preserve">；</t>
    </r>
    <r>
      <rPr>
        <sz val="10"/>
        <rFont val="Arial"/>
        <family val="0"/>
        <charset val="1"/>
      </rPr>
      <t xml:space="preserve">TBL-02-18-016 (id: JpeJNWw)</t>
    </r>
  </si>
  <si>
    <t xml:space="preserve">SRC-2038</t>
  </si>
  <si>
    <t xml:space="preserve">Hall AJ, Lopman BA, Payne DC, et al. Norovirus disease in the United States. Emerg Infect Dis. 2013;19(8):1198-1205.</t>
  </si>
  <si>
    <t xml:space="preserve">10.3201/eid1908.130465</t>
  </si>
  <si>
    <t xml:space="preserve">23876403</t>
  </si>
  <si>
    <t xml:space="preserve">米国の推計値であり、日本の疾病負担を示すものではない。数値は抄録で確認した。</t>
  </si>
  <si>
    <t xml:space="preserve">VI-030</t>
  </si>
  <si>
    <r>
      <rPr>
        <sz val="10"/>
        <rFont val="Noto Sans CJK SC"/>
        <family val="2"/>
      </rPr>
      <t xml:space="preserve">ノロウイルスはカリシウイルス科の</t>
    </r>
    <r>
      <rPr>
        <sz val="10"/>
        <rFont val="Arial"/>
        <family val="0"/>
        <charset val="1"/>
      </rPr>
      <t xml:space="preserve">RNA</t>
    </r>
    <r>
      <rPr>
        <sz val="10"/>
        <rFont val="Noto Sans CJK SC"/>
        <family val="2"/>
      </rPr>
      <t xml:space="preserve">ウイルスであり、感染成立に必要なウイルス量が</t>
    </r>
    <r>
      <rPr>
        <sz val="10"/>
        <rFont val="Arial"/>
        <family val="0"/>
        <charset val="1"/>
      </rPr>
      <t xml:space="preserve">100</t>
    </r>
    <r>
      <rPr>
        <sz val="10"/>
        <rFont val="Noto Sans CJK SC"/>
        <family val="2"/>
      </rPr>
      <t xml:space="preserve">粒子未満と小さいこと、感染者のウイルス排出が長く続くこと、環境中で生存できることが伝播を助ける。集団発生への対応の主軸は、感染対策の迅速な実施である。</t>
    </r>
  </si>
  <si>
    <r>
      <rPr>
        <sz val="10"/>
        <rFont val="Arial"/>
        <family val="0"/>
        <charset val="1"/>
      </rPr>
      <t xml:space="preserve">PS-01-03-11 (id: JkxnuLo)</t>
    </r>
    <r>
      <rPr>
        <sz val="10"/>
        <rFont val="Noto Sans CJK SC"/>
        <family val="2"/>
      </rPr>
      <t xml:space="preserve">；</t>
    </r>
    <r>
      <rPr>
        <sz val="10"/>
        <rFont val="Arial"/>
        <family val="0"/>
        <charset val="1"/>
      </rPr>
      <t xml:space="preserve">PS-03-03-18 (id: JkxnuVo)</t>
    </r>
  </si>
  <si>
    <t xml:space="preserve">SRC-2039</t>
  </si>
  <si>
    <t xml:space="preserve">Robilotti E, Deresinski S, Pinsky BA. Norovirus. Clin Microbiol Rev. 2015;28(1):134-164.</t>
  </si>
  <si>
    <t xml:space="preserve">10.1128/CMR.00075-14</t>
  </si>
  <si>
    <t xml:space="preserve">25567225</t>
  </si>
  <si>
    <t xml:space="preserve">潜伏期・主症状・排出期間・消毒の具体策は既存のカードで作成済みのため、本カードでは作り直していない。主張の内容は抄録で確認した範囲である。</t>
  </si>
  <si>
    <t xml:space="preserve">VI-031</t>
  </si>
  <si>
    <t xml:space="preserve">ロタウイルス感染症</t>
  </si>
  <si>
    <r>
      <rPr>
        <sz val="10"/>
        <rFont val="Arial"/>
        <family val="0"/>
        <charset val="1"/>
      </rPr>
      <t xml:space="preserve">1</t>
    </r>
    <r>
      <rPr>
        <sz val="10"/>
        <rFont val="Noto Sans CJK SC"/>
        <family val="2"/>
      </rPr>
      <t xml:space="preserve">価ロタウイルスワクチンを健康な乳児に</t>
    </r>
    <r>
      <rPr>
        <sz val="10"/>
        <rFont val="Arial"/>
        <family val="0"/>
        <charset val="1"/>
      </rPr>
      <t xml:space="preserve">2</t>
    </r>
    <r>
      <rPr>
        <sz val="10"/>
        <rFont val="Noto Sans CJK SC"/>
        <family val="2"/>
      </rPr>
      <t xml:space="preserve">回経口接種した大規模試験では、重症ロタウイルス胃腸炎とロタウイルス関連入院に対する有効性は</t>
    </r>
    <r>
      <rPr>
        <sz val="10"/>
        <rFont val="Arial"/>
        <family val="0"/>
        <charset val="1"/>
      </rPr>
      <t xml:space="preserve">85%</t>
    </r>
    <r>
      <rPr>
        <sz val="10"/>
        <rFont val="Noto Sans CJK SC"/>
        <family val="2"/>
      </rPr>
      <t xml:space="preserve">であった。各接種後</t>
    </r>
    <r>
      <rPr>
        <sz val="10"/>
        <rFont val="Arial"/>
        <family val="0"/>
        <charset val="1"/>
      </rPr>
      <t xml:space="preserve">31</t>
    </r>
    <r>
      <rPr>
        <sz val="10"/>
        <rFont val="Noto Sans CJK SC"/>
        <family val="2"/>
      </rPr>
      <t xml:space="preserve">日以内の腸重積は接種群</t>
    </r>
    <r>
      <rPr>
        <sz val="10"/>
        <rFont val="Arial"/>
        <family val="0"/>
        <charset val="1"/>
      </rPr>
      <t xml:space="preserve">6</t>
    </r>
    <r>
      <rPr>
        <sz val="10"/>
        <rFont val="Noto Sans CJK SC"/>
        <family val="2"/>
      </rPr>
      <t xml:space="preserve">例・プラセボ群</t>
    </r>
    <r>
      <rPr>
        <sz val="10"/>
        <rFont val="Arial"/>
        <family val="0"/>
        <charset val="1"/>
      </rPr>
      <t xml:space="preserve">7</t>
    </r>
    <r>
      <rPr>
        <sz val="10"/>
        <rFont val="Noto Sans CJK SC"/>
        <family val="2"/>
      </rPr>
      <t xml:space="preserve">例であり、リスクの増加は認められなかった。</t>
    </r>
  </si>
  <si>
    <r>
      <rPr>
        <sz val="10"/>
        <rFont val="Noto Sans CJK SC"/>
        <family val="2"/>
      </rPr>
      <t xml:space="preserve">医学各論 Ⅻ</t>
    </r>
    <r>
      <rPr>
        <sz val="10"/>
        <rFont val="Arial"/>
        <family val="0"/>
        <charset val="1"/>
      </rPr>
      <t xml:space="preserve">-1-A-⑳</t>
    </r>
    <r>
      <rPr>
        <sz val="10"/>
        <rFont val="Noto Sans CJK SC"/>
        <family val="2"/>
      </rPr>
      <t xml:space="preserve">（ロタウイルス感染症、</t>
    </r>
    <r>
      <rPr>
        <sz val="10"/>
        <rFont val="Arial"/>
        <family val="0"/>
        <charset val="1"/>
      </rPr>
      <t xml:space="preserve">a</t>
    </r>
    <r>
      <rPr>
        <sz val="10"/>
        <rFont val="Noto Sans CJK SC"/>
        <family val="2"/>
      </rPr>
      <t xml:space="preserve">）</t>
    </r>
  </si>
  <si>
    <r>
      <rPr>
        <sz val="10"/>
        <rFont val="Arial"/>
        <family val="0"/>
        <charset val="1"/>
      </rPr>
      <t xml:space="preserve">PS-01-03-11 (id: JkxnuLo)</t>
    </r>
    <r>
      <rPr>
        <sz val="10"/>
        <rFont val="Noto Sans CJK SC"/>
        <family val="2"/>
      </rPr>
      <t xml:space="preserve">；</t>
    </r>
    <r>
      <rPr>
        <sz val="10"/>
        <rFont val="Arial"/>
        <family val="0"/>
        <charset val="1"/>
      </rPr>
      <t xml:space="preserve">PS-03-03-16 (id: JkxnuVc)</t>
    </r>
  </si>
  <si>
    <t xml:space="preserve">SRC-2040</t>
  </si>
  <si>
    <t xml:space="preserve">Ruiz-Palacios GM, Pérez-Schael I, Velázquez FR, et al. Safety and efficacy of an attenuated vaccine against severe rotavirus gastroenteritis. N Engl J Med. 2006;354(1):11-22.</t>
  </si>
  <si>
    <t xml:space="preserve">10.1056/NEJMoa052434</t>
  </si>
  <si>
    <t xml:space="preserve">16394298</t>
  </si>
  <si>
    <r>
      <rPr>
        <sz val="10"/>
        <rFont val="Noto Sans CJK SC"/>
        <family val="2"/>
      </rPr>
      <t xml:space="preserve">本カードのワクチン（ロタリックス）は国内で承認されており、</t>
    </r>
    <r>
      <rPr>
        <sz val="10"/>
        <rFont val="Arial"/>
        <family val="0"/>
        <charset val="1"/>
      </rPr>
      <t xml:space="preserve">2020</t>
    </r>
    <r>
      <rPr>
        <sz val="10"/>
        <rFont val="Noto Sans CJK SC"/>
        <family val="2"/>
      </rPr>
      <t xml:space="preserve">年</t>
    </r>
    <r>
      <rPr>
        <sz val="10"/>
        <rFont val="Arial"/>
        <family val="0"/>
        <charset val="1"/>
      </rPr>
      <t xml:space="preserve">10</t>
    </r>
    <r>
      <rPr>
        <sz val="10"/>
        <rFont val="Noto Sans CJK SC"/>
        <family val="2"/>
      </rPr>
      <t xml:space="preserve">月から定期接種の対象である（日本の接種制度の詳細は </t>
    </r>
    <r>
      <rPr>
        <sz val="10"/>
        <rFont val="Arial"/>
        <family val="0"/>
        <charset val="1"/>
      </rPr>
      <t xml:space="preserve">VI-032</t>
    </r>
    <r>
      <rPr>
        <sz val="10"/>
        <rFont val="Noto Sans CJK SC"/>
        <family val="2"/>
      </rPr>
      <t xml:space="preserve">）。</t>
    </r>
    <r>
      <rPr>
        <sz val="10"/>
        <rFont val="Arial"/>
        <family val="0"/>
        <charset val="1"/>
      </rPr>
      <t xml:space="preserve">5</t>
    </r>
    <r>
      <rPr>
        <sz val="10"/>
        <rFont val="Noto Sans CJK SC"/>
        <family val="2"/>
      </rPr>
      <t xml:space="preserve">価ロタウイルスワクチン（ロタテック）の有効性・安全性は別の大規模試験で確認されているが、本カードの出典には含めていない。数値は抄録で確認した。</t>
    </r>
  </si>
  <si>
    <t xml:space="preserve">VI-032</t>
  </si>
  <si>
    <r>
      <rPr>
        <sz val="10"/>
        <rFont val="Noto Sans CJK SC"/>
        <family val="2"/>
      </rPr>
      <t xml:space="preserve">日本ではロタウイルスワクチンは</t>
    </r>
    <r>
      <rPr>
        <sz val="10"/>
        <rFont val="Arial"/>
        <family val="0"/>
        <charset val="1"/>
      </rPr>
      <t xml:space="preserve">2020</t>
    </r>
    <r>
      <rPr>
        <sz val="10"/>
        <rFont val="Noto Sans CJK SC"/>
        <family val="2"/>
      </rPr>
      <t xml:space="preserve">年</t>
    </r>
    <r>
      <rPr>
        <sz val="10"/>
        <rFont val="Arial"/>
        <family val="0"/>
        <charset val="1"/>
      </rPr>
      <t xml:space="preserve">10</t>
    </r>
    <r>
      <rPr>
        <sz val="10"/>
        <rFont val="Noto Sans CJK SC"/>
        <family val="2"/>
      </rPr>
      <t xml:space="preserve">月</t>
    </r>
    <r>
      <rPr>
        <sz val="10"/>
        <rFont val="Arial"/>
        <family val="0"/>
        <charset val="1"/>
      </rPr>
      <t xml:space="preserve">1</t>
    </r>
    <r>
      <rPr>
        <sz val="10"/>
        <rFont val="Noto Sans CJK SC"/>
        <family val="2"/>
      </rPr>
      <t xml:space="preserve">日から定期接種となり、対象は</t>
    </r>
    <r>
      <rPr>
        <sz val="10"/>
        <rFont val="Arial"/>
        <family val="0"/>
        <charset val="1"/>
      </rPr>
      <t xml:space="preserve">2020</t>
    </r>
    <r>
      <rPr>
        <sz val="10"/>
        <rFont val="Noto Sans CJK SC"/>
        <family val="2"/>
      </rPr>
      <t xml:space="preserve">年</t>
    </r>
    <r>
      <rPr>
        <sz val="10"/>
        <rFont val="Arial"/>
        <family val="0"/>
        <charset val="1"/>
      </rPr>
      <t xml:space="preserve">8</t>
    </r>
    <r>
      <rPr>
        <sz val="10"/>
        <rFont val="Noto Sans CJK SC"/>
        <family val="2"/>
      </rPr>
      <t xml:space="preserve">月</t>
    </r>
    <r>
      <rPr>
        <sz val="10"/>
        <rFont val="Arial"/>
        <family val="0"/>
        <charset val="1"/>
      </rPr>
      <t xml:space="preserve">1</t>
    </r>
    <r>
      <rPr>
        <sz val="10"/>
        <rFont val="Noto Sans CJK SC"/>
        <family val="2"/>
      </rPr>
      <t xml:space="preserve">日以降に生まれた</t>
    </r>
    <r>
      <rPr>
        <sz val="10"/>
        <rFont val="Arial"/>
        <family val="0"/>
        <charset val="1"/>
      </rPr>
      <t xml:space="preserve">0</t>
    </r>
    <r>
      <rPr>
        <sz val="10"/>
        <rFont val="Noto Sans CJK SC"/>
        <family val="2"/>
      </rPr>
      <t xml:space="preserve">歳児で、初回接種は出生</t>
    </r>
    <r>
      <rPr>
        <sz val="10"/>
        <rFont val="Arial"/>
        <family val="0"/>
        <charset val="1"/>
      </rPr>
      <t xml:space="preserve">14</t>
    </r>
    <r>
      <rPr>
        <sz val="10"/>
        <rFont val="Noto Sans CJK SC"/>
        <family val="2"/>
      </rPr>
      <t xml:space="preserve">週</t>
    </r>
    <r>
      <rPr>
        <sz val="10"/>
        <rFont val="Arial"/>
        <family val="0"/>
        <charset val="1"/>
      </rPr>
      <t xml:space="preserve">6</t>
    </r>
    <r>
      <rPr>
        <sz val="10"/>
        <rFont val="Noto Sans CJK SC"/>
        <family val="2"/>
      </rPr>
      <t xml:space="preserve">日後までに行う。使用される製剤はロタリックス（</t>
    </r>
    <r>
      <rPr>
        <sz val="10"/>
        <rFont val="Arial"/>
        <family val="0"/>
        <charset val="1"/>
      </rPr>
      <t xml:space="preserve">2</t>
    </r>
    <r>
      <rPr>
        <sz val="10"/>
        <rFont val="Noto Sans CJK SC"/>
        <family val="2"/>
      </rPr>
      <t xml:space="preserve">回接種）とロタテック（</t>
    </r>
    <r>
      <rPr>
        <sz val="10"/>
        <rFont val="Arial"/>
        <family val="0"/>
        <charset val="1"/>
      </rPr>
      <t xml:space="preserve">3</t>
    </r>
    <r>
      <rPr>
        <sz val="10"/>
        <rFont val="Noto Sans CJK SC"/>
        <family val="2"/>
      </rPr>
      <t xml:space="preserve">回接種）の</t>
    </r>
    <r>
      <rPr>
        <sz val="10"/>
        <rFont val="Arial"/>
        <family val="0"/>
        <charset val="1"/>
      </rPr>
      <t xml:space="preserve">2</t>
    </r>
    <r>
      <rPr>
        <sz val="10"/>
        <rFont val="Noto Sans CJK SC"/>
        <family val="2"/>
      </rPr>
      <t xml:space="preserve">種類であり、定期接種では同じ製剤で接種を完了する。</t>
    </r>
  </si>
  <si>
    <t xml:space="preserve">SRC-2041</t>
  </si>
  <si>
    <r>
      <rPr>
        <sz val="10"/>
        <rFont val="Noto Sans CJK SC"/>
        <family val="2"/>
      </rPr>
      <t xml:space="preserve">厚生労働省</t>
    </r>
    <r>
      <rPr>
        <sz val="10"/>
        <rFont val="Arial"/>
        <family val="0"/>
        <charset val="1"/>
      </rPr>
      <t xml:space="preserve">. </t>
    </r>
    <r>
      <rPr>
        <sz val="10"/>
        <rFont val="Noto Sans CJK SC"/>
        <family val="2"/>
      </rPr>
      <t xml:space="preserve">ロタウイルスワクチンに関する</t>
    </r>
    <r>
      <rPr>
        <sz val="10"/>
        <rFont val="Arial"/>
        <family val="0"/>
        <charset val="1"/>
      </rPr>
      <t xml:space="preserve">Q&amp;A. </t>
    </r>
    <r>
      <rPr>
        <sz val="10"/>
        <rFont val="Noto Sans CJK SC"/>
        <family val="2"/>
      </rPr>
      <t xml:space="preserve">厚生労働省ウェブサイト</t>
    </r>
    <r>
      <rPr>
        <sz val="10"/>
        <rFont val="Arial"/>
        <family val="0"/>
        <charset val="1"/>
      </rPr>
      <t xml:space="preserve">.</t>
    </r>
  </si>
  <si>
    <r>
      <rPr>
        <sz val="10"/>
        <rFont val="Noto Sans CJK SC"/>
        <family val="2"/>
      </rPr>
      <t xml:space="preserve">ロタリックスとロタテックはいずれも国内で承認され、定期接種に用いられている。接種後</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週間の腸重積の症状観察に関する国内の公式な注意喚起の文面は未確認のため、主張には含めていない。</t>
    </r>
  </si>
  <si>
    <t xml:space="preserve">HV-001</t>
  </si>
  <si>
    <t xml:space="preserve">単純ヘルペスウイルス感染症</t>
  </si>
  <si>
    <r>
      <rPr>
        <sz val="10"/>
        <rFont val="Noto Sans CJK SC"/>
        <family val="2"/>
      </rPr>
      <t xml:space="preserve">単純ヘルペスウイルス</t>
    </r>
    <r>
      <rPr>
        <sz val="10"/>
        <rFont val="Arial"/>
        <family val="0"/>
        <charset val="1"/>
      </rPr>
      <t xml:space="preserve">1</t>
    </r>
    <r>
      <rPr>
        <sz val="10"/>
        <rFont val="Noto Sans CJK SC"/>
        <family val="2"/>
      </rPr>
      <t xml:space="preserve">型（</t>
    </r>
    <r>
      <rPr>
        <sz val="10"/>
        <rFont val="Arial"/>
        <family val="0"/>
        <charset val="1"/>
      </rPr>
      <t xml:space="preserve">HSV-1</t>
    </r>
    <r>
      <rPr>
        <sz val="10"/>
        <rFont val="Noto Sans CJK SC"/>
        <family val="2"/>
      </rPr>
      <t xml:space="preserve">）は主に口腔唇の病変、</t>
    </r>
    <r>
      <rPr>
        <sz val="10"/>
        <rFont val="Arial"/>
        <family val="0"/>
        <charset val="1"/>
      </rPr>
      <t xml:space="preserve">2</t>
    </r>
    <r>
      <rPr>
        <sz val="10"/>
        <rFont val="Noto Sans CJK SC"/>
        <family val="2"/>
      </rPr>
      <t xml:space="preserve">型（</t>
    </r>
    <r>
      <rPr>
        <sz val="10"/>
        <rFont val="Arial"/>
        <family val="0"/>
        <charset val="1"/>
      </rPr>
      <t xml:space="preserve">HSV-2</t>
    </r>
    <r>
      <rPr>
        <sz val="10"/>
        <rFont val="Noto Sans CJK SC"/>
        <family val="2"/>
      </rPr>
      <t xml:space="preserve">）は主に性器病変の原因であるが、</t>
    </r>
    <r>
      <rPr>
        <sz val="10"/>
        <rFont val="Arial"/>
        <family val="0"/>
        <charset val="1"/>
      </rPr>
      <t xml:space="preserve">HSV-1 </t>
    </r>
    <r>
      <rPr>
        <sz val="10"/>
        <rFont val="Noto Sans CJK SC"/>
        <family val="2"/>
      </rPr>
      <t xml:space="preserve">が性器感染の原因となる割合が増えている。</t>
    </r>
    <r>
      <rPr>
        <sz val="10"/>
        <rFont val="Arial"/>
        <family val="0"/>
        <charset val="1"/>
      </rPr>
      <t xml:space="preserve">2012</t>
    </r>
    <r>
      <rPr>
        <sz val="10"/>
        <rFont val="Noto Sans CJK SC"/>
        <family val="2"/>
      </rPr>
      <t xml:space="preserve">年の推計では、</t>
    </r>
    <r>
      <rPr>
        <sz val="10"/>
        <rFont val="Arial"/>
        <family val="0"/>
        <charset val="1"/>
      </rPr>
      <t xml:space="preserve">0</t>
    </r>
    <r>
      <rPr>
        <sz val="10"/>
        <rFont val="Noto Sans CJK SC"/>
        <family val="2"/>
      </rPr>
      <t xml:space="preserve">〜</t>
    </r>
    <r>
      <rPr>
        <sz val="10"/>
        <rFont val="Arial"/>
        <family val="0"/>
        <charset val="1"/>
      </rPr>
      <t xml:space="preserve">49</t>
    </r>
    <r>
      <rPr>
        <sz val="10"/>
        <rFont val="Noto Sans CJK SC"/>
        <family val="2"/>
      </rPr>
      <t xml:space="preserve">歳の </t>
    </r>
    <r>
      <rPr>
        <sz val="10"/>
        <rFont val="Arial"/>
        <family val="0"/>
        <charset val="1"/>
      </rPr>
      <t xml:space="preserve">HSV-1 </t>
    </r>
    <r>
      <rPr>
        <sz val="10"/>
        <rFont val="Noto Sans CJK SC"/>
        <family val="2"/>
      </rPr>
      <t xml:space="preserve">有病感染者は約</t>
    </r>
    <r>
      <rPr>
        <sz val="10"/>
        <rFont val="Arial"/>
        <family val="0"/>
        <charset val="1"/>
      </rPr>
      <t xml:space="preserve">37</t>
    </r>
    <r>
      <rPr>
        <sz val="10"/>
        <rFont val="Noto Sans CJK SC"/>
        <family val="2"/>
      </rPr>
      <t xml:space="preserve">億人（全体の</t>
    </r>
    <r>
      <rPr>
        <sz val="10"/>
        <rFont val="Arial"/>
        <family val="0"/>
        <charset val="1"/>
      </rPr>
      <t xml:space="preserve">67%</t>
    </r>
    <r>
      <rPr>
        <sz val="10"/>
        <rFont val="Noto Sans CJK SC"/>
        <family val="2"/>
      </rPr>
      <t xml:space="preserve">）に上り、性器 </t>
    </r>
    <r>
      <rPr>
        <sz val="10"/>
        <rFont val="Arial"/>
        <family val="0"/>
        <charset val="1"/>
      </rPr>
      <t xml:space="preserve">HSV-1 </t>
    </r>
    <r>
      <rPr>
        <sz val="10"/>
        <rFont val="Noto Sans CJK SC"/>
        <family val="2"/>
      </rPr>
      <t xml:space="preserve">の有病感染者は約</t>
    </r>
    <r>
      <rPr>
        <sz val="10"/>
        <rFont val="Arial"/>
        <family val="0"/>
        <charset val="1"/>
      </rPr>
      <t xml:space="preserve">1</t>
    </r>
    <r>
      <rPr>
        <sz val="10"/>
        <rFont val="Noto Sans CJK SC"/>
        <family val="2"/>
      </rPr>
      <t xml:space="preserve">億</t>
    </r>
    <r>
      <rPr>
        <sz val="10"/>
        <rFont val="Arial"/>
        <family val="0"/>
        <charset val="1"/>
      </rPr>
      <t xml:space="preserve">4,000</t>
    </r>
    <r>
      <rPr>
        <sz val="10"/>
        <rFont val="Noto Sans CJK SC"/>
        <family val="2"/>
      </rPr>
      <t xml:space="preserve">万人と推計された。</t>
    </r>
  </si>
  <si>
    <r>
      <rPr>
        <sz val="10"/>
        <rFont val="Noto Sans CJK SC"/>
        <family val="2"/>
      </rPr>
      <t xml:space="preserve">医学各論 Ⅻ</t>
    </r>
    <r>
      <rPr>
        <sz val="10"/>
        <rFont val="Arial"/>
        <family val="0"/>
        <charset val="1"/>
      </rPr>
      <t xml:space="preserve">-1-A-⑩</t>
    </r>
    <r>
      <rPr>
        <sz val="10"/>
        <rFont val="Noto Sans CJK SC"/>
        <family val="2"/>
      </rPr>
      <t xml:space="preserve">（単純ヘルペスウイルス感染症、</t>
    </r>
    <r>
      <rPr>
        <sz val="10"/>
        <rFont val="Arial"/>
        <family val="0"/>
        <charset val="1"/>
      </rPr>
      <t xml:space="preserve">a</t>
    </r>
    <r>
      <rPr>
        <sz val="10"/>
        <rFont val="Noto Sans CJK SC"/>
        <family val="2"/>
      </rPr>
      <t xml:space="preserve">）</t>
    </r>
  </si>
  <si>
    <t xml:space="preserve">PS-03-03-01 (id: JkxnuUg)</t>
  </si>
  <si>
    <t xml:space="preserve">SRC-2046</t>
  </si>
  <si>
    <t xml:space="preserve">Looker KJ, Magaret AS, May MT, et al. Global and Regional Estimates of Prevalent and Incident Herpes Simplex Virus Type 1 Infections in 2012. PLoS One. 2015;10(10):e0140765.</t>
  </si>
  <si>
    <t xml:space="preserve">10.1371/journal.pone.0140765</t>
  </si>
  <si>
    <t xml:space="preserve">26510007</t>
  </si>
  <si>
    <r>
      <rPr>
        <sz val="10"/>
        <rFont val="Noto Sans CJK SC"/>
        <family val="2"/>
      </rPr>
      <t xml:space="preserve">数値は</t>
    </r>
    <r>
      <rPr>
        <sz val="10"/>
        <rFont val="Arial"/>
        <family val="0"/>
        <charset val="1"/>
      </rPr>
      <t xml:space="preserve">2012</t>
    </r>
    <r>
      <rPr>
        <sz val="10"/>
        <rFont val="Noto Sans CJK SC"/>
        <family val="2"/>
      </rPr>
      <t xml:space="preserve">年時点のモデル推計で、抄録で確認した範囲に限る。</t>
    </r>
    <r>
      <rPr>
        <sz val="10"/>
        <rFont val="Arial"/>
        <family val="0"/>
        <charset val="1"/>
      </rPr>
      <t xml:space="preserve">HSV </t>
    </r>
    <r>
      <rPr>
        <sz val="10"/>
        <rFont val="Noto Sans CJK SC"/>
        <family val="2"/>
      </rPr>
      <t xml:space="preserve">に対するワクチンの国内承認状況は未確認である。</t>
    </r>
  </si>
  <si>
    <t xml:space="preserve">HV-002</t>
  </si>
  <si>
    <r>
      <rPr>
        <sz val="10"/>
        <rFont val="Arial"/>
        <family val="0"/>
        <charset val="1"/>
      </rPr>
      <t xml:space="preserve">HSV-2 </t>
    </r>
    <r>
      <rPr>
        <sz val="10"/>
        <rFont val="Noto Sans CJK SC"/>
        <family val="2"/>
      </rPr>
      <t xml:space="preserve">感染者と非感染パートナーのカップル</t>
    </r>
    <r>
      <rPr>
        <sz val="10"/>
        <rFont val="Arial"/>
        <family val="0"/>
        <charset val="1"/>
      </rPr>
      <t xml:space="preserve">1,484</t>
    </r>
    <r>
      <rPr>
        <sz val="10"/>
        <rFont val="Noto Sans CJK SC"/>
        <family val="2"/>
      </rPr>
      <t xml:space="preserve">組を対象とした試験では、バラシクロビル</t>
    </r>
    <r>
      <rPr>
        <sz val="10"/>
        <rFont val="Arial"/>
        <family val="0"/>
        <charset val="1"/>
      </rPr>
      <t xml:space="preserve">500mg </t>
    </r>
    <r>
      <rPr>
        <sz val="10"/>
        <rFont val="Noto Sans CJK SC"/>
        <family val="2"/>
      </rPr>
      <t xml:space="preserve">の</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回投与による抑制療法で、症候性の性器ヘルペス感染のハザード比は</t>
    </r>
    <r>
      <rPr>
        <sz val="10"/>
        <rFont val="Arial"/>
        <family val="0"/>
        <charset val="1"/>
      </rPr>
      <t xml:space="preserve">0.25</t>
    </r>
    <r>
      <rPr>
        <sz val="10"/>
        <rFont val="Noto Sans CJK SC"/>
        <family val="2"/>
      </rPr>
      <t xml:space="preserve">、</t>
    </r>
    <r>
      <rPr>
        <sz val="10"/>
        <rFont val="Arial"/>
        <family val="0"/>
        <charset val="1"/>
      </rPr>
      <t xml:space="preserve">HSV-2 </t>
    </r>
    <r>
      <rPr>
        <sz val="10"/>
        <rFont val="Noto Sans CJK SC"/>
        <family val="2"/>
      </rPr>
      <t xml:space="preserve">獲得全体では</t>
    </r>
    <r>
      <rPr>
        <sz val="10"/>
        <rFont val="Arial"/>
        <family val="0"/>
        <charset val="1"/>
      </rPr>
      <t xml:space="preserve">0.52</t>
    </r>
    <r>
      <rPr>
        <sz val="10"/>
        <rFont val="Noto Sans CJK SC"/>
        <family val="2"/>
      </rPr>
      <t xml:space="preserve">となり、性器分泌物から </t>
    </r>
    <r>
      <rPr>
        <sz val="10"/>
        <rFont val="Arial"/>
        <family val="0"/>
        <charset val="1"/>
      </rPr>
      <t xml:space="preserve">HSV DNA </t>
    </r>
    <r>
      <rPr>
        <sz val="10"/>
        <rFont val="Noto Sans CJK SC"/>
        <family val="2"/>
      </rPr>
      <t xml:space="preserve">が検出される日の割合も</t>
    </r>
    <r>
      <rPr>
        <sz val="10"/>
        <rFont val="Arial"/>
        <family val="0"/>
        <charset val="1"/>
      </rPr>
      <t xml:space="preserve">2.9%</t>
    </r>
    <r>
      <rPr>
        <sz val="10"/>
        <rFont val="Noto Sans CJK SC"/>
        <family val="2"/>
      </rPr>
      <t xml:space="preserve">と、プラセボ群の</t>
    </r>
    <r>
      <rPr>
        <sz val="10"/>
        <rFont val="Arial"/>
        <family val="0"/>
        <charset val="1"/>
      </rPr>
      <t xml:space="preserve">10.8%</t>
    </r>
    <r>
      <rPr>
        <sz val="10"/>
        <rFont val="Noto Sans CJK SC"/>
        <family val="2"/>
      </rPr>
      <t xml:space="preserve">より低かった。</t>
    </r>
  </si>
  <si>
    <t xml:space="preserve">PS-01-03-14 (id: JkxnuL0)</t>
  </si>
  <si>
    <t xml:space="preserve">SRC-2047</t>
  </si>
  <si>
    <t xml:space="preserve">Corey L, Wald A, Patel R, et al. Once-daily valacyclovir to reduce the risk of transmission of genital herpes. N Engl J Med. 2004;350(1):11-20.</t>
  </si>
  <si>
    <t xml:space="preserve">10.1056/NEJMoa035144</t>
  </si>
  <si>
    <t xml:space="preserve">14702423</t>
  </si>
  <si>
    <r>
      <rPr>
        <sz val="10"/>
        <rFont val="Noto Sans CJK SC"/>
        <family val="2"/>
      </rPr>
      <t xml:space="preserve">バラシクロビル塩酸塩は国内で承認されており、</t>
    </r>
    <r>
      <rPr>
        <sz val="10"/>
        <rFont val="Arial"/>
        <family val="0"/>
        <charset val="1"/>
      </rPr>
      <t xml:space="preserve">PMDA </t>
    </r>
    <r>
      <rPr>
        <sz val="10"/>
        <rFont val="Noto Sans CJK SC"/>
        <family val="2"/>
      </rPr>
      <t xml:space="preserve">の添付文書で性器ヘルペスの再発抑制などの効能と、パートナーへの感染を抑制することが認められている旨を確認した。投与中も感染リスクが残るため、添付文書ではコンドーム使用等も推奨されている。</t>
    </r>
  </si>
  <si>
    <t xml:space="preserve">HV-003</t>
  </si>
  <si>
    <t xml:space="preserve">水痘・帯状疱疹</t>
  </si>
  <si>
    <t xml:space="preserve">水痘・帯状疱疹ウイルスの初感染は水痘を起こし、免疫不全者・乳児・成人では重症化しうる。初感染の後にウイルスは神経節のニューロンに潜伏し、再活性化するとその神経の支配領域に帯状疱疹を生じ、帯状疱疹後神経痛のほか、脊髄炎、脳神経麻痺、髄膜炎、脳卒中（血管障害）、網膜炎などの合併症を起こしうる。</t>
  </si>
  <si>
    <r>
      <rPr>
        <sz val="10"/>
        <rFont val="Noto Sans CJK SC"/>
        <family val="2"/>
      </rPr>
      <t xml:space="preserve">医学各論 Ⅻ</t>
    </r>
    <r>
      <rPr>
        <sz val="10"/>
        <rFont val="Arial"/>
        <family val="0"/>
        <charset val="1"/>
      </rPr>
      <t xml:space="preserve">-1-A-⑪</t>
    </r>
    <r>
      <rPr>
        <sz val="10"/>
        <rFont val="Noto Sans CJK SC"/>
        <family val="2"/>
      </rPr>
      <t xml:space="preserve">（水痘・帯状疱疹、</t>
    </r>
    <r>
      <rPr>
        <sz val="10"/>
        <rFont val="Arial"/>
        <family val="0"/>
        <charset val="1"/>
      </rPr>
      <t xml:space="preserve">a</t>
    </r>
    <r>
      <rPr>
        <sz val="10"/>
        <rFont val="Noto Sans CJK SC"/>
        <family val="2"/>
      </rPr>
      <t xml:space="preserve">）</t>
    </r>
  </si>
  <si>
    <r>
      <rPr>
        <sz val="10"/>
        <rFont val="Arial"/>
        <family val="0"/>
        <charset val="1"/>
      </rPr>
      <t xml:space="preserve">PS-01-03-10 (id: JkxnuLg)</t>
    </r>
    <r>
      <rPr>
        <sz val="10"/>
        <rFont val="Noto Sans CJK SC"/>
        <family val="2"/>
      </rPr>
      <t xml:space="preserve">；</t>
    </r>
    <r>
      <rPr>
        <sz val="10"/>
        <rFont val="Arial"/>
        <family val="0"/>
        <charset val="1"/>
      </rPr>
      <t xml:space="preserve">TBL-01-00-613 (id: JlvnmZY)</t>
    </r>
  </si>
  <si>
    <t xml:space="preserve">SRC-2048</t>
  </si>
  <si>
    <t xml:space="preserve">Gershon AA, Breuer J, Cohen JI, et al. Varicella zoster virus infection. Nat Rev Dis Primers. 2015;1:15016.</t>
  </si>
  <si>
    <t xml:space="preserve">10.1038/nrdp.2015.16</t>
  </si>
  <si>
    <t xml:space="preserve">27188665</t>
  </si>
  <si>
    <r>
      <rPr>
        <sz val="10"/>
        <rFont val="Noto Sans CJK SC"/>
        <family val="2"/>
      </rPr>
      <t xml:space="preserve">総説の抄録で確認した範囲に限る。帯状疱疹後神経痛そのものは既存カード（</t>
    </r>
    <r>
      <rPr>
        <sz val="10"/>
        <rFont val="Arial"/>
        <family val="0"/>
        <charset val="1"/>
      </rPr>
      <t xml:space="preserve">PN-020</t>
    </r>
    <r>
      <rPr>
        <sz val="10"/>
        <rFont val="Noto Sans CJK SC"/>
        <family val="2"/>
      </rPr>
      <t xml:space="preserve">〜</t>
    </r>
    <r>
      <rPr>
        <sz val="10"/>
        <rFont val="Arial"/>
        <family val="0"/>
        <charset val="1"/>
      </rPr>
      <t xml:space="preserve">023</t>
    </r>
    <r>
      <rPr>
        <sz val="10"/>
        <rFont val="Noto Sans CJK SC"/>
        <family val="2"/>
      </rPr>
      <t xml:space="preserve">）の範囲のため、本カードでは合併症の一つとして挙げるにとどめた。</t>
    </r>
  </si>
  <si>
    <t xml:space="preserve">HV-004</t>
  </si>
  <si>
    <r>
      <rPr>
        <sz val="10"/>
        <rFont val="Noto Sans CJK SC"/>
        <family val="2"/>
      </rPr>
      <t xml:space="preserve">帯状疱疹の発症率は、北米・欧州・アジア太平洋を対象とした系統的レビューで人口</t>
    </r>
    <r>
      <rPr>
        <sz val="10"/>
        <rFont val="Arial"/>
        <family val="0"/>
        <charset val="1"/>
      </rPr>
      <t xml:space="preserve">1,000</t>
    </r>
    <r>
      <rPr>
        <sz val="10"/>
        <rFont val="Noto Sans CJK SC"/>
        <family val="2"/>
      </rPr>
      <t xml:space="preserve">人年あたり</t>
    </r>
    <r>
      <rPr>
        <sz val="10"/>
        <rFont val="Arial"/>
        <family val="0"/>
        <charset val="1"/>
      </rPr>
      <t xml:space="preserve">3</t>
    </r>
    <r>
      <rPr>
        <sz val="10"/>
        <rFont val="Noto Sans CJK SC"/>
        <family val="2"/>
      </rPr>
      <t xml:space="preserve">〜</t>
    </r>
    <r>
      <rPr>
        <sz val="10"/>
        <rFont val="Arial"/>
        <family val="0"/>
        <charset val="1"/>
      </rPr>
      <t xml:space="preserve">5</t>
    </r>
    <r>
      <rPr>
        <sz val="10"/>
        <rFont val="Noto Sans CJK SC"/>
        <family val="2"/>
      </rPr>
      <t xml:space="preserve">であり、過去数十年で増加傾向にある。帯状疱疹後神経痛のリスクは研究により</t>
    </r>
    <r>
      <rPr>
        <sz val="10"/>
        <rFont val="Arial"/>
        <family val="0"/>
        <charset val="1"/>
      </rPr>
      <t xml:space="preserve">5%</t>
    </r>
    <r>
      <rPr>
        <sz val="10"/>
        <rFont val="Noto Sans CJK SC"/>
        <family val="2"/>
      </rPr>
      <t xml:space="preserve">から</t>
    </r>
    <r>
      <rPr>
        <sz val="10"/>
        <rFont val="Arial"/>
        <family val="0"/>
        <charset val="1"/>
      </rPr>
      <t xml:space="preserve">30%</t>
    </r>
    <r>
      <rPr>
        <sz val="10"/>
        <rFont val="Noto Sans CJK SC"/>
        <family val="2"/>
      </rPr>
      <t xml:space="preserve">を超える範囲まで幅があり、帯状疱疹の再発のリスクは</t>
    </r>
    <r>
      <rPr>
        <sz val="10"/>
        <rFont val="Arial"/>
        <family val="0"/>
        <charset val="1"/>
      </rPr>
      <t xml:space="preserve">1</t>
    </r>
    <r>
      <rPr>
        <sz val="10"/>
        <rFont val="Noto Sans CJK SC"/>
        <family val="2"/>
      </rPr>
      <t xml:space="preserve">〜</t>
    </r>
    <r>
      <rPr>
        <sz val="10"/>
        <rFont val="Arial"/>
        <family val="0"/>
        <charset val="1"/>
      </rPr>
      <t xml:space="preserve">6%</t>
    </r>
    <r>
      <rPr>
        <sz val="10"/>
        <rFont val="Noto Sans CJK SC"/>
        <family val="2"/>
      </rPr>
      <t xml:space="preserve">とされる。</t>
    </r>
  </si>
  <si>
    <r>
      <rPr>
        <sz val="10"/>
        <rFont val="Arial"/>
        <family val="0"/>
        <charset val="1"/>
      </rPr>
      <t xml:space="preserve">PS-03-03-01 (id: JkxnuUg)</t>
    </r>
    <r>
      <rPr>
        <sz val="10"/>
        <rFont val="Noto Sans CJK SC"/>
        <family val="2"/>
      </rPr>
      <t xml:space="preserve">；</t>
    </r>
    <r>
      <rPr>
        <sz val="10"/>
        <rFont val="Arial"/>
        <family val="0"/>
        <charset val="1"/>
      </rPr>
      <t xml:space="preserve">TBL-01-00-097 (id: JlvnlkM)</t>
    </r>
  </si>
  <si>
    <t xml:space="preserve">SRC-2049</t>
  </si>
  <si>
    <t xml:space="preserve">Kawai K, Gebremeskel BG, Acosta CJ. Systematic review of incidence and complications of herpes zoster: towards a global perspective. BMJ Open. 2014;4(6):e004833.</t>
  </si>
  <si>
    <t xml:space="preserve">10.1136/bmjopen-2014-004833</t>
  </si>
  <si>
    <t xml:space="preserve">24916088</t>
  </si>
  <si>
    <t xml:space="preserve">日本の帯状疱疹の発症率の一次統計は未確認で、主張は海外の系統的レビューの範囲に限る。</t>
  </si>
  <si>
    <t xml:space="preserve">HV-005</t>
  </si>
  <si>
    <r>
      <rPr>
        <sz val="10"/>
        <rFont val="Noto Sans CJK SC"/>
        <family val="2"/>
      </rPr>
      <t xml:space="preserve">日本では</t>
    </r>
    <r>
      <rPr>
        <sz val="10"/>
        <rFont val="Arial"/>
        <family val="0"/>
        <charset val="1"/>
      </rPr>
      <t xml:space="preserve">2025</t>
    </r>
    <r>
      <rPr>
        <sz val="10"/>
        <rFont val="Noto Sans CJK SC"/>
        <family val="2"/>
      </rPr>
      <t xml:space="preserve">年度から、帯状疱疹ワクチンが予防接種法に基づく定期接種（</t>
    </r>
    <r>
      <rPr>
        <sz val="10"/>
        <rFont val="Arial"/>
        <family val="0"/>
        <charset val="1"/>
      </rPr>
      <t xml:space="preserve">B</t>
    </r>
    <r>
      <rPr>
        <sz val="10"/>
        <rFont val="Noto Sans CJK SC"/>
        <family val="2"/>
      </rPr>
      <t xml:space="preserve">類疾病）の対象となった。対象は</t>
    </r>
    <r>
      <rPr>
        <sz val="10"/>
        <rFont val="Arial"/>
        <family val="0"/>
        <charset val="1"/>
      </rPr>
      <t xml:space="preserve">65</t>
    </r>
    <r>
      <rPr>
        <sz val="10"/>
        <rFont val="Noto Sans CJK SC"/>
        <family val="2"/>
      </rPr>
      <t xml:space="preserve">歳を迎える人と、</t>
    </r>
    <r>
      <rPr>
        <sz val="10"/>
        <rFont val="Arial"/>
        <family val="0"/>
        <charset val="1"/>
      </rPr>
      <t xml:space="preserve">60</t>
    </r>
    <r>
      <rPr>
        <sz val="10"/>
        <rFont val="Noto Sans CJK SC"/>
        <family val="2"/>
      </rPr>
      <t xml:space="preserve">〜</t>
    </r>
    <r>
      <rPr>
        <sz val="10"/>
        <rFont val="Arial"/>
        <family val="0"/>
        <charset val="1"/>
      </rPr>
      <t xml:space="preserve">64</t>
    </r>
    <r>
      <rPr>
        <sz val="10"/>
        <rFont val="Noto Sans CJK SC"/>
        <family val="2"/>
      </rPr>
      <t xml:space="preserve">歳でヒト免疫不全ウイルスによる免疫の機能に障害がある人で、</t>
    </r>
    <r>
      <rPr>
        <sz val="10"/>
        <rFont val="Arial"/>
        <family val="0"/>
        <charset val="1"/>
      </rPr>
      <t xml:space="preserve">2025</t>
    </r>
    <r>
      <rPr>
        <sz val="10"/>
        <rFont val="Noto Sans CJK SC"/>
        <family val="2"/>
      </rPr>
      <t xml:space="preserve">年度から</t>
    </r>
    <r>
      <rPr>
        <sz val="10"/>
        <rFont val="Arial"/>
        <family val="0"/>
        <charset val="1"/>
      </rPr>
      <t xml:space="preserve">2029</t>
    </r>
    <r>
      <rPr>
        <sz val="10"/>
        <rFont val="Noto Sans CJK SC"/>
        <family val="2"/>
      </rPr>
      <t xml:space="preserve">年度までの経過措置として、その年度内に</t>
    </r>
    <r>
      <rPr>
        <sz val="10"/>
        <rFont val="Arial"/>
        <family val="0"/>
        <charset val="1"/>
      </rPr>
      <t xml:space="preserve">70</t>
    </r>
    <r>
      <rPr>
        <sz val="10"/>
        <rFont val="Noto Sans CJK SC"/>
        <family val="2"/>
      </rPr>
      <t xml:space="preserve">、</t>
    </r>
    <r>
      <rPr>
        <sz val="10"/>
        <rFont val="Arial"/>
        <family val="0"/>
        <charset val="1"/>
      </rPr>
      <t xml:space="preserve">75</t>
    </r>
    <r>
      <rPr>
        <sz val="10"/>
        <rFont val="Noto Sans CJK SC"/>
        <family val="2"/>
      </rPr>
      <t xml:space="preserve">、</t>
    </r>
    <r>
      <rPr>
        <sz val="10"/>
        <rFont val="Arial"/>
        <family val="0"/>
        <charset val="1"/>
      </rPr>
      <t xml:space="preserve">80</t>
    </r>
    <r>
      <rPr>
        <sz val="10"/>
        <rFont val="Noto Sans CJK SC"/>
        <family val="2"/>
      </rPr>
      <t xml:space="preserve">、</t>
    </r>
    <r>
      <rPr>
        <sz val="10"/>
        <rFont val="Arial"/>
        <family val="0"/>
        <charset val="1"/>
      </rPr>
      <t xml:space="preserve">85</t>
    </r>
    <r>
      <rPr>
        <sz val="10"/>
        <rFont val="Noto Sans CJK SC"/>
        <family val="2"/>
      </rPr>
      <t xml:space="preserve">、</t>
    </r>
    <r>
      <rPr>
        <sz val="10"/>
        <rFont val="Arial"/>
        <family val="0"/>
        <charset val="1"/>
      </rPr>
      <t xml:space="preserve">90</t>
    </r>
    <r>
      <rPr>
        <sz val="10"/>
        <rFont val="Noto Sans CJK SC"/>
        <family val="2"/>
      </rPr>
      <t xml:space="preserve">、</t>
    </r>
    <r>
      <rPr>
        <sz val="10"/>
        <rFont val="Arial"/>
        <family val="0"/>
        <charset val="1"/>
      </rPr>
      <t xml:space="preserve">95</t>
    </r>
    <r>
      <rPr>
        <sz val="10"/>
        <rFont val="Noto Sans CJK SC"/>
        <family val="2"/>
      </rPr>
      <t xml:space="preserve">、</t>
    </r>
    <r>
      <rPr>
        <sz val="10"/>
        <rFont val="Arial"/>
        <family val="0"/>
        <charset val="1"/>
      </rPr>
      <t xml:space="preserve">100</t>
    </r>
    <r>
      <rPr>
        <sz val="10"/>
        <rFont val="Noto Sans CJK SC"/>
        <family val="2"/>
      </rPr>
      <t xml:space="preserve">歳となる人も対象になる。定期接種に使うワクチンは、生ワクチン（皮下に</t>
    </r>
    <r>
      <rPr>
        <sz val="10"/>
        <rFont val="Arial"/>
        <family val="0"/>
        <charset val="1"/>
      </rPr>
      <t xml:space="preserve">1</t>
    </r>
    <r>
      <rPr>
        <sz val="10"/>
        <rFont val="Noto Sans CJK SC"/>
        <family val="2"/>
      </rPr>
      <t xml:space="preserve">回）と組換えワクチン（</t>
    </r>
    <r>
      <rPr>
        <sz val="10"/>
        <rFont val="Arial"/>
        <family val="0"/>
        <charset val="1"/>
      </rPr>
      <t xml:space="preserve">2</t>
    </r>
    <r>
      <rPr>
        <sz val="10"/>
        <rFont val="Noto Sans CJK SC"/>
        <family val="2"/>
      </rPr>
      <t xml:space="preserve">か月以上の間隔をあけて</t>
    </r>
    <r>
      <rPr>
        <sz val="10"/>
        <rFont val="Arial"/>
        <family val="0"/>
        <charset val="1"/>
      </rPr>
      <t xml:space="preserve">2</t>
    </r>
    <r>
      <rPr>
        <sz val="10"/>
        <rFont val="Noto Sans CJK SC"/>
        <family val="2"/>
      </rPr>
      <t xml:space="preserve">回筋肉内接種）の</t>
    </r>
    <r>
      <rPr>
        <sz val="10"/>
        <rFont val="Arial"/>
        <family val="0"/>
        <charset val="1"/>
      </rPr>
      <t xml:space="preserve">2</t>
    </r>
    <r>
      <rPr>
        <sz val="10"/>
        <rFont val="Noto Sans CJK SC"/>
        <family val="2"/>
      </rPr>
      <t xml:space="preserve">種類である。</t>
    </r>
  </si>
  <si>
    <r>
      <rPr>
        <sz val="10"/>
        <rFont val="Arial"/>
        <family val="0"/>
        <charset val="1"/>
      </rPr>
      <t xml:space="preserve">PS-03-03-16 (id: JkxnuVc)</t>
    </r>
    <r>
      <rPr>
        <sz val="10"/>
        <rFont val="Noto Sans CJK SC"/>
        <family val="2"/>
      </rPr>
      <t xml:space="preserve">；</t>
    </r>
    <r>
      <rPr>
        <sz val="10"/>
        <rFont val="Arial"/>
        <family val="0"/>
        <charset val="1"/>
      </rPr>
      <t xml:space="preserve">TBL-01-00-097 (id: JlvnlkM)</t>
    </r>
  </si>
  <si>
    <t xml:space="preserve">SRC-2050</t>
  </si>
  <si>
    <r>
      <rPr>
        <sz val="10"/>
        <rFont val="Noto Sans CJK SC"/>
        <family val="2"/>
      </rPr>
      <t xml:space="preserve">厚生労働省</t>
    </r>
    <r>
      <rPr>
        <sz val="10"/>
        <rFont val="Arial"/>
        <family val="0"/>
        <charset val="1"/>
      </rPr>
      <t xml:space="preserve">. </t>
    </r>
    <r>
      <rPr>
        <sz val="10"/>
        <rFont val="Noto Sans CJK SC"/>
        <family val="2"/>
      </rPr>
      <t xml:space="preserve">帯状疱疹ワクチン（予防接種のページ）</t>
    </r>
    <r>
      <rPr>
        <sz val="10"/>
        <rFont val="Arial"/>
        <family val="0"/>
        <charset val="1"/>
      </rPr>
      <t xml:space="preserve">.</t>
    </r>
  </si>
  <si>
    <r>
      <rPr>
        <sz val="10"/>
        <rFont val="Noto Sans CJK SC"/>
        <family val="2"/>
      </rPr>
      <t xml:space="preserve">予防効果の目安（接種後</t>
    </r>
    <r>
      <rPr>
        <sz val="10"/>
        <rFont val="Arial"/>
        <family val="0"/>
        <charset val="1"/>
      </rPr>
      <t xml:space="preserve">1</t>
    </r>
    <r>
      <rPr>
        <sz val="10"/>
        <rFont val="Noto Sans CJK SC"/>
        <family val="2"/>
      </rPr>
      <t xml:space="preserve">年時点で生ワクチン</t>
    </r>
    <r>
      <rPr>
        <sz val="10"/>
        <rFont val="Arial"/>
        <family val="0"/>
        <charset val="1"/>
      </rPr>
      <t xml:space="preserve">6</t>
    </r>
    <r>
      <rPr>
        <sz val="10"/>
        <rFont val="Noto Sans CJK SC"/>
        <family val="2"/>
      </rPr>
      <t xml:space="preserve">割程度・組換えワクチン</t>
    </r>
    <r>
      <rPr>
        <sz val="10"/>
        <rFont val="Arial"/>
        <family val="0"/>
        <charset val="1"/>
      </rPr>
      <t xml:space="preserve">9</t>
    </r>
    <r>
      <rPr>
        <sz val="10"/>
        <rFont val="Noto Sans CJK SC"/>
        <family val="2"/>
      </rPr>
      <t xml:space="preserve">割以上、</t>
    </r>
    <r>
      <rPr>
        <sz val="10"/>
        <rFont val="Arial"/>
        <family val="0"/>
        <charset val="1"/>
      </rPr>
      <t xml:space="preserve">10</t>
    </r>
    <r>
      <rPr>
        <sz val="10"/>
        <rFont val="Noto Sans CJK SC"/>
        <family val="2"/>
      </rPr>
      <t xml:space="preserve">年時点で組換えワクチン</t>
    </r>
    <r>
      <rPr>
        <sz val="10"/>
        <rFont val="Arial"/>
        <family val="0"/>
        <charset val="1"/>
      </rPr>
      <t xml:space="preserve">7</t>
    </r>
    <r>
      <rPr>
        <sz val="10"/>
        <rFont val="Noto Sans CJK SC"/>
        <family val="2"/>
      </rPr>
      <t xml:space="preserve">割程度など）は、厚生労働省ページの効果の表から読み取った。対象者・接種方法はページ本文で確認した。ページの </t>
    </r>
    <r>
      <rPr>
        <sz val="10"/>
        <rFont val="Arial"/>
        <family val="0"/>
        <charset val="1"/>
      </rPr>
      <t xml:space="preserve">URL </t>
    </r>
    <r>
      <rPr>
        <sz val="10"/>
        <rFont val="Noto Sans CJK SC"/>
        <family val="2"/>
      </rPr>
      <t xml:space="preserve">はリサーチメモに記録がなかったため未記載である。組換えワクチン（シングリックス）は国内で承認されている（</t>
    </r>
    <r>
      <rPr>
        <sz val="10"/>
        <rFont val="Arial"/>
        <family val="0"/>
        <charset val="1"/>
      </rPr>
      <t xml:space="preserve">2018</t>
    </r>
    <r>
      <rPr>
        <sz val="10"/>
        <rFont val="Noto Sans CJK SC"/>
        <family val="2"/>
      </rPr>
      <t xml:space="preserve">年承認、</t>
    </r>
    <r>
      <rPr>
        <sz val="10"/>
        <rFont val="Arial"/>
        <family val="0"/>
        <charset val="1"/>
      </rPr>
      <t xml:space="preserve">PMDA </t>
    </r>
    <r>
      <rPr>
        <sz val="10"/>
        <rFont val="Noto Sans CJK SC"/>
        <family val="2"/>
      </rPr>
      <t xml:space="preserve">で確認）。</t>
    </r>
  </si>
  <si>
    <t xml:space="preserve">HV-006</t>
  </si>
  <si>
    <t xml:space="preserve">ヒトパピローマウイルス感染症</t>
  </si>
  <si>
    <r>
      <rPr>
        <sz val="10"/>
        <rFont val="Noto Sans CJK SC"/>
        <family val="2"/>
      </rPr>
      <t xml:space="preserve">ヒトパピローマウイルス感染の大多数は</t>
    </r>
    <r>
      <rPr>
        <sz val="10"/>
        <rFont val="Arial"/>
        <family val="0"/>
        <charset val="1"/>
      </rPr>
      <t xml:space="preserve">2</t>
    </r>
    <r>
      <rPr>
        <sz val="10"/>
        <rFont val="Noto Sans CJK SC"/>
        <family val="2"/>
      </rPr>
      <t xml:space="preserve">年以内に消失するが、系統的に近縁な</t>
    </r>
    <r>
      <rPr>
        <sz val="10"/>
        <rFont val="Arial"/>
        <family val="0"/>
        <charset val="1"/>
      </rPr>
      <t xml:space="preserve">13</t>
    </r>
    <r>
      <rPr>
        <sz val="10"/>
        <rFont val="Noto Sans CJK SC"/>
        <family val="2"/>
      </rPr>
      <t xml:space="preserve">の型（とりわけ</t>
    </r>
    <r>
      <rPr>
        <sz val="10"/>
        <rFont val="Arial"/>
        <family val="0"/>
        <charset val="1"/>
      </rPr>
      <t xml:space="preserve">16</t>
    </r>
    <r>
      <rPr>
        <sz val="10"/>
        <rFont val="Noto Sans CJK SC"/>
        <family val="2"/>
      </rPr>
      <t xml:space="preserve">型）は発癌性であり、持続する高リスク型感染は癌タンパク </t>
    </r>
    <r>
      <rPr>
        <sz val="10"/>
        <rFont val="Arial"/>
        <family val="0"/>
        <charset val="1"/>
      </rPr>
      <t xml:space="preserve">E6 </t>
    </r>
    <r>
      <rPr>
        <sz val="10"/>
        <rFont val="Noto Sans CJK SC"/>
        <family val="2"/>
      </rPr>
      <t xml:space="preserve">と </t>
    </r>
    <r>
      <rPr>
        <sz val="10"/>
        <rFont val="Arial"/>
        <family val="0"/>
        <charset val="1"/>
      </rPr>
      <t xml:space="preserve">E7 </t>
    </r>
    <r>
      <rPr>
        <sz val="10"/>
        <rFont val="Noto Sans CJK SC"/>
        <family val="2"/>
      </rPr>
      <t xml:space="preserve">の作用により、ウイルス産生性の感染から形質転換性の感染へ移行しうる。発癌性 </t>
    </r>
    <r>
      <rPr>
        <sz val="10"/>
        <rFont val="Arial"/>
        <family val="0"/>
        <charset val="1"/>
      </rPr>
      <t xml:space="preserve">HPV </t>
    </r>
    <r>
      <rPr>
        <sz val="10"/>
        <rFont val="Noto Sans CJK SC"/>
        <family val="2"/>
      </rPr>
      <t xml:space="preserve">は世界の子宮頸癌のほぼ全てと、他の肛門性器癌の大きな割合、中咽頭癌の増えつつある割合の原因となる。</t>
    </r>
  </si>
  <si>
    <r>
      <rPr>
        <sz val="10"/>
        <rFont val="Noto Sans CJK SC"/>
        <family val="2"/>
      </rPr>
      <t xml:space="preserve">医学各論 Ⅻ</t>
    </r>
    <r>
      <rPr>
        <sz val="10"/>
        <rFont val="Arial"/>
        <family val="0"/>
        <charset val="1"/>
      </rPr>
      <t xml:space="preserve">-1-A-⑮</t>
    </r>
    <r>
      <rPr>
        <sz val="10"/>
        <rFont val="Noto Sans CJK SC"/>
        <family val="2"/>
      </rPr>
      <t xml:space="preserve">（ヒトパピローマウイルス</t>
    </r>
    <r>
      <rPr>
        <sz val="10"/>
        <rFont val="Arial"/>
        <family val="0"/>
        <charset val="1"/>
      </rPr>
      <t xml:space="preserve">&lt;HPV&gt;</t>
    </r>
    <r>
      <rPr>
        <sz val="10"/>
        <rFont val="Noto Sans CJK SC"/>
        <family val="2"/>
      </rPr>
      <t xml:space="preserve">感染症、</t>
    </r>
    <r>
      <rPr>
        <sz val="10"/>
        <rFont val="Arial"/>
        <family val="0"/>
        <charset val="1"/>
      </rPr>
      <t xml:space="preserve">a</t>
    </r>
    <r>
      <rPr>
        <sz val="10"/>
        <rFont val="Noto Sans CJK SC"/>
        <family val="2"/>
      </rPr>
      <t xml:space="preserve">）</t>
    </r>
  </si>
  <si>
    <r>
      <rPr>
        <sz val="10"/>
        <rFont val="Arial"/>
        <family val="0"/>
        <charset val="1"/>
      </rPr>
      <t xml:space="preserve">PS-01-03-10 (id: JkxnuLg)</t>
    </r>
    <r>
      <rPr>
        <sz val="10"/>
        <rFont val="Noto Sans CJK SC"/>
        <family val="2"/>
      </rPr>
      <t xml:space="preserve">；</t>
    </r>
    <r>
      <rPr>
        <sz val="10"/>
        <rFont val="Arial"/>
        <family val="0"/>
        <charset val="1"/>
      </rPr>
      <t xml:space="preserve">TBL-01-00-616 (id: JuywAhI)</t>
    </r>
  </si>
  <si>
    <t xml:space="preserve">SRC-2051</t>
  </si>
  <si>
    <t xml:space="preserve">Schiffman M, Doorbar J, Wentzensen N, et al. Carcinogenic human papillomavirus infection. Nat Rev Dis Primers. 2016;2:16086.</t>
  </si>
  <si>
    <t xml:space="preserve">10.1038/nrdp.2016.86</t>
  </si>
  <si>
    <t xml:space="preserve">27905473</t>
  </si>
  <si>
    <r>
      <rPr>
        <sz val="10"/>
        <rFont val="Noto Sans CJK SC"/>
        <family val="2"/>
      </rPr>
      <t xml:space="preserve">総説の抄録で確認した範囲に限る。日本の </t>
    </r>
    <r>
      <rPr>
        <sz val="10"/>
        <rFont val="Arial"/>
        <family val="0"/>
        <charset val="1"/>
      </rPr>
      <t xml:space="preserve">HPV </t>
    </r>
    <r>
      <rPr>
        <sz val="10"/>
        <rFont val="Noto Sans CJK SC"/>
        <family val="2"/>
      </rPr>
      <t xml:space="preserve">ワクチンの承認・定期接種の制度は既存カード（</t>
    </r>
    <r>
      <rPr>
        <sz val="10"/>
        <rFont val="Arial"/>
        <family val="0"/>
        <charset val="1"/>
      </rPr>
      <t xml:space="preserve">GY-016</t>
    </r>
    <r>
      <rPr>
        <sz val="10"/>
        <rFont val="Noto Sans CJK SC"/>
        <family val="2"/>
      </rPr>
      <t xml:space="preserve">）の範囲のため、本カードでは扱わない。</t>
    </r>
  </si>
  <si>
    <t xml:space="preserve">HV-007</t>
  </si>
  <si>
    <r>
      <rPr>
        <sz val="10"/>
        <rFont val="Arial"/>
        <family val="0"/>
        <charset val="1"/>
      </rPr>
      <t xml:space="preserve">38</t>
    </r>
    <r>
      <rPr>
        <sz val="10"/>
        <rFont val="Noto Sans CJK SC"/>
        <family val="2"/>
      </rPr>
      <t xml:space="preserve">か国の浸潤性子宮頸癌</t>
    </r>
    <r>
      <rPr>
        <sz val="10"/>
        <rFont val="Arial"/>
        <family val="0"/>
        <charset val="1"/>
      </rPr>
      <t xml:space="preserve">10,575</t>
    </r>
    <r>
      <rPr>
        <sz val="10"/>
        <rFont val="Noto Sans CJK SC"/>
        <family val="2"/>
      </rPr>
      <t xml:space="preserve">例を集めた国際横断研究では、</t>
    </r>
    <r>
      <rPr>
        <sz val="10"/>
        <rFont val="Arial"/>
        <family val="0"/>
        <charset val="1"/>
      </rPr>
      <t xml:space="preserve">HPV DNA </t>
    </r>
    <r>
      <rPr>
        <sz val="10"/>
        <rFont val="Noto Sans CJK SC"/>
        <family val="2"/>
      </rPr>
      <t xml:space="preserve">陽性は</t>
    </r>
    <r>
      <rPr>
        <sz val="10"/>
        <rFont val="Arial"/>
        <family val="0"/>
        <charset val="1"/>
      </rPr>
      <t xml:space="preserve">85%</t>
    </r>
    <r>
      <rPr>
        <sz val="10"/>
        <rFont val="Noto Sans CJK SC"/>
        <family val="2"/>
      </rPr>
      <t xml:space="preserve">（</t>
    </r>
    <r>
      <rPr>
        <sz val="10"/>
        <rFont val="Arial"/>
        <family val="0"/>
        <charset val="1"/>
      </rPr>
      <t xml:space="preserve">8,977</t>
    </r>
    <r>
      <rPr>
        <sz val="10"/>
        <rFont val="Noto Sans CJK SC"/>
        <family val="2"/>
      </rPr>
      <t xml:space="preserve">例）で、陽性例の</t>
    </r>
    <r>
      <rPr>
        <sz val="10"/>
        <rFont val="Arial"/>
        <family val="0"/>
        <charset val="1"/>
      </rPr>
      <t xml:space="preserve">91%</t>
    </r>
    <r>
      <rPr>
        <sz val="10"/>
        <rFont val="Noto Sans CJK SC"/>
        <family val="2"/>
      </rPr>
      <t xml:space="preserve">を</t>
    </r>
    <r>
      <rPr>
        <sz val="10"/>
        <rFont val="Arial"/>
        <family val="0"/>
        <charset val="1"/>
      </rPr>
      <t xml:space="preserve">16</t>
    </r>
    <r>
      <rPr>
        <sz val="10"/>
        <rFont val="Noto Sans CJK SC"/>
        <family val="2"/>
      </rPr>
      <t xml:space="preserve">、</t>
    </r>
    <r>
      <rPr>
        <sz val="10"/>
        <rFont val="Arial"/>
        <family val="0"/>
        <charset val="1"/>
      </rPr>
      <t xml:space="preserve">18</t>
    </r>
    <r>
      <rPr>
        <sz val="10"/>
        <rFont val="Noto Sans CJK SC"/>
        <family val="2"/>
      </rPr>
      <t xml:space="preserve">、</t>
    </r>
    <r>
      <rPr>
        <sz val="10"/>
        <rFont val="Arial"/>
        <family val="0"/>
        <charset val="1"/>
      </rPr>
      <t xml:space="preserve">31</t>
    </r>
    <r>
      <rPr>
        <sz val="10"/>
        <rFont val="Noto Sans CJK SC"/>
        <family val="2"/>
      </rPr>
      <t xml:space="preserve">、</t>
    </r>
    <r>
      <rPr>
        <sz val="10"/>
        <rFont val="Arial"/>
        <family val="0"/>
        <charset val="1"/>
      </rPr>
      <t xml:space="preserve">33</t>
    </r>
    <r>
      <rPr>
        <sz val="10"/>
        <rFont val="Noto Sans CJK SC"/>
        <family val="2"/>
      </rPr>
      <t xml:space="preserve">、</t>
    </r>
    <r>
      <rPr>
        <sz val="10"/>
        <rFont val="Arial"/>
        <family val="0"/>
        <charset val="1"/>
      </rPr>
      <t xml:space="preserve">35</t>
    </r>
    <r>
      <rPr>
        <sz val="10"/>
        <rFont val="Noto Sans CJK SC"/>
        <family val="2"/>
      </rPr>
      <t xml:space="preserve">、</t>
    </r>
    <r>
      <rPr>
        <sz val="10"/>
        <rFont val="Arial"/>
        <family val="0"/>
        <charset val="1"/>
      </rPr>
      <t xml:space="preserve">45</t>
    </r>
    <r>
      <rPr>
        <sz val="10"/>
        <rFont val="Noto Sans CJK SC"/>
        <family val="2"/>
      </rPr>
      <t xml:space="preserve">、</t>
    </r>
    <r>
      <rPr>
        <sz val="10"/>
        <rFont val="Arial"/>
        <family val="0"/>
        <charset val="1"/>
      </rPr>
      <t xml:space="preserve">52</t>
    </r>
    <r>
      <rPr>
        <sz val="10"/>
        <rFont val="Noto Sans CJK SC"/>
        <family val="2"/>
      </rPr>
      <t xml:space="preserve">、</t>
    </r>
    <r>
      <rPr>
        <sz val="10"/>
        <rFont val="Arial"/>
        <family val="0"/>
        <charset val="1"/>
      </rPr>
      <t xml:space="preserve">58</t>
    </r>
    <r>
      <rPr>
        <sz val="10"/>
        <rFont val="Noto Sans CJK SC"/>
        <family val="2"/>
      </rPr>
      <t xml:space="preserve">の</t>
    </r>
    <r>
      <rPr>
        <sz val="10"/>
        <rFont val="Arial"/>
        <family val="0"/>
        <charset val="1"/>
      </rPr>
      <t xml:space="preserve">8</t>
    </r>
    <r>
      <rPr>
        <sz val="10"/>
        <rFont val="Noto Sans CJK SC"/>
        <family val="2"/>
      </rPr>
      <t xml:space="preserve">型が占め、</t>
    </r>
    <r>
      <rPr>
        <sz val="10"/>
        <rFont val="Arial"/>
        <family val="0"/>
        <charset val="1"/>
      </rPr>
      <t xml:space="preserve">16</t>
    </r>
    <r>
      <rPr>
        <sz val="10"/>
        <rFont val="Noto Sans CJK SC"/>
        <family val="2"/>
      </rPr>
      <t xml:space="preserve">型と</t>
    </r>
    <r>
      <rPr>
        <sz val="10"/>
        <rFont val="Arial"/>
        <family val="0"/>
        <charset val="1"/>
      </rPr>
      <t xml:space="preserve">18</t>
    </r>
    <r>
      <rPr>
        <sz val="10"/>
        <rFont val="Noto Sans CJK SC"/>
        <family val="2"/>
      </rPr>
      <t xml:space="preserve">型だけで</t>
    </r>
    <r>
      <rPr>
        <sz val="10"/>
        <rFont val="Arial"/>
        <family val="0"/>
        <charset val="1"/>
      </rPr>
      <t xml:space="preserve">71%</t>
    </r>
    <r>
      <rPr>
        <sz val="10"/>
        <rFont val="Noto Sans CJK SC"/>
        <family val="2"/>
      </rPr>
      <t xml:space="preserve">を占めた。腺癌では</t>
    </r>
    <r>
      <rPr>
        <sz val="10"/>
        <rFont val="Arial"/>
        <family val="0"/>
        <charset val="1"/>
      </rPr>
      <t xml:space="preserve">16</t>
    </r>
    <r>
      <rPr>
        <sz val="10"/>
        <rFont val="Noto Sans CJK SC"/>
        <family val="2"/>
      </rPr>
      <t xml:space="preserve">、</t>
    </r>
    <r>
      <rPr>
        <sz val="10"/>
        <rFont val="Arial"/>
        <family val="0"/>
        <charset val="1"/>
      </rPr>
      <t xml:space="preserve">18</t>
    </r>
    <r>
      <rPr>
        <sz val="10"/>
        <rFont val="Noto Sans CJK SC"/>
        <family val="2"/>
      </rPr>
      <t xml:space="preserve">、</t>
    </r>
    <r>
      <rPr>
        <sz val="10"/>
        <rFont val="Arial"/>
        <family val="0"/>
        <charset val="1"/>
      </rPr>
      <t xml:space="preserve">45</t>
    </r>
    <r>
      <rPr>
        <sz val="10"/>
        <rFont val="Noto Sans CJK SC"/>
        <family val="2"/>
      </rPr>
      <t xml:space="preserve">の</t>
    </r>
    <r>
      <rPr>
        <sz val="10"/>
        <rFont val="Arial"/>
        <family val="0"/>
        <charset val="1"/>
      </rPr>
      <t xml:space="preserve">3</t>
    </r>
    <r>
      <rPr>
        <sz val="10"/>
        <rFont val="Noto Sans CJK SC"/>
        <family val="2"/>
      </rPr>
      <t xml:space="preserve">型で</t>
    </r>
    <r>
      <rPr>
        <sz val="10"/>
        <rFont val="Arial"/>
        <family val="0"/>
        <charset val="1"/>
      </rPr>
      <t xml:space="preserve">94%</t>
    </r>
    <r>
      <rPr>
        <sz val="10"/>
        <rFont val="Noto Sans CJK SC"/>
        <family val="2"/>
      </rPr>
      <t xml:space="preserve">を占めた。</t>
    </r>
  </si>
  <si>
    <r>
      <rPr>
        <sz val="10"/>
        <rFont val="Arial"/>
        <family val="0"/>
        <charset val="1"/>
      </rPr>
      <t xml:space="preserve">PS-03-03-01 (id: JkxnuUg)</t>
    </r>
    <r>
      <rPr>
        <sz val="10"/>
        <rFont val="Noto Sans CJK SC"/>
        <family val="2"/>
      </rPr>
      <t xml:space="preserve">；</t>
    </r>
    <r>
      <rPr>
        <sz val="10"/>
        <rFont val="Arial"/>
        <family val="0"/>
        <charset val="1"/>
      </rPr>
      <t xml:space="preserve">TBL-01-00-616 (id: JuywAhI)</t>
    </r>
  </si>
  <si>
    <t xml:space="preserve">SRC-2052</t>
  </si>
  <si>
    <t xml:space="preserve">de Sanjosé S, Quint WG, Alemany L, et al. Human papillomavirus genotype attribution in invasive cervical cancer: a retrospective cross-sectional worldwide study. Lancet Oncol. 2010;11(11):1048-1056.</t>
  </si>
  <si>
    <t xml:space="preserve">10.1016/S1470-2045(10)70230-8</t>
  </si>
  <si>
    <t xml:space="preserve">20952254</t>
  </si>
  <si>
    <r>
      <rPr>
        <sz val="10"/>
        <rFont val="Arial"/>
        <family val="0"/>
        <charset val="1"/>
      </rPr>
      <t xml:space="preserve">2010</t>
    </r>
    <r>
      <rPr>
        <sz val="10"/>
        <rFont val="Noto Sans CJK SC"/>
        <family val="2"/>
      </rPr>
      <t xml:space="preserve">年の研究であり、ワクチン普及前の型分布を含む。数値は抄録で確認した範囲に限る。</t>
    </r>
  </si>
  <si>
    <t xml:space="preserve">HV-008</t>
  </si>
  <si>
    <t xml:space="preserve">ヒト免疫不全ウイルス感染症</t>
  </si>
  <si>
    <r>
      <rPr>
        <sz val="10"/>
        <rFont val="Noto Sans CJK SC"/>
        <family val="2"/>
      </rPr>
      <t xml:space="preserve">未治療の </t>
    </r>
    <r>
      <rPr>
        <sz val="10"/>
        <rFont val="Arial"/>
        <family val="0"/>
        <charset val="1"/>
      </rPr>
      <t xml:space="preserve">HIV </t>
    </r>
    <r>
      <rPr>
        <sz val="10"/>
        <rFont val="Noto Sans CJK SC"/>
        <family val="2"/>
      </rPr>
      <t xml:space="preserve">感染では、ウイルスの複製が続くことで </t>
    </r>
    <r>
      <rPr>
        <sz val="10"/>
        <rFont val="Arial"/>
        <family val="0"/>
        <charset val="1"/>
      </rPr>
      <t xml:space="preserve">CD4 </t>
    </r>
    <r>
      <rPr>
        <sz val="10"/>
        <rFont val="Noto Sans CJK SC"/>
        <family val="2"/>
      </rPr>
      <t xml:space="preserve">陽性 </t>
    </r>
    <r>
      <rPr>
        <sz val="10"/>
        <rFont val="Arial"/>
        <family val="0"/>
        <charset val="1"/>
      </rPr>
      <t xml:space="preserve">T </t>
    </r>
    <r>
      <rPr>
        <sz val="10"/>
        <rFont val="Noto Sans CJK SC"/>
        <family val="2"/>
      </rPr>
      <t xml:space="preserve">細胞が進行性に減少し、広範な免疫異常が生じて感染症や腫瘍性合併症のリスクが高まる。抗レトロウイルス療法（</t>
    </r>
    <r>
      <rPr>
        <sz val="10"/>
        <rFont val="Arial"/>
        <family val="0"/>
        <charset val="1"/>
      </rPr>
      <t xml:space="preserve">ART</t>
    </r>
    <r>
      <rPr>
        <sz val="10"/>
        <rFont val="Noto Sans CJK SC"/>
        <family val="2"/>
      </rPr>
      <t xml:space="preserve">）は </t>
    </r>
    <r>
      <rPr>
        <sz val="10"/>
        <rFont val="Arial"/>
        <family val="0"/>
        <charset val="1"/>
      </rPr>
      <t xml:space="preserve">HIV </t>
    </r>
    <r>
      <rPr>
        <sz val="10"/>
        <rFont val="Noto Sans CJK SC"/>
        <family val="2"/>
      </rPr>
      <t xml:space="preserve">の複製を強力に抑制し、服薬を継続できる者ではほぼ生涯にわたるウイルス抑制が得られ、免疫の回復により </t>
    </r>
    <r>
      <rPr>
        <sz val="10"/>
        <rFont val="Arial"/>
        <family val="0"/>
        <charset val="1"/>
      </rPr>
      <t xml:space="preserve">AIDS </t>
    </r>
    <r>
      <rPr>
        <sz val="10"/>
        <rFont val="Noto Sans CJK SC"/>
        <family val="2"/>
      </rPr>
      <t xml:space="preserve">発症のリスクはほぼ消失する。また、感染者と非感染者における抗レトロウイルス薬の最適な使用により、</t>
    </r>
    <r>
      <rPr>
        <sz val="10"/>
        <rFont val="Arial"/>
        <family val="0"/>
        <charset val="1"/>
      </rPr>
      <t xml:space="preserve">HIV </t>
    </r>
    <r>
      <rPr>
        <sz val="10"/>
        <rFont val="Noto Sans CJK SC"/>
        <family val="2"/>
      </rPr>
      <t xml:space="preserve">伝播のリスクは実質的に消失する。</t>
    </r>
  </si>
  <si>
    <r>
      <rPr>
        <sz val="10"/>
        <rFont val="Noto Sans CJK SC"/>
        <family val="2"/>
      </rPr>
      <t xml:space="preserve">医学各論 Ⅻ</t>
    </r>
    <r>
      <rPr>
        <sz val="10"/>
        <rFont val="Arial"/>
        <family val="0"/>
        <charset val="1"/>
      </rPr>
      <t xml:space="preserve">-1-A-⑯</t>
    </r>
    <r>
      <rPr>
        <sz val="10"/>
        <rFont val="Noto Sans CJK SC"/>
        <family val="2"/>
      </rPr>
      <t xml:space="preserve">（ヒト免疫不全ウイルス</t>
    </r>
    <r>
      <rPr>
        <sz val="10"/>
        <rFont val="Arial"/>
        <family val="0"/>
        <charset val="1"/>
      </rPr>
      <t xml:space="preserve">&lt;HIV&gt;</t>
    </r>
    <r>
      <rPr>
        <sz val="10"/>
        <rFont val="Noto Sans CJK SC"/>
        <family val="2"/>
      </rPr>
      <t xml:space="preserve">感染症、後天性免疫不全症候群</t>
    </r>
    <r>
      <rPr>
        <sz val="10"/>
        <rFont val="Arial"/>
        <family val="0"/>
        <charset val="1"/>
      </rPr>
      <t xml:space="preserve">&lt;AIDS&gt;</t>
    </r>
    <r>
      <rPr>
        <sz val="10"/>
        <rFont val="Noto Sans CJK SC"/>
        <family val="2"/>
      </rPr>
      <t xml:space="preserve">、</t>
    </r>
    <r>
      <rPr>
        <sz val="10"/>
        <rFont val="Arial"/>
        <family val="0"/>
        <charset val="1"/>
      </rPr>
      <t xml:space="preserve">a</t>
    </r>
    <r>
      <rPr>
        <sz val="10"/>
        <rFont val="Noto Sans CJK SC"/>
        <family val="2"/>
      </rPr>
      <t xml:space="preserve">）；医学各論 Ⅺ</t>
    </r>
    <r>
      <rPr>
        <sz val="10"/>
        <rFont val="Arial"/>
        <family val="0"/>
        <charset val="1"/>
      </rPr>
      <t xml:space="preserve">-4-A-①</t>
    </r>
    <r>
      <rPr>
        <sz val="10"/>
        <rFont val="Noto Sans CJK SC"/>
        <family val="2"/>
      </rPr>
      <t xml:space="preserve">（後天性免疫不全症候群</t>
    </r>
    <r>
      <rPr>
        <sz val="10"/>
        <rFont val="Arial"/>
        <family val="0"/>
        <charset val="1"/>
      </rPr>
      <t xml:space="preserve">&lt;AIDS&gt;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</si>
  <si>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PS-03-03-01 (id: JkxnuUg)</t>
    </r>
    <r>
      <rPr>
        <sz val="10"/>
        <rFont val="Noto Sans CJK SC"/>
        <family val="2"/>
      </rPr>
      <t xml:space="preserve">；</t>
    </r>
    <r>
      <rPr>
        <sz val="10"/>
        <rFont val="Arial"/>
        <family val="0"/>
        <charset val="1"/>
      </rPr>
      <t xml:space="preserve">TBL-01-00-608 (id: JlvnmY8)</t>
    </r>
  </si>
  <si>
    <t xml:space="preserve">SRC-2056</t>
  </si>
  <si>
    <t xml:space="preserve">Deeks SG, Overbaugh J, Phillips A, Buchbinder S. HIV infection. Nat Rev Dis Primers. 2015;1:15035.</t>
  </si>
  <si>
    <t xml:space="preserve">10.1038/nrdp.2015.35</t>
  </si>
  <si>
    <t xml:space="preserve">27188527</t>
  </si>
  <si>
    <r>
      <rPr>
        <sz val="10"/>
        <rFont val="Noto Sans CJK SC"/>
        <family val="2"/>
      </rPr>
      <t xml:space="preserve">抗</t>
    </r>
    <r>
      <rPr>
        <sz val="10"/>
        <rFont val="Arial"/>
        <family val="0"/>
        <charset val="1"/>
      </rPr>
      <t xml:space="preserve">HIV</t>
    </r>
    <r>
      <rPr>
        <sz val="10"/>
        <rFont val="Noto Sans CJK SC"/>
        <family val="2"/>
      </rPr>
      <t xml:space="preserve">薬は国内で多数承認され保険適用があり、国内の標準的治療指針である日本エイズ学会「</t>
    </r>
    <r>
      <rPr>
        <sz val="10"/>
        <rFont val="Arial"/>
        <family val="0"/>
        <charset val="1"/>
      </rPr>
      <t xml:space="preserve">HIV</t>
    </r>
    <r>
      <rPr>
        <sz val="10"/>
        <rFont val="Noto Sans CJK SC"/>
        <family val="2"/>
      </rPr>
      <t xml:space="preserve">感染症『治療の手引き』」（第</t>
    </r>
    <r>
      <rPr>
        <sz val="10"/>
        <rFont val="Arial"/>
        <family val="0"/>
        <charset val="1"/>
      </rPr>
      <t xml:space="preserve">29</t>
    </r>
    <r>
      <rPr>
        <sz val="10"/>
        <rFont val="Noto Sans CJK SC"/>
        <family val="2"/>
      </rPr>
      <t xml:space="preserve">版、</t>
    </r>
    <r>
      <rPr>
        <sz val="10"/>
        <rFont val="Arial"/>
        <family val="0"/>
        <charset val="1"/>
      </rPr>
      <t xml:space="preserve">2025</t>
    </r>
    <r>
      <rPr>
        <sz val="10"/>
        <rFont val="Noto Sans CJK SC"/>
        <family val="2"/>
      </rPr>
      <t xml:space="preserve">年</t>
    </r>
    <r>
      <rPr>
        <sz val="10"/>
        <rFont val="Arial"/>
        <family val="0"/>
        <charset val="1"/>
      </rPr>
      <t xml:space="preserve">12</t>
    </r>
    <r>
      <rPr>
        <sz val="10"/>
        <rFont val="Noto Sans CJK SC"/>
        <family val="2"/>
      </rPr>
      <t xml:space="preserve">月）では初回治療で </t>
    </r>
    <r>
      <rPr>
        <sz val="10"/>
        <rFont val="Arial"/>
        <family val="0"/>
        <charset val="1"/>
      </rPr>
      <t xml:space="preserve">INSTI </t>
    </r>
    <r>
      <rPr>
        <sz val="10"/>
        <rFont val="Noto Sans CJK SC"/>
        <family val="2"/>
      </rPr>
      <t xml:space="preserve">と </t>
    </r>
    <r>
      <rPr>
        <sz val="10"/>
        <rFont val="Arial"/>
        <family val="0"/>
        <charset val="1"/>
      </rPr>
      <t xml:space="preserve">NRTI </t>
    </r>
    <r>
      <rPr>
        <sz val="10"/>
        <rFont val="Noto Sans CJK SC"/>
        <family val="2"/>
      </rPr>
      <t xml:space="preserve">の組合せが推奨の中心である（学会の公開資料で確認）。曝露前予防（</t>
    </r>
    <r>
      <rPr>
        <sz val="10"/>
        <rFont val="Arial"/>
        <family val="0"/>
        <charset val="1"/>
      </rPr>
      <t xml:space="preserve">PrEP</t>
    </r>
    <r>
      <rPr>
        <sz val="10"/>
        <rFont val="Noto Sans CJK SC"/>
        <family val="2"/>
      </rPr>
      <t xml:space="preserve">）の国内承認状況は一次資料で確認できていないため主張に入れていない。</t>
    </r>
    <r>
      <rPr>
        <sz val="10"/>
        <rFont val="Arial"/>
        <family val="0"/>
        <charset val="1"/>
      </rPr>
      <t xml:space="preserve">HIV </t>
    </r>
    <r>
      <rPr>
        <sz val="10"/>
        <rFont val="Noto Sans CJK SC"/>
        <family val="2"/>
      </rPr>
      <t xml:space="preserve">関連中枢神経合併症は </t>
    </r>
    <r>
      <rPr>
        <sz val="10"/>
        <rFont val="Arial"/>
        <family val="0"/>
        <charset val="1"/>
      </rPr>
      <t xml:space="preserve">NI </t>
    </r>
    <r>
      <rPr>
        <sz val="10"/>
        <rFont val="Noto Sans CJK SC"/>
        <family val="2"/>
      </rPr>
      <t xml:space="preserve">の範囲として本カードでは扱わない。</t>
    </r>
  </si>
  <si>
    <t xml:space="preserve">HV-009</t>
  </si>
  <si>
    <r>
      <rPr>
        <sz val="10"/>
        <rFont val="Arial"/>
        <family val="0"/>
        <charset val="1"/>
      </rPr>
      <t xml:space="preserve">CD4 </t>
    </r>
    <r>
      <rPr>
        <sz val="10"/>
        <rFont val="Noto Sans CJK SC"/>
        <family val="2"/>
      </rPr>
      <t xml:space="preserve">数が </t>
    </r>
    <r>
      <rPr>
        <sz val="10"/>
        <rFont val="Arial"/>
        <family val="0"/>
        <charset val="1"/>
      </rPr>
      <t xml:space="preserve">500/µL </t>
    </r>
    <r>
      <rPr>
        <sz val="10"/>
        <rFont val="Noto Sans CJK SC"/>
        <family val="2"/>
      </rPr>
      <t xml:space="preserve">を超える無症候の </t>
    </r>
    <r>
      <rPr>
        <sz val="10"/>
        <rFont val="Arial"/>
        <family val="0"/>
        <charset val="1"/>
      </rPr>
      <t xml:space="preserve">HIV </t>
    </r>
    <r>
      <rPr>
        <sz val="10"/>
        <rFont val="Noto Sans CJK SC"/>
        <family val="2"/>
      </rPr>
      <t xml:space="preserve">陽性成人 </t>
    </r>
    <r>
      <rPr>
        <sz val="10"/>
        <rFont val="Arial"/>
        <family val="0"/>
        <charset val="1"/>
      </rPr>
      <t xml:space="preserve">4,685 </t>
    </r>
    <r>
      <rPr>
        <sz val="10"/>
        <rFont val="Noto Sans CJK SC"/>
        <family val="2"/>
      </rPr>
      <t xml:space="preserve">人を対象としたランダム化比較試験（</t>
    </r>
    <r>
      <rPr>
        <sz val="10"/>
        <rFont val="Arial"/>
        <family val="0"/>
        <charset val="1"/>
      </rPr>
      <t xml:space="preserve">START </t>
    </r>
    <r>
      <rPr>
        <sz val="10"/>
        <rFont val="Noto Sans CJK SC"/>
        <family val="2"/>
      </rPr>
      <t xml:space="preserve">試験）では、即時に抗レトロウイルス療法を開始した群は、</t>
    </r>
    <r>
      <rPr>
        <sz val="10"/>
        <rFont val="Arial"/>
        <family val="0"/>
        <charset val="1"/>
      </rPr>
      <t xml:space="preserve">CD4 </t>
    </r>
    <r>
      <rPr>
        <sz val="10"/>
        <rFont val="Noto Sans CJK SC"/>
        <family val="2"/>
      </rPr>
      <t xml:space="preserve">数が </t>
    </r>
    <r>
      <rPr>
        <sz val="10"/>
        <rFont val="Arial"/>
        <family val="0"/>
        <charset val="1"/>
      </rPr>
      <t xml:space="preserve">350/µL </t>
    </r>
    <r>
      <rPr>
        <sz val="10"/>
        <rFont val="Noto Sans CJK SC"/>
        <family val="2"/>
      </rPr>
      <t xml:space="preserve">以下への低下や </t>
    </r>
    <r>
      <rPr>
        <sz val="10"/>
        <rFont val="Arial"/>
        <family val="0"/>
        <charset val="1"/>
      </rPr>
      <t xml:space="preserve">AIDS </t>
    </r>
    <r>
      <rPr>
        <sz val="10"/>
        <rFont val="Noto Sans CJK SC"/>
        <family val="2"/>
      </rPr>
      <t xml:space="preserve">発症まで開始を延期した群に比べ、重篤な </t>
    </r>
    <r>
      <rPr>
        <sz val="10"/>
        <rFont val="Arial"/>
        <family val="0"/>
        <charset val="1"/>
      </rPr>
      <t xml:space="preserve">AIDS </t>
    </r>
    <r>
      <rPr>
        <sz val="10"/>
        <rFont val="Noto Sans CJK SC"/>
        <family val="2"/>
      </rPr>
      <t xml:space="preserve">関連イベント、重篤な非 </t>
    </r>
    <r>
      <rPr>
        <sz val="10"/>
        <rFont val="Arial"/>
        <family val="0"/>
        <charset val="1"/>
      </rPr>
      <t xml:space="preserve">AIDS </t>
    </r>
    <r>
      <rPr>
        <sz val="10"/>
        <rFont val="Noto Sans CJK SC"/>
        <family val="2"/>
      </rPr>
      <t xml:space="preserve">関連イベント、全死亡の複合エンドポイントの発生が少なかった（即時群 </t>
    </r>
    <r>
      <rPr>
        <sz val="10"/>
        <rFont val="Arial"/>
        <family val="0"/>
        <charset val="1"/>
      </rPr>
      <t xml:space="preserve">1.8%</t>
    </r>
    <r>
      <rPr>
        <sz val="10"/>
        <rFont val="Noto Sans CJK SC"/>
        <family val="2"/>
      </rPr>
      <t xml:space="preserve">、延期群 </t>
    </r>
    <r>
      <rPr>
        <sz val="10"/>
        <rFont val="Arial"/>
        <family val="0"/>
        <charset val="1"/>
      </rPr>
      <t xml:space="preserve">4.1%</t>
    </r>
    <r>
      <rPr>
        <sz val="10"/>
        <rFont val="Noto Sans CJK SC"/>
        <family val="2"/>
      </rPr>
      <t xml:space="preserve">、ハザード比 </t>
    </r>
    <r>
      <rPr>
        <sz val="10"/>
        <rFont val="Arial"/>
        <family val="0"/>
        <charset val="1"/>
      </rPr>
      <t xml:space="preserve">0.43</t>
    </r>
    <r>
      <rPr>
        <sz val="10"/>
        <rFont val="Noto Sans CJK SC"/>
        <family val="2"/>
      </rPr>
      <t xml:space="preserve">）。この結果は、</t>
    </r>
    <r>
      <rPr>
        <sz val="10"/>
        <rFont val="Arial"/>
        <family val="0"/>
        <charset val="1"/>
      </rPr>
      <t xml:space="preserve">CD4 </t>
    </r>
    <r>
      <rPr>
        <sz val="10"/>
        <rFont val="Noto Sans CJK SC"/>
        <family val="2"/>
      </rPr>
      <t xml:space="preserve">数にかかわらず診断後早期に </t>
    </r>
    <r>
      <rPr>
        <sz val="10"/>
        <rFont val="Arial"/>
        <family val="0"/>
        <charset val="1"/>
      </rPr>
      <t xml:space="preserve">ART </t>
    </r>
    <r>
      <rPr>
        <sz val="10"/>
        <rFont val="Noto Sans CJK SC"/>
        <family val="2"/>
      </rPr>
      <t xml:space="preserve">を開始する現行原則の根拠となっている。</t>
    </r>
  </si>
  <si>
    <t xml:space="preserve">SRC-2057</t>
  </si>
  <si>
    <t xml:space="preserve">INSIGHT START Study Group. Initiation of Antiretroviral Therapy in Early Asymptomatic HIV Infection. N Engl J Med. 2015;373(9):795-807.</t>
  </si>
  <si>
    <t xml:space="preserve">10.1056/NEJMoa1506816</t>
  </si>
  <si>
    <t xml:space="preserve">26192873</t>
  </si>
  <si>
    <r>
      <rPr>
        <sz val="10"/>
        <rFont val="Noto Sans CJK SC"/>
        <family val="2"/>
      </rPr>
      <t xml:space="preserve">数値は抄録の </t>
    </r>
    <r>
      <rPr>
        <sz val="10"/>
        <rFont val="Arial"/>
        <family val="0"/>
        <charset val="1"/>
      </rPr>
      <t xml:space="preserve">Results </t>
    </r>
    <r>
      <rPr>
        <sz val="10"/>
        <rFont val="Noto Sans CJK SC"/>
        <family val="2"/>
      </rPr>
      <t xml:space="preserve">で確認した（平均追跡 </t>
    </r>
    <r>
      <rPr>
        <sz val="10"/>
        <rFont val="Arial"/>
        <family val="0"/>
        <charset val="1"/>
      </rPr>
      <t xml:space="preserve">3.0 </t>
    </r>
    <r>
      <rPr>
        <sz val="10"/>
        <rFont val="Noto Sans CJK SC"/>
        <family val="2"/>
      </rPr>
      <t xml:space="preserve">年）。抗</t>
    </r>
    <r>
      <rPr>
        <sz val="10"/>
        <rFont val="Arial"/>
        <family val="0"/>
        <charset val="1"/>
      </rPr>
      <t xml:space="preserve">HIV</t>
    </r>
    <r>
      <rPr>
        <sz val="10"/>
        <rFont val="Noto Sans CJK SC"/>
        <family val="2"/>
      </rPr>
      <t xml:space="preserve">薬は国内で多数承認され保険適用がある（日本エイズ学会の公開資料で確認）。国内の治療指針における具体的な推奨レジメンは本カードの範囲外とした。</t>
    </r>
  </si>
  <si>
    <t xml:space="preserve">HV-010</t>
  </si>
  <si>
    <r>
      <rPr>
        <sz val="10"/>
        <rFont val="Noto Sans CJK SC"/>
        <family val="2"/>
      </rPr>
      <t xml:space="preserve">日本では、</t>
    </r>
    <r>
      <rPr>
        <sz val="10"/>
        <rFont val="Arial"/>
        <family val="0"/>
        <charset val="1"/>
      </rPr>
      <t xml:space="preserve">2024</t>
    </r>
    <r>
      <rPr>
        <sz val="10"/>
        <rFont val="Noto Sans CJK SC"/>
        <family val="2"/>
      </rPr>
      <t xml:space="preserve">年に新たに報告された </t>
    </r>
    <r>
      <rPr>
        <sz val="10"/>
        <rFont val="Arial"/>
        <family val="0"/>
        <charset val="1"/>
      </rPr>
      <t xml:space="preserve">HIV </t>
    </r>
    <r>
      <rPr>
        <sz val="10"/>
        <rFont val="Noto Sans CJK SC"/>
        <family val="2"/>
      </rPr>
      <t xml:space="preserve">感染者は </t>
    </r>
    <r>
      <rPr>
        <sz val="10"/>
        <rFont val="Arial"/>
        <family val="0"/>
        <charset val="1"/>
      </rPr>
      <t xml:space="preserve">662 </t>
    </r>
    <r>
      <rPr>
        <sz val="10"/>
        <rFont val="Noto Sans CJK SC"/>
        <family val="2"/>
      </rPr>
      <t xml:space="preserve">件、</t>
    </r>
    <r>
      <rPr>
        <sz val="10"/>
        <rFont val="Arial"/>
        <family val="0"/>
        <charset val="1"/>
      </rPr>
      <t xml:space="preserve">AIDS </t>
    </r>
    <r>
      <rPr>
        <sz val="10"/>
        <rFont val="Noto Sans CJK SC"/>
        <family val="2"/>
      </rPr>
      <t xml:space="preserve">患者は </t>
    </r>
    <r>
      <rPr>
        <sz val="10"/>
        <rFont val="Arial"/>
        <family val="0"/>
        <charset val="1"/>
      </rPr>
      <t xml:space="preserve">332 </t>
    </r>
    <r>
      <rPr>
        <sz val="10"/>
        <rFont val="Noto Sans CJK SC"/>
        <family val="2"/>
      </rPr>
      <t xml:space="preserve">件で、新規報告数は合わせて </t>
    </r>
    <r>
      <rPr>
        <sz val="10"/>
        <rFont val="Arial"/>
        <family val="0"/>
        <charset val="1"/>
      </rPr>
      <t xml:space="preserve">994 </t>
    </r>
    <r>
      <rPr>
        <sz val="10"/>
        <rFont val="Noto Sans CJK SC"/>
        <family val="2"/>
      </rPr>
      <t xml:space="preserve">件と</t>
    </r>
    <r>
      <rPr>
        <sz val="10"/>
        <rFont val="Arial"/>
        <family val="0"/>
        <charset val="1"/>
      </rPr>
      <t xml:space="preserve">2</t>
    </r>
    <r>
      <rPr>
        <sz val="10"/>
        <rFont val="Noto Sans CJK SC"/>
        <family val="2"/>
      </rPr>
      <t xml:space="preserve">年連続で増加した。</t>
    </r>
    <r>
      <rPr>
        <sz val="10"/>
        <rFont val="Arial"/>
        <family val="0"/>
        <charset val="1"/>
      </rPr>
      <t xml:space="preserve">2024</t>
    </r>
    <r>
      <rPr>
        <sz val="10"/>
        <rFont val="Noto Sans CJK SC"/>
        <family val="2"/>
      </rPr>
      <t xml:space="preserve">年末時点の累積報告数は </t>
    </r>
    <r>
      <rPr>
        <sz val="10"/>
        <rFont val="Arial"/>
        <family val="0"/>
        <charset val="1"/>
      </rPr>
      <t xml:space="preserve">HIV </t>
    </r>
    <r>
      <rPr>
        <sz val="10"/>
        <rFont val="Noto Sans CJK SC"/>
        <family val="2"/>
      </rPr>
      <t xml:space="preserve">感染者 </t>
    </r>
    <r>
      <rPr>
        <sz val="10"/>
        <rFont val="Arial"/>
        <family val="0"/>
        <charset val="1"/>
      </rPr>
      <t xml:space="preserve">25,194 </t>
    </r>
    <r>
      <rPr>
        <sz val="10"/>
        <rFont val="Noto Sans CJK SC"/>
        <family val="2"/>
      </rPr>
      <t xml:space="preserve">件、</t>
    </r>
    <r>
      <rPr>
        <sz val="10"/>
        <rFont val="Arial"/>
        <family val="0"/>
        <charset val="1"/>
      </rPr>
      <t xml:space="preserve">AIDS </t>
    </r>
    <r>
      <rPr>
        <sz val="10"/>
        <rFont val="Noto Sans CJK SC"/>
        <family val="2"/>
      </rPr>
      <t xml:space="preserve">患者 </t>
    </r>
    <r>
      <rPr>
        <sz val="10"/>
        <rFont val="Arial"/>
        <family val="0"/>
        <charset val="1"/>
      </rPr>
      <t xml:space="preserve">11,181 </t>
    </r>
    <r>
      <rPr>
        <sz val="10"/>
        <rFont val="Noto Sans CJK SC"/>
        <family val="2"/>
      </rPr>
      <t xml:space="preserve">件であり、</t>
    </r>
    <r>
      <rPr>
        <sz val="10"/>
        <rFont val="Arial"/>
        <family val="0"/>
        <charset val="1"/>
      </rPr>
      <t xml:space="preserve">AIDS </t>
    </r>
    <r>
      <rPr>
        <sz val="10"/>
        <rFont val="Noto Sans CJK SC"/>
        <family val="2"/>
      </rPr>
      <t xml:space="preserve">を発症してから </t>
    </r>
    <r>
      <rPr>
        <sz val="10"/>
        <rFont val="Arial"/>
        <family val="0"/>
        <charset val="1"/>
      </rPr>
      <t xml:space="preserve">HIV </t>
    </r>
    <r>
      <rPr>
        <sz val="10"/>
        <rFont val="Noto Sans CJK SC"/>
        <family val="2"/>
      </rPr>
      <t xml:space="preserve">感染が判明する例が、新規報告数全体の約</t>
    </r>
    <r>
      <rPr>
        <sz val="10"/>
        <rFont val="Arial"/>
        <family val="0"/>
        <charset val="1"/>
      </rPr>
      <t xml:space="preserve">3</t>
    </r>
    <r>
      <rPr>
        <sz val="10"/>
        <rFont val="Noto Sans CJK SC"/>
        <family val="2"/>
      </rPr>
      <t xml:space="preserve">割を占めている。</t>
    </r>
  </si>
  <si>
    <t xml:space="preserve">SRC-2058</t>
  </si>
  <si>
    <r>
      <rPr>
        <sz val="10"/>
        <rFont val="Noto Sans CJK SC"/>
        <family val="2"/>
      </rPr>
      <t xml:space="preserve">厚生労働省エイズ動向委員会</t>
    </r>
    <r>
      <rPr>
        <sz val="10"/>
        <rFont val="Arial"/>
        <family val="0"/>
        <charset val="1"/>
      </rPr>
      <t xml:space="preserve">. </t>
    </r>
    <r>
      <rPr>
        <sz val="10"/>
        <rFont val="Noto Sans CJK SC"/>
        <family val="2"/>
      </rPr>
      <t xml:space="preserve">令和</t>
    </r>
    <r>
      <rPr>
        <sz val="10"/>
        <rFont val="Arial"/>
        <family val="0"/>
        <charset val="1"/>
      </rPr>
      <t xml:space="preserve">6</t>
    </r>
    <r>
      <rPr>
        <sz val="10"/>
        <rFont val="Noto Sans CJK SC"/>
        <family val="2"/>
      </rPr>
      <t xml:space="preserve">（</t>
    </r>
    <r>
      <rPr>
        <sz val="10"/>
        <rFont val="Arial"/>
        <family val="0"/>
        <charset val="1"/>
      </rPr>
      <t xml:space="preserve">2024</t>
    </r>
    <r>
      <rPr>
        <sz val="10"/>
        <rFont val="Noto Sans CJK SC"/>
        <family val="2"/>
      </rPr>
      <t xml:space="preserve">）年エイズ発生動向年報（</t>
    </r>
    <r>
      <rPr>
        <sz val="10"/>
        <rFont val="Arial"/>
        <family val="0"/>
        <charset val="1"/>
      </rPr>
      <t xml:space="preserve">2025</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26</t>
    </r>
    <r>
      <rPr>
        <sz val="10"/>
        <rFont val="Noto Sans CJK SC"/>
        <family val="2"/>
      </rPr>
      <t xml:space="preserve">日報告）</t>
    </r>
    <r>
      <rPr>
        <sz val="10"/>
        <rFont val="Arial"/>
        <family val="0"/>
        <charset val="1"/>
      </rPr>
      <t xml:space="preserve">. </t>
    </r>
    <r>
      <rPr>
        <sz val="10"/>
        <rFont val="Noto Sans CJK SC"/>
        <family val="2"/>
      </rPr>
      <t xml:space="preserve">厚生労働省</t>
    </r>
    <r>
      <rPr>
        <sz val="10"/>
        <rFont val="Arial"/>
        <family val="0"/>
        <charset val="1"/>
      </rPr>
      <t xml:space="preserve">.</t>
    </r>
  </si>
  <si>
    <r>
      <rPr>
        <sz val="10"/>
        <rFont val="Noto Sans CJK SC"/>
        <family val="2"/>
      </rPr>
      <t xml:space="preserve">数値は厚生労働省エイズ動向委員会の年報概要（エイズ予防情報ネット掲載版）で確認した。</t>
    </r>
    <r>
      <rPr>
        <sz val="10"/>
        <rFont val="Arial"/>
        <family val="0"/>
        <charset val="1"/>
      </rPr>
      <t xml:space="preserve">HIV </t>
    </r>
    <r>
      <rPr>
        <sz val="10"/>
        <rFont val="Noto Sans CJK SC"/>
        <family val="2"/>
      </rPr>
      <t xml:space="preserve">感染症・後天性免疫不全症候群は感染症法の五類感染症（全数把握対象）であり年報はその届出の集計とされているが、法令文そのものの直接確認はしていない。</t>
    </r>
  </si>
  <si>
    <t xml:space="preserve">HV-011</t>
  </si>
  <si>
    <r>
      <rPr>
        <sz val="10"/>
        <rFont val="Noto Sans CJK SC"/>
        <family val="2"/>
      </rPr>
      <t xml:space="preserve">医療従事者が </t>
    </r>
    <r>
      <rPr>
        <sz val="10"/>
        <rFont val="Arial"/>
        <family val="0"/>
        <charset val="1"/>
      </rPr>
      <t xml:space="preserve">HIV </t>
    </r>
    <r>
      <rPr>
        <sz val="10"/>
        <rFont val="Noto Sans CJK SC"/>
        <family val="2"/>
      </rPr>
      <t xml:space="preserve">を含みうる血液・体液に職業曝露した場合、曝露後予防（</t>
    </r>
    <r>
      <rPr>
        <sz val="10"/>
        <rFont val="Arial"/>
        <family val="0"/>
        <charset val="1"/>
      </rPr>
      <t xml:space="preserve">PEP</t>
    </r>
    <r>
      <rPr>
        <sz val="10"/>
        <rFont val="Noto Sans CJK SC"/>
        <family val="2"/>
      </rPr>
      <t xml:space="preserve">）が推奨される。</t>
    </r>
    <r>
      <rPr>
        <sz val="10"/>
        <rFont val="Arial"/>
        <family val="0"/>
        <charset val="1"/>
      </rPr>
      <t xml:space="preserve">PEP </t>
    </r>
    <r>
      <rPr>
        <sz val="10"/>
        <rFont val="Noto Sans CJK SC"/>
        <family val="2"/>
      </rPr>
      <t xml:space="preserve">は曝露後できるだけ早く開始し、</t>
    </r>
    <r>
      <rPr>
        <sz val="10"/>
        <rFont val="Arial"/>
        <family val="0"/>
        <charset val="1"/>
      </rPr>
      <t xml:space="preserve">3</t>
    </r>
    <r>
      <rPr>
        <sz val="10"/>
        <rFont val="Noto Sans CJK SC"/>
        <family val="2"/>
      </rPr>
      <t xml:space="preserve">剤以上を含むレジメンを</t>
    </r>
    <r>
      <rPr>
        <sz val="10"/>
        <rFont val="Arial"/>
        <family val="0"/>
        <charset val="1"/>
      </rPr>
      <t xml:space="preserve">4</t>
    </r>
    <r>
      <rPr>
        <sz val="10"/>
        <rFont val="Noto Sans CJK SC"/>
        <family val="2"/>
      </rPr>
      <t xml:space="preserve">週間継続する。職業曝露は緊急の医学的対応事項として扱い、曝露源患者の </t>
    </r>
    <r>
      <rPr>
        <sz val="10"/>
        <rFont val="Arial"/>
        <family val="0"/>
        <charset val="1"/>
      </rPr>
      <t xml:space="preserve">HIV </t>
    </r>
    <r>
      <rPr>
        <sz val="10"/>
        <rFont val="Noto Sans CJK SC"/>
        <family val="2"/>
      </rPr>
      <t xml:space="preserve">状態の確認、迅速な報告と専門医への相談、服薬継続と有害事象・感染徴候のフォローアップが求められる。</t>
    </r>
  </si>
  <si>
    <r>
      <rPr>
        <sz val="10"/>
        <rFont val="Arial"/>
        <family val="0"/>
        <charset val="1"/>
      </rPr>
      <t xml:space="preserve">PS-03-03-17 (id: JkxnuVg)</t>
    </r>
    <r>
      <rPr>
        <sz val="10"/>
        <rFont val="Noto Sans CJK SC"/>
        <family val="2"/>
      </rPr>
      <t xml:space="preserve">；</t>
    </r>
    <r>
      <rPr>
        <sz val="10"/>
        <rFont val="Arial"/>
        <family val="0"/>
        <charset val="1"/>
      </rPr>
      <t xml:space="preserve">TBL-01-00-608 (id: JlvnmY8)</t>
    </r>
  </si>
  <si>
    <t xml:space="preserve">SRC-2059</t>
  </si>
  <si>
    <t xml:space="preserve">Kuhar DT, Henderson DK, Struble KA, et al. Updated US Public Health Service guidelines for the management of occupational exposures to human immunodeficiency virus and recommendations for postexposure prophylaxis. Infect Control Hosp Epidemiol. 2013;34(9):875-892.</t>
  </si>
  <si>
    <t xml:space="preserve">10.1086/672271</t>
  </si>
  <si>
    <t xml:space="preserve">23917901</t>
  </si>
  <si>
    <r>
      <rPr>
        <sz val="10"/>
        <rFont val="Noto Sans CJK SC"/>
        <family val="2"/>
      </rPr>
      <t xml:space="preserve">米国の公衆衛生局ガイドラインに基づく推奨であり、日本の医療機関における具体的な運用とは異なる場合がある。針刺し事故後の </t>
    </r>
    <r>
      <rPr>
        <sz val="10"/>
        <rFont val="Arial"/>
        <family val="0"/>
        <charset val="1"/>
      </rPr>
      <t xml:space="preserve">HIV PEP </t>
    </r>
    <r>
      <rPr>
        <sz val="10"/>
        <rFont val="Noto Sans CJK SC"/>
        <family val="2"/>
      </rPr>
      <t xml:space="preserve">について国内の一次指針の文面確認は未了である。</t>
    </r>
    <r>
      <rPr>
        <sz val="10"/>
        <rFont val="Arial"/>
        <family val="0"/>
        <charset val="1"/>
      </rPr>
      <t xml:space="preserve">PEP </t>
    </r>
    <r>
      <rPr>
        <sz val="10"/>
        <rFont val="Noto Sans CJK SC"/>
        <family val="2"/>
      </rPr>
      <t xml:space="preserve">に用いる抗</t>
    </r>
    <r>
      <rPr>
        <sz val="10"/>
        <rFont val="Arial"/>
        <family val="0"/>
        <charset val="1"/>
      </rPr>
      <t xml:space="preserve">HIV</t>
    </r>
    <r>
      <rPr>
        <sz val="10"/>
        <rFont val="Noto Sans CJK SC"/>
        <family val="2"/>
      </rPr>
      <t xml:space="preserve">薬そのものは国内で承認され保険適用があるが、曝露後予防としての保険適用の扱いは本カードでは確認していない。</t>
    </r>
  </si>
  <si>
    <t xml:space="preserve">HV-012</t>
  </si>
  <si>
    <r>
      <rPr>
        <sz val="10"/>
        <rFont val="Arial"/>
        <family val="0"/>
        <charset val="1"/>
      </rPr>
      <t xml:space="preserve">B</t>
    </r>
    <r>
      <rPr>
        <sz val="10"/>
        <rFont val="Noto Sans CJK SC"/>
        <family val="2"/>
      </rPr>
      <t xml:space="preserve">型肝炎ウイルス（</t>
    </r>
    <r>
      <rPr>
        <sz val="10"/>
        <rFont val="Arial"/>
        <family val="0"/>
        <charset val="1"/>
      </rPr>
      <t xml:space="preserve">HBV</t>
    </r>
    <r>
      <rPr>
        <sz val="10"/>
        <rFont val="Noto Sans CJK SC"/>
        <family val="2"/>
      </rPr>
      <t xml:space="preserve">）はヘパドナウイルス科に属する </t>
    </r>
    <r>
      <rPr>
        <sz val="10"/>
        <rFont val="Arial"/>
        <family val="0"/>
        <charset val="1"/>
      </rPr>
      <t xml:space="preserve">DNA </t>
    </r>
    <r>
      <rPr>
        <sz val="10"/>
        <rFont val="Noto Sans CJK SC"/>
        <family val="2"/>
      </rPr>
      <t xml:space="preserve">ウイルスで、感染者の血液、精液その他の体液が非感染者の体内に入ることで伝播し、出産に伴う母子感染も経路の一つである。</t>
    </r>
    <r>
      <rPr>
        <sz val="10"/>
        <rFont val="Arial"/>
        <family val="0"/>
        <charset val="1"/>
      </rPr>
      <t xml:space="preserve">HBV </t>
    </r>
    <r>
      <rPr>
        <sz val="10"/>
        <rFont val="Noto Sans CJK SC"/>
        <family val="2"/>
      </rPr>
      <t xml:space="preserve">感染の予防の基本はワクチン接種であり、血液・体液への曝露を避ける対策と組み合わせて行われる。</t>
    </r>
  </si>
  <si>
    <r>
      <rPr>
        <sz val="10"/>
        <rFont val="Noto Sans CJK SC"/>
        <family val="2"/>
      </rPr>
      <t xml:space="preserve">医学各論 Ⅻ</t>
    </r>
    <r>
      <rPr>
        <sz val="10"/>
        <rFont val="Arial"/>
        <family val="0"/>
        <charset val="1"/>
      </rPr>
      <t xml:space="preserve">-1-A-⑰</t>
    </r>
    <r>
      <rPr>
        <sz val="10"/>
        <rFont val="Noto Sans CJK SC"/>
        <family val="2"/>
      </rPr>
      <t xml:space="preserve">（ウイルス性肝炎、</t>
    </r>
    <r>
      <rPr>
        <sz val="10"/>
        <rFont val="Arial"/>
        <family val="0"/>
        <charset val="1"/>
      </rPr>
      <t xml:space="preserve">a</t>
    </r>
    <r>
      <rPr>
        <sz val="10"/>
        <rFont val="Noto Sans CJK SC"/>
        <family val="2"/>
      </rPr>
      <t xml:space="preserve">）</t>
    </r>
  </si>
  <si>
    <r>
      <rPr>
        <sz val="10"/>
        <rFont val="Arial"/>
        <family val="0"/>
        <charset val="1"/>
      </rPr>
      <t xml:space="preserve">PS-01-03-10 (id: JkxnuLg)</t>
    </r>
    <r>
      <rPr>
        <sz val="10"/>
        <rFont val="Noto Sans CJK SC"/>
        <family val="2"/>
      </rPr>
      <t xml:space="preserve">；</t>
    </r>
    <r>
      <rPr>
        <sz val="10"/>
        <rFont val="Arial"/>
        <family val="0"/>
        <charset val="1"/>
      </rPr>
      <t xml:space="preserve">TBL-01-00-614 (id: JlvnmZg)</t>
    </r>
  </si>
  <si>
    <r>
      <rPr>
        <sz val="10"/>
        <rFont val="Arial"/>
        <family val="0"/>
        <charset val="1"/>
      </rPr>
      <t xml:space="preserve">CDC. Clinical Overview of Hepatitis B</t>
    </r>
    <r>
      <rPr>
        <sz val="10"/>
        <rFont val="Noto Sans CJK SC"/>
        <family val="2"/>
      </rPr>
      <t xml:space="preserve">（</t>
    </r>
    <r>
      <rPr>
        <sz val="10"/>
        <rFont val="Arial"/>
        <family val="0"/>
        <charset val="1"/>
      </rPr>
      <t xml:space="preserve">2025-08-29</t>
    </r>
    <r>
      <rPr>
        <sz val="10"/>
        <rFont val="Noto Sans CJK SC"/>
        <family val="2"/>
      </rPr>
      <t xml:space="preserve">更新）</t>
    </r>
    <r>
      <rPr>
        <sz val="10"/>
        <rFont val="Arial"/>
        <family val="0"/>
        <charset val="1"/>
      </rPr>
      <t xml:space="preserve">.</t>
    </r>
  </si>
  <si>
    <r>
      <rPr>
        <sz val="10"/>
        <rFont val="Arial"/>
        <family val="0"/>
        <charset val="1"/>
      </rPr>
      <t xml:space="preserve">CDC </t>
    </r>
    <r>
      <rPr>
        <sz val="10"/>
        <rFont val="Noto Sans CJK SC"/>
        <family val="2"/>
      </rPr>
      <t xml:space="preserve">の臨床概要ページを実際に開いて、伝播経路とウイルス学の基本的事実を確認した。感染年齢による慢性化率などの数値は既存の </t>
    </r>
    <r>
      <rPr>
        <sz val="10"/>
        <rFont val="Arial"/>
        <family val="0"/>
        <charset val="1"/>
      </rPr>
      <t xml:space="preserve">LV </t>
    </r>
    <r>
      <rPr>
        <sz val="10"/>
        <rFont val="Noto Sans CJK SC"/>
        <family val="2"/>
      </rPr>
      <t xml:space="preserve">カードで扱われているため本カードでは繰り返さない。疾患像・治療は </t>
    </r>
    <r>
      <rPr>
        <sz val="10"/>
        <rFont val="Arial"/>
        <family val="0"/>
        <charset val="1"/>
      </rPr>
      <t xml:space="preserve">LV </t>
    </r>
    <r>
      <rPr>
        <sz val="10"/>
        <rFont val="Noto Sans CJK SC"/>
        <family val="2"/>
      </rPr>
      <t xml:space="preserve">の範囲とした。</t>
    </r>
  </si>
  <si>
    <t xml:space="preserve">HV-013</t>
  </si>
  <si>
    <r>
      <rPr>
        <sz val="10"/>
        <rFont val="Noto Sans CJK SC"/>
        <family val="2"/>
      </rPr>
      <t xml:space="preserve">米国 </t>
    </r>
    <r>
      <rPr>
        <sz val="10"/>
        <rFont val="Arial"/>
        <family val="0"/>
        <charset val="1"/>
      </rPr>
      <t xml:space="preserve">ACIP </t>
    </r>
    <r>
      <rPr>
        <sz val="10"/>
        <rFont val="Noto Sans CJK SC"/>
        <family val="2"/>
      </rPr>
      <t xml:space="preserve">の推奨では、全ての妊婦に </t>
    </r>
    <r>
      <rPr>
        <sz val="10"/>
        <rFont val="Arial"/>
        <family val="0"/>
        <charset val="1"/>
      </rPr>
      <t xml:space="preserve">HBs</t>
    </r>
    <r>
      <rPr>
        <sz val="10"/>
        <rFont val="Noto Sans CJK SC"/>
        <family val="2"/>
      </rPr>
      <t xml:space="preserve">抗原検査を行い、</t>
    </r>
    <r>
      <rPr>
        <sz val="10"/>
        <rFont val="Arial"/>
        <family val="0"/>
        <charset val="1"/>
      </rPr>
      <t xml:space="preserve">HBs</t>
    </r>
    <r>
      <rPr>
        <sz val="10"/>
        <rFont val="Noto Sans CJK SC"/>
        <family val="2"/>
      </rPr>
      <t xml:space="preserve">抗原陽性の妊婦には </t>
    </r>
    <r>
      <rPr>
        <sz val="10"/>
        <rFont val="Arial"/>
        <family val="0"/>
        <charset val="1"/>
      </rPr>
      <t xml:space="preserve">HBV DNA </t>
    </r>
    <r>
      <rPr>
        <sz val="10"/>
        <rFont val="Noto Sans CJK SC"/>
        <family val="2"/>
      </rPr>
      <t xml:space="preserve">検査を行う。</t>
    </r>
    <r>
      <rPr>
        <sz val="10"/>
        <rFont val="Arial"/>
        <family val="0"/>
        <charset val="1"/>
      </rPr>
      <t xml:space="preserve">HBV </t>
    </r>
    <r>
      <rPr>
        <sz val="10"/>
        <rFont val="Noto Sans CJK SC"/>
        <family val="2"/>
      </rPr>
      <t xml:space="preserve">感染母体から生まれた児には、出生後</t>
    </r>
    <r>
      <rPr>
        <sz val="10"/>
        <rFont val="Arial"/>
        <family val="0"/>
        <charset val="1"/>
      </rPr>
      <t xml:space="preserve">12</t>
    </r>
    <r>
      <rPr>
        <sz val="10"/>
        <rFont val="Noto Sans CJK SC"/>
        <family val="2"/>
      </rPr>
      <t xml:space="preserve">時間以内に </t>
    </r>
    <r>
      <rPr>
        <sz val="10"/>
        <rFont val="Arial"/>
        <family val="0"/>
        <charset val="1"/>
      </rPr>
      <t xml:space="preserve">B</t>
    </r>
    <r>
      <rPr>
        <sz val="10"/>
        <rFont val="Noto Sans CJK SC"/>
        <family val="2"/>
      </rPr>
      <t xml:space="preserve">型肝炎ワクチンと抗</t>
    </r>
    <r>
      <rPr>
        <sz val="10"/>
        <rFont val="Arial"/>
        <family val="0"/>
        <charset val="1"/>
      </rPr>
      <t xml:space="preserve">HBs</t>
    </r>
    <r>
      <rPr>
        <sz val="10"/>
        <rFont val="Noto Sans CJK SC"/>
        <family val="2"/>
      </rPr>
      <t xml:space="preserve">人免疫グロブリン（</t>
    </r>
    <r>
      <rPr>
        <sz val="10"/>
        <rFont val="Arial"/>
        <family val="0"/>
        <charset val="1"/>
      </rPr>
      <t xml:space="preserve">HBIG</t>
    </r>
    <r>
      <rPr>
        <sz val="10"/>
        <rFont val="Noto Sans CJK SC"/>
        <family val="2"/>
      </rPr>
      <t xml:space="preserve">）を投与し、その後ワクチンシリーズを完了して接種後の血清学的検査を行う。また、全ての児への出生後</t>
    </r>
    <r>
      <rPr>
        <sz val="10"/>
        <rFont val="Arial"/>
        <family val="0"/>
        <charset val="1"/>
      </rPr>
      <t xml:space="preserve">24</t>
    </r>
    <r>
      <rPr>
        <sz val="10"/>
        <rFont val="Noto Sans CJK SC"/>
        <family val="2"/>
      </rPr>
      <t xml:space="preserve">時間以内のユニバーサルな </t>
    </r>
    <r>
      <rPr>
        <sz val="10"/>
        <rFont val="Arial"/>
        <family val="0"/>
        <charset val="1"/>
      </rPr>
      <t xml:space="preserve">B</t>
    </r>
    <r>
      <rPr>
        <sz val="10"/>
        <rFont val="Noto Sans CJK SC"/>
        <family val="2"/>
      </rPr>
      <t xml:space="preserve">型肝炎ワクチン接種が推奨される。</t>
    </r>
  </si>
  <si>
    <r>
      <rPr>
        <sz val="10"/>
        <rFont val="Arial"/>
        <family val="0"/>
        <charset val="1"/>
      </rPr>
      <t xml:space="preserve">PS-03-03-16 (id: JkxnuVc)</t>
    </r>
    <r>
      <rPr>
        <sz val="10"/>
        <rFont val="Noto Sans CJK SC"/>
        <family val="2"/>
      </rPr>
      <t xml:space="preserve">；</t>
    </r>
    <r>
      <rPr>
        <sz val="10"/>
        <rFont val="Arial"/>
        <family val="0"/>
        <charset val="1"/>
      </rPr>
      <t xml:space="preserve">TBL-01-00-614 (id: JlvnmZg)</t>
    </r>
  </si>
  <si>
    <t xml:space="preserve">SRC-2060</t>
  </si>
  <si>
    <t xml:space="preserve">Schillie S, Vellozzi C, Reingold A, et al. Prevention of Hepatitis B Virus Infection in the United States: Recommendations of the Advisory Committee on Immunization Practices. MMWR Recomm Rep. 2018;67(1):1-31.</t>
  </si>
  <si>
    <t xml:space="preserve">10.15585/mmwr.rr6701a1</t>
  </si>
  <si>
    <t xml:space="preserve">29939980</t>
  </si>
  <si>
    <r>
      <rPr>
        <sz val="10"/>
        <rFont val="Noto Sans CJK SC"/>
        <family val="2"/>
      </rPr>
      <t xml:space="preserve">米国の推奨であり、日本の定期接種と母子感染防止事業の制度（</t>
    </r>
    <r>
      <rPr>
        <sz val="10"/>
        <rFont val="Arial"/>
        <family val="0"/>
        <charset val="1"/>
      </rPr>
      <t xml:space="preserve">HV-014</t>
    </r>
    <r>
      <rPr>
        <sz val="10"/>
        <rFont val="Noto Sans CJK SC"/>
        <family val="2"/>
      </rPr>
      <t xml:space="preserve">）とは異なる。推奨の要旨は抄録で確認した。</t>
    </r>
    <r>
      <rPr>
        <sz val="10"/>
        <rFont val="Arial"/>
        <family val="0"/>
        <charset val="1"/>
      </rPr>
      <t xml:space="preserve">B</t>
    </r>
    <r>
      <rPr>
        <sz val="10"/>
        <rFont val="Noto Sans CJK SC"/>
        <family val="2"/>
      </rPr>
      <t xml:space="preserve">型肝炎ワクチンと </t>
    </r>
    <r>
      <rPr>
        <sz val="10"/>
        <rFont val="Arial"/>
        <family val="0"/>
        <charset val="1"/>
      </rPr>
      <t xml:space="preserve">HBIG </t>
    </r>
    <r>
      <rPr>
        <sz val="10"/>
        <rFont val="Noto Sans CJK SC"/>
        <family val="2"/>
      </rPr>
      <t xml:space="preserve">は国内でも承認されており、日本では母子感染予防は保険診療の対象である（厚生労働省資料で確認）。</t>
    </r>
  </si>
  <si>
    <t xml:space="preserve">HV-014</t>
  </si>
  <si>
    <r>
      <rPr>
        <sz val="10"/>
        <rFont val="Noto Sans CJK SC"/>
        <family val="2"/>
      </rPr>
      <t xml:space="preserve">日本では </t>
    </r>
    <r>
      <rPr>
        <sz val="10"/>
        <rFont val="Arial"/>
        <family val="0"/>
        <charset val="1"/>
      </rPr>
      <t xml:space="preserve">B</t>
    </r>
    <r>
      <rPr>
        <sz val="10"/>
        <rFont val="Noto Sans CJK SC"/>
        <family val="2"/>
      </rPr>
      <t xml:space="preserve">型肝炎ワクチンが</t>
    </r>
    <r>
      <rPr>
        <sz val="10"/>
        <rFont val="Arial"/>
        <family val="0"/>
        <charset val="1"/>
      </rPr>
      <t xml:space="preserve">2016</t>
    </r>
    <r>
      <rPr>
        <sz val="10"/>
        <rFont val="Noto Sans CJK SC"/>
        <family val="2"/>
      </rPr>
      <t xml:space="preserve">年</t>
    </r>
    <r>
      <rPr>
        <sz val="10"/>
        <rFont val="Arial"/>
        <family val="0"/>
        <charset val="1"/>
      </rPr>
      <t xml:space="preserve">10</t>
    </r>
    <r>
      <rPr>
        <sz val="10"/>
        <rFont val="Noto Sans CJK SC"/>
        <family val="2"/>
      </rPr>
      <t xml:space="preserve">月</t>
    </r>
    <r>
      <rPr>
        <sz val="10"/>
        <rFont val="Arial"/>
        <family val="0"/>
        <charset val="1"/>
      </rPr>
      <t xml:space="preserve">1</t>
    </r>
    <r>
      <rPr>
        <sz val="10"/>
        <rFont val="Noto Sans CJK SC"/>
        <family val="2"/>
      </rPr>
      <t xml:space="preserve">日から定期接種となり、</t>
    </r>
    <r>
      <rPr>
        <sz val="10"/>
        <rFont val="Arial"/>
        <family val="0"/>
        <charset val="1"/>
      </rPr>
      <t xml:space="preserve">2016</t>
    </r>
    <r>
      <rPr>
        <sz val="10"/>
        <rFont val="Noto Sans CJK SC"/>
        <family val="2"/>
      </rPr>
      <t xml:space="preserve">年</t>
    </r>
    <r>
      <rPr>
        <sz val="10"/>
        <rFont val="Arial"/>
        <family val="0"/>
        <charset val="1"/>
      </rPr>
      <t xml:space="preserve">4</t>
    </r>
    <r>
      <rPr>
        <sz val="10"/>
        <rFont val="Noto Sans CJK SC"/>
        <family val="2"/>
      </rPr>
      <t xml:space="preserve">月</t>
    </r>
    <r>
      <rPr>
        <sz val="10"/>
        <rFont val="Arial"/>
        <family val="0"/>
        <charset val="1"/>
      </rPr>
      <t xml:space="preserve">1</t>
    </r>
    <r>
      <rPr>
        <sz val="10"/>
        <rFont val="Noto Sans CJK SC"/>
        <family val="2"/>
      </rPr>
      <t xml:space="preserve">日以降に生まれた</t>
    </r>
    <r>
      <rPr>
        <sz val="10"/>
        <rFont val="Arial"/>
        <family val="0"/>
        <charset val="1"/>
      </rPr>
      <t xml:space="preserve">0</t>
    </r>
    <r>
      <rPr>
        <sz val="10"/>
        <rFont val="Noto Sans CJK SC"/>
        <family val="2"/>
      </rPr>
      <t xml:space="preserve">歳児を対象に、標準的には生後</t>
    </r>
    <r>
      <rPr>
        <sz val="10"/>
        <rFont val="Arial"/>
        <family val="0"/>
        <charset val="1"/>
      </rPr>
      <t xml:space="preserve">2</t>
    </r>
    <r>
      <rPr>
        <sz val="10"/>
        <rFont val="Noto Sans CJK SC"/>
        <family val="2"/>
      </rPr>
      <t xml:space="preserve">か月・</t>
    </r>
    <r>
      <rPr>
        <sz val="10"/>
        <rFont val="Arial"/>
        <family val="0"/>
        <charset val="1"/>
      </rPr>
      <t xml:space="preserve">3</t>
    </r>
    <r>
      <rPr>
        <sz val="10"/>
        <rFont val="Noto Sans CJK SC"/>
        <family val="2"/>
      </rPr>
      <t xml:space="preserve">か月・</t>
    </r>
    <r>
      <rPr>
        <sz val="10"/>
        <rFont val="Arial"/>
        <family val="0"/>
        <charset val="1"/>
      </rPr>
      <t xml:space="preserve">7</t>
    </r>
    <r>
      <rPr>
        <sz val="10"/>
        <rFont val="Noto Sans CJK SC"/>
        <family val="2"/>
      </rPr>
      <t xml:space="preserve">〜</t>
    </r>
    <r>
      <rPr>
        <sz val="10"/>
        <rFont val="Arial"/>
        <family val="0"/>
        <charset val="1"/>
      </rPr>
      <t xml:space="preserve">8</t>
    </r>
    <r>
      <rPr>
        <sz val="10"/>
        <rFont val="Noto Sans CJK SC"/>
        <family val="2"/>
      </rPr>
      <t xml:space="preserve">か月の</t>
    </r>
    <r>
      <rPr>
        <sz val="10"/>
        <rFont val="Arial"/>
        <family val="0"/>
        <charset val="1"/>
      </rPr>
      <t xml:space="preserve">3</t>
    </r>
    <r>
      <rPr>
        <sz val="10"/>
        <rFont val="Noto Sans CJK SC"/>
        <family val="2"/>
      </rPr>
      <t xml:space="preserve">回接種が行われる。一方、母子感染予防は定期接種ではなく保険診療の対象であり、</t>
    </r>
    <r>
      <rPr>
        <sz val="10"/>
        <rFont val="Arial"/>
        <family val="0"/>
        <charset val="1"/>
      </rPr>
      <t xml:space="preserve">HBs</t>
    </r>
    <r>
      <rPr>
        <sz val="10"/>
        <rFont val="Noto Sans CJK SC"/>
        <family val="2"/>
      </rPr>
      <t xml:space="preserve">抗原陽性の母体から生まれる児に、</t>
    </r>
    <r>
      <rPr>
        <sz val="10"/>
        <rFont val="Arial"/>
        <family val="0"/>
        <charset val="1"/>
      </rPr>
      <t xml:space="preserve">HB</t>
    </r>
    <r>
      <rPr>
        <sz val="10"/>
        <rFont val="Noto Sans CJK SC"/>
        <family val="2"/>
      </rPr>
      <t xml:space="preserve">ワクチン（初回は生後</t>
    </r>
    <r>
      <rPr>
        <sz val="10"/>
        <rFont val="Arial"/>
        <family val="0"/>
        <charset val="1"/>
      </rPr>
      <t xml:space="preserve">12</t>
    </r>
    <r>
      <rPr>
        <sz val="10"/>
        <rFont val="Noto Sans CJK SC"/>
        <family val="2"/>
      </rPr>
      <t xml:space="preserve">時間以内を目安）と抗</t>
    </r>
    <r>
      <rPr>
        <sz val="10"/>
        <rFont val="Arial"/>
        <family val="0"/>
        <charset val="1"/>
      </rPr>
      <t xml:space="preserve">HBs</t>
    </r>
    <r>
      <rPr>
        <sz val="10"/>
        <rFont val="Noto Sans CJK SC"/>
        <family val="2"/>
      </rPr>
      <t xml:space="preserve">人免疫グロブリン（</t>
    </r>
    <r>
      <rPr>
        <sz val="10"/>
        <rFont val="Arial"/>
        <family val="0"/>
        <charset val="1"/>
      </rPr>
      <t xml:space="preserve">HBIG</t>
    </r>
    <r>
      <rPr>
        <sz val="10"/>
        <rFont val="Noto Sans CJK SC"/>
        <family val="2"/>
      </rPr>
      <t xml:space="preserve">）を併用し、</t>
    </r>
    <r>
      <rPr>
        <sz val="10"/>
        <rFont val="Arial"/>
        <family val="0"/>
        <charset val="1"/>
      </rPr>
      <t xml:space="preserve">HB</t>
    </r>
    <r>
      <rPr>
        <sz val="10"/>
        <rFont val="Noto Sans CJK SC"/>
        <family val="2"/>
      </rPr>
      <t xml:space="preserve">ワクチンは初回接種の</t>
    </r>
    <r>
      <rPr>
        <sz val="10"/>
        <rFont val="Arial"/>
        <family val="0"/>
        <charset val="1"/>
      </rPr>
      <t xml:space="preserve">1</t>
    </r>
    <r>
      <rPr>
        <sz val="10"/>
        <rFont val="Noto Sans CJK SC"/>
        <family val="2"/>
      </rPr>
      <t xml:space="preserve">か月後と</t>
    </r>
    <r>
      <rPr>
        <sz val="10"/>
        <rFont val="Arial"/>
        <family val="0"/>
        <charset val="1"/>
      </rPr>
      <t xml:space="preserve">6</t>
    </r>
    <r>
      <rPr>
        <sz val="10"/>
        <rFont val="Noto Sans CJK SC"/>
        <family val="2"/>
      </rPr>
      <t xml:space="preserve">か月後にも接種する。</t>
    </r>
    <r>
      <rPr>
        <sz val="10"/>
        <rFont val="Arial"/>
        <family val="0"/>
        <charset val="1"/>
      </rPr>
      <t xml:space="preserve">1985</t>
    </r>
    <r>
      <rPr>
        <sz val="10"/>
        <rFont val="Noto Sans CJK SC"/>
        <family val="2"/>
      </rPr>
      <t xml:space="preserve">年に始まった母子感染防止事業の結果、小児期の </t>
    </r>
    <r>
      <rPr>
        <sz val="10"/>
        <rFont val="Arial"/>
        <family val="0"/>
        <charset val="1"/>
      </rPr>
      <t xml:space="preserve">HBs</t>
    </r>
    <r>
      <rPr>
        <sz val="10"/>
        <rFont val="Noto Sans CJK SC"/>
        <family val="2"/>
      </rPr>
      <t xml:space="preserve">抗原陽性率は </t>
    </r>
    <r>
      <rPr>
        <sz val="10"/>
        <rFont val="Arial"/>
        <family val="0"/>
        <charset val="1"/>
      </rPr>
      <t xml:space="preserve">0.02</t>
    </r>
    <r>
      <rPr>
        <sz val="10"/>
        <rFont val="Noto Sans CJK SC"/>
        <family val="2"/>
      </rPr>
      <t xml:space="preserve">〜</t>
    </r>
    <r>
      <rPr>
        <sz val="10"/>
        <rFont val="Arial"/>
        <family val="0"/>
        <charset val="1"/>
      </rPr>
      <t xml:space="preserve">0.06% </t>
    </r>
    <r>
      <rPr>
        <sz val="10"/>
        <rFont val="Noto Sans CJK SC"/>
        <family val="2"/>
      </rPr>
      <t xml:space="preserve">まで低下した。</t>
    </r>
  </si>
  <si>
    <t xml:space="preserve">SRC-2061</t>
  </si>
  <si>
    <r>
      <rPr>
        <sz val="10"/>
        <rFont val="Noto Sans CJK SC"/>
        <family val="2"/>
      </rPr>
      <t xml:space="preserve">厚生労働省</t>
    </r>
    <r>
      <rPr>
        <sz val="10"/>
        <rFont val="Arial"/>
        <family val="0"/>
        <charset val="1"/>
      </rPr>
      <t xml:space="preserve">. B</t>
    </r>
    <r>
      <rPr>
        <sz val="10"/>
        <rFont val="Noto Sans CJK SC"/>
        <family val="2"/>
      </rPr>
      <t xml:space="preserve">型肝炎ワクチン（予防接種情報ページ）；国立健康危機管理研究機構</t>
    </r>
    <r>
      <rPr>
        <sz val="10"/>
        <rFont val="Arial"/>
        <family val="0"/>
        <charset val="1"/>
      </rPr>
      <t xml:space="preserve">. B</t>
    </r>
    <r>
      <rPr>
        <sz val="10"/>
        <rFont val="Noto Sans CJK SC"/>
        <family val="2"/>
      </rPr>
      <t xml:space="preserve">型肝炎ワクチンの定期接種について</t>
    </r>
    <r>
      <rPr>
        <sz val="10"/>
        <rFont val="Arial"/>
        <family val="0"/>
        <charset val="1"/>
      </rPr>
      <t xml:space="preserve">.</t>
    </r>
  </si>
  <si>
    <r>
      <rPr>
        <sz val="10"/>
        <rFont val="Noto Sans CJK SC"/>
        <family val="2"/>
      </rPr>
      <t xml:space="preserve">母子感染予防を受けた児は定期接種の対象から除かれる。記載は厚生労働省の予防接種ページと国立健康危機管理研究機構（感染症情報提供サイト）の本文で確認した。</t>
    </r>
    <r>
      <rPr>
        <sz val="10"/>
        <rFont val="Arial"/>
        <family val="0"/>
        <charset val="1"/>
      </rPr>
      <t xml:space="preserve">B</t>
    </r>
    <r>
      <rPr>
        <sz val="10"/>
        <rFont val="Noto Sans CJK SC"/>
        <family val="2"/>
      </rPr>
      <t xml:space="preserve">型肝炎ワクチンと </t>
    </r>
    <r>
      <rPr>
        <sz val="10"/>
        <rFont val="Arial"/>
        <family val="0"/>
        <charset val="1"/>
      </rPr>
      <t xml:space="preserve">HBIG </t>
    </r>
    <r>
      <rPr>
        <sz val="10"/>
        <rFont val="Noto Sans CJK SC"/>
        <family val="2"/>
      </rPr>
      <t xml:space="preserve">はいずれも国内で承認され、定期接種は公費、母子感染予防は保険診療で実施される。</t>
    </r>
  </si>
  <si>
    <t xml:space="preserve">HV-015</t>
  </si>
  <si>
    <r>
      <rPr>
        <sz val="10"/>
        <rFont val="Noto Sans CJK SC"/>
        <family val="2"/>
      </rPr>
      <t xml:space="preserve">ヒト</t>
    </r>
    <r>
      <rPr>
        <sz val="10"/>
        <rFont val="Arial"/>
        <family val="0"/>
        <charset val="1"/>
      </rPr>
      <t xml:space="preserve">T</t>
    </r>
    <r>
      <rPr>
        <sz val="10"/>
        <rFont val="Noto Sans CJK SC"/>
        <family val="2"/>
      </rPr>
      <t xml:space="preserve">細胞白血病ウイルス感染症</t>
    </r>
  </si>
  <si>
    <r>
      <rPr>
        <sz val="10"/>
        <rFont val="Arial"/>
        <family val="0"/>
        <charset val="1"/>
      </rPr>
      <t xml:space="preserve">HTLV-1 </t>
    </r>
    <r>
      <rPr>
        <sz val="10"/>
        <rFont val="Noto Sans CJK SC"/>
        <family val="2"/>
      </rPr>
      <t xml:space="preserve">は最初に同定されたヒトの腫瘍原性レトロウイルスで、感染は世界に一様に分布せず、高浸淫地域がクラスター状に分布する。主な高浸淫地域は日本南西部、サハラ以南アフリカ、南米、カリブ海地域などであり、世界の感染者数は </t>
    </r>
    <r>
      <rPr>
        <sz val="10"/>
        <rFont val="Arial"/>
        <family val="0"/>
        <charset val="1"/>
      </rPr>
      <t xml:space="preserve">500</t>
    </r>
    <r>
      <rPr>
        <sz val="10"/>
        <rFont val="Noto Sans CJK SC"/>
        <family val="2"/>
      </rPr>
      <t xml:space="preserve">万〜</t>
    </r>
    <r>
      <rPr>
        <sz val="10"/>
        <rFont val="Arial"/>
        <family val="0"/>
        <charset val="1"/>
      </rPr>
      <t xml:space="preserve">1,000</t>
    </r>
    <r>
      <rPr>
        <sz val="10"/>
        <rFont val="Noto Sans CJK SC"/>
        <family val="2"/>
      </rPr>
      <t xml:space="preserve">万人と推計される。感染経路は、母子感染、性感染、汚染された血液製剤による感染の</t>
    </r>
    <r>
      <rPr>
        <sz val="10"/>
        <rFont val="Arial"/>
        <family val="0"/>
        <charset val="1"/>
      </rPr>
      <t xml:space="preserve">3</t>
    </r>
    <r>
      <rPr>
        <sz val="10"/>
        <rFont val="Noto Sans CJK SC"/>
        <family val="2"/>
      </rPr>
      <t xml:space="preserve">つである。</t>
    </r>
  </si>
  <si>
    <r>
      <rPr>
        <sz val="10"/>
        <rFont val="Noto Sans CJK SC"/>
        <family val="2"/>
      </rPr>
      <t xml:space="preserve">医学各論 Ⅻ</t>
    </r>
    <r>
      <rPr>
        <sz val="10"/>
        <rFont val="Arial"/>
        <family val="0"/>
        <charset val="1"/>
      </rPr>
      <t xml:space="preserve">-1-A-</t>
    </r>
    <r>
      <rPr>
        <sz val="10"/>
        <rFont val="Noto Sans CJK SC"/>
        <family val="2"/>
      </rPr>
      <t xml:space="preserve">㉔（ヒト</t>
    </r>
    <r>
      <rPr>
        <sz val="10"/>
        <rFont val="Arial"/>
        <family val="0"/>
        <charset val="1"/>
      </rPr>
      <t xml:space="preserve">T</t>
    </r>
    <r>
      <rPr>
        <sz val="10"/>
        <rFont val="Noto Sans CJK SC"/>
        <family val="2"/>
      </rPr>
      <t xml:space="preserve">細胞白血病ウイルス</t>
    </r>
    <r>
      <rPr>
        <sz val="10"/>
        <rFont val="Arial"/>
        <family val="0"/>
        <charset val="1"/>
      </rPr>
      <t xml:space="preserve">&lt;HTLV-Ⅰ&gt;</t>
    </r>
    <r>
      <rPr>
        <sz val="10"/>
        <rFont val="Noto Sans CJK SC"/>
        <family val="2"/>
      </rPr>
      <t xml:space="preserve">感染症、</t>
    </r>
    <r>
      <rPr>
        <sz val="10"/>
        <rFont val="Arial"/>
        <family val="0"/>
        <charset val="1"/>
      </rPr>
      <t xml:space="preserve">b</t>
    </r>
    <r>
      <rPr>
        <sz val="10"/>
        <rFont val="Noto Sans CJK SC"/>
        <family val="2"/>
      </rPr>
      <t xml:space="preserve">）</t>
    </r>
  </si>
  <si>
    <t xml:space="preserve">SRC-2062</t>
  </si>
  <si>
    <t xml:space="preserve">Gessain A, Cassar O. Epidemiological Aspects and World Distribution of HTLV-1 Infection. Front Microbiol. 2012;3:388.</t>
  </si>
  <si>
    <t xml:space="preserve">10.3389/fmicb.2012.00388</t>
  </si>
  <si>
    <t xml:space="preserve">23162541</t>
  </si>
  <si>
    <r>
      <rPr>
        <sz val="10"/>
        <rFont val="Noto Sans CJK SC"/>
        <family val="2"/>
      </rPr>
      <t xml:space="preserve">感染者数の推計と分布は抄録で確認した。高浸淫地域では罹患率は年齢とともに上昇し特に女性で高いとされる。</t>
    </r>
    <r>
      <rPr>
        <sz val="10"/>
        <rFont val="Arial"/>
        <family val="0"/>
        <charset val="1"/>
      </rPr>
      <t xml:space="preserve">HTLV-1 </t>
    </r>
    <r>
      <rPr>
        <sz val="10"/>
        <rFont val="Noto Sans CJK SC"/>
        <family val="2"/>
      </rPr>
      <t xml:space="preserve">キャリアにおける </t>
    </r>
    <r>
      <rPr>
        <sz val="10"/>
        <rFont val="Arial"/>
        <family val="0"/>
        <charset val="1"/>
      </rPr>
      <t xml:space="preserve">ATL </t>
    </r>
    <r>
      <rPr>
        <sz val="10"/>
        <rFont val="Noto Sans CJK SC"/>
        <family val="2"/>
      </rPr>
      <t xml:space="preserve">の生涯発症率（一般に約</t>
    </r>
    <r>
      <rPr>
        <sz val="10"/>
        <rFont val="Arial"/>
        <family val="0"/>
        <charset val="1"/>
      </rPr>
      <t xml:space="preserve">5%</t>
    </r>
    <r>
      <rPr>
        <sz val="10"/>
        <rFont val="Noto Sans CJK SC"/>
        <family val="2"/>
      </rPr>
      <t xml:space="preserve">とされる数値）は、照合した抄録・公的資料の範囲では確認できなかったため主張に入れていない。</t>
    </r>
    <r>
      <rPr>
        <sz val="10"/>
        <rFont val="Arial"/>
        <family val="0"/>
        <charset val="1"/>
      </rPr>
      <t xml:space="preserve">HAM </t>
    </r>
    <r>
      <rPr>
        <sz val="10"/>
        <rFont val="Noto Sans CJK SC"/>
        <family val="2"/>
      </rPr>
      <t xml:space="preserve">など関連疾患の詳細は既存カード（</t>
    </r>
    <r>
      <rPr>
        <sz val="10"/>
        <rFont val="Arial"/>
        <family val="0"/>
        <charset val="1"/>
      </rPr>
      <t xml:space="preserve">NI-004</t>
    </r>
    <r>
      <rPr>
        <sz val="10"/>
        <rFont val="Noto Sans CJK SC"/>
        <family val="2"/>
      </rPr>
      <t xml:space="preserve">）の範囲とした。</t>
    </r>
  </si>
  <si>
    <t xml:space="preserve">HV-016</t>
  </si>
  <si>
    <r>
      <rPr>
        <sz val="10"/>
        <rFont val="Noto Sans CJK SC"/>
        <family val="2"/>
      </rPr>
      <t xml:space="preserve">日本では、</t>
    </r>
    <r>
      <rPr>
        <sz val="10"/>
        <rFont val="Arial"/>
        <family val="0"/>
        <charset val="1"/>
      </rPr>
      <t xml:space="preserve">HTLV-1 </t>
    </r>
    <r>
      <rPr>
        <sz val="10"/>
        <rFont val="Noto Sans CJK SC"/>
        <family val="2"/>
      </rPr>
      <t xml:space="preserve">母子感染の主な経路は感染 </t>
    </r>
    <r>
      <rPr>
        <sz val="10"/>
        <rFont val="Arial"/>
        <family val="0"/>
        <charset val="1"/>
      </rPr>
      <t xml:space="preserve">T </t>
    </r>
    <r>
      <rPr>
        <sz val="10"/>
        <rFont val="Noto Sans CJK SC"/>
        <family val="2"/>
      </rPr>
      <t xml:space="preserve">リンパ球を含む母乳を介した感染であり、母子感染率は長期母乳栄養（</t>
    </r>
    <r>
      <rPr>
        <sz val="10"/>
        <rFont val="Arial"/>
        <family val="0"/>
        <charset val="1"/>
      </rPr>
      <t xml:space="preserve">6</t>
    </r>
    <r>
      <rPr>
        <sz val="10"/>
        <rFont val="Noto Sans CJK SC"/>
        <family val="2"/>
      </rPr>
      <t xml:space="preserve">か月以上）で約</t>
    </r>
    <r>
      <rPr>
        <sz val="10"/>
        <rFont val="Arial"/>
        <family val="0"/>
        <charset val="1"/>
      </rPr>
      <t xml:space="preserve">20%</t>
    </r>
    <r>
      <rPr>
        <sz val="10"/>
        <rFont val="Noto Sans CJK SC"/>
        <family val="2"/>
      </rPr>
      <t xml:space="preserve">だが、人工栄養にすると約</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に低下する。妊婦健康診査における </t>
    </r>
    <r>
      <rPr>
        <sz val="10"/>
        <rFont val="Arial"/>
        <family val="0"/>
        <charset val="1"/>
      </rPr>
      <t xml:space="preserve">HTLV-1 </t>
    </r>
    <r>
      <rPr>
        <sz val="10"/>
        <rFont val="Noto Sans CJK SC"/>
        <family val="2"/>
      </rPr>
      <t xml:space="preserve">抗体検査は</t>
    </r>
    <r>
      <rPr>
        <sz val="10"/>
        <rFont val="Arial"/>
        <family val="0"/>
        <charset val="1"/>
      </rPr>
      <t xml:space="preserve">2010</t>
    </r>
    <r>
      <rPr>
        <sz val="10"/>
        <rFont val="Noto Sans CJK SC"/>
        <family val="2"/>
      </rPr>
      <t xml:space="preserve">年から標準的な検査項目に追加され公費負担の対象となり、妊娠</t>
    </r>
    <r>
      <rPr>
        <sz val="10"/>
        <rFont val="Arial"/>
        <family val="0"/>
        <charset val="1"/>
      </rPr>
      <t xml:space="preserve">30</t>
    </r>
    <r>
      <rPr>
        <sz val="10"/>
        <rFont val="Noto Sans CJK SC"/>
        <family val="2"/>
      </rPr>
      <t xml:space="preserve">週頃までに実施される。母子感染予防のための乳汁栄養の選択肢は、完全人工栄養（原則として勧められる）、生後</t>
    </r>
    <r>
      <rPr>
        <sz val="10"/>
        <rFont val="Arial"/>
        <family val="0"/>
        <charset val="1"/>
      </rPr>
      <t xml:space="preserve">90</t>
    </r>
    <r>
      <rPr>
        <sz val="10"/>
        <rFont val="Noto Sans CJK SC"/>
        <family val="2"/>
      </rPr>
      <t xml:space="preserve">日までの短期母乳栄養、凍結解凍母乳栄養の</t>
    </r>
    <r>
      <rPr>
        <sz val="10"/>
        <rFont val="Arial"/>
        <family val="0"/>
        <charset val="1"/>
      </rPr>
      <t xml:space="preserve">3</t>
    </r>
    <r>
      <rPr>
        <sz val="10"/>
        <rFont val="Noto Sans CJK SC"/>
        <family val="2"/>
      </rPr>
      <t xml:space="preserve">つである。</t>
    </r>
  </si>
  <si>
    <t xml:space="preserve">SRC-2063</t>
  </si>
  <si>
    <r>
      <rPr>
        <sz val="10"/>
        <rFont val="Noto Sans CJK SC"/>
        <family val="2"/>
      </rPr>
      <t xml:space="preserve">厚生労働省「</t>
    </r>
    <r>
      <rPr>
        <sz val="10"/>
        <rFont val="Arial"/>
        <family val="0"/>
        <charset val="1"/>
      </rPr>
      <t xml:space="preserve">HTLV-1</t>
    </r>
    <r>
      <rPr>
        <sz val="10"/>
        <rFont val="Noto Sans CJK SC"/>
        <family val="2"/>
      </rPr>
      <t xml:space="preserve">総合対策」関係資料；</t>
    </r>
    <r>
      <rPr>
        <sz val="10"/>
        <rFont val="Arial"/>
        <family val="0"/>
        <charset val="1"/>
      </rPr>
      <t xml:space="preserve">HTLV-1</t>
    </r>
    <r>
      <rPr>
        <sz val="10"/>
        <rFont val="Noto Sans CJK SC"/>
        <family val="2"/>
      </rPr>
      <t xml:space="preserve">母子感染予防対策マニュアル（第</t>
    </r>
    <r>
      <rPr>
        <sz val="10"/>
        <rFont val="Arial"/>
        <family val="0"/>
        <charset val="1"/>
      </rPr>
      <t xml:space="preserve">2</t>
    </r>
    <r>
      <rPr>
        <sz val="10"/>
        <rFont val="Noto Sans CJK SC"/>
        <family val="2"/>
      </rPr>
      <t xml:space="preserve">版、こども家庭庁）</t>
    </r>
    <r>
      <rPr>
        <sz val="10"/>
        <rFont val="Arial"/>
        <family val="0"/>
        <charset val="1"/>
      </rPr>
      <t xml:space="preserve">.</t>
    </r>
  </si>
  <si>
    <r>
      <rPr>
        <sz val="10"/>
        <rFont val="Noto Sans CJK SC"/>
        <family val="2"/>
      </rPr>
      <t xml:space="preserve">スクリーニング検査の陽性だけではキャリアと判定せず確認検査が必要であり、確認検査としてのラインブロット（</t>
    </r>
    <r>
      <rPr>
        <sz val="10"/>
        <rFont val="Arial"/>
        <family val="0"/>
        <charset val="1"/>
      </rPr>
      <t xml:space="preserve">LIA</t>
    </r>
    <r>
      <rPr>
        <sz val="10"/>
        <rFont val="Noto Sans CJK SC"/>
        <family val="2"/>
      </rPr>
      <t xml:space="preserve">）法は</t>
    </r>
    <r>
      <rPr>
        <sz val="10"/>
        <rFont val="Arial"/>
        <family val="0"/>
        <charset val="1"/>
      </rPr>
      <t xml:space="preserve">2017</t>
    </r>
    <r>
      <rPr>
        <sz val="10"/>
        <rFont val="Noto Sans CJK SC"/>
        <family val="2"/>
      </rPr>
      <t xml:space="preserve">年</t>
    </r>
    <r>
      <rPr>
        <sz val="10"/>
        <rFont val="Arial"/>
        <family val="0"/>
        <charset val="1"/>
      </rPr>
      <t xml:space="preserve">11</t>
    </r>
    <r>
      <rPr>
        <sz val="10"/>
        <rFont val="Noto Sans CJK SC"/>
        <family val="2"/>
      </rPr>
      <t xml:space="preserve">月に保険適応となった（母子感染予防対策マニュアル第</t>
    </r>
    <r>
      <rPr>
        <sz val="10"/>
        <rFont val="Arial"/>
        <family val="0"/>
        <charset val="1"/>
      </rPr>
      <t xml:space="preserve">2</t>
    </r>
    <r>
      <rPr>
        <sz val="10"/>
        <rFont val="Noto Sans CJK SC"/>
        <family val="2"/>
      </rPr>
      <t xml:space="preserve">版の記載）。また同マニュアルでは、献血時の </t>
    </r>
    <r>
      <rPr>
        <sz val="10"/>
        <rFont val="Arial"/>
        <family val="0"/>
        <charset val="1"/>
      </rPr>
      <t xml:space="preserve">HTLV-1 </t>
    </r>
    <r>
      <rPr>
        <sz val="10"/>
        <rFont val="Noto Sans CJK SC"/>
        <family val="2"/>
      </rPr>
      <t xml:space="preserve">抗体スクリーニングが</t>
    </r>
    <r>
      <rPr>
        <sz val="10"/>
        <rFont val="Arial"/>
        <family val="0"/>
        <charset val="1"/>
      </rPr>
      <t xml:space="preserve">1986</t>
    </r>
    <r>
      <rPr>
        <sz val="10"/>
        <rFont val="Noto Sans CJK SC"/>
        <family val="2"/>
      </rPr>
      <t xml:space="preserve">年に導入され、輸血による感染は現在では撲滅されたと記載されている。数値と制度は厚生労働省の総合対策資料と同マニュアルの本文で確認した。</t>
    </r>
  </si>
  <si>
    <t xml:space="preserve">HV-017</t>
  </si>
  <si>
    <t xml:space="preserve">新型コロナウイルス感染症</t>
  </si>
  <si>
    <r>
      <rPr>
        <sz val="10"/>
        <rFont val="Arial"/>
        <family val="0"/>
        <charset val="1"/>
      </rPr>
      <t xml:space="preserve">SARS-CoV-2 </t>
    </r>
    <r>
      <rPr>
        <sz val="10"/>
        <rFont val="Noto Sans CJK SC"/>
        <family val="2"/>
      </rPr>
      <t xml:space="preserve">は</t>
    </r>
    <r>
      <rPr>
        <sz val="10"/>
        <rFont val="Arial"/>
        <family val="0"/>
        <charset val="1"/>
      </rPr>
      <t xml:space="preserve">2019</t>
    </r>
    <r>
      <rPr>
        <sz val="10"/>
        <rFont val="Noto Sans CJK SC"/>
        <family val="2"/>
      </rPr>
      <t xml:space="preserve">年後半に出現したコロナウイルスで、急性呼吸器疾患である新型コロナウイルス感染症（</t>
    </r>
    <r>
      <rPr>
        <sz val="10"/>
        <rFont val="Arial"/>
        <family val="0"/>
        <charset val="1"/>
      </rPr>
      <t xml:space="preserve">COVID-19</t>
    </r>
    <r>
      <rPr>
        <sz val="10"/>
        <rFont val="Noto Sans CJK SC"/>
        <family val="2"/>
      </rPr>
      <t xml:space="preserve">）の原因であり、世界的なパンデミックを引き起こした。</t>
    </r>
  </si>
  <si>
    <r>
      <rPr>
        <sz val="10"/>
        <rFont val="Noto Sans CJK SC"/>
        <family val="2"/>
      </rPr>
      <t xml:space="preserve">医学各論 Ⅻ</t>
    </r>
    <r>
      <rPr>
        <sz val="10"/>
        <rFont val="Arial"/>
        <family val="0"/>
        <charset val="1"/>
      </rPr>
      <t xml:space="preserve">-1-A-</t>
    </r>
    <r>
      <rPr>
        <sz val="10"/>
        <rFont val="Noto Sans CJK SC"/>
        <family val="2"/>
      </rPr>
      <t xml:space="preserve">㉑（新型コロナウイルス感染症、</t>
    </r>
    <r>
      <rPr>
        <sz val="10"/>
        <rFont val="Arial"/>
        <family val="0"/>
        <charset val="1"/>
      </rPr>
      <t xml:space="preserve">a</t>
    </r>
    <r>
      <rPr>
        <sz val="10"/>
        <rFont val="Noto Sans CJK SC"/>
        <family val="2"/>
      </rPr>
      <t xml:space="preserve">）</t>
    </r>
  </si>
  <si>
    <r>
      <rPr>
        <sz val="10"/>
        <rFont val="Arial"/>
        <family val="0"/>
        <charset val="1"/>
      </rPr>
      <t xml:space="preserve">PS-03-03-01 (id: JkxnuUg)</t>
    </r>
    <r>
      <rPr>
        <sz val="10"/>
        <rFont val="Noto Sans CJK SC"/>
        <family val="2"/>
      </rPr>
      <t xml:space="preserve">；</t>
    </r>
    <r>
      <rPr>
        <sz val="10"/>
        <rFont val="Arial"/>
        <family val="0"/>
        <charset val="1"/>
      </rPr>
      <t xml:space="preserve">TBL-01-00-620 (id: JlvnmaA)</t>
    </r>
  </si>
  <si>
    <t xml:space="preserve">SRC-2066</t>
  </si>
  <si>
    <t xml:space="preserve">Hu B, Guo H, Zhou P, Shi ZL. Characteristics of SARS-CoV-2 and COVID-19. Nat Rev Microbiol. 2021;19(3):141-154.</t>
  </si>
  <si>
    <t xml:space="preserve">10.1038/s41579-020-00459-7</t>
  </si>
  <si>
    <t xml:space="preserve">33024307</t>
  </si>
  <si>
    <r>
      <rPr>
        <sz val="10"/>
        <rFont val="Noto Sans CJK SC"/>
        <family val="2"/>
      </rPr>
      <t xml:space="preserve">出典の抄録には具体的な数値は含まれておらず、主張は病原体の総論の範囲に限った。国内の死亡統計は既存カード（</t>
    </r>
    <r>
      <rPr>
        <sz val="10"/>
        <rFont val="Arial"/>
        <family val="0"/>
        <charset val="1"/>
      </rPr>
      <t xml:space="preserve">RI-051</t>
    </r>
    <r>
      <rPr>
        <sz val="10"/>
        <rFont val="Noto Sans CJK SC"/>
        <family val="2"/>
      </rPr>
      <t xml:space="preserve">）の範囲のため本カードでは扱わない。</t>
    </r>
  </si>
  <si>
    <t xml:space="preserve">HV-018</t>
  </si>
  <si>
    <r>
      <rPr>
        <sz val="10"/>
        <rFont val="Arial"/>
        <family val="0"/>
        <charset val="1"/>
      </rPr>
      <t xml:space="preserve">BNT162b2 mRNA </t>
    </r>
    <r>
      <rPr>
        <sz val="10"/>
        <rFont val="Noto Sans CJK SC"/>
        <family val="2"/>
      </rPr>
      <t xml:space="preserve">ワクチンの無作為化比較試験（</t>
    </r>
    <r>
      <rPr>
        <sz val="10"/>
        <rFont val="Arial"/>
        <family val="0"/>
        <charset val="1"/>
      </rPr>
      <t xml:space="preserve">43,548</t>
    </r>
    <r>
      <rPr>
        <sz val="10"/>
        <rFont val="Noto Sans CJK SC"/>
        <family val="2"/>
      </rPr>
      <t xml:space="preserve">人を無作為化）では、</t>
    </r>
    <r>
      <rPr>
        <sz val="10"/>
        <rFont val="Arial"/>
        <family val="0"/>
        <charset val="1"/>
      </rPr>
      <t xml:space="preserve">2</t>
    </r>
    <r>
      <rPr>
        <sz val="10"/>
        <rFont val="Noto Sans CJK SC"/>
        <family val="2"/>
      </rPr>
      <t xml:space="preserve">回目接種から</t>
    </r>
    <r>
      <rPr>
        <sz val="10"/>
        <rFont val="Arial"/>
        <family val="0"/>
        <charset val="1"/>
      </rPr>
      <t xml:space="preserve">7</t>
    </r>
    <r>
      <rPr>
        <sz val="10"/>
        <rFont val="Noto Sans CJK SC"/>
        <family val="2"/>
      </rPr>
      <t xml:space="preserve">日以降の </t>
    </r>
    <r>
      <rPr>
        <sz val="10"/>
        <rFont val="Arial"/>
        <family val="0"/>
        <charset val="1"/>
      </rPr>
      <t xml:space="preserve">COVID-19 </t>
    </r>
    <r>
      <rPr>
        <sz val="10"/>
        <rFont val="Noto Sans CJK SC"/>
        <family val="2"/>
      </rPr>
      <t xml:space="preserve">発症に対するワクチン有効率は</t>
    </r>
    <r>
      <rPr>
        <sz val="10"/>
        <rFont val="Arial"/>
        <family val="0"/>
        <charset val="1"/>
      </rPr>
      <t xml:space="preserve">95%</t>
    </r>
    <r>
      <rPr>
        <sz val="10"/>
        <rFont val="Noto Sans CJK SC"/>
        <family val="2"/>
      </rPr>
      <t xml:space="preserve">（</t>
    </r>
    <r>
      <rPr>
        <sz val="10"/>
        <rFont val="Arial"/>
        <family val="0"/>
        <charset val="1"/>
      </rPr>
      <t xml:space="preserve">95% credible interval 90.3–97.6</t>
    </r>
    <r>
      <rPr>
        <sz val="10"/>
        <rFont val="Noto Sans CJK SC"/>
        <family val="2"/>
      </rPr>
      <t xml:space="preserve">）で、</t>
    </r>
    <r>
      <rPr>
        <sz val="10"/>
        <rFont val="Arial"/>
        <family val="0"/>
        <charset val="1"/>
      </rPr>
      <t xml:space="preserve">1</t>
    </r>
    <r>
      <rPr>
        <sz val="10"/>
        <rFont val="Noto Sans CJK SC"/>
        <family val="2"/>
      </rPr>
      <t xml:space="preserve">回目接種以降の重症例はワクチン群</t>
    </r>
    <r>
      <rPr>
        <sz val="10"/>
        <rFont val="Arial"/>
        <family val="0"/>
        <charset val="1"/>
      </rPr>
      <t xml:space="preserve">1</t>
    </r>
    <r>
      <rPr>
        <sz val="10"/>
        <rFont val="Noto Sans CJK SC"/>
        <family val="2"/>
      </rPr>
      <t xml:space="preserve">例に対しプラセボ群</t>
    </r>
    <r>
      <rPr>
        <sz val="10"/>
        <rFont val="Arial"/>
        <family val="0"/>
        <charset val="1"/>
      </rPr>
      <t xml:space="preserve">9</t>
    </r>
    <r>
      <rPr>
        <sz val="10"/>
        <rFont val="Noto Sans CJK SC"/>
        <family val="2"/>
      </rPr>
      <t xml:space="preserve">例であった。</t>
    </r>
  </si>
  <si>
    <r>
      <rPr>
        <sz val="10"/>
        <rFont val="Arial"/>
        <family val="0"/>
        <charset val="1"/>
      </rPr>
      <t xml:space="preserve">PS-03-03-16 (id: JkxnuVc)</t>
    </r>
    <r>
      <rPr>
        <sz val="10"/>
        <rFont val="Noto Sans CJK SC"/>
        <family val="2"/>
      </rPr>
      <t xml:space="preserve">；</t>
    </r>
    <r>
      <rPr>
        <sz val="10"/>
        <rFont val="Arial"/>
        <family val="0"/>
        <charset val="1"/>
      </rPr>
      <t xml:space="preserve">TBL-01-00-620 (id: JlvnmaA)</t>
    </r>
  </si>
  <si>
    <t xml:space="preserve">SRC-2067</t>
  </si>
  <si>
    <t xml:space="preserve">Polack FP, Thomas SJ, Kitchin N, et al. Safety and Efficacy of the BNT162b2 mRNA Covid-19 Vaccine. N Engl J Med. 2020;383(27):2603-2615.</t>
  </si>
  <si>
    <t xml:space="preserve">10.1056/NEJMoa2034577</t>
  </si>
  <si>
    <t xml:space="preserve">33301246</t>
  </si>
  <si>
    <r>
      <rPr>
        <sz val="10"/>
        <rFont val="Noto Sans CJK SC"/>
        <family val="2"/>
      </rPr>
      <t xml:space="preserve">数値は試験実施時点（野生株流行期）のもので、変異株や追加接種に対する有効性を示すものではない。国内では </t>
    </r>
    <r>
      <rPr>
        <sz val="10"/>
        <rFont val="Arial"/>
        <family val="0"/>
        <charset val="1"/>
      </rPr>
      <t xml:space="preserve">BNT162b2 </t>
    </r>
    <r>
      <rPr>
        <sz val="10"/>
        <rFont val="Noto Sans CJK SC"/>
        <family val="2"/>
      </rPr>
      <t xml:space="preserve">を含む新型コロナワクチンは承認されており、</t>
    </r>
    <r>
      <rPr>
        <sz val="10"/>
        <rFont val="Arial"/>
        <family val="0"/>
        <charset val="1"/>
      </rPr>
      <t xml:space="preserve">2024</t>
    </r>
    <r>
      <rPr>
        <sz val="10"/>
        <rFont val="Noto Sans CJK SC"/>
        <family val="2"/>
      </rPr>
      <t xml:space="preserve">年度から定期接種（</t>
    </r>
    <r>
      <rPr>
        <sz val="10"/>
        <rFont val="Arial"/>
        <family val="0"/>
        <charset val="1"/>
      </rPr>
      <t xml:space="preserve">B</t>
    </r>
    <r>
      <rPr>
        <sz val="10"/>
        <rFont val="Noto Sans CJK SC"/>
        <family val="2"/>
      </rPr>
      <t xml:space="preserve">類疾病、対象は</t>
    </r>
    <r>
      <rPr>
        <sz val="10"/>
        <rFont val="Arial"/>
        <family val="0"/>
        <charset val="1"/>
      </rPr>
      <t xml:space="preserve">65</t>
    </r>
    <r>
      <rPr>
        <sz val="10"/>
        <rFont val="Noto Sans CJK SC"/>
        <family val="2"/>
      </rPr>
      <t xml:space="preserve">歳以上と</t>
    </r>
    <r>
      <rPr>
        <sz val="10"/>
        <rFont val="Arial"/>
        <family val="0"/>
        <charset val="1"/>
      </rPr>
      <t xml:space="preserve">60</t>
    </r>
    <r>
      <rPr>
        <sz val="10"/>
        <rFont val="Noto Sans CJK SC"/>
        <family val="2"/>
      </rPr>
      <t xml:space="preserve">〜</t>
    </r>
    <r>
      <rPr>
        <sz val="10"/>
        <rFont val="Arial"/>
        <family val="0"/>
        <charset val="1"/>
      </rPr>
      <t xml:space="preserve">64</t>
    </r>
    <r>
      <rPr>
        <sz val="10"/>
        <rFont val="Noto Sans CJK SC"/>
        <family val="2"/>
      </rPr>
      <t xml:space="preserve">歳で一定の基礎疾患を有する者、秋冬に年</t>
    </r>
    <r>
      <rPr>
        <sz val="10"/>
        <rFont val="Arial"/>
        <family val="0"/>
        <charset val="1"/>
      </rPr>
      <t xml:space="preserve">1</t>
    </r>
    <r>
      <rPr>
        <sz val="10"/>
        <rFont val="Noto Sans CJK SC"/>
        <family val="2"/>
      </rPr>
      <t xml:space="preserve">回）の対象となっていることを厚生労働省資料で確認した（制度は年度により変わりうる）。</t>
    </r>
  </si>
  <si>
    <t xml:space="preserve">HV-019</t>
  </si>
  <si>
    <r>
      <rPr>
        <sz val="10"/>
        <rFont val="Noto Sans CJK SC"/>
        <family val="2"/>
      </rPr>
      <t xml:space="preserve">入院中の </t>
    </r>
    <r>
      <rPr>
        <sz val="10"/>
        <rFont val="Arial"/>
        <family val="0"/>
        <charset val="1"/>
      </rPr>
      <t xml:space="preserve">COVID-19 </t>
    </r>
    <r>
      <rPr>
        <sz val="10"/>
        <rFont val="Noto Sans CJK SC"/>
        <family val="2"/>
      </rPr>
      <t xml:space="preserve">患者に対する </t>
    </r>
    <r>
      <rPr>
        <sz val="10"/>
        <rFont val="Arial"/>
        <family val="0"/>
        <charset val="1"/>
      </rPr>
      <t xml:space="preserve">RECOVERY </t>
    </r>
    <r>
      <rPr>
        <sz val="10"/>
        <rFont val="Noto Sans CJK SC"/>
        <family val="2"/>
      </rPr>
      <t xml:space="preserve">試験では、デキサメタゾン群（</t>
    </r>
    <r>
      <rPr>
        <sz val="10"/>
        <rFont val="Arial"/>
        <family val="0"/>
        <charset val="1"/>
      </rPr>
      <t xml:space="preserve">2,104</t>
    </r>
    <r>
      <rPr>
        <sz val="10"/>
        <rFont val="Noto Sans CJK SC"/>
        <family val="2"/>
      </rPr>
      <t xml:space="preserve">例）は通常治療群（</t>
    </r>
    <r>
      <rPr>
        <sz val="10"/>
        <rFont val="Arial"/>
        <family val="0"/>
        <charset val="1"/>
      </rPr>
      <t xml:space="preserve">4,321</t>
    </r>
    <r>
      <rPr>
        <sz val="10"/>
        <rFont val="Noto Sans CJK SC"/>
        <family val="2"/>
      </rPr>
      <t xml:space="preserve">例）に比べ</t>
    </r>
    <r>
      <rPr>
        <sz val="10"/>
        <rFont val="Arial"/>
        <family val="0"/>
        <charset val="1"/>
      </rPr>
      <t xml:space="preserve">28</t>
    </r>
    <r>
      <rPr>
        <sz val="10"/>
        <rFont val="Noto Sans CJK SC"/>
        <family val="2"/>
      </rPr>
      <t xml:space="preserve">日死亡が低く（</t>
    </r>
    <r>
      <rPr>
        <sz val="10"/>
        <rFont val="Arial"/>
        <family val="0"/>
        <charset val="1"/>
      </rPr>
      <t xml:space="preserve">22.9% </t>
    </r>
    <r>
      <rPr>
        <sz val="10"/>
        <rFont val="Noto Sans CJK SC"/>
        <family val="2"/>
      </rPr>
      <t xml:space="preserve">対 </t>
    </r>
    <r>
      <rPr>
        <sz val="10"/>
        <rFont val="Arial"/>
        <family val="0"/>
        <charset val="1"/>
      </rPr>
      <t xml:space="preserve">25.7%</t>
    </r>
    <r>
      <rPr>
        <sz val="10"/>
        <rFont val="Noto Sans CJK SC"/>
        <family val="2"/>
      </rPr>
      <t xml:space="preserve">、年齢調整率比 </t>
    </r>
    <r>
      <rPr>
        <sz val="10"/>
        <rFont val="Arial"/>
        <family val="0"/>
        <charset val="1"/>
      </rPr>
      <t xml:space="preserve">0.83</t>
    </r>
    <r>
      <rPr>
        <sz val="10"/>
        <rFont val="Noto Sans CJK SC"/>
        <family val="2"/>
      </rPr>
      <t xml:space="preserve">）、とくに人工呼吸管理中の患者で差が大きかった（</t>
    </r>
    <r>
      <rPr>
        <sz val="10"/>
        <rFont val="Arial"/>
        <family val="0"/>
        <charset val="1"/>
      </rPr>
      <t xml:space="preserve">29.3% </t>
    </r>
    <r>
      <rPr>
        <sz val="10"/>
        <rFont val="Noto Sans CJK SC"/>
        <family val="2"/>
      </rPr>
      <t xml:space="preserve">対 </t>
    </r>
    <r>
      <rPr>
        <sz val="10"/>
        <rFont val="Arial"/>
        <family val="0"/>
        <charset val="1"/>
      </rPr>
      <t xml:space="preserve">41.4%</t>
    </r>
    <r>
      <rPr>
        <sz val="10"/>
        <rFont val="Noto Sans CJK SC"/>
        <family val="2"/>
      </rPr>
      <t xml:space="preserve">）一方、呼吸補助を受けていない患者では有益性は示されなかった。</t>
    </r>
  </si>
  <si>
    <t xml:space="preserve">SRC-2068</t>
  </si>
  <si>
    <t xml:space="preserve">RECOVERY Collaborative Group. Dexamethasone in Hospitalized Patients with Covid-19. N Engl J Med. 2021;384(8):693-704.</t>
  </si>
  <si>
    <t xml:space="preserve">10.1056/NEJMoa2021436</t>
  </si>
  <si>
    <t xml:space="preserve">32678530</t>
  </si>
  <si>
    <t xml:space="preserve">エビデンスは英国の入院患者を対象とした試験によるもの。デキサメタゾンの新型コロナウイルス感染症に対する国内の承認・保険適用の確認状況は、本リサーチでは未確認である。</t>
  </si>
  <si>
    <t xml:space="preserve">HV-020</t>
  </si>
  <si>
    <t xml:space="preserve">デング熱</t>
  </si>
  <si>
    <r>
      <rPr>
        <sz val="10"/>
        <rFont val="Noto Sans CJK SC"/>
        <family val="2"/>
      </rPr>
      <t xml:space="preserve">デングはヤブカ属の蚊が媒介するウイルス感染症で、世界の年間感染数は約</t>
    </r>
    <r>
      <rPr>
        <sz val="10"/>
        <rFont val="Arial"/>
        <family val="0"/>
        <charset val="1"/>
      </rPr>
      <t xml:space="preserve">3</t>
    </r>
    <r>
      <rPr>
        <sz val="10"/>
        <rFont val="Noto Sans CJK SC"/>
        <family val="2"/>
      </rPr>
      <t xml:space="preserve">億</t>
    </r>
    <r>
      <rPr>
        <sz val="10"/>
        <rFont val="Arial"/>
        <family val="0"/>
        <charset val="1"/>
      </rPr>
      <t xml:space="preserve">9,000</t>
    </r>
    <r>
      <rPr>
        <sz val="10"/>
        <rFont val="Noto Sans CJK SC"/>
        <family val="2"/>
      </rPr>
      <t xml:space="preserve">万件（</t>
    </r>
    <r>
      <rPr>
        <sz val="10"/>
        <rFont val="Arial"/>
        <family val="0"/>
        <charset val="1"/>
      </rPr>
      <t xml:space="preserve">95% credible interval 2</t>
    </r>
    <r>
      <rPr>
        <sz val="10"/>
        <rFont val="Noto Sans CJK SC"/>
        <family val="2"/>
      </rPr>
      <t xml:space="preserve">億</t>
    </r>
    <r>
      <rPr>
        <sz val="10"/>
        <rFont val="Arial"/>
        <family val="0"/>
        <charset val="1"/>
      </rPr>
      <t xml:space="preserve">8,400</t>
    </r>
    <r>
      <rPr>
        <sz val="10"/>
        <rFont val="Noto Sans CJK SC"/>
        <family val="2"/>
      </rPr>
      <t xml:space="preserve">万〜</t>
    </r>
    <r>
      <rPr>
        <sz val="10"/>
        <rFont val="Arial"/>
        <family val="0"/>
        <charset val="1"/>
      </rPr>
      <t xml:space="preserve">5</t>
    </r>
    <r>
      <rPr>
        <sz val="10"/>
        <rFont val="Noto Sans CJK SC"/>
        <family val="2"/>
      </rPr>
      <t xml:space="preserve">億</t>
    </r>
    <r>
      <rPr>
        <sz val="10"/>
        <rFont val="Arial"/>
        <family val="0"/>
        <charset val="1"/>
      </rPr>
      <t xml:space="preserve">2,800</t>
    </r>
    <r>
      <rPr>
        <sz val="10"/>
        <rFont val="Noto Sans CJK SC"/>
        <family val="2"/>
      </rPr>
      <t xml:space="preserve">万）と推計され、うち顕性感染は約</t>
    </r>
    <r>
      <rPr>
        <sz val="10"/>
        <rFont val="Arial"/>
        <family val="0"/>
        <charset val="1"/>
      </rPr>
      <t xml:space="preserve">9,600</t>
    </r>
    <r>
      <rPr>
        <sz val="10"/>
        <rFont val="Noto Sans CJK SC"/>
        <family val="2"/>
      </rPr>
      <t xml:space="preserve">万件である。</t>
    </r>
  </si>
  <si>
    <r>
      <rPr>
        <sz val="10"/>
        <rFont val="Noto Sans CJK SC"/>
        <family val="2"/>
      </rPr>
      <t xml:space="preserve">医学各論 Ⅻ</t>
    </r>
    <r>
      <rPr>
        <sz val="10"/>
        <rFont val="Arial"/>
        <family val="0"/>
        <charset val="1"/>
      </rPr>
      <t xml:space="preserve">-1-A-</t>
    </r>
    <r>
      <rPr>
        <sz val="10"/>
        <rFont val="Noto Sans CJK SC"/>
        <family val="2"/>
      </rPr>
      <t xml:space="preserve">㉒（デング熱、</t>
    </r>
    <r>
      <rPr>
        <sz val="10"/>
        <rFont val="Arial"/>
        <family val="0"/>
        <charset val="1"/>
      </rPr>
      <t xml:space="preserve">b</t>
    </r>
    <r>
      <rPr>
        <sz val="10"/>
        <rFont val="Noto Sans CJK SC"/>
        <family val="2"/>
      </rPr>
      <t xml:space="preserve">）</t>
    </r>
  </si>
  <si>
    <r>
      <rPr>
        <sz val="10"/>
        <rFont val="Arial"/>
        <family val="0"/>
        <charset val="1"/>
      </rPr>
      <t xml:space="preserve">PS-01-03-17 (id: JkxnuMA)</t>
    </r>
    <r>
      <rPr>
        <sz val="10"/>
        <rFont val="Noto Sans CJK SC"/>
        <family val="2"/>
      </rPr>
      <t xml:space="preserve">；</t>
    </r>
    <r>
      <rPr>
        <sz val="10"/>
        <rFont val="Arial"/>
        <family val="0"/>
        <charset val="1"/>
      </rPr>
      <t xml:space="preserve">PS-03-03-01 (id: JkxnuUg)</t>
    </r>
  </si>
  <si>
    <t xml:space="preserve">SRC-2069</t>
  </si>
  <si>
    <t xml:space="preserve">Bhatt S, Gething PW, Brady OJ, et al. The global distribution and burden of dengue. Nature. 2013;496(7446):504-507.</t>
  </si>
  <si>
    <t xml:space="preserve">10.1038/nature12060</t>
  </si>
  <si>
    <t xml:space="preserve">23563266</t>
  </si>
  <si>
    <r>
      <rPr>
        <sz val="10"/>
        <rFont val="Noto Sans CJK SC"/>
        <family val="2"/>
      </rPr>
      <t xml:space="preserve">数値は</t>
    </r>
    <r>
      <rPr>
        <sz val="10"/>
        <rFont val="Arial"/>
        <family val="0"/>
        <charset val="1"/>
      </rPr>
      <t xml:space="preserve">2013</t>
    </r>
    <r>
      <rPr>
        <sz val="10"/>
        <rFont val="Noto Sans CJK SC"/>
        <family val="2"/>
      </rPr>
      <t xml:space="preserve">年のモデリングによる推計である。出典の抄録にあるワクチンに関する記述は</t>
    </r>
    <r>
      <rPr>
        <sz val="10"/>
        <rFont val="Arial"/>
        <family val="0"/>
        <charset val="1"/>
      </rPr>
      <t xml:space="preserve">2013</t>
    </r>
    <r>
      <rPr>
        <sz val="10"/>
        <rFont val="Noto Sans CJK SC"/>
        <family val="2"/>
      </rPr>
      <t xml:space="preserve">年時点のもので現状を示さないため主張に入れていない。国内で承認されたデングワクチンはなく、特異的な治療法もない（国立健康危機管理研究機構の現行ページで確認）。</t>
    </r>
  </si>
  <si>
    <t xml:space="preserve">HV-021</t>
  </si>
  <si>
    <r>
      <rPr>
        <sz val="10"/>
        <rFont val="Arial"/>
        <family val="0"/>
        <charset val="1"/>
      </rPr>
      <t xml:space="preserve">2014</t>
    </r>
    <r>
      <rPr>
        <sz val="10"/>
        <rFont val="Noto Sans CJK SC"/>
        <family val="2"/>
      </rPr>
      <t xml:space="preserve">年に東京で、約</t>
    </r>
    <r>
      <rPr>
        <sz val="10"/>
        <rFont val="Arial"/>
        <family val="0"/>
        <charset val="1"/>
      </rPr>
      <t xml:space="preserve">70</t>
    </r>
    <r>
      <rPr>
        <sz val="10"/>
        <rFont val="Noto Sans CJK SC"/>
        <family val="2"/>
      </rPr>
      <t xml:space="preserve">年ぶりとなるデング熱の国内感染が発生した。初期報告では</t>
    </r>
    <r>
      <rPr>
        <sz val="10"/>
        <rFont val="Arial"/>
        <family val="0"/>
        <charset val="1"/>
      </rPr>
      <t xml:space="preserve">2014</t>
    </r>
    <r>
      <rPr>
        <sz val="10"/>
        <rFont val="Noto Sans CJK SC"/>
        <family val="2"/>
      </rPr>
      <t xml:space="preserve">年</t>
    </r>
    <r>
      <rPr>
        <sz val="10"/>
        <rFont val="Arial"/>
        <family val="0"/>
        <charset val="1"/>
      </rPr>
      <t xml:space="preserve">8</t>
    </r>
    <r>
      <rPr>
        <sz val="10"/>
        <rFont val="Noto Sans CJK SC"/>
        <family val="2"/>
      </rPr>
      <t xml:space="preserve">〜</t>
    </r>
    <r>
      <rPr>
        <sz val="10"/>
        <rFont val="Arial"/>
        <family val="0"/>
        <charset val="1"/>
      </rPr>
      <t xml:space="preserve">9</t>
    </r>
    <r>
      <rPr>
        <sz val="10"/>
        <rFont val="Noto Sans CJK SC"/>
        <family val="2"/>
      </rPr>
      <t xml:space="preserve">月に</t>
    </r>
    <r>
      <rPr>
        <sz val="10"/>
        <rFont val="Arial"/>
        <family val="0"/>
        <charset val="1"/>
      </rPr>
      <t xml:space="preserve">19</t>
    </r>
    <r>
      <rPr>
        <sz val="10"/>
        <rFont val="Noto Sans CJK SC"/>
        <family val="2"/>
      </rPr>
      <t xml:space="preserve">例が報告され、うち</t>
    </r>
    <r>
      <rPr>
        <sz val="10"/>
        <rFont val="Arial"/>
        <family val="0"/>
        <charset val="1"/>
      </rPr>
      <t xml:space="preserve">18</t>
    </r>
    <r>
      <rPr>
        <sz val="10"/>
        <rFont val="Noto Sans CJK SC"/>
        <family val="2"/>
      </rPr>
      <t xml:space="preserve">例でデングウイルス血清型</t>
    </r>
    <r>
      <rPr>
        <sz val="10"/>
        <rFont val="Arial"/>
        <family val="0"/>
        <charset val="1"/>
      </rPr>
      <t xml:space="preserve">1</t>
    </r>
    <r>
      <rPr>
        <sz val="10"/>
        <rFont val="Noto Sans CJK SC"/>
        <family val="2"/>
      </rPr>
      <t xml:space="preserve">が確認された。</t>
    </r>
  </si>
  <si>
    <r>
      <rPr>
        <sz val="10"/>
        <rFont val="Arial"/>
        <family val="0"/>
        <charset val="1"/>
      </rPr>
      <t xml:space="preserve">PS-03-03-09 (id: JkxnuVA)</t>
    </r>
    <r>
      <rPr>
        <sz val="10"/>
        <rFont val="Noto Sans CJK SC"/>
        <family val="2"/>
      </rPr>
      <t xml:space="preserve">；</t>
    </r>
    <r>
      <rPr>
        <sz val="10"/>
        <rFont val="Arial"/>
        <family val="0"/>
        <charset val="1"/>
      </rPr>
      <t xml:space="preserve">PS-01-03-17 (id: JkxnuMA)</t>
    </r>
  </si>
  <si>
    <t xml:space="preserve">SRC-2070</t>
  </si>
  <si>
    <t xml:space="preserve">Kutsuna S, Kato Y, Moi ML, et al. Autochthonous dengue fever, Tokyo, Japan, 2014. Emerg Infect Dis. 2015;21(3):517-520.</t>
  </si>
  <si>
    <t xml:space="preserve">10.3201/eid2103.141662</t>
  </si>
  <si>
    <t xml:space="preserve">25695200</t>
  </si>
  <si>
    <r>
      <rPr>
        <sz val="10"/>
        <rFont val="Noto Sans CJK SC"/>
        <family val="2"/>
      </rPr>
      <t xml:space="preserve">本論文の</t>
    </r>
    <r>
      <rPr>
        <sz val="10"/>
        <rFont val="Arial"/>
        <family val="0"/>
        <charset val="1"/>
      </rPr>
      <t xml:space="preserve">19</t>
    </r>
    <r>
      <rPr>
        <sz val="10"/>
        <rFont val="Noto Sans CJK SC"/>
        <family val="2"/>
      </rPr>
      <t xml:space="preserve">例は発表時点の初期報告であり、</t>
    </r>
    <r>
      <rPr>
        <sz val="10"/>
        <rFont val="Arial"/>
        <family val="0"/>
        <charset val="1"/>
      </rPr>
      <t xml:space="preserve">2014</t>
    </r>
    <r>
      <rPr>
        <sz val="10"/>
        <rFont val="Noto Sans CJK SC"/>
        <family val="2"/>
      </rPr>
      <t xml:space="preserve">年の国内感染例の最終集計は</t>
    </r>
    <r>
      <rPr>
        <sz val="10"/>
        <rFont val="Arial"/>
        <family val="0"/>
        <charset val="1"/>
      </rPr>
      <t xml:space="preserve">162</t>
    </r>
    <r>
      <rPr>
        <sz val="10"/>
        <rFont val="Noto Sans CJK SC"/>
        <family val="2"/>
      </rPr>
      <t xml:space="preserve">例である（</t>
    </r>
    <r>
      <rPr>
        <sz val="10"/>
        <rFont val="Arial"/>
        <family val="0"/>
        <charset val="1"/>
      </rPr>
      <t xml:space="preserve">IASR </t>
    </r>
    <r>
      <rPr>
        <sz val="10"/>
        <rFont val="Noto Sans CJK SC"/>
        <family val="2"/>
      </rPr>
      <t xml:space="preserve">のデング熱特集による）。デング熱は感染症法の四類感染症（全数把握対象）で、診断した医師は直ちに届け出る必要がある。</t>
    </r>
  </si>
  <si>
    <t xml:space="preserve">HV-022</t>
  </si>
  <si>
    <t xml:space="preserve">伝染性軟属腫</t>
  </si>
  <si>
    <r>
      <rPr>
        <sz val="10"/>
        <rFont val="Noto Sans CJK SC"/>
        <family val="2"/>
      </rPr>
      <t xml:space="preserve">伝染性軟属腫はポックスウイルスによる皮膚感染症で、主に小児にみられ、免疫正常者では通常数か月以内に自然消退する。系統的レビューでは、イミキモド</t>
    </r>
    <r>
      <rPr>
        <sz val="10"/>
        <rFont val="Arial"/>
        <family val="0"/>
        <charset val="1"/>
      </rPr>
      <t xml:space="preserve">5%</t>
    </r>
    <r>
      <rPr>
        <sz val="10"/>
        <rFont val="Noto Sans CJK SC"/>
        <family val="2"/>
      </rPr>
      <t xml:space="preserve">クリームは基剤と比較して短期の治癒に有益性を示さなかった（リスク比 </t>
    </r>
    <r>
      <rPr>
        <sz val="10"/>
        <rFont val="Arial"/>
        <family val="0"/>
        <charset val="1"/>
      </rPr>
      <t xml:space="preserve">1.33</t>
    </r>
    <r>
      <rPr>
        <sz val="10"/>
        <rFont val="Noto Sans CJK SC"/>
        <family val="2"/>
      </rPr>
      <t xml:space="preserve">、</t>
    </r>
    <r>
      <rPr>
        <sz val="10"/>
        <rFont val="Arial"/>
        <family val="0"/>
        <charset val="1"/>
      </rPr>
      <t xml:space="preserve">95%CI 0.92–1.93</t>
    </r>
    <r>
      <rPr>
        <sz val="10"/>
        <rFont val="Noto Sans CJK SC"/>
        <family val="2"/>
      </rPr>
      <t xml:space="preserve">）。</t>
    </r>
  </si>
  <si>
    <r>
      <rPr>
        <sz val="10"/>
        <rFont val="Noto Sans CJK SC"/>
        <family val="2"/>
      </rPr>
      <t xml:space="preserve">医学各論 Ⅻ</t>
    </r>
    <r>
      <rPr>
        <sz val="10"/>
        <rFont val="Arial"/>
        <family val="0"/>
        <charset val="1"/>
      </rPr>
      <t xml:space="preserve">-1-A-</t>
    </r>
    <r>
      <rPr>
        <sz val="10"/>
        <rFont val="Noto Sans CJK SC"/>
        <family val="2"/>
      </rPr>
      <t xml:space="preserve">㉓（伝染性軟属腫、</t>
    </r>
    <r>
      <rPr>
        <sz val="10"/>
        <rFont val="Arial"/>
        <family val="0"/>
        <charset val="1"/>
      </rPr>
      <t xml:space="preserve">b</t>
    </r>
    <r>
      <rPr>
        <sz val="10"/>
        <rFont val="Noto Sans CJK SC"/>
        <family val="2"/>
      </rPr>
      <t xml:space="preserve">）</t>
    </r>
  </si>
  <si>
    <t xml:space="preserve">SRC-2071</t>
  </si>
  <si>
    <t xml:space="preserve">van der Wouden JC, van der Sande R, Kruithof EJ, Sollie A, van Suijlekom-Smit LW, Koning S. Interventions for cutaneous molluscum contagiosum. Cochrane Database Syst Rev. 2017;(5):CD004767.</t>
  </si>
  <si>
    <t xml:space="preserve">10.1002/14651858.CD004767.pub4</t>
  </si>
  <si>
    <t xml:space="preserve">28513067</t>
  </si>
  <si>
    <t xml:space="preserve">皮膚所見の詳細は本カードでは扱わない。イミキモドの伝染性軟属腫に対する国内の承認・保険適用は未確認である。</t>
  </si>
  <si>
    <t xml:space="preserve">HV-023</t>
  </si>
  <si>
    <t xml:space="preserve">急性灰白髄炎</t>
  </si>
  <si>
    <r>
      <rPr>
        <sz val="10"/>
        <rFont val="Noto Sans CJK SC"/>
        <family val="2"/>
      </rPr>
      <t xml:space="preserve">日本のポリオ予防接種は経口生ワクチン（</t>
    </r>
    <r>
      <rPr>
        <sz val="10"/>
        <rFont val="Arial"/>
        <family val="0"/>
        <charset val="1"/>
      </rPr>
      <t xml:space="preserve">OPV</t>
    </r>
    <r>
      <rPr>
        <sz val="10"/>
        <rFont val="Noto Sans CJK SC"/>
        <family val="2"/>
      </rPr>
      <t xml:space="preserve">）から不活化ワクチン（</t>
    </r>
    <r>
      <rPr>
        <sz val="10"/>
        <rFont val="Arial"/>
        <family val="0"/>
        <charset val="1"/>
      </rPr>
      <t xml:space="preserve">IPV</t>
    </r>
    <r>
      <rPr>
        <sz val="10"/>
        <rFont val="Noto Sans CJK SC"/>
        <family val="2"/>
      </rPr>
      <t xml:space="preserve">）へ移行し、単独 </t>
    </r>
    <r>
      <rPr>
        <sz val="10"/>
        <rFont val="Arial"/>
        <family val="0"/>
        <charset val="1"/>
      </rPr>
      <t xml:space="preserve">IPV </t>
    </r>
    <r>
      <rPr>
        <sz val="10"/>
        <rFont val="Noto Sans CJK SC"/>
        <family val="2"/>
      </rPr>
      <t xml:space="preserve">が</t>
    </r>
    <r>
      <rPr>
        <sz val="10"/>
        <rFont val="Arial"/>
        <family val="0"/>
        <charset val="1"/>
      </rPr>
      <t xml:space="preserve">2012</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1</t>
    </r>
    <r>
      <rPr>
        <sz val="10"/>
        <rFont val="Noto Sans CJK SC"/>
        <family val="2"/>
      </rPr>
      <t xml:space="preserve">日に、</t>
    </r>
    <r>
      <rPr>
        <sz val="10"/>
        <rFont val="Arial"/>
        <family val="0"/>
        <charset val="1"/>
      </rPr>
      <t xml:space="preserve">4</t>
    </r>
    <r>
      <rPr>
        <sz val="10"/>
        <rFont val="Noto Sans CJK SC"/>
        <family val="2"/>
      </rPr>
      <t xml:space="preserve">種混合（</t>
    </r>
    <r>
      <rPr>
        <sz val="10"/>
        <rFont val="Arial"/>
        <family val="0"/>
        <charset val="1"/>
      </rPr>
      <t xml:space="preserve">DPT-IPV</t>
    </r>
    <r>
      <rPr>
        <sz val="10"/>
        <rFont val="Noto Sans CJK SC"/>
        <family val="2"/>
      </rPr>
      <t xml:space="preserve">）が同年</t>
    </r>
    <r>
      <rPr>
        <sz val="10"/>
        <rFont val="Arial"/>
        <family val="0"/>
        <charset val="1"/>
      </rPr>
      <t xml:space="preserve">11</t>
    </r>
    <r>
      <rPr>
        <sz val="10"/>
        <rFont val="Noto Sans CJK SC"/>
        <family val="2"/>
      </rPr>
      <t xml:space="preserve">月</t>
    </r>
    <r>
      <rPr>
        <sz val="10"/>
        <rFont val="Arial"/>
        <family val="0"/>
        <charset val="1"/>
      </rPr>
      <t xml:space="preserve">1</t>
    </r>
    <r>
      <rPr>
        <sz val="10"/>
        <rFont val="Noto Sans CJK SC"/>
        <family val="2"/>
      </rPr>
      <t xml:space="preserve">日に導入された。</t>
    </r>
    <r>
      <rPr>
        <sz val="10"/>
        <rFont val="Arial"/>
        <family val="0"/>
        <charset val="1"/>
      </rPr>
      <t xml:space="preserve">IPV </t>
    </r>
    <r>
      <rPr>
        <sz val="10"/>
        <rFont val="Noto Sans CJK SC"/>
        <family val="2"/>
      </rPr>
      <t xml:space="preserve">の定期接種は初回</t>
    </r>
    <r>
      <rPr>
        <sz val="10"/>
        <rFont val="Arial"/>
        <family val="0"/>
        <charset val="1"/>
      </rPr>
      <t xml:space="preserve">3</t>
    </r>
    <r>
      <rPr>
        <sz val="10"/>
        <rFont val="Noto Sans CJK SC"/>
        <family val="2"/>
      </rPr>
      <t xml:space="preserve">回と追加</t>
    </r>
    <r>
      <rPr>
        <sz val="10"/>
        <rFont val="Arial"/>
        <family val="0"/>
        <charset val="1"/>
      </rPr>
      <t xml:space="preserve">1</t>
    </r>
    <r>
      <rPr>
        <sz val="10"/>
        <rFont val="Noto Sans CJK SC"/>
        <family val="2"/>
      </rPr>
      <t xml:space="preserve">回の計</t>
    </r>
    <r>
      <rPr>
        <sz val="10"/>
        <rFont val="Arial"/>
        <family val="0"/>
        <charset val="1"/>
      </rPr>
      <t xml:space="preserve">4</t>
    </r>
    <r>
      <rPr>
        <sz val="10"/>
        <rFont val="Noto Sans CJK SC"/>
        <family val="2"/>
      </rPr>
      <t xml:space="preserve">回で、</t>
    </r>
    <r>
      <rPr>
        <sz val="10"/>
        <rFont val="Arial"/>
        <family val="0"/>
        <charset val="1"/>
      </rPr>
      <t xml:space="preserve">2024</t>
    </r>
    <r>
      <rPr>
        <sz val="10"/>
        <rFont val="Noto Sans CJK SC"/>
        <family val="2"/>
      </rPr>
      <t xml:space="preserve">年</t>
    </r>
    <r>
      <rPr>
        <sz val="10"/>
        <rFont val="Arial"/>
        <family val="0"/>
        <charset val="1"/>
      </rPr>
      <t xml:space="preserve">4</t>
    </r>
    <r>
      <rPr>
        <sz val="10"/>
        <rFont val="Noto Sans CJK SC"/>
        <family val="2"/>
      </rPr>
      <t xml:space="preserve">月からは</t>
    </r>
    <r>
      <rPr>
        <sz val="10"/>
        <rFont val="Arial"/>
        <family val="0"/>
        <charset val="1"/>
      </rPr>
      <t xml:space="preserve">5</t>
    </r>
    <r>
      <rPr>
        <sz val="10"/>
        <rFont val="Noto Sans CJK SC"/>
        <family val="2"/>
      </rPr>
      <t xml:space="preserve">種混合ワクチンも使用可能となっている。</t>
    </r>
  </si>
  <si>
    <r>
      <rPr>
        <sz val="10"/>
        <rFont val="Noto Sans CJK SC"/>
        <family val="2"/>
      </rPr>
      <t xml:space="preserve">医学各論 Ⅻ</t>
    </r>
    <r>
      <rPr>
        <sz val="10"/>
        <rFont val="Arial"/>
        <family val="0"/>
        <charset val="1"/>
      </rPr>
      <t xml:space="preserve">-1-A-</t>
    </r>
    <r>
      <rPr>
        <sz val="10"/>
        <rFont val="Noto Sans CJK SC"/>
        <family val="2"/>
      </rPr>
      <t xml:space="preserve">㉕（急性灰白髄炎</t>
    </r>
    <r>
      <rPr>
        <sz val="10"/>
        <rFont val="Arial"/>
        <family val="0"/>
        <charset val="1"/>
      </rPr>
      <t xml:space="preserve">&lt;</t>
    </r>
    <r>
      <rPr>
        <sz val="10"/>
        <rFont val="Noto Sans CJK SC"/>
        <family val="2"/>
      </rPr>
      <t xml:space="preserve">ポリオ</t>
    </r>
    <r>
      <rPr>
        <sz val="10"/>
        <rFont val="Arial"/>
        <family val="0"/>
        <charset val="1"/>
      </rPr>
      <t xml:space="preserve">&gt;</t>
    </r>
    <r>
      <rPr>
        <sz val="10"/>
        <rFont val="Noto Sans CJK SC"/>
        <family val="2"/>
      </rPr>
      <t xml:space="preserve">、</t>
    </r>
    <r>
      <rPr>
        <sz val="10"/>
        <rFont val="Arial"/>
        <family val="0"/>
        <charset val="1"/>
      </rPr>
      <t xml:space="preserve">c</t>
    </r>
    <r>
      <rPr>
        <sz val="10"/>
        <rFont val="Noto Sans CJK SC"/>
        <family val="2"/>
      </rPr>
      <t xml:space="preserve">）</t>
    </r>
  </si>
  <si>
    <t xml:space="preserve">SRC-2072</t>
  </si>
  <si>
    <r>
      <rPr>
        <sz val="10"/>
        <rFont val="Noto Sans CJK SC"/>
        <family val="2"/>
      </rPr>
      <t xml:space="preserve">厚生労働省</t>
    </r>
    <r>
      <rPr>
        <sz val="10"/>
        <rFont val="Arial"/>
        <family val="0"/>
        <charset val="1"/>
      </rPr>
      <t xml:space="preserve">. </t>
    </r>
    <r>
      <rPr>
        <sz val="10"/>
        <rFont val="Noto Sans CJK SC"/>
        <family val="2"/>
      </rPr>
      <t xml:space="preserve">ポリオ（急性灰白髄炎）に関する</t>
    </r>
    <r>
      <rPr>
        <sz val="10"/>
        <rFont val="Arial"/>
        <family val="0"/>
        <charset val="1"/>
      </rPr>
      <t xml:space="preserve">Q&amp;A. </t>
    </r>
    <r>
      <rPr>
        <sz val="10"/>
        <rFont val="Noto Sans CJK SC"/>
        <family val="2"/>
      </rPr>
      <t xml:space="preserve">厚生労働省ウェブサイト</t>
    </r>
    <r>
      <rPr>
        <sz val="10"/>
        <rFont val="Arial"/>
        <family val="0"/>
        <charset val="1"/>
      </rPr>
      <t xml:space="preserve">.</t>
    </r>
  </si>
  <si>
    <r>
      <rPr>
        <sz val="10"/>
        <rFont val="Noto Sans CJK SC"/>
        <family val="2"/>
      </rPr>
      <t xml:space="preserve">移行の経緯は厚生労働省「ポリオ（急性灰白髄炎）に関する</t>
    </r>
    <r>
      <rPr>
        <sz val="10"/>
        <rFont val="Arial"/>
        <family val="0"/>
        <charset val="1"/>
      </rPr>
      <t xml:space="preserve">Q&amp;A</t>
    </r>
    <r>
      <rPr>
        <sz val="10"/>
        <rFont val="Noto Sans CJK SC"/>
        <family val="2"/>
      </rPr>
      <t xml:space="preserve">」の検索抜粋で確認したもので、ページ本文での再確認が望ましい。中枢神経の臨床像は本カードでは扱わない。</t>
    </r>
  </si>
  <si>
    <t xml:space="preserve">HV-024</t>
  </si>
  <si>
    <t xml:space="preserve">ジカウイルス感染症</t>
  </si>
  <si>
    <r>
      <rPr>
        <sz val="10"/>
        <rFont val="Noto Sans CJK SC"/>
        <family val="2"/>
      </rPr>
      <t xml:space="preserve">ジカウイルスはフラビウイルスで、ヤブカ属の蚊が媒介する。</t>
    </r>
    <r>
      <rPr>
        <sz val="10"/>
        <rFont val="Arial"/>
        <family val="0"/>
        <charset val="1"/>
      </rPr>
      <t xml:space="preserve">2013</t>
    </r>
    <r>
      <rPr>
        <sz val="10"/>
        <rFont val="Noto Sans CJK SC"/>
        <family val="2"/>
      </rPr>
      <t xml:space="preserve">〜</t>
    </r>
    <r>
      <rPr>
        <sz val="10"/>
        <rFont val="Arial"/>
        <family val="0"/>
        <charset val="1"/>
      </rPr>
      <t xml:space="preserve">2014</t>
    </r>
    <r>
      <rPr>
        <sz val="10"/>
        <rFont val="Noto Sans CJK SC"/>
        <family val="2"/>
      </rPr>
      <t xml:space="preserve">年のフランス領ポリネシアの流行では重篤な神経合併症が報告され、ブラジルでは小頭症を含む重篤な先天異常の劇的な増加がみられた。診断はウイルス </t>
    </r>
    <r>
      <rPr>
        <sz val="10"/>
        <rFont val="Arial"/>
        <family val="0"/>
        <charset val="1"/>
      </rPr>
      <t xml:space="preserve">RNA </t>
    </r>
    <r>
      <rPr>
        <sz val="10"/>
        <rFont val="Noto Sans CJK SC"/>
        <family val="2"/>
      </rPr>
      <t xml:space="preserve">の検出が主体で、血清学的診断はフラビウイルス間の交差反応のため解釈が複雑である。</t>
    </r>
  </si>
  <si>
    <r>
      <rPr>
        <sz val="10"/>
        <rFont val="Noto Sans CJK SC"/>
        <family val="2"/>
      </rPr>
      <t xml:space="preserve">医学各論 Ⅻ</t>
    </r>
    <r>
      <rPr>
        <sz val="10"/>
        <rFont val="Arial"/>
        <family val="0"/>
        <charset val="1"/>
      </rPr>
      <t xml:space="preserve">-1-A-</t>
    </r>
    <r>
      <rPr>
        <sz val="10"/>
        <rFont val="Noto Sans CJK SC"/>
        <family val="2"/>
      </rPr>
      <t xml:space="preserve">㉖（ジカウイルス感染症、</t>
    </r>
    <r>
      <rPr>
        <sz val="10"/>
        <rFont val="Arial"/>
        <family val="0"/>
        <charset val="1"/>
      </rPr>
      <t xml:space="preserve">c</t>
    </r>
    <r>
      <rPr>
        <sz val="10"/>
        <rFont val="Noto Sans CJK SC"/>
        <family val="2"/>
      </rPr>
      <t xml:space="preserve">）</t>
    </r>
  </si>
  <si>
    <t xml:space="preserve">SRC-2073</t>
  </si>
  <si>
    <t xml:space="preserve">Musso D, Gubler DJ. Zika Virus. Clin Microbiol Rev. 2016;29(3):487-524.</t>
  </si>
  <si>
    <t xml:space="preserve">10.1128/CMR.00072-15</t>
  </si>
  <si>
    <t xml:space="preserve">27029595</t>
  </si>
  <si>
    <t xml:space="preserve">本カードは病原体・感染経路・先天感染のリスクの原則までに絞り、妊婦・周産期管理の詳細は扱わない。</t>
  </si>
  <si>
    <t xml:space="preserve">HV-025</t>
  </si>
  <si>
    <t xml:space="preserve">エボラ出血熱</t>
  </si>
  <si>
    <r>
      <rPr>
        <sz val="10"/>
        <rFont val="Noto Sans CJK SC"/>
        <family val="2"/>
      </rPr>
      <t xml:space="preserve">エボラウイルス病の無作為化比較試験（</t>
    </r>
    <r>
      <rPr>
        <sz val="10"/>
        <rFont val="Arial"/>
        <family val="0"/>
        <charset val="1"/>
      </rPr>
      <t xml:space="preserve">PALM</t>
    </r>
    <r>
      <rPr>
        <sz val="10"/>
        <rFont val="Noto Sans CJK SC"/>
        <family val="2"/>
      </rPr>
      <t xml:space="preserve">、コンゴ民主共和国で</t>
    </r>
    <r>
      <rPr>
        <sz val="10"/>
        <rFont val="Arial"/>
        <family val="0"/>
        <charset val="1"/>
      </rPr>
      <t xml:space="preserve">681</t>
    </r>
    <r>
      <rPr>
        <sz val="10"/>
        <rFont val="Noto Sans CJK SC"/>
        <family val="2"/>
      </rPr>
      <t xml:space="preserve">例を登録）では、</t>
    </r>
    <r>
      <rPr>
        <sz val="10"/>
        <rFont val="Arial"/>
        <family val="0"/>
        <charset val="1"/>
      </rPr>
      <t xml:space="preserve">28</t>
    </r>
    <r>
      <rPr>
        <sz val="10"/>
        <rFont val="Noto Sans CJK SC"/>
        <family val="2"/>
      </rPr>
      <t xml:space="preserve">日死亡率は抗体医薬 </t>
    </r>
    <r>
      <rPr>
        <sz val="10"/>
        <rFont val="Arial"/>
        <family val="0"/>
        <charset val="1"/>
      </rPr>
      <t xml:space="preserve">MAb114 </t>
    </r>
    <r>
      <rPr>
        <sz val="10"/>
        <rFont val="Noto Sans CJK SC"/>
        <family val="2"/>
      </rPr>
      <t xml:space="preserve">群で</t>
    </r>
    <r>
      <rPr>
        <sz val="10"/>
        <rFont val="Arial"/>
        <family val="0"/>
        <charset val="1"/>
      </rPr>
      <t xml:space="preserve">35.1%</t>
    </r>
    <r>
      <rPr>
        <sz val="10"/>
        <rFont val="Noto Sans CJK SC"/>
        <family val="2"/>
      </rPr>
      <t xml:space="preserve">、</t>
    </r>
    <r>
      <rPr>
        <sz val="10"/>
        <rFont val="Arial"/>
        <family val="0"/>
        <charset val="1"/>
      </rPr>
      <t xml:space="preserve">REGN-EB3 </t>
    </r>
    <r>
      <rPr>
        <sz val="10"/>
        <rFont val="Noto Sans CJK SC"/>
        <family val="2"/>
      </rPr>
      <t xml:space="preserve">群で</t>
    </r>
    <r>
      <rPr>
        <sz val="10"/>
        <rFont val="Arial"/>
        <family val="0"/>
        <charset val="1"/>
      </rPr>
      <t xml:space="preserve">33.5%</t>
    </r>
    <r>
      <rPr>
        <sz val="10"/>
        <rFont val="Noto Sans CJK SC"/>
        <family val="2"/>
      </rPr>
      <t xml:space="preserve">と、対照の </t>
    </r>
    <r>
      <rPr>
        <sz val="10"/>
        <rFont val="Arial"/>
        <family val="0"/>
        <charset val="1"/>
      </rPr>
      <t xml:space="preserve">ZMapp </t>
    </r>
    <r>
      <rPr>
        <sz val="10"/>
        <rFont val="Noto Sans CJK SC"/>
        <family val="2"/>
      </rPr>
      <t xml:space="preserve">群（</t>
    </r>
    <r>
      <rPr>
        <sz val="10"/>
        <rFont val="Arial"/>
        <family val="0"/>
        <charset val="1"/>
      </rPr>
      <t xml:space="preserve">49.7%</t>
    </r>
    <r>
      <rPr>
        <sz val="10"/>
        <rFont val="Noto Sans CJK SC"/>
        <family val="2"/>
      </rPr>
      <t xml:space="preserve">および部分群</t>
    </r>
    <r>
      <rPr>
        <sz val="10"/>
        <rFont val="Arial"/>
        <family val="0"/>
        <charset val="1"/>
      </rPr>
      <t xml:space="preserve">51.3%</t>
    </r>
    <r>
      <rPr>
        <sz val="10"/>
        <rFont val="Noto Sans CJK SC"/>
        <family val="2"/>
      </rPr>
      <t xml:space="preserve">）より有意に低かった。</t>
    </r>
  </si>
  <si>
    <r>
      <rPr>
        <sz val="10"/>
        <rFont val="Noto Sans CJK SC"/>
        <family val="2"/>
      </rPr>
      <t xml:space="preserve">医学各論 Ⅻ</t>
    </r>
    <r>
      <rPr>
        <sz val="10"/>
        <rFont val="Arial"/>
        <family val="0"/>
        <charset val="1"/>
      </rPr>
      <t xml:space="preserve">-1-A-</t>
    </r>
    <r>
      <rPr>
        <sz val="10"/>
        <rFont val="Noto Sans CJK SC"/>
        <family val="2"/>
      </rPr>
      <t xml:space="preserve">㉗（エボラ出血熱、</t>
    </r>
    <r>
      <rPr>
        <sz val="10"/>
        <rFont val="Arial"/>
        <family val="0"/>
        <charset val="1"/>
      </rPr>
      <t xml:space="preserve">c</t>
    </r>
    <r>
      <rPr>
        <sz val="10"/>
        <rFont val="Noto Sans CJK SC"/>
        <family val="2"/>
      </rPr>
      <t xml:space="preserve">）</t>
    </r>
  </si>
  <si>
    <t xml:space="preserve">PS-03-03-09 (id: JkxnuVA)</t>
  </si>
  <si>
    <t xml:space="preserve">SRC-2074</t>
  </si>
  <si>
    <t xml:space="preserve">Mulangu S, Dodd LE, Davey RT Jr, et al. A Randomized, Controlled Trial of Ebola Virus Disease Therapeutics. N Engl J Med. 2019;381(24):2293-2303.</t>
  </si>
  <si>
    <t xml:space="preserve">10.1056/NEJMoa1910993</t>
  </si>
  <si>
    <t xml:space="preserve">31774950</t>
  </si>
  <si>
    <r>
      <rPr>
        <sz val="10"/>
        <rFont val="Noto Sans CJK SC"/>
        <family val="2"/>
      </rPr>
      <t xml:space="preserve">試験で使われた抗体医薬（</t>
    </r>
    <r>
      <rPr>
        <sz val="10"/>
        <rFont val="Arial"/>
        <family val="0"/>
        <charset val="1"/>
      </rPr>
      <t xml:space="preserve">MAb114 </t>
    </r>
    <r>
      <rPr>
        <sz val="10"/>
        <rFont val="Noto Sans CJK SC"/>
        <family val="2"/>
      </rPr>
      <t xml:space="preserve">はアンスビマブ、</t>
    </r>
    <r>
      <rPr>
        <sz val="10"/>
        <rFont val="Arial"/>
        <family val="0"/>
        <charset val="1"/>
      </rPr>
      <t xml:space="preserve">REGN-EB3 </t>
    </r>
    <r>
      <rPr>
        <sz val="10"/>
        <rFont val="Noto Sans CJK SC"/>
        <family val="2"/>
      </rPr>
      <t xml:space="preserve">はアトルチビマブ・マフチビマブ・オデシビマブの合剤）は欧米では承認されているが、国内では承認されておらず、国内での治療は支持療法が基本となる（厚生労働省通知・国立健康危機管理研究機構の資料で確認）。エボラ出血熱に対して国内で承認されたワクチンもない。</t>
    </r>
  </si>
  <si>
    <t xml:space="preserve">HV-026</t>
  </si>
  <si>
    <t xml:space="preserve">日本脳炎</t>
  </si>
  <si>
    <r>
      <rPr>
        <sz val="10"/>
        <rFont val="Noto Sans CJK SC"/>
        <family val="2"/>
      </rPr>
      <t xml:space="preserve">日本脳炎の定期接種は、</t>
    </r>
    <r>
      <rPr>
        <sz val="10"/>
        <rFont val="Arial"/>
        <family val="0"/>
        <charset val="1"/>
      </rPr>
      <t xml:space="preserve">1</t>
    </r>
    <r>
      <rPr>
        <sz val="10"/>
        <rFont val="Noto Sans CJK SC"/>
        <family val="2"/>
      </rPr>
      <t xml:space="preserve">期に</t>
    </r>
    <r>
      <rPr>
        <sz val="10"/>
        <rFont val="Arial"/>
        <family val="0"/>
        <charset val="1"/>
      </rPr>
      <t xml:space="preserve">3</t>
    </r>
    <r>
      <rPr>
        <sz val="10"/>
        <rFont val="Noto Sans CJK SC"/>
        <family val="2"/>
      </rPr>
      <t xml:space="preserve">歳で</t>
    </r>
    <r>
      <rPr>
        <sz val="10"/>
        <rFont val="Arial"/>
        <family val="0"/>
        <charset val="1"/>
      </rPr>
      <t xml:space="preserve">2</t>
    </r>
    <r>
      <rPr>
        <sz val="10"/>
        <rFont val="Noto Sans CJK SC"/>
        <family val="2"/>
      </rPr>
      <t xml:space="preserve">回（</t>
    </r>
    <r>
      <rPr>
        <sz val="10"/>
        <rFont val="Arial"/>
        <family val="0"/>
        <charset val="1"/>
      </rPr>
      <t xml:space="preserve">6</t>
    </r>
    <r>
      <rPr>
        <sz val="10"/>
        <rFont val="Noto Sans CJK SC"/>
        <family val="2"/>
      </rPr>
      <t xml:space="preserve">〜</t>
    </r>
    <r>
      <rPr>
        <sz val="10"/>
        <rFont val="Arial"/>
        <family val="0"/>
        <charset val="1"/>
      </rPr>
      <t xml:space="preserve">28</t>
    </r>
    <r>
      <rPr>
        <sz val="10"/>
        <rFont val="Noto Sans CJK SC"/>
        <family val="2"/>
      </rPr>
      <t xml:space="preserve">日の間隔）接種し概ね</t>
    </r>
    <r>
      <rPr>
        <sz val="10"/>
        <rFont val="Arial"/>
        <family val="0"/>
        <charset val="1"/>
      </rPr>
      <t xml:space="preserve">1</t>
    </r>
    <r>
      <rPr>
        <sz val="10"/>
        <rFont val="Noto Sans CJK SC"/>
        <family val="2"/>
      </rPr>
      <t xml:space="preserve">年後に追加</t>
    </r>
    <r>
      <rPr>
        <sz val="10"/>
        <rFont val="Arial"/>
        <family val="0"/>
        <charset val="1"/>
      </rPr>
      <t xml:space="preserve">1</t>
    </r>
    <r>
      <rPr>
        <sz val="10"/>
        <rFont val="Noto Sans CJK SC"/>
        <family val="2"/>
      </rPr>
      <t xml:space="preserve">回を行う計</t>
    </r>
    <r>
      <rPr>
        <sz val="10"/>
        <rFont val="Arial"/>
        <family val="0"/>
        <charset val="1"/>
      </rPr>
      <t xml:space="preserve">3</t>
    </r>
    <r>
      <rPr>
        <sz val="10"/>
        <rFont val="Noto Sans CJK SC"/>
        <family val="2"/>
      </rPr>
      <t xml:space="preserve">回と、</t>
    </r>
    <r>
      <rPr>
        <sz val="10"/>
        <rFont val="Arial"/>
        <family val="0"/>
        <charset val="1"/>
      </rPr>
      <t xml:space="preserve">2</t>
    </r>
    <r>
      <rPr>
        <sz val="10"/>
        <rFont val="Noto Sans CJK SC"/>
        <family val="2"/>
      </rPr>
      <t xml:space="preserve">期に</t>
    </r>
    <r>
      <rPr>
        <sz val="10"/>
        <rFont val="Arial"/>
        <family val="0"/>
        <charset val="1"/>
      </rPr>
      <t xml:space="preserve">9</t>
    </r>
    <r>
      <rPr>
        <sz val="10"/>
        <rFont val="Noto Sans CJK SC"/>
        <family val="2"/>
      </rPr>
      <t xml:space="preserve">歳で</t>
    </r>
    <r>
      <rPr>
        <sz val="10"/>
        <rFont val="Arial"/>
        <family val="0"/>
        <charset val="1"/>
      </rPr>
      <t xml:space="preserve">1</t>
    </r>
    <r>
      <rPr>
        <sz val="10"/>
        <rFont val="Noto Sans CJK SC"/>
        <family val="2"/>
      </rPr>
      <t xml:space="preserve">回接種するスケジュールが標準である。ワクチン接種により罹患リスクは</t>
    </r>
    <r>
      <rPr>
        <sz val="10"/>
        <rFont val="Arial"/>
        <family val="0"/>
        <charset val="1"/>
      </rPr>
      <t xml:space="preserve">75</t>
    </r>
    <r>
      <rPr>
        <sz val="10"/>
        <rFont val="Noto Sans CJK SC"/>
        <family val="2"/>
      </rPr>
      <t xml:space="preserve">〜</t>
    </r>
    <r>
      <rPr>
        <sz val="10"/>
        <rFont val="Arial"/>
        <family val="0"/>
        <charset val="1"/>
      </rPr>
      <t xml:space="preserve">95%</t>
    </r>
    <r>
      <rPr>
        <sz val="10"/>
        <rFont val="Noto Sans CJK SC"/>
        <family val="2"/>
      </rPr>
      <t xml:space="preserve">減少し、国内の報告患者数は</t>
    </r>
    <r>
      <rPr>
        <sz val="10"/>
        <rFont val="Arial"/>
        <family val="0"/>
        <charset val="1"/>
      </rPr>
      <t xml:space="preserve">1992</t>
    </r>
    <r>
      <rPr>
        <sz val="10"/>
        <rFont val="Noto Sans CJK SC"/>
        <family val="2"/>
      </rPr>
      <t xml:space="preserve">年以降年間</t>
    </r>
    <r>
      <rPr>
        <sz val="10"/>
        <rFont val="Arial"/>
        <family val="0"/>
        <charset val="1"/>
      </rPr>
      <t xml:space="preserve">10</t>
    </r>
    <r>
      <rPr>
        <sz val="10"/>
        <rFont val="Noto Sans CJK SC"/>
        <family val="2"/>
      </rPr>
      <t xml:space="preserve">人以下で推移している。媒介はコガタアカイエカで、ブタが増幅動物となり、ヒトからヒトへの感染はない。</t>
    </r>
  </si>
  <si>
    <r>
      <rPr>
        <sz val="10"/>
        <rFont val="Noto Sans CJK SC"/>
        <family val="2"/>
      </rPr>
      <t xml:space="preserve">医学各論 Ⅻ</t>
    </r>
    <r>
      <rPr>
        <sz val="10"/>
        <rFont val="Arial"/>
        <family val="0"/>
        <charset val="1"/>
      </rPr>
      <t xml:space="preserve">-1-A-</t>
    </r>
    <r>
      <rPr>
        <sz val="10"/>
        <rFont val="Noto Sans CJK SC"/>
        <family val="2"/>
      </rPr>
      <t xml:space="preserve">㉘（日本脳炎、</t>
    </r>
    <r>
      <rPr>
        <sz val="10"/>
        <rFont val="Arial"/>
        <family val="0"/>
        <charset val="1"/>
      </rPr>
      <t xml:space="preserve">c</t>
    </r>
    <r>
      <rPr>
        <sz val="10"/>
        <rFont val="Noto Sans CJK SC"/>
        <family val="2"/>
      </rPr>
      <t xml:space="preserve">）</t>
    </r>
  </si>
  <si>
    <t xml:space="preserve">SRC-2075</t>
  </si>
  <si>
    <r>
      <rPr>
        <sz val="10"/>
        <rFont val="Noto Sans CJK SC"/>
        <family val="2"/>
      </rPr>
      <t xml:space="preserve">厚生労働省</t>
    </r>
    <r>
      <rPr>
        <sz val="10"/>
        <rFont val="Arial"/>
        <family val="0"/>
        <charset val="1"/>
      </rPr>
      <t xml:space="preserve">. </t>
    </r>
    <r>
      <rPr>
        <sz val="10"/>
        <rFont val="Noto Sans CJK SC"/>
        <family val="2"/>
      </rPr>
      <t xml:space="preserve">日本脳炎ワクチン</t>
    </r>
    <r>
      <rPr>
        <sz val="10"/>
        <rFont val="Arial"/>
        <family val="0"/>
        <charset val="1"/>
      </rPr>
      <t xml:space="preserve">. </t>
    </r>
    <r>
      <rPr>
        <sz val="10"/>
        <rFont val="Noto Sans CJK SC"/>
        <family val="2"/>
      </rPr>
      <t xml:space="preserve">厚生労働省ウェブサイト（予防接種ページ）</t>
    </r>
    <r>
      <rPr>
        <sz val="10"/>
        <rFont val="Arial"/>
        <family val="0"/>
        <charset val="1"/>
      </rPr>
      <t xml:space="preserve">.</t>
    </r>
  </si>
  <si>
    <r>
      <rPr>
        <sz val="10"/>
        <rFont val="Noto Sans CJK SC"/>
        <family val="2"/>
      </rPr>
      <t xml:space="preserve">数値とスケジュールは厚生労働省ページ本文で確認した（確認日：</t>
    </r>
    <r>
      <rPr>
        <sz val="10"/>
        <rFont val="Arial"/>
        <family val="0"/>
        <charset val="1"/>
      </rPr>
      <t xml:space="preserve">2026-10-29</t>
    </r>
    <r>
      <rPr>
        <sz val="10"/>
        <rFont val="Noto Sans CJK SC"/>
        <family val="2"/>
      </rPr>
      <t xml:space="preserve">）。特例措置など制度の細部は本カードでは扱わない。現行の細胞培養由来ワクチン（ジェービック</t>
    </r>
    <r>
      <rPr>
        <sz val="10"/>
        <rFont val="Arial"/>
        <family val="0"/>
        <charset val="1"/>
      </rPr>
      <t xml:space="preserve">V</t>
    </r>
    <r>
      <rPr>
        <sz val="10"/>
        <rFont val="Noto Sans CJK SC"/>
        <family val="2"/>
      </rPr>
      <t xml:space="preserve">、エンセバック）は国内で承認されている。中枢神経の臨床像は本カードでは扱わない。</t>
    </r>
  </si>
  <si>
    <t xml:space="preserve">CM-001</t>
  </si>
  <si>
    <t xml:space="preserve">クラミジア肺炎</t>
  </si>
  <si>
    <r>
      <rPr>
        <sz val="10"/>
        <rFont val="Arial"/>
        <family val="0"/>
        <charset val="1"/>
      </rPr>
      <t xml:space="preserve">Chlamydophila pneumoniae </t>
    </r>
    <r>
      <rPr>
        <sz val="10"/>
        <rFont val="Noto Sans CJK SC"/>
        <family val="2"/>
      </rPr>
      <t xml:space="preserve">は市中肺炎の約</t>
    </r>
    <r>
      <rPr>
        <sz val="10"/>
        <rFont val="Arial"/>
        <family val="0"/>
        <charset val="1"/>
      </rPr>
      <t xml:space="preserve">10%</t>
    </r>
    <r>
      <rPr>
        <sz val="10"/>
        <rFont val="Noto Sans CJK SC"/>
        <family val="2"/>
      </rPr>
      <t xml:space="preserve">、気管支炎の約</t>
    </r>
    <r>
      <rPr>
        <sz val="10"/>
        <rFont val="Arial"/>
        <family val="0"/>
        <charset val="1"/>
      </rPr>
      <t xml:space="preserve">5%</t>
    </r>
    <r>
      <rPr>
        <sz val="10"/>
        <rFont val="Noto Sans CJK SC"/>
        <family val="2"/>
      </rPr>
      <t xml:space="preserve">の原因と推定される病原体で、感染者の大多数は無症状か軽症である。潜伏期は約</t>
    </r>
    <r>
      <rPr>
        <sz val="10"/>
        <rFont val="Arial"/>
        <family val="0"/>
        <charset val="1"/>
      </rPr>
      <t xml:space="preserve">21</t>
    </r>
    <r>
      <rPr>
        <sz val="10"/>
        <rFont val="Noto Sans CJK SC"/>
        <family val="2"/>
      </rPr>
      <t xml:space="preserve">日と長く、咳や倦怠感が抗菌薬治療後も数週間から数か月続くことがある。</t>
    </r>
  </si>
  <si>
    <r>
      <rPr>
        <sz val="10"/>
        <rFont val="Noto Sans CJK SC"/>
        <family val="2"/>
      </rPr>
      <t xml:space="preserve">医学各論 Ⅻ</t>
    </r>
    <r>
      <rPr>
        <sz val="10"/>
        <rFont val="Arial"/>
        <family val="0"/>
        <charset val="1"/>
      </rPr>
      <t xml:space="preserve">-2-A-①</t>
    </r>
    <r>
      <rPr>
        <sz val="10"/>
        <rFont val="Noto Sans CJK SC"/>
        <family val="2"/>
      </rPr>
      <t xml:space="preserve">（クラミジア肺炎、</t>
    </r>
    <r>
      <rPr>
        <sz val="10"/>
        <rFont val="Arial"/>
        <family val="0"/>
        <charset val="1"/>
      </rPr>
      <t xml:space="preserve">a</t>
    </r>
    <r>
      <rPr>
        <sz val="10"/>
        <rFont val="Noto Sans CJK SC"/>
        <family val="2"/>
      </rPr>
      <t xml:space="preserve">）</t>
    </r>
  </si>
  <si>
    <r>
      <rPr>
        <sz val="10"/>
        <rFont val="Arial"/>
        <family val="0"/>
        <charset val="1"/>
      </rPr>
      <t xml:space="preserve">PS-01-03-06 (id: JkxnuLQ)</t>
    </r>
    <r>
      <rPr>
        <sz val="10"/>
        <rFont val="Noto Sans CJK SC"/>
        <family val="2"/>
      </rPr>
      <t xml:space="preserve">；</t>
    </r>
    <r>
      <rPr>
        <sz val="10"/>
        <rFont val="Arial"/>
        <family val="0"/>
        <charset val="1"/>
      </rPr>
      <t xml:space="preserve">PS-03-03-01 (id: JkxnuUg)</t>
    </r>
    <r>
      <rPr>
        <sz val="10"/>
        <rFont val="Noto Sans CJK SC"/>
        <family val="2"/>
      </rPr>
      <t xml:space="preserve">；</t>
    </r>
    <r>
      <rPr>
        <sz val="10"/>
        <rFont val="Arial"/>
        <family val="0"/>
        <charset val="1"/>
      </rPr>
      <t xml:space="preserve">TBL-01-00-592 (id: JlvnmXc)</t>
    </r>
  </si>
  <si>
    <t xml:space="preserve">SRC-2081</t>
  </si>
  <si>
    <t xml:space="preserve">Burillo A, Bouza E. Chlamydophila pneumoniae. Infect Dis Clin North Am. 2010;24(1):61-71.</t>
  </si>
  <si>
    <t xml:space="preserve">10.1016/j.idc.2009.10.002</t>
  </si>
  <si>
    <t xml:space="preserve">20171546</t>
  </si>
  <si>
    <t xml:space="preserve">肺炎の診療そのものは呼吸器分野の範囲であり、本カードは病原体・疫学の側面に絞った。割合はいずれも推定値である。</t>
  </si>
  <si>
    <t xml:space="preserve">CM-002</t>
  </si>
  <si>
    <t xml:space="preserve">マイコプラズマ肺炎</t>
  </si>
  <si>
    <r>
      <rPr>
        <sz val="10"/>
        <rFont val="Noto Sans CJK SC"/>
        <family val="2"/>
      </rPr>
      <t xml:space="preserve">日本では、肺炎マイコプラズマ（</t>
    </r>
    <r>
      <rPr>
        <sz val="10"/>
        <rFont val="Arial"/>
        <family val="0"/>
        <charset val="1"/>
      </rPr>
      <t xml:space="preserve">Mycoplasma pneumoniae</t>
    </r>
    <r>
      <rPr>
        <sz val="10"/>
        <rFont val="Noto Sans CJK SC"/>
        <family val="2"/>
      </rPr>
      <t xml:space="preserve">）のマクロライド耐性株の割合は</t>
    </r>
    <r>
      <rPr>
        <sz val="10"/>
        <rFont val="Arial"/>
        <family val="0"/>
        <charset val="1"/>
      </rPr>
      <t xml:space="preserve">2002–2005</t>
    </r>
    <r>
      <rPr>
        <sz val="10"/>
        <rFont val="Noto Sans CJK SC"/>
        <family val="2"/>
      </rPr>
      <t xml:space="preserve">年の</t>
    </r>
    <r>
      <rPr>
        <sz val="10"/>
        <rFont val="Arial"/>
        <family val="0"/>
        <charset val="1"/>
      </rPr>
      <t xml:space="preserve">6.9%</t>
    </r>
    <r>
      <rPr>
        <sz val="10"/>
        <rFont val="Noto Sans CJK SC"/>
        <family val="2"/>
      </rPr>
      <t xml:space="preserve">から</t>
    </r>
    <r>
      <rPr>
        <sz val="10"/>
        <rFont val="Arial"/>
        <family val="0"/>
        <charset val="1"/>
      </rPr>
      <t xml:space="preserve">2010–2013</t>
    </r>
    <r>
      <rPr>
        <sz val="10"/>
        <rFont val="Noto Sans CJK SC"/>
        <family val="2"/>
      </rPr>
      <t xml:space="preserve">年には</t>
    </r>
    <r>
      <rPr>
        <sz val="10"/>
        <rFont val="Arial"/>
        <family val="0"/>
        <charset val="1"/>
      </rPr>
      <t xml:space="preserve">86.2%</t>
    </r>
    <r>
      <rPr>
        <sz val="10"/>
        <rFont val="Noto Sans CJK SC"/>
        <family val="2"/>
      </rPr>
      <t xml:space="preserve">まで上昇したが、その後は減少し、</t>
    </r>
    <r>
      <rPr>
        <sz val="10"/>
        <rFont val="Arial"/>
        <family val="0"/>
        <charset val="1"/>
      </rPr>
      <t xml:space="preserve">2018–2019</t>
    </r>
    <r>
      <rPr>
        <sz val="10"/>
        <rFont val="Noto Sans CJK SC"/>
        <family val="2"/>
      </rPr>
      <t xml:space="preserve">年には</t>
    </r>
    <r>
      <rPr>
        <sz val="10"/>
        <rFont val="Arial"/>
        <family val="0"/>
        <charset val="1"/>
      </rPr>
      <t xml:space="preserve">11.3%</t>
    </r>
    <r>
      <rPr>
        <sz val="10"/>
        <rFont val="Noto Sans CJK SC"/>
        <family val="2"/>
      </rPr>
      <t xml:space="preserve">となった。耐性は主に</t>
    </r>
    <r>
      <rPr>
        <sz val="10"/>
        <rFont val="Arial"/>
        <family val="0"/>
        <charset val="1"/>
      </rPr>
      <t xml:space="preserve">23S rRNA</t>
    </r>
    <r>
      <rPr>
        <sz val="10"/>
        <rFont val="Noto Sans CJK SC"/>
        <family val="2"/>
      </rPr>
      <t xml:space="preserve">の</t>
    </r>
    <r>
      <rPr>
        <sz val="10"/>
        <rFont val="Arial"/>
        <family val="0"/>
        <charset val="1"/>
      </rPr>
      <t xml:space="preserve">A2063G</t>
    </r>
    <r>
      <rPr>
        <sz val="10"/>
        <rFont val="Noto Sans CJK SC"/>
        <family val="2"/>
      </rPr>
      <t xml:space="preserve">変異による。</t>
    </r>
  </si>
  <si>
    <r>
      <rPr>
        <sz val="10"/>
        <rFont val="Noto Sans CJK SC"/>
        <family val="2"/>
      </rPr>
      <t xml:space="preserve">医学各論 Ⅻ</t>
    </r>
    <r>
      <rPr>
        <sz val="10"/>
        <rFont val="Arial"/>
        <family val="0"/>
        <charset val="1"/>
      </rPr>
      <t xml:space="preserve">-2-A-③</t>
    </r>
    <r>
      <rPr>
        <sz val="10"/>
        <rFont val="Noto Sans CJK SC"/>
        <family val="2"/>
      </rPr>
      <t xml:space="preserve">（マイコプラズマ肺炎、</t>
    </r>
    <r>
      <rPr>
        <sz val="10"/>
        <rFont val="Arial"/>
        <family val="0"/>
        <charset val="1"/>
      </rPr>
      <t xml:space="preserve">a</t>
    </r>
    <r>
      <rPr>
        <sz val="10"/>
        <rFont val="Noto Sans CJK SC"/>
        <family val="2"/>
      </rPr>
      <t xml:space="preserve">）</t>
    </r>
  </si>
  <si>
    <r>
      <rPr>
        <sz val="10"/>
        <rFont val="Arial"/>
        <family val="0"/>
        <charset val="1"/>
      </rPr>
      <t xml:space="preserve">PS-01-03-06 (id: JkxnuLQ)</t>
    </r>
    <r>
      <rPr>
        <sz val="10"/>
        <rFont val="Noto Sans CJK SC"/>
        <family val="2"/>
      </rPr>
      <t xml:space="preserve">；</t>
    </r>
    <r>
      <rPr>
        <sz val="10"/>
        <rFont val="Arial"/>
        <family val="0"/>
        <charset val="1"/>
      </rPr>
      <t xml:space="preserve">PS-03-03-04 (id: JkxnuUs)</t>
    </r>
    <r>
      <rPr>
        <sz val="10"/>
        <rFont val="Noto Sans CJK SC"/>
        <family val="2"/>
      </rPr>
      <t xml:space="preserve">；</t>
    </r>
    <r>
      <rPr>
        <sz val="10"/>
        <rFont val="Arial"/>
        <family val="0"/>
        <charset val="1"/>
      </rPr>
      <t xml:space="preserve">TBL-01-00-592 (id: JlvnmXc)</t>
    </r>
  </si>
  <si>
    <t xml:space="preserve">SRC-2082</t>
  </si>
  <si>
    <t xml:space="preserve">Morozumi M, Tajima T, Sakuma M, et al. Sequence Type Changes Associated with Decreasing Macrolide-Resistant Mycoplasma pneumoniae, Japan. Emerg Infect Dis. 2020;26(9):2210-2213.</t>
  </si>
  <si>
    <t xml:space="preserve">10.3201/eid2609.191575</t>
  </si>
  <si>
    <t xml:space="preserve">32818419</t>
  </si>
  <si>
    <t xml:space="preserve">期間別の耐性率は、出典の全文の表に示された感受性株の割合から換算した値であり、表から読み取った値である。トスフロキサシンは、マクロライドで反応しないマクロライド耐性例の小児に対して国内で承認された経緯が出典本文に記載されている。</t>
  </si>
  <si>
    <t xml:space="preserve">CM-003</t>
  </si>
  <si>
    <t xml:space="preserve">オウム病</t>
  </si>
  <si>
    <r>
      <rPr>
        <sz val="10"/>
        <rFont val="Noto Sans CJK SC"/>
        <family val="2"/>
      </rPr>
      <t xml:space="preserve">オウム病の原因菌 </t>
    </r>
    <r>
      <rPr>
        <sz val="10"/>
        <rFont val="Arial"/>
        <family val="0"/>
        <charset val="1"/>
      </rPr>
      <t xml:space="preserve">Chlamydia psittaci </t>
    </r>
    <r>
      <rPr>
        <sz val="10"/>
        <rFont val="Noto Sans CJK SC"/>
        <family val="2"/>
      </rPr>
      <t xml:space="preserve">が市中肺炎に占める割合は、各</t>
    </r>
    <r>
      <rPr>
        <sz val="10"/>
        <rFont val="Arial"/>
        <family val="0"/>
        <charset val="1"/>
      </rPr>
      <t xml:space="preserve">100</t>
    </r>
    <r>
      <rPr>
        <sz val="10"/>
        <rFont val="Noto Sans CJK SC"/>
        <family val="2"/>
      </rPr>
      <t xml:space="preserve">例以上の</t>
    </r>
    <r>
      <rPr>
        <sz val="10"/>
        <rFont val="Arial"/>
        <family val="0"/>
        <charset val="1"/>
      </rPr>
      <t xml:space="preserve">57</t>
    </r>
    <r>
      <rPr>
        <sz val="10"/>
        <rFont val="Noto Sans CJK SC"/>
        <family val="2"/>
      </rPr>
      <t xml:space="preserve">研究を集めたメタ解析で</t>
    </r>
    <r>
      <rPr>
        <sz val="10"/>
        <rFont val="Arial"/>
        <family val="0"/>
        <charset val="1"/>
      </rPr>
      <t xml:space="preserve">1.03%</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0.79–1.30</t>
    </r>
    <r>
      <rPr>
        <sz val="10"/>
        <rFont val="Noto Sans CJK SC"/>
        <family val="2"/>
      </rPr>
      <t xml:space="preserve">）であり、研究間の範囲は</t>
    </r>
    <r>
      <rPr>
        <sz val="10"/>
        <rFont val="Arial"/>
        <family val="0"/>
        <charset val="1"/>
      </rPr>
      <t xml:space="preserve">0</t>
    </r>
    <r>
      <rPr>
        <sz val="10"/>
        <rFont val="Noto Sans CJK SC"/>
        <family val="2"/>
      </rPr>
      <t xml:space="preserve">〜</t>
    </r>
    <r>
      <rPr>
        <sz val="10"/>
        <rFont val="Arial"/>
        <family val="0"/>
        <charset val="1"/>
      </rPr>
      <t xml:space="preserve">6.7%</t>
    </r>
    <r>
      <rPr>
        <sz val="10"/>
        <rFont val="Noto Sans CJK SC"/>
        <family val="2"/>
      </rPr>
      <t xml:space="preserve">だった。</t>
    </r>
  </si>
  <si>
    <r>
      <rPr>
        <sz val="10"/>
        <rFont val="Noto Sans CJK SC"/>
        <family val="2"/>
      </rPr>
      <t xml:space="preserve">医学各論 Ⅻ</t>
    </r>
    <r>
      <rPr>
        <sz val="10"/>
        <rFont val="Arial"/>
        <family val="0"/>
        <charset val="1"/>
      </rPr>
      <t xml:space="preserve">-2-A-④</t>
    </r>
    <r>
      <rPr>
        <sz val="10"/>
        <rFont val="Noto Sans CJK SC"/>
        <family val="2"/>
      </rPr>
      <t xml:space="preserve">（オウム病、</t>
    </r>
    <r>
      <rPr>
        <sz val="10"/>
        <rFont val="Arial"/>
        <family val="0"/>
        <charset val="1"/>
      </rPr>
      <t xml:space="preserve">b</t>
    </r>
    <r>
      <rPr>
        <sz val="10"/>
        <rFont val="Noto Sans CJK SC"/>
        <family val="2"/>
      </rPr>
      <t xml:space="preserve">）</t>
    </r>
  </si>
  <si>
    <r>
      <rPr>
        <sz val="10"/>
        <rFont val="Arial"/>
        <family val="0"/>
        <charset val="1"/>
      </rPr>
      <t xml:space="preserve">PS-01-03-06 (id: JkxnuLQ)</t>
    </r>
    <r>
      <rPr>
        <sz val="10"/>
        <rFont val="Noto Sans CJK SC"/>
        <family val="2"/>
      </rPr>
      <t xml:space="preserve">；</t>
    </r>
    <r>
      <rPr>
        <sz val="10"/>
        <rFont val="Arial"/>
        <family val="0"/>
        <charset val="1"/>
      </rPr>
      <t xml:space="preserve">PS-01-03-16 (id: JkxnuL8)</t>
    </r>
    <r>
      <rPr>
        <sz val="10"/>
        <rFont val="Noto Sans CJK SC"/>
        <family val="2"/>
      </rPr>
      <t xml:space="preserve">；</t>
    </r>
    <r>
      <rPr>
        <sz val="10"/>
        <rFont val="Arial"/>
        <family val="0"/>
        <charset val="1"/>
      </rPr>
      <t xml:space="preserve">TBL-01-00-592 (id: JlvnmXc)</t>
    </r>
  </si>
  <si>
    <t xml:space="preserve">SRC-2083</t>
  </si>
  <si>
    <t xml:space="preserve">Hogerwerf L, de Gier B, Baan B, van der Hoek W. Chlamydia psittaci (psittacosis) as a cause of community-acquired pneumonia: a systematic review and meta-analysis. Epidemiol Infect. 2017;145(15):3096-3105.</t>
  </si>
  <si>
    <t xml:space="preserve">10.1017/S0950268817002060</t>
  </si>
  <si>
    <t xml:space="preserve">28946931</t>
  </si>
  <si>
    <t xml:space="preserve">鳥類との接触歴や診断の詳細は本カードでは扱わず、市中肺炎における病原体としての位置づけに絞った。</t>
  </si>
  <si>
    <t xml:space="preserve">CM-004</t>
  </si>
  <si>
    <t xml:space="preserve">クラミジア結膜炎</t>
  </si>
  <si>
    <r>
      <rPr>
        <sz val="10"/>
        <rFont val="Noto Sans CJK SC"/>
        <family val="2"/>
      </rPr>
      <t xml:space="preserve">トラコーマは </t>
    </r>
    <r>
      <rPr>
        <sz val="10"/>
        <rFont val="Arial"/>
        <family val="0"/>
        <charset val="1"/>
      </rPr>
      <t xml:space="preserve">Chlamydia trachomatis </t>
    </r>
    <r>
      <rPr>
        <sz val="10"/>
        <rFont val="Noto Sans CJK SC"/>
        <family val="2"/>
      </rPr>
      <t xml:space="preserve">の結膜感染株による疾患で、感染性の失明原因の第</t>
    </r>
    <r>
      <rPr>
        <sz val="10"/>
        <rFont val="Arial"/>
        <family val="0"/>
        <charset val="1"/>
      </rPr>
      <t xml:space="preserve">1</t>
    </r>
    <r>
      <rPr>
        <sz val="10"/>
        <rFont val="Noto Sans CJK SC"/>
        <family val="2"/>
      </rPr>
      <t xml:space="preserve">位である。反復する感染の蓄積が病態の基盤で、生涯で少なくとも</t>
    </r>
    <r>
      <rPr>
        <sz val="10"/>
        <rFont val="Arial"/>
        <family val="0"/>
        <charset val="1"/>
      </rPr>
      <t xml:space="preserve">150</t>
    </r>
    <r>
      <rPr>
        <sz val="10"/>
        <rFont val="Noto Sans CJK SC"/>
        <family val="2"/>
      </rPr>
      <t xml:space="preserve">回の感染エピソードが睫毛内反の発症に必要とされ、</t>
    </r>
    <r>
      <rPr>
        <sz val="10"/>
        <rFont val="Arial"/>
        <family val="0"/>
        <charset val="1"/>
      </rPr>
      <t xml:space="preserve">2021</t>
    </r>
    <r>
      <rPr>
        <sz val="10"/>
        <rFont val="Noto Sans CJK SC"/>
        <family val="2"/>
      </rPr>
      <t xml:space="preserve">年</t>
    </r>
    <r>
      <rPr>
        <sz val="10"/>
        <rFont val="Arial"/>
        <family val="0"/>
        <charset val="1"/>
      </rPr>
      <t xml:space="preserve">6</t>
    </r>
    <r>
      <rPr>
        <sz val="10"/>
        <rFont val="Noto Sans CJK SC"/>
        <family val="2"/>
      </rPr>
      <t xml:space="preserve">月時点で世界で</t>
    </r>
    <r>
      <rPr>
        <sz val="10"/>
        <rFont val="Arial"/>
        <family val="0"/>
        <charset val="1"/>
      </rPr>
      <t xml:space="preserve">180</t>
    </r>
    <r>
      <rPr>
        <sz val="10"/>
        <rFont val="Noto Sans CJK SC"/>
        <family val="2"/>
      </rPr>
      <t xml:space="preserve">万人がトラコーマにより失明していた。</t>
    </r>
  </si>
  <si>
    <r>
      <rPr>
        <sz val="10"/>
        <rFont val="Noto Sans CJK SC"/>
        <family val="2"/>
      </rPr>
      <t xml:space="preserve">医学各論 Ⅻ</t>
    </r>
    <r>
      <rPr>
        <sz val="10"/>
        <rFont val="Arial"/>
        <family val="0"/>
        <charset val="1"/>
      </rPr>
      <t xml:space="preserve">-2-A-⑤</t>
    </r>
    <r>
      <rPr>
        <sz val="10"/>
        <rFont val="Noto Sans CJK SC"/>
        <family val="2"/>
      </rPr>
      <t xml:space="preserve">（クラミジア結膜炎</t>
    </r>
    <r>
      <rPr>
        <sz val="10"/>
        <rFont val="Arial"/>
        <family val="0"/>
        <charset val="1"/>
      </rPr>
      <t xml:space="preserve">&lt;</t>
    </r>
    <r>
      <rPr>
        <sz val="10"/>
        <rFont val="Noto Sans CJK SC"/>
        <family val="2"/>
      </rPr>
      <t xml:space="preserve">トラコーマ</t>
    </r>
    <r>
      <rPr>
        <sz val="10"/>
        <rFont val="Arial"/>
        <family val="0"/>
        <charset val="1"/>
      </rPr>
      <t xml:space="preserve">&gt;</t>
    </r>
    <r>
      <rPr>
        <sz val="10"/>
        <rFont val="Noto Sans CJK SC"/>
        <family val="2"/>
      </rPr>
      <t xml:space="preserve">、</t>
    </r>
    <r>
      <rPr>
        <sz val="10"/>
        <rFont val="Arial"/>
        <family val="0"/>
        <charset val="1"/>
      </rPr>
      <t xml:space="preserve">b</t>
    </r>
    <r>
      <rPr>
        <sz val="10"/>
        <rFont val="Noto Sans CJK SC"/>
        <family val="2"/>
      </rPr>
      <t xml:space="preserve">）</t>
    </r>
  </si>
  <si>
    <r>
      <rPr>
        <sz val="10"/>
        <rFont val="Arial"/>
        <family val="0"/>
        <charset val="1"/>
      </rPr>
      <t xml:space="preserve">PS-01-03-06 (id: JkxnuLQ)</t>
    </r>
    <r>
      <rPr>
        <sz val="10"/>
        <rFont val="Noto Sans CJK SC"/>
        <family val="2"/>
      </rPr>
      <t xml:space="preserve">；</t>
    </r>
    <r>
      <rPr>
        <sz val="10"/>
        <rFont val="Arial"/>
        <family val="0"/>
        <charset val="1"/>
      </rPr>
      <t xml:space="preserve">PS-01-03-02 (id: JkxnuLA)</t>
    </r>
  </si>
  <si>
    <t xml:space="preserve">SRC-2084</t>
  </si>
  <si>
    <t xml:space="preserve">Solomon AW, Burton MJ, Gower EW, et al. Trachoma. Nat Rev Dis Primers. 2022;8(1):32.</t>
  </si>
  <si>
    <t xml:space="preserve">10.1038/s41572-022-00359-5</t>
  </si>
  <si>
    <t xml:space="preserve">35618795</t>
  </si>
  <si>
    <t xml:space="preserve">眼所見そのものは眼科分野の既存カードの範囲とし、本カードは病原体・反復感染と世界の疫学に絞った。</t>
  </si>
  <si>
    <t xml:space="preserve">CM-005</t>
  </si>
  <si>
    <t xml:space="preserve">ツツガ虫病</t>
  </si>
  <si>
    <r>
      <rPr>
        <sz val="10"/>
        <rFont val="Noto Sans CJK SC"/>
        <family val="2"/>
      </rPr>
      <t xml:space="preserve">ツツガ虫病はアジア太平洋地域の公衆衛生上の問題であり、世界で</t>
    </r>
    <r>
      <rPr>
        <sz val="10"/>
        <rFont val="Arial"/>
        <family val="0"/>
        <charset val="1"/>
      </rPr>
      <t xml:space="preserve">10</t>
    </r>
    <r>
      <rPr>
        <sz val="10"/>
        <rFont val="Noto Sans CJK SC"/>
        <family val="2"/>
      </rPr>
      <t xml:space="preserve">億人が感染リスクにさらされ、毎年</t>
    </r>
    <r>
      <rPr>
        <sz val="10"/>
        <rFont val="Arial"/>
        <family val="0"/>
        <charset val="1"/>
      </rPr>
      <t xml:space="preserve">100</t>
    </r>
    <r>
      <rPr>
        <sz val="10"/>
        <rFont val="Noto Sans CJK SC"/>
        <family val="2"/>
      </rPr>
      <t xml:space="preserve">万人が発症するとされる。適切な治療がなければ致死率は最大で</t>
    </r>
    <r>
      <rPr>
        <sz val="10"/>
        <rFont val="Arial"/>
        <family val="0"/>
        <charset val="1"/>
      </rPr>
      <t xml:space="preserve">70%</t>
    </r>
    <r>
      <rPr>
        <sz val="10"/>
        <rFont val="Noto Sans CJK SC"/>
        <family val="2"/>
      </rPr>
      <t xml:space="preserve">に達する。</t>
    </r>
  </si>
  <si>
    <r>
      <rPr>
        <sz val="10"/>
        <rFont val="Noto Sans CJK SC"/>
        <family val="2"/>
      </rPr>
      <t xml:space="preserve">医学各論 Ⅻ</t>
    </r>
    <r>
      <rPr>
        <sz val="10"/>
        <rFont val="Arial"/>
        <family val="0"/>
        <charset val="1"/>
      </rPr>
      <t xml:space="preserve">-2-A-⑥</t>
    </r>
    <r>
      <rPr>
        <sz val="10"/>
        <rFont val="Noto Sans CJK SC"/>
        <family val="2"/>
      </rPr>
      <t xml:space="preserve">（ツツガ虫病、</t>
    </r>
    <r>
      <rPr>
        <sz val="10"/>
        <rFont val="Arial"/>
        <family val="0"/>
        <charset val="1"/>
      </rPr>
      <t xml:space="preserve">b</t>
    </r>
    <r>
      <rPr>
        <sz val="10"/>
        <rFont val="Noto Sans CJK SC"/>
        <family val="2"/>
      </rPr>
      <t xml:space="preserve">）</t>
    </r>
  </si>
  <si>
    <r>
      <rPr>
        <sz val="10"/>
        <rFont val="Arial"/>
        <family val="0"/>
        <charset val="1"/>
      </rPr>
      <t xml:space="preserve">PS-01-03-06 (id: JkxnuLQ)</t>
    </r>
    <r>
      <rPr>
        <sz val="10"/>
        <rFont val="Noto Sans CJK SC"/>
        <family val="2"/>
      </rPr>
      <t xml:space="preserve">；</t>
    </r>
    <r>
      <rPr>
        <sz val="10"/>
        <rFont val="Arial"/>
        <family val="0"/>
        <charset val="1"/>
      </rPr>
      <t xml:space="preserve">PS-01-03-17 (id: JkxnuMA)</t>
    </r>
  </si>
  <si>
    <t xml:space="preserve">SRC-2085</t>
  </si>
  <si>
    <t xml:space="preserve">Xu G, Walker DH, Jupiter D, Melby PC, Arcari CM. A review of the global epidemiology of scrub typhus. PLoS Negl Trop Dis. 2017;11(11):e0006062.</t>
  </si>
  <si>
    <t xml:space="preserve">10.1371/journal.pntd.0006062</t>
  </si>
  <si>
    <t xml:space="preserve">29099844</t>
  </si>
  <si>
    <t xml:space="preserve">日本の届出状況は本カードでは扱わず、世界の疫学に絞った。発症数とリスク人口はいずれも推計値である。</t>
  </si>
  <si>
    <t xml:space="preserve">CM-006</t>
  </si>
  <si>
    <r>
      <rPr>
        <sz val="10"/>
        <rFont val="Arial"/>
        <family val="0"/>
        <charset val="1"/>
      </rPr>
      <t xml:space="preserve">Q</t>
    </r>
    <r>
      <rPr>
        <sz val="10"/>
        <rFont val="Noto Sans CJK SC"/>
        <family val="2"/>
      </rPr>
      <t xml:space="preserve">熱</t>
    </r>
  </si>
  <si>
    <r>
      <rPr>
        <sz val="10"/>
        <rFont val="Arial"/>
        <family val="0"/>
        <charset val="1"/>
      </rPr>
      <t xml:space="preserve">Q</t>
    </r>
    <r>
      <rPr>
        <sz val="10"/>
        <rFont val="Noto Sans CJK SC"/>
        <family val="2"/>
      </rPr>
      <t xml:space="preserve">熱は</t>
    </r>
    <r>
      <rPr>
        <sz val="10"/>
        <rFont val="Arial"/>
        <family val="0"/>
        <charset val="1"/>
      </rPr>
      <t xml:space="preserve">1937</t>
    </r>
    <r>
      <rPr>
        <sz val="10"/>
        <rFont val="Noto Sans CJK SC"/>
        <family val="2"/>
      </rPr>
      <t xml:space="preserve">年にオーストラリアで初めて記載された人獣共通感染症で、原因菌 </t>
    </r>
    <r>
      <rPr>
        <sz val="10"/>
        <rFont val="Arial"/>
        <family val="0"/>
        <charset val="1"/>
      </rPr>
      <t xml:space="preserve">Coxiella burnetii </t>
    </r>
    <r>
      <rPr>
        <sz val="10"/>
        <rFont val="Noto Sans CJK SC"/>
        <family val="2"/>
      </rPr>
      <t xml:space="preserve">は世界各地に分布する。近年の知見では「急性</t>
    </r>
    <r>
      <rPr>
        <sz val="10"/>
        <rFont val="Arial"/>
        <family val="0"/>
        <charset val="1"/>
      </rPr>
      <t xml:space="preserve">Q</t>
    </r>
    <r>
      <rPr>
        <sz val="10"/>
        <rFont val="Noto Sans CJK SC"/>
        <family val="2"/>
      </rPr>
      <t xml:space="preserve">熱／慢性</t>
    </r>
    <r>
      <rPr>
        <sz val="10"/>
        <rFont val="Arial"/>
        <family val="0"/>
        <charset val="1"/>
      </rPr>
      <t xml:space="preserve">Q</t>
    </r>
    <r>
      <rPr>
        <sz val="10"/>
        <rFont val="Noto Sans CJK SC"/>
        <family val="2"/>
      </rPr>
      <t xml:space="preserve">熱」という二分法は見直され、持続感染には必ず感染巣が存在するとされる。</t>
    </r>
  </si>
  <si>
    <r>
      <rPr>
        <sz val="10"/>
        <rFont val="Noto Sans CJK SC"/>
        <family val="2"/>
      </rPr>
      <t xml:space="preserve">医学各論 Ⅻ</t>
    </r>
    <r>
      <rPr>
        <sz val="10"/>
        <rFont val="Arial"/>
        <family val="0"/>
        <charset val="1"/>
      </rPr>
      <t xml:space="preserve">-2-A-⑦</t>
    </r>
    <r>
      <rPr>
        <sz val="10"/>
        <rFont val="Noto Sans CJK SC"/>
        <family val="2"/>
      </rPr>
      <t xml:space="preserve">（</t>
    </r>
    <r>
      <rPr>
        <sz val="10"/>
        <rFont val="Arial"/>
        <family val="0"/>
        <charset val="1"/>
      </rPr>
      <t xml:space="preserve">Q</t>
    </r>
    <r>
      <rPr>
        <sz val="10"/>
        <rFont val="Noto Sans CJK SC"/>
        <family val="2"/>
      </rPr>
      <t xml:space="preserve">熱、</t>
    </r>
    <r>
      <rPr>
        <sz val="10"/>
        <rFont val="Arial"/>
        <family val="0"/>
        <charset val="1"/>
      </rPr>
      <t xml:space="preserve">c</t>
    </r>
    <r>
      <rPr>
        <sz val="10"/>
        <rFont val="Noto Sans CJK SC"/>
        <family val="2"/>
      </rPr>
      <t xml:space="preserve">）</t>
    </r>
  </si>
  <si>
    <r>
      <rPr>
        <sz val="10"/>
        <rFont val="Arial"/>
        <family val="0"/>
        <charset val="1"/>
      </rPr>
      <t xml:space="preserve">PS-01-03-16 (id: JkxnuL8)</t>
    </r>
    <r>
      <rPr>
        <sz val="10"/>
        <rFont val="Noto Sans CJK SC"/>
        <family val="2"/>
      </rPr>
      <t xml:space="preserve">；</t>
    </r>
    <r>
      <rPr>
        <sz val="10"/>
        <rFont val="Arial"/>
        <family val="0"/>
        <charset val="1"/>
      </rPr>
      <t xml:space="preserve">PS-03-03-01 (id: JkxnuUg)</t>
    </r>
  </si>
  <si>
    <t xml:space="preserve">SRC-2086</t>
  </si>
  <si>
    <t xml:space="preserve">Eldin C, Mélenotte C, Mediannikov O, et al. From Q Fever to Coxiella burnetii Infection: a Paradigm Change. Clin Microbiol Rev. 2017;30(1):115-190.</t>
  </si>
  <si>
    <t xml:space="preserve">10.1128/CMR.00045-16</t>
  </si>
  <si>
    <t xml:space="preserve">27856520</t>
  </si>
  <si>
    <r>
      <rPr>
        <sz val="10"/>
        <rFont val="Noto Sans CJK SC"/>
        <family val="2"/>
      </rPr>
      <t xml:space="preserve">日本では</t>
    </r>
    <r>
      <rPr>
        <sz val="10"/>
        <rFont val="Arial"/>
        <family val="0"/>
        <charset val="1"/>
      </rPr>
      <t xml:space="preserve">4</t>
    </r>
    <r>
      <rPr>
        <sz val="10"/>
        <rFont val="Noto Sans CJK SC"/>
        <family val="2"/>
      </rPr>
      <t xml:space="preserve">類感染症（全数把握）だが、日本の届出数の一次資料は確認できなかったため、届出数については主張に入れていない。</t>
    </r>
  </si>
  <si>
    <t xml:space="preserve">BA-001</t>
  </si>
  <si>
    <t xml:space="preserve">連鎖球菌感染症</t>
  </si>
  <si>
    <r>
      <rPr>
        <sz val="10"/>
        <rFont val="Arial"/>
        <family val="0"/>
        <charset val="1"/>
      </rPr>
      <t xml:space="preserve">A</t>
    </r>
    <r>
      <rPr>
        <sz val="10"/>
        <rFont val="Noto Sans CJK SC"/>
        <family val="2"/>
      </rPr>
      <t xml:space="preserve">群レンサ球菌（</t>
    </r>
    <r>
      <rPr>
        <sz val="10"/>
        <rFont val="Arial"/>
        <family val="0"/>
        <charset val="1"/>
      </rPr>
      <t xml:space="preserve">Streptococcus pyogenes</t>
    </r>
    <r>
      <rPr>
        <sz val="10"/>
        <rFont val="Noto Sans CJK SC"/>
        <family val="2"/>
      </rPr>
      <t xml:space="preserve">）は、咽頭炎や膿痂疹などの軽症感染から、壊死性筋膜炎やレンサ球菌性毒素性ショック症候群などの重症感染までを起こし、関連疾患全体で世界で年間</t>
    </r>
    <r>
      <rPr>
        <sz val="10"/>
        <rFont val="Arial"/>
        <family val="0"/>
        <charset val="1"/>
      </rPr>
      <t xml:space="preserve">50</t>
    </r>
    <r>
      <rPr>
        <sz val="10"/>
        <rFont val="Noto Sans CJK SC"/>
        <family val="2"/>
      </rPr>
      <t xml:space="preserve">万人を超える死亡があるとされる。同菌はペニシリン系・セファロスポリン系抗菌薬に依然として感受性を保っている一方、その他の抗菌薬への耐性の上昇が世界的な課題になっている。</t>
    </r>
  </si>
  <si>
    <r>
      <rPr>
        <sz val="10"/>
        <rFont val="Noto Sans CJK SC"/>
        <family val="2"/>
      </rPr>
      <t xml:space="preserve">医学各論 Ⅻ</t>
    </r>
    <r>
      <rPr>
        <sz val="10"/>
        <rFont val="Arial"/>
        <family val="0"/>
        <charset val="1"/>
      </rPr>
      <t xml:space="preserve">-2-B-①</t>
    </r>
    <r>
      <rPr>
        <sz val="10"/>
        <rFont val="Noto Sans CJK SC"/>
        <family val="2"/>
      </rPr>
      <t xml:space="preserve">（連鎖球菌感染症、</t>
    </r>
    <r>
      <rPr>
        <sz val="10"/>
        <rFont val="Arial"/>
        <family val="0"/>
        <charset val="1"/>
      </rPr>
      <t xml:space="preserve">a</t>
    </r>
    <r>
      <rPr>
        <sz val="10"/>
        <rFont val="Noto Sans CJK SC"/>
        <family val="2"/>
      </rPr>
      <t xml:space="preserve">）</t>
    </r>
  </si>
  <si>
    <r>
      <rPr>
        <sz val="10"/>
        <rFont val="Arial"/>
        <family val="0"/>
        <charset val="1"/>
      </rPr>
      <t xml:space="preserve">PS-01-03-04 (id: JkxnuLI)</t>
    </r>
    <r>
      <rPr>
        <sz val="10"/>
        <rFont val="Noto Sans CJK SC"/>
        <family val="2"/>
      </rPr>
      <t xml:space="preserve">；</t>
    </r>
    <r>
      <rPr>
        <sz val="10"/>
        <rFont val="Arial"/>
        <family val="0"/>
        <charset val="1"/>
      </rPr>
      <t xml:space="preserve">PS-03-03-01 (id: JkxnuUg)</t>
    </r>
    <r>
      <rPr>
        <sz val="10"/>
        <rFont val="Noto Sans CJK SC"/>
        <family val="2"/>
      </rPr>
      <t xml:space="preserve">；</t>
    </r>
    <r>
      <rPr>
        <sz val="10"/>
        <rFont val="Arial"/>
        <family val="0"/>
        <charset val="1"/>
      </rPr>
      <t xml:space="preserve">TBL-01-00-590 (id: JlvnmXM)</t>
    </r>
  </si>
  <si>
    <t xml:space="preserve">SRC-2087</t>
  </si>
  <si>
    <t xml:space="preserve">Walker MJ, Barnett TC, McArthur JD, et al. Disease manifestations and pathogenic mechanisms of Group A Streptococcus. Clin Microbiol Rev. 2014;27(2):264-301.</t>
  </si>
  <si>
    <t xml:space="preserve">10.1128/CMR.00101-13</t>
  </si>
  <si>
    <t xml:space="preserve">24696436</t>
  </si>
  <si>
    <t xml:space="preserve">続発症（リウマチ熱、感染後急性糸球体腎炎）の詳細は既存分野の範囲とし、本カードは病原体と急性感染症の側面に絞った。主張中の抗菌薬は薬剤群の総称であり、個別製剤の国内承認・保険適用の確認は本カードでは行っていない。</t>
  </si>
  <si>
    <t xml:space="preserve">BA-002</t>
  </si>
  <si>
    <r>
      <rPr>
        <sz val="10"/>
        <rFont val="Noto Sans CJK SC"/>
        <family val="2"/>
      </rPr>
      <t xml:space="preserve">日本の劇症型溶血性レンサ球菌感染症（感染症法の</t>
    </r>
    <r>
      <rPr>
        <sz val="10"/>
        <rFont val="Arial"/>
        <family val="0"/>
        <charset val="1"/>
      </rPr>
      <t xml:space="preserve">5</t>
    </r>
    <r>
      <rPr>
        <sz val="10"/>
        <rFont val="Noto Sans CJK SC"/>
        <family val="2"/>
      </rPr>
      <t xml:space="preserve">類・全数把握）は</t>
    </r>
    <r>
      <rPr>
        <sz val="10"/>
        <rFont val="Arial"/>
        <family val="0"/>
        <charset val="1"/>
      </rPr>
      <t xml:space="preserve">2015</t>
    </r>
    <r>
      <rPr>
        <sz val="10"/>
        <rFont val="Noto Sans CJK SC"/>
        <family val="2"/>
      </rPr>
      <t xml:space="preserve">年以降増加し、</t>
    </r>
    <r>
      <rPr>
        <sz val="10"/>
        <rFont val="Arial"/>
        <family val="0"/>
        <charset val="1"/>
      </rPr>
      <t xml:space="preserve">2024</t>
    </r>
    <r>
      <rPr>
        <sz val="10"/>
        <rFont val="Noto Sans CJK SC"/>
        <family val="2"/>
      </rPr>
      <t xml:space="preserve">年に過去最多の届出数となった。</t>
    </r>
    <r>
      <rPr>
        <sz val="10"/>
        <rFont val="Arial"/>
        <family val="0"/>
        <charset val="1"/>
      </rPr>
      <t xml:space="preserve">2015</t>
    </r>
    <r>
      <rPr>
        <sz val="10"/>
        <rFont val="Noto Sans CJK SC"/>
        <family val="2"/>
      </rPr>
      <t xml:space="preserve">年から</t>
    </r>
    <r>
      <rPr>
        <sz val="10"/>
        <rFont val="Arial"/>
        <family val="0"/>
        <charset val="1"/>
      </rPr>
      <t xml:space="preserve">2025</t>
    </r>
    <r>
      <rPr>
        <sz val="10"/>
        <rFont val="Noto Sans CJK SC"/>
        <family val="2"/>
      </rPr>
      <t xml:space="preserve">年</t>
    </r>
    <r>
      <rPr>
        <sz val="10"/>
        <rFont val="Arial"/>
        <family val="0"/>
        <charset val="1"/>
      </rPr>
      <t xml:space="preserve">6</t>
    </r>
    <r>
      <rPr>
        <sz val="10"/>
        <rFont val="Noto Sans CJK SC"/>
        <family val="2"/>
      </rPr>
      <t xml:space="preserve">月までの全届出</t>
    </r>
    <r>
      <rPr>
        <sz val="10"/>
        <rFont val="Arial"/>
        <family val="0"/>
        <charset val="1"/>
      </rPr>
      <t xml:space="preserve">8,751</t>
    </r>
    <r>
      <rPr>
        <sz val="10"/>
        <rFont val="Noto Sans CJK SC"/>
        <family val="2"/>
      </rPr>
      <t xml:space="preserve">例のうち届出時点の死亡は</t>
    </r>
    <r>
      <rPr>
        <sz val="10"/>
        <rFont val="Arial"/>
        <family val="0"/>
        <charset val="1"/>
      </rPr>
      <t xml:space="preserve">2,253</t>
    </r>
    <r>
      <rPr>
        <sz val="10"/>
        <rFont val="Noto Sans CJK SC"/>
        <family val="2"/>
      </rPr>
      <t xml:space="preserve">例（</t>
    </r>
    <r>
      <rPr>
        <sz val="10"/>
        <rFont val="Arial"/>
        <family val="0"/>
        <charset val="1"/>
      </rPr>
      <t xml:space="preserve">25.8%</t>
    </r>
    <r>
      <rPr>
        <sz val="10"/>
        <rFont val="Noto Sans CJK SC"/>
        <family val="2"/>
      </rPr>
      <t xml:space="preserve">）で、患者の年齢中央値は</t>
    </r>
    <r>
      <rPr>
        <sz val="10"/>
        <rFont val="Arial"/>
        <family val="0"/>
        <charset val="1"/>
      </rPr>
      <t xml:space="preserve">73</t>
    </r>
    <r>
      <rPr>
        <sz val="10"/>
        <rFont val="Noto Sans CJK SC"/>
        <family val="2"/>
      </rPr>
      <t xml:space="preserve">歳、起因菌は</t>
    </r>
    <r>
      <rPr>
        <sz val="10"/>
        <rFont val="Arial"/>
        <family val="0"/>
        <charset val="1"/>
      </rPr>
      <t xml:space="preserve">A</t>
    </r>
    <r>
      <rPr>
        <sz val="10"/>
        <rFont val="Noto Sans CJK SC"/>
        <family val="2"/>
      </rPr>
      <t xml:space="preserve">群が</t>
    </r>
    <r>
      <rPr>
        <sz val="10"/>
        <rFont val="Arial"/>
        <family val="0"/>
        <charset val="1"/>
      </rPr>
      <t xml:space="preserve">45.3%</t>
    </r>
    <r>
      <rPr>
        <sz val="10"/>
        <rFont val="Noto Sans CJK SC"/>
        <family val="2"/>
      </rPr>
      <t xml:space="preserve">で最も多く、</t>
    </r>
    <r>
      <rPr>
        <sz val="10"/>
        <rFont val="Arial"/>
        <family val="0"/>
        <charset val="1"/>
      </rPr>
      <t xml:space="preserve">2024</t>
    </r>
    <r>
      <rPr>
        <sz val="10"/>
        <rFont val="Noto Sans CJK SC"/>
        <family val="2"/>
      </rPr>
      <t xml:space="preserve">年は</t>
    </r>
    <r>
      <rPr>
        <sz val="10"/>
        <rFont val="Arial"/>
        <family val="0"/>
        <charset val="1"/>
      </rPr>
      <t xml:space="preserve">A</t>
    </r>
    <r>
      <rPr>
        <sz val="10"/>
        <rFont val="Noto Sans CJK SC"/>
        <family val="2"/>
      </rPr>
      <t xml:space="preserve">群のみで</t>
    </r>
    <r>
      <rPr>
        <sz val="10"/>
        <rFont val="Arial"/>
        <family val="0"/>
        <charset val="1"/>
      </rPr>
      <t xml:space="preserve">1,000</t>
    </r>
    <r>
      <rPr>
        <sz val="10"/>
        <rFont val="Noto Sans CJK SC"/>
        <family val="2"/>
      </rPr>
      <t xml:space="preserve">例を超える届出があった。</t>
    </r>
  </si>
  <si>
    <r>
      <rPr>
        <sz val="10"/>
        <rFont val="Arial"/>
        <family val="0"/>
        <charset val="1"/>
      </rPr>
      <t xml:space="preserve">PS-01-03-04 (id: JkxnuLI)</t>
    </r>
    <r>
      <rPr>
        <sz val="10"/>
        <rFont val="Noto Sans CJK SC"/>
        <family val="2"/>
      </rPr>
      <t xml:space="preserve">；</t>
    </r>
    <r>
      <rPr>
        <sz val="10"/>
        <rFont val="Arial"/>
        <family val="0"/>
        <charset val="1"/>
      </rPr>
      <t xml:space="preserve">PS-03-03-01 (id: JkxnuUg)</t>
    </r>
  </si>
  <si>
    <t xml:space="preserve">SRC-2088</t>
  </si>
  <si>
    <r>
      <rPr>
        <sz val="10"/>
        <rFont val="Noto Sans CJK SC"/>
        <family val="2"/>
      </rPr>
      <t xml:space="preserve">国立健康危機管理研究機構（</t>
    </r>
    <r>
      <rPr>
        <sz val="10"/>
        <rFont val="Arial"/>
        <family val="0"/>
        <charset val="1"/>
      </rPr>
      <t xml:space="preserve">JIHS</t>
    </r>
    <r>
      <rPr>
        <sz val="10"/>
        <rFont val="Noto Sans CJK SC"/>
        <family val="2"/>
      </rPr>
      <t xml:space="preserve">）</t>
    </r>
    <r>
      <rPr>
        <sz val="10"/>
        <rFont val="Arial"/>
        <family val="0"/>
        <charset val="1"/>
      </rPr>
      <t xml:space="preserve">. IASR Vol.46</t>
    </r>
    <r>
      <rPr>
        <sz val="10"/>
        <rFont val="Noto Sans CJK SC"/>
        <family val="2"/>
      </rPr>
      <t xml:space="preserve">（</t>
    </r>
    <r>
      <rPr>
        <sz val="10"/>
        <rFont val="Arial"/>
        <family val="0"/>
        <charset val="1"/>
      </rPr>
      <t xml:space="preserve">2025</t>
    </r>
    <r>
      <rPr>
        <sz val="10"/>
        <rFont val="Noto Sans CJK SC"/>
        <family val="2"/>
      </rPr>
      <t xml:space="preserve">）特集 劇症型溶血性レンサ球菌感染症 </t>
    </r>
    <r>
      <rPr>
        <sz val="10"/>
        <rFont val="Arial"/>
        <family val="0"/>
        <charset val="1"/>
      </rPr>
      <t xml:space="preserve">2015</t>
    </r>
    <r>
      <rPr>
        <sz val="10"/>
        <rFont val="Noto Sans CJK SC"/>
        <family val="2"/>
      </rPr>
      <t xml:space="preserve">年〜</t>
    </r>
    <r>
      <rPr>
        <sz val="10"/>
        <rFont val="Arial"/>
        <family val="0"/>
        <charset val="1"/>
      </rPr>
      <t xml:space="preserve">2025</t>
    </r>
    <r>
      <rPr>
        <sz val="10"/>
        <rFont val="Noto Sans CJK SC"/>
        <family val="2"/>
      </rPr>
      <t xml:space="preserve">年</t>
    </r>
    <r>
      <rPr>
        <sz val="10"/>
        <rFont val="Arial"/>
        <family val="0"/>
        <charset val="1"/>
      </rPr>
      <t xml:space="preserve">6</t>
    </r>
    <r>
      <rPr>
        <sz val="10"/>
        <rFont val="Noto Sans CJK SC"/>
        <family val="2"/>
      </rPr>
      <t xml:space="preserve">月</t>
    </r>
    <r>
      <rPr>
        <sz val="10"/>
        <rFont val="Arial"/>
        <family val="0"/>
        <charset val="1"/>
      </rPr>
      <t xml:space="preserve">.</t>
    </r>
  </si>
  <si>
    <r>
      <rPr>
        <sz val="10"/>
        <rFont val="Arial"/>
        <family val="0"/>
        <charset val="1"/>
      </rPr>
      <t xml:space="preserve">2024</t>
    </r>
    <r>
      <rPr>
        <sz val="10"/>
        <rFont val="Noto Sans CJK SC"/>
        <family val="2"/>
      </rPr>
      <t xml:space="preserve">年の届出総数には厚生労働省ページの速報値（</t>
    </r>
    <r>
      <rPr>
        <sz val="10"/>
        <rFont val="Arial"/>
        <family val="0"/>
        <charset val="1"/>
      </rPr>
      <t xml:space="preserve">1,888</t>
    </r>
    <r>
      <rPr>
        <sz val="10"/>
        <rFont val="Noto Sans CJK SC"/>
        <family val="2"/>
      </rPr>
      <t xml:space="preserve">件）もあり、集計時点の違いで本出典の集計と一致しない。本カードの数値はすべて本出典（</t>
    </r>
    <r>
      <rPr>
        <sz val="10"/>
        <rFont val="Arial"/>
        <family val="0"/>
        <charset val="1"/>
      </rPr>
      <t xml:space="preserve">IASR</t>
    </r>
    <r>
      <rPr>
        <sz val="10"/>
        <rFont val="Noto Sans CJK SC"/>
        <family val="2"/>
      </rPr>
      <t xml:space="preserve">特集）の集計に基づく。</t>
    </r>
  </si>
  <si>
    <t xml:space="preserve">BA-003</t>
  </si>
  <si>
    <r>
      <rPr>
        <sz val="10"/>
        <rFont val="Noto Sans CJK SC"/>
        <family val="2"/>
      </rPr>
      <t xml:space="preserve">米国感染症学会（</t>
    </r>
    <r>
      <rPr>
        <sz val="10"/>
        <rFont val="Arial"/>
        <family val="0"/>
        <charset val="1"/>
      </rPr>
      <t xml:space="preserve">IDSA</t>
    </r>
    <r>
      <rPr>
        <sz val="10"/>
        <rFont val="Noto Sans CJK SC"/>
        <family val="2"/>
      </rPr>
      <t xml:space="preserve">）は</t>
    </r>
    <r>
      <rPr>
        <sz val="10"/>
        <rFont val="Arial"/>
        <family val="0"/>
        <charset val="1"/>
      </rPr>
      <t xml:space="preserve">2012</t>
    </r>
    <r>
      <rPr>
        <sz val="10"/>
        <rFont val="Noto Sans CJK SC"/>
        <family val="2"/>
      </rPr>
      <t xml:space="preserve">年に、</t>
    </r>
    <r>
      <rPr>
        <sz val="10"/>
        <rFont val="Arial"/>
        <family val="0"/>
        <charset val="1"/>
      </rPr>
      <t xml:space="preserve">A</t>
    </r>
    <r>
      <rPr>
        <sz val="10"/>
        <rFont val="Noto Sans CJK SC"/>
        <family val="2"/>
      </rPr>
      <t xml:space="preserve">群レンサ球菌咽頭炎の診断と治療に関する診療ガイドラインを改訂した。このガイドラインは、咽頭炎の診断の進め方と治療方針を扱うものである。</t>
    </r>
  </si>
  <si>
    <r>
      <rPr>
        <sz val="10"/>
        <rFont val="Arial"/>
        <family val="0"/>
        <charset val="1"/>
      </rPr>
      <t xml:space="preserve">PS-03-03-01 (id: JkxnuUg)</t>
    </r>
    <r>
      <rPr>
        <sz val="10"/>
        <rFont val="Noto Sans CJK SC"/>
        <family val="2"/>
      </rPr>
      <t xml:space="preserve">；</t>
    </r>
    <r>
      <rPr>
        <sz val="10"/>
        <rFont val="Arial"/>
        <family val="0"/>
        <charset val="1"/>
      </rPr>
      <t xml:space="preserve">TBL-01-00-590 (id: JlvnmXM)</t>
    </r>
  </si>
  <si>
    <t xml:space="preserve">ガイドライン個別の推奨の数値は本リサーチでは抽出していないため、主張はガイドラインの位置づけの範囲にとどめた。国内の診療には日本の指針と承認状況が別途適用される。</t>
  </si>
  <si>
    <t xml:space="preserve">BA-004</t>
  </si>
  <si>
    <t xml:space="preserve">腸球菌感染症</t>
  </si>
  <si>
    <r>
      <rPr>
        <sz val="10"/>
        <rFont val="Noto Sans CJK SC"/>
        <family val="2"/>
      </rPr>
      <t xml:space="preserve">腸球菌は院内感染の多剤耐性菌として最も重要なものの一つで、とくに </t>
    </r>
    <r>
      <rPr>
        <sz val="10"/>
        <rFont val="Arial"/>
        <family val="0"/>
        <charset val="1"/>
      </rPr>
      <t xml:space="preserve">Enterococcus faecium </t>
    </r>
    <r>
      <rPr>
        <sz val="10"/>
        <rFont val="Noto Sans CJK SC"/>
        <family val="2"/>
      </rPr>
      <t xml:space="preserve">が新たに問題となっている。抗菌薬が腸内のグラム陰性菌を除去することがバンコマイシン耐性腸球菌の定着を助けることや、病院環境に適応した遺伝的系統（</t>
    </r>
    <r>
      <rPr>
        <sz val="10"/>
        <rFont val="Arial"/>
        <family val="0"/>
        <charset val="1"/>
      </rPr>
      <t xml:space="preserve">clonal complex 17</t>
    </r>
    <r>
      <rPr>
        <sz val="10"/>
        <rFont val="Noto Sans CJK SC"/>
        <family val="2"/>
      </rPr>
      <t xml:space="preserve">系統を含む）の存在が示されている。</t>
    </r>
  </si>
  <si>
    <r>
      <rPr>
        <sz val="10"/>
        <rFont val="Noto Sans CJK SC"/>
        <family val="2"/>
      </rPr>
      <t xml:space="preserve">医学各論 Ⅻ</t>
    </r>
    <r>
      <rPr>
        <sz val="10"/>
        <rFont val="Arial"/>
        <family val="0"/>
        <charset val="1"/>
      </rPr>
      <t xml:space="preserve">-2-B-②</t>
    </r>
    <r>
      <rPr>
        <sz val="10"/>
        <rFont val="Noto Sans CJK SC"/>
        <family val="2"/>
      </rPr>
      <t xml:space="preserve">（腸球菌感染症、</t>
    </r>
    <r>
      <rPr>
        <sz val="10"/>
        <rFont val="Arial"/>
        <family val="0"/>
        <charset val="1"/>
      </rPr>
      <t xml:space="preserve">a</t>
    </r>
    <r>
      <rPr>
        <sz val="10"/>
        <rFont val="Noto Sans CJK SC"/>
        <family val="2"/>
      </rPr>
      <t xml:space="preserve">）</t>
    </r>
  </si>
  <si>
    <r>
      <rPr>
        <sz val="10"/>
        <rFont val="Arial"/>
        <family val="0"/>
        <charset val="1"/>
      </rPr>
      <t xml:space="preserve">PS-01-03-04 (id: JkxnuLI)</t>
    </r>
    <r>
      <rPr>
        <sz val="10"/>
        <rFont val="Noto Sans CJK SC"/>
        <family val="2"/>
      </rPr>
      <t xml:space="preserve">；</t>
    </r>
    <r>
      <rPr>
        <sz val="10"/>
        <rFont val="Arial"/>
        <family val="0"/>
        <charset val="1"/>
      </rPr>
      <t xml:space="preserve">PS-03-03-02 (id: JkxnuUk)</t>
    </r>
    <r>
      <rPr>
        <sz val="10"/>
        <rFont val="Noto Sans CJK SC"/>
        <family val="2"/>
      </rPr>
      <t xml:space="preserve">；</t>
    </r>
    <r>
      <rPr>
        <sz val="10"/>
        <rFont val="Arial"/>
        <family val="0"/>
        <charset val="1"/>
      </rPr>
      <t xml:space="preserve">PS-03-03-04 (id: JkxnuUs)</t>
    </r>
  </si>
  <si>
    <t xml:space="preserve">SRC-2089</t>
  </si>
  <si>
    <t xml:space="preserve">Arias CA, Murray BE. The rise of the Enterococcus: beyond vancomycin resistance. Nat Rev Microbiol. 2012.</t>
  </si>
  <si>
    <t xml:space="preserve">10.1038/nrmicro2761</t>
  </si>
  <si>
    <t xml:space="preserve">22421879</t>
  </si>
  <si>
    <t xml:space="preserve">バンコマイシン耐性は菌の性質としての記述であり、治療薬の選択は本カードの範囲外とした。個別製剤の国内承認・保険適用の確認は本カードでは行っていない。</t>
  </si>
  <si>
    <t xml:space="preserve">BA-005</t>
  </si>
  <si>
    <r>
      <rPr>
        <sz val="10"/>
        <rFont val="Noto Sans CJK SC"/>
        <family val="2"/>
      </rPr>
      <t xml:space="preserve">日本で</t>
    </r>
    <r>
      <rPr>
        <sz val="10"/>
        <rFont val="Arial"/>
        <family val="0"/>
        <charset val="1"/>
      </rPr>
      <t xml:space="preserve">2007</t>
    </r>
    <r>
      <rPr>
        <sz val="10"/>
        <rFont val="Noto Sans CJK SC"/>
        <family val="2"/>
      </rPr>
      <t xml:space="preserve">〜</t>
    </r>
    <r>
      <rPr>
        <sz val="10"/>
        <rFont val="Arial"/>
        <family val="0"/>
        <charset val="1"/>
      </rPr>
      <t xml:space="preserve">2015</t>
    </r>
    <r>
      <rPr>
        <sz val="10"/>
        <rFont val="Noto Sans CJK SC"/>
        <family val="2"/>
      </rPr>
      <t xml:space="preserve">年に分離されたバンコマイシン耐性 </t>
    </r>
    <r>
      <rPr>
        <sz val="10"/>
        <rFont val="Arial"/>
        <family val="0"/>
        <charset val="1"/>
      </rPr>
      <t xml:space="preserve">Enterococcus faecium 29</t>
    </r>
    <r>
      <rPr>
        <sz val="10"/>
        <rFont val="Noto Sans CJK SC"/>
        <family val="2"/>
      </rPr>
      <t xml:space="preserve">株の分子疫学解析では、</t>
    </r>
    <r>
      <rPr>
        <sz val="10"/>
        <rFont val="Arial"/>
        <family val="0"/>
        <charset val="1"/>
      </rPr>
      <t xml:space="preserve">ST78</t>
    </r>
    <r>
      <rPr>
        <sz val="10"/>
        <rFont val="Noto Sans CJK SC"/>
        <family val="2"/>
      </rPr>
      <t xml:space="preserve">（</t>
    </r>
    <r>
      <rPr>
        <sz val="10"/>
        <rFont val="Arial"/>
        <family val="0"/>
        <charset val="1"/>
      </rPr>
      <t xml:space="preserve">44.8%</t>
    </r>
    <r>
      <rPr>
        <sz val="10"/>
        <rFont val="Noto Sans CJK SC"/>
        <family val="2"/>
      </rPr>
      <t xml:space="preserve">）、</t>
    </r>
    <r>
      <rPr>
        <sz val="10"/>
        <rFont val="Arial"/>
        <family val="0"/>
        <charset val="1"/>
      </rPr>
      <t xml:space="preserve">ST1421</t>
    </r>
    <r>
      <rPr>
        <sz val="10"/>
        <rFont val="Noto Sans CJK SC"/>
        <family val="2"/>
      </rPr>
      <t xml:space="preserve">（</t>
    </r>
    <r>
      <rPr>
        <sz val="10"/>
        <rFont val="Arial"/>
        <family val="0"/>
        <charset val="1"/>
      </rPr>
      <t xml:space="preserve">27.6%</t>
    </r>
    <r>
      <rPr>
        <sz val="10"/>
        <rFont val="Noto Sans CJK SC"/>
        <family val="2"/>
      </rPr>
      <t xml:space="preserve">）、</t>
    </r>
    <r>
      <rPr>
        <sz val="10"/>
        <rFont val="Arial"/>
        <family val="0"/>
        <charset val="1"/>
      </rPr>
      <t xml:space="preserve">ST17</t>
    </r>
    <r>
      <rPr>
        <sz val="10"/>
        <rFont val="Noto Sans CJK SC"/>
        <family val="2"/>
      </rPr>
      <t xml:space="preserve">（</t>
    </r>
    <r>
      <rPr>
        <sz val="10"/>
        <rFont val="Arial"/>
        <family val="0"/>
        <charset val="1"/>
      </rPr>
      <t xml:space="preserve">17.2%</t>
    </r>
    <r>
      <rPr>
        <sz val="10"/>
        <rFont val="Noto Sans CJK SC"/>
        <family val="2"/>
      </rPr>
      <t xml:space="preserve">）が優勢で、いずれも </t>
    </r>
    <r>
      <rPr>
        <sz val="10"/>
        <rFont val="Arial"/>
        <family val="0"/>
        <charset val="1"/>
      </rPr>
      <t xml:space="preserve">clonal complex 17 </t>
    </r>
    <r>
      <rPr>
        <sz val="10"/>
        <rFont val="Noto Sans CJK SC"/>
        <family val="2"/>
      </rPr>
      <t xml:space="preserve">に属していた。</t>
    </r>
    <r>
      <rPr>
        <sz val="10"/>
        <rFont val="Arial"/>
        <family val="0"/>
        <charset val="1"/>
      </rPr>
      <t xml:space="preserve">vanA </t>
    </r>
    <r>
      <rPr>
        <sz val="10"/>
        <rFont val="Noto Sans CJK SC"/>
        <family val="2"/>
      </rPr>
      <t xml:space="preserve">を担う </t>
    </r>
    <r>
      <rPr>
        <sz val="10"/>
        <rFont val="Arial"/>
        <family val="0"/>
        <charset val="1"/>
      </rPr>
      <t xml:space="preserve">Tn1546 </t>
    </r>
    <r>
      <rPr>
        <sz val="10"/>
        <rFont val="Noto Sans CJK SC"/>
        <family val="2"/>
      </rPr>
      <t xml:space="preserve">のバリアントは、異なるクローン背景の株にも見られた。</t>
    </r>
  </si>
  <si>
    <r>
      <rPr>
        <sz val="10"/>
        <rFont val="Arial"/>
        <family val="0"/>
        <charset val="1"/>
      </rPr>
      <t xml:space="preserve">PS-03-03-02 (id: JkxnuUk)</t>
    </r>
    <r>
      <rPr>
        <sz val="10"/>
        <rFont val="Noto Sans CJK SC"/>
        <family val="2"/>
      </rPr>
      <t xml:space="preserve">；</t>
    </r>
    <r>
      <rPr>
        <sz val="10"/>
        <rFont val="Arial"/>
        <family val="0"/>
        <charset val="1"/>
      </rPr>
      <t xml:space="preserve">PS-03-03-04 (id: JkxnuUs)</t>
    </r>
  </si>
  <si>
    <t xml:space="preserve">SRC-2090</t>
  </si>
  <si>
    <t xml:space="preserve">Tokano M, Tarumoto N, Sakai J, et al. Vancomycin-resistant Enterococcus faecium in Japan, 2007-2015: a molecular epidemiology analysis focused on examining strain characteristics over time. Microbiol Spectr. 2024;12(1):e0244423.</t>
  </si>
  <si>
    <t xml:space="preserve">10.1128/spectrum.02444-23</t>
  </si>
  <si>
    <t xml:space="preserve">38100166</t>
  </si>
  <si>
    <r>
      <rPr>
        <sz val="10"/>
        <rFont val="Noto Sans CJK SC"/>
        <family val="2"/>
      </rPr>
      <t xml:space="preserve">解析対象は</t>
    </r>
    <r>
      <rPr>
        <sz val="10"/>
        <rFont val="Arial"/>
        <family val="0"/>
        <charset val="1"/>
      </rPr>
      <t xml:space="preserve">29</t>
    </r>
    <r>
      <rPr>
        <sz val="10"/>
        <rFont val="Noto Sans CJK SC"/>
        <family val="2"/>
      </rPr>
      <t xml:space="preserve">株と小規模であり、菌株コレクションに基づく結果である。バンコマイシン耐性は菌の性質としての記述で、治療薬の国内承認・保険適用は本カードの範囲外とした。</t>
    </r>
  </si>
  <si>
    <t xml:space="preserve">BA-006</t>
  </si>
  <si>
    <t xml:space="preserve">肺炎球菌感染症</t>
  </si>
  <si>
    <r>
      <rPr>
        <sz val="10"/>
        <rFont val="Arial"/>
        <family val="0"/>
        <charset val="1"/>
      </rPr>
      <t xml:space="preserve">2015</t>
    </r>
    <r>
      <rPr>
        <sz val="10"/>
        <rFont val="Noto Sans CJK SC"/>
        <family val="2"/>
      </rPr>
      <t xml:space="preserve">年の世界の推計では、</t>
    </r>
    <r>
      <rPr>
        <sz val="10"/>
        <rFont val="Arial"/>
        <family val="0"/>
        <charset val="1"/>
      </rPr>
      <t xml:space="preserve">HIV</t>
    </r>
    <r>
      <rPr>
        <sz val="10"/>
        <rFont val="Noto Sans CJK SC"/>
        <family val="2"/>
      </rPr>
      <t xml:space="preserve">に感染していない生後</t>
    </r>
    <r>
      <rPr>
        <sz val="10"/>
        <rFont val="Arial"/>
        <family val="0"/>
        <charset val="1"/>
      </rPr>
      <t xml:space="preserve">1</t>
    </r>
    <r>
      <rPr>
        <sz val="10"/>
        <rFont val="Noto Sans CJK SC"/>
        <family val="2"/>
      </rPr>
      <t xml:space="preserve">〜</t>
    </r>
    <r>
      <rPr>
        <sz val="10"/>
        <rFont val="Arial"/>
        <family val="0"/>
        <charset val="1"/>
      </rPr>
      <t xml:space="preserve">59</t>
    </r>
    <r>
      <rPr>
        <sz val="10"/>
        <rFont val="Noto Sans CJK SC"/>
        <family val="2"/>
      </rPr>
      <t xml:space="preserve">か月の小児の肺炎球菌による死亡は</t>
    </r>
    <r>
      <rPr>
        <sz val="10"/>
        <rFont val="Arial"/>
        <family val="0"/>
        <charset val="1"/>
      </rPr>
      <t xml:space="preserve">294,000</t>
    </r>
    <r>
      <rPr>
        <sz val="10"/>
        <rFont val="Noto Sans CJK SC"/>
        <family val="2"/>
      </rPr>
      <t xml:space="preserve">人（不確実性範囲</t>
    </r>
    <r>
      <rPr>
        <sz val="10"/>
        <rFont val="Arial"/>
        <family val="0"/>
        <charset val="1"/>
      </rPr>
      <t xml:space="preserve">192,000</t>
    </r>
    <r>
      <rPr>
        <sz val="10"/>
        <rFont val="Noto Sans CJK SC"/>
        <family val="2"/>
      </rPr>
      <t xml:space="preserve">〜</t>
    </r>
    <r>
      <rPr>
        <sz val="10"/>
        <rFont val="Arial"/>
        <family val="0"/>
        <charset val="1"/>
      </rPr>
      <t xml:space="preserve">366,000</t>
    </r>
    <r>
      <rPr>
        <sz val="10"/>
        <rFont val="Noto Sans CJK SC"/>
        <family val="2"/>
      </rPr>
      <t xml:space="preserve">人）で、</t>
    </r>
    <r>
      <rPr>
        <sz val="10"/>
        <rFont val="Arial"/>
        <family val="0"/>
        <charset val="1"/>
      </rPr>
      <t xml:space="preserve">2000</t>
    </r>
    <r>
      <rPr>
        <sz val="10"/>
        <rFont val="Noto Sans CJK SC"/>
        <family val="2"/>
      </rPr>
      <t xml:space="preserve">年から</t>
    </r>
    <r>
      <rPr>
        <sz val="10"/>
        <rFont val="Arial"/>
        <family val="0"/>
        <charset val="1"/>
      </rPr>
      <t xml:space="preserve">51%</t>
    </r>
    <r>
      <rPr>
        <sz val="10"/>
        <rFont val="Noto Sans CJK SC"/>
        <family val="2"/>
      </rPr>
      <t xml:space="preserve">減少した。死亡した小児の</t>
    </r>
    <r>
      <rPr>
        <sz val="10"/>
        <rFont val="Arial"/>
        <family val="0"/>
        <charset val="1"/>
      </rPr>
      <t xml:space="preserve">81%</t>
    </r>
    <r>
      <rPr>
        <sz val="10"/>
        <rFont val="Noto Sans CJK SC"/>
        <family val="2"/>
      </rPr>
      <t xml:space="preserve">は肺炎を呈していた。</t>
    </r>
  </si>
  <si>
    <r>
      <rPr>
        <sz val="10"/>
        <rFont val="Noto Sans CJK SC"/>
        <family val="2"/>
      </rPr>
      <t xml:space="preserve">医学各論 Ⅻ</t>
    </r>
    <r>
      <rPr>
        <sz val="10"/>
        <rFont val="Arial"/>
        <family val="0"/>
        <charset val="1"/>
      </rPr>
      <t xml:space="preserve">-2-B-③</t>
    </r>
    <r>
      <rPr>
        <sz val="10"/>
        <rFont val="Noto Sans CJK SC"/>
        <family val="2"/>
      </rPr>
      <t xml:space="preserve">（肺炎球菌感染症、</t>
    </r>
    <r>
      <rPr>
        <sz val="10"/>
        <rFont val="Arial"/>
        <family val="0"/>
        <charset val="1"/>
      </rPr>
      <t xml:space="preserve">a</t>
    </r>
    <r>
      <rPr>
        <sz val="10"/>
        <rFont val="Noto Sans CJK SC"/>
        <family val="2"/>
      </rPr>
      <t xml:space="preserve">）</t>
    </r>
  </si>
  <si>
    <r>
      <rPr>
        <sz val="10"/>
        <rFont val="Arial"/>
        <family val="0"/>
        <charset val="1"/>
      </rPr>
      <t xml:space="preserve">PS-03-03-01 (id: JkxnuUg)</t>
    </r>
    <r>
      <rPr>
        <sz val="10"/>
        <rFont val="Noto Sans CJK SC"/>
        <family val="2"/>
      </rPr>
      <t xml:space="preserve">；</t>
    </r>
    <r>
      <rPr>
        <sz val="10"/>
        <rFont val="Arial"/>
        <family val="0"/>
        <charset val="1"/>
      </rPr>
      <t xml:space="preserve">PS-03-03-16 (id: JkxnuVc)</t>
    </r>
    <r>
      <rPr>
        <sz val="10"/>
        <rFont val="Noto Sans CJK SC"/>
        <family val="2"/>
      </rPr>
      <t xml:space="preserve">；</t>
    </r>
    <r>
      <rPr>
        <sz val="10"/>
        <rFont val="Arial"/>
        <family val="0"/>
        <charset val="1"/>
      </rPr>
      <t xml:space="preserve">TBL-01-00-617 (id: JlvnmZs)</t>
    </r>
  </si>
  <si>
    <t xml:space="preserve">SRC-2091</t>
  </si>
  <si>
    <t xml:space="preserve">Wahl B, O'Brien KL, Greenbaum A, et al. Burden of Streptococcus pneumoniae and Haemophilus influenzae type b disease in children in the era of conjugate vaccines: global, regional, and national estimates for 2000-15. Lancet Glob Health. 2018.</t>
  </si>
  <si>
    <t xml:space="preserve">10.1016/S2214-109X(18)30247-X</t>
  </si>
  <si>
    <t xml:space="preserve">29903376</t>
  </si>
  <si>
    <t xml:space="preserve">数値は結合型ワクチン導入期のモデル推計であり、不確実性範囲を併記した。肺炎球菌ワクチンの国内制度は呼吸器分野の既存カードの範囲とし、本カードでは作り直していない。</t>
  </si>
  <si>
    <t xml:space="preserve">BA-007</t>
  </si>
  <si>
    <r>
      <rPr>
        <sz val="10"/>
        <rFont val="Noto Sans CJK SC"/>
        <family val="2"/>
      </rPr>
      <t xml:space="preserve">日本の成人の侵襲性肺炎球菌感染症について、</t>
    </r>
    <r>
      <rPr>
        <sz val="10"/>
        <rFont val="Arial"/>
        <family val="0"/>
        <charset val="1"/>
      </rPr>
      <t xml:space="preserve">2013</t>
    </r>
    <r>
      <rPr>
        <sz val="10"/>
        <rFont val="Noto Sans CJK SC"/>
        <family val="2"/>
      </rPr>
      <t xml:space="preserve">年</t>
    </r>
    <r>
      <rPr>
        <sz val="10"/>
        <rFont val="Arial"/>
        <family val="0"/>
        <charset val="1"/>
      </rPr>
      <t xml:space="preserve">4</t>
    </r>
    <r>
      <rPr>
        <sz val="10"/>
        <rFont val="Noto Sans CJK SC"/>
        <family val="2"/>
      </rPr>
      <t xml:space="preserve">月〜</t>
    </r>
    <r>
      <rPr>
        <sz val="10"/>
        <rFont val="Arial"/>
        <family val="0"/>
        <charset val="1"/>
      </rPr>
      <t xml:space="preserve">2015</t>
    </r>
    <r>
      <rPr>
        <sz val="10"/>
        <rFont val="Noto Sans CJK SC"/>
        <family val="2"/>
      </rPr>
      <t xml:space="preserve">年</t>
    </r>
    <r>
      <rPr>
        <sz val="10"/>
        <rFont val="Arial"/>
        <family val="0"/>
        <charset val="1"/>
      </rPr>
      <t xml:space="preserve">3</t>
    </r>
    <r>
      <rPr>
        <sz val="10"/>
        <rFont val="Noto Sans CJK SC"/>
        <family val="2"/>
      </rPr>
      <t xml:space="preserve">月に</t>
    </r>
    <r>
      <rPr>
        <sz val="10"/>
        <rFont val="Arial"/>
        <family val="0"/>
        <charset val="1"/>
      </rPr>
      <t xml:space="preserve">10</t>
    </r>
    <r>
      <rPr>
        <sz val="10"/>
        <rFont val="Noto Sans CJK SC"/>
        <family val="2"/>
      </rPr>
      <t xml:space="preserve">都府県の強化サーベイランスで把握された</t>
    </r>
    <r>
      <rPr>
        <sz val="10"/>
        <rFont val="Arial"/>
        <family val="0"/>
        <charset val="1"/>
      </rPr>
      <t xml:space="preserve">291</t>
    </r>
    <r>
      <rPr>
        <sz val="10"/>
        <rFont val="Noto Sans CJK SC"/>
        <family val="2"/>
      </rPr>
      <t xml:space="preserve">例では、年齢中央値は</t>
    </r>
    <r>
      <rPr>
        <sz val="10"/>
        <rFont val="Arial"/>
        <family val="0"/>
        <charset val="1"/>
      </rPr>
      <t xml:space="preserve">70</t>
    </r>
    <r>
      <rPr>
        <sz val="10"/>
        <rFont val="Noto Sans CJK SC"/>
        <family val="2"/>
      </rPr>
      <t xml:space="preserve">歳、全体の致命率は</t>
    </r>
    <r>
      <rPr>
        <sz val="10"/>
        <rFont val="Arial"/>
        <family val="0"/>
        <charset val="1"/>
      </rPr>
      <t xml:space="preserve">20%</t>
    </r>
    <r>
      <rPr>
        <sz val="10"/>
        <rFont val="Noto Sans CJK SC"/>
        <family val="2"/>
      </rPr>
      <t xml:space="preserve">だった。原因菌の血清型は</t>
    </r>
    <r>
      <rPr>
        <sz val="10"/>
        <rFont val="Arial"/>
        <family val="0"/>
        <charset val="1"/>
      </rPr>
      <t xml:space="preserve">3</t>
    </r>
    <r>
      <rPr>
        <sz val="10"/>
        <rFont val="Noto Sans CJK SC"/>
        <family val="2"/>
      </rPr>
      <t xml:space="preserve">型（</t>
    </r>
    <r>
      <rPr>
        <sz val="10"/>
        <rFont val="Arial"/>
        <family val="0"/>
        <charset val="1"/>
      </rPr>
      <t xml:space="preserve">17%</t>
    </r>
    <r>
      <rPr>
        <sz val="10"/>
        <rFont val="Noto Sans CJK SC"/>
        <family val="2"/>
      </rPr>
      <t xml:space="preserve">）、</t>
    </r>
    <r>
      <rPr>
        <sz val="10"/>
        <rFont val="Arial"/>
        <family val="0"/>
        <charset val="1"/>
      </rPr>
      <t xml:space="preserve">19A</t>
    </r>
    <r>
      <rPr>
        <sz val="10"/>
        <rFont val="Noto Sans CJK SC"/>
        <family val="2"/>
      </rPr>
      <t xml:space="preserve">型（</t>
    </r>
    <r>
      <rPr>
        <sz val="10"/>
        <rFont val="Arial"/>
        <family val="0"/>
        <charset val="1"/>
      </rPr>
      <t xml:space="preserve">13%</t>
    </r>
    <r>
      <rPr>
        <sz val="10"/>
        <rFont val="Noto Sans CJK SC"/>
        <family val="2"/>
      </rPr>
      <t xml:space="preserve">）、</t>
    </r>
    <r>
      <rPr>
        <sz val="10"/>
        <rFont val="Arial"/>
        <family val="0"/>
        <charset val="1"/>
      </rPr>
      <t xml:space="preserve">22F</t>
    </r>
    <r>
      <rPr>
        <sz val="10"/>
        <rFont val="Noto Sans CJK SC"/>
        <family val="2"/>
      </rPr>
      <t xml:space="preserve">型（</t>
    </r>
    <r>
      <rPr>
        <sz val="10"/>
        <rFont val="Arial"/>
        <family val="0"/>
        <charset val="1"/>
      </rPr>
      <t xml:space="preserve">10%</t>
    </r>
    <r>
      <rPr>
        <sz val="10"/>
        <rFont val="Noto Sans CJK SC"/>
        <family val="2"/>
      </rPr>
      <t xml:space="preserve">）の順に多く、</t>
    </r>
    <r>
      <rPr>
        <sz val="10"/>
        <rFont val="Arial"/>
        <family val="0"/>
        <charset val="1"/>
      </rPr>
      <t xml:space="preserve">PCV13</t>
    </r>
    <r>
      <rPr>
        <sz val="10"/>
        <rFont val="Noto Sans CJK SC"/>
        <family val="2"/>
      </rPr>
      <t xml:space="preserve">対応型が</t>
    </r>
    <r>
      <rPr>
        <sz val="10"/>
        <rFont val="Arial"/>
        <family val="0"/>
        <charset val="1"/>
      </rPr>
      <t xml:space="preserve">46%</t>
    </r>
    <r>
      <rPr>
        <sz val="10"/>
        <rFont val="Noto Sans CJK SC"/>
        <family val="2"/>
      </rPr>
      <t xml:space="preserve">、</t>
    </r>
    <r>
      <rPr>
        <sz val="10"/>
        <rFont val="Arial"/>
        <family val="0"/>
        <charset val="1"/>
      </rPr>
      <t xml:space="preserve">PPSV23</t>
    </r>
    <r>
      <rPr>
        <sz val="10"/>
        <rFont val="Noto Sans CJK SC"/>
        <family val="2"/>
      </rPr>
      <t xml:space="preserve">対応型が</t>
    </r>
    <r>
      <rPr>
        <sz val="10"/>
        <rFont val="Arial"/>
        <family val="0"/>
        <charset val="1"/>
      </rPr>
      <t xml:space="preserve">66%</t>
    </r>
    <r>
      <rPr>
        <sz val="10"/>
        <rFont val="Noto Sans CJK SC"/>
        <family val="2"/>
      </rPr>
      <t xml:space="preserve">を占めた。</t>
    </r>
  </si>
  <si>
    <r>
      <rPr>
        <sz val="10"/>
        <rFont val="Arial"/>
        <family val="0"/>
        <charset val="1"/>
      </rPr>
      <t xml:space="preserve">PS-03-03-01 (id: JkxnuUg)</t>
    </r>
    <r>
      <rPr>
        <sz val="10"/>
        <rFont val="Noto Sans CJK SC"/>
        <family val="2"/>
      </rPr>
      <t xml:space="preserve">；</t>
    </r>
    <r>
      <rPr>
        <sz val="10"/>
        <rFont val="Arial"/>
        <family val="0"/>
        <charset val="1"/>
      </rPr>
      <t xml:space="preserve">TBL-01-00-617 (id: JlvnmZs)</t>
    </r>
  </si>
  <si>
    <t xml:space="preserve">SRC-2092</t>
  </si>
  <si>
    <t xml:space="preserve">Fukusumi M, Chang B, Tanabe Y, et al. Invasive pneumococcal disease among adults in Japan, April 2013 to March 2015: disease characteristics and serotype distribution. BMC Infect Dis. 2017.</t>
  </si>
  <si>
    <t xml:space="preserve">10.1186/s12879-016-2113-y</t>
  </si>
  <si>
    <t xml:space="preserve">28049447</t>
  </si>
  <si>
    <r>
      <rPr>
        <sz val="10"/>
        <rFont val="Noto Sans CJK SC"/>
        <family val="2"/>
      </rPr>
      <t xml:space="preserve">ワクチンの国内制度そのものは呼吸器分野の既存カードの範囲とし、本カードは疾患の疫学と血清型分布に絞った。対象は</t>
    </r>
    <r>
      <rPr>
        <sz val="10"/>
        <rFont val="Arial"/>
        <family val="0"/>
        <charset val="1"/>
      </rPr>
      <t xml:space="preserve">10</t>
    </r>
    <r>
      <rPr>
        <sz val="10"/>
        <rFont val="Noto Sans CJK SC"/>
        <family val="2"/>
      </rPr>
      <t xml:space="preserve">都府県の強化サーベイランスで把握された症例である。</t>
    </r>
  </si>
  <si>
    <t xml:space="preserve">BA-008</t>
  </si>
  <si>
    <t xml:space="preserve">黄色ブドウ球菌感染症</t>
  </si>
  <si>
    <r>
      <rPr>
        <sz val="10"/>
        <rFont val="Noto Sans CJK SC"/>
        <family val="2"/>
      </rPr>
      <t xml:space="preserve">黄色ブドウ球菌は菌血症と感染性心内膜炎の主要な原因菌であり、骨関節、皮膚軟部組織、胸膜肺、デバイス関連の感染も起こす。過去</t>
    </r>
    <r>
      <rPr>
        <sz val="10"/>
        <rFont val="Arial"/>
        <family val="0"/>
        <charset val="1"/>
      </rPr>
      <t xml:space="preserve">20</t>
    </r>
    <r>
      <rPr>
        <sz val="10"/>
        <rFont val="Noto Sans CJK SC"/>
        <family val="2"/>
      </rPr>
      <t xml:space="preserve">年の疫学の変化として、医療関連感染（とくに感染性心内膜炎と人工物感染）の増加と、市中獲得型の皮膚軟部組織感染の流行がある。</t>
    </r>
  </si>
  <si>
    <r>
      <rPr>
        <sz val="10"/>
        <rFont val="Noto Sans CJK SC"/>
        <family val="2"/>
      </rPr>
      <t xml:space="preserve">医学各論 Ⅻ</t>
    </r>
    <r>
      <rPr>
        <sz val="10"/>
        <rFont val="Arial"/>
        <family val="0"/>
        <charset val="1"/>
      </rPr>
      <t xml:space="preserve">-2-B-④</t>
    </r>
    <r>
      <rPr>
        <sz val="10"/>
        <rFont val="Noto Sans CJK SC"/>
        <family val="2"/>
      </rPr>
      <t xml:space="preserve">（黄色ブドウ球菌感染症、メチシリン耐性黄色ブドウ球菌</t>
    </r>
    <r>
      <rPr>
        <sz val="10"/>
        <rFont val="Arial"/>
        <family val="0"/>
        <charset val="1"/>
      </rPr>
      <t xml:space="preserve">&lt;MRSA&gt;</t>
    </r>
    <r>
      <rPr>
        <sz val="10"/>
        <rFont val="Noto Sans CJK SC"/>
        <family val="2"/>
      </rPr>
      <t xml:space="preserve">感染症、</t>
    </r>
    <r>
      <rPr>
        <sz val="10"/>
        <rFont val="Arial"/>
        <family val="0"/>
        <charset val="1"/>
      </rPr>
      <t xml:space="preserve">a</t>
    </r>
    <r>
      <rPr>
        <sz val="10"/>
        <rFont val="Noto Sans CJK SC"/>
        <family val="2"/>
      </rPr>
      <t xml:space="preserve">）</t>
    </r>
  </si>
  <si>
    <r>
      <rPr>
        <sz val="10"/>
        <rFont val="Arial"/>
        <family val="0"/>
        <charset val="1"/>
      </rPr>
      <t xml:space="preserve">PS-01-03-04 (id: JkxnuLI)</t>
    </r>
    <r>
      <rPr>
        <sz val="10"/>
        <rFont val="Noto Sans CJK SC"/>
        <family val="2"/>
      </rPr>
      <t xml:space="preserve">；</t>
    </r>
    <r>
      <rPr>
        <sz val="10"/>
        <rFont val="Arial"/>
        <family val="0"/>
        <charset val="1"/>
      </rPr>
      <t xml:space="preserve">PS-03-03-02 (id: JkxnuUk)</t>
    </r>
  </si>
  <si>
    <t xml:space="preserve">SRC-2093</t>
  </si>
  <si>
    <t xml:space="preserve">Tong SYC, Davis JS, Eichenberger E, Holland TL, Fowler VG Jr. Staphylococcus aureus infections: epidemiology, pathophysiology, clinical manifestations, and management. Clin Microbiol Rev. 2015.</t>
  </si>
  <si>
    <t xml:space="preserve">10.1128/CMR.00134-14</t>
  </si>
  <si>
    <t xml:space="preserve">26016486</t>
  </si>
  <si>
    <t xml:space="preserve">皮膚・骨関節・心内膜炎の個別像は既存分野の範囲とし、本カードは全身像と疫学の変化に絞った。</t>
  </si>
  <si>
    <t xml:space="preserve">BA-009</t>
  </si>
  <si>
    <r>
      <rPr>
        <sz val="10"/>
        <rFont val="Noto Sans CJK SC"/>
        <family val="2"/>
      </rPr>
      <t xml:space="preserve">日本の院内感染対策サーベイランス（</t>
    </r>
    <r>
      <rPr>
        <sz val="10"/>
        <rFont val="Arial"/>
        <family val="0"/>
        <charset val="1"/>
      </rPr>
      <t xml:space="preserve">JANIS</t>
    </r>
    <r>
      <rPr>
        <sz val="10"/>
        <rFont val="Noto Sans CJK SC"/>
        <family val="2"/>
      </rPr>
      <t xml:space="preserve">）の</t>
    </r>
    <r>
      <rPr>
        <sz val="10"/>
        <rFont val="Arial"/>
        <family val="0"/>
        <charset val="1"/>
      </rPr>
      <t xml:space="preserve">2023</t>
    </r>
    <r>
      <rPr>
        <sz val="10"/>
        <rFont val="Noto Sans CJK SC"/>
        <family val="2"/>
      </rPr>
      <t xml:space="preserve">年集計では、黄色ブドウ球菌に占める</t>
    </r>
    <r>
      <rPr>
        <sz val="10"/>
        <rFont val="Arial"/>
        <family val="0"/>
        <charset val="1"/>
      </rPr>
      <t xml:space="preserve">MRSA</t>
    </r>
    <r>
      <rPr>
        <sz val="10"/>
        <rFont val="Noto Sans CJK SC"/>
        <family val="2"/>
      </rPr>
      <t xml:space="preserve">の割合は入院検体で</t>
    </r>
    <r>
      <rPr>
        <sz val="10"/>
        <rFont val="Arial"/>
        <family val="0"/>
        <charset val="1"/>
      </rPr>
      <t xml:space="preserve">45.2%</t>
    </r>
    <r>
      <rPr>
        <sz val="10"/>
        <rFont val="Noto Sans CJK SC"/>
        <family val="2"/>
      </rPr>
      <t xml:space="preserve">（</t>
    </r>
    <r>
      <rPr>
        <sz val="10"/>
        <rFont val="Arial"/>
        <family val="0"/>
        <charset val="1"/>
      </rPr>
      <t xml:space="preserve">200</t>
    </r>
    <r>
      <rPr>
        <sz val="10"/>
        <rFont val="Noto Sans CJK SC"/>
        <family val="2"/>
      </rPr>
      <t xml:space="preserve">床以上の医療機関で</t>
    </r>
    <r>
      <rPr>
        <sz val="10"/>
        <rFont val="Arial"/>
        <family val="0"/>
        <charset val="1"/>
      </rPr>
      <t xml:space="preserve">44.0%</t>
    </r>
    <r>
      <rPr>
        <sz val="10"/>
        <rFont val="Noto Sans CJK SC"/>
        <family val="2"/>
      </rPr>
      <t xml:space="preserve">、</t>
    </r>
    <r>
      <rPr>
        <sz val="10"/>
        <rFont val="Arial"/>
        <family val="0"/>
        <charset val="1"/>
      </rPr>
      <t xml:space="preserve">200</t>
    </r>
    <r>
      <rPr>
        <sz val="10"/>
        <rFont val="Noto Sans CJK SC"/>
        <family val="2"/>
      </rPr>
      <t xml:space="preserve">床未満で</t>
    </r>
    <r>
      <rPr>
        <sz val="10"/>
        <rFont val="Arial"/>
        <family val="0"/>
        <charset val="1"/>
      </rPr>
      <t xml:space="preserve">54.1%</t>
    </r>
    <r>
      <rPr>
        <sz val="10"/>
        <rFont val="Noto Sans CJK SC"/>
        <family val="2"/>
      </rPr>
      <t xml:space="preserve">）、外来検体で</t>
    </r>
    <r>
      <rPr>
        <sz val="10"/>
        <rFont val="Arial"/>
        <family val="0"/>
        <charset val="1"/>
      </rPr>
      <t xml:space="preserve">29.3%</t>
    </r>
    <r>
      <rPr>
        <sz val="10"/>
        <rFont val="Noto Sans CJK SC"/>
        <family val="2"/>
      </rPr>
      <t xml:space="preserve">だった。</t>
    </r>
  </si>
  <si>
    <t xml:space="preserve">SRC-2094</t>
  </si>
  <si>
    <r>
      <rPr>
        <sz val="10"/>
        <rFont val="Noto Sans CJK SC"/>
        <family val="2"/>
      </rPr>
      <t xml:space="preserve">厚生労働省院内感染対策サーベイランス事業（</t>
    </r>
    <r>
      <rPr>
        <sz val="10"/>
        <rFont val="Arial"/>
        <family val="0"/>
        <charset val="1"/>
      </rPr>
      <t xml:space="preserve">JANIS</t>
    </r>
    <r>
      <rPr>
        <sz val="10"/>
        <rFont val="Noto Sans CJK SC"/>
        <family val="2"/>
      </rPr>
      <t xml:space="preserve">）</t>
    </r>
    <r>
      <rPr>
        <sz val="10"/>
        <rFont val="Arial"/>
        <family val="0"/>
        <charset val="1"/>
      </rPr>
      <t xml:space="preserve">. </t>
    </r>
    <r>
      <rPr>
        <sz val="10"/>
        <rFont val="Noto Sans CJK SC"/>
        <family val="2"/>
      </rPr>
      <t xml:space="preserve">公開情報 </t>
    </r>
    <r>
      <rPr>
        <sz val="10"/>
        <rFont val="Arial"/>
        <family val="0"/>
        <charset val="1"/>
      </rPr>
      <t xml:space="preserve">2023</t>
    </r>
    <r>
      <rPr>
        <sz val="10"/>
        <rFont val="Noto Sans CJK SC"/>
        <family val="2"/>
      </rPr>
      <t xml:space="preserve">年 年報（検査部門、全集計対象医療機関）</t>
    </r>
    <r>
      <rPr>
        <sz val="10"/>
        <rFont val="Arial"/>
        <family val="0"/>
        <charset val="1"/>
      </rPr>
      <t xml:space="preserve">.</t>
    </r>
  </si>
  <si>
    <r>
      <rPr>
        <sz val="10"/>
        <rFont val="Noto Sans CJK SC"/>
        <family val="2"/>
      </rPr>
      <t xml:space="preserve">集計は、患者</t>
    </r>
    <r>
      <rPr>
        <sz val="10"/>
        <rFont val="Arial"/>
        <family val="0"/>
        <charset val="1"/>
      </rPr>
      <t xml:space="preserve">1</t>
    </r>
    <r>
      <rPr>
        <sz val="10"/>
        <rFont val="Noto Sans CJK SC"/>
        <family val="2"/>
      </rPr>
      <t xml:space="preserve">人につき</t>
    </r>
    <r>
      <rPr>
        <sz val="10"/>
        <rFont val="Arial"/>
        <family val="0"/>
        <charset val="1"/>
      </rPr>
      <t xml:space="preserve">30</t>
    </r>
    <r>
      <rPr>
        <sz val="10"/>
        <rFont val="Noto Sans CJK SC"/>
        <family val="2"/>
      </rPr>
      <t xml:space="preserve">日以内に最初に分離された株を対象とする条件つきの値である。数値は、厚生労働省の</t>
    </r>
    <r>
      <rPr>
        <sz val="10"/>
        <rFont val="Arial"/>
        <family val="0"/>
        <charset val="1"/>
      </rPr>
      <t xml:space="preserve">AMR</t>
    </r>
    <r>
      <rPr>
        <sz val="10"/>
        <rFont val="Noto Sans CJK SC"/>
        <family val="2"/>
      </rPr>
      <t xml:space="preserve">資料が</t>
    </r>
    <r>
      <rPr>
        <sz val="10"/>
        <rFont val="Arial"/>
        <family val="0"/>
        <charset val="1"/>
      </rPr>
      <t xml:space="preserve">JANIS</t>
    </r>
    <r>
      <rPr>
        <sz val="10"/>
        <rFont val="Noto Sans CJK SC"/>
        <family val="2"/>
      </rPr>
      <t xml:space="preserve">公開情報</t>
    </r>
    <r>
      <rPr>
        <sz val="10"/>
        <rFont val="Arial"/>
        <family val="0"/>
        <charset val="1"/>
      </rPr>
      <t xml:space="preserve">2023</t>
    </r>
    <r>
      <rPr>
        <sz val="10"/>
        <rFont val="Noto Sans CJK SC"/>
        <family val="2"/>
      </rPr>
      <t xml:space="preserve">年年報から引用した値で確認した。</t>
    </r>
  </si>
  <si>
    <t xml:space="preserve">BA-010</t>
  </si>
  <si>
    <t xml:space="preserve">表皮ブドウ球菌感染症</t>
  </si>
  <si>
    <r>
      <rPr>
        <sz val="10"/>
        <rFont val="Noto Sans CJK SC"/>
        <family val="2"/>
      </rPr>
      <t xml:space="preserve">コアグラーゼ陰性ブドウ球菌は主要な院内病原体の一つとなり、菌種では表皮ブドウ球菌（</t>
    </r>
    <r>
      <rPr>
        <sz val="10"/>
        <rFont val="Arial"/>
        <family val="0"/>
        <charset val="1"/>
      </rPr>
      <t xml:space="preserve">Staphylococcus epidermidis</t>
    </r>
    <r>
      <rPr>
        <sz val="10"/>
        <rFont val="Noto Sans CJK SC"/>
        <family val="2"/>
      </rPr>
      <t xml:space="preserve">）と </t>
    </r>
    <r>
      <rPr>
        <sz val="10"/>
        <rFont val="Arial"/>
        <family val="0"/>
        <charset val="1"/>
      </rPr>
      <t xml:space="preserve">Staphylococcus haemolyticus </t>
    </r>
    <r>
      <rPr>
        <sz val="10"/>
        <rFont val="Noto Sans CJK SC"/>
        <family val="2"/>
      </rPr>
      <t xml:space="preserve">が最も重要である。人工物関連感染と早産児の感染に大きく関与し、治療上の課題として、メチシリン耐性株の割合の高さと、グリコペプチドへの感受性低下を示す株の増加がある。</t>
    </r>
  </si>
  <si>
    <r>
      <rPr>
        <sz val="10"/>
        <rFont val="Noto Sans CJK SC"/>
        <family val="2"/>
      </rPr>
      <t xml:space="preserve">医学各論 Ⅻ</t>
    </r>
    <r>
      <rPr>
        <sz val="10"/>
        <rFont val="Arial"/>
        <family val="0"/>
        <charset val="1"/>
      </rPr>
      <t xml:space="preserve">-2-B-⑤</t>
    </r>
    <r>
      <rPr>
        <sz val="10"/>
        <rFont val="Noto Sans CJK SC"/>
        <family val="2"/>
      </rPr>
      <t xml:space="preserve">（表皮ブドウ球菌感染症、</t>
    </r>
    <r>
      <rPr>
        <sz val="10"/>
        <rFont val="Arial"/>
        <family val="0"/>
        <charset val="1"/>
      </rPr>
      <t xml:space="preserve">a</t>
    </r>
    <r>
      <rPr>
        <sz val="10"/>
        <rFont val="Noto Sans CJK SC"/>
        <family val="2"/>
      </rPr>
      <t xml:space="preserve">）</t>
    </r>
  </si>
  <si>
    <t xml:space="preserve">SRC-2095</t>
  </si>
  <si>
    <t xml:space="preserve">Becker K, Heilmann C, Peters G. Coagulase-negative staphylococci. Clin Microbiol Rev. 2014.</t>
  </si>
  <si>
    <t xml:space="preserve">10.1128/CMR.00109-13</t>
  </si>
  <si>
    <t xml:space="preserve">25278577</t>
  </si>
  <si>
    <t xml:space="preserve">メチシリン耐性とグリコペプチド感受性低下は菌の性質としての記述であり、個別製剤の国内承認・保険適用の確認は本カードでは行っていない。</t>
  </si>
  <si>
    <t xml:space="preserve">BA-011</t>
  </si>
  <si>
    <t xml:space="preserve">髄膜炎菌感染症</t>
  </si>
  <si>
    <r>
      <rPr>
        <sz val="10"/>
        <rFont val="Noto Sans CJK SC"/>
        <family val="2"/>
      </rPr>
      <t xml:space="preserve">侵襲性髄膜炎菌感染症の発症率は全体として低いが、地域と年齢によって大きく異なる。発症率が最も高いのは乳児で、次いで幼児と思春期・若年成人で高い。</t>
    </r>
    <r>
      <rPr>
        <sz val="10"/>
        <rFont val="Arial"/>
        <family val="0"/>
        <charset val="1"/>
      </rPr>
      <t xml:space="preserve">2010</t>
    </r>
    <r>
      <rPr>
        <sz val="10"/>
        <rFont val="Noto Sans CJK SC"/>
        <family val="2"/>
      </rPr>
      <t xml:space="preserve">〜</t>
    </r>
    <r>
      <rPr>
        <sz val="10"/>
        <rFont val="Arial"/>
        <family val="0"/>
        <charset val="1"/>
      </rPr>
      <t xml:space="preserve">2019</t>
    </r>
    <r>
      <rPr>
        <sz val="10"/>
        <rFont val="Noto Sans CJK SC"/>
        <family val="2"/>
      </rPr>
      <t xml:space="preserve">年の文献レビューでは、多くの国で </t>
    </r>
    <r>
      <rPr>
        <sz val="10"/>
        <rFont val="Arial"/>
        <family val="0"/>
        <charset val="1"/>
      </rPr>
      <t xml:space="preserve">B </t>
    </r>
    <r>
      <rPr>
        <sz val="10"/>
        <rFont val="Noto Sans CJK SC"/>
        <family val="2"/>
      </rPr>
      <t xml:space="preserve">群が優位であり、</t>
    </r>
    <r>
      <rPr>
        <sz val="10"/>
        <rFont val="Arial"/>
        <family val="0"/>
        <charset val="1"/>
      </rPr>
      <t xml:space="preserve">W </t>
    </r>
    <r>
      <rPr>
        <sz val="10"/>
        <rFont val="Noto Sans CJK SC"/>
        <family val="2"/>
      </rPr>
      <t xml:space="preserve">群と </t>
    </r>
    <r>
      <rPr>
        <sz val="10"/>
        <rFont val="Arial"/>
        <family val="0"/>
        <charset val="1"/>
      </rPr>
      <t xml:space="preserve">Y </t>
    </r>
    <r>
      <rPr>
        <sz val="10"/>
        <rFont val="Noto Sans CJK SC"/>
        <family val="2"/>
      </rPr>
      <t xml:space="preserve">群の増加が複数の地域でみられた。</t>
    </r>
  </si>
  <si>
    <r>
      <rPr>
        <sz val="10"/>
        <rFont val="Noto Sans CJK SC"/>
        <family val="2"/>
      </rPr>
      <t xml:space="preserve">医学各論 Ⅻ</t>
    </r>
    <r>
      <rPr>
        <sz val="10"/>
        <rFont val="Arial"/>
        <family val="0"/>
        <charset val="1"/>
      </rPr>
      <t xml:space="preserve">-2-B-⑦</t>
    </r>
    <r>
      <rPr>
        <sz val="10"/>
        <rFont val="Noto Sans CJK SC"/>
        <family val="2"/>
      </rPr>
      <t xml:space="preserve">（髄膜炎菌感染症、</t>
    </r>
    <r>
      <rPr>
        <sz val="10"/>
        <rFont val="Arial"/>
        <family val="0"/>
        <charset val="1"/>
      </rPr>
      <t xml:space="preserve">a</t>
    </r>
    <r>
      <rPr>
        <sz val="10"/>
        <rFont val="Noto Sans CJK SC"/>
        <family val="2"/>
      </rPr>
      <t xml:space="preserve">）</t>
    </r>
  </si>
  <si>
    <t xml:space="preserve">SRC-2096</t>
  </si>
  <si>
    <t xml:space="preserve">Pardo de Santayana C, Tin Tin Htar M, Findlow J, Balmer P. Epidemiology of invasive meningococcal disease worldwide from 2010-2019: a literature review. Epidemiol Infect. 2023;151:e57</t>
  </si>
  <si>
    <t xml:space="preserve">10.1017/S0950268823000328</t>
  </si>
  <si>
    <t xml:space="preserve">37052295</t>
  </si>
  <si>
    <r>
      <rPr>
        <sz val="10"/>
        <rFont val="Noto Sans CJK SC"/>
        <family val="2"/>
      </rPr>
      <t xml:space="preserve">著者は全員 </t>
    </r>
    <r>
      <rPr>
        <sz val="10"/>
        <rFont val="Arial"/>
        <family val="0"/>
        <charset val="1"/>
      </rPr>
      <t xml:space="preserve">Pfizer </t>
    </r>
    <r>
      <rPr>
        <sz val="10"/>
        <rFont val="Noto Sans CJK SC"/>
        <family val="2"/>
      </rPr>
      <t xml:space="preserve">社員であり、利益相反が抄録に明記されている。世界の疫学の記述的事実に限って用いた。</t>
    </r>
  </si>
  <si>
    <t xml:space="preserve">BA-012</t>
  </si>
  <si>
    <r>
      <rPr>
        <sz val="10"/>
        <rFont val="Noto Sans CJK SC"/>
        <family val="2"/>
      </rPr>
      <t xml:space="preserve">日本では侵襲性髄膜炎菌感染症は</t>
    </r>
    <r>
      <rPr>
        <sz val="10"/>
        <rFont val="Arial"/>
        <family val="0"/>
        <charset val="1"/>
      </rPr>
      <t xml:space="preserve">2013</t>
    </r>
    <r>
      <rPr>
        <sz val="10"/>
        <rFont val="Noto Sans CJK SC"/>
        <family val="2"/>
      </rPr>
      <t xml:space="preserve">年</t>
    </r>
    <r>
      <rPr>
        <sz val="10"/>
        <rFont val="Arial"/>
        <family val="0"/>
        <charset val="1"/>
      </rPr>
      <t xml:space="preserve">4</t>
    </r>
    <r>
      <rPr>
        <sz val="10"/>
        <rFont val="Noto Sans CJK SC"/>
        <family val="2"/>
      </rPr>
      <t xml:space="preserve">月から感染症法の五類全数把握対象であり、届出数は</t>
    </r>
    <r>
      <rPr>
        <sz val="10"/>
        <rFont val="Arial"/>
        <family val="0"/>
        <charset val="1"/>
      </rPr>
      <t xml:space="preserve">2013</t>
    </r>
    <r>
      <rPr>
        <sz val="10"/>
        <rFont val="Noto Sans CJK SC"/>
        <family val="2"/>
      </rPr>
      <t xml:space="preserve">〜</t>
    </r>
    <r>
      <rPr>
        <sz val="10"/>
        <rFont val="Arial"/>
        <family val="0"/>
        <charset val="1"/>
      </rPr>
      <t xml:space="preserve">2019</t>
    </r>
    <r>
      <rPr>
        <sz val="10"/>
        <rFont val="Noto Sans CJK SC"/>
        <family val="2"/>
      </rPr>
      <t xml:space="preserve">年の年間</t>
    </r>
    <r>
      <rPr>
        <sz val="10"/>
        <rFont val="Arial"/>
        <family val="0"/>
        <charset val="1"/>
      </rPr>
      <t xml:space="preserve">20</t>
    </r>
    <r>
      <rPr>
        <sz val="10"/>
        <rFont val="Noto Sans CJK SC"/>
        <family val="2"/>
      </rPr>
      <t xml:space="preserve">〜</t>
    </r>
    <r>
      <rPr>
        <sz val="10"/>
        <rFont val="Arial"/>
        <family val="0"/>
        <charset val="1"/>
      </rPr>
      <t xml:space="preserve">40</t>
    </r>
    <r>
      <rPr>
        <sz val="10"/>
        <rFont val="Noto Sans CJK SC"/>
        <family val="2"/>
      </rPr>
      <t xml:space="preserve">例程度から</t>
    </r>
    <r>
      <rPr>
        <sz val="10"/>
        <rFont val="Arial"/>
        <family val="0"/>
        <charset val="1"/>
      </rPr>
      <t xml:space="preserve">2020</t>
    </r>
    <r>
      <rPr>
        <sz val="10"/>
        <rFont val="Noto Sans CJK SC"/>
        <family val="2"/>
      </rPr>
      <t xml:space="preserve">〜</t>
    </r>
    <r>
      <rPr>
        <sz val="10"/>
        <rFont val="Arial"/>
        <family val="0"/>
        <charset val="1"/>
      </rPr>
      <t xml:space="preserve">2022</t>
    </r>
    <r>
      <rPr>
        <sz val="10"/>
        <rFont val="Noto Sans CJK SC"/>
        <family val="2"/>
      </rPr>
      <t xml:space="preserve">年には年間</t>
    </r>
    <r>
      <rPr>
        <sz val="10"/>
        <rFont val="Arial"/>
        <family val="0"/>
        <charset val="1"/>
      </rPr>
      <t xml:space="preserve">1</t>
    </r>
    <r>
      <rPr>
        <sz val="10"/>
        <rFont val="Noto Sans CJK SC"/>
        <family val="2"/>
      </rPr>
      <t xml:space="preserve">〜</t>
    </r>
    <r>
      <rPr>
        <sz val="10"/>
        <rFont val="Arial"/>
        <family val="0"/>
        <charset val="1"/>
      </rPr>
      <t xml:space="preserve">13</t>
    </r>
    <r>
      <rPr>
        <sz val="10"/>
        <rFont val="Noto Sans CJK SC"/>
        <family val="2"/>
      </rPr>
      <t xml:space="preserve">例へ減少した後、</t>
    </r>
    <r>
      <rPr>
        <sz val="10"/>
        <rFont val="Arial"/>
        <family val="0"/>
        <charset val="1"/>
      </rPr>
      <t xml:space="preserve">2024</t>
    </r>
    <r>
      <rPr>
        <sz val="10"/>
        <rFont val="Noto Sans CJK SC"/>
        <family val="2"/>
      </rPr>
      <t xml:space="preserve">年に</t>
    </r>
    <r>
      <rPr>
        <sz val="10"/>
        <rFont val="Arial"/>
        <family val="0"/>
        <charset val="1"/>
      </rPr>
      <t xml:space="preserve">68</t>
    </r>
    <r>
      <rPr>
        <sz val="10"/>
        <rFont val="Noto Sans CJK SC"/>
        <family val="2"/>
      </rPr>
      <t xml:space="preserve">例、</t>
    </r>
    <r>
      <rPr>
        <sz val="10"/>
        <rFont val="Arial"/>
        <family val="0"/>
        <charset val="1"/>
      </rPr>
      <t xml:space="preserve">2025</t>
    </r>
    <r>
      <rPr>
        <sz val="10"/>
        <rFont val="Noto Sans CJK SC"/>
        <family val="2"/>
      </rPr>
      <t xml:space="preserve">年に</t>
    </r>
    <r>
      <rPr>
        <sz val="10"/>
        <rFont val="Arial"/>
        <family val="0"/>
        <charset val="1"/>
      </rPr>
      <t xml:space="preserve">84</t>
    </r>
    <r>
      <rPr>
        <sz val="10"/>
        <rFont val="Noto Sans CJK SC"/>
        <family val="2"/>
      </rPr>
      <t xml:space="preserve">例と増加した。患者との濃厚接触者には、可能な限り早期に抗菌薬による曝露後予防（リファンピシン、シプロフロキサシンなど）を行う。</t>
    </r>
    <r>
      <rPr>
        <sz val="10"/>
        <rFont val="Arial"/>
        <family val="0"/>
        <charset val="1"/>
      </rPr>
      <t xml:space="preserve">4</t>
    </r>
    <r>
      <rPr>
        <sz val="10"/>
        <rFont val="Noto Sans CJK SC"/>
        <family val="2"/>
      </rPr>
      <t xml:space="preserve">価結合型ワクチン（</t>
    </r>
    <r>
      <rPr>
        <sz val="10"/>
        <rFont val="Arial"/>
        <family val="0"/>
        <charset val="1"/>
      </rPr>
      <t xml:space="preserve">MenACWY</t>
    </r>
    <r>
      <rPr>
        <sz val="10"/>
        <rFont val="Noto Sans CJK SC"/>
        <family val="2"/>
      </rPr>
      <t xml:space="preserve">）は国内で承認されているが定期接種ではなく、</t>
    </r>
    <r>
      <rPr>
        <sz val="10"/>
        <rFont val="Arial"/>
        <family val="0"/>
        <charset val="1"/>
      </rPr>
      <t xml:space="preserve">B </t>
    </r>
    <r>
      <rPr>
        <sz val="10"/>
        <rFont val="Noto Sans CJK SC"/>
        <family val="2"/>
      </rPr>
      <t xml:space="preserve">群を対象とするワクチンは国内では承認されていない。</t>
    </r>
  </si>
  <si>
    <r>
      <rPr>
        <sz val="10"/>
        <rFont val="Arial"/>
        <family val="0"/>
        <charset val="1"/>
      </rPr>
      <t xml:space="preserve">PS-01-03-02 (id: JkxnuLA)</t>
    </r>
    <r>
      <rPr>
        <sz val="10"/>
        <rFont val="Noto Sans CJK SC"/>
        <family val="2"/>
      </rPr>
      <t xml:space="preserve">；</t>
    </r>
    <r>
      <rPr>
        <sz val="10"/>
        <rFont val="Arial"/>
        <family val="0"/>
        <charset val="1"/>
      </rPr>
      <t xml:space="preserve">PS-03-03-16 (id: JkxnuVc)</t>
    </r>
  </si>
  <si>
    <t xml:space="preserve">SRC-2097</t>
  </si>
  <si>
    <r>
      <rPr>
        <sz val="10"/>
        <rFont val="Noto Sans CJK SC"/>
        <family val="2"/>
      </rPr>
      <t xml:space="preserve">国立健康危機管理研究機構</t>
    </r>
    <r>
      <rPr>
        <sz val="10"/>
        <rFont val="Arial"/>
        <family val="0"/>
        <charset val="1"/>
      </rPr>
      <t xml:space="preserve">. IASR Vol.47</t>
    </r>
    <r>
      <rPr>
        <sz val="10"/>
        <rFont val="Noto Sans CJK SC"/>
        <family val="2"/>
      </rPr>
      <t xml:space="preserve">（</t>
    </r>
    <r>
      <rPr>
        <sz val="10"/>
        <rFont val="Arial"/>
        <family val="0"/>
        <charset val="1"/>
      </rPr>
      <t xml:space="preserve">2026</t>
    </r>
    <r>
      <rPr>
        <sz val="10"/>
        <rFont val="Noto Sans CJK SC"/>
        <family val="2"/>
      </rPr>
      <t xml:space="preserve">年</t>
    </r>
    <r>
      <rPr>
        <sz val="10"/>
        <rFont val="Arial"/>
        <family val="0"/>
        <charset val="1"/>
      </rPr>
      <t xml:space="preserve">9</t>
    </r>
    <r>
      <rPr>
        <sz val="10"/>
        <rFont val="Noto Sans CJK SC"/>
        <family val="2"/>
      </rPr>
      <t xml:space="preserve">月号）特集「侵襲性髄膜炎菌感染症 </t>
    </r>
    <r>
      <rPr>
        <sz val="10"/>
        <rFont val="Arial"/>
        <family val="0"/>
        <charset val="1"/>
      </rPr>
      <t xml:space="preserve">2013</t>
    </r>
    <r>
      <rPr>
        <sz val="10"/>
        <rFont val="Noto Sans CJK SC"/>
        <family val="2"/>
      </rPr>
      <t xml:space="preserve">年</t>
    </r>
    <r>
      <rPr>
        <sz val="10"/>
        <rFont val="Arial"/>
        <family val="0"/>
        <charset val="1"/>
      </rPr>
      <t xml:space="preserve">4</t>
    </r>
    <r>
      <rPr>
        <sz val="10"/>
        <rFont val="Noto Sans CJK SC"/>
        <family val="2"/>
      </rPr>
      <t xml:space="preserve">月～</t>
    </r>
    <r>
      <rPr>
        <sz val="10"/>
        <rFont val="Arial"/>
        <family val="0"/>
        <charset val="1"/>
      </rPr>
      <t xml:space="preserve">2026</t>
    </r>
    <r>
      <rPr>
        <sz val="10"/>
        <rFont val="Noto Sans CJK SC"/>
        <family val="2"/>
      </rPr>
      <t xml:space="preserve">年</t>
    </r>
    <r>
      <rPr>
        <sz val="10"/>
        <rFont val="Arial"/>
        <family val="0"/>
        <charset val="1"/>
      </rPr>
      <t xml:space="preserve">4</t>
    </r>
    <r>
      <rPr>
        <sz val="10"/>
        <rFont val="Noto Sans CJK SC"/>
        <family val="2"/>
      </rPr>
      <t xml:space="preserve">月」；感染症情報提供サイト「侵襲性髄膜炎菌感染症」</t>
    </r>
  </si>
  <si>
    <r>
      <rPr>
        <sz val="10"/>
        <rFont val="Noto Sans CJK SC"/>
        <family val="2"/>
      </rPr>
      <t xml:space="preserve">曝露後予防に用いる抗菌薬（リファンピシン、シプロフロキサシン、セフトリアキソン等）は国内承認薬であるが、曝露後予防を目的とした場合の保険適用の範囲は未確認である。</t>
    </r>
    <r>
      <rPr>
        <sz val="10"/>
        <rFont val="Arial"/>
        <family val="0"/>
        <charset val="1"/>
      </rPr>
      <t xml:space="preserve">4</t>
    </r>
    <r>
      <rPr>
        <sz val="10"/>
        <rFont val="Noto Sans CJK SC"/>
        <family val="2"/>
      </rPr>
      <t xml:space="preserve">価ワクチンの保険給付は補体阻害薬投与患者に限定される旨は検索結果で確認した範囲であり、最新の適用範囲は未確認である。起因血清群の主因の記載は資料により異なり、感染症情報提供サイトでは </t>
    </r>
    <r>
      <rPr>
        <sz val="10"/>
        <rFont val="Arial"/>
        <family val="0"/>
        <charset val="1"/>
      </rPr>
      <t xml:space="preserve">X </t>
    </r>
    <r>
      <rPr>
        <sz val="10"/>
        <rFont val="Noto Sans CJK SC"/>
        <family val="2"/>
      </rPr>
      <t xml:space="preserve">群を含めていない。</t>
    </r>
  </si>
  <si>
    <t xml:space="preserve">BA-013</t>
  </si>
  <si>
    <t xml:space="preserve">リステリア感染症</t>
  </si>
  <si>
    <r>
      <rPr>
        <sz val="10"/>
        <rFont val="Arial"/>
        <family val="0"/>
        <charset val="1"/>
      </rPr>
      <t xml:space="preserve">2010</t>
    </r>
    <r>
      <rPr>
        <sz val="10"/>
        <rFont val="Noto Sans CJK SC"/>
        <family val="2"/>
      </rPr>
      <t xml:space="preserve">年の世界推計では、リステリア症の罹患者数は</t>
    </r>
    <r>
      <rPr>
        <sz val="10"/>
        <rFont val="Arial"/>
        <family val="0"/>
        <charset val="1"/>
      </rPr>
      <t xml:space="preserve">23,150</t>
    </r>
    <r>
      <rPr>
        <sz val="10"/>
        <rFont val="Noto Sans CJK SC"/>
        <family val="2"/>
      </rPr>
      <t xml:space="preserve">人（</t>
    </r>
    <r>
      <rPr>
        <sz val="10"/>
        <rFont val="Arial"/>
        <family val="0"/>
        <charset val="1"/>
      </rPr>
      <t xml:space="preserve">95%</t>
    </r>
    <r>
      <rPr>
        <sz val="10"/>
        <rFont val="Noto Sans CJK SC"/>
        <family val="2"/>
      </rPr>
      <t xml:space="preserve">信用区間 </t>
    </r>
    <r>
      <rPr>
        <sz val="10"/>
        <rFont val="Arial"/>
        <family val="0"/>
        <charset val="1"/>
      </rPr>
      <t xml:space="preserve">6,061</t>
    </r>
    <r>
      <rPr>
        <sz val="10"/>
        <rFont val="Noto Sans CJK SC"/>
        <family val="2"/>
      </rPr>
      <t xml:space="preserve">〜</t>
    </r>
    <r>
      <rPr>
        <sz val="10"/>
        <rFont val="Arial"/>
        <family val="0"/>
        <charset val="1"/>
      </rPr>
      <t xml:space="preserve">91,247</t>
    </r>
    <r>
      <rPr>
        <sz val="10"/>
        <rFont val="Noto Sans CJK SC"/>
        <family val="2"/>
      </rPr>
      <t xml:space="preserve">）、死亡者数は</t>
    </r>
    <r>
      <rPr>
        <sz val="10"/>
        <rFont val="Arial"/>
        <family val="0"/>
        <charset val="1"/>
      </rPr>
      <t xml:space="preserve">5,463</t>
    </r>
    <r>
      <rPr>
        <sz val="10"/>
        <rFont val="Noto Sans CJK SC"/>
        <family val="2"/>
      </rPr>
      <t xml:space="preserve">人、障害調整生命年は</t>
    </r>
    <r>
      <rPr>
        <sz val="10"/>
        <rFont val="Arial"/>
        <family val="0"/>
        <charset val="1"/>
      </rPr>
      <t xml:space="preserve">172,823</t>
    </r>
    <r>
      <rPr>
        <sz val="10"/>
        <rFont val="Noto Sans CJK SC"/>
        <family val="2"/>
      </rPr>
      <t xml:space="preserve">年と推計され、周産期例が全体の</t>
    </r>
    <r>
      <rPr>
        <sz val="10"/>
        <rFont val="Arial"/>
        <family val="0"/>
        <charset val="1"/>
      </rPr>
      <t xml:space="preserve">20.7%</t>
    </r>
    <r>
      <rPr>
        <sz val="10"/>
        <rFont val="Noto Sans CJK SC"/>
        <family val="2"/>
      </rPr>
      <t xml:space="preserve">を占めた。</t>
    </r>
  </si>
  <si>
    <r>
      <rPr>
        <sz val="10"/>
        <rFont val="Noto Sans CJK SC"/>
        <family val="2"/>
      </rPr>
      <t xml:space="preserve">医学各論 Ⅻ</t>
    </r>
    <r>
      <rPr>
        <sz val="10"/>
        <rFont val="Arial"/>
        <family val="0"/>
        <charset val="1"/>
      </rPr>
      <t xml:space="preserve">-2-B-⑨</t>
    </r>
    <r>
      <rPr>
        <sz val="10"/>
        <rFont val="Noto Sans CJK SC"/>
        <family val="2"/>
      </rPr>
      <t xml:space="preserve">（リステリア感染症、</t>
    </r>
    <r>
      <rPr>
        <sz val="10"/>
        <rFont val="Arial"/>
        <family val="0"/>
        <charset val="1"/>
      </rPr>
      <t xml:space="preserve">a</t>
    </r>
    <r>
      <rPr>
        <sz val="10"/>
        <rFont val="Noto Sans CJK SC"/>
        <family val="2"/>
      </rPr>
      <t xml:space="preserve">）</t>
    </r>
  </si>
  <si>
    <t xml:space="preserve">SRC-2098</t>
  </si>
  <si>
    <t xml:space="preserve">de Noordhout CM, Devleesschauwer B, Angulo FJ, Verbeke G, Haagsma J, Kirk M, Havelaar A, Speybroeck N. The global burden of listeriosis: a systematic review and meta-analysis. Lancet Infect Dis. 2014;14(11):1073-1082</t>
  </si>
  <si>
    <t xml:space="preserve">10.1016/S1473-3099(14)70870-9</t>
  </si>
  <si>
    <t xml:space="preserve">25241232</t>
  </si>
  <si>
    <t xml:space="preserve">モデルによる推計であり、罹患者数の信用区間は広く、不確実性が大きい。周産期管理の詳細は医学各論 Ⅰ の範囲として扱っていない。</t>
  </si>
  <si>
    <t xml:space="preserve">BA-014</t>
  </si>
  <si>
    <r>
      <rPr>
        <sz val="10"/>
        <rFont val="Noto Sans CJK SC"/>
        <family val="2"/>
      </rPr>
      <t xml:space="preserve">日本ではリステリア症の集団発生は確認されておらず散発例にとどまり、推定患者数は年間</t>
    </r>
    <r>
      <rPr>
        <sz val="10"/>
        <rFont val="Arial"/>
        <family val="0"/>
        <charset val="1"/>
      </rPr>
      <t xml:space="preserve">200</t>
    </r>
    <r>
      <rPr>
        <sz val="10"/>
        <rFont val="Noto Sans CJK SC"/>
        <family val="2"/>
      </rPr>
      <t xml:space="preserve">人程度とされる。感染は汚染食品の経口摂取によるものが主で、母子感染も起こり、潜伏期間は</t>
    </r>
    <r>
      <rPr>
        <sz val="10"/>
        <rFont val="Arial"/>
        <family val="0"/>
        <charset val="1"/>
      </rPr>
      <t xml:space="preserve">1</t>
    </r>
    <r>
      <rPr>
        <sz val="10"/>
        <rFont val="Noto Sans CJK SC"/>
        <family val="2"/>
      </rPr>
      <t xml:space="preserve">日から</t>
    </r>
    <r>
      <rPr>
        <sz val="10"/>
        <rFont val="Arial"/>
        <family val="0"/>
        <charset val="1"/>
      </rPr>
      <t xml:space="preserve">1</t>
    </r>
    <r>
      <rPr>
        <sz val="10"/>
        <rFont val="Noto Sans CJK SC"/>
        <family val="2"/>
      </rPr>
      <t xml:space="preserve">か月程度である。本症は感染症法の届出対象ではなく、食品衛生法における食中毒の病因物質に定められている。国内で承認されたワクチンはない。</t>
    </r>
  </si>
  <si>
    <r>
      <rPr>
        <sz val="10"/>
        <rFont val="Arial"/>
        <family val="0"/>
        <charset val="1"/>
      </rPr>
      <t xml:space="preserve">PS-01-03-02 (id: JkxnuLA)</t>
    </r>
    <r>
      <rPr>
        <sz val="10"/>
        <rFont val="Noto Sans CJK SC"/>
        <family val="2"/>
      </rPr>
      <t xml:space="preserve">；</t>
    </r>
    <r>
      <rPr>
        <sz val="10"/>
        <rFont val="Arial"/>
        <family val="0"/>
        <charset val="1"/>
      </rPr>
      <t xml:space="preserve">PS-03-03-06 (id: JkxnuU0)</t>
    </r>
  </si>
  <si>
    <t xml:space="preserve">SRC-2099</t>
  </si>
  <si>
    <r>
      <rPr>
        <sz val="10"/>
        <rFont val="Noto Sans CJK SC"/>
        <family val="2"/>
      </rPr>
      <t xml:space="preserve">国立健康危機管理研究機構（</t>
    </r>
    <r>
      <rPr>
        <sz val="10"/>
        <rFont val="Arial"/>
        <family val="0"/>
        <charset val="1"/>
      </rPr>
      <t xml:space="preserve">JIHS</t>
    </r>
    <r>
      <rPr>
        <sz val="10"/>
        <rFont val="Noto Sans CJK SC"/>
        <family val="2"/>
      </rPr>
      <t xml:space="preserve">）感染症情報提供サイト「リステリア症」；厚生労働省「リステリアによる食中毒」</t>
    </r>
  </si>
  <si>
    <r>
      <rPr>
        <sz val="10"/>
        <rFont val="Noto Sans CJK SC"/>
        <family val="2"/>
      </rPr>
      <t xml:space="preserve">推定患者数（年間</t>
    </r>
    <r>
      <rPr>
        <sz val="10"/>
        <rFont val="Arial"/>
        <family val="0"/>
        <charset val="1"/>
      </rPr>
      <t xml:space="preserve">200</t>
    </r>
    <r>
      <rPr>
        <sz val="10"/>
        <rFont val="Noto Sans CJK SC"/>
        <family val="2"/>
      </rPr>
      <t xml:space="preserve">人）は平成</t>
    </r>
    <r>
      <rPr>
        <sz val="10"/>
        <rFont val="Arial"/>
        <family val="0"/>
        <charset val="1"/>
      </rPr>
      <t xml:space="preserve">23</t>
    </r>
    <r>
      <rPr>
        <sz val="10"/>
        <rFont val="Noto Sans CJK SC"/>
        <family val="2"/>
      </rPr>
      <t xml:space="preserve">年の食品安全委員会の評価書に基づく概数である。国内患者の年齢構成などの詳細は公的資料の本文では確認していない。</t>
    </r>
  </si>
  <si>
    <t xml:space="preserve">BA-015</t>
  </si>
  <si>
    <t xml:space="preserve">モラクセラ・カタラリス感染症</t>
  </si>
  <si>
    <r>
      <rPr>
        <sz val="10"/>
        <rFont val="Arial"/>
        <family val="0"/>
        <charset val="1"/>
      </rPr>
      <t xml:space="preserve">Moraxella catarrhalis </t>
    </r>
    <r>
      <rPr>
        <sz val="10"/>
        <rFont val="Noto Sans CJK SC"/>
        <family val="2"/>
      </rPr>
      <t xml:space="preserve">はヒト専用の呼吸器病原体で、上気道の保菌率は乳幼児で高く、成人では大幅に低下する。小児の急性中耳炎エピソードの</t>
    </r>
    <r>
      <rPr>
        <sz val="10"/>
        <rFont val="Arial"/>
        <family val="0"/>
        <charset val="1"/>
      </rPr>
      <t xml:space="preserve">15</t>
    </r>
    <r>
      <rPr>
        <sz val="10"/>
        <rFont val="Noto Sans CJK SC"/>
        <family val="2"/>
      </rPr>
      <t xml:space="preserve">〜</t>
    </r>
    <r>
      <rPr>
        <sz val="10"/>
        <rFont val="Arial"/>
        <family val="0"/>
        <charset val="1"/>
      </rPr>
      <t xml:space="preserve">20%</t>
    </r>
    <r>
      <rPr>
        <sz val="10"/>
        <rFont val="Noto Sans CJK SC"/>
        <family val="2"/>
      </rPr>
      <t xml:space="preserve">の起因菌であり、成人では </t>
    </r>
    <r>
      <rPr>
        <sz val="10"/>
        <rFont val="Arial"/>
        <family val="0"/>
        <charset val="1"/>
      </rPr>
      <t xml:space="preserve">COPD </t>
    </r>
    <r>
      <rPr>
        <sz val="10"/>
        <rFont val="Noto Sans CJK SC"/>
        <family val="2"/>
      </rPr>
      <t xml:space="preserve">増悪の原因となり、米国で年間推定</t>
    </r>
    <r>
      <rPr>
        <sz val="10"/>
        <rFont val="Arial"/>
        <family val="0"/>
        <charset val="1"/>
      </rPr>
      <t xml:space="preserve">200</t>
    </r>
    <r>
      <rPr>
        <sz val="10"/>
        <rFont val="Noto Sans CJK SC"/>
        <family val="2"/>
      </rPr>
      <t xml:space="preserve">万〜</t>
    </r>
    <r>
      <rPr>
        <sz val="10"/>
        <rFont val="Arial"/>
        <family val="0"/>
        <charset val="1"/>
      </rPr>
      <t xml:space="preserve">400</t>
    </r>
    <r>
      <rPr>
        <sz val="10"/>
        <rFont val="Noto Sans CJK SC"/>
        <family val="2"/>
      </rPr>
      <t xml:space="preserve">万件の </t>
    </r>
    <r>
      <rPr>
        <sz val="10"/>
        <rFont val="Arial"/>
        <family val="0"/>
        <charset val="1"/>
      </rPr>
      <t xml:space="preserve">COPD </t>
    </r>
    <r>
      <rPr>
        <sz val="10"/>
        <rFont val="Noto Sans CJK SC"/>
        <family val="2"/>
      </rPr>
      <t xml:space="preserve">増悪を引き起こすとされる。ほとんどの株が </t>
    </r>
    <r>
      <rPr>
        <sz val="10"/>
        <rFont val="Arial"/>
        <family val="0"/>
        <charset val="1"/>
      </rPr>
      <t xml:space="preserve">β-</t>
    </r>
    <r>
      <rPr>
        <sz val="10"/>
        <rFont val="Noto Sans CJK SC"/>
        <family val="2"/>
      </rPr>
      <t xml:space="preserve">ラクタマーゼを産生し、アンピシリンに耐性を示す。</t>
    </r>
  </si>
  <si>
    <r>
      <rPr>
        <sz val="10"/>
        <rFont val="Noto Sans CJK SC"/>
        <family val="2"/>
      </rPr>
      <t xml:space="preserve">医学各論 Ⅻ</t>
    </r>
    <r>
      <rPr>
        <sz val="10"/>
        <rFont val="Arial"/>
        <family val="0"/>
        <charset val="1"/>
      </rPr>
      <t xml:space="preserve">-2-B-⑩</t>
    </r>
    <r>
      <rPr>
        <sz val="10"/>
        <rFont val="Noto Sans CJK SC"/>
        <family val="2"/>
      </rPr>
      <t xml:space="preserve">（モラクセラ・カタラリス感染症、</t>
    </r>
    <r>
      <rPr>
        <sz val="10"/>
        <rFont val="Arial"/>
        <family val="0"/>
        <charset val="1"/>
      </rPr>
      <t xml:space="preserve">a</t>
    </r>
    <r>
      <rPr>
        <sz val="10"/>
        <rFont val="Noto Sans CJK SC"/>
        <family val="2"/>
      </rPr>
      <t xml:space="preserve">）</t>
    </r>
  </si>
  <si>
    <t xml:space="preserve">SRC-2100</t>
  </si>
  <si>
    <t xml:space="preserve">Murphy TF, Parameswaran GI. Moraxella catarrhalis, a human respiratory tract pathogen. Clin Infect Dis. 2009;49(1):124-131</t>
  </si>
  <si>
    <t xml:space="preserve">10.1086/599375</t>
  </si>
  <si>
    <t xml:space="preserve">19480579</t>
  </si>
  <si>
    <t xml:space="preserve">予防ワクチンは研究・開発の段階にあり、国内承認の有無は未確認である。個別の呼吸器感染症の臨床像は本カードでは扱っていない。</t>
  </si>
  <si>
    <t xml:space="preserve">BA-016</t>
  </si>
  <si>
    <t xml:space="preserve">サルモネラ感染症</t>
  </si>
  <si>
    <r>
      <rPr>
        <sz val="10"/>
        <rFont val="Noto Sans CJK SC"/>
        <family val="2"/>
      </rPr>
      <t xml:space="preserve">侵襲性非チフス性サルモネラ感染症は、</t>
    </r>
    <r>
      <rPr>
        <sz val="10"/>
        <rFont val="Arial"/>
        <family val="0"/>
        <charset val="1"/>
      </rPr>
      <t xml:space="preserve">2010</t>
    </r>
    <r>
      <rPr>
        <sz val="10"/>
        <rFont val="Noto Sans CJK SC"/>
        <family val="2"/>
      </rPr>
      <t xml:space="preserve">年の世界推計で年間約</t>
    </r>
    <r>
      <rPr>
        <sz val="10"/>
        <rFont val="Arial"/>
        <family val="0"/>
        <charset val="1"/>
      </rPr>
      <t xml:space="preserve">340</t>
    </r>
    <r>
      <rPr>
        <sz val="10"/>
        <rFont val="Noto Sans CJK SC"/>
        <family val="2"/>
      </rPr>
      <t xml:space="preserve">万例（範囲 </t>
    </r>
    <r>
      <rPr>
        <sz val="10"/>
        <rFont val="Arial"/>
        <family val="0"/>
        <charset val="1"/>
      </rPr>
      <t xml:space="preserve">210</t>
    </r>
    <r>
      <rPr>
        <sz val="10"/>
        <rFont val="Noto Sans CJK SC"/>
        <family val="2"/>
      </rPr>
      <t xml:space="preserve">万〜</t>
    </r>
    <r>
      <rPr>
        <sz val="10"/>
        <rFont val="Arial"/>
        <family val="0"/>
        <charset val="1"/>
      </rPr>
      <t xml:space="preserve">650</t>
    </r>
    <r>
      <rPr>
        <sz val="10"/>
        <rFont val="Noto Sans CJK SC"/>
        <family val="2"/>
      </rPr>
      <t xml:space="preserve">万例）とされ、発症率は人口</t>
    </r>
    <r>
      <rPr>
        <sz val="10"/>
        <rFont val="Arial"/>
        <family val="0"/>
        <charset val="1"/>
      </rPr>
      <t xml:space="preserve">10</t>
    </r>
    <r>
      <rPr>
        <sz val="10"/>
        <rFont val="Noto Sans CJK SC"/>
        <family val="2"/>
      </rPr>
      <t xml:space="preserve">万人あたり</t>
    </r>
    <r>
      <rPr>
        <sz val="10"/>
        <rFont val="Arial"/>
        <family val="0"/>
        <charset val="1"/>
      </rPr>
      <t xml:space="preserve">49</t>
    </r>
    <r>
      <rPr>
        <sz val="10"/>
        <rFont val="Noto Sans CJK SC"/>
        <family val="2"/>
      </rPr>
      <t xml:space="preserve">であった。アフリカで最も高く（</t>
    </r>
    <r>
      <rPr>
        <sz val="10"/>
        <rFont val="Arial"/>
        <family val="0"/>
        <charset val="1"/>
      </rPr>
      <t xml:space="preserve">10</t>
    </r>
    <r>
      <rPr>
        <sz val="10"/>
        <rFont val="Noto Sans CJK SC"/>
        <family val="2"/>
      </rPr>
      <t xml:space="preserve">万人あたり</t>
    </r>
    <r>
      <rPr>
        <sz val="10"/>
        <rFont val="Arial"/>
        <family val="0"/>
        <charset val="1"/>
      </rPr>
      <t xml:space="preserve">227</t>
    </r>
    <r>
      <rPr>
        <sz val="10"/>
        <rFont val="Noto Sans CJK SC"/>
        <family val="2"/>
      </rPr>
      <t xml:space="preserve">、約</t>
    </r>
    <r>
      <rPr>
        <sz val="10"/>
        <rFont val="Arial"/>
        <family val="0"/>
        <charset val="1"/>
      </rPr>
      <t xml:space="preserve">190</t>
    </r>
    <r>
      <rPr>
        <sz val="10"/>
        <rFont val="Noto Sans CJK SC"/>
        <family val="2"/>
      </rPr>
      <t xml:space="preserve">万例）、乳児・幼児と若年成人が中心で、</t>
    </r>
    <r>
      <rPr>
        <sz val="10"/>
        <rFont val="Arial"/>
        <family val="0"/>
        <charset val="1"/>
      </rPr>
      <t xml:space="preserve">HIV </t>
    </r>
    <r>
      <rPr>
        <sz val="10"/>
        <rFont val="Noto Sans CJK SC"/>
        <family val="2"/>
      </rPr>
      <t xml:space="preserve">感染症の患者やマラリアに感染した小児が高リスクである。</t>
    </r>
  </si>
  <si>
    <r>
      <rPr>
        <sz val="10"/>
        <rFont val="Noto Sans CJK SC"/>
        <family val="2"/>
      </rPr>
      <t xml:space="preserve">医学各論 Ⅻ</t>
    </r>
    <r>
      <rPr>
        <sz val="10"/>
        <rFont val="Arial"/>
        <family val="0"/>
        <charset val="1"/>
      </rPr>
      <t xml:space="preserve">-2-B-⑪</t>
    </r>
    <r>
      <rPr>
        <sz val="10"/>
        <rFont val="Noto Sans CJK SC"/>
        <family val="2"/>
      </rPr>
      <t xml:space="preserve">（サルモネラ感染症、</t>
    </r>
    <r>
      <rPr>
        <sz val="10"/>
        <rFont val="Arial"/>
        <family val="0"/>
        <charset val="1"/>
      </rPr>
      <t xml:space="preserve">a</t>
    </r>
    <r>
      <rPr>
        <sz val="10"/>
        <rFont val="Noto Sans CJK SC"/>
        <family val="2"/>
      </rPr>
      <t xml:space="preserve">）</t>
    </r>
  </si>
  <si>
    <r>
      <rPr>
        <sz val="10"/>
        <rFont val="Arial"/>
        <family val="0"/>
        <charset val="1"/>
      </rPr>
      <t xml:space="preserve">PS-03-03-01 (id: JkxnuUg)</t>
    </r>
    <r>
      <rPr>
        <sz val="10"/>
        <rFont val="Noto Sans CJK SC"/>
        <family val="2"/>
      </rPr>
      <t xml:space="preserve">；</t>
    </r>
    <r>
      <rPr>
        <sz val="10"/>
        <rFont val="Arial"/>
        <family val="0"/>
        <charset val="1"/>
      </rPr>
      <t xml:space="preserve">PS-03-03-06 (id: JkxnuU0)</t>
    </r>
  </si>
  <si>
    <t xml:space="preserve">SRC-2101</t>
  </si>
  <si>
    <t xml:space="preserve">Ao TT, Feasey NA, Gordon MA, Keddy KH, Angulo FJ, Crump JA. Global burden of invasive nontyphoidal Salmonella disease, 2010. Emerg Infect Dis. 2015;21(6):941-949</t>
  </si>
  <si>
    <t xml:space="preserve">10.3201/eid2106.140999</t>
  </si>
  <si>
    <t xml:space="preserve">25860298</t>
  </si>
  <si>
    <r>
      <rPr>
        <sz val="10"/>
        <rFont val="Noto Sans CJK SC"/>
        <family val="2"/>
      </rPr>
      <t xml:space="preserve">出版者が米国 </t>
    </r>
    <r>
      <rPr>
        <sz val="10"/>
        <rFont val="Arial"/>
        <family val="0"/>
        <charset val="1"/>
      </rPr>
      <t xml:space="preserve">CDC </t>
    </r>
    <r>
      <rPr>
        <sz val="10"/>
        <rFont val="Noto Sans CJK SC"/>
        <family val="2"/>
      </rPr>
      <t xml:space="preserve">であることから </t>
    </r>
    <r>
      <rPr>
        <sz val="10"/>
        <rFont val="Arial"/>
        <family val="0"/>
        <charset val="1"/>
      </rPr>
      <t xml:space="preserve">GOV_US </t>
    </r>
    <r>
      <rPr>
        <sz val="10"/>
        <rFont val="Noto Sans CJK SC"/>
        <family val="2"/>
      </rPr>
      <t xml:space="preserve">と判定したが、著者には </t>
    </r>
    <r>
      <rPr>
        <sz val="10"/>
        <rFont val="Arial"/>
        <family val="0"/>
        <charset val="1"/>
      </rPr>
      <t xml:space="preserve">CDC </t>
    </r>
    <r>
      <rPr>
        <sz val="10"/>
        <rFont val="Noto Sans CJK SC"/>
        <family val="2"/>
      </rPr>
      <t xml:space="preserve">以外の研究機関の所属者が含まれており、パブリックドメイン扱いの最終確認は登録側に委ねる。死亡数の推計（致命率</t>
    </r>
    <r>
      <rPr>
        <sz val="10"/>
        <rFont val="Arial"/>
        <family val="0"/>
        <charset val="1"/>
      </rPr>
      <t xml:space="preserve">20%</t>
    </r>
    <r>
      <rPr>
        <sz val="10"/>
        <rFont val="Noto Sans CJK SC"/>
        <family val="2"/>
      </rPr>
      <t xml:space="preserve">の仮定で年間</t>
    </r>
    <r>
      <rPr>
        <sz val="10"/>
        <rFont val="Arial"/>
        <family val="0"/>
        <charset val="1"/>
      </rPr>
      <t xml:space="preserve">681,316</t>
    </r>
    <r>
      <rPr>
        <sz val="10"/>
        <rFont val="Noto Sans CJK SC"/>
        <family val="2"/>
      </rPr>
      <t xml:space="preserve">人）は仮定に基づくため主張に入れていない。</t>
    </r>
  </si>
  <si>
    <t xml:space="preserve">BA-017</t>
  </si>
  <si>
    <r>
      <rPr>
        <sz val="10"/>
        <rFont val="Noto Sans CJK SC"/>
        <family val="2"/>
      </rPr>
      <t xml:space="preserve">腸チフスとパラチフスを合わせた</t>
    </r>
    <r>
      <rPr>
        <sz val="10"/>
        <rFont val="Arial"/>
        <family val="0"/>
        <charset val="1"/>
      </rPr>
      <t xml:space="preserve">2017</t>
    </r>
    <r>
      <rPr>
        <sz val="10"/>
        <rFont val="Noto Sans CJK SC"/>
        <family val="2"/>
      </rPr>
      <t xml:space="preserve">年の世界推計は</t>
    </r>
    <r>
      <rPr>
        <sz val="10"/>
        <rFont val="Arial"/>
        <family val="0"/>
        <charset val="1"/>
      </rPr>
      <t xml:space="preserve">1,430</t>
    </r>
    <r>
      <rPr>
        <sz val="10"/>
        <rFont val="Noto Sans CJK SC"/>
        <family val="2"/>
      </rPr>
      <t xml:space="preserve">万例（</t>
    </r>
    <r>
      <rPr>
        <sz val="10"/>
        <rFont val="Arial"/>
        <family val="0"/>
        <charset val="1"/>
      </rPr>
      <t xml:space="preserve">95%</t>
    </r>
    <r>
      <rPr>
        <sz val="10"/>
        <rFont val="Noto Sans CJK SC"/>
        <family val="2"/>
      </rPr>
      <t xml:space="preserve">不確実区間 </t>
    </r>
    <r>
      <rPr>
        <sz val="10"/>
        <rFont val="Arial"/>
        <family val="0"/>
        <charset val="1"/>
      </rPr>
      <t xml:space="preserve">1,250</t>
    </r>
    <r>
      <rPr>
        <sz val="10"/>
        <rFont val="Noto Sans CJK SC"/>
        <family val="2"/>
      </rPr>
      <t xml:space="preserve">万〜</t>
    </r>
    <r>
      <rPr>
        <sz val="10"/>
        <rFont val="Arial"/>
        <family val="0"/>
        <charset val="1"/>
      </rPr>
      <t xml:space="preserve">1,630</t>
    </r>
    <r>
      <rPr>
        <sz val="10"/>
        <rFont val="Noto Sans CJK SC"/>
        <family val="2"/>
      </rPr>
      <t xml:space="preserve">万例）で、うち腸チフス菌（</t>
    </r>
    <r>
      <rPr>
        <sz val="10"/>
        <rFont val="Arial"/>
        <family val="0"/>
        <charset val="1"/>
      </rPr>
      <t xml:space="preserve">Salmonella enterica serotype Typhi</t>
    </r>
    <r>
      <rPr>
        <sz val="10"/>
        <rFont val="Noto Sans CJK SC"/>
        <family val="2"/>
      </rPr>
      <t xml:space="preserve">）によるものが</t>
    </r>
    <r>
      <rPr>
        <sz val="10"/>
        <rFont val="Arial"/>
        <family val="0"/>
        <charset val="1"/>
      </rPr>
      <t xml:space="preserve">76.3%</t>
    </r>
    <r>
      <rPr>
        <sz val="10"/>
        <rFont val="Noto Sans CJK SC"/>
        <family val="2"/>
      </rPr>
      <t xml:space="preserve">を占めた。死亡は約</t>
    </r>
    <r>
      <rPr>
        <sz val="10"/>
        <rFont val="Arial"/>
        <family val="0"/>
        <charset val="1"/>
      </rPr>
      <t xml:space="preserve">13.6</t>
    </r>
    <r>
      <rPr>
        <sz val="10"/>
        <rFont val="Noto Sans CJK SC"/>
        <family val="2"/>
      </rPr>
      <t xml:space="preserve">万人、全体の致命率は</t>
    </r>
    <r>
      <rPr>
        <sz val="10"/>
        <rFont val="Arial"/>
        <family val="0"/>
        <charset val="1"/>
      </rPr>
      <t xml:space="preserve">0.95%</t>
    </r>
    <r>
      <rPr>
        <sz val="10"/>
        <rFont val="Noto Sans CJK SC"/>
        <family val="2"/>
      </rPr>
      <t xml:space="preserve">であり、患者数は</t>
    </r>
    <r>
      <rPr>
        <sz val="10"/>
        <rFont val="Arial"/>
        <family val="0"/>
        <charset val="1"/>
      </rPr>
      <t xml:space="preserve">1990</t>
    </r>
    <r>
      <rPr>
        <sz val="10"/>
        <rFont val="Noto Sans CJK SC"/>
        <family val="2"/>
      </rPr>
      <t xml:space="preserve">年の</t>
    </r>
    <r>
      <rPr>
        <sz val="10"/>
        <rFont val="Arial"/>
        <family val="0"/>
        <charset val="1"/>
      </rPr>
      <t xml:space="preserve">2,590</t>
    </r>
    <r>
      <rPr>
        <sz val="10"/>
        <rFont val="Noto Sans CJK SC"/>
        <family val="2"/>
      </rPr>
      <t xml:space="preserve">万例から</t>
    </r>
    <r>
      <rPr>
        <sz val="10"/>
        <rFont val="Arial"/>
        <family val="0"/>
        <charset val="1"/>
      </rPr>
      <t xml:space="preserve">44.6%</t>
    </r>
    <r>
      <rPr>
        <sz val="10"/>
        <rFont val="Noto Sans CJK SC"/>
        <family val="2"/>
      </rPr>
      <t xml:space="preserve">減少した。</t>
    </r>
  </si>
  <si>
    <t xml:space="preserve">SRC-2102</t>
  </si>
  <si>
    <t xml:space="preserve">GBD 2017 Typhoid and Paratyphoid Collaborators. The global burden of typhoid and paratyphoid fevers: a systematic analysis for the Global Burden of Disease Study 2017. Lancet Infect Dis. 2019;19(4):369-381</t>
  </si>
  <si>
    <t xml:space="preserve">10.1016/S1473-3099(18)30685-6</t>
  </si>
  <si>
    <t xml:space="preserve">30792131</t>
  </si>
  <si>
    <t xml:space="preserve">腸チフス・パラチフスの感染症法上の分類は本出典の対象外であり、一次資料で確認していないため主張に入れていない。</t>
  </si>
  <si>
    <t xml:space="preserve">BA-018</t>
  </si>
  <si>
    <t xml:space="preserve">百日咳</t>
  </si>
  <si>
    <r>
      <rPr>
        <sz val="10"/>
        <rFont val="Noto Sans CJK SC"/>
        <family val="2"/>
      </rPr>
      <t xml:space="preserve">百日咳は </t>
    </r>
    <r>
      <rPr>
        <sz val="10"/>
        <rFont val="Arial"/>
        <family val="0"/>
        <charset val="1"/>
      </rPr>
      <t xml:space="preserve">Bordetella pertussis </t>
    </r>
    <r>
      <rPr>
        <sz val="10"/>
        <rFont val="Noto Sans CJK SC"/>
        <family val="2"/>
      </rPr>
      <t xml:space="preserve">による呼吸器感染症で、</t>
    </r>
    <r>
      <rPr>
        <sz val="10"/>
        <rFont val="Arial"/>
        <family val="0"/>
        <charset val="1"/>
      </rPr>
      <t xml:space="preserve">2008</t>
    </r>
    <r>
      <rPr>
        <sz val="10"/>
        <rFont val="Noto Sans CJK SC"/>
        <family val="2"/>
      </rPr>
      <t xml:space="preserve">年の世界推計では約</t>
    </r>
    <r>
      <rPr>
        <sz val="10"/>
        <rFont val="Arial"/>
        <family val="0"/>
        <charset val="1"/>
      </rPr>
      <t xml:space="preserve">1,600</t>
    </r>
    <r>
      <rPr>
        <sz val="10"/>
        <rFont val="Noto Sans CJK SC"/>
        <family val="2"/>
      </rPr>
      <t xml:space="preserve">万例が発生し、</t>
    </r>
    <r>
      <rPr>
        <sz val="10"/>
        <rFont val="Arial"/>
        <family val="0"/>
        <charset val="1"/>
      </rPr>
      <t xml:space="preserve">195,000</t>
    </r>
    <r>
      <rPr>
        <sz val="10"/>
        <rFont val="Noto Sans CJK SC"/>
        <family val="2"/>
      </rPr>
      <t xml:space="preserve">人の死亡に関連したとされる。感染やワクチンによる免疫は時間とともに減衰し、年長児・思春期・成人も発症して年少の同胞への感染源となりうることが、近年の再興の背景として重視されている。</t>
    </r>
  </si>
  <si>
    <r>
      <rPr>
        <sz val="10"/>
        <rFont val="Noto Sans CJK SC"/>
        <family val="2"/>
      </rPr>
      <t xml:space="preserve">医学各論 Ⅻ</t>
    </r>
    <r>
      <rPr>
        <sz val="10"/>
        <rFont val="Arial"/>
        <family val="0"/>
        <charset val="1"/>
      </rPr>
      <t xml:space="preserve">-2-B-⑫</t>
    </r>
    <r>
      <rPr>
        <sz val="10"/>
        <rFont val="Noto Sans CJK SC"/>
        <family val="2"/>
      </rPr>
      <t xml:space="preserve">（百日咳、</t>
    </r>
    <r>
      <rPr>
        <sz val="10"/>
        <rFont val="Arial"/>
        <family val="0"/>
        <charset val="1"/>
      </rPr>
      <t xml:space="preserve">a</t>
    </r>
    <r>
      <rPr>
        <sz val="10"/>
        <rFont val="Noto Sans CJK SC"/>
        <family val="2"/>
      </rPr>
      <t xml:space="preserve">）</t>
    </r>
  </si>
  <si>
    <r>
      <rPr>
        <sz val="10"/>
        <rFont val="Arial"/>
        <family val="0"/>
        <charset val="1"/>
      </rPr>
      <t xml:space="preserve">PS-03-03-01 (id: JkxnuUg)</t>
    </r>
    <r>
      <rPr>
        <sz val="10"/>
        <rFont val="Noto Sans CJK SC"/>
        <family val="2"/>
      </rPr>
      <t xml:space="preserve">；</t>
    </r>
    <r>
      <rPr>
        <sz val="10"/>
        <rFont val="Arial"/>
        <family val="0"/>
        <charset val="1"/>
      </rPr>
      <t xml:space="preserve">PS-03-03-16 (id: JkxnuVc)</t>
    </r>
  </si>
  <si>
    <t xml:space="preserve">SRC-2103</t>
  </si>
  <si>
    <t xml:space="preserve">Kilgore PE, Salim AM, Zervos MJ, Schmitt HJ. Pertussis: Microbiology, Disease, Treatment, and Prevention. Clin Microbiol Rev. 2016;29(3):449-486</t>
  </si>
  <si>
    <t xml:space="preserve">10.1128/CMR.00083-15</t>
  </si>
  <si>
    <t xml:space="preserve">27029594</t>
  </si>
  <si>
    <r>
      <rPr>
        <sz val="10"/>
        <rFont val="Noto Sans CJK SC"/>
        <family val="2"/>
      </rPr>
      <t xml:space="preserve">世界の患者数と死亡数は</t>
    </r>
    <r>
      <rPr>
        <sz val="10"/>
        <rFont val="Arial"/>
        <family val="0"/>
        <charset val="1"/>
      </rPr>
      <t xml:space="preserve">2008</t>
    </r>
    <r>
      <rPr>
        <sz val="10"/>
        <rFont val="Noto Sans CJK SC"/>
        <family val="2"/>
      </rPr>
      <t xml:space="preserve">年時点の推計である。呼吸器の臨床像は本カードでは扱っていない。</t>
    </r>
  </si>
  <si>
    <t xml:space="preserve">BA-019</t>
  </si>
  <si>
    <r>
      <rPr>
        <sz val="10"/>
        <rFont val="Noto Sans CJK SC"/>
        <family val="2"/>
      </rPr>
      <t xml:space="preserve">日本では百日咳は</t>
    </r>
    <r>
      <rPr>
        <sz val="10"/>
        <rFont val="Arial"/>
        <family val="0"/>
        <charset val="1"/>
      </rPr>
      <t xml:space="preserve">2018</t>
    </r>
    <r>
      <rPr>
        <sz val="10"/>
        <rFont val="Noto Sans CJK SC"/>
        <family val="2"/>
      </rPr>
      <t xml:space="preserve">年</t>
    </r>
    <r>
      <rPr>
        <sz val="10"/>
        <rFont val="Arial"/>
        <family val="0"/>
        <charset val="1"/>
      </rPr>
      <t xml:space="preserve">1</t>
    </r>
    <r>
      <rPr>
        <sz val="10"/>
        <rFont val="Noto Sans CJK SC"/>
        <family val="2"/>
      </rPr>
      <t xml:space="preserve">月から感染症法の五類全数把握対象となり、届出数は</t>
    </r>
    <r>
      <rPr>
        <sz val="10"/>
        <rFont val="Arial"/>
        <family val="0"/>
        <charset val="1"/>
      </rPr>
      <t xml:space="preserve">2019</t>
    </r>
    <r>
      <rPr>
        <sz val="10"/>
        <rFont val="Noto Sans CJK SC"/>
        <family val="2"/>
      </rPr>
      <t xml:space="preserve">年に</t>
    </r>
    <r>
      <rPr>
        <sz val="10"/>
        <rFont val="Arial"/>
        <family val="0"/>
        <charset val="1"/>
      </rPr>
      <t xml:space="preserve">16,847</t>
    </r>
    <r>
      <rPr>
        <sz val="10"/>
        <rFont val="Noto Sans CJK SC"/>
        <family val="2"/>
      </rPr>
      <t xml:space="preserve">例となった後、</t>
    </r>
    <r>
      <rPr>
        <sz val="10"/>
        <rFont val="Arial"/>
        <family val="0"/>
        <charset val="1"/>
      </rPr>
      <t xml:space="preserve">2020</t>
    </r>
    <r>
      <rPr>
        <sz val="10"/>
        <rFont val="Noto Sans CJK SC"/>
        <family val="2"/>
      </rPr>
      <t xml:space="preserve">〜</t>
    </r>
    <r>
      <rPr>
        <sz val="10"/>
        <rFont val="Arial"/>
        <family val="0"/>
        <charset val="1"/>
      </rPr>
      <t xml:space="preserve">2023</t>
    </r>
    <r>
      <rPr>
        <sz val="10"/>
        <rFont val="Noto Sans CJK SC"/>
        <family val="2"/>
      </rPr>
      <t xml:space="preserve">年は年間</t>
    </r>
    <r>
      <rPr>
        <sz val="10"/>
        <rFont val="Arial"/>
        <family val="0"/>
        <charset val="1"/>
      </rPr>
      <t xml:space="preserve">3,000</t>
    </r>
    <r>
      <rPr>
        <sz val="10"/>
        <rFont val="Noto Sans CJK SC"/>
        <family val="2"/>
      </rPr>
      <t xml:space="preserve">例未満にとどまったが、</t>
    </r>
    <r>
      <rPr>
        <sz val="10"/>
        <rFont val="Arial"/>
        <family val="0"/>
        <charset val="1"/>
      </rPr>
      <t xml:space="preserve">2024</t>
    </r>
    <r>
      <rPr>
        <sz val="10"/>
        <rFont val="Noto Sans CJK SC"/>
        <family val="2"/>
      </rPr>
      <t xml:space="preserve">年後半から増加し、</t>
    </r>
    <r>
      <rPr>
        <sz val="10"/>
        <rFont val="Arial"/>
        <family val="0"/>
        <charset val="1"/>
      </rPr>
      <t xml:space="preserve">2025</t>
    </r>
    <r>
      <rPr>
        <sz val="10"/>
        <rFont val="Noto Sans CJK SC"/>
        <family val="2"/>
      </rPr>
      <t xml:space="preserve">年は全数把握開始以降で最多となった。感染経路が把握された症例の大部分は、同胞や父母との接触による家庭内感染であった。予防の中核は定期接種の五種混合ワクチン（</t>
    </r>
    <r>
      <rPr>
        <sz val="10"/>
        <rFont val="Arial"/>
        <family val="0"/>
        <charset val="1"/>
      </rPr>
      <t xml:space="preserve">DPT-IPV-Hib</t>
    </r>
    <r>
      <rPr>
        <sz val="10"/>
        <rFont val="Noto Sans CJK SC"/>
        <family val="2"/>
      </rPr>
      <t xml:space="preserve">）の</t>
    </r>
    <r>
      <rPr>
        <sz val="10"/>
        <rFont val="Arial"/>
        <family val="0"/>
        <charset val="1"/>
      </rPr>
      <t xml:space="preserve">4</t>
    </r>
    <r>
      <rPr>
        <sz val="10"/>
        <rFont val="Noto Sans CJK SC"/>
        <family val="2"/>
      </rPr>
      <t xml:space="preserve">回接種であり、五種混合ワクチンは</t>
    </r>
    <r>
      <rPr>
        <sz val="10"/>
        <rFont val="Arial"/>
        <family val="0"/>
        <charset val="1"/>
      </rPr>
      <t xml:space="preserve">2024</t>
    </r>
    <r>
      <rPr>
        <sz val="10"/>
        <rFont val="Noto Sans CJK SC"/>
        <family val="2"/>
      </rPr>
      <t xml:space="preserve">年</t>
    </r>
    <r>
      <rPr>
        <sz val="10"/>
        <rFont val="Arial"/>
        <family val="0"/>
        <charset val="1"/>
      </rPr>
      <t xml:space="preserve">4</t>
    </r>
    <r>
      <rPr>
        <sz val="10"/>
        <rFont val="Noto Sans CJK SC"/>
        <family val="2"/>
      </rPr>
      <t xml:space="preserve">月から定期接種に導入された。</t>
    </r>
    <r>
      <rPr>
        <sz val="10"/>
        <rFont val="Arial"/>
        <family val="0"/>
        <charset val="1"/>
      </rPr>
      <t xml:space="preserve">11</t>
    </r>
    <r>
      <rPr>
        <sz val="10"/>
        <rFont val="Noto Sans CJK SC"/>
        <family val="2"/>
      </rPr>
      <t xml:space="preserve">〜</t>
    </r>
    <r>
      <rPr>
        <sz val="10"/>
        <rFont val="Arial"/>
        <family val="0"/>
        <charset val="1"/>
      </rPr>
      <t xml:space="preserve">12</t>
    </r>
    <r>
      <rPr>
        <sz val="10"/>
        <rFont val="Noto Sans CJK SC"/>
        <family val="2"/>
      </rPr>
      <t xml:space="preserve">歳の二種混合（</t>
    </r>
    <r>
      <rPr>
        <sz val="10"/>
        <rFont val="Arial"/>
        <family val="0"/>
        <charset val="1"/>
      </rPr>
      <t xml:space="preserve">DT</t>
    </r>
    <r>
      <rPr>
        <sz val="10"/>
        <rFont val="Noto Sans CJK SC"/>
        <family val="2"/>
      </rPr>
      <t xml:space="preserve">）には百日咳成分は含まれない。</t>
    </r>
  </si>
  <si>
    <r>
      <rPr>
        <sz val="10"/>
        <rFont val="Arial"/>
        <family val="0"/>
        <charset val="1"/>
      </rPr>
      <t xml:space="preserve">PS-01-03-15 (id: JkxnuL4)</t>
    </r>
    <r>
      <rPr>
        <sz val="10"/>
        <rFont val="Noto Sans CJK SC"/>
        <family val="2"/>
      </rPr>
      <t xml:space="preserve">；</t>
    </r>
    <r>
      <rPr>
        <sz val="10"/>
        <rFont val="Arial"/>
        <family val="0"/>
        <charset val="1"/>
      </rPr>
      <t xml:space="preserve">PS-03-03-16 (id: JkxnuVc)</t>
    </r>
  </si>
  <si>
    <t xml:space="preserve">SRC-2104</t>
  </si>
  <si>
    <r>
      <rPr>
        <sz val="10"/>
        <rFont val="Noto Sans CJK SC"/>
        <family val="2"/>
      </rPr>
      <t xml:space="preserve">国立健康危機管理研究機構（</t>
    </r>
    <r>
      <rPr>
        <sz val="10"/>
        <rFont val="Arial"/>
        <family val="0"/>
        <charset val="1"/>
      </rPr>
      <t xml:space="preserve">JIHS</t>
    </r>
    <r>
      <rPr>
        <sz val="10"/>
        <rFont val="Noto Sans CJK SC"/>
        <family val="2"/>
      </rPr>
      <t xml:space="preserve">）</t>
    </r>
    <r>
      <rPr>
        <sz val="10"/>
        <rFont val="Arial"/>
        <family val="0"/>
        <charset val="1"/>
      </rPr>
      <t xml:space="preserve">. IDWR 2025</t>
    </r>
    <r>
      <rPr>
        <sz val="10"/>
        <rFont val="Noto Sans CJK SC"/>
        <family val="2"/>
      </rPr>
      <t xml:space="preserve">年第</t>
    </r>
    <r>
      <rPr>
        <sz val="10"/>
        <rFont val="Arial"/>
        <family val="0"/>
        <charset val="1"/>
      </rPr>
      <t xml:space="preserve">22</t>
    </r>
    <r>
      <rPr>
        <sz val="10"/>
        <rFont val="Noto Sans CJK SC"/>
        <family val="2"/>
      </rPr>
      <t xml:space="preserve">号＜注目すべき感染症＞百日咳；「感染症発生動向調査により届出された百日咳の概要，</t>
    </r>
    <r>
      <rPr>
        <sz val="10"/>
        <rFont val="Arial"/>
        <family val="0"/>
        <charset val="1"/>
      </rPr>
      <t xml:space="preserve">2018</t>
    </r>
    <r>
      <rPr>
        <sz val="10"/>
        <rFont val="Noto Sans CJK SC"/>
        <family val="2"/>
      </rPr>
      <t xml:space="preserve">～</t>
    </r>
    <r>
      <rPr>
        <sz val="10"/>
        <rFont val="Arial"/>
        <family val="0"/>
        <charset val="1"/>
      </rPr>
      <t xml:space="preserve">2025</t>
    </r>
    <r>
      <rPr>
        <sz val="10"/>
        <rFont val="Noto Sans CJK SC"/>
        <family val="2"/>
      </rPr>
      <t xml:space="preserve">年」</t>
    </r>
  </si>
  <si>
    <r>
      <rPr>
        <sz val="10"/>
        <rFont val="Arial"/>
        <family val="0"/>
        <charset val="1"/>
      </rPr>
      <t xml:space="preserve">2025</t>
    </r>
    <r>
      <rPr>
        <sz val="10"/>
        <rFont val="Noto Sans CJK SC"/>
        <family val="2"/>
      </rPr>
      <t xml:space="preserve">年の届出数は集計方式により値が併存する（届出概要では</t>
    </r>
    <r>
      <rPr>
        <sz val="10"/>
        <rFont val="Arial"/>
        <family val="0"/>
        <charset val="1"/>
      </rPr>
      <t xml:space="preserve">89,387</t>
    </r>
    <r>
      <rPr>
        <sz val="10"/>
        <rFont val="Noto Sans CJK SC"/>
        <family val="2"/>
      </rPr>
      <t xml:space="preserve">例、</t>
    </r>
    <r>
      <rPr>
        <sz val="10"/>
        <rFont val="Arial"/>
        <family val="0"/>
        <charset val="1"/>
      </rPr>
      <t xml:space="preserve">IASR </t>
    </r>
    <r>
      <rPr>
        <sz val="10"/>
        <rFont val="Noto Sans CJK SC"/>
        <family val="2"/>
      </rPr>
      <t xml:space="preserve">特集では第</t>
    </r>
    <r>
      <rPr>
        <sz val="10"/>
        <rFont val="Arial"/>
        <family val="0"/>
        <charset val="1"/>
      </rPr>
      <t xml:space="preserve">1</t>
    </r>
    <r>
      <rPr>
        <sz val="10"/>
        <rFont val="Noto Sans CJK SC"/>
        <family val="2"/>
      </rPr>
      <t xml:space="preserve">〜</t>
    </r>
    <r>
      <rPr>
        <sz val="10"/>
        <rFont val="Arial"/>
        <family val="0"/>
        <charset val="1"/>
      </rPr>
      <t xml:space="preserve">44</t>
    </r>
    <r>
      <rPr>
        <sz val="10"/>
        <rFont val="Noto Sans CJK SC"/>
        <family val="2"/>
      </rPr>
      <t xml:space="preserve">週で</t>
    </r>
    <r>
      <rPr>
        <sz val="10"/>
        <rFont val="Arial"/>
        <family val="0"/>
        <charset val="1"/>
      </rPr>
      <t xml:space="preserve">84,911</t>
    </r>
    <r>
      <rPr>
        <sz val="10"/>
        <rFont val="Noto Sans CJK SC"/>
        <family val="2"/>
      </rPr>
      <t xml:space="preserve">例、届出ガイドライン準拠の確認済み症例の集計では同期間で</t>
    </r>
    <r>
      <rPr>
        <sz val="10"/>
        <rFont val="Arial"/>
        <family val="0"/>
        <charset val="1"/>
      </rPr>
      <t xml:space="preserve">83,793</t>
    </r>
    <r>
      <rPr>
        <sz val="10"/>
        <rFont val="Noto Sans CJK SC"/>
        <family val="2"/>
      </rPr>
      <t xml:space="preserve">例）ため、本文では</t>
    </r>
    <r>
      <rPr>
        <sz val="10"/>
        <rFont val="Arial"/>
        <family val="0"/>
        <charset val="1"/>
      </rPr>
      <t xml:space="preserve">2025</t>
    </r>
    <r>
      <rPr>
        <sz val="10"/>
        <rFont val="Noto Sans CJK SC"/>
        <family val="2"/>
      </rPr>
      <t xml:space="preserve">年の具体的な届出数を挙げていない。五種混合ワクチンは国内で承認され、定期接種として実施されている。</t>
    </r>
  </si>
  <si>
    <t xml:space="preserve">BA-020</t>
  </si>
  <si>
    <t xml:space="preserve">大腸菌感染症</t>
  </si>
  <si>
    <r>
      <rPr>
        <sz val="10"/>
        <rFont val="Noto Sans CJK SC"/>
        <family val="2"/>
      </rPr>
      <t xml:space="preserve">大腸菌は本来、ほぼすべての臨床的に重要な抗菌薬に感性を示すが、水平遺伝子伝達によって耐性遺伝子を蓄積する能力が高い。問題となる耐性機序には、</t>
    </r>
    <r>
      <rPr>
        <sz val="10"/>
        <rFont val="Arial"/>
        <family val="0"/>
        <charset val="1"/>
      </rPr>
      <t xml:space="preserve">ESBL </t>
    </r>
    <r>
      <rPr>
        <sz val="10"/>
        <rFont val="Noto Sans CJK SC"/>
        <family val="2"/>
      </rPr>
      <t xml:space="preserve">による広域セファロスポリン耐性、カルバペネマーゼによるカルバペネム耐性、プラスミド媒介性キノロン耐性、</t>
    </r>
    <r>
      <rPr>
        <sz val="10"/>
        <rFont val="Arial"/>
        <family val="0"/>
        <charset val="1"/>
      </rPr>
      <t xml:space="preserve">mcr </t>
    </r>
    <r>
      <rPr>
        <sz val="10"/>
        <rFont val="Noto Sans CJK SC"/>
        <family val="2"/>
      </rPr>
      <t xml:space="preserve">遺伝子によるポリミキシン耐性などがあり、プラスミドやトランスポゾン、インテグロンの遺伝子カセットなどの可動性遺伝因子が拡散に大きな役割を果たす。</t>
    </r>
  </si>
  <si>
    <r>
      <rPr>
        <sz val="10"/>
        <rFont val="Noto Sans CJK SC"/>
        <family val="2"/>
      </rPr>
      <t xml:space="preserve">医学各論 Ⅻ</t>
    </r>
    <r>
      <rPr>
        <sz val="10"/>
        <rFont val="Arial"/>
        <family val="0"/>
        <charset val="1"/>
      </rPr>
      <t xml:space="preserve">-2-B-⑬</t>
    </r>
    <r>
      <rPr>
        <sz val="10"/>
        <rFont val="Noto Sans CJK SC"/>
        <family val="2"/>
      </rPr>
      <t xml:space="preserve">（大腸菌感染症、</t>
    </r>
    <r>
      <rPr>
        <sz val="10"/>
        <rFont val="Arial"/>
        <family val="0"/>
        <charset val="1"/>
      </rPr>
      <t xml:space="preserve">a</t>
    </r>
    <r>
      <rPr>
        <sz val="10"/>
        <rFont val="Noto Sans CJK SC"/>
        <family val="2"/>
      </rPr>
      <t xml:space="preserve">）</t>
    </r>
  </si>
  <si>
    <t xml:space="preserve">PS-03-03-04 (id: JkxnuUs)</t>
  </si>
  <si>
    <t xml:space="preserve">SRC-2105</t>
  </si>
  <si>
    <t xml:space="preserve">Poirel L, Madec JY, Lupo A, Schink AK, Kieffer N, Nordmann P, Schwarz S. Antimicrobial Resistance in Escherichia coli. Microbiol Spectr. 2018;6(4)</t>
  </si>
  <si>
    <t xml:space="preserve">10.1128/microbiolspec.ARBA-0026-2017</t>
  </si>
  <si>
    <t xml:space="preserve">30003866</t>
  </si>
  <si>
    <r>
      <rPr>
        <sz val="10"/>
        <rFont val="Noto Sans CJK SC"/>
        <family val="2"/>
      </rPr>
      <t xml:space="preserve">本カードは薬剤耐性機序の総論であり、個別の抗菌薬の国内承認・保険適用の状況は確認していない。本カードは既存の </t>
    </r>
    <r>
      <rPr>
        <sz val="10"/>
        <rFont val="Arial"/>
        <family val="0"/>
        <charset val="1"/>
      </rPr>
      <t xml:space="preserve">IN-070</t>
    </r>
    <r>
      <rPr>
        <sz val="10"/>
        <rFont val="Noto Sans CJK SC"/>
        <family val="2"/>
      </rPr>
      <t xml:space="preserve">〜</t>
    </r>
    <r>
      <rPr>
        <sz val="10"/>
        <rFont val="Arial"/>
        <family val="0"/>
        <charset val="1"/>
      </rPr>
      <t xml:space="preserve">073</t>
    </r>
    <r>
      <rPr>
        <sz val="10"/>
        <rFont val="Noto Sans CJK SC"/>
        <family val="2"/>
      </rPr>
      <t xml:space="preserve">（腸管出血性大腸菌）の不足分として作成した任意カードである。</t>
    </r>
  </si>
  <si>
    <t xml:space="preserve">BA-021</t>
  </si>
  <si>
    <r>
      <rPr>
        <sz val="10"/>
        <rFont val="Noto Sans CJK SC"/>
        <family val="2"/>
      </rPr>
      <t xml:space="preserve">下痢原性大腸菌は少なくとも</t>
    </r>
    <r>
      <rPr>
        <sz val="10"/>
        <rFont val="Arial"/>
        <family val="0"/>
        <charset val="1"/>
      </rPr>
      <t xml:space="preserve">6</t>
    </r>
    <r>
      <rPr>
        <sz val="10"/>
        <rFont val="Noto Sans CJK SC"/>
        <family val="2"/>
      </rPr>
      <t xml:space="preserve">つのカテゴリーに分類され、それぞれ異なる病原様式を持つ。毒素原性大腸菌（</t>
    </r>
    <r>
      <rPr>
        <sz val="10"/>
        <rFont val="Arial"/>
        <family val="0"/>
        <charset val="1"/>
      </rPr>
      <t xml:space="preserve">ETEC</t>
    </r>
    <r>
      <rPr>
        <sz val="10"/>
        <rFont val="Noto Sans CJK SC"/>
        <family val="2"/>
      </rPr>
      <t xml:space="preserve">）は旅行者下痢、腸管病原性大腸菌（</t>
    </r>
    <r>
      <rPr>
        <sz val="10"/>
        <rFont val="Arial"/>
        <family val="0"/>
        <charset val="1"/>
      </rPr>
      <t xml:space="preserve">EPEC</t>
    </r>
    <r>
      <rPr>
        <sz val="10"/>
        <rFont val="Noto Sans CJK SC"/>
        <family val="2"/>
      </rPr>
      <t xml:space="preserve">）は乳児の水様性下痢、腸管凝集性大腸菌（</t>
    </r>
    <r>
      <rPr>
        <sz val="10"/>
        <rFont val="Arial"/>
        <family val="0"/>
        <charset val="1"/>
      </rPr>
      <t xml:space="preserve">EAEC</t>
    </r>
    <r>
      <rPr>
        <sz val="10"/>
        <rFont val="Noto Sans CJK SC"/>
        <family val="2"/>
      </rPr>
      <t xml:space="preserve">）は遷延性下痢に関連する。これら全体で、世界の小児下痢の最も一般的な原因の一つと考えられている。</t>
    </r>
  </si>
  <si>
    <r>
      <rPr>
        <sz val="10"/>
        <rFont val="Arial"/>
        <family val="0"/>
        <charset val="1"/>
      </rPr>
      <t xml:space="preserve">PS-01-03-03 (id: JkxnuLE)</t>
    </r>
    <r>
      <rPr>
        <sz val="10"/>
        <rFont val="Noto Sans CJK SC"/>
        <family val="2"/>
      </rPr>
      <t xml:space="preserve">；</t>
    </r>
    <r>
      <rPr>
        <sz val="10"/>
        <rFont val="Arial"/>
        <family val="0"/>
        <charset val="1"/>
      </rPr>
      <t xml:space="preserve">PS-03-03-01 (id: JkxnuUg)</t>
    </r>
  </si>
  <si>
    <t xml:space="preserve">SRC-2106</t>
  </si>
  <si>
    <t xml:space="preserve">Nataro JP, Kaper JB. Diarrheagenic Escherichia coli. Clin Microbiol Rev. 1998;11(1):142-201</t>
  </si>
  <si>
    <t xml:space="preserve">10.1128/CMR.11.1.142</t>
  </si>
  <si>
    <t xml:space="preserve">9457432</t>
  </si>
  <si>
    <r>
      <rPr>
        <sz val="10"/>
        <rFont val="Noto Sans CJK SC"/>
        <family val="2"/>
      </rPr>
      <t xml:space="preserve">腸管出血性大腸菌の臨床像は既存の </t>
    </r>
    <r>
      <rPr>
        <sz val="10"/>
        <rFont val="Arial"/>
        <family val="0"/>
        <charset val="1"/>
      </rPr>
      <t xml:space="preserve">IN-070</t>
    </r>
    <r>
      <rPr>
        <sz val="10"/>
        <rFont val="Noto Sans CJK SC"/>
        <family val="2"/>
      </rPr>
      <t xml:space="preserve">〜</t>
    </r>
    <r>
      <rPr>
        <sz val="10"/>
        <rFont val="Arial"/>
        <family val="0"/>
        <charset val="1"/>
      </rPr>
      <t xml:space="preserve">073 </t>
    </r>
    <r>
      <rPr>
        <sz val="10"/>
        <rFont val="Noto Sans CJK SC"/>
        <family val="2"/>
      </rPr>
      <t xml:space="preserve">の範囲であるため、本カードではカテゴリーの総論とそれ以外のカテゴリーに限った。本カードは不足分として作成した任意カードである。</t>
    </r>
  </si>
  <si>
    <t xml:space="preserve">BA-022</t>
  </si>
  <si>
    <r>
      <rPr>
        <sz val="10"/>
        <rFont val="Noto Sans CJK SC"/>
        <family val="2"/>
      </rPr>
      <t xml:space="preserve">大腸菌 </t>
    </r>
    <r>
      <rPr>
        <sz val="10"/>
        <rFont val="Arial"/>
        <family val="0"/>
        <charset val="1"/>
      </rPr>
      <t xml:space="preserve">ST131 </t>
    </r>
    <r>
      <rPr>
        <sz val="10"/>
        <rFont val="Noto Sans CJK SC"/>
        <family val="2"/>
      </rPr>
      <t xml:space="preserve">は</t>
    </r>
    <r>
      <rPr>
        <sz val="10"/>
        <rFont val="Arial"/>
        <family val="0"/>
        <charset val="1"/>
      </rPr>
      <t xml:space="preserve">2008</t>
    </r>
    <r>
      <rPr>
        <sz val="10"/>
        <rFont val="Noto Sans CJK SC"/>
        <family val="2"/>
      </rPr>
      <t xml:space="preserve">年に</t>
    </r>
    <r>
      <rPr>
        <sz val="10"/>
        <rFont val="Arial"/>
        <family val="0"/>
        <charset val="1"/>
      </rPr>
      <t xml:space="preserve">3</t>
    </r>
    <r>
      <rPr>
        <sz val="10"/>
        <rFont val="Noto Sans CJK SC"/>
        <family val="2"/>
      </rPr>
      <t xml:space="preserve">大陸で同定されたクローン群で、腸管外病原性大腸菌（</t>
    </r>
    <r>
      <rPr>
        <sz val="10"/>
        <rFont val="Arial"/>
        <family val="0"/>
        <charset val="1"/>
      </rPr>
      <t xml:space="preserve">ExPEC</t>
    </r>
    <r>
      <rPr>
        <sz val="10"/>
        <rFont val="Noto Sans CJK SC"/>
        <family val="2"/>
      </rPr>
      <t xml:space="preserve">）の分離株の中で世界的に優位な系統である。</t>
    </r>
    <r>
      <rPr>
        <sz val="10"/>
        <rFont val="Arial"/>
        <family val="0"/>
        <charset val="1"/>
      </rPr>
      <t xml:space="preserve">CTX-M-15 </t>
    </r>
    <r>
      <rPr>
        <sz val="10"/>
        <rFont val="Noto Sans CJK SC"/>
        <family val="2"/>
      </rPr>
      <t xml:space="preserve">などの </t>
    </r>
    <r>
      <rPr>
        <sz val="10"/>
        <rFont val="Arial"/>
        <family val="0"/>
        <charset val="1"/>
      </rPr>
      <t xml:space="preserve">ESBL </t>
    </r>
    <r>
      <rPr>
        <sz val="10"/>
        <rFont val="Noto Sans CJK SC"/>
        <family val="2"/>
      </rPr>
      <t xml:space="preserve">を産生することが多く、ほぼすべてがフルオロキノロン耐性を示す。多数の病原性関連遺伝子を持ち、市中と院内の双方で多様な腸管外感染症を起こすため、尿路感染症や菌血症の主要な起因菌としての位置づけを持つ。</t>
    </r>
  </si>
  <si>
    <r>
      <rPr>
        <sz val="10"/>
        <rFont val="Arial"/>
        <family val="0"/>
        <charset val="1"/>
      </rPr>
      <t xml:space="preserve">PS-03-03-04 (id: JkxnuUs)</t>
    </r>
    <r>
      <rPr>
        <sz val="10"/>
        <rFont val="Noto Sans CJK SC"/>
        <family val="2"/>
      </rPr>
      <t xml:space="preserve">；</t>
    </r>
    <r>
      <rPr>
        <sz val="10"/>
        <rFont val="Arial"/>
        <family val="0"/>
        <charset val="1"/>
      </rPr>
      <t xml:space="preserve">TBL-01-00-591 (id: JlvnmXY)</t>
    </r>
  </si>
  <si>
    <t xml:space="preserve">SRC-2107</t>
  </si>
  <si>
    <t xml:space="preserve">Nicolas-Chanoine MH, Bertrand X, Madec JY. Escherichia coli ST131, an intriguing clonal group. Clin Microbiol Rev. 2014;27(3):543-574</t>
  </si>
  <si>
    <t xml:space="preserve">10.1128/CMR.00125-13</t>
  </si>
  <si>
    <t xml:space="preserve">24982321</t>
  </si>
  <si>
    <t xml:space="preserve">尿路感染症に占める大腸菌の割合などの数値は、照合した出典の抄録に含まれておらず未確認のため、主張に入れていない。尿路感染症の臨床像は本カードでは扱っていない。本カードは不足分として作成した任意カードである。</t>
  </si>
  <si>
    <t xml:space="preserve">BA-023</t>
  </si>
  <si>
    <t xml:space="preserve">クレブシエラ感染症</t>
  </si>
  <si>
    <r>
      <rPr>
        <sz val="10"/>
        <rFont val="Arial"/>
        <family val="0"/>
        <charset val="1"/>
      </rPr>
      <t xml:space="preserve">Klebsiella pneumoniae </t>
    </r>
    <r>
      <rPr>
        <sz val="10"/>
        <rFont val="Noto Sans CJK SC"/>
        <family val="2"/>
      </rPr>
      <t xml:space="preserve">は重要な多剤耐性病原体であり、院内感染の主要な原因の一つである。染色体性とプラスミド性の耐性遺伝子を豊富に保持し、薬剤耐性の主要な供給源であり運び手とされる。抗菌薬の選択圧の下で耐性遺伝子を蓄積し続け、高度薬剤耐性（</t>
    </r>
    <r>
      <rPr>
        <sz val="10"/>
        <rFont val="Arial"/>
        <family val="0"/>
        <charset val="1"/>
      </rPr>
      <t xml:space="preserve">XDR</t>
    </r>
    <r>
      <rPr>
        <sz val="10"/>
        <rFont val="Noto Sans CJK SC"/>
        <family val="2"/>
      </rPr>
      <t xml:space="preserve">）株が出現し、多剤耐性・</t>
    </r>
    <r>
      <rPr>
        <sz val="10"/>
        <rFont val="Arial"/>
        <family val="0"/>
        <charset val="1"/>
      </rPr>
      <t xml:space="preserve">XDR </t>
    </r>
    <r>
      <rPr>
        <sz val="10"/>
        <rFont val="Noto Sans CJK SC"/>
        <family val="2"/>
      </rPr>
      <t xml:space="preserve">の高リスククローンは過去</t>
    </r>
    <r>
      <rPr>
        <sz val="10"/>
        <rFont val="Arial"/>
        <family val="0"/>
        <charset val="1"/>
      </rPr>
      <t xml:space="preserve">20</t>
    </r>
    <r>
      <rPr>
        <sz val="10"/>
        <rFont val="Noto Sans CJK SC"/>
        <family val="2"/>
      </rPr>
      <t xml:space="preserve">年間に複数大陸でアウトブレイクと世界的な拡散を示した。</t>
    </r>
  </si>
  <si>
    <r>
      <rPr>
        <sz val="10"/>
        <rFont val="Noto Sans CJK SC"/>
        <family val="2"/>
      </rPr>
      <t xml:space="preserve">医学各論 Ⅻ</t>
    </r>
    <r>
      <rPr>
        <sz val="10"/>
        <rFont val="Arial"/>
        <family val="0"/>
        <charset val="1"/>
      </rPr>
      <t xml:space="preserve">-2-B-⑭</t>
    </r>
    <r>
      <rPr>
        <sz val="10"/>
        <rFont val="Noto Sans CJK SC"/>
        <family val="2"/>
      </rPr>
      <t xml:space="preserve">（クレブシエラ感染症、</t>
    </r>
    <r>
      <rPr>
        <sz val="10"/>
        <rFont val="Arial"/>
        <family val="0"/>
        <charset val="1"/>
      </rPr>
      <t xml:space="preserve">a</t>
    </r>
    <r>
      <rPr>
        <sz val="10"/>
        <rFont val="Noto Sans CJK SC"/>
        <family val="2"/>
      </rPr>
      <t xml:space="preserve">）</t>
    </r>
  </si>
  <si>
    <t xml:space="preserve">SRC-2108</t>
  </si>
  <si>
    <t xml:space="preserve">Navon-Venezia S, Kondratyeva K, Carattoli A. Klebsiella pneumoniae: a major worldwide source and shuttle for antibiotic resistance. FEMS Microbiol Rev. 2017;41(3):252-275</t>
  </si>
  <si>
    <t xml:space="preserve">10.1093/femsre/fux013</t>
  </si>
  <si>
    <t xml:space="preserve">28521338</t>
  </si>
  <si>
    <t xml:space="preserve">本カードは病原体と薬剤耐性の総論であり、治療薬の選択や個別薬剤の国内承認・保険適用の状況は扱っていない。尿路感染症の臨床像にも踏み込んでいない。</t>
  </si>
  <si>
    <t xml:space="preserve">BA-024</t>
  </si>
  <si>
    <t xml:space="preserve">セラチア感染症</t>
  </si>
  <si>
    <r>
      <rPr>
        <sz val="10"/>
        <rFont val="Arial"/>
        <family val="0"/>
        <charset val="1"/>
      </rPr>
      <t xml:space="preserve">Serratia marcescens </t>
    </r>
    <r>
      <rPr>
        <sz val="10"/>
        <rFont val="Noto Sans CJK SC"/>
        <family val="2"/>
      </rPr>
      <t xml:space="preserve">は水・土壌など環境中に広く分布する腸内細菌科の菌で、病原性は比較的低いが、新生児集中治療室（</t>
    </r>
    <r>
      <rPr>
        <sz val="10"/>
        <rFont val="Arial"/>
        <family val="0"/>
        <charset val="1"/>
      </rPr>
      <t xml:space="preserve">NICU</t>
    </r>
    <r>
      <rPr>
        <sz val="10"/>
        <rFont val="Noto Sans CJK SC"/>
        <family val="2"/>
      </rPr>
      <t xml:space="preserve">）で院内感染やアウトブレイクを起こす。新生児では無症候の定着から敗血症や血流感染まで幅広い病態をとり、感染部位は血流が最も多く、次いで呼吸器、消化管である。流行に関与した株は多剤耐性であることが多く、本菌は複数の抗菌薬クラスに内因性耐性を示す。医療従事者の汚染した手指が主要な伝播媒体と考えられ、定着・感染した新生児が主なリザーバーとなる。</t>
    </r>
  </si>
  <si>
    <r>
      <rPr>
        <sz val="10"/>
        <rFont val="Noto Sans CJK SC"/>
        <family val="2"/>
      </rPr>
      <t xml:space="preserve">医学各論 Ⅻ</t>
    </r>
    <r>
      <rPr>
        <sz val="10"/>
        <rFont val="Arial"/>
        <family val="0"/>
        <charset val="1"/>
      </rPr>
      <t xml:space="preserve">-2-B-⑮</t>
    </r>
    <r>
      <rPr>
        <sz val="10"/>
        <rFont val="Noto Sans CJK SC"/>
        <family val="2"/>
      </rPr>
      <t xml:space="preserve">（セラチア感染症、</t>
    </r>
    <r>
      <rPr>
        <sz val="10"/>
        <rFont val="Arial"/>
        <family val="0"/>
        <charset val="1"/>
      </rPr>
      <t xml:space="preserve">a</t>
    </r>
    <r>
      <rPr>
        <sz val="10"/>
        <rFont val="Noto Sans CJK SC"/>
        <family val="2"/>
      </rPr>
      <t xml:space="preserve">）</t>
    </r>
  </si>
  <si>
    <t xml:space="preserve">SRC-2109</t>
  </si>
  <si>
    <t xml:space="preserve">Cristina ML, Sartini M, Spagnolo AM. Serratia marcescens Infections in Neonatal Intensive Care Units (NICUs). Int J Environ Res Public Health. 2019;16(4):610</t>
  </si>
  <si>
    <t xml:space="preserve">10.3390/ijerph16040610</t>
  </si>
  <si>
    <t xml:space="preserve">30791509</t>
  </si>
  <si>
    <r>
      <rPr>
        <sz val="10"/>
        <rFont val="Arial"/>
        <family val="0"/>
        <charset val="1"/>
      </rPr>
      <t xml:space="preserve">NICU </t>
    </r>
    <r>
      <rPr>
        <sz val="10"/>
        <rFont val="Noto Sans CJK SC"/>
        <family val="2"/>
      </rPr>
      <t xml:space="preserve">の新生児を対象としたレビューの範囲であり、成人での感染像は扱っていない。</t>
    </r>
  </si>
  <si>
    <t xml:space="preserve">BA-025</t>
  </si>
  <si>
    <t xml:space="preserve">腸炎ビブリオ感染症</t>
  </si>
  <si>
    <r>
      <rPr>
        <sz val="10"/>
        <rFont val="Arial"/>
        <family val="0"/>
        <charset val="1"/>
      </rPr>
      <t xml:space="preserve">Vibrio parahaemolyticus </t>
    </r>
    <r>
      <rPr>
        <sz val="10"/>
        <rFont val="Noto Sans CJK SC"/>
        <family val="2"/>
      </rPr>
      <t xml:space="preserve">は河口域・海洋・沿岸環境に分布するグラム陰性の好塩性菌で、生や加熱不十分、または不適切に扱われた海産物の摂取による急性胃腸炎の主要な原因菌である。主な病原因子は耐熱性直接溶血毒（</t>
    </r>
    <r>
      <rPr>
        <sz val="10"/>
        <rFont val="Arial"/>
        <family val="0"/>
        <charset val="1"/>
      </rPr>
      <t xml:space="preserve">TDH</t>
    </r>
    <r>
      <rPr>
        <sz val="10"/>
        <rFont val="Noto Sans CJK SC"/>
        <family val="2"/>
      </rPr>
      <t xml:space="preserve">）と </t>
    </r>
    <r>
      <rPr>
        <sz val="10"/>
        <rFont val="Arial"/>
        <family val="0"/>
        <charset val="1"/>
      </rPr>
      <t xml:space="preserve">TDH </t>
    </r>
    <r>
      <rPr>
        <sz val="10"/>
        <rFont val="Noto Sans CJK SC"/>
        <family val="2"/>
      </rPr>
      <t xml:space="preserve">関連溶血毒（</t>
    </r>
    <r>
      <rPr>
        <sz val="10"/>
        <rFont val="Arial"/>
        <family val="0"/>
        <charset val="1"/>
      </rPr>
      <t xml:space="preserve">TRH</t>
    </r>
    <r>
      <rPr>
        <sz val="10"/>
        <rFont val="Noto Sans CJK SC"/>
        <family val="2"/>
      </rPr>
      <t xml:space="preserve">）で、</t>
    </r>
    <r>
      <rPr>
        <sz val="10"/>
        <rFont val="Arial"/>
        <family val="0"/>
        <charset val="1"/>
      </rPr>
      <t xml:space="preserve">2</t>
    </r>
    <r>
      <rPr>
        <sz val="10"/>
        <rFont val="Noto Sans CJK SC"/>
        <family val="2"/>
      </rPr>
      <t xml:space="preserve">つの </t>
    </r>
    <r>
      <rPr>
        <sz val="10"/>
        <rFont val="Arial"/>
        <family val="0"/>
        <charset val="1"/>
      </rPr>
      <t xml:space="preserve">III </t>
    </r>
    <r>
      <rPr>
        <sz val="10"/>
        <rFont val="Noto Sans CJK SC"/>
        <family val="2"/>
      </rPr>
      <t xml:space="preserve">型分泌装置も持つ。臨床分離株の病原性と関連する一方、環境検体で </t>
    </r>
    <r>
      <rPr>
        <sz val="10"/>
        <rFont val="Arial"/>
        <family val="0"/>
        <charset val="1"/>
      </rPr>
      <t xml:space="preserve">tdh </t>
    </r>
    <r>
      <rPr>
        <sz val="10"/>
        <rFont val="Noto Sans CJK SC"/>
        <family val="2"/>
      </rPr>
      <t xml:space="preserve">遺伝子を持つ株は</t>
    </r>
    <r>
      <rPr>
        <sz val="10"/>
        <rFont val="Arial"/>
        <family val="0"/>
        <charset val="1"/>
      </rPr>
      <t xml:space="preserve">0</t>
    </r>
    <r>
      <rPr>
        <sz val="10"/>
        <rFont val="Noto Sans CJK SC"/>
        <family val="2"/>
      </rPr>
      <t xml:space="preserve">〜</t>
    </r>
    <r>
      <rPr>
        <sz val="10"/>
        <rFont val="Arial"/>
        <family val="0"/>
        <charset val="1"/>
      </rPr>
      <t xml:space="preserve">6%</t>
    </r>
    <r>
      <rPr>
        <sz val="10"/>
        <rFont val="Noto Sans CJK SC"/>
        <family val="2"/>
      </rPr>
      <t xml:space="preserve">程度にとどまる。</t>
    </r>
  </si>
  <si>
    <r>
      <rPr>
        <sz val="10"/>
        <rFont val="Noto Sans CJK SC"/>
        <family val="2"/>
      </rPr>
      <t xml:space="preserve">医学各論 Ⅻ</t>
    </r>
    <r>
      <rPr>
        <sz val="10"/>
        <rFont val="Arial"/>
        <family val="0"/>
        <charset val="1"/>
      </rPr>
      <t xml:space="preserve">-2-B-⑯</t>
    </r>
    <r>
      <rPr>
        <sz val="10"/>
        <rFont val="Noto Sans CJK SC"/>
        <family val="2"/>
      </rPr>
      <t xml:space="preserve">（腸炎ビブリオ感染症、</t>
    </r>
    <r>
      <rPr>
        <sz val="10"/>
        <rFont val="Arial"/>
        <family val="0"/>
        <charset val="1"/>
      </rPr>
      <t xml:space="preserve">a</t>
    </r>
    <r>
      <rPr>
        <sz val="10"/>
        <rFont val="Noto Sans CJK SC"/>
        <family val="2"/>
      </rPr>
      <t xml:space="preserve">）</t>
    </r>
  </si>
  <si>
    <r>
      <rPr>
        <sz val="10"/>
        <rFont val="Arial"/>
        <family val="0"/>
        <charset val="1"/>
      </rPr>
      <t xml:space="preserve">PS-01-03-02 (id: JkxnuLA)</t>
    </r>
    <r>
      <rPr>
        <sz val="10"/>
        <rFont val="Noto Sans CJK SC"/>
        <family val="2"/>
      </rPr>
      <t xml:space="preserve">；</t>
    </r>
    <r>
      <rPr>
        <sz val="10"/>
        <rFont val="Arial"/>
        <family val="0"/>
        <charset val="1"/>
      </rPr>
      <t xml:space="preserve">PS-01-03-03 (id: JkxnuLE)</t>
    </r>
  </si>
  <si>
    <t xml:space="preserve">SRC-2110</t>
  </si>
  <si>
    <t xml:space="preserve">Letchumanan V, Chan KG, Lee LH. Vibrio parahaemolyticus: a review on the pathogenesis, prevalence, and advance molecular identification techniques. Front Microbiol. 2014;5:705</t>
  </si>
  <si>
    <t xml:space="preserve">10.3389/fmicb.2014.00705</t>
  </si>
  <si>
    <t xml:space="preserve">25566219</t>
  </si>
  <si>
    <r>
      <rPr>
        <sz val="10"/>
        <rFont val="Arial"/>
        <family val="0"/>
        <charset val="1"/>
      </rPr>
      <t xml:space="preserve">tdh </t>
    </r>
    <r>
      <rPr>
        <sz val="10"/>
        <rFont val="Noto Sans CJK SC"/>
        <family val="2"/>
      </rPr>
      <t xml:space="preserve">遺伝子保有率の数値は総説の本文で確認した範囲に限る。</t>
    </r>
  </si>
  <si>
    <t xml:space="preserve">BA-026</t>
  </si>
  <si>
    <r>
      <rPr>
        <sz val="10"/>
        <rFont val="Noto Sans CJK SC"/>
        <family val="2"/>
      </rPr>
      <t xml:space="preserve">日本では腸炎ビブリオは</t>
    </r>
    <r>
      <rPr>
        <sz val="10"/>
        <rFont val="Arial"/>
        <family val="0"/>
        <charset val="1"/>
      </rPr>
      <t xml:space="preserve">1980</t>
    </r>
    <r>
      <rPr>
        <sz val="10"/>
        <rFont val="Noto Sans CJK SC"/>
        <family val="2"/>
      </rPr>
      <t xml:space="preserve">年代前半まで細菌性食中毒の半数を占めていたが、近年は年間数件から数十件程度に減少している。潜伏期間は</t>
    </r>
    <r>
      <rPr>
        <sz val="10"/>
        <rFont val="Arial"/>
        <family val="0"/>
        <charset val="1"/>
      </rPr>
      <t xml:space="preserve">12</t>
    </r>
    <r>
      <rPr>
        <sz val="10"/>
        <rFont val="Noto Sans CJK SC"/>
        <family val="2"/>
      </rPr>
      <t xml:space="preserve">時間前後で、汚染された魚介類やその加工品の摂取による経口感染が主であり、加熱加工した食品が汚染した水や器具で二次汚染された事例もある。予防は魚介類の低温保存、十分な加熱、二次汚染の防止と手洗いの励行であり、国内で承認されたワクチンはない。本菌は食品衛生法における食中毒の病因物質に定められている。</t>
    </r>
  </si>
  <si>
    <r>
      <rPr>
        <sz val="10"/>
        <rFont val="Arial"/>
        <family val="0"/>
        <charset val="1"/>
      </rPr>
      <t xml:space="preserve">PS-01-03-02 (id: JkxnuLA)</t>
    </r>
    <r>
      <rPr>
        <sz val="10"/>
        <rFont val="Noto Sans CJK SC"/>
        <family val="2"/>
      </rPr>
      <t xml:space="preserve">；</t>
    </r>
    <r>
      <rPr>
        <sz val="10"/>
        <rFont val="Arial"/>
        <family val="0"/>
        <charset val="1"/>
      </rPr>
      <t xml:space="preserve">PS-03-03-01 (id: JkxnuUg)</t>
    </r>
  </si>
  <si>
    <t xml:space="preserve">SRC-2111</t>
  </si>
  <si>
    <r>
      <rPr>
        <sz val="10"/>
        <rFont val="Noto Sans CJK SC"/>
        <family val="2"/>
      </rPr>
      <t xml:space="preserve">国立健康危機管理研究機構（</t>
    </r>
    <r>
      <rPr>
        <sz val="10"/>
        <rFont val="Arial"/>
        <family val="0"/>
        <charset val="1"/>
      </rPr>
      <t xml:space="preserve">JIHS</t>
    </r>
    <r>
      <rPr>
        <sz val="10"/>
        <rFont val="Noto Sans CJK SC"/>
        <family val="2"/>
      </rPr>
      <t xml:space="preserve">）感染症情報提供サイト「腸炎ビブリオ感染症」</t>
    </r>
  </si>
  <si>
    <t xml:space="preserve">件数の推移は出典ページに記載された食中毒統計の範囲に限る。</t>
  </si>
  <si>
    <t xml:space="preserve">BA-027</t>
  </si>
  <si>
    <t xml:space="preserve">レジオネラ症</t>
  </si>
  <si>
    <r>
      <rPr>
        <sz val="10"/>
        <rFont val="Noto Sans CJK SC"/>
        <family val="2"/>
      </rPr>
      <t xml:space="preserve">レジオネラ属菌はグラム陰性好気性菌で、レジオネラ肺炎（市中肺炎・院内肺炎の原因の一つ）などを起こす。欧州では </t>
    </r>
    <r>
      <rPr>
        <sz val="10"/>
        <rFont val="Arial"/>
        <family val="0"/>
        <charset val="1"/>
      </rPr>
      <t xml:space="preserve">Legionella pneumophila </t>
    </r>
    <r>
      <rPr>
        <sz val="10"/>
        <rFont val="Noto Sans CJK SC"/>
        <family val="2"/>
      </rPr>
      <t xml:space="preserve">血清群</t>
    </r>
    <r>
      <rPr>
        <sz val="10"/>
        <rFont val="Arial"/>
        <family val="0"/>
        <charset val="1"/>
      </rPr>
      <t xml:space="preserve">1</t>
    </r>
    <r>
      <rPr>
        <sz val="10"/>
        <rFont val="Noto Sans CJK SC"/>
        <family val="2"/>
      </rPr>
      <t xml:space="preserve">によるものが最も多い。</t>
    </r>
  </si>
  <si>
    <r>
      <rPr>
        <sz val="10"/>
        <rFont val="Noto Sans CJK SC"/>
        <family val="2"/>
      </rPr>
      <t xml:space="preserve">医学各論 Ⅻ</t>
    </r>
    <r>
      <rPr>
        <sz val="10"/>
        <rFont val="Arial"/>
        <family val="0"/>
        <charset val="1"/>
      </rPr>
      <t xml:space="preserve">-2-B-⑰</t>
    </r>
    <r>
      <rPr>
        <sz val="10"/>
        <rFont val="Noto Sans CJK SC"/>
        <family val="2"/>
      </rPr>
      <t xml:space="preserve">（レジオネラ症、</t>
    </r>
    <r>
      <rPr>
        <sz val="10"/>
        <rFont val="Arial"/>
        <family val="0"/>
        <charset val="1"/>
      </rPr>
      <t xml:space="preserve">a</t>
    </r>
    <r>
      <rPr>
        <sz val="10"/>
        <rFont val="Noto Sans CJK SC"/>
        <family val="2"/>
      </rPr>
      <t xml:space="preserve">）</t>
    </r>
  </si>
  <si>
    <r>
      <rPr>
        <sz val="10"/>
        <rFont val="Arial"/>
        <family val="0"/>
        <charset val="1"/>
      </rPr>
      <t xml:space="preserve">PS-03-03-01 (id: JkxnuUg)</t>
    </r>
    <r>
      <rPr>
        <sz val="10"/>
        <rFont val="Noto Sans CJK SC"/>
        <family val="2"/>
      </rPr>
      <t xml:space="preserve">；</t>
    </r>
    <r>
      <rPr>
        <sz val="10"/>
        <rFont val="Arial"/>
        <family val="0"/>
        <charset val="1"/>
      </rPr>
      <t xml:space="preserve">PS-03-03-05 (id: JkxnuUw)</t>
    </r>
  </si>
  <si>
    <t xml:space="preserve">SRC-2112</t>
  </si>
  <si>
    <t xml:space="preserve">Phin N, Parry-Ford F, Harrison T, et al. Epidemiology and clinical management of Legionnaires' disease. Lancet Infect Dis. 2014;14(10):1011-1021.</t>
  </si>
  <si>
    <t xml:space="preserve">10.1016/S1473-3099(14)70713-3</t>
  </si>
  <si>
    <t xml:space="preserve">24970283</t>
  </si>
  <si>
    <r>
      <rPr>
        <sz val="10"/>
        <rFont val="Noto Sans CJK SC"/>
        <family val="2"/>
      </rPr>
      <t xml:space="preserve">呼吸器の臨床像は </t>
    </r>
    <r>
      <rPr>
        <sz val="10"/>
        <rFont val="Arial"/>
        <family val="0"/>
        <charset val="1"/>
      </rPr>
      <t xml:space="preserve">RI </t>
    </r>
    <r>
      <rPr>
        <sz val="10"/>
        <rFont val="Noto Sans CJK SC"/>
        <family val="2"/>
      </rPr>
      <t xml:space="preserve">の範囲に寄せ、本カードでは病原体・疫学の側面に絞った。</t>
    </r>
  </si>
  <si>
    <t xml:space="preserve">BA-028</t>
  </si>
  <si>
    <r>
      <rPr>
        <sz val="10"/>
        <rFont val="Noto Sans CJK SC"/>
        <family val="2"/>
      </rPr>
      <t xml:space="preserve">日本ではレジオネラ症は</t>
    </r>
    <r>
      <rPr>
        <sz val="10"/>
        <rFont val="Arial"/>
        <family val="0"/>
        <charset val="1"/>
      </rPr>
      <t xml:space="preserve">4</t>
    </r>
    <r>
      <rPr>
        <sz val="10"/>
        <rFont val="Noto Sans CJK SC"/>
        <family val="2"/>
      </rPr>
      <t xml:space="preserve">類感染症として全数届出の対象であり、</t>
    </r>
    <r>
      <rPr>
        <sz val="10"/>
        <rFont val="Arial"/>
        <family val="0"/>
        <charset val="1"/>
      </rPr>
      <t xml:space="preserve">2013</t>
    </r>
    <r>
      <rPr>
        <sz val="10"/>
        <rFont val="Noto Sans CJK SC"/>
        <family val="2"/>
      </rPr>
      <t xml:space="preserve">〜</t>
    </r>
    <r>
      <rPr>
        <sz val="10"/>
        <rFont val="Arial"/>
        <family val="0"/>
        <charset val="1"/>
      </rPr>
      <t xml:space="preserve">2023</t>
    </r>
    <r>
      <rPr>
        <sz val="10"/>
        <rFont val="Noto Sans CJK SC"/>
        <family val="2"/>
      </rPr>
      <t xml:space="preserve">年に</t>
    </r>
    <r>
      <rPr>
        <sz val="10"/>
        <rFont val="Arial"/>
        <family val="0"/>
        <charset val="1"/>
      </rPr>
      <t xml:space="preserve">20,378</t>
    </r>
    <r>
      <rPr>
        <sz val="10"/>
        <rFont val="Noto Sans CJK SC"/>
        <family val="2"/>
      </rPr>
      <t xml:space="preserve">例が届け出られた。病型は肺炎型が</t>
    </r>
    <r>
      <rPr>
        <sz val="10"/>
        <rFont val="Arial"/>
        <family val="0"/>
        <charset val="1"/>
      </rPr>
      <t xml:space="preserve">94.3%</t>
    </r>
    <r>
      <rPr>
        <sz val="10"/>
        <rFont val="Noto Sans CJK SC"/>
        <family val="2"/>
      </rPr>
      <t xml:space="preserve">を占め、患者は男性が</t>
    </r>
    <r>
      <rPr>
        <sz val="10"/>
        <rFont val="Arial"/>
        <family val="0"/>
        <charset val="1"/>
      </rPr>
      <t xml:space="preserve">81.9%</t>
    </r>
    <r>
      <rPr>
        <sz val="10"/>
        <rFont val="Noto Sans CJK SC"/>
        <family val="2"/>
      </rPr>
      <t xml:space="preserve">、</t>
    </r>
    <r>
      <rPr>
        <sz val="10"/>
        <rFont val="Arial"/>
        <family val="0"/>
        <charset val="1"/>
      </rPr>
      <t xml:space="preserve">50</t>
    </r>
    <r>
      <rPr>
        <sz val="10"/>
        <rFont val="Noto Sans CJK SC"/>
        <family val="2"/>
      </rPr>
      <t xml:space="preserve">歳以上が</t>
    </r>
    <r>
      <rPr>
        <sz val="10"/>
        <rFont val="Arial"/>
        <family val="0"/>
        <charset val="1"/>
      </rPr>
      <t xml:space="preserve">93.0%</t>
    </r>
    <r>
      <rPr>
        <sz val="10"/>
        <rFont val="Noto Sans CJK SC"/>
        <family val="2"/>
      </rPr>
      <t xml:space="preserve">である。菌は</t>
    </r>
    <r>
      <rPr>
        <sz val="10"/>
        <rFont val="Arial"/>
        <family val="0"/>
        <charset val="1"/>
      </rPr>
      <t xml:space="preserve">20</t>
    </r>
    <r>
      <rPr>
        <sz val="10"/>
        <rFont val="Noto Sans CJK SC"/>
        <family val="2"/>
      </rPr>
      <t xml:space="preserve">〜</t>
    </r>
    <r>
      <rPr>
        <sz val="10"/>
        <rFont val="Arial"/>
        <family val="0"/>
        <charset val="1"/>
      </rPr>
      <t xml:space="preserve">45℃</t>
    </r>
    <r>
      <rPr>
        <sz val="10"/>
        <rFont val="Noto Sans CJK SC"/>
        <family val="2"/>
      </rPr>
      <t xml:space="preserve">の水環境でアメーバ等の原生動物を宿主として繁殖し、エアロゾルを生じる人工水系の衛生管理不備が感染リスクとなり、原則としてヒトからヒトへの感染はない。治療にはキノロン系・マクロライド系抗菌薬が使用される。</t>
    </r>
  </si>
  <si>
    <t xml:space="preserve">SRC-2113</t>
  </si>
  <si>
    <r>
      <rPr>
        <sz val="10"/>
        <rFont val="Noto Sans CJK SC"/>
        <family val="2"/>
      </rPr>
      <t xml:space="preserve">病原微生物検出情報（</t>
    </r>
    <r>
      <rPr>
        <sz val="10"/>
        <rFont val="Arial"/>
        <family val="0"/>
        <charset val="1"/>
      </rPr>
      <t xml:space="preserve">IASR</t>
    </r>
    <r>
      <rPr>
        <sz val="10"/>
        <rFont val="Noto Sans CJK SC"/>
        <family val="2"/>
      </rPr>
      <t xml:space="preserve">）</t>
    </r>
    <r>
      <rPr>
        <sz val="10"/>
        <rFont val="Arial"/>
        <family val="0"/>
        <charset val="1"/>
      </rPr>
      <t xml:space="preserve">45(7), 2024. </t>
    </r>
    <r>
      <rPr>
        <sz val="10"/>
        <rFont val="Noto Sans CJK SC"/>
        <family val="2"/>
      </rPr>
      <t xml:space="preserve">特集「レジオネラ症 </t>
    </r>
    <r>
      <rPr>
        <sz val="10"/>
        <rFont val="Arial"/>
        <family val="0"/>
        <charset val="1"/>
      </rPr>
      <t xml:space="preserve">2013</t>
    </r>
    <r>
      <rPr>
        <sz val="10"/>
        <rFont val="Noto Sans CJK SC"/>
        <family val="2"/>
      </rPr>
      <t xml:space="preserve">〜</t>
    </r>
    <r>
      <rPr>
        <sz val="10"/>
        <rFont val="Arial"/>
        <family val="0"/>
        <charset val="1"/>
      </rPr>
      <t xml:space="preserve">2023</t>
    </r>
    <r>
      <rPr>
        <sz val="10"/>
        <rFont val="Noto Sans CJK SC"/>
        <family val="2"/>
      </rPr>
      <t xml:space="preserve">年」</t>
    </r>
    <r>
      <rPr>
        <sz val="10"/>
        <rFont val="Arial"/>
        <family val="0"/>
        <charset val="1"/>
      </rPr>
      <t xml:space="preserve">. </t>
    </r>
    <r>
      <rPr>
        <sz val="10"/>
        <rFont val="Noto Sans CJK SC"/>
        <family val="2"/>
      </rPr>
      <t xml:space="preserve">国立健康危機管理研究機構</t>
    </r>
    <r>
      <rPr>
        <sz val="10"/>
        <rFont val="Arial"/>
        <family val="0"/>
        <charset val="1"/>
      </rPr>
      <t xml:space="preserve">.</t>
    </r>
  </si>
  <si>
    <r>
      <rPr>
        <sz val="10"/>
        <rFont val="Noto Sans CJK SC"/>
        <family val="2"/>
      </rPr>
      <t xml:space="preserve">キノロン系・マクロライド系抗菌薬は国内承認・保険適用のある抗菌薬だが、個別薬剤の添付文書レベルの確認は行っていない。</t>
    </r>
    <r>
      <rPr>
        <sz val="10"/>
        <rFont val="Arial"/>
        <family val="0"/>
        <charset val="1"/>
      </rPr>
      <t xml:space="preserve">2024</t>
    </r>
    <r>
      <rPr>
        <sz val="10"/>
        <rFont val="Noto Sans CJK SC"/>
        <family val="2"/>
      </rPr>
      <t xml:space="preserve">年の届出数（</t>
    </r>
    <r>
      <rPr>
        <sz val="10"/>
        <rFont val="Arial"/>
        <family val="0"/>
        <charset val="1"/>
      </rPr>
      <t xml:space="preserve">2,419</t>
    </r>
    <r>
      <rPr>
        <sz val="10"/>
        <rFont val="Noto Sans CJK SC"/>
        <family val="2"/>
      </rPr>
      <t xml:space="preserve">例）は集計時点の異なる別資料の値のため、本カードでは </t>
    </r>
    <r>
      <rPr>
        <sz val="10"/>
        <rFont val="Arial"/>
        <family val="0"/>
        <charset val="1"/>
      </rPr>
      <t xml:space="preserve">IASR </t>
    </r>
    <r>
      <rPr>
        <sz val="10"/>
        <rFont val="Noto Sans CJK SC"/>
        <family val="2"/>
      </rPr>
      <t xml:space="preserve">特集の年別集計（</t>
    </r>
    <r>
      <rPr>
        <sz val="10"/>
        <rFont val="Arial"/>
        <family val="0"/>
        <charset val="1"/>
      </rPr>
      <t xml:space="preserve">2023</t>
    </r>
    <r>
      <rPr>
        <sz val="10"/>
        <rFont val="Noto Sans CJK SC"/>
        <family val="2"/>
      </rPr>
      <t xml:space="preserve">年まで）を主に使った。</t>
    </r>
  </si>
  <si>
    <t xml:space="preserve">BA-029</t>
  </si>
  <si>
    <t xml:space="preserve">緑膿菌感染症</t>
  </si>
  <si>
    <t xml:space="preserve">緑膿菌は日和見病原体であり、嚢胞性線維症患者の罹患・死亡の主因の一つであるとともに、院内感染の主要な原因菌の一つである。多様な適応・生存・多剤耐性の機構を持ち、クオラムセンシング等の制御系が浮遊生活やバイオフィルム形成といった生活様式を調節する。</t>
  </si>
  <si>
    <r>
      <rPr>
        <sz val="10"/>
        <rFont val="Noto Sans CJK SC"/>
        <family val="2"/>
      </rPr>
      <t xml:space="preserve">医学各論 Ⅻ</t>
    </r>
    <r>
      <rPr>
        <sz val="10"/>
        <rFont val="Arial"/>
        <family val="0"/>
        <charset val="1"/>
      </rPr>
      <t xml:space="preserve">-2-B-⑱</t>
    </r>
    <r>
      <rPr>
        <sz val="10"/>
        <rFont val="Noto Sans CJK SC"/>
        <family val="2"/>
      </rPr>
      <t xml:space="preserve">（緑膿菌感染症、</t>
    </r>
    <r>
      <rPr>
        <sz val="10"/>
        <rFont val="Arial"/>
        <family val="0"/>
        <charset val="1"/>
      </rPr>
      <t xml:space="preserve">a</t>
    </r>
    <r>
      <rPr>
        <sz val="10"/>
        <rFont val="Noto Sans CJK SC"/>
        <family val="2"/>
      </rPr>
      <t xml:space="preserve">）</t>
    </r>
  </si>
  <si>
    <t xml:space="preserve">SRC-2114</t>
  </si>
  <si>
    <t xml:space="preserve">Moradali MF, Ghods S, Rehm BHA. Pseudomonas aeruginosa Lifestyle: A Paradigm for Adaptation, Survival, and Persistence. Front Cell Infect Microbiol. 2017;7:39.</t>
  </si>
  <si>
    <t xml:space="preserve">10.3389/fcimb.2017.00039</t>
  </si>
  <si>
    <t xml:space="preserve">28261568</t>
  </si>
  <si>
    <r>
      <rPr>
        <sz val="10"/>
        <rFont val="Noto Sans CJK SC"/>
        <family val="2"/>
      </rPr>
      <t xml:space="preserve">薬剤耐性グラム陰性菌の治療に関する </t>
    </r>
    <r>
      <rPr>
        <sz val="10"/>
        <rFont val="Arial"/>
        <family val="0"/>
        <charset val="1"/>
      </rPr>
      <t xml:space="preserve">IDSA </t>
    </r>
    <r>
      <rPr>
        <sz val="10"/>
        <rFont val="Noto Sans CJK SC"/>
        <family val="2"/>
      </rPr>
      <t xml:space="preserve">のガイダンスが存在するが、記載薬の国内承認・保険適用は未確認のため、本カードでは個別の薬剤名は扱わない。</t>
    </r>
  </si>
  <si>
    <t xml:space="preserve">BA-030</t>
  </si>
  <si>
    <t xml:space="preserve">アシネトバクター感染症</t>
  </si>
  <si>
    <r>
      <rPr>
        <sz val="10"/>
        <rFont val="Arial"/>
        <family val="0"/>
        <charset val="1"/>
      </rPr>
      <t xml:space="preserve">Acinetobacter baumannii </t>
    </r>
    <r>
      <rPr>
        <sz val="10"/>
        <rFont val="Noto Sans CJK SC"/>
        <family val="2"/>
      </rPr>
      <t xml:space="preserve">は医療関連感染の主要な病原体の一つで、多剤耐性株による感染やアウトブレイクのため有効な抗菌薬が限られる。耐性機構には、</t>
    </r>
    <r>
      <rPr>
        <sz val="10"/>
        <rFont val="Arial"/>
        <family val="0"/>
        <charset val="1"/>
      </rPr>
      <t xml:space="preserve">β</t>
    </r>
    <r>
      <rPr>
        <sz val="10"/>
        <rFont val="Noto Sans CJK SC"/>
        <family val="2"/>
      </rPr>
      <t xml:space="preserve">ラクタマーゼの獲得、薬剤排出ポンプの亢進、アミノグリコシド修飾酵素、膜透過性の低下、標的部位の改変が含まれる。</t>
    </r>
  </si>
  <si>
    <r>
      <rPr>
        <sz val="10"/>
        <rFont val="Noto Sans CJK SC"/>
        <family val="2"/>
      </rPr>
      <t xml:space="preserve">医学各論 Ⅻ</t>
    </r>
    <r>
      <rPr>
        <sz val="10"/>
        <rFont val="Arial"/>
        <family val="0"/>
        <charset val="1"/>
      </rPr>
      <t xml:space="preserve">-2-B-⑲</t>
    </r>
    <r>
      <rPr>
        <sz val="10"/>
        <rFont val="Noto Sans CJK SC"/>
        <family val="2"/>
      </rPr>
      <t xml:space="preserve">（アシネトバクター感染症、</t>
    </r>
    <r>
      <rPr>
        <sz val="10"/>
        <rFont val="Arial"/>
        <family val="0"/>
        <charset val="1"/>
      </rPr>
      <t xml:space="preserve">a</t>
    </r>
    <r>
      <rPr>
        <sz val="10"/>
        <rFont val="Noto Sans CJK SC"/>
        <family val="2"/>
      </rPr>
      <t xml:space="preserve">）</t>
    </r>
  </si>
  <si>
    <t xml:space="preserve">SRC-2115</t>
  </si>
  <si>
    <t xml:space="preserve">Lee CR, Lee JH, Park M, et al. Biology of Acinetobacter baumannii: Pathogenesis, Antibiotic Resistance Mechanisms, and Prospective Treatment Options. Front Cell Infect Microbiol. 2017;7:55.</t>
  </si>
  <si>
    <t xml:space="preserve">10.3389/fcimb.2017.00055</t>
  </si>
  <si>
    <t xml:space="preserve">28348979</t>
  </si>
  <si>
    <r>
      <rPr>
        <sz val="10"/>
        <rFont val="Noto Sans CJK SC"/>
        <family val="2"/>
      </rPr>
      <t xml:space="preserve">カルバペネム耐性株を含む薬剤耐性グラム陰性菌の治療に関する </t>
    </r>
    <r>
      <rPr>
        <sz val="10"/>
        <rFont val="Arial"/>
        <family val="0"/>
        <charset val="1"/>
      </rPr>
      <t xml:space="preserve">IDSA </t>
    </r>
    <r>
      <rPr>
        <sz val="10"/>
        <rFont val="Noto Sans CJK SC"/>
        <family val="2"/>
      </rPr>
      <t xml:space="preserve">のガイダンスが存在するが、記載薬の国内承認・保険適用は未確認のため、本カードでは個別の薬剤名は扱わない。</t>
    </r>
  </si>
  <si>
    <t xml:space="preserve">BA-031</t>
  </si>
  <si>
    <r>
      <rPr>
        <sz val="10"/>
        <rFont val="Noto Sans CJK SC"/>
        <family val="2"/>
      </rPr>
      <t xml:space="preserve">ウェルシュ菌（</t>
    </r>
    <r>
      <rPr>
        <sz val="10"/>
        <rFont val="Arial"/>
        <family val="0"/>
        <charset val="1"/>
      </rPr>
      <t xml:space="preserve">Clostridium perfringens</t>
    </r>
    <r>
      <rPr>
        <sz val="10"/>
        <rFont val="Noto Sans CJK SC"/>
        <family val="2"/>
      </rPr>
      <t xml:space="preserve">）によるクロストリジウム性ガス壊疽（筋壊死）については、</t>
    </r>
    <r>
      <rPr>
        <sz val="10"/>
        <rFont val="Arial"/>
        <family val="0"/>
        <charset val="1"/>
      </rPr>
      <t xml:space="preserve">IDSA </t>
    </r>
    <r>
      <rPr>
        <sz val="10"/>
        <rFont val="Noto Sans CJK SC"/>
        <family val="2"/>
      </rPr>
      <t xml:space="preserve">の皮膚軟部組織感染症ガイドライン</t>
    </r>
    <r>
      <rPr>
        <sz val="10"/>
        <rFont val="Arial"/>
        <family val="0"/>
        <charset val="1"/>
      </rPr>
      <t xml:space="preserve">2014</t>
    </r>
    <r>
      <rPr>
        <sz val="10"/>
        <rFont val="Noto Sans CJK SC"/>
        <family val="2"/>
      </rPr>
      <t xml:space="preserve">年版に診断・治療の推奨が収められている。</t>
    </r>
  </si>
  <si>
    <r>
      <rPr>
        <sz val="10"/>
        <rFont val="Noto Sans CJK SC"/>
        <family val="2"/>
      </rPr>
      <t xml:space="preserve">医学各論 Ⅻ</t>
    </r>
    <r>
      <rPr>
        <sz val="10"/>
        <rFont val="Arial"/>
        <family val="0"/>
        <charset val="1"/>
      </rPr>
      <t xml:space="preserve">-2-B-⑳</t>
    </r>
    <r>
      <rPr>
        <sz val="10"/>
        <rFont val="Noto Sans CJK SC"/>
        <family val="2"/>
      </rPr>
      <t xml:space="preserve">（ガス壊疽、</t>
    </r>
    <r>
      <rPr>
        <sz val="10"/>
        <rFont val="Arial"/>
        <family val="0"/>
        <charset val="1"/>
      </rPr>
      <t xml:space="preserve">a</t>
    </r>
    <r>
      <rPr>
        <sz val="10"/>
        <rFont val="Noto Sans CJK SC"/>
        <family val="2"/>
      </rPr>
      <t xml:space="preserve">）</t>
    </r>
  </si>
  <si>
    <r>
      <rPr>
        <sz val="10"/>
        <rFont val="Arial"/>
        <family val="0"/>
        <charset val="1"/>
      </rPr>
      <t xml:space="preserve">PS-01-03-03 (id: JkxnuLE)</t>
    </r>
    <r>
      <rPr>
        <sz val="10"/>
        <rFont val="Noto Sans CJK SC"/>
        <family val="2"/>
      </rPr>
      <t xml:space="preserve">；</t>
    </r>
    <r>
      <rPr>
        <sz val="10"/>
        <rFont val="Arial"/>
        <family val="0"/>
        <charset val="1"/>
      </rPr>
      <t xml:space="preserve">TBL-01-00-595 (id: JlvnmXw)</t>
    </r>
  </si>
  <si>
    <r>
      <rPr>
        <sz val="10"/>
        <rFont val="Noto Sans CJK SC"/>
        <family val="2"/>
      </rPr>
      <t xml:space="preserve">軟部感染症としての臨床像・治療の各論は </t>
    </r>
    <r>
      <rPr>
        <sz val="10"/>
        <rFont val="Arial"/>
        <family val="0"/>
        <charset val="1"/>
      </rPr>
      <t xml:space="preserve">SD-033</t>
    </r>
    <r>
      <rPr>
        <sz val="10"/>
        <rFont val="Noto Sans CJK SC"/>
        <family val="2"/>
      </rPr>
      <t xml:space="preserve">・</t>
    </r>
    <r>
      <rPr>
        <sz val="10"/>
        <rFont val="Arial"/>
        <family val="0"/>
        <charset val="1"/>
      </rPr>
      <t xml:space="preserve">034 </t>
    </r>
    <r>
      <rPr>
        <sz val="10"/>
        <rFont val="Noto Sans CJK SC"/>
        <family val="2"/>
      </rPr>
      <t xml:space="preserve">の範囲とし、本カードでは扱わない。</t>
    </r>
    <r>
      <rPr>
        <sz val="10"/>
        <rFont val="Arial"/>
        <family val="0"/>
        <charset val="1"/>
      </rPr>
      <t xml:space="preserve">source_class </t>
    </r>
    <r>
      <rPr>
        <sz val="10"/>
        <rFont val="Noto Sans CJK SC"/>
        <family val="2"/>
      </rPr>
      <t xml:space="preserve">は出典マスターの登録どおり </t>
    </r>
    <r>
      <rPr>
        <sz val="10"/>
        <rFont val="Arial"/>
        <family val="0"/>
        <charset val="1"/>
      </rPr>
      <t xml:space="preserve">UNKNOWN </t>
    </r>
    <r>
      <rPr>
        <sz val="10"/>
        <rFont val="Noto Sans CJK SC"/>
        <family val="2"/>
      </rPr>
      <t xml:space="preserve">とした。ウェルシュ菌の</t>
    </r>
    <r>
      <rPr>
        <sz val="10"/>
        <rFont val="Arial"/>
        <family val="0"/>
        <charset val="1"/>
      </rPr>
      <t xml:space="preserve">α</t>
    </r>
    <r>
      <rPr>
        <sz val="10"/>
        <rFont val="Noto Sans CJK SC"/>
        <family val="2"/>
      </rPr>
      <t xml:space="preserve">毒素と筋壊死の関係を示す一次資料は照合できていない。</t>
    </r>
  </si>
  <si>
    <t xml:space="preserve">BA-032</t>
  </si>
  <si>
    <t xml:space="preserve">バクテロイデス感染症</t>
  </si>
  <si>
    <r>
      <rPr>
        <sz val="10"/>
        <rFont val="Noto Sans CJK SC"/>
        <family val="2"/>
      </rPr>
      <t xml:space="preserve">バクテロイデス属は腸管内では宿主と共生関係にあるが、腸管外へ逸脱すると菌血症や多部位の膿瘍を起こし、嫌気性菌感染症の大部分に関与する重要な病原体であり、関連死亡率は</t>
    </r>
    <r>
      <rPr>
        <sz val="10"/>
        <rFont val="Arial"/>
        <family val="0"/>
        <charset val="1"/>
      </rPr>
      <t xml:space="preserve">19%</t>
    </r>
    <r>
      <rPr>
        <sz val="10"/>
        <rFont val="Noto Sans CJK SC"/>
        <family val="2"/>
      </rPr>
      <t xml:space="preserve">を超える。</t>
    </r>
    <r>
      <rPr>
        <sz val="10"/>
        <rFont val="Arial"/>
        <family val="0"/>
        <charset val="1"/>
      </rPr>
      <t xml:space="preserve">Bacteroides fragilis </t>
    </r>
    <r>
      <rPr>
        <sz val="10"/>
        <rFont val="Noto Sans CJK SC"/>
        <family val="2"/>
      </rPr>
      <t xml:space="preserve">はヒト大腸の菌叢の約</t>
    </r>
    <r>
      <rPr>
        <sz val="10"/>
        <rFont val="Arial"/>
        <family val="0"/>
        <charset val="1"/>
      </rPr>
      <t xml:space="preserve">0.5%</t>
    </r>
    <r>
      <rPr>
        <sz val="10"/>
        <rFont val="Noto Sans CJK SC"/>
        <family val="2"/>
      </rPr>
      <t xml:space="preserve">を占めるにすぎないが、最も頻繁に分離される嫌気性病原体である。またバクテロイデス属は嫌気性病原体の中で最も多くの耐性機構を持ち、セフォキシチン、クリンダマイシン、メトロニダゾール、カルバペネム、フルオロキノロン等への耐性の増加が報告されている。</t>
    </r>
  </si>
  <si>
    <r>
      <rPr>
        <sz val="10"/>
        <rFont val="Noto Sans CJK SC"/>
        <family val="2"/>
      </rPr>
      <t xml:space="preserve">医学各論 Ⅻ</t>
    </r>
    <r>
      <rPr>
        <sz val="10"/>
        <rFont val="Arial"/>
        <family val="0"/>
        <charset val="1"/>
      </rPr>
      <t xml:space="preserve">-2-B-</t>
    </r>
    <r>
      <rPr>
        <sz val="10"/>
        <rFont val="Noto Sans CJK SC"/>
        <family val="2"/>
      </rPr>
      <t xml:space="preserve">㉒（バクテロイデス感染症、</t>
    </r>
    <r>
      <rPr>
        <sz val="10"/>
        <rFont val="Arial"/>
        <family val="0"/>
        <charset val="1"/>
      </rPr>
      <t xml:space="preserve">a</t>
    </r>
    <r>
      <rPr>
        <sz val="10"/>
        <rFont val="Noto Sans CJK SC"/>
        <family val="2"/>
      </rPr>
      <t xml:space="preserve">）</t>
    </r>
  </si>
  <si>
    <r>
      <rPr>
        <sz val="10"/>
        <rFont val="Arial"/>
        <family val="0"/>
        <charset val="1"/>
      </rPr>
      <t xml:space="preserve">PS-01-03-07 (id: JkxnuLU)</t>
    </r>
    <r>
      <rPr>
        <sz val="10"/>
        <rFont val="Noto Sans CJK SC"/>
        <family val="2"/>
      </rPr>
      <t xml:space="preserve">；</t>
    </r>
    <r>
      <rPr>
        <sz val="10"/>
        <rFont val="Arial"/>
        <family val="0"/>
        <charset val="1"/>
      </rPr>
      <t xml:space="preserve">PS-03-03-05 (id: JkxnuUw)</t>
    </r>
  </si>
  <si>
    <t xml:space="preserve">SRC-2116</t>
  </si>
  <si>
    <t xml:space="preserve">Wexler HM. Bacteroides: the good, the bad, and the nitty-gritty. Clin Microbiol Rev. 2007;20(4):593-621.</t>
  </si>
  <si>
    <t xml:space="preserve">10.1128/CMR.00008-07</t>
  </si>
  <si>
    <t xml:space="preserve">17934076</t>
  </si>
  <si>
    <t xml:space="preserve">本文に挙げた抗菌薬の国内承認・保険適用は未確認。</t>
  </si>
  <si>
    <t xml:space="preserve">BA-033</t>
  </si>
  <si>
    <t xml:space="preserve">梅毒</t>
  </si>
  <si>
    <r>
      <rPr>
        <sz val="10"/>
        <rFont val="Arial"/>
        <family val="0"/>
        <charset val="1"/>
      </rPr>
      <t xml:space="preserve">CDC </t>
    </r>
    <r>
      <rPr>
        <sz val="10"/>
        <rFont val="Noto Sans CJK SC"/>
        <family val="2"/>
      </rPr>
      <t xml:space="preserve">の性感染症治療ガイドライン</t>
    </r>
    <r>
      <rPr>
        <sz val="10"/>
        <rFont val="Arial"/>
        <family val="0"/>
        <charset val="1"/>
      </rPr>
      <t xml:space="preserve">2021</t>
    </r>
    <r>
      <rPr>
        <sz val="10"/>
        <rFont val="Noto Sans CJK SC"/>
        <family val="2"/>
      </rPr>
      <t xml:space="preserve">では、梅毒の第</t>
    </r>
    <r>
      <rPr>
        <sz val="10"/>
        <rFont val="Arial"/>
        <family val="0"/>
        <charset val="1"/>
      </rPr>
      <t xml:space="preserve">1</t>
    </r>
    <r>
      <rPr>
        <sz val="10"/>
        <rFont val="Noto Sans CJK SC"/>
        <family val="2"/>
      </rPr>
      <t xml:space="preserve">期・第</t>
    </r>
    <r>
      <rPr>
        <sz val="10"/>
        <rFont val="Arial"/>
        <family val="0"/>
        <charset val="1"/>
      </rPr>
      <t xml:space="preserve">2</t>
    </r>
    <r>
      <rPr>
        <sz val="10"/>
        <rFont val="Noto Sans CJK SC"/>
        <family val="2"/>
      </rPr>
      <t xml:space="preserve">期・早期潜伏梅毒にはベンザチンペニシリン</t>
    </r>
    <r>
      <rPr>
        <sz val="10"/>
        <rFont val="Arial"/>
        <family val="0"/>
        <charset val="1"/>
      </rPr>
      <t xml:space="preserve">G 240</t>
    </r>
    <r>
      <rPr>
        <sz val="10"/>
        <rFont val="Noto Sans CJK SC"/>
        <family val="2"/>
      </rPr>
      <t xml:space="preserve">万単位の筋注単回投与が、後期潜伏梅毒・罹患時期不明の梅毒には</t>
    </r>
    <r>
      <rPr>
        <sz val="10"/>
        <rFont val="Arial"/>
        <family val="0"/>
        <charset val="1"/>
      </rPr>
      <t xml:space="preserve">240</t>
    </r>
    <r>
      <rPr>
        <sz val="10"/>
        <rFont val="Noto Sans CJK SC"/>
        <family val="2"/>
      </rPr>
      <t xml:space="preserve">万単位を週</t>
    </r>
    <r>
      <rPr>
        <sz val="10"/>
        <rFont val="Arial"/>
        <family val="0"/>
        <charset val="1"/>
      </rPr>
      <t xml:space="preserve">1</t>
    </r>
    <r>
      <rPr>
        <sz val="10"/>
        <rFont val="Noto Sans CJK SC"/>
        <family val="2"/>
      </rPr>
      <t xml:space="preserve">回・計</t>
    </r>
    <r>
      <rPr>
        <sz val="10"/>
        <rFont val="Arial"/>
        <family val="0"/>
        <charset val="1"/>
      </rPr>
      <t xml:space="preserve">3</t>
    </r>
    <r>
      <rPr>
        <sz val="10"/>
        <rFont val="Noto Sans CJK SC"/>
        <family val="2"/>
      </rPr>
      <t xml:space="preserve">回投与することが推奨されている。先天梅毒については、母体の治療歴と児の評価に基づくシナリオ別の評価・治療が定められている。</t>
    </r>
  </si>
  <si>
    <r>
      <rPr>
        <sz val="10"/>
        <rFont val="Noto Sans CJK SC"/>
        <family val="2"/>
      </rPr>
      <t xml:space="preserve">医学各論 Ⅻ</t>
    </r>
    <r>
      <rPr>
        <sz val="10"/>
        <rFont val="Arial"/>
        <family val="0"/>
        <charset val="1"/>
      </rPr>
      <t xml:space="preserve">-2-B-</t>
    </r>
    <r>
      <rPr>
        <sz val="10"/>
        <rFont val="Noto Sans CJK SC"/>
        <family val="2"/>
      </rPr>
      <t xml:space="preserve">㉓（梅毒、</t>
    </r>
    <r>
      <rPr>
        <sz val="10"/>
        <rFont val="Arial"/>
        <family val="0"/>
        <charset val="1"/>
      </rPr>
      <t xml:space="preserve">a</t>
    </r>
    <r>
      <rPr>
        <sz val="10"/>
        <rFont val="Noto Sans CJK SC"/>
        <family val="2"/>
      </rPr>
      <t xml:space="preserve">）</t>
    </r>
  </si>
  <si>
    <r>
      <rPr>
        <sz val="10"/>
        <rFont val="Arial"/>
        <family val="0"/>
        <charset val="1"/>
      </rPr>
      <t xml:space="preserve">PS-01-03-06 (id: JkxnuLQ)</t>
    </r>
    <r>
      <rPr>
        <sz val="10"/>
        <rFont val="Noto Sans CJK SC"/>
        <family val="2"/>
      </rPr>
      <t xml:space="preserve">；</t>
    </r>
    <r>
      <rPr>
        <sz val="10"/>
        <rFont val="Arial"/>
        <family val="0"/>
        <charset val="1"/>
      </rPr>
      <t xml:space="preserve">PS-03-03-01 (id: JkxnuUg)</t>
    </r>
  </si>
  <si>
    <r>
      <rPr>
        <sz val="10"/>
        <rFont val="Noto Sans CJK SC"/>
        <family val="2"/>
      </rPr>
      <t xml:space="preserve">国内ではベンジルペニシリンベンザチン水和物（ステルイズ水性懸濁筋注）が</t>
    </r>
    <r>
      <rPr>
        <sz val="10"/>
        <rFont val="Arial"/>
        <family val="0"/>
        <charset val="1"/>
      </rPr>
      <t xml:space="preserve">2021</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27</t>
    </r>
    <r>
      <rPr>
        <sz val="10"/>
        <rFont val="Noto Sans CJK SC"/>
        <family val="2"/>
      </rPr>
      <t xml:space="preserve">日に製造販売承認され、同年</t>
    </r>
    <r>
      <rPr>
        <sz val="10"/>
        <rFont val="Arial"/>
        <family val="0"/>
        <charset val="1"/>
      </rPr>
      <t xml:space="preserve">11</t>
    </r>
    <r>
      <rPr>
        <sz val="10"/>
        <rFont val="Noto Sans CJK SC"/>
        <family val="2"/>
      </rPr>
      <t xml:space="preserve">月</t>
    </r>
    <r>
      <rPr>
        <sz val="10"/>
        <rFont val="Arial"/>
        <family val="0"/>
        <charset val="1"/>
      </rPr>
      <t xml:space="preserve">25</t>
    </r>
    <r>
      <rPr>
        <sz val="10"/>
        <rFont val="Noto Sans CJK SC"/>
        <family val="2"/>
      </rPr>
      <t xml:space="preserve">日に薬価収載された。適応症は「梅毒（神経梅毒を除く）」で、早期梅毒には</t>
    </r>
    <r>
      <rPr>
        <sz val="10"/>
        <rFont val="Arial"/>
        <family val="0"/>
        <charset val="1"/>
      </rPr>
      <t xml:space="preserve">240</t>
    </r>
    <r>
      <rPr>
        <sz val="10"/>
        <rFont val="Noto Sans CJK SC"/>
        <family val="2"/>
      </rPr>
      <t xml:space="preserve">万単位単回筋注、後期梅毒には</t>
    </r>
    <r>
      <rPr>
        <sz val="10"/>
        <rFont val="Arial"/>
        <family val="0"/>
        <charset val="1"/>
      </rPr>
      <t xml:space="preserve">240</t>
    </r>
    <r>
      <rPr>
        <sz val="10"/>
        <rFont val="Noto Sans CJK SC"/>
        <family val="2"/>
      </rPr>
      <t xml:space="preserve">万単位を週</t>
    </r>
    <r>
      <rPr>
        <sz val="10"/>
        <rFont val="Arial"/>
        <family val="0"/>
        <charset val="1"/>
      </rPr>
      <t xml:space="preserve">1</t>
    </r>
    <r>
      <rPr>
        <sz val="10"/>
        <rFont val="Noto Sans CJK SC"/>
        <family val="2"/>
      </rPr>
      <t xml:space="preserve">回・計</t>
    </r>
    <r>
      <rPr>
        <sz val="10"/>
        <rFont val="Arial"/>
        <family val="0"/>
        <charset val="1"/>
      </rPr>
      <t xml:space="preserve">3</t>
    </r>
    <r>
      <rPr>
        <sz val="10"/>
        <rFont val="Noto Sans CJK SC"/>
        <family val="2"/>
      </rPr>
      <t xml:space="preserve">回筋注とされ、本ガイドラインの推奨と同一用法の製剤が国内承認・保険適用されている（</t>
    </r>
    <r>
      <rPr>
        <sz val="10"/>
        <rFont val="Arial"/>
        <family val="0"/>
        <charset val="1"/>
      </rPr>
      <t xml:space="preserve">PMDA </t>
    </r>
    <r>
      <rPr>
        <sz val="10"/>
        <rFont val="Noto Sans CJK SC"/>
        <family val="2"/>
      </rPr>
      <t xml:space="preserve">の添付文書・審査資料で確認）。</t>
    </r>
  </si>
  <si>
    <t xml:space="preserve">BA-034</t>
  </si>
  <si>
    <r>
      <rPr>
        <sz val="10"/>
        <rFont val="Noto Sans CJK SC"/>
        <family val="2"/>
      </rPr>
      <t xml:space="preserve">日本の梅毒の届出数（</t>
    </r>
    <r>
      <rPr>
        <sz val="10"/>
        <rFont val="Arial"/>
        <family val="0"/>
        <charset val="1"/>
      </rPr>
      <t xml:space="preserve">5</t>
    </r>
    <r>
      <rPr>
        <sz val="10"/>
        <rFont val="Noto Sans CJK SC"/>
        <family val="2"/>
      </rPr>
      <t xml:space="preserve">類感染症・全数把握）は</t>
    </r>
    <r>
      <rPr>
        <sz val="10"/>
        <rFont val="Arial"/>
        <family val="0"/>
        <charset val="1"/>
      </rPr>
      <t xml:space="preserve">2011</t>
    </r>
    <r>
      <rPr>
        <sz val="10"/>
        <rFont val="Noto Sans CJK SC"/>
        <family val="2"/>
      </rPr>
      <t xml:space="preserve">年頃から増加に転じ、</t>
    </r>
    <r>
      <rPr>
        <sz val="10"/>
        <rFont val="Arial"/>
        <family val="0"/>
        <charset val="1"/>
      </rPr>
      <t xml:space="preserve">2022</t>
    </r>
    <r>
      <rPr>
        <sz val="10"/>
        <rFont val="Noto Sans CJK SC"/>
        <family val="2"/>
      </rPr>
      <t xml:space="preserve">年に</t>
    </r>
    <r>
      <rPr>
        <sz val="10"/>
        <rFont val="Arial"/>
        <family val="0"/>
        <charset val="1"/>
      </rPr>
      <t xml:space="preserve">13,258</t>
    </r>
    <r>
      <rPr>
        <sz val="10"/>
        <rFont val="Noto Sans CJK SC"/>
        <family val="2"/>
      </rPr>
      <t xml:space="preserve">例、</t>
    </r>
    <r>
      <rPr>
        <sz val="10"/>
        <rFont val="Arial"/>
        <family val="0"/>
        <charset val="1"/>
      </rPr>
      <t xml:space="preserve">2023</t>
    </r>
    <r>
      <rPr>
        <sz val="10"/>
        <rFont val="Noto Sans CJK SC"/>
        <family val="2"/>
      </rPr>
      <t xml:space="preserve">年に</t>
    </r>
    <r>
      <rPr>
        <sz val="10"/>
        <rFont val="Arial"/>
        <family val="0"/>
        <charset val="1"/>
      </rPr>
      <t xml:space="preserve">15,055</t>
    </r>
    <r>
      <rPr>
        <sz val="10"/>
        <rFont val="Noto Sans CJK SC"/>
        <family val="2"/>
      </rPr>
      <t xml:space="preserve">例、</t>
    </r>
    <r>
      <rPr>
        <sz val="10"/>
        <rFont val="Arial"/>
        <family val="0"/>
        <charset val="1"/>
      </rPr>
      <t xml:space="preserve">2024</t>
    </r>
    <r>
      <rPr>
        <sz val="10"/>
        <rFont val="Noto Sans CJK SC"/>
        <family val="2"/>
      </rPr>
      <t xml:space="preserve">年に</t>
    </r>
    <r>
      <rPr>
        <sz val="10"/>
        <rFont val="Arial"/>
        <family val="0"/>
        <charset val="1"/>
      </rPr>
      <t xml:space="preserve">14,829</t>
    </r>
    <r>
      <rPr>
        <sz val="10"/>
        <rFont val="Noto Sans CJK SC"/>
        <family val="2"/>
      </rPr>
      <t xml:space="preserve">例であった。先天梅毒の届出数は</t>
    </r>
    <r>
      <rPr>
        <sz val="10"/>
        <rFont val="Arial"/>
        <family val="0"/>
        <charset val="1"/>
      </rPr>
      <t xml:space="preserve">2021</t>
    </r>
    <r>
      <rPr>
        <sz val="10"/>
        <rFont val="Noto Sans CJK SC"/>
        <family val="2"/>
      </rPr>
      <t xml:space="preserve">年</t>
    </r>
    <r>
      <rPr>
        <sz val="10"/>
        <rFont val="Arial"/>
        <family val="0"/>
        <charset val="1"/>
      </rPr>
      <t xml:space="preserve">20</t>
    </r>
    <r>
      <rPr>
        <sz val="10"/>
        <rFont val="Noto Sans CJK SC"/>
        <family val="2"/>
      </rPr>
      <t xml:space="preserve">例、</t>
    </r>
    <r>
      <rPr>
        <sz val="10"/>
        <rFont val="Arial"/>
        <family val="0"/>
        <charset val="1"/>
      </rPr>
      <t xml:space="preserve">2022</t>
    </r>
    <r>
      <rPr>
        <sz val="10"/>
        <rFont val="Noto Sans CJK SC"/>
        <family val="2"/>
      </rPr>
      <t xml:space="preserve">年</t>
    </r>
    <r>
      <rPr>
        <sz val="10"/>
        <rFont val="Arial"/>
        <family val="0"/>
        <charset val="1"/>
      </rPr>
      <t xml:space="preserve">20</t>
    </r>
    <r>
      <rPr>
        <sz val="10"/>
        <rFont val="Noto Sans CJK SC"/>
        <family val="2"/>
      </rPr>
      <t xml:space="preserve">例、</t>
    </r>
    <r>
      <rPr>
        <sz val="10"/>
        <rFont val="Arial"/>
        <family val="0"/>
        <charset val="1"/>
      </rPr>
      <t xml:space="preserve">2023</t>
    </r>
    <r>
      <rPr>
        <sz val="10"/>
        <rFont val="Noto Sans CJK SC"/>
        <family val="2"/>
      </rPr>
      <t xml:space="preserve">年</t>
    </r>
    <r>
      <rPr>
        <sz val="10"/>
        <rFont val="Arial"/>
        <family val="0"/>
        <charset val="1"/>
      </rPr>
      <t xml:space="preserve">37</t>
    </r>
    <r>
      <rPr>
        <sz val="10"/>
        <rFont val="Noto Sans CJK SC"/>
        <family val="2"/>
      </rPr>
      <t xml:space="preserve">例、</t>
    </r>
    <r>
      <rPr>
        <sz val="10"/>
        <rFont val="Arial"/>
        <family val="0"/>
        <charset val="1"/>
      </rPr>
      <t xml:space="preserve">2024</t>
    </r>
    <r>
      <rPr>
        <sz val="10"/>
        <rFont val="Noto Sans CJK SC"/>
        <family val="2"/>
      </rPr>
      <t xml:space="preserve">年</t>
    </r>
    <r>
      <rPr>
        <sz val="10"/>
        <rFont val="Arial"/>
        <family val="0"/>
        <charset val="1"/>
      </rPr>
      <t xml:space="preserve">30</t>
    </r>
    <r>
      <rPr>
        <sz val="10"/>
        <rFont val="Noto Sans CJK SC"/>
        <family val="2"/>
      </rPr>
      <t xml:space="preserve">例（暫定値）で、</t>
    </r>
    <r>
      <rPr>
        <sz val="10"/>
        <rFont val="Arial"/>
        <family val="0"/>
        <charset val="1"/>
      </rPr>
      <t xml:space="preserve">2023</t>
    </r>
    <r>
      <rPr>
        <sz val="10"/>
        <rFont val="Noto Sans CJK SC"/>
        <family val="2"/>
      </rPr>
      <t xml:space="preserve">年以降</t>
    </r>
    <r>
      <rPr>
        <sz val="10"/>
        <rFont val="Arial"/>
        <family val="0"/>
        <charset val="1"/>
      </rPr>
      <t xml:space="preserve">30</t>
    </r>
    <r>
      <rPr>
        <sz val="10"/>
        <rFont val="Noto Sans CJK SC"/>
        <family val="2"/>
      </rPr>
      <t xml:space="preserve">例を超えている。</t>
    </r>
  </si>
  <si>
    <t xml:space="preserve">PS-01-03-06 (id: JkxnuLQ)</t>
  </si>
  <si>
    <t xml:space="preserve">SRC-2117</t>
  </si>
  <si>
    <r>
      <rPr>
        <sz val="10"/>
        <rFont val="Noto Sans CJK SC"/>
        <family val="2"/>
      </rPr>
      <t xml:space="preserve">国立健康危機管理研究機構</t>
    </r>
    <r>
      <rPr>
        <sz val="10"/>
        <rFont val="Arial"/>
        <family val="0"/>
        <charset val="1"/>
      </rPr>
      <t xml:space="preserve">. </t>
    </r>
    <r>
      <rPr>
        <sz val="10"/>
        <rFont val="Noto Sans CJK SC"/>
        <family val="2"/>
      </rPr>
      <t xml:space="preserve">梅毒のサーベイランス情報（感染症発生動向調査に基づく梅毒の動向）；病原微生物検出情報（</t>
    </r>
    <r>
      <rPr>
        <sz val="10"/>
        <rFont val="Arial"/>
        <family val="0"/>
        <charset val="1"/>
      </rPr>
      <t xml:space="preserve">IASR</t>
    </r>
    <r>
      <rPr>
        <sz val="10"/>
        <rFont val="Noto Sans CJK SC"/>
        <family val="2"/>
      </rPr>
      <t xml:space="preserve">）</t>
    </r>
    <r>
      <rPr>
        <sz val="10"/>
        <rFont val="Arial"/>
        <family val="0"/>
        <charset val="1"/>
      </rPr>
      <t xml:space="preserve">44(12), 2024 </t>
    </r>
    <r>
      <rPr>
        <sz val="10"/>
        <rFont val="Noto Sans CJK SC"/>
        <family val="2"/>
      </rPr>
      <t xml:space="preserve">特集「梅毒 </t>
    </r>
    <r>
      <rPr>
        <sz val="10"/>
        <rFont val="Arial"/>
        <family val="0"/>
        <charset val="1"/>
      </rPr>
      <t xml:space="preserve">2023</t>
    </r>
    <r>
      <rPr>
        <sz val="10"/>
        <rFont val="Noto Sans CJK SC"/>
        <family val="2"/>
      </rPr>
      <t xml:space="preserve">年現在」</t>
    </r>
    <r>
      <rPr>
        <sz val="10"/>
        <rFont val="Arial"/>
        <family val="0"/>
        <charset val="1"/>
      </rPr>
      <t xml:space="preserve">.</t>
    </r>
  </si>
  <si>
    <r>
      <rPr>
        <sz val="10"/>
        <rFont val="Arial"/>
        <family val="0"/>
        <charset val="1"/>
      </rPr>
      <t xml:space="preserve">2024</t>
    </r>
    <r>
      <rPr>
        <sz val="10"/>
        <rFont val="Noto Sans CJK SC"/>
        <family val="2"/>
      </rPr>
      <t xml:space="preserve">年の先天梅毒の届出数は暫定値である。</t>
    </r>
  </si>
  <si>
    <t xml:space="preserve">BA-035</t>
  </si>
  <si>
    <t xml:space="preserve">ヘモフィルス感染症</t>
  </si>
  <si>
    <r>
      <rPr>
        <sz val="10"/>
        <rFont val="Noto Sans CJK SC"/>
        <family val="2"/>
      </rPr>
      <t xml:space="preserve">米国では </t>
    </r>
    <r>
      <rPr>
        <sz val="10"/>
        <rFont val="Arial"/>
        <family val="0"/>
        <charset val="1"/>
      </rPr>
      <t xml:space="preserve">Hib </t>
    </r>
    <r>
      <rPr>
        <sz val="10"/>
        <rFont val="Noto Sans CJK SC"/>
        <family val="2"/>
      </rPr>
      <t xml:space="preserve">結合体ワクチンの導入後に侵襲性インフルエンザ菌感染症の疫学が変化した。</t>
    </r>
    <r>
      <rPr>
        <sz val="10"/>
        <rFont val="Arial"/>
        <family val="0"/>
        <charset val="1"/>
      </rPr>
      <t xml:space="preserve">Active Bacterial Core surveillance</t>
    </r>
    <r>
      <rPr>
        <sz val="10"/>
        <rFont val="Noto Sans CJK SC"/>
        <family val="2"/>
      </rPr>
      <t xml:space="preserve">（</t>
    </r>
    <r>
      <rPr>
        <sz val="10"/>
        <rFont val="Arial"/>
        <family val="0"/>
        <charset val="1"/>
      </rPr>
      <t xml:space="preserve">10</t>
    </r>
    <r>
      <rPr>
        <sz val="10"/>
        <rFont val="Noto Sans CJK SC"/>
        <family val="2"/>
      </rPr>
      <t xml:space="preserve">サイト、</t>
    </r>
    <r>
      <rPr>
        <sz val="10"/>
        <rFont val="Arial"/>
        <family val="0"/>
        <charset val="1"/>
      </rPr>
      <t xml:space="preserve">2008</t>
    </r>
    <r>
      <rPr>
        <sz val="10"/>
        <rFont val="Noto Sans CJK SC"/>
        <family val="2"/>
      </rPr>
      <t xml:space="preserve">〜</t>
    </r>
    <r>
      <rPr>
        <sz val="10"/>
        <rFont val="Arial"/>
        <family val="0"/>
        <charset val="1"/>
      </rPr>
      <t xml:space="preserve">2017</t>
    </r>
    <r>
      <rPr>
        <sz val="10"/>
        <rFont val="Noto Sans CJK SC"/>
        <family val="2"/>
      </rPr>
      <t xml:space="preserve">年、</t>
    </r>
    <r>
      <rPr>
        <sz val="10"/>
        <rFont val="Arial"/>
        <family val="0"/>
        <charset val="1"/>
      </rPr>
      <t xml:space="preserve">7,379</t>
    </r>
    <r>
      <rPr>
        <sz val="10"/>
        <rFont val="Noto Sans CJK SC"/>
        <family val="2"/>
      </rPr>
      <t xml:space="preserve">例）では、全米の年間発生率は人口</t>
    </r>
    <r>
      <rPr>
        <sz val="10"/>
        <rFont val="Arial"/>
        <family val="0"/>
        <charset val="1"/>
      </rPr>
      <t xml:space="preserve">10</t>
    </r>
    <r>
      <rPr>
        <sz val="10"/>
        <rFont val="Noto Sans CJK SC"/>
        <family val="2"/>
      </rPr>
      <t xml:space="preserve">万人あたり</t>
    </r>
    <r>
      <rPr>
        <sz val="10"/>
        <rFont val="Arial"/>
        <family val="0"/>
        <charset val="1"/>
      </rPr>
      <t xml:space="preserve">1.8</t>
    </r>
    <r>
      <rPr>
        <sz val="10"/>
        <rFont val="Noto Sans CJK SC"/>
        <family val="2"/>
      </rPr>
      <t xml:space="preserve">で、無莢膜株（</t>
    </r>
    <r>
      <rPr>
        <sz val="10"/>
        <rFont val="Arial"/>
        <family val="0"/>
        <charset val="1"/>
      </rPr>
      <t xml:space="preserve">nontypeable</t>
    </r>
    <r>
      <rPr>
        <sz val="10"/>
        <rFont val="Noto Sans CJK SC"/>
        <family val="2"/>
      </rPr>
      <t xml:space="preserve">）が同</t>
    </r>
    <r>
      <rPr>
        <sz val="10"/>
        <rFont val="Arial"/>
        <family val="0"/>
        <charset val="1"/>
      </rPr>
      <t xml:space="preserve">1.3</t>
    </r>
    <r>
      <rPr>
        <sz val="10"/>
        <rFont val="Noto Sans CJK SC"/>
        <family val="2"/>
      </rPr>
      <t xml:space="preserve">と最大を占めた。小児では </t>
    </r>
    <r>
      <rPr>
        <sz val="10"/>
        <rFont val="Arial"/>
        <family val="0"/>
        <charset val="1"/>
      </rPr>
      <t xml:space="preserve">a </t>
    </r>
    <r>
      <rPr>
        <sz val="10"/>
        <rFont val="Noto Sans CJK SC"/>
        <family val="2"/>
      </rPr>
      <t xml:space="preserve">型（</t>
    </r>
    <r>
      <rPr>
        <sz val="10"/>
        <rFont val="Arial"/>
        <family val="0"/>
        <charset val="1"/>
      </rPr>
      <t xml:space="preserve">Hia</t>
    </r>
    <r>
      <rPr>
        <sz val="10"/>
        <rFont val="Noto Sans CJK SC"/>
        <family val="2"/>
      </rPr>
      <t xml:space="preserve">）の新興がみられる。</t>
    </r>
  </si>
  <si>
    <r>
      <rPr>
        <sz val="10"/>
        <rFont val="Noto Sans CJK SC"/>
        <family val="2"/>
      </rPr>
      <t xml:space="preserve">医学各論 Ⅻ</t>
    </r>
    <r>
      <rPr>
        <sz val="10"/>
        <rFont val="Arial"/>
        <family val="0"/>
        <charset val="1"/>
      </rPr>
      <t xml:space="preserve">-2-B-</t>
    </r>
    <r>
      <rPr>
        <sz val="10"/>
        <rFont val="Noto Sans CJK SC"/>
        <family val="2"/>
      </rPr>
      <t xml:space="preserve">㉔（ヘモフィルス感染症、</t>
    </r>
    <r>
      <rPr>
        <sz val="10"/>
        <rFont val="Arial"/>
        <family val="0"/>
        <charset val="1"/>
      </rPr>
      <t xml:space="preserve">b</t>
    </r>
    <r>
      <rPr>
        <sz val="10"/>
        <rFont val="Noto Sans CJK SC"/>
        <family val="2"/>
      </rPr>
      <t xml:space="preserve">）</t>
    </r>
  </si>
  <si>
    <r>
      <rPr>
        <sz val="10"/>
        <rFont val="Arial"/>
        <family val="0"/>
        <charset val="1"/>
      </rPr>
      <t xml:space="preserve">PS-03-03-16 (id: JkxnuVc)</t>
    </r>
    <r>
      <rPr>
        <sz val="10"/>
        <rFont val="Noto Sans CJK SC"/>
        <family val="2"/>
      </rPr>
      <t xml:space="preserve">；</t>
    </r>
    <r>
      <rPr>
        <sz val="10"/>
        <rFont val="Arial"/>
        <family val="0"/>
        <charset val="1"/>
      </rPr>
      <t xml:space="preserve">TBL-01-00-615 (id: JlvnmZk)</t>
    </r>
  </si>
  <si>
    <t xml:space="preserve">SRC-2118</t>
  </si>
  <si>
    <t xml:space="preserve">Brown NE, Blain AE, Burzlaff K, et al. Racial Disparities in Invasive Haemophilus influenzae Disease—United States, 2008-2017. Clin Infect Dis. 2021;73(9):1617-1624.</t>
  </si>
  <si>
    <t xml:space="preserve">10.1093/cid/ciab449</t>
  </si>
  <si>
    <t xml:space="preserve">33993217</t>
  </si>
  <si>
    <t xml:space="preserve">米国のサーベイランスに基づく数値であり、日本の疫学とは異なる。軟性下疳は本カードでは扱わない。</t>
  </si>
  <si>
    <t xml:space="preserve">BA-036</t>
  </si>
  <si>
    <r>
      <rPr>
        <sz val="10"/>
        <rFont val="Noto Sans CJK SC"/>
        <family val="2"/>
      </rPr>
      <t xml:space="preserve">日本では </t>
    </r>
    <r>
      <rPr>
        <sz val="10"/>
        <rFont val="Arial"/>
        <family val="0"/>
        <charset val="1"/>
      </rPr>
      <t xml:space="preserve">Hib </t>
    </r>
    <r>
      <rPr>
        <sz val="10"/>
        <rFont val="Noto Sans CJK SC"/>
        <family val="2"/>
      </rPr>
      <t xml:space="preserve">ワクチン（乾燥ヘモフィルス</t>
    </r>
    <r>
      <rPr>
        <sz val="10"/>
        <rFont val="Arial"/>
        <family val="0"/>
        <charset val="1"/>
      </rPr>
      <t xml:space="preserve">b</t>
    </r>
    <r>
      <rPr>
        <sz val="10"/>
        <rFont val="Noto Sans CJK SC"/>
        <family val="2"/>
      </rPr>
      <t xml:space="preserve">型ワクチン）の任意接種が</t>
    </r>
    <r>
      <rPr>
        <sz val="10"/>
        <rFont val="Arial"/>
        <family val="0"/>
        <charset val="1"/>
      </rPr>
      <t xml:space="preserve">2008</t>
    </r>
    <r>
      <rPr>
        <sz val="10"/>
        <rFont val="Noto Sans CJK SC"/>
        <family val="2"/>
      </rPr>
      <t xml:space="preserve">年</t>
    </r>
    <r>
      <rPr>
        <sz val="10"/>
        <rFont val="Arial"/>
        <family val="0"/>
        <charset val="1"/>
      </rPr>
      <t xml:space="preserve">12</t>
    </r>
    <r>
      <rPr>
        <sz val="10"/>
        <rFont val="Noto Sans CJK SC"/>
        <family val="2"/>
      </rPr>
      <t xml:space="preserve">月に始まり、</t>
    </r>
    <r>
      <rPr>
        <sz val="10"/>
        <rFont val="Arial"/>
        <family val="0"/>
        <charset val="1"/>
      </rPr>
      <t xml:space="preserve">2013</t>
    </r>
    <r>
      <rPr>
        <sz val="10"/>
        <rFont val="Noto Sans CJK SC"/>
        <family val="2"/>
      </rPr>
      <t xml:space="preserve">年</t>
    </r>
    <r>
      <rPr>
        <sz val="10"/>
        <rFont val="Arial"/>
        <family val="0"/>
        <charset val="1"/>
      </rPr>
      <t xml:space="preserve">4</t>
    </r>
    <r>
      <rPr>
        <sz val="10"/>
        <rFont val="Noto Sans CJK SC"/>
        <family val="2"/>
      </rPr>
      <t xml:space="preserve">月に定期接種（</t>
    </r>
    <r>
      <rPr>
        <sz val="10"/>
        <rFont val="Arial"/>
        <family val="0"/>
        <charset val="1"/>
      </rPr>
      <t xml:space="preserve">A</t>
    </r>
    <r>
      <rPr>
        <sz val="10"/>
        <rFont val="Noto Sans CJK SC"/>
        <family val="2"/>
      </rPr>
      <t xml:space="preserve">類）となった。同時に侵襲性インフルエンザ菌感染症が</t>
    </r>
    <r>
      <rPr>
        <sz val="10"/>
        <rFont val="Arial"/>
        <family val="0"/>
        <charset val="1"/>
      </rPr>
      <t xml:space="preserve">5</t>
    </r>
    <r>
      <rPr>
        <sz val="10"/>
        <rFont val="Noto Sans CJK SC"/>
        <family val="2"/>
      </rPr>
      <t xml:space="preserve">類感染症の全数届出対象に追加された。</t>
    </r>
    <r>
      <rPr>
        <sz val="10"/>
        <rFont val="Arial"/>
        <family val="0"/>
        <charset val="1"/>
      </rPr>
      <t xml:space="preserve">Hib </t>
    </r>
    <r>
      <rPr>
        <sz val="10"/>
        <rFont val="Noto Sans CJK SC"/>
        <family val="2"/>
      </rPr>
      <t xml:space="preserve">を含むインフルエンザ菌髄膜炎の罹患率（</t>
    </r>
    <r>
      <rPr>
        <sz val="10"/>
        <rFont val="Arial"/>
        <family val="0"/>
        <charset val="1"/>
      </rPr>
      <t xml:space="preserve">5</t>
    </r>
    <r>
      <rPr>
        <sz val="10"/>
        <rFont val="Noto Sans CJK SC"/>
        <family val="2"/>
      </rPr>
      <t xml:space="preserve">歳未満人口</t>
    </r>
    <r>
      <rPr>
        <sz val="10"/>
        <rFont val="Arial"/>
        <family val="0"/>
        <charset val="1"/>
      </rPr>
      <t xml:space="preserve">10</t>
    </r>
    <r>
      <rPr>
        <sz val="10"/>
        <rFont val="Noto Sans CJK SC"/>
        <family val="2"/>
      </rPr>
      <t xml:space="preserve">万人あたり）は、</t>
    </r>
    <r>
      <rPr>
        <sz val="10"/>
        <rFont val="Arial"/>
        <family val="0"/>
        <charset val="1"/>
      </rPr>
      <t xml:space="preserve">2008</t>
    </r>
    <r>
      <rPr>
        <sz val="10"/>
        <rFont val="Noto Sans CJK SC"/>
        <family val="2"/>
      </rPr>
      <t xml:space="preserve">〜</t>
    </r>
    <r>
      <rPr>
        <sz val="10"/>
        <rFont val="Arial"/>
        <family val="0"/>
        <charset val="1"/>
      </rPr>
      <t xml:space="preserve">2010</t>
    </r>
    <r>
      <rPr>
        <sz val="10"/>
        <rFont val="Noto Sans CJK SC"/>
        <family val="2"/>
      </rPr>
      <t xml:space="preserve">年の</t>
    </r>
    <r>
      <rPr>
        <sz val="10"/>
        <rFont val="Arial"/>
        <family val="0"/>
        <charset val="1"/>
      </rPr>
      <t xml:space="preserve">7.7</t>
    </r>
    <r>
      <rPr>
        <sz val="10"/>
        <rFont val="Noto Sans CJK SC"/>
        <family val="2"/>
      </rPr>
      <t xml:space="preserve">から定期接種化後の</t>
    </r>
    <r>
      <rPr>
        <sz val="10"/>
        <rFont val="Arial"/>
        <family val="0"/>
        <charset val="1"/>
      </rPr>
      <t xml:space="preserve">2014</t>
    </r>
    <r>
      <rPr>
        <sz val="10"/>
        <rFont val="Noto Sans CJK SC"/>
        <family val="2"/>
      </rPr>
      <t xml:space="preserve">年には</t>
    </r>
    <r>
      <rPr>
        <sz val="10"/>
        <rFont val="Arial"/>
        <family val="0"/>
        <charset val="1"/>
      </rPr>
      <t xml:space="preserve">0.0</t>
    </r>
    <r>
      <rPr>
        <sz val="10"/>
        <rFont val="Noto Sans CJK SC"/>
        <family val="2"/>
      </rPr>
      <t xml:space="preserve">となった。</t>
    </r>
    <r>
      <rPr>
        <sz val="10"/>
        <rFont val="Arial"/>
        <family val="0"/>
        <charset val="1"/>
      </rPr>
      <t xml:space="preserve">2024</t>
    </r>
    <r>
      <rPr>
        <sz val="10"/>
        <rFont val="Noto Sans CJK SC"/>
        <family val="2"/>
      </rPr>
      <t xml:space="preserve">年</t>
    </r>
    <r>
      <rPr>
        <sz val="10"/>
        <rFont val="Arial"/>
        <family val="0"/>
        <charset val="1"/>
      </rPr>
      <t xml:space="preserve">4</t>
    </r>
    <r>
      <rPr>
        <sz val="10"/>
        <rFont val="Noto Sans CJK SC"/>
        <family val="2"/>
      </rPr>
      <t xml:space="preserve">月からは五種混合ワクチン（</t>
    </r>
    <r>
      <rPr>
        <sz val="10"/>
        <rFont val="Arial"/>
        <family val="0"/>
        <charset val="1"/>
      </rPr>
      <t xml:space="preserve">DPT-IPV-Hib</t>
    </r>
    <r>
      <rPr>
        <sz val="10"/>
        <rFont val="Noto Sans CJK SC"/>
        <family val="2"/>
      </rPr>
      <t xml:space="preserve">）も定期接種で使用できる。</t>
    </r>
  </si>
  <si>
    <t xml:space="preserve">SRC-2119</t>
  </si>
  <si>
    <r>
      <rPr>
        <sz val="10"/>
        <rFont val="Noto Sans CJK SC"/>
        <family val="2"/>
      </rPr>
      <t xml:space="preserve">厚生労働省</t>
    </r>
    <r>
      <rPr>
        <sz val="10"/>
        <rFont val="Arial"/>
        <family val="0"/>
        <charset val="1"/>
      </rPr>
      <t xml:space="preserve">. Hib</t>
    </r>
    <r>
      <rPr>
        <sz val="10"/>
        <rFont val="Noto Sans CJK SC"/>
        <family val="2"/>
      </rPr>
      <t xml:space="preserve">感染症（疾患ページ）；病原微生物検出情報（</t>
    </r>
    <r>
      <rPr>
        <sz val="10"/>
        <rFont val="Arial"/>
        <family val="0"/>
        <charset val="1"/>
      </rPr>
      <t xml:space="preserve">IASR</t>
    </r>
    <r>
      <rPr>
        <sz val="10"/>
        <rFont val="Noto Sans CJK SC"/>
        <family val="2"/>
      </rPr>
      <t xml:space="preserve">）</t>
    </r>
    <r>
      <rPr>
        <sz val="10"/>
        <rFont val="Arial"/>
        <family val="0"/>
        <charset val="1"/>
      </rPr>
      <t xml:space="preserve">34(7), 2013 </t>
    </r>
    <r>
      <rPr>
        <sz val="10"/>
        <rFont val="Noto Sans CJK SC"/>
        <family val="2"/>
      </rPr>
      <t xml:space="preserve">特集「侵襲性インフルエンザ菌感染症」</t>
    </r>
    <r>
      <rPr>
        <sz val="10"/>
        <rFont val="Arial"/>
        <family val="0"/>
        <charset val="1"/>
      </rPr>
      <t xml:space="preserve">.</t>
    </r>
  </si>
  <si>
    <r>
      <rPr>
        <sz val="10"/>
        <rFont val="Noto Sans CJK SC"/>
        <family val="2"/>
      </rPr>
      <t xml:space="preserve">髄膜炎の臨床像は </t>
    </r>
    <r>
      <rPr>
        <sz val="10"/>
        <rFont val="Arial"/>
        <family val="0"/>
        <charset val="1"/>
      </rPr>
      <t xml:space="preserve">NI </t>
    </r>
    <r>
      <rPr>
        <sz val="10"/>
        <rFont val="Noto Sans CJK SC"/>
        <family val="2"/>
      </rPr>
      <t xml:space="preserve">の範囲とし、本カードでは扱わない。</t>
    </r>
  </si>
  <si>
    <t xml:space="preserve">BA-037</t>
  </si>
  <si>
    <t xml:space="preserve">細菌性赤痢</t>
  </si>
  <si>
    <r>
      <rPr>
        <sz val="10"/>
        <rFont val="Arial"/>
        <family val="0"/>
        <charset val="1"/>
      </rPr>
      <t xml:space="preserve">GBD 2016 </t>
    </r>
    <r>
      <rPr>
        <sz val="10"/>
        <rFont val="Noto Sans CJK SC"/>
        <family val="2"/>
      </rPr>
      <t xml:space="preserve">の推計では、赤痢菌は</t>
    </r>
    <r>
      <rPr>
        <sz val="10"/>
        <rFont val="Arial"/>
        <family val="0"/>
        <charset val="1"/>
      </rPr>
      <t xml:space="preserve">2016</t>
    </r>
    <r>
      <rPr>
        <sz val="10"/>
        <rFont val="Noto Sans CJK SC"/>
        <family val="2"/>
      </rPr>
      <t xml:space="preserve">年の全下痢死亡の第</t>
    </r>
    <r>
      <rPr>
        <sz val="10"/>
        <rFont val="Arial"/>
        <family val="0"/>
        <charset val="1"/>
      </rPr>
      <t xml:space="preserve">2</t>
    </r>
    <r>
      <rPr>
        <sz val="10"/>
        <rFont val="Noto Sans CJK SC"/>
        <family val="2"/>
      </rPr>
      <t xml:space="preserve">位の原因であり、死亡数は</t>
    </r>
    <r>
      <rPr>
        <sz val="10"/>
        <rFont val="Arial"/>
        <family val="0"/>
        <charset val="1"/>
      </rPr>
      <t xml:space="preserve">212,438</t>
    </r>
    <r>
      <rPr>
        <sz val="10"/>
        <rFont val="Noto Sans CJK SC"/>
        <family val="2"/>
      </rPr>
      <t xml:space="preserve">（</t>
    </r>
    <r>
      <rPr>
        <sz val="10"/>
        <rFont val="Arial"/>
        <family val="0"/>
        <charset val="1"/>
      </rPr>
      <t xml:space="preserve">95%</t>
    </r>
    <r>
      <rPr>
        <sz val="10"/>
        <rFont val="Noto Sans CJK SC"/>
        <family val="2"/>
      </rPr>
      <t xml:space="preserve">不確実性区間 </t>
    </r>
    <r>
      <rPr>
        <sz val="10"/>
        <rFont val="Arial"/>
        <family val="0"/>
        <charset val="1"/>
      </rPr>
      <t xml:space="preserve">136,979</t>
    </r>
    <r>
      <rPr>
        <sz val="10"/>
        <rFont val="Noto Sans CJK SC"/>
        <family val="2"/>
      </rPr>
      <t xml:space="preserve">〜</t>
    </r>
    <r>
      <rPr>
        <sz val="10"/>
        <rFont val="Arial"/>
        <family val="0"/>
        <charset val="1"/>
      </rPr>
      <t xml:space="preserve">326,913</t>
    </r>
    <r>
      <rPr>
        <sz val="10"/>
        <rFont val="Noto Sans CJK SC"/>
        <family val="2"/>
      </rPr>
      <t xml:space="preserve">）で全下痢死亡の約</t>
    </r>
    <r>
      <rPr>
        <sz val="10"/>
        <rFont val="Arial"/>
        <family val="0"/>
        <charset val="1"/>
      </rPr>
      <t xml:space="preserve">13.2%</t>
    </r>
    <r>
      <rPr>
        <sz val="10"/>
        <rFont val="Noto Sans CJK SC"/>
        <family val="2"/>
      </rPr>
      <t xml:space="preserve">を占めた。</t>
    </r>
    <r>
      <rPr>
        <sz val="10"/>
        <rFont val="Arial"/>
        <family val="0"/>
        <charset val="1"/>
      </rPr>
      <t xml:space="preserve">5</t>
    </r>
    <r>
      <rPr>
        <sz val="10"/>
        <rFont val="Noto Sans CJK SC"/>
        <family val="2"/>
      </rPr>
      <t xml:space="preserve">歳未満の死亡は</t>
    </r>
    <r>
      <rPr>
        <sz val="10"/>
        <rFont val="Arial"/>
        <family val="0"/>
        <charset val="1"/>
      </rPr>
      <t xml:space="preserve">63,713</t>
    </r>
    <r>
      <rPr>
        <sz val="10"/>
        <rFont val="Noto Sans CJK SC"/>
        <family val="2"/>
      </rPr>
      <t xml:space="preserve">だった。</t>
    </r>
  </si>
  <si>
    <r>
      <rPr>
        <sz val="10"/>
        <rFont val="Noto Sans CJK SC"/>
        <family val="2"/>
      </rPr>
      <t xml:space="preserve">医学各論 Ⅻ</t>
    </r>
    <r>
      <rPr>
        <sz val="10"/>
        <rFont val="Arial"/>
        <family val="0"/>
        <charset val="1"/>
      </rPr>
      <t xml:space="preserve">-2-B-</t>
    </r>
    <r>
      <rPr>
        <sz val="10"/>
        <rFont val="Noto Sans CJK SC"/>
        <family val="2"/>
      </rPr>
      <t xml:space="preserve">㉕（細菌性赤痢、</t>
    </r>
    <r>
      <rPr>
        <sz val="10"/>
        <rFont val="Arial"/>
        <family val="0"/>
        <charset val="1"/>
      </rPr>
      <t xml:space="preserve">b</t>
    </r>
    <r>
      <rPr>
        <sz val="10"/>
        <rFont val="Noto Sans CJK SC"/>
        <family val="2"/>
      </rPr>
      <t xml:space="preserve">）</t>
    </r>
  </si>
  <si>
    <r>
      <rPr>
        <sz val="10"/>
        <rFont val="Arial"/>
        <family val="0"/>
        <charset val="1"/>
      </rPr>
      <t xml:space="preserve">PS-03-03-01 (id: JkxnuUg)</t>
    </r>
    <r>
      <rPr>
        <sz val="10"/>
        <rFont val="Noto Sans CJK SC"/>
        <family val="2"/>
      </rPr>
      <t xml:space="preserve">；</t>
    </r>
    <r>
      <rPr>
        <sz val="10"/>
        <rFont val="Arial"/>
        <family val="0"/>
        <charset val="1"/>
      </rPr>
      <t xml:space="preserve">PS-01-03-04 (id: JkxnuLI)</t>
    </r>
  </si>
  <si>
    <t xml:space="preserve">SRC-2120</t>
  </si>
  <si>
    <t xml:space="preserve">Khalil IA, Troeger C, Blacker BF, et al. Morbidity and mortality due to shigella and enterotoxigenic Escherichia coli diarrhoea: the Global Burden of Disease Study 1990-2016. Lancet Infect Dis. 2018;18(11):1229-1240.</t>
  </si>
  <si>
    <t xml:space="preserve">10.1016/S1473-3099(18)30475-4</t>
  </si>
  <si>
    <t xml:space="preserve">30266330</t>
  </si>
  <si>
    <t xml:space="preserve">国内の感染症法上の分類と近年の届出数（輸入例の割合を含む）は一次確認が未了のため、本カードでは扱わない。</t>
  </si>
  <si>
    <t xml:space="preserve">BA-038</t>
  </si>
  <si>
    <t xml:space="preserve">コレラ</t>
  </si>
  <si>
    <r>
      <rPr>
        <sz val="10"/>
        <rFont val="Noto Sans CJK SC"/>
        <family val="2"/>
      </rPr>
      <t xml:space="preserve">コレラの常在国におけるリスク人口は約</t>
    </r>
    <r>
      <rPr>
        <sz val="10"/>
        <rFont val="Arial"/>
        <family val="0"/>
        <charset val="1"/>
      </rPr>
      <t xml:space="preserve">13</t>
    </r>
    <r>
      <rPr>
        <sz val="10"/>
        <rFont val="Noto Sans CJK SC"/>
        <family val="2"/>
      </rPr>
      <t xml:space="preserve">億人で、年間約</t>
    </r>
    <r>
      <rPr>
        <sz val="10"/>
        <rFont val="Arial"/>
        <family val="0"/>
        <charset val="1"/>
      </rPr>
      <t xml:space="preserve">286</t>
    </r>
    <r>
      <rPr>
        <sz val="10"/>
        <rFont val="Noto Sans CJK SC"/>
        <family val="2"/>
      </rPr>
      <t xml:space="preserve">万例（不確実性範囲 </t>
    </r>
    <r>
      <rPr>
        <sz val="10"/>
        <rFont val="Arial"/>
        <family val="0"/>
        <charset val="1"/>
      </rPr>
      <t xml:space="preserve">130</t>
    </r>
    <r>
      <rPr>
        <sz val="10"/>
        <rFont val="Noto Sans CJK SC"/>
        <family val="2"/>
      </rPr>
      <t xml:space="preserve">万〜</t>
    </r>
    <r>
      <rPr>
        <sz val="10"/>
        <rFont val="Arial"/>
        <family val="0"/>
        <charset val="1"/>
      </rPr>
      <t xml:space="preserve">400</t>
    </r>
    <r>
      <rPr>
        <sz val="10"/>
        <rFont val="Noto Sans CJK SC"/>
        <family val="2"/>
      </rPr>
      <t xml:space="preserve">万例）・約</t>
    </r>
    <r>
      <rPr>
        <sz val="10"/>
        <rFont val="Arial"/>
        <family val="0"/>
        <charset val="1"/>
      </rPr>
      <t xml:space="preserve">95,000</t>
    </r>
    <r>
      <rPr>
        <sz val="10"/>
        <rFont val="Noto Sans CJK SC"/>
        <family val="2"/>
      </rPr>
      <t xml:space="preserve">死亡（同 </t>
    </r>
    <r>
      <rPr>
        <sz val="10"/>
        <rFont val="Arial"/>
        <family val="0"/>
        <charset val="1"/>
      </rPr>
      <t xml:space="preserve">21,000</t>
    </r>
    <r>
      <rPr>
        <sz val="10"/>
        <rFont val="Noto Sans CJK SC"/>
        <family val="2"/>
      </rPr>
      <t xml:space="preserve">〜</t>
    </r>
    <r>
      <rPr>
        <sz val="10"/>
        <rFont val="Arial"/>
        <family val="0"/>
        <charset val="1"/>
      </rPr>
      <t xml:space="preserve">143,000</t>
    </r>
    <r>
      <rPr>
        <sz val="10"/>
        <rFont val="Noto Sans CJK SC"/>
        <family val="2"/>
      </rPr>
      <t xml:space="preserve">）と推計され、負担の大半はサハラ以南アフリカにある。</t>
    </r>
  </si>
  <si>
    <r>
      <rPr>
        <sz val="10"/>
        <rFont val="Noto Sans CJK SC"/>
        <family val="2"/>
      </rPr>
      <t xml:space="preserve">医学各論 Ⅻ</t>
    </r>
    <r>
      <rPr>
        <sz val="10"/>
        <rFont val="Arial"/>
        <family val="0"/>
        <charset val="1"/>
      </rPr>
      <t xml:space="preserve">-2-B-</t>
    </r>
    <r>
      <rPr>
        <sz val="10"/>
        <rFont val="Noto Sans CJK SC"/>
        <family val="2"/>
      </rPr>
      <t xml:space="preserve">㉖（コレラ、</t>
    </r>
    <r>
      <rPr>
        <sz val="10"/>
        <rFont val="Arial"/>
        <family val="0"/>
        <charset val="1"/>
      </rPr>
      <t xml:space="preserve">b</t>
    </r>
    <r>
      <rPr>
        <sz val="10"/>
        <rFont val="Noto Sans CJK SC"/>
        <family val="2"/>
      </rPr>
      <t xml:space="preserve">）</t>
    </r>
  </si>
  <si>
    <t xml:space="preserve">SRC-2121</t>
  </si>
  <si>
    <t xml:space="preserve">Ali M, Nelson AR, Lopez AL, Sack DA. Updated global burden of cholera in endemic countries. PLoS Negl Trop Dis. 2015;9(6):e0003832.</t>
  </si>
  <si>
    <t xml:space="preserve">10.1371/journal.pntd.0003832</t>
  </si>
  <si>
    <t xml:space="preserve">26043000</t>
  </si>
  <si>
    <t xml:space="preserve">国内の感染症法上の分類と近年の届出数は一次確認が未了のため、本カードでは扱わない。</t>
  </si>
  <si>
    <t xml:space="preserve">BA-039</t>
  </si>
  <si>
    <t xml:space="preserve">破傷風</t>
  </si>
  <si>
    <r>
      <rPr>
        <sz val="10"/>
        <rFont val="Noto Sans CJK SC"/>
        <family val="2"/>
      </rPr>
      <t xml:space="preserve">破傷風は、芽胞形成菌 </t>
    </r>
    <r>
      <rPr>
        <sz val="10"/>
        <rFont val="Arial"/>
        <family val="0"/>
        <charset val="1"/>
      </rPr>
      <t xml:space="preserve">Clostridium tetani </t>
    </r>
    <r>
      <rPr>
        <sz val="10"/>
        <rFont val="Noto Sans CJK SC"/>
        <family val="2"/>
      </rPr>
      <t xml:space="preserve">が汚染された創傷・熱傷から感染し、その神経毒素により筋痙攣・硬直・自律神経障害を起こす疾患である。世界の破傷風死亡は</t>
    </r>
    <r>
      <rPr>
        <sz val="10"/>
        <rFont val="Arial"/>
        <family val="0"/>
        <charset val="1"/>
      </rPr>
      <t xml:space="preserve">1990</t>
    </r>
    <r>
      <rPr>
        <sz val="10"/>
        <rFont val="Noto Sans CJK SC"/>
        <family val="2"/>
      </rPr>
      <t xml:space="preserve">〜</t>
    </r>
    <r>
      <rPr>
        <sz val="10"/>
        <rFont val="Arial"/>
        <family val="0"/>
        <charset val="1"/>
      </rPr>
      <t xml:space="preserve">2019</t>
    </r>
    <r>
      <rPr>
        <sz val="10"/>
        <rFont val="Noto Sans CJK SC"/>
        <family val="2"/>
      </rPr>
      <t xml:space="preserve">年に約</t>
    </r>
    <r>
      <rPr>
        <sz val="10"/>
        <rFont val="Arial"/>
        <family val="0"/>
        <charset val="1"/>
      </rPr>
      <t xml:space="preserve">90%</t>
    </r>
    <r>
      <rPr>
        <sz val="10"/>
        <rFont val="Noto Sans CJK SC"/>
        <family val="2"/>
      </rPr>
      <t xml:space="preserve">減少した。診断は主に臨床所見に基づき、治療は感染源の制御、抗菌薬、抗毒素と集中治療からなる。</t>
    </r>
  </si>
  <si>
    <r>
      <rPr>
        <sz val="10"/>
        <rFont val="Noto Sans CJK SC"/>
        <family val="2"/>
      </rPr>
      <t xml:space="preserve">医学各論 Ⅻ</t>
    </r>
    <r>
      <rPr>
        <sz val="10"/>
        <rFont val="Arial"/>
        <family val="0"/>
        <charset val="1"/>
      </rPr>
      <t xml:space="preserve">-2-B-</t>
    </r>
    <r>
      <rPr>
        <sz val="10"/>
        <rFont val="Noto Sans CJK SC"/>
        <family val="2"/>
      </rPr>
      <t xml:space="preserve">㉗（破傷風、</t>
    </r>
    <r>
      <rPr>
        <sz val="10"/>
        <rFont val="Arial"/>
        <family val="0"/>
        <charset val="1"/>
      </rPr>
      <t xml:space="preserve">b</t>
    </r>
    <r>
      <rPr>
        <sz val="10"/>
        <rFont val="Noto Sans CJK SC"/>
        <family val="2"/>
      </rPr>
      <t xml:space="preserve">）</t>
    </r>
  </si>
  <si>
    <r>
      <rPr>
        <sz val="10"/>
        <rFont val="Arial"/>
        <family val="0"/>
        <charset val="1"/>
      </rPr>
      <t xml:space="preserve">PS-01-03-03 (id: JkxnuLE)</t>
    </r>
    <r>
      <rPr>
        <sz val="10"/>
        <rFont val="Noto Sans CJK SC"/>
        <family val="2"/>
      </rPr>
      <t xml:space="preserve">；</t>
    </r>
    <r>
      <rPr>
        <sz val="10"/>
        <rFont val="Arial"/>
        <family val="0"/>
        <charset val="1"/>
      </rPr>
      <t xml:space="preserve">TBL-01-00-618 (id: JlvnmZ0)</t>
    </r>
  </si>
  <si>
    <t xml:space="preserve">SRC-2122</t>
  </si>
  <si>
    <t xml:space="preserve">Sudarshan R, Sayo AR, Renner DR, et al. Tetanus: recognition and management. Lancet Infect Dis. 2025;25(11):e645-e657.</t>
  </si>
  <si>
    <t xml:space="preserve">10.1016/S1473-3099(25)00292-0</t>
  </si>
  <si>
    <t xml:space="preserve">40543524</t>
  </si>
  <si>
    <t xml:space="preserve">抗毒素として破傷風免疫ヒトグロブリンが国内でも治療に用いられることを公的資料で確認した。個別の抗菌薬名は本カードでは扱わない。</t>
  </si>
  <si>
    <t xml:space="preserve">BA-040</t>
  </si>
  <si>
    <r>
      <rPr>
        <sz val="10"/>
        <rFont val="Noto Sans CJK SC"/>
        <family val="2"/>
      </rPr>
      <t xml:space="preserve">日本では破傷風は、</t>
    </r>
    <r>
      <rPr>
        <sz val="10"/>
        <rFont val="Arial"/>
        <family val="0"/>
        <charset val="1"/>
      </rPr>
      <t xml:space="preserve">1952</t>
    </r>
    <r>
      <rPr>
        <sz val="10"/>
        <rFont val="Noto Sans CJK SC"/>
        <family val="2"/>
      </rPr>
      <t xml:space="preserve">年の破傷風トキソイド導入と</t>
    </r>
    <r>
      <rPr>
        <sz val="10"/>
        <rFont val="Arial"/>
        <family val="0"/>
        <charset val="1"/>
      </rPr>
      <t xml:space="preserve">1968</t>
    </r>
    <r>
      <rPr>
        <sz val="10"/>
        <rFont val="Noto Sans CJK SC"/>
        <family val="2"/>
      </rPr>
      <t xml:space="preserve">年の三種混合ワクチン（</t>
    </r>
    <r>
      <rPr>
        <sz val="10"/>
        <rFont val="Arial"/>
        <family val="0"/>
        <charset val="1"/>
      </rPr>
      <t xml:space="preserve">DPT</t>
    </r>
    <r>
      <rPr>
        <sz val="10"/>
        <rFont val="Noto Sans CJK SC"/>
        <family val="2"/>
      </rPr>
      <t xml:space="preserve">）定期接種化により届出が激減し、近年の届出は年間約</t>
    </r>
    <r>
      <rPr>
        <sz val="10"/>
        <rFont val="Arial"/>
        <family val="0"/>
        <charset val="1"/>
      </rPr>
      <t xml:space="preserve">100</t>
    </r>
    <r>
      <rPr>
        <sz val="10"/>
        <rFont val="Noto Sans CJK SC"/>
        <family val="2"/>
      </rPr>
      <t xml:space="preserve">例である。患者はワクチン接種歴のない高齢者が中心で、新生児破傷風は</t>
    </r>
    <r>
      <rPr>
        <sz val="10"/>
        <rFont val="Arial"/>
        <family val="0"/>
        <charset val="1"/>
      </rPr>
      <t xml:space="preserve">1995</t>
    </r>
    <r>
      <rPr>
        <sz val="10"/>
        <rFont val="Noto Sans CJK SC"/>
        <family val="2"/>
      </rPr>
      <t xml:space="preserve">年以降国内で報告がない。現在の定期接種は五種混合ワクチン（</t>
    </r>
    <r>
      <rPr>
        <sz val="10"/>
        <rFont val="Arial"/>
        <family val="0"/>
        <charset val="1"/>
      </rPr>
      <t xml:space="preserve">DPT-IPV-Hib</t>
    </r>
    <r>
      <rPr>
        <sz val="10"/>
        <rFont val="Noto Sans CJK SC"/>
        <family val="2"/>
      </rPr>
      <t xml:space="preserve">）および二種混合ワクチン（</t>
    </r>
    <r>
      <rPr>
        <sz val="10"/>
        <rFont val="Arial"/>
        <family val="0"/>
        <charset val="1"/>
      </rPr>
      <t xml:space="preserve">DT</t>
    </r>
    <r>
      <rPr>
        <sz val="10"/>
        <rFont val="Noto Sans CJK SC"/>
        <family val="2"/>
      </rPr>
      <t xml:space="preserve">）による。</t>
    </r>
  </si>
  <si>
    <r>
      <rPr>
        <sz val="10"/>
        <rFont val="Arial"/>
        <family val="0"/>
        <charset val="1"/>
      </rPr>
      <t xml:space="preserve">PS-03-03-16 (id: JkxnuVc)</t>
    </r>
    <r>
      <rPr>
        <sz val="10"/>
        <rFont val="Noto Sans CJK SC"/>
        <family val="2"/>
      </rPr>
      <t xml:space="preserve">；</t>
    </r>
    <r>
      <rPr>
        <sz val="10"/>
        <rFont val="Arial"/>
        <family val="0"/>
        <charset val="1"/>
      </rPr>
      <t xml:space="preserve">TBL-01-00-618 (id: JlvnmZ0)</t>
    </r>
  </si>
  <si>
    <t xml:space="preserve">SRC-2123</t>
  </si>
  <si>
    <r>
      <rPr>
        <sz val="10"/>
        <rFont val="Noto Sans CJK SC"/>
        <family val="2"/>
      </rPr>
      <t xml:space="preserve">国立健康危機管理研究機構</t>
    </r>
    <r>
      <rPr>
        <sz val="10"/>
        <rFont val="Arial"/>
        <family val="0"/>
        <charset val="1"/>
      </rPr>
      <t xml:space="preserve">. </t>
    </r>
    <r>
      <rPr>
        <sz val="10"/>
        <rFont val="Noto Sans CJK SC"/>
        <family val="2"/>
      </rPr>
      <t xml:space="preserve">破傷風（詳細版）</t>
    </r>
    <r>
      <rPr>
        <sz val="10"/>
        <rFont val="Arial"/>
        <family val="0"/>
        <charset val="1"/>
      </rPr>
      <t xml:space="preserve">.</t>
    </r>
  </si>
  <si>
    <r>
      <rPr>
        <sz val="10"/>
        <rFont val="Noto Sans CJK SC"/>
        <family val="2"/>
      </rPr>
      <t xml:space="preserve">年別届出数（</t>
    </r>
    <r>
      <rPr>
        <sz val="10"/>
        <rFont val="Arial"/>
        <family val="0"/>
        <charset val="1"/>
      </rPr>
      <t xml:space="preserve">2012</t>
    </r>
    <r>
      <rPr>
        <sz val="10"/>
        <rFont val="Noto Sans CJK SC"/>
        <family val="2"/>
      </rPr>
      <t xml:space="preserve">〜</t>
    </r>
    <r>
      <rPr>
        <sz val="10"/>
        <rFont val="Arial"/>
        <family val="0"/>
        <charset val="1"/>
      </rPr>
      <t xml:space="preserve">2018</t>
    </r>
    <r>
      <rPr>
        <sz val="10"/>
        <rFont val="Noto Sans CJK SC"/>
        <family val="2"/>
      </rPr>
      <t xml:space="preserve">年は</t>
    </r>
    <r>
      <rPr>
        <sz val="10"/>
        <rFont val="Arial"/>
        <family val="0"/>
        <charset val="1"/>
      </rPr>
      <t xml:space="preserve">118</t>
    </r>
    <r>
      <rPr>
        <sz val="10"/>
        <rFont val="Noto Sans CJK SC"/>
        <family val="2"/>
      </rPr>
      <t xml:space="preserve">〜</t>
    </r>
    <r>
      <rPr>
        <sz val="10"/>
        <rFont val="Arial"/>
        <family val="0"/>
        <charset val="1"/>
      </rPr>
      <t xml:space="preserve">134</t>
    </r>
    <r>
      <rPr>
        <sz val="10"/>
        <rFont val="Noto Sans CJK SC"/>
        <family val="2"/>
      </rPr>
      <t xml:space="preserve">例）は出典本文で確認した範囲であり、直近年の確定値は本カードでは扱わない。</t>
    </r>
  </si>
  <si>
    <t xml:space="preserve">BA-041</t>
  </si>
  <si>
    <t xml:space="preserve">ボツリヌス症</t>
  </si>
  <si>
    <r>
      <rPr>
        <sz val="10"/>
        <rFont val="Noto Sans CJK SC"/>
        <family val="2"/>
      </rPr>
      <t xml:space="preserve">ボツリヌス症は神経毒素による生命を脅かす疾患で、毒素は神経筋接合部でアセチルコリンの放出を阻害する。産生菌は主に </t>
    </r>
    <r>
      <rPr>
        <sz val="10"/>
        <rFont val="Arial"/>
        <family val="0"/>
        <charset val="1"/>
      </rPr>
      <t xml:space="preserve">Clostridium botulinum</t>
    </r>
    <r>
      <rPr>
        <sz val="10"/>
        <rFont val="Noto Sans CJK SC"/>
        <family val="2"/>
      </rPr>
      <t xml:space="preserve">（まれに </t>
    </r>
    <r>
      <rPr>
        <sz val="10"/>
        <rFont val="Arial"/>
        <family val="0"/>
        <charset val="1"/>
      </rPr>
      <t xml:space="preserve">C. baratii</t>
    </r>
    <r>
      <rPr>
        <sz val="10"/>
        <rFont val="Noto Sans CJK SC"/>
        <family val="2"/>
      </rPr>
      <t xml:space="preserve">、</t>
    </r>
    <r>
      <rPr>
        <sz val="10"/>
        <rFont val="Arial"/>
        <family val="0"/>
        <charset val="1"/>
      </rPr>
      <t xml:space="preserve">C. butyricum</t>
    </r>
    <r>
      <rPr>
        <sz val="10"/>
        <rFont val="Noto Sans CJK SC"/>
        <family val="2"/>
      </rPr>
      <t xml:space="preserve">）である。脳神経麻痺から始まる弛緩性の下降性麻痺を特徴とし、病型は食餌性、創傷性、乳児、成人腸管定着、医原性である。治療は支持療法（必要に応じ挿管・人工呼吸）と抗毒素投与である。</t>
    </r>
  </si>
  <si>
    <r>
      <rPr>
        <sz val="10"/>
        <rFont val="Noto Sans CJK SC"/>
        <family val="2"/>
      </rPr>
      <t xml:space="preserve">医学各論 Ⅻ</t>
    </r>
    <r>
      <rPr>
        <sz val="10"/>
        <rFont val="Arial"/>
        <family val="0"/>
        <charset val="1"/>
      </rPr>
      <t xml:space="preserve">-2-B-</t>
    </r>
    <r>
      <rPr>
        <sz val="10"/>
        <rFont val="Noto Sans CJK SC"/>
        <family val="2"/>
      </rPr>
      <t xml:space="preserve">㉘（ボツリヌス症、</t>
    </r>
    <r>
      <rPr>
        <sz val="10"/>
        <rFont val="Arial"/>
        <family val="0"/>
        <charset val="1"/>
      </rPr>
      <t xml:space="preserve">b</t>
    </r>
    <r>
      <rPr>
        <sz val="10"/>
        <rFont val="Noto Sans CJK SC"/>
        <family val="2"/>
      </rPr>
      <t xml:space="preserve">）</t>
    </r>
  </si>
  <si>
    <t xml:space="preserve">PS-01-03-03 (id: JkxnuLE)</t>
  </si>
  <si>
    <t xml:space="preserve">SRC-2124</t>
  </si>
  <si>
    <t xml:space="preserve">Rao AK, Sobel J, Chatham-Stephens K, Luquez C. Clinical Guidelines for Diagnosis and Treatment of Botulism, 2021. MMWR Recomm Rep. 2021;70(2):1-30.</t>
  </si>
  <si>
    <t xml:space="preserve">10.15585/mmwr.rr7002a1</t>
  </si>
  <si>
    <t xml:space="preserve">33956777</t>
  </si>
  <si>
    <t xml:space="preserve">ボツリヌス抗毒素の国内承認・備蓄については一次資料で確認できておらず、国内の承認・保険適用は未確認。</t>
  </si>
  <si>
    <t xml:space="preserve">BA-042</t>
  </si>
  <si>
    <r>
      <rPr>
        <sz val="10"/>
        <rFont val="Noto Sans CJK SC"/>
        <family val="2"/>
      </rPr>
      <t xml:space="preserve">日本の乳児ボツリヌス症は</t>
    </r>
    <r>
      <rPr>
        <sz val="10"/>
        <rFont val="Arial"/>
        <family val="0"/>
        <charset val="1"/>
      </rPr>
      <t xml:space="preserve">1986</t>
    </r>
    <r>
      <rPr>
        <sz val="10"/>
        <rFont val="Noto Sans CJK SC"/>
        <family val="2"/>
      </rPr>
      <t xml:space="preserve">年に初めて報告され、</t>
    </r>
    <r>
      <rPr>
        <sz val="10"/>
        <rFont val="Arial"/>
        <family val="0"/>
        <charset val="1"/>
      </rPr>
      <t xml:space="preserve">2020</t>
    </r>
    <r>
      <rPr>
        <sz val="10"/>
        <rFont val="Noto Sans CJK SC"/>
        <family val="2"/>
      </rPr>
      <t xml:space="preserve">年までに</t>
    </r>
    <r>
      <rPr>
        <sz val="10"/>
        <rFont val="Arial"/>
        <family val="0"/>
        <charset val="1"/>
      </rPr>
      <t xml:space="preserve">42</t>
    </r>
    <r>
      <rPr>
        <sz val="10"/>
        <rFont val="Noto Sans CJK SC"/>
        <family val="2"/>
      </rPr>
      <t xml:space="preserve">例を数える（全例</t>
    </r>
    <r>
      <rPr>
        <sz val="10"/>
        <rFont val="Arial"/>
        <family val="0"/>
        <charset val="1"/>
      </rPr>
      <t xml:space="preserve">1</t>
    </r>
    <r>
      <rPr>
        <sz val="10"/>
        <rFont val="Noto Sans CJK SC"/>
        <family val="2"/>
      </rPr>
      <t xml:space="preserve">歳未満、月齢の中央値</t>
    </r>
    <r>
      <rPr>
        <sz val="10"/>
        <rFont val="Arial"/>
        <family val="0"/>
        <charset val="1"/>
      </rPr>
      <t xml:space="preserve">6</t>
    </r>
    <r>
      <rPr>
        <sz val="10"/>
        <rFont val="Noto Sans CJK SC"/>
        <family val="2"/>
      </rPr>
      <t xml:space="preserve">か月）。ハチミツが推定原因とされたのは</t>
    </r>
    <r>
      <rPr>
        <sz val="10"/>
        <rFont val="Arial"/>
        <family val="0"/>
        <charset val="1"/>
      </rPr>
      <t xml:space="preserve">13</t>
    </r>
    <r>
      <rPr>
        <sz val="10"/>
        <rFont val="Noto Sans CJK SC"/>
        <family val="2"/>
      </rPr>
      <t xml:space="preserve">例で、</t>
    </r>
    <r>
      <rPr>
        <sz val="10"/>
        <rFont val="Arial"/>
        <family val="0"/>
        <charset val="1"/>
      </rPr>
      <t xml:space="preserve">1987</t>
    </r>
    <r>
      <rPr>
        <sz val="10"/>
        <rFont val="Noto Sans CJK SC"/>
        <family val="2"/>
      </rPr>
      <t xml:space="preserve">年に</t>
    </r>
    <r>
      <rPr>
        <sz val="10"/>
        <rFont val="Arial"/>
        <family val="0"/>
        <charset val="1"/>
      </rPr>
      <t xml:space="preserve">1</t>
    </r>
    <r>
      <rPr>
        <sz val="10"/>
        <rFont val="Noto Sans CJK SC"/>
        <family val="2"/>
      </rPr>
      <t xml:space="preserve">歳未満の乳児にハチミツを与えない旨の通知が出された。食餌性ボツリヌス症は国内では</t>
    </r>
    <r>
      <rPr>
        <sz val="10"/>
        <rFont val="Arial"/>
        <family val="0"/>
        <charset val="1"/>
      </rPr>
      <t xml:space="preserve">1984</t>
    </r>
    <r>
      <rPr>
        <sz val="10"/>
        <rFont val="Noto Sans CJK SC"/>
        <family val="2"/>
      </rPr>
      <t xml:space="preserve">年以降、約</t>
    </r>
    <r>
      <rPr>
        <sz val="10"/>
        <rFont val="Arial"/>
        <family val="0"/>
        <charset val="1"/>
      </rPr>
      <t xml:space="preserve">30</t>
    </r>
    <r>
      <rPr>
        <sz val="10"/>
        <rFont val="Noto Sans CJK SC"/>
        <family val="2"/>
      </rPr>
      <t xml:space="preserve">〜</t>
    </r>
    <r>
      <rPr>
        <sz val="10"/>
        <rFont val="Arial"/>
        <family val="0"/>
        <charset val="1"/>
      </rPr>
      <t xml:space="preserve">35</t>
    </r>
    <r>
      <rPr>
        <sz val="10"/>
        <rFont val="Noto Sans CJK SC"/>
        <family val="2"/>
      </rPr>
      <t xml:space="preserve">件の事例報告にとどまる。</t>
    </r>
  </si>
  <si>
    <t xml:space="preserve">SRC-2125</t>
  </si>
  <si>
    <r>
      <rPr>
        <sz val="10"/>
        <rFont val="Noto Sans CJK SC"/>
        <family val="2"/>
      </rPr>
      <t xml:space="preserve">国立健康危機管理研究機構</t>
    </r>
    <r>
      <rPr>
        <sz val="10"/>
        <rFont val="Arial"/>
        <family val="0"/>
        <charset val="1"/>
      </rPr>
      <t xml:space="preserve">. </t>
    </r>
    <r>
      <rPr>
        <sz val="10"/>
        <rFont val="Noto Sans CJK SC"/>
        <family val="2"/>
      </rPr>
      <t xml:space="preserve">ボツリヌス症（詳細版）</t>
    </r>
    <r>
      <rPr>
        <sz val="10"/>
        <rFont val="Arial"/>
        <family val="0"/>
        <charset val="1"/>
      </rPr>
      <t xml:space="preserve">.</t>
    </r>
  </si>
  <si>
    <r>
      <rPr>
        <sz val="10"/>
        <rFont val="Noto Sans CJK SC"/>
        <family val="2"/>
      </rPr>
      <t xml:space="preserve">ボツリヌス症は国内では</t>
    </r>
    <r>
      <rPr>
        <sz val="10"/>
        <rFont val="Arial"/>
        <family val="0"/>
        <charset val="1"/>
      </rPr>
      <t xml:space="preserve">4</t>
    </r>
    <r>
      <rPr>
        <sz val="10"/>
        <rFont val="Noto Sans CJK SC"/>
        <family val="2"/>
      </rPr>
      <t xml:space="preserve">類感染症である。</t>
    </r>
    <r>
      <rPr>
        <sz val="10"/>
        <rFont val="Arial"/>
        <family val="0"/>
        <charset val="1"/>
      </rPr>
      <t xml:space="preserve">2017</t>
    </r>
    <r>
      <rPr>
        <sz val="10"/>
        <rFont val="Noto Sans CJK SC"/>
        <family val="2"/>
      </rPr>
      <t xml:space="preserve">年にはハチミツを摂取した</t>
    </r>
    <r>
      <rPr>
        <sz val="10"/>
        <rFont val="Arial"/>
        <family val="0"/>
        <charset val="1"/>
      </rPr>
      <t xml:space="preserve">5</t>
    </r>
    <r>
      <rPr>
        <sz val="10"/>
        <rFont val="Noto Sans CJK SC"/>
        <family val="2"/>
      </rPr>
      <t xml:space="preserve">か月乳児の死亡例があったことも出典に記載がある。</t>
    </r>
  </si>
  <si>
    <t xml:space="preserve">BA-043</t>
  </si>
  <si>
    <t xml:space="preserve">放線菌症</t>
  </si>
  <si>
    <r>
      <rPr>
        <sz val="10"/>
        <rFont val="Noto Sans CJK SC"/>
        <family val="2"/>
      </rPr>
      <t xml:space="preserve">放線菌症は、口腔・消化管・女性生殖器に常在する嫌気性グラム陽性菌 </t>
    </r>
    <r>
      <rPr>
        <sz val="10"/>
        <rFont val="Arial"/>
        <family val="0"/>
        <charset val="1"/>
      </rPr>
      <t xml:space="preserve">Actinomyces </t>
    </r>
    <r>
      <rPr>
        <sz val="10"/>
        <rFont val="Noto Sans CJK SC"/>
        <family val="2"/>
      </rPr>
      <t xml:space="preserve">属によるまれな慢性疾患である。典型像は、歯性感染巣に続く頸顔面型、子宮内避妊具（</t>
    </r>
    <r>
      <rPr>
        <sz val="10"/>
        <rFont val="Arial"/>
        <family val="0"/>
        <charset val="1"/>
      </rPr>
      <t xml:space="preserve">IUD</t>
    </r>
    <r>
      <rPr>
        <sz val="10"/>
        <rFont val="Noto Sans CJK SC"/>
        <family val="2"/>
      </rPr>
      <t xml:space="preserve">）を使用する女性の骨盤型、口腔衛生不良の喫煙者の肺型で、悪性腫瘍と紛らわしいことがある。診断の要は培養と病理で、黄色の硫黄顆粒とフィラメント状のグラム陽性菌が特徴的所見である。治療はペニシリン</t>
    </r>
    <r>
      <rPr>
        <sz val="10"/>
        <rFont val="Arial"/>
        <family val="0"/>
        <charset val="1"/>
      </rPr>
      <t xml:space="preserve">G</t>
    </r>
    <r>
      <rPr>
        <sz val="10"/>
        <rFont val="Noto Sans CJK SC"/>
        <family val="2"/>
      </rPr>
      <t xml:space="preserve">またはアモキシシリンの高用量・長期（</t>
    </r>
    <r>
      <rPr>
        <sz val="10"/>
        <rFont val="Arial"/>
        <family val="0"/>
        <charset val="1"/>
      </rPr>
      <t xml:space="preserve">6</t>
    </r>
    <r>
      <rPr>
        <sz val="10"/>
        <rFont val="Noto Sans CJK SC"/>
        <family val="2"/>
      </rPr>
      <t xml:space="preserve">〜</t>
    </r>
    <r>
      <rPr>
        <sz val="10"/>
        <rFont val="Arial"/>
        <family val="0"/>
        <charset val="1"/>
      </rPr>
      <t xml:space="preserve">12</t>
    </r>
    <r>
      <rPr>
        <sz val="10"/>
        <rFont val="Noto Sans CJK SC"/>
        <family val="2"/>
      </rPr>
      <t xml:space="preserve">か月）投与が基本である。</t>
    </r>
  </si>
  <si>
    <r>
      <rPr>
        <sz val="10"/>
        <rFont val="Noto Sans CJK SC"/>
        <family val="2"/>
      </rPr>
      <t xml:space="preserve">医学各論 Ⅻ</t>
    </r>
    <r>
      <rPr>
        <sz val="10"/>
        <rFont val="Arial"/>
        <family val="0"/>
        <charset val="1"/>
      </rPr>
      <t xml:space="preserve">-2-B-</t>
    </r>
    <r>
      <rPr>
        <sz val="10"/>
        <rFont val="Noto Sans CJK SC"/>
        <family val="2"/>
      </rPr>
      <t xml:space="preserve">㉙（放線菌症、</t>
    </r>
    <r>
      <rPr>
        <sz val="10"/>
        <rFont val="Arial"/>
        <family val="0"/>
        <charset val="1"/>
      </rPr>
      <t xml:space="preserve">b</t>
    </r>
    <r>
      <rPr>
        <sz val="10"/>
        <rFont val="Noto Sans CJK SC"/>
        <family val="2"/>
      </rPr>
      <t xml:space="preserve">）</t>
    </r>
  </si>
  <si>
    <r>
      <rPr>
        <sz val="10"/>
        <rFont val="Arial"/>
        <family val="0"/>
        <charset val="1"/>
      </rPr>
      <t xml:space="preserve">PS-01-03-04 (id: JkxnuLI)</t>
    </r>
    <r>
      <rPr>
        <sz val="10"/>
        <rFont val="Noto Sans CJK SC"/>
        <family val="2"/>
      </rPr>
      <t xml:space="preserve">；</t>
    </r>
    <r>
      <rPr>
        <sz val="10"/>
        <rFont val="Arial"/>
        <family val="0"/>
        <charset val="1"/>
      </rPr>
      <t xml:space="preserve">PS-03-03-05 (id: JkxnuUw)</t>
    </r>
  </si>
  <si>
    <t xml:space="preserve">SRC-2126</t>
  </si>
  <si>
    <t xml:space="preserve">Valour F, Sénéchal A, Dupieux C, et al. Actinomycosis: etiology, clinical features, diagnosis, treatment, and management. Infect Drug Resist. 2014;7:183-197.</t>
  </si>
  <si>
    <t xml:space="preserve">10.2147/IDR.S39601</t>
  </si>
  <si>
    <t xml:space="preserve">25045274</t>
  </si>
  <si>
    <r>
      <rPr>
        <sz val="10"/>
        <rFont val="Noto Sans CJK SC"/>
        <family val="2"/>
      </rPr>
      <t xml:space="preserve">ペニシリン</t>
    </r>
    <r>
      <rPr>
        <sz val="10"/>
        <rFont val="Arial"/>
        <family val="0"/>
        <charset val="1"/>
      </rPr>
      <t xml:space="preserve">G</t>
    </r>
    <r>
      <rPr>
        <sz val="10"/>
        <rFont val="Noto Sans CJK SC"/>
        <family val="2"/>
      </rPr>
      <t xml:space="preserve">・アモキシシリンは国内承認のある抗菌薬だが、放線菌症への保険適用の範囲は未確認。</t>
    </r>
  </si>
  <si>
    <t xml:space="preserve">BA-044</t>
  </si>
  <si>
    <t xml:space="preserve">ノカルジア症</t>
  </si>
  <si>
    <r>
      <rPr>
        <sz val="10"/>
        <rFont val="Arial"/>
        <family val="0"/>
        <charset val="1"/>
      </rPr>
      <t xml:space="preserve">Nocardia </t>
    </r>
    <r>
      <rPr>
        <sz val="10"/>
        <rFont val="Noto Sans CJK SC"/>
        <family val="2"/>
      </rPr>
      <t xml:space="preserve">は分枝状の菌糸様外観を示すグラム陽性桿菌で、記載された種は</t>
    </r>
    <r>
      <rPr>
        <sz val="10"/>
        <rFont val="Arial"/>
        <family val="0"/>
        <charset val="1"/>
      </rPr>
      <t xml:space="preserve">50</t>
    </r>
    <r>
      <rPr>
        <sz val="10"/>
        <rFont val="Noto Sans CJK SC"/>
        <family val="2"/>
      </rPr>
      <t xml:space="preserve">を超える。ノカルジア症は主に細胞性免疫の抑制状態で発症するが、免疫正常者にも起こりうる。</t>
    </r>
  </si>
  <si>
    <r>
      <rPr>
        <sz val="10"/>
        <rFont val="Noto Sans CJK SC"/>
        <family val="2"/>
      </rPr>
      <t xml:space="preserve">医学各論 Ⅻ</t>
    </r>
    <r>
      <rPr>
        <sz val="10"/>
        <rFont val="Arial"/>
        <family val="0"/>
        <charset val="1"/>
      </rPr>
      <t xml:space="preserve">-2-B-</t>
    </r>
    <r>
      <rPr>
        <sz val="10"/>
        <rFont val="Noto Sans CJK SC"/>
        <family val="2"/>
      </rPr>
      <t xml:space="preserve">㉚（ノカルジア症、</t>
    </r>
    <r>
      <rPr>
        <sz val="10"/>
        <rFont val="Arial"/>
        <family val="0"/>
        <charset val="1"/>
      </rPr>
      <t xml:space="preserve">b</t>
    </r>
    <r>
      <rPr>
        <sz val="10"/>
        <rFont val="Noto Sans CJK SC"/>
        <family val="2"/>
      </rPr>
      <t xml:space="preserve">）</t>
    </r>
  </si>
  <si>
    <t xml:space="preserve">SRC-2127</t>
  </si>
  <si>
    <t xml:space="preserve">Wilson JW. Nocardiosis: updates and clinical overview. Mayo Clin Proc. 2012;87(4):403-407.</t>
  </si>
  <si>
    <t xml:space="preserve">10.1016/j.mayocp.2011.11.016</t>
  </si>
  <si>
    <t xml:space="preserve">22469352</t>
  </si>
  <si>
    <r>
      <rPr>
        <sz val="10"/>
        <rFont val="Noto Sans CJK SC"/>
        <family val="2"/>
      </rPr>
      <t xml:space="preserve">種ごとに薬剤感受性が異なるため分子同定が臨床管理に重要とされるが、その根拠とした総説（</t>
    </r>
    <r>
      <rPr>
        <sz val="10"/>
        <rFont val="Arial"/>
        <family val="0"/>
        <charset val="1"/>
      </rPr>
      <t xml:space="preserve">Brown-Elliott 2006</t>
    </r>
    <r>
      <rPr>
        <sz val="10"/>
        <rFont val="Noto Sans CJK SC"/>
        <family val="2"/>
      </rPr>
      <t xml:space="preserve">）は今回の出典には含めていない。</t>
    </r>
  </si>
  <si>
    <t xml:space="preserve">BA-045</t>
  </si>
  <si>
    <t xml:space="preserve">ジフテリア</t>
  </si>
  <si>
    <r>
      <rPr>
        <sz val="10"/>
        <rFont val="Noto Sans CJK SC"/>
        <family val="2"/>
      </rPr>
      <t xml:space="preserve">ジフテリアの系統的レビューと統合解析（対象</t>
    </r>
    <r>
      <rPr>
        <sz val="10"/>
        <rFont val="Arial"/>
        <family val="0"/>
        <charset val="1"/>
      </rPr>
      <t xml:space="preserve">266</t>
    </r>
    <r>
      <rPr>
        <sz val="10"/>
        <rFont val="Noto Sans CJK SC"/>
        <family val="2"/>
      </rPr>
      <t xml:space="preserve">論文）では、潜伏期間の中央値は</t>
    </r>
    <r>
      <rPr>
        <sz val="10"/>
        <rFont val="Arial"/>
        <family val="0"/>
        <charset val="1"/>
      </rPr>
      <t xml:space="preserve">1.4</t>
    </r>
    <r>
      <rPr>
        <sz val="10"/>
        <rFont val="Noto Sans CJK SC"/>
        <family val="2"/>
      </rPr>
      <t xml:space="preserve">日、未治療例の保菌期間は平均</t>
    </r>
    <r>
      <rPr>
        <sz val="10"/>
        <rFont val="Arial"/>
        <family val="0"/>
        <charset val="1"/>
      </rPr>
      <t xml:space="preserve">18.5</t>
    </r>
    <r>
      <rPr>
        <sz val="10"/>
        <rFont val="Noto Sans CJK SC"/>
        <family val="2"/>
      </rPr>
      <t xml:space="preserve">日（</t>
    </r>
    <r>
      <rPr>
        <sz val="10"/>
        <rFont val="Arial"/>
        <family val="0"/>
        <charset val="1"/>
      </rPr>
      <t xml:space="preserve">95%</t>
    </r>
    <r>
      <rPr>
        <sz val="10"/>
        <rFont val="Noto Sans CJK SC"/>
        <family val="2"/>
      </rPr>
      <t xml:space="preserve">確信区間 </t>
    </r>
    <r>
      <rPr>
        <sz val="10"/>
        <rFont val="Arial"/>
        <family val="0"/>
        <charset val="1"/>
      </rPr>
      <t xml:space="preserve">17.7</t>
    </r>
    <r>
      <rPr>
        <sz val="10"/>
        <rFont val="Noto Sans CJK SC"/>
        <family val="2"/>
      </rPr>
      <t xml:space="preserve">〜</t>
    </r>
    <r>
      <rPr>
        <sz val="10"/>
        <rFont val="Arial"/>
        <family val="0"/>
        <charset val="1"/>
      </rPr>
      <t xml:space="preserve">19.4</t>
    </r>
    <r>
      <rPr>
        <sz val="10"/>
        <rFont val="Noto Sans CJK SC"/>
        <family val="2"/>
      </rPr>
      <t xml:space="preserve">）で</t>
    </r>
    <r>
      <rPr>
        <sz val="10"/>
        <rFont val="Arial"/>
        <family val="0"/>
        <charset val="1"/>
      </rPr>
      <t xml:space="preserve">95%</t>
    </r>
    <r>
      <rPr>
        <sz val="10"/>
        <rFont val="Noto Sans CJK SC"/>
        <family val="2"/>
      </rPr>
      <t xml:space="preserve">が</t>
    </r>
    <r>
      <rPr>
        <sz val="10"/>
        <rFont val="Arial"/>
        <family val="0"/>
        <charset val="1"/>
      </rPr>
      <t xml:space="preserve">48</t>
    </r>
    <r>
      <rPr>
        <sz val="10"/>
        <rFont val="Noto Sans CJK SC"/>
        <family val="2"/>
      </rPr>
      <t xml:space="preserve">日以内に菌が消失し、基本再生産数は</t>
    </r>
    <r>
      <rPr>
        <sz val="10"/>
        <rFont val="Arial"/>
        <family val="0"/>
        <charset val="1"/>
      </rPr>
      <t xml:space="preserve">1.7</t>
    </r>
    <r>
      <rPr>
        <sz val="10"/>
        <rFont val="Noto Sans CJK SC"/>
        <family val="2"/>
      </rPr>
      <t xml:space="preserve">〜</t>
    </r>
    <r>
      <rPr>
        <sz val="10"/>
        <rFont val="Arial"/>
        <family val="0"/>
        <charset val="1"/>
      </rPr>
      <t xml:space="preserve">4.3</t>
    </r>
    <r>
      <rPr>
        <sz val="10"/>
        <rFont val="Noto Sans CJK SC"/>
        <family val="2"/>
      </rPr>
      <t xml:space="preserve">と推定された。ジフテリアトキソイド</t>
    </r>
    <r>
      <rPr>
        <sz val="10"/>
        <rFont val="Arial"/>
        <family val="0"/>
        <charset val="1"/>
      </rPr>
      <t xml:space="preserve">3</t>
    </r>
    <r>
      <rPr>
        <sz val="10"/>
        <rFont val="Noto Sans CJK SC"/>
        <family val="2"/>
      </rPr>
      <t xml:space="preserve">回接種の発症予防効果は</t>
    </r>
    <r>
      <rPr>
        <sz val="10"/>
        <rFont val="Arial"/>
        <family val="0"/>
        <charset val="1"/>
      </rPr>
      <t xml:space="preserve">87%</t>
    </r>
    <r>
      <rPr>
        <sz val="10"/>
        <rFont val="Noto Sans CJK SC"/>
        <family val="2"/>
      </rPr>
      <t xml:space="preserve">（</t>
    </r>
    <r>
      <rPr>
        <sz val="10"/>
        <rFont val="Arial"/>
        <family val="0"/>
        <charset val="1"/>
      </rPr>
      <t xml:space="preserve">95%</t>
    </r>
    <r>
      <rPr>
        <sz val="10"/>
        <rFont val="Noto Sans CJK SC"/>
        <family val="2"/>
      </rPr>
      <t xml:space="preserve">確信区間 </t>
    </r>
    <r>
      <rPr>
        <sz val="10"/>
        <rFont val="Arial"/>
        <family val="0"/>
        <charset val="1"/>
      </rPr>
      <t xml:space="preserve">68</t>
    </r>
    <r>
      <rPr>
        <sz val="10"/>
        <rFont val="Noto Sans CJK SC"/>
        <family val="2"/>
      </rPr>
      <t xml:space="preserve">〜</t>
    </r>
    <r>
      <rPr>
        <sz val="10"/>
        <rFont val="Arial"/>
        <family val="0"/>
        <charset val="1"/>
      </rPr>
      <t xml:space="preserve">97%</t>
    </r>
    <r>
      <rPr>
        <sz val="10"/>
        <rFont val="Noto Sans CJK SC"/>
        <family val="2"/>
      </rPr>
      <t xml:space="preserve">）で、伝播を</t>
    </r>
    <r>
      <rPr>
        <sz val="10"/>
        <rFont val="Arial"/>
        <family val="0"/>
        <charset val="1"/>
      </rPr>
      <t xml:space="preserve">60%</t>
    </r>
    <r>
      <rPr>
        <sz val="10"/>
        <rFont val="Noto Sans CJK SC"/>
        <family val="2"/>
      </rPr>
      <t xml:space="preserve">減らす。</t>
    </r>
  </si>
  <si>
    <r>
      <rPr>
        <sz val="10"/>
        <rFont val="Noto Sans CJK SC"/>
        <family val="2"/>
      </rPr>
      <t xml:space="preserve">医学各論 Ⅻ</t>
    </r>
    <r>
      <rPr>
        <sz val="10"/>
        <rFont val="Arial"/>
        <family val="0"/>
        <charset val="1"/>
      </rPr>
      <t xml:space="preserve">-2-B-</t>
    </r>
    <r>
      <rPr>
        <sz val="10"/>
        <rFont val="Noto Sans CJK SC"/>
        <family val="2"/>
      </rPr>
      <t xml:space="preserve">㉛（ジフテリア、</t>
    </r>
    <r>
      <rPr>
        <sz val="10"/>
        <rFont val="Arial"/>
        <family val="0"/>
        <charset val="1"/>
      </rPr>
      <t xml:space="preserve">c</t>
    </r>
    <r>
      <rPr>
        <sz val="10"/>
        <rFont val="Noto Sans CJK SC"/>
        <family val="2"/>
      </rPr>
      <t xml:space="preserve">）</t>
    </r>
  </si>
  <si>
    <t xml:space="preserve">SRC-2128</t>
  </si>
  <si>
    <t xml:space="preserve">Truelove SA, Keegan LT, Moss WJ, et al. Clinical and Epidemiological Aspects of Diphtheria: A Systematic Review and Pooled Analysis. Clin Infect Dis. 2020;71(1):89-97.</t>
  </si>
  <si>
    <t xml:space="preserve">10.1093/cid/ciz808</t>
  </si>
  <si>
    <t xml:space="preserve">31425581</t>
  </si>
  <si>
    <r>
      <rPr>
        <sz val="10"/>
        <rFont val="Noto Sans CJK SC"/>
        <family val="2"/>
      </rPr>
      <t xml:space="preserve">国内では定期予防接種により患者数が減少し</t>
    </r>
    <r>
      <rPr>
        <sz val="10"/>
        <rFont val="Arial"/>
        <family val="0"/>
        <charset val="1"/>
      </rPr>
      <t xml:space="preserve">2000</t>
    </r>
    <r>
      <rPr>
        <sz val="10"/>
        <rFont val="Noto Sans CJK SC"/>
        <family val="2"/>
      </rPr>
      <t xml:space="preserve">年以降は報告がないことが </t>
    </r>
    <r>
      <rPr>
        <sz val="10"/>
        <rFont val="Arial"/>
        <family val="0"/>
        <charset val="1"/>
      </rPr>
      <t xml:space="preserve">JIHS </t>
    </r>
    <r>
      <rPr>
        <sz val="10"/>
        <rFont val="Noto Sans CJK SC"/>
        <family val="2"/>
      </rPr>
      <t xml:space="preserve">の疾患ページで確認できるが、本カードの主張は系統的レビューの数値に限った。</t>
    </r>
  </si>
  <si>
    <t xml:space="preserve">MY-001</t>
  </si>
  <si>
    <t xml:space="preserve">結核</t>
  </si>
  <si>
    <r>
      <rPr>
        <sz val="10"/>
        <rFont val="Noto Sans CJK SC"/>
        <family val="2"/>
      </rPr>
      <t xml:space="preserve">結核は</t>
    </r>
    <r>
      <rPr>
        <sz val="10"/>
        <rFont val="Arial"/>
        <family val="0"/>
        <charset val="1"/>
      </rPr>
      <t xml:space="preserve">2024</t>
    </r>
    <r>
      <rPr>
        <sz val="10"/>
        <rFont val="Noto Sans CJK SC"/>
        <family val="2"/>
      </rPr>
      <t xml:space="preserve">年には世界で推計</t>
    </r>
    <r>
      <rPr>
        <sz val="10"/>
        <rFont val="Arial"/>
        <family val="0"/>
        <charset val="1"/>
      </rPr>
      <t xml:space="preserve">1,070</t>
    </r>
    <r>
      <rPr>
        <sz val="10"/>
        <rFont val="Noto Sans CJK SC"/>
        <family val="2"/>
      </rPr>
      <t xml:space="preserve">万人が発症し、</t>
    </r>
    <r>
      <rPr>
        <sz val="10"/>
        <rFont val="Arial"/>
        <family val="0"/>
        <charset val="1"/>
      </rPr>
      <t xml:space="preserve">123</t>
    </r>
    <r>
      <rPr>
        <sz val="10"/>
        <rFont val="Noto Sans CJK SC"/>
        <family val="2"/>
      </rPr>
      <t xml:space="preserve">万人が死亡した。世界人口の約</t>
    </r>
    <r>
      <rPr>
        <sz val="10"/>
        <rFont val="Arial"/>
        <family val="0"/>
        <charset val="1"/>
      </rPr>
      <t xml:space="preserve">4</t>
    </r>
    <r>
      <rPr>
        <sz val="10"/>
        <rFont val="Noto Sans CJK SC"/>
        <family val="2"/>
      </rPr>
      <t xml:space="preserve">分の</t>
    </r>
    <r>
      <rPr>
        <sz val="10"/>
        <rFont val="Arial"/>
        <family val="0"/>
        <charset val="1"/>
      </rPr>
      <t xml:space="preserve">1</t>
    </r>
    <r>
      <rPr>
        <sz val="10"/>
        <rFont val="Noto Sans CJK SC"/>
        <family val="2"/>
      </rPr>
      <t xml:space="preserve">が結核菌に感染していると推定され、感染した人のうち発症するのは約</t>
    </r>
    <r>
      <rPr>
        <sz val="10"/>
        <rFont val="Arial"/>
        <family val="0"/>
        <charset val="1"/>
      </rPr>
      <t xml:space="preserve">5</t>
    </r>
    <r>
      <rPr>
        <sz val="10"/>
        <rFont val="Noto Sans CJK SC"/>
        <family val="2"/>
      </rPr>
      <t xml:space="preserve">〜</t>
    </r>
    <r>
      <rPr>
        <sz val="10"/>
        <rFont val="Arial"/>
        <family val="0"/>
        <charset val="1"/>
      </rPr>
      <t xml:space="preserve">10%</t>
    </r>
    <r>
      <rPr>
        <sz val="10"/>
        <rFont val="Noto Sans CJK SC"/>
        <family val="2"/>
      </rPr>
      <t xml:space="preserve">である。</t>
    </r>
  </si>
  <si>
    <r>
      <rPr>
        <sz val="10"/>
        <rFont val="Noto Sans CJK SC"/>
        <family val="2"/>
      </rPr>
      <t xml:space="preserve">医学各論 Ⅻ</t>
    </r>
    <r>
      <rPr>
        <sz val="10"/>
        <rFont val="Arial"/>
        <family val="0"/>
        <charset val="1"/>
      </rPr>
      <t xml:space="preserve">-3-A-①</t>
    </r>
    <r>
      <rPr>
        <sz val="10"/>
        <rFont val="Noto Sans CJK SC"/>
        <family val="2"/>
      </rPr>
      <t xml:space="preserve">（結核、</t>
    </r>
    <r>
      <rPr>
        <sz val="10"/>
        <rFont val="Arial"/>
        <family val="0"/>
        <charset val="1"/>
      </rPr>
      <t xml:space="preserve">a</t>
    </r>
    <r>
      <rPr>
        <sz val="10"/>
        <rFont val="Noto Sans CJK SC"/>
        <family val="2"/>
      </rPr>
      <t xml:space="preserve">）</t>
    </r>
  </si>
  <si>
    <r>
      <rPr>
        <sz val="10"/>
        <rFont val="Arial"/>
        <family val="0"/>
        <charset val="1"/>
      </rPr>
      <t xml:space="preserve">PS-01-03-05 (id: JkxnuLM)</t>
    </r>
    <r>
      <rPr>
        <sz val="10"/>
        <rFont val="Noto Sans CJK SC"/>
        <family val="2"/>
      </rPr>
      <t xml:space="preserve">；</t>
    </r>
    <r>
      <rPr>
        <sz val="10"/>
        <rFont val="Arial"/>
        <family val="0"/>
        <charset val="1"/>
      </rPr>
      <t xml:space="preserve">PS-03-03-01 (id: JkxnuUg)</t>
    </r>
  </si>
  <si>
    <t xml:space="preserve">SRC-2146</t>
  </si>
  <si>
    <r>
      <rPr>
        <sz val="10"/>
        <rFont val="Arial"/>
        <family val="0"/>
        <charset val="1"/>
      </rPr>
      <t xml:space="preserve">World Health Organization. Tuberculosis</t>
    </r>
    <r>
      <rPr>
        <sz val="10"/>
        <rFont val="Noto Sans CJK SC"/>
        <family val="2"/>
      </rPr>
      <t xml:space="preserve">（ファクトシート、</t>
    </r>
    <r>
      <rPr>
        <sz val="10"/>
        <rFont val="Arial"/>
        <family val="0"/>
        <charset val="1"/>
      </rPr>
      <t xml:space="preserve">2024</t>
    </r>
    <r>
      <rPr>
        <sz val="10"/>
        <rFont val="Noto Sans CJK SC"/>
        <family val="2"/>
      </rPr>
      <t xml:space="preserve">年データ、</t>
    </r>
    <r>
      <rPr>
        <sz val="10"/>
        <rFont val="Arial"/>
        <family val="0"/>
        <charset val="1"/>
      </rPr>
      <t xml:space="preserve">2026-03-24</t>
    </r>
    <r>
      <rPr>
        <sz val="10"/>
        <rFont val="Noto Sans CJK SC"/>
        <family val="2"/>
      </rPr>
      <t xml:space="preserve">更新）</t>
    </r>
  </si>
  <si>
    <r>
      <rPr>
        <sz val="10"/>
        <rFont val="Noto Sans CJK SC"/>
        <family val="2"/>
      </rPr>
      <t xml:space="preserve">数値は </t>
    </r>
    <r>
      <rPr>
        <sz val="10"/>
        <rFont val="Arial"/>
        <family val="0"/>
        <charset val="1"/>
      </rPr>
      <t xml:space="preserve">Global Tuberculosis Report 2025 </t>
    </r>
    <r>
      <rPr>
        <sz val="10"/>
        <rFont val="Noto Sans CJK SC"/>
        <family val="2"/>
      </rPr>
      <t xml:space="preserve">に基づくファクトシート（</t>
    </r>
    <r>
      <rPr>
        <sz val="10"/>
        <rFont val="Arial"/>
        <family val="0"/>
        <charset val="1"/>
      </rPr>
      <t xml:space="preserve">2024</t>
    </r>
    <r>
      <rPr>
        <sz val="10"/>
        <rFont val="Noto Sans CJK SC"/>
        <family val="2"/>
      </rPr>
      <t xml:space="preserve">年データ）の値。日本の新登録患者数・年齢分布・治療基準・届出は </t>
    </r>
    <r>
      <rPr>
        <sz val="10"/>
        <rFont val="Arial"/>
        <family val="0"/>
        <charset val="1"/>
      </rPr>
      <t xml:space="preserve">RI-036</t>
    </r>
    <r>
      <rPr>
        <sz val="10"/>
        <rFont val="Noto Sans CJK SC"/>
        <family val="2"/>
      </rPr>
      <t xml:space="preserve">〜</t>
    </r>
    <r>
      <rPr>
        <sz val="10"/>
        <rFont val="Arial"/>
        <family val="0"/>
        <charset val="1"/>
      </rPr>
      <t xml:space="preserve">043 </t>
    </r>
    <r>
      <rPr>
        <sz val="10"/>
        <rFont val="Noto Sans CJK SC"/>
        <family val="2"/>
      </rPr>
      <t xml:space="preserve">の範囲で、本カードでは扱わない。ページの </t>
    </r>
    <r>
      <rPr>
        <sz val="10"/>
        <rFont val="Arial"/>
        <family val="0"/>
        <charset val="1"/>
      </rPr>
      <t xml:space="preserve">URL </t>
    </r>
    <r>
      <rPr>
        <sz val="10"/>
        <rFont val="Noto Sans CJK SC"/>
        <family val="2"/>
      </rPr>
      <t xml:space="preserve">はリサーチメモに記録がなかったため未記載である。ファクトシート個別のライセンス表示はページ上で特定しておらず、</t>
    </r>
    <r>
      <rPr>
        <sz val="10"/>
        <rFont val="Arial"/>
        <family val="0"/>
        <charset val="1"/>
      </rPr>
      <t xml:space="preserve">WHO </t>
    </r>
    <r>
      <rPr>
        <sz val="10"/>
        <rFont val="Noto Sans CJK SC"/>
        <family val="2"/>
      </rPr>
      <t xml:space="preserve">出版物の標準ライセンスに基づく判定で、最終判定は取り込み側に委ねる。</t>
    </r>
  </si>
  <si>
    <t xml:space="preserve">MY-002</t>
  </si>
  <si>
    <r>
      <rPr>
        <sz val="10"/>
        <rFont val="Noto Sans CJK SC"/>
        <family val="2"/>
      </rPr>
      <t xml:space="preserve">潜在性結核感染症（</t>
    </r>
    <r>
      <rPr>
        <sz val="10"/>
        <rFont val="Arial"/>
        <family val="0"/>
        <charset val="1"/>
      </rPr>
      <t xml:space="preserve">LTBI</t>
    </r>
    <r>
      <rPr>
        <sz val="10"/>
        <rFont val="Noto Sans CJK SC"/>
        <family val="2"/>
      </rPr>
      <t xml:space="preserve">）の世界の負担は、</t>
    </r>
    <r>
      <rPr>
        <sz val="10"/>
        <rFont val="Arial"/>
        <family val="0"/>
        <charset val="1"/>
      </rPr>
      <t xml:space="preserve">2014</t>
    </r>
    <r>
      <rPr>
        <sz val="10"/>
        <rFont val="Noto Sans CJK SC"/>
        <family val="2"/>
      </rPr>
      <t xml:space="preserve">年時点で世界人口の</t>
    </r>
    <r>
      <rPr>
        <sz val="10"/>
        <rFont val="Arial"/>
        <family val="0"/>
        <charset val="1"/>
      </rPr>
      <t xml:space="preserve">23.0%</t>
    </r>
    <r>
      <rPr>
        <sz val="10"/>
        <rFont val="Noto Sans CJK SC"/>
        <family val="2"/>
      </rPr>
      <t xml:space="preserve">（約</t>
    </r>
    <r>
      <rPr>
        <sz val="10"/>
        <rFont val="Arial"/>
        <family val="0"/>
        <charset val="1"/>
      </rPr>
      <t xml:space="preserve">17</t>
    </r>
    <r>
      <rPr>
        <sz val="10"/>
        <rFont val="Noto Sans CJK SC"/>
        <family val="2"/>
      </rPr>
      <t xml:space="preserve">億人）と再推計された。その約</t>
    </r>
    <r>
      <rPr>
        <sz val="10"/>
        <rFont val="Arial"/>
        <family val="0"/>
        <charset val="1"/>
      </rPr>
      <t xml:space="preserve">80%</t>
    </r>
    <r>
      <rPr>
        <sz val="10"/>
        <rFont val="Noto Sans CJK SC"/>
        <family val="2"/>
      </rPr>
      <t xml:space="preserve">は東南アジア・西太平洋・アフリカの</t>
    </r>
    <r>
      <rPr>
        <sz val="10"/>
        <rFont val="Arial"/>
        <family val="0"/>
        <charset val="1"/>
      </rPr>
      <t xml:space="preserve">3</t>
    </r>
    <r>
      <rPr>
        <sz val="10"/>
        <rFont val="Noto Sans CJK SC"/>
        <family val="2"/>
      </rPr>
      <t xml:space="preserve">地域に集中する。</t>
    </r>
  </si>
  <si>
    <t xml:space="preserve">SRC-2147</t>
  </si>
  <si>
    <t xml:space="preserve">Houben RMGJ, Dodd PJ. The Global Burden of Latent Tuberculosis Infection: A Re-estimation Using Mathematical Modelling. PLoS Med. 2016;13(10):e1002152.</t>
  </si>
  <si>
    <t xml:space="preserve">10.1371/journal.pmed.1002152</t>
  </si>
  <si>
    <t xml:space="preserve">27780211</t>
  </si>
  <si>
    <r>
      <rPr>
        <sz val="10"/>
        <rFont val="Noto Sans CJK SC"/>
        <family val="2"/>
      </rPr>
      <t xml:space="preserve">数理モデルによる再推計で、</t>
    </r>
    <r>
      <rPr>
        <sz val="10"/>
        <rFont val="Arial"/>
        <family val="0"/>
        <charset val="1"/>
      </rPr>
      <t xml:space="preserve">95%</t>
    </r>
    <r>
      <rPr>
        <sz val="10"/>
        <rFont val="Noto Sans CJK SC"/>
        <family val="2"/>
      </rPr>
      <t xml:space="preserve">不確実性区間は</t>
    </r>
    <r>
      <rPr>
        <sz val="10"/>
        <rFont val="Arial"/>
        <family val="0"/>
        <charset val="1"/>
      </rPr>
      <t xml:space="preserve">20.4</t>
    </r>
    <r>
      <rPr>
        <sz val="10"/>
        <rFont val="Noto Sans CJK SC"/>
        <family val="2"/>
      </rPr>
      <t xml:space="preserve">〜</t>
    </r>
    <r>
      <rPr>
        <sz val="10"/>
        <rFont val="Arial"/>
        <family val="0"/>
        <charset val="1"/>
      </rPr>
      <t xml:space="preserve">26.4%</t>
    </r>
    <r>
      <rPr>
        <sz val="10"/>
        <rFont val="Noto Sans CJK SC"/>
        <family val="2"/>
      </rPr>
      <t xml:space="preserve">。同出典では、最近（</t>
    </r>
    <r>
      <rPr>
        <sz val="10"/>
        <rFont val="Arial"/>
        <family val="0"/>
        <charset val="1"/>
      </rPr>
      <t xml:space="preserve">2</t>
    </r>
    <r>
      <rPr>
        <sz val="10"/>
        <rFont val="Noto Sans CJK SC"/>
        <family val="2"/>
      </rPr>
      <t xml:space="preserve">年以内）の感染は世界人口の</t>
    </r>
    <r>
      <rPr>
        <sz val="10"/>
        <rFont val="Arial"/>
        <family val="0"/>
        <charset val="1"/>
      </rPr>
      <t xml:space="preserve">0.8%</t>
    </r>
    <r>
      <rPr>
        <sz val="10"/>
        <rFont val="Noto Sans CJK SC"/>
        <family val="2"/>
      </rPr>
      <t xml:space="preserve">（約</t>
    </r>
    <r>
      <rPr>
        <sz val="10"/>
        <rFont val="Arial"/>
        <family val="0"/>
        <charset val="1"/>
      </rPr>
      <t xml:space="preserve">5,550</t>
    </r>
    <r>
      <rPr>
        <sz val="10"/>
        <rFont val="Noto Sans CJK SC"/>
        <family val="2"/>
      </rPr>
      <t xml:space="preserve">万人）と推計されている。潜在性結核感染症の治療は </t>
    </r>
    <r>
      <rPr>
        <sz val="10"/>
        <rFont val="Arial"/>
        <family val="0"/>
        <charset val="1"/>
      </rPr>
      <t xml:space="preserve">RI-044</t>
    </r>
    <r>
      <rPr>
        <sz val="10"/>
        <rFont val="Noto Sans CJK SC"/>
        <family val="2"/>
      </rPr>
      <t xml:space="preserve">・</t>
    </r>
    <r>
      <rPr>
        <sz val="10"/>
        <rFont val="Arial"/>
        <family val="0"/>
        <charset val="1"/>
      </rPr>
      <t xml:space="preserve">046 </t>
    </r>
    <r>
      <rPr>
        <sz val="10"/>
        <rFont val="Noto Sans CJK SC"/>
        <family val="2"/>
      </rPr>
      <t xml:space="preserve">の範囲で、本カードでは扱わない。</t>
    </r>
  </si>
  <si>
    <t xml:space="preserve">MY-003</t>
  </si>
  <si>
    <r>
      <rPr>
        <sz val="10"/>
        <rFont val="Noto Sans CJK SC"/>
        <family val="2"/>
      </rPr>
      <t xml:space="preserve">結核は </t>
    </r>
    <r>
      <rPr>
        <sz val="10"/>
        <rFont val="Arial"/>
        <family val="0"/>
        <charset val="1"/>
      </rPr>
      <t xml:space="preserve">Mycobacterium tuberculosis complex </t>
    </r>
    <r>
      <rPr>
        <sz val="10"/>
        <rFont val="Noto Sans CJK SC"/>
        <family val="2"/>
      </rPr>
      <t xml:space="preserve">による空気感染症で、感染の経過は肉芽腫内に菌が封じ込められた潜在性結核感染症から、症状を伴う伝染性の活動性結核までスペクトラムをなす。伝染性があるのは活動性肺結核のみである。</t>
    </r>
  </si>
  <si>
    <r>
      <rPr>
        <sz val="10"/>
        <rFont val="Arial"/>
        <family val="0"/>
        <charset val="1"/>
      </rPr>
      <t xml:space="preserve">PS-01-03-05 (id: JkxnuLM)</t>
    </r>
    <r>
      <rPr>
        <sz val="10"/>
        <rFont val="Noto Sans CJK SC"/>
        <family val="2"/>
      </rPr>
      <t xml:space="preserve">；</t>
    </r>
    <r>
      <rPr>
        <sz val="10"/>
        <rFont val="Arial"/>
        <family val="0"/>
        <charset val="1"/>
      </rPr>
      <t xml:space="preserve">PS-01-03-02 (id: JkxnuLA)</t>
    </r>
  </si>
  <si>
    <t xml:space="preserve">SRC-2148</t>
  </si>
  <si>
    <t xml:space="preserve">Pai M, Behr MA, Dowdy D, et al. Tuberculosis. Nat Rev Dis Primers. 2016;2:16076.</t>
  </si>
  <si>
    <t xml:space="preserve">10.1038/nrdp.2016.76</t>
  </si>
  <si>
    <t xml:space="preserve">27784885</t>
  </si>
  <si>
    <r>
      <rPr>
        <sz val="10"/>
        <rFont val="Noto Sans CJK SC"/>
        <family val="2"/>
      </rPr>
      <t xml:space="preserve">感染後の各段階への移行率などの数値は本カードでは扱わない。日本の診断・治療基準は </t>
    </r>
    <r>
      <rPr>
        <sz val="10"/>
        <rFont val="Arial"/>
        <family val="0"/>
        <charset val="1"/>
      </rPr>
      <t xml:space="preserve">RI </t>
    </r>
    <r>
      <rPr>
        <sz val="10"/>
        <rFont val="Noto Sans CJK SC"/>
        <family val="2"/>
      </rPr>
      <t xml:space="preserve">の範囲、結核性髄膜炎は </t>
    </r>
    <r>
      <rPr>
        <sz val="10"/>
        <rFont val="Arial"/>
        <family val="0"/>
        <charset val="1"/>
      </rPr>
      <t xml:space="preserve">NI-016</t>
    </r>
    <r>
      <rPr>
        <sz val="10"/>
        <rFont val="Noto Sans CJK SC"/>
        <family val="2"/>
      </rPr>
      <t xml:space="preserve">・</t>
    </r>
    <r>
      <rPr>
        <sz val="10"/>
        <rFont val="Arial"/>
        <family val="0"/>
        <charset val="1"/>
      </rPr>
      <t xml:space="preserve">017 </t>
    </r>
    <r>
      <rPr>
        <sz val="10"/>
        <rFont val="Noto Sans CJK SC"/>
        <family val="2"/>
      </rPr>
      <t xml:space="preserve">の範囲である。</t>
    </r>
  </si>
  <si>
    <t xml:space="preserve">MY-004</t>
  </si>
  <si>
    <r>
      <rPr>
        <sz val="10"/>
        <rFont val="Noto Sans CJK SC"/>
        <family val="2"/>
      </rPr>
      <t xml:space="preserve">人口ベースのデータでは、</t>
    </r>
    <r>
      <rPr>
        <sz val="10"/>
        <rFont val="Arial"/>
        <family val="0"/>
        <charset val="1"/>
      </rPr>
      <t xml:space="preserve">2000</t>
    </r>
    <r>
      <rPr>
        <sz val="10"/>
        <rFont val="Noto Sans CJK SC"/>
        <family val="2"/>
      </rPr>
      <t xml:space="preserve">年以降、世界的にヒトの非結核性抗酸菌（</t>
    </r>
    <r>
      <rPr>
        <sz val="10"/>
        <rFont val="Arial"/>
        <family val="0"/>
        <charset val="1"/>
      </rPr>
      <t xml:space="preserve">NTM</t>
    </r>
    <r>
      <rPr>
        <sz val="10"/>
        <rFont val="Noto Sans CJK SC"/>
        <family val="2"/>
      </rPr>
      <t xml:space="preserve">）感染症の有病率は増加している。</t>
    </r>
    <r>
      <rPr>
        <sz val="10"/>
        <rFont val="Arial"/>
        <family val="0"/>
        <charset val="1"/>
      </rPr>
      <t xml:space="preserve">Mycobacterium avium complex</t>
    </r>
    <r>
      <rPr>
        <sz val="10"/>
        <rFont val="Noto Sans CJK SC"/>
        <family val="2"/>
      </rPr>
      <t xml:space="preserve">（</t>
    </r>
    <r>
      <rPr>
        <sz val="10"/>
        <rFont val="Arial"/>
        <family val="0"/>
        <charset val="1"/>
      </rPr>
      <t xml:space="preserve">MAC</t>
    </r>
    <r>
      <rPr>
        <sz val="10"/>
        <rFont val="Noto Sans CJK SC"/>
        <family val="2"/>
      </rPr>
      <t xml:space="preserve">）は北米と東アジアで優位な菌群で、欧州の一部地域では </t>
    </r>
    <r>
      <rPr>
        <sz val="10"/>
        <rFont val="Arial"/>
        <family val="0"/>
        <charset val="1"/>
      </rPr>
      <t xml:space="preserve">M. kansasii</t>
    </r>
    <r>
      <rPr>
        <sz val="10"/>
        <rFont val="Noto Sans CJK SC"/>
        <family val="2"/>
      </rPr>
      <t xml:space="preserve">、</t>
    </r>
    <r>
      <rPr>
        <sz val="10"/>
        <rFont val="Arial"/>
        <family val="0"/>
        <charset val="1"/>
      </rPr>
      <t xml:space="preserve">M. xenopi</t>
    </r>
    <r>
      <rPr>
        <sz val="10"/>
        <rFont val="Noto Sans CJK SC"/>
        <family val="2"/>
      </rPr>
      <t xml:space="preserve">、</t>
    </r>
    <r>
      <rPr>
        <sz val="10"/>
        <rFont val="Arial"/>
        <family val="0"/>
        <charset val="1"/>
      </rPr>
      <t xml:space="preserve">M. malmoense </t>
    </r>
    <r>
      <rPr>
        <sz val="10"/>
        <rFont val="Noto Sans CJK SC"/>
        <family val="2"/>
      </rPr>
      <t xml:space="preserve">が多い。</t>
    </r>
  </si>
  <si>
    <r>
      <rPr>
        <sz val="10"/>
        <rFont val="Noto Sans CJK SC"/>
        <family val="2"/>
      </rPr>
      <t xml:space="preserve">医学各論 Ⅻ</t>
    </r>
    <r>
      <rPr>
        <sz val="10"/>
        <rFont val="Arial"/>
        <family val="0"/>
        <charset val="1"/>
      </rPr>
      <t xml:space="preserve">-3-A-②</t>
    </r>
    <r>
      <rPr>
        <sz val="10"/>
        <rFont val="Noto Sans CJK SC"/>
        <family val="2"/>
      </rPr>
      <t xml:space="preserve">（非結核性抗酸菌症、</t>
    </r>
    <r>
      <rPr>
        <sz val="10"/>
        <rFont val="Arial"/>
        <family val="0"/>
        <charset val="1"/>
      </rPr>
      <t xml:space="preserve">a</t>
    </r>
    <r>
      <rPr>
        <sz val="10"/>
        <rFont val="Noto Sans CJK SC"/>
        <family val="2"/>
      </rPr>
      <t xml:space="preserve">）</t>
    </r>
  </si>
  <si>
    <t xml:space="preserve">SRC-2149</t>
  </si>
  <si>
    <t xml:space="preserve">Prevots DR, Marras TK. Epidemiology of human pulmonary infection with nontuberculous mycobacteria: a review. Clin Chest Med. 2015;36(1).</t>
  </si>
  <si>
    <t xml:space="preserve">10.1016/j.ccm.2014.10.002</t>
  </si>
  <si>
    <t xml:space="preserve">25676516</t>
  </si>
  <si>
    <r>
      <rPr>
        <sz val="10"/>
        <rFont val="Noto Sans CJK SC"/>
        <family val="2"/>
      </rPr>
      <t xml:space="preserve">日本の肺</t>
    </r>
    <r>
      <rPr>
        <sz val="10"/>
        <rFont val="Arial"/>
        <family val="0"/>
        <charset val="1"/>
      </rPr>
      <t xml:space="preserve">NTM</t>
    </r>
    <r>
      <rPr>
        <sz val="10"/>
        <rFont val="Noto Sans CJK SC"/>
        <family val="2"/>
      </rPr>
      <t xml:space="preserve">症の罹患率と菌種の地域分布は </t>
    </r>
    <r>
      <rPr>
        <sz val="10"/>
        <rFont val="Arial"/>
        <family val="0"/>
        <charset val="1"/>
      </rPr>
      <t xml:space="preserve">RI-047</t>
    </r>
    <r>
      <rPr>
        <sz val="10"/>
        <rFont val="Noto Sans CJK SC"/>
        <family val="2"/>
      </rPr>
      <t xml:space="preserve">・</t>
    </r>
    <r>
      <rPr>
        <sz val="10"/>
        <rFont val="Arial"/>
        <family val="0"/>
        <charset val="1"/>
      </rPr>
      <t xml:space="preserve">048 </t>
    </r>
    <r>
      <rPr>
        <sz val="10"/>
        <rFont val="Noto Sans CJK SC"/>
        <family val="2"/>
      </rPr>
      <t xml:space="preserve">の範囲で、本カードでは扱わない。皮膚の</t>
    </r>
    <r>
      <rPr>
        <sz val="10"/>
        <rFont val="Arial"/>
        <family val="0"/>
        <charset val="1"/>
      </rPr>
      <t xml:space="preserve">NTM</t>
    </r>
    <r>
      <rPr>
        <sz val="10"/>
        <rFont val="Noto Sans CJK SC"/>
        <family val="2"/>
      </rPr>
      <t xml:space="preserve">症は </t>
    </r>
    <r>
      <rPr>
        <sz val="10"/>
        <rFont val="Arial"/>
        <family val="0"/>
        <charset val="1"/>
      </rPr>
      <t xml:space="preserve">SD-035 </t>
    </r>
    <r>
      <rPr>
        <sz val="10"/>
        <rFont val="Noto Sans CJK SC"/>
        <family val="2"/>
      </rPr>
      <t xml:space="preserve">の範囲である。</t>
    </r>
  </si>
  <si>
    <t xml:space="preserve">MY-005</t>
  </si>
  <si>
    <r>
      <rPr>
        <sz val="10"/>
        <rFont val="Noto Sans CJK SC"/>
        <family val="2"/>
      </rPr>
      <t xml:space="preserve">非結核性抗酸菌（</t>
    </r>
    <r>
      <rPr>
        <sz val="10"/>
        <rFont val="Arial"/>
        <family val="0"/>
        <charset val="1"/>
      </rPr>
      <t xml:space="preserve">NTM</t>
    </r>
    <r>
      <rPr>
        <sz val="10"/>
        <rFont val="Noto Sans CJK SC"/>
        <family val="2"/>
      </rPr>
      <t xml:space="preserve">）は</t>
    </r>
    <r>
      <rPr>
        <sz val="10"/>
        <rFont val="Arial"/>
        <family val="0"/>
        <charset val="1"/>
      </rPr>
      <t xml:space="preserve">150</t>
    </r>
    <r>
      <rPr>
        <sz val="10"/>
        <rFont val="Noto Sans CJK SC"/>
        <family val="2"/>
      </rPr>
      <t xml:space="preserve">種を超える菌種を含み（</t>
    </r>
    <r>
      <rPr>
        <sz val="10"/>
        <rFont val="Arial"/>
        <family val="0"/>
        <charset val="1"/>
      </rPr>
      <t xml:space="preserve">2015</t>
    </r>
    <r>
      <rPr>
        <sz val="10"/>
        <rFont val="Noto Sans CJK SC"/>
        <family val="2"/>
      </rPr>
      <t xml:space="preserve">年時点）、ヒト感染の源は環境である。</t>
    </r>
    <r>
      <rPr>
        <sz val="10"/>
        <rFont val="Arial"/>
        <family val="0"/>
        <charset val="1"/>
      </rPr>
      <t xml:space="preserve">NTM </t>
    </r>
    <r>
      <rPr>
        <sz val="10"/>
        <rFont val="Noto Sans CJK SC"/>
        <family val="2"/>
      </rPr>
      <t xml:space="preserve">は土壌と飲料水の自然な微生物叢の一員で、菌種ごとに生態・抗菌薬感受性・病原性が異なるため、分離株の種レベルの同定が重要である。</t>
    </r>
  </si>
  <si>
    <t xml:space="preserve">SRC-2150</t>
  </si>
  <si>
    <t xml:space="preserve">Falkinham JO 3rd. Environmental sources of nontuberculous mycobacteria. Clin Chest Med. 2015;36(1).</t>
  </si>
  <si>
    <t xml:space="preserve">10.1016/j.ccm.2014.10.003</t>
  </si>
  <si>
    <t xml:space="preserve">25676517</t>
  </si>
  <si>
    <r>
      <rPr>
        <sz val="10"/>
        <rFont val="Noto Sans CJK SC"/>
        <family val="2"/>
      </rPr>
      <t xml:space="preserve">菌種数は出典の年代により異なり、</t>
    </r>
    <r>
      <rPr>
        <sz val="10"/>
        <rFont val="Arial"/>
        <family val="0"/>
        <charset val="1"/>
      </rPr>
      <t xml:space="preserve">2020</t>
    </r>
    <r>
      <rPr>
        <sz val="10"/>
        <rFont val="Noto Sans CJK SC"/>
        <family val="2"/>
      </rPr>
      <t xml:space="preserve">年の治療ガイドラインでは</t>
    </r>
    <r>
      <rPr>
        <sz val="10"/>
        <rFont val="Arial"/>
        <family val="0"/>
        <charset val="1"/>
      </rPr>
      <t xml:space="preserve">190</t>
    </r>
    <r>
      <rPr>
        <sz val="10"/>
        <rFont val="Noto Sans CJK SC"/>
        <family val="2"/>
      </rPr>
      <t xml:space="preserve">種を超える種・亜種とされている。肺</t>
    </r>
    <r>
      <rPr>
        <sz val="10"/>
        <rFont val="Arial"/>
        <family val="0"/>
        <charset val="1"/>
      </rPr>
      <t xml:space="preserve">NTM</t>
    </r>
    <r>
      <rPr>
        <sz val="10"/>
        <rFont val="Noto Sans CJK SC"/>
        <family val="2"/>
      </rPr>
      <t xml:space="preserve">症の治療はガイドラインの範囲で、本カードでは扱わない。</t>
    </r>
  </si>
  <si>
    <t xml:space="preserve">MY-006</t>
  </si>
  <si>
    <r>
      <rPr>
        <sz val="10"/>
        <rFont val="Arial"/>
        <family val="0"/>
        <charset val="1"/>
      </rPr>
      <t xml:space="preserve">Hansen</t>
    </r>
    <r>
      <rPr>
        <sz val="10"/>
        <rFont val="Noto Sans CJK SC"/>
        <family val="2"/>
      </rPr>
      <t xml:space="preserve">病</t>
    </r>
  </si>
  <si>
    <r>
      <rPr>
        <sz val="10"/>
        <rFont val="Noto Sans CJK SC"/>
        <family val="2"/>
      </rPr>
      <t xml:space="preserve">日本のハンセン病の新規患者は毎年、日本人が数名、在日外国人が約</t>
    </r>
    <r>
      <rPr>
        <sz val="10"/>
        <rFont val="Arial"/>
        <family val="0"/>
        <charset val="1"/>
      </rPr>
      <t xml:space="preserve">4</t>
    </r>
    <r>
      <rPr>
        <sz val="10"/>
        <rFont val="Noto Sans CJK SC"/>
        <family val="2"/>
      </rPr>
      <t xml:space="preserve">名で、日本人では沖縄県出身者が半数を占める。原因菌のらい菌（</t>
    </r>
    <r>
      <rPr>
        <sz val="10"/>
        <rFont val="Arial"/>
        <family val="0"/>
        <charset val="1"/>
      </rPr>
      <t xml:space="preserve">Mycobacterium leprae</t>
    </r>
    <r>
      <rPr>
        <sz val="10"/>
        <rFont val="Noto Sans CJK SC"/>
        <family val="2"/>
      </rPr>
      <t xml:space="preserve">）はゲノムサイズが</t>
    </r>
    <r>
      <rPr>
        <sz val="10"/>
        <rFont val="Arial"/>
        <family val="0"/>
        <charset val="1"/>
      </rPr>
      <t xml:space="preserve">3.3 Mb</t>
    </r>
    <r>
      <rPr>
        <sz val="10"/>
        <rFont val="Noto Sans CJK SC"/>
        <family val="2"/>
      </rPr>
      <t xml:space="preserve">で偽遺伝子が多く、試験管内では培養できない。増殖の至適温度は</t>
    </r>
    <r>
      <rPr>
        <sz val="10"/>
        <rFont val="Arial"/>
        <family val="0"/>
        <charset val="1"/>
      </rPr>
      <t xml:space="preserve">31℃</t>
    </r>
    <r>
      <rPr>
        <sz val="10"/>
        <rFont val="Noto Sans CJK SC"/>
        <family val="2"/>
      </rPr>
      <t xml:space="preserve">前後で、皮膚と末梢神経（シュワン細胞）に親和性がある。</t>
    </r>
  </si>
  <si>
    <r>
      <rPr>
        <sz val="10"/>
        <rFont val="Noto Sans CJK SC"/>
        <family val="2"/>
      </rPr>
      <t xml:space="preserve">医学各論 Ⅻ</t>
    </r>
    <r>
      <rPr>
        <sz val="10"/>
        <rFont val="Arial"/>
        <family val="0"/>
        <charset val="1"/>
      </rPr>
      <t xml:space="preserve">-3-A-③</t>
    </r>
    <r>
      <rPr>
        <sz val="10"/>
        <rFont val="Noto Sans CJK SC"/>
        <family val="2"/>
      </rPr>
      <t xml:space="preserve">（</t>
    </r>
    <r>
      <rPr>
        <sz val="10"/>
        <rFont val="Arial"/>
        <family val="0"/>
        <charset val="1"/>
      </rPr>
      <t xml:space="preserve">Hansen</t>
    </r>
    <r>
      <rPr>
        <sz val="10"/>
        <rFont val="Noto Sans CJK SC"/>
        <family val="2"/>
      </rPr>
      <t xml:space="preserve">病、</t>
    </r>
    <r>
      <rPr>
        <sz val="10"/>
        <rFont val="Arial"/>
        <family val="0"/>
        <charset val="1"/>
      </rPr>
      <t xml:space="preserve">c</t>
    </r>
    <r>
      <rPr>
        <sz val="10"/>
        <rFont val="Noto Sans CJK SC"/>
        <family val="2"/>
      </rPr>
      <t xml:space="preserve">）</t>
    </r>
  </si>
  <si>
    <t xml:space="preserve">SRC-2151</t>
  </si>
  <si>
    <r>
      <rPr>
        <sz val="10"/>
        <rFont val="Noto Sans CJK SC"/>
        <family val="2"/>
      </rPr>
      <t xml:space="preserve">国立健康危機管理研究機構（</t>
    </r>
    <r>
      <rPr>
        <sz val="10"/>
        <rFont val="Arial"/>
        <family val="0"/>
        <charset val="1"/>
      </rPr>
      <t xml:space="preserve">JIHS</t>
    </r>
    <r>
      <rPr>
        <sz val="10"/>
        <rFont val="Noto Sans CJK SC"/>
        <family val="2"/>
      </rPr>
      <t xml:space="preserve">）感染症情報提供サイト</t>
    </r>
    <r>
      <rPr>
        <sz val="10"/>
        <rFont val="Arial"/>
        <family val="0"/>
        <charset val="1"/>
      </rPr>
      <t xml:space="preserve">. </t>
    </r>
    <r>
      <rPr>
        <sz val="10"/>
        <rFont val="Noto Sans CJK SC"/>
        <family val="2"/>
      </rPr>
      <t xml:space="preserve">ハンセン病（詳細版）</t>
    </r>
    <r>
      <rPr>
        <sz val="10"/>
        <rFont val="Arial"/>
        <family val="0"/>
        <charset val="1"/>
      </rPr>
      <t xml:space="preserve">. 2016</t>
    </r>
    <r>
      <rPr>
        <sz val="10"/>
        <rFont val="Noto Sans CJK SC"/>
        <family val="2"/>
      </rPr>
      <t xml:space="preserve">年改訂</t>
    </r>
  </si>
  <si>
    <r>
      <rPr>
        <sz val="10"/>
        <rFont val="Noto Sans CJK SC"/>
        <family val="2"/>
      </rPr>
      <t xml:space="preserve">治療期間については、</t>
    </r>
    <r>
      <rPr>
        <sz val="10"/>
        <rFont val="Arial"/>
        <family val="0"/>
        <charset val="1"/>
      </rPr>
      <t xml:space="preserve">WHO </t>
    </r>
    <r>
      <rPr>
        <sz val="10"/>
        <rFont val="Noto Sans CJK SC"/>
        <family val="2"/>
      </rPr>
      <t xml:space="preserve">ファクトシートの記述（多剤併用療法は少菌型</t>
    </r>
    <r>
      <rPr>
        <sz val="10"/>
        <rFont val="Arial"/>
        <family val="0"/>
        <charset val="1"/>
      </rPr>
      <t xml:space="preserve">6</t>
    </r>
    <r>
      <rPr>
        <sz val="10"/>
        <rFont val="Noto Sans CJK SC"/>
        <family val="2"/>
      </rPr>
      <t xml:space="preserve">か月・多菌型</t>
    </r>
    <r>
      <rPr>
        <sz val="10"/>
        <rFont val="Arial"/>
        <family val="0"/>
        <charset val="1"/>
      </rPr>
      <t xml:space="preserve">12</t>
    </r>
    <r>
      <rPr>
        <sz val="10"/>
        <rFont val="Noto Sans CJK SC"/>
        <family val="2"/>
      </rPr>
      <t xml:space="preserve">か月）を優先すべきもので、</t>
    </r>
    <r>
      <rPr>
        <sz val="10"/>
        <rFont val="Arial"/>
        <family val="0"/>
        <charset val="1"/>
      </rPr>
      <t xml:space="preserve">JIHS </t>
    </r>
    <r>
      <rPr>
        <sz val="10"/>
        <rFont val="Noto Sans CJK SC"/>
        <family val="2"/>
      </rPr>
      <t xml:space="preserve">詳細版（</t>
    </r>
    <r>
      <rPr>
        <sz val="10"/>
        <rFont val="Arial"/>
        <family val="0"/>
        <charset val="1"/>
      </rPr>
      <t xml:space="preserve">2016</t>
    </r>
    <r>
      <rPr>
        <sz val="10"/>
        <rFont val="Noto Sans CJK SC"/>
        <family val="2"/>
      </rPr>
      <t xml:space="preserve">年改訂）の記述とは異なる。本カードの主張は病原体と日本の疫学に限った。多剤併用療法に用いるダプソン・リファンピシン・クロファジミンの国内の承認・保険適用は未確認。届出制度は、らい予防法の廃止（</t>
    </r>
    <r>
      <rPr>
        <sz val="10"/>
        <rFont val="Arial"/>
        <family val="0"/>
        <charset val="1"/>
      </rPr>
      <t xml:space="preserve">1996</t>
    </r>
    <r>
      <rPr>
        <sz val="10"/>
        <rFont val="Noto Sans CJK SC"/>
        <family val="2"/>
      </rPr>
      <t xml:space="preserve">年）に伴いなくなっている。ページの </t>
    </r>
    <r>
      <rPr>
        <sz val="10"/>
        <rFont val="Arial"/>
        <family val="0"/>
        <charset val="1"/>
      </rPr>
      <t xml:space="preserve">URL </t>
    </r>
    <r>
      <rPr>
        <sz val="10"/>
        <rFont val="Noto Sans CJK SC"/>
        <family val="2"/>
      </rPr>
      <t xml:space="preserve">はリサーチメモに記録がなかったため未記載である。皮膚所見そのものは Ⅲ の範囲である。</t>
    </r>
  </si>
  <si>
    <t xml:space="preserve">FG-001</t>
  </si>
  <si>
    <t xml:space="preserve">カンジダ症</t>
  </si>
  <si>
    <r>
      <rPr>
        <sz val="10"/>
        <rFont val="Noto Sans CJK SC"/>
        <family val="2"/>
      </rPr>
      <t xml:space="preserve">米国感染症学会（</t>
    </r>
    <r>
      <rPr>
        <sz val="10"/>
        <rFont val="Arial"/>
        <family val="0"/>
        <charset val="1"/>
      </rPr>
      <t xml:space="preserve">IDSA</t>
    </r>
    <r>
      <rPr>
        <sz val="10"/>
        <rFont val="Noto Sans CJK SC"/>
        <family val="2"/>
      </rPr>
      <t xml:space="preserve">）は</t>
    </r>
    <r>
      <rPr>
        <sz val="10"/>
        <rFont val="Arial"/>
        <family val="0"/>
        <charset val="1"/>
      </rPr>
      <t xml:space="preserve">2016</t>
    </r>
    <r>
      <rPr>
        <sz val="10"/>
        <rFont val="Noto Sans CJK SC"/>
        <family val="2"/>
      </rPr>
      <t xml:space="preserve">年に、カンジダ症の管理に関する診療ガイドラインを更新した。このガイドラインは、カンジダ血症を含む侵襲性カンジダ症を中心に、カンジダ症の診断と治療の方針を病態別に扱うものである。</t>
    </r>
  </si>
  <si>
    <r>
      <rPr>
        <sz val="10"/>
        <rFont val="Noto Sans CJK SC"/>
        <family val="2"/>
      </rPr>
      <t xml:space="preserve">医学各論 Ⅻ</t>
    </r>
    <r>
      <rPr>
        <sz val="10"/>
        <rFont val="Arial"/>
        <family val="0"/>
        <charset val="1"/>
      </rPr>
      <t xml:space="preserve">-4-A-①</t>
    </r>
    <r>
      <rPr>
        <sz val="10"/>
        <rFont val="Noto Sans CJK SC"/>
        <family val="2"/>
      </rPr>
      <t xml:space="preserve">（カンジダ症、</t>
    </r>
    <r>
      <rPr>
        <sz val="10"/>
        <rFont val="Arial"/>
        <family val="0"/>
        <charset val="1"/>
      </rPr>
      <t xml:space="preserve">a</t>
    </r>
    <r>
      <rPr>
        <sz val="10"/>
        <rFont val="Noto Sans CJK SC"/>
        <family val="2"/>
      </rPr>
      <t xml:space="preserve">）</t>
    </r>
  </si>
  <si>
    <r>
      <rPr>
        <sz val="10"/>
        <rFont val="Arial"/>
        <family val="0"/>
        <charset val="1"/>
      </rPr>
      <t xml:space="preserve">PS-01-03-12 (id: JkxnuLs)</t>
    </r>
    <r>
      <rPr>
        <sz val="10"/>
        <rFont val="Noto Sans CJK SC"/>
        <family val="2"/>
      </rPr>
      <t xml:space="preserve">；</t>
    </r>
    <r>
      <rPr>
        <sz val="10"/>
        <rFont val="Arial"/>
        <family val="0"/>
        <charset val="1"/>
      </rPr>
      <t xml:space="preserve">PS-03-03-03 (id: JkxnuUo)</t>
    </r>
  </si>
  <si>
    <r>
      <rPr>
        <sz val="10"/>
        <rFont val="Noto Sans CJK SC"/>
        <family val="2"/>
      </rPr>
      <t xml:space="preserve">ガイドライン個別の推奨の数値は本リサーチでは抽出していないため、主張はガイドラインの位置づけの範囲にとどめた。皮膚・粘膜・口腔・食道・腟のカンジダ症は既存カード（</t>
    </r>
    <r>
      <rPr>
        <sz val="10"/>
        <rFont val="Arial"/>
        <family val="0"/>
        <charset val="1"/>
      </rPr>
      <t xml:space="preserve">SD</t>
    </r>
    <r>
      <rPr>
        <sz val="10"/>
        <rFont val="Noto Sans CJK SC"/>
        <family val="2"/>
      </rPr>
      <t xml:space="preserve">・</t>
    </r>
    <r>
      <rPr>
        <sz val="10"/>
        <rFont val="Arial"/>
        <family val="0"/>
        <charset val="1"/>
      </rPr>
      <t xml:space="preserve">OR</t>
    </r>
    <r>
      <rPr>
        <sz val="10"/>
        <rFont val="Noto Sans CJK SC"/>
        <family val="2"/>
      </rPr>
      <t xml:space="preserve">・</t>
    </r>
    <r>
      <rPr>
        <sz val="10"/>
        <rFont val="Arial"/>
        <family val="0"/>
        <charset val="1"/>
      </rPr>
      <t xml:space="preserve">ES</t>
    </r>
    <r>
      <rPr>
        <sz val="10"/>
        <rFont val="Noto Sans CJK SC"/>
        <family val="2"/>
      </rPr>
      <t xml:space="preserve">・</t>
    </r>
    <r>
      <rPr>
        <sz val="10"/>
        <rFont val="Arial"/>
        <family val="0"/>
        <charset val="1"/>
      </rPr>
      <t xml:space="preserve">GY</t>
    </r>
    <r>
      <rPr>
        <sz val="10"/>
        <rFont val="Noto Sans CJK SC"/>
        <family val="2"/>
      </rPr>
      <t xml:space="preserve">）の範囲で、本カードでは扱わない。国内の診療には日本の指針と承認状況が別途適用される。</t>
    </r>
  </si>
  <si>
    <t xml:space="preserve">FG-002</t>
  </si>
  <si>
    <r>
      <rPr>
        <sz val="10"/>
        <rFont val="Noto Sans CJK SC"/>
        <family val="2"/>
      </rPr>
      <t xml:space="preserve">カンジダ血流感染症または侵襲性カンジダ症は、世界で年間約</t>
    </r>
    <r>
      <rPr>
        <sz val="10"/>
        <rFont val="Arial"/>
        <family val="0"/>
        <charset val="1"/>
      </rPr>
      <t xml:space="preserve">156</t>
    </r>
    <r>
      <rPr>
        <sz val="10"/>
        <rFont val="Noto Sans CJK SC"/>
        <family val="2"/>
      </rPr>
      <t xml:space="preserve">万</t>
    </r>
    <r>
      <rPr>
        <sz val="10"/>
        <rFont val="Arial"/>
        <family val="0"/>
        <charset val="1"/>
      </rPr>
      <t xml:space="preserve">5,000</t>
    </r>
    <r>
      <rPr>
        <sz val="10"/>
        <rFont val="Noto Sans CJK SC"/>
        <family val="2"/>
      </rPr>
      <t xml:space="preserve">人が発症し、死亡は約</t>
    </r>
    <r>
      <rPr>
        <sz val="10"/>
        <rFont val="Arial"/>
        <family val="0"/>
        <charset val="1"/>
      </rPr>
      <t xml:space="preserve">99</t>
    </r>
    <r>
      <rPr>
        <sz val="10"/>
        <rFont val="Noto Sans CJK SC"/>
        <family val="2"/>
      </rPr>
      <t xml:space="preserve">万</t>
    </r>
    <r>
      <rPr>
        <sz val="10"/>
        <rFont val="Arial"/>
        <family val="0"/>
        <charset val="1"/>
      </rPr>
      <t xml:space="preserve">5,000</t>
    </r>
    <r>
      <rPr>
        <sz val="10"/>
        <rFont val="Noto Sans CJK SC"/>
        <family val="2"/>
      </rPr>
      <t xml:space="preserve">人（</t>
    </r>
    <r>
      <rPr>
        <sz val="10"/>
        <rFont val="Arial"/>
        <family val="0"/>
        <charset val="1"/>
      </rPr>
      <t xml:space="preserve">63.6%</t>
    </r>
    <r>
      <rPr>
        <sz val="10"/>
        <rFont val="Noto Sans CJK SC"/>
        <family val="2"/>
      </rPr>
      <t xml:space="preserve">）と推計される。</t>
    </r>
  </si>
  <si>
    <t xml:space="preserve">SRC-2152</t>
  </si>
  <si>
    <t xml:space="preserve">Denning DW. Global incidence and mortality of severe fungal disease. Lancet Infect Dis. 2024;24(7).</t>
  </si>
  <si>
    <t xml:space="preserve">10.1016/S1473-3099(23)00692-8</t>
  </si>
  <si>
    <t xml:space="preserve">38224705</t>
  </si>
  <si>
    <r>
      <rPr>
        <sz val="10"/>
        <rFont val="Arial"/>
        <family val="0"/>
        <charset val="1"/>
      </rPr>
      <t xml:space="preserve">2019</t>
    </r>
    <r>
      <rPr>
        <sz val="10"/>
        <rFont val="Noto Sans CJK SC"/>
        <family val="2"/>
      </rPr>
      <t xml:space="preserve">〜</t>
    </r>
    <r>
      <rPr>
        <sz val="10"/>
        <rFont val="Arial"/>
        <family val="0"/>
        <charset val="1"/>
      </rPr>
      <t xml:space="preserve">2021</t>
    </r>
    <r>
      <rPr>
        <sz val="10"/>
        <rFont val="Noto Sans CJK SC"/>
        <family val="2"/>
      </rPr>
      <t xml:space="preserve">年のリスク人口を分母とした推計値である。</t>
    </r>
  </si>
  <si>
    <t xml:space="preserve">FG-003</t>
  </si>
  <si>
    <t xml:space="preserve">アスペルギルス症</t>
  </si>
  <si>
    <r>
      <rPr>
        <sz val="10"/>
        <rFont val="Arial"/>
        <family val="0"/>
        <charset val="1"/>
      </rPr>
      <t xml:space="preserve">Aspergillus fumigatus </t>
    </r>
    <r>
      <rPr>
        <sz val="10"/>
        <rFont val="Noto Sans CJK SC"/>
        <family val="2"/>
      </rPr>
      <t xml:space="preserve">は腐生性の真菌で、主たる生息地は土壌である。過酷な環境に適応し増殖する能力が、ヒト宿主の防御に抵抗して生き残る力となり、致命的な肺感染症の原因となっている。</t>
    </r>
  </si>
  <si>
    <r>
      <rPr>
        <sz val="10"/>
        <rFont val="Noto Sans CJK SC"/>
        <family val="2"/>
      </rPr>
      <t xml:space="preserve">医学各論 Ⅻ</t>
    </r>
    <r>
      <rPr>
        <sz val="10"/>
        <rFont val="Arial"/>
        <family val="0"/>
        <charset val="1"/>
      </rPr>
      <t xml:space="preserve">-4-A-②</t>
    </r>
    <r>
      <rPr>
        <sz val="10"/>
        <rFont val="Noto Sans CJK SC"/>
        <family val="2"/>
      </rPr>
      <t xml:space="preserve">（アスペルギルス症、</t>
    </r>
    <r>
      <rPr>
        <sz val="10"/>
        <rFont val="Arial"/>
        <family val="0"/>
        <charset val="1"/>
      </rPr>
      <t xml:space="preserve">a</t>
    </r>
    <r>
      <rPr>
        <sz val="10"/>
        <rFont val="Noto Sans CJK SC"/>
        <family val="2"/>
      </rPr>
      <t xml:space="preserve">）</t>
    </r>
  </si>
  <si>
    <r>
      <rPr>
        <sz val="10"/>
        <rFont val="Arial"/>
        <family val="0"/>
        <charset val="1"/>
      </rPr>
      <t xml:space="preserve">PS-01-03-12 (id: JkxnuLs)</t>
    </r>
    <r>
      <rPr>
        <sz val="10"/>
        <rFont val="Noto Sans CJK SC"/>
        <family val="2"/>
      </rPr>
      <t xml:space="preserve">；</t>
    </r>
    <r>
      <rPr>
        <sz val="10"/>
        <rFont val="Arial"/>
        <family val="0"/>
        <charset val="1"/>
      </rPr>
      <t xml:space="preserve">PS-01-03-02 (id: JkxnuLA)</t>
    </r>
  </si>
  <si>
    <t xml:space="preserve">SRC-2153</t>
  </si>
  <si>
    <t xml:space="preserve">Latgé JP, Chamilos G. Aspergillus fumigatus and Aspergillosis in 2019. Clin Microbiol Rev. 2019;33(1):e00140-18.</t>
  </si>
  <si>
    <t xml:space="preserve">10.1128/CMR.00140-18</t>
  </si>
  <si>
    <t xml:space="preserve">31722890</t>
  </si>
  <si>
    <r>
      <rPr>
        <sz val="10"/>
        <rFont val="Noto Sans CJK SC"/>
        <family val="2"/>
      </rPr>
      <t xml:space="preserve">肺の臨床像と診断（抗原検査など）は </t>
    </r>
    <r>
      <rPr>
        <sz val="10"/>
        <rFont val="Arial"/>
        <family val="0"/>
        <charset val="1"/>
      </rPr>
      <t xml:space="preserve">RI-030</t>
    </r>
    <r>
      <rPr>
        <sz val="10"/>
        <rFont val="Noto Sans CJK SC"/>
        <family val="2"/>
      </rPr>
      <t xml:space="preserve">・</t>
    </r>
    <r>
      <rPr>
        <sz val="10"/>
        <rFont val="Arial"/>
        <family val="0"/>
        <charset val="1"/>
      </rPr>
      <t xml:space="preserve">031 </t>
    </r>
    <r>
      <rPr>
        <sz val="10"/>
        <rFont val="Noto Sans CJK SC"/>
        <family val="2"/>
      </rPr>
      <t xml:space="preserve">の範囲で、本カードでは扱わない。</t>
    </r>
  </si>
  <si>
    <t xml:space="preserve">FG-004</t>
  </si>
  <si>
    <r>
      <rPr>
        <sz val="10"/>
        <rFont val="Noto Sans CJK SC"/>
        <family val="2"/>
      </rPr>
      <t xml:space="preserve">侵襲性アスペルギルス症は、</t>
    </r>
    <r>
      <rPr>
        <sz val="10"/>
        <rFont val="Arial"/>
        <family val="0"/>
        <charset val="1"/>
      </rPr>
      <t xml:space="preserve">COPD</t>
    </r>
    <r>
      <rPr>
        <sz val="10"/>
        <rFont val="Noto Sans CJK SC"/>
        <family val="2"/>
      </rPr>
      <t xml:space="preserve">・集中治療・肺癌・血液悪性腫瘍の文脈で、年間</t>
    </r>
    <r>
      <rPr>
        <sz val="10"/>
        <rFont val="Arial"/>
        <family val="0"/>
        <charset val="1"/>
      </rPr>
      <t xml:space="preserve">211</t>
    </r>
    <r>
      <rPr>
        <sz val="10"/>
        <rFont val="Noto Sans CJK SC"/>
        <family val="2"/>
      </rPr>
      <t xml:space="preserve">万</t>
    </r>
    <r>
      <rPr>
        <sz val="10"/>
        <rFont val="Arial"/>
        <family val="0"/>
        <charset val="1"/>
      </rPr>
      <t xml:space="preserve">3,000</t>
    </r>
    <r>
      <rPr>
        <sz val="10"/>
        <rFont val="Noto Sans CJK SC"/>
        <family val="2"/>
      </rPr>
      <t xml:space="preserve">人を超える人が発症し、粗死亡は約</t>
    </r>
    <r>
      <rPr>
        <sz val="10"/>
        <rFont val="Arial"/>
        <family val="0"/>
        <charset val="1"/>
      </rPr>
      <t xml:space="preserve">180</t>
    </r>
    <r>
      <rPr>
        <sz val="10"/>
        <rFont val="Noto Sans CJK SC"/>
        <family val="2"/>
      </rPr>
      <t xml:space="preserve">万</t>
    </r>
    <r>
      <rPr>
        <sz val="10"/>
        <rFont val="Arial"/>
        <family val="0"/>
        <charset val="1"/>
      </rPr>
      <t xml:space="preserve">1,000</t>
    </r>
    <r>
      <rPr>
        <sz val="10"/>
        <rFont val="Noto Sans CJK SC"/>
        <family val="2"/>
      </rPr>
      <t xml:space="preserve">人（</t>
    </r>
    <r>
      <rPr>
        <sz val="10"/>
        <rFont val="Arial"/>
        <family val="0"/>
        <charset val="1"/>
      </rPr>
      <t xml:space="preserve">85.2%</t>
    </r>
    <r>
      <rPr>
        <sz val="10"/>
        <rFont val="Noto Sans CJK SC"/>
        <family val="2"/>
      </rPr>
      <t xml:space="preserve">）と推計される。</t>
    </r>
  </si>
  <si>
    <r>
      <rPr>
        <sz val="10"/>
        <rFont val="Noto Sans CJK SC"/>
        <family val="2"/>
      </rPr>
      <t xml:space="preserve">リスク人口に基づく推計値である。</t>
    </r>
    <r>
      <rPr>
        <sz val="10"/>
        <rFont val="Arial"/>
        <family val="0"/>
        <charset val="1"/>
      </rPr>
      <t xml:space="preserve">FG-002 </t>
    </r>
    <r>
      <rPr>
        <sz val="10"/>
        <rFont val="Noto Sans CJK SC"/>
        <family val="2"/>
      </rPr>
      <t xml:space="preserve">と同じ出典から、対象疾患を分けて記載した。</t>
    </r>
  </si>
  <si>
    <t xml:space="preserve">FG-005</t>
  </si>
  <si>
    <t xml:space="preserve">クリプトコックス症</t>
  </si>
  <si>
    <r>
      <rPr>
        <sz val="10"/>
        <rFont val="Arial"/>
        <family val="0"/>
        <charset val="1"/>
      </rPr>
      <t xml:space="preserve">2020</t>
    </r>
    <r>
      <rPr>
        <sz val="10"/>
        <rFont val="Noto Sans CJK SC"/>
        <family val="2"/>
      </rPr>
      <t xml:space="preserve">年には、</t>
    </r>
    <r>
      <rPr>
        <sz val="10"/>
        <rFont val="Arial"/>
        <family val="0"/>
        <charset val="1"/>
      </rPr>
      <t xml:space="preserve">CD4</t>
    </r>
    <r>
      <rPr>
        <sz val="10"/>
        <rFont val="Noto Sans CJK SC"/>
        <family val="2"/>
      </rPr>
      <t xml:space="preserve">数が</t>
    </r>
    <r>
      <rPr>
        <sz val="10"/>
        <rFont val="Arial"/>
        <family val="0"/>
        <charset val="1"/>
      </rPr>
      <t xml:space="preserve">200/μL</t>
    </r>
    <r>
      <rPr>
        <sz val="10"/>
        <rFont val="Noto Sans CJK SC"/>
        <family val="2"/>
      </rPr>
      <t xml:space="preserve">未満の</t>
    </r>
    <r>
      <rPr>
        <sz val="10"/>
        <rFont val="Arial"/>
        <family val="0"/>
        <charset val="1"/>
      </rPr>
      <t xml:space="preserve">HIV</t>
    </r>
    <r>
      <rPr>
        <sz val="10"/>
        <rFont val="Noto Sans CJK SC"/>
        <family val="2"/>
      </rPr>
      <t xml:space="preserve">感染成人において、クリプトコックス抗原血症が約</t>
    </r>
    <r>
      <rPr>
        <sz val="10"/>
        <rFont val="Arial"/>
        <family val="0"/>
        <charset val="1"/>
      </rPr>
      <t xml:space="preserve">17</t>
    </r>
    <r>
      <rPr>
        <sz val="10"/>
        <rFont val="Noto Sans CJK SC"/>
        <family val="2"/>
      </rPr>
      <t xml:space="preserve">万</t>
    </r>
    <r>
      <rPr>
        <sz val="10"/>
        <rFont val="Arial"/>
        <family val="0"/>
        <charset val="1"/>
      </rPr>
      <t xml:space="preserve">9,000</t>
    </r>
    <r>
      <rPr>
        <sz val="10"/>
        <rFont val="Noto Sans CJK SC"/>
        <family val="2"/>
      </rPr>
      <t xml:space="preserve">例、クリプトコックス髄膜炎が年間約</t>
    </r>
    <r>
      <rPr>
        <sz val="10"/>
        <rFont val="Arial"/>
        <family val="0"/>
        <charset val="1"/>
      </rPr>
      <t xml:space="preserve">15</t>
    </r>
    <r>
      <rPr>
        <sz val="10"/>
        <rFont val="Noto Sans CJK SC"/>
        <family val="2"/>
      </rPr>
      <t xml:space="preserve">万</t>
    </r>
    <r>
      <rPr>
        <sz val="10"/>
        <rFont val="Arial"/>
        <family val="0"/>
        <charset val="1"/>
      </rPr>
      <t xml:space="preserve">2,000</t>
    </r>
    <r>
      <rPr>
        <sz val="10"/>
        <rFont val="Noto Sans CJK SC"/>
        <family val="2"/>
      </rPr>
      <t xml:space="preserve">例、関連死亡が約</t>
    </r>
    <r>
      <rPr>
        <sz val="10"/>
        <rFont val="Arial"/>
        <family val="0"/>
        <charset val="1"/>
      </rPr>
      <t xml:space="preserve">11</t>
    </r>
    <r>
      <rPr>
        <sz val="10"/>
        <rFont val="Noto Sans CJK SC"/>
        <family val="2"/>
      </rPr>
      <t xml:space="preserve">万</t>
    </r>
    <r>
      <rPr>
        <sz val="10"/>
        <rFont val="Arial"/>
        <family val="0"/>
        <charset val="1"/>
      </rPr>
      <t xml:space="preserve">2,000</t>
    </r>
    <r>
      <rPr>
        <sz val="10"/>
        <rFont val="Noto Sans CJK SC"/>
        <family val="2"/>
      </rPr>
      <t xml:space="preserve">人と推計された。クリプトコックス症は </t>
    </r>
    <r>
      <rPr>
        <sz val="10"/>
        <rFont val="Arial"/>
        <family val="0"/>
        <charset val="1"/>
      </rPr>
      <t xml:space="preserve">AIDS </t>
    </r>
    <r>
      <rPr>
        <sz val="10"/>
        <rFont val="Noto Sans CJK SC"/>
        <family val="2"/>
      </rPr>
      <t xml:space="preserve">関連死亡の</t>
    </r>
    <r>
      <rPr>
        <sz val="10"/>
        <rFont val="Arial"/>
        <family val="0"/>
        <charset val="1"/>
      </rPr>
      <t xml:space="preserve">19%</t>
    </r>
    <r>
      <rPr>
        <sz val="10"/>
        <rFont val="Noto Sans CJK SC"/>
        <family val="2"/>
      </rPr>
      <t xml:space="preserve">を占める。</t>
    </r>
  </si>
  <si>
    <r>
      <rPr>
        <sz val="10"/>
        <rFont val="Noto Sans CJK SC"/>
        <family val="2"/>
      </rPr>
      <t xml:space="preserve">医学各論 Ⅻ</t>
    </r>
    <r>
      <rPr>
        <sz val="10"/>
        <rFont val="Arial"/>
        <family val="0"/>
        <charset val="1"/>
      </rPr>
      <t xml:space="preserve">-4-A-⑦</t>
    </r>
    <r>
      <rPr>
        <sz val="10"/>
        <rFont val="Noto Sans CJK SC"/>
        <family val="2"/>
      </rPr>
      <t xml:space="preserve">（クリプトコックス症、</t>
    </r>
    <r>
      <rPr>
        <sz val="10"/>
        <rFont val="Arial"/>
        <family val="0"/>
        <charset val="1"/>
      </rPr>
      <t xml:space="preserve">b</t>
    </r>
    <r>
      <rPr>
        <sz val="10"/>
        <rFont val="Noto Sans CJK SC"/>
        <family val="2"/>
      </rPr>
      <t xml:space="preserve">）</t>
    </r>
  </si>
  <si>
    <t xml:space="preserve">SRC-2154</t>
  </si>
  <si>
    <t xml:space="preserve">Rajasingham R, Govender NP, Jordan A, et al. The global burden of HIV-associated cryptococcal infection in adults in 2020: a modelling analysis. Lancet Infect Dis. 2022;22(12).</t>
  </si>
  <si>
    <t xml:space="preserve">10.1016/S1473-3099(22)00499-6</t>
  </si>
  <si>
    <t xml:space="preserve">36049486</t>
  </si>
  <si>
    <r>
      <rPr>
        <sz val="10"/>
        <rFont val="Noto Sans CJK SC"/>
        <family val="2"/>
      </rPr>
      <t xml:space="preserve">モデルによる推計で、対象群でのクリプトコックス抗原血症の平均有病率</t>
    </r>
    <r>
      <rPr>
        <sz val="10"/>
        <rFont val="Arial"/>
        <family val="0"/>
        <charset val="1"/>
      </rPr>
      <t xml:space="preserve">4.4%</t>
    </r>
    <r>
      <rPr>
        <sz val="10"/>
        <rFont val="Noto Sans CJK SC"/>
        <family val="2"/>
      </rPr>
      <t xml:space="preserve">（</t>
    </r>
    <r>
      <rPr>
        <sz val="10"/>
        <rFont val="Arial"/>
        <family val="0"/>
        <charset val="1"/>
      </rPr>
      <t xml:space="preserve">95%CI 1.6</t>
    </r>
    <r>
      <rPr>
        <sz val="10"/>
        <rFont val="Noto Sans CJK SC"/>
        <family val="2"/>
      </rPr>
      <t xml:space="preserve">〜</t>
    </r>
    <r>
      <rPr>
        <sz val="10"/>
        <rFont val="Arial"/>
        <family val="0"/>
        <charset val="1"/>
      </rPr>
      <t xml:space="preserve">7.4</t>
    </r>
    <r>
      <rPr>
        <sz val="10"/>
        <rFont val="Noto Sans CJK SC"/>
        <family val="2"/>
      </rPr>
      <t xml:space="preserve">）を前提とする。髄膜炎の治療は </t>
    </r>
    <r>
      <rPr>
        <sz val="10"/>
        <rFont val="Arial"/>
        <family val="0"/>
        <charset val="1"/>
      </rPr>
      <t xml:space="preserve">NI-014</t>
    </r>
    <r>
      <rPr>
        <sz val="10"/>
        <rFont val="Noto Sans CJK SC"/>
        <family val="2"/>
      </rPr>
      <t xml:space="preserve">・</t>
    </r>
    <r>
      <rPr>
        <sz val="10"/>
        <rFont val="Arial"/>
        <family val="0"/>
        <charset val="1"/>
      </rPr>
      <t xml:space="preserve">015 </t>
    </r>
    <r>
      <rPr>
        <sz val="10"/>
        <rFont val="Noto Sans CJK SC"/>
        <family val="2"/>
      </rPr>
      <t xml:space="preserve">の範囲、生息環境は </t>
    </r>
    <r>
      <rPr>
        <sz val="10"/>
        <rFont val="Arial"/>
        <family val="0"/>
        <charset val="1"/>
      </rPr>
      <t xml:space="preserve">RI-032 </t>
    </r>
    <r>
      <rPr>
        <sz val="10"/>
        <rFont val="Noto Sans CJK SC"/>
        <family val="2"/>
      </rPr>
      <t xml:space="preserve">の範囲で、本カードでは扱わない。</t>
    </r>
  </si>
  <si>
    <t xml:space="preserve">FG-006</t>
  </si>
  <si>
    <t xml:space="preserve">白癬</t>
  </si>
  <si>
    <r>
      <rPr>
        <sz val="10"/>
        <rFont val="Noto Sans CJK SC"/>
        <family val="2"/>
      </rPr>
      <t xml:space="preserve">皮膚糸状菌は </t>
    </r>
    <r>
      <rPr>
        <sz val="10"/>
        <rFont val="Arial"/>
        <family val="0"/>
        <charset val="1"/>
      </rPr>
      <t xml:space="preserve">Onygenales </t>
    </r>
    <r>
      <rPr>
        <sz val="10"/>
        <rFont val="Noto Sans CJK SC"/>
        <family val="2"/>
      </rPr>
      <t xml:space="preserve">目の </t>
    </r>
    <r>
      <rPr>
        <sz val="10"/>
        <rFont val="Arial"/>
        <family val="0"/>
        <charset val="1"/>
      </rPr>
      <t xml:space="preserve">Arthrodermataceae </t>
    </r>
    <r>
      <rPr>
        <sz val="10"/>
        <rFont val="Noto Sans CJK SC"/>
        <family val="2"/>
      </rPr>
      <t xml:space="preserve">科に属する真菌群で、複数遺伝子座の系統解析に基づく再編により、好人性菌のほぼ全てが </t>
    </r>
    <r>
      <rPr>
        <sz val="10"/>
        <rFont val="Arial"/>
        <family val="0"/>
        <charset val="1"/>
      </rPr>
      <t xml:space="preserve">Trichophyton </t>
    </r>
    <r>
      <rPr>
        <sz val="10"/>
        <rFont val="Noto Sans CJK SC"/>
        <family val="2"/>
      </rPr>
      <t xml:space="preserve">属と </t>
    </r>
    <r>
      <rPr>
        <sz val="10"/>
        <rFont val="Arial"/>
        <family val="0"/>
        <charset val="1"/>
      </rPr>
      <t xml:space="preserve">Epidermophyton </t>
    </r>
    <r>
      <rPr>
        <sz val="10"/>
        <rFont val="Noto Sans CJK SC"/>
        <family val="2"/>
      </rPr>
      <t xml:space="preserve">属に集約され、</t>
    </r>
    <r>
      <rPr>
        <sz val="10"/>
        <rFont val="Arial"/>
        <family val="0"/>
        <charset val="1"/>
      </rPr>
      <t xml:space="preserve">Microsporum </t>
    </r>
    <r>
      <rPr>
        <sz val="10"/>
        <rFont val="Noto Sans CJK SC"/>
        <family val="2"/>
      </rPr>
      <t xml:space="preserve">属は </t>
    </r>
    <r>
      <rPr>
        <sz val="10"/>
        <rFont val="Arial"/>
        <family val="0"/>
        <charset val="1"/>
      </rPr>
      <t xml:space="preserve">M. canis </t>
    </r>
    <r>
      <rPr>
        <sz val="10"/>
        <rFont val="Noto Sans CJK SC"/>
        <family val="2"/>
      </rPr>
      <t xml:space="preserve">周辺の種に限定された。一方、好獣性・好土性の種は </t>
    </r>
    <r>
      <rPr>
        <sz val="10"/>
        <rFont val="Arial"/>
        <family val="0"/>
        <charset val="1"/>
      </rPr>
      <t xml:space="preserve">Arthroderma </t>
    </r>
    <r>
      <rPr>
        <sz val="10"/>
        <rFont val="Noto Sans CJK SC"/>
        <family val="2"/>
      </rPr>
      <t xml:space="preserve">属、</t>
    </r>
    <r>
      <rPr>
        <sz val="10"/>
        <rFont val="Arial"/>
        <family val="0"/>
        <charset val="1"/>
      </rPr>
      <t xml:space="preserve">Lophophyton </t>
    </r>
    <r>
      <rPr>
        <sz val="10"/>
        <rFont val="Noto Sans CJK SC"/>
        <family val="2"/>
      </rPr>
      <t xml:space="preserve">属、</t>
    </r>
    <r>
      <rPr>
        <sz val="10"/>
        <rFont val="Arial"/>
        <family val="0"/>
        <charset val="1"/>
      </rPr>
      <t xml:space="preserve">Nannizzia </t>
    </r>
    <r>
      <rPr>
        <sz val="10"/>
        <rFont val="Noto Sans CJK SC"/>
        <family val="2"/>
      </rPr>
      <t xml:space="preserve">属などに分けられた。</t>
    </r>
  </si>
  <si>
    <r>
      <rPr>
        <sz val="10"/>
        <rFont val="Noto Sans CJK SC"/>
        <family val="2"/>
      </rPr>
      <t xml:space="preserve">医学各論 Ⅻ</t>
    </r>
    <r>
      <rPr>
        <sz val="10"/>
        <rFont val="Arial"/>
        <family val="0"/>
        <charset val="1"/>
      </rPr>
      <t xml:space="preserve">-4-A-③</t>
    </r>
    <r>
      <rPr>
        <sz val="10"/>
        <rFont val="Noto Sans CJK SC"/>
        <family val="2"/>
      </rPr>
      <t xml:space="preserve">（白癬、</t>
    </r>
    <r>
      <rPr>
        <sz val="10"/>
        <rFont val="Arial"/>
        <family val="0"/>
        <charset val="1"/>
      </rPr>
      <t xml:space="preserve">a</t>
    </r>
    <r>
      <rPr>
        <sz val="10"/>
        <rFont val="Noto Sans CJK SC"/>
        <family val="2"/>
      </rPr>
      <t xml:space="preserve">）</t>
    </r>
  </si>
  <si>
    <r>
      <rPr>
        <sz val="10"/>
        <rFont val="Arial"/>
        <family val="0"/>
        <charset val="1"/>
      </rPr>
      <t xml:space="preserve">PS-01-03-12 (id: JkxnuLs)</t>
    </r>
    <r>
      <rPr>
        <sz val="10"/>
        <rFont val="Noto Sans CJK SC"/>
        <family val="2"/>
      </rPr>
      <t xml:space="preserve">；</t>
    </r>
    <r>
      <rPr>
        <sz val="10"/>
        <rFont val="Arial"/>
        <family val="0"/>
        <charset val="1"/>
      </rPr>
      <t xml:space="preserve">PS-03-03-01 (id: JkxnuUg)</t>
    </r>
  </si>
  <si>
    <t xml:space="preserve">SRC-2155</t>
  </si>
  <si>
    <t xml:space="preserve">de Hoog GS, Dukik K, Monod M, et al. Toward a Novel Multilocus Phylogenetic Taxonomy for the Dermatophytes. Mycopathologia. 2017;182(1-2):5-31.</t>
  </si>
  <si>
    <t xml:space="preserve">10.1007/s11046-016-0073-9</t>
  </si>
  <si>
    <t xml:space="preserve">27783317</t>
  </si>
  <si>
    <r>
      <rPr>
        <sz val="10"/>
        <rFont val="Noto Sans CJK SC"/>
        <family val="2"/>
      </rPr>
      <t xml:space="preserve">再編で新属として提案された </t>
    </r>
    <r>
      <rPr>
        <sz val="10"/>
        <rFont val="Arial"/>
        <family val="0"/>
        <charset val="1"/>
      </rPr>
      <t xml:space="preserve">Guarromyces</t>
    </r>
    <r>
      <rPr>
        <sz val="10"/>
        <rFont val="Noto Sans CJK SC"/>
        <family val="2"/>
      </rPr>
      <t xml:space="preserve">・</t>
    </r>
    <r>
      <rPr>
        <sz val="10"/>
        <rFont val="Arial"/>
        <family val="0"/>
        <charset val="1"/>
      </rPr>
      <t xml:space="preserve">Paraphyton </t>
    </r>
    <r>
      <rPr>
        <sz val="10"/>
        <rFont val="Noto Sans CJK SC"/>
        <family val="2"/>
      </rPr>
      <t xml:space="preserve">を含め、分類の細部は出典の提案に基づく。皮膚所見・部位別の分類・治療は </t>
    </r>
    <r>
      <rPr>
        <sz val="10"/>
        <rFont val="Arial"/>
        <family val="0"/>
        <charset val="1"/>
      </rPr>
      <t xml:space="preserve">SD-038</t>
    </r>
    <r>
      <rPr>
        <sz val="10"/>
        <rFont val="Noto Sans CJK SC"/>
        <family val="2"/>
      </rPr>
      <t xml:space="preserve">・</t>
    </r>
    <r>
      <rPr>
        <sz val="10"/>
        <rFont val="Arial"/>
        <family val="0"/>
        <charset val="1"/>
      </rPr>
      <t xml:space="preserve">039 </t>
    </r>
    <r>
      <rPr>
        <sz val="10"/>
        <rFont val="Noto Sans CJK SC"/>
        <family val="2"/>
      </rPr>
      <t xml:space="preserve">の範囲とし、本カードでは扱わない。</t>
    </r>
  </si>
  <si>
    <t xml:space="preserve">FG-007</t>
  </si>
  <si>
    <r>
      <rPr>
        <sz val="10"/>
        <rFont val="Noto Sans CJK SC"/>
        <family val="2"/>
      </rPr>
      <t xml:space="preserve">日本医真菌学会の</t>
    </r>
    <r>
      <rPr>
        <sz val="10"/>
        <rFont val="Arial"/>
        <family val="0"/>
        <charset val="1"/>
      </rPr>
      <t xml:space="preserve">2021</t>
    </r>
    <r>
      <rPr>
        <sz val="10"/>
        <rFont val="Noto Sans CJK SC"/>
        <family val="2"/>
      </rPr>
      <t xml:space="preserve">年疫学調査では、皮膚真菌症</t>
    </r>
    <r>
      <rPr>
        <sz val="10"/>
        <rFont val="Arial"/>
        <family val="0"/>
        <charset val="1"/>
      </rPr>
      <t xml:space="preserve">9,442</t>
    </r>
    <r>
      <rPr>
        <sz val="10"/>
        <rFont val="Noto Sans CJK SC"/>
        <family val="2"/>
      </rPr>
      <t xml:space="preserve">例のうち白癬が</t>
    </r>
    <r>
      <rPr>
        <sz val="10"/>
        <rFont val="Arial"/>
        <family val="0"/>
        <charset val="1"/>
      </rPr>
      <t xml:space="preserve">8,151</t>
    </r>
    <r>
      <rPr>
        <sz val="10"/>
        <rFont val="Noto Sans CJK SC"/>
        <family val="2"/>
      </rPr>
      <t xml:space="preserve">例（</t>
    </r>
    <r>
      <rPr>
        <sz val="10"/>
        <rFont val="Arial"/>
        <family val="0"/>
        <charset val="1"/>
      </rPr>
      <t xml:space="preserve">86.3%</t>
    </r>
    <r>
      <rPr>
        <sz val="10"/>
        <rFont val="Noto Sans CJK SC"/>
        <family val="2"/>
      </rPr>
      <t xml:space="preserve">）を占め、内訳は足白癬</t>
    </r>
    <r>
      <rPr>
        <sz val="10"/>
        <rFont val="Arial"/>
        <family val="0"/>
        <charset val="1"/>
      </rPr>
      <t xml:space="preserve">4,195</t>
    </r>
    <r>
      <rPr>
        <sz val="10"/>
        <rFont val="Noto Sans CJK SC"/>
        <family val="2"/>
      </rPr>
      <t xml:space="preserve">例、爪白癬</t>
    </r>
    <r>
      <rPr>
        <sz val="10"/>
        <rFont val="Arial"/>
        <family val="0"/>
        <charset val="1"/>
      </rPr>
      <t xml:space="preserve">2,711</t>
    </r>
    <r>
      <rPr>
        <sz val="10"/>
        <rFont val="Noto Sans CJK SC"/>
        <family val="2"/>
      </rPr>
      <t xml:space="preserve">例、体部白癬</t>
    </r>
    <r>
      <rPr>
        <sz val="10"/>
        <rFont val="Arial"/>
        <family val="0"/>
        <charset val="1"/>
      </rPr>
      <t xml:space="preserve">674</t>
    </r>
    <r>
      <rPr>
        <sz val="10"/>
        <rFont val="Noto Sans CJK SC"/>
        <family val="2"/>
      </rPr>
      <t xml:space="preserve">例、股部白癬</t>
    </r>
    <r>
      <rPr>
        <sz val="10"/>
        <rFont val="Arial"/>
        <family val="0"/>
        <charset val="1"/>
      </rPr>
      <t xml:space="preserve">399</t>
    </r>
    <r>
      <rPr>
        <sz val="10"/>
        <rFont val="Noto Sans CJK SC"/>
        <family val="2"/>
      </rPr>
      <t xml:space="preserve">例、手白癬</t>
    </r>
    <r>
      <rPr>
        <sz val="10"/>
        <rFont val="Arial"/>
        <family val="0"/>
        <charset val="1"/>
      </rPr>
      <t xml:space="preserve">125</t>
    </r>
    <r>
      <rPr>
        <sz val="10"/>
        <rFont val="Noto Sans CJK SC"/>
        <family val="2"/>
      </rPr>
      <t xml:space="preserve">例、頭部白癬</t>
    </r>
    <r>
      <rPr>
        <sz val="10"/>
        <rFont val="Arial"/>
        <family val="0"/>
        <charset val="1"/>
      </rPr>
      <t xml:space="preserve">47</t>
    </r>
    <r>
      <rPr>
        <sz val="10"/>
        <rFont val="Noto Sans CJK SC"/>
        <family val="2"/>
      </rPr>
      <t xml:space="preserve">例であった。分離菌種は </t>
    </r>
    <r>
      <rPr>
        <sz val="10"/>
        <rFont val="Arial"/>
        <family val="0"/>
        <charset val="1"/>
      </rPr>
      <t xml:space="preserve">Trichophyton rubrum </t>
    </r>
    <r>
      <rPr>
        <sz val="10"/>
        <rFont val="Noto Sans CJK SC"/>
        <family val="2"/>
      </rPr>
      <t xml:space="preserve">と </t>
    </r>
    <r>
      <rPr>
        <sz val="10"/>
        <rFont val="Arial"/>
        <family val="0"/>
        <charset val="1"/>
      </rPr>
      <t xml:space="preserve">T. interdigitale </t>
    </r>
    <r>
      <rPr>
        <sz val="10"/>
        <rFont val="Noto Sans CJK SC"/>
        <family val="2"/>
      </rPr>
      <t xml:space="preserve">が最多で、頭部白癬では </t>
    </r>
    <r>
      <rPr>
        <sz val="10"/>
        <rFont val="Arial"/>
        <family val="0"/>
        <charset val="1"/>
      </rPr>
      <t xml:space="preserve">Microsporum canis </t>
    </r>
    <r>
      <rPr>
        <sz val="10"/>
        <rFont val="Noto Sans CJK SC"/>
        <family val="2"/>
      </rPr>
      <t xml:space="preserve">と </t>
    </r>
    <r>
      <rPr>
        <sz val="10"/>
        <rFont val="Arial"/>
        <family val="0"/>
        <charset val="1"/>
      </rPr>
      <t xml:space="preserve">T. tonsurans </t>
    </r>
    <r>
      <rPr>
        <sz val="10"/>
        <rFont val="Noto Sans CJK SC"/>
        <family val="2"/>
      </rPr>
      <t xml:space="preserve">が多かった。</t>
    </r>
  </si>
  <si>
    <t xml:space="preserve">SRC-2156</t>
  </si>
  <si>
    <t xml:space="preserve">Nakamura K, Fukuda T. 2021 Epidemiological Survey of Dermatomycoses in Japan. Med Mycol J. 2023;64(4):85-94.</t>
  </si>
  <si>
    <t xml:space="preserve">10.3314/mmj.23-00008</t>
  </si>
  <si>
    <t xml:space="preserve">38030276</t>
  </si>
  <si>
    <r>
      <rPr>
        <sz val="10"/>
        <rFont val="Noto Sans CJK SC"/>
        <family val="2"/>
      </rPr>
      <t xml:space="preserve">数値は同学会の疫学調査で報告された症例の集計であり、人口あたりの罹患率ではない。出典のライセンスは </t>
    </r>
    <r>
      <rPr>
        <sz val="10"/>
        <rFont val="Arial"/>
        <family val="0"/>
        <charset val="1"/>
      </rPr>
      <t xml:space="preserve">Crossref </t>
    </r>
    <r>
      <rPr>
        <sz val="10"/>
        <rFont val="Noto Sans CJK SC"/>
        <family val="2"/>
      </rPr>
      <t xml:space="preserve">に表示がなく、</t>
    </r>
    <r>
      <rPr>
        <sz val="10"/>
        <rFont val="Arial"/>
        <family val="0"/>
        <charset val="1"/>
      </rPr>
      <t xml:space="preserve">source_class </t>
    </r>
    <r>
      <rPr>
        <sz val="10"/>
        <rFont val="Noto Sans CJK SC"/>
        <family val="2"/>
      </rPr>
      <t xml:space="preserve">は </t>
    </r>
    <r>
      <rPr>
        <sz val="10"/>
        <rFont val="Arial"/>
        <family val="0"/>
        <charset val="1"/>
      </rPr>
      <t xml:space="preserve">UNKNOWN </t>
    </r>
    <r>
      <rPr>
        <sz val="10"/>
        <rFont val="Noto Sans CJK SC"/>
        <family val="2"/>
      </rPr>
      <t xml:space="preserve">とした。</t>
    </r>
  </si>
  <si>
    <t xml:space="preserve">FG-008</t>
  </si>
  <si>
    <t xml:space="preserve">ニューモシスチス肺炎</t>
  </si>
  <si>
    <r>
      <rPr>
        <sz val="10"/>
        <rFont val="Arial"/>
        <family val="0"/>
        <charset val="1"/>
      </rPr>
      <t xml:space="preserve">Pneumocystis </t>
    </r>
    <r>
      <rPr>
        <sz val="10"/>
        <rFont val="Noto Sans CJK SC"/>
        <family val="2"/>
      </rPr>
      <t xml:space="preserve">は長く原虫か真菌か分類が定まらなかったが、小サブユニットリボソーム </t>
    </r>
    <r>
      <rPr>
        <sz val="10"/>
        <rFont val="Arial"/>
        <family val="0"/>
        <charset val="1"/>
      </rPr>
      <t xml:space="preserve">RNA </t>
    </r>
    <r>
      <rPr>
        <sz val="10"/>
        <rFont val="Noto Sans CJK SC"/>
        <family val="2"/>
      </rPr>
      <t xml:space="preserve">の系統解析により、真菌のメンバーであることが示された。その生活環は小型の栄養型から</t>
    </r>
    <r>
      <rPr>
        <sz val="10"/>
        <rFont val="Arial"/>
        <family val="0"/>
        <charset val="1"/>
      </rPr>
      <t xml:space="preserve">8</t>
    </r>
    <r>
      <rPr>
        <sz val="10"/>
        <rFont val="Noto Sans CJK SC"/>
        <family val="2"/>
      </rPr>
      <t xml:space="preserve">個の小体を含むシストへ発育する形をとり、原虫と真菌の双方に似た形態を示すことが、分類が定まらなかった背景にあった。</t>
    </r>
  </si>
  <si>
    <r>
      <rPr>
        <sz val="10"/>
        <rFont val="Noto Sans CJK SC"/>
        <family val="2"/>
      </rPr>
      <t xml:space="preserve">医学各論 Ⅻ</t>
    </r>
    <r>
      <rPr>
        <sz val="10"/>
        <rFont val="Arial"/>
        <family val="0"/>
        <charset val="1"/>
      </rPr>
      <t xml:space="preserve">-4-A-④</t>
    </r>
    <r>
      <rPr>
        <sz val="10"/>
        <rFont val="Noto Sans CJK SC"/>
        <family val="2"/>
      </rPr>
      <t xml:space="preserve">（ニューモシスチス肺炎、</t>
    </r>
    <r>
      <rPr>
        <sz val="10"/>
        <rFont val="Arial"/>
        <family val="0"/>
        <charset val="1"/>
      </rPr>
      <t xml:space="preserve">a</t>
    </r>
    <r>
      <rPr>
        <sz val="10"/>
        <rFont val="Noto Sans CJK SC"/>
        <family val="2"/>
      </rPr>
      <t xml:space="preserve">）</t>
    </r>
  </si>
  <si>
    <t xml:space="preserve">SRC-2157</t>
  </si>
  <si>
    <t xml:space="preserve">Edman JC, Kovacs JA, Masur H, et al. Ribosomal RNA sequence shows Pneumocystis carinii to be a member of the fungi. Nature. 1988;334(6182):519-522.</t>
  </si>
  <si>
    <t xml:space="preserve">10.1038/334519a0</t>
  </si>
  <si>
    <t xml:space="preserve">2970013</t>
  </si>
  <si>
    <r>
      <rPr>
        <sz val="10"/>
        <rFont val="Noto Sans CJK SC"/>
        <family val="2"/>
      </rPr>
      <t xml:space="preserve">本カードは分類上の位置づけを示した一次資料に基づく主張に限る。ニューモシスチス肺炎の臨床像・確定診断・予防投与の開始基準は </t>
    </r>
    <r>
      <rPr>
        <sz val="10"/>
        <rFont val="Arial"/>
        <family val="0"/>
        <charset val="1"/>
      </rPr>
      <t xml:space="preserve">RI-033</t>
    </r>
    <r>
      <rPr>
        <sz val="10"/>
        <rFont val="Noto Sans CJK SC"/>
        <family val="2"/>
      </rPr>
      <t xml:space="preserve">〜</t>
    </r>
    <r>
      <rPr>
        <sz val="10"/>
        <rFont val="Arial"/>
        <family val="0"/>
        <charset val="1"/>
      </rPr>
      <t xml:space="preserve">035 </t>
    </r>
    <r>
      <rPr>
        <sz val="10"/>
        <rFont val="Noto Sans CJK SC"/>
        <family val="2"/>
      </rPr>
      <t xml:space="preserve">の範囲とし、本カードでは扱わない。</t>
    </r>
  </si>
  <si>
    <t xml:space="preserve">FG-009</t>
  </si>
  <si>
    <r>
      <rPr>
        <sz val="10"/>
        <rFont val="Noto Sans CJK SC"/>
        <family val="2"/>
      </rPr>
      <t xml:space="preserve">ヒトに感染する </t>
    </r>
    <r>
      <rPr>
        <sz val="10"/>
        <rFont val="Arial"/>
        <family val="0"/>
        <charset val="1"/>
      </rPr>
      <t xml:space="preserve">Pneumocystis jirovecii </t>
    </r>
    <r>
      <rPr>
        <sz val="10"/>
        <rFont val="Noto Sans CJK SC"/>
        <family val="2"/>
      </rPr>
      <t xml:space="preserve">は免疫不全宿主における真菌病原体で、環境中のリザーバーは解明されていない。肺炎は空気伝播（院内クラスターを含む）によって、または不十分な治療後の再活性化によって生じる。発症は臓器移植後</t>
    </r>
    <r>
      <rPr>
        <sz val="10"/>
        <rFont val="Arial"/>
        <family val="0"/>
        <charset val="1"/>
      </rPr>
      <t xml:space="preserve">6</t>
    </r>
    <r>
      <rPr>
        <sz val="10"/>
        <rFont val="Noto Sans CJK SC"/>
        <family val="2"/>
      </rPr>
      <t xml:space="preserve">か月以内に多く、免疫抑制の強化・長期化、とくに副腎皮質ステロイドの使用やサイトメガロウイルス感染の後にみられる。</t>
    </r>
  </si>
  <si>
    <r>
      <rPr>
        <sz val="10"/>
        <rFont val="Arial"/>
        <family val="0"/>
        <charset val="1"/>
      </rPr>
      <t xml:space="preserve">PS-01-03-02 (id: JkxnuLA)</t>
    </r>
    <r>
      <rPr>
        <sz val="10"/>
        <rFont val="Noto Sans CJK SC"/>
        <family val="2"/>
      </rPr>
      <t xml:space="preserve">；</t>
    </r>
    <r>
      <rPr>
        <sz val="10"/>
        <rFont val="Arial"/>
        <family val="0"/>
        <charset val="1"/>
      </rPr>
      <t xml:space="preserve">PS-01-03-12 (id: JkxnuLs)</t>
    </r>
    <r>
      <rPr>
        <sz val="10"/>
        <rFont val="Noto Sans CJK SC"/>
        <family val="2"/>
      </rPr>
      <t xml:space="preserve">；</t>
    </r>
    <r>
      <rPr>
        <sz val="10"/>
        <rFont val="Arial"/>
        <family val="0"/>
        <charset val="1"/>
      </rPr>
      <t xml:space="preserve">PS-03-03-03 (id: JkxnuUo)</t>
    </r>
  </si>
  <si>
    <t xml:space="preserve">SRC-2158</t>
  </si>
  <si>
    <t xml:space="preserve">Apostolopoulou A, Fishman JA. The Pathogenesis and Diagnosis of Pneumocystis jiroveci Pneumonia. J Fungi. 2022;8(11):1167.</t>
  </si>
  <si>
    <t xml:space="preserve">10.3390/jof8111167</t>
  </si>
  <si>
    <t xml:space="preserve">36354934</t>
  </si>
  <si>
    <r>
      <rPr>
        <sz val="10"/>
        <rFont val="Noto Sans CJK SC"/>
        <family val="2"/>
      </rPr>
      <t xml:space="preserve">副腎皮質ステロイドは発症の宿主因子として触れたもので、治療の推奨ではない（国内の承認・保険適用は本カードの照合範囲では個別に確認していない）。臨床像・診断の各論は </t>
    </r>
    <r>
      <rPr>
        <sz val="10"/>
        <rFont val="Arial"/>
        <family val="0"/>
        <charset val="1"/>
      </rPr>
      <t xml:space="preserve">RI-033</t>
    </r>
    <r>
      <rPr>
        <sz val="10"/>
        <rFont val="Noto Sans CJK SC"/>
        <family val="2"/>
      </rPr>
      <t xml:space="preserve">・</t>
    </r>
    <r>
      <rPr>
        <sz val="10"/>
        <rFont val="Arial"/>
        <family val="0"/>
        <charset val="1"/>
      </rPr>
      <t xml:space="preserve">034</t>
    </r>
    <r>
      <rPr>
        <sz val="10"/>
        <rFont val="Noto Sans CJK SC"/>
        <family val="2"/>
      </rPr>
      <t xml:space="preserve">、予防投与の開始基準は </t>
    </r>
    <r>
      <rPr>
        <sz val="10"/>
        <rFont val="Arial"/>
        <family val="0"/>
        <charset val="1"/>
      </rPr>
      <t xml:space="preserve">RI-035 </t>
    </r>
    <r>
      <rPr>
        <sz val="10"/>
        <rFont val="Noto Sans CJK SC"/>
        <family val="2"/>
      </rPr>
      <t xml:space="preserve">の範囲とし、本カードでは扱わない。</t>
    </r>
  </si>
  <si>
    <t xml:space="preserve">FG-010</t>
  </si>
  <si>
    <t xml:space="preserve">マラリア</t>
  </si>
  <si>
    <r>
      <rPr>
        <sz val="10"/>
        <rFont val="Arial"/>
        <family val="0"/>
        <charset val="1"/>
      </rPr>
      <t xml:space="preserve">2023</t>
    </r>
    <r>
      <rPr>
        <sz val="10"/>
        <rFont val="Noto Sans CJK SC"/>
        <family val="2"/>
      </rPr>
      <t xml:space="preserve">年の世界のマラリアは、対象</t>
    </r>
    <r>
      <rPr>
        <sz val="10"/>
        <rFont val="Arial"/>
        <family val="0"/>
        <charset val="1"/>
      </rPr>
      <t xml:space="preserve">83</t>
    </r>
    <r>
      <rPr>
        <sz val="10"/>
        <rFont val="Noto Sans CJK SC"/>
        <family val="2"/>
      </rPr>
      <t xml:space="preserve">か国で推計</t>
    </r>
    <r>
      <rPr>
        <sz val="10"/>
        <rFont val="Arial"/>
        <family val="0"/>
        <charset val="1"/>
      </rPr>
      <t xml:space="preserve">2</t>
    </r>
    <r>
      <rPr>
        <sz val="10"/>
        <rFont val="Noto Sans CJK SC"/>
        <family val="2"/>
      </rPr>
      <t xml:space="preserve">億</t>
    </r>
    <r>
      <rPr>
        <sz val="10"/>
        <rFont val="Arial"/>
        <family val="0"/>
        <charset val="1"/>
      </rPr>
      <t xml:space="preserve">6,300</t>
    </r>
    <r>
      <rPr>
        <sz val="10"/>
        <rFont val="Noto Sans CJK SC"/>
        <family val="2"/>
      </rPr>
      <t xml:space="preserve">万例・死亡</t>
    </r>
    <r>
      <rPr>
        <sz val="10"/>
        <rFont val="Arial"/>
        <family val="0"/>
        <charset val="1"/>
      </rPr>
      <t xml:space="preserve">59</t>
    </r>
    <r>
      <rPr>
        <sz val="10"/>
        <rFont val="Noto Sans CJK SC"/>
        <family val="2"/>
      </rPr>
      <t xml:space="preserve">万</t>
    </r>
    <r>
      <rPr>
        <sz val="10"/>
        <rFont val="Arial"/>
        <family val="0"/>
        <charset val="1"/>
      </rPr>
      <t xml:space="preserve">7,000</t>
    </r>
    <r>
      <rPr>
        <sz val="10"/>
        <rFont val="Noto Sans CJK SC"/>
        <family val="2"/>
      </rPr>
      <t xml:space="preserve">人とされ、</t>
    </r>
    <r>
      <rPr>
        <sz val="10"/>
        <rFont val="Arial"/>
        <family val="0"/>
        <charset val="1"/>
      </rPr>
      <t xml:space="preserve">2022</t>
    </r>
    <r>
      <rPr>
        <sz val="10"/>
        <rFont val="Noto Sans CJK SC"/>
        <family val="2"/>
      </rPr>
      <t xml:space="preserve">年から症例は</t>
    </r>
    <r>
      <rPr>
        <sz val="10"/>
        <rFont val="Arial"/>
        <family val="0"/>
        <charset val="1"/>
      </rPr>
      <t xml:space="preserve">1,100</t>
    </r>
    <r>
      <rPr>
        <sz val="10"/>
        <rFont val="Noto Sans CJK SC"/>
        <family val="2"/>
      </rPr>
      <t xml:space="preserve">万例増加した一方、死亡はほぼ横ばいであった。負担はアフリカ地域に集中し、症例の</t>
    </r>
    <r>
      <rPr>
        <sz val="10"/>
        <rFont val="Arial"/>
        <family val="0"/>
        <charset val="1"/>
      </rPr>
      <t xml:space="preserve">94%</t>
    </r>
    <r>
      <rPr>
        <sz val="10"/>
        <rFont val="Noto Sans CJK SC"/>
        <family val="2"/>
      </rPr>
      <t xml:space="preserve">・死亡の</t>
    </r>
    <r>
      <rPr>
        <sz val="10"/>
        <rFont val="Arial"/>
        <family val="0"/>
        <charset val="1"/>
      </rPr>
      <t xml:space="preserve">95%</t>
    </r>
    <r>
      <rPr>
        <sz val="10"/>
        <rFont val="Noto Sans CJK SC"/>
        <family val="2"/>
      </rPr>
      <t xml:space="preserve">を占めた。</t>
    </r>
    <r>
      <rPr>
        <sz val="10"/>
        <rFont val="Arial"/>
        <family val="0"/>
        <charset val="1"/>
      </rPr>
      <t xml:space="preserve">2000</t>
    </r>
    <r>
      <rPr>
        <sz val="10"/>
        <rFont val="Noto Sans CJK SC"/>
        <family val="2"/>
      </rPr>
      <t xml:space="preserve">年以降の対策により、累計で</t>
    </r>
    <r>
      <rPr>
        <sz val="10"/>
        <rFont val="Arial"/>
        <family val="0"/>
        <charset val="1"/>
      </rPr>
      <t xml:space="preserve">22</t>
    </r>
    <r>
      <rPr>
        <sz val="10"/>
        <rFont val="Noto Sans CJK SC"/>
        <family val="2"/>
      </rPr>
      <t xml:space="preserve">億例の症例と</t>
    </r>
    <r>
      <rPr>
        <sz val="10"/>
        <rFont val="Arial"/>
        <family val="0"/>
        <charset val="1"/>
      </rPr>
      <t xml:space="preserve">1,270</t>
    </r>
    <r>
      <rPr>
        <sz val="10"/>
        <rFont val="Noto Sans CJK SC"/>
        <family val="2"/>
      </rPr>
      <t xml:space="preserve">万人の死亡が回避されたと推計されている。</t>
    </r>
  </si>
  <si>
    <r>
      <rPr>
        <sz val="10"/>
        <rFont val="Noto Sans CJK SC"/>
        <family val="2"/>
      </rPr>
      <t xml:space="preserve">医学各論 Ⅻ</t>
    </r>
    <r>
      <rPr>
        <sz val="10"/>
        <rFont val="Arial"/>
        <family val="0"/>
        <charset val="1"/>
      </rPr>
      <t xml:space="preserve">-4-A-⑤</t>
    </r>
    <r>
      <rPr>
        <sz val="10"/>
        <rFont val="Noto Sans CJK SC"/>
        <family val="2"/>
      </rPr>
      <t xml:space="preserve">（マラリア、</t>
    </r>
    <r>
      <rPr>
        <sz val="10"/>
        <rFont val="Arial"/>
        <family val="0"/>
        <charset val="1"/>
      </rPr>
      <t xml:space="preserve">a</t>
    </r>
    <r>
      <rPr>
        <sz val="10"/>
        <rFont val="Noto Sans CJK SC"/>
        <family val="2"/>
      </rPr>
      <t xml:space="preserve">）</t>
    </r>
  </si>
  <si>
    <r>
      <rPr>
        <sz val="10"/>
        <rFont val="Arial"/>
        <family val="0"/>
        <charset val="1"/>
      </rPr>
      <t xml:space="preserve">PS-01-03-13 (id: JkxnuLw)</t>
    </r>
    <r>
      <rPr>
        <sz val="10"/>
        <rFont val="Noto Sans CJK SC"/>
        <family val="2"/>
      </rPr>
      <t xml:space="preserve">；</t>
    </r>
    <r>
      <rPr>
        <sz val="10"/>
        <rFont val="Arial"/>
        <family val="0"/>
        <charset val="1"/>
      </rPr>
      <t xml:space="preserve">PS-01-03-17 (id: JkxnuMA)</t>
    </r>
  </si>
  <si>
    <t xml:space="preserve">SRC-2159</t>
  </si>
  <si>
    <r>
      <rPr>
        <sz val="10"/>
        <rFont val="Arial"/>
        <family val="0"/>
        <charset val="1"/>
      </rPr>
      <t xml:space="preserve">World Health Organization. World malaria report 2024: addressing inequity in the global malaria response. Geneva: World Health Organization; 2024. ISBN 978-92-4-010444-0</t>
    </r>
    <r>
      <rPr>
        <sz val="10"/>
        <rFont val="Noto Sans CJK SC"/>
        <family val="2"/>
      </rPr>
      <t xml:space="preserve">（電子版）</t>
    </r>
  </si>
  <si>
    <r>
      <rPr>
        <sz val="10"/>
        <rFont val="Noto Sans CJK SC"/>
        <family val="2"/>
      </rPr>
      <t xml:space="preserve">数値は </t>
    </r>
    <r>
      <rPr>
        <sz val="10"/>
        <rFont val="Arial"/>
        <family val="0"/>
        <charset val="1"/>
      </rPr>
      <t xml:space="preserve">WHO </t>
    </r>
    <r>
      <rPr>
        <sz val="10"/>
        <rFont val="Noto Sans CJK SC"/>
        <family val="2"/>
      </rPr>
      <t xml:space="preserve">の年次報告書による推計値である。同報告書には </t>
    </r>
    <r>
      <rPr>
        <sz val="10"/>
        <rFont val="Arial"/>
        <family val="0"/>
        <charset val="1"/>
      </rPr>
      <t xml:space="preserve">DOI</t>
    </r>
    <r>
      <rPr>
        <sz val="10"/>
        <rFont val="Noto Sans CJK SC"/>
        <family val="2"/>
      </rPr>
      <t xml:space="preserve">・</t>
    </r>
    <r>
      <rPr>
        <sz val="10"/>
        <rFont val="Arial"/>
        <family val="0"/>
        <charset val="1"/>
      </rPr>
      <t xml:space="preserve">PMID </t>
    </r>
    <r>
      <rPr>
        <sz val="10"/>
        <rFont val="Noto Sans CJK SC"/>
        <family val="2"/>
      </rPr>
      <t xml:space="preserve">がなく、識別は </t>
    </r>
    <r>
      <rPr>
        <sz val="10"/>
        <rFont val="Arial"/>
        <family val="0"/>
        <charset val="1"/>
      </rPr>
      <t xml:space="preserve">ISBN </t>
    </r>
    <r>
      <rPr>
        <sz val="10"/>
        <rFont val="Noto Sans CJK SC"/>
        <family val="2"/>
      </rPr>
      <t xml:space="preserve">によるため </t>
    </r>
    <r>
      <rPr>
        <sz val="10"/>
        <rFont val="Arial"/>
        <family val="0"/>
        <charset val="1"/>
      </rPr>
      <t xml:space="preserve">url </t>
    </r>
    <r>
      <rPr>
        <sz val="10"/>
        <rFont val="Noto Sans CJK SC"/>
        <family val="2"/>
      </rPr>
      <t xml:space="preserve">は </t>
    </r>
    <r>
      <rPr>
        <sz val="10"/>
        <rFont val="Arial"/>
        <family val="0"/>
        <charset val="1"/>
      </rPr>
      <t xml:space="preserve">null </t>
    </r>
    <r>
      <rPr>
        <sz val="10"/>
        <rFont val="Noto Sans CJK SC"/>
        <family val="2"/>
      </rPr>
      <t xml:space="preserve">とした。マラリア原虫の生活史の段階別の詳細は、確認できた一次資料の範囲では盛り込んでいない。</t>
    </r>
  </si>
  <si>
    <t xml:space="preserve">FG-011</t>
  </si>
  <si>
    <r>
      <rPr>
        <sz val="10"/>
        <rFont val="Noto Sans CJK SC"/>
        <family val="2"/>
      </rPr>
      <t xml:space="preserve">日本で届け出られるマラリアは現在すべて輸入症例で、感染症法に基づく全数把握の</t>
    </r>
    <r>
      <rPr>
        <sz val="10"/>
        <rFont val="Arial"/>
        <family val="0"/>
        <charset val="1"/>
      </rPr>
      <t xml:space="preserve">4</t>
    </r>
    <r>
      <rPr>
        <sz val="10"/>
        <rFont val="Noto Sans CJK SC"/>
        <family val="2"/>
      </rPr>
      <t xml:space="preserve">類感染症である。</t>
    </r>
    <r>
      <rPr>
        <sz val="10"/>
        <rFont val="Arial"/>
        <family val="0"/>
        <charset val="1"/>
      </rPr>
      <t xml:space="preserve">2007</t>
    </r>
    <r>
      <rPr>
        <sz val="10"/>
        <rFont val="Noto Sans CJK SC"/>
        <family val="2"/>
      </rPr>
      <t xml:space="preserve">〜</t>
    </r>
    <r>
      <rPr>
        <sz val="10"/>
        <rFont val="Arial"/>
        <family val="0"/>
        <charset val="1"/>
      </rPr>
      <t xml:space="preserve">2025</t>
    </r>
    <r>
      <rPr>
        <sz val="10"/>
        <rFont val="Noto Sans CJK SC"/>
        <family val="2"/>
      </rPr>
      <t xml:space="preserve">年の届出は計</t>
    </r>
    <r>
      <rPr>
        <sz val="10"/>
        <rFont val="Arial"/>
        <family val="0"/>
        <charset val="1"/>
      </rPr>
      <t xml:space="preserve">941</t>
    </r>
    <r>
      <rPr>
        <sz val="10"/>
        <rFont val="Noto Sans CJK SC"/>
        <family val="2"/>
      </rPr>
      <t xml:space="preserve">例で、原虫種別では熱帯熱マラリアが</t>
    </r>
    <r>
      <rPr>
        <sz val="10"/>
        <rFont val="Arial"/>
        <family val="0"/>
        <charset val="1"/>
      </rPr>
      <t xml:space="preserve">591</t>
    </r>
    <r>
      <rPr>
        <sz val="10"/>
        <rFont val="Noto Sans CJK SC"/>
        <family val="2"/>
      </rPr>
      <t xml:space="preserve">例（</t>
    </r>
    <r>
      <rPr>
        <sz val="10"/>
        <rFont val="Arial"/>
        <family val="0"/>
        <charset val="1"/>
      </rPr>
      <t xml:space="preserve">62.8%</t>
    </r>
    <r>
      <rPr>
        <sz val="10"/>
        <rFont val="Noto Sans CJK SC"/>
        <family val="2"/>
      </rPr>
      <t xml:space="preserve">）と最も多く、三日熱マラリア</t>
    </r>
    <r>
      <rPr>
        <sz val="10"/>
        <rFont val="Arial"/>
        <family val="0"/>
        <charset val="1"/>
      </rPr>
      <t xml:space="preserve">207</t>
    </r>
    <r>
      <rPr>
        <sz val="10"/>
        <rFont val="Noto Sans CJK SC"/>
        <family val="2"/>
      </rPr>
      <t xml:space="preserve">例（</t>
    </r>
    <r>
      <rPr>
        <sz val="10"/>
        <rFont val="Arial"/>
        <family val="0"/>
        <charset val="1"/>
      </rPr>
      <t xml:space="preserve">22.0%</t>
    </r>
    <r>
      <rPr>
        <sz val="10"/>
        <rFont val="Noto Sans CJK SC"/>
        <family val="2"/>
      </rPr>
      <t xml:space="preserve">）、卵形マラリア</t>
    </r>
    <r>
      <rPr>
        <sz val="10"/>
        <rFont val="Arial"/>
        <family val="0"/>
        <charset val="1"/>
      </rPr>
      <t xml:space="preserve">39</t>
    </r>
    <r>
      <rPr>
        <sz val="10"/>
        <rFont val="Noto Sans CJK SC"/>
        <family val="2"/>
      </rPr>
      <t xml:space="preserve">例（</t>
    </r>
    <r>
      <rPr>
        <sz val="10"/>
        <rFont val="Arial"/>
        <family val="0"/>
        <charset val="1"/>
      </rPr>
      <t xml:space="preserve">4.1%</t>
    </r>
    <r>
      <rPr>
        <sz val="10"/>
        <rFont val="Noto Sans CJK SC"/>
        <family val="2"/>
      </rPr>
      <t xml:space="preserve">）、四日熱マラリア</t>
    </r>
    <r>
      <rPr>
        <sz val="10"/>
        <rFont val="Arial"/>
        <family val="0"/>
        <charset val="1"/>
      </rPr>
      <t xml:space="preserve">21</t>
    </r>
    <r>
      <rPr>
        <sz val="10"/>
        <rFont val="Noto Sans CJK SC"/>
        <family val="2"/>
      </rPr>
      <t xml:space="preserve">例（</t>
    </r>
    <r>
      <rPr>
        <sz val="10"/>
        <rFont val="Arial"/>
        <family val="0"/>
        <charset val="1"/>
      </rPr>
      <t xml:space="preserve">2.2%</t>
    </r>
    <r>
      <rPr>
        <sz val="10"/>
        <rFont val="Noto Sans CJK SC"/>
        <family val="2"/>
      </rPr>
      <t xml:space="preserve">）であった。熱帯熱マラリアは</t>
    </r>
    <r>
      <rPr>
        <sz val="10"/>
        <rFont val="Arial"/>
        <family val="0"/>
        <charset val="1"/>
      </rPr>
      <t xml:space="preserve">93.7%</t>
    </r>
    <r>
      <rPr>
        <sz val="10"/>
        <rFont val="Noto Sans CJK SC"/>
        <family val="2"/>
      </rPr>
      <t xml:space="preserve">がアフリカ由来、三日熱マラリアは</t>
    </r>
    <r>
      <rPr>
        <sz val="10"/>
        <rFont val="Arial"/>
        <family val="0"/>
        <charset val="1"/>
      </rPr>
      <t xml:space="preserve">66.8%</t>
    </r>
    <r>
      <rPr>
        <sz val="10"/>
        <rFont val="Noto Sans CJK SC"/>
        <family val="2"/>
      </rPr>
      <t xml:space="preserve">がアジア由来と、種ごとに由来地域が分かれる。近年の届出数は年間</t>
    </r>
    <r>
      <rPr>
        <sz val="10"/>
        <rFont val="Arial"/>
        <family val="0"/>
        <charset val="1"/>
      </rPr>
      <t xml:space="preserve">50</t>
    </r>
    <r>
      <rPr>
        <sz val="10"/>
        <rFont val="Noto Sans CJK SC"/>
        <family val="2"/>
      </rPr>
      <t xml:space="preserve">例前後の水準にある。</t>
    </r>
  </si>
  <si>
    <t xml:space="preserve">SRC-2160</t>
  </si>
  <si>
    <r>
      <rPr>
        <sz val="10"/>
        <rFont val="Noto Sans CJK SC"/>
        <family val="2"/>
      </rPr>
      <t xml:space="preserve">国立健康危機管理研究機構（</t>
    </r>
    <r>
      <rPr>
        <sz val="10"/>
        <rFont val="Arial"/>
        <family val="0"/>
        <charset val="1"/>
      </rPr>
      <t xml:space="preserve">JIHS</t>
    </r>
    <r>
      <rPr>
        <sz val="10"/>
        <rFont val="Noto Sans CJK SC"/>
        <family val="2"/>
      </rPr>
      <t xml:space="preserve">）</t>
    </r>
    <r>
      <rPr>
        <sz val="10"/>
        <rFont val="Arial"/>
        <family val="0"/>
        <charset val="1"/>
      </rPr>
      <t xml:space="preserve">. </t>
    </r>
    <r>
      <rPr>
        <sz val="10"/>
        <rFont val="Noto Sans CJK SC"/>
        <family val="2"/>
      </rPr>
      <t xml:space="preserve">わが国における輸入感染症としてのマラリア：</t>
    </r>
    <r>
      <rPr>
        <sz val="10"/>
        <rFont val="Arial"/>
        <family val="0"/>
        <charset val="1"/>
      </rPr>
      <t xml:space="preserve">2007</t>
    </r>
    <r>
      <rPr>
        <sz val="10"/>
        <rFont val="Noto Sans CJK SC"/>
        <family val="2"/>
      </rPr>
      <t xml:space="preserve">～</t>
    </r>
    <r>
      <rPr>
        <sz val="10"/>
        <rFont val="Arial"/>
        <family val="0"/>
        <charset val="1"/>
      </rPr>
      <t xml:space="preserve">2025</t>
    </r>
    <r>
      <rPr>
        <sz val="10"/>
        <rFont val="Noto Sans CJK SC"/>
        <family val="2"/>
      </rPr>
      <t xml:space="preserve">年</t>
    </r>
    <r>
      <rPr>
        <sz val="10"/>
        <rFont val="Arial"/>
        <family val="0"/>
        <charset val="1"/>
      </rPr>
      <t xml:space="preserve">. </t>
    </r>
    <r>
      <rPr>
        <sz val="10"/>
        <rFont val="Noto Sans CJK SC"/>
        <family val="2"/>
      </rPr>
      <t xml:space="preserve">病原微生物検出情報（</t>
    </r>
    <r>
      <rPr>
        <sz val="10"/>
        <rFont val="Arial"/>
        <family val="0"/>
        <charset val="1"/>
      </rPr>
      <t xml:space="preserve">IASR</t>
    </r>
    <r>
      <rPr>
        <sz val="10"/>
        <rFont val="Noto Sans CJK SC"/>
        <family val="2"/>
      </rPr>
      <t xml:space="preserve">） </t>
    </r>
    <r>
      <rPr>
        <sz val="10"/>
        <rFont val="Arial"/>
        <family val="0"/>
        <charset val="1"/>
      </rPr>
      <t xml:space="preserve">Vol.47</t>
    </r>
    <r>
      <rPr>
        <sz val="10"/>
        <rFont val="Noto Sans CJK SC"/>
        <family val="2"/>
      </rPr>
      <t xml:space="preserve">（</t>
    </r>
    <r>
      <rPr>
        <sz val="10"/>
        <rFont val="Arial"/>
        <family val="0"/>
        <charset val="1"/>
      </rPr>
      <t xml:space="preserve">2026</t>
    </r>
    <r>
      <rPr>
        <sz val="10"/>
        <rFont val="Noto Sans CJK SC"/>
        <family val="2"/>
      </rPr>
      <t xml:space="preserve">）</t>
    </r>
    <r>
      <rPr>
        <sz val="10"/>
        <rFont val="Arial"/>
        <family val="0"/>
        <charset val="1"/>
      </rPr>
      <t xml:space="preserve">.</t>
    </r>
  </si>
  <si>
    <r>
      <rPr>
        <sz val="10"/>
        <rFont val="Noto Sans CJK SC"/>
        <family val="2"/>
      </rPr>
      <t xml:space="preserve">治療薬の国内状況（</t>
    </r>
    <r>
      <rPr>
        <sz val="10"/>
        <rFont val="Arial"/>
        <family val="0"/>
        <charset val="1"/>
      </rPr>
      <t xml:space="preserve">IASR </t>
    </r>
    <r>
      <rPr>
        <sz val="10"/>
        <rFont val="Noto Sans CJK SC"/>
        <family val="2"/>
      </rPr>
      <t xml:space="preserve">特集で確認）：国内で承認されている経口抗マラリア薬は、リアメット（アルテメテル／ルメファントリン配合錠、</t>
    </r>
    <r>
      <rPr>
        <sz val="10"/>
        <rFont val="Arial"/>
        <family val="0"/>
        <charset val="1"/>
      </rPr>
      <t xml:space="preserve">2016</t>
    </r>
    <r>
      <rPr>
        <sz val="10"/>
        <rFont val="Noto Sans CJK SC"/>
        <family val="2"/>
      </rPr>
      <t xml:space="preserve">年</t>
    </r>
    <r>
      <rPr>
        <sz val="10"/>
        <rFont val="Arial"/>
        <family val="0"/>
        <charset val="1"/>
      </rPr>
      <t xml:space="preserve">12</t>
    </r>
    <r>
      <rPr>
        <sz val="10"/>
        <rFont val="Noto Sans CJK SC"/>
        <family val="2"/>
      </rPr>
      <t xml:space="preserve">月承認）、マラロン（アトバコン／プログアニル配合錠）、メファキン（メフロキン）、プリマキン（</t>
    </r>
    <r>
      <rPr>
        <sz val="10"/>
        <rFont val="Arial"/>
        <family val="0"/>
        <charset val="1"/>
      </rPr>
      <t xml:space="preserve">2016</t>
    </r>
    <r>
      <rPr>
        <sz val="10"/>
        <rFont val="Noto Sans CJK SC"/>
        <family val="2"/>
      </rPr>
      <t xml:space="preserve">年</t>
    </r>
    <r>
      <rPr>
        <sz val="10"/>
        <rFont val="Arial"/>
        <family val="0"/>
        <charset val="1"/>
      </rPr>
      <t xml:space="preserve">3</t>
    </r>
    <r>
      <rPr>
        <sz val="10"/>
        <rFont val="Noto Sans CJK SC"/>
        <family val="2"/>
      </rPr>
      <t xml:space="preserve">月承認）の</t>
    </r>
    <r>
      <rPr>
        <sz val="10"/>
        <rFont val="Arial"/>
        <family val="0"/>
        <charset val="1"/>
      </rPr>
      <t xml:space="preserve">4</t>
    </r>
    <r>
      <rPr>
        <sz val="10"/>
        <rFont val="Noto Sans CJK SC"/>
        <family val="2"/>
      </rPr>
      <t xml:space="preserve">剤である。クロロキン、注射用キニーネ、アルテスネートは国内未承認で、熱帯病治療薬研究班が輸入・保管し、研究班の参加施設を通じて供給される体制にある。経口キニーネは古くから承認薬として存在した。</t>
    </r>
  </si>
  <si>
    <t xml:space="preserve">FG-012</t>
  </si>
  <si>
    <r>
      <rPr>
        <sz val="10"/>
        <rFont val="Arial"/>
        <family val="0"/>
        <charset val="1"/>
      </rPr>
      <t xml:space="preserve">Malassezia </t>
    </r>
    <r>
      <rPr>
        <sz val="10"/>
        <rFont val="Noto Sans CJK SC"/>
        <family val="2"/>
      </rPr>
      <t xml:space="preserve">属は、</t>
    </r>
    <r>
      <rPr>
        <sz val="10"/>
        <rFont val="Arial"/>
        <family val="0"/>
        <charset val="1"/>
      </rPr>
      <t xml:space="preserve">1996</t>
    </r>
    <r>
      <rPr>
        <sz val="10"/>
        <rFont val="Noto Sans CJK SC"/>
        <family val="2"/>
      </rPr>
      <t xml:space="preserve">年の改訂で</t>
    </r>
    <r>
      <rPr>
        <sz val="10"/>
        <rFont val="Arial"/>
        <family val="0"/>
        <charset val="1"/>
      </rPr>
      <t xml:space="preserve">7</t>
    </r>
    <r>
      <rPr>
        <sz val="10"/>
        <rFont val="Noto Sans CJK SC"/>
        <family val="2"/>
      </rPr>
      <t xml:space="preserve">種（</t>
    </r>
    <r>
      <rPr>
        <sz val="10"/>
        <rFont val="Arial"/>
        <family val="0"/>
        <charset val="1"/>
      </rPr>
      <t xml:space="preserve">M. furfur</t>
    </r>
    <r>
      <rPr>
        <sz val="10"/>
        <rFont val="Noto Sans CJK SC"/>
        <family val="2"/>
      </rPr>
      <t xml:space="preserve">、</t>
    </r>
    <r>
      <rPr>
        <sz val="10"/>
        <rFont val="Arial"/>
        <family val="0"/>
        <charset val="1"/>
      </rPr>
      <t xml:space="preserve">M. pachydermatis</t>
    </r>
    <r>
      <rPr>
        <sz val="10"/>
        <rFont val="Noto Sans CJK SC"/>
        <family val="2"/>
      </rPr>
      <t xml:space="preserve">、</t>
    </r>
    <r>
      <rPr>
        <sz val="10"/>
        <rFont val="Arial"/>
        <family val="0"/>
        <charset val="1"/>
      </rPr>
      <t xml:space="preserve">M. sympodialis</t>
    </r>
    <r>
      <rPr>
        <sz val="10"/>
        <rFont val="Noto Sans CJK SC"/>
        <family val="2"/>
      </rPr>
      <t xml:space="preserve">、</t>
    </r>
    <r>
      <rPr>
        <sz val="10"/>
        <rFont val="Arial"/>
        <family val="0"/>
        <charset val="1"/>
      </rPr>
      <t xml:space="preserve">M. globosa</t>
    </r>
    <r>
      <rPr>
        <sz val="10"/>
        <rFont val="Noto Sans CJK SC"/>
        <family val="2"/>
      </rPr>
      <t xml:space="preserve">、</t>
    </r>
    <r>
      <rPr>
        <sz val="10"/>
        <rFont val="Arial"/>
        <family val="0"/>
        <charset val="1"/>
      </rPr>
      <t xml:space="preserve">M. obtusa</t>
    </r>
    <r>
      <rPr>
        <sz val="10"/>
        <rFont val="Noto Sans CJK SC"/>
        <family val="2"/>
      </rPr>
      <t xml:space="preserve">、</t>
    </r>
    <r>
      <rPr>
        <sz val="10"/>
        <rFont val="Arial"/>
        <family val="0"/>
        <charset val="1"/>
      </rPr>
      <t xml:space="preserve">M. restricta</t>
    </r>
    <r>
      <rPr>
        <sz val="10"/>
        <rFont val="Noto Sans CJK SC"/>
        <family val="2"/>
      </rPr>
      <t xml:space="preserve">、</t>
    </r>
    <r>
      <rPr>
        <sz val="10"/>
        <rFont val="Arial"/>
        <family val="0"/>
        <charset val="1"/>
      </rPr>
      <t xml:space="preserve">M. slooffiae</t>
    </r>
    <r>
      <rPr>
        <sz val="10"/>
        <rFont val="Noto Sans CJK SC"/>
        <family val="2"/>
      </rPr>
      <t xml:space="preserve">）が認められた後、ヒト・動物の健常皮膚および病変皮膚から分離された</t>
    </r>
    <r>
      <rPr>
        <sz val="10"/>
        <rFont val="Arial"/>
        <family val="0"/>
        <charset val="1"/>
      </rPr>
      <t xml:space="preserve">7</t>
    </r>
    <r>
      <rPr>
        <sz val="10"/>
        <rFont val="Noto Sans CJK SC"/>
        <family val="2"/>
      </rPr>
      <t xml:space="preserve">つの新種が加わり、</t>
    </r>
    <r>
      <rPr>
        <sz val="10"/>
        <rFont val="Arial"/>
        <family val="0"/>
        <charset val="1"/>
      </rPr>
      <t xml:space="preserve">2012</t>
    </r>
    <r>
      <rPr>
        <sz val="10"/>
        <rFont val="Noto Sans CJK SC"/>
        <family val="2"/>
      </rPr>
      <t xml:space="preserve">年の総説時点で</t>
    </r>
    <r>
      <rPr>
        <sz val="10"/>
        <rFont val="Arial"/>
        <family val="0"/>
        <charset val="1"/>
      </rPr>
      <t xml:space="preserve">14</t>
    </r>
    <r>
      <rPr>
        <sz val="10"/>
        <rFont val="Noto Sans CJK SC"/>
        <family val="2"/>
      </rPr>
      <t xml:space="preserve">種を含む属である。同属と癜風との病因的な関連は確立しているとされる。</t>
    </r>
  </si>
  <si>
    <r>
      <rPr>
        <sz val="10"/>
        <rFont val="Noto Sans CJK SC"/>
        <family val="2"/>
      </rPr>
      <t xml:space="preserve">医学各論 Ⅻ</t>
    </r>
    <r>
      <rPr>
        <sz val="10"/>
        <rFont val="Arial"/>
        <family val="0"/>
        <charset val="1"/>
      </rPr>
      <t xml:space="preserve">-4-A-⑧</t>
    </r>
    <r>
      <rPr>
        <sz val="10"/>
        <rFont val="Noto Sans CJK SC"/>
        <family val="2"/>
      </rPr>
      <t xml:space="preserve">（癜風、</t>
    </r>
    <r>
      <rPr>
        <sz val="10"/>
        <rFont val="Arial"/>
        <family val="0"/>
        <charset val="1"/>
      </rPr>
      <t xml:space="preserve">b</t>
    </r>
    <r>
      <rPr>
        <sz val="10"/>
        <rFont val="Noto Sans CJK SC"/>
        <family val="2"/>
      </rPr>
      <t xml:space="preserve">）</t>
    </r>
  </si>
  <si>
    <t xml:space="preserve">SRC-2161</t>
  </si>
  <si>
    <t xml:space="preserve">Gaitanis G, Magiatis P, Hantschke M, Bassukas ID, Velegraki A. The Malassezia genus in skin and systemic diseases. Clin Microbiol Rev. 2012;25(1):106-141.</t>
  </si>
  <si>
    <t xml:space="preserve">10.1128/CMR.00021-11</t>
  </si>
  <si>
    <t xml:space="preserve">22232373</t>
  </si>
  <si>
    <r>
      <rPr>
        <sz val="10"/>
        <rFont val="Noto Sans CJK SC"/>
        <family val="2"/>
      </rPr>
      <t xml:space="preserve">種数は</t>
    </r>
    <r>
      <rPr>
        <sz val="10"/>
        <rFont val="Arial"/>
        <family val="0"/>
        <charset val="1"/>
      </rPr>
      <t xml:space="preserve">2012</t>
    </r>
    <r>
      <rPr>
        <sz val="10"/>
        <rFont val="Noto Sans CJK SC"/>
        <family val="2"/>
      </rPr>
      <t xml:space="preserve">年時点の総説に基づく（その後の総説では種数はさらに増えている）。癜風の臨床像と菌種ごとの位置づけは </t>
    </r>
    <r>
      <rPr>
        <sz val="10"/>
        <rFont val="Arial"/>
        <family val="0"/>
        <charset val="1"/>
      </rPr>
      <t xml:space="preserve">SD-040 </t>
    </r>
    <r>
      <rPr>
        <sz val="10"/>
        <rFont val="Noto Sans CJK SC"/>
        <family val="2"/>
      </rPr>
      <t xml:space="preserve">の範囲とし、本カードでは扱わない。出典のライセンスは </t>
    </r>
    <r>
      <rPr>
        <sz val="10"/>
        <rFont val="Arial"/>
        <family val="0"/>
        <charset val="1"/>
      </rPr>
      <t xml:space="preserve">Crossref</t>
    </r>
    <r>
      <rPr>
        <sz val="10"/>
        <rFont val="Noto Sans CJK SC"/>
        <family val="2"/>
      </rPr>
      <t xml:space="preserve">・</t>
    </r>
    <r>
      <rPr>
        <sz val="10"/>
        <rFont val="Arial"/>
        <family val="0"/>
        <charset val="1"/>
      </rPr>
      <t xml:space="preserve">Europe PMC </t>
    </r>
    <r>
      <rPr>
        <sz val="10"/>
        <rFont val="Noto Sans CJK SC"/>
        <family val="2"/>
      </rPr>
      <t xml:space="preserve">の双方で </t>
    </r>
    <r>
      <rPr>
        <sz val="10"/>
        <rFont val="Arial"/>
        <family val="0"/>
        <charset val="1"/>
      </rPr>
      <t xml:space="preserve">CC </t>
    </r>
    <r>
      <rPr>
        <sz val="10"/>
        <rFont val="Noto Sans CJK SC"/>
        <family val="2"/>
      </rPr>
      <t xml:space="preserve">表示がなく、</t>
    </r>
    <r>
      <rPr>
        <sz val="10"/>
        <rFont val="Arial"/>
        <family val="0"/>
        <charset val="1"/>
      </rPr>
      <t xml:space="preserve">source_class </t>
    </r>
    <r>
      <rPr>
        <sz val="10"/>
        <rFont val="Noto Sans CJK SC"/>
        <family val="2"/>
      </rPr>
      <t xml:space="preserve">は </t>
    </r>
    <r>
      <rPr>
        <sz val="10"/>
        <rFont val="Arial"/>
        <family val="0"/>
        <charset val="1"/>
      </rPr>
      <t xml:space="preserve">UNKNOWN </t>
    </r>
    <r>
      <rPr>
        <sz val="10"/>
        <rFont val="Noto Sans CJK SC"/>
        <family val="2"/>
      </rPr>
      <t xml:space="preserve">とした。</t>
    </r>
  </si>
  <si>
    <t xml:space="preserve">FG-013</t>
  </si>
  <si>
    <r>
      <rPr>
        <sz val="10"/>
        <rFont val="Noto Sans CJK SC"/>
        <family val="2"/>
      </rPr>
      <t xml:space="preserve">スポロトリコーシスは、二形性真菌 </t>
    </r>
    <r>
      <rPr>
        <sz val="10"/>
        <rFont val="Arial"/>
        <family val="0"/>
        <charset val="1"/>
      </rPr>
      <t xml:space="preserve">Sporothrix schenckii sensu lato </t>
    </r>
    <r>
      <rPr>
        <sz val="10"/>
        <rFont val="Noto Sans CJK SC"/>
        <family val="2"/>
      </rPr>
      <t xml:space="preserve">による風土性真菌症で、従来は単一種と考えられていたが、その中に複数の隠蔽種が認識されるようになった。感染は通常、真菌に汚染された土壌・植物・有機物の外傷性接種で生じ、花卉栽培・農業・林業などの職業・余暇活動と関連する。人獣共通感染も報告されており、</t>
    </r>
    <r>
      <rPr>
        <sz val="10"/>
        <rFont val="Arial"/>
        <family val="0"/>
        <charset val="1"/>
      </rPr>
      <t xml:space="preserve">1990</t>
    </r>
    <r>
      <rPr>
        <sz val="10"/>
        <rFont val="Noto Sans CJK SC"/>
        <family val="2"/>
      </rPr>
      <t xml:space="preserve">年代末以降、ブラジルのリオデジャネイロでは猫を介する流行でヒト</t>
    </r>
    <r>
      <rPr>
        <sz val="10"/>
        <rFont val="Arial"/>
        <family val="0"/>
        <charset val="1"/>
      </rPr>
      <t xml:space="preserve">2,000</t>
    </r>
    <r>
      <rPr>
        <sz val="10"/>
        <rFont val="Noto Sans CJK SC"/>
        <family val="2"/>
      </rPr>
      <t xml:space="preserve">例超・動物</t>
    </r>
    <r>
      <rPr>
        <sz val="10"/>
        <rFont val="Arial"/>
        <family val="0"/>
        <charset val="1"/>
      </rPr>
      <t xml:space="preserve">3,000</t>
    </r>
    <r>
      <rPr>
        <sz val="10"/>
        <rFont val="Noto Sans CJK SC"/>
        <family val="2"/>
      </rPr>
      <t xml:space="preserve">例超が報告された。</t>
    </r>
  </si>
  <si>
    <r>
      <rPr>
        <sz val="10"/>
        <rFont val="Noto Sans CJK SC"/>
        <family val="2"/>
      </rPr>
      <t xml:space="preserve">医学各論 Ⅻ</t>
    </r>
    <r>
      <rPr>
        <sz val="10"/>
        <rFont val="Arial"/>
        <family val="0"/>
        <charset val="1"/>
      </rPr>
      <t xml:space="preserve">-4-A-⑫</t>
    </r>
    <r>
      <rPr>
        <sz val="10"/>
        <rFont val="Noto Sans CJK SC"/>
        <family val="2"/>
      </rPr>
      <t xml:space="preserve">（スポロトリコーシス、</t>
    </r>
    <r>
      <rPr>
        <sz val="10"/>
        <rFont val="Arial"/>
        <family val="0"/>
        <charset val="1"/>
      </rPr>
      <t xml:space="preserve">c</t>
    </r>
    <r>
      <rPr>
        <sz val="10"/>
        <rFont val="Noto Sans CJK SC"/>
        <family val="2"/>
      </rPr>
      <t xml:space="preserve">）</t>
    </r>
  </si>
  <si>
    <r>
      <rPr>
        <sz val="10"/>
        <rFont val="Arial"/>
        <family val="0"/>
        <charset val="1"/>
      </rPr>
      <t xml:space="preserve">PS-01-03-02 (id: JkxnuLA)</t>
    </r>
    <r>
      <rPr>
        <sz val="10"/>
        <rFont val="Noto Sans CJK SC"/>
        <family val="2"/>
      </rPr>
      <t xml:space="preserve">；</t>
    </r>
    <r>
      <rPr>
        <sz val="10"/>
        <rFont val="Arial"/>
        <family val="0"/>
        <charset val="1"/>
      </rPr>
      <t xml:space="preserve">PS-01-03-12 (id: JkxnuLs)</t>
    </r>
  </si>
  <si>
    <r>
      <rPr>
        <sz val="10"/>
        <rFont val="Noto Sans CJK SC"/>
        <family val="2"/>
      </rPr>
      <t xml:space="preserve">臨床像は </t>
    </r>
    <r>
      <rPr>
        <sz val="10"/>
        <rFont val="Arial"/>
        <family val="0"/>
        <charset val="1"/>
      </rPr>
      <t xml:space="preserve">SD-041 </t>
    </r>
    <r>
      <rPr>
        <sz val="10"/>
        <rFont val="Noto Sans CJK SC"/>
        <family val="2"/>
      </rPr>
      <t xml:space="preserve">の範囲とし、本カードでは扱わない。出典は既存の </t>
    </r>
    <r>
      <rPr>
        <sz val="10"/>
        <rFont val="Arial"/>
        <family val="0"/>
        <charset val="1"/>
      </rPr>
      <t xml:space="preserve">SRC-1190 </t>
    </r>
    <r>
      <rPr>
        <sz val="10"/>
        <rFont val="Noto Sans CJK SC"/>
        <family val="2"/>
      </rPr>
      <t xml:space="preserve">を再利用し、書誌・ライセンス・</t>
    </r>
    <r>
      <rPr>
        <sz val="10"/>
        <rFont val="Arial"/>
        <family val="0"/>
        <charset val="1"/>
      </rPr>
      <t xml:space="preserve">source_class </t>
    </r>
    <r>
      <rPr>
        <sz val="10"/>
        <rFont val="Noto Sans CJK SC"/>
        <family val="2"/>
      </rPr>
      <t xml:space="preserve">は出典マスターの登録どおりとした。</t>
    </r>
  </si>
  <si>
    <t xml:space="preserve">FG-014</t>
  </si>
  <si>
    <t xml:space="preserve">アニサキス症</t>
  </si>
  <si>
    <r>
      <rPr>
        <sz val="10"/>
        <rFont val="Noto Sans CJK SC"/>
        <family val="2"/>
      </rPr>
      <t xml:space="preserve">アニサキス症は、虫体が消化管に穿入する腸型、消化管を穿通して移行する異所型（消化管外型）、および死んだ虫体の摂取でも起こるアレルギーの各症候群をとり、腸型・異所型では外科的摘出が必要になることがあり、アレルギーでは抗 </t>
    </r>
    <r>
      <rPr>
        <sz val="10"/>
        <rFont val="Arial"/>
        <family val="0"/>
        <charset val="1"/>
      </rPr>
      <t xml:space="preserve">IgE </t>
    </r>
    <r>
      <rPr>
        <sz val="10"/>
        <rFont val="Noto Sans CJK SC"/>
        <family val="2"/>
      </rPr>
      <t xml:space="preserve">抗体検査が診断の助けになる。</t>
    </r>
  </si>
  <si>
    <r>
      <rPr>
        <sz val="10"/>
        <rFont val="Noto Sans CJK SC"/>
        <family val="2"/>
      </rPr>
      <t xml:space="preserve">医学各論 Ⅻ</t>
    </r>
    <r>
      <rPr>
        <sz val="10"/>
        <rFont val="Arial"/>
        <family val="0"/>
        <charset val="1"/>
      </rPr>
      <t xml:space="preserve">-4-A-⑥</t>
    </r>
    <r>
      <rPr>
        <sz val="10"/>
        <rFont val="Noto Sans CJK SC"/>
        <family val="2"/>
      </rPr>
      <t xml:space="preserve">（アニサキス症、</t>
    </r>
    <r>
      <rPr>
        <sz val="10"/>
        <rFont val="Arial"/>
        <family val="0"/>
        <charset val="1"/>
      </rPr>
      <t xml:space="preserve">a</t>
    </r>
    <r>
      <rPr>
        <sz val="10"/>
        <rFont val="Noto Sans CJK SC"/>
        <family val="2"/>
      </rPr>
      <t xml:space="preserve">）</t>
    </r>
  </si>
  <si>
    <r>
      <rPr>
        <sz val="10"/>
        <rFont val="Arial"/>
        <family val="0"/>
        <charset val="1"/>
      </rPr>
      <t xml:space="preserve">PS-01-03-13 (id: JkxnuLw)</t>
    </r>
    <r>
      <rPr>
        <sz val="10"/>
        <rFont val="Noto Sans CJK SC"/>
        <family val="2"/>
      </rPr>
      <t xml:space="preserve">；</t>
    </r>
    <r>
      <rPr>
        <sz val="10"/>
        <rFont val="Arial"/>
        <family val="0"/>
        <charset val="1"/>
      </rPr>
      <t xml:space="preserve">PS-01-03-02 (id: JkxnuLA)</t>
    </r>
  </si>
  <si>
    <t xml:space="preserve">SRC-2162</t>
  </si>
  <si>
    <t xml:space="preserve">Hochberg NS, Hamer DH. Anisakidosis: Perils of the deep. Clin Infect Dis. 2010;51(7):806-12.</t>
  </si>
  <si>
    <t xml:space="preserve">10.1086/656238</t>
  </si>
  <si>
    <t xml:space="preserve">20804423</t>
  </si>
  <si>
    <r>
      <rPr>
        <sz val="10"/>
        <rFont val="Noto Sans CJK SC"/>
        <family val="2"/>
      </rPr>
      <t xml:space="preserve">胃アニサキス症の臨床像・内視鏡所見は既存カード（</t>
    </r>
    <r>
      <rPr>
        <sz val="10"/>
        <rFont val="Arial"/>
        <family val="0"/>
        <charset val="1"/>
      </rPr>
      <t xml:space="preserve">GD-081</t>
    </r>
    <r>
      <rPr>
        <sz val="10"/>
        <rFont val="Noto Sans CJK SC"/>
        <family val="2"/>
      </rPr>
      <t xml:space="preserve">〜</t>
    </r>
    <r>
      <rPr>
        <sz val="10"/>
        <rFont val="Arial"/>
        <family val="0"/>
        <charset val="1"/>
      </rPr>
      <t xml:space="preserve">085</t>
    </r>
    <r>
      <rPr>
        <sz val="10"/>
        <rFont val="Noto Sans CJK SC"/>
        <family val="2"/>
      </rPr>
      <t xml:space="preserve">）の範囲とし、本カードでは症候群の整理に限った。抄録ではアルベンダゾールが時に使われるとされるが、アニサキス症への国内承認・保険適用はない（アルベンダゾールの国内承認適応は包虫症のみ）。</t>
    </r>
  </si>
  <si>
    <t xml:space="preserve">FG-015</t>
  </si>
  <si>
    <r>
      <rPr>
        <sz val="10"/>
        <rFont val="Noto Sans CJK SC"/>
        <family val="2"/>
      </rPr>
      <t xml:space="preserve">アニサキスの終宿主はクジラやアザラシなどの海生哺乳類で、魚介類・イカは中間宿主・待機宿主であり、ヒトは第</t>
    </r>
    <r>
      <rPr>
        <sz val="10"/>
        <rFont val="Arial"/>
        <family val="0"/>
        <charset val="1"/>
      </rPr>
      <t xml:space="preserve">3</t>
    </r>
    <r>
      <rPr>
        <sz val="10"/>
        <rFont val="Noto Sans CJK SC"/>
        <family val="2"/>
      </rPr>
      <t xml:space="preserve">期幼虫（体長</t>
    </r>
    <r>
      <rPr>
        <sz val="10"/>
        <rFont val="Arial"/>
        <family val="0"/>
        <charset val="1"/>
      </rPr>
      <t xml:space="preserve">2</t>
    </r>
    <r>
      <rPr>
        <sz val="10"/>
        <rFont val="Noto Sans CJK SC"/>
        <family val="2"/>
      </rPr>
      <t xml:space="preserve">〜</t>
    </r>
    <r>
      <rPr>
        <sz val="10"/>
        <rFont val="Arial"/>
        <family val="0"/>
        <charset val="1"/>
      </rPr>
      <t xml:space="preserve">3 cm</t>
    </r>
    <r>
      <rPr>
        <sz val="10"/>
        <rFont val="Noto Sans CJK SC"/>
        <family val="2"/>
      </rPr>
      <t xml:space="preserve">）を生食で摂取して感染する。腸型では虫体が腸に穿入して腹痛・悪心・嘔吐を起こし、腸閉塞や腸穿孔を併発することがある。アニサキスは</t>
    </r>
    <r>
      <rPr>
        <sz val="10"/>
        <rFont val="Arial"/>
        <family val="0"/>
        <charset val="1"/>
      </rPr>
      <t xml:space="preserve">2012</t>
    </r>
    <r>
      <rPr>
        <sz val="10"/>
        <rFont val="Noto Sans CJK SC"/>
        <family val="2"/>
      </rPr>
      <t xml:space="preserve">年</t>
    </r>
    <r>
      <rPr>
        <sz val="10"/>
        <rFont val="Arial"/>
        <family val="0"/>
        <charset val="1"/>
      </rPr>
      <t xml:space="preserve">12</t>
    </r>
    <r>
      <rPr>
        <sz val="10"/>
        <rFont val="Noto Sans CJK SC"/>
        <family val="2"/>
      </rPr>
      <t xml:space="preserve">月から食中毒の病因物質に位置づけられ、診断した医師は</t>
    </r>
    <r>
      <rPr>
        <sz val="10"/>
        <rFont val="Arial"/>
        <family val="0"/>
        <charset val="1"/>
      </rPr>
      <t xml:space="preserve">24</t>
    </r>
    <r>
      <rPr>
        <sz val="10"/>
        <rFont val="Noto Sans CJK SC"/>
        <family val="2"/>
      </rPr>
      <t xml:space="preserve">時間以内に保健所へ届け出る。</t>
    </r>
  </si>
  <si>
    <r>
      <rPr>
        <sz val="10"/>
        <rFont val="Arial"/>
        <family val="0"/>
        <charset val="1"/>
      </rPr>
      <t xml:space="preserve">PS-01-03-13 (id: JkxnuLw)</t>
    </r>
    <r>
      <rPr>
        <sz val="10"/>
        <rFont val="Noto Sans CJK SC"/>
        <family val="2"/>
      </rPr>
      <t xml:space="preserve">；</t>
    </r>
    <r>
      <rPr>
        <sz val="10"/>
        <rFont val="Arial"/>
        <family val="0"/>
        <charset val="1"/>
      </rPr>
      <t xml:space="preserve">PS-03-03-01 (id: JkxnuUg)</t>
    </r>
  </si>
  <si>
    <t xml:space="preserve">SRC-2163</t>
  </si>
  <si>
    <r>
      <rPr>
        <sz val="10"/>
        <rFont val="Noto Sans CJK SC"/>
        <family val="2"/>
      </rPr>
      <t xml:space="preserve">国立健康危機管理研究機構（</t>
    </r>
    <r>
      <rPr>
        <sz val="10"/>
        <rFont val="Arial"/>
        <family val="0"/>
        <charset val="1"/>
      </rPr>
      <t xml:space="preserve">JIHS</t>
    </r>
    <r>
      <rPr>
        <sz val="10"/>
        <rFont val="Noto Sans CJK SC"/>
        <family val="2"/>
      </rPr>
      <t xml:space="preserve">）感染症情報提供サイト「アニサキス症（詳細版）」（</t>
    </r>
    <r>
      <rPr>
        <sz val="10"/>
        <rFont val="Arial"/>
        <family val="0"/>
        <charset val="1"/>
      </rPr>
      <t xml:space="preserve">2014</t>
    </r>
    <r>
      <rPr>
        <sz val="10"/>
        <rFont val="Noto Sans CJK SC"/>
        <family val="2"/>
      </rPr>
      <t xml:space="preserve">年</t>
    </r>
    <r>
      <rPr>
        <sz val="10"/>
        <rFont val="Arial"/>
        <family val="0"/>
        <charset val="1"/>
      </rPr>
      <t xml:space="preserve">5</t>
    </r>
    <r>
      <rPr>
        <sz val="10"/>
        <rFont val="Noto Sans CJK SC"/>
        <family val="2"/>
      </rPr>
      <t xml:space="preserve">月改訂）</t>
    </r>
  </si>
  <si>
    <r>
      <rPr>
        <sz val="10"/>
        <rFont val="Noto Sans CJK SC"/>
        <family val="2"/>
      </rPr>
      <t xml:space="preserve">出典ページは</t>
    </r>
    <r>
      <rPr>
        <sz val="10"/>
        <rFont val="Arial"/>
        <family val="0"/>
        <charset val="1"/>
      </rPr>
      <t xml:space="preserve">2014</t>
    </r>
    <r>
      <rPr>
        <sz val="10"/>
        <rFont val="Noto Sans CJK SC"/>
        <family val="2"/>
      </rPr>
      <t xml:space="preserve">年改訂で「更新作業中」の注記があり、ページの </t>
    </r>
    <r>
      <rPr>
        <sz val="10"/>
        <rFont val="Arial"/>
        <family val="0"/>
        <charset val="1"/>
      </rPr>
      <t xml:space="preserve">URL </t>
    </r>
    <r>
      <rPr>
        <sz val="10"/>
        <rFont val="Noto Sans CJK SC"/>
        <family val="2"/>
      </rPr>
      <t xml:space="preserve">を特定できなかったため </t>
    </r>
    <r>
      <rPr>
        <sz val="10"/>
        <rFont val="Arial"/>
        <family val="0"/>
        <charset val="1"/>
      </rPr>
      <t xml:space="preserve">url </t>
    </r>
    <r>
      <rPr>
        <sz val="10"/>
        <rFont val="Noto Sans CJK SC"/>
        <family val="2"/>
      </rPr>
      <t xml:space="preserve">は </t>
    </r>
    <r>
      <rPr>
        <sz val="10"/>
        <rFont val="Arial"/>
        <family val="0"/>
        <charset val="1"/>
      </rPr>
      <t xml:space="preserve">null </t>
    </r>
    <r>
      <rPr>
        <sz val="10"/>
        <rFont val="Noto Sans CJK SC"/>
        <family val="2"/>
      </rPr>
      <t xml:space="preserve">とした。発生件数の新しい推計は既存カード（</t>
    </r>
    <r>
      <rPr>
        <sz val="10"/>
        <rFont val="Arial"/>
        <family val="0"/>
        <charset val="1"/>
      </rPr>
      <t xml:space="preserve">GD-084</t>
    </r>
    <r>
      <rPr>
        <sz val="10"/>
        <rFont val="Noto Sans CJK SC"/>
        <family val="2"/>
      </rPr>
      <t xml:space="preserve">）の範囲である。幼虫に有効な駆虫薬は開発されておらず、アニサキス症への駆虫薬の国内承認・保険適用はない。</t>
    </r>
  </si>
  <si>
    <t xml:space="preserve">FG-016</t>
  </si>
  <si>
    <t xml:space="preserve">アメーバ赤痢</t>
  </si>
  <si>
    <t xml:space="preserve">アメーバ赤痢の治療は、組織内の栄養型に作用するニトロイミダゾール系薬（メトロニダゾールまたはチニダゾール）で急性期病変を治療したうえで、腸管内に残存するシストを除去するためにパロモマイシンなどの腸管内作用薬を続けて用いる二段構えが原則であり、ニトロイミダゾール系薬のみではシストを除去できない。</t>
  </si>
  <si>
    <r>
      <rPr>
        <sz val="10"/>
        <rFont val="Noto Sans CJK SC"/>
        <family val="2"/>
      </rPr>
      <t xml:space="preserve">医学各論 Ⅻ</t>
    </r>
    <r>
      <rPr>
        <sz val="10"/>
        <rFont val="Arial"/>
        <family val="0"/>
        <charset val="1"/>
      </rPr>
      <t xml:space="preserve">-4-A-⑨</t>
    </r>
    <r>
      <rPr>
        <sz val="10"/>
        <rFont val="Noto Sans CJK SC"/>
        <family val="2"/>
      </rPr>
      <t xml:space="preserve">（アメーバ赤痢、</t>
    </r>
    <r>
      <rPr>
        <sz val="10"/>
        <rFont val="Arial"/>
        <family val="0"/>
        <charset val="1"/>
      </rPr>
      <t xml:space="preserve">b</t>
    </r>
    <r>
      <rPr>
        <sz val="10"/>
        <rFont val="Noto Sans CJK SC"/>
        <family val="2"/>
      </rPr>
      <t xml:space="preserve">）</t>
    </r>
  </si>
  <si>
    <t xml:space="preserve">SRC-2164</t>
  </si>
  <si>
    <t xml:space="preserve">Shirley DT, Farr L, Watanabe K, Moonah S. A review of the global burden, new diagnostics, and current therapeutics for amebiasis. Open Forum Infect Dis. 2018;5(7):ofy161.</t>
  </si>
  <si>
    <t xml:space="preserve">10.1093/ofid/ofy161</t>
  </si>
  <si>
    <t xml:space="preserve">30046644</t>
  </si>
  <si>
    <r>
      <rPr>
        <sz val="10"/>
        <rFont val="Noto Sans CJK SC"/>
        <family val="2"/>
      </rPr>
      <t xml:space="preserve">メトロニダゾールとチニダゾールはアメーバ赤痢への適応で国内承認されており、パロモマイシンも腸管アメーバ症への適応で国内承認されている（</t>
    </r>
    <r>
      <rPr>
        <sz val="10"/>
        <rFont val="Arial"/>
        <family val="0"/>
        <charset val="1"/>
      </rPr>
      <t xml:space="preserve">2012</t>
    </r>
    <r>
      <rPr>
        <sz val="10"/>
        <rFont val="Noto Sans CJK SC"/>
        <family val="2"/>
      </rPr>
      <t xml:space="preserve">年承認）。</t>
    </r>
    <r>
      <rPr>
        <sz val="10"/>
        <rFont val="Arial"/>
        <family val="0"/>
        <charset val="1"/>
      </rPr>
      <t xml:space="preserve">JIHS </t>
    </r>
    <r>
      <rPr>
        <sz val="10"/>
        <rFont val="Noto Sans CJK SC"/>
        <family val="2"/>
      </rPr>
      <t xml:space="preserve">の古いページにある薬価未収載時代の記述は現行の事実ではない。肝膿瘍の臨床像は既存カード（</t>
    </r>
    <r>
      <rPr>
        <sz val="10"/>
        <rFont val="Arial"/>
        <family val="0"/>
        <charset val="1"/>
      </rPr>
      <t xml:space="preserve">LV-103</t>
    </r>
    <r>
      <rPr>
        <sz val="10"/>
        <rFont val="Noto Sans CJK SC"/>
        <family val="2"/>
      </rPr>
      <t xml:space="preserve">・</t>
    </r>
    <r>
      <rPr>
        <sz val="10"/>
        <rFont val="Arial"/>
        <family val="0"/>
        <charset val="1"/>
      </rPr>
      <t xml:space="preserve">104</t>
    </r>
    <r>
      <rPr>
        <sz val="10"/>
        <rFont val="Noto Sans CJK SC"/>
        <family val="2"/>
      </rPr>
      <t xml:space="preserve">）の範囲とし、本カードは治療原則に限った。</t>
    </r>
  </si>
  <si>
    <t xml:space="preserve">FG-017</t>
  </si>
  <si>
    <t xml:space="preserve">トキソプラズマ症</t>
  </si>
  <si>
    <r>
      <rPr>
        <sz val="10"/>
        <rFont val="Noto Sans CJK SC"/>
        <family val="2"/>
      </rPr>
      <t xml:space="preserve">トキソプラズマは世界人口の最大で約</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が感染している原虫で、感染は終宿主のネコが排出するオーシストに汚染された食品や水の摂取、または組織シストを含む加熱不十分な食肉の摂取による。初感染は通常は無症状だが、妊娠中の感染は胎児に重い障害を起こし得て、免疫不全者では潜在感染の再活性化が致命的な脳炎を起こす。</t>
    </r>
  </si>
  <si>
    <r>
      <rPr>
        <sz val="10"/>
        <rFont val="Noto Sans CJK SC"/>
        <family val="2"/>
      </rPr>
      <t xml:space="preserve">医学各論 Ⅻ</t>
    </r>
    <r>
      <rPr>
        <sz val="10"/>
        <rFont val="Arial"/>
        <family val="0"/>
        <charset val="1"/>
      </rPr>
      <t xml:space="preserve">-4-A-⑩</t>
    </r>
    <r>
      <rPr>
        <sz val="10"/>
        <rFont val="Noto Sans CJK SC"/>
        <family val="2"/>
      </rPr>
      <t xml:space="preserve">（トキソプラズマ症、</t>
    </r>
    <r>
      <rPr>
        <sz val="10"/>
        <rFont val="Arial"/>
        <family val="0"/>
        <charset val="1"/>
      </rPr>
      <t xml:space="preserve">b</t>
    </r>
    <r>
      <rPr>
        <sz val="10"/>
        <rFont val="Noto Sans CJK SC"/>
        <family val="2"/>
      </rPr>
      <t xml:space="preserve">）</t>
    </r>
  </si>
  <si>
    <r>
      <rPr>
        <sz val="10"/>
        <rFont val="Arial"/>
        <family val="0"/>
        <charset val="1"/>
      </rPr>
      <t xml:space="preserve">PS-01-03-13 (id: JkxnuLw)</t>
    </r>
    <r>
      <rPr>
        <sz val="10"/>
        <rFont val="Noto Sans CJK SC"/>
        <family val="2"/>
      </rPr>
      <t xml:space="preserve">；</t>
    </r>
    <r>
      <rPr>
        <sz val="10"/>
        <rFont val="Arial"/>
        <family val="0"/>
        <charset val="1"/>
      </rPr>
      <t xml:space="preserve">PS-03-03-03 (id: JkxnuUo)</t>
    </r>
  </si>
  <si>
    <t xml:space="preserve">SRC-2165</t>
  </si>
  <si>
    <t xml:space="preserve">Montoya JG, Liesenfeld O. Toxoplasmosis. Lancet. 2004;363(9425):1965-76.</t>
  </si>
  <si>
    <t xml:space="preserve">10.1016/S0140-6736(04)16412-X</t>
  </si>
  <si>
    <t xml:space="preserve">15194258</t>
  </si>
  <si>
    <r>
      <rPr>
        <sz val="10"/>
        <rFont val="Noto Sans CJK SC"/>
        <family val="2"/>
      </rPr>
      <t xml:space="preserve">先天感染の管理は医学各論 Ⅰ の範囲とし、本カードは感染経路と疫学に限った。標準治療のピリメタミンとスルファジアジンはいずれも国内未承認で、熱帯病治療薬研究班の保管薬として供給される。スピラマイシン（先天性トキソプラズマ症の発症抑制）は</t>
    </r>
    <r>
      <rPr>
        <sz val="10"/>
        <rFont val="Arial"/>
        <family val="0"/>
        <charset val="1"/>
      </rPr>
      <t xml:space="preserve">2018</t>
    </r>
    <r>
      <rPr>
        <sz val="10"/>
        <rFont val="Noto Sans CJK SC"/>
        <family val="2"/>
      </rPr>
      <t xml:space="preserve">年に国内承認された。</t>
    </r>
  </si>
  <si>
    <t xml:space="preserve">FG-018</t>
  </si>
  <si>
    <t xml:space="preserve">回虫症</t>
  </si>
  <si>
    <r>
      <rPr>
        <sz val="10"/>
        <rFont val="Noto Sans CJK SC"/>
        <family val="2"/>
      </rPr>
      <t xml:space="preserve">ヒト回虫 </t>
    </r>
    <r>
      <rPr>
        <sz val="10"/>
        <rFont val="Arial"/>
        <family val="0"/>
        <charset val="1"/>
      </rPr>
      <t xml:space="preserve">Ascaris lumbricoides </t>
    </r>
    <r>
      <rPr>
        <sz val="10"/>
        <rFont val="Noto Sans CJK SC"/>
        <family val="2"/>
      </rPr>
      <t xml:space="preserve">は世界で約</t>
    </r>
    <r>
      <rPr>
        <sz val="10"/>
        <rFont val="Arial"/>
        <family val="0"/>
        <charset val="1"/>
      </rPr>
      <t xml:space="preserve">12</t>
    </r>
    <r>
      <rPr>
        <sz val="10"/>
        <rFont val="Noto Sans CJK SC"/>
        <family val="2"/>
      </rPr>
      <t xml:space="preserve">億人が感染していると推定される線虫で、寄生は一部の宿主に多数の虫体が集まる偏在（過分散）を示し、虫体数の多い重度感染の宿主で合併症が問題になる。</t>
    </r>
  </si>
  <si>
    <r>
      <rPr>
        <sz val="10"/>
        <rFont val="Noto Sans CJK SC"/>
        <family val="2"/>
      </rPr>
      <t xml:space="preserve">医学各論 Ⅻ</t>
    </r>
    <r>
      <rPr>
        <sz val="10"/>
        <rFont val="Arial"/>
        <family val="0"/>
        <charset val="1"/>
      </rPr>
      <t xml:space="preserve">-4-A-⑬</t>
    </r>
    <r>
      <rPr>
        <sz val="10"/>
        <rFont val="Noto Sans CJK SC"/>
        <family val="2"/>
      </rPr>
      <t xml:space="preserve">（回虫症、</t>
    </r>
    <r>
      <rPr>
        <sz val="10"/>
        <rFont val="Arial"/>
        <family val="0"/>
        <charset val="1"/>
      </rPr>
      <t xml:space="preserve">c</t>
    </r>
    <r>
      <rPr>
        <sz val="10"/>
        <rFont val="Noto Sans CJK SC"/>
        <family val="2"/>
      </rPr>
      <t xml:space="preserve">）</t>
    </r>
  </si>
  <si>
    <t xml:space="preserve">PS-01-03-13 (id: JkxnuLw)</t>
  </si>
  <si>
    <t xml:space="preserve">SRC-2166</t>
  </si>
  <si>
    <t xml:space="preserve">Dold C, Holland CV. Ascaris and ascariasis. Microbes Infect. 2011;13(7):632-7.</t>
  </si>
  <si>
    <t xml:space="preserve">10.1016/j.micinf.2010.09.012</t>
  </si>
  <si>
    <t xml:space="preserve">20934531</t>
  </si>
  <si>
    <r>
      <rPr>
        <sz val="10"/>
        <rFont val="Noto Sans CJK SC"/>
        <family val="2"/>
      </rPr>
      <t xml:space="preserve">感染者数の推計（約</t>
    </r>
    <r>
      <rPr>
        <sz val="10"/>
        <rFont val="Arial"/>
        <family val="0"/>
        <charset val="1"/>
      </rPr>
      <t xml:space="preserve">12</t>
    </r>
    <r>
      <rPr>
        <sz val="10"/>
        <rFont val="Noto Sans CJK SC"/>
        <family val="2"/>
      </rPr>
      <t xml:space="preserve">億人）は</t>
    </r>
    <r>
      <rPr>
        <sz val="10"/>
        <rFont val="Arial"/>
        <family val="0"/>
        <charset val="1"/>
      </rPr>
      <t xml:space="preserve">2011</t>
    </r>
    <r>
      <rPr>
        <sz val="10"/>
        <rFont val="Noto Sans CJK SC"/>
        <family val="2"/>
      </rPr>
      <t xml:space="preserve">年時点の総説に基づくもので、現在の推計とは異なり得る。</t>
    </r>
  </si>
  <si>
    <t xml:space="preserve">FG-019</t>
  </si>
  <si>
    <t xml:space="preserve">吸虫症</t>
  </si>
  <si>
    <r>
      <rPr>
        <sz val="10"/>
        <rFont val="Noto Sans CJK SC"/>
        <family val="2"/>
      </rPr>
      <t xml:space="preserve">食品媒介吸虫は、第</t>
    </r>
    <r>
      <rPr>
        <sz val="10"/>
        <rFont val="Arial"/>
        <family val="0"/>
        <charset val="1"/>
      </rPr>
      <t xml:space="preserve">1</t>
    </r>
    <r>
      <rPr>
        <sz val="10"/>
        <rFont val="Noto Sans CJK SC"/>
        <family val="2"/>
      </rPr>
      <t xml:space="preserve">中間宿主の貝類と、淡水魚・甲殻類・水生植物などの第</t>
    </r>
    <r>
      <rPr>
        <sz val="10"/>
        <rFont val="Arial"/>
        <family val="0"/>
        <charset val="1"/>
      </rPr>
      <t xml:space="preserve">2</t>
    </r>
    <r>
      <rPr>
        <sz val="10"/>
        <rFont val="Noto Sans CJK SC"/>
        <family val="2"/>
      </rPr>
      <t xml:space="preserve">中間宿主を介する生活史を持ち、ヒトは第</t>
    </r>
    <r>
      <rPr>
        <sz val="10"/>
        <rFont val="Arial"/>
        <family val="0"/>
        <charset val="1"/>
      </rPr>
      <t xml:space="preserve">2</t>
    </r>
    <r>
      <rPr>
        <sz val="10"/>
        <rFont val="Noto Sans CJK SC"/>
        <family val="2"/>
      </rPr>
      <t xml:space="preserve">中間宿主を生または加熱不十分な状態で食べることで感染する。公衆衛生上重要な吸虫（肝吸虫・肺吸虫・腸管吸虫）の感染者は世界で約</t>
    </r>
    <r>
      <rPr>
        <sz val="10"/>
        <rFont val="Arial"/>
        <family val="0"/>
        <charset val="1"/>
      </rPr>
      <t xml:space="preserve">8,000</t>
    </r>
    <r>
      <rPr>
        <sz val="10"/>
        <rFont val="Noto Sans CJK SC"/>
        <family val="2"/>
      </rPr>
      <t xml:space="preserve">万人と推計されるが、著者らはこの推計が過小評価の可能性を指摘している。</t>
    </r>
  </si>
  <si>
    <r>
      <rPr>
        <sz val="10"/>
        <rFont val="Noto Sans CJK SC"/>
        <family val="2"/>
      </rPr>
      <t xml:space="preserve">医学各論 Ⅻ</t>
    </r>
    <r>
      <rPr>
        <sz val="10"/>
        <rFont val="Arial"/>
        <family val="0"/>
        <charset val="1"/>
      </rPr>
      <t xml:space="preserve">-4-A-⑭</t>
    </r>
    <r>
      <rPr>
        <sz val="10"/>
        <rFont val="Noto Sans CJK SC"/>
        <family val="2"/>
      </rPr>
      <t xml:space="preserve">（吸虫症、</t>
    </r>
    <r>
      <rPr>
        <sz val="10"/>
        <rFont val="Arial"/>
        <family val="0"/>
        <charset val="1"/>
      </rPr>
      <t xml:space="preserve">c</t>
    </r>
    <r>
      <rPr>
        <sz val="10"/>
        <rFont val="Noto Sans CJK SC"/>
        <family val="2"/>
      </rPr>
      <t xml:space="preserve">）</t>
    </r>
  </si>
  <si>
    <t xml:space="preserve">SRC-2167</t>
  </si>
  <si>
    <t xml:space="preserve">Chai JY, Jung BK. General overview of the current status of human foodborne trematodiasis. Parasitology. 2022;149(10):1262-85.</t>
  </si>
  <si>
    <t xml:space="preserve">10.1017/S0031182022000725</t>
  </si>
  <si>
    <t xml:space="preserve">35591777</t>
  </si>
  <si>
    <t xml:space="preserve">個別の吸虫症（肝吸虫症・肺吸虫症など）の臨床像は本カードでは扱わず、生活史の総論に限った。</t>
  </si>
  <si>
    <t xml:space="preserve">FG-020</t>
  </si>
  <si>
    <t xml:space="preserve">エキノコックス症</t>
  </si>
  <si>
    <t xml:space="preserve">多包条虫はキタキツネなどのイヌ科動物を終宿主、野ネズミを中間宿主とする生活史を持ち、ヒトは終宿主の糞便に排出された虫卵を経口摂取して感染する。日本の患者は北海道を中心に報告されるが、本州でも犬の感染例が報告されており、分布の拡大が注視されている。治療は病巣の外科的切除が原則で、切除できない場合にはアルベンダゾールの長期投与が行われる。</t>
  </si>
  <si>
    <r>
      <rPr>
        <sz val="10"/>
        <rFont val="Noto Sans CJK SC"/>
        <family val="2"/>
      </rPr>
      <t xml:space="preserve">医学各論 Ⅻ</t>
    </r>
    <r>
      <rPr>
        <sz val="10"/>
        <rFont val="Arial"/>
        <family val="0"/>
        <charset val="1"/>
      </rPr>
      <t xml:space="preserve">-4-A-⑮</t>
    </r>
    <r>
      <rPr>
        <sz val="10"/>
        <rFont val="Noto Sans CJK SC"/>
        <family val="2"/>
      </rPr>
      <t xml:space="preserve">（エキノコックス症、</t>
    </r>
    <r>
      <rPr>
        <sz val="10"/>
        <rFont val="Arial"/>
        <family val="0"/>
        <charset val="1"/>
      </rPr>
      <t xml:space="preserve">c</t>
    </r>
    <r>
      <rPr>
        <sz val="10"/>
        <rFont val="Noto Sans CJK SC"/>
        <family val="2"/>
      </rPr>
      <t xml:space="preserve">）</t>
    </r>
  </si>
  <si>
    <r>
      <rPr>
        <sz val="10"/>
        <rFont val="Arial"/>
        <family val="0"/>
        <charset val="1"/>
      </rPr>
      <t xml:space="preserve">PS-01-03-13 (id: JkxnuLw)</t>
    </r>
    <r>
      <rPr>
        <sz val="10"/>
        <rFont val="Noto Sans CJK SC"/>
        <family val="2"/>
      </rPr>
      <t xml:space="preserve">；</t>
    </r>
    <r>
      <rPr>
        <sz val="10"/>
        <rFont val="Arial"/>
        <family val="0"/>
        <charset val="1"/>
      </rPr>
      <t xml:space="preserve">PS-01-03-16 (id: JkxnuL8)</t>
    </r>
  </si>
  <si>
    <t xml:space="preserve">SRC-2168</t>
  </si>
  <si>
    <r>
      <rPr>
        <sz val="10"/>
        <rFont val="Noto Sans CJK SC"/>
        <family val="2"/>
      </rPr>
      <t xml:space="preserve">国立感染症研究所</t>
    </r>
    <r>
      <rPr>
        <sz val="10"/>
        <rFont val="Arial"/>
        <family val="0"/>
        <charset val="1"/>
      </rPr>
      <t xml:space="preserve">. IASR 2019</t>
    </r>
    <r>
      <rPr>
        <sz val="10"/>
        <rFont val="Noto Sans CJK SC"/>
        <family val="2"/>
      </rPr>
      <t xml:space="preserve">年特集：エキノコックス症</t>
    </r>
    <r>
      <rPr>
        <sz val="10"/>
        <rFont val="Arial"/>
        <family val="0"/>
        <charset val="1"/>
      </rPr>
      <t xml:space="preserve">.</t>
    </r>
  </si>
  <si>
    <r>
      <rPr>
        <sz val="10"/>
        <rFont val="Noto Sans CJK SC"/>
        <family val="2"/>
      </rPr>
      <t xml:space="preserve">特集ページの </t>
    </r>
    <r>
      <rPr>
        <sz val="10"/>
        <rFont val="Arial"/>
        <family val="0"/>
        <charset val="1"/>
      </rPr>
      <t xml:space="preserve">URL </t>
    </r>
    <r>
      <rPr>
        <sz val="10"/>
        <rFont val="Noto Sans CJK SC"/>
        <family val="2"/>
      </rPr>
      <t xml:space="preserve">を特定できなかったため </t>
    </r>
    <r>
      <rPr>
        <sz val="10"/>
        <rFont val="Arial"/>
        <family val="0"/>
        <charset val="1"/>
      </rPr>
      <t xml:space="preserve">url </t>
    </r>
    <r>
      <rPr>
        <sz val="10"/>
        <rFont val="Noto Sans CJK SC"/>
        <family val="2"/>
      </rPr>
      <t xml:space="preserve">は </t>
    </r>
    <r>
      <rPr>
        <sz val="10"/>
        <rFont val="Arial"/>
        <family val="0"/>
        <charset val="1"/>
      </rPr>
      <t xml:space="preserve">null </t>
    </r>
    <r>
      <rPr>
        <sz val="10"/>
        <rFont val="Noto Sans CJK SC"/>
        <family val="2"/>
      </rPr>
      <t xml:space="preserve">とした。肝病変の基本像は既存カード（</t>
    </r>
    <r>
      <rPr>
        <sz val="10"/>
        <rFont val="Arial"/>
        <family val="0"/>
        <charset val="1"/>
      </rPr>
      <t xml:space="preserve">LV-072</t>
    </r>
    <r>
      <rPr>
        <sz val="10"/>
        <rFont val="Noto Sans CJK SC"/>
        <family val="2"/>
      </rPr>
      <t xml:space="preserve">・</t>
    </r>
    <r>
      <rPr>
        <sz val="10"/>
        <rFont val="Arial"/>
        <family val="0"/>
        <charset val="1"/>
      </rPr>
      <t xml:space="preserve">073</t>
    </r>
    <r>
      <rPr>
        <sz val="10"/>
        <rFont val="Noto Sans CJK SC"/>
        <family val="2"/>
      </rPr>
      <t xml:space="preserve">）の範囲に寄せ、本カードは生活史・届出・治療原則に限った。アルベンダゾールは包虫症への適応で国内承認・保険適用がある。</t>
    </r>
  </si>
  <si>
    <t xml:space="preserve">FG-021</t>
  </si>
  <si>
    <t xml:space="preserve">クリプトスポリジウム症</t>
  </si>
  <si>
    <r>
      <rPr>
        <sz val="10"/>
        <rFont val="Noto Sans CJK SC"/>
        <family val="2"/>
      </rPr>
      <t xml:space="preserve">クリプトスポリジウムのオーシストは塩素消毒に抵抗性を示すため、水道水を介した大規模な集団感染が起こってきた。日本でも</t>
    </r>
    <r>
      <rPr>
        <sz val="10"/>
        <rFont val="Arial"/>
        <family val="0"/>
        <charset val="1"/>
      </rPr>
      <t xml:space="preserve">1996</t>
    </r>
    <r>
      <rPr>
        <sz val="10"/>
        <rFont val="Noto Sans CJK SC"/>
        <family val="2"/>
      </rPr>
      <t xml:space="preserve">年に埼玉県越生町で水道水を介する集団発生があり、町人口の約</t>
    </r>
    <r>
      <rPr>
        <sz val="10"/>
        <rFont val="Arial"/>
        <family val="0"/>
        <charset val="1"/>
      </rPr>
      <t xml:space="preserve">7</t>
    </r>
    <r>
      <rPr>
        <sz val="10"/>
        <rFont val="Noto Sans CJK SC"/>
        <family val="2"/>
      </rPr>
      <t xml:space="preserve">割にあたる</t>
    </r>
    <r>
      <rPr>
        <sz val="10"/>
        <rFont val="Arial"/>
        <family val="0"/>
        <charset val="1"/>
      </rPr>
      <t xml:space="preserve">8,812</t>
    </r>
    <r>
      <rPr>
        <sz val="10"/>
        <rFont val="Noto Sans CJK SC"/>
        <family val="2"/>
      </rPr>
      <t xml:space="preserve">人が感染した。</t>
    </r>
  </si>
  <si>
    <r>
      <rPr>
        <sz val="10"/>
        <rFont val="Noto Sans CJK SC"/>
        <family val="2"/>
      </rPr>
      <t xml:space="preserve">医学各論 Ⅻ</t>
    </r>
    <r>
      <rPr>
        <sz val="10"/>
        <rFont val="Arial"/>
        <family val="0"/>
        <charset val="1"/>
      </rPr>
      <t xml:space="preserve">-4-A-⑯</t>
    </r>
    <r>
      <rPr>
        <sz val="10"/>
        <rFont val="Noto Sans CJK SC"/>
        <family val="2"/>
      </rPr>
      <t xml:space="preserve">（クリプトスポリジウム症、</t>
    </r>
    <r>
      <rPr>
        <sz val="10"/>
        <rFont val="Arial"/>
        <family val="0"/>
        <charset val="1"/>
      </rPr>
      <t xml:space="preserve">c</t>
    </r>
    <r>
      <rPr>
        <sz val="10"/>
        <rFont val="Noto Sans CJK SC"/>
        <family val="2"/>
      </rPr>
      <t xml:space="preserve">）</t>
    </r>
  </si>
  <si>
    <t xml:space="preserve">SRC-2169</t>
  </si>
  <si>
    <r>
      <rPr>
        <sz val="10"/>
        <rFont val="Noto Sans CJK SC"/>
        <family val="2"/>
      </rPr>
      <t xml:space="preserve">国立感染症研究所</t>
    </r>
    <r>
      <rPr>
        <sz val="10"/>
        <rFont val="Arial"/>
        <family val="0"/>
        <charset val="1"/>
      </rPr>
      <t xml:space="preserve">. IASR Vol.22, 2001</t>
    </r>
    <r>
      <rPr>
        <sz val="10"/>
        <rFont val="Noto Sans CJK SC"/>
        <family val="2"/>
      </rPr>
      <t xml:space="preserve">（クリプトスポリジウム症・ジアルジア症の特集記事）</t>
    </r>
    <r>
      <rPr>
        <sz val="10"/>
        <rFont val="Arial"/>
        <family val="0"/>
        <charset val="1"/>
      </rPr>
      <t xml:space="preserve">.</t>
    </r>
  </si>
  <si>
    <r>
      <rPr>
        <sz val="10"/>
        <rFont val="Noto Sans CJK SC"/>
        <family val="2"/>
      </rPr>
      <t xml:space="preserve">集団発生の数値は </t>
    </r>
    <r>
      <rPr>
        <sz val="10"/>
        <rFont val="Arial"/>
        <family val="0"/>
        <charset val="1"/>
      </rPr>
      <t xml:space="preserve">IASR </t>
    </r>
    <r>
      <rPr>
        <sz val="10"/>
        <rFont val="Noto Sans CJK SC"/>
        <family val="2"/>
      </rPr>
      <t xml:space="preserve">特集に基づく。オーシストの塩素耐性への対策（ろ過・紫外線・オゾン処理など浄水技術の詳細）は水道行政の資料の範囲であり、本カードでは水系集団感染の側面に限った。特効薬はなく、薬剤名は本カードでは扱わない。</t>
    </r>
  </si>
  <si>
    <t xml:space="preserve">FG-022</t>
  </si>
  <si>
    <t xml:space="preserve">ジアルジア症</t>
  </si>
  <si>
    <r>
      <rPr>
        <sz val="10"/>
        <rFont val="Noto Sans CJK SC"/>
        <family val="2"/>
      </rPr>
      <t xml:space="preserve">ジアルジア </t>
    </r>
    <r>
      <rPr>
        <sz val="10"/>
        <rFont val="Arial"/>
        <family val="0"/>
        <charset val="1"/>
      </rPr>
      <t xml:space="preserve">Giardia duodenalis </t>
    </r>
    <r>
      <rPr>
        <sz val="10"/>
        <rFont val="Noto Sans CJK SC"/>
        <family val="2"/>
      </rPr>
      <t xml:space="preserve">は腸管の管腔内に寄生する非侵襲性の原虫で、感染しても無症状のことがある一方、持続する下痢や体重減少を起こすことがあり、小児では目立った症状がなくても成長の遅れにつながることがあり、感染後に過敏性腸症候群を残すことも多い。</t>
    </r>
  </si>
  <si>
    <r>
      <rPr>
        <sz val="10"/>
        <rFont val="Noto Sans CJK SC"/>
        <family val="2"/>
      </rPr>
      <t xml:space="preserve">医学各論 Ⅻ</t>
    </r>
    <r>
      <rPr>
        <sz val="10"/>
        <rFont val="Arial"/>
        <family val="0"/>
        <charset val="1"/>
      </rPr>
      <t xml:space="preserve">-4-A-⑰</t>
    </r>
    <r>
      <rPr>
        <sz val="10"/>
        <rFont val="Noto Sans CJK SC"/>
        <family val="2"/>
      </rPr>
      <t xml:space="preserve">（ジアルジア症、</t>
    </r>
    <r>
      <rPr>
        <sz val="10"/>
        <rFont val="Arial"/>
        <family val="0"/>
        <charset val="1"/>
      </rPr>
      <t xml:space="preserve">c</t>
    </r>
    <r>
      <rPr>
        <sz val="10"/>
        <rFont val="Noto Sans CJK SC"/>
        <family val="2"/>
      </rPr>
      <t xml:space="preserve">）</t>
    </r>
  </si>
  <si>
    <t xml:space="preserve">SRC-2170</t>
  </si>
  <si>
    <t xml:space="preserve">Adam RD. Giardia duodenalis: Biology and pathogenesis. Clin Microbiol Rev. 2021;34(4):e0002419.</t>
  </si>
  <si>
    <t xml:space="preserve">10.1128/CMR.00024-19</t>
  </si>
  <si>
    <t xml:space="preserve">34378955</t>
  </si>
  <si>
    <t xml:space="preserve">世界の有症者数の推計は資料により幅が大きく、一次資料で確定できなかったため主張に入れていない。本カードは生物学と病態の総論に限った。</t>
  </si>
  <si>
    <t xml:space="preserve">IG-001</t>
  </si>
  <si>
    <t xml:space="preserve">敗血症</t>
  </si>
  <si>
    <r>
      <rPr>
        <sz val="10"/>
        <rFont val="Noto Sans CJK SC"/>
        <family val="2"/>
      </rPr>
      <t xml:space="preserve">敗血症は「感染に対する制御不能な宿主反応による生命を脅かす臓器障害」と定義され（</t>
    </r>
    <r>
      <rPr>
        <sz val="10"/>
        <rFont val="Arial"/>
        <family val="0"/>
        <charset val="1"/>
      </rPr>
      <t xml:space="preserve">Sepsis-3</t>
    </r>
    <r>
      <rPr>
        <sz val="10"/>
        <rFont val="Noto Sans CJK SC"/>
        <family val="2"/>
      </rPr>
      <t xml:space="preserve">）、臨床的には </t>
    </r>
    <r>
      <rPr>
        <sz val="10"/>
        <rFont val="Arial"/>
        <family val="0"/>
        <charset val="1"/>
      </rPr>
      <t xml:space="preserve">SOFA </t>
    </r>
    <r>
      <rPr>
        <sz val="10"/>
        <rFont val="Noto Sans CJK SC"/>
        <family val="2"/>
      </rPr>
      <t xml:space="preserve">スコアの</t>
    </r>
    <r>
      <rPr>
        <sz val="10"/>
        <rFont val="Arial"/>
        <family val="0"/>
        <charset val="1"/>
      </rPr>
      <t xml:space="preserve">2</t>
    </r>
    <r>
      <rPr>
        <sz val="10"/>
        <rFont val="Noto Sans CJK SC"/>
        <family val="2"/>
      </rPr>
      <t xml:space="preserve">点以上の上昇で表され、院内死亡率</t>
    </r>
    <r>
      <rPr>
        <sz val="10"/>
        <rFont val="Arial"/>
        <family val="0"/>
        <charset val="1"/>
      </rPr>
      <t xml:space="preserve">10%</t>
    </r>
    <r>
      <rPr>
        <sz val="10"/>
        <rFont val="Noto Sans CJK SC"/>
        <family val="2"/>
      </rPr>
      <t xml:space="preserve">超と関連する。敗血症性ショックは、低容量血症がない状態で平均動脈圧</t>
    </r>
    <r>
      <rPr>
        <sz val="10"/>
        <rFont val="Arial"/>
        <family val="0"/>
        <charset val="1"/>
      </rPr>
      <t xml:space="preserve">65 mmHg </t>
    </r>
    <r>
      <rPr>
        <sz val="10"/>
        <rFont val="Noto Sans CJK SC"/>
        <family val="2"/>
      </rPr>
      <t xml:space="preserve">以上の維持に昇圧薬を要し、かつ血清乳酸値が</t>
    </r>
    <r>
      <rPr>
        <sz val="10"/>
        <rFont val="Arial"/>
        <family val="0"/>
        <charset val="1"/>
      </rPr>
      <t xml:space="preserve">2 mmol/L </t>
    </r>
    <r>
      <rPr>
        <sz val="10"/>
        <rFont val="Noto Sans CJK SC"/>
        <family val="2"/>
      </rPr>
      <t xml:space="preserve">超の状態で、院内死亡率</t>
    </r>
    <r>
      <rPr>
        <sz val="10"/>
        <rFont val="Arial"/>
        <family val="0"/>
        <charset val="1"/>
      </rPr>
      <t xml:space="preserve">40%</t>
    </r>
    <r>
      <rPr>
        <sz val="10"/>
        <rFont val="Noto Sans CJK SC"/>
        <family val="2"/>
      </rPr>
      <t xml:space="preserve">超と関連する。</t>
    </r>
  </si>
  <si>
    <t xml:space="preserve">PS-03-03-08 (id: JkxnuU8)</t>
  </si>
  <si>
    <t xml:space="preserve">SRC-2186</t>
  </si>
  <si>
    <t xml:space="preserve">Singer M, Deutschman CS, Seymour CW, et al. The Third International Consensus Definitions for Sepsis and Septic Shock (Sepsis-3). JAMA. 2016;315(8):801-810.</t>
  </si>
  <si>
    <t xml:space="preserve">10.1001/jama.2016.0287</t>
  </si>
  <si>
    <t xml:space="preserve">26903338</t>
  </si>
  <si>
    <r>
      <rPr>
        <sz val="10"/>
        <rFont val="Arial"/>
        <family val="0"/>
        <charset val="1"/>
      </rPr>
      <t xml:space="preserve">Sepsis-3 </t>
    </r>
    <r>
      <rPr>
        <sz val="10"/>
        <rFont val="Noto Sans CJK SC"/>
        <family val="2"/>
      </rPr>
      <t xml:space="preserve">では旧定義の「重症敗血症（</t>
    </r>
    <r>
      <rPr>
        <sz val="10"/>
        <rFont val="Arial"/>
        <family val="0"/>
        <charset val="1"/>
      </rPr>
      <t xml:space="preserve">severe sepsis</t>
    </r>
    <r>
      <rPr>
        <sz val="10"/>
        <rFont val="Noto Sans CJK SC"/>
        <family val="2"/>
      </rPr>
      <t xml:space="preserve">）」の用語は不要とされた。</t>
    </r>
    <r>
      <rPr>
        <sz val="10"/>
        <rFont val="Arial"/>
        <family val="0"/>
        <charset val="1"/>
      </rPr>
      <t xml:space="preserve">qSOFA</t>
    </r>
    <r>
      <rPr>
        <sz val="10"/>
        <rFont val="Noto Sans CJK SC"/>
        <family val="2"/>
      </rPr>
      <t xml:space="preserve">（呼吸数</t>
    </r>
    <r>
      <rPr>
        <sz val="10"/>
        <rFont val="Arial"/>
        <family val="0"/>
        <charset val="1"/>
      </rPr>
      <t xml:space="preserve">22/</t>
    </r>
    <r>
      <rPr>
        <sz val="10"/>
        <rFont val="Noto Sans CJK SC"/>
        <family val="2"/>
      </rPr>
      <t xml:space="preserve">分以上、意識変容、収縮期血圧</t>
    </r>
    <r>
      <rPr>
        <sz val="10"/>
        <rFont val="Arial"/>
        <family val="0"/>
        <charset val="1"/>
      </rPr>
      <t xml:space="preserve">100 mmHg </t>
    </r>
    <r>
      <rPr>
        <sz val="10"/>
        <rFont val="Noto Sans CJK SC"/>
        <family val="2"/>
      </rPr>
      <t xml:space="preserve">以下のうち</t>
    </r>
    <r>
      <rPr>
        <sz val="10"/>
        <rFont val="Arial"/>
        <family val="0"/>
        <charset val="1"/>
      </rPr>
      <t xml:space="preserve">2</t>
    </r>
    <r>
      <rPr>
        <sz val="10"/>
        <rFont val="Noto Sans CJK SC"/>
        <family val="2"/>
      </rPr>
      <t xml:space="preserve">つ以上）は、病院外・救急外来・一般病棟で予後不良の患者を迅速に拾う指標として位置づけられている。数値と定義は抄録で確認した。</t>
    </r>
  </si>
  <si>
    <t xml:space="preserve">IG-002</t>
  </si>
  <si>
    <r>
      <rPr>
        <sz val="10"/>
        <rFont val="Arial"/>
        <family val="0"/>
        <charset val="1"/>
      </rPr>
      <t xml:space="preserve">Surviving Sepsis Campaign 2026 </t>
    </r>
    <r>
      <rPr>
        <sz val="10"/>
        <rFont val="Noto Sans CJK SC"/>
        <family val="2"/>
      </rPr>
      <t xml:space="preserve">では、敗血症性ショックまたは敗血症の可能性が高い場合は抗菌薬を直ちに（理想的には認識から</t>
    </r>
    <r>
      <rPr>
        <sz val="10"/>
        <rFont val="Arial"/>
        <family val="0"/>
        <charset val="1"/>
      </rPr>
      <t xml:space="preserve">1</t>
    </r>
    <r>
      <rPr>
        <sz val="10"/>
        <rFont val="Noto Sans CJK SC"/>
        <family val="2"/>
      </rPr>
      <t xml:space="preserve">時間以内）投与し、ショックのない </t>
    </r>
    <r>
      <rPr>
        <sz val="10"/>
        <rFont val="Arial"/>
        <family val="0"/>
        <charset val="1"/>
      </rPr>
      <t xml:space="preserve">possible sepsis </t>
    </r>
    <r>
      <rPr>
        <sz val="10"/>
        <rFont val="Noto Sans CJK SC"/>
        <family val="2"/>
      </rPr>
      <t xml:space="preserve">では迅速な評価を行い、感染の懸念が続けば</t>
    </r>
    <r>
      <rPr>
        <sz val="10"/>
        <rFont val="Arial"/>
        <family val="0"/>
        <charset val="1"/>
      </rPr>
      <t xml:space="preserve">3</t>
    </r>
    <r>
      <rPr>
        <sz val="10"/>
        <rFont val="Noto Sans CJK SC"/>
        <family val="2"/>
      </rPr>
      <t xml:space="preserve">時間以内に投与する。血液培養は抗菌薬投与前に可及的速やかに採取する。敗血症性ショックの初期の平均動脈圧目標は</t>
    </r>
    <r>
      <rPr>
        <sz val="10"/>
        <rFont val="Arial"/>
        <family val="0"/>
        <charset val="1"/>
      </rPr>
      <t xml:space="preserve">65 mmHg</t>
    </r>
    <r>
      <rPr>
        <sz val="10"/>
        <rFont val="Noto Sans CJK SC"/>
        <family val="2"/>
      </rPr>
      <t xml:space="preserve">（</t>
    </r>
    <r>
      <rPr>
        <sz val="10"/>
        <rFont val="Arial"/>
        <family val="0"/>
        <charset val="1"/>
      </rPr>
      <t xml:space="preserve">65</t>
    </r>
    <r>
      <rPr>
        <sz val="10"/>
        <rFont val="Noto Sans CJK SC"/>
        <family val="2"/>
      </rPr>
      <t xml:space="preserve">歳以上では</t>
    </r>
    <r>
      <rPr>
        <sz val="10"/>
        <rFont val="Arial"/>
        <family val="0"/>
        <charset val="1"/>
      </rPr>
      <t xml:space="preserve">60</t>
    </r>
    <r>
      <rPr>
        <sz val="10"/>
        <rFont val="Noto Sans CJK SC"/>
        <family val="2"/>
      </rPr>
      <t xml:space="preserve">〜</t>
    </r>
    <r>
      <rPr>
        <sz val="10"/>
        <rFont val="Arial"/>
        <family val="0"/>
        <charset val="1"/>
      </rPr>
      <t xml:space="preserve">65 mmHg</t>
    </r>
    <r>
      <rPr>
        <sz val="10"/>
        <rFont val="Noto Sans CJK SC"/>
        <family val="2"/>
      </rPr>
      <t xml:space="preserve">）で、低灌流・ショックでは最初の</t>
    </r>
    <r>
      <rPr>
        <sz val="10"/>
        <rFont val="Arial"/>
        <family val="0"/>
        <charset val="1"/>
      </rPr>
      <t xml:space="preserve">3</t>
    </r>
    <r>
      <rPr>
        <sz val="10"/>
        <rFont val="Noto Sans CJK SC"/>
        <family val="2"/>
      </rPr>
      <t xml:space="preserve">時間以内に晶質液少なくとも</t>
    </r>
    <r>
      <rPr>
        <sz val="10"/>
        <rFont val="Arial"/>
        <family val="0"/>
        <charset val="1"/>
      </rPr>
      <t xml:space="preserve">30 mL/kg </t>
    </r>
    <r>
      <rPr>
        <sz val="10"/>
        <rFont val="Noto Sans CJK SC"/>
        <family val="2"/>
      </rPr>
      <t xml:space="preserve">が提案される。スクリーニングには単一のツールとして </t>
    </r>
    <r>
      <rPr>
        <sz val="10"/>
        <rFont val="Arial"/>
        <family val="0"/>
        <charset val="1"/>
      </rPr>
      <t xml:space="preserve">qSOFA </t>
    </r>
    <r>
      <rPr>
        <sz val="10"/>
        <rFont val="Noto Sans CJK SC"/>
        <family val="2"/>
      </rPr>
      <t xml:space="preserve">より </t>
    </r>
    <r>
      <rPr>
        <sz val="10"/>
        <rFont val="Arial"/>
        <family val="0"/>
        <charset val="1"/>
      </rPr>
      <t xml:space="preserve">NEWS</t>
    </r>
    <r>
      <rPr>
        <sz val="10"/>
        <rFont val="Noto Sans CJK SC"/>
        <family val="2"/>
      </rPr>
      <t xml:space="preserve">、</t>
    </r>
    <r>
      <rPr>
        <sz val="10"/>
        <rFont val="Arial"/>
        <family val="0"/>
        <charset val="1"/>
      </rPr>
      <t xml:space="preserve">NEWS2</t>
    </r>
    <r>
      <rPr>
        <sz val="10"/>
        <rFont val="Noto Sans CJK SC"/>
        <family val="2"/>
      </rPr>
      <t xml:space="preserve">、</t>
    </r>
    <r>
      <rPr>
        <sz val="10"/>
        <rFont val="Arial"/>
        <family val="0"/>
        <charset val="1"/>
      </rPr>
      <t xml:space="preserve">MEWS</t>
    </r>
    <r>
      <rPr>
        <sz val="10"/>
        <rFont val="Noto Sans CJK SC"/>
        <family val="2"/>
      </rPr>
      <t xml:space="preserve">、</t>
    </r>
    <r>
      <rPr>
        <sz val="10"/>
        <rFont val="Arial"/>
        <family val="0"/>
        <charset val="1"/>
      </rPr>
      <t xml:space="preserve">SIRS </t>
    </r>
    <r>
      <rPr>
        <sz val="10"/>
        <rFont val="Noto Sans CJK SC"/>
        <family val="2"/>
      </rPr>
      <t xml:space="preserve">が推奨される。</t>
    </r>
  </si>
  <si>
    <r>
      <rPr>
        <sz val="10"/>
        <rFont val="Arial"/>
        <family val="0"/>
        <charset val="1"/>
      </rPr>
      <t xml:space="preserve">PS-03-03-08 (id: JkxnuU8)</t>
    </r>
    <r>
      <rPr>
        <sz val="10"/>
        <rFont val="Noto Sans CJK SC"/>
        <family val="2"/>
      </rPr>
      <t xml:space="preserve">；</t>
    </r>
    <r>
      <rPr>
        <sz val="10"/>
        <rFont val="Arial"/>
        <family val="0"/>
        <charset val="1"/>
      </rPr>
      <t xml:space="preserve">TBL-02-18-028 (id: JlAKp14)</t>
    </r>
  </si>
  <si>
    <t xml:space="preserve">SRC-2187</t>
  </si>
  <si>
    <t xml:space="preserve">Prescott HC, Antonelli M, Alhazzani W, et al. Surviving Sepsis Campaign: International Guidelines for Management of Sepsis and Septic Shock 2026. Crit Care Med. 2026;54(4):725-812.</t>
  </si>
  <si>
    <t xml:space="preserve">10.1097/CCM.0000000000007075</t>
  </si>
  <si>
    <t xml:space="preserve">41869847</t>
  </si>
  <si>
    <r>
      <rPr>
        <sz val="10"/>
        <rFont val="Arial"/>
        <family val="0"/>
        <charset val="1"/>
      </rPr>
      <t xml:space="preserve">SSC 2026 </t>
    </r>
    <r>
      <rPr>
        <sz val="10"/>
        <rFont val="Noto Sans CJK SC"/>
        <family val="2"/>
      </rPr>
      <t xml:space="preserve">は</t>
    </r>
    <r>
      <rPr>
        <sz val="10"/>
        <rFont val="Arial"/>
        <family val="0"/>
        <charset val="1"/>
      </rPr>
      <t xml:space="preserve">2026</t>
    </r>
    <r>
      <rPr>
        <sz val="10"/>
        <rFont val="Noto Sans CJK SC"/>
        <family val="2"/>
      </rPr>
      <t xml:space="preserve">年</t>
    </r>
    <r>
      <rPr>
        <sz val="10"/>
        <rFont val="Arial"/>
        <family val="0"/>
        <charset val="1"/>
      </rPr>
      <t xml:space="preserve">3</t>
    </r>
    <r>
      <rPr>
        <sz val="10"/>
        <rFont val="Noto Sans CJK SC"/>
        <family val="2"/>
      </rPr>
      <t xml:space="preserve">月に刊行された現行版で、推奨は</t>
    </r>
    <r>
      <rPr>
        <sz val="10"/>
        <rFont val="Arial"/>
        <family val="0"/>
        <charset val="1"/>
      </rPr>
      <t xml:space="preserve">129</t>
    </r>
    <r>
      <rPr>
        <sz val="10"/>
        <rFont val="Noto Sans CJK SC"/>
        <family val="2"/>
      </rPr>
      <t xml:space="preserve">件（うち</t>
    </r>
    <r>
      <rPr>
        <sz val="10"/>
        <rFont val="Arial"/>
        <family val="0"/>
        <charset val="1"/>
      </rPr>
      <t xml:space="preserve">46</t>
    </r>
    <r>
      <rPr>
        <sz val="10"/>
        <rFont val="Noto Sans CJK SC"/>
        <family val="2"/>
      </rPr>
      <t xml:space="preserve">件が新規または改訂）。</t>
    </r>
    <r>
      <rPr>
        <sz val="10"/>
        <rFont val="Arial"/>
        <family val="0"/>
        <charset val="1"/>
      </rPr>
      <t xml:space="preserve">Intensive Care Medicine </t>
    </r>
    <r>
      <rPr>
        <sz val="10"/>
        <rFont val="Noto Sans CJK SC"/>
        <family val="2"/>
      </rPr>
      <t xml:space="preserve">版（</t>
    </r>
    <r>
      <rPr>
        <sz val="10"/>
        <rFont val="Arial"/>
        <family val="0"/>
        <charset val="1"/>
      </rPr>
      <t xml:space="preserve">DOI 10.1007/s00134-026-08361-1</t>
    </r>
    <r>
      <rPr>
        <sz val="10"/>
        <rFont val="Noto Sans CJK SC"/>
        <family val="2"/>
      </rPr>
      <t xml:space="preserve">）も同時掲載されている。全文は有料で </t>
    </r>
    <r>
      <rPr>
        <sz val="10"/>
        <rFont val="Arial"/>
        <family val="0"/>
        <charset val="1"/>
      </rPr>
      <t xml:space="preserve">PubMed </t>
    </r>
    <r>
      <rPr>
        <sz val="10"/>
        <rFont val="Noto Sans CJK SC"/>
        <family val="2"/>
      </rPr>
      <t xml:space="preserve">に抄録本文が収載されていないため、本カードの主張はガイドラインのハイライト抄録と要約資料で照合できた範囲に限る。</t>
    </r>
    <r>
      <rPr>
        <sz val="10"/>
        <rFont val="Arial"/>
        <family val="0"/>
        <charset val="1"/>
      </rPr>
      <t xml:space="preserve">β</t>
    </r>
    <r>
      <rPr>
        <sz val="10"/>
        <rFont val="Noto Sans CJK SC"/>
        <family val="2"/>
      </rPr>
      <t xml:space="preserve">ラクタム薬の持続（延長）投与が強い推奨に格上げされたことも要約資料で確認している。本カードは薬剤のクラス名のみで、国内承認・保険適用の確認を要する個別薬剤名は含まない。</t>
    </r>
  </si>
  <si>
    <t xml:space="preserve">IG-003</t>
  </si>
  <si>
    <r>
      <rPr>
        <sz val="10"/>
        <rFont val="Arial"/>
        <family val="0"/>
        <charset val="1"/>
      </rPr>
      <t xml:space="preserve">2017</t>
    </r>
    <r>
      <rPr>
        <sz val="10"/>
        <rFont val="Noto Sans CJK SC"/>
        <family val="2"/>
      </rPr>
      <t xml:space="preserve">年の世界の敗血症発症は推計</t>
    </r>
    <r>
      <rPr>
        <sz val="10"/>
        <rFont val="Arial"/>
        <family val="0"/>
        <charset val="1"/>
      </rPr>
      <t xml:space="preserve">4,890</t>
    </r>
    <r>
      <rPr>
        <sz val="10"/>
        <rFont val="Noto Sans CJK SC"/>
        <family val="2"/>
      </rPr>
      <t xml:space="preserve">万件、敗血症関連死亡は</t>
    </r>
    <r>
      <rPr>
        <sz val="10"/>
        <rFont val="Arial"/>
        <family val="0"/>
        <charset val="1"/>
      </rPr>
      <t xml:space="preserve">1,100</t>
    </r>
    <r>
      <rPr>
        <sz val="10"/>
        <rFont val="Noto Sans CJK SC"/>
        <family val="2"/>
      </rPr>
      <t xml:space="preserve">万件で、全世界の死亡の</t>
    </r>
    <r>
      <rPr>
        <sz val="10"/>
        <rFont val="Arial"/>
        <family val="0"/>
        <charset val="1"/>
      </rPr>
      <t xml:space="preserve">19.7%</t>
    </r>
    <r>
      <rPr>
        <sz val="10"/>
        <rFont val="Noto Sans CJK SC"/>
        <family val="2"/>
      </rPr>
      <t xml:space="preserve">を占めた。年齢調整後の発症率は</t>
    </r>
    <r>
      <rPr>
        <sz val="10"/>
        <rFont val="Arial"/>
        <family val="0"/>
        <charset val="1"/>
      </rPr>
      <t xml:space="preserve">1990</t>
    </r>
    <r>
      <rPr>
        <sz val="10"/>
        <rFont val="Noto Sans CJK SC"/>
        <family val="2"/>
      </rPr>
      <t xml:space="preserve">年から</t>
    </r>
    <r>
      <rPr>
        <sz val="10"/>
        <rFont val="Arial"/>
        <family val="0"/>
        <charset val="1"/>
      </rPr>
      <t xml:space="preserve">2017</t>
    </r>
    <r>
      <rPr>
        <sz val="10"/>
        <rFont val="Noto Sans CJK SC"/>
        <family val="2"/>
      </rPr>
      <t xml:space="preserve">年で</t>
    </r>
    <r>
      <rPr>
        <sz val="10"/>
        <rFont val="Arial"/>
        <family val="0"/>
        <charset val="1"/>
      </rPr>
      <t xml:space="preserve">37.0%</t>
    </r>
    <r>
      <rPr>
        <sz val="10"/>
        <rFont val="Noto Sans CJK SC"/>
        <family val="2"/>
      </rPr>
      <t xml:space="preserve">、死亡率は</t>
    </r>
    <r>
      <rPr>
        <sz val="10"/>
        <rFont val="Arial"/>
        <family val="0"/>
        <charset val="1"/>
      </rPr>
      <t xml:space="preserve">52.8%</t>
    </r>
    <r>
      <rPr>
        <sz val="10"/>
        <rFont val="Noto Sans CJK SC"/>
        <family val="2"/>
      </rPr>
      <t xml:space="preserve">低下したが、負担は依然として大きく、サハラ以南アフリカ、オセアニア、南アジア、東アジア、東南アジアで高い。</t>
    </r>
  </si>
  <si>
    <t xml:space="preserve">SRC-2188</t>
  </si>
  <si>
    <t xml:space="preserve">Rudd KE, Johnson SC, Agesa KM, et al. Global, regional, and national sepsis incidence and mortality, 1990-2017: analysis for the Global Burden of Disease Study. Lancet. 2020;395(10219):200-211.</t>
  </si>
  <si>
    <t xml:space="preserve">10.1016/S0140-6736(19)32989-7</t>
  </si>
  <si>
    <t xml:space="preserve">31954465</t>
  </si>
  <si>
    <r>
      <rPr>
        <sz val="10"/>
        <rFont val="Arial"/>
        <family val="0"/>
        <charset val="1"/>
      </rPr>
      <t xml:space="preserve">Global Burden of Disease Study </t>
    </r>
    <r>
      <rPr>
        <sz val="10"/>
        <rFont val="Noto Sans CJK SC"/>
        <family val="2"/>
      </rPr>
      <t xml:space="preserve">による推計で、発症数の</t>
    </r>
    <r>
      <rPr>
        <sz val="10"/>
        <rFont val="Arial"/>
        <family val="0"/>
        <charset val="1"/>
      </rPr>
      <t xml:space="preserve">95%</t>
    </r>
    <r>
      <rPr>
        <sz val="10"/>
        <rFont val="Noto Sans CJK SC"/>
        <family val="2"/>
      </rPr>
      <t xml:space="preserve">不確実性区間は</t>
    </r>
    <r>
      <rPr>
        <sz val="10"/>
        <rFont val="Arial"/>
        <family val="0"/>
        <charset val="1"/>
      </rPr>
      <t xml:space="preserve">3,890</t>
    </r>
    <r>
      <rPr>
        <sz val="10"/>
        <rFont val="Noto Sans CJK SC"/>
        <family val="2"/>
      </rPr>
      <t xml:space="preserve">万〜</t>
    </r>
    <r>
      <rPr>
        <sz val="10"/>
        <rFont val="Arial"/>
        <family val="0"/>
        <charset val="1"/>
      </rPr>
      <t xml:space="preserve">6,290</t>
    </r>
    <r>
      <rPr>
        <sz val="10"/>
        <rFont val="Noto Sans CJK SC"/>
        <family val="2"/>
      </rPr>
      <t xml:space="preserve">万件、全死亡に占める割合の区間は</t>
    </r>
    <r>
      <rPr>
        <sz val="10"/>
        <rFont val="Arial"/>
        <family val="0"/>
        <charset val="1"/>
      </rPr>
      <t xml:space="preserve">18.2</t>
    </r>
    <r>
      <rPr>
        <sz val="10"/>
        <rFont val="Noto Sans CJK SC"/>
        <family val="2"/>
      </rPr>
      <t xml:space="preserve">〜</t>
    </r>
    <r>
      <rPr>
        <sz val="10"/>
        <rFont val="Arial"/>
        <family val="0"/>
        <charset val="1"/>
      </rPr>
      <t xml:space="preserve">21.4%</t>
    </r>
    <r>
      <rPr>
        <sz val="10"/>
        <rFont val="Noto Sans CJK SC"/>
        <family val="2"/>
      </rPr>
      <t xml:space="preserve">。数値は抄録で確認した。</t>
    </r>
  </si>
  <si>
    <t xml:space="preserve">IG-004</t>
  </si>
  <si>
    <r>
      <rPr>
        <sz val="10"/>
        <rFont val="Noto Sans CJK SC"/>
        <family val="2"/>
      </rPr>
      <t xml:space="preserve">日本版敗血症診療ガイドライン</t>
    </r>
    <r>
      <rPr>
        <sz val="10"/>
        <rFont val="Arial"/>
        <family val="0"/>
        <charset val="1"/>
      </rPr>
      <t xml:space="preserve">2024</t>
    </r>
    <r>
      <rPr>
        <sz val="10"/>
        <rFont val="Noto Sans CJK SC"/>
        <family val="2"/>
      </rPr>
      <t xml:space="preserve">（</t>
    </r>
    <r>
      <rPr>
        <sz val="10"/>
        <rFont val="Arial"/>
        <family val="0"/>
        <charset val="1"/>
      </rPr>
      <t xml:space="preserve">J-SSCG2024</t>
    </r>
    <r>
      <rPr>
        <sz val="10"/>
        <rFont val="Noto Sans CJK SC"/>
        <family val="2"/>
      </rPr>
      <t xml:space="preserve">）は日本集中治療医学会と日本救急医学会の合同ガイドラインで、</t>
    </r>
    <r>
      <rPr>
        <sz val="10"/>
        <rFont val="Arial"/>
        <family val="0"/>
        <charset val="1"/>
      </rPr>
      <t xml:space="preserve">9</t>
    </r>
    <r>
      <rPr>
        <sz val="10"/>
        <rFont val="Noto Sans CJK SC"/>
        <family val="2"/>
      </rPr>
      <t xml:space="preserve">領域・</t>
    </r>
    <r>
      <rPr>
        <sz val="10"/>
        <rFont val="Arial"/>
        <family val="0"/>
        <charset val="1"/>
      </rPr>
      <t xml:space="preserve">78</t>
    </r>
    <r>
      <rPr>
        <sz val="10"/>
        <rFont val="Noto Sans CJK SC"/>
        <family val="2"/>
      </rPr>
      <t xml:space="preserve">の臨床課題を扱い、成人と小児の両方を対象とする。公式バンドルでは、敗血症を疑ったら直ちに血液培養（</t>
    </r>
    <r>
      <rPr>
        <sz val="10"/>
        <rFont val="Arial"/>
        <family val="0"/>
        <charset val="1"/>
      </rPr>
      <t xml:space="preserve">2</t>
    </r>
    <r>
      <rPr>
        <sz val="10"/>
        <rFont val="Noto Sans CJK SC"/>
        <family val="2"/>
      </rPr>
      <t xml:space="preserve">セット）の採取、感染巣（疑い）からの検体採取、</t>
    </r>
    <r>
      <rPr>
        <sz val="10"/>
        <rFont val="Arial"/>
        <family val="0"/>
        <charset val="1"/>
      </rPr>
      <t xml:space="preserve">SOFA </t>
    </r>
    <r>
      <rPr>
        <sz val="10"/>
        <rFont val="Noto Sans CJK SC"/>
        <family val="2"/>
      </rPr>
      <t xml:space="preserve">スコア算出と乳酸値測定、初期輸液（調整晶質液）を行い、低血圧を伴う場合は初期輸液と並行して早期にノルアドレナリンを開始するとされる。</t>
    </r>
  </si>
  <si>
    <t xml:space="preserve">SRC-2189</t>
  </si>
  <si>
    <t xml:space="preserve">The Japanese Clinical Practice Guidelines for Management of Sepsis and Septic Shock 2024 (J-SSCG2024). J Intensive Care. 2025;13.</t>
  </si>
  <si>
    <t xml:space="preserve">10.1186/s40560-025-00776-0</t>
  </si>
  <si>
    <t xml:space="preserve">40087807</t>
  </si>
  <si>
    <r>
      <rPr>
        <sz val="10"/>
        <rFont val="Noto Sans CJK SC"/>
        <family val="2"/>
      </rPr>
      <t xml:space="preserve">出典は英語版（</t>
    </r>
    <r>
      <rPr>
        <sz val="10"/>
        <rFont val="Arial"/>
        <family val="0"/>
        <charset val="1"/>
      </rPr>
      <t xml:space="preserve">J Intensive Care 2025</t>
    </r>
    <r>
      <rPr>
        <sz val="10"/>
        <rFont val="Noto Sans CJK SC"/>
        <family val="2"/>
      </rPr>
      <t xml:space="preserve">、</t>
    </r>
    <r>
      <rPr>
        <sz val="10"/>
        <rFont val="Arial"/>
        <family val="0"/>
        <charset val="1"/>
      </rPr>
      <t xml:space="preserve">CC BY 4.0</t>
    </r>
    <r>
      <rPr>
        <sz val="10"/>
        <rFont val="Noto Sans CJK SC"/>
        <family val="2"/>
      </rPr>
      <t xml:space="preserve">）で、</t>
    </r>
    <r>
      <rPr>
        <sz val="10"/>
        <rFont val="Arial"/>
        <family val="0"/>
        <charset val="1"/>
      </rPr>
      <t xml:space="preserve">2012</t>
    </r>
    <r>
      <rPr>
        <sz val="10"/>
        <rFont val="Noto Sans CJK SC"/>
        <family val="2"/>
      </rPr>
      <t xml:space="preserve">年の初版から</t>
    </r>
    <r>
      <rPr>
        <sz val="10"/>
        <rFont val="Arial"/>
        <family val="0"/>
        <charset val="1"/>
      </rPr>
      <t xml:space="preserve">4</t>
    </r>
    <r>
      <rPr>
        <sz val="10"/>
        <rFont val="Noto Sans CJK SC"/>
        <family val="2"/>
      </rPr>
      <t xml:space="preserve">回目の改訂にあたる。推奨は </t>
    </r>
    <r>
      <rPr>
        <sz val="10"/>
        <rFont val="Arial"/>
        <family val="0"/>
        <charset val="1"/>
      </rPr>
      <t xml:space="preserve">GRADE </t>
    </r>
    <r>
      <rPr>
        <sz val="10"/>
        <rFont val="Noto Sans CJK SC"/>
        <family val="2"/>
      </rPr>
      <t xml:space="preserve">による</t>
    </r>
    <r>
      <rPr>
        <sz val="10"/>
        <rFont val="Arial"/>
        <family val="0"/>
        <charset val="1"/>
      </rPr>
      <t xml:space="preserve">42</t>
    </r>
    <r>
      <rPr>
        <sz val="10"/>
        <rFont val="Noto Sans CJK SC"/>
        <family val="2"/>
      </rPr>
      <t xml:space="preserve">件、</t>
    </r>
    <r>
      <rPr>
        <sz val="10"/>
        <rFont val="Arial"/>
        <family val="0"/>
        <charset val="1"/>
      </rPr>
      <t xml:space="preserve">good practice statement 7</t>
    </r>
    <r>
      <rPr>
        <sz val="10"/>
        <rFont val="Noto Sans CJK SC"/>
        <family val="2"/>
      </rPr>
      <t xml:space="preserve">件、</t>
    </r>
    <r>
      <rPr>
        <sz val="10"/>
        <rFont val="Arial"/>
        <family val="0"/>
        <charset val="1"/>
      </rPr>
      <t xml:space="preserve">background question 22</t>
    </r>
    <r>
      <rPr>
        <sz val="10"/>
        <rFont val="Noto Sans CJK SC"/>
        <family val="2"/>
      </rPr>
      <t xml:space="preserve">件。バンドルの内容は日本集中治療医学会の公開 </t>
    </r>
    <r>
      <rPr>
        <sz val="10"/>
        <rFont val="Arial"/>
        <family val="0"/>
        <charset val="1"/>
      </rPr>
      <t xml:space="preserve">PDF </t>
    </r>
    <r>
      <rPr>
        <sz val="10"/>
        <rFont val="Noto Sans CJK SC"/>
        <family val="2"/>
      </rPr>
      <t xml:space="preserve">で確認した。日本語版は両学会の和文機関誌に</t>
    </r>
    <r>
      <rPr>
        <sz val="10"/>
        <rFont val="Arial"/>
        <family val="0"/>
        <charset val="1"/>
      </rPr>
      <t xml:space="preserve">2024</t>
    </r>
    <r>
      <rPr>
        <sz val="10"/>
        <rFont val="Noto Sans CJK SC"/>
        <family val="2"/>
      </rPr>
      <t xml:space="preserve">年</t>
    </r>
    <r>
      <rPr>
        <sz val="10"/>
        <rFont val="Arial"/>
        <family val="0"/>
        <charset val="1"/>
      </rPr>
      <t xml:space="preserve">12</t>
    </r>
    <r>
      <rPr>
        <sz val="10"/>
        <rFont val="Noto Sans CJK SC"/>
        <family val="2"/>
      </rPr>
      <t xml:space="preserve">月に公開されたが、その誌面情報（巻号・頁）はリサーチ時点で確定していない。ノルアドレナリンと調整晶質液は国内の通常診療で用いられる薬剤・輸液であり、本カードの主張は新規薬剤の承認状況に依存しないが、個別の承認・保険適用の詳細は本リサーチでは確認していない。</t>
    </r>
  </si>
  <si>
    <t xml:space="preserve">IG-005</t>
  </si>
  <si>
    <t xml:space="preserve">培養・検体採取</t>
  </si>
  <si>
    <r>
      <rPr>
        <sz val="10"/>
        <rFont val="Noto Sans CJK SC"/>
        <family val="2"/>
      </rPr>
      <t xml:space="preserve">血液培養の検出感度を決める最も重要な因子は培養する血液量であり、培養量を</t>
    </r>
    <r>
      <rPr>
        <sz val="10"/>
        <rFont val="Arial"/>
        <family val="0"/>
        <charset val="1"/>
      </rPr>
      <t xml:space="preserve">20 mL </t>
    </r>
    <r>
      <rPr>
        <sz val="10"/>
        <rFont val="Noto Sans CJK SC"/>
        <family val="2"/>
      </rPr>
      <t xml:space="preserve">から</t>
    </r>
    <r>
      <rPr>
        <sz val="10"/>
        <rFont val="Arial"/>
        <family val="0"/>
        <charset val="1"/>
      </rPr>
      <t xml:space="preserve">40 mL </t>
    </r>
    <r>
      <rPr>
        <sz val="10"/>
        <rFont val="Noto Sans CJK SC"/>
        <family val="2"/>
      </rPr>
      <t xml:space="preserve">に増やすと検出率は</t>
    </r>
    <r>
      <rPr>
        <sz val="10"/>
        <rFont val="Arial"/>
        <family val="0"/>
        <charset val="1"/>
      </rPr>
      <t xml:space="preserve">19%</t>
    </r>
    <r>
      <rPr>
        <sz val="10"/>
        <rFont val="Noto Sans CJK SC"/>
        <family val="2"/>
      </rPr>
      <t xml:space="preserve">上がる。</t>
    </r>
    <r>
      <rPr>
        <sz val="10"/>
        <rFont val="Arial"/>
        <family val="0"/>
        <charset val="1"/>
      </rPr>
      <t xml:space="preserve">1</t>
    </r>
    <r>
      <rPr>
        <sz val="10"/>
        <rFont val="Noto Sans CJK SC"/>
        <family val="2"/>
      </rPr>
      <t xml:space="preserve">回の敗血症エピソードの評価では</t>
    </r>
    <r>
      <rPr>
        <sz val="10"/>
        <rFont val="Arial"/>
        <family val="0"/>
        <charset val="1"/>
      </rPr>
      <t xml:space="preserve">2</t>
    </r>
    <r>
      <rPr>
        <sz val="10"/>
        <rFont val="Noto Sans CJK SC"/>
        <family val="2"/>
      </rPr>
      <t xml:space="preserve">〜</t>
    </r>
    <r>
      <rPr>
        <sz val="10"/>
        <rFont val="Arial"/>
        <family val="0"/>
        <charset val="1"/>
      </rPr>
      <t xml:space="preserve">4</t>
    </r>
    <r>
      <rPr>
        <sz val="10"/>
        <rFont val="Noto Sans CJK SC"/>
        <family val="2"/>
      </rPr>
      <t xml:space="preserve">セットの採取が推奨され、</t>
    </r>
    <r>
      <rPr>
        <sz val="10"/>
        <rFont val="Arial"/>
        <family val="0"/>
        <charset val="1"/>
      </rPr>
      <t xml:space="preserve">1</t>
    </r>
    <r>
      <rPr>
        <sz val="10"/>
        <rFont val="Noto Sans CJK SC"/>
        <family val="2"/>
      </rPr>
      <t xml:space="preserve">セットは好気・嫌気のペアボトルで構成し、好気ボトルから先に充填する。</t>
    </r>
  </si>
  <si>
    <t xml:space="preserve">PS-03-03-12 (id: JkxnuVM)</t>
  </si>
  <si>
    <t xml:space="preserve">SRC-2190</t>
  </si>
  <si>
    <t xml:space="preserve">Lamy B, Dargère S, Arendrup MC, Parienti JJ, Tattevin P. How to Optimize the Use of Blood Cultures for the Diagnosis of Bloodstream Infections? A State-of-the Art. Front Microbiol. 2016;7:697.</t>
  </si>
  <si>
    <t xml:space="preserve">10.3389/fmicb.2016.00697</t>
  </si>
  <si>
    <t xml:space="preserve">27242721</t>
  </si>
  <si>
    <r>
      <rPr>
        <sz val="10"/>
        <rFont val="Noto Sans CJK SC"/>
        <family val="2"/>
      </rPr>
      <t xml:space="preserve">検出率の数値は </t>
    </r>
    <r>
      <rPr>
        <sz val="10"/>
        <rFont val="Arial"/>
        <family val="0"/>
        <charset val="1"/>
      </rPr>
      <t xml:space="preserve">Li </t>
    </r>
    <r>
      <rPr>
        <sz val="10"/>
        <rFont val="Noto Sans CJK SC"/>
        <family val="2"/>
      </rPr>
      <t xml:space="preserve">ら </t>
    </r>
    <r>
      <rPr>
        <sz val="10"/>
        <rFont val="Arial"/>
        <family val="0"/>
        <charset val="1"/>
      </rPr>
      <t xml:space="preserve">1994 </t>
    </r>
    <r>
      <rPr>
        <sz val="10"/>
        <rFont val="Noto Sans CJK SC"/>
        <family val="2"/>
      </rPr>
      <t xml:space="preserve">のデータとして本文に記載されたもの。低菌量のモデルでは感度約</t>
    </r>
    <r>
      <rPr>
        <sz val="10"/>
        <rFont val="Arial"/>
        <family val="0"/>
        <charset val="1"/>
      </rPr>
      <t xml:space="preserve">95%</t>
    </r>
    <r>
      <rPr>
        <sz val="10"/>
        <rFont val="Noto Sans CJK SC"/>
        <family val="2"/>
      </rPr>
      <t xml:space="preserve">には合計少なくとも</t>
    </r>
    <r>
      <rPr>
        <sz val="10"/>
        <rFont val="Arial"/>
        <family val="0"/>
        <charset val="1"/>
      </rPr>
      <t xml:space="preserve">30 mL </t>
    </r>
    <r>
      <rPr>
        <sz val="10"/>
        <rFont val="Noto Sans CJK SC"/>
        <family val="2"/>
      </rPr>
      <t xml:space="preserve">の培養が必要と見積もられている。</t>
    </r>
    <r>
      <rPr>
        <sz val="10"/>
        <rFont val="Arial"/>
        <family val="0"/>
        <charset val="1"/>
      </rPr>
      <t xml:space="preserve">2</t>
    </r>
    <r>
      <rPr>
        <sz val="10"/>
        <rFont val="Noto Sans CJK SC"/>
        <family val="2"/>
      </rPr>
      <t xml:space="preserve">セットは</t>
    </r>
    <r>
      <rPr>
        <sz val="10"/>
        <rFont val="Arial"/>
        <family val="0"/>
        <charset val="1"/>
      </rPr>
      <t xml:space="preserve">4</t>
    </r>
    <r>
      <rPr>
        <sz val="10"/>
        <rFont val="Noto Sans CJK SC"/>
        <family val="2"/>
      </rPr>
      <t xml:space="preserve">ボトルで、</t>
    </r>
    <r>
      <rPr>
        <sz val="10"/>
        <rFont val="Arial"/>
        <family val="0"/>
        <charset val="1"/>
      </rPr>
      <t xml:space="preserve">1</t>
    </r>
    <r>
      <rPr>
        <sz val="10"/>
        <rFont val="Noto Sans CJK SC"/>
        <family val="2"/>
      </rPr>
      <t xml:space="preserve">セットあたり</t>
    </r>
    <r>
      <rPr>
        <sz val="10"/>
        <rFont val="Arial"/>
        <family val="0"/>
        <charset val="1"/>
      </rPr>
      <t xml:space="preserve">20</t>
    </r>
    <r>
      <rPr>
        <sz val="10"/>
        <rFont val="Noto Sans CJK SC"/>
        <family val="2"/>
      </rPr>
      <t xml:space="preserve">〜</t>
    </r>
    <r>
      <rPr>
        <sz val="10"/>
        <rFont val="Arial"/>
        <family val="0"/>
        <charset val="1"/>
      </rPr>
      <t xml:space="preserve">30 mL </t>
    </r>
    <r>
      <rPr>
        <sz val="10"/>
        <rFont val="Noto Sans CJK SC"/>
        <family val="2"/>
      </rPr>
      <t xml:space="preserve">が一つの目安とされる。汚染率は皮膚消毒の進歩で</t>
    </r>
    <r>
      <rPr>
        <sz val="10"/>
        <rFont val="Arial"/>
        <family val="0"/>
        <charset val="1"/>
      </rPr>
      <t xml:space="preserve">0.5</t>
    </r>
    <r>
      <rPr>
        <sz val="10"/>
        <rFont val="Noto Sans CJK SC"/>
        <family val="2"/>
      </rPr>
      <t xml:space="preserve">〜</t>
    </r>
    <r>
      <rPr>
        <sz val="10"/>
        <rFont val="Arial"/>
        <family val="0"/>
        <charset val="1"/>
      </rPr>
      <t xml:space="preserve">1%</t>
    </r>
    <r>
      <rPr>
        <sz val="10"/>
        <rFont val="Noto Sans CJK SC"/>
        <family val="2"/>
      </rPr>
      <t xml:space="preserve">まで下がった報告がある一方、</t>
    </r>
    <r>
      <rPr>
        <sz val="10"/>
        <rFont val="Arial"/>
        <family val="0"/>
        <charset val="1"/>
      </rPr>
      <t xml:space="preserve">2.1</t>
    </r>
    <r>
      <rPr>
        <sz val="10"/>
        <rFont val="Noto Sans CJK SC"/>
        <family val="2"/>
      </rPr>
      <t xml:space="preserve">〜</t>
    </r>
    <r>
      <rPr>
        <sz val="10"/>
        <rFont val="Arial"/>
        <family val="0"/>
        <charset val="1"/>
      </rPr>
      <t xml:space="preserve">6%</t>
    </r>
    <r>
      <rPr>
        <sz val="10"/>
        <rFont val="Noto Sans CJK SC"/>
        <family val="2"/>
      </rPr>
      <t xml:space="preserve">が依然として一般的に報告されている。</t>
    </r>
    <r>
      <rPr>
        <sz val="10"/>
        <rFont val="Arial"/>
        <family val="0"/>
        <charset val="1"/>
      </rPr>
      <t xml:space="preserve">Europe PMC </t>
    </r>
    <r>
      <rPr>
        <sz val="10"/>
        <rFont val="Noto Sans CJK SC"/>
        <family val="2"/>
      </rPr>
      <t xml:space="preserve">の全文で確認した。</t>
    </r>
  </si>
  <si>
    <t xml:space="preserve">IG-006</t>
  </si>
  <si>
    <r>
      <rPr>
        <sz val="10"/>
        <rFont val="Noto Sans CJK SC"/>
        <family val="2"/>
      </rPr>
      <t xml:space="preserve">日本でも血液培養は同時複数セット採取が推奨され、採取セット数は</t>
    </r>
    <r>
      <rPr>
        <sz val="10"/>
        <rFont val="Arial"/>
        <family val="0"/>
        <charset val="1"/>
      </rPr>
      <t xml:space="preserve">2</t>
    </r>
    <r>
      <rPr>
        <sz val="10"/>
        <rFont val="Noto Sans CJK SC"/>
        <family val="2"/>
      </rPr>
      <t xml:space="preserve">〜</t>
    </r>
    <r>
      <rPr>
        <sz val="10"/>
        <rFont val="Arial"/>
        <family val="0"/>
        <charset val="1"/>
      </rPr>
      <t xml:space="preserve">4</t>
    </r>
    <r>
      <rPr>
        <sz val="10"/>
        <rFont val="Noto Sans CJK SC"/>
        <family val="2"/>
      </rPr>
      <t xml:space="preserve">セット、</t>
    </r>
    <r>
      <rPr>
        <sz val="10"/>
        <rFont val="Arial"/>
        <family val="0"/>
        <charset val="1"/>
      </rPr>
      <t xml:space="preserve">1</t>
    </r>
    <r>
      <rPr>
        <sz val="10"/>
        <rFont val="Noto Sans CJK SC"/>
        <family val="2"/>
      </rPr>
      <t xml:space="preserve">セットあたり</t>
    </r>
    <r>
      <rPr>
        <sz val="10"/>
        <rFont val="Arial"/>
        <family val="0"/>
        <charset val="1"/>
      </rPr>
      <t xml:space="preserve">20</t>
    </r>
    <r>
      <rPr>
        <sz val="10"/>
        <rFont val="Noto Sans CJK SC"/>
        <family val="2"/>
      </rPr>
      <t xml:space="preserve">〜</t>
    </r>
    <r>
      <rPr>
        <sz val="10"/>
        <rFont val="Arial"/>
        <family val="0"/>
        <charset val="1"/>
      </rPr>
      <t xml:space="preserve">30 mL </t>
    </r>
    <r>
      <rPr>
        <sz val="10"/>
        <rFont val="Noto Sans CJK SC"/>
        <family val="2"/>
      </rPr>
      <t xml:space="preserve">が推奨値とされる。同一エピソードでは</t>
    </r>
    <r>
      <rPr>
        <sz val="10"/>
        <rFont val="Arial"/>
        <family val="0"/>
        <charset val="1"/>
      </rPr>
      <t xml:space="preserve">2</t>
    </r>
    <r>
      <rPr>
        <sz val="10"/>
        <rFont val="Noto Sans CJK SC"/>
        <family val="2"/>
      </rPr>
      <t xml:space="preserve">〜</t>
    </r>
    <r>
      <rPr>
        <sz val="10"/>
        <rFont val="Arial"/>
        <family val="0"/>
        <charset val="1"/>
      </rPr>
      <t xml:space="preserve">4</t>
    </r>
    <r>
      <rPr>
        <sz val="10"/>
        <rFont val="Noto Sans CJK SC"/>
        <family val="2"/>
      </rPr>
      <t xml:space="preserve">セット（総血液量</t>
    </r>
    <r>
      <rPr>
        <sz val="10"/>
        <rFont val="Arial"/>
        <family val="0"/>
        <charset val="1"/>
      </rPr>
      <t xml:space="preserve">80 mL</t>
    </r>
    <r>
      <rPr>
        <sz val="10"/>
        <rFont val="Noto Sans CJK SC"/>
        <family val="2"/>
      </rPr>
      <t xml:space="preserve">）の採取でほとんどの陽性例を検出できるとされる。質の指標として、陽性率（推奨範囲</t>
    </r>
    <r>
      <rPr>
        <sz val="10"/>
        <rFont val="Arial"/>
        <family val="0"/>
        <charset val="1"/>
      </rPr>
      <t xml:space="preserve">5</t>
    </r>
    <r>
      <rPr>
        <sz val="10"/>
        <rFont val="Noto Sans CJK SC"/>
        <family val="2"/>
      </rPr>
      <t xml:space="preserve">〜</t>
    </r>
    <r>
      <rPr>
        <sz val="10"/>
        <rFont val="Arial"/>
        <family val="0"/>
        <charset val="1"/>
      </rPr>
      <t xml:space="preserve">15%</t>
    </r>
    <r>
      <rPr>
        <sz val="10"/>
        <rFont val="Noto Sans CJK SC"/>
        <family val="2"/>
      </rPr>
      <t xml:space="preserve">）とコンタミネーション率（</t>
    </r>
    <r>
      <rPr>
        <sz val="10"/>
        <rFont val="Arial"/>
        <family val="0"/>
        <charset val="1"/>
      </rPr>
      <t xml:space="preserve">3%</t>
    </r>
    <r>
      <rPr>
        <sz val="10"/>
        <rFont val="Noto Sans CJK SC"/>
        <family val="2"/>
      </rPr>
      <t xml:space="preserve">未満）の定期的なモニタリングとフィードバックが重要とされ、</t>
    </r>
    <r>
      <rPr>
        <sz val="10"/>
        <rFont val="Arial"/>
        <family val="0"/>
        <charset val="1"/>
      </rPr>
      <t xml:space="preserve">2014</t>
    </r>
    <r>
      <rPr>
        <sz val="10"/>
        <rFont val="Noto Sans CJK SC"/>
        <family val="2"/>
      </rPr>
      <t xml:space="preserve">年に同時</t>
    </r>
    <r>
      <rPr>
        <sz val="10"/>
        <rFont val="Arial"/>
        <family val="0"/>
        <charset val="1"/>
      </rPr>
      <t xml:space="preserve">2</t>
    </r>
    <r>
      <rPr>
        <sz val="10"/>
        <rFont val="Noto Sans CJK SC"/>
        <family val="2"/>
      </rPr>
      <t xml:space="preserve">セット採取が診療報酬で算定可能となってから</t>
    </r>
    <r>
      <rPr>
        <sz val="10"/>
        <rFont val="Arial"/>
        <family val="0"/>
        <charset val="1"/>
      </rPr>
      <t xml:space="preserve">2</t>
    </r>
    <r>
      <rPr>
        <sz val="10"/>
        <rFont val="Noto Sans CJK SC"/>
        <family val="2"/>
      </rPr>
      <t xml:space="preserve">セット採取が全国的に定着してきた。</t>
    </r>
  </si>
  <si>
    <t xml:space="preserve">SRC-2191</t>
  </si>
  <si>
    <r>
      <rPr>
        <sz val="10"/>
        <rFont val="Noto Sans CJK SC"/>
        <family val="2"/>
      </rPr>
      <t xml:space="preserve">大城健哉</t>
    </r>
    <r>
      <rPr>
        <sz val="10"/>
        <rFont val="Arial"/>
        <family val="0"/>
        <charset val="1"/>
      </rPr>
      <t xml:space="preserve">. </t>
    </r>
    <r>
      <rPr>
        <sz val="10"/>
        <rFont val="Noto Sans CJK SC"/>
        <family val="2"/>
      </rPr>
      <t xml:space="preserve">血液培養検査における </t>
    </r>
    <r>
      <rPr>
        <sz val="10"/>
        <rFont val="Arial"/>
        <family val="0"/>
        <charset val="1"/>
      </rPr>
      <t xml:space="preserve">Diagnostic Stewardship. </t>
    </r>
    <r>
      <rPr>
        <sz val="10"/>
        <rFont val="Noto Sans CJK SC"/>
        <family val="2"/>
      </rPr>
      <t xml:space="preserve">日本臨床微生物学会雑誌</t>
    </r>
    <r>
      <rPr>
        <sz val="10"/>
        <rFont val="Arial"/>
        <family val="0"/>
        <charset val="1"/>
      </rPr>
      <t xml:space="preserve">. 2022;32(1).</t>
    </r>
  </si>
  <si>
    <r>
      <rPr>
        <sz val="10"/>
        <rFont val="Noto Sans CJK SC"/>
        <family val="2"/>
      </rPr>
      <t xml:space="preserve">学会誌の本文を直接開いて確認した。採取部位はコンタミネーションを避けるため血管内留置カテーテルからではなく静脈穿刺が望ましく、皮膚消毒はポビドンヨードより</t>
    </r>
    <r>
      <rPr>
        <sz val="10"/>
        <rFont val="Arial"/>
        <family val="0"/>
        <charset val="1"/>
      </rPr>
      <t xml:space="preserve">1%</t>
    </r>
    <r>
      <rPr>
        <sz val="10"/>
        <rFont val="Noto Sans CJK SC"/>
        <family val="2"/>
      </rPr>
      <t xml:space="preserve">クロルヘキシジンアルコール製剤の方が汚染率が低いとされる。採取のタイミングは悪寒・戦慄時や発熱時のほか、菌血症が疑われる症状が認められた時点とされる。出典の </t>
    </r>
    <r>
      <rPr>
        <sz val="10"/>
        <rFont val="Arial"/>
        <family val="0"/>
        <charset val="1"/>
      </rPr>
      <t xml:space="preserve">DOI </t>
    </r>
    <r>
      <rPr>
        <sz val="10"/>
        <rFont val="Noto Sans CJK SC"/>
        <family val="2"/>
      </rPr>
      <t xml:space="preserve">は誌面で確認できず（</t>
    </r>
    <r>
      <rPr>
        <sz val="10"/>
        <rFont val="Arial"/>
        <family val="0"/>
        <charset val="1"/>
      </rPr>
      <t xml:space="preserve">J-STAGE </t>
    </r>
    <r>
      <rPr>
        <sz val="10"/>
        <rFont val="Noto Sans CJK SC"/>
        <family val="2"/>
      </rPr>
      <t xml:space="preserve">側の確認が要る）、</t>
    </r>
    <r>
      <rPr>
        <sz val="10"/>
        <rFont val="Arial"/>
        <family val="0"/>
        <charset val="1"/>
      </rPr>
      <t xml:space="preserve">PubMed </t>
    </r>
    <r>
      <rPr>
        <sz val="10"/>
        <rFont val="Noto Sans CJK SC"/>
        <family val="2"/>
      </rPr>
      <t xml:space="preserve">未収載のため </t>
    </r>
    <r>
      <rPr>
        <sz val="10"/>
        <rFont val="Arial"/>
        <family val="0"/>
        <charset val="1"/>
      </rPr>
      <t xml:space="preserve">PMID </t>
    </r>
    <r>
      <rPr>
        <sz val="10"/>
        <rFont val="Noto Sans CJK SC"/>
        <family val="2"/>
      </rPr>
      <t xml:space="preserve">もない。</t>
    </r>
  </si>
  <si>
    <t xml:space="preserve">IG-007</t>
  </si>
  <si>
    <r>
      <rPr>
        <sz val="10"/>
        <rFont val="Noto Sans CJK SC"/>
        <family val="2"/>
      </rPr>
      <t xml:space="preserve">微生物検査室の利用ガイド（</t>
    </r>
    <r>
      <rPr>
        <sz val="10"/>
        <rFont val="Arial"/>
        <family val="0"/>
        <charset val="1"/>
      </rPr>
      <t xml:space="preserve">IDSA/ASM 2018</t>
    </r>
    <r>
      <rPr>
        <sz val="10"/>
        <rFont val="Noto Sans CJK SC"/>
        <family val="2"/>
      </rPr>
      <t xml:space="preserve">年版）は、臓器・症候群別に、疑う病原体、最も信頼できる検査、採取すべき検体と量（優先順）、輸送の容器・手順・時間・温度を表形式で示すガイドであり、検体採取と輸送の原則の総論となっている。</t>
    </r>
    <r>
      <rPr>
        <sz val="10"/>
        <rFont val="Arial"/>
        <family val="0"/>
        <charset val="1"/>
      </rPr>
      <t xml:space="preserve">2013</t>
    </r>
    <r>
      <rPr>
        <sz val="10"/>
        <rFont val="Noto Sans CJK SC"/>
        <family val="2"/>
      </rPr>
      <t xml:space="preserve">年版を更新した現行版である。</t>
    </r>
  </si>
  <si>
    <t xml:space="preserve">PS-03-03-11 (id: JkxnuVI)</t>
  </si>
  <si>
    <t xml:space="preserve">SRC-2192</t>
  </si>
  <si>
    <t xml:space="preserve">Miller JM, Binnicker MJ, Campbell S, et al. A Guide to Utilization of the Microbiology Laboratory for Diagnosis of Infectious Diseases: 2018 Update by the Infectious Diseases Society of America and the American Society for Microbiology. Clin Infect Dis. 2018;67(6):e1-e94.</t>
  </si>
  <si>
    <t xml:space="preserve">10.1093/cid/ciy381</t>
  </si>
  <si>
    <t xml:space="preserve">29955859</t>
  </si>
  <si>
    <t xml:space="preserve">検体の種類ごとの採取量・輸送条件の具体的な数値はガイド本文の表に示されるもので、本カードは表の構成とガイドの位置づけの範囲に留めた（具体的な数値を主張に使う場合は、組み立て時に該当する表を本文で再確認すること）。抄録で確認した。</t>
  </si>
  <si>
    <t xml:space="preserve">IG-008</t>
  </si>
  <si>
    <t xml:space="preserve">抗菌薬</t>
  </si>
  <si>
    <t xml:space="preserve">抗菌薬を開始する際は、種類だけでなく、適切な量を適切な投与間隔で、適切なタイミングで投与することが重要であり、腎機能に応じた投与計画をもとにオーダーする。不適正使用には、広域抗菌薬の継続（不適切）、感染症が証明できない場合の継続や標準治療期間の超過（不必要）、投与量・投与間隔・投与方法が患者の腎機能等から推奨と異なる場合（最適でない）がある。</t>
  </si>
  <si>
    <t xml:space="preserve">PS-03-03-13 (id: JkxnuVQ)</t>
  </si>
  <si>
    <t xml:space="preserve">SRC-2193</t>
  </si>
  <si>
    <r>
      <rPr>
        <sz val="10"/>
        <rFont val="Noto Sans CJK SC"/>
        <family val="2"/>
      </rPr>
      <t xml:space="preserve">厚生労働省</t>
    </r>
    <r>
      <rPr>
        <sz val="10"/>
        <rFont val="Arial"/>
        <family val="0"/>
        <charset val="1"/>
      </rPr>
      <t xml:space="preserve">. </t>
    </r>
    <r>
      <rPr>
        <sz val="10"/>
        <rFont val="Noto Sans CJK SC"/>
        <family val="2"/>
      </rPr>
      <t xml:space="preserve">抗微生物薬適正使用の手引き 第四版 医科・入院編</t>
    </r>
    <r>
      <rPr>
        <sz val="10"/>
        <rFont val="Arial"/>
        <family val="0"/>
        <charset val="1"/>
      </rPr>
      <t xml:space="preserve">. 2026</t>
    </r>
    <r>
      <rPr>
        <sz val="10"/>
        <rFont val="Noto Sans CJK SC"/>
        <family val="2"/>
      </rPr>
      <t xml:space="preserve">年（令和</t>
    </r>
    <r>
      <rPr>
        <sz val="10"/>
        <rFont val="Arial"/>
        <family val="0"/>
        <charset val="1"/>
      </rPr>
      <t xml:space="preserve">8</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16</t>
    </r>
    <r>
      <rPr>
        <sz val="10"/>
        <rFont val="Noto Sans CJK SC"/>
        <family val="2"/>
      </rPr>
      <t xml:space="preserve">日発行）</t>
    </r>
  </si>
  <si>
    <r>
      <rPr>
        <sz val="10"/>
        <rFont val="Noto Sans CJK SC"/>
        <family val="2"/>
      </rPr>
      <t xml:space="preserve">出典は厚労省『抗微生物薬適正使用の手引き』第四版（</t>
    </r>
    <r>
      <rPr>
        <sz val="10"/>
        <rFont val="Arial"/>
        <family val="0"/>
        <charset val="1"/>
      </rPr>
      <t xml:space="preserve">2026</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16</t>
    </r>
    <r>
      <rPr>
        <sz val="10"/>
        <rFont val="Noto Sans CJK SC"/>
        <family val="2"/>
      </rPr>
      <t xml:space="preserve">日発行）の医科・入院編で、第三版の総論は第四版ではこの巻に収められている。外来診療における適正使用は医科・外来編（</t>
    </r>
    <r>
      <rPr>
        <sz val="10"/>
        <rFont val="Arial"/>
        <family val="0"/>
        <charset val="1"/>
      </rPr>
      <t xml:space="preserve">SRC-1182</t>
    </r>
    <r>
      <rPr>
        <sz val="10"/>
        <rFont val="Noto Sans CJK SC"/>
        <family val="2"/>
      </rPr>
      <t xml:space="preserve">）の範囲であり、本カードでは扱わない。</t>
    </r>
    <r>
      <rPr>
        <sz val="10"/>
        <rFont val="Arial"/>
        <family val="0"/>
        <charset val="1"/>
      </rPr>
      <t xml:space="preserve">GOV_JP </t>
    </r>
    <r>
      <rPr>
        <sz val="10"/>
        <rFont val="Noto Sans CJK SC"/>
        <family val="2"/>
      </rPr>
      <t xml:space="preserve">の判定は政府刊行物であることに基づき、本文に利用規約の明記は確認できていないため、最終判定は取り込み側に委ねる。本カードは特定の薬剤の承認・保険適用に関する主張を含まない。</t>
    </r>
  </si>
  <si>
    <t xml:space="preserve">IG-009</t>
  </si>
  <si>
    <r>
      <rPr>
        <sz val="10"/>
        <rFont val="Noto Sans CJK SC"/>
        <family val="2"/>
      </rPr>
      <t xml:space="preserve">経験的治療の評価と抗菌薬の適正化は、治療開始</t>
    </r>
    <r>
      <rPr>
        <sz val="10"/>
        <rFont val="Arial"/>
        <family val="0"/>
        <charset val="1"/>
      </rPr>
      <t xml:space="preserve">72</t>
    </r>
    <r>
      <rPr>
        <sz val="10"/>
        <rFont val="Noto Sans CJK SC"/>
        <family val="2"/>
      </rPr>
      <t xml:space="preserve">時間後に行うことが推奨される。治療開始</t>
    </r>
    <r>
      <rPr>
        <sz val="10"/>
        <rFont val="Arial"/>
        <family val="0"/>
        <charset val="1"/>
      </rPr>
      <t xml:space="preserve">72</t>
    </r>
    <r>
      <rPr>
        <sz val="10"/>
        <rFont val="Noto Sans CJK SC"/>
        <family val="2"/>
      </rPr>
      <t xml:space="preserve">時間の時点で細菌感染症の証拠がなければ、抗菌薬の中止を検討する。</t>
    </r>
    <r>
      <rPr>
        <sz val="10"/>
        <rFont val="Arial"/>
        <family val="0"/>
        <charset val="1"/>
      </rPr>
      <t xml:space="preserve">de-escalation</t>
    </r>
    <r>
      <rPr>
        <sz val="10"/>
        <rFont val="Noto Sans CJK SC"/>
        <family val="2"/>
      </rPr>
      <t xml:space="preserve">（狭域化）とは、培養で検出された細菌のうち原因菌と考えられる細菌をカバーする狭域スペクトラムの抗菌薬への変更をいい、広域抗菌薬からの狭域化は一般に安全に行えると報告されている。</t>
    </r>
  </si>
  <si>
    <r>
      <rPr>
        <sz val="10"/>
        <rFont val="Arial"/>
        <family val="0"/>
        <charset val="1"/>
      </rPr>
      <t xml:space="preserve">PS-03-03-14 (id: JkxnuVU)</t>
    </r>
    <r>
      <rPr>
        <sz val="10"/>
        <rFont val="Noto Sans CJK SC"/>
        <family val="2"/>
      </rPr>
      <t xml:space="preserve">；</t>
    </r>
    <r>
      <rPr>
        <sz val="10"/>
        <rFont val="Arial"/>
        <family val="0"/>
        <charset val="1"/>
      </rPr>
      <t xml:space="preserve">PS-03-03-15 (id: JkxnuVY)</t>
    </r>
  </si>
  <si>
    <r>
      <rPr>
        <sz val="10"/>
        <rFont val="Arial"/>
        <family val="0"/>
        <charset val="1"/>
      </rPr>
      <t xml:space="preserve">72</t>
    </r>
    <r>
      <rPr>
        <sz val="10"/>
        <rFont val="Noto Sans CJK SC"/>
        <family val="2"/>
      </rPr>
      <t xml:space="preserve">時間という評価タイミングの根拠の一つとして、血液培養は検査開始から</t>
    </r>
    <r>
      <rPr>
        <sz val="10"/>
        <rFont val="Arial"/>
        <family val="0"/>
        <charset val="1"/>
      </rPr>
      <t xml:space="preserve">48</t>
    </r>
    <r>
      <rPr>
        <sz val="10"/>
        <rFont val="Noto Sans CJK SC"/>
        <family val="2"/>
      </rPr>
      <t xml:space="preserve">時間以上陰性であれば</t>
    </r>
    <r>
      <rPr>
        <sz val="10"/>
        <rFont val="Arial"/>
        <family val="0"/>
        <charset val="1"/>
      </rPr>
      <t xml:space="preserve">99.8%</t>
    </r>
    <r>
      <rPr>
        <sz val="10"/>
        <rFont val="Noto Sans CJK SC"/>
        <family val="2"/>
      </rPr>
      <t xml:space="preserve">は陰性との報告が手引きに引用されている。極めて重症な患者では想定されるすべての微生物をカバーして開始し、培養結果の判明後に狭域化する進め方が手引きに示されている。</t>
    </r>
    <r>
      <rPr>
        <sz val="10"/>
        <rFont val="Arial"/>
        <family val="0"/>
        <charset val="1"/>
      </rPr>
      <t xml:space="preserve">de-escalation </t>
    </r>
    <r>
      <rPr>
        <sz val="10"/>
        <rFont val="Noto Sans CJK SC"/>
        <family val="2"/>
      </rPr>
      <t xml:space="preserve">の有効性に関する系統的レビュー（</t>
    </r>
    <r>
      <rPr>
        <sz val="10"/>
        <rFont val="Arial"/>
        <family val="0"/>
        <charset val="1"/>
      </rPr>
      <t xml:space="preserve">Ohji 2016</t>
    </r>
    <r>
      <rPr>
        <sz val="10"/>
        <rFont val="Noto Sans CJK SC"/>
        <family val="2"/>
      </rPr>
      <t xml:space="preserve">）は本カードの出典には含めていない。本カードは特定の薬剤の承認・保険適用に関する主張を含まない。</t>
    </r>
  </si>
  <si>
    <t xml:space="preserve">IG-010</t>
  </si>
  <si>
    <r>
      <rPr>
        <sz val="10"/>
        <rFont val="Noto Sans CJK SC"/>
        <family val="2"/>
      </rPr>
      <t xml:space="preserve">抗菌薬適正使用プログラム（</t>
    </r>
    <r>
      <rPr>
        <sz val="10"/>
        <rFont val="Arial"/>
        <family val="0"/>
        <charset val="1"/>
      </rPr>
      <t xml:space="preserve">antibiotic stewardship program</t>
    </r>
    <r>
      <rPr>
        <sz val="10"/>
        <rFont val="Noto Sans CJK SC"/>
        <family val="2"/>
      </rPr>
      <t xml:space="preserve">）は、入院患者（長期療養を含む）を対象に抗菌薬の最適使用を促すための組織的な取り組みである。</t>
    </r>
    <r>
      <rPr>
        <sz val="10"/>
        <rFont val="Arial"/>
        <family val="0"/>
        <charset val="1"/>
      </rPr>
      <t xml:space="preserve">IDSA</t>
    </r>
    <r>
      <rPr>
        <sz val="10"/>
        <rFont val="Noto Sans CJK SC"/>
        <family val="2"/>
      </rPr>
      <t xml:space="preserve">と</t>
    </r>
    <r>
      <rPr>
        <sz val="10"/>
        <rFont val="Arial"/>
        <family val="0"/>
        <charset val="1"/>
      </rPr>
      <t xml:space="preserve">SHEA</t>
    </r>
    <r>
      <rPr>
        <sz val="10"/>
        <rFont val="Noto Sans CJK SC"/>
        <family val="2"/>
      </rPr>
      <t xml:space="preserve">による実装ガイドラインは、多職種の専門家パネルの検討に基づき、抗菌薬の最適使用に影響を与えるための最良のアプローチについて、エビデンスに基づく推奨を行っている。</t>
    </r>
  </si>
  <si>
    <r>
      <rPr>
        <sz val="10"/>
        <rFont val="Arial"/>
        <family val="0"/>
        <charset val="1"/>
      </rPr>
      <t xml:space="preserve">PS-03-03-13 (id: JkxnuVQ)</t>
    </r>
    <r>
      <rPr>
        <sz val="10"/>
        <rFont val="Noto Sans CJK SC"/>
        <family val="2"/>
      </rPr>
      <t xml:space="preserve">；</t>
    </r>
    <r>
      <rPr>
        <sz val="10"/>
        <rFont val="Arial"/>
        <family val="0"/>
        <charset val="1"/>
      </rPr>
      <t xml:space="preserve">PS-03-03-04 (id: JkxnuUs)</t>
    </r>
  </si>
  <si>
    <t xml:space="preserve">SRC-2194</t>
  </si>
  <si>
    <t xml:space="preserve">Barlam TF, Cosgrove SE, Abbo LM, et al. Implementing an Antibiotic Stewardship Program: Guidelines by the Infectious Diseases Society of America and the Society for Healthcare Epidemiology of America. Clin Infect Dis. 2016;62(10):e51-e77.</t>
  </si>
  <si>
    <t xml:space="preserve">10.1093/cid/ciw118</t>
  </si>
  <si>
    <t xml:space="preserve">27080992</t>
  </si>
  <si>
    <r>
      <rPr>
        <sz val="10"/>
        <rFont val="Noto Sans CJK SC"/>
        <family val="2"/>
      </rPr>
      <t xml:space="preserve">本カードの記述は抄録で確認できるガイドラインの範囲と位置づけに限っており、個別の推奨項目とそのグレードは本文未確認のため主張に入れていない。日本国内の抗菌薬適正使用支援チーム（</t>
    </r>
    <r>
      <rPr>
        <sz val="10"/>
        <rFont val="Arial"/>
        <family val="0"/>
        <charset val="1"/>
      </rPr>
      <t xml:space="preserve">AST</t>
    </r>
    <r>
      <rPr>
        <sz val="10"/>
        <rFont val="Noto Sans CJK SC"/>
        <family val="2"/>
      </rPr>
      <t xml:space="preserve">）等の制度面は、厚労省『抗微生物薬適正使用の手引き』第四版 医科・入院編の範囲である。本カードは特定の薬剤の承認・保険適用に関する主張を含まない。</t>
    </r>
  </si>
  <si>
    <t xml:space="preserve">IG-011</t>
  </si>
  <si>
    <t xml:space="preserve">薬剤耐性</t>
  </si>
  <si>
    <r>
      <rPr>
        <sz val="10"/>
        <rFont val="Arial"/>
        <family val="0"/>
        <charset val="1"/>
      </rPr>
      <t xml:space="preserve">2019</t>
    </r>
    <r>
      <rPr>
        <sz val="10"/>
        <rFont val="Noto Sans CJK SC"/>
        <family val="2"/>
      </rPr>
      <t xml:space="preserve">年に、細菌の薬剤耐性（</t>
    </r>
    <r>
      <rPr>
        <sz val="10"/>
        <rFont val="Arial"/>
        <family val="0"/>
        <charset val="1"/>
      </rPr>
      <t xml:space="preserve">AMR</t>
    </r>
    <r>
      <rPr>
        <sz val="10"/>
        <rFont val="Noto Sans CJK SC"/>
        <family val="2"/>
      </rPr>
      <t xml:space="preserve">）に関連した死亡は世界で</t>
    </r>
    <r>
      <rPr>
        <sz val="10"/>
        <rFont val="Arial"/>
        <family val="0"/>
        <charset val="1"/>
      </rPr>
      <t xml:space="preserve">495</t>
    </r>
    <r>
      <rPr>
        <sz val="10"/>
        <rFont val="Noto Sans CJK SC"/>
        <family val="2"/>
      </rPr>
      <t xml:space="preserve">万人（</t>
    </r>
    <r>
      <rPr>
        <sz val="10"/>
        <rFont val="Arial"/>
        <family val="0"/>
        <charset val="1"/>
      </rPr>
      <t xml:space="preserve">95%</t>
    </r>
    <r>
      <rPr>
        <sz val="10"/>
        <rFont val="Noto Sans CJK SC"/>
        <family val="2"/>
      </rPr>
      <t xml:space="preserve">不確実性区間</t>
    </r>
    <r>
      <rPr>
        <sz val="10"/>
        <rFont val="Arial"/>
        <family val="0"/>
        <charset val="1"/>
      </rPr>
      <t xml:space="preserve">362</t>
    </r>
    <r>
      <rPr>
        <sz val="10"/>
        <rFont val="Noto Sans CJK SC"/>
        <family val="2"/>
      </rPr>
      <t xml:space="preserve">万〜</t>
    </r>
    <r>
      <rPr>
        <sz val="10"/>
        <rFont val="Arial"/>
        <family val="0"/>
        <charset val="1"/>
      </rPr>
      <t xml:space="preserve">657</t>
    </r>
    <r>
      <rPr>
        <sz val="10"/>
        <rFont val="Noto Sans CJK SC"/>
        <family val="2"/>
      </rPr>
      <t xml:space="preserve">万人）と推計され、そのうち</t>
    </r>
    <r>
      <rPr>
        <sz val="10"/>
        <rFont val="Arial"/>
        <family val="0"/>
        <charset val="1"/>
      </rPr>
      <t xml:space="preserve">AMR</t>
    </r>
    <r>
      <rPr>
        <sz val="10"/>
        <rFont val="Noto Sans CJK SC"/>
        <family val="2"/>
      </rPr>
      <t xml:space="preserve">が直接の原因となった死亡は</t>
    </r>
    <r>
      <rPr>
        <sz val="10"/>
        <rFont val="Arial"/>
        <family val="0"/>
        <charset val="1"/>
      </rPr>
      <t xml:space="preserve">127</t>
    </r>
    <r>
      <rPr>
        <sz val="10"/>
        <rFont val="Noto Sans CJK SC"/>
        <family val="2"/>
      </rPr>
      <t xml:space="preserve">万人（</t>
    </r>
    <r>
      <rPr>
        <sz val="10"/>
        <rFont val="Arial"/>
        <family val="0"/>
        <charset val="1"/>
      </rPr>
      <t xml:space="preserve">91</t>
    </r>
    <r>
      <rPr>
        <sz val="10"/>
        <rFont val="Noto Sans CJK SC"/>
        <family val="2"/>
      </rPr>
      <t xml:space="preserve">万〜</t>
    </r>
    <r>
      <rPr>
        <sz val="10"/>
        <rFont val="Arial"/>
        <family val="0"/>
        <charset val="1"/>
      </rPr>
      <t xml:space="preserve">171</t>
    </r>
    <r>
      <rPr>
        <sz val="10"/>
        <rFont val="Noto Sans CJK SC"/>
        <family val="2"/>
      </rPr>
      <t xml:space="preserve">万人）であった。直接原因死亡が</t>
    </r>
    <r>
      <rPr>
        <sz val="10"/>
        <rFont val="Arial"/>
        <family val="0"/>
        <charset val="1"/>
      </rPr>
      <t xml:space="preserve">25</t>
    </r>
    <r>
      <rPr>
        <sz val="10"/>
        <rFont val="Noto Sans CJK SC"/>
        <family val="2"/>
      </rPr>
      <t xml:space="preserve">万人を超える病原体は、大腸菌、黄色ブドウ球菌、肺炎桿菌、肺炎球菌、アシネトバクター・バウマニ、緑膿菌の</t>
    </r>
    <r>
      <rPr>
        <sz val="10"/>
        <rFont val="Arial"/>
        <family val="0"/>
        <charset val="1"/>
      </rPr>
      <t xml:space="preserve">6</t>
    </r>
    <r>
      <rPr>
        <sz val="10"/>
        <rFont val="Noto Sans CJK SC"/>
        <family val="2"/>
      </rPr>
      <t xml:space="preserve">つである。</t>
    </r>
  </si>
  <si>
    <t xml:space="preserve">SRC-2195</t>
  </si>
  <si>
    <t xml:space="preserve">Antimicrobial Resistance Collaborators. Global burden of bacterial antimicrobial resistance in 2019: a systematic analysis. Lancet. 2022;399(10325):629-655.</t>
  </si>
  <si>
    <t xml:space="preserve">10.1016/S0140-6736(21)02724-0</t>
  </si>
  <si>
    <t xml:space="preserve">35065702</t>
  </si>
  <si>
    <r>
      <rPr>
        <sz val="10"/>
        <rFont val="Noto Sans CJK SC"/>
        <family val="2"/>
      </rPr>
      <t xml:space="preserve">系統的分析による</t>
    </r>
    <r>
      <rPr>
        <sz val="10"/>
        <rFont val="Arial"/>
        <family val="0"/>
        <charset val="1"/>
      </rPr>
      <t xml:space="preserve">2019</t>
    </r>
    <r>
      <rPr>
        <sz val="10"/>
        <rFont val="Noto Sans CJK SC"/>
        <family val="2"/>
      </rPr>
      <t xml:space="preserve">年の推計値である。</t>
    </r>
    <r>
      <rPr>
        <sz val="10"/>
        <rFont val="Arial"/>
        <family val="0"/>
        <charset val="1"/>
      </rPr>
      <t xml:space="preserve">2021</t>
    </r>
    <r>
      <rPr>
        <sz val="10"/>
        <rFont val="Noto Sans CJK SC"/>
        <family val="2"/>
      </rPr>
      <t xml:space="preserve">年の実績値と</t>
    </r>
    <r>
      <rPr>
        <sz val="10"/>
        <rFont val="Arial"/>
        <family val="0"/>
        <charset val="1"/>
      </rPr>
      <t xml:space="preserve">2050</t>
    </r>
    <r>
      <rPr>
        <sz val="10"/>
        <rFont val="Noto Sans CJK SC"/>
        <family val="2"/>
      </rPr>
      <t xml:space="preserve">年までの予測は </t>
    </r>
    <r>
      <rPr>
        <sz val="10"/>
        <rFont val="Arial"/>
        <family val="0"/>
        <charset val="1"/>
      </rPr>
      <t xml:space="preserve">GBD 2021 Antimicrobial Resistance Collaborators</t>
    </r>
    <r>
      <rPr>
        <sz val="10"/>
        <rFont val="Noto Sans CJK SC"/>
        <family val="2"/>
      </rPr>
      <t xml:space="preserve">（</t>
    </r>
    <r>
      <rPr>
        <sz val="10"/>
        <rFont val="Arial"/>
        <family val="0"/>
        <charset val="1"/>
      </rPr>
      <t xml:space="preserve">Lancet 2024</t>
    </r>
    <r>
      <rPr>
        <sz val="10"/>
        <rFont val="Noto Sans CJK SC"/>
        <family val="2"/>
      </rPr>
      <t xml:space="preserve">）の推計があるが、本カードでは扱わない。本カードは特定の薬剤の承認・保険適用に関する主張を含まない。</t>
    </r>
  </si>
  <si>
    <t xml:space="preserve">IG-012</t>
  </si>
  <si>
    <r>
      <rPr>
        <sz val="10"/>
        <rFont val="Arial"/>
        <family val="0"/>
        <charset val="1"/>
      </rPr>
      <t xml:space="preserve">JANIS</t>
    </r>
    <r>
      <rPr>
        <sz val="10"/>
        <rFont val="Noto Sans CJK SC"/>
        <family val="2"/>
      </rPr>
      <t xml:space="preserve">のデータに基づく推計では、日本における</t>
    </r>
    <r>
      <rPr>
        <sz val="10"/>
        <rFont val="Arial"/>
        <family val="0"/>
        <charset val="1"/>
      </rPr>
      <t xml:space="preserve">MRSA</t>
    </r>
    <r>
      <rPr>
        <sz val="10"/>
        <rFont val="Noto Sans CJK SC"/>
        <family val="2"/>
      </rPr>
      <t xml:space="preserve">菌血症による死亡は、</t>
    </r>
    <r>
      <rPr>
        <sz val="10"/>
        <rFont val="Arial"/>
        <family val="0"/>
        <charset val="1"/>
      </rPr>
      <t xml:space="preserve">2011</t>
    </r>
    <r>
      <rPr>
        <sz val="10"/>
        <rFont val="Noto Sans CJK SC"/>
        <family val="2"/>
      </rPr>
      <t xml:space="preserve">年の</t>
    </r>
    <r>
      <rPr>
        <sz val="10"/>
        <rFont val="Arial"/>
        <family val="0"/>
        <charset val="1"/>
      </rPr>
      <t xml:space="preserve">5,924</t>
    </r>
    <r>
      <rPr>
        <sz val="10"/>
        <rFont val="Noto Sans CJK SC"/>
        <family val="2"/>
      </rPr>
      <t xml:space="preserve">人（黄色ブドウ球菌菌血症による死亡の</t>
    </r>
    <r>
      <rPr>
        <sz val="10"/>
        <rFont val="Arial"/>
        <family val="0"/>
        <charset val="1"/>
      </rPr>
      <t xml:space="preserve">34.0%</t>
    </r>
    <r>
      <rPr>
        <sz val="10"/>
        <rFont val="Noto Sans CJK SC"/>
        <family val="2"/>
      </rPr>
      <t xml:space="preserve">）から</t>
    </r>
    <r>
      <rPr>
        <sz val="10"/>
        <rFont val="Arial"/>
        <family val="0"/>
        <charset val="1"/>
      </rPr>
      <t xml:space="preserve">2017</t>
    </r>
    <r>
      <rPr>
        <sz val="10"/>
        <rFont val="Noto Sans CJK SC"/>
        <family val="2"/>
      </rPr>
      <t xml:space="preserve">年の</t>
    </r>
    <r>
      <rPr>
        <sz val="10"/>
        <rFont val="Arial"/>
        <family val="0"/>
        <charset val="1"/>
      </rPr>
      <t xml:space="preserve">4,224</t>
    </r>
    <r>
      <rPr>
        <sz val="10"/>
        <rFont val="Noto Sans CJK SC"/>
        <family val="2"/>
      </rPr>
      <t xml:space="preserve">人（</t>
    </r>
    <r>
      <rPr>
        <sz val="10"/>
        <rFont val="Arial"/>
        <family val="0"/>
        <charset val="1"/>
      </rPr>
      <t xml:space="preserve">24.6%</t>
    </r>
    <r>
      <rPr>
        <sz val="10"/>
        <rFont val="Noto Sans CJK SC"/>
        <family val="2"/>
      </rPr>
      <t xml:space="preserve">）へ減少した。一方、大腸菌菌血症による死亡は</t>
    </r>
    <r>
      <rPr>
        <sz val="10"/>
        <rFont val="Arial"/>
        <family val="0"/>
        <charset val="1"/>
      </rPr>
      <t xml:space="preserve">2011</t>
    </r>
    <r>
      <rPr>
        <sz val="10"/>
        <rFont val="Noto Sans CJK SC"/>
        <family val="2"/>
      </rPr>
      <t xml:space="preserve">年の</t>
    </r>
    <r>
      <rPr>
        <sz val="10"/>
        <rFont val="Arial"/>
        <family val="0"/>
        <charset val="1"/>
      </rPr>
      <t xml:space="preserve">9,044</t>
    </r>
    <r>
      <rPr>
        <sz val="10"/>
        <rFont val="Noto Sans CJK SC"/>
        <family val="2"/>
      </rPr>
      <t xml:space="preserve">人から</t>
    </r>
    <r>
      <rPr>
        <sz val="10"/>
        <rFont val="Arial"/>
        <family val="0"/>
        <charset val="1"/>
      </rPr>
      <t xml:space="preserve">2017</t>
    </r>
    <r>
      <rPr>
        <sz val="10"/>
        <rFont val="Noto Sans CJK SC"/>
        <family val="2"/>
      </rPr>
      <t xml:space="preserve">年の</t>
    </r>
    <r>
      <rPr>
        <sz val="10"/>
        <rFont val="Arial"/>
        <family val="0"/>
        <charset val="1"/>
      </rPr>
      <t xml:space="preserve">14,016</t>
    </r>
    <r>
      <rPr>
        <sz val="10"/>
        <rFont val="Noto Sans CJK SC"/>
        <family val="2"/>
      </rPr>
      <t xml:space="preserve">人へ増加し、そのうちフルオロキノロン耐性大腸菌によるものは</t>
    </r>
    <r>
      <rPr>
        <sz val="10"/>
        <rFont val="Arial"/>
        <family val="0"/>
        <charset val="1"/>
      </rPr>
      <t xml:space="preserve">2,045</t>
    </r>
    <r>
      <rPr>
        <sz val="10"/>
        <rFont val="Noto Sans CJK SC"/>
        <family val="2"/>
      </rPr>
      <t xml:space="preserve">人（</t>
    </r>
    <r>
      <rPr>
        <sz val="10"/>
        <rFont val="Arial"/>
        <family val="0"/>
        <charset val="1"/>
      </rPr>
      <t xml:space="preserve">22.6%</t>
    </r>
    <r>
      <rPr>
        <sz val="10"/>
        <rFont val="Noto Sans CJK SC"/>
        <family val="2"/>
      </rPr>
      <t xml:space="preserve">）から</t>
    </r>
    <r>
      <rPr>
        <sz val="10"/>
        <rFont val="Arial"/>
        <family val="0"/>
        <charset val="1"/>
      </rPr>
      <t xml:space="preserve">3,915</t>
    </r>
    <r>
      <rPr>
        <sz val="10"/>
        <rFont val="Noto Sans CJK SC"/>
        <family val="2"/>
      </rPr>
      <t xml:space="preserve">人（</t>
    </r>
    <r>
      <rPr>
        <sz val="10"/>
        <rFont val="Arial"/>
        <family val="0"/>
        <charset val="1"/>
      </rPr>
      <t xml:space="preserve">27.9%</t>
    </r>
    <r>
      <rPr>
        <sz val="10"/>
        <rFont val="Noto Sans CJK SC"/>
        <family val="2"/>
      </rPr>
      <t xml:space="preserve">）へ増加した。</t>
    </r>
  </si>
  <si>
    <t xml:space="preserve">SRC-2196</t>
  </si>
  <si>
    <t xml:space="preserve">Tsuzuki S, Matsunaga N, Yahara K, et al. National trend of blood-stream infection attributable deaths caused by Staphylococcus aureus and Escherichia coli in Japan. J Infect Chemother. 2020;26(4):367-371.</t>
  </si>
  <si>
    <t xml:space="preserve">10.1016/j.jiac.2019.10.017</t>
  </si>
  <si>
    <t xml:space="preserve">31801696</t>
  </si>
  <si>
    <r>
      <rPr>
        <sz val="10"/>
        <rFont val="Noto Sans CJK SC"/>
        <family val="2"/>
      </rPr>
      <t xml:space="preserve">数値は</t>
    </r>
    <r>
      <rPr>
        <sz val="10"/>
        <rFont val="Arial"/>
        <family val="0"/>
        <charset val="1"/>
      </rPr>
      <t xml:space="preserve">JANIS</t>
    </r>
    <r>
      <rPr>
        <sz val="10"/>
        <rFont val="Noto Sans CJK SC"/>
        <family val="2"/>
      </rPr>
      <t xml:space="preserve">の培養・感受性データと既報の菌血症死亡率から推計したものであり、死亡登録による実測値ではない。本カードに現れる薬剤名は耐性の対象となる薬剤クラス（フルオロキノロン系）の名称であり、個別薬剤の承認・保険適用に関する主張は含まない。</t>
    </r>
  </si>
  <si>
    <t xml:space="preserve">IG-013</t>
  </si>
  <si>
    <r>
      <rPr>
        <sz val="10"/>
        <rFont val="Noto Sans CJK SC"/>
        <family val="2"/>
      </rPr>
      <t xml:space="preserve">薬剤耐性（</t>
    </r>
    <r>
      <rPr>
        <sz val="10"/>
        <rFont val="Arial"/>
        <family val="0"/>
        <charset val="1"/>
      </rPr>
      <t xml:space="preserve">AMR</t>
    </r>
    <r>
      <rPr>
        <sz val="10"/>
        <rFont val="Noto Sans CJK SC"/>
        <family val="2"/>
      </rPr>
      <t xml:space="preserve">）対策アクションプラン（</t>
    </r>
    <r>
      <rPr>
        <sz val="10"/>
        <rFont val="Arial"/>
        <family val="0"/>
        <charset val="1"/>
      </rPr>
      <t xml:space="preserve">2023-2027</t>
    </r>
    <r>
      <rPr>
        <sz val="10"/>
        <rFont val="Noto Sans CJK SC"/>
        <family val="2"/>
      </rPr>
      <t xml:space="preserve">）は成果指標として、人口千人当たり一日抗菌薬使用量を</t>
    </r>
    <r>
      <rPr>
        <sz val="10"/>
        <rFont val="Arial"/>
        <family val="0"/>
        <charset val="1"/>
      </rPr>
      <t xml:space="preserve">2020</t>
    </r>
    <r>
      <rPr>
        <sz val="10"/>
        <rFont val="Noto Sans CJK SC"/>
        <family val="2"/>
      </rPr>
      <t xml:space="preserve">年の</t>
    </r>
    <r>
      <rPr>
        <sz val="10"/>
        <rFont val="Arial"/>
        <family val="0"/>
        <charset val="1"/>
      </rPr>
      <t xml:space="preserve">10.4 DID</t>
    </r>
    <r>
      <rPr>
        <sz val="10"/>
        <rFont val="Noto Sans CJK SC"/>
        <family val="2"/>
      </rPr>
      <t xml:space="preserve">から</t>
    </r>
    <r>
      <rPr>
        <sz val="10"/>
        <rFont val="Arial"/>
        <family val="0"/>
        <charset val="1"/>
      </rPr>
      <t xml:space="preserve">2027</t>
    </r>
    <r>
      <rPr>
        <sz val="10"/>
        <rFont val="Noto Sans CJK SC"/>
        <family val="2"/>
      </rPr>
      <t xml:space="preserve">年までに</t>
    </r>
    <r>
      <rPr>
        <sz val="10"/>
        <rFont val="Arial"/>
        <family val="0"/>
        <charset val="1"/>
      </rPr>
      <t xml:space="preserve">15%</t>
    </r>
    <r>
      <rPr>
        <sz val="10"/>
        <rFont val="Noto Sans CJK SC"/>
        <family val="2"/>
      </rPr>
      <t xml:space="preserve">削減すること、経口第</t>
    </r>
    <r>
      <rPr>
        <sz val="10"/>
        <rFont val="Arial"/>
        <family val="0"/>
        <charset val="1"/>
      </rPr>
      <t xml:space="preserve">3</t>
    </r>
    <r>
      <rPr>
        <sz val="10"/>
        <rFont val="Noto Sans CJK SC"/>
        <family val="2"/>
      </rPr>
      <t xml:space="preserve">世代セファロスポリン系薬の使用量を</t>
    </r>
    <r>
      <rPr>
        <sz val="10"/>
        <rFont val="Arial"/>
        <family val="0"/>
        <charset val="1"/>
      </rPr>
      <t xml:space="preserve">40%</t>
    </r>
    <r>
      <rPr>
        <sz val="10"/>
        <rFont val="Noto Sans CJK SC"/>
        <family val="2"/>
      </rPr>
      <t xml:space="preserve">削減すること、血液由来の黄色ブドウ球菌のメチシリン耐性率を</t>
    </r>
    <r>
      <rPr>
        <sz val="10"/>
        <rFont val="Arial"/>
        <family val="0"/>
        <charset val="1"/>
      </rPr>
      <t xml:space="preserve">20%</t>
    </r>
    <r>
      <rPr>
        <sz val="10"/>
        <rFont val="Noto Sans CJK SC"/>
        <family val="2"/>
      </rPr>
      <t xml:space="preserve">以下に低下させることなどを掲げている。</t>
    </r>
  </si>
  <si>
    <t xml:space="preserve">SRC-2197</t>
  </si>
  <si>
    <r>
      <rPr>
        <sz val="10"/>
        <rFont val="Noto Sans CJK SC"/>
        <family val="2"/>
      </rPr>
      <t xml:space="preserve">薬剤耐性（</t>
    </r>
    <r>
      <rPr>
        <sz val="10"/>
        <rFont val="Arial"/>
        <family val="0"/>
        <charset val="1"/>
      </rPr>
      <t xml:space="preserve">AMR</t>
    </r>
    <r>
      <rPr>
        <sz val="10"/>
        <rFont val="Noto Sans CJK SC"/>
        <family val="2"/>
      </rPr>
      <t xml:space="preserve">）対策アクションプラン（</t>
    </r>
    <r>
      <rPr>
        <sz val="10"/>
        <rFont val="Arial"/>
        <family val="0"/>
        <charset val="1"/>
      </rPr>
      <t xml:space="preserve">2023-2027</t>
    </r>
    <r>
      <rPr>
        <sz val="10"/>
        <rFont val="Noto Sans CJK SC"/>
        <family val="2"/>
      </rPr>
      <t xml:space="preserve">）概要</t>
    </r>
    <r>
      <rPr>
        <sz val="10"/>
        <rFont val="Arial"/>
        <family val="0"/>
        <charset val="1"/>
      </rPr>
      <t xml:space="preserve">. </t>
    </r>
    <r>
      <rPr>
        <sz val="10"/>
        <rFont val="Noto Sans CJK SC"/>
        <family val="2"/>
      </rPr>
      <t xml:space="preserve">厚生労働省</t>
    </r>
    <r>
      <rPr>
        <sz val="10"/>
        <rFont val="Arial"/>
        <family val="0"/>
        <charset val="1"/>
      </rPr>
      <t xml:space="preserve">. 2023.</t>
    </r>
  </si>
  <si>
    <r>
      <rPr>
        <sz val="10"/>
        <rFont val="Noto Sans CJK SC"/>
        <family val="2"/>
      </rPr>
      <t xml:space="preserve">成果指標はアクションプラン概要で確認した範囲であり、本文（閣僚会議の決定文書）の全目標の照合は未実施。</t>
    </r>
    <r>
      <rPr>
        <sz val="10"/>
        <rFont val="Arial"/>
        <family val="0"/>
        <charset val="1"/>
      </rPr>
      <t xml:space="preserve">2020</t>
    </r>
    <r>
      <rPr>
        <sz val="10"/>
        <rFont val="Noto Sans CJK SC"/>
        <family val="2"/>
      </rPr>
      <t xml:space="preserve">年の一日抗菌薬使用量の基準値は資料により異なり（本カードではアクションプラン概要の</t>
    </r>
    <r>
      <rPr>
        <sz val="10"/>
        <rFont val="Arial"/>
        <family val="0"/>
        <charset val="1"/>
      </rPr>
      <t xml:space="preserve">10.4 DID</t>
    </r>
    <r>
      <rPr>
        <sz val="10"/>
        <rFont val="Noto Sans CJK SC"/>
        <family val="2"/>
      </rPr>
      <t xml:space="preserve">を用いた。手引き第四版 医科・入院編が引用する販売量ベース試算では</t>
    </r>
    <r>
      <rPr>
        <sz val="10"/>
        <rFont val="Arial"/>
        <family val="0"/>
        <charset val="1"/>
      </rPr>
      <t xml:space="preserve">10.22 DID</t>
    </r>
    <r>
      <rPr>
        <sz val="10"/>
        <rFont val="Noto Sans CJK SC"/>
        <family val="2"/>
      </rPr>
      <t xml:space="preserve">、進捗資料の年次系列では</t>
    </r>
    <r>
      <rPr>
        <sz val="10"/>
        <rFont val="Arial"/>
        <family val="0"/>
        <charset val="1"/>
      </rPr>
      <t xml:space="preserve">10.18 DID</t>
    </r>
    <r>
      <rPr>
        <sz val="10"/>
        <rFont val="Noto Sans CJK SC"/>
        <family val="2"/>
      </rPr>
      <t xml:space="preserve">）、出典ごとに値を固定している。目標に対する進捗の年次値は本カードでは扱わない。本カードに現れる薬剤名は使用量の指標となる薬剤クラスの名称であり、個別薬剤の承認・保険適用に関する主張は含まない。</t>
    </r>
  </si>
  <si>
    <t xml:space="preserve">IG-014</t>
  </si>
  <si>
    <t xml:space="preserve">感染対策</t>
  </si>
  <si>
    <r>
      <rPr>
        <sz val="10"/>
        <rFont val="Noto Sans CJK SC"/>
        <family val="2"/>
      </rPr>
      <t xml:space="preserve">標準予防策は、感染の有無（疑い・確定を問わない）にかかわらず、医療が提供されるあらゆる場面で全ての患者に適用される感染予防の実践群であり、手指衛生、想定される曝露に応じた手袋・ガウン・マスク・眼の防護・フェイスシールドの使用、安全な注射手技などからなる。</t>
    </r>
    <r>
      <rPr>
        <sz val="10"/>
        <rFont val="Arial"/>
        <family val="0"/>
        <charset val="1"/>
      </rPr>
      <t xml:space="preserve">2007</t>
    </r>
    <r>
      <rPr>
        <sz val="10"/>
        <rFont val="Noto Sans CJK SC"/>
        <family val="2"/>
      </rPr>
      <t xml:space="preserve">年版のガイドラインでは、呼吸器衛生・咳エチケット、安全な注射手技、脊髄腔穿刺時のマスク着用が標準予防策に新たに加わった。</t>
    </r>
  </si>
  <si>
    <t xml:space="preserve">PS-03-03-18 (id: JkxnuVo)</t>
  </si>
  <si>
    <t xml:space="preserve">SRC-2198</t>
  </si>
  <si>
    <t xml:space="preserve">Siegel JD, Rhinehart E, Jackson M, Chiarello L; Healthcare Infection Control Practices Advisory Committee. 2007 Guideline for Isolation Precautions: Preventing Transmission of Infectious Agents in Health Care Settings. Am J Infect Control. 2007;35(10 Suppl 2):S65-S164.</t>
  </si>
  <si>
    <t xml:space="preserve">10.1016/j.ajic.2007.10.007</t>
  </si>
  <si>
    <t xml:space="preserve">18068815</t>
  </si>
  <si>
    <r>
      <rPr>
        <sz val="10"/>
        <rFont val="Arial"/>
        <family val="0"/>
        <charset val="1"/>
      </rPr>
      <t xml:space="preserve">source_class </t>
    </r>
    <r>
      <rPr>
        <sz val="10"/>
        <rFont val="Noto Sans CJK SC"/>
        <family val="2"/>
      </rPr>
      <t xml:space="preserve">は、米連邦機関（</t>
    </r>
    <r>
      <rPr>
        <sz val="10"/>
        <rFont val="Arial"/>
        <family val="0"/>
        <charset val="1"/>
      </rPr>
      <t xml:space="preserve">CDC/HICPAC</t>
    </r>
    <r>
      <rPr>
        <sz val="10"/>
        <rFont val="Noto Sans CJK SC"/>
        <family val="2"/>
      </rPr>
      <t xml:space="preserve">）のガイドラインである性質と、第</t>
    </r>
    <r>
      <rPr>
        <sz val="10"/>
        <rFont val="Arial"/>
        <family val="0"/>
        <charset val="1"/>
      </rPr>
      <t xml:space="preserve">34</t>
    </r>
    <r>
      <rPr>
        <sz val="10"/>
        <rFont val="Noto Sans CJK SC"/>
        <family val="2"/>
      </rPr>
      <t xml:space="preserve">回で </t>
    </r>
    <r>
      <rPr>
        <sz val="10"/>
        <rFont val="Arial"/>
        <family val="0"/>
        <charset val="1"/>
      </rPr>
      <t xml:space="preserve">USPHS</t>
    </r>
    <r>
      <rPr>
        <sz val="10"/>
        <rFont val="Noto Sans CJK SC"/>
        <family val="2"/>
      </rPr>
      <t xml:space="preserve">（米公衆衛生局）ガイドラインを </t>
    </r>
    <r>
      <rPr>
        <sz val="10"/>
        <rFont val="Arial"/>
        <family val="0"/>
        <charset val="1"/>
      </rPr>
      <t xml:space="preserve">GOV_US </t>
    </r>
    <r>
      <rPr>
        <sz val="10"/>
        <rFont val="Noto Sans CJK SC"/>
        <family val="2"/>
      </rPr>
      <t xml:space="preserve">とした前例に基づき </t>
    </r>
    <r>
      <rPr>
        <sz val="10"/>
        <rFont val="Arial"/>
        <family val="0"/>
        <charset val="1"/>
      </rPr>
      <t xml:space="preserve">GOV_US </t>
    </r>
    <r>
      <rPr>
        <sz val="10"/>
        <rFont val="Noto Sans CJK SC"/>
        <family val="2"/>
      </rPr>
      <t xml:space="preserve">と判定した。学会誌掲載の論文として扱う場合は </t>
    </r>
    <r>
      <rPr>
        <sz val="10"/>
        <rFont val="Arial"/>
        <family val="0"/>
        <charset val="1"/>
      </rPr>
      <t xml:space="preserve">RESTRICTED </t>
    </r>
    <r>
      <rPr>
        <sz val="10"/>
        <rFont val="Noto Sans CJK SC"/>
        <family val="2"/>
      </rPr>
      <t xml:space="preserve">への読み替えがありうるため、取り込み側の最終確認を要する。</t>
    </r>
    <r>
      <rPr>
        <sz val="10"/>
        <rFont val="Arial"/>
        <family val="0"/>
        <charset val="1"/>
      </rPr>
      <t xml:space="preserve">CDC </t>
    </r>
    <r>
      <rPr>
        <sz val="10"/>
        <rFont val="Noto Sans CJK SC"/>
        <family val="2"/>
      </rPr>
      <t xml:space="preserve">公式サイトに現在も本ガイドラインが掲載されていることを確認した（</t>
    </r>
    <r>
      <rPr>
        <sz val="10"/>
        <rFont val="Arial"/>
        <family val="0"/>
        <charset val="1"/>
      </rPr>
      <t xml:space="preserve">2026-10-29</t>
    </r>
    <r>
      <rPr>
        <sz val="10"/>
        <rFont val="Noto Sans CJK SC"/>
        <family val="2"/>
      </rPr>
      <t xml:space="preserve">）。</t>
    </r>
  </si>
  <si>
    <t xml:space="preserve">IG-015</t>
  </si>
  <si>
    <r>
      <rPr>
        <sz val="10"/>
        <rFont val="Noto Sans CJK SC"/>
        <family val="2"/>
      </rPr>
      <t xml:space="preserve">感染経路別予防策は標準予防策に追加して適用される予防策で、接触予防策、飛沫予防策、空気感染隔離予防策の</t>
    </r>
    <r>
      <rPr>
        <sz val="10"/>
        <rFont val="Arial"/>
        <family val="0"/>
        <charset val="1"/>
      </rPr>
      <t xml:space="preserve">3</t>
    </r>
    <r>
      <rPr>
        <sz val="10"/>
        <rFont val="Noto Sans CJK SC"/>
        <family val="2"/>
      </rPr>
      <t xml:space="preserve">つからなる。</t>
    </r>
  </si>
  <si>
    <r>
      <rPr>
        <sz val="10"/>
        <rFont val="Arial"/>
        <family val="0"/>
        <charset val="1"/>
      </rPr>
      <t xml:space="preserve">PS-03-03-18 (id: JkxnuVo)</t>
    </r>
    <r>
      <rPr>
        <sz val="10"/>
        <rFont val="Noto Sans CJK SC"/>
        <family val="2"/>
      </rPr>
      <t xml:space="preserve">；</t>
    </r>
    <r>
      <rPr>
        <sz val="10"/>
        <rFont val="Arial"/>
        <family val="0"/>
        <charset val="1"/>
      </rPr>
      <t xml:space="preserve">PS-03-03-07 (id: JkxnuU4)</t>
    </r>
  </si>
  <si>
    <r>
      <rPr>
        <sz val="10"/>
        <rFont val="Arial"/>
        <family val="0"/>
        <charset val="1"/>
      </rPr>
      <t xml:space="preserve">source_class </t>
    </r>
    <r>
      <rPr>
        <sz val="10"/>
        <rFont val="Noto Sans CJK SC"/>
        <family val="2"/>
      </rPr>
      <t xml:space="preserve">の判定根拠と最終確認の要否は </t>
    </r>
    <r>
      <rPr>
        <sz val="10"/>
        <rFont val="Arial"/>
        <family val="0"/>
        <charset val="1"/>
      </rPr>
      <t xml:space="preserve">IG-014 </t>
    </r>
    <r>
      <rPr>
        <sz val="10"/>
        <rFont val="Noto Sans CJK SC"/>
        <family val="2"/>
      </rPr>
      <t xml:space="preserve">と同様である。個別の病原体にどの予防策を適用するかはガイドラインの付表（</t>
    </r>
    <r>
      <rPr>
        <sz val="10"/>
        <rFont val="Arial"/>
        <family val="0"/>
        <charset val="1"/>
      </rPr>
      <t xml:space="preserve">Appendix A</t>
    </r>
    <r>
      <rPr>
        <sz val="10"/>
        <rFont val="Noto Sans CJK SC"/>
        <family val="2"/>
      </rPr>
      <t xml:space="preserve">）で定められ、</t>
    </r>
    <r>
      <rPr>
        <sz val="10"/>
        <rFont val="Arial"/>
        <family val="0"/>
        <charset val="1"/>
      </rPr>
      <t xml:space="preserve">CDC </t>
    </r>
    <r>
      <rPr>
        <sz val="10"/>
        <rFont val="Noto Sans CJK SC"/>
        <family val="2"/>
      </rPr>
      <t xml:space="preserve">サイト上で随時更新される運用である。</t>
    </r>
  </si>
  <si>
    <t xml:space="preserve">IG-016</t>
  </si>
  <si>
    <r>
      <rPr>
        <sz val="10"/>
        <rFont val="Arial"/>
        <family val="0"/>
        <charset val="1"/>
      </rPr>
      <t xml:space="preserve">WHO </t>
    </r>
    <r>
      <rPr>
        <sz val="10"/>
        <rFont val="Noto Sans CJK SC"/>
        <family val="2"/>
      </rPr>
      <t xml:space="preserve">の手指衛生の「</t>
    </r>
    <r>
      <rPr>
        <sz val="10"/>
        <rFont val="Arial"/>
        <family val="0"/>
        <charset val="1"/>
      </rPr>
      <t xml:space="preserve">5</t>
    </r>
    <r>
      <rPr>
        <sz val="10"/>
        <rFont val="Noto Sans CJK SC"/>
        <family val="2"/>
      </rPr>
      <t xml:space="preserve">つのタイミング」は、患者に触れる前、清潔・無菌操作の前、体液曝露のリスクの後、患者に触れた後、患者の周囲環境に触れた後、の</t>
    </r>
    <r>
      <rPr>
        <sz val="10"/>
        <rFont val="Arial"/>
        <family val="0"/>
        <charset val="1"/>
      </rPr>
      <t xml:space="preserve">5</t>
    </r>
    <r>
      <rPr>
        <sz val="10"/>
        <rFont val="Noto Sans CJK SC"/>
        <family val="2"/>
      </rPr>
      <t xml:space="preserve">つである。</t>
    </r>
  </si>
  <si>
    <t xml:space="preserve">SRC-2199</t>
  </si>
  <si>
    <t xml:space="preserve">World Health Organization. WHO Guidelines on Hand Hygiene in Health Care. Geneva: World Health Organization; 2009. ISBN 9789241597906</t>
  </si>
  <si>
    <r>
      <rPr>
        <sz val="10"/>
        <rFont val="Arial"/>
        <family val="0"/>
        <charset val="1"/>
      </rPr>
      <t xml:space="preserve">5</t>
    </r>
    <r>
      <rPr>
        <sz val="10"/>
        <rFont val="Noto Sans CJK SC"/>
        <family val="2"/>
      </rPr>
      <t xml:space="preserve">つのタイミングの枠組みは、</t>
    </r>
    <r>
      <rPr>
        <sz val="10"/>
        <rFont val="Arial"/>
        <family val="0"/>
        <charset val="1"/>
      </rPr>
      <t xml:space="preserve">WHO </t>
    </r>
    <r>
      <rPr>
        <sz val="10"/>
        <rFont val="Noto Sans CJK SC"/>
        <family val="2"/>
      </rPr>
      <t xml:space="preserve">出版物ページの概要と、</t>
    </r>
    <r>
      <rPr>
        <sz val="10"/>
        <rFont val="Arial"/>
        <family val="0"/>
        <charset val="1"/>
      </rPr>
      <t xml:space="preserve">WHO </t>
    </r>
    <r>
      <rPr>
        <sz val="10"/>
        <rFont val="Noto Sans CJK SC"/>
        <family val="2"/>
      </rPr>
      <t xml:space="preserve">モデルを引用する国内教材で同一内容を確認した。ガイドライン本文中の医療関連感染の負担などの数値は本リサーチでは未照合のため主張に入れていない。</t>
    </r>
    <r>
      <rPr>
        <sz val="10"/>
        <rFont val="Arial"/>
        <family val="0"/>
        <charset val="1"/>
      </rPr>
      <t xml:space="preserve">2009</t>
    </r>
    <r>
      <rPr>
        <sz val="10"/>
        <rFont val="Noto Sans CJK SC"/>
        <family val="2"/>
      </rPr>
      <t xml:space="preserve">年版が現行の版として </t>
    </r>
    <r>
      <rPr>
        <sz val="10"/>
        <rFont val="Arial"/>
        <family val="0"/>
        <charset val="1"/>
      </rPr>
      <t xml:space="preserve">WHO </t>
    </r>
    <r>
      <rPr>
        <sz val="10"/>
        <rFont val="Noto Sans CJK SC"/>
        <family val="2"/>
      </rPr>
      <t xml:space="preserve">出版物ページに掲載されている。</t>
    </r>
  </si>
  <si>
    <t xml:space="preserve">IG-017</t>
  </si>
  <si>
    <r>
      <rPr>
        <sz val="10"/>
        <rFont val="Noto Sans CJK SC"/>
        <family val="2"/>
      </rPr>
      <t xml:space="preserve">米国の点有病率調査では、医療関連感染を有する入院患者の割合は</t>
    </r>
    <r>
      <rPr>
        <sz val="10"/>
        <rFont val="Arial"/>
        <family val="0"/>
        <charset val="1"/>
      </rPr>
      <t xml:space="preserve">2015</t>
    </r>
    <r>
      <rPr>
        <sz val="10"/>
        <rFont val="Noto Sans CJK SC"/>
        <family val="2"/>
      </rPr>
      <t xml:space="preserve">年に</t>
    </r>
    <r>
      <rPr>
        <sz val="10"/>
        <rFont val="Arial"/>
        <family val="0"/>
        <charset val="1"/>
      </rPr>
      <t xml:space="preserve">3.2%</t>
    </r>
    <r>
      <rPr>
        <sz val="10"/>
        <rFont val="Noto Sans CJK SC"/>
        <family val="2"/>
      </rPr>
      <t xml:space="preserve">で、</t>
    </r>
    <r>
      <rPr>
        <sz val="10"/>
        <rFont val="Arial"/>
        <family val="0"/>
        <charset val="1"/>
      </rPr>
      <t xml:space="preserve">2011</t>
    </r>
    <r>
      <rPr>
        <sz val="10"/>
        <rFont val="Noto Sans CJK SC"/>
        <family val="2"/>
      </rPr>
      <t xml:space="preserve">年の</t>
    </r>
    <r>
      <rPr>
        <sz val="10"/>
        <rFont val="Arial"/>
        <family val="0"/>
        <charset val="1"/>
      </rPr>
      <t xml:space="preserve">4.0%</t>
    </r>
    <r>
      <rPr>
        <sz val="10"/>
        <rFont val="Noto Sans CJK SC"/>
        <family val="2"/>
      </rPr>
      <t xml:space="preserve">より低く、年齢・デバイスの有無・入院から調査までの日数・病院規模で調整したリスクも</t>
    </r>
    <r>
      <rPr>
        <sz val="10"/>
        <rFont val="Arial"/>
        <family val="0"/>
        <charset val="1"/>
      </rPr>
      <t xml:space="preserve">2015</t>
    </r>
    <r>
      <rPr>
        <sz val="10"/>
        <rFont val="Noto Sans CJK SC"/>
        <family val="2"/>
      </rPr>
      <t xml:space="preserve">年が</t>
    </r>
    <r>
      <rPr>
        <sz val="10"/>
        <rFont val="Arial"/>
        <family val="0"/>
        <charset val="1"/>
      </rPr>
      <t xml:space="preserve">16%</t>
    </r>
    <r>
      <rPr>
        <sz val="10"/>
        <rFont val="Noto Sans CJK SC"/>
        <family val="2"/>
      </rPr>
      <t xml:space="preserve">低かった。頻度の高かった感染は肺炎、消化管感染（その大部分は </t>
    </r>
    <r>
      <rPr>
        <sz val="10"/>
        <rFont val="Arial"/>
        <family val="0"/>
        <charset val="1"/>
      </rPr>
      <t xml:space="preserve">Clostridioides difficile</t>
    </r>
    <r>
      <rPr>
        <sz val="10"/>
        <rFont val="Noto Sans CJK SC"/>
        <family val="2"/>
      </rPr>
      <t xml:space="preserve">）、手術部位感染で、有病率低下の主因は手術部位感染と尿路感染の減少であった。</t>
    </r>
  </si>
  <si>
    <t xml:space="preserve">PS-03-03-02 (id: JkxnuUk)</t>
  </si>
  <si>
    <t xml:space="preserve">SRC-2200</t>
  </si>
  <si>
    <t xml:space="preserve">Magill SS, O'Leary E, Janelle SJ, et al.; Emerging Infections Program Hospital Prevalence Survey Team. Changes in Prevalence of Health Care-Associated Infections in U.S. Hospitals. N Engl J Med. 2018;379(18):1732-1744.</t>
  </si>
  <si>
    <t xml:space="preserve">10.1056/NEJMoa1801550</t>
  </si>
  <si>
    <t xml:space="preserve">30380384</t>
  </si>
  <si>
    <r>
      <rPr>
        <sz val="10"/>
        <rFont val="Noto Sans CJK SC"/>
        <family val="2"/>
      </rPr>
      <t xml:space="preserve">米国の</t>
    </r>
    <r>
      <rPr>
        <sz val="10"/>
        <rFont val="Arial"/>
        <family val="0"/>
        <charset val="1"/>
      </rPr>
      <t xml:space="preserve">10</t>
    </r>
    <r>
      <rPr>
        <sz val="10"/>
        <rFont val="Noto Sans CJK SC"/>
        <family val="2"/>
      </rPr>
      <t xml:space="preserve">州における調査で、</t>
    </r>
    <r>
      <rPr>
        <sz val="10"/>
        <rFont val="Arial"/>
        <family val="0"/>
        <charset val="1"/>
      </rPr>
      <t xml:space="preserve">2015</t>
    </r>
    <r>
      <rPr>
        <sz val="10"/>
        <rFont val="Noto Sans CJK SC"/>
        <family val="2"/>
      </rPr>
      <t xml:space="preserve">年は</t>
    </r>
    <r>
      <rPr>
        <sz val="10"/>
        <rFont val="Arial"/>
        <family val="0"/>
        <charset val="1"/>
      </rPr>
      <t xml:space="preserve">199</t>
    </r>
    <r>
      <rPr>
        <sz val="10"/>
        <rFont val="Noto Sans CJK SC"/>
        <family val="2"/>
      </rPr>
      <t xml:space="preserve">病院・</t>
    </r>
    <r>
      <rPr>
        <sz val="10"/>
        <rFont val="Arial"/>
        <family val="0"/>
        <charset val="1"/>
      </rPr>
      <t xml:space="preserve">12,299</t>
    </r>
    <r>
      <rPr>
        <sz val="10"/>
        <rFont val="Noto Sans CJK SC"/>
        <family val="2"/>
      </rPr>
      <t xml:space="preserve">人、</t>
    </r>
    <r>
      <rPr>
        <sz val="10"/>
        <rFont val="Arial"/>
        <family val="0"/>
        <charset val="1"/>
      </rPr>
      <t xml:space="preserve">2011</t>
    </r>
    <r>
      <rPr>
        <sz val="10"/>
        <rFont val="Noto Sans CJK SC"/>
        <family val="2"/>
      </rPr>
      <t xml:space="preserve">年は</t>
    </r>
    <r>
      <rPr>
        <sz val="10"/>
        <rFont val="Arial"/>
        <family val="0"/>
        <charset val="1"/>
      </rPr>
      <t xml:space="preserve">183</t>
    </r>
    <r>
      <rPr>
        <sz val="10"/>
        <rFont val="Noto Sans CJK SC"/>
        <family val="2"/>
      </rPr>
      <t xml:space="preserve">病院・</t>
    </r>
    <r>
      <rPr>
        <sz val="10"/>
        <rFont val="Arial"/>
        <family val="0"/>
        <charset val="1"/>
      </rPr>
      <t xml:space="preserve">11,282</t>
    </r>
    <r>
      <rPr>
        <sz val="10"/>
        <rFont val="Noto Sans CJK SC"/>
        <family val="2"/>
      </rPr>
      <t xml:space="preserve">人を対象とした。調整後リスク比は </t>
    </r>
    <r>
      <rPr>
        <sz val="10"/>
        <rFont val="Arial"/>
        <family val="0"/>
        <charset val="1"/>
      </rPr>
      <t xml:space="preserve">0.84</t>
    </r>
    <r>
      <rPr>
        <sz val="10"/>
        <rFont val="Noto Sans CJK SC"/>
        <family val="2"/>
      </rPr>
      <t xml:space="preserve">（</t>
    </r>
    <r>
      <rPr>
        <sz val="10"/>
        <rFont val="Arial"/>
        <family val="0"/>
        <charset val="1"/>
      </rPr>
      <t xml:space="preserve">95%CI 0.74</t>
    </r>
    <r>
      <rPr>
        <sz val="10"/>
        <rFont val="Noto Sans CJK SC"/>
        <family val="2"/>
      </rPr>
      <t xml:space="preserve">〜</t>
    </r>
    <r>
      <rPr>
        <sz val="10"/>
        <rFont val="Arial"/>
        <family val="0"/>
        <charset val="1"/>
      </rPr>
      <t xml:space="preserve">0.95</t>
    </r>
    <r>
      <rPr>
        <sz val="10"/>
        <rFont val="Noto Sans CJK SC"/>
        <family val="2"/>
      </rPr>
      <t xml:space="preserve">）。日本国内の医療関連感染の発生率の一次統計は本リサーチでは未照合のため主張に入れていない。医療関連感染の個別病態の各論は扱わない。</t>
    </r>
  </si>
  <si>
    <t xml:space="preserve">IG-018</t>
  </si>
  <si>
    <t xml:space="preserve">免疫不全宿主</t>
  </si>
  <si>
    <r>
      <rPr>
        <sz val="10"/>
        <rFont val="Noto Sans CJK SC"/>
        <family val="2"/>
      </rPr>
      <t xml:space="preserve">宿主防御は、物理的バリア、自然免疫（食細胞、</t>
    </r>
    <r>
      <rPr>
        <sz val="10"/>
        <rFont val="Arial"/>
        <family val="0"/>
        <charset val="1"/>
      </rPr>
      <t xml:space="preserve">NK</t>
    </r>
    <r>
      <rPr>
        <sz val="10"/>
        <rFont val="Noto Sans CJK SC"/>
        <family val="2"/>
      </rPr>
      <t xml:space="preserve">細胞、補体）、適応免疫（</t>
    </r>
    <r>
      <rPr>
        <sz val="10"/>
        <rFont val="Arial"/>
        <family val="0"/>
        <charset val="1"/>
      </rPr>
      <t xml:space="preserve">B</t>
    </r>
    <r>
      <rPr>
        <sz val="10"/>
        <rFont val="Noto Sans CJK SC"/>
        <family val="2"/>
      </rPr>
      <t xml:space="preserve">・</t>
    </r>
    <r>
      <rPr>
        <sz val="10"/>
        <rFont val="Arial"/>
        <family val="0"/>
        <charset val="1"/>
      </rPr>
      <t xml:space="preserve">T</t>
    </r>
    <r>
      <rPr>
        <sz val="10"/>
        <rFont val="Noto Sans CJK SC"/>
        <family val="2"/>
      </rPr>
      <t xml:space="preserve">リンパ球）が統合された系であり、各要素の欠損が特定の感染症への感受性を決める。抗体（液性免疫）または補体の欠損では化膿性の莢膜保有菌による感染症が多く、食細胞の欠損では皮膚および網内系の細菌・真菌感染症を起こす。無脾では肺炎球菌による敗血症が急速に進行し、最大で</t>
    </r>
    <r>
      <rPr>
        <sz val="10"/>
        <rFont val="Arial"/>
        <family val="0"/>
        <charset val="1"/>
      </rPr>
      <t xml:space="preserve">50%</t>
    </r>
    <r>
      <rPr>
        <sz val="10"/>
        <rFont val="Noto Sans CJK SC"/>
        <family val="2"/>
      </rPr>
      <t xml:space="preserve">が致命的となりうる。終末補体を阻害するエクリズマブの使用は髄膜炎菌感染症のリスクとなる。</t>
    </r>
  </si>
  <si>
    <t xml:space="preserve">SRC-2201</t>
  </si>
  <si>
    <t xml:space="preserve">Dropulic LK, Lederman HM. Overview of Infections in the Immunocompromised Host. Microbiol Spectr. 2016;4(4).</t>
  </si>
  <si>
    <t xml:space="preserve">10.1128/microbiolspec.DMIH2-0026-2016</t>
  </si>
  <si>
    <t xml:space="preserve">27726779</t>
  </si>
  <si>
    <r>
      <rPr>
        <sz val="10"/>
        <rFont val="Noto Sans CJK SC"/>
        <family val="2"/>
      </rPr>
      <t xml:space="preserve">主張は </t>
    </r>
    <r>
      <rPr>
        <sz val="10"/>
        <rFont val="Arial"/>
        <family val="0"/>
        <charset val="1"/>
      </rPr>
      <t xml:space="preserve">PMC </t>
    </r>
    <r>
      <rPr>
        <sz val="10"/>
        <rFont val="Noto Sans CJK SC"/>
        <family val="2"/>
      </rPr>
      <t xml:space="preserve">全文で確認した欠損別の対応の範囲に限る。エクリズマブ（販売名：ソリリス）は国内で承認されていることを </t>
    </r>
    <r>
      <rPr>
        <sz val="10"/>
        <rFont val="Arial"/>
        <family val="0"/>
        <charset val="1"/>
      </rPr>
      <t xml:space="preserve">PMDA </t>
    </r>
    <r>
      <rPr>
        <sz val="10"/>
        <rFont val="Noto Sans CJK SC"/>
        <family val="2"/>
      </rPr>
      <t xml:space="preserve">で確認した（</t>
    </r>
    <r>
      <rPr>
        <sz val="10"/>
        <rFont val="Arial"/>
        <family val="0"/>
        <charset val="1"/>
      </rPr>
      <t xml:space="preserve">2010</t>
    </r>
    <r>
      <rPr>
        <sz val="10"/>
        <rFont val="Noto Sans CJK SC"/>
        <family val="2"/>
      </rPr>
      <t xml:space="preserve">年に発作性夜間ヘモグロビン尿症で承認され、その後、非典型溶血性尿毒症症候群・全身型重症筋無力症・視神経脊髄炎スペクトラム障害の適応が追加されている）。発熱性好中球減少症など個別の病態の扱いは Ⅶ 血液の範囲であり、本カードでは扱わない。</t>
    </r>
  </si>
  <si>
    <t xml:space="preserve">IG-019</t>
  </si>
  <si>
    <r>
      <rPr>
        <sz val="10"/>
        <rFont val="Noto Sans CJK SC"/>
        <family val="2"/>
      </rPr>
      <t xml:space="preserve">臓器移植受者における重篤な感染症のリスクは、疫学的曝露と免疫抑制の正味の状態（</t>
    </r>
    <r>
      <rPr>
        <sz val="10"/>
        <rFont val="Arial"/>
        <family val="0"/>
        <charset val="1"/>
      </rPr>
      <t xml:space="preserve">net state of immunosuppression</t>
    </r>
    <r>
      <rPr>
        <sz val="10"/>
        <rFont val="Noto Sans CJK SC"/>
        <family val="2"/>
      </rPr>
      <t xml:space="preserve">）の相互作用で決まる。曝露のパターン、免疫抑制の管理、抗菌薬予防の内容に基づいて、移植後の時期ごとの感染の鑑別診断のタイムラインを作ることができる。</t>
    </r>
  </si>
  <si>
    <t xml:space="preserve">SRC-2202</t>
  </si>
  <si>
    <t xml:space="preserve">Fishman JA. Infection in Organ Transplantation. Am J Transplant. 2017;17(4):856-879.</t>
  </si>
  <si>
    <t xml:space="preserve">10.1111/ajt.14208</t>
  </si>
  <si>
    <t xml:space="preserve">28117944</t>
  </si>
  <si>
    <t xml:space="preserve">主張は抄録で確認できる範囲に限る。移植後の時期区分の具体的な月数は抄録の範囲では確認できなかったため主張に入れていない（本文は購読制で未照合）。移植受者では薬物毒性と免疫抑制薬との相互作用が起こりやすいため、微生物学的診断を具体的に確定することが重要である点も同出典の抄録で確認している。</t>
  </si>
  <si>
    <t xml:space="preserve">RC-001</t>
  </si>
  <si>
    <t xml:space="preserve">鉄欠乏性貧血</t>
  </si>
  <si>
    <r>
      <rPr>
        <sz val="10"/>
        <rFont val="Noto Sans CJK SC"/>
        <family val="2"/>
      </rPr>
      <t xml:space="preserve">鉄欠乏の判定では血清フェリチンが最も特異的な検査であり、炎症がない状況では</t>
    </r>
    <r>
      <rPr>
        <sz val="10"/>
        <rFont val="Arial"/>
        <family val="0"/>
        <charset val="1"/>
      </rPr>
      <t xml:space="preserve">15 µg/L</t>
    </r>
    <r>
      <rPr>
        <sz val="10"/>
        <rFont val="Noto Sans CJK SC"/>
        <family val="2"/>
      </rPr>
      <t xml:space="preserve">未満は貯蔵鉄の欠如を、</t>
    </r>
    <r>
      <rPr>
        <sz val="10"/>
        <rFont val="Arial"/>
        <family val="0"/>
        <charset val="1"/>
      </rPr>
      <t xml:space="preserve">30 µg/L</t>
    </r>
    <r>
      <rPr>
        <sz val="10"/>
        <rFont val="Noto Sans CJK SC"/>
        <family val="2"/>
      </rPr>
      <t xml:space="preserve">未満は体内の鉄貯蔵が低い状態を示す。トランスフェリン飽和度</t>
    </r>
    <r>
      <rPr>
        <sz val="10"/>
        <rFont val="Arial"/>
        <family val="0"/>
        <charset val="1"/>
      </rPr>
      <t xml:space="preserve">20%</t>
    </r>
    <r>
      <rPr>
        <sz val="10"/>
        <rFont val="Noto Sans CJK SC"/>
        <family val="2"/>
      </rPr>
      <t xml:space="preserve">未満は鉄制限の指標である。</t>
    </r>
  </si>
  <si>
    <r>
      <rPr>
        <sz val="10"/>
        <rFont val="Noto Sans CJK SC"/>
        <family val="2"/>
      </rPr>
      <t xml:space="preserve">医学各論 Ⅶ</t>
    </r>
    <r>
      <rPr>
        <sz val="10"/>
        <rFont val="Arial"/>
        <family val="0"/>
        <charset val="1"/>
      </rPr>
      <t xml:space="preserve">-1-A-①</t>
    </r>
    <r>
      <rPr>
        <sz val="10"/>
        <rFont val="Noto Sans CJK SC"/>
        <family val="2"/>
      </rPr>
      <t xml:space="preserve">（鉄欠乏性貧血、</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</si>
  <si>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TBL-01-00-001 (id: JlvnlXM)</t>
    </r>
    <r>
      <rPr>
        <sz val="10"/>
        <rFont val="Noto Sans CJK SC"/>
        <family val="2"/>
      </rPr>
      <t xml:space="preserve">；</t>
    </r>
    <r>
      <rPr>
        <sz val="10"/>
        <rFont val="Arial"/>
        <family val="0"/>
        <charset val="1"/>
      </rPr>
      <t xml:space="preserve">TBL-02-01-013 (id: JlAKpWQ)</t>
    </r>
  </si>
  <si>
    <t xml:space="preserve">Snook J, Bhala N, Beales ILP, et al. British Society of Gastroenterology guidelines for the management of iron deficiency anaemia in adults. Gut. 2021;70(11):2030-2051.</t>
  </si>
  <si>
    <t xml:space="preserve">34497146</t>
  </si>
  <si>
    <t xml:space="preserve">2026-10-31</t>
  </si>
  <si>
    <r>
      <rPr>
        <sz val="10"/>
        <rFont val="Noto Sans CJK SC"/>
        <family val="2"/>
      </rPr>
      <t xml:space="preserve">英国</t>
    </r>
    <r>
      <rPr>
        <sz val="10"/>
        <rFont val="Arial"/>
        <family val="0"/>
        <charset val="1"/>
      </rPr>
      <t xml:space="preserve">BSG</t>
    </r>
    <r>
      <rPr>
        <sz val="10"/>
        <rFont val="Noto Sans CJK SC"/>
        <family val="2"/>
      </rPr>
      <t xml:space="preserve">ガイドラインの記載であり、日本の診療指針での基準値の照合は本パートでは未実施。炎症がある場合のフェリチンの解釈の詳細は主張に含めていない。</t>
    </r>
  </si>
  <si>
    <t xml:space="preserve">RC-002</t>
  </si>
  <si>
    <r>
      <rPr>
        <sz val="10"/>
        <rFont val="Noto Sans CJK SC"/>
        <family val="2"/>
      </rPr>
      <t xml:space="preserve">成人男性と閉経後女性の鉄欠乏性貧血では、およそ</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に基礎疾患がみられ、最も多いのは消化管の病変であるため、原因検索として消化管の精査が位置づけられる。</t>
    </r>
  </si>
  <si>
    <r>
      <rPr>
        <sz val="10"/>
        <rFont val="Noto Sans CJK SC"/>
        <family val="2"/>
      </rPr>
      <t xml:space="preserve">英国</t>
    </r>
    <r>
      <rPr>
        <sz val="10"/>
        <rFont val="Arial"/>
        <family val="0"/>
        <charset val="1"/>
      </rPr>
      <t xml:space="preserve">BSG</t>
    </r>
    <r>
      <rPr>
        <sz val="10"/>
        <rFont val="Noto Sans CJK SC"/>
        <family val="2"/>
      </rPr>
      <t xml:space="preserve">ガイドラインの記載であり、日本における原因疾患の構成比ではない。</t>
    </r>
  </si>
  <si>
    <t xml:space="preserve">RC-003</t>
  </si>
  <si>
    <r>
      <rPr>
        <sz val="10"/>
        <rFont val="Noto Sans CJK SC"/>
        <family val="2"/>
      </rPr>
      <t xml:space="preserve">先進国では、成人男性と閉経後女性における鉄欠乏性貧血の時点有病率は</t>
    </r>
    <r>
      <rPr>
        <sz val="10"/>
        <rFont val="Arial"/>
        <family val="0"/>
        <charset val="1"/>
      </rPr>
      <t xml:space="preserve">2</t>
    </r>
    <r>
      <rPr>
        <sz val="10"/>
        <rFont val="Noto Sans CJK SC"/>
        <family val="2"/>
      </rPr>
      <t xml:space="preserve">〜</t>
    </r>
    <r>
      <rPr>
        <sz val="10"/>
        <rFont val="Arial"/>
        <family val="0"/>
        <charset val="1"/>
      </rPr>
      <t xml:space="preserve">5%</t>
    </r>
    <r>
      <rPr>
        <sz val="10"/>
        <rFont val="Noto Sans CJK SC"/>
        <family val="2"/>
      </rPr>
      <t xml:space="preserve">とされる。</t>
    </r>
  </si>
  <si>
    <r>
      <rPr>
        <sz val="10"/>
        <rFont val="Arial"/>
        <family val="0"/>
        <charset val="1"/>
      </rPr>
      <t xml:space="preserve">PS-02-02-05 (id: JkxnuPc)</t>
    </r>
    <r>
      <rPr>
        <sz val="10"/>
        <rFont val="Noto Sans CJK SC"/>
        <family val="2"/>
      </rPr>
      <t xml:space="preserve">；</t>
    </r>
    <r>
      <rPr>
        <sz val="10"/>
        <rFont val="Arial"/>
        <family val="0"/>
        <charset val="1"/>
      </rPr>
      <t xml:space="preserve">TBL-01-00-001 (id: JlvnlXM)</t>
    </r>
    <r>
      <rPr>
        <sz val="10"/>
        <rFont val="Noto Sans CJK SC"/>
        <family val="2"/>
      </rPr>
      <t xml:space="preserve">；</t>
    </r>
    <r>
      <rPr>
        <sz val="10"/>
        <rFont val="Arial"/>
        <family val="0"/>
        <charset val="1"/>
      </rPr>
      <t xml:space="preserve">TBL-02-01-013 (id: JlAKpWQ)</t>
    </r>
  </si>
  <si>
    <r>
      <rPr>
        <sz val="10"/>
        <rFont val="Noto Sans CJK SC"/>
        <family val="2"/>
      </rPr>
      <t xml:space="preserve">英国</t>
    </r>
    <r>
      <rPr>
        <sz val="10"/>
        <rFont val="Arial"/>
        <family val="0"/>
        <charset val="1"/>
      </rPr>
      <t xml:space="preserve">BSG</t>
    </r>
    <r>
      <rPr>
        <sz val="10"/>
        <rFont val="Noto Sans CJK SC"/>
        <family val="2"/>
      </rPr>
      <t xml:space="preserve">ガイドライン本文に記載された先進国での推計であり、日本の疫学数値ではない。国内の有病率は未確認。</t>
    </r>
  </si>
  <si>
    <t xml:space="preserve">RC-004</t>
  </si>
  <si>
    <r>
      <rPr>
        <sz val="10"/>
        <rFont val="Noto Sans CJK SC"/>
        <family val="2"/>
      </rPr>
      <t xml:space="preserve">鉄欠乏性貧血の初期治療では、経口鉄として元素鉄</t>
    </r>
    <r>
      <rPr>
        <sz val="10"/>
        <rFont val="Arial"/>
        <family val="0"/>
        <charset val="1"/>
      </rPr>
      <t xml:space="preserve">50</t>
    </r>
    <r>
      <rPr>
        <sz val="10"/>
        <rFont val="Noto Sans CJK SC"/>
        <family val="2"/>
      </rPr>
      <t xml:space="preserve">〜</t>
    </r>
    <r>
      <rPr>
        <sz val="10"/>
        <rFont val="Arial"/>
        <family val="0"/>
        <charset val="1"/>
      </rPr>
      <t xml:space="preserve">100 mg</t>
    </r>
    <r>
      <rPr>
        <sz val="10"/>
        <rFont val="Noto Sans CJK SC"/>
        <family val="2"/>
      </rPr>
      <t xml:space="preserve">を</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回、空腹時に投与し、最初の</t>
    </r>
    <r>
      <rPr>
        <sz val="10"/>
        <rFont val="Arial"/>
        <family val="0"/>
        <charset val="1"/>
      </rPr>
      <t xml:space="preserve">4</t>
    </r>
    <r>
      <rPr>
        <sz val="10"/>
        <rFont val="Noto Sans CJK SC"/>
        <family val="2"/>
      </rPr>
      <t xml:space="preserve">週間でヘモグロビンの反応を確認する。ヘモグロビンが正常化した後も、貯蔵鉄を補うため約</t>
    </r>
    <r>
      <rPr>
        <sz val="10"/>
        <rFont val="Arial"/>
        <family val="0"/>
        <charset val="1"/>
      </rPr>
      <t xml:space="preserve">3</t>
    </r>
    <r>
      <rPr>
        <sz val="10"/>
        <rFont val="Noto Sans CJK SC"/>
        <family val="2"/>
      </rPr>
      <t xml:space="preserve">か月継続する。</t>
    </r>
  </si>
  <si>
    <r>
      <rPr>
        <sz val="10"/>
        <rFont val="Noto Sans CJK SC"/>
        <family val="2"/>
      </rPr>
      <t xml:space="preserve">薬剤（経口鉄剤）の用量と継続期間は英国</t>
    </r>
    <r>
      <rPr>
        <sz val="10"/>
        <rFont val="Arial"/>
        <family val="0"/>
        <charset val="1"/>
      </rPr>
      <t xml:space="preserve">BSG</t>
    </r>
    <r>
      <rPr>
        <sz val="10"/>
        <rFont val="Noto Sans CJK SC"/>
        <family val="2"/>
      </rPr>
      <t xml:space="preserve">ガイドラインの記載。国内の個別製剤の承認・用法は未確認であり、</t>
    </r>
    <r>
      <rPr>
        <sz val="10"/>
        <rFont val="Arial"/>
        <family val="0"/>
        <charset val="1"/>
      </rPr>
      <t xml:space="preserve">PMDA</t>
    </r>
    <r>
      <rPr>
        <sz val="10"/>
        <rFont val="Noto Sans CJK SC"/>
        <family val="2"/>
      </rPr>
      <t xml:space="preserve">添付文書での確認が必要。</t>
    </r>
  </si>
  <si>
    <t xml:space="preserve">RC-005</t>
  </si>
  <si>
    <t xml:space="preserve">鉄過剰症</t>
  </si>
  <si>
    <r>
      <rPr>
        <sz val="10"/>
        <rFont val="Arial"/>
        <family val="0"/>
        <charset val="1"/>
      </rPr>
      <t xml:space="preserve">HFE</t>
    </r>
    <r>
      <rPr>
        <sz val="10"/>
        <rFont val="Noto Sans CJK SC"/>
        <family val="2"/>
      </rPr>
      <t xml:space="preserve">遺伝子の</t>
    </r>
    <r>
      <rPr>
        <sz val="10"/>
        <rFont val="Arial"/>
        <family val="0"/>
        <charset val="1"/>
      </rPr>
      <t xml:space="preserve">p.Cys282Tyr</t>
    </r>
    <r>
      <rPr>
        <sz val="10"/>
        <rFont val="Noto Sans CJK SC"/>
        <family val="2"/>
      </rPr>
      <t xml:space="preserve">ホモ接合体では、血清鉄指標による暫定的な鉄過剰として、女性ではトランスフェリン飽和度</t>
    </r>
    <r>
      <rPr>
        <sz val="10"/>
        <rFont val="Arial"/>
        <family val="0"/>
        <charset val="1"/>
      </rPr>
      <t xml:space="preserve">45%</t>
    </r>
    <r>
      <rPr>
        <sz val="10"/>
        <rFont val="Noto Sans CJK SC"/>
        <family val="2"/>
      </rPr>
      <t xml:space="preserve">超かつフェリチン</t>
    </r>
    <r>
      <rPr>
        <sz val="10"/>
        <rFont val="Arial"/>
        <family val="0"/>
        <charset val="1"/>
      </rPr>
      <t xml:space="preserve">200 µg/L</t>
    </r>
    <r>
      <rPr>
        <sz val="10"/>
        <rFont val="Noto Sans CJK SC"/>
        <family val="2"/>
      </rPr>
      <t xml:space="preserve">超、男性と閉経後女性ではトランスフェリン飽和度</t>
    </r>
    <r>
      <rPr>
        <sz val="10"/>
        <rFont val="Arial"/>
        <family val="0"/>
        <charset val="1"/>
      </rPr>
      <t xml:space="preserve">50%</t>
    </r>
    <r>
      <rPr>
        <sz val="10"/>
        <rFont val="Noto Sans CJK SC"/>
        <family val="2"/>
      </rPr>
      <t xml:space="preserve">超かつフェリチン</t>
    </r>
    <r>
      <rPr>
        <sz val="10"/>
        <rFont val="Arial"/>
        <family val="0"/>
        <charset val="1"/>
      </rPr>
      <t xml:space="preserve">300 µg/L</t>
    </r>
    <r>
      <rPr>
        <sz val="10"/>
        <rFont val="Noto Sans CJK SC"/>
        <family val="2"/>
      </rPr>
      <t xml:space="preserve">超が診断の目安になる。</t>
    </r>
  </si>
  <si>
    <r>
      <rPr>
        <sz val="10"/>
        <rFont val="Noto Sans CJK SC"/>
        <family val="2"/>
      </rPr>
      <t xml:space="preserve">医学各論 Ⅶ</t>
    </r>
    <r>
      <rPr>
        <sz val="10"/>
        <rFont val="Arial"/>
        <family val="0"/>
        <charset val="1"/>
      </rPr>
      <t xml:space="preserve">-1-A-②</t>
    </r>
    <r>
      <rPr>
        <sz val="10"/>
        <rFont val="Noto Sans CJK SC"/>
        <family val="2"/>
      </rPr>
      <t xml:space="preserve">（鉄過剰症、</t>
    </r>
    <r>
      <rPr>
        <sz val="10"/>
        <rFont val="Arial"/>
        <family val="0"/>
        <charset val="1"/>
      </rPr>
      <t xml:space="preserve">c</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</si>
  <si>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TBL-02-01-013 (id: JlAKpWQ)</t>
    </r>
  </si>
  <si>
    <t xml:space="preserve">SRC-2461</t>
  </si>
  <si>
    <t xml:space="preserve">European Association for the Study of the Liver. EASL Clinical Practice Guidelines on haemochromatosis. J Hepatol. 2022;77(2):479-502.</t>
  </si>
  <si>
    <t xml:space="preserve">10.1016/j.jhep.2022.03.033</t>
  </si>
  <si>
    <t xml:space="preserve">35662478</t>
  </si>
  <si>
    <r>
      <rPr>
        <sz val="10"/>
        <rFont val="Noto Sans CJK SC"/>
        <family val="2"/>
      </rPr>
      <t xml:space="preserve">数値は抄録で確認。それ以外の</t>
    </r>
    <r>
      <rPr>
        <sz val="10"/>
        <rFont val="Arial"/>
        <family val="0"/>
        <charset val="1"/>
      </rPr>
      <t xml:space="preserve">HFE</t>
    </r>
    <r>
      <rPr>
        <sz val="10"/>
        <rFont val="Noto Sans CJK SC"/>
        <family val="2"/>
      </rPr>
      <t xml:space="preserve">遺伝子型では、</t>
    </r>
    <r>
      <rPr>
        <sz val="10"/>
        <rFont val="Arial"/>
        <family val="0"/>
        <charset val="1"/>
      </rPr>
      <t xml:space="preserve">MRI</t>
    </r>
    <r>
      <rPr>
        <sz val="10"/>
        <rFont val="Noto Sans CJK SC"/>
        <family val="2"/>
      </rPr>
      <t xml:space="preserve">または肝生検で肝の鉄過剰を示すことが別途必要とされる点は主張に含めていない。肝障害の詳細は依頼文の境界により本パートでは扱わない。</t>
    </r>
  </si>
  <si>
    <t xml:space="preserve">RC-006</t>
  </si>
  <si>
    <r>
      <rPr>
        <sz val="10"/>
        <rFont val="Noto Sans CJK SC"/>
        <family val="2"/>
      </rPr>
      <t xml:space="preserve">ビタミン</t>
    </r>
    <r>
      <rPr>
        <sz val="10"/>
        <rFont val="Arial"/>
        <family val="0"/>
        <charset val="1"/>
      </rPr>
      <t xml:space="preserve">B12</t>
    </r>
    <r>
      <rPr>
        <sz val="10"/>
        <rFont val="Noto Sans CJK SC"/>
        <family val="2"/>
      </rPr>
      <t xml:space="preserve">欠乏性貧血</t>
    </r>
  </si>
  <si>
    <t xml:space="preserve">コバラミン欠乏を定義するゴールドスタンダードの検査は存在せず、検査結果の意義の判断では臨床像が最も重要な要素である。</t>
  </si>
  <si>
    <r>
      <rPr>
        <sz val="10"/>
        <rFont val="Noto Sans CJK SC"/>
        <family val="2"/>
      </rPr>
      <t xml:space="preserve">医学各論 Ⅶ</t>
    </r>
    <r>
      <rPr>
        <sz val="10"/>
        <rFont val="Arial"/>
        <family val="0"/>
        <charset val="1"/>
      </rPr>
      <t xml:space="preserve">-1-B-①</t>
    </r>
    <r>
      <rPr>
        <sz val="10"/>
        <rFont val="Noto Sans CJK SC"/>
        <family val="2"/>
      </rPr>
      <t xml:space="preserve">（ビタミン</t>
    </r>
    <r>
      <rPr>
        <sz val="10"/>
        <rFont val="Arial"/>
        <family val="0"/>
        <charset val="1"/>
      </rPr>
      <t xml:space="preserve">B12</t>
    </r>
    <r>
      <rPr>
        <sz val="10"/>
        <rFont val="Noto Sans CJK SC"/>
        <family val="2"/>
      </rPr>
      <t xml:space="preserve">欠乏性貧血、</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</si>
  <si>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TBL-01-00-009 (id: JlvnlYM)</t>
    </r>
    <r>
      <rPr>
        <sz val="10"/>
        <rFont val="Noto Sans CJK SC"/>
        <family val="2"/>
      </rPr>
      <t xml:space="preserve">；</t>
    </r>
    <r>
      <rPr>
        <sz val="10"/>
        <rFont val="Arial"/>
        <family val="0"/>
        <charset val="1"/>
      </rPr>
      <t xml:space="preserve">TBL-02-01-013 (id: JlAKpWQ)</t>
    </r>
  </si>
  <si>
    <r>
      <rPr>
        <sz val="10"/>
        <rFont val="Noto Sans CJK SC"/>
        <family val="2"/>
      </rPr>
      <t xml:space="preserve">英国血液標準委員会（現 </t>
    </r>
    <r>
      <rPr>
        <sz val="10"/>
        <rFont val="Arial"/>
        <family val="0"/>
        <charset val="1"/>
      </rPr>
      <t xml:space="preserve">British Society for Haematology</t>
    </r>
    <r>
      <rPr>
        <sz val="10"/>
        <rFont val="Noto Sans CJK SC"/>
        <family val="2"/>
      </rPr>
      <t xml:space="preserve">）ガイドライン</t>
    </r>
    <r>
      <rPr>
        <sz val="10"/>
        <rFont val="Arial"/>
        <family val="0"/>
        <charset val="1"/>
      </rPr>
      <t xml:space="preserve">2014</t>
    </r>
    <r>
      <rPr>
        <sz val="10"/>
        <rFont val="Noto Sans CJK SC"/>
        <family val="2"/>
      </rPr>
      <t xml:space="preserve">年版の記載で、抄録で確認した。後継版の有無は本パートでは未確認。</t>
    </r>
  </si>
  <si>
    <t xml:space="preserve">RC-007</t>
  </si>
  <si>
    <t xml:space="preserve">コバラミン欠乏の評価では血清コバラミンが第一選択であり、生化学的・機能的な欠乏の切り分けには第二選択として血漿メチルマロン酸が有用で、総ホモシステインはそれより特異度が低い。</t>
  </si>
  <si>
    <r>
      <rPr>
        <sz val="10"/>
        <rFont val="Noto Sans CJK SC"/>
        <family val="2"/>
      </rPr>
      <t xml:space="preserve">英国血液標準委員会ガイドライン</t>
    </r>
    <r>
      <rPr>
        <sz val="10"/>
        <rFont val="Arial"/>
        <family val="0"/>
        <charset val="1"/>
      </rPr>
      <t xml:space="preserve">2014</t>
    </r>
    <r>
      <rPr>
        <sz val="10"/>
        <rFont val="Noto Sans CJK SC"/>
        <family val="2"/>
      </rPr>
      <t xml:space="preserve">年版の記載で、抄録で確認した。検査結果と欠乏を強く示す臨床像が乖離する場合は神経障害を避けるため治療を遅らせるべきではないとされる点は、同じガイドラインの別の記載であり本カードの主張には含めていない。</t>
    </r>
  </si>
  <si>
    <t xml:space="preserve">RC-008</t>
  </si>
  <si>
    <r>
      <rPr>
        <sz val="10"/>
        <rFont val="Noto Sans CJK SC"/>
        <family val="2"/>
      </rPr>
      <t xml:space="preserve">コバラミン欠乏による神経精神異常の</t>
    </r>
    <r>
      <rPr>
        <sz val="10"/>
        <rFont val="Arial"/>
        <family val="0"/>
        <charset val="1"/>
      </rPr>
      <t xml:space="preserve">141</t>
    </r>
    <r>
      <rPr>
        <sz val="10"/>
        <rFont val="Noto Sans CJK SC"/>
        <family val="2"/>
      </rPr>
      <t xml:space="preserve">例のうち</t>
    </r>
    <r>
      <rPr>
        <sz val="10"/>
        <rFont val="Arial"/>
        <family val="0"/>
        <charset val="1"/>
      </rPr>
      <t xml:space="preserve">40</t>
    </r>
    <r>
      <rPr>
        <sz val="10"/>
        <rFont val="Noto Sans CJK SC"/>
        <family val="2"/>
      </rPr>
      <t xml:space="preserve">例（</t>
    </r>
    <r>
      <rPr>
        <sz val="10"/>
        <rFont val="Arial"/>
        <family val="0"/>
        <charset val="1"/>
      </rPr>
      <t xml:space="preserve">28%</t>
    </r>
    <r>
      <rPr>
        <sz val="10"/>
        <rFont val="Noto Sans CJK SC"/>
        <family val="2"/>
      </rPr>
      <t xml:space="preserve">）は、貧血も大球性変化も伴っていなかった。</t>
    </r>
  </si>
  <si>
    <t xml:space="preserve">Lindenbaum J, Healton EB, Savage DG, et al. Neuropsychiatric disorders caused by cobalamin deficiency in the absence of anemia or macrocytosis. N Engl J Med. 1988;318(26):1720-1728.</t>
  </si>
  <si>
    <r>
      <rPr>
        <sz val="10"/>
        <rFont val="Arial"/>
        <family val="0"/>
        <charset val="1"/>
      </rPr>
      <t xml:space="preserve">1988</t>
    </r>
    <r>
      <rPr>
        <sz val="10"/>
        <rFont val="Noto Sans CJK SC"/>
        <family val="2"/>
      </rPr>
      <t xml:space="preserve">年の米国の症例集積の数値であり、現在の頻度をそのまま示すものではない。この群では血清メチルマロン酸と総ホモシステインの著明な上昇が診断に有用だった点は同じ論文の別の記載であり、本カードの主張には含めていない。</t>
    </r>
  </si>
  <si>
    <t xml:space="preserve">RC-009</t>
  </si>
  <si>
    <t xml:space="preserve">葉酸欠乏性貧血</t>
  </si>
  <si>
    <t xml:space="preserve">葉酸の状態の評価では血清葉酸が第一選択であり、赤血球葉酸と同等の診断能を持つ。</t>
  </si>
  <si>
    <r>
      <rPr>
        <sz val="10"/>
        <rFont val="Noto Sans CJK SC"/>
        <family val="2"/>
      </rPr>
      <t xml:space="preserve">医学各論 Ⅶ</t>
    </r>
    <r>
      <rPr>
        <sz val="10"/>
        <rFont val="Arial"/>
        <family val="0"/>
        <charset val="1"/>
      </rPr>
      <t xml:space="preserve">-1-B-②</t>
    </r>
    <r>
      <rPr>
        <sz val="10"/>
        <rFont val="Noto Sans CJK SC"/>
        <family val="2"/>
      </rPr>
      <t xml:space="preserve">（葉酸欠乏性貧血、</t>
    </r>
    <r>
      <rPr>
        <sz val="10"/>
        <rFont val="Arial"/>
        <family val="0"/>
        <charset val="1"/>
      </rPr>
      <t xml:space="preserve">c</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</si>
  <si>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TBL-01-00-010 (id: JlvnlYQ)</t>
    </r>
    <r>
      <rPr>
        <sz val="10"/>
        <rFont val="Noto Sans CJK SC"/>
        <family val="2"/>
      </rPr>
      <t xml:space="preserve">；</t>
    </r>
    <r>
      <rPr>
        <sz val="10"/>
        <rFont val="Arial"/>
        <family val="0"/>
        <charset val="1"/>
      </rPr>
      <t xml:space="preserve">TBL-02-01-013 (id: JlAKpWQ)</t>
    </r>
  </si>
  <si>
    <r>
      <rPr>
        <sz val="10"/>
        <rFont val="Noto Sans CJK SC"/>
        <family val="2"/>
      </rPr>
      <t xml:space="preserve">英国血液標準委員会ガイドライン</t>
    </r>
    <r>
      <rPr>
        <sz val="10"/>
        <rFont val="Arial"/>
        <family val="0"/>
        <charset val="1"/>
      </rPr>
      <t xml:space="preserve">2014</t>
    </r>
    <r>
      <rPr>
        <sz val="10"/>
        <rFont val="Noto Sans CJK SC"/>
        <family val="2"/>
      </rPr>
      <t xml:space="preserve">年版の記載で、抄録で確認した。同ガイドラインはコバラミンと葉酸の双方を扱い、Ⅶ</t>
    </r>
    <r>
      <rPr>
        <sz val="10"/>
        <rFont val="Arial"/>
        <family val="0"/>
        <charset val="1"/>
      </rPr>
      <t xml:space="preserve">-1-B-① </t>
    </r>
    <r>
      <rPr>
        <sz val="10"/>
        <rFont val="Noto Sans CJK SC"/>
        <family val="2"/>
      </rPr>
      <t xml:space="preserve">のカードと出典を共用する。</t>
    </r>
  </si>
  <si>
    <t xml:space="preserve">RC-010</t>
  </si>
  <si>
    <r>
      <rPr>
        <sz val="10"/>
        <rFont val="Noto Sans CJK SC"/>
        <family val="2"/>
      </rPr>
      <t xml:space="preserve">巨赤芽球性貧血は、無効な赤血球産生と髄内溶血による大球性貧血であり、最も多い原因は葉酸（ビタミン</t>
    </r>
    <r>
      <rPr>
        <sz val="10"/>
        <rFont val="Arial"/>
        <family val="0"/>
        <charset val="1"/>
      </rPr>
      <t xml:space="preserve">B9</t>
    </r>
    <r>
      <rPr>
        <sz val="10"/>
        <rFont val="Noto Sans CJK SC"/>
        <family val="2"/>
      </rPr>
      <t xml:space="preserve">）欠乏とコバラミン（ビタミン</t>
    </r>
    <r>
      <rPr>
        <sz val="10"/>
        <rFont val="Arial"/>
        <family val="0"/>
        <charset val="1"/>
      </rPr>
      <t xml:space="preserve">B12</t>
    </r>
    <r>
      <rPr>
        <sz val="10"/>
        <rFont val="Noto Sans CJK SC"/>
        <family val="2"/>
      </rPr>
      <t xml:space="preserve">）欠乏である。</t>
    </r>
  </si>
  <si>
    <t xml:space="preserve">SRC-2462</t>
  </si>
  <si>
    <t xml:space="preserve">Socha DS, DeSouza SI, Flagg A, Sekeres M, Rogers HJ. Severe megaloblastic anemia: Vitamin deficiency and other causes. Cleve Clin J Med. 2020;87(3):153-164.</t>
  </si>
  <si>
    <t xml:space="preserve">10.3949/ccjm.87a.19072</t>
  </si>
  <si>
    <t xml:space="preserve">32127439</t>
  </si>
  <si>
    <t xml:space="preserve">米国の診療総説の記載で、抄録で確認した。葉酸欠乏以外の巨赤芽球性貧血の原因の詳細は主張に含めていない。</t>
  </si>
  <si>
    <t xml:space="preserve">RC-011</t>
  </si>
  <si>
    <t xml:space="preserve">自己免疫性溶血性貧血</t>
  </si>
  <si>
    <r>
      <rPr>
        <sz val="10"/>
        <rFont val="Noto Sans CJK SC"/>
        <family val="2"/>
      </rPr>
      <t xml:space="preserve">自己免疫性溶血性貧血の診断は二段階であり、まず溶血性貧血の診断基準（貧血と黄疸を認め、ヘモグロビン濃度低下・網赤血球増加・血清間接ビリルビン値上昇・尿中・便中ウロビリン体増加・血清ハプトグロビン値低下・骨髄赤芽球増加の</t>
    </r>
    <r>
      <rPr>
        <sz val="10"/>
        <rFont val="Arial"/>
        <family val="0"/>
        <charset val="1"/>
      </rPr>
      <t xml:space="preserve">6</t>
    </r>
    <r>
      <rPr>
        <sz val="10"/>
        <rFont val="Noto Sans CJK SC"/>
        <family val="2"/>
      </rPr>
      <t xml:space="preserve">項目のうち</t>
    </r>
    <r>
      <rPr>
        <sz val="10"/>
        <rFont val="Arial"/>
        <family val="0"/>
        <charset val="1"/>
      </rPr>
      <t xml:space="preserve">4</t>
    </r>
    <r>
      <rPr>
        <sz val="10"/>
        <rFont val="Noto Sans CJK SC"/>
        <family val="2"/>
      </rPr>
      <t xml:space="preserve">項目以上を満たし、鑑別疾患を除外する）を満たし、次に広範囲抗血清による直接クームス試験の陽性（陰性例では赤血球結合</t>
    </r>
    <r>
      <rPr>
        <sz val="10"/>
        <rFont val="Arial"/>
        <family val="0"/>
        <charset val="1"/>
      </rPr>
      <t xml:space="preserve">IgG</t>
    </r>
    <r>
      <rPr>
        <sz val="10"/>
        <rFont val="Noto Sans CJK SC"/>
        <family val="2"/>
      </rPr>
      <t xml:space="preserve">の高値）を確認する。</t>
    </r>
  </si>
  <si>
    <r>
      <rPr>
        <sz val="10"/>
        <rFont val="Noto Sans CJK SC"/>
        <family val="2"/>
      </rPr>
      <t xml:space="preserve">医学各論 Ⅶ</t>
    </r>
    <r>
      <rPr>
        <sz val="10"/>
        <rFont val="Arial"/>
        <family val="0"/>
        <charset val="1"/>
      </rPr>
      <t xml:space="preserve">-1-C-①</t>
    </r>
    <r>
      <rPr>
        <sz val="10"/>
        <rFont val="Noto Sans CJK SC"/>
        <family val="2"/>
      </rPr>
      <t xml:space="preserve">（自己免疫性溶血性貧血、</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</si>
  <si>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TBL-01-00-008 (id: JlvnlXw)</t>
    </r>
    <r>
      <rPr>
        <sz val="10"/>
        <rFont val="Noto Sans CJK SC"/>
        <family val="2"/>
      </rPr>
      <t xml:space="preserve">；</t>
    </r>
    <r>
      <rPr>
        <sz val="10"/>
        <rFont val="Arial"/>
        <family val="0"/>
        <charset val="1"/>
      </rPr>
      <t xml:space="preserve">TBL-02-01-013 (id: JlAKpWQ)</t>
    </r>
    <r>
      <rPr>
        <sz val="10"/>
        <rFont val="Noto Sans CJK SC"/>
        <family val="2"/>
      </rPr>
      <t xml:space="preserve">；</t>
    </r>
    <r>
      <rPr>
        <sz val="10"/>
        <rFont val="Arial"/>
        <family val="0"/>
        <charset val="1"/>
      </rPr>
      <t xml:space="preserve">TBL-02-01-011 (id: JlAKpWI)</t>
    </r>
  </si>
  <si>
    <t xml:space="preserve">SRC-2463</t>
  </si>
  <si>
    <r>
      <rPr>
        <sz val="10"/>
        <rFont val="Noto Sans CJK SC"/>
        <family val="2"/>
      </rPr>
      <t xml:space="preserve">特発性造血障害に関する調査研究班</t>
    </r>
    <r>
      <rPr>
        <sz val="10"/>
        <rFont val="Arial"/>
        <family val="0"/>
        <charset val="1"/>
      </rPr>
      <t xml:space="preserve">. </t>
    </r>
    <r>
      <rPr>
        <sz val="10"/>
        <rFont val="Noto Sans CJK SC"/>
        <family val="2"/>
      </rPr>
      <t xml:space="preserve">自己免疫性溶血性貧血 診療の参照ガイド 令和</t>
    </r>
    <r>
      <rPr>
        <sz val="10"/>
        <rFont val="Arial"/>
        <family val="0"/>
        <charset val="1"/>
      </rPr>
      <t xml:space="preserve">7</t>
    </r>
    <r>
      <rPr>
        <sz val="10"/>
        <rFont val="Noto Sans CJK SC"/>
        <family val="2"/>
      </rPr>
      <t xml:space="preserve">年度改訂版</t>
    </r>
    <r>
      <rPr>
        <sz val="10"/>
        <rFont val="Arial"/>
        <family val="0"/>
        <charset val="1"/>
      </rPr>
      <t xml:space="preserve">. 2026</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t>
    </r>
  </si>
  <si>
    <r>
      <rPr>
        <sz val="10"/>
        <rFont val="Noto Sans CJK SC"/>
        <family val="2"/>
      </rPr>
      <t xml:space="preserve">診断基準は参照ガイド令和</t>
    </r>
    <r>
      <rPr>
        <sz val="10"/>
        <rFont val="Arial"/>
        <family val="0"/>
        <charset val="1"/>
      </rPr>
      <t xml:space="preserve">7</t>
    </r>
    <r>
      <rPr>
        <sz val="10"/>
        <rFont val="Noto Sans CJK SC"/>
        <family val="2"/>
      </rPr>
      <t xml:space="preserve">年度改訂版の表</t>
    </r>
    <r>
      <rPr>
        <sz val="10"/>
        <rFont val="Arial"/>
        <family val="0"/>
        <charset val="1"/>
      </rPr>
      <t xml:space="preserve">1</t>
    </r>
    <r>
      <rPr>
        <sz val="10"/>
        <rFont val="Noto Sans CJK SC"/>
        <family val="2"/>
      </rPr>
      <t xml:space="preserve">・表</t>
    </r>
    <r>
      <rPr>
        <sz val="10"/>
        <rFont val="Arial"/>
        <family val="0"/>
        <charset val="1"/>
      </rPr>
      <t xml:space="preserve">2</t>
    </r>
    <r>
      <rPr>
        <sz val="10"/>
        <rFont val="Noto Sans CJK SC"/>
        <family val="2"/>
      </rPr>
      <t xml:space="preserve">から読み取り（ガイドに収載されている診断基準の表は</t>
    </r>
    <r>
      <rPr>
        <sz val="10"/>
        <rFont val="Arial"/>
        <family val="0"/>
        <charset val="1"/>
      </rPr>
      <t xml:space="preserve">2022</t>
    </r>
    <r>
      <rPr>
        <sz val="10"/>
        <rFont val="Noto Sans CJK SC"/>
        <family val="2"/>
      </rPr>
      <t xml:space="preserve">年度改訂と表示されている）。同ガイドの </t>
    </r>
    <r>
      <rPr>
        <sz val="10"/>
        <rFont val="Arial"/>
        <family val="0"/>
        <charset val="1"/>
      </rPr>
      <t xml:space="preserve">source_class </t>
    </r>
    <r>
      <rPr>
        <sz val="10"/>
        <rFont val="Noto Sans CJK SC"/>
        <family val="2"/>
      </rPr>
      <t xml:space="preserve">は、厚生労働科学研究費による公的資料として </t>
    </r>
    <r>
      <rPr>
        <sz val="10"/>
        <rFont val="Arial"/>
        <family val="0"/>
        <charset val="1"/>
      </rPr>
      <t xml:space="preserve">GOV_JP </t>
    </r>
    <r>
      <rPr>
        <sz val="10"/>
        <rFont val="Noto Sans CJK SC"/>
        <family val="2"/>
      </rPr>
      <t xml:space="preserve">とする判断もありうるため、取り込み側の最終判定に委ねる。</t>
    </r>
  </si>
  <si>
    <t xml:space="preserve">RC-012</t>
  </si>
  <si>
    <t xml:space="preserve">温式自己免疫性溶血性貧血の治療の中心は副腎皮質ステロイドであり、リツキシマブは有効性が確立し、本邦でも保険償還が認められるようになっている。</t>
  </si>
  <si>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TBL-01-00-008 (id: JlvnlXw)</t>
    </r>
    <r>
      <rPr>
        <sz val="10"/>
        <rFont val="Noto Sans CJK SC"/>
        <family val="2"/>
      </rPr>
      <t xml:space="preserve">；</t>
    </r>
    <r>
      <rPr>
        <sz val="10"/>
        <rFont val="Arial"/>
        <family val="0"/>
        <charset val="1"/>
      </rPr>
      <t xml:space="preserve">TBL-02-01-013 (id: JlAKpWQ)</t>
    </r>
  </si>
  <si>
    <r>
      <rPr>
        <sz val="10"/>
        <rFont val="Noto Sans CJK SC"/>
        <family val="2"/>
      </rPr>
      <t xml:space="preserve">薬剤名（副腎皮質ステロイド、リツキシマブ）を含むカード。保険償還に関する記述は参照ガイド令和</t>
    </r>
    <r>
      <rPr>
        <sz val="10"/>
        <rFont val="Arial"/>
        <family val="0"/>
        <charset val="1"/>
      </rPr>
      <t xml:space="preserve">7</t>
    </r>
    <r>
      <rPr>
        <sz val="10"/>
        <rFont val="Noto Sans CJK SC"/>
        <family val="2"/>
      </rPr>
      <t xml:space="preserve">年度改訂版の緒言に基づくものであり、個別の効能・効果の文言は</t>
    </r>
    <r>
      <rPr>
        <sz val="10"/>
        <rFont val="Arial"/>
        <family val="0"/>
        <charset val="1"/>
      </rPr>
      <t xml:space="preserve">PMDA</t>
    </r>
    <r>
      <rPr>
        <sz val="10"/>
        <rFont val="Noto Sans CJK SC"/>
        <family val="2"/>
      </rPr>
      <t xml:space="preserve">添付文書で未照合。令和</t>
    </r>
    <r>
      <rPr>
        <sz val="10"/>
        <rFont val="Arial"/>
        <family val="0"/>
        <charset val="1"/>
      </rPr>
      <t xml:space="preserve">4</t>
    </r>
    <r>
      <rPr>
        <sz val="10"/>
        <rFont val="Noto Sans CJK SC"/>
        <family val="2"/>
      </rPr>
      <t xml:space="preserve">年度改訂版では温式</t>
    </r>
    <r>
      <rPr>
        <sz val="10"/>
        <rFont val="Arial"/>
        <family val="0"/>
        <charset val="1"/>
      </rPr>
      <t xml:space="preserve">AIHA</t>
    </r>
    <r>
      <rPr>
        <sz val="10"/>
        <rFont val="Noto Sans CJK SC"/>
        <family val="2"/>
      </rPr>
      <t xml:space="preserve">へのリツキシマブ等の二次治療は国内適応外とされていたため、版による記述の差異に注意する。</t>
    </r>
  </si>
  <si>
    <t xml:space="preserve">RC-013</t>
  </si>
  <si>
    <t xml:space="preserve">冷式抗体による溶血性貧血</t>
  </si>
  <si>
    <r>
      <rPr>
        <sz val="10"/>
        <rFont val="Noto Sans CJK SC"/>
        <family val="2"/>
      </rPr>
      <t xml:space="preserve">冷式抗体による溶血性貧血は、抗体の反応至適温度が</t>
    </r>
    <r>
      <rPr>
        <sz val="10"/>
        <rFont val="Arial"/>
        <family val="0"/>
        <charset val="1"/>
      </rPr>
      <t xml:space="preserve">4℃</t>
    </r>
    <r>
      <rPr>
        <sz val="10"/>
        <rFont val="Noto Sans CJK SC"/>
        <family val="2"/>
      </rPr>
      <t xml:space="preserve">の病型であり、寒冷凝集素症では血清中の寒冷凝集素価が上昇し、特異抗血清による直接クームス試験では補体成分が検出される。発作性寒冷ヘモグロビン尿症では、二相性溶血素（</t>
    </r>
    <r>
      <rPr>
        <sz val="10"/>
        <rFont val="Arial"/>
        <family val="0"/>
        <charset val="1"/>
      </rPr>
      <t xml:space="preserve">Donath-Landsteiner</t>
    </r>
    <r>
      <rPr>
        <sz val="10"/>
        <rFont val="Noto Sans CJK SC"/>
        <family val="2"/>
      </rPr>
      <t xml:space="preserve">抗体）が検出される。</t>
    </r>
  </si>
  <si>
    <r>
      <rPr>
        <sz val="10"/>
        <rFont val="Noto Sans CJK SC"/>
        <family val="2"/>
      </rPr>
      <t xml:space="preserve">医学各論 Ⅶ</t>
    </r>
    <r>
      <rPr>
        <sz val="10"/>
        <rFont val="Arial"/>
        <family val="0"/>
        <charset val="1"/>
      </rPr>
      <t xml:space="preserve">-1-C-②</t>
    </r>
    <r>
      <rPr>
        <sz val="10"/>
        <rFont val="Noto Sans CJK SC"/>
        <family val="2"/>
      </rPr>
      <t xml:space="preserve">（冷式抗体による溶血性貧血、</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</si>
  <si>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TBL-02-01-013 (id: JlAKpWQ)</t>
    </r>
    <r>
      <rPr>
        <sz val="10"/>
        <rFont val="Noto Sans CJK SC"/>
        <family val="2"/>
      </rPr>
      <t xml:space="preserve">；</t>
    </r>
    <r>
      <rPr>
        <sz val="10"/>
        <rFont val="Arial"/>
        <family val="0"/>
        <charset val="1"/>
      </rPr>
      <t xml:space="preserve">TBL-02-01-011 (id: JlAKpWI)</t>
    </r>
  </si>
  <si>
    <r>
      <rPr>
        <sz val="10"/>
        <rFont val="Noto Sans CJK SC"/>
        <family val="2"/>
      </rPr>
      <t xml:space="preserve">病型分類は参照ガイド令和</t>
    </r>
    <r>
      <rPr>
        <sz val="10"/>
        <rFont val="Arial"/>
        <family val="0"/>
        <charset val="1"/>
      </rPr>
      <t xml:space="preserve">7</t>
    </r>
    <r>
      <rPr>
        <sz val="10"/>
        <rFont val="Noto Sans CJK SC"/>
        <family val="2"/>
      </rPr>
      <t xml:space="preserve">年度改訂版の表</t>
    </r>
    <r>
      <rPr>
        <sz val="10"/>
        <rFont val="Arial"/>
        <family val="0"/>
        <charset val="1"/>
      </rPr>
      <t xml:space="preserve">2</t>
    </r>
    <r>
      <rPr>
        <sz val="10"/>
        <rFont val="Noto Sans CJK SC"/>
        <family val="2"/>
      </rPr>
      <t xml:space="preserve">から読み取り。寒冷凝集素価の上昇が溶血の程度と相関するとは限らない点（低力価寒冷凝集素症）は、同じ表の参考所見の記載であり本カードの主張には含めていない。</t>
    </r>
  </si>
  <si>
    <t xml:space="preserve">RC-014</t>
  </si>
  <si>
    <t xml:space="preserve">寒冷凝集素症では副腎皮質ステロイドの有効性は確立しておらず、寒冷回避（保温）が治療の基本である。</t>
  </si>
  <si>
    <r>
      <rPr>
        <sz val="10"/>
        <rFont val="Noto Sans CJK SC"/>
        <family val="2"/>
      </rPr>
      <t xml:space="preserve">薬剤名（副腎皮質ステロイド）を含むカードで、記述は参照ガイド令和</t>
    </r>
    <r>
      <rPr>
        <sz val="10"/>
        <rFont val="Arial"/>
        <family val="0"/>
        <charset val="1"/>
      </rPr>
      <t xml:space="preserve">7</t>
    </r>
    <r>
      <rPr>
        <sz val="10"/>
        <rFont val="Noto Sans CJK SC"/>
        <family val="2"/>
      </rPr>
      <t xml:space="preserve">年度改訂版の緒言に基づく。同ガイドでは寒冷凝集素症に新たな治療薬が適応になったとされ、薬物療法の項にスチムリマブが挙げられているが、効能・効果の文言は</t>
    </r>
    <r>
      <rPr>
        <sz val="10"/>
        <rFont val="Arial"/>
        <family val="0"/>
        <charset val="1"/>
      </rPr>
      <t xml:space="preserve">PMDA</t>
    </r>
    <r>
      <rPr>
        <sz val="10"/>
        <rFont val="Noto Sans CJK SC"/>
        <family val="2"/>
      </rPr>
      <t xml:space="preserve">添付文書で未照合のため主張には含めていない。</t>
    </r>
  </si>
  <si>
    <t xml:space="preserve">RC-015</t>
  </si>
  <si>
    <t xml:space="preserve">赤血球破砕症候群</t>
  </si>
  <si>
    <t xml:space="preserve">破砕赤血球は、循環内での外因性の機械的損傷によって生じる赤血球の断片であり、その検出は血栓性微小血管症性貧血の診断における重要な形態学的手がかりである。</t>
  </si>
  <si>
    <r>
      <rPr>
        <sz val="10"/>
        <rFont val="Noto Sans CJK SC"/>
        <family val="2"/>
      </rPr>
      <t xml:space="preserve">医学各論 Ⅶ</t>
    </r>
    <r>
      <rPr>
        <sz val="10"/>
        <rFont val="Arial"/>
        <family val="0"/>
        <charset val="1"/>
      </rPr>
      <t xml:space="preserve">-1-C-③</t>
    </r>
    <r>
      <rPr>
        <sz val="10"/>
        <rFont val="Noto Sans CJK SC"/>
        <family val="2"/>
      </rPr>
      <t xml:space="preserve">（赤血球破砕症候群、</t>
    </r>
    <r>
      <rPr>
        <sz val="10"/>
        <rFont val="Arial"/>
        <family val="0"/>
        <charset val="1"/>
      </rPr>
      <t xml:space="preserve">b</t>
    </r>
    <r>
      <rPr>
        <sz val="10"/>
        <rFont val="Noto Sans CJK SC"/>
        <family val="2"/>
      </rPr>
      <t xml:space="preserve">）</t>
    </r>
  </si>
  <si>
    <t xml:space="preserve">SRC-2464</t>
  </si>
  <si>
    <t xml:space="preserve">Zini G, d'Onofrio G, Briggs C, et al. ICSH recommendations for identification, diagnostic value, and quantitation of schistocytes. Int J Lab Hematol. 2012;34(2):107-116.</t>
  </si>
  <si>
    <t xml:space="preserve">10.1111/j.1751-553X.2011.01380.x</t>
  </si>
  <si>
    <t xml:space="preserve">22081912</t>
  </si>
  <si>
    <r>
      <rPr>
        <sz val="10"/>
        <rFont val="Arial"/>
        <family val="0"/>
        <charset val="1"/>
      </rPr>
      <t xml:space="preserve">ICSH</t>
    </r>
    <r>
      <rPr>
        <sz val="10"/>
        <rFont val="Noto Sans CJK SC"/>
        <family val="2"/>
      </rPr>
      <t xml:space="preserve">勧告の抄録で確認した。血栓性微小血管症（</t>
    </r>
    <r>
      <rPr>
        <sz val="10"/>
        <rFont val="Arial"/>
        <family val="0"/>
        <charset val="1"/>
      </rPr>
      <t xml:space="preserve">TTP</t>
    </r>
    <r>
      <rPr>
        <sz val="10"/>
        <rFont val="Noto Sans CJK SC"/>
        <family val="2"/>
      </rPr>
      <t xml:space="preserve">・</t>
    </r>
    <r>
      <rPr>
        <sz val="10"/>
        <rFont val="Arial"/>
        <family val="0"/>
        <charset val="1"/>
      </rPr>
      <t xml:space="preserve">HUS</t>
    </r>
    <r>
      <rPr>
        <sz val="10"/>
        <rFont val="Noto Sans CJK SC"/>
        <family val="2"/>
      </rPr>
      <t xml:space="preserve">等）の病態・診断・治療の詳細は第</t>
    </r>
    <r>
      <rPr>
        <sz val="10"/>
        <rFont val="Arial"/>
        <family val="0"/>
        <charset val="1"/>
      </rPr>
      <t xml:space="preserve">40</t>
    </r>
    <r>
      <rPr>
        <sz val="10"/>
        <rFont val="Noto Sans CJK SC"/>
        <family val="2"/>
      </rPr>
      <t xml:space="preserve">回</t>
    </r>
    <r>
      <rPr>
        <sz val="10"/>
        <rFont val="Arial"/>
        <family val="0"/>
        <charset val="1"/>
      </rPr>
      <t xml:space="preserve">HS</t>
    </r>
    <r>
      <rPr>
        <sz val="10"/>
        <rFont val="Noto Sans CJK SC"/>
        <family val="2"/>
      </rPr>
      <t xml:space="preserve">の領域であり、本カードは破砕赤血球の形態学的意義に絞っている。</t>
    </r>
  </si>
  <si>
    <t xml:space="preserve">RC-016</t>
  </si>
  <si>
    <r>
      <rPr>
        <sz val="10"/>
        <rFont val="Noto Sans CJK SC"/>
        <family val="2"/>
      </rPr>
      <t xml:space="preserve">破砕赤血球の定量では、ほかに重度の赤血球形態異常がない場合に、</t>
    </r>
    <r>
      <rPr>
        <sz val="10"/>
        <rFont val="Arial"/>
        <family val="0"/>
        <charset val="1"/>
      </rPr>
      <t xml:space="preserve">1%</t>
    </r>
    <r>
      <rPr>
        <sz val="10"/>
        <rFont val="Noto Sans CJK SC"/>
        <family val="2"/>
      </rPr>
      <t xml:space="preserve">が血栓性微小血管症性貧血の診断における確実な閾値とされる。形態の陽性基準には、ヘルメット細胞、小型で不整な三角形・三日月形の細胞、尖った突起、中心淡明の欠如が挙げられる。</t>
    </r>
  </si>
  <si>
    <r>
      <rPr>
        <sz val="10"/>
        <rFont val="Arial"/>
        <family val="0"/>
        <charset val="1"/>
      </rPr>
      <t xml:space="preserve">ICSH</t>
    </r>
    <r>
      <rPr>
        <sz val="10"/>
        <rFont val="Noto Sans CJK SC"/>
        <family val="2"/>
      </rPr>
      <t xml:space="preserve">勧告の抄録で確認した。閾値</t>
    </r>
    <r>
      <rPr>
        <sz val="10"/>
        <rFont val="Arial"/>
        <family val="0"/>
        <charset val="1"/>
      </rPr>
      <t xml:space="preserve">1%</t>
    </r>
    <r>
      <rPr>
        <sz val="10"/>
        <rFont val="Noto Sans CJK SC"/>
        <family val="2"/>
      </rPr>
      <t xml:space="preserve">は「ほかに重度の赤血球形態異常がない場合」という条件付きの値であり、新生児では扱いが異なる点は主張に含めていない。</t>
    </r>
  </si>
  <si>
    <t xml:space="preserve">RC-017</t>
  </si>
  <si>
    <t xml:space="preserve">再生不良性貧血</t>
  </si>
  <si>
    <r>
      <rPr>
        <sz val="10"/>
        <rFont val="Noto Sans CJK SC"/>
        <family val="2"/>
      </rPr>
      <t xml:space="preserve">再生不良性貧血の診断は、血液検査の</t>
    </r>
    <r>
      <rPr>
        <sz val="10"/>
        <rFont val="Arial"/>
        <family val="0"/>
        <charset val="1"/>
      </rPr>
      <t xml:space="preserve">3</t>
    </r>
    <r>
      <rPr>
        <sz val="10"/>
        <rFont val="Noto Sans CJK SC"/>
        <family val="2"/>
      </rPr>
      <t xml:space="preserve">項目のうち</t>
    </r>
    <r>
      <rPr>
        <sz val="10"/>
        <rFont val="Arial"/>
        <family val="0"/>
        <charset val="1"/>
      </rPr>
      <t xml:space="preserve">2</t>
    </r>
    <r>
      <rPr>
        <sz val="10"/>
        <rFont val="Noto Sans CJK SC"/>
        <family val="2"/>
      </rPr>
      <t xml:space="preserve">項目以上を満たすこと、骨髄検査で低形成を確認すること、鑑別診断を除外することの組み合わせで行う。血液検査の</t>
    </r>
    <r>
      <rPr>
        <sz val="10"/>
        <rFont val="Arial"/>
        <family val="0"/>
        <charset val="1"/>
      </rPr>
      <t xml:space="preserve">3</t>
    </r>
    <r>
      <rPr>
        <sz val="10"/>
        <rFont val="Noto Sans CJK SC"/>
        <family val="2"/>
      </rPr>
      <t xml:space="preserve">項目は、ヘモグロビン </t>
    </r>
    <r>
      <rPr>
        <sz val="10"/>
        <rFont val="Arial"/>
        <family val="0"/>
        <charset val="1"/>
      </rPr>
      <t xml:space="preserve">10.0 g/dL </t>
    </r>
    <r>
      <rPr>
        <sz val="10"/>
        <rFont val="Noto Sans CJK SC"/>
        <family val="2"/>
      </rPr>
      <t xml:space="preserve">未満、好中球 </t>
    </r>
    <r>
      <rPr>
        <sz val="10"/>
        <rFont val="Arial"/>
        <family val="0"/>
        <charset val="1"/>
      </rPr>
      <t xml:space="preserve">1500/µL </t>
    </r>
    <r>
      <rPr>
        <sz val="10"/>
        <rFont val="Noto Sans CJK SC"/>
        <family val="2"/>
      </rPr>
      <t xml:space="preserve">未満、血小板 </t>
    </r>
    <r>
      <rPr>
        <sz val="10"/>
        <rFont val="Arial"/>
        <family val="0"/>
        <charset val="1"/>
      </rPr>
      <t xml:space="preserve">10</t>
    </r>
    <r>
      <rPr>
        <sz val="10"/>
        <rFont val="Noto Sans CJK SC"/>
        <family val="2"/>
      </rPr>
      <t xml:space="preserve">万</t>
    </r>
    <r>
      <rPr>
        <sz val="10"/>
        <rFont val="Arial"/>
        <family val="0"/>
        <charset val="1"/>
      </rPr>
      <t xml:space="preserve">/µL </t>
    </r>
    <r>
      <rPr>
        <sz val="10"/>
        <rFont val="Noto Sans CJK SC"/>
        <family val="2"/>
      </rPr>
      <t xml:space="preserve">未満である。</t>
    </r>
  </si>
  <si>
    <r>
      <rPr>
        <sz val="10"/>
        <rFont val="Noto Sans CJK SC"/>
        <family val="2"/>
      </rPr>
      <t xml:space="preserve">医学各論 Ⅶ</t>
    </r>
    <r>
      <rPr>
        <sz val="10"/>
        <rFont val="Arial"/>
        <family val="0"/>
        <charset val="1"/>
      </rPr>
      <t xml:space="preserve">-1-D-①</t>
    </r>
    <r>
      <rPr>
        <sz val="10"/>
        <rFont val="Noto Sans CJK SC"/>
        <family val="2"/>
      </rPr>
      <t xml:space="preserve">（再生不良性貧血、</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</si>
  <si>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TBL-01-00-006 (id: JlvnlXg)</t>
    </r>
    <r>
      <rPr>
        <sz val="10"/>
        <rFont val="Noto Sans CJK SC"/>
        <family val="2"/>
      </rPr>
      <t xml:space="preserve">；</t>
    </r>
    <r>
      <rPr>
        <sz val="10"/>
        <rFont val="Arial"/>
        <family val="0"/>
        <charset val="1"/>
      </rPr>
      <t xml:space="preserve">TBL-02-01-018 (id: JlAKpWo)</t>
    </r>
    <r>
      <rPr>
        <sz val="10"/>
        <rFont val="Noto Sans CJK SC"/>
        <family val="2"/>
      </rPr>
      <t xml:space="preserve">；</t>
    </r>
    <r>
      <rPr>
        <sz val="10"/>
        <rFont val="Arial"/>
        <family val="0"/>
        <charset val="1"/>
      </rPr>
      <t xml:space="preserve">TBL-02-01-013 (id: JlAKpWQ)</t>
    </r>
    <r>
      <rPr>
        <sz val="10"/>
        <rFont val="Noto Sans CJK SC"/>
        <family val="2"/>
      </rPr>
      <t xml:space="preserve">；</t>
    </r>
    <r>
      <rPr>
        <sz val="10"/>
        <rFont val="Arial"/>
        <family val="0"/>
        <charset val="1"/>
      </rPr>
      <t xml:space="preserve">TBL-02-01-023 (id: JlAKpW8)</t>
    </r>
  </si>
  <si>
    <t xml:space="preserve">SRC-2465</t>
  </si>
  <si>
    <r>
      <rPr>
        <sz val="10"/>
        <rFont val="Noto Sans CJK SC"/>
        <family val="2"/>
      </rPr>
      <t xml:space="preserve">特発性造血障害に関する調査研究班『再生不良性貧血診療の参照ガイド 令和</t>
    </r>
    <r>
      <rPr>
        <sz val="10"/>
        <rFont val="Arial"/>
        <family val="0"/>
        <charset val="1"/>
      </rPr>
      <t xml:space="preserve">7</t>
    </r>
    <r>
      <rPr>
        <sz val="10"/>
        <rFont val="Noto Sans CJK SC"/>
        <family val="2"/>
      </rPr>
      <t xml:space="preserve">年度改訂版』（令和</t>
    </r>
    <r>
      <rPr>
        <sz val="10"/>
        <rFont val="Arial"/>
        <family val="0"/>
        <charset val="1"/>
      </rPr>
      <t xml:space="preserve">8</t>
    </r>
    <r>
      <rPr>
        <sz val="10"/>
        <rFont val="Noto Sans CJK SC"/>
        <family val="2"/>
      </rPr>
      <t xml:space="preserve">年＝</t>
    </r>
    <r>
      <rPr>
        <sz val="10"/>
        <rFont val="Arial"/>
        <family val="0"/>
        <charset val="1"/>
      </rPr>
      <t xml:space="preserve">2026</t>
    </r>
    <r>
      <rPr>
        <sz val="10"/>
        <rFont val="Noto Sans CJK SC"/>
        <family val="2"/>
      </rPr>
      <t xml:space="preserve">年</t>
    </r>
    <r>
      <rPr>
        <sz val="10"/>
        <rFont val="Arial"/>
        <family val="0"/>
        <charset val="1"/>
      </rPr>
      <t xml:space="preserve">3</t>
    </r>
    <r>
      <rPr>
        <sz val="10"/>
        <rFont val="Noto Sans CJK SC"/>
        <family val="2"/>
      </rPr>
      <t xml:space="preserve">月）</t>
    </r>
  </si>
  <si>
    <r>
      <rPr>
        <sz val="10"/>
        <rFont val="Noto Sans CJK SC"/>
        <family val="2"/>
      </rPr>
      <t xml:space="preserve">令和</t>
    </r>
    <r>
      <rPr>
        <sz val="10"/>
        <rFont val="Arial"/>
        <family val="0"/>
        <charset val="1"/>
      </rPr>
      <t xml:space="preserve">7</t>
    </r>
    <r>
      <rPr>
        <sz val="10"/>
        <rFont val="Noto Sans CJK SC"/>
        <family val="2"/>
      </rPr>
      <t xml:space="preserve">年度改訂で診断基準が </t>
    </r>
    <r>
      <rPr>
        <sz val="10"/>
        <rFont val="Arial"/>
        <family val="0"/>
        <charset val="1"/>
      </rPr>
      <t xml:space="preserve">A</t>
    </r>
    <r>
      <rPr>
        <sz val="10"/>
        <rFont val="Noto Sans CJK SC"/>
        <family val="2"/>
      </rPr>
      <t xml:space="preserve">（血液検査）＋</t>
    </r>
    <r>
      <rPr>
        <sz val="10"/>
        <rFont val="Arial"/>
        <family val="0"/>
        <charset val="1"/>
      </rPr>
      <t xml:space="preserve">B</t>
    </r>
    <r>
      <rPr>
        <sz val="10"/>
        <rFont val="Noto Sans CJK SC"/>
        <family val="2"/>
      </rPr>
      <t xml:space="preserve">（骨髄検査）＋</t>
    </r>
    <r>
      <rPr>
        <sz val="10"/>
        <rFont val="Arial"/>
        <family val="0"/>
        <charset val="1"/>
      </rPr>
      <t xml:space="preserve">C</t>
    </r>
    <r>
      <rPr>
        <sz val="10"/>
        <rFont val="Noto Sans CJK SC"/>
        <family val="2"/>
      </rPr>
      <t xml:space="preserve">（鑑別診断の除外）の構造に刷新された。数値基準自体は旧基準と共通である。骨髄所見が必須項目になった点と、臨床症状が診断要件から外された点に注意。参照ガイドは厚生労働科学研究費による公的資料だが、</t>
    </r>
    <r>
      <rPr>
        <sz val="10"/>
        <rFont val="Arial"/>
        <family val="0"/>
        <charset val="1"/>
      </rPr>
      <t xml:space="preserve">PDF </t>
    </r>
    <r>
      <rPr>
        <sz val="10"/>
        <rFont val="Noto Sans CJK SC"/>
        <family val="2"/>
      </rPr>
      <t xml:space="preserve">にライセンス表示が確認できなかったため </t>
    </r>
    <r>
      <rPr>
        <sz val="10"/>
        <rFont val="Arial"/>
        <family val="0"/>
        <charset val="1"/>
      </rPr>
      <t xml:space="preserve">source_class </t>
    </r>
    <r>
      <rPr>
        <sz val="10"/>
        <rFont val="Noto Sans CJK SC"/>
        <family val="2"/>
      </rPr>
      <t xml:space="preserve">は </t>
    </r>
    <r>
      <rPr>
        <sz val="10"/>
        <rFont val="Arial"/>
        <family val="0"/>
        <charset val="1"/>
      </rPr>
      <t xml:space="preserve">UNKNOWN </t>
    </r>
    <r>
      <rPr>
        <sz val="10"/>
        <rFont val="Noto Sans CJK SC"/>
        <family val="2"/>
      </rPr>
      <t xml:space="preserve">とし、</t>
    </r>
    <r>
      <rPr>
        <sz val="10"/>
        <rFont val="Arial"/>
        <family val="0"/>
        <charset val="1"/>
      </rPr>
      <t xml:space="preserve">GOV_JP </t>
    </r>
    <r>
      <rPr>
        <sz val="10"/>
        <rFont val="Noto Sans CJK SC"/>
        <family val="2"/>
      </rPr>
      <t xml:space="preserve">とする判断は取り込み側に委ねる。</t>
    </r>
  </si>
  <si>
    <t xml:space="preserve">RC-018</t>
  </si>
  <si>
    <r>
      <rPr>
        <sz val="10"/>
        <rFont val="Noto Sans CJK SC"/>
        <family val="2"/>
      </rPr>
      <t xml:space="preserve">再生不良性貧血の重症度分類では、重症は網赤血球 </t>
    </r>
    <r>
      <rPr>
        <sz val="10"/>
        <rFont val="Arial"/>
        <family val="0"/>
        <charset val="1"/>
      </rPr>
      <t xml:space="preserve">40000/µL </t>
    </r>
    <r>
      <rPr>
        <sz val="10"/>
        <rFont val="Noto Sans CJK SC"/>
        <family val="2"/>
      </rPr>
      <t xml:space="preserve">未満、好中球 </t>
    </r>
    <r>
      <rPr>
        <sz val="10"/>
        <rFont val="Arial"/>
        <family val="0"/>
        <charset val="1"/>
      </rPr>
      <t xml:space="preserve">500/µL </t>
    </r>
    <r>
      <rPr>
        <sz val="10"/>
        <rFont val="Noto Sans CJK SC"/>
        <family val="2"/>
      </rPr>
      <t xml:space="preserve">未満、血小板 </t>
    </r>
    <r>
      <rPr>
        <sz val="10"/>
        <rFont val="Arial"/>
        <family val="0"/>
        <charset val="1"/>
      </rPr>
      <t xml:space="preserve">20000/µL </t>
    </r>
    <r>
      <rPr>
        <sz val="10"/>
        <rFont val="Noto Sans CJK SC"/>
        <family val="2"/>
      </rPr>
      <t xml:space="preserve">未満のうち</t>
    </r>
    <r>
      <rPr>
        <sz val="10"/>
        <rFont val="Arial"/>
        <family val="0"/>
        <charset val="1"/>
      </rPr>
      <t xml:space="preserve">2</t>
    </r>
    <r>
      <rPr>
        <sz val="10"/>
        <rFont val="Noto Sans CJK SC"/>
        <family val="2"/>
      </rPr>
      <t xml:space="preserve">項目以上を満たすものであり、最重症は好中球 </t>
    </r>
    <r>
      <rPr>
        <sz val="10"/>
        <rFont val="Arial"/>
        <family val="0"/>
        <charset val="1"/>
      </rPr>
      <t xml:space="preserve">200/µL </t>
    </r>
    <r>
      <rPr>
        <sz val="10"/>
        <rFont val="Noto Sans CJK SC"/>
        <family val="2"/>
      </rPr>
      <t xml:space="preserve">未満に加えて網赤血球 </t>
    </r>
    <r>
      <rPr>
        <sz val="10"/>
        <rFont val="Arial"/>
        <family val="0"/>
        <charset val="1"/>
      </rPr>
      <t xml:space="preserve">20000/µL </t>
    </r>
    <r>
      <rPr>
        <sz val="10"/>
        <rFont val="Noto Sans CJK SC"/>
        <family val="2"/>
      </rPr>
      <t xml:space="preserve">未満または血小板 </t>
    </r>
    <r>
      <rPr>
        <sz val="10"/>
        <rFont val="Arial"/>
        <family val="0"/>
        <charset val="1"/>
      </rPr>
      <t xml:space="preserve">20000/µL </t>
    </r>
    <r>
      <rPr>
        <sz val="10"/>
        <rFont val="Noto Sans CJK SC"/>
        <family val="2"/>
      </rPr>
      <t xml:space="preserve">未満を満たすものである。</t>
    </r>
  </si>
  <si>
    <r>
      <rPr>
        <sz val="10"/>
        <rFont val="Noto Sans CJK SC"/>
        <family val="2"/>
      </rPr>
      <t xml:space="preserve">重症度基準は平成</t>
    </r>
    <r>
      <rPr>
        <sz val="10"/>
        <rFont val="Arial"/>
        <family val="0"/>
        <charset val="1"/>
      </rPr>
      <t xml:space="preserve">29</t>
    </r>
    <r>
      <rPr>
        <sz val="10"/>
        <rFont val="Noto Sans CJK SC"/>
        <family val="2"/>
      </rPr>
      <t xml:space="preserve">年度修正のままで、令和</t>
    </r>
    <r>
      <rPr>
        <sz val="10"/>
        <rFont val="Arial"/>
        <family val="0"/>
        <charset val="1"/>
      </rPr>
      <t xml:space="preserve">7</t>
    </r>
    <r>
      <rPr>
        <sz val="10"/>
        <rFont val="Noto Sans CJK SC"/>
        <family val="2"/>
      </rPr>
      <t xml:space="preserve">年度版では </t>
    </r>
    <r>
      <rPr>
        <sz val="10"/>
        <rFont val="Arial"/>
        <family val="0"/>
        <charset val="1"/>
      </rPr>
      <t xml:space="preserve">stage 1 </t>
    </r>
    <r>
      <rPr>
        <sz val="10"/>
        <rFont val="Noto Sans CJK SC"/>
        <family val="2"/>
      </rPr>
      <t xml:space="preserve">の定義文言のみ整備された。</t>
    </r>
    <r>
      <rPr>
        <sz val="10"/>
        <rFont val="Arial"/>
        <family val="0"/>
        <charset val="1"/>
      </rPr>
      <t xml:space="preserve">stage 2</t>
    </r>
    <r>
      <rPr>
        <sz val="10"/>
        <rFont val="Noto Sans CJK SC"/>
        <family val="2"/>
      </rPr>
      <t xml:space="preserve">（中等症）・</t>
    </r>
    <r>
      <rPr>
        <sz val="10"/>
        <rFont val="Arial"/>
        <family val="0"/>
        <charset val="1"/>
      </rPr>
      <t xml:space="preserve">stage 3</t>
    </r>
    <r>
      <rPr>
        <sz val="10"/>
        <rFont val="Noto Sans CJK SC"/>
        <family val="2"/>
      </rPr>
      <t xml:space="preserve">（やや重症）の基準は本カードの主張範囲外である。参照ガイドの </t>
    </r>
    <r>
      <rPr>
        <sz val="10"/>
        <rFont val="Arial"/>
        <family val="0"/>
        <charset val="1"/>
      </rPr>
      <t xml:space="preserve">source_class </t>
    </r>
    <r>
      <rPr>
        <sz val="10"/>
        <rFont val="Noto Sans CJK SC"/>
        <family val="2"/>
      </rPr>
      <t xml:space="preserve">は </t>
    </r>
    <r>
      <rPr>
        <sz val="10"/>
        <rFont val="Arial"/>
        <family val="0"/>
        <charset val="1"/>
      </rPr>
      <t xml:space="preserve">RC-051 </t>
    </r>
    <r>
      <rPr>
        <sz val="10"/>
        <rFont val="Noto Sans CJK SC"/>
        <family val="2"/>
      </rPr>
      <t xml:space="preserve">と同じ理由で </t>
    </r>
    <r>
      <rPr>
        <sz val="10"/>
        <rFont val="Arial"/>
        <family val="0"/>
        <charset val="1"/>
      </rPr>
      <t xml:space="preserve">UNKNOWN </t>
    </r>
    <r>
      <rPr>
        <sz val="10"/>
        <rFont val="Noto Sans CJK SC"/>
        <family val="2"/>
      </rPr>
      <t xml:space="preserve">とした。</t>
    </r>
  </si>
  <si>
    <t xml:space="preserve">RC-019</t>
  </si>
  <si>
    <r>
      <rPr>
        <sz val="10"/>
        <rFont val="Noto Sans CJK SC"/>
        <family val="2"/>
      </rPr>
      <t xml:space="preserve">重症再生不良性貧血に対する標準的な免疫抑制療法にエルトロンボパグを追加すると、</t>
    </r>
    <r>
      <rPr>
        <sz val="10"/>
        <rFont val="Arial"/>
        <family val="0"/>
        <charset val="1"/>
      </rPr>
      <t xml:space="preserve">3</t>
    </r>
    <r>
      <rPr>
        <sz val="10"/>
        <rFont val="Noto Sans CJK SC"/>
        <family val="2"/>
      </rPr>
      <t xml:space="preserve">か月時点の完全奏効率は </t>
    </r>
    <r>
      <rPr>
        <sz val="10"/>
        <rFont val="Arial"/>
        <family val="0"/>
        <charset val="1"/>
      </rPr>
      <t xml:space="preserve">22% </t>
    </r>
    <r>
      <rPr>
        <sz val="10"/>
        <rFont val="Noto Sans CJK SC"/>
        <family val="2"/>
      </rPr>
      <t xml:space="preserve">であり、追加しない場合の </t>
    </r>
    <r>
      <rPr>
        <sz val="10"/>
        <rFont val="Arial"/>
        <family val="0"/>
        <charset val="1"/>
      </rPr>
      <t xml:space="preserve">10% </t>
    </r>
    <r>
      <rPr>
        <sz val="10"/>
        <rFont val="Noto Sans CJK SC"/>
        <family val="2"/>
      </rPr>
      <t xml:space="preserve">より高い。</t>
    </r>
  </si>
  <si>
    <t xml:space="preserve">SRC-2466</t>
  </si>
  <si>
    <t xml:space="preserve">Peffault de Latour R, et al. Eltrombopag Added to Immunosuppression in Severe Aplastic Anemia. N Engl J Med. 2022;386:11-23.</t>
  </si>
  <si>
    <t xml:space="preserve">10.1056/NEJMoa2109965</t>
  </si>
  <si>
    <t xml:space="preserve">34986284</t>
  </si>
  <si>
    <r>
      <rPr>
        <sz val="10"/>
        <rFont val="Arial"/>
        <family val="0"/>
        <charset val="1"/>
      </rPr>
      <t xml:space="preserve">RACE </t>
    </r>
    <r>
      <rPr>
        <sz val="10"/>
        <rFont val="Noto Sans CJK SC"/>
        <family val="2"/>
      </rPr>
      <t xml:space="preserve">試験の抄録で確認した数値である。国内承認は </t>
    </r>
    <r>
      <rPr>
        <sz val="10"/>
        <rFont val="Arial"/>
        <family val="0"/>
        <charset val="1"/>
      </rPr>
      <t xml:space="preserve">PMDA </t>
    </r>
    <r>
      <rPr>
        <sz val="10"/>
        <rFont val="Noto Sans CJK SC"/>
        <family val="2"/>
      </rPr>
      <t xml:space="preserve">資料で確認済みで、エルトロンボパグは </t>
    </r>
    <r>
      <rPr>
        <sz val="10"/>
        <rFont val="Arial"/>
        <family val="0"/>
        <charset val="1"/>
      </rPr>
      <t xml:space="preserve">2017-08-25 </t>
    </r>
    <r>
      <rPr>
        <sz val="10"/>
        <rFont val="Noto Sans CJK SC"/>
        <family val="2"/>
      </rPr>
      <t xml:space="preserve">に再生不良性貧血の適応で承認され、</t>
    </r>
    <r>
      <rPr>
        <sz val="10"/>
        <rFont val="Arial"/>
        <family val="0"/>
        <charset val="1"/>
      </rPr>
      <t xml:space="preserve">2023-12-22 </t>
    </r>
    <r>
      <rPr>
        <sz val="10"/>
        <rFont val="Noto Sans CJK SC"/>
        <family val="2"/>
      </rPr>
      <t xml:space="preserve">に </t>
    </r>
    <r>
      <rPr>
        <sz val="10"/>
        <rFont val="Arial"/>
        <family val="0"/>
        <charset val="1"/>
      </rPr>
      <t xml:space="preserve">6 </t>
    </r>
    <r>
      <rPr>
        <sz val="10"/>
        <rFont val="Noto Sans CJK SC"/>
        <family val="2"/>
      </rPr>
      <t xml:space="preserve">歳以上の小児用量が追加された。国内の承認内容と試験の対象の一致は組み立て時に添付文書で再確認すること。</t>
    </r>
  </si>
  <si>
    <t xml:space="preserve">RC-020</t>
  </si>
  <si>
    <r>
      <rPr>
        <sz val="10"/>
        <rFont val="Noto Sans CJK SC"/>
        <family val="2"/>
      </rPr>
      <t xml:space="preserve">骨髄異形成症候群</t>
    </r>
    <r>
      <rPr>
        <sz val="10"/>
        <rFont val="Arial"/>
        <family val="0"/>
        <charset val="1"/>
      </rPr>
      <t xml:space="preserve">&lt;MDS&gt;</t>
    </r>
  </si>
  <si>
    <r>
      <rPr>
        <sz val="10"/>
        <rFont val="Noto Sans CJK SC"/>
        <family val="2"/>
      </rPr>
      <t xml:space="preserve">骨髄異形成症候群の診断は、必須基準をすべて満たし、かつ決定的基準のうち</t>
    </r>
    <r>
      <rPr>
        <sz val="10"/>
        <rFont val="Arial"/>
        <family val="0"/>
        <charset val="1"/>
      </rPr>
      <t xml:space="preserve">1</t>
    </r>
    <r>
      <rPr>
        <sz val="10"/>
        <rFont val="Noto Sans CJK SC"/>
        <family val="2"/>
      </rPr>
      <t xml:space="preserve">つ以上を満たすことで確定する。確定できない場合は補助基準を適用し、疑診例は通常 </t>
    </r>
    <r>
      <rPr>
        <sz val="10"/>
        <rFont val="Arial"/>
        <family val="0"/>
        <charset val="1"/>
      </rPr>
      <t xml:space="preserve">6 </t>
    </r>
    <r>
      <rPr>
        <sz val="10"/>
        <rFont val="Noto Sans CJK SC"/>
        <family val="2"/>
      </rPr>
      <t xml:space="preserve">か月の観察を行う。</t>
    </r>
  </si>
  <si>
    <r>
      <rPr>
        <sz val="10"/>
        <rFont val="Noto Sans CJK SC"/>
        <family val="2"/>
      </rPr>
      <t xml:space="preserve">医学各論 Ⅶ</t>
    </r>
    <r>
      <rPr>
        <sz val="10"/>
        <rFont val="Arial"/>
        <family val="0"/>
        <charset val="1"/>
      </rPr>
      <t xml:space="preserve">-1-D-②</t>
    </r>
    <r>
      <rPr>
        <sz val="10"/>
        <rFont val="Noto Sans CJK SC"/>
        <family val="2"/>
      </rPr>
      <t xml:space="preserve">（骨髄異形成症候群</t>
    </r>
    <r>
      <rPr>
        <sz val="10"/>
        <rFont val="Arial"/>
        <family val="0"/>
        <charset val="1"/>
      </rPr>
      <t xml:space="preserve">&lt;MDS&gt;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</si>
  <si>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TBL-01-00-007 (id: JlvnlXs)</t>
    </r>
    <r>
      <rPr>
        <sz val="10"/>
        <rFont val="Noto Sans CJK SC"/>
        <family val="2"/>
      </rPr>
      <t xml:space="preserve">；</t>
    </r>
    <r>
      <rPr>
        <sz val="10"/>
        <rFont val="Arial"/>
        <family val="0"/>
        <charset val="1"/>
      </rPr>
      <t xml:space="preserve">TBL-01-00-623 (id: JlvnmaQ)</t>
    </r>
    <r>
      <rPr>
        <sz val="10"/>
        <rFont val="Noto Sans CJK SC"/>
        <family val="2"/>
      </rPr>
      <t xml:space="preserve">；</t>
    </r>
    <r>
      <rPr>
        <sz val="10"/>
        <rFont val="Arial"/>
        <family val="0"/>
        <charset val="1"/>
      </rPr>
      <t xml:space="preserve">TBL-02-01-018 (id: JlAKpWo)</t>
    </r>
    <r>
      <rPr>
        <sz val="10"/>
        <rFont val="Noto Sans CJK SC"/>
        <family val="2"/>
      </rPr>
      <t xml:space="preserve">；</t>
    </r>
    <r>
      <rPr>
        <sz val="10"/>
        <rFont val="Arial"/>
        <family val="0"/>
        <charset val="1"/>
      </rPr>
      <t xml:space="preserve">TBL-02-01-021 (id: JlAKpW0)</t>
    </r>
    <r>
      <rPr>
        <sz val="10"/>
        <rFont val="Noto Sans CJK SC"/>
        <family val="2"/>
      </rPr>
      <t xml:space="preserve">；</t>
    </r>
    <r>
      <rPr>
        <sz val="10"/>
        <rFont val="Arial"/>
        <family val="0"/>
        <charset val="1"/>
      </rPr>
      <t xml:space="preserve">TBL-02-01-013 (id: JlAKpWQ)</t>
    </r>
  </si>
  <si>
    <t xml:space="preserve">SRC-2467</t>
  </si>
  <si>
    <r>
      <rPr>
        <sz val="10"/>
        <rFont val="Noto Sans CJK SC"/>
        <family val="2"/>
      </rPr>
      <t xml:space="preserve">特発性造血障害に関する調査研究班『骨髄異形成症候群診療の参照ガイド 令和</t>
    </r>
    <r>
      <rPr>
        <sz val="10"/>
        <rFont val="Arial"/>
        <family val="0"/>
        <charset val="1"/>
      </rPr>
      <t xml:space="preserve">7</t>
    </r>
    <r>
      <rPr>
        <sz val="10"/>
        <rFont val="Noto Sans CJK SC"/>
        <family val="2"/>
      </rPr>
      <t xml:space="preserve">年改訂版』（</t>
    </r>
    <r>
      <rPr>
        <sz val="10"/>
        <rFont val="Arial"/>
        <family val="0"/>
        <charset val="1"/>
      </rPr>
      <t xml:space="preserve">2026</t>
    </r>
    <r>
      <rPr>
        <sz val="10"/>
        <rFont val="Noto Sans CJK SC"/>
        <family val="2"/>
      </rPr>
      <t xml:space="preserve">年</t>
    </r>
    <r>
      <rPr>
        <sz val="10"/>
        <rFont val="Arial"/>
        <family val="0"/>
        <charset val="1"/>
      </rPr>
      <t xml:space="preserve">3</t>
    </r>
    <r>
      <rPr>
        <sz val="10"/>
        <rFont val="Noto Sans CJK SC"/>
        <family val="2"/>
      </rPr>
      <t xml:space="preserve">月）</t>
    </r>
  </si>
  <si>
    <r>
      <rPr>
        <sz val="10"/>
        <rFont val="Noto Sans CJK SC"/>
        <family val="2"/>
      </rPr>
      <t xml:space="preserve">診断基準の構造は令和</t>
    </r>
    <r>
      <rPr>
        <sz val="10"/>
        <rFont val="Arial"/>
        <family val="0"/>
        <charset val="1"/>
      </rPr>
      <t xml:space="preserve">7</t>
    </r>
    <r>
      <rPr>
        <sz val="10"/>
        <rFont val="Noto Sans CJK SC"/>
        <family val="2"/>
      </rPr>
      <t xml:space="preserve">年改訂版の本文抜粋で確認した。数値の精読は令和</t>
    </r>
    <r>
      <rPr>
        <sz val="10"/>
        <rFont val="Arial"/>
        <family val="0"/>
        <charset val="1"/>
      </rPr>
      <t xml:space="preserve">4</t>
    </r>
    <r>
      <rPr>
        <sz val="10"/>
        <rFont val="Noto Sans CJK SC"/>
        <family val="2"/>
      </rPr>
      <t xml:space="preserve">年度改訂版で行ったため、組み立て時に令和</t>
    </r>
    <r>
      <rPr>
        <sz val="10"/>
        <rFont val="Arial"/>
        <family val="0"/>
        <charset val="1"/>
      </rPr>
      <t xml:space="preserve">7</t>
    </r>
    <r>
      <rPr>
        <sz val="10"/>
        <rFont val="Noto Sans CJK SC"/>
        <family val="2"/>
      </rPr>
      <t xml:space="preserve">年改訂版の全文で最終確認が必要である。急性骨髄性白血病への進展の詳細は作らず、</t>
    </r>
    <r>
      <rPr>
        <sz val="10"/>
        <rFont val="Arial"/>
        <family val="0"/>
        <charset val="1"/>
      </rPr>
      <t xml:space="preserve">ML </t>
    </r>
    <r>
      <rPr>
        <sz val="10"/>
        <rFont val="Noto Sans CJK SC"/>
        <family val="2"/>
      </rPr>
      <t xml:space="preserve">の </t>
    </r>
    <r>
      <rPr>
        <sz val="10"/>
        <rFont val="Arial"/>
        <family val="0"/>
        <charset val="1"/>
      </rPr>
      <t xml:space="preserve">AML </t>
    </r>
    <r>
      <rPr>
        <sz val="10"/>
        <rFont val="Noto Sans CJK SC"/>
        <family val="2"/>
      </rPr>
      <t xml:space="preserve">カードと相互参照に留める。参照ガイドの </t>
    </r>
    <r>
      <rPr>
        <sz val="10"/>
        <rFont val="Arial"/>
        <family val="0"/>
        <charset val="1"/>
      </rPr>
      <t xml:space="preserve">source_class </t>
    </r>
    <r>
      <rPr>
        <sz val="10"/>
        <rFont val="Noto Sans CJK SC"/>
        <family val="2"/>
      </rPr>
      <t xml:space="preserve">は </t>
    </r>
    <r>
      <rPr>
        <sz val="10"/>
        <rFont val="Arial"/>
        <family val="0"/>
        <charset val="1"/>
      </rPr>
      <t xml:space="preserve">RC-051 </t>
    </r>
    <r>
      <rPr>
        <sz val="10"/>
        <rFont val="Noto Sans CJK SC"/>
        <family val="2"/>
      </rPr>
      <t xml:space="preserve">と同じ理由で </t>
    </r>
    <r>
      <rPr>
        <sz val="10"/>
        <rFont val="Arial"/>
        <family val="0"/>
        <charset val="1"/>
      </rPr>
      <t xml:space="preserve">UNKNOWN </t>
    </r>
    <r>
      <rPr>
        <sz val="10"/>
        <rFont val="Noto Sans CJK SC"/>
        <family val="2"/>
      </rPr>
      <t xml:space="preserve">とした。</t>
    </r>
  </si>
  <si>
    <t xml:space="preserve">RC-021</t>
  </si>
  <si>
    <r>
      <rPr>
        <sz val="10"/>
        <rFont val="Noto Sans CJK SC"/>
        <family val="2"/>
      </rPr>
      <t xml:space="preserve">骨髄異形成症候群の改訂国際予後スコアリングシステムでは、生存期間の中央値は </t>
    </r>
    <r>
      <rPr>
        <sz val="10"/>
        <rFont val="Arial"/>
        <family val="0"/>
        <charset val="1"/>
      </rPr>
      <t xml:space="preserve">Very low </t>
    </r>
    <r>
      <rPr>
        <sz val="10"/>
        <rFont val="Noto Sans CJK SC"/>
        <family val="2"/>
      </rPr>
      <t xml:space="preserve">が </t>
    </r>
    <r>
      <rPr>
        <sz val="10"/>
        <rFont val="Arial"/>
        <family val="0"/>
        <charset val="1"/>
      </rPr>
      <t xml:space="preserve">8.8 </t>
    </r>
    <r>
      <rPr>
        <sz val="10"/>
        <rFont val="Noto Sans CJK SC"/>
        <family val="2"/>
      </rPr>
      <t xml:space="preserve">年、</t>
    </r>
    <r>
      <rPr>
        <sz val="10"/>
        <rFont val="Arial"/>
        <family val="0"/>
        <charset val="1"/>
      </rPr>
      <t xml:space="preserve">Low </t>
    </r>
    <r>
      <rPr>
        <sz val="10"/>
        <rFont val="Noto Sans CJK SC"/>
        <family val="2"/>
      </rPr>
      <t xml:space="preserve">が </t>
    </r>
    <r>
      <rPr>
        <sz val="10"/>
        <rFont val="Arial"/>
        <family val="0"/>
        <charset val="1"/>
      </rPr>
      <t xml:space="preserve">5.3 </t>
    </r>
    <r>
      <rPr>
        <sz val="10"/>
        <rFont val="Noto Sans CJK SC"/>
        <family val="2"/>
      </rPr>
      <t xml:space="preserve">年、</t>
    </r>
    <r>
      <rPr>
        <sz val="10"/>
        <rFont val="Arial"/>
        <family val="0"/>
        <charset val="1"/>
      </rPr>
      <t xml:space="preserve">Intermediate </t>
    </r>
    <r>
      <rPr>
        <sz val="10"/>
        <rFont val="Noto Sans CJK SC"/>
        <family val="2"/>
      </rPr>
      <t xml:space="preserve">が </t>
    </r>
    <r>
      <rPr>
        <sz val="10"/>
        <rFont val="Arial"/>
        <family val="0"/>
        <charset val="1"/>
      </rPr>
      <t xml:space="preserve">3.0 </t>
    </r>
    <r>
      <rPr>
        <sz val="10"/>
        <rFont val="Noto Sans CJK SC"/>
        <family val="2"/>
      </rPr>
      <t xml:space="preserve">年、</t>
    </r>
    <r>
      <rPr>
        <sz val="10"/>
        <rFont val="Arial"/>
        <family val="0"/>
        <charset val="1"/>
      </rPr>
      <t xml:space="preserve">High </t>
    </r>
    <r>
      <rPr>
        <sz val="10"/>
        <rFont val="Noto Sans CJK SC"/>
        <family val="2"/>
      </rPr>
      <t xml:space="preserve">が </t>
    </r>
    <r>
      <rPr>
        <sz val="10"/>
        <rFont val="Arial"/>
        <family val="0"/>
        <charset val="1"/>
      </rPr>
      <t xml:space="preserve">1.6 </t>
    </r>
    <r>
      <rPr>
        <sz val="10"/>
        <rFont val="Noto Sans CJK SC"/>
        <family val="2"/>
      </rPr>
      <t xml:space="preserve">年、</t>
    </r>
    <r>
      <rPr>
        <sz val="10"/>
        <rFont val="Arial"/>
        <family val="0"/>
        <charset val="1"/>
      </rPr>
      <t xml:space="preserve">Very high </t>
    </r>
    <r>
      <rPr>
        <sz val="10"/>
        <rFont val="Noto Sans CJK SC"/>
        <family val="2"/>
      </rPr>
      <t xml:space="preserve">が </t>
    </r>
    <r>
      <rPr>
        <sz val="10"/>
        <rFont val="Arial"/>
        <family val="0"/>
        <charset val="1"/>
      </rPr>
      <t xml:space="preserve">0.8 </t>
    </r>
    <r>
      <rPr>
        <sz val="10"/>
        <rFont val="Noto Sans CJK SC"/>
        <family val="2"/>
      </rPr>
      <t xml:space="preserve">年である。</t>
    </r>
  </si>
  <si>
    <t xml:space="preserve">SRC-2468</t>
  </si>
  <si>
    <t xml:space="preserve">Greenberg PL, et al. Revised International Prognostic Scoring System for Myelodysplastic Syndromes. Blood. 2012;120(12):2454-2465.</t>
  </si>
  <si>
    <t xml:space="preserve">10.1182/blood-2012-03-420489</t>
  </si>
  <si>
    <t xml:space="preserve">22740453</t>
  </si>
  <si>
    <r>
      <rPr>
        <sz val="10"/>
        <rFont val="Noto Sans CJK SC"/>
        <family val="2"/>
      </rPr>
      <t xml:space="preserve">抄録で確認した数値である。ガイドの注記によれば、日本人データでは </t>
    </r>
    <r>
      <rPr>
        <sz val="10"/>
        <rFont val="Arial"/>
        <family val="0"/>
        <charset val="1"/>
      </rPr>
      <t xml:space="preserve">Intermediate </t>
    </r>
    <r>
      <rPr>
        <sz val="10"/>
        <rFont val="Noto Sans CJK SC"/>
        <family val="2"/>
      </rPr>
      <t xml:space="preserve">が低リスク側に近い成績であるが、本カードの主張は国際版の数値に限る。</t>
    </r>
  </si>
  <si>
    <t xml:space="preserve">RC-022</t>
  </si>
  <si>
    <r>
      <rPr>
        <sz val="10"/>
        <rFont val="Noto Sans CJK SC"/>
        <family val="2"/>
      </rPr>
      <t xml:space="preserve">高リスク骨髄異形成症候群に対するアザシチジンは、従来の治療と比較して全生存期間の中央値を </t>
    </r>
    <r>
      <rPr>
        <sz val="10"/>
        <rFont val="Arial"/>
        <family val="0"/>
        <charset val="1"/>
      </rPr>
      <t xml:space="preserve">24.5 </t>
    </r>
    <r>
      <rPr>
        <sz val="10"/>
        <rFont val="Noto Sans CJK SC"/>
        <family val="2"/>
      </rPr>
      <t xml:space="preserve">か月まで延長し、従来治療の </t>
    </r>
    <r>
      <rPr>
        <sz val="10"/>
        <rFont val="Arial"/>
        <family val="0"/>
        <charset val="1"/>
      </rPr>
      <t xml:space="preserve">15.0 </t>
    </r>
    <r>
      <rPr>
        <sz val="10"/>
        <rFont val="Noto Sans CJK SC"/>
        <family val="2"/>
      </rPr>
      <t xml:space="preserve">か月より長かった。ハザード比は </t>
    </r>
    <r>
      <rPr>
        <sz val="10"/>
        <rFont val="Arial"/>
        <family val="0"/>
        <charset val="1"/>
      </rPr>
      <t xml:space="preserve">0.58 </t>
    </r>
    <r>
      <rPr>
        <sz val="10"/>
        <rFont val="Noto Sans CJK SC"/>
        <family val="2"/>
      </rPr>
      <t xml:space="preserve">であった。</t>
    </r>
  </si>
  <si>
    <t xml:space="preserve">SRC-2469</t>
  </si>
  <si>
    <t xml:space="preserve">Fenaux P, et al. Efficacy of azacitidine compared with that of conventional care regimens in the treatment of higher-risk MDS. Lancet Oncol. 2009;10(3):223-232.</t>
  </si>
  <si>
    <t xml:space="preserve">10.1016/S1470-2045(09)70003-8</t>
  </si>
  <si>
    <t xml:space="preserve">19230772</t>
  </si>
  <si>
    <r>
      <rPr>
        <sz val="10"/>
        <rFont val="Arial"/>
        <family val="0"/>
        <charset val="1"/>
      </rPr>
      <t xml:space="preserve">AZA-001 </t>
    </r>
    <r>
      <rPr>
        <sz val="10"/>
        <rFont val="Noto Sans CJK SC"/>
        <family val="2"/>
      </rPr>
      <t xml:space="preserve">試験の抄録で確認した数値である。アザシチジンは国内で骨髄異形成症候群に保険適用があることが参照ガイドに記載されている。国内の初回承認年の再確認は未実施のため、年は主張に入れていない。</t>
    </r>
  </si>
  <si>
    <t xml:space="preserve">RC-023</t>
  </si>
  <si>
    <t xml:space="preserve">発作性夜間ヘモグロビン尿症</t>
  </si>
  <si>
    <r>
      <rPr>
        <sz val="10"/>
        <rFont val="Noto Sans CJK SC"/>
        <family val="2"/>
      </rPr>
      <t xml:space="preserve">発作性夜間ヘモグロビン尿症の診断は、フローサイトメトリーで </t>
    </r>
    <r>
      <rPr>
        <sz val="10"/>
        <rFont val="Arial"/>
        <family val="0"/>
        <charset val="1"/>
      </rPr>
      <t xml:space="preserve">PNH </t>
    </r>
    <r>
      <rPr>
        <sz val="10"/>
        <rFont val="Noto Sans CJK SC"/>
        <family val="2"/>
      </rPr>
      <t xml:space="preserve">型赤血球が </t>
    </r>
    <r>
      <rPr>
        <sz val="10"/>
        <rFont val="Arial"/>
        <family val="0"/>
        <charset val="1"/>
      </rPr>
      <t xml:space="preserve">1% </t>
    </r>
    <r>
      <rPr>
        <sz val="10"/>
        <rFont val="Noto Sans CJK SC"/>
        <family val="2"/>
      </rPr>
      <t xml:space="preserve">以上であり、かつ血清 </t>
    </r>
    <r>
      <rPr>
        <sz val="10"/>
        <rFont val="Arial"/>
        <family val="0"/>
        <charset val="1"/>
      </rPr>
      <t xml:space="preserve">LDH </t>
    </r>
    <r>
      <rPr>
        <sz val="10"/>
        <rFont val="Noto Sans CJK SC"/>
        <family val="2"/>
      </rPr>
      <t xml:space="preserve">が正常上限の </t>
    </r>
    <r>
      <rPr>
        <sz val="10"/>
        <rFont val="Arial"/>
        <family val="0"/>
        <charset val="1"/>
      </rPr>
      <t xml:space="preserve">1.5 </t>
    </r>
    <r>
      <rPr>
        <sz val="10"/>
        <rFont val="Noto Sans CJK SC"/>
        <family val="2"/>
      </rPr>
      <t xml:space="preserve">倍以上であることで確定する。</t>
    </r>
  </si>
  <si>
    <r>
      <rPr>
        <sz val="10"/>
        <rFont val="Noto Sans CJK SC"/>
        <family val="2"/>
      </rPr>
      <t xml:space="preserve">医学各論 Ⅶ</t>
    </r>
    <r>
      <rPr>
        <sz val="10"/>
        <rFont val="Arial"/>
        <family val="0"/>
        <charset val="1"/>
      </rPr>
      <t xml:space="preserve">-1-D-③</t>
    </r>
    <r>
      <rPr>
        <sz val="10"/>
        <rFont val="Noto Sans CJK SC"/>
        <family val="2"/>
      </rPr>
      <t xml:space="preserve">（発作性夜間ヘモグロビン尿症、</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</si>
  <si>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TBL-01-00-005 (id: JlvnlXY)</t>
    </r>
    <r>
      <rPr>
        <sz val="10"/>
        <rFont val="Noto Sans CJK SC"/>
        <family val="2"/>
      </rPr>
      <t xml:space="preserve">；</t>
    </r>
    <r>
      <rPr>
        <sz val="10"/>
        <rFont val="Arial"/>
        <family val="0"/>
        <charset val="1"/>
      </rPr>
      <t xml:space="preserve">TBL-02-01-013 (id: JlAKpWQ)</t>
    </r>
    <r>
      <rPr>
        <sz val="10"/>
        <rFont val="Noto Sans CJK SC"/>
        <family val="2"/>
      </rPr>
      <t xml:space="preserve">；</t>
    </r>
    <r>
      <rPr>
        <sz val="10"/>
        <rFont val="Arial"/>
        <family val="0"/>
        <charset val="1"/>
      </rPr>
      <t xml:space="preserve">TBL-02-01-011 (id: JlAKpWI)</t>
    </r>
  </si>
  <si>
    <t xml:space="preserve">SRC-2470</t>
  </si>
  <si>
    <r>
      <rPr>
        <sz val="10"/>
        <rFont val="Noto Sans CJK SC"/>
        <family val="2"/>
      </rPr>
      <t xml:space="preserve">特発性造血障害に関する調査研究班『発作性夜間ヘモグロビン尿症診療の参照ガイド 令和</t>
    </r>
    <r>
      <rPr>
        <sz val="10"/>
        <rFont val="Arial"/>
        <family val="0"/>
        <charset val="1"/>
      </rPr>
      <t xml:space="preserve">4</t>
    </r>
    <r>
      <rPr>
        <sz val="10"/>
        <rFont val="Noto Sans CJK SC"/>
        <family val="2"/>
      </rPr>
      <t xml:space="preserve">年度改訂版』（</t>
    </r>
    <r>
      <rPr>
        <sz val="10"/>
        <rFont val="Arial"/>
        <family val="0"/>
        <charset val="1"/>
      </rPr>
      <t xml:space="preserve">2023</t>
    </r>
    <r>
      <rPr>
        <sz val="10"/>
        <rFont val="Noto Sans CJK SC"/>
        <family val="2"/>
      </rPr>
      <t xml:space="preserve">年</t>
    </r>
    <r>
      <rPr>
        <sz val="10"/>
        <rFont val="Arial"/>
        <family val="0"/>
        <charset val="1"/>
      </rPr>
      <t xml:space="preserve">3</t>
    </r>
    <r>
      <rPr>
        <sz val="10"/>
        <rFont val="Noto Sans CJK SC"/>
        <family val="2"/>
      </rPr>
      <t xml:space="preserve">月）</t>
    </r>
  </si>
  <si>
    <r>
      <rPr>
        <sz val="10"/>
        <rFont val="Noto Sans CJK SC"/>
        <family val="2"/>
      </rPr>
      <t xml:space="preserve">令和</t>
    </r>
    <r>
      <rPr>
        <sz val="10"/>
        <rFont val="Arial"/>
        <family val="0"/>
        <charset val="1"/>
      </rPr>
      <t xml:space="preserve">4</t>
    </r>
    <r>
      <rPr>
        <sz val="10"/>
        <rFont val="Noto Sans CJK SC"/>
        <family val="2"/>
      </rPr>
      <t xml:space="preserve">年度改訂版の全文で確認した。令和</t>
    </r>
    <r>
      <rPr>
        <sz val="10"/>
        <rFont val="Arial"/>
        <family val="0"/>
        <charset val="1"/>
      </rPr>
      <t xml:space="preserve">7</t>
    </r>
    <r>
      <rPr>
        <sz val="10"/>
        <rFont val="Noto Sans CJK SC"/>
        <family val="2"/>
      </rPr>
      <t xml:space="preserve">年度版の有無は未確認で、組み立て前に研究班サイトで再確認すること。参照ガイドの </t>
    </r>
    <r>
      <rPr>
        <sz val="10"/>
        <rFont val="Arial"/>
        <family val="0"/>
        <charset val="1"/>
      </rPr>
      <t xml:space="preserve">source_class </t>
    </r>
    <r>
      <rPr>
        <sz val="10"/>
        <rFont val="Noto Sans CJK SC"/>
        <family val="2"/>
      </rPr>
      <t xml:space="preserve">は </t>
    </r>
    <r>
      <rPr>
        <sz val="10"/>
        <rFont val="Arial"/>
        <family val="0"/>
        <charset val="1"/>
      </rPr>
      <t xml:space="preserve">RC-051 </t>
    </r>
    <r>
      <rPr>
        <sz val="10"/>
        <rFont val="Noto Sans CJK SC"/>
        <family val="2"/>
      </rPr>
      <t xml:space="preserve">と同じ理由で </t>
    </r>
    <r>
      <rPr>
        <sz val="10"/>
        <rFont val="Arial"/>
        <family val="0"/>
        <charset val="1"/>
      </rPr>
      <t xml:space="preserve">UNKNOWN </t>
    </r>
    <r>
      <rPr>
        <sz val="10"/>
        <rFont val="Noto Sans CJK SC"/>
        <family val="2"/>
      </rPr>
      <t xml:space="preserve">とした。</t>
    </r>
  </si>
  <si>
    <t xml:space="preserve">RC-024</t>
  </si>
  <si>
    <r>
      <rPr>
        <sz val="10"/>
        <rFont val="Noto Sans CJK SC"/>
        <family val="2"/>
      </rPr>
      <t xml:space="preserve">発作性夜間ヘモグロビン尿症に対するエクリズマブは、輸血なしのヘモグロビン安定化を </t>
    </r>
    <r>
      <rPr>
        <sz val="10"/>
        <rFont val="Arial"/>
        <family val="0"/>
        <charset val="1"/>
      </rPr>
      <t xml:space="preserve">49% </t>
    </r>
    <r>
      <rPr>
        <sz val="10"/>
        <rFont val="Noto Sans CJK SC"/>
        <family val="2"/>
      </rPr>
      <t xml:space="preserve">の患者で達成し、プラセボの </t>
    </r>
    <r>
      <rPr>
        <sz val="10"/>
        <rFont val="Arial"/>
        <family val="0"/>
        <charset val="1"/>
      </rPr>
      <t xml:space="preserve">0% </t>
    </r>
    <r>
      <rPr>
        <sz val="10"/>
        <rFont val="Noto Sans CJK SC"/>
        <family val="2"/>
      </rPr>
      <t xml:space="preserve">より高かった。赤血球輸血単位数の中央値はエクリズマブ群で </t>
    </r>
    <r>
      <rPr>
        <sz val="10"/>
        <rFont val="Arial"/>
        <family val="0"/>
        <charset val="1"/>
      </rPr>
      <t xml:space="preserve">0 </t>
    </r>
    <r>
      <rPr>
        <sz val="10"/>
        <rFont val="Noto Sans CJK SC"/>
        <family val="2"/>
      </rPr>
      <t xml:space="preserve">単位、プラセボ群で </t>
    </r>
    <r>
      <rPr>
        <sz val="10"/>
        <rFont val="Arial"/>
        <family val="0"/>
        <charset val="1"/>
      </rPr>
      <t xml:space="preserve">10 </t>
    </r>
    <r>
      <rPr>
        <sz val="10"/>
        <rFont val="Noto Sans CJK SC"/>
        <family val="2"/>
      </rPr>
      <t xml:space="preserve">単位であった。</t>
    </r>
  </si>
  <si>
    <t xml:space="preserve">SRC-2471</t>
  </si>
  <si>
    <t xml:space="preserve">Hillmen P, et al. The Complement Inhibitor Eculizumab in Paroxysmal Nocturnal Hemoglobinuria. N Engl J Med. 2006;355:1233-1243.</t>
  </si>
  <si>
    <t xml:space="preserve">10.1056/NEJMoa061648</t>
  </si>
  <si>
    <t xml:space="preserve">16990386</t>
  </si>
  <si>
    <r>
      <rPr>
        <sz val="10"/>
        <rFont val="Arial"/>
        <family val="0"/>
        <charset val="1"/>
      </rPr>
      <t xml:space="preserve">TRIUMPH </t>
    </r>
    <r>
      <rPr>
        <sz val="10"/>
        <rFont val="Noto Sans CJK SC"/>
        <family val="2"/>
      </rPr>
      <t xml:space="preserve">試験の抄録で確認した数値である。エクリズマブは国内で発作性夜間ヘモグロビン尿症の標準治療として参照ガイドに記載されているが、国内の承認年はリサーチで未確認のため年は主張に入れていない。既存の </t>
    </r>
    <r>
      <rPr>
        <sz val="10"/>
        <rFont val="Arial"/>
        <family val="0"/>
        <charset val="1"/>
      </rPr>
      <t xml:space="preserve">SRC-638 </t>
    </r>
    <r>
      <rPr>
        <sz val="10"/>
        <rFont val="Noto Sans CJK SC"/>
        <family val="2"/>
      </rPr>
      <t xml:space="preserve">は非典型溶血性尿毒症症候群のエクリズマブ試験であり、発作性夜間ヘモグロビン尿症では使っていない。</t>
    </r>
  </si>
  <si>
    <t xml:space="preserve">RC-025</t>
  </si>
  <si>
    <t xml:space="preserve">赤芽球癆</t>
  </si>
  <si>
    <r>
      <rPr>
        <sz val="10"/>
        <rFont val="Noto Sans CJK SC"/>
        <family val="2"/>
      </rPr>
      <t xml:space="preserve">赤芽球癆は、正球性から大球性の貧血、網赤血球の著減、骨髄の赤芽球の著減を特徴とし、白血球と血小板は通常正常である。日本の成人例では、成因は特発性が </t>
    </r>
    <r>
      <rPr>
        <sz val="10"/>
        <rFont val="Arial"/>
        <family val="0"/>
        <charset val="1"/>
      </rPr>
      <t xml:space="preserve">69%</t>
    </r>
    <r>
      <rPr>
        <sz val="10"/>
        <rFont val="Noto Sans CJK SC"/>
        <family val="2"/>
      </rPr>
      <t xml:space="preserve">、胸腺腫が </t>
    </r>
    <r>
      <rPr>
        <sz val="10"/>
        <rFont val="Arial"/>
        <family val="0"/>
        <charset val="1"/>
      </rPr>
      <t xml:space="preserve">9.4% </t>
    </r>
    <r>
      <rPr>
        <sz val="10"/>
        <rFont val="Noto Sans CJK SC"/>
        <family val="2"/>
      </rPr>
      <t xml:space="preserve">であった。</t>
    </r>
  </si>
  <si>
    <r>
      <rPr>
        <sz val="10"/>
        <rFont val="Noto Sans CJK SC"/>
        <family val="2"/>
      </rPr>
      <t xml:space="preserve">医学各論 Ⅶ</t>
    </r>
    <r>
      <rPr>
        <sz val="10"/>
        <rFont val="Arial"/>
        <family val="0"/>
        <charset val="1"/>
      </rPr>
      <t xml:space="preserve">-1-D-④</t>
    </r>
    <r>
      <rPr>
        <sz val="10"/>
        <rFont val="Noto Sans CJK SC"/>
        <family val="2"/>
      </rPr>
      <t xml:space="preserve">（赤芽球癆、</t>
    </r>
    <r>
      <rPr>
        <sz val="10"/>
        <rFont val="Arial"/>
        <family val="0"/>
        <charset val="1"/>
      </rPr>
      <t xml:space="preserve">c</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</si>
  <si>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TBL-02-01-013 (id: JlAKpWQ)</t>
    </r>
  </si>
  <si>
    <t xml:space="preserve">SRC-2472</t>
  </si>
  <si>
    <r>
      <rPr>
        <sz val="10"/>
        <rFont val="Noto Sans CJK SC"/>
        <family val="2"/>
      </rPr>
      <t xml:space="preserve">特発性造血障害に関する調査研究班『赤芽球癆診療の参照ガイド 令和</t>
    </r>
    <r>
      <rPr>
        <sz val="10"/>
        <rFont val="Arial"/>
        <family val="0"/>
        <charset val="1"/>
      </rPr>
      <t xml:space="preserve">4</t>
    </r>
    <r>
      <rPr>
        <sz val="10"/>
        <rFont val="Noto Sans CJK SC"/>
        <family val="2"/>
      </rPr>
      <t xml:space="preserve">年度改訂版』（第</t>
    </r>
    <r>
      <rPr>
        <sz val="10"/>
        <rFont val="Arial"/>
        <family val="0"/>
        <charset val="1"/>
      </rPr>
      <t xml:space="preserve">7</t>
    </r>
    <r>
      <rPr>
        <sz val="10"/>
        <rFont val="Noto Sans CJK SC"/>
        <family val="2"/>
      </rPr>
      <t xml:space="preserve">版、</t>
    </r>
    <r>
      <rPr>
        <sz val="10"/>
        <rFont val="Arial"/>
        <family val="0"/>
        <charset val="1"/>
      </rPr>
      <t xml:space="preserve">2023-01-16</t>
    </r>
    <r>
      <rPr>
        <sz val="10"/>
        <rFont val="Noto Sans CJK SC"/>
        <family val="2"/>
      </rPr>
      <t xml:space="preserve">）</t>
    </r>
  </si>
  <si>
    <r>
      <rPr>
        <sz val="10"/>
        <rFont val="Noto Sans CJK SC"/>
        <family val="2"/>
      </rPr>
      <t xml:space="preserve">令和</t>
    </r>
    <r>
      <rPr>
        <sz val="10"/>
        <rFont val="Arial"/>
        <family val="0"/>
        <charset val="1"/>
      </rPr>
      <t xml:space="preserve">4</t>
    </r>
    <r>
      <rPr>
        <sz val="10"/>
        <rFont val="Noto Sans CJK SC"/>
        <family val="2"/>
      </rPr>
      <t xml:space="preserve">年度改訂版の全文で確認した。成因の割合は日本血液学会レジストリ </t>
    </r>
    <r>
      <rPr>
        <sz val="10"/>
        <rFont val="Arial"/>
        <family val="0"/>
        <charset val="1"/>
      </rPr>
      <t xml:space="preserve">2012</t>
    </r>
    <r>
      <rPr>
        <sz val="10"/>
        <rFont val="Noto Sans CJK SC"/>
        <family val="2"/>
      </rPr>
      <t xml:space="preserve">〜</t>
    </r>
    <r>
      <rPr>
        <sz val="10"/>
        <rFont val="Arial"/>
        <family val="0"/>
        <charset val="1"/>
      </rPr>
      <t xml:space="preserve">2019 </t>
    </r>
    <r>
      <rPr>
        <sz val="10"/>
        <rFont val="Noto Sans CJK SC"/>
        <family val="2"/>
      </rPr>
      <t xml:space="preserve">年の </t>
    </r>
    <r>
      <rPr>
        <sz val="10"/>
        <rFont val="Arial"/>
        <family val="0"/>
        <charset val="1"/>
      </rPr>
      <t xml:space="preserve">18 </t>
    </r>
    <r>
      <rPr>
        <sz val="10"/>
        <rFont val="Noto Sans CJK SC"/>
        <family val="2"/>
      </rPr>
      <t xml:space="preserve">歳以上 </t>
    </r>
    <r>
      <rPr>
        <sz val="10"/>
        <rFont val="Arial"/>
        <family val="0"/>
        <charset val="1"/>
      </rPr>
      <t xml:space="preserve">1055 </t>
    </r>
    <r>
      <rPr>
        <sz val="10"/>
        <rFont val="Noto Sans CJK SC"/>
        <family val="2"/>
      </rPr>
      <t xml:space="preserve">例の集計である。令和</t>
    </r>
    <r>
      <rPr>
        <sz val="10"/>
        <rFont val="Arial"/>
        <family val="0"/>
        <charset val="1"/>
      </rPr>
      <t xml:space="preserve">7</t>
    </r>
    <r>
      <rPr>
        <sz val="10"/>
        <rFont val="Noto Sans CJK SC"/>
        <family val="2"/>
      </rPr>
      <t xml:space="preserve">年度版の有無は未確認で、組み立て前に研究班サイトで再確認すること。参照ガイドの </t>
    </r>
    <r>
      <rPr>
        <sz val="10"/>
        <rFont val="Arial"/>
        <family val="0"/>
        <charset val="1"/>
      </rPr>
      <t xml:space="preserve">source_class </t>
    </r>
    <r>
      <rPr>
        <sz val="10"/>
        <rFont val="Noto Sans CJK SC"/>
        <family val="2"/>
      </rPr>
      <t xml:space="preserve">は </t>
    </r>
    <r>
      <rPr>
        <sz val="10"/>
        <rFont val="Arial"/>
        <family val="0"/>
        <charset val="1"/>
      </rPr>
      <t xml:space="preserve">RC-051 </t>
    </r>
    <r>
      <rPr>
        <sz val="10"/>
        <rFont val="Noto Sans CJK SC"/>
        <family val="2"/>
      </rPr>
      <t xml:space="preserve">と同じ理由で </t>
    </r>
    <r>
      <rPr>
        <sz val="10"/>
        <rFont val="Arial"/>
        <family val="0"/>
        <charset val="1"/>
      </rPr>
      <t xml:space="preserve">UNKNOWN </t>
    </r>
    <r>
      <rPr>
        <sz val="10"/>
        <rFont val="Noto Sans CJK SC"/>
        <family val="2"/>
      </rPr>
      <t xml:space="preserve">とした。</t>
    </r>
  </si>
  <si>
    <t xml:space="preserve">RC-026</t>
  </si>
  <si>
    <r>
      <rPr>
        <sz val="10"/>
        <rFont val="Noto Sans CJK SC"/>
        <family val="2"/>
      </rPr>
      <t xml:space="preserve">慢性疾患に伴う貧血</t>
    </r>
    <r>
      <rPr>
        <sz val="10"/>
        <rFont val="Arial"/>
        <family val="0"/>
        <charset val="1"/>
      </rPr>
      <t xml:space="preserve">&lt;ACD&gt;</t>
    </r>
  </si>
  <si>
    <t xml:space="preserve">慢性疾患に伴う貧血の病態の中心は、炎症性サイトカインと鉄恒常性の主調節因子であるヘプシジンであり、腸管からの鉄吸収が阻害され、網内系の細胞に鉄が貯留することで鉄制限性の赤血球造血が起こる。</t>
  </si>
  <si>
    <r>
      <rPr>
        <sz val="10"/>
        <rFont val="Noto Sans CJK SC"/>
        <family val="2"/>
      </rPr>
      <t xml:space="preserve">医学各論 Ⅶ</t>
    </r>
    <r>
      <rPr>
        <sz val="10"/>
        <rFont val="Arial"/>
        <family val="0"/>
        <charset val="1"/>
      </rPr>
      <t xml:space="preserve">-1-E-①</t>
    </r>
    <r>
      <rPr>
        <sz val="10"/>
        <rFont val="Noto Sans CJK SC"/>
        <family val="2"/>
      </rPr>
      <t xml:space="preserve">（慢性疾患に伴う貧血</t>
    </r>
    <r>
      <rPr>
        <sz val="10"/>
        <rFont val="Arial"/>
        <family val="0"/>
        <charset val="1"/>
      </rPr>
      <t xml:space="preserve">&lt;ACD&gt;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</si>
  <si>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TBL-01-00-004 (id: JuyvuDU)</t>
    </r>
    <r>
      <rPr>
        <sz val="10"/>
        <rFont val="Noto Sans CJK SC"/>
        <family val="2"/>
      </rPr>
      <t xml:space="preserve">；</t>
    </r>
    <r>
      <rPr>
        <sz val="10"/>
        <rFont val="Arial"/>
        <family val="0"/>
        <charset val="1"/>
      </rPr>
      <t xml:space="preserve">TBL-02-01-013 (id: JlAKpWQ)</t>
    </r>
  </si>
  <si>
    <t xml:space="preserve">SRC-2473</t>
  </si>
  <si>
    <t xml:space="preserve">Weiss G, Ganz T, Goodnough LT. Anemia of inflammation. Blood. 2019;133(1):40-50.</t>
  </si>
  <si>
    <t xml:space="preserve">10.1182/blood-2018-06-856500</t>
  </si>
  <si>
    <t xml:space="preserve">30401705</t>
  </si>
  <si>
    <t xml:space="preserve">抄録で確認した内容である。ほかに、赤血球寿命の短縮、貧血に対するエリスロポエチン反応の抑制、炎症性メディエーターによる赤芽球系の分化抑制も寄与すると同抄録に記されているが、本カードの主張はヘプシジン中心の機序に限る。</t>
  </si>
  <si>
    <t xml:space="preserve">RC-027</t>
  </si>
  <si>
    <t xml:space="preserve">慢性疾患に伴う貧血の検査所見の特徴は低鉄血症と高フェリチン血症であり、鉄恒常性の変化が診断を支持する。ただし、真の鉄欠乏を合併した患者では診断が難しくなる。</t>
  </si>
  <si>
    <r>
      <rPr>
        <sz val="10"/>
        <rFont val="Noto Sans CJK SC"/>
        <family val="2"/>
      </rPr>
      <t xml:space="preserve">抄録で確認した内容である。別表</t>
    </r>
    <r>
      <rPr>
        <sz val="10"/>
        <rFont val="Arial"/>
        <family val="0"/>
        <charset val="1"/>
      </rPr>
      <t xml:space="preserve">1 </t>
    </r>
    <r>
      <rPr>
        <sz val="10"/>
        <rFont val="Noto Sans CJK SC"/>
        <family val="2"/>
      </rPr>
      <t xml:space="preserve">の </t>
    </r>
    <r>
      <rPr>
        <sz val="10"/>
        <rFont val="Arial"/>
        <family val="0"/>
        <charset val="1"/>
      </rPr>
      <t xml:space="preserve">TBL-01-00-004 </t>
    </r>
    <r>
      <rPr>
        <sz val="10"/>
        <rFont val="Noto Sans CJK SC"/>
        <family val="2"/>
      </rPr>
      <t xml:space="preserve">は疾患名が「二次性貧血」の近接候補であり、同名の行はない。対応づけの最終判断は取り込み側に委ねる。</t>
    </r>
  </si>
  <si>
    <t xml:space="preserve">RC-028</t>
  </si>
  <si>
    <t xml:space="preserve">腎性貧血、内分泌異常による貧血</t>
  </si>
  <si>
    <r>
      <rPr>
        <sz val="10"/>
        <rFont val="Noto Sans CJK SC"/>
        <family val="2"/>
      </rPr>
      <t xml:space="preserve">成人の血液透析患者では、維持すべき目標ヘモグロビンは週初めの採血で </t>
    </r>
    <r>
      <rPr>
        <sz val="10"/>
        <rFont val="Arial"/>
        <family val="0"/>
        <charset val="1"/>
      </rPr>
      <t xml:space="preserve">10</t>
    </r>
    <r>
      <rPr>
        <sz val="10"/>
        <rFont val="Noto Sans CJK SC"/>
        <family val="2"/>
      </rPr>
      <t xml:space="preserve">〜</t>
    </r>
    <r>
      <rPr>
        <sz val="10"/>
        <rFont val="Arial"/>
        <family val="0"/>
        <charset val="1"/>
      </rPr>
      <t xml:space="preserve">12 g/dL </t>
    </r>
    <r>
      <rPr>
        <sz val="10"/>
        <rFont val="Noto Sans CJK SC"/>
        <family val="2"/>
      </rPr>
      <t xml:space="preserve">であり、複数回の検査でヘモグロビン </t>
    </r>
    <r>
      <rPr>
        <sz val="10"/>
        <rFont val="Arial"/>
        <family val="0"/>
        <charset val="1"/>
      </rPr>
      <t xml:space="preserve">10 g/dL </t>
    </r>
    <r>
      <rPr>
        <sz val="10"/>
        <rFont val="Noto Sans CJK SC"/>
        <family val="2"/>
      </rPr>
      <t xml:space="preserve">未満となった時点で腎性貧血治療を開始することが推奨される。推奨グレードは </t>
    </r>
    <r>
      <rPr>
        <sz val="10"/>
        <rFont val="Arial"/>
        <family val="0"/>
        <charset val="1"/>
      </rPr>
      <t xml:space="preserve">1C </t>
    </r>
    <r>
      <rPr>
        <sz val="10"/>
        <rFont val="Noto Sans CJK SC"/>
        <family val="2"/>
      </rPr>
      <t xml:space="preserve">である。</t>
    </r>
  </si>
  <si>
    <r>
      <rPr>
        <sz val="10"/>
        <rFont val="Noto Sans CJK SC"/>
        <family val="2"/>
      </rPr>
      <t xml:space="preserve">医学各論 Ⅶ</t>
    </r>
    <r>
      <rPr>
        <sz val="10"/>
        <rFont val="Arial"/>
        <family val="0"/>
        <charset val="1"/>
      </rPr>
      <t xml:space="preserve">-1-E-②</t>
    </r>
    <r>
      <rPr>
        <sz val="10"/>
        <rFont val="Noto Sans CJK SC"/>
        <family val="2"/>
      </rPr>
      <t xml:space="preserve">（腎性貧血、内分泌異常による貧血、</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</si>
  <si>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TBL-01-00-003 (id: JlvnlYE)</t>
    </r>
    <r>
      <rPr>
        <sz val="10"/>
        <rFont val="Noto Sans CJK SC"/>
        <family val="2"/>
      </rPr>
      <t xml:space="preserve">；</t>
    </r>
    <r>
      <rPr>
        <sz val="10"/>
        <rFont val="Arial"/>
        <family val="0"/>
        <charset val="1"/>
      </rPr>
      <t xml:space="preserve">TBL-02-01-003 (id: JlAKpVo)</t>
    </r>
    <r>
      <rPr>
        <sz val="10"/>
        <rFont val="Noto Sans CJK SC"/>
        <family val="2"/>
      </rPr>
      <t xml:space="preserve">；</t>
    </r>
    <r>
      <rPr>
        <sz val="10"/>
        <rFont val="Arial"/>
        <family val="0"/>
        <charset val="1"/>
      </rPr>
      <t xml:space="preserve">TBL-02-01-013 (id: JlAKpWQ)</t>
    </r>
  </si>
  <si>
    <t xml:space="preserve">Yamamoto H, Nishi S, Tomo T, et al. 2015 Japanese Society for Dialysis Therapy: Guidelines for Renal Anemia in Chronic Kidney Disease. Renal Replacement Therapy. 2017;3:36.</t>
  </si>
  <si>
    <r>
      <rPr>
        <sz val="10"/>
        <rFont val="Arial"/>
        <family val="0"/>
        <charset val="1"/>
      </rPr>
      <t xml:space="preserve">2015 </t>
    </r>
    <r>
      <rPr>
        <sz val="10"/>
        <rFont val="Noto Sans CJK SC"/>
        <family val="2"/>
      </rPr>
      <t xml:space="preserve">年版ガイドラインの全文で確認した。</t>
    </r>
    <r>
      <rPr>
        <sz val="10"/>
        <rFont val="Arial"/>
        <family val="0"/>
        <charset val="1"/>
      </rPr>
      <t xml:space="preserve">2025 </t>
    </r>
    <r>
      <rPr>
        <sz val="10"/>
        <rFont val="Noto Sans CJK SC"/>
        <family val="2"/>
      </rPr>
      <t xml:space="preserve">年版については、学会公式一覧に掲載がなく、</t>
    </r>
    <r>
      <rPr>
        <sz val="10"/>
        <rFont val="Arial"/>
        <family val="0"/>
        <charset val="1"/>
      </rPr>
      <t xml:space="preserve">2025 </t>
    </r>
    <r>
      <rPr>
        <sz val="10"/>
        <rFont val="Noto Sans CJK SC"/>
        <family val="2"/>
      </rPr>
      <t xml:space="preserve">年度後半の時点でも理事会で「案」の段階と記録されていることが補完調査で確認されたため、正式な公表版は存在しない前提で </t>
    </r>
    <r>
      <rPr>
        <sz val="10"/>
        <rFont val="Arial"/>
        <family val="0"/>
        <charset val="1"/>
      </rPr>
      <t xml:space="preserve">2015 </t>
    </r>
    <r>
      <rPr>
        <sz val="10"/>
        <rFont val="Noto Sans CJK SC"/>
        <family val="2"/>
      </rPr>
      <t xml:space="preserve">年版を正とした。詳細は申し送りを参照。出典マスターの </t>
    </r>
    <r>
      <rPr>
        <sz val="10"/>
        <rFont val="Arial"/>
        <family val="0"/>
        <charset val="1"/>
      </rPr>
      <t xml:space="preserve">SRC-649 </t>
    </r>
    <r>
      <rPr>
        <sz val="10"/>
        <rFont val="Noto Sans CJK SC"/>
        <family val="2"/>
      </rPr>
      <t xml:space="preserve">の登録は </t>
    </r>
    <r>
      <rPr>
        <sz val="10"/>
        <rFont val="Arial"/>
        <family val="0"/>
        <charset val="1"/>
      </rPr>
      <t xml:space="preserve">source_class UNKNOWN </t>
    </r>
    <r>
      <rPr>
        <sz val="10"/>
        <rFont val="Noto Sans CJK SC"/>
        <family val="2"/>
      </rPr>
      <t xml:space="preserve">だが、出版社ページで </t>
    </r>
    <r>
      <rPr>
        <sz val="10"/>
        <rFont val="Arial"/>
        <family val="0"/>
        <charset val="1"/>
      </rPr>
      <t xml:space="preserve">CC BY 4.0 </t>
    </r>
    <r>
      <rPr>
        <sz val="10"/>
        <rFont val="Noto Sans CJK SC"/>
        <family val="2"/>
      </rPr>
      <t xml:space="preserve">を直接確認したため本パートでは </t>
    </r>
    <r>
      <rPr>
        <sz val="10"/>
        <rFont val="Arial"/>
        <family val="0"/>
        <charset val="1"/>
      </rPr>
      <t xml:space="preserve">OPEN </t>
    </r>
    <r>
      <rPr>
        <sz val="10"/>
        <rFont val="Noto Sans CJK SC"/>
        <family val="2"/>
      </rPr>
      <t xml:space="preserve">とし、取り込み時の更新提案とする。</t>
    </r>
  </si>
  <si>
    <t xml:space="preserve">RC-029</t>
  </si>
  <si>
    <r>
      <rPr>
        <sz val="10"/>
        <rFont val="Noto Sans CJK SC"/>
        <family val="2"/>
      </rPr>
      <t xml:space="preserve">長期透析患者の腎性貧血に対するロキサデュスタットは、エポエチン アルファに対して非劣性であり、ヘモグロビンの変化量はロキサデュスタット群で </t>
    </r>
    <r>
      <rPr>
        <sz val="10"/>
        <rFont val="Arial"/>
        <family val="0"/>
        <charset val="1"/>
      </rPr>
      <t xml:space="preserve">+0.7 g/dL</t>
    </r>
    <r>
      <rPr>
        <sz val="10"/>
        <rFont val="Noto Sans CJK SC"/>
        <family val="2"/>
      </rPr>
      <t xml:space="preserve">、エポエチン アルファ群で </t>
    </r>
    <r>
      <rPr>
        <sz val="10"/>
        <rFont val="Arial"/>
        <family val="0"/>
        <charset val="1"/>
      </rPr>
      <t xml:space="preserve">+0.5 g/dL </t>
    </r>
    <r>
      <rPr>
        <sz val="10"/>
        <rFont val="Noto Sans CJK SC"/>
        <family val="2"/>
      </rPr>
      <t xml:space="preserve">であった。</t>
    </r>
  </si>
  <si>
    <t xml:space="preserve">Chen N, Hao C, Liu BC, et al. Roxadustat Treatment for Anemia in Patients Undergoing Long-Term Dialysis. N Engl J Med. 2019;381(11):1011-1022.</t>
  </si>
  <si>
    <r>
      <rPr>
        <sz val="10"/>
        <rFont val="Noto Sans CJK SC"/>
        <family val="2"/>
      </rPr>
      <t xml:space="preserve">中国の長期透析患者 </t>
    </r>
    <r>
      <rPr>
        <sz val="10"/>
        <rFont val="Arial"/>
        <family val="0"/>
        <charset val="1"/>
      </rPr>
      <t xml:space="preserve">305 </t>
    </r>
    <r>
      <rPr>
        <sz val="10"/>
        <rFont val="Noto Sans CJK SC"/>
        <family val="2"/>
      </rPr>
      <t xml:space="preserve">例の無作為化試験の抄録で確認した数値である。国内承認は </t>
    </r>
    <r>
      <rPr>
        <sz val="10"/>
        <rFont val="Arial"/>
        <family val="0"/>
        <charset val="1"/>
      </rPr>
      <t xml:space="preserve">PMDA </t>
    </r>
    <r>
      <rPr>
        <sz val="10"/>
        <rFont val="Noto Sans CJK SC"/>
        <family val="2"/>
      </rPr>
      <t xml:space="preserve">資料と企業発表で確認済みで、ロキサデュスタットは </t>
    </r>
    <r>
      <rPr>
        <sz val="10"/>
        <rFont val="Arial"/>
        <family val="0"/>
        <charset val="1"/>
      </rPr>
      <t xml:space="preserve">2019-09-20 </t>
    </r>
    <r>
      <rPr>
        <sz val="10"/>
        <rFont val="Noto Sans CJK SC"/>
        <family val="2"/>
      </rPr>
      <t xml:space="preserve">に「透析施行中の腎性貧血」で承認され、同年 </t>
    </r>
    <r>
      <rPr>
        <sz val="10"/>
        <rFont val="Arial"/>
        <family val="0"/>
        <charset val="1"/>
      </rPr>
      <t xml:space="preserve">11 </t>
    </r>
    <r>
      <rPr>
        <sz val="10"/>
        <rFont val="Noto Sans CJK SC"/>
        <family val="2"/>
      </rPr>
      <t xml:space="preserve">月に発売され、</t>
    </r>
    <r>
      <rPr>
        <sz val="10"/>
        <rFont val="Arial"/>
        <family val="0"/>
        <charset val="1"/>
      </rPr>
      <t xml:space="preserve">2020-11-27 </t>
    </r>
    <r>
      <rPr>
        <sz val="10"/>
        <rFont val="Noto Sans CJK SC"/>
        <family val="2"/>
      </rPr>
      <t xml:space="preserve">に効能・効果が「腎性貧血」へ拡大された。</t>
    </r>
  </si>
  <si>
    <t xml:space="preserve">RC-030</t>
  </si>
  <si>
    <r>
      <rPr>
        <sz val="10"/>
        <rFont val="Noto Sans CJK SC"/>
        <family val="2"/>
      </rPr>
      <t xml:space="preserve">甲状腺機能低下症に伴う貧血は正球性が最も多く、大球性と小球性はそれより少ない。機序としては、骨髄抑制、エリスロポエチン産生の低下、鉄・ビタミン</t>
    </r>
    <r>
      <rPr>
        <sz val="10"/>
        <rFont val="Arial"/>
        <family val="0"/>
        <charset val="1"/>
      </rPr>
      <t xml:space="preserve">B12</t>
    </r>
    <r>
      <rPr>
        <sz val="10"/>
        <rFont val="Noto Sans CJK SC"/>
        <family val="2"/>
      </rPr>
      <t xml:space="preserve">・葉酸欠乏の合併が挙げられる。</t>
    </r>
  </si>
  <si>
    <t xml:space="preserve">SRC-2474</t>
  </si>
  <si>
    <t xml:space="preserve">Szczepanek-Parulska E, Hernik A, Ruchała M. Anemia in thyroid diseases. Pol Arch Intern Med. 2017;127(5):352-360.</t>
  </si>
  <si>
    <t xml:space="preserve">10.20452/pamw.3985</t>
  </si>
  <si>
    <t xml:space="preserve">28400547</t>
  </si>
  <si>
    <t xml:space="preserve">抄録で確認した内容である。自己免疫性甲状腺疾患では悪性貧血・萎縮性胃炎の合併が貧血のリスクになる点も同抄録に記されているが、本カードの主張範囲外である。</t>
  </si>
  <si>
    <t xml:space="preserve">RC-031</t>
  </si>
  <si>
    <t xml:space="preserve">出血性貧血</t>
  </si>
  <si>
    <r>
      <rPr>
        <sz val="10"/>
        <rFont val="Noto Sans CJK SC"/>
        <family val="2"/>
      </rPr>
      <t xml:space="preserve">血行動態が安定した入院成人患者では、ヘモグロビン濃度が </t>
    </r>
    <r>
      <rPr>
        <sz val="10"/>
        <rFont val="Arial"/>
        <family val="0"/>
        <charset val="1"/>
      </rPr>
      <t xml:space="preserve">7 g/dL </t>
    </r>
    <r>
      <rPr>
        <sz val="10"/>
        <rFont val="Noto Sans CJK SC"/>
        <family val="2"/>
      </rPr>
      <t xml:space="preserve">未満のときに輸血を検討する制限的輸血戦略が推奨される。推奨の強さは強く、エビデンスの確実性は中等度である。</t>
    </r>
  </si>
  <si>
    <r>
      <rPr>
        <sz val="10"/>
        <rFont val="Noto Sans CJK SC"/>
        <family val="2"/>
      </rPr>
      <t xml:space="preserve">医学各論 Ⅶ</t>
    </r>
    <r>
      <rPr>
        <sz val="10"/>
        <rFont val="Arial"/>
        <family val="0"/>
        <charset val="1"/>
      </rPr>
      <t xml:space="preserve">-1-F</t>
    </r>
    <r>
      <rPr>
        <sz val="10"/>
        <rFont val="Noto Sans CJK SC"/>
        <family val="2"/>
      </rPr>
      <t xml:space="preserve">（出血性貧血、</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</si>
  <si>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TBL-01-00-002 (id: JlvnlYA)</t>
    </r>
    <r>
      <rPr>
        <sz val="10"/>
        <rFont val="Noto Sans CJK SC"/>
        <family val="2"/>
      </rPr>
      <t xml:space="preserve">；</t>
    </r>
    <r>
      <rPr>
        <sz val="10"/>
        <rFont val="Arial"/>
        <family val="0"/>
        <charset val="1"/>
      </rPr>
      <t xml:space="preserve">TBL-02-01-013 (id: JlAKpWQ)</t>
    </r>
    <r>
      <rPr>
        <sz val="10"/>
        <rFont val="Noto Sans CJK SC"/>
        <family val="2"/>
      </rPr>
      <t xml:space="preserve">；</t>
    </r>
    <r>
      <rPr>
        <sz val="10"/>
        <rFont val="Arial"/>
        <family val="0"/>
        <charset val="1"/>
      </rPr>
      <t xml:space="preserve">TBL-02-01-014 (id: JlAKpWU)</t>
    </r>
  </si>
  <si>
    <t xml:space="preserve">SRC-2475</t>
  </si>
  <si>
    <t xml:space="preserve">Carson JL, et al. Red Blood Cell Transfusion: 2023 AABB International Guidelines. JAMA. 2023;330(19):1892-1902.</t>
  </si>
  <si>
    <t xml:space="preserve">10.1001/jama.2023.12914</t>
  </si>
  <si>
    <t xml:space="preserve">37824153</t>
  </si>
  <si>
    <r>
      <rPr>
        <sz val="10"/>
        <rFont val="Noto Sans CJK SC"/>
        <family val="2"/>
      </rPr>
      <t xml:space="preserve">抄録の推奨文で確認した。心臓手術では </t>
    </r>
    <r>
      <rPr>
        <sz val="10"/>
        <rFont val="Arial"/>
        <family val="0"/>
        <charset val="1"/>
      </rPr>
      <t xml:space="preserve">7.5 g/dL</t>
    </r>
    <r>
      <rPr>
        <sz val="10"/>
        <rFont val="Noto Sans CJK SC"/>
        <family val="2"/>
      </rPr>
      <t xml:space="preserve">、整形外科手術や既存の心血管疾患がある患者では </t>
    </r>
    <r>
      <rPr>
        <sz val="10"/>
        <rFont val="Arial"/>
        <family val="0"/>
        <charset val="1"/>
      </rPr>
      <t xml:space="preserve">8 g/dL </t>
    </r>
    <r>
      <rPr>
        <sz val="10"/>
        <rFont val="Noto Sans CJK SC"/>
        <family val="2"/>
      </rPr>
      <t xml:space="preserve">を閾値として選ぶことが同推奨に記されているが、本カードの主張は </t>
    </r>
    <r>
      <rPr>
        <sz val="10"/>
        <rFont val="Arial"/>
        <family val="0"/>
        <charset val="1"/>
      </rPr>
      <t xml:space="preserve">7 g/dL </t>
    </r>
    <r>
      <rPr>
        <sz val="10"/>
        <rFont val="Noto Sans CJK SC"/>
        <family val="2"/>
      </rPr>
      <t xml:space="preserve">の基本閾値に限る。血行動態が不安定な急性大量出血はこの推奨の対象外であり、閾値をそのまま適用しない。</t>
    </r>
  </si>
  <si>
    <t xml:space="preserve">RC-032</t>
  </si>
  <si>
    <r>
      <rPr>
        <sz val="10"/>
        <rFont val="Noto Sans CJK SC"/>
        <family val="2"/>
      </rPr>
      <t xml:space="preserve">重症外傷患者の約 </t>
    </r>
    <r>
      <rPr>
        <sz val="10"/>
        <rFont val="Arial"/>
        <family val="0"/>
        <charset val="1"/>
      </rPr>
      <t xml:space="preserve">3 </t>
    </r>
    <r>
      <rPr>
        <sz val="10"/>
        <rFont val="Noto Sans CJK SC"/>
        <family val="2"/>
      </rPr>
      <t xml:space="preserve">分の </t>
    </r>
    <r>
      <rPr>
        <sz val="10"/>
        <rFont val="Arial"/>
        <family val="0"/>
        <charset val="1"/>
      </rPr>
      <t xml:space="preserve">1 </t>
    </r>
    <r>
      <rPr>
        <sz val="10"/>
        <rFont val="Noto Sans CJK SC"/>
        <family val="2"/>
      </rPr>
      <t xml:space="preserve">は来院時に凝固障害を伴う状態にあり、外傷後の大量出血と外傷性凝固障害は、適切に診断・管理されなければ予防可能な多臓器不全と死亡の主要な原因となる。</t>
    </r>
  </si>
  <si>
    <t xml:space="preserve">SRC-2476</t>
  </si>
  <si>
    <t xml:space="preserve">Rossaint R, et al. The European guideline on management of major bleeding and coagulopathy following trauma: sixth edition. Crit Care. 2023;27:80.</t>
  </si>
  <si>
    <t xml:space="preserve">10.1186/s13054-023-04327-7</t>
  </si>
  <si>
    <t xml:space="preserve">36859355</t>
  </si>
  <si>
    <r>
      <rPr>
        <sz val="10"/>
        <rFont val="Noto Sans CJK SC"/>
        <family val="2"/>
      </rPr>
      <t xml:space="preserve">抄録で確認した内容である。同ガイドラインは </t>
    </r>
    <r>
      <rPr>
        <sz val="10"/>
        <rFont val="Arial"/>
        <family val="0"/>
        <charset val="1"/>
      </rPr>
      <t xml:space="preserve">39 </t>
    </r>
    <r>
      <rPr>
        <sz val="10"/>
        <rFont val="Noto Sans CJK SC"/>
        <family val="2"/>
      </rPr>
      <t xml:space="preserve">の臨床実践推奨からなる。個別の推奨文の逐語確認は組み立て時に行うこと。</t>
    </r>
  </si>
  <si>
    <t xml:space="preserve">RC-033</t>
  </si>
  <si>
    <t xml:space="preserve">二次性赤血球増加症</t>
  </si>
  <si>
    <r>
      <rPr>
        <sz val="10"/>
        <rFont val="Noto Sans CJK SC"/>
        <family val="2"/>
      </rPr>
      <t xml:space="preserve">後天性赤血球増加症の原因には、中枢性低酸素（心肺疾患）や末梢性低酸素（腎動脈狭窄）、エリスロポエチン産生腫瘍（腎細胞癌）、薬剤（テストステロン、</t>
    </r>
    <r>
      <rPr>
        <sz val="10"/>
        <rFont val="Arial"/>
        <family val="0"/>
        <charset val="1"/>
      </rPr>
      <t xml:space="preserve">SGLT2 </t>
    </r>
    <r>
      <rPr>
        <sz val="10"/>
        <rFont val="Noto Sans CJK SC"/>
        <family val="2"/>
      </rPr>
      <t xml:space="preserve">阻害薬、赤血球造血刺激因子製剤）がある。診断の第一歩は、</t>
    </r>
    <r>
      <rPr>
        <sz val="10"/>
        <rFont val="Arial"/>
        <family val="0"/>
        <charset val="1"/>
      </rPr>
      <t xml:space="preserve">JAK2 </t>
    </r>
    <r>
      <rPr>
        <sz val="10"/>
        <rFont val="Noto Sans CJK SC"/>
        <family val="2"/>
      </rPr>
      <t xml:space="preserve">変異の検査（エクソン </t>
    </r>
    <r>
      <rPr>
        <sz val="10"/>
        <rFont val="Arial"/>
        <family val="0"/>
        <charset val="1"/>
      </rPr>
      <t xml:space="preserve">12</t>
    </r>
    <r>
      <rPr>
        <sz val="10"/>
        <rFont val="Noto Sans CJK SC"/>
        <family val="2"/>
      </rPr>
      <t xml:space="preserve">〜</t>
    </r>
    <r>
      <rPr>
        <sz val="10"/>
        <rFont val="Arial"/>
        <family val="0"/>
        <charset val="1"/>
      </rPr>
      <t xml:space="preserve">15</t>
    </r>
    <r>
      <rPr>
        <sz val="10"/>
        <rFont val="Noto Sans CJK SC"/>
        <family val="2"/>
      </rPr>
      <t xml:space="preserve">）で真性赤血球増加症を除外することである。</t>
    </r>
  </si>
  <si>
    <r>
      <rPr>
        <sz val="10"/>
        <rFont val="Noto Sans CJK SC"/>
        <family val="2"/>
      </rPr>
      <t xml:space="preserve">医学各論 Ⅶ</t>
    </r>
    <r>
      <rPr>
        <sz val="10"/>
        <rFont val="Arial"/>
        <family val="0"/>
        <charset val="1"/>
      </rPr>
      <t xml:space="preserve">-1-G</t>
    </r>
    <r>
      <rPr>
        <sz val="10"/>
        <rFont val="Noto Sans CJK SC"/>
        <family val="2"/>
      </rPr>
      <t xml:space="preserve">（二次性赤血球増加症、</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</si>
  <si>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TBL-02-01-006 (id: JlAKpV0)</t>
    </r>
  </si>
  <si>
    <t xml:space="preserve">SRC-2477</t>
  </si>
  <si>
    <t xml:space="preserve">Gangat N, Szuber N, Tefferi A. JAK2 Unmutated Erythrocytosis: 2026 Update on Diagnosis and Management. Am J Hematol. 2025;100(12):2333-2354.</t>
  </si>
  <si>
    <t xml:space="preserve">10.1002/ajh.70118</t>
  </si>
  <si>
    <t xml:space="preserve">41123216</t>
  </si>
  <si>
    <r>
      <rPr>
        <sz val="10"/>
        <rFont val="Noto Sans CJK SC"/>
        <family val="2"/>
      </rPr>
      <t xml:space="preserve">抄録で確認した内容である。薬剤名の注記として、テストステロン製剤・</t>
    </r>
    <r>
      <rPr>
        <sz val="10"/>
        <rFont val="Arial"/>
        <family val="0"/>
        <charset val="1"/>
      </rPr>
      <t xml:space="preserve">SGLT2 </t>
    </r>
    <r>
      <rPr>
        <sz val="10"/>
        <rFont val="Noto Sans CJK SC"/>
        <family val="2"/>
      </rPr>
      <t xml:space="preserve">阻害薬・赤血球造血刺激因子製剤はいずれも国内で承認された薬剤群であるが、赤血球増加症の治療としての承認ではない。管理面では、細胞減少療法は避け、症状コントロールのための瀉血や心血管リスクの最適化、低用量アスピリンが同総説に記されているが、本カードの主張範囲外である。</t>
    </r>
  </si>
  <si>
    <t xml:space="preserve">BL-001</t>
  </si>
  <si>
    <t xml:space="preserve">造血と血球の分化</t>
  </si>
  <si>
    <t xml:space="preserve">造血幹細胞は多能性と自己複製能を併せ持つ細胞で、すべての機能的な血液細胞に分化することができ、短命な成熟血球を生涯にわたって補充し続ける</t>
  </si>
  <si>
    <r>
      <rPr>
        <sz val="10"/>
        <rFont val="Arial"/>
        <family val="0"/>
        <charset val="1"/>
      </rPr>
      <t xml:space="preserve">PS-02-02-01 (id: JkxnuPM)</t>
    </r>
    <r>
      <rPr>
        <sz val="10"/>
        <rFont val="Noto Sans CJK SC"/>
        <family val="2"/>
      </rPr>
      <t xml:space="preserve">；</t>
    </r>
    <r>
      <rPr>
        <sz val="10"/>
        <rFont val="Arial"/>
        <family val="0"/>
        <charset val="1"/>
      </rPr>
      <t xml:space="preserve">TBL-02-01-001 (id: JlAKpVg)</t>
    </r>
    <r>
      <rPr>
        <sz val="10"/>
        <rFont val="Noto Sans CJK SC"/>
        <family val="2"/>
      </rPr>
      <t xml:space="preserve">；</t>
    </r>
    <r>
      <rPr>
        <sz val="10"/>
        <rFont val="Arial"/>
        <family val="0"/>
        <charset val="1"/>
      </rPr>
      <t xml:space="preserve">TBL-02-01-002 (id: JlAKpVk)</t>
    </r>
    <r>
      <rPr>
        <sz val="10"/>
        <rFont val="Noto Sans CJK SC"/>
        <family val="2"/>
      </rPr>
      <t xml:space="preserve">；</t>
    </r>
    <r>
      <rPr>
        <sz val="10"/>
        <rFont val="Arial"/>
        <family val="0"/>
        <charset val="1"/>
      </rPr>
      <t xml:space="preserve">TBL-02-01-003 (id: JlAKpVo)</t>
    </r>
  </si>
  <si>
    <t xml:space="preserve">SRC-2478</t>
  </si>
  <si>
    <t xml:space="preserve">Seita J, Weissman IL. Hematopoietic stem cell: self-renewal versus differentiation. Wiley Interdiscip Rev Syst Biol Med. 2010;2(6):640-653.</t>
  </si>
  <si>
    <t xml:space="preserve">10.1002/wsbm.86</t>
  </si>
  <si>
    <t xml:space="preserve">20890962</t>
  </si>
  <si>
    <t xml:space="preserve">主張は抄録で確認した範囲（造血系の階層構造の総論）。分化の各段階の詳細は本文未照合のため主張に入れていない</t>
  </si>
  <si>
    <t xml:space="preserve">BL-002</t>
  </si>
  <si>
    <r>
      <rPr>
        <sz val="10"/>
        <rFont val="Noto Sans CJK SC"/>
        <family val="2"/>
      </rPr>
      <t xml:space="preserve">貧血の診断アプローチ（</t>
    </r>
    <r>
      <rPr>
        <sz val="10"/>
        <rFont val="Arial"/>
        <family val="0"/>
        <charset val="1"/>
      </rPr>
      <t xml:space="preserve">MCV </t>
    </r>
    <r>
      <rPr>
        <sz val="10"/>
        <rFont val="Noto Sans CJK SC"/>
        <family val="2"/>
      </rPr>
      <t xml:space="preserve">分類・網赤血球）</t>
    </r>
  </si>
  <si>
    <t xml:space="preserve">貧血の評価では赤血球指数を含む血算が診断の手がかりとなり、網赤血球数は溶血または失血のスクリーニングとして有用である</t>
  </si>
  <si>
    <r>
      <rPr>
        <sz val="10"/>
        <rFont val="Arial"/>
        <family val="0"/>
        <charset val="1"/>
      </rPr>
      <t xml:space="preserve">PS-02-02-02 (id: JkxnuPQ)</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TBL-02-01-013 (id: JlAKpWQ)</t>
    </r>
    <r>
      <rPr>
        <sz val="10"/>
        <rFont val="Noto Sans CJK SC"/>
        <family val="2"/>
      </rPr>
      <t xml:space="preserve">；</t>
    </r>
    <r>
      <rPr>
        <sz val="10"/>
        <rFont val="Arial"/>
        <family val="0"/>
        <charset val="1"/>
      </rPr>
      <t xml:space="preserve">TBL-02-01-016 (id: JlAKpWg)</t>
    </r>
  </si>
  <si>
    <t xml:space="preserve">SRC-2479</t>
  </si>
  <si>
    <t xml:space="preserve">Cascio MJ, DeLoughery TG. Anemia: Evaluation and Diagnostic Tests. Med Clin North Am. 2017;101(2):263-284.</t>
  </si>
  <si>
    <t xml:space="preserve">10.1016/j.mcna.2016.09.003</t>
  </si>
  <si>
    <t xml:space="preserve">28189170</t>
  </si>
  <si>
    <t xml:space="preserve">主張は抄録で確認した範囲。網赤血球産生指数などの具体的な算出法は本文未照合のため主張に入れていない</t>
  </si>
  <si>
    <t xml:space="preserve">BL-003</t>
  </si>
  <si>
    <r>
      <rPr>
        <sz val="10"/>
        <rFont val="Noto Sans CJK SC"/>
        <family val="2"/>
      </rPr>
      <t xml:space="preserve">成人の貧血の鑑別診断は、平均赤血球容積（</t>
    </r>
    <r>
      <rPr>
        <sz val="10"/>
        <rFont val="Arial"/>
        <family val="0"/>
        <charset val="1"/>
      </rPr>
      <t xml:space="preserve">MCV</t>
    </r>
    <r>
      <rPr>
        <sz val="10"/>
        <rFont val="Noto Sans CJK SC"/>
        <family val="2"/>
      </rPr>
      <t xml:space="preserve">）に基づいて小球性・正球性・大球性に細分類することで大幅に絞り込むことができるが、この分類は診断の出発点であって絶対的なものではない</t>
    </r>
  </si>
  <si>
    <t xml:space="preserve">SRC-2480</t>
  </si>
  <si>
    <t xml:space="preserve">Tefferi A. Anemia in adults: a contemporary approach to diagnosis. Mayo Clin Proc. 2003;78(10):1274-1280.</t>
  </si>
  <si>
    <t xml:space="preserve">10.4065/78.10.1274</t>
  </si>
  <si>
    <t xml:space="preserve">14531486</t>
  </si>
  <si>
    <r>
      <rPr>
        <sz val="10"/>
        <rFont val="Arial"/>
        <family val="0"/>
        <charset val="1"/>
      </rPr>
      <t xml:space="preserve">2003</t>
    </r>
    <r>
      <rPr>
        <sz val="10"/>
        <rFont val="Noto Sans CJK SC"/>
        <family val="2"/>
      </rPr>
      <t xml:space="preserve">年の総説であり、</t>
    </r>
    <r>
      <rPr>
        <sz val="10"/>
        <rFont val="Arial"/>
        <family val="0"/>
        <charset val="1"/>
      </rPr>
      <t xml:space="preserve">MCV </t>
    </r>
    <r>
      <rPr>
        <sz val="10"/>
        <rFont val="Noto Sans CJK SC"/>
        <family val="2"/>
      </rPr>
      <t xml:space="preserve">分類の枠組み提示のために用いた。各カテゴリーの現在の精査手順は </t>
    </r>
    <r>
      <rPr>
        <sz val="10"/>
        <rFont val="Arial"/>
        <family val="0"/>
        <charset val="1"/>
      </rPr>
      <t xml:space="preserve">BL-002 </t>
    </r>
    <r>
      <rPr>
        <sz val="10"/>
        <rFont val="Noto Sans CJK SC"/>
        <family val="2"/>
      </rPr>
      <t xml:space="preserve">など新しい資料側で確認すること</t>
    </r>
  </si>
  <si>
    <t xml:space="preserve">BL-004</t>
  </si>
  <si>
    <t xml:space="preserve">末梢血塗抹・骨髄検査の解釈</t>
  </si>
  <si>
    <t xml:space="preserve">末梢血塗抹は、自動血球計数や分子生物学的技術が進歩した現在でも重要な診断検査であり、その所見は患者の臨床像と合わせて解釈する必要がある</t>
  </si>
  <si>
    <r>
      <rPr>
        <sz val="10"/>
        <rFont val="Arial"/>
        <family val="0"/>
        <charset val="1"/>
      </rPr>
      <t xml:space="preserve">PS-02-02-03 (id: JkxnuPU)</t>
    </r>
    <r>
      <rPr>
        <sz val="10"/>
        <rFont val="Noto Sans CJK SC"/>
        <family val="2"/>
      </rPr>
      <t xml:space="preserve">；</t>
    </r>
    <r>
      <rPr>
        <sz val="10"/>
        <rFont val="Arial"/>
        <family val="0"/>
        <charset val="1"/>
      </rPr>
      <t xml:space="preserve">TBL-02-01-016 (id: JlAKpWg)</t>
    </r>
    <r>
      <rPr>
        <sz val="10"/>
        <rFont val="Noto Sans CJK SC"/>
        <family val="2"/>
      </rPr>
      <t xml:space="preserve">；</t>
    </r>
    <r>
      <rPr>
        <sz val="10"/>
        <rFont val="Arial"/>
        <family val="0"/>
        <charset val="1"/>
      </rPr>
      <t xml:space="preserve">TBL-02-01-018 (id: JlAKpWo)</t>
    </r>
  </si>
  <si>
    <t xml:space="preserve">SRC-2481</t>
  </si>
  <si>
    <t xml:space="preserve">Adewoyin AS, Nwogoh B. Peripheral blood film - a review. Ann Ib Postgrad Med. 2014;12(2):71-79.</t>
  </si>
  <si>
    <t xml:space="preserve">25960697</t>
  </si>
  <si>
    <t xml:space="preserve">主張は抄録で確認した範囲。個別の形態所見（芽球・破砕赤血球など）の解釈は本文未照合のため主張に入れていない。骨髄検査そのものの解釈に特化した一次資料は未特定で、組み立て時の追加確認事項</t>
  </si>
  <si>
    <t xml:space="preserve">BL-005</t>
  </si>
  <si>
    <t xml:space="preserve">溶血の検査所見</t>
  </si>
  <si>
    <r>
      <rPr>
        <sz val="10"/>
        <rFont val="Noto Sans CJK SC"/>
        <family val="2"/>
      </rPr>
      <t xml:space="preserve">日本の診断基準では、溶血性貧血は、貧血と黄疸を前提として、ヘモグロビン低下・網赤血球増加・間接ビリルビン上昇・ウロビリン体増加・ハプトグロビン低下・骨髄赤芽球増加のうち</t>
    </r>
    <r>
      <rPr>
        <sz val="10"/>
        <rFont val="Arial"/>
        <family val="0"/>
        <charset val="1"/>
      </rPr>
      <t xml:space="preserve">4</t>
    </r>
    <r>
      <rPr>
        <sz val="10"/>
        <rFont val="Noto Sans CJK SC"/>
        <family val="2"/>
      </rPr>
      <t xml:space="preserve">項目以上を満たすことで診断する</t>
    </r>
  </si>
  <si>
    <r>
      <rPr>
        <sz val="10"/>
        <rFont val="Arial"/>
        <family val="0"/>
        <charset val="1"/>
      </rPr>
      <t xml:space="preserve">PS-02-02-03 (id: JkxnuPU)</t>
    </r>
    <r>
      <rPr>
        <sz val="10"/>
        <rFont val="Noto Sans CJK SC"/>
        <family val="2"/>
      </rPr>
      <t xml:space="preserve">；</t>
    </r>
    <r>
      <rPr>
        <sz val="10"/>
        <rFont val="Arial"/>
        <family val="0"/>
        <charset val="1"/>
      </rPr>
      <t xml:space="preserve">TBL-02-01-011 (id: JlAKpWI)</t>
    </r>
    <r>
      <rPr>
        <sz val="10"/>
        <rFont val="Noto Sans CJK SC"/>
        <family val="2"/>
      </rPr>
      <t xml:space="preserve">；</t>
    </r>
    <r>
      <rPr>
        <sz val="10"/>
        <rFont val="Arial"/>
        <family val="0"/>
        <charset val="1"/>
      </rPr>
      <t xml:space="preserve">TBL-02-01-013 (id: JlAKpWQ)</t>
    </r>
  </si>
  <si>
    <t xml:space="preserve">SRC-2482</t>
  </si>
  <si>
    <r>
      <rPr>
        <sz val="10"/>
        <rFont val="Noto Sans CJK SC"/>
        <family val="2"/>
      </rPr>
      <t xml:space="preserve">特発性造血障害に関する調査研究班『自己免疫性溶血性貧血診療の参照ガイド 令和</t>
    </r>
    <r>
      <rPr>
        <sz val="10"/>
        <rFont val="Arial"/>
        <family val="0"/>
        <charset val="1"/>
      </rPr>
      <t xml:space="preserve">4</t>
    </r>
    <r>
      <rPr>
        <sz val="10"/>
        <rFont val="Noto Sans CJK SC"/>
        <family val="2"/>
      </rPr>
      <t xml:space="preserve">年度改訂版』（</t>
    </r>
    <r>
      <rPr>
        <sz val="10"/>
        <rFont val="Arial"/>
        <family val="0"/>
        <charset val="1"/>
      </rPr>
      <t xml:space="preserve">2023</t>
    </r>
    <r>
      <rPr>
        <sz val="10"/>
        <rFont val="Noto Sans CJK SC"/>
        <family val="2"/>
      </rPr>
      <t xml:space="preserve">年</t>
    </r>
    <r>
      <rPr>
        <sz val="10"/>
        <rFont val="Arial"/>
        <family val="0"/>
        <charset val="1"/>
      </rPr>
      <t xml:space="preserve">3</t>
    </r>
    <r>
      <rPr>
        <sz val="10"/>
        <rFont val="Noto Sans CJK SC"/>
        <family val="2"/>
      </rPr>
      <t xml:space="preserve">月）</t>
    </r>
  </si>
  <si>
    <r>
      <rPr>
        <sz val="10"/>
        <rFont val="Noto Sans CJK SC"/>
        <family val="2"/>
      </rPr>
      <t xml:space="preserve">溶血性貧血の診断基準は同ガイドの本文（</t>
    </r>
    <r>
      <rPr>
        <sz val="10"/>
        <rFont val="Arial"/>
        <family val="0"/>
        <charset val="1"/>
      </rPr>
      <t xml:space="preserve">UMIN </t>
    </r>
    <r>
      <rPr>
        <sz val="10"/>
        <rFont val="Noto Sans CJK SC"/>
        <family val="2"/>
      </rPr>
      <t xml:space="preserve">研究班ページの </t>
    </r>
    <r>
      <rPr>
        <sz val="10"/>
        <rFont val="Arial"/>
        <family val="0"/>
        <charset val="1"/>
      </rPr>
      <t xml:space="preserve">PDF </t>
    </r>
    <r>
      <rPr>
        <sz val="10"/>
        <rFont val="Noto Sans CJK SC"/>
        <family val="2"/>
      </rPr>
      <t xml:space="preserve">全文）で確認した。研究班資料のため </t>
    </r>
    <r>
      <rPr>
        <sz val="10"/>
        <rFont val="Arial"/>
        <family val="0"/>
        <charset val="1"/>
      </rPr>
      <t xml:space="preserve">source_class </t>
    </r>
    <r>
      <rPr>
        <sz val="10"/>
        <rFont val="Noto Sans CJK SC"/>
        <family val="2"/>
      </rPr>
      <t xml:space="preserve">は </t>
    </r>
    <r>
      <rPr>
        <sz val="10"/>
        <rFont val="Arial"/>
        <family val="0"/>
        <charset val="1"/>
      </rPr>
      <t xml:space="preserve">GOV_JP </t>
    </r>
    <r>
      <rPr>
        <sz val="10"/>
        <rFont val="Noto Sans CJK SC"/>
        <family val="2"/>
      </rPr>
      <t xml:space="preserve">の候補であり、登録側の最終判定を要する</t>
    </r>
  </si>
  <si>
    <t xml:space="preserve">BL-006</t>
  </si>
  <si>
    <t xml:space="preserve">鉄代謝の検査</t>
  </si>
  <si>
    <r>
      <rPr>
        <sz val="10"/>
        <rFont val="Noto Sans CJK SC"/>
        <family val="2"/>
      </rPr>
      <t xml:space="preserve">炎症がない状況では血清フェリチンは鉄欠乏の最も特異的な検査であり、</t>
    </r>
    <r>
      <rPr>
        <sz val="10"/>
        <rFont val="Arial"/>
        <family val="0"/>
        <charset val="1"/>
      </rPr>
      <t xml:space="preserve">15 µg/L </t>
    </r>
    <r>
      <rPr>
        <sz val="10"/>
        <rFont val="Noto Sans CJK SC"/>
        <family val="2"/>
      </rPr>
      <t xml:space="preserve">未満は貯蔵鉄の欠如、</t>
    </r>
    <r>
      <rPr>
        <sz val="10"/>
        <rFont val="Arial"/>
        <family val="0"/>
        <charset val="1"/>
      </rPr>
      <t xml:space="preserve">30 µg/L </t>
    </r>
    <r>
      <rPr>
        <sz val="10"/>
        <rFont val="Noto Sans CJK SC"/>
        <family val="2"/>
      </rPr>
      <t xml:space="preserve">未満は体内の鉄貯蔵が低い状態を示し、トランスフェリン飽和度</t>
    </r>
    <r>
      <rPr>
        <sz val="10"/>
        <rFont val="Arial"/>
        <family val="0"/>
        <charset val="1"/>
      </rPr>
      <t xml:space="preserve">20%</t>
    </r>
    <r>
      <rPr>
        <sz val="10"/>
        <rFont val="Noto Sans CJK SC"/>
        <family val="2"/>
      </rPr>
      <t xml:space="preserve">未満は鉄制限の指標となる</t>
    </r>
  </si>
  <si>
    <r>
      <rPr>
        <sz val="10"/>
        <rFont val="Arial"/>
        <family val="0"/>
        <charset val="1"/>
      </rPr>
      <t xml:space="preserve">PS-02-02-03 (id: JkxnuPU)</t>
    </r>
    <r>
      <rPr>
        <sz val="10"/>
        <rFont val="Noto Sans CJK SC"/>
        <family val="2"/>
      </rPr>
      <t xml:space="preserve">；</t>
    </r>
    <r>
      <rPr>
        <sz val="10"/>
        <rFont val="Arial"/>
        <family val="0"/>
        <charset val="1"/>
      </rPr>
      <t xml:space="preserve">TBL-02-01-006 (id: JlAKpV0)</t>
    </r>
  </si>
  <si>
    <r>
      <rPr>
        <sz val="10"/>
        <rFont val="Noto Sans CJK SC"/>
        <family val="2"/>
      </rPr>
      <t xml:space="preserve">数値はガイドライン本文（</t>
    </r>
    <r>
      <rPr>
        <sz val="10"/>
        <rFont val="Arial"/>
        <family val="0"/>
        <charset val="1"/>
      </rPr>
      <t xml:space="preserve">PMC </t>
    </r>
    <r>
      <rPr>
        <sz val="10"/>
        <rFont val="Noto Sans CJK SC"/>
        <family val="2"/>
      </rPr>
      <t xml:space="preserve">全文）で確認した。英国の成人診療の基準であり、日本の診療指針の基準値とは別に扱うこと。出典マスターではこの文献の </t>
    </r>
    <r>
      <rPr>
        <sz val="10"/>
        <rFont val="Arial"/>
        <family val="0"/>
        <charset val="1"/>
      </rPr>
      <t xml:space="preserve">PMID </t>
    </r>
    <r>
      <rPr>
        <sz val="10"/>
        <rFont val="Noto Sans CJK SC"/>
        <family val="2"/>
      </rPr>
      <t xml:space="preserve">が未登録のため、</t>
    </r>
    <r>
      <rPr>
        <sz val="10"/>
        <rFont val="Arial"/>
        <family val="0"/>
        <charset val="1"/>
      </rPr>
      <t xml:space="preserve">PMID 34497146 </t>
    </r>
    <r>
      <rPr>
        <sz val="10"/>
        <rFont val="Noto Sans CJK SC"/>
        <family val="2"/>
      </rPr>
      <t xml:space="preserve">の補完を取り込み側に提案する</t>
    </r>
  </si>
  <si>
    <t xml:space="preserve">BL-007</t>
  </si>
  <si>
    <t xml:space="preserve">輸血の適応と血液製剤</t>
  </si>
  <si>
    <r>
      <rPr>
        <sz val="10"/>
        <rFont val="Noto Sans CJK SC"/>
        <family val="2"/>
      </rPr>
      <t xml:space="preserve">日本では、厚生労働省の『血液製剤の使用指針』『輸血療法の実施に関する指針』『血液製剤保管管理マニュアル』の</t>
    </r>
    <r>
      <rPr>
        <sz val="10"/>
        <rFont val="Arial"/>
        <family val="0"/>
        <charset val="1"/>
      </rPr>
      <t xml:space="preserve">3</t>
    </r>
    <r>
      <rPr>
        <sz val="10"/>
        <rFont val="Noto Sans CJK SC"/>
        <family val="2"/>
      </rPr>
      <t xml:space="preserve">指針が</t>
    </r>
    <r>
      <rPr>
        <sz val="10"/>
        <rFont val="Arial"/>
        <family val="0"/>
        <charset val="1"/>
      </rPr>
      <t xml:space="preserve">2026</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24</t>
    </r>
    <r>
      <rPr>
        <sz val="10"/>
        <rFont val="Noto Sans CJK SC"/>
        <family val="2"/>
      </rPr>
      <t xml:space="preserve">日付の通知で廃止され、日本輸血・細胞治療学会の『輸血療法実践ガイド』に整理・統合された</t>
    </r>
  </si>
  <si>
    <r>
      <rPr>
        <sz val="10"/>
        <rFont val="Arial"/>
        <family val="0"/>
        <charset val="1"/>
      </rPr>
      <t xml:space="preserve">PS-02-02-04 (id: JkxnuPY)</t>
    </r>
    <r>
      <rPr>
        <sz val="10"/>
        <rFont val="Noto Sans CJK SC"/>
        <family val="2"/>
      </rPr>
      <t xml:space="preserve">；</t>
    </r>
    <r>
      <rPr>
        <sz val="10"/>
        <rFont val="Arial"/>
        <family val="0"/>
        <charset val="1"/>
      </rPr>
      <t xml:space="preserve">TBL-02-01-019 (id: JlAKpWs)</t>
    </r>
    <r>
      <rPr>
        <sz val="10"/>
        <rFont val="Noto Sans CJK SC"/>
        <family val="2"/>
      </rPr>
      <t xml:space="preserve">；</t>
    </r>
    <r>
      <rPr>
        <sz val="10"/>
        <rFont val="Arial"/>
        <family val="0"/>
        <charset val="1"/>
      </rPr>
      <t xml:space="preserve">TBL-02-01-022 (id: JlAKpW4)</t>
    </r>
  </si>
  <si>
    <t xml:space="preserve">SRC-2483</t>
  </si>
  <si>
    <r>
      <rPr>
        <sz val="10"/>
        <rFont val="Noto Sans CJK SC"/>
        <family val="2"/>
      </rPr>
      <t xml:space="preserve">日本輸血・細胞治療学会『輸血療法実践ガイド』（</t>
    </r>
    <r>
      <rPr>
        <sz val="10"/>
        <rFont val="Arial"/>
        <family val="0"/>
        <charset val="1"/>
      </rPr>
      <t xml:space="preserve">2026</t>
    </r>
    <r>
      <rPr>
        <sz val="10"/>
        <rFont val="Noto Sans CJK SC"/>
        <family val="2"/>
      </rPr>
      <t xml:space="preserve">年</t>
    </r>
    <r>
      <rPr>
        <sz val="10"/>
        <rFont val="Arial"/>
        <family val="0"/>
        <charset val="1"/>
      </rPr>
      <t xml:space="preserve">6</t>
    </r>
    <r>
      <rPr>
        <sz val="10"/>
        <rFont val="Noto Sans CJK SC"/>
        <family val="2"/>
      </rPr>
      <t xml:space="preserve">月、学会発行）</t>
    </r>
  </si>
  <si>
    <t xml:space="preserve">廃止と統合の経緯は学会公式ページと厚労省通知ページで確認した。ガイド本文の個別の推奨（製剤ごとの適応・用量）は未照合のため主張に入れていない。血液製剤はいずれも国内で承認された医薬品・特定生物由来製品であり、本カードは個別製剤の適応を述べるものではない</t>
  </si>
  <si>
    <t xml:space="preserve">BL-008</t>
  </si>
  <si>
    <r>
      <rPr>
        <sz val="10"/>
        <rFont val="Noto Sans CJK SC"/>
        <family val="2"/>
      </rPr>
      <t xml:space="preserve">成人の赤血球輸血では、制限的な輸血閾値（典型的にヘモグロビン</t>
    </r>
    <r>
      <rPr>
        <sz val="10"/>
        <rFont val="Arial"/>
        <family val="0"/>
        <charset val="1"/>
      </rPr>
      <t xml:space="preserve">7</t>
    </r>
    <r>
      <rPr>
        <sz val="10"/>
        <rFont val="Noto Sans CJK SC"/>
        <family val="2"/>
      </rPr>
      <t xml:space="preserve">〜</t>
    </r>
    <r>
      <rPr>
        <sz val="10"/>
        <rFont val="Arial"/>
        <family val="0"/>
        <charset val="1"/>
      </rPr>
      <t xml:space="preserve">8 g/dL</t>
    </r>
    <r>
      <rPr>
        <sz val="10"/>
        <rFont val="Noto Sans CJK SC"/>
        <family val="2"/>
      </rPr>
      <t xml:space="preserve">）は自由な輸血閾値（</t>
    </r>
    <r>
      <rPr>
        <sz val="10"/>
        <rFont val="Arial"/>
        <family val="0"/>
        <charset val="1"/>
      </rPr>
      <t xml:space="preserve">9</t>
    </r>
    <r>
      <rPr>
        <sz val="10"/>
        <rFont val="Noto Sans CJK SC"/>
        <family val="2"/>
      </rPr>
      <t xml:space="preserve">〜</t>
    </r>
    <r>
      <rPr>
        <sz val="10"/>
        <rFont val="Arial"/>
        <family val="0"/>
        <charset val="1"/>
      </rPr>
      <t xml:space="preserve">10 g/dL</t>
    </r>
    <r>
      <rPr>
        <sz val="10"/>
        <rFont val="Noto Sans CJK SC"/>
        <family val="2"/>
      </rPr>
      <t xml:space="preserve">）と比べて患者の重要なアウトカムを悪化させないとする中等度の質のエビデンスがある（ランダム化比較試験</t>
    </r>
    <r>
      <rPr>
        <sz val="10"/>
        <rFont val="Arial"/>
        <family val="0"/>
        <charset val="1"/>
      </rPr>
      <t xml:space="preserve">45</t>
    </r>
    <r>
      <rPr>
        <sz val="10"/>
        <rFont val="Noto Sans CJK SC"/>
        <family val="2"/>
      </rPr>
      <t xml:space="preserve">件・</t>
    </r>
    <r>
      <rPr>
        <sz val="10"/>
        <rFont val="Arial"/>
        <family val="0"/>
        <charset val="1"/>
      </rPr>
      <t xml:space="preserve">20,599</t>
    </r>
    <r>
      <rPr>
        <sz val="10"/>
        <rFont val="Noto Sans CJK SC"/>
        <family val="2"/>
      </rPr>
      <t xml:space="preserve">人）</t>
    </r>
  </si>
  <si>
    <t xml:space="preserve">Carson JL, Stanworth SJ, Guyatt G, et al. Red Blood Cell Transfusion: 2023 AABB International Guidelines. JAMA. 2023;330(19):1892-1902.</t>
  </si>
  <si>
    <t xml:space="preserve">主張は抄録で確認した範囲。心臓手術・整形外科手術・既存の心疾患など患者群別の推奨閾値は本文の表の確認が要るため主張に入れていない。この閾値は国際ガイドラインの値であり、日本の保険適用上の基準ではない。赤血球製剤は国内で承認された特定生物由来製品である</t>
  </si>
  <si>
    <t xml:space="preserve">BL-009</t>
  </si>
  <si>
    <r>
      <rPr>
        <sz val="10"/>
        <rFont val="Noto Sans CJK SC"/>
        <family val="2"/>
      </rPr>
      <t xml:space="preserve">輸血副作用（急性溶血性反応・</t>
    </r>
    <r>
      <rPr>
        <sz val="10"/>
        <rFont val="Arial"/>
        <family val="0"/>
        <charset val="1"/>
      </rPr>
      <t xml:space="preserve">TRALI</t>
    </r>
    <r>
      <rPr>
        <sz val="10"/>
        <rFont val="Noto Sans CJK SC"/>
        <family val="2"/>
      </rPr>
      <t xml:space="preserve">・</t>
    </r>
    <r>
      <rPr>
        <sz val="10"/>
        <rFont val="Arial"/>
        <family val="0"/>
        <charset val="1"/>
      </rPr>
      <t xml:space="preserve">TACO</t>
    </r>
    <r>
      <rPr>
        <sz val="10"/>
        <rFont val="Noto Sans CJK SC"/>
        <family val="2"/>
      </rPr>
      <t xml:space="preserve">）</t>
    </r>
  </si>
  <si>
    <r>
      <rPr>
        <sz val="10"/>
        <rFont val="Noto Sans CJK SC"/>
        <family val="2"/>
      </rPr>
      <t xml:space="preserve">輸血関連急性肺障害（</t>
    </r>
    <r>
      <rPr>
        <sz val="10"/>
        <rFont val="Arial"/>
        <family val="0"/>
        <charset val="1"/>
      </rPr>
      <t xml:space="preserve">TRALI</t>
    </r>
    <r>
      <rPr>
        <sz val="10"/>
        <rFont val="Noto Sans CJK SC"/>
        <family val="2"/>
      </rPr>
      <t xml:space="preserve">）は</t>
    </r>
    <r>
      <rPr>
        <sz val="10"/>
        <rFont val="Arial"/>
        <family val="0"/>
        <charset val="1"/>
      </rPr>
      <t xml:space="preserve">2019</t>
    </r>
    <r>
      <rPr>
        <sz val="10"/>
        <rFont val="Noto Sans CJK SC"/>
        <family val="2"/>
      </rPr>
      <t xml:space="preserve">年の国際的な専門家の合意で再定義され、「</t>
    </r>
    <r>
      <rPr>
        <sz val="10"/>
        <rFont val="Arial"/>
        <family val="0"/>
        <charset val="1"/>
      </rPr>
      <t xml:space="preserve">possible TRALI</t>
    </r>
    <r>
      <rPr>
        <sz val="10"/>
        <rFont val="Noto Sans CJK SC"/>
        <family val="2"/>
      </rPr>
      <t xml:space="preserve">」の用語は廃止されて、</t>
    </r>
    <r>
      <rPr>
        <sz val="10"/>
        <rFont val="Arial"/>
        <family val="0"/>
        <charset val="1"/>
      </rPr>
      <t xml:space="preserve">ARDS </t>
    </r>
    <r>
      <rPr>
        <sz val="10"/>
        <rFont val="Noto Sans CJK SC"/>
        <family val="2"/>
      </rPr>
      <t xml:space="preserve">の危険因子がない例を </t>
    </r>
    <r>
      <rPr>
        <sz val="10"/>
        <rFont val="Arial"/>
        <family val="0"/>
        <charset val="1"/>
      </rPr>
      <t xml:space="preserve">TRALI Type I</t>
    </r>
    <r>
      <rPr>
        <sz val="10"/>
        <rFont val="Noto Sans CJK SC"/>
        <family val="2"/>
      </rPr>
      <t xml:space="preserve">、危険因子がある例を </t>
    </r>
    <r>
      <rPr>
        <sz val="10"/>
        <rFont val="Arial"/>
        <family val="0"/>
        <charset val="1"/>
      </rPr>
      <t xml:space="preserve">Type II </t>
    </r>
    <r>
      <rPr>
        <sz val="10"/>
        <rFont val="Noto Sans CJK SC"/>
        <family val="2"/>
      </rPr>
      <t xml:space="preserve">と分類する</t>
    </r>
  </si>
  <si>
    <t xml:space="preserve">SRC-2484</t>
  </si>
  <si>
    <t xml:space="preserve">Vlaar APJ, Toy P, Fung M, et al. A consensus redefinition of transfusion-related acute lung injury. Transfusion. 2019;59(7):2465-2476.</t>
  </si>
  <si>
    <t xml:space="preserve">10.1111/trf.15311</t>
  </si>
  <si>
    <t xml:space="preserve">30993745</t>
  </si>
  <si>
    <t xml:space="preserve">主張は抄録で確認した範囲。再定義の診断項目の詳細（発症までの時間など）は本文未照合のため主張に入れていない</t>
  </si>
  <si>
    <t xml:space="preserve">BL-010</t>
  </si>
  <si>
    <r>
      <rPr>
        <sz val="10"/>
        <rFont val="Noto Sans CJK SC"/>
        <family val="2"/>
      </rPr>
      <t xml:space="preserve">輸血関連循環過負荷（</t>
    </r>
    <r>
      <rPr>
        <sz val="10"/>
        <rFont val="Arial"/>
        <family val="0"/>
        <charset val="1"/>
      </rPr>
      <t xml:space="preserve">TACO</t>
    </r>
    <r>
      <rPr>
        <sz val="10"/>
        <rFont val="Noto Sans CJK SC"/>
        <family val="2"/>
      </rPr>
      <t xml:space="preserve">）には国際輸血学会・国際ヘモビジランスネットワーク・</t>
    </r>
    <r>
      <rPr>
        <sz val="10"/>
        <rFont val="Arial"/>
        <family val="0"/>
        <charset val="1"/>
      </rPr>
      <t xml:space="preserve">AABB </t>
    </r>
    <r>
      <rPr>
        <sz val="10"/>
        <rFont val="Noto Sans CJK SC"/>
        <family val="2"/>
      </rPr>
      <t xml:space="preserve">が策定し検証した改訂版サーベイランス定義があり、</t>
    </r>
    <r>
      <rPr>
        <sz val="10"/>
        <rFont val="Arial"/>
        <family val="0"/>
        <charset val="1"/>
      </rPr>
      <t xml:space="preserve">TACO </t>
    </r>
    <r>
      <rPr>
        <sz val="10"/>
        <rFont val="Noto Sans CJK SC"/>
        <family val="2"/>
      </rPr>
      <t xml:space="preserve">は輸血体制の整った国々で輸血関連の罹患・死亡の主要因の一つである</t>
    </r>
  </si>
  <si>
    <t xml:space="preserve">SRC-2485</t>
  </si>
  <si>
    <t xml:space="preserve">Wiersum-Osselton JC, et al. Revised international surveillance case definition of transfusion-associated circulatory overload: a classification system with procedural operational and provisional reporting rules. Lancet Haematol. 2019;6(7):e350-e358.</t>
  </si>
  <si>
    <t xml:space="preserve">10.1016/S2352-3026(19)30080-8</t>
  </si>
  <si>
    <t xml:space="preserve">31080132</t>
  </si>
  <si>
    <t xml:space="preserve">主張は抄録で確認した範囲。定義の個別項目（症状・徴候の組み合わせと発症時間）は本文未照合のため主張に入れていない</t>
  </si>
  <si>
    <t xml:space="preserve">BL-011</t>
  </si>
  <si>
    <r>
      <rPr>
        <sz val="10"/>
        <rFont val="Noto Sans CJK SC"/>
        <family val="2"/>
      </rPr>
      <t xml:space="preserve">日本で</t>
    </r>
    <r>
      <rPr>
        <sz val="10"/>
        <rFont val="Arial"/>
        <family val="0"/>
        <charset val="1"/>
      </rPr>
      <t xml:space="preserve">2024</t>
    </r>
    <r>
      <rPr>
        <sz val="10"/>
        <rFont val="Noto Sans CJK SC"/>
        <family val="2"/>
      </rPr>
      <t xml:space="preserve">年に医療機関から日本赤十字社へ報告された輸血副作用・感染症は計</t>
    </r>
    <r>
      <rPr>
        <sz val="10"/>
        <rFont val="Arial"/>
        <family val="0"/>
        <charset val="1"/>
      </rPr>
      <t xml:space="preserve">3,140</t>
    </r>
    <r>
      <rPr>
        <sz val="10"/>
        <rFont val="Noto Sans CJK SC"/>
        <family val="2"/>
      </rPr>
      <t xml:space="preserve">件で、このうち溶血性副作用は</t>
    </r>
    <r>
      <rPr>
        <sz val="10"/>
        <rFont val="Arial"/>
        <family val="0"/>
        <charset val="1"/>
      </rPr>
      <t xml:space="preserve">26</t>
    </r>
    <r>
      <rPr>
        <sz val="10"/>
        <rFont val="Noto Sans CJK SC"/>
        <family val="2"/>
      </rPr>
      <t xml:space="preserve">件（即時性</t>
    </r>
    <r>
      <rPr>
        <sz val="10"/>
        <rFont val="Arial"/>
        <family val="0"/>
        <charset val="1"/>
      </rPr>
      <t xml:space="preserve">11</t>
    </r>
    <r>
      <rPr>
        <sz val="10"/>
        <rFont val="Noto Sans CJK SC"/>
        <family val="2"/>
      </rPr>
      <t xml:space="preserve">件・遅発性</t>
    </r>
    <r>
      <rPr>
        <sz val="10"/>
        <rFont val="Arial"/>
        <family val="0"/>
        <charset val="1"/>
      </rPr>
      <t xml:space="preserve">15</t>
    </r>
    <r>
      <rPr>
        <sz val="10"/>
        <rFont val="Noto Sans CJK SC"/>
        <family val="2"/>
      </rPr>
      <t xml:space="preserve">件、うち重篤</t>
    </r>
    <r>
      <rPr>
        <sz val="10"/>
        <rFont val="Arial"/>
        <family val="0"/>
        <charset val="1"/>
      </rPr>
      <t xml:space="preserve">19</t>
    </r>
    <r>
      <rPr>
        <sz val="10"/>
        <rFont val="Noto Sans CJK SC"/>
        <family val="2"/>
      </rPr>
      <t xml:space="preserve">件）であった</t>
    </r>
  </si>
  <si>
    <t xml:space="preserve">SRC-2486</t>
  </si>
  <si>
    <r>
      <rPr>
        <sz val="10"/>
        <rFont val="Noto Sans CJK SC"/>
        <family val="2"/>
      </rPr>
      <t xml:space="preserve">日本赤十字社</t>
    </r>
    <r>
      <rPr>
        <sz val="10"/>
        <rFont val="Arial"/>
        <family val="0"/>
        <charset val="1"/>
      </rPr>
      <t xml:space="preserve">. Haemovigilance by JRCS 2024</t>
    </r>
    <r>
      <rPr>
        <sz val="10"/>
        <rFont val="Noto Sans CJK SC"/>
        <family val="2"/>
      </rPr>
      <t xml:space="preserve">（日本赤十字社公式 </t>
    </r>
    <r>
      <rPr>
        <sz val="10"/>
        <rFont val="Arial"/>
        <family val="0"/>
        <charset val="1"/>
      </rPr>
      <t xml:space="preserve">PDF</t>
    </r>
    <r>
      <rPr>
        <sz val="10"/>
        <rFont val="Noto Sans CJK SC"/>
        <family val="2"/>
      </rPr>
      <t xml:space="preserve">）</t>
    </r>
  </si>
  <si>
    <r>
      <rPr>
        <sz val="10"/>
        <rFont val="Noto Sans CJK SC"/>
        <family val="2"/>
      </rPr>
      <t xml:space="preserve">数値は日赤公式報告で確認した。日本赤十字社は特殊法人格の公的機関であり、この年次報告を </t>
    </r>
    <r>
      <rPr>
        <sz val="10"/>
        <rFont val="Arial"/>
        <family val="0"/>
        <charset val="1"/>
      </rPr>
      <t xml:space="preserve">GOV_JP </t>
    </r>
    <r>
      <rPr>
        <sz val="10"/>
        <rFont val="Noto Sans CJK SC"/>
        <family val="2"/>
      </rPr>
      <t xml:space="preserve">とするかは登録側の最終判定に委ねる。報告件数は医療機関からの任意報告ベースであり、真の発生率ではない</t>
    </r>
  </si>
  <si>
    <t xml:space="preserve">BL-012</t>
  </si>
  <si>
    <t xml:space="preserve">大量輸血</t>
  </si>
  <si>
    <r>
      <rPr>
        <sz val="10"/>
        <rFont val="Noto Sans CJK SC"/>
        <family val="2"/>
      </rPr>
      <t xml:space="preserve">重症外傷の大量輸血で血漿・血小板・赤血球を</t>
    </r>
    <r>
      <rPr>
        <sz val="10"/>
        <rFont val="Arial"/>
        <family val="0"/>
        <charset val="1"/>
      </rPr>
      <t xml:space="preserve">1</t>
    </r>
    <r>
      <rPr>
        <sz val="10"/>
        <rFont val="Noto Sans CJK SC"/>
        <family val="2"/>
      </rPr>
      <t xml:space="preserve">対</t>
    </r>
    <r>
      <rPr>
        <sz val="10"/>
        <rFont val="Arial"/>
        <family val="0"/>
        <charset val="1"/>
      </rPr>
      <t xml:space="preserve">1</t>
    </r>
    <r>
      <rPr>
        <sz val="10"/>
        <rFont val="Noto Sans CJK SC"/>
        <family val="2"/>
      </rPr>
      <t xml:space="preserve">対</t>
    </r>
    <r>
      <rPr>
        <sz val="10"/>
        <rFont val="Arial"/>
        <family val="0"/>
        <charset val="1"/>
      </rPr>
      <t xml:space="preserve">1</t>
    </r>
    <r>
      <rPr>
        <sz val="10"/>
        <rFont val="Noto Sans CJK SC"/>
        <family val="2"/>
      </rPr>
      <t xml:space="preserve">の比で投与しても、</t>
    </r>
    <r>
      <rPr>
        <sz val="10"/>
        <rFont val="Arial"/>
        <family val="0"/>
        <charset val="1"/>
      </rPr>
      <t xml:space="preserve">1</t>
    </r>
    <r>
      <rPr>
        <sz val="10"/>
        <rFont val="Noto Sans CJK SC"/>
        <family val="2"/>
      </rPr>
      <t xml:space="preserve">対</t>
    </r>
    <r>
      <rPr>
        <sz val="10"/>
        <rFont val="Arial"/>
        <family val="0"/>
        <charset val="1"/>
      </rPr>
      <t xml:space="preserve">1</t>
    </r>
    <r>
      <rPr>
        <sz val="10"/>
        <rFont val="Noto Sans CJK SC"/>
        <family val="2"/>
      </rPr>
      <t xml:space="preserve">対</t>
    </r>
    <r>
      <rPr>
        <sz val="10"/>
        <rFont val="Arial"/>
        <family val="0"/>
        <charset val="1"/>
      </rPr>
      <t xml:space="preserve">2</t>
    </r>
    <r>
      <rPr>
        <sz val="10"/>
        <rFont val="Noto Sans CJK SC"/>
        <family val="2"/>
      </rPr>
      <t xml:space="preserve">の比と比べて</t>
    </r>
    <r>
      <rPr>
        <sz val="10"/>
        <rFont val="Arial"/>
        <family val="0"/>
        <charset val="1"/>
      </rPr>
      <t xml:space="preserve">24</t>
    </r>
    <r>
      <rPr>
        <sz val="10"/>
        <rFont val="Noto Sans CJK SC"/>
        <family val="2"/>
      </rPr>
      <t xml:space="preserve">時間および</t>
    </r>
    <r>
      <rPr>
        <sz val="10"/>
        <rFont val="Arial"/>
        <family val="0"/>
        <charset val="1"/>
      </rPr>
      <t xml:space="preserve">30</t>
    </r>
    <r>
      <rPr>
        <sz val="10"/>
        <rFont val="Noto Sans CJK SC"/>
        <family val="2"/>
      </rPr>
      <t xml:space="preserve">日の死亡率に有意な差はなかったが、失血による死亡は</t>
    </r>
    <r>
      <rPr>
        <sz val="10"/>
        <rFont val="Arial"/>
        <family val="0"/>
        <charset val="1"/>
      </rPr>
      <t xml:space="preserve">1</t>
    </r>
    <r>
      <rPr>
        <sz val="10"/>
        <rFont val="Noto Sans CJK SC"/>
        <family val="2"/>
      </rPr>
      <t xml:space="preserve">対</t>
    </r>
    <r>
      <rPr>
        <sz val="10"/>
        <rFont val="Arial"/>
        <family val="0"/>
        <charset val="1"/>
      </rPr>
      <t xml:space="preserve">1</t>
    </r>
    <r>
      <rPr>
        <sz val="10"/>
        <rFont val="Noto Sans CJK SC"/>
        <family val="2"/>
      </rPr>
      <t xml:space="preserve">対</t>
    </r>
    <r>
      <rPr>
        <sz val="10"/>
        <rFont val="Arial"/>
        <family val="0"/>
        <charset val="1"/>
      </rPr>
      <t xml:space="preserve">1</t>
    </r>
    <r>
      <rPr>
        <sz val="10"/>
        <rFont val="Noto Sans CJK SC"/>
        <family val="2"/>
      </rPr>
      <t xml:space="preserve">の群で有意に少なかった</t>
    </r>
  </si>
  <si>
    <r>
      <rPr>
        <sz val="10"/>
        <rFont val="Arial"/>
        <family val="0"/>
        <charset val="1"/>
      </rPr>
      <t xml:space="preserve">PS-02-02-04 (id: JkxnuPY)</t>
    </r>
    <r>
      <rPr>
        <sz val="10"/>
        <rFont val="Noto Sans CJK SC"/>
        <family val="2"/>
      </rPr>
      <t xml:space="preserve">；</t>
    </r>
    <r>
      <rPr>
        <sz val="10"/>
        <rFont val="Arial"/>
        <family val="0"/>
        <charset val="1"/>
      </rPr>
      <t xml:space="preserve">TBL-02-01-022 (id: JlAKpW4)</t>
    </r>
  </si>
  <si>
    <t xml:space="preserve">SRC-2487</t>
  </si>
  <si>
    <t xml:space="preserve">Holcomb JB, Tilley BC, Baraniuk S, et al. Transfusion of plasma, platelets, and red blood cells in a 1:1:1 vs a 1:1:2 ratio and mortality in patients with severe trauma: the PROPPR randomized clinical trial. JAMA. 2015;313(5):471-482.</t>
  </si>
  <si>
    <t xml:space="preserve">10.1001/jama.2015.12</t>
  </si>
  <si>
    <t xml:space="preserve">25647203</t>
  </si>
  <si>
    <r>
      <rPr>
        <sz val="10"/>
        <rFont val="Noto Sans CJK SC"/>
        <family val="2"/>
      </rPr>
      <t xml:space="preserve">主張は抄録で確認した範囲（北米の外傷センター</t>
    </r>
    <r>
      <rPr>
        <sz val="10"/>
        <rFont val="Arial"/>
        <family val="0"/>
        <charset val="1"/>
      </rPr>
      <t xml:space="preserve">12</t>
    </r>
    <r>
      <rPr>
        <sz val="10"/>
        <rFont val="Noto Sans CJK SC"/>
        <family val="2"/>
      </rPr>
      <t xml:space="preserve">施設、</t>
    </r>
    <r>
      <rPr>
        <sz val="10"/>
        <rFont val="Arial"/>
        <family val="0"/>
        <charset val="1"/>
      </rPr>
      <t xml:space="preserve">680</t>
    </r>
    <r>
      <rPr>
        <sz val="10"/>
        <rFont val="Noto Sans CJK SC"/>
        <family val="2"/>
      </rPr>
      <t xml:space="preserve">人）。対象は重症外傷に限られ、産科出血や消化管出血など他の大量出血への外挿はこの試験では示されていない。各製剤は国内で承認された特定生物由来製品である</t>
    </r>
  </si>
  <si>
    <t xml:space="preserve">BL-013</t>
  </si>
  <si>
    <t xml:space="preserve">造血幹細胞移植の総論</t>
  </si>
  <si>
    <r>
      <rPr>
        <sz val="10"/>
        <rFont val="Noto Sans CJK SC"/>
        <family val="2"/>
      </rPr>
      <t xml:space="preserve">日本における</t>
    </r>
    <r>
      <rPr>
        <sz val="10"/>
        <rFont val="Arial"/>
        <family val="0"/>
        <charset val="1"/>
      </rPr>
      <t xml:space="preserve">2024</t>
    </r>
    <r>
      <rPr>
        <sz val="10"/>
        <rFont val="Noto Sans CJK SC"/>
        <family val="2"/>
      </rPr>
      <t xml:space="preserve">年の造血細胞移植は自家移植と同種移植を合わせて</t>
    </r>
    <r>
      <rPr>
        <sz val="10"/>
        <rFont val="Arial"/>
        <family val="0"/>
        <charset val="1"/>
      </rPr>
      <t xml:space="preserve">5,333</t>
    </r>
    <r>
      <rPr>
        <sz val="10"/>
        <rFont val="Noto Sans CJK SC"/>
        <family val="2"/>
      </rPr>
      <t xml:space="preserve">件で、前年より約</t>
    </r>
    <r>
      <rPr>
        <sz val="10"/>
        <rFont val="Arial"/>
        <family val="0"/>
        <charset val="1"/>
      </rPr>
      <t xml:space="preserve">450</t>
    </r>
    <r>
      <rPr>
        <sz val="10"/>
        <rFont val="Noto Sans CJK SC"/>
        <family val="2"/>
      </rPr>
      <t xml:space="preserve">件減少し、減少の主因はリンパ腫・形質細胞腫瘍に対する自家移植の減少であった</t>
    </r>
  </si>
  <si>
    <r>
      <rPr>
        <sz val="10"/>
        <rFont val="Arial"/>
        <family val="0"/>
        <charset val="1"/>
      </rPr>
      <t xml:space="preserve">PS-02-02-04 (id: JkxnuPY)</t>
    </r>
    <r>
      <rPr>
        <sz val="10"/>
        <rFont val="Noto Sans CJK SC"/>
        <family val="2"/>
      </rPr>
      <t xml:space="preserve">；</t>
    </r>
    <r>
      <rPr>
        <sz val="10"/>
        <rFont val="Arial"/>
        <family val="0"/>
        <charset val="1"/>
      </rPr>
      <t xml:space="preserve">TBL-02-01-023 (id: JlAKpW8)</t>
    </r>
    <r>
      <rPr>
        <sz val="10"/>
        <rFont val="Noto Sans CJK SC"/>
        <family val="2"/>
      </rPr>
      <t xml:space="preserve">；</t>
    </r>
    <r>
      <rPr>
        <sz val="10"/>
        <rFont val="Arial"/>
        <family val="0"/>
        <charset val="1"/>
      </rPr>
      <t xml:space="preserve">TBL-01-00-025 (id: Jlvnlb4)</t>
    </r>
  </si>
  <si>
    <t xml:space="preserve">SRC-2488</t>
  </si>
  <si>
    <r>
      <rPr>
        <sz val="10"/>
        <rFont val="Noto Sans CJK SC"/>
        <family val="2"/>
      </rPr>
      <t xml:space="preserve">日本造血細胞移植データセンター／日本造血・免疫細胞療法学会『日本における造血細胞移植</t>
    </r>
    <r>
      <rPr>
        <sz val="10"/>
        <rFont val="Arial"/>
        <family val="0"/>
        <charset val="1"/>
      </rPr>
      <t xml:space="preserve">/</t>
    </r>
    <r>
      <rPr>
        <sz val="10"/>
        <rFont val="Noto Sans CJK SC"/>
        <family val="2"/>
      </rPr>
      <t xml:space="preserve">細胞治療．</t>
    </r>
    <r>
      <rPr>
        <sz val="10"/>
        <rFont val="Arial"/>
        <family val="0"/>
        <charset val="1"/>
      </rPr>
      <t xml:space="preserve">2025</t>
    </r>
    <r>
      <rPr>
        <sz val="10"/>
        <rFont val="Noto Sans CJK SC"/>
        <family val="2"/>
      </rPr>
      <t xml:space="preserve">年度 全国調査報告書』</t>
    </r>
  </si>
  <si>
    <r>
      <rPr>
        <sz val="10"/>
        <rFont val="Noto Sans CJK SC"/>
        <family val="2"/>
      </rPr>
      <t xml:space="preserve">件数と減少の主因は報告書の序文で確認した。発行主体は一般社団法人（データセンターと学会）であり政府資料ではないため </t>
    </r>
    <r>
      <rPr>
        <sz val="10"/>
        <rFont val="Arial"/>
        <family val="0"/>
        <charset val="1"/>
      </rPr>
      <t xml:space="preserve">source_class </t>
    </r>
    <r>
      <rPr>
        <sz val="10"/>
        <rFont val="Noto Sans CJK SC"/>
        <family val="2"/>
      </rPr>
      <t xml:space="preserve">は </t>
    </r>
    <r>
      <rPr>
        <sz val="10"/>
        <rFont val="Arial"/>
        <family val="0"/>
        <charset val="1"/>
      </rPr>
      <t xml:space="preserve">UNKNOWN </t>
    </r>
    <r>
      <rPr>
        <sz val="10"/>
        <rFont val="Noto Sans CJK SC"/>
        <family val="2"/>
      </rPr>
      <t xml:space="preserve">とし、登録側の判定に委ねる。移植の種類・ドナー源・適応疾患の枠組みは </t>
    </r>
    <r>
      <rPr>
        <sz val="10"/>
        <rFont val="Arial"/>
        <family val="0"/>
        <charset val="1"/>
      </rPr>
      <t xml:space="preserve">EBMT Handbook</t>
    </r>
    <r>
      <rPr>
        <sz val="10"/>
        <rFont val="Noto Sans CJK SC"/>
        <family val="2"/>
      </rPr>
      <t xml:space="preserve">（</t>
    </r>
    <r>
      <rPr>
        <sz val="10"/>
        <rFont val="Arial"/>
        <family val="0"/>
        <charset val="1"/>
      </rPr>
      <t xml:space="preserve">2024</t>
    </r>
    <r>
      <rPr>
        <sz val="10"/>
        <rFont val="Noto Sans CJK SC"/>
        <family val="2"/>
      </rPr>
      <t xml:space="preserve">年、第</t>
    </r>
    <r>
      <rPr>
        <sz val="10"/>
        <rFont val="Arial"/>
        <family val="0"/>
        <charset val="1"/>
      </rPr>
      <t xml:space="preserve">8</t>
    </r>
    <r>
      <rPr>
        <sz val="10"/>
        <rFont val="Noto Sans CJK SC"/>
        <family val="2"/>
      </rPr>
      <t xml:space="preserve">版、</t>
    </r>
    <r>
      <rPr>
        <sz val="10"/>
        <rFont val="Arial"/>
        <family val="0"/>
        <charset val="1"/>
      </rPr>
      <t xml:space="preserve">CC BY</t>
    </r>
    <r>
      <rPr>
        <sz val="10"/>
        <rFont val="Noto Sans CJK SC"/>
        <family val="2"/>
      </rPr>
      <t xml:space="preserve">）で確認できる見通しだが章単位の照合は未実施のため主張に入れていない</t>
    </r>
  </si>
  <si>
    <t xml:space="preserve">BL-014</t>
  </si>
  <si>
    <t xml:space="preserve">血小板・凝固スクリーニングの解釈</t>
  </si>
  <si>
    <r>
      <rPr>
        <sz val="10"/>
        <rFont val="Noto Sans CJK SC"/>
        <family val="2"/>
      </rPr>
      <t xml:space="preserve">プロトロンビン時間（</t>
    </r>
    <r>
      <rPr>
        <sz val="10"/>
        <rFont val="Arial"/>
        <family val="0"/>
        <charset val="1"/>
      </rPr>
      <t xml:space="preserve">PT</t>
    </r>
    <r>
      <rPr>
        <sz val="10"/>
        <rFont val="Noto Sans CJK SC"/>
        <family val="2"/>
      </rPr>
      <t xml:space="preserve">）と活性化部分トロンボプラスチン時間（</t>
    </r>
    <r>
      <rPr>
        <sz val="10"/>
        <rFont val="Arial"/>
        <family val="0"/>
        <charset val="1"/>
      </rPr>
      <t xml:space="preserve">APTT</t>
    </r>
    <r>
      <rPr>
        <sz val="10"/>
        <rFont val="Noto Sans CJK SC"/>
        <family val="2"/>
      </rPr>
      <t xml:space="preserve">）は最も頻繁に測定される凝固検査で、抗凝固療法のモニタリングや出血の初期評価に用いられ、延長がみられた場合は結果に影響する因子を踏まえて系統的に評価する必要がある</t>
    </r>
  </si>
  <si>
    <r>
      <rPr>
        <sz val="10"/>
        <rFont val="Arial"/>
        <family val="0"/>
        <charset val="1"/>
      </rPr>
      <t xml:space="preserve">PS-02-02-03 (id: JkxnuPU)</t>
    </r>
    <r>
      <rPr>
        <sz val="10"/>
        <rFont val="Noto Sans CJK SC"/>
        <family val="2"/>
      </rPr>
      <t xml:space="preserve">；</t>
    </r>
    <r>
      <rPr>
        <sz val="10"/>
        <rFont val="Arial"/>
        <family val="0"/>
        <charset val="1"/>
      </rPr>
      <t xml:space="preserve">TBL-02-01-017 (id: JlAKpWk)</t>
    </r>
    <r>
      <rPr>
        <sz val="10"/>
        <rFont val="Noto Sans CJK SC"/>
        <family val="2"/>
      </rPr>
      <t xml:space="preserve">；</t>
    </r>
    <r>
      <rPr>
        <sz val="10"/>
        <rFont val="Arial"/>
        <family val="0"/>
        <charset val="1"/>
      </rPr>
      <t xml:space="preserve">TBL-02-01-014 (id: JlAKpWU)</t>
    </r>
    <r>
      <rPr>
        <sz val="10"/>
        <rFont val="Noto Sans CJK SC"/>
        <family val="2"/>
      </rPr>
      <t xml:space="preserve">；</t>
    </r>
    <r>
      <rPr>
        <sz val="10"/>
        <rFont val="Arial"/>
        <family val="0"/>
        <charset val="1"/>
      </rPr>
      <t xml:space="preserve">TBL-02-01-015 (id: JlAKpWY)</t>
    </r>
  </si>
  <si>
    <t xml:space="preserve">SRC-2489</t>
  </si>
  <si>
    <t xml:space="preserve">Kamal AH, Tefferi A, Pruthi RK. How to interpret and pursue an abnormal prothrombin time, activated partial thromboplastin time, and bleeding time in adults. Mayo Clin Proc. 2007;82(7):864-873.</t>
  </si>
  <si>
    <t xml:space="preserve">10.4065/82.7.864</t>
  </si>
  <si>
    <t xml:space="preserve">17605969</t>
  </si>
  <si>
    <t xml:space="preserve">主張は抄録で確認した範囲。延長パターンごとの鑑別の進め方（混合試験・因子測定の使い分け）は本文のアルゴリズム未照合のため主張に入れていない</t>
  </si>
  <si>
    <t xml:space="preserve">ML-001</t>
  </si>
  <si>
    <t xml:space="preserve">薬剤性無顆粒球症</t>
  </si>
  <si>
    <r>
      <rPr>
        <sz val="10"/>
        <rFont val="Noto Sans CJK SC"/>
        <family val="2"/>
      </rPr>
      <t xml:space="preserve">薬剤性無顆粒球症は、まれな特発性（</t>
    </r>
    <r>
      <rPr>
        <sz val="10"/>
        <rFont val="Arial"/>
        <family val="0"/>
        <charset val="1"/>
      </rPr>
      <t xml:space="preserve">idiosyncratic</t>
    </r>
    <r>
      <rPr>
        <sz val="10"/>
        <rFont val="Noto Sans CJK SC"/>
        <family val="2"/>
      </rPr>
      <t xml:space="preserve">）の薬剤性有害事象であり、生物学的製剤を含むさまざまな薬剤が原因となりうる。</t>
    </r>
  </si>
  <si>
    <r>
      <rPr>
        <sz val="10"/>
        <rFont val="Noto Sans CJK SC"/>
        <family val="2"/>
      </rPr>
      <t xml:space="preserve">医学各論 Ⅶ</t>
    </r>
    <r>
      <rPr>
        <sz val="10"/>
        <rFont val="Arial"/>
        <family val="0"/>
        <charset val="1"/>
      </rPr>
      <t xml:space="preserve">-2-A-①</t>
    </r>
    <r>
      <rPr>
        <sz val="10"/>
        <rFont val="Noto Sans CJK SC"/>
        <family val="2"/>
      </rPr>
      <t xml:space="preserve">（薬剤性無顆粒球症、</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</si>
  <si>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TBL-01-00-023 (id: Jlvnlbs)</t>
    </r>
    <r>
      <rPr>
        <sz val="10"/>
        <rFont val="Noto Sans CJK SC"/>
        <family val="2"/>
      </rPr>
      <t xml:space="preserve">；</t>
    </r>
    <r>
      <rPr>
        <sz val="10"/>
        <rFont val="Arial"/>
        <family val="0"/>
        <charset val="1"/>
      </rPr>
      <t xml:space="preserve">TBL-02-01-007 (id: JlAKpV4)</t>
    </r>
  </si>
  <si>
    <t xml:space="preserve">SRC-2551</t>
  </si>
  <si>
    <t xml:space="preserve">Andrès E, Lorenzo-Villalba N, Zulfiqar AA, et al. State of Art of Idiosyncratic Drug-Induced Neutropenia or Agranulocytosis, with a Focus on Biotherapies. J Clin Med. 2019;8(9):1351.</t>
  </si>
  <si>
    <t xml:space="preserve">10.3390/jcm8091351</t>
  </si>
  <si>
    <t xml:space="preserve">31480527</t>
  </si>
  <si>
    <r>
      <rPr>
        <sz val="10"/>
        <rFont val="Noto Sans CJK SC"/>
        <family val="2"/>
      </rPr>
      <t xml:space="preserve">総説（</t>
    </r>
    <r>
      <rPr>
        <sz val="10"/>
        <rFont val="Arial"/>
        <family val="0"/>
        <charset val="1"/>
      </rPr>
      <t xml:space="preserve">2010</t>
    </r>
    <r>
      <rPr>
        <sz val="10"/>
        <rFont val="Noto Sans CJK SC"/>
        <family val="2"/>
      </rPr>
      <t xml:space="preserve">〜</t>
    </r>
    <r>
      <rPr>
        <sz val="10"/>
        <rFont val="Arial"/>
        <family val="0"/>
        <charset val="1"/>
      </rPr>
      <t xml:space="preserve">2019</t>
    </r>
    <r>
      <rPr>
        <sz val="10"/>
        <rFont val="Noto Sans CJK SC"/>
        <family val="2"/>
      </rPr>
      <t xml:space="preserve">年の文献を対象）の抄録で確認した範囲である。個別薬剤ごとの頻度や国内での発症状況は本出典では確認していない。発熱を伴う場合の管理は </t>
    </r>
    <r>
      <rPr>
        <sz val="10"/>
        <rFont val="Arial"/>
        <family val="0"/>
        <charset val="1"/>
      </rPr>
      <t xml:space="preserve">ML-002 </t>
    </r>
    <r>
      <rPr>
        <sz val="10"/>
        <rFont val="Noto Sans CJK SC"/>
        <family val="2"/>
      </rPr>
      <t xml:space="preserve">を参照。</t>
    </r>
  </si>
  <si>
    <t xml:space="preserve">ML-002</t>
  </si>
  <si>
    <t xml:space="preserve">発熱性好中球減少症の管理では、合併症のリスクを高リスクと低リスクに層別化することが出発点となり、すべての患者に対してグラム陽性菌とグラム陰性菌の双方をカバーする広域抗菌薬を速やかに経験的に投与する。</t>
  </si>
  <si>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TBL-01-00-023 (id: Jlvnlbs)</t>
    </r>
    <r>
      <rPr>
        <sz val="10"/>
        <rFont val="Noto Sans CJK SC"/>
        <family val="2"/>
      </rPr>
      <t xml:space="preserve">；</t>
    </r>
    <r>
      <rPr>
        <sz val="10"/>
        <rFont val="Arial"/>
        <family val="0"/>
        <charset val="1"/>
      </rPr>
      <t xml:space="preserve">TBL-02-01-009 (id: JlAKpWA)</t>
    </r>
  </si>
  <si>
    <t xml:space="preserve">SRC-2552</t>
  </si>
  <si>
    <t xml:space="preserve">Freifeld AG, Bow EJ, Sepkowitz KA, et al. Clinical Practice Guideline for the Use of Antimicrobial Agents in Neutropenic Patients with Cancer: 2010 Update by the Infectious Diseases Society of America. Clin Infect Dis. 2011;52(4):e56-e93.</t>
  </si>
  <si>
    <t xml:space="preserve">10.1093/cid/cir073</t>
  </si>
  <si>
    <t xml:space="preserve">21258094</t>
  </si>
  <si>
    <r>
      <rPr>
        <sz val="10"/>
        <rFont val="Noto Sans CJK SC"/>
        <family val="2"/>
      </rPr>
      <t xml:space="preserve">米国感染症学会（</t>
    </r>
    <r>
      <rPr>
        <sz val="10"/>
        <rFont val="Arial"/>
        <family val="0"/>
        <charset val="1"/>
      </rPr>
      <t xml:space="preserve">IDSA</t>
    </r>
    <r>
      <rPr>
        <sz val="10"/>
        <rFont val="Noto Sans CJK SC"/>
        <family val="2"/>
      </rPr>
      <t xml:space="preserve">）ガイドラインの抄録で確認した範囲である。発熱の定義は国内の発熱性好中球減少症診療ガイドライン（腋窩温</t>
    </r>
    <r>
      <rPr>
        <sz val="10"/>
        <rFont val="Arial"/>
        <family val="0"/>
        <charset val="1"/>
      </rPr>
      <t xml:space="preserve">37.5℃</t>
    </r>
    <r>
      <rPr>
        <sz val="10"/>
        <rFont val="Noto Sans CJK SC"/>
        <family val="2"/>
      </rPr>
      <t xml:space="preserve">以上等）と異なるため、日本の診療では国内ガイドラインを併せて参照すること。個別の抗菌薬の国内承認・保険適用は本カードでは扱っていない。</t>
    </r>
  </si>
  <si>
    <t xml:space="preserve">ML-003</t>
  </si>
  <si>
    <t xml:space="preserve">急性骨髄性白血病</t>
  </si>
  <si>
    <r>
      <rPr>
        <sz val="10"/>
        <rFont val="Arial"/>
        <family val="0"/>
        <charset val="1"/>
      </rPr>
      <t xml:space="preserve">ELN</t>
    </r>
    <r>
      <rPr>
        <sz val="10"/>
        <rFont val="Noto Sans CJK SC"/>
        <family val="2"/>
      </rPr>
      <t xml:space="preserve">の</t>
    </r>
    <r>
      <rPr>
        <sz val="10"/>
        <rFont val="Arial"/>
        <family val="0"/>
        <charset val="1"/>
      </rPr>
      <t xml:space="preserve">2022</t>
    </r>
    <r>
      <rPr>
        <sz val="10"/>
        <rFont val="Noto Sans CJK SC"/>
        <family val="2"/>
      </rPr>
      <t xml:space="preserve">年勧告では、急性骨髄性白血病の遺伝子リスク分類と治療効果判定の基準が改訂され、ゲノム診断と測定可能残存病変（</t>
    </r>
    <r>
      <rPr>
        <sz val="10"/>
        <rFont val="Arial"/>
        <family val="0"/>
        <charset val="1"/>
      </rPr>
      <t xml:space="preserve">MRD</t>
    </r>
    <r>
      <rPr>
        <sz val="10"/>
        <rFont val="Noto Sans CJK SC"/>
        <family val="2"/>
      </rPr>
      <t xml:space="preserve">）の評価が診療に組み込まれた。</t>
    </r>
  </si>
  <si>
    <r>
      <rPr>
        <sz val="10"/>
        <rFont val="Noto Sans CJK SC"/>
        <family val="2"/>
      </rPr>
      <t xml:space="preserve">医学各論 Ⅶ</t>
    </r>
    <r>
      <rPr>
        <sz val="10"/>
        <rFont val="Arial"/>
        <family val="0"/>
        <charset val="1"/>
      </rPr>
      <t xml:space="preserve">-2-B-①</t>
    </r>
    <r>
      <rPr>
        <sz val="10"/>
        <rFont val="Noto Sans CJK SC"/>
        <family val="2"/>
      </rPr>
      <t xml:space="preserve">（急性骨髄性白血病、</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</si>
  <si>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PS-02-02-04 (id: JkxnuPY)</t>
    </r>
    <r>
      <rPr>
        <sz val="10"/>
        <rFont val="Noto Sans CJK SC"/>
        <family val="2"/>
      </rPr>
      <t xml:space="preserve">；</t>
    </r>
    <r>
      <rPr>
        <sz val="10"/>
        <rFont val="Arial"/>
        <family val="0"/>
        <charset val="1"/>
      </rPr>
      <t xml:space="preserve">TBL-01-00-621 (id: JlvnmaE)</t>
    </r>
    <r>
      <rPr>
        <sz val="10"/>
        <rFont val="Noto Sans CJK SC"/>
        <family val="2"/>
      </rPr>
      <t xml:space="preserve">；</t>
    </r>
    <r>
      <rPr>
        <sz val="10"/>
        <rFont val="Arial"/>
        <family val="0"/>
        <charset val="1"/>
      </rPr>
      <t xml:space="preserve">TBL-02-01-021 (id: JlAKpW0)</t>
    </r>
    <r>
      <rPr>
        <sz val="10"/>
        <rFont val="Noto Sans CJK SC"/>
        <family val="2"/>
      </rPr>
      <t xml:space="preserve">；</t>
    </r>
    <r>
      <rPr>
        <sz val="10"/>
        <rFont val="Arial"/>
        <family val="0"/>
        <charset val="1"/>
      </rPr>
      <t xml:space="preserve">TBL-02-01-018 (id: JlAKpWo)</t>
    </r>
  </si>
  <si>
    <t xml:space="preserve">SRC-2553</t>
  </si>
  <si>
    <t xml:space="preserve">Döhner H, Wei AH, Appelbaum FR, et al. Diagnosis and management of AML in adults: 2022 recommendations from an international expert panel on behalf of the ELN. Blood. 2022;140(12):1345-1377.</t>
  </si>
  <si>
    <t xml:space="preserve">10.1182/blood.2022016867</t>
  </si>
  <si>
    <t xml:space="preserve">35797463</t>
  </si>
  <si>
    <r>
      <rPr>
        <sz val="10"/>
        <rFont val="Noto Sans CJK SC"/>
        <family val="2"/>
      </rPr>
      <t xml:space="preserve">抄録で確認した範囲である。遺伝子リスク分類の個別の遺伝子異常の一覧は抄録の範囲外であり、主張に含めていない（組み立て時に全文で照合すること）。分類の土台には</t>
    </r>
    <r>
      <rPr>
        <sz val="10"/>
        <rFont val="Arial"/>
        <family val="0"/>
        <charset val="1"/>
      </rPr>
      <t xml:space="preserve">WHO</t>
    </r>
    <r>
      <rPr>
        <sz val="10"/>
        <rFont val="Noto Sans CJK SC"/>
        <family val="2"/>
      </rPr>
      <t xml:space="preserve">分類第</t>
    </r>
    <r>
      <rPr>
        <sz val="10"/>
        <rFont val="Arial"/>
        <family val="0"/>
        <charset val="1"/>
      </rPr>
      <t xml:space="preserve">5</t>
    </r>
    <r>
      <rPr>
        <sz val="10"/>
        <rFont val="Noto Sans CJK SC"/>
        <family val="2"/>
      </rPr>
      <t xml:space="preserve">版（</t>
    </r>
    <r>
      <rPr>
        <sz val="10"/>
        <rFont val="Arial"/>
        <family val="0"/>
        <charset val="1"/>
      </rPr>
      <t xml:space="preserve">HAEM5</t>
    </r>
    <r>
      <rPr>
        <sz val="10"/>
        <rFont val="Noto Sans CJK SC"/>
        <family val="2"/>
      </rPr>
      <t xml:space="preserve">、</t>
    </r>
    <r>
      <rPr>
        <sz val="10"/>
        <rFont val="Arial"/>
        <family val="0"/>
        <charset val="1"/>
      </rPr>
      <t xml:space="preserve">2022</t>
    </r>
    <r>
      <rPr>
        <sz val="10"/>
        <rFont val="Noto Sans CJK SC"/>
        <family val="2"/>
      </rPr>
      <t xml:space="preserve">）と</t>
    </r>
    <r>
      <rPr>
        <sz val="10"/>
        <rFont val="Arial"/>
        <family val="0"/>
        <charset val="1"/>
      </rPr>
      <t xml:space="preserve">ICC 2022</t>
    </r>
    <r>
      <rPr>
        <sz val="10"/>
        <rFont val="Noto Sans CJK SC"/>
        <family val="2"/>
      </rPr>
      <t xml:space="preserve">も併存し、版による食い違いがありうる。</t>
    </r>
  </si>
  <si>
    <t xml:space="preserve">ML-004</t>
  </si>
  <si>
    <r>
      <rPr>
        <sz val="10"/>
        <rFont val="Noto Sans CJK SC"/>
        <family val="2"/>
      </rPr>
      <t xml:space="preserve">強力化学療法が適応とならない未治療の急性骨髄性白血病では、アザシチジンにベネトクラクスを併用すると、アザシチジン単独と比べて全生存期間が延長し（中央値</t>
    </r>
    <r>
      <rPr>
        <sz val="10"/>
        <rFont val="Arial"/>
        <family val="0"/>
        <charset val="1"/>
      </rPr>
      <t xml:space="preserve">14.7</t>
    </r>
    <r>
      <rPr>
        <sz val="10"/>
        <rFont val="Noto Sans CJK SC"/>
        <family val="2"/>
      </rPr>
      <t xml:space="preserve">か月対</t>
    </r>
    <r>
      <rPr>
        <sz val="10"/>
        <rFont val="Arial"/>
        <family val="0"/>
        <charset val="1"/>
      </rPr>
      <t xml:space="preserve">9.6</t>
    </r>
    <r>
      <rPr>
        <sz val="10"/>
        <rFont val="Noto Sans CJK SC"/>
        <family val="2"/>
      </rPr>
      <t xml:space="preserve">か月、死亡のハザード比</t>
    </r>
    <r>
      <rPr>
        <sz val="10"/>
        <rFont val="Arial"/>
        <family val="0"/>
        <charset val="1"/>
      </rPr>
      <t xml:space="preserve">0.66</t>
    </r>
    <r>
      <rPr>
        <sz val="10"/>
        <rFont val="Noto Sans CJK SC"/>
        <family val="2"/>
      </rPr>
      <t xml:space="preserve">）、完全寛解率も高かった（</t>
    </r>
    <r>
      <rPr>
        <sz val="10"/>
        <rFont val="Arial"/>
        <family val="0"/>
        <charset val="1"/>
      </rPr>
      <t xml:space="preserve">36.7%</t>
    </r>
    <r>
      <rPr>
        <sz val="10"/>
        <rFont val="Noto Sans CJK SC"/>
        <family val="2"/>
      </rPr>
      <t xml:space="preserve">対</t>
    </r>
    <r>
      <rPr>
        <sz val="10"/>
        <rFont val="Arial"/>
        <family val="0"/>
        <charset val="1"/>
      </rPr>
      <t xml:space="preserve">17.9%</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</si>
  <si>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PS-02-02-04 (id: JkxnuPY)</t>
    </r>
    <r>
      <rPr>
        <sz val="10"/>
        <rFont val="Noto Sans CJK SC"/>
        <family val="2"/>
      </rPr>
      <t xml:space="preserve">；</t>
    </r>
    <r>
      <rPr>
        <sz val="10"/>
        <rFont val="Arial"/>
        <family val="0"/>
        <charset val="1"/>
      </rPr>
      <t xml:space="preserve">TBL-01-00-621 (id: JlvnmaE)</t>
    </r>
  </si>
  <si>
    <t xml:space="preserve">SRC-2554</t>
  </si>
  <si>
    <t xml:space="preserve">DiNardo CD, Jonas BA, Pullarkat V, et al. Azacitidine and Venetoclax in Previously Untreated Acute Myeloid Leukemia. N Engl J Med. 2020;383(7):617-629.</t>
  </si>
  <si>
    <t xml:space="preserve">10.1056/NEJMoa2012971</t>
  </si>
  <si>
    <t xml:space="preserve">32786187</t>
  </si>
  <si>
    <r>
      <rPr>
        <sz val="10"/>
        <rFont val="Arial"/>
        <family val="0"/>
        <charset val="1"/>
      </rPr>
      <t xml:space="preserve">VIALE-A</t>
    </r>
    <r>
      <rPr>
        <sz val="10"/>
        <rFont val="Noto Sans CJK SC"/>
        <family val="2"/>
      </rPr>
      <t xml:space="preserve">試験（</t>
    </r>
    <r>
      <rPr>
        <sz val="10"/>
        <rFont val="Arial"/>
        <family val="0"/>
        <charset val="1"/>
      </rPr>
      <t xml:space="preserve">431</t>
    </r>
    <r>
      <rPr>
        <sz val="10"/>
        <rFont val="Noto Sans CJK SC"/>
        <family val="2"/>
      </rPr>
      <t xml:space="preserve">例、年齢中央値</t>
    </r>
    <r>
      <rPr>
        <sz val="10"/>
        <rFont val="Arial"/>
        <family val="0"/>
        <charset val="1"/>
      </rPr>
      <t xml:space="preserve">76</t>
    </r>
    <r>
      <rPr>
        <sz val="10"/>
        <rFont val="Noto Sans CJK SC"/>
        <family val="2"/>
      </rPr>
      <t xml:space="preserve">歳）の抄録で確認した数値である。発熱性好中球減少症は併用群で多かった（</t>
    </r>
    <r>
      <rPr>
        <sz val="10"/>
        <rFont val="Arial"/>
        <family val="0"/>
        <charset val="1"/>
      </rPr>
      <t xml:space="preserve">42%</t>
    </r>
    <r>
      <rPr>
        <sz val="10"/>
        <rFont val="Noto Sans CJK SC"/>
        <family val="2"/>
      </rPr>
      <t xml:space="preserve">対</t>
    </r>
    <r>
      <rPr>
        <sz val="10"/>
        <rFont val="Arial"/>
        <family val="0"/>
        <charset val="1"/>
      </rPr>
      <t xml:space="preserve">19%</t>
    </r>
    <r>
      <rPr>
        <sz val="10"/>
        <rFont val="Noto Sans CJK SC"/>
        <family val="2"/>
      </rPr>
      <t xml:space="preserve">）。ベネトクラクスは</t>
    </r>
    <r>
      <rPr>
        <sz val="10"/>
        <rFont val="Arial"/>
        <family val="0"/>
        <charset val="1"/>
      </rPr>
      <t xml:space="preserve">2021</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23</t>
    </r>
    <r>
      <rPr>
        <sz val="10"/>
        <rFont val="Noto Sans CJK SC"/>
        <family val="2"/>
      </rPr>
      <t xml:space="preserve">日に国内で急性骨髄性白血病の適応追加承認を取得している（発売元の発表で確認）。</t>
    </r>
  </si>
  <si>
    <t xml:space="preserve">ML-005</t>
  </si>
  <si>
    <r>
      <rPr>
        <sz val="10"/>
        <rFont val="Noto Sans CJK SC"/>
        <family val="2"/>
      </rPr>
      <t xml:space="preserve">新規診断の</t>
    </r>
    <r>
      <rPr>
        <sz val="10"/>
        <rFont val="Arial"/>
        <family val="0"/>
        <charset val="1"/>
      </rPr>
      <t xml:space="preserve">FLT3</t>
    </r>
    <r>
      <rPr>
        <sz val="10"/>
        <rFont val="Noto Sans CJK SC"/>
        <family val="2"/>
      </rPr>
      <t xml:space="preserve">変異陽性急性骨髄性白血病では、標準化学療法にミドスタウリンを追加すると、全生存と無イベント生存がいずれも延長した（いずれもハザード比</t>
    </r>
    <r>
      <rPr>
        <sz val="10"/>
        <rFont val="Arial"/>
        <family val="0"/>
        <charset val="1"/>
      </rPr>
      <t xml:space="preserve">0.78</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</si>
  <si>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PS-02-02-04 (id: JkxnuPY)</t>
    </r>
    <r>
      <rPr>
        <sz val="10"/>
        <rFont val="Noto Sans CJK SC"/>
        <family val="2"/>
      </rPr>
      <t xml:space="preserve">；</t>
    </r>
    <r>
      <rPr>
        <sz val="10"/>
        <rFont val="Arial"/>
        <family val="0"/>
        <charset val="1"/>
      </rPr>
      <t xml:space="preserve">TBL-01-00-621 (id: JlvnmaE)</t>
    </r>
    <r>
      <rPr>
        <sz val="10"/>
        <rFont val="Noto Sans CJK SC"/>
        <family val="2"/>
      </rPr>
      <t xml:space="preserve">；</t>
    </r>
    <r>
      <rPr>
        <sz val="10"/>
        <rFont val="Arial"/>
        <family val="0"/>
        <charset val="1"/>
      </rPr>
      <t xml:space="preserve">TBL-02-01-021 (id: JlAKpW0)</t>
    </r>
  </si>
  <si>
    <t xml:space="preserve">SRC-2555</t>
  </si>
  <si>
    <t xml:space="preserve">Stone RM, Mandrekar SJ, Sanford BL, et al. Midostaurin plus Chemotherapy for Acute Myeloid Leukemia with a FLT3 Mutation. N Engl J Med. 2017;377(5):454-464.</t>
  </si>
  <si>
    <t xml:space="preserve">10.1056/NEJMoa1614359</t>
  </si>
  <si>
    <t xml:space="preserve">28644114</t>
  </si>
  <si>
    <r>
      <rPr>
        <sz val="10"/>
        <rFont val="Arial"/>
        <family val="0"/>
        <charset val="1"/>
      </rPr>
      <t xml:space="preserve">RATIFY</t>
    </r>
    <r>
      <rPr>
        <sz val="10"/>
        <rFont val="Noto Sans CJK SC"/>
        <family val="2"/>
      </rPr>
      <t xml:space="preserve">試験（</t>
    </r>
    <r>
      <rPr>
        <sz val="10"/>
        <rFont val="Arial"/>
        <family val="0"/>
        <charset val="1"/>
      </rPr>
      <t xml:space="preserve">717</t>
    </r>
    <r>
      <rPr>
        <sz val="10"/>
        <rFont val="Noto Sans CJK SC"/>
        <family val="2"/>
      </rPr>
      <t xml:space="preserve">例、</t>
    </r>
    <r>
      <rPr>
        <sz val="10"/>
        <rFont val="Arial"/>
        <family val="0"/>
        <charset val="1"/>
      </rPr>
      <t xml:space="preserve">18</t>
    </r>
    <r>
      <rPr>
        <sz val="10"/>
        <rFont val="Noto Sans CJK SC"/>
        <family val="2"/>
      </rPr>
      <t xml:space="preserve">〜</t>
    </r>
    <r>
      <rPr>
        <sz val="10"/>
        <rFont val="Arial"/>
        <family val="0"/>
        <charset val="1"/>
      </rPr>
      <t xml:space="preserve">59</t>
    </r>
    <r>
      <rPr>
        <sz val="10"/>
        <rFont val="Noto Sans CJK SC"/>
        <family val="2"/>
      </rPr>
      <t xml:space="preserve">歳）の抄録で確認した数値であり、効果は</t>
    </r>
    <r>
      <rPr>
        <sz val="10"/>
        <rFont val="Arial"/>
        <family val="0"/>
        <charset val="1"/>
      </rPr>
      <t xml:space="preserve">FLT3</t>
    </r>
    <r>
      <rPr>
        <sz val="10"/>
        <rFont val="Noto Sans CJK SC"/>
        <family val="2"/>
      </rPr>
      <t xml:space="preserve">変異のサブタイプを通じて一貫していた。ミドスタウリンの国内承認は出典リサーチの範囲で確認できなかった（国内の適応は未確認）。</t>
    </r>
  </si>
  <si>
    <t xml:space="preserve">ML-006</t>
  </si>
  <si>
    <r>
      <rPr>
        <sz val="10"/>
        <rFont val="Noto Sans CJK SC"/>
        <family val="2"/>
      </rPr>
      <t xml:space="preserve">低〜中間リスクの急性前骨髄球性白血病では、全トランスレチノイン酸と三酸化二ヒ素の併用は、全トランスレチノイン酸と化学療法の併用と比べて</t>
    </r>
    <r>
      <rPr>
        <sz val="10"/>
        <rFont val="Arial"/>
        <family val="0"/>
        <charset val="1"/>
      </rPr>
      <t xml:space="preserve">2</t>
    </r>
    <r>
      <rPr>
        <sz val="10"/>
        <rFont val="Noto Sans CJK SC"/>
        <family val="2"/>
      </rPr>
      <t xml:space="preserve">年無イベント生存率が高く（</t>
    </r>
    <r>
      <rPr>
        <sz val="10"/>
        <rFont val="Arial"/>
        <family val="0"/>
        <charset val="1"/>
      </rPr>
      <t xml:space="preserve">97%</t>
    </r>
    <r>
      <rPr>
        <sz val="10"/>
        <rFont val="Noto Sans CJK SC"/>
        <family val="2"/>
      </rPr>
      <t xml:space="preserve">対</t>
    </r>
    <r>
      <rPr>
        <sz val="10"/>
        <rFont val="Arial"/>
        <family val="0"/>
        <charset val="1"/>
      </rPr>
      <t xml:space="preserve">86%</t>
    </r>
    <r>
      <rPr>
        <sz val="10"/>
        <rFont val="Noto Sans CJK SC"/>
        <family val="2"/>
      </rPr>
      <t xml:space="preserve">）、血液毒性と感染は少なかった。</t>
    </r>
  </si>
  <si>
    <t xml:space="preserve">SRC-2556</t>
  </si>
  <si>
    <t xml:space="preserve">Lo-Coco F, Avvisati G, Vignetti M, et al. Retinoic Acid and Arsenic Trioxide for Acute Promyelocytic Leukemia. N Engl J Med. 2013;369(2):111-121.</t>
  </si>
  <si>
    <t xml:space="preserve">10.1056/NEJMoa1300874</t>
  </si>
  <si>
    <t xml:space="preserve">23841729</t>
  </si>
  <si>
    <r>
      <rPr>
        <sz val="10"/>
        <rFont val="Arial"/>
        <family val="0"/>
        <charset val="1"/>
      </rPr>
      <t xml:space="preserve">APL0406</t>
    </r>
    <r>
      <rPr>
        <sz val="10"/>
        <rFont val="Noto Sans CJK SC"/>
        <family val="2"/>
      </rPr>
      <t xml:space="preserve">試験（白血球数</t>
    </r>
    <r>
      <rPr>
        <sz val="10"/>
        <rFont val="Arial"/>
        <family val="0"/>
        <charset val="1"/>
      </rPr>
      <t xml:space="preserve">10×10⁹/L</t>
    </r>
    <r>
      <rPr>
        <sz val="10"/>
        <rFont val="Noto Sans CJK SC"/>
        <family val="2"/>
      </rPr>
      <t xml:space="preserve">以下の低〜中間リスクが対象）の抄録で確認した数値である。完全寛解は併用群で評価可能例の全例、化学療法群で</t>
    </r>
    <r>
      <rPr>
        <sz val="10"/>
        <rFont val="Arial"/>
        <family val="0"/>
        <charset val="1"/>
      </rPr>
      <t xml:space="preserve">95%</t>
    </r>
    <r>
      <rPr>
        <sz val="10"/>
        <rFont val="Noto Sans CJK SC"/>
        <family val="2"/>
      </rPr>
      <t xml:space="preserve">であった。三酸化二ヒ素製剤の国内適応範囲（初回治療への拡大の有無）は未確認であり、組み立て時に</t>
    </r>
    <r>
      <rPr>
        <sz val="10"/>
        <rFont val="Arial"/>
        <family val="0"/>
        <charset val="1"/>
      </rPr>
      <t xml:space="preserve">PMDA</t>
    </r>
    <r>
      <rPr>
        <sz val="10"/>
        <rFont val="Noto Sans CJK SC"/>
        <family val="2"/>
      </rPr>
      <t xml:space="preserve">で確認すること。</t>
    </r>
  </si>
  <si>
    <t xml:space="preserve">ML-007</t>
  </si>
  <si>
    <t xml:space="preserve">慢性骨髄性白血病</t>
  </si>
  <si>
    <r>
      <rPr>
        <sz val="10"/>
        <rFont val="Noto Sans CJK SC"/>
        <family val="2"/>
      </rPr>
      <t xml:space="preserve">慢性骨髄性白血病の管理に関する</t>
    </r>
    <r>
      <rPr>
        <sz val="10"/>
        <rFont val="Arial"/>
        <family val="0"/>
        <charset val="1"/>
      </rPr>
      <t xml:space="preserve">ELN</t>
    </r>
    <r>
      <rPr>
        <sz val="10"/>
        <rFont val="Noto Sans CJK SC"/>
        <family val="2"/>
      </rPr>
      <t xml:space="preserve">の</t>
    </r>
    <r>
      <rPr>
        <sz val="10"/>
        <rFont val="Arial"/>
        <family val="0"/>
        <charset val="1"/>
      </rPr>
      <t xml:space="preserve">2025</t>
    </r>
    <r>
      <rPr>
        <sz val="10"/>
        <rFont val="Noto Sans CJK SC"/>
        <family val="2"/>
      </rPr>
      <t xml:space="preserve">年勧告は現行の国際指針であり、</t>
    </r>
    <r>
      <rPr>
        <sz val="10"/>
        <rFont val="Arial"/>
        <family val="0"/>
        <charset val="1"/>
      </rPr>
      <t xml:space="preserve">WHO</t>
    </r>
    <r>
      <rPr>
        <sz val="10"/>
        <rFont val="Noto Sans CJK SC"/>
        <family val="2"/>
      </rPr>
      <t xml:space="preserve">による慢性期と芽球期の</t>
    </r>
    <r>
      <rPr>
        <sz val="10"/>
        <rFont val="Arial"/>
        <family val="0"/>
        <charset val="1"/>
      </rPr>
      <t xml:space="preserve">2</t>
    </r>
    <r>
      <rPr>
        <sz val="10"/>
        <rFont val="Noto Sans CJK SC"/>
        <family val="2"/>
      </rPr>
      <t xml:space="preserve">相への再分類を反映し、分子学的マイルストーン未達時の対応は一律の治療変更ではなく個別の事情を踏まえて判断するとした。</t>
    </r>
  </si>
  <si>
    <r>
      <rPr>
        <sz val="10"/>
        <rFont val="Noto Sans CJK SC"/>
        <family val="2"/>
      </rPr>
      <t xml:space="preserve">医学各論 Ⅶ</t>
    </r>
    <r>
      <rPr>
        <sz val="10"/>
        <rFont val="Arial"/>
        <family val="0"/>
        <charset val="1"/>
      </rPr>
      <t xml:space="preserve">-2-B-②</t>
    </r>
    <r>
      <rPr>
        <sz val="10"/>
        <rFont val="Noto Sans CJK SC"/>
        <family val="2"/>
      </rPr>
      <t xml:space="preserve">（慢性骨髄性白血病、</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</si>
  <si>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TBL-01-00-622 (id: JlvnmaM)</t>
    </r>
    <r>
      <rPr>
        <sz val="10"/>
        <rFont val="Noto Sans CJK SC"/>
        <family val="2"/>
      </rPr>
      <t xml:space="preserve">；</t>
    </r>
    <r>
      <rPr>
        <sz val="10"/>
        <rFont val="Arial"/>
        <family val="0"/>
        <charset val="1"/>
      </rPr>
      <t xml:space="preserve">TBL-02-01-021 (id: JlAKpW0)</t>
    </r>
  </si>
  <si>
    <t xml:space="preserve">SRC-2557</t>
  </si>
  <si>
    <t xml:space="preserve">Apperley JF, Milojkovic D, Cross NCP, et al. 2025 European LeukemiaNet recommendations for the management of chronic myeloid leukemia. Leukemia. 2025;39(8):1797-1813.</t>
  </si>
  <si>
    <t xml:space="preserve">10.1038/s41375-025-02664-w</t>
  </si>
  <si>
    <t xml:space="preserve">40646132</t>
  </si>
  <si>
    <r>
      <rPr>
        <sz val="10"/>
        <rFont val="Noto Sans CJK SC"/>
        <family val="2"/>
      </rPr>
      <t xml:space="preserve">抄録で確認した範囲である。</t>
    </r>
    <r>
      <rPr>
        <sz val="10"/>
        <rFont val="Arial"/>
        <family val="0"/>
        <charset val="1"/>
      </rPr>
      <t xml:space="preserve">ELN 2020</t>
    </r>
    <r>
      <rPr>
        <sz val="10"/>
        <rFont val="Noto Sans CJK SC"/>
        <family val="2"/>
      </rPr>
      <t xml:space="preserve">年勧告は旧版であり、本カードは</t>
    </r>
    <r>
      <rPr>
        <sz val="10"/>
        <rFont val="Arial"/>
        <family val="0"/>
        <charset val="1"/>
      </rPr>
      <t xml:space="preserve">2025</t>
    </r>
    <r>
      <rPr>
        <sz val="10"/>
        <rFont val="Noto Sans CJK SC"/>
        <family val="2"/>
      </rPr>
      <t xml:space="preserve">年版に基づく。分類の版の食い違いとして、</t>
    </r>
    <r>
      <rPr>
        <sz val="10"/>
        <rFont val="Arial"/>
        <family val="0"/>
        <charset val="1"/>
      </rPr>
      <t xml:space="preserve">WHO</t>
    </r>
    <r>
      <rPr>
        <sz val="10"/>
        <rFont val="Noto Sans CJK SC"/>
        <family val="2"/>
      </rPr>
      <t xml:space="preserve">分類第</t>
    </r>
    <r>
      <rPr>
        <sz val="10"/>
        <rFont val="Arial"/>
        <family val="0"/>
        <charset val="1"/>
      </rPr>
      <t xml:space="preserve">5</t>
    </r>
    <r>
      <rPr>
        <sz val="10"/>
        <rFont val="Noto Sans CJK SC"/>
        <family val="2"/>
      </rPr>
      <t xml:space="preserve">版（</t>
    </r>
    <r>
      <rPr>
        <sz val="10"/>
        <rFont val="Arial"/>
        <family val="0"/>
        <charset val="1"/>
      </rPr>
      <t xml:space="preserve">HAEM5</t>
    </r>
    <r>
      <rPr>
        <sz val="10"/>
        <rFont val="Noto Sans CJK SC"/>
        <family val="2"/>
      </rPr>
      <t xml:space="preserve">）では移行期を置かない</t>
    </r>
    <r>
      <rPr>
        <sz val="10"/>
        <rFont val="Arial"/>
        <family val="0"/>
        <charset val="1"/>
      </rPr>
      <t xml:space="preserve">2</t>
    </r>
    <r>
      <rPr>
        <sz val="10"/>
        <rFont val="Noto Sans CJK SC"/>
        <family val="2"/>
      </rPr>
      <t xml:space="preserve">相性に整理された一方、国内ガイドライン（日本血液学会</t>
    </r>
    <r>
      <rPr>
        <sz val="10"/>
        <rFont val="Arial"/>
        <family val="0"/>
        <charset val="1"/>
      </rPr>
      <t xml:space="preserve">2023</t>
    </r>
    <r>
      <rPr>
        <sz val="10"/>
        <rFont val="Noto Sans CJK SC"/>
        <family val="2"/>
      </rPr>
      <t xml:space="preserve">年版）の記載とはずれる部分がありうる。</t>
    </r>
  </si>
  <si>
    <t xml:space="preserve">ML-008</t>
  </si>
  <si>
    <r>
      <rPr>
        <sz val="10"/>
        <rFont val="Noto Sans CJK SC"/>
        <family val="2"/>
      </rPr>
      <t xml:space="preserve">慢性骨髄性白血病の初回治療としてのイマチニブでは、</t>
    </r>
    <r>
      <rPr>
        <sz val="10"/>
        <rFont val="Arial"/>
        <family val="0"/>
        <charset val="1"/>
      </rPr>
      <t xml:space="preserve">60</t>
    </r>
    <r>
      <rPr>
        <sz val="10"/>
        <rFont val="Noto Sans CJK SC"/>
        <family val="2"/>
      </rPr>
      <t xml:space="preserve">か月時点で完全細胞遺伝学的寛解の累積最良達成率は</t>
    </r>
    <r>
      <rPr>
        <sz val="10"/>
        <rFont val="Arial"/>
        <family val="0"/>
        <charset val="1"/>
      </rPr>
      <t xml:space="preserve">87%</t>
    </r>
    <r>
      <rPr>
        <sz val="10"/>
        <rFont val="Noto Sans CJK SC"/>
        <family val="2"/>
      </rPr>
      <t xml:space="preserve">、全生存率は</t>
    </r>
    <r>
      <rPr>
        <sz val="10"/>
        <rFont val="Arial"/>
        <family val="0"/>
        <charset val="1"/>
      </rPr>
      <t xml:space="preserve">89%</t>
    </r>
    <r>
      <rPr>
        <sz val="10"/>
        <rFont val="Noto Sans CJK SC"/>
        <family val="2"/>
      </rPr>
      <t xml:space="preserve">であり、移行期・芽球転化への進行は推定</t>
    </r>
    <r>
      <rPr>
        <sz val="10"/>
        <rFont val="Arial"/>
        <family val="0"/>
        <charset val="1"/>
      </rPr>
      <t xml:space="preserve">7%</t>
    </r>
    <r>
      <rPr>
        <sz val="10"/>
        <rFont val="Noto Sans CJK SC"/>
        <family val="2"/>
      </rPr>
      <t xml:space="preserve">であった。</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</si>
  <si>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TBL-01-00-622 (id: JlvnmaM)</t>
    </r>
    <r>
      <rPr>
        <sz val="10"/>
        <rFont val="Noto Sans CJK SC"/>
        <family val="2"/>
      </rPr>
      <t xml:space="preserve">；</t>
    </r>
    <r>
      <rPr>
        <sz val="10"/>
        <rFont val="Arial"/>
        <family val="0"/>
        <charset val="1"/>
      </rPr>
      <t xml:space="preserve">TBL-02-01-018 (id: JlAKpWo)</t>
    </r>
  </si>
  <si>
    <t xml:space="preserve">SRC-2558</t>
  </si>
  <si>
    <t xml:space="preserve">Druker BJ, Guilhot F, O'Brien SG, et al. Five-year follow-up of patients receiving imatinib for chronic myeloid leukemia. N Engl J Med. 2006;355(23):2408-2417.</t>
  </si>
  <si>
    <t xml:space="preserve">10.1056/NEJMoa062867</t>
  </si>
  <si>
    <t xml:space="preserve">17151364</t>
  </si>
  <si>
    <r>
      <rPr>
        <sz val="10"/>
        <rFont val="Arial"/>
        <family val="0"/>
        <charset val="1"/>
      </rPr>
      <t xml:space="preserve">IRIS</t>
    </r>
    <r>
      <rPr>
        <sz val="10"/>
        <rFont val="Noto Sans CJK SC"/>
        <family val="2"/>
      </rPr>
      <t xml:space="preserve">試験</t>
    </r>
    <r>
      <rPr>
        <sz val="10"/>
        <rFont val="Arial"/>
        <family val="0"/>
        <charset val="1"/>
      </rPr>
      <t xml:space="preserve">5</t>
    </r>
    <r>
      <rPr>
        <sz val="10"/>
        <rFont val="Noto Sans CJK SC"/>
        <family val="2"/>
      </rPr>
      <t xml:space="preserve">年追跡の抄録で確認した数値である。イマチニブは国内承認・保険適用のある薬剤である（個別の承認年の照合はしていない）。</t>
    </r>
    <r>
      <rPr>
        <sz val="10"/>
        <rFont val="Arial"/>
        <family val="0"/>
        <charset val="1"/>
      </rPr>
      <t xml:space="preserve">SRC-033</t>
    </r>
    <r>
      <rPr>
        <sz val="10"/>
        <rFont val="Noto Sans CJK SC"/>
        <family val="2"/>
      </rPr>
      <t xml:space="preserve">（イマチニブの消化管間質腫瘍の試験）は適応が異なるため本項目の出典にしていない。</t>
    </r>
  </si>
  <si>
    <t xml:space="preserve">ML-009</t>
  </si>
  <si>
    <r>
      <rPr>
        <sz val="10"/>
        <rFont val="Noto Sans CJK SC"/>
        <family val="2"/>
      </rPr>
      <t xml:space="preserve">完全分子学的寛解を少なくとも</t>
    </r>
    <r>
      <rPr>
        <sz val="10"/>
        <rFont val="Arial"/>
        <family val="0"/>
        <charset val="1"/>
      </rPr>
      <t xml:space="preserve">2</t>
    </r>
    <r>
      <rPr>
        <sz val="10"/>
        <rFont val="Noto Sans CJK SC"/>
        <family val="2"/>
      </rPr>
      <t xml:space="preserve">年維持した慢性骨髄性白血病でイマチニブを中止すると、約</t>
    </r>
    <r>
      <rPr>
        <sz val="10"/>
        <rFont val="Arial"/>
        <family val="0"/>
        <charset val="1"/>
      </rPr>
      <t xml:space="preserve">6</t>
    </r>
    <r>
      <rPr>
        <sz val="10"/>
        <rFont val="Noto Sans CJK SC"/>
        <family val="2"/>
      </rPr>
      <t xml:space="preserve">割が再発する（</t>
    </r>
    <r>
      <rPr>
        <sz val="10"/>
        <rFont val="Arial"/>
        <family val="0"/>
        <charset val="1"/>
      </rPr>
      <t xml:space="preserve">12</t>
    </r>
    <r>
      <rPr>
        <sz val="10"/>
        <rFont val="Noto Sans CJK SC"/>
        <family val="2"/>
      </rPr>
      <t xml:space="preserve">か月時点の完全分子学的寛解維持率は</t>
    </r>
    <r>
      <rPr>
        <sz val="10"/>
        <rFont val="Arial"/>
        <family val="0"/>
        <charset val="1"/>
      </rPr>
      <t xml:space="preserve">41%</t>
    </r>
    <r>
      <rPr>
        <sz val="10"/>
        <rFont val="Noto Sans CJK SC"/>
        <family val="2"/>
      </rPr>
      <t xml:space="preserve">）が、再発例は全例イマチニブの再開に反応した。</t>
    </r>
  </si>
  <si>
    <t xml:space="preserve">SRC-2559</t>
  </si>
  <si>
    <t xml:space="preserve">Mahon FX, Réa D, Guilhot J, et al. Discontinuation of imatinib in patients with chronic myeloid leukaemia who have maintained complete molecular remission for at least 2 years: the prospective, multicentre Stop Imatinib (STIM) trial. Lancet Oncol. 2010;11(11):1029-1035.</t>
  </si>
  <si>
    <t xml:space="preserve">10.1016/S1470-2045(10)70233-3</t>
  </si>
  <si>
    <t xml:space="preserve">20965785</t>
  </si>
  <si>
    <r>
      <rPr>
        <sz val="10"/>
        <rFont val="Arial"/>
        <family val="0"/>
        <charset val="1"/>
      </rPr>
      <t xml:space="preserve">STIM</t>
    </r>
    <r>
      <rPr>
        <sz val="10"/>
        <rFont val="Noto Sans CJK SC"/>
        <family val="2"/>
      </rPr>
      <t xml:space="preserve">試験（</t>
    </r>
    <r>
      <rPr>
        <sz val="10"/>
        <rFont val="Arial"/>
        <family val="0"/>
        <charset val="1"/>
      </rPr>
      <t xml:space="preserve">12</t>
    </r>
    <r>
      <rPr>
        <sz val="10"/>
        <rFont val="Noto Sans CJK SC"/>
        <family val="2"/>
      </rPr>
      <t xml:space="preserve">か月以上追跡できた</t>
    </r>
    <r>
      <rPr>
        <sz val="10"/>
        <rFont val="Arial"/>
        <family val="0"/>
        <charset val="1"/>
      </rPr>
      <t xml:space="preserve">69</t>
    </r>
    <r>
      <rPr>
        <sz val="10"/>
        <rFont val="Noto Sans CJK SC"/>
        <family val="2"/>
      </rPr>
      <t xml:space="preserve">例）の抄録で確認した数値であり、再発の大半は中止後</t>
    </r>
    <r>
      <rPr>
        <sz val="10"/>
        <rFont val="Arial"/>
        <family val="0"/>
        <charset val="1"/>
      </rPr>
      <t xml:space="preserve">6</t>
    </r>
    <r>
      <rPr>
        <sz val="10"/>
        <rFont val="Noto Sans CJK SC"/>
        <family val="2"/>
      </rPr>
      <t xml:space="preserve">か月以内であった。イマチニブは国内承認・保険適用のある薬剤である。治療中止の判断は</t>
    </r>
    <r>
      <rPr>
        <sz val="10"/>
        <rFont val="Arial"/>
        <family val="0"/>
        <charset val="1"/>
      </rPr>
      <t xml:space="preserve">ELN 2025</t>
    </r>
    <r>
      <rPr>
        <sz val="10"/>
        <rFont val="Noto Sans CJK SC"/>
        <family val="2"/>
      </rPr>
      <t xml:space="preserve">年勧告などの現行指針に基づく。</t>
    </r>
  </si>
  <si>
    <t xml:space="preserve">ML-010</t>
  </si>
  <si>
    <t xml:space="preserve">原発性骨髄線維症</t>
  </si>
  <si>
    <r>
      <rPr>
        <sz val="10"/>
        <rFont val="Noto Sans CJK SC"/>
        <family val="2"/>
      </rPr>
      <t xml:space="preserve">原発性骨髄線維症の</t>
    </r>
    <r>
      <rPr>
        <sz val="10"/>
        <rFont val="Arial"/>
        <family val="0"/>
        <charset val="1"/>
      </rPr>
      <t xml:space="preserve">DIPSS</t>
    </r>
    <r>
      <rPr>
        <sz val="10"/>
        <rFont val="Noto Sans CJK SC"/>
        <family val="2"/>
      </rPr>
      <t xml:space="preserve">は、年齢</t>
    </r>
    <r>
      <rPr>
        <sz val="10"/>
        <rFont val="Arial"/>
        <family val="0"/>
        <charset val="1"/>
      </rPr>
      <t xml:space="preserve">65</t>
    </r>
    <r>
      <rPr>
        <sz val="10"/>
        <rFont val="Noto Sans CJK SC"/>
        <family val="2"/>
      </rPr>
      <t xml:space="preserve">歳超、ヘモグロビン</t>
    </r>
    <r>
      <rPr>
        <sz val="10"/>
        <rFont val="Arial"/>
        <family val="0"/>
        <charset val="1"/>
      </rPr>
      <t xml:space="preserve">10 g/dL</t>
    </r>
    <r>
      <rPr>
        <sz val="10"/>
        <rFont val="Noto Sans CJK SC"/>
        <family val="2"/>
      </rPr>
      <t xml:space="preserve">未満、白血球数</t>
    </r>
    <r>
      <rPr>
        <sz val="10"/>
        <rFont val="Arial"/>
        <family val="0"/>
        <charset val="1"/>
      </rPr>
      <t xml:space="preserve">25×10⁹/L</t>
    </r>
    <r>
      <rPr>
        <sz val="10"/>
        <rFont val="Noto Sans CJK SC"/>
        <family val="2"/>
      </rPr>
      <t xml:space="preserve">超、末梢血芽球</t>
    </r>
    <r>
      <rPr>
        <sz val="10"/>
        <rFont val="Arial"/>
        <family val="0"/>
        <charset val="1"/>
      </rPr>
      <t xml:space="preserve">1%</t>
    </r>
    <r>
      <rPr>
        <sz val="10"/>
        <rFont val="Noto Sans CJK SC"/>
        <family val="2"/>
      </rPr>
      <t xml:space="preserve">以上、全身症状の</t>
    </r>
    <r>
      <rPr>
        <sz val="10"/>
        <rFont val="Arial"/>
        <family val="0"/>
        <charset val="1"/>
      </rPr>
      <t xml:space="preserve">5</t>
    </r>
    <r>
      <rPr>
        <sz val="10"/>
        <rFont val="Noto Sans CJK SC"/>
        <family val="2"/>
      </rPr>
      <t xml:space="preserve">因子で低・中間</t>
    </r>
    <r>
      <rPr>
        <sz val="10"/>
        <rFont val="Arial"/>
        <family val="0"/>
        <charset val="1"/>
      </rPr>
      <t xml:space="preserve">-1</t>
    </r>
    <r>
      <rPr>
        <sz val="10"/>
        <rFont val="Noto Sans CJK SC"/>
        <family val="2"/>
      </rPr>
      <t xml:space="preserve">・中間</t>
    </r>
    <r>
      <rPr>
        <sz val="10"/>
        <rFont val="Arial"/>
        <family val="0"/>
        <charset val="1"/>
      </rPr>
      <t xml:space="preserve">-2</t>
    </r>
    <r>
      <rPr>
        <sz val="10"/>
        <rFont val="Noto Sans CJK SC"/>
        <family val="2"/>
      </rPr>
      <t xml:space="preserve">・高の</t>
    </r>
    <r>
      <rPr>
        <sz val="10"/>
        <rFont val="Arial"/>
        <family val="0"/>
        <charset val="1"/>
      </rPr>
      <t xml:space="preserve">4</t>
    </r>
    <r>
      <rPr>
        <sz val="10"/>
        <rFont val="Noto Sans CJK SC"/>
        <family val="2"/>
      </rPr>
      <t xml:space="preserve">群に分ける動的予後モデルであり、診断時だけでなく経過中のどの時点でも適用できる。</t>
    </r>
  </si>
  <si>
    <r>
      <rPr>
        <sz val="10"/>
        <rFont val="Noto Sans CJK SC"/>
        <family val="2"/>
      </rPr>
      <t xml:space="preserve">医学各論 Ⅶ</t>
    </r>
    <r>
      <rPr>
        <sz val="10"/>
        <rFont val="Arial"/>
        <family val="0"/>
        <charset val="1"/>
      </rPr>
      <t xml:space="preserve">-2-B-③</t>
    </r>
    <r>
      <rPr>
        <sz val="10"/>
        <rFont val="Noto Sans CJK SC"/>
        <family val="2"/>
      </rPr>
      <t xml:space="preserve">（原発性骨髄線維症、</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</si>
  <si>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TBL-01-00-627 (id: Jlvnmao)</t>
    </r>
    <r>
      <rPr>
        <sz val="10"/>
        <rFont val="Noto Sans CJK SC"/>
        <family val="2"/>
      </rPr>
      <t xml:space="preserve">；</t>
    </r>
    <r>
      <rPr>
        <sz val="10"/>
        <rFont val="Arial"/>
        <family val="0"/>
        <charset val="1"/>
      </rPr>
      <t xml:space="preserve">TBL-02-01-018 (id: JlAKpWo)</t>
    </r>
  </si>
  <si>
    <t xml:space="preserve">SRC-2560</t>
  </si>
  <si>
    <t xml:space="preserve">Passamonti F, Cervantes F, Vannucchi AM, et al. A dynamic prognostic model to predict survival in primary myelofibrosis: a study by the IWG-MRT (DIPSS). Blood. 2010;115(9):1703-1708.</t>
  </si>
  <si>
    <t xml:space="preserve">10.1182/blood-2009-09-245837</t>
  </si>
  <si>
    <t xml:space="preserve">20008785</t>
  </si>
  <si>
    <r>
      <rPr>
        <sz val="10"/>
        <rFont val="Noto Sans CJK SC"/>
        <family val="2"/>
      </rPr>
      <t xml:space="preserve">原発性骨髄線維症</t>
    </r>
    <r>
      <rPr>
        <sz val="10"/>
        <rFont val="Arial"/>
        <family val="0"/>
        <charset val="1"/>
      </rPr>
      <t xml:space="preserve">525</t>
    </r>
    <r>
      <rPr>
        <sz val="10"/>
        <rFont val="Noto Sans CJK SC"/>
        <family val="2"/>
      </rPr>
      <t xml:space="preserve">例の検討に基づく原著の抄録で確認した内容である。各リスク群の生存期間の数値は抄録の範囲外であり、主張に含めていない。</t>
    </r>
  </si>
  <si>
    <t xml:space="preserve">ML-011</t>
  </si>
  <si>
    <r>
      <rPr>
        <sz val="10"/>
        <rFont val="Noto Sans CJK SC"/>
        <family val="2"/>
      </rPr>
      <t xml:space="preserve">中間</t>
    </r>
    <r>
      <rPr>
        <sz val="10"/>
        <rFont val="Arial"/>
        <family val="0"/>
        <charset val="1"/>
      </rPr>
      <t xml:space="preserve">-2</t>
    </r>
    <r>
      <rPr>
        <sz val="10"/>
        <rFont val="Noto Sans CJK SC"/>
        <family val="2"/>
      </rPr>
      <t xml:space="preserve">〜高リスクの骨髄線維症では、ルキソリチニブはプラセボと比べて</t>
    </r>
    <r>
      <rPr>
        <sz val="10"/>
        <rFont val="Arial"/>
        <family val="0"/>
        <charset val="1"/>
      </rPr>
      <t xml:space="preserve">24</t>
    </r>
    <r>
      <rPr>
        <sz val="10"/>
        <rFont val="Noto Sans CJK SC"/>
        <family val="2"/>
      </rPr>
      <t xml:space="preserve">週時点の脾容積</t>
    </r>
    <r>
      <rPr>
        <sz val="10"/>
        <rFont val="Arial"/>
        <family val="0"/>
        <charset val="1"/>
      </rPr>
      <t xml:space="preserve">35%</t>
    </r>
    <r>
      <rPr>
        <sz val="10"/>
        <rFont val="Noto Sans CJK SC"/>
        <family val="2"/>
      </rPr>
      <t xml:space="preserve">以上の縮小（</t>
    </r>
    <r>
      <rPr>
        <sz val="10"/>
        <rFont val="Arial"/>
        <family val="0"/>
        <charset val="1"/>
      </rPr>
      <t xml:space="preserve">41.9%</t>
    </r>
    <r>
      <rPr>
        <sz val="10"/>
        <rFont val="Noto Sans CJK SC"/>
        <family val="2"/>
      </rPr>
      <t xml:space="preserve">対</t>
    </r>
    <r>
      <rPr>
        <sz val="10"/>
        <rFont val="Arial"/>
        <family val="0"/>
        <charset val="1"/>
      </rPr>
      <t xml:space="preserve">0.7%</t>
    </r>
    <r>
      <rPr>
        <sz val="10"/>
        <rFont val="Noto Sans CJK SC"/>
        <family val="2"/>
      </rPr>
      <t xml:space="preserve">）と総症状スコア</t>
    </r>
    <r>
      <rPr>
        <sz val="10"/>
        <rFont val="Arial"/>
        <family val="0"/>
        <charset val="1"/>
      </rPr>
      <t xml:space="preserve">50%</t>
    </r>
    <r>
      <rPr>
        <sz val="10"/>
        <rFont val="Noto Sans CJK SC"/>
        <family val="2"/>
      </rPr>
      <t xml:space="preserve">以上の改善（</t>
    </r>
    <r>
      <rPr>
        <sz val="10"/>
        <rFont val="Arial"/>
        <family val="0"/>
        <charset val="1"/>
      </rPr>
      <t xml:space="preserve">45.9%</t>
    </r>
    <r>
      <rPr>
        <sz val="10"/>
        <rFont val="Noto Sans CJK SC"/>
        <family val="2"/>
      </rPr>
      <t xml:space="preserve">対</t>
    </r>
    <r>
      <rPr>
        <sz val="10"/>
        <rFont val="Arial"/>
        <family val="0"/>
        <charset val="1"/>
      </rPr>
      <t xml:space="preserve">5.3%</t>
    </r>
    <r>
      <rPr>
        <sz val="10"/>
        <rFont val="Noto Sans CJK SC"/>
        <family val="2"/>
      </rPr>
      <t xml:space="preserve">）をもたらし、死亡も少なかった（ハザード比</t>
    </r>
    <r>
      <rPr>
        <sz val="10"/>
        <rFont val="Arial"/>
        <family val="0"/>
        <charset val="1"/>
      </rPr>
      <t xml:space="preserve">0.50</t>
    </r>
    <r>
      <rPr>
        <sz val="10"/>
        <rFont val="Noto Sans CJK SC"/>
        <family val="2"/>
      </rPr>
      <t xml:space="preserve">）。</t>
    </r>
  </si>
  <si>
    <t xml:space="preserve">SRC-2561</t>
  </si>
  <si>
    <t xml:space="preserve">Verstovsek S, Mesa RA, Gotlib J, et al. A double-blind, placebo-controlled trial of ruxolitinib for myelofibrosis. N Engl J Med. 2012;366(9):799-807.</t>
  </si>
  <si>
    <t xml:space="preserve">10.1056/NEJMoa1110557</t>
  </si>
  <si>
    <t xml:space="preserve">22375971</t>
  </si>
  <si>
    <r>
      <rPr>
        <sz val="10"/>
        <rFont val="Arial"/>
        <family val="0"/>
        <charset val="1"/>
      </rPr>
      <t xml:space="preserve">COMFORT-I</t>
    </r>
    <r>
      <rPr>
        <sz val="10"/>
        <rFont val="Noto Sans CJK SC"/>
        <family val="2"/>
      </rPr>
      <t xml:space="preserve">試験の抄録で確認した数値である。有害事象で最も多かったのは貧血と血小板減少であった。ルキソリチニブは骨髄線維症の適応で</t>
    </r>
    <r>
      <rPr>
        <sz val="10"/>
        <rFont val="Arial"/>
        <family val="0"/>
        <charset val="1"/>
      </rPr>
      <t xml:space="preserve">2014</t>
    </r>
    <r>
      <rPr>
        <sz val="10"/>
        <rFont val="Noto Sans CJK SC"/>
        <family val="2"/>
      </rPr>
      <t xml:space="preserve">年</t>
    </r>
    <r>
      <rPr>
        <sz val="10"/>
        <rFont val="Arial"/>
        <family val="0"/>
        <charset val="1"/>
      </rPr>
      <t xml:space="preserve">7</t>
    </r>
    <r>
      <rPr>
        <sz val="10"/>
        <rFont val="Noto Sans CJK SC"/>
        <family val="2"/>
      </rPr>
      <t xml:space="preserve">月</t>
    </r>
    <r>
      <rPr>
        <sz val="10"/>
        <rFont val="Arial"/>
        <family val="0"/>
        <charset val="1"/>
      </rPr>
      <t xml:space="preserve">4</t>
    </r>
    <r>
      <rPr>
        <sz val="10"/>
        <rFont val="Noto Sans CJK SC"/>
        <family val="2"/>
      </rPr>
      <t xml:space="preserve">日に国内承認されている（製造販売業者の資料で確認）。</t>
    </r>
  </si>
  <si>
    <t xml:space="preserve">ML-012</t>
  </si>
  <si>
    <t xml:space="preserve">本態性血小板血症</t>
  </si>
  <si>
    <r>
      <rPr>
        <sz val="10"/>
        <rFont val="Noto Sans CJK SC"/>
        <family val="2"/>
      </rPr>
      <t xml:space="preserve">本態性血小板血症の</t>
    </r>
    <r>
      <rPr>
        <sz val="10"/>
        <rFont val="Arial"/>
        <family val="0"/>
        <charset val="1"/>
      </rPr>
      <t xml:space="preserve">IPSET-thrombosis</t>
    </r>
    <r>
      <rPr>
        <sz val="10"/>
        <rFont val="Noto Sans CJK SC"/>
        <family val="2"/>
      </rPr>
      <t xml:space="preserve">は、血栓症の既往</t>
    </r>
    <r>
      <rPr>
        <sz val="10"/>
        <rFont val="Arial"/>
        <family val="0"/>
        <charset val="1"/>
      </rPr>
      <t xml:space="preserve">2</t>
    </r>
    <r>
      <rPr>
        <sz val="10"/>
        <rFont val="Noto Sans CJK SC"/>
        <family val="2"/>
      </rPr>
      <t xml:space="preserve">点、</t>
    </r>
    <r>
      <rPr>
        <sz val="10"/>
        <rFont val="Arial"/>
        <family val="0"/>
        <charset val="1"/>
      </rPr>
      <t xml:space="preserve">JAK2 V617F</t>
    </r>
    <r>
      <rPr>
        <sz val="10"/>
        <rFont val="Noto Sans CJK SC"/>
        <family val="2"/>
      </rPr>
      <t xml:space="preserve">変異</t>
    </r>
    <r>
      <rPr>
        <sz val="10"/>
        <rFont val="Arial"/>
        <family val="0"/>
        <charset val="1"/>
      </rPr>
      <t xml:space="preserve">2</t>
    </r>
    <r>
      <rPr>
        <sz val="10"/>
        <rFont val="Noto Sans CJK SC"/>
        <family val="2"/>
      </rPr>
      <t xml:space="preserve">点、</t>
    </r>
    <r>
      <rPr>
        <sz val="10"/>
        <rFont val="Arial"/>
        <family val="0"/>
        <charset val="1"/>
      </rPr>
      <t xml:space="preserve">60</t>
    </r>
    <r>
      <rPr>
        <sz val="10"/>
        <rFont val="Noto Sans CJK SC"/>
        <family val="2"/>
      </rPr>
      <t xml:space="preserve">歳超</t>
    </r>
    <r>
      <rPr>
        <sz val="10"/>
        <rFont val="Arial"/>
        <family val="0"/>
        <charset val="1"/>
      </rPr>
      <t xml:space="preserve">1</t>
    </r>
    <r>
      <rPr>
        <sz val="10"/>
        <rFont val="Noto Sans CJK SC"/>
        <family val="2"/>
      </rPr>
      <t xml:space="preserve">点、心血管リスク因子</t>
    </r>
    <r>
      <rPr>
        <sz val="10"/>
        <rFont val="Arial"/>
        <family val="0"/>
        <charset val="1"/>
      </rPr>
      <t xml:space="preserve">1</t>
    </r>
    <r>
      <rPr>
        <sz val="10"/>
        <rFont val="Noto Sans CJK SC"/>
        <family val="2"/>
      </rPr>
      <t xml:space="preserve">点の合計点で血栓症リスクを低・中間・高の</t>
    </r>
    <r>
      <rPr>
        <sz val="10"/>
        <rFont val="Arial"/>
        <family val="0"/>
        <charset val="1"/>
      </rPr>
      <t xml:space="preserve">3</t>
    </r>
    <r>
      <rPr>
        <sz val="10"/>
        <rFont val="Noto Sans CJK SC"/>
        <family val="2"/>
      </rPr>
      <t xml:space="preserve">群に分けるスコアであり、血栓発症率は低リスク群で年</t>
    </r>
    <r>
      <rPr>
        <sz val="10"/>
        <rFont val="Arial"/>
        <family val="0"/>
        <charset val="1"/>
      </rPr>
      <t xml:space="preserve">1.03%</t>
    </r>
    <r>
      <rPr>
        <sz val="10"/>
        <rFont val="Noto Sans CJK SC"/>
        <family val="2"/>
      </rPr>
      <t xml:space="preserve">、高リスク群で年</t>
    </r>
    <r>
      <rPr>
        <sz val="10"/>
        <rFont val="Arial"/>
        <family val="0"/>
        <charset val="1"/>
      </rPr>
      <t xml:space="preserve">2.35%</t>
    </r>
    <r>
      <rPr>
        <sz val="10"/>
        <rFont val="Noto Sans CJK SC"/>
        <family val="2"/>
      </rPr>
      <t xml:space="preserve">であった。</t>
    </r>
  </si>
  <si>
    <r>
      <rPr>
        <sz val="10"/>
        <rFont val="Noto Sans CJK SC"/>
        <family val="2"/>
      </rPr>
      <t xml:space="preserve">医学各論 Ⅶ</t>
    </r>
    <r>
      <rPr>
        <sz val="10"/>
        <rFont val="Arial"/>
        <family val="0"/>
        <charset val="1"/>
      </rPr>
      <t xml:space="preserve">-2-B-④</t>
    </r>
    <r>
      <rPr>
        <sz val="10"/>
        <rFont val="Noto Sans CJK SC"/>
        <family val="2"/>
      </rPr>
      <t xml:space="preserve">（本態性血小板血症、</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</si>
  <si>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TBL-01-00-626 (id: Jlvnmak)</t>
    </r>
    <r>
      <rPr>
        <sz val="10"/>
        <rFont val="Noto Sans CJK SC"/>
        <family val="2"/>
      </rPr>
      <t xml:space="preserve">；</t>
    </r>
    <r>
      <rPr>
        <sz val="10"/>
        <rFont val="Arial"/>
        <family val="0"/>
        <charset val="1"/>
      </rPr>
      <t xml:space="preserve">TBL-02-01-021 (id: JlAKpW0)</t>
    </r>
    <r>
      <rPr>
        <sz val="10"/>
        <rFont val="Noto Sans CJK SC"/>
        <family val="2"/>
      </rPr>
      <t xml:space="preserve">；</t>
    </r>
    <r>
      <rPr>
        <sz val="10"/>
        <rFont val="Arial"/>
        <family val="0"/>
        <charset val="1"/>
      </rPr>
      <t xml:space="preserve">TBL-02-01-015 (id: JlAKpWY)</t>
    </r>
  </si>
  <si>
    <t xml:space="preserve">SRC-2562</t>
  </si>
  <si>
    <t xml:space="preserve">Barbui T, Finazzi G, Carobbio A, et al. Development and validation of an International Prognostic Score of thrombosis in World Health Organization-essential thrombocythemia (IPSET-thrombosis). Blood. 2012;120(26):5128-5133.</t>
  </si>
  <si>
    <t xml:space="preserve">10.1182/blood-2012-07-444067</t>
  </si>
  <si>
    <t xml:space="preserve">23033268</t>
  </si>
  <si>
    <r>
      <rPr>
        <sz val="10"/>
        <rFont val="Arial"/>
        <family val="0"/>
        <charset val="1"/>
      </rPr>
      <t xml:space="preserve">WHO</t>
    </r>
    <r>
      <rPr>
        <sz val="10"/>
        <rFont val="Noto Sans CJK SC"/>
        <family val="2"/>
      </rPr>
      <t xml:space="preserve">定義の本態性血小板血症</t>
    </r>
    <r>
      <rPr>
        <sz val="10"/>
        <rFont val="Arial"/>
        <family val="0"/>
        <charset val="1"/>
      </rPr>
      <t xml:space="preserve">891</t>
    </r>
    <r>
      <rPr>
        <sz val="10"/>
        <rFont val="Noto Sans CJK SC"/>
        <family val="2"/>
      </rPr>
      <t xml:space="preserve">例に基づく原著の抄録で確認した内容であり、配点も抄録の記載に基づく。</t>
    </r>
  </si>
  <si>
    <t xml:space="preserve">ML-013</t>
  </si>
  <si>
    <r>
      <rPr>
        <sz val="10"/>
        <rFont val="Arial"/>
        <family val="0"/>
        <charset val="1"/>
      </rPr>
      <t xml:space="preserve">IPSET-thrombosis</t>
    </r>
    <r>
      <rPr>
        <sz val="10"/>
        <rFont val="Noto Sans CJK SC"/>
        <family val="2"/>
      </rPr>
      <t xml:space="preserve">には、</t>
    </r>
    <r>
      <rPr>
        <sz val="10"/>
        <rFont val="Arial"/>
        <family val="0"/>
        <charset val="1"/>
      </rPr>
      <t xml:space="preserve">WHO</t>
    </r>
    <r>
      <rPr>
        <sz val="10"/>
        <rFont val="Noto Sans CJK SC"/>
        <family val="2"/>
      </rPr>
      <t xml:space="preserve">定義の本態性血小板血症</t>
    </r>
    <r>
      <rPr>
        <sz val="10"/>
        <rFont val="Arial"/>
        <family val="0"/>
        <charset val="1"/>
      </rPr>
      <t xml:space="preserve">1,019</t>
    </r>
    <r>
      <rPr>
        <sz val="10"/>
        <rFont val="Noto Sans CJK SC"/>
        <family val="2"/>
      </rPr>
      <t xml:space="preserve">例に基づく実臨床向けの改訂版があり、血栓症リスクの層別が見直された。</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</si>
  <si>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TBL-01-00-626 (id: Jlvnmak)</t>
    </r>
    <r>
      <rPr>
        <sz val="10"/>
        <rFont val="Noto Sans CJK SC"/>
        <family val="2"/>
      </rPr>
      <t xml:space="preserve">；</t>
    </r>
    <r>
      <rPr>
        <sz val="10"/>
        <rFont val="Arial"/>
        <family val="0"/>
        <charset val="1"/>
      </rPr>
      <t xml:space="preserve">TBL-02-01-015 (id: JlAKpWY)</t>
    </r>
  </si>
  <si>
    <t xml:space="preserve">SRC-2563</t>
  </si>
  <si>
    <t xml:space="preserve">Barbui T, Vannucchi AM, Buxhofer-Ausch V, et al. Practice-relevant revision of IPSET-thrombosis based on 1019 patients with WHO-defined essential thrombocythemia. Blood Cancer J. 2015;5(11):e369.</t>
  </si>
  <si>
    <t xml:space="preserve">10.1038/bcj.2015.94</t>
  </si>
  <si>
    <t xml:space="preserve">26617062</t>
  </si>
  <si>
    <r>
      <rPr>
        <sz val="10"/>
        <rFont val="Noto Sans CJK SC"/>
        <family val="2"/>
      </rPr>
      <t xml:space="preserve">改訂版の書誌は確認したが、</t>
    </r>
    <r>
      <rPr>
        <sz val="10"/>
        <rFont val="Arial"/>
        <family val="0"/>
        <charset val="1"/>
      </rPr>
      <t xml:space="preserve">PubMed</t>
    </r>
    <r>
      <rPr>
        <sz val="10"/>
        <rFont val="Noto Sans CJK SC"/>
        <family val="2"/>
      </rPr>
      <t xml:space="preserve">に抄録がなく、リスク群の再編の詳細は未確認であるため主張に含めていない。詳細は</t>
    </r>
    <r>
      <rPr>
        <sz val="10"/>
        <rFont val="Arial"/>
        <family val="0"/>
        <charset val="1"/>
      </rPr>
      <t xml:space="preserve">PMC</t>
    </r>
    <r>
      <rPr>
        <sz val="10"/>
        <rFont val="Noto Sans CJK SC"/>
        <family val="2"/>
      </rPr>
      <t xml:space="preserve">全文（</t>
    </r>
    <r>
      <rPr>
        <sz val="10"/>
        <rFont val="Arial"/>
        <family val="0"/>
        <charset val="1"/>
      </rPr>
      <t xml:space="preserve">PMC4670947</t>
    </r>
    <r>
      <rPr>
        <sz val="10"/>
        <rFont val="Noto Sans CJK SC"/>
        <family val="2"/>
      </rPr>
      <t xml:space="preserve">）で照合できる。</t>
    </r>
  </si>
  <si>
    <t xml:space="preserve">ML-014</t>
  </si>
  <si>
    <t xml:space="preserve">真性赤血球増加症</t>
  </si>
  <si>
    <r>
      <rPr>
        <sz val="10"/>
        <rFont val="Arial"/>
        <family val="0"/>
        <charset val="1"/>
      </rPr>
      <t xml:space="preserve">JAK2 V617F</t>
    </r>
    <r>
      <rPr>
        <sz val="10"/>
        <rFont val="Noto Sans CJK SC"/>
        <family val="2"/>
      </rPr>
      <t xml:space="preserve">変異は後天性の体細胞変異であり、陽性率は真性赤血球増加症で</t>
    </r>
    <r>
      <rPr>
        <sz val="10"/>
        <rFont val="Arial"/>
        <family val="0"/>
        <charset val="1"/>
      </rPr>
      <t xml:space="preserve">97%</t>
    </r>
    <r>
      <rPr>
        <sz val="10"/>
        <rFont val="Noto Sans CJK SC"/>
        <family val="2"/>
      </rPr>
      <t xml:space="preserve">、本態性血小板血症で</t>
    </r>
    <r>
      <rPr>
        <sz val="10"/>
        <rFont val="Arial"/>
        <family val="0"/>
        <charset val="1"/>
      </rPr>
      <t xml:space="preserve">57%</t>
    </r>
    <r>
      <rPr>
        <sz val="10"/>
        <rFont val="Noto Sans CJK SC"/>
        <family val="2"/>
      </rPr>
      <t xml:space="preserve">、特発性骨髄線維症で</t>
    </r>
    <r>
      <rPr>
        <sz val="10"/>
        <rFont val="Arial"/>
        <family val="0"/>
        <charset val="1"/>
      </rPr>
      <t xml:space="preserve">50%</t>
    </r>
    <r>
      <rPr>
        <sz val="10"/>
        <rFont val="Noto Sans CJK SC"/>
        <family val="2"/>
      </rPr>
      <t xml:space="preserve">であった。</t>
    </r>
  </si>
  <si>
    <r>
      <rPr>
        <sz val="10"/>
        <rFont val="Noto Sans CJK SC"/>
        <family val="2"/>
      </rPr>
      <t xml:space="preserve">医学各論 Ⅶ</t>
    </r>
    <r>
      <rPr>
        <sz val="10"/>
        <rFont val="Arial"/>
        <family val="0"/>
        <charset val="1"/>
      </rPr>
      <t xml:space="preserve">-2-B-⑤</t>
    </r>
    <r>
      <rPr>
        <sz val="10"/>
        <rFont val="Noto Sans CJK SC"/>
        <family val="2"/>
      </rPr>
      <t xml:space="preserve">（真性赤血球増加症、</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</si>
  <si>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TBL-01-00-625 (id: Jlvnmac)</t>
    </r>
    <r>
      <rPr>
        <sz val="10"/>
        <rFont val="Noto Sans CJK SC"/>
        <family val="2"/>
      </rPr>
      <t xml:space="preserve">；</t>
    </r>
    <r>
      <rPr>
        <sz val="10"/>
        <rFont val="Arial"/>
        <family val="0"/>
        <charset val="1"/>
      </rPr>
      <t xml:space="preserve">TBL-02-01-021 (id: JlAKpW0)</t>
    </r>
  </si>
  <si>
    <t xml:space="preserve">SRC-2564</t>
  </si>
  <si>
    <t xml:space="preserve">Baxter EJ, Scott LM, Campbell PJ, et al. Acquired mutation of the tyrosine kinase JAK2 in human myeloproliferative disorders. Lancet. 2005;365(9464):1054-1061.</t>
  </si>
  <si>
    <t xml:space="preserve">10.1016/S0140-6736(05)71142-9</t>
  </si>
  <si>
    <t xml:space="preserve">15781101</t>
  </si>
  <si>
    <r>
      <rPr>
        <sz val="10"/>
        <rFont val="Noto Sans CJK SC"/>
        <family val="2"/>
      </rPr>
      <t xml:space="preserve">原著の抄録で確認した数値であり、各疾患の例数は真性赤血球増加症</t>
    </r>
    <r>
      <rPr>
        <sz val="10"/>
        <rFont val="Arial"/>
        <family val="0"/>
        <charset val="1"/>
      </rPr>
      <t xml:space="preserve">73</t>
    </r>
    <r>
      <rPr>
        <sz val="10"/>
        <rFont val="Noto Sans CJK SC"/>
        <family val="2"/>
      </rPr>
      <t xml:space="preserve">例、本態性血小板血症</t>
    </r>
    <r>
      <rPr>
        <sz val="10"/>
        <rFont val="Arial"/>
        <family val="0"/>
        <charset val="1"/>
      </rPr>
      <t xml:space="preserve">51</t>
    </r>
    <r>
      <rPr>
        <sz val="10"/>
        <rFont val="Noto Sans CJK SC"/>
        <family val="2"/>
      </rPr>
      <t xml:space="preserve">例、特発性骨髄線維症</t>
    </r>
    <r>
      <rPr>
        <sz val="10"/>
        <rFont val="Arial"/>
        <family val="0"/>
        <charset val="1"/>
      </rPr>
      <t xml:space="preserve">16</t>
    </r>
    <r>
      <rPr>
        <sz val="10"/>
        <rFont val="Noto Sans CJK SC"/>
        <family val="2"/>
      </rPr>
      <t xml:space="preserve">例と小さい。</t>
    </r>
  </si>
  <si>
    <t xml:space="preserve">ML-015</t>
  </si>
  <si>
    <r>
      <rPr>
        <sz val="10"/>
        <rFont val="Noto Sans CJK SC"/>
        <family val="2"/>
      </rPr>
      <t xml:space="preserve">ハイドロキシウレアに抵抗性または不耐容で脾腫のある真性赤血球増加症では、ルキソリチニブは標準治療と比べて、</t>
    </r>
    <r>
      <rPr>
        <sz val="10"/>
        <rFont val="Arial"/>
        <family val="0"/>
        <charset val="1"/>
      </rPr>
      <t xml:space="preserve">32</t>
    </r>
    <r>
      <rPr>
        <sz val="10"/>
        <rFont val="Noto Sans CJK SC"/>
        <family val="2"/>
      </rPr>
      <t xml:space="preserve">週時点のヘマトクリット制御と脾容積</t>
    </r>
    <r>
      <rPr>
        <sz val="10"/>
        <rFont val="Arial"/>
        <family val="0"/>
        <charset val="1"/>
      </rPr>
      <t xml:space="preserve">35%</t>
    </r>
    <r>
      <rPr>
        <sz val="10"/>
        <rFont val="Noto Sans CJK SC"/>
        <family val="2"/>
      </rPr>
      <t xml:space="preserve">以上の縮小を合わせた主要評価項目の達成率が高かった（</t>
    </r>
    <r>
      <rPr>
        <sz val="10"/>
        <rFont val="Arial"/>
        <family val="0"/>
        <charset val="1"/>
      </rPr>
      <t xml:space="preserve">21%</t>
    </r>
    <r>
      <rPr>
        <sz val="10"/>
        <rFont val="Noto Sans CJK SC"/>
        <family val="2"/>
      </rPr>
      <t xml:space="preserve">対</t>
    </r>
    <r>
      <rPr>
        <sz val="10"/>
        <rFont val="Arial"/>
        <family val="0"/>
        <charset val="1"/>
      </rPr>
      <t xml:space="preserve">1%</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</si>
  <si>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TBL-01-00-625 (id: Jlvnmac)</t>
    </r>
    <r>
      <rPr>
        <sz val="10"/>
        <rFont val="Noto Sans CJK SC"/>
        <family val="2"/>
      </rPr>
      <t xml:space="preserve">；</t>
    </r>
    <r>
      <rPr>
        <sz val="10"/>
        <rFont val="Arial"/>
        <family val="0"/>
        <charset val="1"/>
      </rPr>
      <t xml:space="preserve">TBL-02-01-021 (id: JlAKpW0)</t>
    </r>
    <r>
      <rPr>
        <sz val="10"/>
        <rFont val="Noto Sans CJK SC"/>
        <family val="2"/>
      </rPr>
      <t xml:space="preserve">；</t>
    </r>
    <r>
      <rPr>
        <sz val="10"/>
        <rFont val="Arial"/>
        <family val="0"/>
        <charset val="1"/>
      </rPr>
      <t xml:space="preserve">TBL-02-01-015 (id: JlAKpWY)</t>
    </r>
  </si>
  <si>
    <t xml:space="preserve">SRC-2565</t>
  </si>
  <si>
    <t xml:space="preserve">Vannucchi AM, Kiladjian JJ, Griesshammer M, et al. Ruxolitinib versus standard therapy for the treatment of polycythemia vera. N Engl J Med. 2015;372(5):426-435.</t>
  </si>
  <si>
    <t xml:space="preserve">10.1056/NEJMoa1409002</t>
  </si>
  <si>
    <t xml:space="preserve">25629741</t>
  </si>
  <si>
    <r>
      <rPr>
        <sz val="10"/>
        <rFont val="Arial"/>
        <family val="0"/>
        <charset val="1"/>
      </rPr>
      <t xml:space="preserve">RESPONSE</t>
    </r>
    <r>
      <rPr>
        <sz val="10"/>
        <rFont val="Noto Sans CJK SC"/>
        <family val="2"/>
      </rPr>
      <t xml:space="preserve">試験の抄録で確認した数値である。内訳はヘマトクリット制御</t>
    </r>
    <r>
      <rPr>
        <sz val="10"/>
        <rFont val="Arial"/>
        <family val="0"/>
        <charset val="1"/>
      </rPr>
      <t xml:space="preserve">60%</t>
    </r>
    <r>
      <rPr>
        <sz val="10"/>
        <rFont val="Noto Sans CJK SC"/>
        <family val="2"/>
      </rPr>
      <t xml:space="preserve">対</t>
    </r>
    <r>
      <rPr>
        <sz val="10"/>
        <rFont val="Arial"/>
        <family val="0"/>
        <charset val="1"/>
      </rPr>
      <t xml:space="preserve">20%</t>
    </r>
    <r>
      <rPr>
        <sz val="10"/>
        <rFont val="Noto Sans CJK SC"/>
        <family val="2"/>
      </rPr>
      <t xml:space="preserve">、脾容積</t>
    </r>
    <r>
      <rPr>
        <sz val="10"/>
        <rFont val="Arial"/>
        <family val="0"/>
        <charset val="1"/>
      </rPr>
      <t xml:space="preserve">35%</t>
    </r>
    <r>
      <rPr>
        <sz val="10"/>
        <rFont val="Noto Sans CJK SC"/>
        <family val="2"/>
      </rPr>
      <t xml:space="preserve">以上の縮小</t>
    </r>
    <r>
      <rPr>
        <sz val="10"/>
        <rFont val="Arial"/>
        <family val="0"/>
        <charset val="1"/>
      </rPr>
      <t xml:space="preserve">38%</t>
    </r>
    <r>
      <rPr>
        <sz val="10"/>
        <rFont val="Noto Sans CJK SC"/>
        <family val="2"/>
      </rPr>
      <t xml:space="preserve">対</t>
    </r>
    <r>
      <rPr>
        <sz val="10"/>
        <rFont val="Arial"/>
        <family val="0"/>
        <charset val="1"/>
      </rPr>
      <t xml:space="preserve">1%</t>
    </r>
    <r>
      <rPr>
        <sz val="10"/>
        <rFont val="Noto Sans CJK SC"/>
        <family val="2"/>
      </rPr>
      <t xml:space="preserve">であった。ルキソリチニブの真性赤血球増加症への効能追加（既存治療が効果不十分又は不適当な場合に限る）は</t>
    </r>
    <r>
      <rPr>
        <sz val="10"/>
        <rFont val="Arial"/>
        <family val="0"/>
        <charset val="1"/>
      </rPr>
      <t xml:space="preserve">2015</t>
    </r>
    <r>
      <rPr>
        <sz val="10"/>
        <rFont val="Noto Sans CJK SC"/>
        <family val="2"/>
      </rPr>
      <t xml:space="preserve">年</t>
    </r>
    <r>
      <rPr>
        <sz val="10"/>
        <rFont val="Arial"/>
        <family val="0"/>
        <charset val="1"/>
      </rPr>
      <t xml:space="preserve">9</t>
    </r>
    <r>
      <rPr>
        <sz val="10"/>
        <rFont val="Noto Sans CJK SC"/>
        <family val="2"/>
      </rPr>
      <t xml:space="preserve">月に国内承認されている（製造販売業者の資料で確認）。</t>
    </r>
  </si>
  <si>
    <t xml:space="preserve">ML-016</t>
  </si>
  <si>
    <t xml:space="preserve">慢性好酸球性白血病</t>
  </si>
  <si>
    <r>
      <rPr>
        <sz val="10"/>
        <rFont val="Arial"/>
        <family val="0"/>
        <charset val="1"/>
      </rPr>
      <t xml:space="preserve">FIP1L1</t>
    </r>
    <r>
      <rPr>
        <sz val="10"/>
        <rFont val="Noto Sans CJK SC"/>
        <family val="2"/>
      </rPr>
      <t xml:space="preserve">と</t>
    </r>
    <r>
      <rPr>
        <sz val="10"/>
        <rFont val="Arial"/>
        <family val="0"/>
        <charset val="1"/>
      </rPr>
      <t xml:space="preserve">PDGFRA</t>
    </r>
    <r>
      <rPr>
        <sz val="10"/>
        <rFont val="Noto Sans CJK SC"/>
        <family val="2"/>
      </rPr>
      <t xml:space="preserve">の融合遺伝子は恒常的に活性化したチロシンキナーゼを作りイマチニブで阻害され、特発性好酸球増多症候群</t>
    </r>
    <r>
      <rPr>
        <sz val="10"/>
        <rFont val="Arial"/>
        <family val="0"/>
        <charset val="1"/>
      </rPr>
      <t xml:space="preserve">16</t>
    </r>
    <r>
      <rPr>
        <sz val="10"/>
        <rFont val="Noto Sans CJK SC"/>
        <family val="2"/>
      </rPr>
      <t xml:space="preserve">例中</t>
    </r>
    <r>
      <rPr>
        <sz val="10"/>
        <rFont val="Arial"/>
        <family val="0"/>
        <charset val="1"/>
      </rPr>
      <t xml:space="preserve">9</t>
    </r>
    <r>
      <rPr>
        <sz val="10"/>
        <rFont val="Noto Sans CJK SC"/>
        <family val="2"/>
      </rPr>
      <t xml:space="preserve">例に検出され、イマチニブを投与された</t>
    </r>
    <r>
      <rPr>
        <sz val="10"/>
        <rFont val="Arial"/>
        <family val="0"/>
        <charset val="1"/>
      </rPr>
      <t xml:space="preserve">11</t>
    </r>
    <r>
      <rPr>
        <sz val="10"/>
        <rFont val="Noto Sans CJK SC"/>
        <family val="2"/>
      </rPr>
      <t xml:space="preserve">例中</t>
    </r>
    <r>
      <rPr>
        <sz val="10"/>
        <rFont val="Arial"/>
        <family val="0"/>
        <charset val="1"/>
      </rPr>
      <t xml:space="preserve">9</t>
    </r>
    <r>
      <rPr>
        <sz val="10"/>
        <rFont val="Noto Sans CJK SC"/>
        <family val="2"/>
      </rPr>
      <t xml:space="preserve">例で</t>
    </r>
    <r>
      <rPr>
        <sz val="10"/>
        <rFont val="Arial"/>
        <family val="0"/>
        <charset val="1"/>
      </rPr>
      <t xml:space="preserve">3</t>
    </r>
    <r>
      <rPr>
        <sz val="10"/>
        <rFont val="Noto Sans CJK SC"/>
        <family val="2"/>
      </rPr>
      <t xml:space="preserve">か月を超える奏効（好酸球数の正常化）が得られた。</t>
    </r>
  </si>
  <si>
    <r>
      <rPr>
        <sz val="10"/>
        <rFont val="Noto Sans CJK SC"/>
        <family val="2"/>
      </rPr>
      <t xml:space="preserve">医学各論 Ⅶ</t>
    </r>
    <r>
      <rPr>
        <sz val="10"/>
        <rFont val="Arial"/>
        <family val="0"/>
        <charset val="1"/>
      </rPr>
      <t xml:space="preserve">-2-B-⑥</t>
    </r>
    <r>
      <rPr>
        <sz val="10"/>
        <rFont val="Noto Sans CJK SC"/>
        <family val="2"/>
      </rPr>
      <t xml:space="preserve">（慢性好酸球性白血病、</t>
    </r>
    <r>
      <rPr>
        <sz val="10"/>
        <rFont val="Arial"/>
        <family val="0"/>
        <charset val="1"/>
      </rPr>
      <t xml:space="preserve">c</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</si>
  <si>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TBL-02-01-007 (id: JlAKpV4)</t>
    </r>
    <r>
      <rPr>
        <sz val="10"/>
        <rFont val="Noto Sans CJK SC"/>
        <family val="2"/>
      </rPr>
      <t xml:space="preserve">；</t>
    </r>
    <r>
      <rPr>
        <sz val="10"/>
        <rFont val="Arial"/>
        <family val="0"/>
        <charset val="1"/>
      </rPr>
      <t xml:space="preserve">TBL-02-01-021 (id: JlAKpW0)</t>
    </r>
  </si>
  <si>
    <t xml:space="preserve">SRC-2566</t>
  </si>
  <si>
    <t xml:space="preserve">Cools J, DeAngelo DJ, Gotlib J, et al. A tyrosine kinase created by fusion of the PDGFRA and FIP1L1 genes as a therapeutic target of imatinib in idiopathic hypereosinophilic syndrome. N Engl J Med. 2003;348(13):1201-1214.</t>
  </si>
  <si>
    <t xml:space="preserve">10.1056/NEJMoa025217</t>
  </si>
  <si>
    <t xml:space="preserve">12660384</t>
  </si>
  <si>
    <r>
      <rPr>
        <sz val="10"/>
        <rFont val="Noto Sans CJK SC"/>
        <family val="2"/>
      </rPr>
      <t xml:space="preserve">原著の抄録で確認した内容である。融合遺伝子は染色体</t>
    </r>
    <r>
      <rPr>
        <sz val="10"/>
        <rFont val="Arial"/>
        <family val="0"/>
        <charset val="1"/>
      </rPr>
      <t xml:space="preserve">4q12</t>
    </r>
    <r>
      <rPr>
        <sz val="10"/>
        <rFont val="Noto Sans CJK SC"/>
        <family val="2"/>
      </rPr>
      <t xml:space="preserve">の間質性欠失により生じる。イマチニブは国内承認・保険適用のある薬剤だが、好酸球増多症候群・慢性好酸球性白血病に対する国内適応の有無は未確認である。慢性好酸球性白血病とチロシンキナーゼ融合遺伝子で定義される腫瘍群との切り分けは</t>
    </r>
    <r>
      <rPr>
        <sz val="10"/>
        <rFont val="Arial"/>
        <family val="0"/>
        <charset val="1"/>
      </rPr>
      <t xml:space="preserve">WHO</t>
    </r>
    <r>
      <rPr>
        <sz val="10"/>
        <rFont val="Noto Sans CJK SC"/>
        <family val="2"/>
      </rPr>
      <t xml:space="preserve">分類第</t>
    </r>
    <r>
      <rPr>
        <sz val="10"/>
        <rFont val="Arial"/>
        <family val="0"/>
        <charset val="1"/>
      </rPr>
      <t xml:space="preserve">5</t>
    </r>
    <r>
      <rPr>
        <sz val="10"/>
        <rFont val="Noto Sans CJK SC"/>
        <family val="2"/>
      </rPr>
      <t xml:space="preserve">版（</t>
    </r>
    <r>
      <rPr>
        <sz val="10"/>
        <rFont val="Arial"/>
        <family val="0"/>
        <charset val="1"/>
      </rPr>
      <t xml:space="preserve">HAEM5</t>
    </r>
    <r>
      <rPr>
        <sz val="10"/>
        <rFont val="Noto Sans CJK SC"/>
        <family val="2"/>
      </rPr>
      <t xml:space="preserve">）のカテゴリ構成に基づく。別表</t>
    </r>
    <r>
      <rPr>
        <sz val="10"/>
        <rFont val="Arial"/>
        <family val="0"/>
        <charset val="1"/>
      </rPr>
      <t xml:space="preserve">1</t>
    </r>
    <r>
      <rPr>
        <sz val="10"/>
        <rFont val="Noto Sans CJK SC"/>
        <family val="2"/>
      </rPr>
      <t xml:space="preserve">には本項目に対応する行がないため付けていない。</t>
    </r>
  </si>
  <si>
    <t xml:space="preserve">ML-017</t>
  </si>
  <si>
    <t xml:space="preserve">類白血病反応</t>
  </si>
  <si>
    <r>
      <rPr>
        <sz val="10"/>
        <rFont val="Noto Sans CJK SC"/>
        <family val="2"/>
      </rPr>
      <t xml:space="preserve">類白血病反応は、白血病以外の原因による</t>
    </r>
    <r>
      <rPr>
        <sz val="10"/>
        <rFont val="Arial"/>
        <family val="0"/>
        <charset val="1"/>
      </rPr>
      <t xml:space="preserve">50,000/µL</t>
    </r>
    <r>
      <rPr>
        <sz val="10"/>
        <rFont val="Noto Sans CJK SC"/>
        <family val="2"/>
      </rPr>
      <t xml:space="preserve">を超える持続的な好中球性白血球増多であり、診断は慢性骨髄性白血病と慢性好中球性白血病の除外と、重症感染症、中毒、悪性腫瘍、重篤な出血、急性溶血などの基礎原因の検出から進める。</t>
    </r>
  </si>
  <si>
    <r>
      <rPr>
        <sz val="10"/>
        <rFont val="Noto Sans CJK SC"/>
        <family val="2"/>
      </rPr>
      <t xml:space="preserve">医学各論 Ⅶ</t>
    </r>
    <r>
      <rPr>
        <sz val="10"/>
        <rFont val="Arial"/>
        <family val="0"/>
        <charset val="1"/>
      </rPr>
      <t xml:space="preserve">-2-C</t>
    </r>
    <r>
      <rPr>
        <sz val="10"/>
        <rFont val="Noto Sans CJK SC"/>
        <family val="2"/>
      </rPr>
      <t xml:space="preserve">（類白血病反応、</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</si>
  <si>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PS-02-02-01 (id: JkxnuPM)</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TBL-02-01-007 (id: JlAKpV4)</t>
    </r>
    <r>
      <rPr>
        <sz val="10"/>
        <rFont val="Noto Sans CJK SC"/>
        <family val="2"/>
      </rPr>
      <t xml:space="preserve">；</t>
    </r>
    <r>
      <rPr>
        <sz val="10"/>
        <rFont val="Arial"/>
        <family val="0"/>
        <charset val="1"/>
      </rPr>
      <t xml:space="preserve">TBL-02-01-016 (id: JlAKpWg)</t>
    </r>
  </si>
  <si>
    <t xml:space="preserve">SRC-2567</t>
  </si>
  <si>
    <t xml:space="preserve">Sakka V, Tsiodras S, Giamarellos-Bourboulis EJ, Giamarellou H. An update on the etiology and diagnostic evaluation of a leukemoid reaction. Eur J Intern Med. 2006;17(6):394-398.</t>
  </si>
  <si>
    <t xml:space="preserve">10.1016/j.ejim.2006.04.004</t>
  </si>
  <si>
    <t xml:space="preserve">16962944</t>
  </si>
  <si>
    <r>
      <rPr>
        <sz val="10"/>
        <rFont val="Noto Sans CJK SC"/>
        <family val="2"/>
      </rPr>
      <t xml:space="preserve">総説の抄録で確認した範囲であり、定義の閾値も同総説に基づく。この項目にはガイドライン級の一次資料は見当たらなかった。別表</t>
    </r>
    <r>
      <rPr>
        <sz val="10"/>
        <rFont val="Arial"/>
        <family val="0"/>
        <charset val="1"/>
      </rPr>
      <t xml:space="preserve">1</t>
    </r>
    <r>
      <rPr>
        <sz val="10"/>
        <rFont val="Noto Sans CJK SC"/>
        <family val="2"/>
      </rPr>
      <t xml:space="preserve">には本項目に対応する行がないため付けていない。</t>
    </r>
  </si>
  <si>
    <t xml:space="preserve">LY-001</t>
  </si>
  <si>
    <t xml:space="preserve">急性リンパ性白血病</t>
  </si>
  <si>
    <r>
      <rPr>
        <sz val="10"/>
        <rFont val="Noto Sans CJK SC"/>
        <family val="2"/>
      </rPr>
      <t xml:space="preserve">成人の急性リンパ性白血病では、症例の</t>
    </r>
    <r>
      <rPr>
        <sz val="10"/>
        <rFont val="Arial"/>
        <family val="0"/>
        <charset val="1"/>
      </rPr>
      <t xml:space="preserve">75%</t>
    </r>
    <r>
      <rPr>
        <sz val="10"/>
        <rFont val="Noto Sans CJK SC"/>
        <family val="2"/>
      </rPr>
      <t xml:space="preserve">が</t>
    </r>
    <r>
      <rPr>
        <sz val="10"/>
        <rFont val="Arial"/>
        <family val="0"/>
        <charset val="1"/>
      </rPr>
      <t xml:space="preserve">B</t>
    </r>
    <r>
      <rPr>
        <sz val="10"/>
        <rFont val="Noto Sans CJK SC"/>
        <family val="2"/>
      </rPr>
      <t xml:space="preserve">細胞前駆細胞由来であり、残りは</t>
    </r>
    <r>
      <rPr>
        <sz val="10"/>
        <rFont val="Arial"/>
        <family val="0"/>
        <charset val="1"/>
      </rPr>
      <t xml:space="preserve">T</t>
    </r>
    <r>
      <rPr>
        <sz val="10"/>
        <rFont val="Noto Sans CJK SC"/>
        <family val="2"/>
      </rPr>
      <t xml:space="preserve">細胞前駆細胞の腫瘍である。</t>
    </r>
  </si>
  <si>
    <r>
      <rPr>
        <sz val="10"/>
        <rFont val="Noto Sans CJK SC"/>
        <family val="2"/>
      </rPr>
      <t xml:space="preserve">医学各論 Ⅶ</t>
    </r>
    <r>
      <rPr>
        <sz val="10"/>
        <rFont val="Arial"/>
        <family val="0"/>
        <charset val="1"/>
      </rPr>
      <t xml:space="preserve">-3-A</t>
    </r>
    <r>
      <rPr>
        <sz val="10"/>
        <rFont val="Noto Sans CJK SC"/>
        <family val="2"/>
      </rPr>
      <t xml:space="preserve">（急性リンパ性白血病、</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</si>
  <si>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TBL-01-00-621 (id: JlvnmaE)</t>
    </r>
    <r>
      <rPr>
        <sz val="10"/>
        <rFont val="Noto Sans CJK SC"/>
        <family val="2"/>
      </rPr>
      <t xml:space="preserve">；</t>
    </r>
    <r>
      <rPr>
        <sz val="10"/>
        <rFont val="Arial"/>
        <family val="0"/>
        <charset val="1"/>
      </rPr>
      <t xml:space="preserve">TBL-02-01-021 (id: JlAKpW0)</t>
    </r>
  </si>
  <si>
    <t xml:space="preserve">SRC-2568</t>
  </si>
  <si>
    <t xml:space="preserve">Terwilliger T, Abdul-Hay M. Acute lymphoblastic leukemia: a comprehensive review and 2017 update. Blood Cancer J. 2017;7(6):e577.</t>
  </si>
  <si>
    <t xml:space="preserve">10.1038/bcj.2017.53</t>
  </si>
  <si>
    <t xml:space="preserve">28665419</t>
  </si>
  <si>
    <r>
      <rPr>
        <sz val="10"/>
        <rFont val="Noto Sans CJK SC"/>
        <family val="2"/>
      </rPr>
      <t xml:space="preserve">出典は総説であり、米国の年間発症数（</t>
    </r>
    <r>
      <rPr>
        <sz val="10"/>
        <rFont val="Arial"/>
        <family val="0"/>
        <charset val="1"/>
      </rPr>
      <t xml:space="preserve">6,500</t>
    </r>
    <r>
      <rPr>
        <sz val="10"/>
        <rFont val="Noto Sans CJK SC"/>
        <family val="2"/>
      </rPr>
      <t xml:space="preserve">例超）など地域で異なる疫学の数値は主張に入れていない。</t>
    </r>
  </si>
  <si>
    <t xml:space="preserve">LY-002</t>
  </si>
  <si>
    <t xml:space="preserve">急性リンパ性白血病のリスク層別化は、年齢・白血球数・化学療法への反応などの臨床因子に加え、再発性の遺伝子異常の同定によって精緻化されている。</t>
  </si>
  <si>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TBL-02-01-021 (id: JlAKpW0)</t>
    </r>
    <r>
      <rPr>
        <sz val="10"/>
        <rFont val="Noto Sans CJK SC"/>
        <family val="2"/>
      </rPr>
      <t xml:space="preserve">；</t>
    </r>
    <r>
      <rPr>
        <sz val="10"/>
        <rFont val="Arial"/>
        <family val="0"/>
        <charset val="1"/>
      </rPr>
      <t xml:space="preserve">TBL-02-01-018 (id: JlAKpWo)</t>
    </r>
  </si>
  <si>
    <t xml:space="preserve">個別の遺伝子異常ごとの予後の数値は抄録の範囲では確認していない。</t>
  </si>
  <si>
    <t xml:space="preserve">LY-003</t>
  </si>
  <si>
    <r>
      <rPr>
        <sz val="10"/>
        <rFont val="Noto Sans CJK SC"/>
        <family val="2"/>
      </rPr>
      <t xml:space="preserve">日本血液学会『造血器腫瘍診療ガイドライン</t>
    </r>
    <r>
      <rPr>
        <sz val="10"/>
        <rFont val="Arial"/>
        <family val="0"/>
        <charset val="1"/>
      </rPr>
      <t xml:space="preserve">2023</t>
    </r>
    <r>
      <rPr>
        <sz val="10"/>
        <rFont val="Noto Sans CJK SC"/>
        <family val="2"/>
      </rPr>
      <t xml:space="preserve">年版』では、急性リンパ性白血病／リンパ芽球性リンパ腫（</t>
    </r>
    <r>
      <rPr>
        <sz val="10"/>
        <rFont val="Arial"/>
        <family val="0"/>
        <charset val="1"/>
      </rPr>
      <t xml:space="preserve">ALL/LBL</t>
    </r>
    <r>
      <rPr>
        <sz val="10"/>
        <rFont val="Noto Sans CJK SC"/>
        <family val="2"/>
      </rPr>
      <t xml:space="preserve">）が白血病の独立章として扱われ、国内の診療の枠組みとなっている。</t>
    </r>
  </si>
  <si>
    <t xml:space="preserve">SRC-2569</t>
  </si>
  <si>
    <t xml:space="preserve">Hatta Y, Izutsu K, Onizuka M, et al. JSH practical guidelines for hematological malignancies, 2023: leukemia-3. Acute lymphoblastic leukemia/lymphoblastic lymphoma: ALL/LBL. Int J Hematol. 2024;120(4):394-413.</t>
  </si>
  <si>
    <t xml:space="preserve">10.1007/s12185-024-03836-7</t>
  </si>
  <si>
    <t xml:space="preserve">39242492</t>
  </si>
  <si>
    <r>
      <rPr>
        <sz val="10"/>
        <rFont val="Noto Sans CJK SC"/>
        <family val="2"/>
      </rPr>
      <t xml:space="preserve">本章は抄録が収録されておらず、個別の推奨文は本文の照合が前提である。分類の現行版は</t>
    </r>
    <r>
      <rPr>
        <sz val="10"/>
        <rFont val="Arial"/>
        <family val="0"/>
        <charset val="1"/>
      </rPr>
      <t xml:space="preserve">WHO</t>
    </r>
    <r>
      <rPr>
        <sz val="10"/>
        <rFont val="Noto Sans CJK SC"/>
        <family val="2"/>
      </rPr>
      <t xml:space="preserve">第</t>
    </r>
    <r>
      <rPr>
        <sz val="10"/>
        <rFont val="Arial"/>
        <family val="0"/>
        <charset val="1"/>
      </rPr>
      <t xml:space="preserve">5</t>
    </r>
    <r>
      <rPr>
        <sz val="10"/>
        <rFont val="Noto Sans CJK SC"/>
        <family val="2"/>
      </rPr>
      <t xml:space="preserve">版（</t>
    </r>
    <r>
      <rPr>
        <sz val="10"/>
        <rFont val="Arial"/>
        <family val="0"/>
        <charset val="1"/>
      </rPr>
      <t xml:space="preserve">HAEM5</t>
    </r>
    <r>
      <rPr>
        <sz val="10"/>
        <rFont val="Noto Sans CJK SC"/>
        <family val="2"/>
      </rPr>
      <t xml:space="preserve">、</t>
    </r>
    <r>
      <rPr>
        <sz val="10"/>
        <rFont val="Arial"/>
        <family val="0"/>
        <charset val="1"/>
      </rPr>
      <t xml:space="preserve">2022</t>
    </r>
    <r>
      <rPr>
        <sz val="10"/>
        <rFont val="Noto Sans CJK SC"/>
        <family val="2"/>
      </rPr>
      <t xml:space="preserve">）であり、ガイドラインとの版のずれに注意すること。</t>
    </r>
  </si>
  <si>
    <t xml:space="preserve">LY-004</t>
  </si>
  <si>
    <r>
      <rPr>
        <sz val="10"/>
        <rFont val="Arial"/>
        <family val="0"/>
        <charset val="1"/>
      </rPr>
      <t xml:space="preserve">Hodgkin</t>
    </r>
    <r>
      <rPr>
        <sz val="10"/>
        <rFont val="Noto Sans CJK SC"/>
        <family val="2"/>
      </rPr>
      <t xml:space="preserve">リンパ腫</t>
    </r>
  </si>
  <si>
    <r>
      <rPr>
        <sz val="10"/>
        <rFont val="Arial"/>
        <family val="0"/>
        <charset val="1"/>
      </rPr>
      <t xml:space="preserve">Hodgkin</t>
    </r>
    <r>
      <rPr>
        <sz val="10"/>
        <rFont val="Noto Sans CJK SC"/>
        <family val="2"/>
      </rPr>
      <t xml:space="preserve">リンパ腫は欧米では全悪性リンパ腫の約</t>
    </r>
    <r>
      <rPr>
        <sz val="10"/>
        <rFont val="Arial"/>
        <family val="0"/>
        <charset val="1"/>
      </rPr>
      <t xml:space="preserve">10</t>
    </r>
    <r>
      <rPr>
        <sz val="10"/>
        <rFont val="Noto Sans CJK SC"/>
        <family val="2"/>
      </rPr>
      <t xml:space="preserve">〜</t>
    </r>
    <r>
      <rPr>
        <sz val="10"/>
        <rFont val="Arial"/>
        <family val="0"/>
        <charset val="1"/>
      </rPr>
      <t xml:space="preserve">30%</t>
    </r>
    <r>
      <rPr>
        <sz val="10"/>
        <rFont val="Noto Sans CJK SC"/>
        <family val="2"/>
      </rPr>
      <t xml:space="preserve">を占めるが、日本では約</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にとどまる。</t>
    </r>
  </si>
  <si>
    <r>
      <rPr>
        <sz val="10"/>
        <rFont val="Noto Sans CJK SC"/>
        <family val="2"/>
      </rPr>
      <t xml:space="preserve">医学各論 Ⅶ</t>
    </r>
    <r>
      <rPr>
        <sz val="10"/>
        <rFont val="Arial"/>
        <family val="0"/>
        <charset val="1"/>
      </rPr>
      <t xml:space="preserve">-3-B</t>
    </r>
    <r>
      <rPr>
        <sz val="10"/>
        <rFont val="Noto Sans CJK SC"/>
        <family val="2"/>
      </rPr>
      <t xml:space="preserve">（</t>
    </r>
    <r>
      <rPr>
        <sz val="10"/>
        <rFont val="Arial"/>
        <family val="0"/>
        <charset val="1"/>
      </rPr>
      <t xml:space="preserve">Hodgkin</t>
    </r>
    <r>
      <rPr>
        <sz val="10"/>
        <rFont val="Noto Sans CJK SC"/>
        <family val="2"/>
      </rPr>
      <t xml:space="preserve">リンパ腫、</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</si>
  <si>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TBL-01-00-628 (id: Jlvnmas)</t>
    </r>
  </si>
  <si>
    <t xml:space="preserve">SRC-2570</t>
  </si>
  <si>
    <t xml:space="preserve">Kusumoto S, Tomita A, et al. JSH practical guidelines for hematological malignancies, 2023: II. Lymphoma 10. Hodgkin lymphoma (HL). Int J Hematol. 2025;122(6):781-802.</t>
  </si>
  <si>
    <t xml:space="preserve">10.1007/s12185-025-04079-w</t>
  </si>
  <si>
    <t xml:space="preserve">41123791</t>
  </si>
  <si>
    <t xml:space="preserve">数値はガイドライン英語版章の掲載誌ページで確認した（出典リサーチメモによる）。</t>
  </si>
  <si>
    <t xml:space="preserve">LY-005</t>
  </si>
  <si>
    <r>
      <rPr>
        <sz val="10"/>
        <rFont val="Noto Sans CJK SC"/>
        <family val="2"/>
      </rPr>
      <t xml:space="preserve">未治療の</t>
    </r>
    <r>
      <rPr>
        <sz val="10"/>
        <rFont val="Arial"/>
        <family val="0"/>
        <charset val="1"/>
      </rPr>
      <t xml:space="preserve">III</t>
    </r>
    <r>
      <rPr>
        <sz val="10"/>
        <rFont val="Noto Sans CJK SC"/>
        <family val="2"/>
      </rPr>
      <t xml:space="preserve">期・</t>
    </r>
    <r>
      <rPr>
        <sz val="10"/>
        <rFont val="Arial"/>
        <family val="0"/>
        <charset val="1"/>
      </rPr>
      <t xml:space="preserve">IV</t>
    </r>
    <r>
      <rPr>
        <sz val="10"/>
        <rFont val="Noto Sans CJK SC"/>
        <family val="2"/>
      </rPr>
      <t xml:space="preserve">期古典的</t>
    </r>
    <r>
      <rPr>
        <sz val="10"/>
        <rFont val="Arial"/>
        <family val="0"/>
        <charset val="1"/>
      </rPr>
      <t xml:space="preserve">Hodgkin</t>
    </r>
    <r>
      <rPr>
        <sz val="10"/>
        <rFont val="Noto Sans CJK SC"/>
        <family val="2"/>
      </rPr>
      <t xml:space="preserve">リンパ腫では、ブレンツキシマブ ベドチンと</t>
    </r>
    <r>
      <rPr>
        <sz val="10"/>
        <rFont val="Arial"/>
        <family val="0"/>
        <charset val="1"/>
      </rPr>
      <t xml:space="preserve">AVD</t>
    </r>
    <r>
      <rPr>
        <sz val="10"/>
        <rFont val="Noto Sans CJK SC"/>
        <family val="2"/>
      </rPr>
      <t xml:space="preserve">の併用（</t>
    </r>
    <r>
      <rPr>
        <sz val="10"/>
        <rFont val="Arial"/>
        <family val="0"/>
        <charset val="1"/>
      </rPr>
      <t xml:space="preserve">A+AVD</t>
    </r>
    <r>
      <rPr>
        <sz val="10"/>
        <rFont val="Noto Sans CJK SC"/>
        <family val="2"/>
      </rPr>
      <t xml:space="preserve">）は</t>
    </r>
    <r>
      <rPr>
        <sz val="10"/>
        <rFont val="Arial"/>
        <family val="0"/>
        <charset val="1"/>
      </rPr>
      <t xml:space="preserve">ABVD</t>
    </r>
    <r>
      <rPr>
        <sz val="10"/>
        <rFont val="Noto Sans CJK SC"/>
        <family val="2"/>
      </rPr>
      <t xml:space="preserve">に比べ、</t>
    </r>
    <r>
      <rPr>
        <sz val="10"/>
        <rFont val="Arial"/>
        <family val="0"/>
        <charset val="1"/>
      </rPr>
      <t xml:space="preserve">6</t>
    </r>
    <r>
      <rPr>
        <sz val="10"/>
        <rFont val="Noto Sans CJK SC"/>
        <family val="2"/>
      </rPr>
      <t xml:space="preserve">年全生存割合が高かった（</t>
    </r>
    <r>
      <rPr>
        <sz val="10"/>
        <rFont val="Arial"/>
        <family val="0"/>
        <charset val="1"/>
      </rPr>
      <t xml:space="preserve">93.9%</t>
    </r>
    <r>
      <rPr>
        <sz val="10"/>
        <rFont val="Noto Sans CJK SC"/>
        <family val="2"/>
      </rPr>
      <t xml:space="preserve">対</t>
    </r>
    <r>
      <rPr>
        <sz val="10"/>
        <rFont val="Arial"/>
        <family val="0"/>
        <charset val="1"/>
      </rPr>
      <t xml:space="preserve">89.4%</t>
    </r>
    <r>
      <rPr>
        <sz val="10"/>
        <rFont val="Noto Sans CJK SC"/>
        <family val="2"/>
      </rPr>
      <t xml:space="preserve">、死亡のハザード比</t>
    </r>
    <r>
      <rPr>
        <sz val="10"/>
        <rFont val="Arial"/>
        <family val="0"/>
        <charset val="1"/>
      </rPr>
      <t xml:space="preserve">0.59</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</si>
  <si>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TBL-01-00-628 (id: Jlvnmas)</t>
    </r>
    <r>
      <rPr>
        <sz val="10"/>
        <rFont val="Noto Sans CJK SC"/>
        <family val="2"/>
      </rPr>
      <t xml:space="preserve">；</t>
    </r>
    <r>
      <rPr>
        <sz val="10"/>
        <rFont val="Arial"/>
        <family val="0"/>
        <charset val="1"/>
      </rPr>
      <t xml:space="preserve">TBL-02-01-012 (id: JlAKpWM)</t>
    </r>
  </si>
  <si>
    <t xml:space="preserve">SRC-2571</t>
  </si>
  <si>
    <t xml:space="preserve">Ansell SM, Radford J, Connors JM, et al. Overall Survival with Brentuximab Vedotin in Stage III or IV Hodgkin's Lymphoma. N Engl J Med. 2022;387(4):310-320.</t>
  </si>
  <si>
    <t xml:space="preserve">10.1056/NEJMoa2206125</t>
  </si>
  <si>
    <t xml:space="preserve">35830649</t>
  </si>
  <si>
    <r>
      <rPr>
        <sz val="10"/>
        <rFont val="Noto Sans CJK SC"/>
        <family val="2"/>
      </rPr>
      <t xml:space="preserve">ブレンツキシマブ ベドチンは国内で</t>
    </r>
    <r>
      <rPr>
        <sz val="10"/>
        <rFont val="Arial"/>
        <family val="0"/>
        <charset val="1"/>
      </rPr>
      <t xml:space="preserve">2014</t>
    </r>
    <r>
      <rPr>
        <sz val="10"/>
        <rFont val="Noto Sans CJK SC"/>
        <family val="2"/>
      </rPr>
      <t xml:space="preserve">年</t>
    </r>
    <r>
      <rPr>
        <sz val="10"/>
        <rFont val="Arial"/>
        <family val="0"/>
        <charset val="1"/>
      </rPr>
      <t xml:space="preserve">1</t>
    </r>
    <r>
      <rPr>
        <sz val="10"/>
        <rFont val="Noto Sans CJK SC"/>
        <family val="2"/>
      </rPr>
      <t xml:space="preserve">月に再発・難治性の</t>
    </r>
    <r>
      <rPr>
        <sz val="10"/>
        <rFont val="Arial"/>
        <family val="0"/>
        <charset val="1"/>
      </rPr>
      <t xml:space="preserve">CD30</t>
    </r>
    <r>
      <rPr>
        <sz val="10"/>
        <rFont val="Noto Sans CJK SC"/>
        <family val="2"/>
      </rPr>
      <t xml:space="preserve">陽性</t>
    </r>
    <r>
      <rPr>
        <sz val="10"/>
        <rFont val="Arial"/>
        <family val="0"/>
        <charset val="1"/>
      </rPr>
      <t xml:space="preserve">Hodgkin</t>
    </r>
    <r>
      <rPr>
        <sz val="10"/>
        <rFont val="Noto Sans CJK SC"/>
        <family val="2"/>
      </rPr>
      <t xml:space="preserve">リンパ腫等で承認され、</t>
    </r>
    <r>
      <rPr>
        <sz val="10"/>
        <rFont val="Arial"/>
        <family val="0"/>
        <charset val="1"/>
      </rPr>
      <t xml:space="preserve">2018</t>
    </r>
    <r>
      <rPr>
        <sz val="10"/>
        <rFont val="Noto Sans CJK SC"/>
        <family val="2"/>
      </rPr>
      <t xml:space="preserve">年</t>
    </r>
    <r>
      <rPr>
        <sz val="10"/>
        <rFont val="Arial"/>
        <family val="0"/>
        <charset val="1"/>
      </rPr>
      <t xml:space="preserve">9</t>
    </r>
    <r>
      <rPr>
        <sz val="10"/>
        <rFont val="Noto Sans CJK SC"/>
        <family val="2"/>
      </rPr>
      <t xml:space="preserve">月に未治療の</t>
    </r>
    <r>
      <rPr>
        <sz val="10"/>
        <rFont val="Arial"/>
        <family val="0"/>
        <charset val="1"/>
      </rPr>
      <t xml:space="preserve">CD30</t>
    </r>
    <r>
      <rPr>
        <sz val="10"/>
        <rFont val="Noto Sans CJK SC"/>
        <family val="2"/>
      </rPr>
      <t xml:space="preserve">陽性</t>
    </r>
    <r>
      <rPr>
        <sz val="10"/>
        <rFont val="Arial"/>
        <family val="0"/>
        <charset val="1"/>
      </rPr>
      <t xml:space="preserve">Hodgkin</t>
    </r>
    <r>
      <rPr>
        <sz val="10"/>
        <rFont val="Noto Sans CJK SC"/>
        <family val="2"/>
      </rPr>
      <t xml:space="preserve">リンパ腫への</t>
    </r>
    <r>
      <rPr>
        <sz val="10"/>
        <rFont val="Arial"/>
        <family val="0"/>
        <charset val="1"/>
      </rPr>
      <t xml:space="preserve">AVD</t>
    </r>
    <r>
      <rPr>
        <sz val="10"/>
        <rFont val="Noto Sans CJK SC"/>
        <family val="2"/>
      </rPr>
      <t xml:space="preserve">併用の適応追加があった（製薬企業のプレスリリースで確認、出典リサーチメモによる）。</t>
    </r>
  </si>
  <si>
    <t xml:space="preserve">LY-006</t>
  </si>
  <si>
    <r>
      <rPr>
        <sz val="10"/>
        <rFont val="Arial"/>
        <family val="0"/>
        <charset val="1"/>
      </rPr>
      <t xml:space="preserve">12</t>
    </r>
    <r>
      <rPr>
        <sz val="10"/>
        <rFont val="Noto Sans CJK SC"/>
        <family val="2"/>
      </rPr>
      <t xml:space="preserve">歳以上の未治療</t>
    </r>
    <r>
      <rPr>
        <sz val="10"/>
        <rFont val="Arial"/>
        <family val="0"/>
        <charset val="1"/>
      </rPr>
      <t xml:space="preserve">III</t>
    </r>
    <r>
      <rPr>
        <sz val="10"/>
        <rFont val="Noto Sans CJK SC"/>
        <family val="2"/>
      </rPr>
      <t xml:space="preserve">期・</t>
    </r>
    <r>
      <rPr>
        <sz val="10"/>
        <rFont val="Arial"/>
        <family val="0"/>
        <charset val="1"/>
      </rPr>
      <t xml:space="preserve">IV</t>
    </r>
    <r>
      <rPr>
        <sz val="10"/>
        <rFont val="Noto Sans CJK SC"/>
        <family val="2"/>
      </rPr>
      <t xml:space="preserve">期古典的</t>
    </r>
    <r>
      <rPr>
        <sz val="10"/>
        <rFont val="Arial"/>
        <family val="0"/>
        <charset val="1"/>
      </rPr>
      <t xml:space="preserve">Hodgkin</t>
    </r>
    <r>
      <rPr>
        <sz val="10"/>
        <rFont val="Noto Sans CJK SC"/>
        <family val="2"/>
      </rPr>
      <t xml:space="preserve">リンパ腫では、ニボルマブと</t>
    </r>
    <r>
      <rPr>
        <sz val="10"/>
        <rFont val="Arial"/>
        <family val="0"/>
        <charset val="1"/>
      </rPr>
      <t xml:space="preserve">AVD</t>
    </r>
    <r>
      <rPr>
        <sz val="10"/>
        <rFont val="Noto Sans CJK SC"/>
        <family val="2"/>
      </rPr>
      <t xml:space="preserve">の併用はブレンツキシマブ ベドチンと</t>
    </r>
    <r>
      <rPr>
        <sz val="10"/>
        <rFont val="Arial"/>
        <family val="0"/>
        <charset val="1"/>
      </rPr>
      <t xml:space="preserve">AVD</t>
    </r>
    <r>
      <rPr>
        <sz val="10"/>
        <rFont val="Noto Sans CJK SC"/>
        <family val="2"/>
      </rPr>
      <t xml:space="preserve">の併用に比べ、</t>
    </r>
    <r>
      <rPr>
        <sz val="10"/>
        <rFont val="Arial"/>
        <family val="0"/>
        <charset val="1"/>
      </rPr>
      <t xml:space="preserve">2</t>
    </r>
    <r>
      <rPr>
        <sz val="10"/>
        <rFont val="Noto Sans CJK SC"/>
        <family val="2"/>
      </rPr>
      <t xml:space="preserve">年無増悪生存割合が高かった（</t>
    </r>
    <r>
      <rPr>
        <sz val="10"/>
        <rFont val="Arial"/>
        <family val="0"/>
        <charset val="1"/>
      </rPr>
      <t xml:space="preserve">92%</t>
    </r>
    <r>
      <rPr>
        <sz val="10"/>
        <rFont val="Noto Sans CJK SC"/>
        <family val="2"/>
      </rPr>
      <t xml:space="preserve">対</t>
    </r>
    <r>
      <rPr>
        <sz val="10"/>
        <rFont val="Arial"/>
        <family val="0"/>
        <charset val="1"/>
      </rPr>
      <t xml:space="preserve">83%</t>
    </r>
    <r>
      <rPr>
        <sz val="10"/>
        <rFont val="Noto Sans CJK SC"/>
        <family val="2"/>
      </rPr>
      <t xml:space="preserve">、ハザード比</t>
    </r>
    <r>
      <rPr>
        <sz val="10"/>
        <rFont val="Arial"/>
        <family val="0"/>
        <charset val="1"/>
      </rPr>
      <t xml:space="preserve">0.45</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</si>
  <si>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TBL-01-00-628 (id: Jlvnmas)</t>
    </r>
    <r>
      <rPr>
        <sz val="10"/>
        <rFont val="Noto Sans CJK SC"/>
        <family val="2"/>
      </rPr>
      <t xml:space="preserve">；</t>
    </r>
    <r>
      <rPr>
        <sz val="10"/>
        <rFont val="Arial"/>
        <family val="0"/>
        <charset val="1"/>
      </rPr>
      <t xml:space="preserve">TBL-02-01-012 (id: JlAKpWM)</t>
    </r>
  </si>
  <si>
    <t xml:space="preserve">SRC-2572</t>
  </si>
  <si>
    <t xml:space="preserve">Herrera AF, LeBlanc M, Castellino SM, et al. Nivolumab+AVD in Advanced-Stage Classic Hodgkin's Lymphoma. N Engl J Med. 2024;391(15):1379-1389.</t>
  </si>
  <si>
    <t xml:space="preserve">10.1056/NEJMoa2405888</t>
  </si>
  <si>
    <t xml:space="preserve">39413375</t>
  </si>
  <si>
    <r>
      <rPr>
        <sz val="10"/>
        <rFont val="Noto Sans CJK SC"/>
        <family val="2"/>
      </rPr>
      <t xml:space="preserve">ニボルマブは国内で</t>
    </r>
    <r>
      <rPr>
        <sz val="10"/>
        <rFont val="Arial"/>
        <family val="0"/>
        <charset val="1"/>
      </rPr>
      <t xml:space="preserve">2016</t>
    </r>
    <r>
      <rPr>
        <sz val="10"/>
        <rFont val="Noto Sans CJK SC"/>
        <family val="2"/>
      </rPr>
      <t xml:space="preserve">年</t>
    </r>
    <r>
      <rPr>
        <sz val="10"/>
        <rFont val="Arial"/>
        <family val="0"/>
        <charset val="1"/>
      </rPr>
      <t xml:space="preserve">12</t>
    </r>
    <r>
      <rPr>
        <sz val="10"/>
        <rFont val="Noto Sans CJK SC"/>
        <family val="2"/>
      </rPr>
      <t xml:space="preserve">月に再発・難治性の古典的</t>
    </r>
    <r>
      <rPr>
        <sz val="10"/>
        <rFont val="Arial"/>
        <family val="0"/>
        <charset val="1"/>
      </rPr>
      <t xml:space="preserve">Hodgkin</t>
    </r>
    <r>
      <rPr>
        <sz val="10"/>
        <rFont val="Noto Sans CJK SC"/>
        <family val="2"/>
      </rPr>
      <t xml:space="preserve">リンパ腫で承認された（製薬企業のプレスリリースで確認、出典リサーチメモによる）。未治療の一次治療としてのニボルマブ併用（</t>
    </r>
    <r>
      <rPr>
        <sz val="10"/>
        <rFont val="Arial"/>
        <family val="0"/>
        <charset val="1"/>
      </rPr>
      <t xml:space="preserve">N+AVD</t>
    </r>
    <r>
      <rPr>
        <sz val="10"/>
        <rFont val="Noto Sans CJK SC"/>
        <family val="2"/>
      </rPr>
      <t xml:space="preserve">）の国内承認は未確認である。</t>
    </r>
  </si>
  <si>
    <t xml:space="preserve">LY-007</t>
  </si>
  <si>
    <t xml:space="preserve">慢性リンパ性白血病</t>
  </si>
  <si>
    <r>
      <rPr>
        <sz val="10"/>
        <rFont val="Noto Sans CJK SC"/>
        <family val="2"/>
      </rPr>
      <t xml:space="preserve">慢性リンパ性白血病の</t>
    </r>
    <r>
      <rPr>
        <sz val="10"/>
        <rFont val="Arial"/>
        <family val="0"/>
        <charset val="1"/>
      </rPr>
      <t xml:space="preserve">iwCLL</t>
    </r>
    <r>
      <rPr>
        <sz val="10"/>
        <rFont val="Noto Sans CJK SC"/>
        <family val="2"/>
      </rPr>
      <t xml:space="preserve">ガイドラインは</t>
    </r>
    <r>
      <rPr>
        <sz val="10"/>
        <rFont val="Arial"/>
        <family val="0"/>
        <charset val="1"/>
      </rPr>
      <t xml:space="preserve">2018</t>
    </r>
    <r>
      <rPr>
        <sz val="10"/>
        <rFont val="Noto Sans CJK SC"/>
        <family val="2"/>
      </rPr>
      <t xml:space="preserve">年に改訂され、効果判定基準の改訂、測定可能残存病変（</t>
    </r>
    <r>
      <rPr>
        <sz val="10"/>
        <rFont val="Arial"/>
        <family val="0"/>
        <charset val="1"/>
      </rPr>
      <t xml:space="preserve">MRD</t>
    </r>
    <r>
      <rPr>
        <sz val="10"/>
        <rFont val="Noto Sans CJK SC"/>
        <family val="2"/>
      </rPr>
      <t xml:space="preserve">）評価の位置づけ、治療中のウイルス性疾患の評価・予防が盛り込まれた。</t>
    </r>
  </si>
  <si>
    <r>
      <rPr>
        <sz val="10"/>
        <rFont val="Noto Sans CJK SC"/>
        <family val="2"/>
      </rPr>
      <t xml:space="preserve">医学各論 Ⅶ</t>
    </r>
    <r>
      <rPr>
        <sz val="10"/>
        <rFont val="Arial"/>
        <family val="0"/>
        <charset val="1"/>
      </rPr>
      <t xml:space="preserve">-3-C-①</t>
    </r>
    <r>
      <rPr>
        <sz val="10"/>
        <rFont val="Noto Sans CJK SC"/>
        <family val="2"/>
      </rPr>
      <t xml:space="preserve">（慢性リンパ性白血病、</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</si>
  <si>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TBL-01-00-628 (id: Jlvnmas)</t>
    </r>
    <r>
      <rPr>
        <sz val="10"/>
        <rFont val="Noto Sans CJK SC"/>
        <family val="2"/>
      </rPr>
      <t xml:space="preserve">；</t>
    </r>
    <r>
      <rPr>
        <sz val="10"/>
        <rFont val="Arial"/>
        <family val="0"/>
        <charset val="1"/>
      </rPr>
      <t xml:space="preserve">TBL-02-01-021 (id: JlAKpW0)</t>
    </r>
  </si>
  <si>
    <t xml:space="preserve">SRC-2573</t>
  </si>
  <si>
    <t xml:space="preserve">Hallek M, Cheson BD, Catovsky D, et al. iwCLL guidelines for diagnosis, indications for treatment, response assessment, and supportive management of CLL. Blood. 2018;131(25):2745-2760.</t>
  </si>
  <si>
    <t xml:space="preserve">10.1182/blood-2017-09-806398</t>
  </si>
  <si>
    <t xml:space="preserve">29540348</t>
  </si>
  <si>
    <r>
      <rPr>
        <sz val="10"/>
        <rFont val="Noto Sans CJK SC"/>
        <family val="2"/>
      </rPr>
      <t xml:space="preserve">診断基準の数値（単クローン性</t>
    </r>
    <r>
      <rPr>
        <sz val="10"/>
        <rFont val="Arial"/>
        <family val="0"/>
        <charset val="1"/>
      </rPr>
      <t xml:space="preserve">B</t>
    </r>
    <r>
      <rPr>
        <sz val="10"/>
        <rFont val="Noto Sans CJK SC"/>
        <family val="2"/>
      </rPr>
      <t xml:space="preserve">リンパ球数など）は抄録の範囲では確認しておらず、本文照合が前提である。</t>
    </r>
  </si>
  <si>
    <t xml:space="preserve">LY-008</t>
  </si>
  <si>
    <t xml:space="preserve">慢性リンパ性白血病と小リンパ球性リンパ腫は、同一の疾患単位として扱われる。</t>
  </si>
  <si>
    <t xml:space="preserve">SRC-2574</t>
  </si>
  <si>
    <t xml:space="preserve">Eichhorst B, Robak T, Montserrat E, et al. Chronic lymphocytic leukaemia: ESMO Clinical Practice Guidelines for diagnosis, treatment and follow-up. Ann Oncol. 2021;32(1):23-33.</t>
  </si>
  <si>
    <t xml:space="preserve">10.1016/j.annonc.2020.09.019</t>
  </si>
  <si>
    <t xml:space="preserve">33091559</t>
  </si>
  <si>
    <t xml:space="preserve">診断基準の数値は出典の本文照合が前提であり、主張には入れていない。</t>
  </si>
  <si>
    <t xml:space="preserve">LY-009</t>
  </si>
  <si>
    <t xml:space="preserve">濾胞性リンパ腫</t>
  </si>
  <si>
    <r>
      <rPr>
        <sz val="10"/>
        <rFont val="Noto Sans CJK SC"/>
        <family val="2"/>
      </rPr>
      <t xml:space="preserve">未治療の進行期濾胞性リンパ腫では、オビヌツズマブ併用化学療法はリツキシマブ併用化学療法に比べ、</t>
    </r>
    <r>
      <rPr>
        <sz val="10"/>
        <rFont val="Arial"/>
        <family val="0"/>
        <charset val="1"/>
      </rPr>
      <t xml:space="preserve">3</t>
    </r>
    <r>
      <rPr>
        <sz val="10"/>
        <rFont val="Noto Sans CJK SC"/>
        <family val="2"/>
      </rPr>
      <t xml:space="preserve">年無増悪生存割合の推定が高かった（</t>
    </r>
    <r>
      <rPr>
        <sz val="10"/>
        <rFont val="Arial"/>
        <family val="0"/>
        <charset val="1"/>
      </rPr>
      <t xml:space="preserve">80.0%</t>
    </r>
    <r>
      <rPr>
        <sz val="10"/>
        <rFont val="Noto Sans CJK SC"/>
        <family val="2"/>
      </rPr>
      <t xml:space="preserve">対</t>
    </r>
    <r>
      <rPr>
        <sz val="10"/>
        <rFont val="Arial"/>
        <family val="0"/>
        <charset val="1"/>
      </rPr>
      <t xml:space="preserve">73.3%</t>
    </r>
    <r>
      <rPr>
        <sz val="10"/>
        <rFont val="Noto Sans CJK SC"/>
        <family val="2"/>
      </rPr>
      <t xml:space="preserve">、ハザード比</t>
    </r>
    <r>
      <rPr>
        <sz val="10"/>
        <rFont val="Arial"/>
        <family val="0"/>
        <charset val="1"/>
      </rPr>
      <t xml:space="preserve">0.66</t>
    </r>
    <r>
      <rPr>
        <sz val="10"/>
        <rFont val="Noto Sans CJK SC"/>
        <family val="2"/>
      </rPr>
      <t xml:space="preserve">）。</t>
    </r>
  </si>
  <si>
    <r>
      <rPr>
        <sz val="10"/>
        <rFont val="Noto Sans CJK SC"/>
        <family val="2"/>
      </rPr>
      <t xml:space="preserve">医学各論 Ⅶ</t>
    </r>
    <r>
      <rPr>
        <sz val="10"/>
        <rFont val="Arial"/>
        <family val="0"/>
        <charset val="1"/>
      </rPr>
      <t xml:space="preserve">-3-C-②</t>
    </r>
    <r>
      <rPr>
        <sz val="10"/>
        <rFont val="Noto Sans CJK SC"/>
        <family val="2"/>
      </rPr>
      <t xml:space="preserve">（濾胞性リンパ腫、</t>
    </r>
    <r>
      <rPr>
        <sz val="10"/>
        <rFont val="Arial"/>
        <family val="0"/>
        <charset val="1"/>
      </rPr>
      <t xml:space="preserve">b</t>
    </r>
    <r>
      <rPr>
        <sz val="10"/>
        <rFont val="Noto Sans CJK SC"/>
        <family val="2"/>
      </rPr>
      <t xml:space="preserve">）</t>
    </r>
  </si>
  <si>
    <t xml:space="preserve">SRC-2575</t>
  </si>
  <si>
    <t xml:space="preserve">Marcus R, Davies A, Ando K, et al. Obinutuzumab for the First-Line Treatment of Follicular Lymphoma. N Engl J Med. 2017;377(14):1331-1344.</t>
  </si>
  <si>
    <t xml:space="preserve">10.1056/NEJMoa1614598</t>
  </si>
  <si>
    <t xml:space="preserve">28976863</t>
  </si>
  <si>
    <r>
      <rPr>
        <sz val="10"/>
        <rFont val="Noto Sans CJK SC"/>
        <family val="2"/>
      </rPr>
      <t xml:space="preserve">オビヌツズマブは</t>
    </r>
    <r>
      <rPr>
        <sz val="10"/>
        <rFont val="Arial"/>
        <family val="0"/>
        <charset val="1"/>
      </rPr>
      <t xml:space="preserve">CD20</t>
    </r>
    <r>
      <rPr>
        <sz val="10"/>
        <rFont val="Noto Sans CJK SC"/>
        <family val="2"/>
      </rPr>
      <t xml:space="preserve">陽性濾胞性リンパ腫で国内承認があるが、承認年は出典リサーチで一次資料を未照合である。</t>
    </r>
    <r>
      <rPr>
        <sz val="10"/>
        <rFont val="Arial"/>
        <family val="0"/>
        <charset val="1"/>
      </rPr>
      <t xml:space="preserve">Grade 3</t>
    </r>
    <r>
      <rPr>
        <sz val="10"/>
        <rFont val="Noto Sans CJK SC"/>
        <family val="2"/>
      </rPr>
      <t xml:space="preserve">〜</t>
    </r>
    <r>
      <rPr>
        <sz val="10"/>
        <rFont val="Arial"/>
        <family val="0"/>
        <charset val="1"/>
      </rPr>
      <t xml:space="preserve">5</t>
    </r>
    <r>
      <rPr>
        <sz val="10"/>
        <rFont val="Noto Sans CJK SC"/>
        <family val="2"/>
      </rPr>
      <t xml:space="preserve">の有害事象はオビヌツズマブ群で多かった（</t>
    </r>
    <r>
      <rPr>
        <sz val="10"/>
        <rFont val="Arial"/>
        <family val="0"/>
        <charset val="1"/>
      </rPr>
      <t xml:space="preserve">74.6%</t>
    </r>
    <r>
      <rPr>
        <sz val="10"/>
        <rFont val="Noto Sans CJK SC"/>
        <family val="2"/>
      </rPr>
      <t xml:space="preserve">対</t>
    </r>
    <r>
      <rPr>
        <sz val="10"/>
        <rFont val="Arial"/>
        <family val="0"/>
        <charset val="1"/>
      </rPr>
      <t xml:space="preserve">67.8%</t>
    </r>
    <r>
      <rPr>
        <sz val="10"/>
        <rFont val="Noto Sans CJK SC"/>
        <family val="2"/>
      </rPr>
      <t xml:space="preserve">）。</t>
    </r>
  </si>
  <si>
    <t xml:space="preserve">LY-010</t>
  </si>
  <si>
    <r>
      <rPr>
        <sz val="10"/>
        <rFont val="Noto Sans CJK SC"/>
        <family val="2"/>
      </rPr>
      <t xml:space="preserve">日本血液学会『造血器腫瘍診療ガイドライン</t>
    </r>
    <r>
      <rPr>
        <sz val="10"/>
        <rFont val="Arial"/>
        <family val="0"/>
        <charset val="1"/>
      </rPr>
      <t xml:space="preserve">2023</t>
    </r>
    <r>
      <rPr>
        <sz val="10"/>
        <rFont val="Noto Sans CJK SC"/>
        <family val="2"/>
      </rPr>
      <t xml:space="preserve">年版』では、濾胞性リンパ腫がリンパ腫の独立章として扱われ、国内の診療の枠組みとなっている。</t>
    </r>
  </si>
  <si>
    <t xml:space="preserve">SRC-2576</t>
  </si>
  <si>
    <t xml:space="preserve">Izutsu K, Fukuhara N, et al. JSH practical guidelines for hematological malignancies, 2023: II. Lymphoma-1. Follicular lymphoma (FL). Int J Hematol. 2025;121(5):577-585.</t>
  </si>
  <si>
    <t xml:space="preserve">10.1007/s12185-025-03922-4</t>
  </si>
  <si>
    <t xml:space="preserve">39903435</t>
  </si>
  <si>
    <r>
      <rPr>
        <sz val="10"/>
        <rFont val="Noto Sans CJK SC"/>
        <family val="2"/>
      </rPr>
      <t xml:space="preserve">分類の現行版は</t>
    </r>
    <r>
      <rPr>
        <sz val="10"/>
        <rFont val="Arial"/>
        <family val="0"/>
        <charset val="1"/>
      </rPr>
      <t xml:space="preserve">WHO</t>
    </r>
    <r>
      <rPr>
        <sz val="10"/>
        <rFont val="Noto Sans CJK SC"/>
        <family val="2"/>
      </rPr>
      <t xml:space="preserve">第</t>
    </r>
    <r>
      <rPr>
        <sz val="10"/>
        <rFont val="Arial"/>
        <family val="0"/>
        <charset val="1"/>
      </rPr>
      <t xml:space="preserve">5</t>
    </r>
    <r>
      <rPr>
        <sz val="10"/>
        <rFont val="Noto Sans CJK SC"/>
        <family val="2"/>
      </rPr>
      <t xml:space="preserve">版（</t>
    </r>
    <r>
      <rPr>
        <sz val="10"/>
        <rFont val="Arial"/>
        <family val="0"/>
        <charset val="1"/>
      </rPr>
      <t xml:space="preserve">HAEM5</t>
    </r>
    <r>
      <rPr>
        <sz val="10"/>
        <rFont val="Noto Sans CJK SC"/>
        <family val="2"/>
      </rPr>
      <t xml:space="preserve">、</t>
    </r>
    <r>
      <rPr>
        <sz val="10"/>
        <rFont val="Arial"/>
        <family val="0"/>
        <charset val="1"/>
      </rPr>
      <t xml:space="preserve">2022</t>
    </r>
    <r>
      <rPr>
        <sz val="10"/>
        <rFont val="Noto Sans CJK SC"/>
        <family val="2"/>
      </rPr>
      <t xml:space="preserve">）だが、本ガイドラインのリンパ腫章は</t>
    </r>
    <r>
      <rPr>
        <sz val="10"/>
        <rFont val="Arial"/>
        <family val="0"/>
        <charset val="1"/>
      </rPr>
      <t xml:space="preserve">WHO</t>
    </r>
    <r>
      <rPr>
        <sz val="10"/>
        <rFont val="Noto Sans CJK SC"/>
        <family val="2"/>
      </rPr>
      <t xml:space="preserve">改訂第</t>
    </r>
    <r>
      <rPr>
        <sz val="10"/>
        <rFont val="Arial"/>
        <family val="0"/>
        <charset val="1"/>
      </rPr>
      <t xml:space="preserve">4</t>
    </r>
    <r>
      <rPr>
        <sz val="10"/>
        <rFont val="Noto Sans CJK SC"/>
        <family val="2"/>
      </rPr>
      <t xml:space="preserve">版（</t>
    </r>
    <r>
      <rPr>
        <sz val="10"/>
        <rFont val="Arial"/>
        <family val="0"/>
        <charset val="1"/>
      </rPr>
      <t xml:space="preserve">2017</t>
    </r>
    <r>
      <rPr>
        <sz val="10"/>
        <rFont val="Noto Sans CJK SC"/>
        <family val="2"/>
      </rPr>
      <t xml:space="preserve">）を基盤としており、版のずれがある。</t>
    </r>
  </si>
  <si>
    <t xml:space="preserve">LY-011</t>
  </si>
  <si>
    <r>
      <rPr>
        <sz val="10"/>
        <rFont val="Noto Sans CJK SC"/>
        <family val="2"/>
      </rPr>
      <t xml:space="preserve">びまん性大細胞型</t>
    </r>
    <r>
      <rPr>
        <sz val="10"/>
        <rFont val="Arial"/>
        <family val="0"/>
        <charset val="1"/>
      </rPr>
      <t xml:space="preserve">B</t>
    </r>
    <r>
      <rPr>
        <sz val="10"/>
        <rFont val="Noto Sans CJK SC"/>
        <family val="2"/>
      </rPr>
      <t xml:space="preserve">細胞リンパ腫</t>
    </r>
  </si>
  <si>
    <r>
      <rPr>
        <sz val="10"/>
        <rFont val="Noto Sans CJK SC"/>
        <family val="2"/>
      </rPr>
      <t xml:space="preserve">未治療の中・高リスクびまん性大細胞型</t>
    </r>
    <r>
      <rPr>
        <sz val="10"/>
        <rFont val="Arial"/>
        <family val="0"/>
        <charset val="1"/>
      </rPr>
      <t xml:space="preserve">B</t>
    </r>
    <r>
      <rPr>
        <sz val="10"/>
        <rFont val="Noto Sans CJK SC"/>
        <family val="2"/>
      </rPr>
      <t xml:space="preserve">細胞リンパ腫では、ポラツズマブ ベドチン併用療法（</t>
    </r>
    <r>
      <rPr>
        <sz val="10"/>
        <rFont val="Arial"/>
        <family val="0"/>
        <charset val="1"/>
      </rPr>
      <t xml:space="preserve">pola-R-CHP</t>
    </r>
    <r>
      <rPr>
        <sz val="10"/>
        <rFont val="Noto Sans CJK SC"/>
        <family val="2"/>
      </rPr>
      <t xml:space="preserve">）は</t>
    </r>
    <r>
      <rPr>
        <sz val="10"/>
        <rFont val="Arial"/>
        <family val="0"/>
        <charset val="1"/>
      </rPr>
      <t xml:space="preserve">R-CHOP</t>
    </r>
    <r>
      <rPr>
        <sz val="10"/>
        <rFont val="Noto Sans CJK SC"/>
        <family val="2"/>
      </rPr>
      <t xml:space="preserve">に比べ</t>
    </r>
    <r>
      <rPr>
        <sz val="10"/>
        <rFont val="Arial"/>
        <family val="0"/>
        <charset val="1"/>
      </rPr>
      <t xml:space="preserve">2</t>
    </r>
    <r>
      <rPr>
        <sz val="10"/>
        <rFont val="Noto Sans CJK SC"/>
        <family val="2"/>
      </rPr>
      <t xml:space="preserve">年無増悪生存割合が高かったが（</t>
    </r>
    <r>
      <rPr>
        <sz val="10"/>
        <rFont val="Arial"/>
        <family val="0"/>
        <charset val="1"/>
      </rPr>
      <t xml:space="preserve">76.7%</t>
    </r>
    <r>
      <rPr>
        <sz val="10"/>
        <rFont val="Noto Sans CJK SC"/>
        <family val="2"/>
      </rPr>
      <t xml:space="preserve">対</t>
    </r>
    <r>
      <rPr>
        <sz val="10"/>
        <rFont val="Arial"/>
        <family val="0"/>
        <charset val="1"/>
      </rPr>
      <t xml:space="preserve">70.2%</t>
    </r>
    <r>
      <rPr>
        <sz val="10"/>
        <rFont val="Noto Sans CJK SC"/>
        <family val="2"/>
      </rPr>
      <t xml:space="preserve">、ハザード比</t>
    </r>
    <r>
      <rPr>
        <sz val="10"/>
        <rFont val="Arial"/>
        <family val="0"/>
        <charset val="1"/>
      </rPr>
      <t xml:space="preserve">0.73</t>
    </r>
    <r>
      <rPr>
        <sz val="10"/>
        <rFont val="Noto Sans CJK SC"/>
        <family val="2"/>
      </rPr>
      <t xml:space="preserve">）、</t>
    </r>
    <r>
      <rPr>
        <sz val="10"/>
        <rFont val="Arial"/>
        <family val="0"/>
        <charset val="1"/>
      </rPr>
      <t xml:space="preserve">2</t>
    </r>
    <r>
      <rPr>
        <sz val="10"/>
        <rFont val="Noto Sans CJK SC"/>
        <family val="2"/>
      </rPr>
      <t xml:space="preserve">年全生存割合に有意差はなかった。</t>
    </r>
  </si>
  <si>
    <r>
      <rPr>
        <sz val="10"/>
        <rFont val="Noto Sans CJK SC"/>
        <family val="2"/>
      </rPr>
      <t xml:space="preserve">医学各論 Ⅶ</t>
    </r>
    <r>
      <rPr>
        <sz val="10"/>
        <rFont val="Arial"/>
        <family val="0"/>
        <charset val="1"/>
      </rPr>
      <t xml:space="preserve">-3-C-③</t>
    </r>
    <r>
      <rPr>
        <sz val="10"/>
        <rFont val="Noto Sans CJK SC"/>
        <family val="2"/>
      </rPr>
      <t xml:space="preserve">（びまん性大細胞型</t>
    </r>
    <r>
      <rPr>
        <sz val="10"/>
        <rFont val="Arial"/>
        <family val="0"/>
        <charset val="1"/>
      </rPr>
      <t xml:space="preserve">B</t>
    </r>
    <r>
      <rPr>
        <sz val="10"/>
        <rFont val="Noto Sans CJK SC"/>
        <family val="2"/>
      </rPr>
      <t xml:space="preserve">細胞リンパ腫、</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</si>
  <si>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TBL-01-00-628 (id: Jlvnmas)</t>
    </r>
    <r>
      <rPr>
        <sz val="10"/>
        <rFont val="Noto Sans CJK SC"/>
        <family val="2"/>
      </rPr>
      <t xml:space="preserve">；</t>
    </r>
    <r>
      <rPr>
        <sz val="10"/>
        <rFont val="Arial"/>
        <family val="0"/>
        <charset val="1"/>
      </rPr>
      <t xml:space="preserve">TBL-02-01-009 (id: JlAKpWA)</t>
    </r>
  </si>
  <si>
    <t xml:space="preserve">SRC-2577</t>
  </si>
  <si>
    <t xml:space="preserve">Tilly H, Morschhauser F, Sehn LH, et al. Polatuzumab Vedotin in Previously Untreated Diffuse Large B-Cell Lymphoma. N Engl J Med. 2022;386(4):351-363.</t>
  </si>
  <si>
    <t xml:space="preserve">10.1056/NEJMoa2115304</t>
  </si>
  <si>
    <t xml:space="preserve">34904799</t>
  </si>
  <si>
    <r>
      <rPr>
        <sz val="10"/>
        <rFont val="Noto Sans CJK SC"/>
        <family val="2"/>
      </rPr>
      <t xml:space="preserve">ポラツズマブ ベドチンは国内で再発・難治性の</t>
    </r>
    <r>
      <rPr>
        <sz val="10"/>
        <rFont val="Arial"/>
        <family val="0"/>
        <charset val="1"/>
      </rPr>
      <t xml:space="preserve">DLBCL</t>
    </r>
    <r>
      <rPr>
        <sz val="10"/>
        <rFont val="Noto Sans CJK SC"/>
        <family val="2"/>
      </rPr>
      <t xml:space="preserve">に</t>
    </r>
    <r>
      <rPr>
        <sz val="10"/>
        <rFont val="Arial"/>
        <family val="0"/>
        <charset val="1"/>
      </rPr>
      <t xml:space="preserve">2021</t>
    </r>
    <r>
      <rPr>
        <sz val="10"/>
        <rFont val="Noto Sans CJK SC"/>
        <family val="2"/>
      </rPr>
      <t xml:space="preserve">年に承認され、</t>
    </r>
    <r>
      <rPr>
        <sz val="10"/>
        <rFont val="Arial"/>
        <family val="0"/>
        <charset val="1"/>
      </rPr>
      <t xml:space="preserve">2022</t>
    </r>
    <r>
      <rPr>
        <sz val="10"/>
        <rFont val="Noto Sans CJK SC"/>
        <family val="2"/>
      </rPr>
      <t xml:space="preserve">年</t>
    </r>
    <r>
      <rPr>
        <sz val="10"/>
        <rFont val="Arial"/>
        <family val="0"/>
        <charset val="1"/>
      </rPr>
      <t xml:space="preserve">8</t>
    </r>
    <r>
      <rPr>
        <sz val="10"/>
        <rFont val="Noto Sans CJK SC"/>
        <family val="2"/>
      </rPr>
      <t xml:space="preserve">月</t>
    </r>
    <r>
      <rPr>
        <sz val="10"/>
        <rFont val="Arial"/>
        <family val="0"/>
        <charset val="1"/>
      </rPr>
      <t xml:space="preserve">24</t>
    </r>
    <r>
      <rPr>
        <sz val="10"/>
        <rFont val="Noto Sans CJK SC"/>
        <family val="2"/>
      </rPr>
      <t xml:space="preserve">日に未治療</t>
    </r>
    <r>
      <rPr>
        <sz val="10"/>
        <rFont val="Arial"/>
        <family val="0"/>
        <charset val="1"/>
      </rPr>
      <t xml:space="preserve">DLBCL</t>
    </r>
    <r>
      <rPr>
        <sz val="10"/>
        <rFont val="Noto Sans CJK SC"/>
        <family val="2"/>
      </rPr>
      <t xml:space="preserve">への適応追加が承認された（製薬企業のプレスリリースで確認、出典リサーチメモによる）。</t>
    </r>
  </si>
  <si>
    <t xml:space="preserve">LY-012</t>
  </si>
  <si>
    <r>
      <rPr>
        <sz val="10"/>
        <rFont val="Noto Sans CJK SC"/>
        <family val="2"/>
      </rPr>
      <t xml:space="preserve">びまん性大細胞型</t>
    </r>
    <r>
      <rPr>
        <sz val="10"/>
        <rFont val="Arial"/>
        <family val="0"/>
        <charset val="1"/>
      </rPr>
      <t xml:space="preserve">B</t>
    </r>
    <r>
      <rPr>
        <sz val="10"/>
        <rFont val="Noto Sans CJK SC"/>
        <family val="2"/>
      </rPr>
      <t xml:space="preserve">細胞リンパ腫では、</t>
    </r>
    <r>
      <rPr>
        <sz val="10"/>
        <rFont val="Arial"/>
        <family val="0"/>
        <charset val="1"/>
      </rPr>
      <t xml:space="preserve">R-CHOP</t>
    </r>
    <r>
      <rPr>
        <sz val="10"/>
        <rFont val="Noto Sans CJK SC"/>
        <family val="2"/>
      </rPr>
      <t xml:space="preserve">療法で治癒するのは患者の約</t>
    </r>
    <r>
      <rPr>
        <sz val="10"/>
        <rFont val="Arial"/>
        <family val="0"/>
        <charset val="1"/>
      </rPr>
      <t xml:space="preserve">60%</t>
    </r>
    <r>
      <rPr>
        <sz val="10"/>
        <rFont val="Noto Sans CJK SC"/>
        <family val="2"/>
      </rPr>
      <t xml:space="preserve">にとどまる。</t>
    </r>
  </si>
  <si>
    <r>
      <rPr>
        <sz val="10"/>
        <rFont val="Noto Sans CJK SC"/>
        <family val="2"/>
      </rPr>
      <t xml:space="preserve">約</t>
    </r>
    <r>
      <rPr>
        <sz val="10"/>
        <rFont val="Arial"/>
        <family val="0"/>
        <charset val="1"/>
      </rPr>
      <t xml:space="preserve">60%</t>
    </r>
    <r>
      <rPr>
        <sz val="10"/>
        <rFont val="Noto Sans CJK SC"/>
        <family val="2"/>
      </rPr>
      <t xml:space="preserve">という数値は</t>
    </r>
    <r>
      <rPr>
        <sz val="10"/>
        <rFont val="Arial"/>
        <family val="0"/>
        <charset val="1"/>
      </rPr>
      <t xml:space="preserve">POLARIX</t>
    </r>
    <r>
      <rPr>
        <sz val="10"/>
        <rFont val="Noto Sans CJK SC"/>
        <family val="2"/>
      </rPr>
      <t xml:space="preserve">試験論文の抄録の背景記述で確認した。リツキシマブの国内承認・保険適用の個別照合は本パートでは行っていない。</t>
    </r>
  </si>
  <si>
    <t xml:space="preserve">LY-013</t>
  </si>
  <si>
    <r>
      <rPr>
        <sz val="10"/>
        <rFont val="Noto Sans CJK SC"/>
        <family val="2"/>
      </rPr>
      <t xml:space="preserve">日本血液学会『造血器腫瘍診療ガイドライン</t>
    </r>
    <r>
      <rPr>
        <sz val="10"/>
        <rFont val="Arial"/>
        <family val="0"/>
        <charset val="1"/>
      </rPr>
      <t xml:space="preserve">2023</t>
    </r>
    <r>
      <rPr>
        <sz val="10"/>
        <rFont val="Noto Sans CJK SC"/>
        <family val="2"/>
      </rPr>
      <t xml:space="preserve">年版』では、びまん性大細胞型</t>
    </r>
    <r>
      <rPr>
        <sz val="10"/>
        <rFont val="Arial"/>
        <family val="0"/>
        <charset val="1"/>
      </rPr>
      <t xml:space="preserve">B</t>
    </r>
    <r>
      <rPr>
        <sz val="10"/>
        <rFont val="Noto Sans CJK SC"/>
        <family val="2"/>
      </rPr>
      <t xml:space="preserve">細胞リンパ腫（</t>
    </r>
    <r>
      <rPr>
        <sz val="10"/>
        <rFont val="Arial"/>
        <family val="0"/>
        <charset val="1"/>
      </rPr>
      <t xml:space="preserve">DLBCL, NOS</t>
    </r>
    <r>
      <rPr>
        <sz val="10"/>
        <rFont val="Noto Sans CJK SC"/>
        <family val="2"/>
      </rPr>
      <t xml:space="preserve">）がリンパ腫の独立章として扱われ、国内の診療の枠組みとなっている。</t>
    </r>
  </si>
  <si>
    <t xml:space="preserve">SRC-2578</t>
  </si>
  <si>
    <t xml:space="preserve">Ohmachi K, et al. JSH practical guidelines for hematological malignancies, 2023: II. Lymphoma 5. Diffuse large B-cell lymphoma, not otherwise specified (DLBCL, NOS). Int J Hematol. 2025;122(1):3-16.</t>
  </si>
  <si>
    <t xml:space="preserve">10.1007/s12185-025-03997-z</t>
  </si>
  <si>
    <t xml:space="preserve">40434571</t>
  </si>
  <si>
    <t xml:space="preserve">LY-014</t>
  </si>
  <si>
    <r>
      <rPr>
        <sz val="10"/>
        <rFont val="Noto Sans CJK SC"/>
        <family val="2"/>
      </rPr>
      <t xml:space="preserve">粘膜関連リンパ組織</t>
    </r>
    <r>
      <rPr>
        <sz val="10"/>
        <rFont val="Arial"/>
        <family val="0"/>
        <charset val="1"/>
      </rPr>
      <t xml:space="preserve">&lt;MALT&gt;</t>
    </r>
    <r>
      <rPr>
        <sz val="10"/>
        <rFont val="Noto Sans CJK SC"/>
        <family val="2"/>
      </rPr>
      <t xml:space="preserve">リンパ腫</t>
    </r>
  </si>
  <si>
    <r>
      <rPr>
        <sz val="10"/>
        <rFont val="Noto Sans CJK SC"/>
        <family val="2"/>
      </rPr>
      <t xml:space="preserve">粘膜関連リンパ組織</t>
    </r>
    <r>
      <rPr>
        <sz val="10"/>
        <rFont val="Arial"/>
        <family val="0"/>
        <charset val="1"/>
      </rPr>
      <t xml:space="preserve">&lt;MALT&gt;</t>
    </r>
    <r>
      <rPr>
        <sz val="10"/>
        <rFont val="Noto Sans CJK SC"/>
        <family val="2"/>
      </rPr>
      <t xml:space="preserve">リンパ腫は節外性辺縁帯リンパ腫の一病型であり、日本血液学会のガイドラインでは辺縁帯リンパ腫の章で一括して扱われる。</t>
    </r>
  </si>
  <si>
    <r>
      <rPr>
        <sz val="10"/>
        <rFont val="Noto Sans CJK SC"/>
        <family val="2"/>
      </rPr>
      <t xml:space="preserve">医学各論 Ⅶ</t>
    </r>
    <r>
      <rPr>
        <sz val="10"/>
        <rFont val="Arial"/>
        <family val="0"/>
        <charset val="1"/>
      </rPr>
      <t xml:space="preserve">-3-C-⑤</t>
    </r>
    <r>
      <rPr>
        <sz val="10"/>
        <rFont val="Noto Sans CJK SC"/>
        <family val="2"/>
      </rPr>
      <t xml:space="preserve">（粘膜関連リンパ組織</t>
    </r>
    <r>
      <rPr>
        <sz val="10"/>
        <rFont val="Arial"/>
        <family val="0"/>
        <charset val="1"/>
      </rPr>
      <t xml:space="preserve">&lt;MALT&gt;</t>
    </r>
    <r>
      <rPr>
        <sz val="10"/>
        <rFont val="Noto Sans CJK SC"/>
        <family val="2"/>
      </rPr>
      <t xml:space="preserve">リンパ腫、</t>
    </r>
    <r>
      <rPr>
        <sz val="10"/>
        <rFont val="Arial"/>
        <family val="0"/>
        <charset val="1"/>
      </rPr>
      <t xml:space="preserve">b</t>
    </r>
    <r>
      <rPr>
        <sz val="10"/>
        <rFont val="Noto Sans CJK SC"/>
        <family val="2"/>
      </rPr>
      <t xml:space="preserve">）</t>
    </r>
  </si>
  <si>
    <t xml:space="preserve">SRC-2579</t>
  </si>
  <si>
    <t xml:space="preserve">Yoshida I, et al. JSH Practical Guidelines for Hematological Malignancies, 2023: II. Lymphoma-2. Marginal zone lymphoma. Int J Hematol. 2025;121(6):725-739.</t>
  </si>
  <si>
    <t xml:space="preserve">10.1007/s12185-025-03947-9</t>
  </si>
  <si>
    <t xml:space="preserve">40091100</t>
  </si>
  <si>
    <r>
      <rPr>
        <sz val="10"/>
        <rFont val="Noto Sans CJK SC"/>
        <family val="2"/>
      </rPr>
      <t xml:space="preserve">消化管原発病変の局所の詳細（内視鏡所見・消化管限局例の治療）は境界により作っていない。除菌療法の効果などの数値は本文照合が前提で、主張には入れていない。分類は</t>
    </r>
    <r>
      <rPr>
        <sz val="10"/>
        <rFont val="Arial"/>
        <family val="0"/>
        <charset val="1"/>
      </rPr>
      <t xml:space="preserve">WHO</t>
    </r>
    <r>
      <rPr>
        <sz val="10"/>
        <rFont val="Noto Sans CJK SC"/>
        <family val="2"/>
      </rPr>
      <t xml:space="preserve">第</t>
    </r>
    <r>
      <rPr>
        <sz val="10"/>
        <rFont val="Arial"/>
        <family val="0"/>
        <charset val="1"/>
      </rPr>
      <t xml:space="preserve">5</t>
    </r>
    <r>
      <rPr>
        <sz val="10"/>
        <rFont val="Noto Sans CJK SC"/>
        <family val="2"/>
      </rPr>
      <t xml:space="preserve">版（</t>
    </r>
    <r>
      <rPr>
        <sz val="10"/>
        <rFont val="Arial"/>
        <family val="0"/>
        <charset val="1"/>
      </rPr>
      <t xml:space="preserve">HAEM5</t>
    </r>
    <r>
      <rPr>
        <sz val="10"/>
        <rFont val="Noto Sans CJK SC"/>
        <family val="2"/>
      </rPr>
      <t xml:space="preserve">）とガイドライン（</t>
    </r>
    <r>
      <rPr>
        <sz val="10"/>
        <rFont val="Arial"/>
        <family val="0"/>
        <charset val="1"/>
      </rPr>
      <t xml:space="preserve">WHO</t>
    </r>
    <r>
      <rPr>
        <sz val="10"/>
        <rFont val="Noto Sans CJK SC"/>
        <family val="2"/>
      </rPr>
      <t xml:space="preserve">改訂第</t>
    </r>
    <r>
      <rPr>
        <sz val="10"/>
        <rFont val="Arial"/>
        <family val="0"/>
        <charset val="1"/>
      </rPr>
      <t xml:space="preserve">4</t>
    </r>
    <r>
      <rPr>
        <sz val="10"/>
        <rFont val="Noto Sans CJK SC"/>
        <family val="2"/>
      </rPr>
      <t xml:space="preserve">版基盤）で版のずれがある。</t>
    </r>
  </si>
  <si>
    <t xml:space="preserve">LY-015</t>
  </si>
  <si>
    <r>
      <rPr>
        <sz val="10"/>
        <rFont val="Noto Sans CJK SC"/>
        <family val="2"/>
      </rPr>
      <t xml:space="preserve">原発性肺</t>
    </r>
    <r>
      <rPr>
        <sz val="10"/>
        <rFont val="Arial"/>
        <family val="0"/>
        <charset val="1"/>
      </rPr>
      <t xml:space="preserve">MALT</t>
    </r>
    <r>
      <rPr>
        <sz val="10"/>
        <rFont val="Noto Sans CJK SC"/>
        <family val="2"/>
      </rPr>
      <t xml:space="preserve">リンパ腫は、肺に原発する節外性辺縁帯リンパ腫（</t>
    </r>
    <r>
      <rPr>
        <sz val="10"/>
        <rFont val="Arial"/>
        <family val="0"/>
        <charset val="1"/>
      </rPr>
      <t xml:space="preserve">MALT</t>
    </r>
    <r>
      <rPr>
        <sz val="10"/>
        <rFont val="Noto Sans CJK SC"/>
        <family val="2"/>
      </rPr>
      <t xml:space="preserve">リンパ腫）の一病型である。</t>
    </r>
  </si>
  <si>
    <t xml:space="preserve">Sapuppo G, Frazzetto S, Pirosa MC, Zucca E. Epidemiology, diagnosis, and treatment of primary pulmonary mucosa-associated lymphoid tissue lymphoma. Chin Clin Oncol. 2026;15(3):46.</t>
  </si>
  <si>
    <r>
      <rPr>
        <sz val="10"/>
        <rFont val="Noto Sans CJK SC"/>
        <family val="2"/>
      </rPr>
      <t xml:space="preserve">本出典は原発性肺</t>
    </r>
    <r>
      <rPr>
        <sz val="10"/>
        <rFont val="Arial"/>
        <family val="0"/>
        <charset val="1"/>
      </rPr>
      <t xml:space="preserve">MALT</t>
    </r>
    <r>
      <rPr>
        <sz val="10"/>
        <rFont val="Noto Sans CJK SC"/>
        <family val="2"/>
      </rPr>
      <t xml:space="preserve">リンパ腫に限る総説であり、肺病変の側面に限る補助出典として使う。消化管原発病変の局所の詳細は境界により作っていない。</t>
    </r>
  </si>
  <si>
    <t xml:space="preserve">LY-016</t>
  </si>
  <si>
    <t xml:space="preserve">マクログロブリン血症</t>
  </si>
  <si>
    <r>
      <rPr>
        <sz val="10"/>
        <rFont val="Noto Sans CJK SC"/>
        <family val="2"/>
      </rPr>
      <t xml:space="preserve">治療歴のある症候性マクログロブリン血症では、イブルチニブ投与により全奏効率</t>
    </r>
    <r>
      <rPr>
        <sz val="10"/>
        <rFont val="Arial"/>
        <family val="0"/>
        <charset val="1"/>
      </rPr>
      <t xml:space="preserve">90.5%</t>
    </r>
    <r>
      <rPr>
        <sz val="10"/>
        <rFont val="Noto Sans CJK SC"/>
        <family val="2"/>
      </rPr>
      <t xml:space="preserve">・主要奏効率（</t>
    </r>
    <r>
      <rPr>
        <sz val="10"/>
        <rFont val="Arial"/>
        <family val="0"/>
        <charset val="1"/>
      </rPr>
      <t xml:space="preserve">major response</t>
    </r>
    <r>
      <rPr>
        <sz val="10"/>
        <rFont val="Noto Sans CJK SC"/>
        <family val="2"/>
      </rPr>
      <t xml:space="preserve">）</t>
    </r>
    <r>
      <rPr>
        <sz val="10"/>
        <rFont val="Arial"/>
        <family val="0"/>
        <charset val="1"/>
      </rPr>
      <t xml:space="preserve">73.0%</t>
    </r>
    <r>
      <rPr>
        <sz val="10"/>
        <rFont val="Noto Sans CJK SC"/>
        <family val="2"/>
      </rPr>
      <t xml:space="preserve">が得られ、血清</t>
    </r>
    <r>
      <rPr>
        <sz val="10"/>
        <rFont val="Arial"/>
        <family val="0"/>
        <charset val="1"/>
      </rPr>
      <t xml:space="preserve">IgM</t>
    </r>
    <r>
      <rPr>
        <sz val="10"/>
        <rFont val="Noto Sans CJK SC"/>
        <family val="2"/>
      </rPr>
      <t xml:space="preserve">の低下とヘモグロビンの上昇を伴った。</t>
    </r>
  </si>
  <si>
    <r>
      <rPr>
        <sz val="10"/>
        <rFont val="Noto Sans CJK SC"/>
        <family val="2"/>
      </rPr>
      <t xml:space="preserve">医学各論 Ⅶ</t>
    </r>
    <r>
      <rPr>
        <sz val="10"/>
        <rFont val="Arial"/>
        <family val="0"/>
        <charset val="1"/>
      </rPr>
      <t xml:space="preserve">-3-C-⑥</t>
    </r>
    <r>
      <rPr>
        <sz val="10"/>
        <rFont val="Noto Sans CJK SC"/>
        <family val="2"/>
      </rPr>
      <t xml:space="preserve">（マクログロブリン血症、</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</si>
  <si>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TBL-02-01-020 (id: JlAKpWw)</t>
    </r>
    <r>
      <rPr>
        <sz val="10"/>
        <rFont val="Noto Sans CJK SC"/>
        <family val="2"/>
      </rPr>
      <t xml:space="preserve">；</t>
    </r>
    <r>
      <rPr>
        <sz val="10"/>
        <rFont val="Arial"/>
        <family val="0"/>
        <charset val="1"/>
      </rPr>
      <t xml:space="preserve">TBL-02-01-005 (id: JlAKpVw)</t>
    </r>
  </si>
  <si>
    <t xml:space="preserve">SRC-2580</t>
  </si>
  <si>
    <t xml:space="preserve">Treon SP, Tripsas CK, Meid K, et al. Ibrutinib in previously treated Waldenström's macroglobulinemia. N Engl J Med. 2015;372(15):1430-1440.</t>
  </si>
  <si>
    <t xml:space="preserve">10.1056/NEJMoa1501548</t>
  </si>
  <si>
    <t xml:space="preserve">25853747</t>
  </si>
  <si>
    <r>
      <rPr>
        <sz val="10"/>
        <rFont val="Noto Sans CJK SC"/>
        <family val="2"/>
      </rPr>
      <t xml:space="preserve">イブルチニブは国内で原発性マクログロブリン血症及びリンパ形質細胞リンパ腫の適応で承認されていることを</t>
    </r>
    <r>
      <rPr>
        <sz val="10"/>
        <rFont val="Arial"/>
        <family val="0"/>
        <charset val="1"/>
      </rPr>
      <t xml:space="preserve">PMDA</t>
    </r>
    <r>
      <rPr>
        <sz val="10"/>
        <rFont val="Noto Sans CJK SC"/>
        <family val="2"/>
      </rPr>
      <t xml:space="preserve">資料で確認した（国内発売は</t>
    </r>
    <r>
      <rPr>
        <sz val="10"/>
        <rFont val="Arial"/>
        <family val="0"/>
        <charset val="1"/>
      </rPr>
      <t xml:space="preserve">2016</t>
    </r>
    <r>
      <rPr>
        <sz val="10"/>
        <rFont val="Noto Sans CJK SC"/>
        <family val="2"/>
      </rPr>
      <t xml:space="preserve">年</t>
    </r>
    <r>
      <rPr>
        <sz val="10"/>
        <rFont val="Arial"/>
        <family val="0"/>
        <charset val="1"/>
      </rPr>
      <t xml:space="preserve">5</t>
    </r>
    <r>
      <rPr>
        <sz val="10"/>
        <rFont val="Noto Sans CJK SC"/>
        <family val="2"/>
      </rPr>
      <t xml:space="preserve">月）。本試験は単群の前向き研究であり、対象は治療歴のある患者である。</t>
    </r>
  </si>
  <si>
    <t xml:space="preserve">LY-017</t>
  </si>
  <si>
    <r>
      <rPr>
        <sz val="10"/>
        <rFont val="Arial"/>
        <family val="0"/>
        <charset val="1"/>
      </rPr>
      <t xml:space="preserve">Burkitt</t>
    </r>
    <r>
      <rPr>
        <sz val="10"/>
        <rFont val="Noto Sans CJK SC"/>
        <family val="2"/>
      </rPr>
      <t xml:space="preserve">リンパ腫</t>
    </r>
  </si>
  <si>
    <r>
      <rPr>
        <sz val="10"/>
        <rFont val="Noto Sans CJK SC"/>
        <family val="2"/>
      </rPr>
      <t xml:space="preserve">成人</t>
    </r>
    <r>
      <rPr>
        <sz val="10"/>
        <rFont val="Arial"/>
        <family val="0"/>
        <charset val="1"/>
      </rPr>
      <t xml:space="preserve">Burkitt</t>
    </r>
    <r>
      <rPr>
        <sz val="10"/>
        <rFont val="Noto Sans CJK SC"/>
        <family val="2"/>
      </rPr>
      <t xml:space="preserve">リンパ腫では、低強度</t>
    </r>
    <r>
      <rPr>
        <sz val="10"/>
        <rFont val="Arial"/>
        <family val="0"/>
        <charset val="1"/>
      </rPr>
      <t xml:space="preserve">DA-EPOCH-R</t>
    </r>
    <r>
      <rPr>
        <sz val="10"/>
        <rFont val="Noto Sans CJK SC"/>
        <family val="2"/>
      </rPr>
      <t xml:space="preserve">療法を受けた</t>
    </r>
    <r>
      <rPr>
        <sz val="10"/>
        <rFont val="Arial"/>
        <family val="0"/>
        <charset val="1"/>
      </rPr>
      <t xml:space="preserve">HIV</t>
    </r>
    <r>
      <rPr>
        <sz val="10"/>
        <rFont val="Noto Sans CJK SC"/>
        <family val="2"/>
      </rPr>
      <t xml:space="preserve">陰性例で、追跡期間中央値</t>
    </r>
    <r>
      <rPr>
        <sz val="10"/>
        <rFont val="Arial"/>
        <family val="0"/>
        <charset val="1"/>
      </rPr>
      <t xml:space="preserve">86</t>
    </r>
    <r>
      <rPr>
        <sz val="10"/>
        <rFont val="Noto Sans CJK SC"/>
        <family val="2"/>
      </rPr>
      <t xml:space="preserve">か月時点の無増悪割合</t>
    </r>
    <r>
      <rPr>
        <sz val="10"/>
        <rFont val="Arial"/>
        <family val="0"/>
        <charset val="1"/>
      </rPr>
      <t xml:space="preserve">95%</t>
    </r>
    <r>
      <rPr>
        <sz val="10"/>
        <rFont val="Noto Sans CJK SC"/>
        <family val="2"/>
      </rPr>
      <t xml:space="preserve">・全生存割合</t>
    </r>
    <r>
      <rPr>
        <sz val="10"/>
        <rFont val="Arial"/>
        <family val="0"/>
        <charset val="1"/>
      </rPr>
      <t xml:space="preserve">100%</t>
    </r>
    <r>
      <rPr>
        <sz val="10"/>
        <rFont val="Noto Sans CJK SC"/>
        <family val="2"/>
      </rPr>
      <t xml:space="preserve">であった。</t>
    </r>
  </si>
  <si>
    <r>
      <rPr>
        <sz val="10"/>
        <rFont val="Noto Sans CJK SC"/>
        <family val="2"/>
      </rPr>
      <t xml:space="preserve">医学各論 Ⅶ</t>
    </r>
    <r>
      <rPr>
        <sz val="10"/>
        <rFont val="Arial"/>
        <family val="0"/>
        <charset val="1"/>
      </rPr>
      <t xml:space="preserve">-3-C-⑧</t>
    </r>
    <r>
      <rPr>
        <sz val="10"/>
        <rFont val="Noto Sans CJK SC"/>
        <family val="2"/>
      </rPr>
      <t xml:space="preserve">（</t>
    </r>
    <r>
      <rPr>
        <sz val="10"/>
        <rFont val="Arial"/>
        <family val="0"/>
        <charset val="1"/>
      </rPr>
      <t xml:space="preserve">Burkitt</t>
    </r>
    <r>
      <rPr>
        <sz val="10"/>
        <rFont val="Noto Sans CJK SC"/>
        <family val="2"/>
      </rPr>
      <t xml:space="preserve">リンパ腫、</t>
    </r>
    <r>
      <rPr>
        <sz val="10"/>
        <rFont val="Arial"/>
        <family val="0"/>
        <charset val="1"/>
      </rPr>
      <t xml:space="preserve">c</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</si>
  <si>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TBL-01-00-628 (id: Jlvnmas)</t>
    </r>
    <r>
      <rPr>
        <sz val="10"/>
        <rFont val="Noto Sans CJK SC"/>
        <family val="2"/>
      </rPr>
      <t xml:space="preserve">；</t>
    </r>
    <r>
      <rPr>
        <sz val="10"/>
        <rFont val="Arial"/>
        <family val="0"/>
        <charset val="1"/>
      </rPr>
      <t xml:space="preserve">TBL-02-01-021 (id: JlAKpW0)</t>
    </r>
  </si>
  <si>
    <t xml:space="preserve">SRC-2581</t>
  </si>
  <si>
    <t xml:space="preserve">Dunleavy K, Pittaluga S, Shovlin M, et al. Low-Intensity Therapy in Adults with Burkitt's Lymphoma. N Engl J Med. 2013;369(20):1915-1925.</t>
  </si>
  <si>
    <t xml:space="preserve">10.1056/NEJMoa1308392</t>
  </si>
  <si>
    <t xml:space="preserve">24224624</t>
  </si>
  <si>
    <r>
      <rPr>
        <sz val="10"/>
        <rFont val="Arial"/>
        <family val="0"/>
        <charset val="1"/>
      </rPr>
      <t xml:space="preserve">DA-EPOCH-R</t>
    </r>
    <r>
      <rPr>
        <sz val="10"/>
        <rFont val="Noto Sans CJK SC"/>
        <family val="2"/>
      </rPr>
      <t xml:space="preserve">は米国の研究のレジメンであり、構成薬の国内承認・保険適用の個別照合は本パートでは行っていない。</t>
    </r>
    <r>
      <rPr>
        <sz val="10"/>
        <rFont val="Arial"/>
        <family val="0"/>
        <charset val="1"/>
      </rPr>
      <t xml:space="preserve">Burkitt</t>
    </r>
    <r>
      <rPr>
        <sz val="10"/>
        <rFont val="Noto Sans CJK SC"/>
        <family val="2"/>
      </rPr>
      <t xml:space="preserve">リンパ腫に専用の国際ガイドラインは確認できなかった。</t>
    </r>
  </si>
  <si>
    <t xml:space="preserve">LY-018</t>
  </si>
  <si>
    <t xml:space="preserve">多発性骨髄腫</t>
  </si>
  <si>
    <r>
      <rPr>
        <sz val="10"/>
        <rFont val="Noto Sans CJK SC"/>
        <family val="2"/>
      </rPr>
      <t xml:space="preserve">多発性骨髄腫の診断では、クローナルな骨髄形質細胞の存在に加え、臓器障害（</t>
    </r>
    <r>
      <rPr>
        <sz val="10"/>
        <rFont val="Arial"/>
        <family val="0"/>
        <charset val="1"/>
      </rPr>
      <t xml:space="preserve">CRAB</t>
    </r>
    <r>
      <rPr>
        <sz val="10"/>
        <rFont val="Noto Sans CJK SC"/>
        <family val="2"/>
      </rPr>
      <t xml:space="preserve">）に相当する事象だけでなく、検証済みのバイオマーカー（骨髄クローナル形質細胞</t>
    </r>
    <r>
      <rPr>
        <sz val="10"/>
        <rFont val="Arial"/>
        <family val="0"/>
        <charset val="1"/>
      </rPr>
      <t xml:space="preserve">60%</t>
    </r>
    <r>
      <rPr>
        <sz val="10"/>
        <rFont val="Noto Sans CJK SC"/>
        <family val="2"/>
      </rPr>
      <t xml:space="preserve">以上、血清遊離軽鎖比</t>
    </r>
    <r>
      <rPr>
        <sz val="10"/>
        <rFont val="Arial"/>
        <family val="0"/>
        <charset val="1"/>
      </rPr>
      <t xml:space="preserve">100</t>
    </r>
    <r>
      <rPr>
        <sz val="10"/>
        <rFont val="Noto Sans CJK SC"/>
        <family val="2"/>
      </rPr>
      <t xml:space="preserve">以上、</t>
    </r>
    <r>
      <rPr>
        <sz val="10"/>
        <rFont val="Arial"/>
        <family val="0"/>
        <charset val="1"/>
      </rPr>
      <t xml:space="preserve">MRI</t>
    </r>
    <r>
      <rPr>
        <sz val="10"/>
        <rFont val="Noto Sans CJK SC"/>
        <family val="2"/>
      </rPr>
      <t xml:space="preserve">で</t>
    </r>
    <r>
      <rPr>
        <sz val="10"/>
        <rFont val="Arial"/>
        <family val="0"/>
        <charset val="1"/>
      </rPr>
      <t xml:space="preserve">2</t>
    </r>
    <r>
      <rPr>
        <sz val="10"/>
        <rFont val="Noto Sans CJK SC"/>
        <family val="2"/>
      </rPr>
      <t xml:space="preserve">カ所以上の巣状病変）を満たす場合も骨髄腫と診断する。</t>
    </r>
  </si>
  <si>
    <r>
      <rPr>
        <sz val="10"/>
        <rFont val="Noto Sans CJK SC"/>
        <family val="2"/>
      </rPr>
      <t xml:space="preserve">医学各論 Ⅶ</t>
    </r>
    <r>
      <rPr>
        <sz val="10"/>
        <rFont val="Arial"/>
        <family val="0"/>
        <charset val="1"/>
      </rPr>
      <t xml:space="preserve">-3-C-④</t>
    </r>
    <r>
      <rPr>
        <sz val="10"/>
        <rFont val="Noto Sans CJK SC"/>
        <family val="2"/>
      </rPr>
      <t xml:space="preserve">（多発性骨髄腫、</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</si>
  <si>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TBL-01-00-629 (id: Jlvnmaw)</t>
    </r>
    <r>
      <rPr>
        <sz val="10"/>
        <rFont val="Noto Sans CJK SC"/>
        <family val="2"/>
      </rPr>
      <t xml:space="preserve">；</t>
    </r>
    <r>
      <rPr>
        <sz val="10"/>
        <rFont val="Arial"/>
        <family val="0"/>
        <charset val="1"/>
      </rPr>
      <t xml:space="preserve">TBL-02-01-020 (id: JlAKpWw)</t>
    </r>
  </si>
  <si>
    <t xml:space="preserve">SRC-2582</t>
  </si>
  <si>
    <t xml:space="preserve">Rajkumar SV, Dimopoulos MA, Palumbo A, et al. International Myeloma Working Group updated criteria for the diagnosis of multiple myeloma. Lancet Oncol. 2014;15(12):e538-e548.</t>
  </si>
  <si>
    <t xml:space="preserve">10.1016/S1470-2045(14)70442-5</t>
  </si>
  <si>
    <t xml:space="preserve">25439696</t>
  </si>
  <si>
    <r>
      <rPr>
        <sz val="10"/>
        <rFont val="Noto Sans CJK SC"/>
        <family val="2"/>
      </rPr>
      <t xml:space="preserve">数値の閾値は造血器腫瘍診療ガイドライン第</t>
    </r>
    <r>
      <rPr>
        <sz val="10"/>
        <rFont val="Arial"/>
        <family val="0"/>
        <charset val="1"/>
      </rPr>
      <t xml:space="preserve">3.1</t>
    </r>
    <r>
      <rPr>
        <sz val="10"/>
        <rFont val="Noto Sans CJK SC"/>
        <family val="2"/>
      </rPr>
      <t xml:space="preserve">版第Ⅲ章の診断規準表から読み取り（</t>
    </r>
    <r>
      <rPr>
        <sz val="10"/>
        <rFont val="Arial"/>
        <family val="0"/>
        <charset val="1"/>
      </rPr>
      <t xml:space="preserve">IMWG 2014</t>
    </r>
    <r>
      <rPr>
        <sz val="10"/>
        <rFont val="Noto Sans CJK SC"/>
        <family val="2"/>
      </rPr>
      <t xml:space="preserve">年改訂規準の転記）。</t>
    </r>
    <r>
      <rPr>
        <sz val="10"/>
        <rFont val="Arial"/>
        <family val="0"/>
        <charset val="1"/>
      </rPr>
      <t xml:space="preserve">Rajkumar 2014 </t>
    </r>
    <r>
      <rPr>
        <sz val="10"/>
        <rFont val="Noto Sans CJK SC"/>
        <family val="2"/>
      </rPr>
      <t xml:space="preserve">の抄録ではバイオマーカー追加の根拠（</t>
    </r>
    <r>
      <rPr>
        <sz val="10"/>
        <rFont val="Arial"/>
        <family val="0"/>
        <charset val="1"/>
      </rPr>
      <t xml:space="preserve">CRAB </t>
    </r>
    <r>
      <rPr>
        <sz val="10"/>
        <rFont val="Noto Sans CJK SC"/>
        <family val="2"/>
      </rPr>
      <t xml:space="preserve">発症がほぼ必至）までを確認した。</t>
    </r>
  </si>
  <si>
    <t xml:space="preserve">LY-019</t>
  </si>
  <si>
    <r>
      <rPr>
        <sz val="10"/>
        <rFont val="Noto Sans CJK SC"/>
        <family val="2"/>
      </rPr>
      <t xml:space="preserve">日本における多発性骨髄腫の発症率は人口</t>
    </r>
    <r>
      <rPr>
        <sz val="10"/>
        <rFont val="Arial"/>
        <family val="0"/>
        <charset val="1"/>
      </rPr>
      <t xml:space="preserve">10</t>
    </r>
    <r>
      <rPr>
        <sz val="10"/>
        <rFont val="Noto Sans CJK SC"/>
        <family val="2"/>
      </rPr>
      <t xml:space="preserve">万人あたり約</t>
    </r>
    <r>
      <rPr>
        <sz val="10"/>
        <rFont val="Arial"/>
        <family val="0"/>
        <charset val="1"/>
      </rPr>
      <t xml:space="preserve">5</t>
    </r>
    <r>
      <rPr>
        <sz val="10"/>
        <rFont val="Noto Sans CJK SC"/>
        <family val="2"/>
      </rPr>
      <t xml:space="preserve">人で、年間の死亡者数は</t>
    </r>
    <r>
      <rPr>
        <sz val="10"/>
        <rFont val="Arial"/>
        <family val="0"/>
        <charset val="1"/>
      </rPr>
      <t xml:space="preserve">4,000</t>
    </r>
    <r>
      <rPr>
        <sz val="10"/>
        <rFont val="Noto Sans CJK SC"/>
        <family val="2"/>
      </rPr>
      <t xml:space="preserve">人前後であり、全造血器腫瘍の約</t>
    </r>
    <r>
      <rPr>
        <sz val="10"/>
        <rFont val="Arial"/>
        <family val="0"/>
        <charset val="1"/>
      </rPr>
      <t xml:space="preserve">10%</t>
    </r>
    <r>
      <rPr>
        <sz val="10"/>
        <rFont val="Noto Sans CJK SC"/>
        <family val="2"/>
      </rPr>
      <t xml:space="preserve">を占める。</t>
    </r>
  </si>
  <si>
    <t xml:space="preserve">SRC-2583</t>
  </si>
  <si>
    <r>
      <rPr>
        <sz val="10"/>
        <rFont val="Noto Sans CJK SC"/>
        <family val="2"/>
      </rPr>
      <t xml:space="preserve">日本血液学会 編</t>
    </r>
    <r>
      <rPr>
        <sz val="10"/>
        <rFont val="Arial"/>
        <family val="0"/>
        <charset val="1"/>
      </rPr>
      <t xml:space="preserve">. </t>
    </r>
    <r>
      <rPr>
        <sz val="10"/>
        <rFont val="Noto Sans CJK SC"/>
        <family val="2"/>
      </rPr>
      <t xml:space="preserve">造血器腫瘍診療ガイドライン 第</t>
    </r>
    <r>
      <rPr>
        <sz val="10"/>
        <rFont val="Arial"/>
        <family val="0"/>
        <charset val="1"/>
      </rPr>
      <t xml:space="preserve">3.1</t>
    </r>
    <r>
      <rPr>
        <sz val="10"/>
        <rFont val="Noto Sans CJK SC"/>
        <family val="2"/>
      </rPr>
      <t xml:space="preserve">版（</t>
    </r>
    <r>
      <rPr>
        <sz val="10"/>
        <rFont val="Arial"/>
        <family val="0"/>
        <charset val="1"/>
      </rPr>
      <t xml:space="preserve">2024</t>
    </r>
    <r>
      <rPr>
        <sz val="10"/>
        <rFont val="Noto Sans CJK SC"/>
        <family val="2"/>
      </rPr>
      <t xml:space="preserve">年版）第Ⅲ章 骨髄腫</t>
    </r>
    <r>
      <rPr>
        <sz val="10"/>
        <rFont val="Arial"/>
        <family val="0"/>
        <charset val="1"/>
      </rPr>
      <t xml:space="preserve">. </t>
    </r>
    <r>
      <rPr>
        <sz val="10"/>
        <rFont val="Noto Sans CJK SC"/>
        <family val="2"/>
      </rPr>
      <t xml:space="preserve">日本血液学会ウェブサイト</t>
    </r>
    <r>
      <rPr>
        <sz val="10"/>
        <rFont val="Arial"/>
        <family val="0"/>
        <charset val="1"/>
      </rPr>
      <t xml:space="preserve">.</t>
    </r>
  </si>
  <si>
    <r>
      <rPr>
        <sz val="10"/>
        <rFont val="Noto Sans CJK SC"/>
        <family val="2"/>
      </rPr>
      <t xml:space="preserve">数値は造血器腫瘍診療ガイドライン第</t>
    </r>
    <r>
      <rPr>
        <sz val="10"/>
        <rFont val="Arial"/>
        <family val="0"/>
        <charset val="1"/>
      </rPr>
      <t xml:space="preserve">3.1</t>
    </r>
    <r>
      <rPr>
        <sz val="10"/>
        <rFont val="Noto Sans CJK SC"/>
        <family val="2"/>
      </rPr>
      <t xml:space="preserve">版第Ⅲ章の本文から読み取り。ガイドラインは </t>
    </r>
    <r>
      <rPr>
        <sz val="10"/>
        <rFont val="Arial"/>
        <family val="0"/>
        <charset val="1"/>
      </rPr>
      <t xml:space="preserve">Web </t>
    </r>
    <r>
      <rPr>
        <sz val="10"/>
        <rFont val="Noto Sans CJK SC"/>
        <family val="2"/>
      </rPr>
      <t xml:space="preserve">公開版であり、書籍版（</t>
    </r>
    <r>
      <rPr>
        <sz val="10"/>
        <rFont val="Arial"/>
        <family val="0"/>
        <charset val="1"/>
      </rPr>
      <t xml:space="preserve">2023</t>
    </r>
    <r>
      <rPr>
        <sz val="10"/>
        <rFont val="Noto Sans CJK SC"/>
        <family val="2"/>
      </rPr>
      <t xml:space="preserve">年版、第</t>
    </r>
    <r>
      <rPr>
        <sz val="10"/>
        <rFont val="Arial"/>
        <family val="0"/>
        <charset val="1"/>
      </rPr>
      <t xml:space="preserve">3</t>
    </r>
    <r>
      <rPr>
        <sz val="10"/>
        <rFont val="Noto Sans CJK SC"/>
        <family val="2"/>
      </rPr>
      <t xml:space="preserve">版）と版の対応は組み立て時に再確認する。</t>
    </r>
  </si>
  <si>
    <t xml:space="preserve">LY-020</t>
  </si>
  <si>
    <r>
      <rPr>
        <sz val="10"/>
        <rFont val="Noto Sans CJK SC"/>
        <family val="2"/>
      </rPr>
      <t xml:space="preserve">改訂国際病期分類（</t>
    </r>
    <r>
      <rPr>
        <sz val="10"/>
        <rFont val="Arial"/>
        <family val="0"/>
        <charset val="1"/>
      </rPr>
      <t xml:space="preserve">R-ISS</t>
    </r>
    <r>
      <rPr>
        <sz val="10"/>
        <rFont val="Noto Sans CJK SC"/>
        <family val="2"/>
      </rPr>
      <t xml:space="preserve">）は、</t>
    </r>
    <r>
      <rPr>
        <sz val="10"/>
        <rFont val="Arial"/>
        <family val="0"/>
        <charset val="1"/>
      </rPr>
      <t xml:space="preserve">ISS</t>
    </r>
    <r>
      <rPr>
        <sz val="10"/>
        <rFont val="Noto Sans CJK SC"/>
        <family val="2"/>
      </rPr>
      <t xml:space="preserve">に高リスク染色体異常（</t>
    </r>
    <r>
      <rPr>
        <sz val="10"/>
        <rFont val="Arial"/>
        <family val="0"/>
        <charset val="1"/>
      </rPr>
      <t xml:space="preserve">del(17p)</t>
    </r>
    <r>
      <rPr>
        <sz val="10"/>
        <rFont val="Noto Sans CJK SC"/>
        <family val="2"/>
      </rPr>
      <t xml:space="preserve">、</t>
    </r>
    <r>
      <rPr>
        <sz val="10"/>
        <rFont val="Arial"/>
        <family val="0"/>
        <charset val="1"/>
      </rPr>
      <t xml:space="preserve">t(4;14)</t>
    </r>
    <r>
      <rPr>
        <sz val="10"/>
        <rFont val="Noto Sans CJK SC"/>
        <family val="2"/>
      </rPr>
      <t xml:space="preserve">、</t>
    </r>
    <r>
      <rPr>
        <sz val="10"/>
        <rFont val="Arial"/>
        <family val="0"/>
        <charset val="1"/>
      </rPr>
      <t xml:space="preserve">t(14;16)</t>
    </r>
    <r>
      <rPr>
        <sz val="10"/>
        <rFont val="Noto Sans CJK SC"/>
        <family val="2"/>
      </rPr>
      <t xml:space="preserve">）と血清</t>
    </r>
    <r>
      <rPr>
        <sz val="10"/>
        <rFont val="Arial"/>
        <family val="0"/>
        <charset val="1"/>
      </rPr>
      <t xml:space="preserve">LDH</t>
    </r>
    <r>
      <rPr>
        <sz val="10"/>
        <rFont val="Noto Sans CJK SC"/>
        <family val="2"/>
      </rPr>
      <t xml:space="preserve">を組み合わせた病期分類で、</t>
    </r>
    <r>
      <rPr>
        <sz val="10"/>
        <rFont val="Arial"/>
        <family val="0"/>
        <charset val="1"/>
      </rPr>
      <t xml:space="preserve">R-ISS I</t>
    </r>
    <r>
      <rPr>
        <sz val="10"/>
        <rFont val="Noto Sans CJK SC"/>
        <family val="2"/>
      </rPr>
      <t xml:space="preserve">・</t>
    </r>
    <r>
      <rPr>
        <sz val="10"/>
        <rFont val="Arial"/>
        <family val="0"/>
        <charset val="1"/>
      </rPr>
      <t xml:space="preserve">II</t>
    </r>
    <r>
      <rPr>
        <sz val="10"/>
        <rFont val="Noto Sans CJK SC"/>
        <family val="2"/>
      </rPr>
      <t xml:space="preserve">・</t>
    </r>
    <r>
      <rPr>
        <sz val="10"/>
        <rFont val="Arial"/>
        <family val="0"/>
        <charset val="1"/>
      </rPr>
      <t xml:space="preserve">III</t>
    </r>
    <r>
      <rPr>
        <sz val="10"/>
        <rFont val="Noto Sans CJK SC"/>
        <family val="2"/>
      </rPr>
      <t xml:space="preserve">の</t>
    </r>
    <r>
      <rPr>
        <sz val="10"/>
        <rFont val="Arial"/>
        <family val="0"/>
        <charset val="1"/>
      </rPr>
      <t xml:space="preserve">5</t>
    </r>
    <r>
      <rPr>
        <sz val="10"/>
        <rFont val="Noto Sans CJK SC"/>
        <family val="2"/>
      </rPr>
      <t xml:space="preserve">年全生存率はそれぞれ</t>
    </r>
    <r>
      <rPr>
        <sz val="10"/>
        <rFont val="Arial"/>
        <family val="0"/>
        <charset val="1"/>
      </rPr>
      <t xml:space="preserve">82%</t>
    </r>
    <r>
      <rPr>
        <sz val="10"/>
        <rFont val="Noto Sans CJK SC"/>
        <family val="2"/>
      </rPr>
      <t xml:space="preserve">・</t>
    </r>
    <r>
      <rPr>
        <sz val="10"/>
        <rFont val="Arial"/>
        <family val="0"/>
        <charset val="1"/>
      </rPr>
      <t xml:space="preserve">62%</t>
    </r>
    <r>
      <rPr>
        <sz val="10"/>
        <rFont val="Noto Sans CJK SC"/>
        <family val="2"/>
      </rPr>
      <t xml:space="preserve">・</t>
    </r>
    <r>
      <rPr>
        <sz val="10"/>
        <rFont val="Arial"/>
        <family val="0"/>
        <charset val="1"/>
      </rPr>
      <t xml:space="preserve">40%</t>
    </r>
    <r>
      <rPr>
        <sz val="10"/>
        <rFont val="Noto Sans CJK SC"/>
        <family val="2"/>
      </rPr>
      <t xml:space="preserve">である。</t>
    </r>
  </si>
  <si>
    <t xml:space="preserve">SRC-2584</t>
  </si>
  <si>
    <t xml:space="preserve">Palumbo A, Avet-Loiseau H, Oliva S, et al. Revised International Staging System for Multiple Myeloma: A Report From International Myeloma Working Group. J Clin Oncol. 2015;33(26):2863-2869.</t>
  </si>
  <si>
    <t xml:space="preserve">10.1200/JCO.2015.61.2267</t>
  </si>
  <si>
    <t xml:space="preserve">26240224</t>
  </si>
  <si>
    <r>
      <rPr>
        <sz val="10"/>
        <rFont val="Noto Sans CJK SC"/>
        <family val="2"/>
      </rPr>
      <t xml:space="preserve">数値は </t>
    </r>
    <r>
      <rPr>
        <sz val="10"/>
        <rFont val="Arial"/>
        <family val="0"/>
        <charset val="1"/>
      </rPr>
      <t xml:space="preserve">Palumbo 2015 </t>
    </r>
    <r>
      <rPr>
        <sz val="10"/>
        <rFont val="Noto Sans CJK SC"/>
        <family val="2"/>
      </rPr>
      <t xml:space="preserve">の抄録から読み取り（</t>
    </r>
    <r>
      <rPr>
        <sz val="10"/>
        <rFont val="Arial"/>
        <family val="0"/>
        <charset val="1"/>
      </rPr>
      <t xml:space="preserve">11</t>
    </r>
    <r>
      <rPr>
        <sz val="10"/>
        <rFont val="Noto Sans CJK SC"/>
        <family val="2"/>
      </rPr>
      <t xml:space="preserve">試験・</t>
    </r>
    <r>
      <rPr>
        <sz val="10"/>
        <rFont val="Arial"/>
        <family val="0"/>
        <charset val="1"/>
      </rPr>
      <t xml:space="preserve">4,445</t>
    </r>
    <r>
      <rPr>
        <sz val="10"/>
        <rFont val="Noto Sans CJK SC"/>
        <family val="2"/>
      </rPr>
      <t xml:space="preserve">例の統合解析、追跡中央値</t>
    </r>
    <r>
      <rPr>
        <sz val="10"/>
        <rFont val="Arial"/>
        <family val="0"/>
        <charset val="1"/>
      </rPr>
      <t xml:space="preserve">46</t>
    </r>
    <r>
      <rPr>
        <sz val="10"/>
        <rFont val="Noto Sans CJK SC"/>
        <family val="2"/>
      </rPr>
      <t xml:space="preserve">カ月）。後継の </t>
    </r>
    <r>
      <rPr>
        <sz val="10"/>
        <rFont val="Arial"/>
        <family val="0"/>
        <charset val="1"/>
      </rPr>
      <t xml:space="preserve">R2-ISS</t>
    </r>
    <r>
      <rPr>
        <sz val="10"/>
        <rFont val="Noto Sans CJK SC"/>
        <family val="2"/>
      </rPr>
      <t xml:space="preserve">（</t>
    </r>
    <r>
      <rPr>
        <sz val="10"/>
        <rFont val="Arial"/>
        <family val="0"/>
        <charset val="1"/>
      </rPr>
      <t xml:space="preserve">2022</t>
    </r>
    <r>
      <rPr>
        <sz val="10"/>
        <rFont val="Noto Sans CJK SC"/>
        <family val="2"/>
      </rPr>
      <t xml:space="preserve">）が報告されているが、本カードは </t>
    </r>
    <r>
      <rPr>
        <sz val="10"/>
        <rFont val="Arial"/>
        <family val="0"/>
        <charset val="1"/>
      </rPr>
      <t xml:space="preserve">R-ISS </t>
    </r>
    <r>
      <rPr>
        <sz val="10"/>
        <rFont val="Noto Sans CJK SC"/>
        <family val="2"/>
      </rPr>
      <t xml:space="preserve">の記載に限る。</t>
    </r>
  </si>
  <si>
    <t xml:space="preserve">LY-021</t>
  </si>
  <si>
    <t xml:space="preserve">症候性多発性骨髄腫に伴う急性腎障害の最多の機序は軽鎖円柱腎症であり、腎回復には補液と誘因の是正に加えて遊離軽鎖の産生を速やかに減らす治療が要り、新規診断例での標準はボルテゾミブと高用量デキサメタゾンの併用である。</t>
  </si>
  <si>
    <t xml:space="preserve">Bridoux F, Leung N, Belmouaz M, Royal V, Ronco P, Nasr SH. Management of acute kidney injury in symptomatic multiple myeloma. Kidney Int. 2021;99(3):570-580.</t>
  </si>
  <si>
    <r>
      <rPr>
        <sz val="10"/>
        <rFont val="Noto Sans CJK SC"/>
        <family val="2"/>
      </rPr>
      <t xml:space="preserve">本出典は腎障害の側面に限る補助候補であり、骨髄腫本体の出典にはしない（依頼文 </t>
    </r>
    <r>
      <rPr>
        <sz val="10"/>
        <rFont val="Arial"/>
        <family val="0"/>
        <charset val="1"/>
      </rPr>
      <t xml:space="preserve">§8</t>
    </r>
    <r>
      <rPr>
        <sz val="10"/>
        <rFont val="Noto Sans CJK SC"/>
        <family val="2"/>
      </rPr>
      <t xml:space="preserve">）。ボルテゾミブは国内で多発性骨髄腫の適応で承認され保険適用があることは造血器腫瘍診療ガイドライン第</t>
    </r>
    <r>
      <rPr>
        <sz val="10"/>
        <rFont val="Arial"/>
        <family val="0"/>
        <charset val="1"/>
      </rPr>
      <t xml:space="preserve">3.1</t>
    </r>
    <r>
      <rPr>
        <sz val="10"/>
        <rFont val="Noto Sans CJK SC"/>
        <family val="2"/>
      </rPr>
      <t xml:space="preserve">版に標準治療として記載されていることで確認したが、</t>
    </r>
    <r>
      <rPr>
        <sz val="10"/>
        <rFont val="Arial"/>
        <family val="0"/>
        <charset val="1"/>
      </rPr>
      <t xml:space="preserve">PMDA </t>
    </r>
    <r>
      <rPr>
        <sz val="10"/>
        <rFont val="Noto Sans CJK SC"/>
        <family val="2"/>
      </rPr>
      <t xml:space="preserve">添付文書での個別照合は未了。</t>
    </r>
  </si>
  <si>
    <t xml:space="preserve">LY-022</t>
  </si>
  <si>
    <r>
      <rPr>
        <sz val="10"/>
        <rFont val="Noto Sans CJK SC"/>
        <family val="2"/>
      </rPr>
      <t xml:space="preserve">意義不明の単クローン性免疫グロブリン血症</t>
    </r>
    <r>
      <rPr>
        <sz val="10"/>
        <rFont val="Arial"/>
        <family val="0"/>
        <charset val="1"/>
      </rPr>
      <t xml:space="preserve">&lt;MGUS&gt;</t>
    </r>
  </si>
  <si>
    <r>
      <rPr>
        <sz val="10"/>
        <rFont val="Arial"/>
        <family val="0"/>
        <charset val="1"/>
      </rPr>
      <t xml:space="preserve">MGUS</t>
    </r>
    <r>
      <rPr>
        <sz val="10"/>
        <rFont val="Noto Sans CJK SC"/>
        <family val="2"/>
      </rPr>
      <t xml:space="preserve">は、血清</t>
    </r>
    <r>
      <rPr>
        <sz val="10"/>
        <rFont val="Arial"/>
        <family val="0"/>
        <charset val="1"/>
      </rPr>
      <t xml:space="preserve">M</t>
    </r>
    <r>
      <rPr>
        <sz val="10"/>
        <rFont val="Noto Sans CJK SC"/>
        <family val="2"/>
      </rPr>
      <t xml:space="preserve">蛋白が</t>
    </r>
    <r>
      <rPr>
        <sz val="10"/>
        <rFont val="Arial"/>
        <family val="0"/>
        <charset val="1"/>
      </rPr>
      <t xml:space="preserve">3 g/dL</t>
    </r>
    <r>
      <rPr>
        <sz val="10"/>
        <rFont val="Noto Sans CJK SC"/>
        <family val="2"/>
      </rPr>
      <t xml:space="preserve">未満で骨髄のクローナルな形質細胞が</t>
    </r>
    <r>
      <rPr>
        <sz val="10"/>
        <rFont val="Arial"/>
        <family val="0"/>
        <charset val="1"/>
      </rPr>
      <t xml:space="preserve">10%</t>
    </r>
    <r>
      <rPr>
        <sz val="10"/>
        <rFont val="Noto Sans CJK SC"/>
        <family val="2"/>
      </rPr>
      <t xml:space="preserve">未満にとどまり、骨髄腫に伴う臓器障害（</t>
    </r>
    <r>
      <rPr>
        <sz val="10"/>
        <rFont val="Arial"/>
        <family val="0"/>
        <charset val="1"/>
      </rPr>
      <t xml:space="preserve">CRAB</t>
    </r>
    <r>
      <rPr>
        <sz val="10"/>
        <rFont val="Noto Sans CJK SC"/>
        <family val="2"/>
      </rPr>
      <t xml:space="preserve">）を欠く前駆状態として定義される。</t>
    </r>
  </si>
  <si>
    <r>
      <rPr>
        <sz val="10"/>
        <rFont val="Noto Sans CJK SC"/>
        <family val="2"/>
      </rPr>
      <t xml:space="preserve">医学各論 Ⅶ</t>
    </r>
    <r>
      <rPr>
        <sz val="10"/>
        <rFont val="Arial"/>
        <family val="0"/>
        <charset val="1"/>
      </rPr>
      <t xml:space="preserve">-3-C-⑦</t>
    </r>
    <r>
      <rPr>
        <sz val="10"/>
        <rFont val="Noto Sans CJK SC"/>
        <family val="2"/>
      </rPr>
      <t xml:space="preserve">（意義不明の単クローン性免疫グロブリン血症</t>
    </r>
    <r>
      <rPr>
        <sz val="10"/>
        <rFont val="Arial"/>
        <family val="0"/>
        <charset val="1"/>
      </rPr>
      <t xml:space="preserve">&lt;MGUS&gt;</t>
    </r>
    <r>
      <rPr>
        <sz val="10"/>
        <rFont val="Noto Sans CJK SC"/>
        <family val="2"/>
      </rPr>
      <t xml:space="preserve">、</t>
    </r>
    <r>
      <rPr>
        <sz val="10"/>
        <rFont val="Arial"/>
        <family val="0"/>
        <charset val="1"/>
      </rPr>
      <t xml:space="preserve">b</t>
    </r>
    <r>
      <rPr>
        <sz val="10"/>
        <rFont val="Noto Sans CJK SC"/>
        <family val="2"/>
      </rPr>
      <t xml:space="preserve">）</t>
    </r>
  </si>
  <si>
    <r>
      <rPr>
        <sz val="10"/>
        <rFont val="Noto Sans CJK SC"/>
        <family val="2"/>
      </rPr>
      <t xml:space="preserve">定義の閾値は造血器腫瘍診療ガイドライン第</t>
    </r>
    <r>
      <rPr>
        <sz val="10"/>
        <rFont val="Arial"/>
        <family val="0"/>
        <charset val="1"/>
      </rPr>
      <t xml:space="preserve">3.1</t>
    </r>
    <r>
      <rPr>
        <sz val="10"/>
        <rFont val="Noto Sans CJK SC"/>
        <family val="2"/>
      </rPr>
      <t xml:space="preserve">版第Ⅲ章の診断規準表から読み取り（</t>
    </r>
    <r>
      <rPr>
        <sz val="10"/>
        <rFont val="Arial"/>
        <family val="0"/>
        <charset val="1"/>
      </rPr>
      <t xml:space="preserve">IMWG </t>
    </r>
    <r>
      <rPr>
        <sz val="10"/>
        <rFont val="Noto Sans CJK SC"/>
        <family val="2"/>
      </rPr>
      <t xml:space="preserve">規準に基づく）。</t>
    </r>
  </si>
  <si>
    <t xml:space="preserve">LY-023</t>
  </si>
  <si>
    <r>
      <rPr>
        <sz val="10"/>
        <rFont val="Arial"/>
        <family val="0"/>
        <charset val="1"/>
      </rPr>
      <t xml:space="preserve">MGUS</t>
    </r>
    <r>
      <rPr>
        <sz val="10"/>
        <rFont val="Noto Sans CJK SC"/>
        <family val="2"/>
      </rPr>
      <t xml:space="preserve">が多発性骨髄腫などの形質細胞腫瘍へ進行するリスクは平均して年約</t>
    </r>
    <r>
      <rPr>
        <sz val="10"/>
        <rFont val="Arial"/>
        <family val="0"/>
        <charset val="1"/>
      </rPr>
      <t xml:space="preserve">1%</t>
    </r>
    <r>
      <rPr>
        <sz val="10"/>
        <rFont val="Noto Sans CJK SC"/>
        <family val="2"/>
      </rPr>
      <t xml:space="preserve">で、累積進行割合は</t>
    </r>
    <r>
      <rPr>
        <sz val="10"/>
        <rFont val="Arial"/>
        <family val="0"/>
        <charset val="1"/>
      </rPr>
      <t xml:space="preserve">10</t>
    </r>
    <r>
      <rPr>
        <sz val="10"/>
        <rFont val="Noto Sans CJK SC"/>
        <family val="2"/>
      </rPr>
      <t xml:space="preserve">年で</t>
    </r>
    <r>
      <rPr>
        <sz val="10"/>
        <rFont val="Arial"/>
        <family val="0"/>
        <charset val="1"/>
      </rPr>
      <t xml:space="preserve">12%</t>
    </r>
    <r>
      <rPr>
        <sz val="10"/>
        <rFont val="Noto Sans CJK SC"/>
        <family val="2"/>
      </rPr>
      <t xml:space="preserve">、</t>
    </r>
    <r>
      <rPr>
        <sz val="10"/>
        <rFont val="Arial"/>
        <family val="0"/>
        <charset val="1"/>
      </rPr>
      <t xml:space="preserve">20</t>
    </r>
    <r>
      <rPr>
        <sz val="10"/>
        <rFont val="Noto Sans CJK SC"/>
        <family val="2"/>
      </rPr>
      <t xml:space="preserve">年で</t>
    </r>
    <r>
      <rPr>
        <sz val="10"/>
        <rFont val="Arial"/>
        <family val="0"/>
        <charset val="1"/>
      </rPr>
      <t xml:space="preserve">25%</t>
    </r>
    <r>
      <rPr>
        <sz val="10"/>
        <rFont val="Noto Sans CJK SC"/>
        <family val="2"/>
      </rPr>
      <t xml:space="preserve">、</t>
    </r>
    <r>
      <rPr>
        <sz val="10"/>
        <rFont val="Arial"/>
        <family val="0"/>
        <charset val="1"/>
      </rPr>
      <t xml:space="preserve">25</t>
    </r>
    <r>
      <rPr>
        <sz val="10"/>
        <rFont val="Noto Sans CJK SC"/>
        <family val="2"/>
      </rPr>
      <t xml:space="preserve">年で</t>
    </r>
    <r>
      <rPr>
        <sz val="10"/>
        <rFont val="Arial"/>
        <family val="0"/>
        <charset val="1"/>
      </rPr>
      <t xml:space="preserve">30%</t>
    </r>
    <r>
      <rPr>
        <sz val="10"/>
        <rFont val="Noto Sans CJK SC"/>
        <family val="2"/>
      </rPr>
      <t xml:space="preserve">である。</t>
    </r>
  </si>
  <si>
    <t xml:space="preserve">SRC-2585</t>
  </si>
  <si>
    <t xml:space="preserve">Kyle RA, Therneau TM, Rajkumar SV, et al. A long-term study of prognosis in monoclonal gammopathy of undetermined significance. N Engl J Med. 2002;346(8):564-569.</t>
  </si>
  <si>
    <t xml:space="preserve">10.1056/NEJMoa01133202</t>
  </si>
  <si>
    <t xml:space="preserve">11856795</t>
  </si>
  <si>
    <r>
      <rPr>
        <sz val="10"/>
        <rFont val="Noto Sans CJK SC"/>
        <family val="2"/>
      </rPr>
      <t xml:space="preserve">数値は </t>
    </r>
    <r>
      <rPr>
        <sz val="10"/>
        <rFont val="Arial"/>
        <family val="0"/>
        <charset val="1"/>
      </rPr>
      <t xml:space="preserve">Kyle 2002 </t>
    </r>
    <r>
      <rPr>
        <sz val="10"/>
        <rFont val="Noto Sans CJK SC"/>
        <family val="2"/>
      </rPr>
      <t xml:space="preserve">の抄録から読み取り（米国ミネソタ州南東部の住民コホート</t>
    </r>
    <r>
      <rPr>
        <sz val="10"/>
        <rFont val="Arial"/>
        <family val="0"/>
        <charset val="1"/>
      </rPr>
      <t xml:space="preserve">1,384</t>
    </r>
    <r>
      <rPr>
        <sz val="10"/>
        <rFont val="Noto Sans CJK SC"/>
        <family val="2"/>
      </rPr>
      <t xml:space="preserve">例、</t>
    </r>
    <r>
      <rPr>
        <sz val="10"/>
        <rFont val="Arial"/>
        <family val="0"/>
        <charset val="1"/>
      </rPr>
      <t xml:space="preserve">11,009</t>
    </r>
    <r>
      <rPr>
        <sz val="10"/>
        <rFont val="Noto Sans CJK SC"/>
        <family val="2"/>
      </rPr>
      <t xml:space="preserve">人年の追跡）。日本人集団での進行率は本出典では確認していない。</t>
    </r>
  </si>
  <si>
    <t xml:space="preserve">LY-024</t>
  </si>
  <si>
    <t xml:space="preserve">原発性アミロイドーシス</t>
  </si>
  <si>
    <r>
      <rPr>
        <sz val="10"/>
        <rFont val="Noto Sans CJK SC"/>
        <family val="2"/>
      </rPr>
      <t xml:space="preserve">全身性アミロイドーシスのうち最も多いのは</t>
    </r>
    <r>
      <rPr>
        <sz val="10"/>
        <rFont val="Arial"/>
        <family val="0"/>
        <charset val="1"/>
      </rPr>
      <t xml:space="preserve">AL</t>
    </r>
    <r>
      <rPr>
        <sz val="10"/>
        <rFont val="Noto Sans CJK SC"/>
        <family val="2"/>
      </rPr>
      <t xml:space="preserve">アミロイドーシスで、単クローン性免疫グロブリン軽鎖由来のアミロイド線維が臓器に沈着して障害を起こし、治療方針の決定にはアミロイド線維の型判定が重要である。</t>
    </r>
  </si>
  <si>
    <r>
      <rPr>
        <sz val="10"/>
        <rFont val="Noto Sans CJK SC"/>
        <family val="2"/>
      </rPr>
      <t xml:space="preserve">医学各論 Ⅶ</t>
    </r>
    <r>
      <rPr>
        <sz val="10"/>
        <rFont val="Arial"/>
        <family val="0"/>
        <charset val="1"/>
      </rPr>
      <t xml:space="preserve">-3-C-⑨</t>
    </r>
    <r>
      <rPr>
        <sz val="10"/>
        <rFont val="Noto Sans CJK SC"/>
        <family val="2"/>
      </rPr>
      <t xml:space="preserve">（原発性アミロイドーシス、</t>
    </r>
    <r>
      <rPr>
        <sz val="10"/>
        <rFont val="Arial"/>
        <family val="0"/>
        <charset val="1"/>
      </rPr>
      <t xml:space="preserve">c</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</si>
  <si>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PS-02-02-01 (id: JkxnuPM)</t>
    </r>
    <r>
      <rPr>
        <sz val="10"/>
        <rFont val="Noto Sans CJK SC"/>
        <family val="2"/>
      </rPr>
      <t xml:space="preserve">；</t>
    </r>
    <r>
      <rPr>
        <sz val="10"/>
        <rFont val="Arial"/>
        <family val="0"/>
        <charset val="1"/>
      </rPr>
      <t xml:space="preserve">TBL-02-01-020 (id: JlAKpWw)</t>
    </r>
    <r>
      <rPr>
        <sz val="10"/>
        <rFont val="Noto Sans CJK SC"/>
        <family val="2"/>
      </rPr>
      <t xml:space="preserve">；</t>
    </r>
    <r>
      <rPr>
        <sz val="10"/>
        <rFont val="Arial"/>
        <family val="0"/>
        <charset val="1"/>
      </rPr>
      <t xml:space="preserve">TBL-02-01-005 (id: JlAKpVw)</t>
    </r>
  </si>
  <si>
    <t xml:space="preserve">Wechalekar AD, Gillmore JD, Hawkins PN. Systemic amyloidosis. Lancet. 2016;387:2641-2654.</t>
  </si>
  <si>
    <r>
      <rPr>
        <sz val="10"/>
        <rFont val="Noto Sans CJK SC"/>
        <family val="2"/>
      </rPr>
      <t xml:space="preserve">本カードは </t>
    </r>
    <r>
      <rPr>
        <sz val="10"/>
        <rFont val="Arial"/>
        <family val="0"/>
        <charset val="1"/>
      </rPr>
      <t xml:space="preserve">AL</t>
    </r>
    <r>
      <rPr>
        <sz val="10"/>
        <rFont val="Noto Sans CJK SC"/>
        <family val="2"/>
      </rPr>
      <t xml:space="preserve">（原発性）の側面に限る。</t>
    </r>
    <r>
      <rPr>
        <sz val="10"/>
        <rFont val="Arial"/>
        <family val="0"/>
        <charset val="1"/>
      </rPr>
      <t xml:space="preserve">ATTR</t>
    </r>
    <r>
      <rPr>
        <sz val="10"/>
        <rFont val="Noto Sans CJK SC"/>
        <family val="2"/>
      </rPr>
      <t xml:space="preserve">（タファミジスの対象、</t>
    </r>
    <r>
      <rPr>
        <sz val="10"/>
        <rFont val="Arial"/>
        <family val="0"/>
        <charset val="1"/>
      </rPr>
      <t xml:space="preserve">SRC-980</t>
    </r>
    <r>
      <rPr>
        <sz val="10"/>
        <rFont val="Noto Sans CJK SC"/>
        <family val="2"/>
      </rPr>
      <t xml:space="preserve">）は病型が異なるため混同しない。出典マスターでは本出典の </t>
    </r>
    <r>
      <rPr>
        <sz val="10"/>
        <rFont val="Arial"/>
        <family val="0"/>
        <charset val="1"/>
      </rPr>
      <t xml:space="preserve">class </t>
    </r>
    <r>
      <rPr>
        <sz val="10"/>
        <rFont val="Noto Sans CJK SC"/>
        <family val="2"/>
      </rPr>
      <t xml:space="preserve">は </t>
    </r>
    <r>
      <rPr>
        <sz val="10"/>
        <rFont val="Arial"/>
        <family val="0"/>
        <charset val="1"/>
      </rPr>
      <t xml:space="preserve">UNKNOWN </t>
    </r>
    <r>
      <rPr>
        <sz val="10"/>
        <rFont val="Noto Sans CJK SC"/>
        <family val="2"/>
      </rPr>
      <t xml:space="preserve">で登録されている。</t>
    </r>
  </si>
  <si>
    <t xml:space="preserve">LY-025</t>
  </si>
  <si>
    <r>
      <rPr>
        <sz val="10"/>
        <rFont val="Arial"/>
        <family val="0"/>
        <charset val="1"/>
      </rPr>
      <t xml:space="preserve">AL</t>
    </r>
    <r>
      <rPr>
        <sz val="10"/>
        <rFont val="Noto Sans CJK SC"/>
        <family val="2"/>
      </rPr>
      <t xml:space="preserve">アミロイドーシスでは腎障害が約</t>
    </r>
    <r>
      <rPr>
        <sz val="10"/>
        <rFont val="Arial"/>
        <family val="0"/>
        <charset val="1"/>
      </rPr>
      <t xml:space="preserve">70%</t>
    </r>
    <r>
      <rPr>
        <sz val="10"/>
        <rFont val="Noto Sans CJK SC"/>
        <family val="2"/>
      </rPr>
      <t xml:space="preserve">にみられ、蛋白尿</t>
    </r>
    <r>
      <rPr>
        <sz val="10"/>
        <rFont val="Arial"/>
        <family val="0"/>
        <charset val="1"/>
      </rPr>
      <t xml:space="preserve">5 g/</t>
    </r>
    <r>
      <rPr>
        <sz val="10"/>
        <rFont val="Noto Sans CJK SC"/>
        <family val="2"/>
      </rPr>
      <t xml:space="preserve">日超と</t>
    </r>
    <r>
      <rPr>
        <sz val="10"/>
        <rFont val="Arial"/>
        <family val="0"/>
        <charset val="1"/>
      </rPr>
      <t xml:space="preserve">eGFR 50 mL/min</t>
    </r>
    <r>
      <rPr>
        <sz val="10"/>
        <rFont val="Noto Sans CJK SC"/>
        <family val="2"/>
      </rPr>
      <t xml:space="preserve">未満の組合せが透析への進行の高リスクを示し、腎反応は蛋白尿の</t>
    </r>
    <r>
      <rPr>
        <sz val="10"/>
        <rFont val="Arial"/>
        <family val="0"/>
        <charset val="1"/>
      </rPr>
      <t xml:space="preserve">30%</t>
    </r>
    <r>
      <rPr>
        <sz val="10"/>
        <rFont val="Noto Sans CJK SC"/>
        <family val="2"/>
      </rPr>
      <t xml:space="preserve">以上の減少（または</t>
    </r>
    <r>
      <rPr>
        <sz val="10"/>
        <rFont val="Arial"/>
        <family val="0"/>
        <charset val="1"/>
      </rPr>
      <t xml:space="preserve">0.5 g/</t>
    </r>
    <r>
      <rPr>
        <sz val="10"/>
        <rFont val="Noto Sans CJK SC"/>
        <family val="2"/>
      </rPr>
      <t xml:space="preserve">日未満への低下）で判定される。</t>
    </r>
  </si>
  <si>
    <t xml:space="preserve">Palladini G, Hegenbart U, Milani P, et al. A staging system for renal outcome and early markers of renal response to chemotherapy in AL amyloidosis. Blood. 2014;124(15):2325-2332.</t>
  </si>
  <si>
    <r>
      <rPr>
        <sz val="10"/>
        <rFont val="Noto Sans CJK SC"/>
        <family val="2"/>
      </rPr>
      <t xml:space="preserve">数値は </t>
    </r>
    <r>
      <rPr>
        <sz val="10"/>
        <rFont val="Arial"/>
        <family val="0"/>
        <charset val="1"/>
      </rPr>
      <t xml:space="preserve">Palladini 2014 </t>
    </r>
    <r>
      <rPr>
        <sz val="10"/>
        <rFont val="Noto Sans CJK SC"/>
        <family val="2"/>
      </rPr>
      <t xml:space="preserve">の抄録から読み取り（</t>
    </r>
    <r>
      <rPr>
        <sz val="10"/>
        <rFont val="Arial"/>
        <family val="0"/>
        <charset val="1"/>
      </rPr>
      <t xml:space="preserve">Pavia 461</t>
    </r>
    <r>
      <rPr>
        <sz val="10"/>
        <rFont val="Noto Sans CJK SC"/>
        <family val="2"/>
      </rPr>
      <t xml:space="preserve">例と </t>
    </r>
    <r>
      <rPr>
        <sz val="10"/>
        <rFont val="Arial"/>
        <family val="0"/>
        <charset val="1"/>
      </rPr>
      <t xml:space="preserve">Heidelberg 271</t>
    </r>
    <r>
      <rPr>
        <sz val="10"/>
        <rFont val="Noto Sans CJK SC"/>
        <family val="2"/>
      </rPr>
      <t xml:space="preserve">例での検証）。本出典は腎病期と腎反応の早期マーカーに関するもので、心病期の分類には用いていない。</t>
    </r>
  </si>
  <si>
    <t xml:space="preserve">LY-026</t>
  </si>
  <si>
    <r>
      <rPr>
        <sz val="10"/>
        <rFont val="Noto Sans CJK SC"/>
        <family val="2"/>
      </rPr>
      <t xml:space="preserve">成人</t>
    </r>
    <r>
      <rPr>
        <sz val="10"/>
        <rFont val="Arial"/>
        <family val="0"/>
        <charset val="1"/>
      </rPr>
      <t xml:space="preserve">T</t>
    </r>
    <r>
      <rPr>
        <sz val="10"/>
        <rFont val="Noto Sans CJK SC"/>
        <family val="2"/>
      </rPr>
      <t xml:space="preserve">細胞白血病・リンパ腫</t>
    </r>
  </si>
  <si>
    <r>
      <rPr>
        <sz val="10"/>
        <rFont val="Noto Sans CJK SC"/>
        <family val="2"/>
      </rPr>
      <t xml:space="preserve">成人</t>
    </r>
    <r>
      <rPr>
        <sz val="10"/>
        <rFont val="Arial"/>
        <family val="0"/>
        <charset val="1"/>
      </rPr>
      <t xml:space="preserve">T</t>
    </r>
    <r>
      <rPr>
        <sz val="10"/>
        <rFont val="Noto Sans CJK SC"/>
        <family val="2"/>
      </rPr>
      <t xml:space="preserve">細胞白血病・リンパ腫（</t>
    </r>
    <r>
      <rPr>
        <sz val="10"/>
        <rFont val="Arial"/>
        <family val="0"/>
        <charset val="1"/>
      </rPr>
      <t xml:space="preserve">ATL</t>
    </r>
    <r>
      <rPr>
        <sz val="10"/>
        <rFont val="Noto Sans CJK SC"/>
        <family val="2"/>
      </rPr>
      <t xml:space="preserve">）は、臨床像からくすぶり型・慢性型・リンパ腫型・急性型の</t>
    </r>
    <r>
      <rPr>
        <sz val="10"/>
        <rFont val="Arial"/>
        <family val="0"/>
        <charset val="1"/>
      </rPr>
      <t xml:space="preserve">4</t>
    </r>
    <r>
      <rPr>
        <sz val="10"/>
        <rFont val="Noto Sans CJK SC"/>
        <family val="2"/>
      </rPr>
      <t xml:space="preserve">病型に分類され、病型ごとに末梢血の異常リンパ球の割合や</t>
    </r>
    <r>
      <rPr>
        <sz val="10"/>
        <rFont val="Arial"/>
        <family val="0"/>
        <charset val="1"/>
      </rPr>
      <t xml:space="preserve">LDH</t>
    </r>
    <r>
      <rPr>
        <sz val="10"/>
        <rFont val="Noto Sans CJK SC"/>
        <family val="2"/>
      </rPr>
      <t xml:space="preserve">・補正カルシウム・臓器浸潤の有無による診断基準が定められている。</t>
    </r>
  </si>
  <si>
    <r>
      <rPr>
        <sz val="10"/>
        <rFont val="Noto Sans CJK SC"/>
        <family val="2"/>
      </rPr>
      <t xml:space="preserve">医学各論 Ⅶ</t>
    </r>
    <r>
      <rPr>
        <sz val="10"/>
        <rFont val="Arial"/>
        <family val="0"/>
        <charset val="1"/>
      </rPr>
      <t xml:space="preserve">-3-D-①</t>
    </r>
    <r>
      <rPr>
        <sz val="10"/>
        <rFont val="Noto Sans CJK SC"/>
        <family val="2"/>
      </rPr>
      <t xml:space="preserve">（成人</t>
    </r>
    <r>
      <rPr>
        <sz val="10"/>
        <rFont val="Arial"/>
        <family val="0"/>
        <charset val="1"/>
      </rPr>
      <t xml:space="preserve">T</t>
    </r>
    <r>
      <rPr>
        <sz val="10"/>
        <rFont val="Noto Sans CJK SC"/>
        <family val="2"/>
      </rPr>
      <t xml:space="preserve">細胞白血病・リンパ腫、</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</si>
  <si>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TBL-01-00-624 (id: JlvnmaY)</t>
    </r>
    <r>
      <rPr>
        <sz val="10"/>
        <rFont val="Noto Sans CJK SC"/>
        <family val="2"/>
      </rPr>
      <t xml:space="preserve">；</t>
    </r>
    <r>
      <rPr>
        <sz val="10"/>
        <rFont val="Arial"/>
        <family val="0"/>
        <charset val="1"/>
      </rPr>
      <t xml:space="preserve">TBL-02-01-012 (id: JlAKpWM)</t>
    </r>
  </si>
  <si>
    <t xml:space="preserve">SRC-2586</t>
  </si>
  <si>
    <t xml:space="preserve">Shimoyama M; Lymphoma Study Group. Diagnostic criteria and classification of clinical subtypes of adult T-cell leukaemia-lymphoma. Br J Haematol. 1991;79(3):428-437.</t>
  </si>
  <si>
    <t xml:space="preserve">10.1111/j.1365-2141.1991.tb08051.x</t>
  </si>
  <si>
    <t xml:space="preserve">1751370</t>
  </si>
  <si>
    <r>
      <rPr>
        <sz val="10"/>
        <rFont val="Noto Sans CJK SC"/>
        <family val="2"/>
      </rPr>
      <t xml:space="preserve">病型分類と診断基準の枠組みは </t>
    </r>
    <r>
      <rPr>
        <sz val="10"/>
        <rFont val="Arial"/>
        <family val="0"/>
        <charset val="1"/>
      </rPr>
      <t xml:space="preserve">Shimoyama 1991 </t>
    </r>
    <r>
      <rPr>
        <sz val="10"/>
        <rFont val="Noto Sans CJK SC"/>
        <family val="2"/>
      </rPr>
      <t xml:space="preserve">の抄録で確認。各病型の基準値の詳細は本文照合が前提であり、本カードには含めていない。</t>
    </r>
    <r>
      <rPr>
        <sz val="10"/>
        <rFont val="Arial"/>
        <family val="0"/>
        <charset val="1"/>
      </rPr>
      <t xml:space="preserve">HTLV-1 </t>
    </r>
    <r>
      <rPr>
        <sz val="10"/>
        <rFont val="Noto Sans CJK SC"/>
        <family val="2"/>
      </rPr>
      <t xml:space="preserve">のウイルス学と母子感染予防は Ⅻ の範囲（</t>
    </r>
    <r>
      <rPr>
        <sz val="10"/>
        <rFont val="Arial"/>
        <family val="0"/>
        <charset val="1"/>
      </rPr>
      <t xml:space="preserve">SRC-2062</t>
    </r>
    <r>
      <rPr>
        <sz val="10"/>
        <rFont val="Noto Sans CJK SC"/>
        <family val="2"/>
      </rPr>
      <t xml:space="preserve">・</t>
    </r>
    <r>
      <rPr>
        <sz val="10"/>
        <rFont val="Arial"/>
        <family val="0"/>
        <charset val="1"/>
      </rPr>
      <t xml:space="preserve">2063</t>
    </r>
    <r>
      <rPr>
        <sz val="10"/>
        <rFont val="Noto Sans CJK SC"/>
        <family val="2"/>
      </rPr>
      <t xml:space="preserve">）であり、ここでは扱わない。</t>
    </r>
  </si>
  <si>
    <t xml:space="preserve">LY-027</t>
  </si>
  <si>
    <r>
      <rPr>
        <sz val="10"/>
        <rFont val="Noto Sans CJK SC"/>
        <family val="2"/>
      </rPr>
      <t xml:space="preserve">日本の</t>
    </r>
    <r>
      <rPr>
        <sz val="10"/>
        <rFont val="Arial"/>
        <family val="0"/>
        <charset val="1"/>
      </rPr>
      <t xml:space="preserve">ATL</t>
    </r>
    <r>
      <rPr>
        <sz val="10"/>
        <rFont val="Noto Sans CJK SC"/>
        <family val="2"/>
      </rPr>
      <t xml:space="preserve">患者</t>
    </r>
    <r>
      <rPr>
        <sz val="10"/>
        <rFont val="Arial"/>
        <family val="0"/>
        <charset val="1"/>
      </rPr>
      <t xml:space="preserve">1,594</t>
    </r>
    <r>
      <rPr>
        <sz val="10"/>
        <rFont val="Noto Sans CJK SC"/>
        <family val="2"/>
      </rPr>
      <t xml:space="preserve">例の解析では、生存期間中央値は急性型</t>
    </r>
    <r>
      <rPr>
        <sz val="10"/>
        <rFont val="Arial"/>
        <family val="0"/>
        <charset val="1"/>
      </rPr>
      <t xml:space="preserve">8.3</t>
    </r>
    <r>
      <rPr>
        <sz val="10"/>
        <rFont val="Noto Sans CJK SC"/>
        <family val="2"/>
      </rPr>
      <t xml:space="preserve">か月・リンパ腫型</t>
    </r>
    <r>
      <rPr>
        <sz val="10"/>
        <rFont val="Arial"/>
        <family val="0"/>
        <charset val="1"/>
      </rPr>
      <t xml:space="preserve">10.6</t>
    </r>
    <r>
      <rPr>
        <sz val="10"/>
        <rFont val="Noto Sans CJK SC"/>
        <family val="2"/>
      </rPr>
      <t xml:space="preserve">か月・慢性型</t>
    </r>
    <r>
      <rPr>
        <sz val="10"/>
        <rFont val="Arial"/>
        <family val="0"/>
        <charset val="1"/>
      </rPr>
      <t xml:space="preserve">31.5</t>
    </r>
    <r>
      <rPr>
        <sz val="10"/>
        <rFont val="Noto Sans CJK SC"/>
        <family val="2"/>
      </rPr>
      <t xml:space="preserve">か月・くすぶり型</t>
    </r>
    <r>
      <rPr>
        <sz val="10"/>
        <rFont val="Arial"/>
        <family val="0"/>
        <charset val="1"/>
      </rPr>
      <t xml:space="preserve">55.0</t>
    </r>
    <r>
      <rPr>
        <sz val="10"/>
        <rFont val="Noto Sans CJK SC"/>
        <family val="2"/>
      </rPr>
      <t xml:space="preserve">か月と、病型によって予後が大きく異なる。</t>
    </r>
  </si>
  <si>
    <t xml:space="preserve">SRC-2587</t>
  </si>
  <si>
    <t xml:space="preserve">Katsuya H, Ishitsuka K, Utsunomiya A, et al. Treatment and survival among 1594 patients with ATL. Blood. 2015;126(24):2570-2577.</t>
  </si>
  <si>
    <t xml:space="preserve">10.1182/blood-2015-03-632489</t>
  </si>
  <si>
    <t xml:space="preserve">26361794</t>
  </si>
  <si>
    <r>
      <rPr>
        <sz val="10"/>
        <rFont val="Noto Sans CJK SC"/>
        <family val="2"/>
      </rPr>
      <t xml:space="preserve">数値は </t>
    </r>
    <r>
      <rPr>
        <sz val="10"/>
        <rFont val="Arial"/>
        <family val="0"/>
        <charset val="1"/>
      </rPr>
      <t xml:space="preserve">Katsuya 2015 </t>
    </r>
    <r>
      <rPr>
        <sz val="10"/>
        <rFont val="Noto Sans CJK SC"/>
        <family val="2"/>
      </rPr>
      <t xml:space="preserve">の抄録から読み取り（</t>
    </r>
    <r>
      <rPr>
        <sz val="10"/>
        <rFont val="Arial"/>
        <family val="0"/>
        <charset val="1"/>
      </rPr>
      <t xml:space="preserve">2000</t>
    </r>
    <r>
      <rPr>
        <sz val="10"/>
        <rFont val="Noto Sans CJK SC"/>
        <family val="2"/>
      </rPr>
      <t xml:space="preserve">〜</t>
    </r>
    <r>
      <rPr>
        <sz val="10"/>
        <rFont val="Arial"/>
        <family val="0"/>
        <charset val="1"/>
      </rPr>
      <t xml:space="preserve">2009</t>
    </r>
    <r>
      <rPr>
        <sz val="10"/>
        <rFont val="Noto Sans CJK SC"/>
        <family val="2"/>
      </rPr>
      <t xml:space="preserve">年診断例）。</t>
    </r>
    <r>
      <rPr>
        <sz val="10"/>
        <rFont val="Arial"/>
        <family val="0"/>
        <charset val="1"/>
      </rPr>
      <t xml:space="preserve">ATL </t>
    </r>
    <r>
      <rPr>
        <sz val="10"/>
        <rFont val="Noto Sans CJK SC"/>
        <family val="2"/>
      </rPr>
      <t xml:space="preserve">の生涯発症率（キャリアの何</t>
    </r>
    <r>
      <rPr>
        <sz val="10"/>
        <rFont val="Arial"/>
        <family val="0"/>
        <charset val="1"/>
      </rPr>
      <t xml:space="preserve">%</t>
    </r>
    <r>
      <rPr>
        <sz val="10"/>
        <rFont val="Noto Sans CJK SC"/>
        <family val="2"/>
      </rPr>
      <t xml:space="preserve">が発症するか）は原推計の一次資料で未確認のため、本パートのカードには含めていない。</t>
    </r>
  </si>
  <si>
    <t xml:space="preserve">LY-028</t>
  </si>
  <si>
    <r>
      <rPr>
        <sz val="10"/>
        <rFont val="Noto Sans CJK SC"/>
        <family val="2"/>
      </rPr>
      <t xml:space="preserve">末梢</t>
    </r>
    <r>
      <rPr>
        <sz val="10"/>
        <rFont val="Arial"/>
        <family val="0"/>
        <charset val="1"/>
      </rPr>
      <t xml:space="preserve">T</t>
    </r>
    <r>
      <rPr>
        <sz val="10"/>
        <rFont val="Noto Sans CJK SC"/>
        <family val="2"/>
      </rPr>
      <t xml:space="preserve">細胞性リンパ腫</t>
    </r>
  </si>
  <si>
    <r>
      <rPr>
        <sz val="10"/>
        <rFont val="Noto Sans CJK SC"/>
        <family val="2"/>
      </rPr>
      <t xml:space="preserve">未治療の</t>
    </r>
    <r>
      <rPr>
        <sz val="10"/>
        <rFont val="Arial"/>
        <family val="0"/>
        <charset val="1"/>
      </rPr>
      <t xml:space="preserve">CD30</t>
    </r>
    <r>
      <rPr>
        <sz val="10"/>
        <rFont val="Noto Sans CJK SC"/>
        <family val="2"/>
      </rPr>
      <t xml:space="preserve">陽性末梢</t>
    </r>
    <r>
      <rPr>
        <sz val="10"/>
        <rFont val="Arial"/>
        <family val="0"/>
        <charset val="1"/>
      </rPr>
      <t xml:space="preserve">T</t>
    </r>
    <r>
      <rPr>
        <sz val="10"/>
        <rFont val="Noto Sans CJK SC"/>
        <family val="2"/>
      </rPr>
      <t xml:space="preserve">細胞リンパ腫では、ブレンツキシマブ ベドチンと化学療法（</t>
    </r>
    <r>
      <rPr>
        <sz val="10"/>
        <rFont val="Arial"/>
        <family val="0"/>
        <charset val="1"/>
      </rPr>
      <t xml:space="preserve">A+CHP</t>
    </r>
    <r>
      <rPr>
        <sz val="10"/>
        <rFont val="Noto Sans CJK SC"/>
        <family val="2"/>
      </rPr>
      <t xml:space="preserve">）の併用は</t>
    </r>
    <r>
      <rPr>
        <sz val="10"/>
        <rFont val="Arial"/>
        <family val="0"/>
        <charset val="1"/>
      </rPr>
      <t xml:space="preserve">CHOP</t>
    </r>
    <r>
      <rPr>
        <sz val="10"/>
        <rFont val="Noto Sans CJK SC"/>
        <family val="2"/>
      </rPr>
      <t xml:space="preserve">療法に比べて無増悪生存期間を延長し、中央値は</t>
    </r>
    <r>
      <rPr>
        <sz val="10"/>
        <rFont val="Arial"/>
        <family val="0"/>
        <charset val="1"/>
      </rPr>
      <t xml:space="preserve">48.2</t>
    </r>
    <r>
      <rPr>
        <sz val="10"/>
        <rFont val="Noto Sans CJK SC"/>
        <family val="2"/>
      </rPr>
      <t xml:space="preserve">か月対</t>
    </r>
    <r>
      <rPr>
        <sz val="10"/>
        <rFont val="Arial"/>
        <family val="0"/>
        <charset val="1"/>
      </rPr>
      <t xml:space="preserve">20.8</t>
    </r>
    <r>
      <rPr>
        <sz val="10"/>
        <rFont val="Noto Sans CJK SC"/>
        <family val="2"/>
      </rPr>
      <t xml:space="preserve">か月（ハザード比</t>
    </r>
    <r>
      <rPr>
        <sz val="10"/>
        <rFont val="Arial"/>
        <family val="0"/>
        <charset val="1"/>
      </rPr>
      <t xml:space="preserve">0.71</t>
    </r>
    <r>
      <rPr>
        <sz val="10"/>
        <rFont val="Noto Sans CJK SC"/>
        <family val="2"/>
      </rPr>
      <t xml:space="preserve">）であった。</t>
    </r>
  </si>
  <si>
    <r>
      <rPr>
        <sz val="10"/>
        <rFont val="Noto Sans CJK SC"/>
        <family val="2"/>
      </rPr>
      <t xml:space="preserve">医学各論 Ⅶ</t>
    </r>
    <r>
      <rPr>
        <sz val="10"/>
        <rFont val="Arial"/>
        <family val="0"/>
        <charset val="1"/>
      </rPr>
      <t xml:space="preserve">-3-D-②</t>
    </r>
    <r>
      <rPr>
        <sz val="10"/>
        <rFont val="Noto Sans CJK SC"/>
        <family val="2"/>
      </rPr>
      <t xml:space="preserve">（末梢</t>
    </r>
    <r>
      <rPr>
        <sz val="10"/>
        <rFont val="Arial"/>
        <family val="0"/>
        <charset val="1"/>
      </rPr>
      <t xml:space="preserve">T</t>
    </r>
    <r>
      <rPr>
        <sz val="10"/>
        <rFont val="Noto Sans CJK SC"/>
        <family val="2"/>
      </rPr>
      <t xml:space="preserve">細胞性リンパ腫、</t>
    </r>
    <r>
      <rPr>
        <sz val="10"/>
        <rFont val="Arial"/>
        <family val="0"/>
        <charset val="1"/>
      </rPr>
      <t xml:space="preserve">c</t>
    </r>
    <r>
      <rPr>
        <sz val="10"/>
        <rFont val="Noto Sans CJK SC"/>
        <family val="2"/>
      </rPr>
      <t xml:space="preserve">）</t>
    </r>
  </si>
  <si>
    <t xml:space="preserve">SRC-2588</t>
  </si>
  <si>
    <t xml:space="preserve">Horwitz S, O’Connor OA, Pro B, et al. Brentuximab vedotin with chemotherapy for CD30-positive peripheral T-cell lymphoma (ECHELON-2): a global, double-blind, randomised, phase 3 trial. Lancet. 2019;393(10168):229-240.</t>
  </si>
  <si>
    <t xml:space="preserve">10.1016/S0140-6736(18)32984-2</t>
  </si>
  <si>
    <t xml:space="preserve">30522922</t>
  </si>
  <si>
    <r>
      <rPr>
        <sz val="10"/>
        <rFont val="Noto Sans CJK SC"/>
        <family val="2"/>
      </rPr>
      <t xml:space="preserve">数値は </t>
    </r>
    <r>
      <rPr>
        <sz val="10"/>
        <rFont val="Arial"/>
        <family val="0"/>
        <charset val="1"/>
      </rPr>
      <t xml:space="preserve">Horwitz 2019</t>
    </r>
    <r>
      <rPr>
        <sz val="10"/>
        <rFont val="Noto Sans CJK SC"/>
        <family val="2"/>
      </rPr>
      <t xml:space="preserve">（</t>
    </r>
    <r>
      <rPr>
        <sz val="10"/>
        <rFont val="Arial"/>
        <family val="0"/>
        <charset val="1"/>
      </rPr>
      <t xml:space="preserve">ECHELON-2</t>
    </r>
    <r>
      <rPr>
        <sz val="10"/>
        <rFont val="Noto Sans CJK SC"/>
        <family val="2"/>
      </rPr>
      <t xml:space="preserve">、</t>
    </r>
    <r>
      <rPr>
        <sz val="10"/>
        <rFont val="Arial"/>
        <family val="0"/>
        <charset val="1"/>
      </rPr>
      <t xml:space="preserve">452</t>
    </r>
    <r>
      <rPr>
        <sz val="10"/>
        <rFont val="Noto Sans CJK SC"/>
        <family val="2"/>
      </rPr>
      <t xml:space="preserve">例）の抄録から読み取り。ブレンツキシマブ ベドチンは国内で</t>
    </r>
    <r>
      <rPr>
        <sz val="10"/>
        <rFont val="Arial"/>
        <family val="0"/>
        <charset val="1"/>
      </rPr>
      <t xml:space="preserve">2019</t>
    </r>
    <r>
      <rPr>
        <sz val="10"/>
        <rFont val="Noto Sans CJK SC"/>
        <family val="2"/>
      </rPr>
      <t xml:space="preserve">年</t>
    </r>
    <r>
      <rPr>
        <sz val="10"/>
        <rFont val="Arial"/>
        <family val="0"/>
        <charset val="1"/>
      </rPr>
      <t xml:space="preserve">12</t>
    </r>
    <r>
      <rPr>
        <sz val="10"/>
        <rFont val="Noto Sans CJK SC"/>
        <family val="2"/>
      </rPr>
      <t xml:space="preserve">月に末梢性</t>
    </r>
    <r>
      <rPr>
        <sz val="10"/>
        <rFont val="Arial"/>
        <family val="0"/>
        <charset val="1"/>
      </rPr>
      <t xml:space="preserve">T</t>
    </r>
    <r>
      <rPr>
        <sz val="10"/>
        <rFont val="Noto Sans CJK SC"/>
        <family val="2"/>
      </rPr>
      <t xml:space="preserve">細胞リンパ腫の適応を取得したとされるが、本リサーチでは二次資料経由の確認であり、組み立て時に </t>
    </r>
    <r>
      <rPr>
        <sz val="10"/>
        <rFont val="Arial"/>
        <family val="0"/>
        <charset val="1"/>
      </rPr>
      <t xml:space="preserve">PMDA</t>
    </r>
    <r>
      <rPr>
        <sz val="10"/>
        <rFont val="Noto Sans CJK SC"/>
        <family val="2"/>
      </rPr>
      <t xml:space="preserve">・販売元の一次資料で再確認すること。皮膚原発の側面は </t>
    </r>
    <r>
      <rPr>
        <sz val="10"/>
        <rFont val="Arial"/>
        <family val="0"/>
        <charset val="1"/>
      </rPr>
      <t xml:space="preserve">SRC-1122</t>
    </r>
    <r>
      <rPr>
        <sz val="10"/>
        <rFont val="Noto Sans CJK SC"/>
        <family val="2"/>
      </rPr>
      <t xml:space="preserve">（皮膚原発リンパ腫ガイドライン</t>
    </r>
    <r>
      <rPr>
        <sz val="10"/>
        <rFont val="Arial"/>
        <family val="0"/>
        <charset val="1"/>
      </rPr>
      <t xml:space="preserve">2020</t>
    </r>
    <r>
      <rPr>
        <sz val="10"/>
        <rFont val="Noto Sans CJK SC"/>
        <family val="2"/>
      </rPr>
      <t xml:space="preserve">の概要）の範囲であり、本カードには含めていない。</t>
    </r>
  </si>
  <si>
    <t xml:space="preserve">LY-029</t>
  </si>
  <si>
    <r>
      <rPr>
        <sz val="10"/>
        <rFont val="Noto Sans CJK SC"/>
        <family val="2"/>
      </rPr>
      <t xml:space="preserve">血球貪食性リンパ組織球症</t>
    </r>
    <r>
      <rPr>
        <sz val="10"/>
        <rFont val="Arial"/>
        <family val="0"/>
        <charset val="1"/>
      </rPr>
      <t xml:space="preserve">&lt;HLH&gt;</t>
    </r>
  </si>
  <si>
    <r>
      <rPr>
        <sz val="10"/>
        <rFont val="Arial"/>
        <family val="0"/>
        <charset val="1"/>
      </rPr>
      <t xml:space="preserve">HLH</t>
    </r>
    <r>
      <rPr>
        <sz val="10"/>
        <rFont val="Noto Sans CJK SC"/>
        <family val="2"/>
      </rPr>
      <t xml:space="preserve">の診断は</t>
    </r>
    <r>
      <rPr>
        <sz val="10"/>
        <rFont val="Arial"/>
        <family val="0"/>
        <charset val="1"/>
      </rPr>
      <t xml:space="preserve">HLH-2004</t>
    </r>
    <r>
      <rPr>
        <sz val="10"/>
        <rFont val="Noto Sans CJK SC"/>
        <family val="2"/>
      </rPr>
      <t xml:space="preserve">基準により、発熱、脾腫、</t>
    </r>
    <r>
      <rPr>
        <sz val="10"/>
        <rFont val="Arial"/>
        <family val="0"/>
        <charset val="1"/>
      </rPr>
      <t xml:space="preserve">2</t>
    </r>
    <r>
      <rPr>
        <sz val="10"/>
        <rFont val="Noto Sans CJK SC"/>
        <family val="2"/>
      </rPr>
      <t xml:space="preserve">系統以上の血球減少、高トリグリセリド血症または低フィブリノゲン血症、血球貪食像、</t>
    </r>
    <r>
      <rPr>
        <sz val="10"/>
        <rFont val="Arial"/>
        <family val="0"/>
        <charset val="1"/>
      </rPr>
      <t xml:space="preserve">NK</t>
    </r>
    <r>
      <rPr>
        <sz val="10"/>
        <rFont val="Noto Sans CJK SC"/>
        <family val="2"/>
      </rPr>
      <t xml:space="preserve">細胞活性の低下または欠如、高フェリチン血症、可溶性</t>
    </r>
    <r>
      <rPr>
        <sz val="10"/>
        <rFont val="Arial"/>
        <family val="0"/>
        <charset val="1"/>
      </rPr>
      <t xml:space="preserve">IL-2</t>
    </r>
    <r>
      <rPr>
        <sz val="10"/>
        <rFont val="Noto Sans CJK SC"/>
        <family val="2"/>
      </rPr>
      <t xml:space="preserve">受容体高値の</t>
    </r>
    <r>
      <rPr>
        <sz val="10"/>
        <rFont val="Arial"/>
        <family val="0"/>
        <charset val="1"/>
      </rPr>
      <t xml:space="preserve">8</t>
    </r>
    <r>
      <rPr>
        <sz val="10"/>
        <rFont val="Noto Sans CJK SC"/>
        <family val="2"/>
      </rPr>
      <t xml:space="preserve">項目のうち</t>
    </r>
    <r>
      <rPr>
        <sz val="10"/>
        <rFont val="Arial"/>
        <family val="0"/>
        <charset val="1"/>
      </rPr>
      <t xml:space="preserve">5</t>
    </r>
    <r>
      <rPr>
        <sz val="10"/>
        <rFont val="Noto Sans CJK SC"/>
        <family val="2"/>
      </rPr>
      <t xml:space="preserve">項目以上を満たすこと（または</t>
    </r>
    <r>
      <rPr>
        <sz val="10"/>
        <rFont val="Arial"/>
        <family val="0"/>
        <charset val="1"/>
      </rPr>
      <t xml:space="preserve">HLH</t>
    </r>
    <r>
      <rPr>
        <sz val="10"/>
        <rFont val="Noto Sans CJK SC"/>
        <family val="2"/>
      </rPr>
      <t xml:space="preserve">に合致する分子診断）で行う。</t>
    </r>
  </si>
  <si>
    <r>
      <rPr>
        <sz val="10"/>
        <rFont val="Noto Sans CJK SC"/>
        <family val="2"/>
      </rPr>
      <t xml:space="preserve">医学各論 Ⅶ</t>
    </r>
    <r>
      <rPr>
        <sz val="10"/>
        <rFont val="Arial"/>
        <family val="0"/>
        <charset val="1"/>
      </rPr>
      <t xml:space="preserve">-3-F-①</t>
    </r>
    <r>
      <rPr>
        <sz val="10"/>
        <rFont val="Noto Sans CJK SC"/>
        <family val="2"/>
      </rPr>
      <t xml:space="preserve">（血球貪食性リンパ組織球症</t>
    </r>
    <r>
      <rPr>
        <sz val="10"/>
        <rFont val="Arial"/>
        <family val="0"/>
        <charset val="1"/>
      </rPr>
      <t xml:space="preserve">&lt;HLH&gt;</t>
    </r>
    <r>
      <rPr>
        <sz val="10"/>
        <rFont val="Noto Sans CJK SC"/>
        <family val="2"/>
      </rPr>
      <t xml:space="preserve">、</t>
    </r>
    <r>
      <rPr>
        <sz val="10"/>
        <rFont val="Arial"/>
        <family val="0"/>
        <charset val="1"/>
      </rPr>
      <t xml:space="preserve">c</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</si>
  <si>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TBL-01-00-024 (id: Jlvnlbw)</t>
    </r>
    <r>
      <rPr>
        <sz val="10"/>
        <rFont val="Noto Sans CJK SC"/>
        <family val="2"/>
      </rPr>
      <t xml:space="preserve">；</t>
    </r>
    <r>
      <rPr>
        <sz val="10"/>
        <rFont val="Arial"/>
        <family val="0"/>
        <charset val="1"/>
      </rPr>
      <t xml:space="preserve">TBL-02-01-009 (id: JlAKpWA)</t>
    </r>
  </si>
  <si>
    <t xml:space="preserve">SRC-2589</t>
  </si>
  <si>
    <t xml:space="preserve">Henter JI, Horne A, Aricó M, et al. HLH-2004: Diagnostic and therapeutic guidelines for hemophagocytic lymphohistiocytosis. Pediatr Blood Cancer. 2007;48(2):124-131.</t>
  </si>
  <si>
    <t xml:space="preserve">10.1002/pbc.21039</t>
  </si>
  <si>
    <t xml:space="preserve">16937360</t>
  </si>
  <si>
    <r>
      <rPr>
        <sz val="10"/>
        <rFont val="Noto Sans CJK SC"/>
        <family val="2"/>
      </rPr>
      <t xml:space="preserve">基準の項目構成は </t>
    </r>
    <r>
      <rPr>
        <sz val="10"/>
        <rFont val="Arial"/>
        <family val="0"/>
        <charset val="1"/>
      </rPr>
      <t xml:space="preserve">Henter 2007 </t>
    </r>
    <r>
      <rPr>
        <sz val="10"/>
        <rFont val="Noto Sans CJK SC"/>
        <family val="2"/>
      </rPr>
      <t xml:space="preserve">の抄録で確認。各項目の数値の閾値は本文照合が前提であり、本カードには含めていない。本カードは病態と診断に絞り、膠原病に伴うマクロファージ活性化症候群（</t>
    </r>
    <r>
      <rPr>
        <sz val="10"/>
        <rFont val="Arial"/>
        <family val="0"/>
        <charset val="1"/>
      </rPr>
      <t xml:space="preserve">MAS</t>
    </r>
    <r>
      <rPr>
        <sz val="10"/>
        <rFont val="Noto Sans CJK SC"/>
        <family val="2"/>
      </rPr>
      <t xml:space="preserve">）としての全身管理は Ⅺ の範囲として扱わない。</t>
    </r>
  </si>
  <si>
    <t xml:space="preserve">LY-030</t>
  </si>
  <si>
    <r>
      <rPr>
        <sz val="10"/>
        <rFont val="Noto Sans CJK SC"/>
        <family val="2"/>
      </rPr>
      <t xml:space="preserve">成人の反応性血球貪食症候群の診断には</t>
    </r>
    <r>
      <rPr>
        <sz val="10"/>
        <rFont val="Arial"/>
        <family val="0"/>
        <charset val="1"/>
      </rPr>
      <t xml:space="preserve">HScore</t>
    </r>
    <r>
      <rPr>
        <sz val="10"/>
        <rFont val="Noto Sans CJK SC"/>
        <family val="2"/>
      </rPr>
      <t xml:space="preserve">が用いられ、</t>
    </r>
    <r>
      <rPr>
        <sz val="10"/>
        <rFont val="Arial"/>
        <family val="0"/>
        <charset val="1"/>
      </rPr>
      <t xml:space="preserve">9</t>
    </r>
    <r>
      <rPr>
        <sz val="10"/>
        <rFont val="Noto Sans CJK SC"/>
        <family val="2"/>
      </rPr>
      <t xml:space="preserve">つの変数から算出されるスコアが</t>
    </r>
    <r>
      <rPr>
        <sz val="10"/>
        <rFont val="Arial"/>
        <family val="0"/>
        <charset val="1"/>
      </rPr>
      <t xml:space="preserve">90</t>
    </r>
    <r>
      <rPr>
        <sz val="10"/>
        <rFont val="Noto Sans CJK SC"/>
        <family val="2"/>
      </rPr>
      <t xml:space="preserve">以下では発症確率は</t>
    </r>
    <r>
      <rPr>
        <sz val="10"/>
        <rFont val="Arial"/>
        <family val="0"/>
        <charset val="1"/>
      </rPr>
      <t xml:space="preserve">1%</t>
    </r>
    <r>
      <rPr>
        <sz val="10"/>
        <rFont val="Noto Sans CJK SC"/>
        <family val="2"/>
      </rPr>
      <t xml:space="preserve">未満、</t>
    </r>
    <r>
      <rPr>
        <sz val="10"/>
        <rFont val="Arial"/>
        <family val="0"/>
        <charset val="1"/>
      </rPr>
      <t xml:space="preserve">250</t>
    </r>
    <r>
      <rPr>
        <sz val="10"/>
        <rFont val="Noto Sans CJK SC"/>
        <family val="2"/>
      </rPr>
      <t xml:space="preserve">以上では</t>
    </r>
    <r>
      <rPr>
        <sz val="10"/>
        <rFont val="Arial"/>
        <family val="0"/>
        <charset val="1"/>
      </rPr>
      <t xml:space="preserve">99%</t>
    </r>
    <r>
      <rPr>
        <sz val="10"/>
        <rFont val="Noto Sans CJK SC"/>
        <family val="2"/>
      </rPr>
      <t xml:space="preserve">を超えるとされる。</t>
    </r>
  </si>
  <si>
    <t xml:space="preserve">SRC-2590</t>
  </si>
  <si>
    <t xml:space="preserve">Fardet L, Galicier L, Lambotte O, et al. Development and validation of the HScore, a score for the diagnosis of reactive hemophagocytic syndrome. Arthritis Rheumatol. 2014;66(9):2613-2620.</t>
  </si>
  <si>
    <t xml:space="preserve">10.1002/art.38690</t>
  </si>
  <si>
    <t xml:space="preserve">24782338</t>
  </si>
  <si>
    <r>
      <rPr>
        <sz val="10"/>
        <rFont val="Noto Sans CJK SC"/>
        <family val="2"/>
      </rPr>
      <t xml:space="preserve">数値は </t>
    </r>
    <r>
      <rPr>
        <sz val="10"/>
        <rFont val="Arial"/>
        <family val="0"/>
        <charset val="1"/>
      </rPr>
      <t xml:space="preserve">Fardet 2014 </t>
    </r>
    <r>
      <rPr>
        <sz val="10"/>
        <rFont val="Noto Sans CJK SC"/>
        <family val="2"/>
      </rPr>
      <t xml:space="preserve">の抄録から読み取り（</t>
    </r>
    <r>
      <rPr>
        <sz val="10"/>
        <rFont val="Arial"/>
        <family val="0"/>
        <charset val="1"/>
      </rPr>
      <t xml:space="preserve">312</t>
    </r>
    <r>
      <rPr>
        <sz val="10"/>
        <rFont val="Noto Sans CJK SC"/>
        <family val="2"/>
      </rPr>
      <t xml:space="preserve">例の多施設後ろ向きコホートで開発・検証）。スコアの各変数の配点の詳細は本文照合が前提であり、本カードには含めていない。</t>
    </r>
  </si>
  <si>
    <t xml:space="preserve">LY-031</t>
  </si>
  <si>
    <t xml:space="preserve">伝染性単核球症</t>
  </si>
  <si>
    <r>
      <rPr>
        <sz val="10"/>
        <rFont val="Noto Sans CJK SC"/>
        <family val="2"/>
      </rPr>
      <t xml:space="preserve">伝染性単核球症は</t>
    </r>
    <r>
      <rPr>
        <sz val="10"/>
        <rFont val="Arial"/>
        <family val="0"/>
        <charset val="1"/>
      </rPr>
      <t xml:space="preserve">EB</t>
    </r>
    <r>
      <rPr>
        <sz val="10"/>
        <rFont val="Noto Sans CJK SC"/>
        <family val="2"/>
      </rPr>
      <t xml:space="preserve">ウイルスの初感染によって起こり、末梢血のリンパ球増多、咽頭痛、リンパ節腫脹、倦怠感を特徴とし、症状は数週間続くことがある。</t>
    </r>
  </si>
  <si>
    <r>
      <rPr>
        <sz val="10"/>
        <rFont val="Noto Sans CJK SC"/>
        <family val="2"/>
      </rPr>
      <t xml:space="preserve">医学各論 Ⅶ</t>
    </r>
    <r>
      <rPr>
        <sz val="10"/>
        <rFont val="Arial"/>
        <family val="0"/>
        <charset val="1"/>
      </rPr>
      <t xml:space="preserve">-3-G</t>
    </r>
    <r>
      <rPr>
        <sz val="10"/>
        <rFont val="Noto Sans CJK SC"/>
        <family val="2"/>
      </rPr>
      <t xml:space="preserve">（伝染性単核球症、</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</si>
  <si>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TBL-02-01-012 (id: JlAKpWM)</t>
    </r>
    <r>
      <rPr>
        <sz val="10"/>
        <rFont val="Noto Sans CJK SC"/>
        <family val="2"/>
      </rPr>
      <t xml:space="preserve">；</t>
    </r>
    <r>
      <rPr>
        <sz val="10"/>
        <rFont val="Arial"/>
        <family val="0"/>
        <charset val="1"/>
      </rPr>
      <t xml:space="preserve">TBL-02-01-009 (id: JlAKpWA)</t>
    </r>
    <r>
      <rPr>
        <sz val="10"/>
        <rFont val="Noto Sans CJK SC"/>
        <family val="2"/>
      </rPr>
      <t xml:space="preserve">；</t>
    </r>
    <r>
      <rPr>
        <sz val="10"/>
        <rFont val="Arial"/>
        <family val="0"/>
        <charset val="1"/>
      </rPr>
      <t xml:space="preserve">TBL-02-01-016 (id: JlAKpWg)</t>
    </r>
  </si>
  <si>
    <r>
      <rPr>
        <sz val="10"/>
        <rFont val="Noto Sans CJK SC"/>
        <family val="2"/>
      </rPr>
      <t xml:space="preserve">本カードは血液・リンパ系の病像に絞ったもので、</t>
    </r>
    <r>
      <rPr>
        <sz val="10"/>
        <rFont val="Arial"/>
        <family val="0"/>
        <charset val="1"/>
      </rPr>
      <t xml:space="preserve">EBV</t>
    </r>
    <r>
      <rPr>
        <sz val="10"/>
        <rFont val="Noto Sans CJK SC"/>
        <family val="2"/>
      </rPr>
      <t xml:space="preserve">感染症の総論は Ⅻ の範囲（</t>
    </r>
    <r>
      <rPr>
        <sz val="10"/>
        <rFont val="Arial"/>
        <family val="0"/>
        <charset val="1"/>
      </rPr>
      <t xml:space="preserve">VI-022</t>
    </r>
    <r>
      <rPr>
        <sz val="10"/>
        <rFont val="Noto Sans CJK SC"/>
        <family val="2"/>
      </rPr>
      <t xml:space="preserve">・</t>
    </r>
    <r>
      <rPr>
        <sz val="10"/>
        <rFont val="Arial"/>
        <family val="0"/>
        <charset val="1"/>
      </rPr>
      <t xml:space="preserve">023</t>
    </r>
    <r>
      <rPr>
        <sz val="10"/>
        <rFont val="Noto Sans CJK SC"/>
        <family val="2"/>
      </rPr>
      <t xml:space="preserve">）として作り直していない。異型リンパ球の割合など血液像の具体的な数値は、本出典と </t>
    </r>
    <r>
      <rPr>
        <sz val="10"/>
        <rFont val="Arial"/>
        <family val="0"/>
        <charset val="1"/>
      </rPr>
      <t xml:space="preserve">Luzuriaga 2010 </t>
    </r>
    <r>
      <rPr>
        <sz val="10"/>
        <rFont val="Noto Sans CJK SC"/>
        <family val="2"/>
      </rPr>
      <t xml:space="preserve">のいずれでも抄録の範囲で確認できなかったため含めていない。</t>
    </r>
  </si>
  <si>
    <t xml:space="preserve">LY-032</t>
  </si>
  <si>
    <r>
      <rPr>
        <sz val="10"/>
        <rFont val="Noto Sans CJK SC"/>
        <family val="2"/>
      </rPr>
      <t xml:space="preserve">伝染性単核球症の潜伏期は約</t>
    </r>
    <r>
      <rPr>
        <sz val="10"/>
        <rFont val="Arial"/>
        <family val="0"/>
        <charset val="1"/>
      </rPr>
      <t xml:space="preserve">6</t>
    </r>
    <r>
      <rPr>
        <sz val="10"/>
        <rFont val="Noto Sans CJK SC"/>
        <family val="2"/>
      </rPr>
      <t xml:space="preserve">週間と長く、診断は異好性抗体検査と</t>
    </r>
    <r>
      <rPr>
        <sz val="10"/>
        <rFont val="Arial"/>
        <family val="0"/>
        <charset val="1"/>
      </rPr>
      <t xml:space="preserve">EB</t>
    </r>
    <r>
      <rPr>
        <sz val="10"/>
        <rFont val="Noto Sans CJK SC"/>
        <family val="2"/>
      </rPr>
      <t xml:space="preserve">ウイルス特異的抗体検査によって行われる。</t>
    </r>
  </si>
  <si>
    <r>
      <rPr>
        <sz val="10"/>
        <rFont val="Noto Sans CJK SC"/>
        <family val="2"/>
      </rPr>
      <t xml:space="preserve">潜伏期と検査法は </t>
    </r>
    <r>
      <rPr>
        <sz val="10"/>
        <rFont val="Arial"/>
        <family val="0"/>
        <charset val="1"/>
      </rPr>
      <t xml:space="preserve">Dunmire 2018 </t>
    </r>
    <r>
      <rPr>
        <sz val="10"/>
        <rFont val="Noto Sans CJK SC"/>
        <family val="2"/>
      </rPr>
      <t xml:space="preserve">の抄録で確認。脾破裂の頻度や運動制限の期間など合併症の数値は抄録の範囲で確認できなかったため含めていない。</t>
    </r>
  </si>
  <si>
    <t xml:space="preserve">HS-001</t>
  </si>
  <si>
    <r>
      <rPr>
        <sz val="10"/>
        <rFont val="Noto Sans CJK SC"/>
        <family val="2"/>
      </rPr>
      <t xml:space="preserve">免疫性血小板減少症</t>
    </r>
    <r>
      <rPr>
        <sz val="10"/>
        <rFont val="Arial"/>
        <family val="0"/>
        <charset val="1"/>
      </rPr>
      <t xml:space="preserve">&lt;ITP&gt;</t>
    </r>
  </si>
  <si>
    <r>
      <rPr>
        <sz val="10"/>
        <rFont val="Noto Sans CJK SC"/>
        <family val="2"/>
      </rPr>
      <t xml:space="preserve">免疫性血小板減少症（</t>
    </r>
    <r>
      <rPr>
        <sz val="10"/>
        <rFont val="Arial"/>
        <family val="0"/>
        <charset val="1"/>
      </rPr>
      <t xml:space="preserve">ITP</t>
    </r>
    <r>
      <rPr>
        <sz val="10"/>
        <rFont val="Noto Sans CJK SC"/>
        <family val="2"/>
      </rPr>
      <t xml:space="preserve">）に疾患特異的な診断法はなく、他の原因による血小板減少を除外して診断する。病期は、診断後</t>
    </r>
    <r>
      <rPr>
        <sz val="10"/>
        <rFont val="Arial"/>
        <family val="0"/>
        <charset val="1"/>
      </rPr>
      <t xml:space="preserve">3</t>
    </r>
    <r>
      <rPr>
        <sz val="10"/>
        <rFont val="Noto Sans CJK SC"/>
        <family val="2"/>
      </rPr>
      <t xml:space="preserve">か月以内を新規診断、</t>
    </r>
    <r>
      <rPr>
        <sz val="10"/>
        <rFont val="Arial"/>
        <family val="0"/>
        <charset val="1"/>
      </rPr>
      <t xml:space="preserve">3</t>
    </r>
    <r>
      <rPr>
        <sz val="10"/>
        <rFont val="Noto Sans CJK SC"/>
        <family val="2"/>
      </rPr>
      <t xml:space="preserve">〜</t>
    </r>
    <r>
      <rPr>
        <sz val="10"/>
        <rFont val="Arial"/>
        <family val="0"/>
        <charset val="1"/>
      </rPr>
      <t xml:space="preserve">12</t>
    </r>
    <r>
      <rPr>
        <sz val="10"/>
        <rFont val="Noto Sans CJK SC"/>
        <family val="2"/>
      </rPr>
      <t xml:space="preserve">か月を持続性、</t>
    </r>
    <r>
      <rPr>
        <sz val="10"/>
        <rFont val="Arial"/>
        <family val="0"/>
        <charset val="1"/>
      </rPr>
      <t xml:space="preserve">12</t>
    </r>
    <r>
      <rPr>
        <sz val="10"/>
        <rFont val="Noto Sans CJK SC"/>
        <family val="2"/>
      </rPr>
      <t xml:space="preserve">か月以上を慢性と分類する。出血症状は一般に血小板数が</t>
    </r>
    <r>
      <rPr>
        <sz val="10"/>
        <rFont val="Arial"/>
        <family val="0"/>
        <charset val="1"/>
      </rPr>
      <t xml:space="preserve">5</t>
    </r>
    <r>
      <rPr>
        <sz val="10"/>
        <rFont val="Noto Sans CJK SC"/>
        <family val="2"/>
      </rPr>
      <t xml:space="preserve">万</t>
    </r>
    <r>
      <rPr>
        <sz val="10"/>
        <rFont val="Arial"/>
        <family val="0"/>
        <charset val="1"/>
      </rPr>
      <t xml:space="preserve">/µL</t>
    </r>
    <r>
      <rPr>
        <sz val="10"/>
        <rFont val="Noto Sans CJK SC"/>
        <family val="2"/>
      </rPr>
      <t xml:space="preserve">以下で明らかになり、</t>
    </r>
    <r>
      <rPr>
        <sz val="10"/>
        <rFont val="Arial"/>
        <family val="0"/>
        <charset val="1"/>
      </rPr>
      <t xml:space="preserve">1</t>
    </r>
    <r>
      <rPr>
        <sz val="10"/>
        <rFont val="Noto Sans CJK SC"/>
        <family val="2"/>
      </rPr>
      <t xml:space="preserve">万</t>
    </r>
    <r>
      <rPr>
        <sz val="10"/>
        <rFont val="Arial"/>
        <family val="0"/>
        <charset val="1"/>
      </rPr>
      <t xml:space="preserve">/µL</t>
    </r>
    <r>
      <rPr>
        <sz val="10"/>
        <rFont val="Noto Sans CJK SC"/>
        <family val="2"/>
      </rPr>
      <t xml:space="preserve">以下に減少した例では口腔内出血・鼻出血・下血・血尿などが多い。</t>
    </r>
  </si>
  <si>
    <r>
      <rPr>
        <sz val="10"/>
        <rFont val="Noto Sans CJK SC"/>
        <family val="2"/>
      </rPr>
      <t xml:space="preserve">医学各論 Ⅶ</t>
    </r>
    <r>
      <rPr>
        <sz val="10"/>
        <rFont val="Arial"/>
        <family val="0"/>
        <charset val="1"/>
      </rPr>
      <t xml:space="preserve">-4-A-①</t>
    </r>
    <r>
      <rPr>
        <sz val="10"/>
        <rFont val="Noto Sans CJK SC"/>
        <family val="2"/>
      </rPr>
      <t xml:space="preserve">（免疫性血小板減少症</t>
    </r>
    <r>
      <rPr>
        <sz val="10"/>
        <rFont val="Arial"/>
        <family val="0"/>
        <charset val="1"/>
      </rPr>
      <t xml:space="preserve">&lt;ITP&gt;</t>
    </r>
    <r>
      <rPr>
        <sz val="10"/>
        <rFont val="Noto Sans CJK SC"/>
        <family val="2"/>
      </rPr>
      <t xml:space="preserve">、</t>
    </r>
    <r>
      <rPr>
        <sz val="10"/>
        <rFont val="Arial"/>
        <family val="0"/>
        <charset val="1"/>
      </rPr>
      <t xml:space="preserve">a</t>
    </r>
    <r>
      <rPr>
        <sz val="10"/>
        <rFont val="Noto Sans CJK SC"/>
        <family val="2"/>
      </rPr>
      <t xml:space="preserve">）；医学各論 Ⅰ</t>
    </r>
    <r>
      <rPr>
        <sz val="10"/>
        <rFont val="Arial"/>
        <family val="0"/>
        <charset val="1"/>
      </rPr>
      <t xml:space="preserve">-1-C-④</t>
    </r>
    <r>
      <rPr>
        <sz val="10"/>
        <rFont val="Noto Sans CJK SC"/>
        <family val="2"/>
      </rPr>
      <t xml:space="preserve">（免疫性血小板減少症</t>
    </r>
    <r>
      <rPr>
        <sz val="10"/>
        <rFont val="Arial"/>
        <family val="0"/>
        <charset val="1"/>
      </rPr>
      <t xml:space="preserve">&lt;ITP&gt;</t>
    </r>
    <r>
      <rPr>
        <sz val="10"/>
        <rFont val="Noto Sans CJK SC"/>
        <family val="2"/>
      </rPr>
      <t xml:space="preserve">、</t>
    </r>
    <r>
      <rPr>
        <sz val="10"/>
        <rFont val="Arial"/>
        <family val="0"/>
        <charset val="1"/>
      </rPr>
      <t xml:space="preserve">c</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</si>
  <si>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TBL-01-00-012 (id: JlvnlYs)</t>
    </r>
    <r>
      <rPr>
        <sz val="10"/>
        <rFont val="Noto Sans CJK SC"/>
        <family val="2"/>
      </rPr>
      <t xml:space="preserve">；</t>
    </r>
    <r>
      <rPr>
        <sz val="10"/>
        <rFont val="Arial"/>
        <family val="0"/>
        <charset val="1"/>
      </rPr>
      <t xml:space="preserve">TBL-02-01-014 (id: JlAKpWU)</t>
    </r>
    <r>
      <rPr>
        <sz val="10"/>
        <rFont val="Noto Sans CJK SC"/>
        <family val="2"/>
      </rPr>
      <t xml:space="preserve">；</t>
    </r>
    <r>
      <rPr>
        <sz val="10"/>
        <rFont val="Arial"/>
        <family val="0"/>
        <charset val="1"/>
      </rPr>
      <t xml:space="preserve">TBL-02-01-017 (id: JlAKpWk)</t>
    </r>
  </si>
  <si>
    <t xml:space="preserve">SRC-2641</t>
  </si>
  <si>
    <r>
      <rPr>
        <sz val="10"/>
        <rFont val="Noto Sans CJK SC"/>
        <family val="2"/>
      </rPr>
      <t xml:space="preserve">厚生労働科学研究費補助金（エイズ対策政策研究事業）研究班</t>
    </r>
    <r>
      <rPr>
        <sz val="10"/>
        <rFont val="Arial"/>
        <family val="0"/>
        <charset val="1"/>
      </rPr>
      <t xml:space="preserve">. </t>
    </r>
    <r>
      <rPr>
        <sz val="10"/>
        <rFont val="Noto Sans CJK SC"/>
        <family val="2"/>
      </rPr>
      <t xml:space="preserve">救急領域における止血機能異常症の診療ガイド 第</t>
    </r>
    <r>
      <rPr>
        <sz val="10"/>
        <rFont val="Arial"/>
        <family val="0"/>
        <charset val="1"/>
      </rPr>
      <t xml:space="preserve">2</t>
    </r>
    <r>
      <rPr>
        <sz val="10"/>
        <rFont val="Noto Sans CJK SC"/>
        <family val="2"/>
      </rPr>
      <t xml:space="preserve">版（</t>
    </r>
    <r>
      <rPr>
        <sz val="10"/>
        <rFont val="Arial"/>
        <family val="0"/>
        <charset val="1"/>
      </rPr>
      <t xml:space="preserve">ITP</t>
    </r>
    <r>
      <rPr>
        <sz val="10"/>
        <rFont val="Noto Sans CJK SC"/>
        <family val="2"/>
      </rPr>
      <t xml:space="preserve">の章）</t>
    </r>
    <r>
      <rPr>
        <sz val="10"/>
        <rFont val="Arial"/>
        <family val="0"/>
        <charset val="1"/>
      </rPr>
      <t xml:space="preserve">. </t>
    </r>
    <r>
      <rPr>
        <sz val="10"/>
        <rFont val="Noto Sans CJK SC"/>
        <family val="2"/>
      </rPr>
      <t xml:space="preserve">厚生労働省研究成果公開ページ掲載</t>
    </r>
    <r>
      <rPr>
        <sz val="10"/>
        <rFont val="Arial"/>
        <family val="0"/>
        <charset val="1"/>
      </rPr>
      <t xml:space="preserve">PDF.</t>
    </r>
  </si>
  <si>
    <r>
      <rPr>
        <sz val="10"/>
        <rFont val="Noto Sans CJK SC"/>
        <family val="2"/>
      </rPr>
      <t xml:space="preserve">致命的な脳出血は成人では約</t>
    </r>
    <r>
      <rPr>
        <sz val="10"/>
        <rFont val="Arial"/>
        <family val="0"/>
        <charset val="1"/>
      </rPr>
      <t xml:space="preserve">1%</t>
    </r>
    <r>
      <rPr>
        <sz val="10"/>
        <rFont val="Noto Sans CJK SC"/>
        <family val="2"/>
      </rPr>
      <t xml:space="preserve">に起こると同ガイドに記載がある。</t>
    </r>
    <r>
      <rPr>
        <sz val="10"/>
        <rFont val="Arial"/>
        <family val="0"/>
        <charset val="1"/>
      </rPr>
      <t xml:space="preserve">2023</t>
    </r>
    <r>
      <rPr>
        <sz val="10"/>
        <rFont val="Noto Sans CJK SC"/>
        <family val="2"/>
      </rPr>
      <t xml:space="preserve">年版の国内診断参照ガイドで診断基準に加えられた血漿トロンボポエチン濃度と幼若血小板比率（</t>
    </r>
    <r>
      <rPr>
        <sz val="10"/>
        <rFont val="Arial"/>
        <family val="0"/>
        <charset val="1"/>
      </rPr>
      <t xml:space="preserve">IPF%</t>
    </r>
    <r>
      <rPr>
        <sz val="10"/>
        <rFont val="Noto Sans CJK SC"/>
        <family val="2"/>
      </rPr>
      <t xml:space="preserve">）は、</t>
    </r>
    <r>
      <rPr>
        <sz val="10"/>
        <rFont val="Arial"/>
        <family val="0"/>
        <charset val="1"/>
      </rPr>
      <t xml:space="preserve">2025</t>
    </r>
    <r>
      <rPr>
        <sz val="10"/>
        <rFont val="Noto Sans CJK SC"/>
        <family val="2"/>
      </rPr>
      <t xml:space="preserve">年末時点で保険収載されていない（同ガイドで確認）。出典は厚生労働省の研究事業成果物の</t>
    </r>
    <r>
      <rPr>
        <sz val="10"/>
        <rFont val="Arial"/>
        <family val="0"/>
        <charset val="1"/>
      </rPr>
      <t xml:space="preserve">PDF</t>
    </r>
    <r>
      <rPr>
        <sz val="10"/>
        <rFont val="Noto Sans CJK SC"/>
        <family val="2"/>
      </rPr>
      <t xml:space="preserve">で、</t>
    </r>
    <r>
      <rPr>
        <sz val="10"/>
        <rFont val="Arial"/>
        <family val="0"/>
        <charset val="1"/>
      </rPr>
      <t xml:space="preserve">DOI</t>
    </r>
    <r>
      <rPr>
        <sz val="10"/>
        <rFont val="Noto Sans CJK SC"/>
        <family val="2"/>
      </rPr>
      <t xml:space="preserve">・</t>
    </r>
    <r>
      <rPr>
        <sz val="10"/>
        <rFont val="Arial"/>
        <family val="0"/>
        <charset val="1"/>
      </rPr>
      <t xml:space="preserve">PMID</t>
    </r>
    <r>
      <rPr>
        <sz val="10"/>
        <rFont val="Noto Sans CJK SC"/>
        <family val="2"/>
      </rPr>
      <t xml:space="preserve">はない。</t>
    </r>
  </si>
  <si>
    <t xml:space="preserve">HS-002</t>
  </si>
  <si>
    <r>
      <rPr>
        <sz val="10"/>
        <rFont val="Noto Sans CJK SC"/>
        <family val="2"/>
      </rPr>
      <t xml:space="preserve">成人の新規診断</t>
    </r>
    <r>
      <rPr>
        <sz val="10"/>
        <rFont val="Arial"/>
        <family val="0"/>
        <charset val="1"/>
      </rPr>
      <t xml:space="preserve">ITP</t>
    </r>
    <r>
      <rPr>
        <sz val="10"/>
        <rFont val="Noto Sans CJK SC"/>
        <family val="2"/>
      </rPr>
      <t xml:space="preserve">では、血小板数</t>
    </r>
    <r>
      <rPr>
        <sz val="10"/>
        <rFont val="Arial"/>
        <family val="0"/>
        <charset val="1"/>
      </rPr>
      <t xml:space="preserve">3</t>
    </r>
    <r>
      <rPr>
        <sz val="10"/>
        <rFont val="Noto Sans CJK SC"/>
        <family val="2"/>
      </rPr>
      <t xml:space="preserve">万</t>
    </r>
    <r>
      <rPr>
        <sz val="10"/>
        <rFont val="Arial"/>
        <family val="0"/>
        <charset val="1"/>
      </rPr>
      <t xml:space="preserve">/µL</t>
    </r>
    <r>
      <rPr>
        <sz val="10"/>
        <rFont val="Noto Sans CJK SC"/>
        <family val="2"/>
      </rPr>
      <t xml:space="preserve">未満で無症状または軽微な皮膚粘膜出血のみの場合、経過観察より副腎皮質ステロイドの投与が提案される（条件付き推奨）。血小板数</t>
    </r>
    <r>
      <rPr>
        <sz val="10"/>
        <rFont val="Arial"/>
        <family val="0"/>
        <charset val="1"/>
      </rPr>
      <t xml:space="preserve">3</t>
    </r>
    <r>
      <rPr>
        <sz val="10"/>
        <rFont val="Noto Sans CJK SC"/>
        <family val="2"/>
      </rPr>
      <t xml:space="preserve">万</t>
    </r>
    <r>
      <rPr>
        <sz val="10"/>
        <rFont val="Arial"/>
        <family val="0"/>
        <charset val="1"/>
      </rPr>
      <t xml:space="preserve">/µL</t>
    </r>
    <r>
      <rPr>
        <sz val="10"/>
        <rFont val="Noto Sans CJK SC"/>
        <family val="2"/>
      </rPr>
      <t xml:space="preserve">以上の場合はステロイドを用いない経過観察が強く推奨され、</t>
    </r>
    <r>
      <rPr>
        <sz val="10"/>
        <rFont val="Arial"/>
        <family val="0"/>
        <charset val="1"/>
      </rPr>
      <t xml:space="preserve">2</t>
    </r>
    <r>
      <rPr>
        <sz val="10"/>
        <rFont val="Noto Sans CJK SC"/>
        <family val="2"/>
      </rPr>
      <t xml:space="preserve">万</t>
    </r>
    <r>
      <rPr>
        <sz val="10"/>
        <rFont val="Arial"/>
        <family val="0"/>
        <charset val="1"/>
      </rPr>
      <t xml:space="preserve">/µL</t>
    </r>
    <r>
      <rPr>
        <sz val="10"/>
        <rFont val="Noto Sans CJK SC"/>
        <family val="2"/>
      </rPr>
      <t xml:space="preserve">未満の場合は入院管理が提案される。プレドニゾンを用いる場合は漸減を含め</t>
    </r>
    <r>
      <rPr>
        <sz val="10"/>
        <rFont val="Arial"/>
        <family val="0"/>
        <charset val="1"/>
      </rPr>
      <t xml:space="preserve">6</t>
    </r>
    <r>
      <rPr>
        <sz val="10"/>
        <rFont val="Noto Sans CJK SC"/>
        <family val="2"/>
      </rPr>
      <t xml:space="preserve">週間以内の短期コースとする。</t>
    </r>
  </si>
  <si>
    <r>
      <rPr>
        <sz val="10"/>
        <rFont val="Arial"/>
        <family val="0"/>
        <charset val="1"/>
      </rPr>
      <t xml:space="preserve">PS-02-02-05 (id: JkxnuPc)</t>
    </r>
    <r>
      <rPr>
        <sz val="10"/>
        <rFont val="Noto Sans CJK SC"/>
        <family val="2"/>
      </rPr>
      <t xml:space="preserve">；</t>
    </r>
    <r>
      <rPr>
        <sz val="10"/>
        <rFont val="Arial"/>
        <family val="0"/>
        <charset val="1"/>
      </rPr>
      <t xml:space="preserve">TBL-01-00-012 (id: JlvnlYs)</t>
    </r>
    <r>
      <rPr>
        <sz val="10"/>
        <rFont val="Noto Sans CJK SC"/>
        <family val="2"/>
      </rPr>
      <t xml:space="preserve">；</t>
    </r>
    <r>
      <rPr>
        <sz val="10"/>
        <rFont val="Arial"/>
        <family val="0"/>
        <charset val="1"/>
      </rPr>
      <t xml:space="preserve">TBL-02-01-014 (id: JlAKpWU)</t>
    </r>
  </si>
  <si>
    <t xml:space="preserve">SRC-2642</t>
  </si>
  <si>
    <t xml:space="preserve">Neunert C, Terrell DR, Arnold DM, et al. American Society of Hematology 2019 guidelines for immune thrombocytopenia. Blood Adv. 2019;3(23):3829-3866.</t>
  </si>
  <si>
    <t xml:space="preserve">10.1182/bloodadvances.2019000966</t>
  </si>
  <si>
    <t xml:space="preserve">31794604</t>
  </si>
  <si>
    <r>
      <rPr>
        <sz val="10"/>
        <rFont val="Noto Sans CJK SC"/>
        <family val="2"/>
      </rPr>
      <t xml:space="preserve">推奨の強さと条件は</t>
    </r>
    <r>
      <rPr>
        <sz val="10"/>
        <rFont val="Arial"/>
        <family val="0"/>
        <charset val="1"/>
      </rPr>
      <t xml:space="preserve">ASH 2019</t>
    </r>
    <r>
      <rPr>
        <sz val="10"/>
        <rFont val="Noto Sans CJK SC"/>
        <family val="2"/>
      </rPr>
      <t xml:space="preserve">ガイドラインの抄録・本文で確認した表記どおり。初期治療の選択肢としてプレドニゾン</t>
    </r>
    <r>
      <rPr>
        <sz val="10"/>
        <rFont val="Arial"/>
        <family val="0"/>
        <charset val="1"/>
      </rPr>
      <t xml:space="preserve">0.5</t>
    </r>
    <r>
      <rPr>
        <sz val="10"/>
        <rFont val="Noto Sans CJK SC"/>
        <family val="2"/>
      </rPr>
      <t xml:space="preserve">〜</t>
    </r>
    <r>
      <rPr>
        <sz val="10"/>
        <rFont val="Arial"/>
        <family val="0"/>
        <charset val="1"/>
      </rPr>
      <t xml:space="preserve">2.0 mg/kg/</t>
    </r>
    <r>
      <rPr>
        <sz val="10"/>
        <rFont val="Noto Sans CJK SC"/>
        <family val="2"/>
      </rPr>
      <t xml:space="preserve">日またはデキサメタゾン</t>
    </r>
    <r>
      <rPr>
        <sz val="10"/>
        <rFont val="Arial"/>
        <family val="0"/>
        <charset val="1"/>
      </rPr>
      <t xml:space="preserve">40 mg/</t>
    </r>
    <r>
      <rPr>
        <sz val="10"/>
        <rFont val="Noto Sans CJK SC"/>
        <family val="2"/>
      </rPr>
      <t xml:space="preserve">日</t>
    </r>
    <r>
      <rPr>
        <sz val="10"/>
        <rFont val="Arial"/>
        <family val="0"/>
        <charset val="1"/>
      </rPr>
      <t xml:space="preserve">×4</t>
    </r>
    <r>
      <rPr>
        <sz val="10"/>
        <rFont val="Noto Sans CJK SC"/>
        <family val="2"/>
      </rPr>
      <t xml:space="preserve">日が本文に記載されている。副腎皮質ステロイドは国内でも成人</t>
    </r>
    <r>
      <rPr>
        <sz val="10"/>
        <rFont val="Arial"/>
        <family val="0"/>
        <charset val="1"/>
      </rPr>
      <t xml:space="preserve">ITP</t>
    </r>
    <r>
      <rPr>
        <sz val="10"/>
        <rFont val="Noto Sans CJK SC"/>
        <family val="2"/>
      </rPr>
      <t xml:space="preserve">の第一選択と位置づけられている（成人</t>
    </r>
    <r>
      <rPr>
        <sz val="10"/>
        <rFont val="Arial"/>
        <family val="0"/>
        <charset val="1"/>
      </rPr>
      <t xml:space="preserve">ITP</t>
    </r>
    <r>
      <rPr>
        <sz val="10"/>
        <rFont val="Noto Sans CJK SC"/>
        <family val="2"/>
      </rPr>
      <t xml:space="preserve">治療の参照ガイド</t>
    </r>
    <r>
      <rPr>
        <sz val="10"/>
        <rFont val="Arial"/>
        <family val="0"/>
        <charset val="1"/>
      </rPr>
      <t xml:space="preserve">2019</t>
    </r>
    <r>
      <rPr>
        <sz val="10"/>
        <rFont val="Noto Sans CJK SC"/>
        <family val="2"/>
      </rPr>
      <t xml:space="preserve">年改訂版で確認）。</t>
    </r>
  </si>
  <si>
    <t xml:space="preserve">HS-003</t>
  </si>
  <si>
    <r>
      <rPr>
        <sz val="10"/>
        <rFont val="Noto Sans CJK SC"/>
        <family val="2"/>
      </rPr>
      <t xml:space="preserve">成人の原発性</t>
    </r>
    <r>
      <rPr>
        <sz val="10"/>
        <rFont val="Arial"/>
        <family val="0"/>
        <charset val="1"/>
      </rPr>
      <t xml:space="preserve">ITP</t>
    </r>
    <r>
      <rPr>
        <sz val="10"/>
        <rFont val="Noto Sans CJK SC"/>
        <family val="2"/>
      </rPr>
      <t xml:space="preserve">では、初期治療として副腎皮質ステロイド単独よりも、リツキシマブの併用またはトロンボポエチン受容体作動薬の併用が条件付きで推奨される。第一選択のステロイドが無効な場合の第二選択では、トロンボポエチン受容体作動薬が強く推奨され、リツキシマブが条件付きで推奨される。</t>
    </r>
  </si>
  <si>
    <t xml:space="preserve">SRC-2643</t>
  </si>
  <si>
    <t xml:space="preserve">American Society of Hematology 2026 guidelines for immune thrombocytopenia: initial and second-line therapy for adults with primary ITP. Blood Adv. 2026;10:7076-7097.</t>
  </si>
  <si>
    <t xml:space="preserve">10.1182/bloodadvances.2026021269</t>
  </si>
  <si>
    <t xml:space="preserve">42617047</t>
  </si>
  <si>
    <r>
      <rPr>
        <sz val="10"/>
        <rFont val="Noto Sans CJK SC"/>
        <family val="2"/>
      </rPr>
      <t xml:space="preserve">本出典は</t>
    </r>
    <r>
      <rPr>
        <sz val="10"/>
        <rFont val="Arial"/>
        <family val="0"/>
        <charset val="1"/>
      </rPr>
      <t xml:space="preserve">ASH 2019</t>
    </r>
    <r>
      <rPr>
        <sz val="10"/>
        <rFont val="Noto Sans CJK SC"/>
        <family val="2"/>
      </rPr>
      <t xml:space="preserve">年版の</t>
    </r>
    <r>
      <rPr>
        <sz val="10"/>
        <rFont val="Arial"/>
        <family val="0"/>
        <charset val="1"/>
      </rPr>
      <t xml:space="preserve">focused update</t>
    </r>
    <r>
      <rPr>
        <sz val="10"/>
        <rFont val="Noto Sans CJK SC"/>
        <family val="2"/>
      </rPr>
      <t xml:space="preserve">で、成人の初期治療と第二選択に限る。リツキシマブは</t>
    </r>
    <r>
      <rPr>
        <sz val="10"/>
        <rFont val="Arial"/>
        <family val="0"/>
        <charset val="1"/>
      </rPr>
      <t xml:space="preserve">2017</t>
    </r>
    <r>
      <rPr>
        <sz val="10"/>
        <rFont val="Noto Sans CJK SC"/>
        <family val="2"/>
      </rPr>
      <t xml:space="preserve">年に国内で成人</t>
    </r>
    <r>
      <rPr>
        <sz val="10"/>
        <rFont val="Arial"/>
        <family val="0"/>
        <charset val="1"/>
      </rPr>
      <t xml:space="preserve">ITP</t>
    </r>
    <r>
      <rPr>
        <sz val="10"/>
        <rFont val="Noto Sans CJK SC"/>
        <family val="2"/>
      </rPr>
      <t xml:space="preserve">への適応が拡大し、現行の添付文書（</t>
    </r>
    <r>
      <rPr>
        <sz val="10"/>
        <rFont val="Arial"/>
        <family val="0"/>
        <charset val="1"/>
      </rPr>
      <t xml:space="preserve">PMDA</t>
    </r>
    <r>
      <rPr>
        <sz val="10"/>
        <rFont val="Noto Sans CJK SC"/>
        <family val="2"/>
      </rPr>
      <t xml:space="preserve">）の効能に「持続性及び慢性免疫性血小板減少症」が含まれ、発症又は診断後</t>
    </r>
    <r>
      <rPr>
        <sz val="10"/>
        <rFont val="Arial"/>
        <family val="0"/>
        <charset val="1"/>
      </rPr>
      <t xml:space="preserve">6</t>
    </r>
    <r>
      <rPr>
        <sz val="10"/>
        <rFont val="Noto Sans CJK SC"/>
        <family val="2"/>
      </rPr>
      <t xml:space="preserve">か月以上経過した例が対象であることを確認した。トロンボポエチン受容体作動薬は国内で慢性</t>
    </r>
    <r>
      <rPr>
        <sz val="10"/>
        <rFont val="Arial"/>
        <family val="0"/>
        <charset val="1"/>
      </rPr>
      <t xml:space="preserve">ITP</t>
    </r>
    <r>
      <rPr>
        <sz val="10"/>
        <rFont val="Noto Sans CJK SC"/>
        <family val="2"/>
      </rPr>
      <t xml:space="preserve">に承認・保険適用がある（成人</t>
    </r>
    <r>
      <rPr>
        <sz val="10"/>
        <rFont val="Arial"/>
        <family val="0"/>
        <charset val="1"/>
      </rPr>
      <t xml:space="preserve">ITP</t>
    </r>
    <r>
      <rPr>
        <sz val="10"/>
        <rFont val="Noto Sans CJK SC"/>
        <family val="2"/>
      </rPr>
      <t xml:space="preserve">治療の参照ガイド</t>
    </r>
    <r>
      <rPr>
        <sz val="10"/>
        <rFont val="Arial"/>
        <family val="0"/>
        <charset val="1"/>
      </rPr>
      <t xml:space="preserve">2019</t>
    </r>
    <r>
      <rPr>
        <sz val="10"/>
        <rFont val="Noto Sans CJK SC"/>
        <family val="2"/>
      </rPr>
      <t xml:space="preserve">年改訂版の記載で確認）。</t>
    </r>
  </si>
  <si>
    <t xml:space="preserve">HS-004</t>
  </si>
  <si>
    <r>
      <rPr>
        <sz val="10"/>
        <rFont val="Noto Sans CJK SC"/>
        <family val="2"/>
      </rPr>
      <t xml:space="preserve">成人の</t>
    </r>
    <r>
      <rPr>
        <sz val="10"/>
        <rFont val="Arial"/>
        <family val="0"/>
        <charset val="1"/>
      </rPr>
      <t xml:space="preserve">ITP</t>
    </r>
    <r>
      <rPr>
        <sz val="10"/>
        <rFont val="Noto Sans CJK SC"/>
        <family val="2"/>
      </rPr>
      <t xml:space="preserve">で</t>
    </r>
    <r>
      <rPr>
        <sz val="10"/>
        <rFont val="Arial"/>
        <family val="0"/>
        <charset val="1"/>
      </rPr>
      <t xml:space="preserve">Helicobacter pylori</t>
    </r>
    <r>
      <rPr>
        <sz val="10"/>
        <rFont val="Noto Sans CJK SC"/>
        <family val="2"/>
      </rPr>
      <t xml:space="preserve">感染があれば除菌療法を行い、約半数の症例で血小板数の増加が得られる。除菌で血小板数が</t>
    </r>
    <r>
      <rPr>
        <sz val="10"/>
        <rFont val="Arial"/>
        <family val="0"/>
        <charset val="1"/>
      </rPr>
      <t xml:space="preserve">2</t>
    </r>
    <r>
      <rPr>
        <sz val="10"/>
        <rFont val="Noto Sans CJK SC"/>
        <family val="2"/>
      </rPr>
      <t xml:space="preserve">〜</t>
    </r>
    <r>
      <rPr>
        <sz val="10"/>
        <rFont val="Arial"/>
        <family val="0"/>
        <charset val="1"/>
      </rPr>
      <t xml:space="preserve">3</t>
    </r>
    <r>
      <rPr>
        <sz val="10"/>
        <rFont val="Noto Sans CJK SC"/>
        <family val="2"/>
      </rPr>
      <t xml:space="preserve">万</t>
    </r>
    <r>
      <rPr>
        <sz val="10"/>
        <rFont val="Arial"/>
        <family val="0"/>
        <charset val="1"/>
      </rPr>
      <t xml:space="preserve">/µL</t>
    </r>
    <r>
      <rPr>
        <sz val="10"/>
        <rFont val="Noto Sans CJK SC"/>
        <family val="2"/>
      </rPr>
      <t xml:space="preserve">以上に回復しない場合に副腎皮質ステロイドを開始する。治療目標は血小板数の正常化ではなく、重篤な出血を予防できる血小板数（通常</t>
    </r>
    <r>
      <rPr>
        <sz val="10"/>
        <rFont val="Arial"/>
        <family val="0"/>
        <charset val="1"/>
      </rPr>
      <t xml:space="preserve">3</t>
    </r>
    <r>
      <rPr>
        <sz val="10"/>
        <rFont val="Noto Sans CJK SC"/>
        <family val="2"/>
      </rPr>
      <t xml:space="preserve">万</t>
    </r>
    <r>
      <rPr>
        <sz val="10"/>
        <rFont val="Arial"/>
        <family val="0"/>
        <charset val="1"/>
      </rPr>
      <t xml:space="preserve">/µL</t>
    </r>
    <r>
      <rPr>
        <sz val="10"/>
        <rFont val="Noto Sans CJK SC"/>
        <family val="2"/>
      </rPr>
      <t xml:space="preserve">以上）の維持である。</t>
    </r>
  </si>
  <si>
    <r>
      <rPr>
        <sz val="10"/>
        <rFont val="Noto Sans CJK SC"/>
        <family val="2"/>
      </rPr>
      <t xml:space="preserve">数値は救急領域における止血機能異常症の診療ガイド第</t>
    </r>
    <r>
      <rPr>
        <sz val="10"/>
        <rFont val="Arial"/>
        <family val="0"/>
        <charset val="1"/>
      </rPr>
      <t xml:space="preserve">2</t>
    </r>
    <r>
      <rPr>
        <sz val="10"/>
        <rFont val="Noto Sans CJK SC"/>
        <family val="2"/>
      </rPr>
      <t xml:space="preserve">版の</t>
    </r>
    <r>
      <rPr>
        <sz val="10"/>
        <rFont val="Arial"/>
        <family val="0"/>
        <charset val="1"/>
      </rPr>
      <t xml:space="preserve">ITP</t>
    </r>
    <r>
      <rPr>
        <sz val="10"/>
        <rFont val="Noto Sans CJK SC"/>
        <family val="2"/>
      </rPr>
      <t xml:space="preserve">の章から読み取った。除菌療法は国内の診療ガイドに位置づけられた治療であり、用いる抗菌薬等はいずれも国内承認薬である。</t>
    </r>
  </si>
  <si>
    <t xml:space="preserve">HS-005</t>
  </si>
  <si>
    <r>
      <rPr>
        <sz val="10"/>
        <rFont val="Noto Sans CJK SC"/>
        <family val="2"/>
      </rPr>
      <t xml:space="preserve">血栓性血小板減少性紫斑病</t>
    </r>
    <r>
      <rPr>
        <sz val="10"/>
        <rFont val="Arial"/>
        <family val="0"/>
        <charset val="1"/>
      </rPr>
      <t xml:space="preserve">&lt;TTP&gt;</t>
    </r>
  </si>
  <si>
    <r>
      <rPr>
        <sz val="10"/>
        <rFont val="Noto Sans CJK SC"/>
        <family val="2"/>
      </rPr>
      <t xml:space="preserve">血栓性血小板減少性紫斑病（</t>
    </r>
    <r>
      <rPr>
        <sz val="10"/>
        <rFont val="Arial"/>
        <family val="0"/>
        <charset val="1"/>
      </rPr>
      <t xml:space="preserve">TTP</t>
    </r>
    <r>
      <rPr>
        <sz val="10"/>
        <rFont val="Noto Sans CJK SC"/>
        <family val="2"/>
      </rPr>
      <t xml:space="preserve">）は</t>
    </r>
    <r>
      <rPr>
        <sz val="10"/>
        <rFont val="Arial"/>
        <family val="0"/>
        <charset val="1"/>
      </rPr>
      <t xml:space="preserve">ADAMTS13</t>
    </r>
    <r>
      <rPr>
        <sz val="10"/>
        <rFont val="Noto Sans CJK SC"/>
        <family val="2"/>
      </rPr>
      <t xml:space="preserve">活性の著減（</t>
    </r>
    <r>
      <rPr>
        <sz val="10"/>
        <rFont val="Arial"/>
        <family val="0"/>
        <charset val="1"/>
      </rPr>
      <t xml:space="preserve">10%</t>
    </r>
    <r>
      <rPr>
        <sz val="10"/>
        <rFont val="Noto Sans CJK SC"/>
        <family val="2"/>
      </rPr>
      <t xml:space="preserve">未満）によって診断され、日本の指定難病の診断基準も</t>
    </r>
    <r>
      <rPr>
        <sz val="10"/>
        <rFont val="Arial"/>
        <family val="0"/>
        <charset val="1"/>
      </rPr>
      <t xml:space="preserve">ADAMTS13</t>
    </r>
    <r>
      <rPr>
        <sz val="10"/>
        <rFont val="Noto Sans CJK SC"/>
        <family val="2"/>
      </rPr>
      <t xml:space="preserve">活性</t>
    </r>
    <r>
      <rPr>
        <sz val="10"/>
        <rFont val="Arial"/>
        <family val="0"/>
        <charset val="1"/>
      </rPr>
      <t xml:space="preserve">10%</t>
    </r>
    <r>
      <rPr>
        <sz val="10"/>
        <rFont val="Noto Sans CJK SC"/>
        <family val="2"/>
      </rPr>
      <t xml:space="preserve">未満である。抗</t>
    </r>
    <r>
      <rPr>
        <sz val="10"/>
        <rFont val="Arial"/>
        <family val="0"/>
        <charset val="1"/>
      </rPr>
      <t xml:space="preserve">ADAMTS13</t>
    </r>
    <r>
      <rPr>
        <sz val="10"/>
        <rFont val="Noto Sans CJK SC"/>
        <family val="2"/>
      </rPr>
      <t xml:space="preserve">自己抗体が陽性の場合は免疫性（後天性）</t>
    </r>
    <r>
      <rPr>
        <sz val="10"/>
        <rFont val="Arial"/>
        <family val="0"/>
        <charset val="1"/>
      </rPr>
      <t xml:space="preserve">TTP</t>
    </r>
    <r>
      <rPr>
        <sz val="10"/>
        <rFont val="Noto Sans CJK SC"/>
        <family val="2"/>
      </rPr>
      <t xml:space="preserve">、</t>
    </r>
    <r>
      <rPr>
        <sz val="10"/>
        <rFont val="Arial"/>
        <family val="0"/>
        <charset val="1"/>
      </rPr>
      <t xml:space="preserve">ADAMTS13</t>
    </r>
    <r>
      <rPr>
        <sz val="10"/>
        <rFont val="Noto Sans CJK SC"/>
        <family val="2"/>
      </rPr>
      <t xml:space="preserve">の遺伝子異常がある場合は先天性</t>
    </r>
    <r>
      <rPr>
        <sz val="10"/>
        <rFont val="Arial"/>
        <family val="0"/>
        <charset val="1"/>
      </rPr>
      <t xml:space="preserve">TTP</t>
    </r>
    <r>
      <rPr>
        <sz val="10"/>
        <rFont val="Noto Sans CJK SC"/>
        <family val="2"/>
      </rPr>
      <t xml:space="preserve">（</t>
    </r>
    <r>
      <rPr>
        <sz val="10"/>
        <rFont val="Arial"/>
        <family val="0"/>
        <charset val="1"/>
      </rPr>
      <t xml:space="preserve">Upshaw-Schulman</t>
    </r>
    <r>
      <rPr>
        <sz val="10"/>
        <rFont val="Noto Sans CJK SC"/>
        <family val="2"/>
      </rPr>
      <t xml:space="preserve">症候群）に分類される。古典的な</t>
    </r>
    <r>
      <rPr>
        <sz val="10"/>
        <rFont val="Arial"/>
        <family val="0"/>
        <charset val="1"/>
      </rPr>
      <t xml:space="preserve">5</t>
    </r>
    <r>
      <rPr>
        <sz val="10"/>
        <rFont val="Noto Sans CJK SC"/>
        <family val="2"/>
      </rPr>
      <t xml:space="preserve">徴候のみに基づく診断は歴史的な方法である。</t>
    </r>
  </si>
  <si>
    <r>
      <rPr>
        <sz val="10"/>
        <rFont val="Noto Sans CJK SC"/>
        <family val="2"/>
      </rPr>
      <t xml:space="preserve">医学各論 Ⅶ</t>
    </r>
    <r>
      <rPr>
        <sz val="10"/>
        <rFont val="Arial"/>
        <family val="0"/>
        <charset val="1"/>
      </rPr>
      <t xml:space="preserve">-4-A-②</t>
    </r>
    <r>
      <rPr>
        <sz val="10"/>
        <rFont val="Noto Sans CJK SC"/>
        <family val="2"/>
      </rPr>
      <t xml:space="preserve">（血栓性血小板減少性紫斑病</t>
    </r>
    <r>
      <rPr>
        <sz val="10"/>
        <rFont val="Arial"/>
        <family val="0"/>
        <charset val="1"/>
      </rPr>
      <t xml:space="preserve">&lt;TTP&gt;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</si>
  <si>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TBL-01-00-016 (id: JlvnlZQ)</t>
    </r>
    <r>
      <rPr>
        <sz val="10"/>
        <rFont val="Noto Sans CJK SC"/>
        <family val="2"/>
      </rPr>
      <t xml:space="preserve">；</t>
    </r>
    <r>
      <rPr>
        <sz val="10"/>
        <rFont val="Arial"/>
        <family val="0"/>
        <charset val="1"/>
      </rPr>
      <t xml:space="preserve">TBL-02-01-017 (id: JlAKpWk)</t>
    </r>
  </si>
  <si>
    <t xml:space="preserve">SRC-2644</t>
  </si>
  <si>
    <t xml:space="preserve">Matsumoto M, Miyakawa Y, Kokame K, et al. Diagnostic and treatment guidelines for thrombotic thrombocytopenic purpura (TTP) in Japan 2023. Int J Hematol. 2023;118(5):529-546.</t>
  </si>
  <si>
    <t xml:space="preserve">10.1007/s12185-023-03657-0</t>
  </si>
  <si>
    <t xml:space="preserve">37689812</t>
  </si>
  <si>
    <r>
      <rPr>
        <sz val="10"/>
        <rFont val="Noto Sans CJK SC"/>
        <family val="2"/>
      </rPr>
      <t xml:space="preserve">国内では厚生労働科学研究班の「</t>
    </r>
    <r>
      <rPr>
        <sz val="10"/>
        <rFont val="Arial"/>
        <family val="0"/>
        <charset val="1"/>
      </rPr>
      <t xml:space="preserve">TTP</t>
    </r>
    <r>
      <rPr>
        <sz val="10"/>
        <rFont val="Noto Sans CJK SC"/>
        <family val="2"/>
      </rPr>
      <t xml:space="preserve">診療ガイド</t>
    </r>
    <r>
      <rPr>
        <sz val="10"/>
        <rFont val="Arial"/>
        <family val="0"/>
        <charset val="1"/>
      </rPr>
      <t xml:space="preserve">2026</t>
    </r>
    <r>
      <rPr>
        <sz val="10"/>
        <rFont val="Noto Sans CJK SC"/>
        <family val="2"/>
      </rPr>
      <t xml:space="preserve">」が最新だが、誌上版の書誌（掲載誌・巻号）を確認できなかったため、本カードは英語版ガイドライン（</t>
    </r>
    <r>
      <rPr>
        <sz val="10"/>
        <rFont val="Arial"/>
        <family val="0"/>
        <charset val="1"/>
      </rPr>
      <t xml:space="preserve">2023</t>
    </r>
    <r>
      <rPr>
        <sz val="10"/>
        <rFont val="Noto Sans CJK SC"/>
        <family val="2"/>
      </rPr>
      <t xml:space="preserve">）を出典とした。日本での発症は年間約</t>
    </r>
    <r>
      <rPr>
        <sz val="10"/>
        <rFont val="Arial"/>
        <family val="0"/>
        <charset val="1"/>
      </rPr>
      <t xml:space="preserve">500</t>
    </r>
    <r>
      <rPr>
        <sz val="10"/>
        <rFont val="Noto Sans CJK SC"/>
        <family val="2"/>
      </rPr>
      <t xml:space="preserve">人と推計されている（厚生労働省の指定難病ページに記載された研究班の推計）。</t>
    </r>
  </si>
  <si>
    <t xml:space="preserve">HS-006</t>
  </si>
  <si>
    <r>
      <rPr>
        <sz val="10"/>
        <rFont val="Arial"/>
        <family val="0"/>
        <charset val="1"/>
      </rPr>
      <t xml:space="preserve">TTP</t>
    </r>
    <r>
      <rPr>
        <sz val="10"/>
        <rFont val="Noto Sans CJK SC"/>
        <family val="2"/>
      </rPr>
      <t xml:space="preserve">の診断では</t>
    </r>
    <r>
      <rPr>
        <sz val="10"/>
        <rFont val="Arial"/>
        <family val="0"/>
        <charset val="1"/>
      </rPr>
      <t xml:space="preserve">ADAMTS13</t>
    </r>
    <r>
      <rPr>
        <sz val="10"/>
        <rFont val="Noto Sans CJK SC"/>
        <family val="2"/>
      </rPr>
      <t xml:space="preserve">検査（活性、抗</t>
    </r>
    <r>
      <rPr>
        <sz val="10"/>
        <rFont val="Arial"/>
        <family val="0"/>
        <charset val="1"/>
      </rPr>
      <t xml:space="preserve">ADAMTS13 IgG</t>
    </r>
    <r>
      <rPr>
        <sz val="10"/>
        <rFont val="Noto Sans CJK SC"/>
        <family val="2"/>
      </rPr>
      <t xml:space="preserve">またはインヒビター）が重要であり、臨床評価に加えて</t>
    </r>
    <r>
      <rPr>
        <sz val="10"/>
        <rFont val="Arial"/>
        <family val="0"/>
        <charset val="1"/>
      </rPr>
      <t xml:space="preserve">PLASMIC</t>
    </r>
    <r>
      <rPr>
        <sz val="10"/>
        <rFont val="Noto Sans CJK SC"/>
        <family val="2"/>
      </rPr>
      <t xml:space="preserve">スコアや</t>
    </r>
    <r>
      <rPr>
        <sz val="10"/>
        <rFont val="Arial"/>
        <family val="0"/>
        <charset val="1"/>
      </rPr>
      <t xml:space="preserve">French</t>
    </r>
    <r>
      <rPr>
        <sz val="10"/>
        <rFont val="Noto Sans CJK SC"/>
        <family val="2"/>
      </rPr>
      <t xml:space="preserve">スコアによる事前確率の評価が位置づけられている。</t>
    </r>
    <r>
      <rPr>
        <sz val="10"/>
        <rFont val="Arial"/>
        <family val="0"/>
        <charset val="1"/>
      </rPr>
      <t xml:space="preserve">ADAMTS13</t>
    </r>
    <r>
      <rPr>
        <sz val="10"/>
        <rFont val="Noto Sans CJK SC"/>
        <family val="2"/>
      </rPr>
      <t xml:space="preserve">検査の結果が判明するまでの時間は、早期診断とカプラシズマブ使用の判断に影響する。</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</si>
  <si>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TBL-01-00-016 (id: JlvnlZQ)</t>
    </r>
    <r>
      <rPr>
        <sz val="10"/>
        <rFont val="Noto Sans CJK SC"/>
        <family val="2"/>
      </rPr>
      <t xml:space="preserve">；</t>
    </r>
    <r>
      <rPr>
        <sz val="10"/>
        <rFont val="Arial"/>
        <family val="0"/>
        <charset val="1"/>
      </rPr>
      <t xml:space="preserve">TBL-02-01-017 (id: JlAKpWk)</t>
    </r>
    <r>
      <rPr>
        <sz val="10"/>
        <rFont val="Noto Sans CJK SC"/>
        <family val="2"/>
      </rPr>
      <t xml:space="preserve">；</t>
    </r>
    <r>
      <rPr>
        <sz val="10"/>
        <rFont val="Arial"/>
        <family val="0"/>
        <charset val="1"/>
      </rPr>
      <t xml:space="preserve">TBL-02-01-015 (id: JlAKpWY)</t>
    </r>
  </si>
  <si>
    <t xml:space="preserve">SRC-2645</t>
  </si>
  <si>
    <t xml:space="preserve">Zheng XL, Vesely SK, Cataland SR, et al. ISTH guidelines for the diagnosis of thrombotic thrombocytopenic purpura. J Thromb Haemost. 2020;18(10):2486-2495.</t>
  </si>
  <si>
    <t xml:space="preserve">10.1111/jth.15006</t>
  </si>
  <si>
    <t xml:space="preserve">32914582</t>
  </si>
  <si>
    <r>
      <rPr>
        <sz val="10"/>
        <rFont val="Arial"/>
        <family val="0"/>
        <charset val="1"/>
      </rPr>
      <t xml:space="preserve">ISTH</t>
    </r>
    <r>
      <rPr>
        <sz val="10"/>
        <rFont val="Noto Sans CJK SC"/>
        <family val="2"/>
      </rPr>
      <t xml:space="preserve">の診断ガイドライン（</t>
    </r>
    <r>
      <rPr>
        <sz val="10"/>
        <rFont val="Arial"/>
        <family val="0"/>
        <charset val="1"/>
      </rPr>
      <t xml:space="preserve">2020</t>
    </r>
    <r>
      <rPr>
        <sz val="10"/>
        <rFont val="Noto Sans CJK SC"/>
        <family val="2"/>
      </rPr>
      <t xml:space="preserve">）の推奨は</t>
    </r>
    <r>
      <rPr>
        <sz val="10"/>
        <rFont val="Arial"/>
        <family val="0"/>
        <charset val="1"/>
      </rPr>
      <t xml:space="preserve">3</t>
    </r>
    <r>
      <rPr>
        <sz val="10"/>
        <rFont val="Noto Sans CJK SC"/>
        <family val="2"/>
      </rPr>
      <t xml:space="preserve">件で、内容は抄録で確認した。カプラシズマブは後天性</t>
    </r>
    <r>
      <rPr>
        <sz val="10"/>
        <rFont val="Arial"/>
        <family val="0"/>
        <charset val="1"/>
      </rPr>
      <t xml:space="preserve">TTP</t>
    </r>
    <r>
      <rPr>
        <sz val="10"/>
        <rFont val="Noto Sans CJK SC"/>
        <family val="2"/>
      </rPr>
      <t xml:space="preserve">の適応で</t>
    </r>
    <r>
      <rPr>
        <sz val="10"/>
        <rFont val="Arial"/>
        <family val="0"/>
        <charset val="1"/>
      </rPr>
      <t xml:space="preserve">2022</t>
    </r>
    <r>
      <rPr>
        <sz val="10"/>
        <rFont val="Noto Sans CJK SC"/>
        <family val="2"/>
      </rPr>
      <t xml:space="preserve">年に国内承認され、薬価収載されている（承認番号と企業公表資料で確認）。</t>
    </r>
  </si>
  <si>
    <t xml:space="preserve">HS-007</t>
  </si>
  <si>
    <r>
      <rPr>
        <sz val="10"/>
        <rFont val="Noto Sans CJK SC"/>
        <family val="2"/>
      </rPr>
      <t xml:space="preserve">免疫性</t>
    </r>
    <r>
      <rPr>
        <sz val="10"/>
        <rFont val="Arial"/>
        <family val="0"/>
        <charset val="1"/>
      </rPr>
      <t xml:space="preserve">TTP</t>
    </r>
    <r>
      <rPr>
        <sz val="10"/>
        <rFont val="Noto Sans CJK SC"/>
        <family val="2"/>
      </rPr>
      <t xml:space="preserve">の初発・再発に対しては、血漿交換に副腎皮質ステロイドを加える治療が強く推奨され、リツキシマブとカプラシズマブの追加はいずれも条件付き推奨である。</t>
    </r>
  </si>
  <si>
    <r>
      <rPr>
        <sz val="10"/>
        <rFont val="Arial"/>
        <family val="0"/>
        <charset val="1"/>
      </rPr>
      <t xml:space="preserve">PS-02-02-05 (id: JkxnuPc)</t>
    </r>
    <r>
      <rPr>
        <sz val="10"/>
        <rFont val="Noto Sans CJK SC"/>
        <family val="2"/>
      </rPr>
      <t xml:space="preserve">；</t>
    </r>
    <r>
      <rPr>
        <sz val="10"/>
        <rFont val="Arial"/>
        <family val="0"/>
        <charset val="1"/>
      </rPr>
      <t xml:space="preserve">TBL-01-00-016 (id: JlvnlZQ)</t>
    </r>
    <r>
      <rPr>
        <sz val="10"/>
        <rFont val="Noto Sans CJK SC"/>
        <family val="2"/>
      </rPr>
      <t xml:space="preserve">；</t>
    </r>
    <r>
      <rPr>
        <sz val="10"/>
        <rFont val="Arial"/>
        <family val="0"/>
        <charset val="1"/>
      </rPr>
      <t xml:space="preserve">TBL-02-01-014 (id: JlAKpWU)</t>
    </r>
    <r>
      <rPr>
        <sz val="10"/>
        <rFont val="Noto Sans CJK SC"/>
        <family val="2"/>
      </rPr>
      <t xml:space="preserve">；</t>
    </r>
    <r>
      <rPr>
        <sz val="10"/>
        <rFont val="Arial"/>
        <family val="0"/>
        <charset val="1"/>
      </rPr>
      <t xml:space="preserve">TBL-02-01-015 (id: JlAKpWY)</t>
    </r>
  </si>
  <si>
    <t xml:space="preserve">SRC-2646</t>
  </si>
  <si>
    <t xml:space="preserve">Zheng XL, Vesely SK, Cataland SR, et al. ISTH guidelines for treatment of thrombotic thrombocytopenic purpura. J Thromb Haemost. 2020;18(10):2496-2502.</t>
  </si>
  <si>
    <t xml:space="preserve">10.1111/jth.15010</t>
  </si>
  <si>
    <t xml:space="preserve">32914526</t>
  </si>
  <si>
    <r>
      <rPr>
        <sz val="10"/>
        <rFont val="Noto Sans CJK SC"/>
        <family val="2"/>
      </rPr>
      <t xml:space="preserve">推奨の強さは</t>
    </r>
    <r>
      <rPr>
        <sz val="10"/>
        <rFont val="Arial"/>
        <family val="0"/>
        <charset val="1"/>
      </rPr>
      <t xml:space="preserve">ISTH</t>
    </r>
    <r>
      <rPr>
        <sz val="10"/>
        <rFont val="Noto Sans CJK SC"/>
        <family val="2"/>
      </rPr>
      <t xml:space="preserve">治療ガイドライン（</t>
    </r>
    <r>
      <rPr>
        <sz val="10"/>
        <rFont val="Arial"/>
        <family val="0"/>
        <charset val="1"/>
      </rPr>
      <t xml:space="preserve">2020</t>
    </r>
    <r>
      <rPr>
        <sz val="10"/>
        <rFont val="Noto Sans CJK SC"/>
        <family val="2"/>
      </rPr>
      <t xml:space="preserve">）の抄録で確認した表記どおり。カプラシズマブは</t>
    </r>
    <r>
      <rPr>
        <sz val="10"/>
        <rFont val="Arial"/>
        <family val="0"/>
        <charset val="1"/>
      </rPr>
      <t xml:space="preserve">2022</t>
    </r>
    <r>
      <rPr>
        <sz val="10"/>
        <rFont val="Noto Sans CJK SC"/>
        <family val="2"/>
      </rPr>
      <t xml:space="preserve">年に国内承認・薬価収載され、投薬期間制限は</t>
    </r>
    <r>
      <rPr>
        <sz val="10"/>
        <rFont val="Arial"/>
        <family val="0"/>
        <charset val="1"/>
      </rPr>
      <t xml:space="preserve">2023</t>
    </r>
    <r>
      <rPr>
        <sz val="10"/>
        <rFont val="Noto Sans CJK SC"/>
        <family val="2"/>
      </rPr>
      <t xml:space="preserve">年</t>
    </r>
    <r>
      <rPr>
        <sz val="10"/>
        <rFont val="Arial"/>
        <family val="0"/>
        <charset val="1"/>
      </rPr>
      <t xml:space="preserve">12</t>
    </r>
    <r>
      <rPr>
        <sz val="10"/>
        <rFont val="Noto Sans CJK SC"/>
        <family val="2"/>
      </rPr>
      <t xml:space="preserve">月に解除された。リツキシマブは添付文書（</t>
    </r>
    <r>
      <rPr>
        <sz val="10"/>
        <rFont val="Arial"/>
        <family val="0"/>
        <charset val="1"/>
      </rPr>
      <t xml:space="preserve">PMDA</t>
    </r>
    <r>
      <rPr>
        <sz val="10"/>
        <rFont val="Noto Sans CJK SC"/>
        <family val="2"/>
      </rPr>
      <t xml:space="preserve">）に後天性</t>
    </r>
    <r>
      <rPr>
        <sz val="10"/>
        <rFont val="Arial"/>
        <family val="0"/>
        <charset val="1"/>
      </rPr>
      <t xml:space="preserve">TTP</t>
    </r>
    <r>
      <rPr>
        <sz val="10"/>
        <rFont val="Noto Sans CJK SC"/>
        <family val="2"/>
      </rPr>
      <t xml:space="preserve">の効能があることを確認したが、保険適用は難治例・再発例に限ると学会誌総説にあり、急性期の初期治療としての使用は保険適用外と「</t>
    </r>
    <r>
      <rPr>
        <sz val="10"/>
        <rFont val="Arial"/>
        <family val="0"/>
        <charset val="1"/>
      </rPr>
      <t xml:space="preserve">TTP</t>
    </r>
    <r>
      <rPr>
        <sz val="10"/>
        <rFont val="Noto Sans CJK SC"/>
        <family val="2"/>
      </rPr>
      <t xml:space="preserve">診療ガイド</t>
    </r>
    <r>
      <rPr>
        <sz val="10"/>
        <rFont val="Arial"/>
        <family val="0"/>
        <charset val="1"/>
      </rPr>
      <t xml:space="preserve">2026</t>
    </r>
    <r>
      <rPr>
        <sz val="10"/>
        <rFont val="Noto Sans CJK SC"/>
        <family val="2"/>
      </rPr>
      <t xml:space="preserve">」に記載されている。副腎皮質ステロイドの</t>
    </r>
    <r>
      <rPr>
        <sz val="10"/>
        <rFont val="Arial"/>
        <family val="0"/>
        <charset val="1"/>
      </rPr>
      <t xml:space="preserve">TTP</t>
    </r>
    <r>
      <rPr>
        <sz val="10"/>
        <rFont val="Noto Sans CJK SC"/>
        <family val="2"/>
      </rPr>
      <t xml:space="preserve">への使用自体は保険適用外と企業資料に明記されている（二次情報）。</t>
    </r>
  </si>
  <si>
    <t xml:space="preserve">HS-008</t>
  </si>
  <si>
    <r>
      <rPr>
        <sz val="10"/>
        <rFont val="Arial"/>
        <family val="0"/>
        <charset val="1"/>
      </rPr>
      <t xml:space="preserve">2025</t>
    </r>
    <r>
      <rPr>
        <sz val="10"/>
        <rFont val="Noto Sans CJK SC"/>
        <family val="2"/>
      </rPr>
      <t xml:space="preserve">年の</t>
    </r>
    <r>
      <rPr>
        <sz val="10"/>
        <rFont val="Arial"/>
        <family val="0"/>
        <charset val="1"/>
      </rPr>
      <t xml:space="preserve">focused update</t>
    </r>
    <r>
      <rPr>
        <sz val="10"/>
        <rFont val="Noto Sans CJK SC"/>
        <family val="2"/>
      </rPr>
      <t xml:space="preserve">で、免疫性</t>
    </r>
    <r>
      <rPr>
        <sz val="10"/>
        <rFont val="Arial"/>
        <family val="0"/>
        <charset val="1"/>
      </rPr>
      <t xml:space="preserve">TTP</t>
    </r>
    <r>
      <rPr>
        <sz val="10"/>
        <rFont val="Noto Sans CJK SC"/>
        <family val="2"/>
      </rPr>
      <t xml:space="preserve">に対する</t>
    </r>
    <r>
      <rPr>
        <sz val="10"/>
        <rFont val="Arial"/>
        <family val="0"/>
        <charset val="1"/>
      </rPr>
      <t xml:space="preserve">2020</t>
    </r>
    <r>
      <rPr>
        <sz val="10"/>
        <rFont val="Noto Sans CJK SC"/>
        <family val="2"/>
      </rPr>
      <t xml:space="preserve">年ガイドラインの推奨は変更されなかった。一方、寛解期の先天性</t>
    </r>
    <r>
      <rPr>
        <sz val="10"/>
        <rFont val="Arial"/>
        <family val="0"/>
        <charset val="1"/>
      </rPr>
      <t xml:space="preserve">TTP</t>
    </r>
    <r>
      <rPr>
        <sz val="10"/>
        <rFont val="Noto Sans CJK SC"/>
        <family val="2"/>
      </rPr>
      <t xml:space="preserve">に対しては、遺伝子組換え</t>
    </r>
    <r>
      <rPr>
        <sz val="10"/>
        <rFont val="Arial"/>
        <family val="0"/>
        <charset val="1"/>
      </rPr>
      <t xml:space="preserve">ADAMTS13</t>
    </r>
    <r>
      <rPr>
        <sz val="10"/>
        <rFont val="Noto Sans CJK SC"/>
        <family val="2"/>
      </rPr>
      <t xml:space="preserve">を新鮮凍結血漿より用いることが新たに強く推奨された（中等度の確実性）。</t>
    </r>
  </si>
  <si>
    <r>
      <rPr>
        <sz val="10"/>
        <rFont val="Arial"/>
        <family val="0"/>
        <charset val="1"/>
      </rPr>
      <t xml:space="preserve">PS-02-02-05 (id: JkxnuPc)</t>
    </r>
    <r>
      <rPr>
        <sz val="10"/>
        <rFont val="Noto Sans CJK SC"/>
        <family val="2"/>
      </rPr>
      <t xml:space="preserve">；</t>
    </r>
    <r>
      <rPr>
        <sz val="10"/>
        <rFont val="Arial"/>
        <family val="0"/>
        <charset val="1"/>
      </rPr>
      <t xml:space="preserve">TBL-01-00-022 (id: JlvnlZs)</t>
    </r>
    <r>
      <rPr>
        <sz val="10"/>
        <rFont val="Noto Sans CJK SC"/>
        <family val="2"/>
      </rPr>
      <t xml:space="preserve">；</t>
    </r>
    <r>
      <rPr>
        <sz val="10"/>
        <rFont val="Arial"/>
        <family val="0"/>
        <charset val="1"/>
      </rPr>
      <t xml:space="preserve">TBL-02-01-015 (id: JlAKpWY)</t>
    </r>
  </si>
  <si>
    <t xml:space="preserve">SRC-2647</t>
  </si>
  <si>
    <t xml:space="preserve">Zheng XL, Al-Housni Z, Cataland SR, et al. 2025 focused update of the 2020 ISTH guidelines for management of thrombotic thrombocytopenic purpura. J Thromb Haemost. 2025;23(11):3711-3732.</t>
  </si>
  <si>
    <t xml:space="preserve">10.1016/j.jtha.2025.06.002</t>
  </si>
  <si>
    <t xml:space="preserve">40533296</t>
  </si>
  <si>
    <r>
      <rPr>
        <sz val="10"/>
        <rFont val="Noto Sans CJK SC"/>
        <family val="2"/>
      </rPr>
      <t xml:space="preserve">遺伝子組換え</t>
    </r>
    <r>
      <rPr>
        <sz val="10"/>
        <rFont val="Arial"/>
        <family val="0"/>
        <charset val="1"/>
      </rPr>
      <t xml:space="preserve">ADAMTS13</t>
    </r>
    <r>
      <rPr>
        <sz val="10"/>
        <rFont val="Noto Sans CJK SC"/>
        <family val="2"/>
      </rPr>
      <t xml:space="preserve">製剤の国内承認・保険適用の状況は、本リサーチでは確認できなかった。</t>
    </r>
  </si>
  <si>
    <t xml:space="preserve">HS-009</t>
  </si>
  <si>
    <r>
      <rPr>
        <sz val="10"/>
        <rFont val="Noto Sans CJK SC"/>
        <family val="2"/>
      </rPr>
      <t xml:space="preserve">溶血性尿毒症症候群</t>
    </r>
    <r>
      <rPr>
        <sz val="10"/>
        <rFont val="Arial"/>
        <family val="0"/>
        <charset val="1"/>
      </rPr>
      <t xml:space="preserve">&lt;HUS&gt;</t>
    </r>
  </si>
  <si>
    <r>
      <rPr>
        <sz val="10"/>
        <rFont val="Noto Sans CJK SC"/>
        <family val="2"/>
      </rPr>
      <t xml:space="preserve">非典型溶血性尿毒症症候群（</t>
    </r>
    <r>
      <rPr>
        <sz val="10"/>
        <rFont val="Arial"/>
        <family val="0"/>
        <charset val="1"/>
      </rPr>
      <t xml:space="preserve">aHUS</t>
    </r>
    <r>
      <rPr>
        <sz val="10"/>
        <rFont val="Noto Sans CJK SC"/>
        <family val="2"/>
      </rPr>
      <t xml:space="preserve">）は、微小血管症性溶血性貧血、血小板減少、急性腎障害の三徴を特徴とする血栓性微小血管症であり、補体制御異常によるものを含む。日本の</t>
    </r>
    <r>
      <rPr>
        <sz val="10"/>
        <rFont val="Arial"/>
        <family val="0"/>
        <charset val="1"/>
      </rPr>
      <t xml:space="preserve">aHUS</t>
    </r>
    <r>
      <rPr>
        <sz val="10"/>
        <rFont val="Noto Sans CJK SC"/>
        <family val="2"/>
      </rPr>
      <t xml:space="preserve">診断基準は</t>
    </r>
    <r>
      <rPr>
        <sz val="10"/>
        <rFont val="Arial"/>
        <family val="0"/>
        <charset val="1"/>
      </rPr>
      <t xml:space="preserve">2013</t>
    </r>
    <r>
      <rPr>
        <sz val="10"/>
        <rFont val="Noto Sans CJK SC"/>
        <family val="2"/>
      </rPr>
      <t xml:space="preserve">年に日本腎臓学会と日本小児科学会が合同で策定し、</t>
    </r>
    <r>
      <rPr>
        <sz val="10"/>
        <rFont val="Arial"/>
        <family val="0"/>
        <charset val="1"/>
      </rPr>
      <t xml:space="preserve">2016</t>
    </r>
    <r>
      <rPr>
        <sz val="10"/>
        <rFont val="Noto Sans CJK SC"/>
        <family val="2"/>
      </rPr>
      <t xml:space="preserve">年の改訂版ガイドでは二次性</t>
    </r>
    <r>
      <rPr>
        <sz val="10"/>
        <rFont val="Arial"/>
        <family val="0"/>
        <charset val="1"/>
      </rPr>
      <t xml:space="preserve">TMA</t>
    </r>
    <r>
      <rPr>
        <sz val="10"/>
        <rFont val="Noto Sans CJK SC"/>
        <family val="2"/>
      </rPr>
      <t xml:space="preserve">を</t>
    </r>
    <r>
      <rPr>
        <sz val="10"/>
        <rFont val="Arial"/>
        <family val="0"/>
        <charset val="1"/>
      </rPr>
      <t xml:space="preserve">aHUS</t>
    </r>
    <r>
      <rPr>
        <sz val="10"/>
        <rFont val="Noto Sans CJK SC"/>
        <family val="2"/>
      </rPr>
      <t xml:space="preserve">の定義から除く再定義が行われた。</t>
    </r>
  </si>
  <si>
    <r>
      <rPr>
        <sz val="10"/>
        <rFont val="Noto Sans CJK SC"/>
        <family val="2"/>
      </rPr>
      <t xml:space="preserve">医学各論 Ⅶ</t>
    </r>
    <r>
      <rPr>
        <sz val="10"/>
        <rFont val="Arial"/>
        <family val="0"/>
        <charset val="1"/>
      </rPr>
      <t xml:space="preserve">-4-A-③</t>
    </r>
    <r>
      <rPr>
        <sz val="10"/>
        <rFont val="Noto Sans CJK SC"/>
        <family val="2"/>
      </rPr>
      <t xml:space="preserve">（溶血性尿毒症症候群</t>
    </r>
    <r>
      <rPr>
        <sz val="10"/>
        <rFont val="Arial"/>
        <family val="0"/>
        <charset val="1"/>
      </rPr>
      <t xml:space="preserve">&lt;HUS&gt;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</si>
  <si>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TBL-01-00-015 (id: JlvnlZI)</t>
    </r>
    <r>
      <rPr>
        <sz val="10"/>
        <rFont val="Noto Sans CJK SC"/>
        <family val="2"/>
      </rPr>
      <t xml:space="preserve">；</t>
    </r>
    <r>
      <rPr>
        <sz val="10"/>
        <rFont val="Arial"/>
        <family val="0"/>
        <charset val="1"/>
      </rPr>
      <t xml:space="preserve">TBL-02-01-014 (id: JlAKpWU)</t>
    </r>
    <r>
      <rPr>
        <sz val="10"/>
        <rFont val="Noto Sans CJK SC"/>
        <family val="2"/>
      </rPr>
      <t xml:space="preserve">；</t>
    </r>
    <r>
      <rPr>
        <sz val="10"/>
        <rFont val="Arial"/>
        <family val="0"/>
        <charset val="1"/>
      </rPr>
      <t xml:space="preserve">TBL-02-01-015 (id: JlAKpWY)</t>
    </r>
  </si>
  <si>
    <t xml:space="preserve">SRC-2648</t>
  </si>
  <si>
    <t xml:space="preserve">Kato H, Nangaku M, Hataya H, et al. Clinical guides for atypical hemolytic uremic syndrome in Japan. Clin Exp Nephrol. 2016;20(4):536-543.</t>
  </si>
  <si>
    <t xml:space="preserve">10.1007/s10157-016-1276-6</t>
  </si>
  <si>
    <t xml:space="preserve">27422619</t>
  </si>
  <si>
    <r>
      <rPr>
        <sz val="10"/>
        <rFont val="Noto Sans CJK SC"/>
        <family val="2"/>
      </rPr>
      <t xml:space="preserve">国内の現行の診療ガイドは「非典型溶血性尿毒症症候群（</t>
    </r>
    <r>
      <rPr>
        <sz val="10"/>
        <rFont val="Arial"/>
        <family val="0"/>
        <charset val="1"/>
      </rPr>
      <t xml:space="preserve">aHUS</t>
    </r>
    <r>
      <rPr>
        <sz val="10"/>
        <rFont val="Noto Sans CJK SC"/>
        <family val="2"/>
      </rPr>
      <t xml:space="preserve">）診療ガイド</t>
    </r>
    <r>
      <rPr>
        <sz val="10"/>
        <rFont val="Arial"/>
        <family val="0"/>
        <charset val="1"/>
      </rPr>
      <t xml:space="preserve">2023</t>
    </r>
    <r>
      <rPr>
        <sz val="10"/>
        <rFont val="Noto Sans CJK SC"/>
        <family val="2"/>
      </rPr>
      <t xml:space="preserve">」（書籍、</t>
    </r>
    <r>
      <rPr>
        <sz val="10"/>
        <rFont val="Arial"/>
        <family val="0"/>
        <charset val="1"/>
      </rPr>
      <t xml:space="preserve">2023</t>
    </r>
    <r>
      <rPr>
        <sz val="10"/>
        <rFont val="Noto Sans CJK SC"/>
        <family val="2"/>
      </rPr>
      <t xml:space="preserve">年）であり、本カードの出典（</t>
    </r>
    <r>
      <rPr>
        <sz val="10"/>
        <rFont val="Arial"/>
        <family val="0"/>
        <charset val="1"/>
      </rPr>
      <t xml:space="preserve">2016</t>
    </r>
    <r>
      <rPr>
        <sz val="10"/>
        <rFont val="Noto Sans CJK SC"/>
        <family val="2"/>
      </rPr>
      <t xml:space="preserve">年）はその前の改訂版ガイドの誌上版であるため、定義の細部は</t>
    </r>
    <r>
      <rPr>
        <sz val="10"/>
        <rFont val="Arial"/>
        <family val="0"/>
        <charset val="1"/>
      </rPr>
      <t xml:space="preserve">2023</t>
    </r>
    <r>
      <rPr>
        <sz val="10"/>
        <rFont val="Noto Sans CJK SC"/>
        <family val="2"/>
      </rPr>
      <t xml:space="preserve">年版での再照合が望ましい。腎不全の管理の詳細は腎分野の既存カードを正とし、ここでは扱わない。</t>
    </r>
  </si>
  <si>
    <t xml:space="preserve">HS-010</t>
  </si>
  <si>
    <r>
      <rPr>
        <sz val="10"/>
        <rFont val="Arial"/>
        <family val="0"/>
        <charset val="1"/>
      </rPr>
      <t xml:space="preserve">aHUS</t>
    </r>
    <r>
      <rPr>
        <sz val="10"/>
        <rFont val="Noto Sans CJK SC"/>
        <family val="2"/>
      </rPr>
      <t xml:space="preserve">に対するエクリズマブの前向き第</t>
    </r>
    <r>
      <rPr>
        <sz val="10"/>
        <rFont val="Arial"/>
        <family val="0"/>
        <charset val="1"/>
      </rPr>
      <t xml:space="preserve">2</t>
    </r>
    <r>
      <rPr>
        <sz val="10"/>
        <rFont val="Noto Sans CJK SC"/>
        <family val="2"/>
      </rPr>
      <t xml:space="preserve">相試験</t>
    </r>
    <r>
      <rPr>
        <sz val="10"/>
        <rFont val="Arial"/>
        <family val="0"/>
        <charset val="1"/>
      </rPr>
      <t xml:space="preserve">2</t>
    </r>
    <r>
      <rPr>
        <sz val="10"/>
        <rFont val="Noto Sans CJK SC"/>
        <family val="2"/>
      </rPr>
      <t xml:space="preserve">件（</t>
    </r>
    <r>
      <rPr>
        <sz val="10"/>
        <rFont val="Arial"/>
        <family val="0"/>
        <charset val="1"/>
      </rPr>
      <t xml:space="preserve">12</t>
    </r>
    <r>
      <rPr>
        <sz val="10"/>
        <rFont val="Noto Sans CJK SC"/>
        <family val="2"/>
      </rPr>
      <t xml:space="preserve">歳以上、計</t>
    </r>
    <r>
      <rPr>
        <sz val="10"/>
        <rFont val="Arial"/>
        <family val="0"/>
        <charset val="1"/>
      </rPr>
      <t xml:space="preserve">37</t>
    </r>
    <r>
      <rPr>
        <sz val="10"/>
        <rFont val="Noto Sans CJK SC"/>
        <family val="2"/>
      </rPr>
      <t xml:space="preserve">例）では、血漿療法に抵抗性の群で</t>
    </r>
    <r>
      <rPr>
        <sz val="10"/>
        <rFont val="Arial"/>
        <family val="0"/>
        <charset val="1"/>
      </rPr>
      <t xml:space="preserve">26</t>
    </r>
    <r>
      <rPr>
        <sz val="10"/>
        <rFont val="Noto Sans CJK SC"/>
        <family val="2"/>
      </rPr>
      <t xml:space="preserve">週時点の血小板数が平均</t>
    </r>
    <r>
      <rPr>
        <sz val="10"/>
        <rFont val="Arial"/>
        <family val="0"/>
        <charset val="1"/>
      </rPr>
      <t xml:space="preserve">73×10⁹/L</t>
    </r>
    <r>
      <rPr>
        <sz val="10"/>
        <rFont val="Noto Sans CJK SC"/>
        <family val="2"/>
      </rPr>
      <t xml:space="preserve">増加し、透析を受けていた</t>
    </r>
    <r>
      <rPr>
        <sz val="10"/>
        <rFont val="Arial"/>
        <family val="0"/>
        <charset val="1"/>
      </rPr>
      <t xml:space="preserve">5</t>
    </r>
    <r>
      <rPr>
        <sz val="10"/>
        <rFont val="Noto Sans CJK SC"/>
        <family val="2"/>
      </rPr>
      <t xml:space="preserve">例中</t>
    </r>
    <r>
      <rPr>
        <sz val="10"/>
        <rFont val="Arial"/>
        <family val="0"/>
        <charset val="1"/>
      </rPr>
      <t xml:space="preserve">4</t>
    </r>
    <r>
      <rPr>
        <sz val="10"/>
        <rFont val="Noto Sans CJK SC"/>
        <family val="2"/>
      </rPr>
      <t xml:space="preserve">例が透析を離脱した。血漿交換・輸注を継続していた群では</t>
    </r>
    <r>
      <rPr>
        <sz val="10"/>
        <rFont val="Arial"/>
        <family val="0"/>
        <charset val="1"/>
      </rPr>
      <t xml:space="preserve">80%</t>
    </r>
    <r>
      <rPr>
        <sz val="10"/>
        <rFont val="Noto Sans CJK SC"/>
        <family val="2"/>
      </rPr>
      <t xml:space="preserve">が</t>
    </r>
    <r>
      <rPr>
        <sz val="10"/>
        <rFont val="Arial"/>
        <family val="0"/>
        <charset val="1"/>
      </rPr>
      <t xml:space="preserve">TMA</t>
    </r>
    <r>
      <rPr>
        <sz val="10"/>
        <rFont val="Noto Sans CJK SC"/>
        <family val="2"/>
      </rPr>
      <t xml:space="preserve">イベントフリー（血小板数の</t>
    </r>
    <r>
      <rPr>
        <sz val="10"/>
        <rFont val="Arial"/>
        <family val="0"/>
        <charset val="1"/>
      </rPr>
      <t xml:space="preserve">25%</t>
    </r>
    <r>
      <rPr>
        <sz val="10"/>
        <rFont val="Noto Sans CJK SC"/>
        <family val="2"/>
      </rPr>
      <t xml:space="preserve">を超える低下なし、血漿療法なし、新たな透析導入なし）を達成し、エクリズマブの開始が早いほど推算</t>
    </r>
    <r>
      <rPr>
        <sz val="10"/>
        <rFont val="Arial"/>
        <family val="0"/>
        <charset val="1"/>
      </rPr>
      <t xml:space="preserve">GFR</t>
    </r>
    <r>
      <rPr>
        <sz val="10"/>
        <rFont val="Noto Sans CJK SC"/>
        <family val="2"/>
      </rPr>
      <t xml:space="preserve">の改善が大きかった。</t>
    </r>
  </si>
  <si>
    <r>
      <rPr>
        <sz val="10"/>
        <rFont val="Arial"/>
        <family val="0"/>
        <charset val="1"/>
      </rPr>
      <t xml:space="preserve">PS-02-02-05 (id: JkxnuPc)</t>
    </r>
    <r>
      <rPr>
        <sz val="10"/>
        <rFont val="Noto Sans CJK SC"/>
        <family val="2"/>
      </rPr>
      <t xml:space="preserve">；</t>
    </r>
    <r>
      <rPr>
        <sz val="10"/>
        <rFont val="Arial"/>
        <family val="0"/>
        <charset val="1"/>
      </rPr>
      <t xml:space="preserve">TBL-01-00-015 (id: JlvnlZI)</t>
    </r>
    <r>
      <rPr>
        <sz val="10"/>
        <rFont val="Noto Sans CJK SC"/>
        <family val="2"/>
      </rPr>
      <t xml:space="preserve">；</t>
    </r>
    <r>
      <rPr>
        <sz val="10"/>
        <rFont val="Arial"/>
        <family val="0"/>
        <charset val="1"/>
      </rPr>
      <t xml:space="preserve">TBL-02-01-015 (id: JlAKpWY)</t>
    </r>
  </si>
  <si>
    <t xml:space="preserve">Legendre CM, Licht C, Muus P, et al. Terminal Complement Inhibitor Eculizumab in Atypical Hemolytic-Uremic Syndrome. N Engl J Med. 2013;368(23):2169-2181.</t>
  </si>
  <si>
    <r>
      <rPr>
        <sz val="10"/>
        <rFont val="Noto Sans CJK SC"/>
        <family val="2"/>
      </rPr>
      <t xml:space="preserve">数値は抄録から読み取った。エクリズマブは国内で</t>
    </r>
    <r>
      <rPr>
        <sz val="10"/>
        <rFont val="Arial"/>
        <family val="0"/>
        <charset val="1"/>
      </rPr>
      <t xml:space="preserve">2013</t>
    </r>
    <r>
      <rPr>
        <sz val="10"/>
        <rFont val="Noto Sans CJK SC"/>
        <family val="2"/>
      </rPr>
      <t xml:space="preserve">年</t>
    </r>
    <r>
      <rPr>
        <sz val="10"/>
        <rFont val="Arial"/>
        <family val="0"/>
        <charset val="1"/>
      </rPr>
      <t xml:space="preserve">9</t>
    </r>
    <r>
      <rPr>
        <sz val="10"/>
        <rFont val="Noto Sans CJK SC"/>
        <family val="2"/>
      </rPr>
      <t xml:space="preserve">月に</t>
    </r>
    <r>
      <rPr>
        <sz val="10"/>
        <rFont val="Arial"/>
        <family val="0"/>
        <charset val="1"/>
      </rPr>
      <t xml:space="preserve">aHUS</t>
    </r>
    <r>
      <rPr>
        <sz val="10"/>
        <rFont val="Noto Sans CJK SC"/>
        <family val="2"/>
      </rPr>
      <t xml:space="preserve">への適応が承認され、保険適用がある（企業公表資料で確認）。効能は「非典型溶血性尿毒症症候群における血栓性微小血管症の抑制」であり、志賀毒素産生性大腸菌による</t>
    </r>
    <r>
      <rPr>
        <sz val="10"/>
        <rFont val="Arial"/>
        <family val="0"/>
        <charset val="1"/>
      </rPr>
      <t xml:space="preserve">HUS</t>
    </r>
    <r>
      <rPr>
        <sz val="10"/>
        <rFont val="Noto Sans CJK SC"/>
        <family val="2"/>
      </rPr>
      <t xml:space="preserve">は適応に含まれない。本出典は出典マスター登録済みの</t>
    </r>
    <r>
      <rPr>
        <sz val="10"/>
        <rFont val="Arial"/>
        <family val="0"/>
        <charset val="1"/>
      </rPr>
      <t xml:space="preserve">SRC-638</t>
    </r>
    <r>
      <rPr>
        <sz val="10"/>
        <rFont val="Noto Sans CJK SC"/>
        <family val="2"/>
      </rPr>
      <t xml:space="preserve">を再利用した。</t>
    </r>
  </si>
  <si>
    <t xml:space="preserve">HS-011</t>
  </si>
  <si>
    <r>
      <rPr>
        <sz val="10"/>
        <rFont val="Noto Sans CJK SC"/>
        <family val="2"/>
      </rPr>
      <t xml:space="preserve">ラブリズマブはエクリズマブから設計された長時間作用型の</t>
    </r>
    <r>
      <rPr>
        <sz val="10"/>
        <rFont val="Arial"/>
        <family val="0"/>
        <charset val="1"/>
      </rPr>
      <t xml:space="preserve">C5</t>
    </r>
    <r>
      <rPr>
        <sz val="10"/>
        <rFont val="Noto Sans CJK SC"/>
        <family val="2"/>
      </rPr>
      <t xml:space="preserve">阻害薬であり、維持投与の間隔を</t>
    </r>
    <r>
      <rPr>
        <sz val="10"/>
        <rFont val="Arial"/>
        <family val="0"/>
        <charset val="1"/>
      </rPr>
      <t xml:space="preserve">2</t>
    </r>
    <r>
      <rPr>
        <sz val="10"/>
        <rFont val="Noto Sans CJK SC"/>
        <family val="2"/>
      </rPr>
      <t xml:space="preserve">週から</t>
    </r>
    <r>
      <rPr>
        <sz val="10"/>
        <rFont val="Arial"/>
        <family val="0"/>
        <charset val="1"/>
      </rPr>
      <t xml:space="preserve">8</t>
    </r>
    <r>
      <rPr>
        <sz val="10"/>
        <rFont val="Noto Sans CJK SC"/>
        <family val="2"/>
      </rPr>
      <t xml:space="preserve">週に延長できる。補体阻害薬の治療歴がない成人</t>
    </r>
    <r>
      <rPr>
        <sz val="10"/>
        <rFont val="Arial"/>
        <family val="0"/>
        <charset val="1"/>
      </rPr>
      <t xml:space="preserve">aHUS</t>
    </r>
    <r>
      <rPr>
        <sz val="10"/>
        <rFont val="Noto Sans CJK SC"/>
        <family val="2"/>
      </rPr>
      <t xml:space="preserve">を対象とした単群第</t>
    </r>
    <r>
      <rPr>
        <sz val="10"/>
        <rFont val="Arial"/>
        <family val="0"/>
        <charset val="1"/>
      </rPr>
      <t xml:space="preserve">3</t>
    </r>
    <r>
      <rPr>
        <sz val="10"/>
        <rFont val="Noto Sans CJK SC"/>
        <family val="2"/>
      </rPr>
      <t xml:space="preserve">相試験では、完全</t>
    </r>
    <r>
      <rPr>
        <sz val="10"/>
        <rFont val="Arial"/>
        <family val="0"/>
        <charset val="1"/>
      </rPr>
      <t xml:space="preserve">TMA</t>
    </r>
    <r>
      <rPr>
        <sz val="10"/>
        <rFont val="Noto Sans CJK SC"/>
        <family val="2"/>
      </rPr>
      <t xml:space="preserve">反応（血小板数と</t>
    </r>
    <r>
      <rPr>
        <sz val="10"/>
        <rFont val="Arial"/>
        <family val="0"/>
        <charset val="1"/>
      </rPr>
      <t xml:space="preserve">LDH</t>
    </r>
    <r>
      <rPr>
        <sz val="10"/>
        <rFont val="Noto Sans CJK SC"/>
        <family val="2"/>
      </rPr>
      <t xml:space="preserve">の正常化、血清クレアチニンの</t>
    </r>
    <r>
      <rPr>
        <sz val="10"/>
        <rFont val="Arial"/>
        <family val="0"/>
        <charset val="1"/>
      </rPr>
      <t xml:space="preserve">25%</t>
    </r>
    <r>
      <rPr>
        <sz val="10"/>
        <rFont val="Noto Sans CJK SC"/>
        <family val="2"/>
      </rPr>
      <t xml:space="preserve">以上の改善）の割合は</t>
    </r>
    <r>
      <rPr>
        <sz val="10"/>
        <rFont val="Arial"/>
        <family val="0"/>
        <charset val="1"/>
      </rPr>
      <t xml:space="preserve">53.6%</t>
    </r>
    <r>
      <rPr>
        <sz val="10"/>
        <rFont val="Noto Sans CJK SC"/>
        <family val="2"/>
      </rPr>
      <t xml:space="preserve">であった。</t>
    </r>
  </si>
  <si>
    <r>
      <rPr>
        <sz val="10"/>
        <rFont val="Arial"/>
        <family val="0"/>
        <charset val="1"/>
      </rPr>
      <t xml:space="preserve">PS-02-02-05 (id: JkxnuPc)</t>
    </r>
    <r>
      <rPr>
        <sz val="10"/>
        <rFont val="Noto Sans CJK SC"/>
        <family val="2"/>
      </rPr>
      <t xml:space="preserve">；</t>
    </r>
    <r>
      <rPr>
        <sz val="10"/>
        <rFont val="Arial"/>
        <family val="0"/>
        <charset val="1"/>
      </rPr>
      <t xml:space="preserve">TBL-01-00-021 (id: JlvnlZw)</t>
    </r>
    <r>
      <rPr>
        <sz val="10"/>
        <rFont val="Noto Sans CJK SC"/>
        <family val="2"/>
      </rPr>
      <t xml:space="preserve">；</t>
    </r>
    <r>
      <rPr>
        <sz val="10"/>
        <rFont val="Arial"/>
        <family val="0"/>
        <charset val="1"/>
      </rPr>
      <t xml:space="preserve">TBL-02-01-015 (id: JlAKpWY)</t>
    </r>
  </si>
  <si>
    <t xml:space="preserve">SRC-2649</t>
  </si>
  <si>
    <t xml:space="preserve">Rondeau E, Scully M, Ariceta G, et al. The long-acting C5 inhibitor, ravulizumab, is effective and safe in adult patients with atypical hemolytic uremic syndrome naïve to complement inhibitor treatment. Kidney Int. 2020;97(6):1287-1296.</t>
  </si>
  <si>
    <t xml:space="preserve">10.1016/j.kint.2020.01.035</t>
  </si>
  <si>
    <t xml:space="preserve">32299680</t>
  </si>
  <si>
    <r>
      <rPr>
        <sz val="10"/>
        <rFont val="Noto Sans CJK SC"/>
        <family val="2"/>
      </rPr>
      <t xml:space="preserve">数値は抄録から読み取った。ラブリズマブは国内で</t>
    </r>
    <r>
      <rPr>
        <sz val="10"/>
        <rFont val="Arial"/>
        <family val="0"/>
        <charset val="1"/>
      </rPr>
      <t xml:space="preserve">2020</t>
    </r>
    <r>
      <rPr>
        <sz val="10"/>
        <rFont val="Noto Sans CJK SC"/>
        <family val="2"/>
      </rPr>
      <t xml:space="preserve">年</t>
    </r>
    <r>
      <rPr>
        <sz val="10"/>
        <rFont val="Arial"/>
        <family val="0"/>
        <charset val="1"/>
      </rPr>
      <t xml:space="preserve">9</t>
    </r>
    <r>
      <rPr>
        <sz val="10"/>
        <rFont val="Noto Sans CJK SC"/>
        <family val="2"/>
      </rPr>
      <t xml:space="preserve">月に</t>
    </r>
    <r>
      <rPr>
        <sz val="10"/>
        <rFont val="Arial"/>
        <family val="0"/>
        <charset val="1"/>
      </rPr>
      <t xml:space="preserve">aHUS</t>
    </r>
    <r>
      <rPr>
        <sz val="10"/>
        <rFont val="Noto Sans CJK SC"/>
        <family val="2"/>
      </rPr>
      <t xml:space="preserve">の適応追加が承認され、保険適用がある（企業公表資料で確認）。維持投与は体重</t>
    </r>
    <r>
      <rPr>
        <sz val="10"/>
        <rFont val="Arial"/>
        <family val="0"/>
        <charset val="1"/>
      </rPr>
      <t xml:space="preserve">20kg</t>
    </r>
    <r>
      <rPr>
        <sz val="10"/>
        <rFont val="Noto Sans CJK SC"/>
        <family val="2"/>
      </rPr>
      <t xml:space="preserve">以上で</t>
    </r>
    <r>
      <rPr>
        <sz val="10"/>
        <rFont val="Arial"/>
        <family val="0"/>
        <charset val="1"/>
      </rPr>
      <t xml:space="preserve">8</t>
    </r>
    <r>
      <rPr>
        <sz val="10"/>
        <rFont val="Noto Sans CJK SC"/>
        <family val="2"/>
      </rPr>
      <t xml:space="preserve">週に</t>
    </r>
    <r>
      <rPr>
        <sz val="10"/>
        <rFont val="Arial"/>
        <family val="0"/>
        <charset val="1"/>
      </rPr>
      <t xml:space="preserve">1</t>
    </r>
    <r>
      <rPr>
        <sz val="10"/>
        <rFont val="Noto Sans CJK SC"/>
        <family val="2"/>
      </rPr>
      <t xml:space="preserve">回とされる。</t>
    </r>
  </si>
  <si>
    <t xml:space="preserve">HS-012</t>
  </si>
  <si>
    <r>
      <rPr>
        <sz val="10"/>
        <rFont val="Noto Sans CJK SC"/>
        <family val="2"/>
      </rPr>
      <t xml:space="preserve">ヘパリン起因性血小板減少症</t>
    </r>
    <r>
      <rPr>
        <sz val="10"/>
        <rFont val="Arial"/>
        <family val="0"/>
        <charset val="1"/>
      </rPr>
      <t xml:space="preserve">&lt;HIT&gt;</t>
    </r>
  </si>
  <si>
    <r>
      <rPr>
        <sz val="10"/>
        <rFont val="Noto Sans CJK SC"/>
        <family val="2"/>
      </rPr>
      <t xml:space="preserve">ヘパリン起因性血小板減少症（</t>
    </r>
    <r>
      <rPr>
        <sz val="10"/>
        <rFont val="Arial"/>
        <family val="0"/>
        <charset val="1"/>
      </rPr>
      <t xml:space="preserve">HIT</t>
    </r>
    <r>
      <rPr>
        <sz val="10"/>
        <rFont val="Noto Sans CJK SC"/>
        <family val="2"/>
      </rPr>
      <t xml:space="preserve">）は、血小板第</t>
    </r>
    <r>
      <rPr>
        <sz val="10"/>
        <rFont val="Arial"/>
        <family val="0"/>
        <charset val="1"/>
      </rPr>
      <t xml:space="preserve">4</t>
    </r>
    <r>
      <rPr>
        <sz val="10"/>
        <rFont val="Noto Sans CJK SC"/>
        <family val="2"/>
      </rPr>
      <t xml:space="preserve">因子（</t>
    </r>
    <r>
      <rPr>
        <sz val="10"/>
        <rFont val="Arial"/>
        <family val="0"/>
        <charset val="1"/>
      </rPr>
      <t xml:space="preserve">PF4</t>
    </r>
    <r>
      <rPr>
        <sz val="10"/>
        <rFont val="Noto Sans CJK SC"/>
        <family val="2"/>
      </rPr>
      <t xml:space="preserve">）とヘパリンの複合体を標的とする血小板活性化抗体によって起こる薬剤反応であり、血小板減少にもかかわらず血栓塞栓症のリスクが著しく高い。発症頻度はヘパリンの種類、投与期間、患者集団によって</t>
    </r>
    <r>
      <rPr>
        <sz val="10"/>
        <rFont val="Arial"/>
        <family val="0"/>
        <charset val="1"/>
      </rPr>
      <t xml:space="preserve">0.1%</t>
    </r>
    <r>
      <rPr>
        <sz val="10"/>
        <rFont val="Noto Sans CJK SC"/>
        <family val="2"/>
      </rPr>
      <t xml:space="preserve">未満から</t>
    </r>
    <r>
      <rPr>
        <sz val="10"/>
        <rFont val="Arial"/>
        <family val="0"/>
        <charset val="1"/>
      </rPr>
      <t xml:space="preserve">7%</t>
    </r>
    <r>
      <rPr>
        <sz val="10"/>
        <rFont val="Noto Sans CJK SC"/>
        <family val="2"/>
      </rPr>
      <t xml:space="preserve">まで幅があり、症例の</t>
    </r>
    <r>
      <rPr>
        <sz val="10"/>
        <rFont val="Arial"/>
        <family val="0"/>
        <charset val="1"/>
      </rPr>
      <t xml:space="preserve">3</t>
    </r>
    <r>
      <rPr>
        <sz val="10"/>
        <rFont val="Noto Sans CJK SC"/>
        <family val="2"/>
      </rPr>
      <t xml:space="preserve">分の</t>
    </r>
    <r>
      <rPr>
        <sz val="10"/>
        <rFont val="Arial"/>
        <family val="0"/>
        <charset val="1"/>
      </rPr>
      <t xml:space="preserve">1</t>
    </r>
    <r>
      <rPr>
        <sz val="10"/>
        <rFont val="Noto Sans CJK SC"/>
        <family val="2"/>
      </rPr>
      <t xml:space="preserve">から</t>
    </r>
    <r>
      <rPr>
        <sz val="10"/>
        <rFont val="Arial"/>
        <family val="0"/>
        <charset val="1"/>
      </rPr>
      <t xml:space="preserve">2</t>
    </r>
    <r>
      <rPr>
        <sz val="10"/>
        <rFont val="Noto Sans CJK SC"/>
        <family val="2"/>
      </rPr>
      <t xml:space="preserve">分の</t>
    </r>
    <r>
      <rPr>
        <sz val="10"/>
        <rFont val="Arial"/>
        <family val="0"/>
        <charset val="1"/>
      </rPr>
      <t xml:space="preserve">1</t>
    </r>
    <r>
      <rPr>
        <sz val="10"/>
        <rFont val="Noto Sans CJK SC"/>
        <family val="2"/>
      </rPr>
      <t xml:space="preserve">に血栓症を合併する。</t>
    </r>
  </si>
  <si>
    <r>
      <rPr>
        <sz val="10"/>
        <rFont val="Noto Sans CJK SC"/>
        <family val="2"/>
      </rPr>
      <t xml:space="preserve">医学各論 Ⅶ</t>
    </r>
    <r>
      <rPr>
        <sz val="10"/>
        <rFont val="Arial"/>
        <family val="0"/>
        <charset val="1"/>
      </rPr>
      <t xml:space="preserve">-4-A-④</t>
    </r>
    <r>
      <rPr>
        <sz val="10"/>
        <rFont val="Noto Sans CJK SC"/>
        <family val="2"/>
      </rPr>
      <t xml:space="preserve">（ヘパリン起因性血小板減少症</t>
    </r>
    <r>
      <rPr>
        <sz val="10"/>
        <rFont val="Arial"/>
        <family val="0"/>
        <charset val="1"/>
      </rPr>
      <t xml:space="preserve">&lt;HIT&gt;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</si>
  <si>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TBL-02-01-015 (id: JlAKpWY)</t>
    </r>
  </si>
  <si>
    <t xml:space="preserve">SRC-2650</t>
  </si>
  <si>
    <t xml:space="preserve">Cuker A, Arepally GM, Chong BH, et al. American Society of Hematology 2018 guidelines for management of venous thromboembolism: heparin-induced thrombocytopenia. Blood Adv. 2018;2(22):3360-3392.</t>
  </si>
  <si>
    <t xml:space="preserve">10.1182/bloodadvances.2018024489</t>
  </si>
  <si>
    <t xml:space="preserve">30482768</t>
  </si>
  <si>
    <r>
      <rPr>
        <sz val="10"/>
        <rFont val="Noto Sans CJK SC"/>
        <family val="2"/>
      </rPr>
      <t xml:space="preserve">数値は</t>
    </r>
    <r>
      <rPr>
        <sz val="10"/>
        <rFont val="Arial"/>
        <family val="0"/>
        <charset val="1"/>
      </rPr>
      <t xml:space="preserve">ASH 2018</t>
    </r>
    <r>
      <rPr>
        <sz val="10"/>
        <rFont val="Noto Sans CJK SC"/>
        <family val="2"/>
      </rPr>
      <t xml:space="preserve">ガイドラインの抄録と本文で確認した。本出典のライセンス表示は</t>
    </r>
    <r>
      <rPr>
        <sz val="10"/>
        <rFont val="Arial"/>
        <family val="0"/>
        <charset val="1"/>
      </rPr>
      <t xml:space="preserve">PMC</t>
    </r>
    <r>
      <rPr>
        <sz val="10"/>
        <rFont val="Noto Sans CJK SC"/>
        <family val="2"/>
      </rPr>
      <t xml:space="preserve">、</t>
    </r>
    <r>
      <rPr>
        <sz val="10"/>
        <rFont val="Arial"/>
        <family val="0"/>
        <charset val="1"/>
      </rPr>
      <t xml:space="preserve">Crossref</t>
    </r>
    <r>
      <rPr>
        <sz val="10"/>
        <rFont val="Noto Sans CJK SC"/>
        <family val="2"/>
      </rPr>
      <t xml:space="preserve">、</t>
    </r>
    <r>
      <rPr>
        <sz val="10"/>
        <rFont val="Arial"/>
        <family val="0"/>
        <charset val="1"/>
      </rPr>
      <t xml:space="preserve">Europe PMC</t>
    </r>
    <r>
      <rPr>
        <sz val="10"/>
        <rFont val="Noto Sans CJK SC"/>
        <family val="2"/>
      </rPr>
      <t xml:space="preserve">のいずれでも確認できなかったため、</t>
    </r>
    <r>
      <rPr>
        <sz val="10"/>
        <rFont val="Arial"/>
        <family val="0"/>
        <charset val="1"/>
      </rPr>
      <t xml:space="preserve">source_class</t>
    </r>
    <r>
      <rPr>
        <sz val="10"/>
        <rFont val="Noto Sans CJK SC"/>
        <family val="2"/>
      </rPr>
      <t xml:space="preserve">は</t>
    </r>
    <r>
      <rPr>
        <sz val="10"/>
        <rFont val="Arial"/>
        <family val="0"/>
        <charset val="1"/>
      </rPr>
      <t xml:space="preserve">UNKNOWN</t>
    </r>
    <r>
      <rPr>
        <sz val="10"/>
        <rFont val="Noto Sans CJK SC"/>
        <family val="2"/>
      </rPr>
      <t xml:space="preserve">とした。国際的には</t>
    </r>
    <r>
      <rPr>
        <sz val="10"/>
        <rFont val="Arial"/>
        <family val="0"/>
        <charset val="1"/>
      </rPr>
      <t xml:space="preserve">BSH</t>
    </r>
    <r>
      <rPr>
        <sz val="10"/>
        <rFont val="Noto Sans CJK SC"/>
        <family val="2"/>
      </rPr>
      <t xml:space="preserve">第</t>
    </r>
    <r>
      <rPr>
        <sz val="10"/>
        <rFont val="Arial"/>
        <family val="0"/>
        <charset val="1"/>
      </rPr>
      <t xml:space="preserve">3</t>
    </r>
    <r>
      <rPr>
        <sz val="10"/>
        <rFont val="Noto Sans CJK SC"/>
        <family val="2"/>
      </rPr>
      <t xml:space="preserve">版（</t>
    </r>
    <r>
      <rPr>
        <sz val="10"/>
        <rFont val="Arial"/>
        <family val="0"/>
        <charset val="1"/>
      </rPr>
      <t xml:space="preserve">2024</t>
    </r>
    <r>
      <rPr>
        <sz val="10"/>
        <rFont val="Noto Sans CJK SC"/>
        <family val="2"/>
      </rPr>
      <t xml:space="preserve">）がより新しいが、抄録の詳細を照合できていないため本カードでは</t>
    </r>
    <r>
      <rPr>
        <sz val="10"/>
        <rFont val="Arial"/>
        <family val="0"/>
        <charset val="1"/>
      </rPr>
      <t xml:space="preserve">ASH 2018</t>
    </r>
    <r>
      <rPr>
        <sz val="10"/>
        <rFont val="Noto Sans CJK SC"/>
        <family val="2"/>
      </rPr>
      <t xml:space="preserve">を用いた。</t>
    </r>
  </si>
  <si>
    <t xml:space="preserve">HS-013</t>
  </si>
  <si>
    <r>
      <rPr>
        <sz val="10"/>
        <rFont val="Arial"/>
        <family val="0"/>
        <charset val="1"/>
      </rPr>
      <t xml:space="preserve">HIT</t>
    </r>
    <r>
      <rPr>
        <sz val="10"/>
        <rFont val="Noto Sans CJK SC"/>
        <family val="2"/>
      </rPr>
      <t xml:space="preserve">の検査前確率の評価には、臨床的印象ではなく</t>
    </r>
    <r>
      <rPr>
        <sz val="10"/>
        <rFont val="Arial"/>
        <family val="0"/>
        <charset val="1"/>
      </rPr>
      <t xml:space="preserve">4Ts</t>
    </r>
    <r>
      <rPr>
        <sz val="10"/>
        <rFont val="Noto Sans CJK SC"/>
        <family val="2"/>
      </rPr>
      <t xml:space="preserve">スコアを用いることが強く推奨される。</t>
    </r>
    <r>
      <rPr>
        <sz val="10"/>
        <rFont val="Arial"/>
        <family val="0"/>
        <charset val="1"/>
      </rPr>
      <t xml:space="preserve">4Ts</t>
    </r>
    <r>
      <rPr>
        <sz val="10"/>
        <rFont val="Noto Sans CJK SC"/>
        <family val="2"/>
      </rPr>
      <t xml:space="preserve">スコアで低確率と評価された患者では、</t>
    </r>
    <r>
      <rPr>
        <sz val="10"/>
        <rFont val="Arial"/>
        <family val="0"/>
        <charset val="1"/>
      </rPr>
      <t xml:space="preserve">HIT</t>
    </r>
    <r>
      <rPr>
        <sz val="10"/>
        <rFont val="Noto Sans CJK SC"/>
        <family val="2"/>
      </rPr>
      <t xml:space="preserve">の臨床検査と経験的治療のいずれも行わないことが強く推奨される。</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</si>
  <si>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TBL-02-01-015 (id: JlAKpWY)</t>
    </r>
    <r>
      <rPr>
        <sz val="10"/>
        <rFont val="Noto Sans CJK SC"/>
        <family val="2"/>
      </rPr>
      <t xml:space="preserve">；</t>
    </r>
    <r>
      <rPr>
        <sz val="10"/>
        <rFont val="Arial"/>
        <family val="0"/>
        <charset val="1"/>
      </rPr>
      <t xml:space="preserve">TBL-02-01-017 (id: JlAKpWk)</t>
    </r>
  </si>
  <si>
    <r>
      <rPr>
        <sz val="10"/>
        <rFont val="Noto Sans CJK SC"/>
        <family val="2"/>
      </rPr>
      <t xml:space="preserve">推奨の強さは</t>
    </r>
    <r>
      <rPr>
        <sz val="10"/>
        <rFont val="Arial"/>
        <family val="0"/>
        <charset val="1"/>
      </rPr>
      <t xml:space="preserve">ASH 2018</t>
    </r>
    <r>
      <rPr>
        <sz val="10"/>
        <rFont val="Noto Sans CJK SC"/>
        <family val="2"/>
      </rPr>
      <t xml:space="preserve">ガイドラインの抄録で確認した表記どおり。急性</t>
    </r>
    <r>
      <rPr>
        <sz val="10"/>
        <rFont val="Arial"/>
        <family val="0"/>
        <charset val="1"/>
      </rPr>
      <t xml:space="preserve">HIT</t>
    </r>
    <r>
      <rPr>
        <sz val="10"/>
        <rFont val="Noto Sans CJK SC"/>
        <family val="2"/>
      </rPr>
      <t xml:space="preserve">の治療における非ヘパリン抗凝固薬（アルガトロバン、ビバリルジン、ダナパロイド、フォンダパリヌクス、直接経口抗凝固薬）の選択は、同ガイドラインで条件付き推奨とされている。各薬剤の国内承認の確認状況は、本パートの日本側のカード（</t>
    </r>
    <r>
      <rPr>
        <sz val="10"/>
        <rFont val="Arial"/>
        <family val="0"/>
        <charset val="1"/>
      </rPr>
      <t xml:space="preserve">HS-014</t>
    </r>
    <r>
      <rPr>
        <sz val="10"/>
        <rFont val="Noto Sans CJK SC"/>
        <family val="2"/>
      </rPr>
      <t xml:space="preserve">）の</t>
    </r>
    <r>
      <rPr>
        <sz val="10"/>
        <rFont val="Arial"/>
        <family val="0"/>
        <charset val="1"/>
      </rPr>
      <t xml:space="preserve">uncertainty</t>
    </r>
    <r>
      <rPr>
        <sz val="10"/>
        <rFont val="Noto Sans CJK SC"/>
        <family val="2"/>
      </rPr>
      <t xml:space="preserve">にまとめた。</t>
    </r>
  </si>
  <si>
    <t xml:space="preserve">HS-014</t>
  </si>
  <si>
    <r>
      <rPr>
        <sz val="10"/>
        <rFont val="Arial"/>
        <family val="0"/>
        <charset val="1"/>
      </rPr>
      <t xml:space="preserve">HIT</t>
    </r>
    <r>
      <rPr>
        <sz val="10"/>
        <rFont val="Noto Sans CJK SC"/>
        <family val="2"/>
      </rPr>
      <t xml:space="preserve">はヘパリン投与開始後</t>
    </r>
    <r>
      <rPr>
        <sz val="10"/>
        <rFont val="Arial"/>
        <family val="0"/>
        <charset val="1"/>
      </rPr>
      <t xml:space="preserve">5</t>
    </r>
    <r>
      <rPr>
        <sz val="10"/>
        <rFont val="Noto Sans CJK SC"/>
        <family val="2"/>
      </rPr>
      <t xml:space="preserve">〜</t>
    </r>
    <r>
      <rPr>
        <sz val="10"/>
        <rFont val="Arial"/>
        <family val="0"/>
        <charset val="1"/>
      </rPr>
      <t xml:space="preserve">14</t>
    </r>
    <r>
      <rPr>
        <sz val="10"/>
        <rFont val="Noto Sans CJK SC"/>
        <family val="2"/>
      </rPr>
      <t xml:space="preserve">日に好発する。診断は臨床的診断と血清学的診断の組み合わせで行い、治療ではヘパリンを中止するだけでなく、速やかな代替抗凝固療法が必須である。</t>
    </r>
  </si>
  <si>
    <r>
      <rPr>
        <sz val="10"/>
        <rFont val="Arial"/>
        <family val="0"/>
        <charset val="1"/>
      </rPr>
      <t xml:space="preserve">PS-02-02-05 (id: JkxnuPc)</t>
    </r>
    <r>
      <rPr>
        <sz val="10"/>
        <rFont val="Noto Sans CJK SC"/>
        <family val="2"/>
      </rPr>
      <t xml:space="preserve">；</t>
    </r>
    <r>
      <rPr>
        <sz val="10"/>
        <rFont val="Arial"/>
        <family val="0"/>
        <charset val="1"/>
      </rPr>
      <t xml:space="preserve">TBL-02-01-015 (id: JlAKpWY)</t>
    </r>
    <r>
      <rPr>
        <sz val="10"/>
        <rFont val="Noto Sans CJK SC"/>
        <family val="2"/>
      </rPr>
      <t xml:space="preserve">；</t>
    </r>
    <r>
      <rPr>
        <sz val="10"/>
        <rFont val="Arial"/>
        <family val="0"/>
        <charset val="1"/>
      </rPr>
      <t xml:space="preserve">TBL-02-01-017 (id: JlAKpWk)</t>
    </r>
  </si>
  <si>
    <t xml:space="preserve">SRC-2651</t>
  </si>
  <si>
    <r>
      <rPr>
        <sz val="10"/>
        <rFont val="Noto Sans CJK SC"/>
        <family val="2"/>
      </rPr>
      <t xml:space="preserve">前田琢磨，宮田茂樹</t>
    </r>
    <r>
      <rPr>
        <sz val="10"/>
        <rFont val="Arial"/>
        <family val="0"/>
        <charset val="1"/>
      </rPr>
      <t xml:space="preserve">. </t>
    </r>
    <r>
      <rPr>
        <sz val="10"/>
        <rFont val="Noto Sans CJK SC"/>
        <family val="2"/>
      </rPr>
      <t xml:space="preserve">ヘパリン起因性血小板減少症</t>
    </r>
    <r>
      <rPr>
        <sz val="10"/>
        <rFont val="Arial"/>
        <family val="0"/>
        <charset val="1"/>
      </rPr>
      <t xml:space="preserve">. </t>
    </r>
    <r>
      <rPr>
        <sz val="10"/>
        <rFont val="Noto Sans CJK SC"/>
        <family val="2"/>
      </rPr>
      <t xml:space="preserve">日本血栓止血学会誌</t>
    </r>
    <r>
      <rPr>
        <sz val="10"/>
        <rFont val="Arial"/>
        <family val="0"/>
        <charset val="1"/>
      </rPr>
      <t xml:space="preserve">. 2018;29(3):288-293.</t>
    </r>
  </si>
  <si>
    <r>
      <rPr>
        <sz val="10"/>
        <rFont val="Noto Sans CJK SC"/>
        <family val="2"/>
      </rPr>
      <t xml:space="preserve">アルガトロバンは「ヘパリン起因性血小板減少症（</t>
    </r>
    <r>
      <rPr>
        <sz val="10"/>
        <rFont val="Arial"/>
        <family val="0"/>
        <charset val="1"/>
      </rPr>
      <t xml:space="preserve">HIT</t>
    </r>
    <r>
      <rPr>
        <sz val="10"/>
        <rFont val="Noto Sans CJK SC"/>
        <family val="2"/>
      </rPr>
      <t xml:space="preserve">）</t>
    </r>
    <r>
      <rPr>
        <sz val="10"/>
        <rFont val="Arial"/>
        <family val="0"/>
        <charset val="1"/>
      </rPr>
      <t xml:space="preserve">II</t>
    </r>
    <r>
      <rPr>
        <sz val="10"/>
        <rFont val="Noto Sans CJK SC"/>
        <family val="2"/>
      </rPr>
      <t xml:space="preserve">型における血栓症の発症抑制」の効能で国内承認・保険適用がある（添付文書で確認）。フォンダパリヌクスと直接経口抗凝固薬は海外ガイドラインで選択肢に挙がるが、</t>
    </r>
    <r>
      <rPr>
        <sz val="10"/>
        <rFont val="Arial"/>
        <family val="0"/>
        <charset val="1"/>
      </rPr>
      <t xml:space="preserve">HIT</t>
    </r>
    <r>
      <rPr>
        <sz val="10"/>
        <rFont val="Noto Sans CJK SC"/>
        <family val="2"/>
      </rPr>
      <t xml:space="preserve">の適応では国内承認されていない。本出典（日本血栓止血学会誌の総説）の</t>
    </r>
    <r>
      <rPr>
        <sz val="10"/>
        <rFont val="Arial"/>
        <family val="0"/>
        <charset val="1"/>
      </rPr>
      <t xml:space="preserve">DOI</t>
    </r>
    <r>
      <rPr>
        <sz val="10"/>
        <rFont val="Noto Sans CJK SC"/>
        <family val="2"/>
      </rPr>
      <t xml:space="preserve">・</t>
    </r>
    <r>
      <rPr>
        <sz val="10"/>
        <rFont val="Arial"/>
        <family val="0"/>
        <charset val="1"/>
      </rPr>
      <t xml:space="preserve">PMID</t>
    </r>
    <r>
      <rPr>
        <sz val="10"/>
        <rFont val="Noto Sans CJK SC"/>
        <family val="2"/>
      </rPr>
      <t xml:space="preserve">は確認できなかった。国内の</t>
    </r>
    <r>
      <rPr>
        <sz val="10"/>
        <rFont val="Arial"/>
        <family val="0"/>
        <charset val="1"/>
      </rPr>
      <t xml:space="preserve">HIT</t>
    </r>
    <r>
      <rPr>
        <sz val="10"/>
        <rFont val="Noto Sans CJK SC"/>
        <family val="2"/>
      </rPr>
      <t xml:space="preserve">診断・治療ガイドラインが</t>
    </r>
    <r>
      <rPr>
        <sz val="10"/>
        <rFont val="Arial"/>
        <family val="0"/>
        <charset val="1"/>
      </rPr>
      <t xml:space="preserve">2021</t>
    </r>
    <r>
      <rPr>
        <sz val="10"/>
        <rFont val="Noto Sans CJK SC"/>
        <family val="2"/>
      </rPr>
      <t xml:space="preserve">年に示されたとの学会要旨の記載があるが、書誌を特定できなかった。</t>
    </r>
  </si>
  <si>
    <t xml:space="preserve">HS-015</t>
  </si>
  <si>
    <t xml:space="preserve">二次性血小板減少症</t>
  </si>
  <si>
    <r>
      <rPr>
        <sz val="10"/>
        <rFont val="Noto Sans CJK SC"/>
        <family val="2"/>
      </rPr>
      <t xml:space="preserve">薬剤性免疫性血小板減少症（</t>
    </r>
    <r>
      <rPr>
        <sz val="10"/>
        <rFont val="Arial"/>
        <family val="0"/>
        <charset val="1"/>
      </rPr>
      <t xml:space="preserve">DITP</t>
    </r>
    <r>
      <rPr>
        <sz val="10"/>
        <rFont val="Noto Sans CJK SC"/>
        <family val="2"/>
      </rPr>
      <t xml:space="preserve">）は、薬剤の存在下でのみ血小板に結合する薬剤依存性抗体による血小板破壊で起こり、通常は新規薬剤の開始後</t>
    </r>
    <r>
      <rPr>
        <sz val="10"/>
        <rFont val="Arial"/>
        <family val="0"/>
        <charset val="1"/>
      </rPr>
      <t xml:space="preserve">1</t>
    </r>
    <r>
      <rPr>
        <sz val="10"/>
        <rFont val="Noto Sans CJK SC"/>
        <family val="2"/>
      </rPr>
      <t xml:space="preserve">〜</t>
    </r>
    <r>
      <rPr>
        <sz val="10"/>
        <rFont val="Arial"/>
        <family val="0"/>
        <charset val="1"/>
      </rPr>
      <t xml:space="preserve">2</t>
    </r>
    <r>
      <rPr>
        <sz val="10"/>
        <rFont val="Noto Sans CJK SC"/>
        <family val="2"/>
      </rPr>
      <t xml:space="preserve">週間以内に、急性でしばしば重症の血小板減少として発症する。</t>
    </r>
  </si>
  <si>
    <r>
      <rPr>
        <sz val="10"/>
        <rFont val="Noto Sans CJK SC"/>
        <family val="2"/>
      </rPr>
      <t xml:space="preserve">医学各論 Ⅶ</t>
    </r>
    <r>
      <rPr>
        <sz val="10"/>
        <rFont val="Arial"/>
        <family val="0"/>
        <charset val="1"/>
      </rPr>
      <t xml:space="preserve">-4-A-⑤</t>
    </r>
    <r>
      <rPr>
        <sz val="10"/>
        <rFont val="Noto Sans CJK SC"/>
        <family val="2"/>
      </rPr>
      <t xml:space="preserve">（二次性血小板減少症、</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</si>
  <si>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TBL-02-01-014 (id: JlAKpWU)</t>
    </r>
  </si>
  <si>
    <t xml:space="preserve">SRC-2652</t>
  </si>
  <si>
    <t xml:space="preserve">Aster RH, Curtis BR, McFarland JG, Bougie DW. Drug-induced immune thrombocytopenia: pathogenesis, diagnosis, and management. J Thromb Haemost. 2009;7(6):911-918.</t>
  </si>
  <si>
    <t xml:space="preserve">10.1111/j.1538-7836.2009.03360.x</t>
  </si>
  <si>
    <t xml:space="preserve">19344362</t>
  </si>
  <si>
    <r>
      <rPr>
        <sz val="10"/>
        <rFont val="Noto Sans CJK SC"/>
        <family val="2"/>
      </rPr>
      <t xml:space="preserve">内容は抄録と本文冒頭で確認した。</t>
    </r>
    <r>
      <rPr>
        <sz val="10"/>
        <rFont val="Arial"/>
        <family val="0"/>
        <charset val="1"/>
      </rPr>
      <t xml:space="preserve">DITP</t>
    </r>
    <r>
      <rPr>
        <sz val="10"/>
        <rFont val="Noto Sans CJK SC"/>
        <family val="2"/>
      </rPr>
      <t xml:space="preserve">の原因薬剤は多岐にわたり、薬剤ごとの因果関係の証拠の強さは、公表報告を集めたデータベースで整理されている（本文で確認）。</t>
    </r>
  </si>
  <si>
    <t xml:space="preserve">HS-016</t>
  </si>
  <si>
    <r>
      <rPr>
        <sz val="10"/>
        <rFont val="Arial"/>
        <family val="0"/>
        <charset val="1"/>
      </rPr>
      <t xml:space="preserve">DITP</t>
    </r>
    <r>
      <rPr>
        <sz val="10"/>
        <rFont val="Noto Sans CJK SC"/>
        <family val="2"/>
      </rPr>
      <t xml:space="preserve">の原因抗体を検出する検査は技術的に難しく広く利用できないため、被疑薬を中止するかどうかは臨床的に判断する。管理で最も重要なのは、原因不明の急性の血小板減少をみたときに</t>
    </r>
    <r>
      <rPr>
        <sz val="10"/>
        <rFont val="Arial"/>
        <family val="0"/>
        <charset val="1"/>
      </rPr>
      <t xml:space="preserve">DITP</t>
    </r>
    <r>
      <rPr>
        <sz val="10"/>
        <rFont val="Noto Sans CJK SC"/>
        <family val="2"/>
      </rPr>
      <t xml:space="preserve">を疑うことと、薬剤曝露歴を丁寧に聴取することである。</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</si>
  <si>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TBL-02-01-014 (id: JlAKpWU)</t>
    </r>
    <r>
      <rPr>
        <sz val="10"/>
        <rFont val="Noto Sans CJK SC"/>
        <family val="2"/>
      </rPr>
      <t xml:space="preserve">；</t>
    </r>
    <r>
      <rPr>
        <sz val="10"/>
        <rFont val="Arial"/>
        <family val="0"/>
        <charset val="1"/>
      </rPr>
      <t xml:space="preserve">TBL-02-01-017 (id: JlAKpWk)</t>
    </r>
  </si>
  <si>
    <r>
      <rPr>
        <sz val="10"/>
        <rFont val="Noto Sans CJK SC"/>
        <family val="2"/>
      </rPr>
      <t xml:space="preserve">ヘパリンによる</t>
    </r>
    <r>
      <rPr>
        <sz val="10"/>
        <rFont val="Arial"/>
        <family val="0"/>
        <charset val="1"/>
      </rPr>
      <t xml:space="preserve">DITP</t>
    </r>
    <r>
      <rPr>
        <sz val="10"/>
        <rFont val="Noto Sans CJK SC"/>
        <family val="2"/>
      </rPr>
      <t xml:space="preserve">である</t>
    </r>
    <r>
      <rPr>
        <sz val="10"/>
        <rFont val="Arial"/>
        <family val="0"/>
        <charset val="1"/>
      </rPr>
      <t xml:space="preserve">HIT</t>
    </r>
    <r>
      <rPr>
        <sz val="10"/>
        <rFont val="Noto Sans CJK SC"/>
        <family val="2"/>
      </rPr>
      <t xml:space="preserve">は病態と管理が異なるため、Ⅶ</t>
    </r>
    <r>
      <rPr>
        <sz val="10"/>
        <rFont val="Arial"/>
        <family val="0"/>
        <charset val="1"/>
      </rPr>
      <t xml:space="preserve">-4-A-④</t>
    </r>
    <r>
      <rPr>
        <sz val="10"/>
        <rFont val="Noto Sans CJK SC"/>
        <family val="2"/>
      </rPr>
      <t xml:space="preserve">のカードで扱う。脾機能亢進症による血小板減少については、総説級の一次資料を本リサーチで確認できなかったため、本パートではカード化しなかった。</t>
    </r>
  </si>
  <si>
    <t xml:space="preserve">HS-017</t>
  </si>
  <si>
    <t xml:space="preserve">後天性血小板機能異常症</t>
  </si>
  <si>
    <t xml:space="preserve">後天性の血小板機能異常は先天性のものよりはるかに頻度が高く、薬剤曝露、自己免疫、全身性疾患、重症疾患など多様な状況で生じる。原因として最もよく知られているのは、薬剤性と免疫介在性の血小板機能障害である。</t>
  </si>
  <si>
    <r>
      <rPr>
        <sz val="10"/>
        <rFont val="Noto Sans CJK SC"/>
        <family val="2"/>
      </rPr>
      <t xml:space="preserve">医学各論 Ⅶ</t>
    </r>
    <r>
      <rPr>
        <sz val="10"/>
        <rFont val="Arial"/>
        <family val="0"/>
        <charset val="1"/>
      </rPr>
      <t xml:space="preserve">-4-A-⑥</t>
    </r>
    <r>
      <rPr>
        <sz val="10"/>
        <rFont val="Noto Sans CJK SC"/>
        <family val="2"/>
      </rPr>
      <t xml:space="preserve">（後天性血小板機能異常症、</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</si>
  <si>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TBL-02-01-017 (id: JlAKpWk)</t>
    </r>
    <r>
      <rPr>
        <sz val="10"/>
        <rFont val="Noto Sans CJK SC"/>
        <family val="2"/>
      </rPr>
      <t xml:space="preserve">；</t>
    </r>
    <r>
      <rPr>
        <sz val="10"/>
        <rFont val="Arial"/>
        <family val="0"/>
        <charset val="1"/>
      </rPr>
      <t xml:space="preserve">TBL-02-01-014 (id: JlAKpWU)</t>
    </r>
  </si>
  <si>
    <t xml:space="preserve">SRC-2653</t>
  </si>
  <si>
    <t xml:space="preserve">Altahan RM. Acquired platelet disorders. Front Med (Lausanne). 2025;12:1638994.</t>
  </si>
  <si>
    <t xml:space="preserve">10.3389/fmed.2025.1638994</t>
  </si>
  <si>
    <t xml:space="preserve">41306494</t>
  </si>
  <si>
    <r>
      <rPr>
        <sz val="10"/>
        <rFont val="Noto Sans CJK SC"/>
        <family val="2"/>
      </rPr>
      <t xml:space="preserve">出典は</t>
    </r>
    <r>
      <rPr>
        <sz val="10"/>
        <rFont val="Arial"/>
        <family val="0"/>
        <charset val="1"/>
      </rPr>
      <t xml:space="preserve">2025</t>
    </r>
    <r>
      <rPr>
        <sz val="10"/>
        <rFont val="Noto Sans CJK SC"/>
        <family val="2"/>
      </rPr>
      <t xml:space="preserve">年の総説（</t>
    </r>
    <r>
      <rPr>
        <sz val="10"/>
        <rFont val="Arial"/>
        <family val="0"/>
        <charset val="1"/>
      </rPr>
      <t xml:space="preserve">Frontiers in Medicine</t>
    </r>
    <r>
      <rPr>
        <sz val="10"/>
        <rFont val="Noto Sans CJK SC"/>
        <family val="2"/>
      </rPr>
      <t xml:space="preserve">）で、抄録で確認した範囲の主張。尿毒症に伴う血小板機能異常では、輸血した血小板の効果が限られる場合があると同総説に記載がある。国内のガイドライン級資料は確認できなかった。個別の治療薬の国内承認・保険適用は本カードでは確認していない。</t>
    </r>
  </si>
  <si>
    <t xml:space="preserve">HS-018</t>
  </si>
  <si>
    <t xml:space="preserve">血友病</t>
  </si>
  <si>
    <r>
      <rPr>
        <sz val="10"/>
        <rFont val="Noto Sans CJK SC"/>
        <family val="2"/>
      </rPr>
      <t xml:space="preserve">血友病</t>
    </r>
    <r>
      <rPr>
        <sz val="10"/>
        <rFont val="Arial"/>
        <family val="0"/>
        <charset val="1"/>
      </rPr>
      <t xml:space="preserve">A</t>
    </r>
    <r>
      <rPr>
        <sz val="10"/>
        <rFont val="Noto Sans CJK SC"/>
        <family val="2"/>
      </rPr>
      <t xml:space="preserve">は第</t>
    </r>
    <r>
      <rPr>
        <sz val="10"/>
        <rFont val="Arial"/>
        <family val="0"/>
        <charset val="1"/>
      </rPr>
      <t xml:space="preserve">VIII</t>
    </r>
    <r>
      <rPr>
        <sz val="10"/>
        <rFont val="Noto Sans CJK SC"/>
        <family val="2"/>
      </rPr>
      <t xml:space="preserve">因子、血友病</t>
    </r>
    <r>
      <rPr>
        <sz val="10"/>
        <rFont val="Arial"/>
        <family val="0"/>
        <charset val="1"/>
      </rPr>
      <t xml:space="preserve">B</t>
    </r>
    <r>
      <rPr>
        <sz val="10"/>
        <rFont val="Noto Sans CJK SC"/>
        <family val="2"/>
      </rPr>
      <t xml:space="preserve">は第</t>
    </r>
    <r>
      <rPr>
        <sz val="10"/>
        <rFont val="Arial"/>
        <family val="0"/>
        <charset val="1"/>
      </rPr>
      <t xml:space="preserve">IX</t>
    </r>
    <r>
      <rPr>
        <sz val="10"/>
        <rFont val="Noto Sans CJK SC"/>
        <family val="2"/>
      </rPr>
      <t xml:space="preserve">因子の欠乏による先天性出血性疾患で、臨床的重症度は凝固因子活性と相関し、活性</t>
    </r>
    <r>
      <rPr>
        <sz val="10"/>
        <rFont val="Arial"/>
        <family val="0"/>
        <charset val="1"/>
      </rPr>
      <t xml:space="preserve">1%</t>
    </r>
    <r>
      <rPr>
        <sz val="10"/>
        <rFont val="Noto Sans CJK SC"/>
        <family val="2"/>
      </rPr>
      <t xml:space="preserve">未満が重症とされる。止血治療は、血友病</t>
    </r>
    <r>
      <rPr>
        <sz val="10"/>
        <rFont val="Arial"/>
        <family val="0"/>
        <charset val="1"/>
      </rPr>
      <t xml:space="preserve">A</t>
    </r>
    <r>
      <rPr>
        <sz val="10"/>
        <rFont val="Noto Sans CJK SC"/>
        <family val="2"/>
      </rPr>
      <t xml:space="preserve">では第</t>
    </r>
    <r>
      <rPr>
        <sz val="10"/>
        <rFont val="Arial"/>
        <family val="0"/>
        <charset val="1"/>
      </rPr>
      <t xml:space="preserve">VIII</t>
    </r>
    <r>
      <rPr>
        <sz val="10"/>
        <rFont val="Noto Sans CJK SC"/>
        <family val="2"/>
      </rPr>
      <t xml:space="preserve">因子製剤、血友病</t>
    </r>
    <r>
      <rPr>
        <sz val="10"/>
        <rFont val="Arial"/>
        <family val="0"/>
        <charset val="1"/>
      </rPr>
      <t xml:space="preserve">B</t>
    </r>
    <r>
      <rPr>
        <sz val="10"/>
        <rFont val="Noto Sans CJK SC"/>
        <family val="2"/>
      </rPr>
      <t xml:space="preserve">では第</t>
    </r>
    <r>
      <rPr>
        <sz val="10"/>
        <rFont val="Arial"/>
        <family val="0"/>
        <charset val="1"/>
      </rPr>
      <t xml:space="preserve">IX</t>
    </r>
    <r>
      <rPr>
        <sz val="10"/>
        <rFont val="Noto Sans CJK SC"/>
        <family val="2"/>
      </rPr>
      <t xml:space="preserve">因子製剤の補充療法が基本である。</t>
    </r>
  </si>
  <si>
    <r>
      <rPr>
        <sz val="10"/>
        <rFont val="Noto Sans CJK SC"/>
        <family val="2"/>
      </rPr>
      <t xml:space="preserve">医学各論 Ⅶ</t>
    </r>
    <r>
      <rPr>
        <sz val="10"/>
        <rFont val="Arial"/>
        <family val="0"/>
        <charset val="1"/>
      </rPr>
      <t xml:space="preserve">-4-B-①</t>
    </r>
    <r>
      <rPr>
        <sz val="10"/>
        <rFont val="Noto Sans CJK SC"/>
        <family val="2"/>
      </rPr>
      <t xml:space="preserve">（血友病、</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</si>
  <si>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TBL-01-00-013 (id: JlvnlY8)</t>
    </r>
    <r>
      <rPr>
        <sz val="10"/>
        <rFont val="Noto Sans CJK SC"/>
        <family val="2"/>
      </rPr>
      <t xml:space="preserve">；</t>
    </r>
    <r>
      <rPr>
        <sz val="10"/>
        <rFont val="Arial"/>
        <family val="0"/>
        <charset val="1"/>
      </rPr>
      <t xml:space="preserve">TBL-02-01-014 (id: JlAKpWU)</t>
    </r>
  </si>
  <si>
    <t xml:space="preserve">SRC-2654</t>
  </si>
  <si>
    <r>
      <rPr>
        <sz val="10"/>
        <rFont val="Noto Sans CJK SC"/>
        <family val="2"/>
      </rPr>
      <t xml:space="preserve">小児慢性特定疾病情報センター</t>
    </r>
    <r>
      <rPr>
        <sz val="10"/>
        <rFont val="Arial"/>
        <family val="0"/>
        <charset val="1"/>
      </rPr>
      <t xml:space="preserve">. </t>
    </r>
    <r>
      <rPr>
        <sz val="10"/>
        <rFont val="Noto Sans CJK SC"/>
        <family val="2"/>
      </rPr>
      <t xml:space="preserve">先天性血液凝固因子異常症（血友病</t>
    </r>
    <r>
      <rPr>
        <sz val="10"/>
        <rFont val="Arial"/>
        <family val="0"/>
        <charset val="1"/>
      </rPr>
      <t xml:space="preserve">A</t>
    </r>
    <r>
      <rPr>
        <sz val="10"/>
        <rFont val="Noto Sans CJK SC"/>
        <family val="2"/>
      </rPr>
      <t xml:space="preserve">・</t>
    </r>
    <r>
      <rPr>
        <sz val="10"/>
        <rFont val="Arial"/>
        <family val="0"/>
        <charset val="1"/>
      </rPr>
      <t xml:space="preserve">B</t>
    </r>
    <r>
      <rPr>
        <sz val="10"/>
        <rFont val="Noto Sans CJK SC"/>
        <family val="2"/>
      </rPr>
      <t xml:space="preserve">ほか）の解説文書</t>
    </r>
    <r>
      <rPr>
        <sz val="10"/>
        <rFont val="Arial"/>
        <family val="0"/>
        <charset val="1"/>
      </rPr>
      <t xml:space="preserve">. </t>
    </r>
    <r>
      <rPr>
        <sz val="10"/>
        <rFont val="Noto Sans CJK SC"/>
        <family val="2"/>
      </rPr>
      <t xml:space="preserve">小児慢性特定疾病情報センター（</t>
    </r>
    <r>
      <rPr>
        <sz val="10"/>
        <rFont val="Arial"/>
        <family val="0"/>
        <charset val="1"/>
      </rPr>
      <t xml:space="preserve">shouman.jp</t>
    </r>
    <r>
      <rPr>
        <sz val="10"/>
        <rFont val="Noto Sans CJK SC"/>
        <family val="2"/>
      </rPr>
      <t xml:space="preserve">）掲載 </t>
    </r>
    <r>
      <rPr>
        <sz val="10"/>
        <rFont val="Arial"/>
        <family val="0"/>
        <charset val="1"/>
      </rPr>
      <t xml:space="preserve">PDF</t>
    </r>
  </si>
  <si>
    <r>
      <rPr>
        <sz val="10"/>
        <rFont val="Noto Sans CJK SC"/>
        <family val="2"/>
      </rPr>
      <t xml:space="preserve">厚労省関連の公的資料に基づく記載で、数値はリサーチ段階で同文書の抜粋により確認した（本文の精読は組み立て時の確認事項）。同文書では、第</t>
    </r>
    <r>
      <rPr>
        <sz val="10"/>
        <rFont val="Arial"/>
        <family val="0"/>
        <charset val="1"/>
      </rPr>
      <t xml:space="preserve">VIII</t>
    </r>
    <r>
      <rPr>
        <sz val="10"/>
        <rFont val="Noto Sans CJK SC"/>
        <family val="2"/>
      </rPr>
      <t xml:space="preserve">因子は</t>
    </r>
    <r>
      <rPr>
        <sz val="10"/>
        <rFont val="Arial"/>
        <family val="0"/>
        <charset val="1"/>
      </rPr>
      <t xml:space="preserve">1</t>
    </r>
    <r>
      <rPr>
        <sz val="10"/>
        <rFont val="Noto Sans CJK SC"/>
        <family val="2"/>
      </rPr>
      <t xml:space="preserve">単位</t>
    </r>
    <r>
      <rPr>
        <sz val="10"/>
        <rFont val="Arial"/>
        <family val="0"/>
        <charset val="1"/>
      </rPr>
      <t xml:space="preserve">/kg</t>
    </r>
    <r>
      <rPr>
        <sz val="10"/>
        <rFont val="Noto Sans CJK SC"/>
        <family val="2"/>
      </rPr>
      <t xml:space="preserve">投与で活性が約</t>
    </r>
    <r>
      <rPr>
        <sz val="10"/>
        <rFont val="Arial"/>
        <family val="0"/>
        <charset val="1"/>
      </rPr>
      <t xml:space="preserve">2%</t>
    </r>
    <r>
      <rPr>
        <sz val="10"/>
        <rFont val="Noto Sans CJK SC"/>
        <family val="2"/>
      </rPr>
      <t xml:space="preserve">、第</t>
    </r>
    <r>
      <rPr>
        <sz val="10"/>
        <rFont val="Arial"/>
        <family val="0"/>
        <charset val="1"/>
      </rPr>
      <t xml:space="preserve">IX</t>
    </r>
    <r>
      <rPr>
        <sz val="10"/>
        <rFont val="Noto Sans CJK SC"/>
        <family val="2"/>
      </rPr>
      <t xml:space="preserve">因子は約</t>
    </r>
    <r>
      <rPr>
        <sz val="10"/>
        <rFont val="Arial"/>
        <family val="0"/>
        <charset val="1"/>
      </rPr>
      <t xml:space="preserve">0.7</t>
    </r>
    <r>
      <rPr>
        <sz val="10"/>
        <rFont val="Noto Sans CJK SC"/>
        <family val="2"/>
      </rPr>
      <t xml:space="preserve">〜</t>
    </r>
    <r>
      <rPr>
        <sz val="10"/>
        <rFont val="Arial"/>
        <family val="0"/>
        <charset val="1"/>
      </rPr>
      <t xml:space="preserve">1%</t>
    </r>
    <r>
      <rPr>
        <sz val="10"/>
        <rFont val="Noto Sans CJK SC"/>
        <family val="2"/>
      </rPr>
      <t xml:space="preserve">上昇するとされる。凝固因子製剤は国内で承認・保険適用がある。</t>
    </r>
  </si>
  <si>
    <t xml:space="preserve">HS-019</t>
  </si>
  <si>
    <t xml:space="preserve">血友病の管理では、低年齢からの凝固因子製剤の定期補充（予防投与）による出血抑制が標準治療と位置づけられ、関節内出血の反復による血友病性関節症の予防が重要な目標となる。</t>
  </si>
  <si>
    <r>
      <rPr>
        <sz val="10"/>
        <rFont val="Arial"/>
        <family val="0"/>
        <charset val="1"/>
      </rPr>
      <t xml:space="preserve">PS-02-02-05 (id: JkxnuPc)</t>
    </r>
    <r>
      <rPr>
        <sz val="10"/>
        <rFont val="Noto Sans CJK SC"/>
        <family val="2"/>
      </rPr>
      <t xml:space="preserve">；</t>
    </r>
    <r>
      <rPr>
        <sz val="10"/>
        <rFont val="Arial"/>
        <family val="0"/>
        <charset val="1"/>
      </rPr>
      <t xml:space="preserve">TBL-01-00-013 (id: JlvnlY8)</t>
    </r>
    <r>
      <rPr>
        <sz val="10"/>
        <rFont val="Noto Sans CJK SC"/>
        <family val="2"/>
      </rPr>
      <t xml:space="preserve">；</t>
    </r>
    <r>
      <rPr>
        <sz val="10"/>
        <rFont val="Arial"/>
        <family val="0"/>
        <charset val="1"/>
      </rPr>
      <t xml:space="preserve">TBL-02-01-017 (id: JlAKpWk)</t>
    </r>
  </si>
  <si>
    <r>
      <rPr>
        <sz val="10"/>
        <rFont val="Arial"/>
        <family val="0"/>
        <charset val="1"/>
      </rPr>
      <t xml:space="preserve">WFH </t>
    </r>
    <r>
      <rPr>
        <sz val="10"/>
        <rFont val="Noto Sans CJK SC"/>
        <family val="2"/>
      </rPr>
      <t xml:space="preserve">ガイドライン第</t>
    </r>
    <r>
      <rPr>
        <sz val="10"/>
        <rFont val="Arial"/>
        <family val="0"/>
        <charset val="1"/>
      </rPr>
      <t xml:space="preserve">3</t>
    </r>
    <r>
      <rPr>
        <sz val="10"/>
        <rFont val="Noto Sans CJK SC"/>
        <family val="2"/>
      </rPr>
      <t xml:space="preserve">版（</t>
    </r>
    <r>
      <rPr>
        <sz val="10"/>
        <rFont val="Arial"/>
        <family val="0"/>
        <charset val="1"/>
      </rPr>
      <t xml:space="preserve">2020</t>
    </r>
    <r>
      <rPr>
        <sz val="10"/>
        <rFont val="Noto Sans CJK SC"/>
        <family val="2"/>
      </rPr>
      <t xml:space="preserve">年）に基づく。同ガイドラインは </t>
    </r>
    <r>
      <rPr>
        <sz val="10"/>
        <rFont val="Arial"/>
        <family val="0"/>
        <charset val="1"/>
      </rPr>
      <t xml:space="preserve">PubMed </t>
    </r>
    <r>
      <rPr>
        <sz val="10"/>
        <rFont val="Noto Sans CJK SC"/>
        <family val="2"/>
      </rPr>
      <t xml:space="preserve">に抄録がなく、定期補充の位置づけはリサーチで国内公的資料・企業公表資料による紹介を通じて確認した範囲である。エミシズマブ（第</t>
    </r>
    <r>
      <rPr>
        <sz val="10"/>
        <rFont val="Arial"/>
        <family val="0"/>
        <charset val="1"/>
      </rPr>
      <t xml:space="preserve">VIII</t>
    </r>
    <r>
      <rPr>
        <sz val="10"/>
        <rFont val="Noto Sans CJK SC"/>
        <family val="2"/>
      </rPr>
      <t xml:space="preserve">因子の補因子機能を代替する二重特異性抗体）は国内で</t>
    </r>
    <r>
      <rPr>
        <sz val="10"/>
        <rFont val="Arial"/>
        <family val="0"/>
        <charset val="1"/>
      </rPr>
      <t xml:space="preserve">2018</t>
    </r>
    <r>
      <rPr>
        <sz val="10"/>
        <rFont val="Noto Sans CJK SC"/>
        <family val="2"/>
      </rPr>
      <t xml:space="preserve">年</t>
    </r>
    <r>
      <rPr>
        <sz val="10"/>
        <rFont val="Arial"/>
        <family val="0"/>
        <charset val="1"/>
      </rPr>
      <t xml:space="preserve">3</t>
    </r>
    <r>
      <rPr>
        <sz val="10"/>
        <rFont val="Noto Sans CJK SC"/>
        <family val="2"/>
      </rPr>
      <t xml:space="preserve">月にインヒビター保有の先天性血友病</t>
    </r>
    <r>
      <rPr>
        <sz val="10"/>
        <rFont val="Arial"/>
        <family val="0"/>
        <charset val="1"/>
      </rPr>
      <t xml:space="preserve">A</t>
    </r>
    <r>
      <rPr>
        <sz val="10"/>
        <rFont val="Noto Sans CJK SC"/>
        <family val="2"/>
      </rPr>
      <t xml:space="preserve">で承認され、その後インヒビター非保有例にも適応が拡大され、保険適用がある（中外製薬の公表資料で確認）。</t>
    </r>
  </si>
  <si>
    <t xml:space="preserve">HS-020</t>
  </si>
  <si>
    <r>
      <rPr>
        <sz val="10"/>
        <rFont val="Noto Sans CJK SC"/>
        <family val="2"/>
      </rPr>
      <t xml:space="preserve">インヒビター（同種抗体）は血友病</t>
    </r>
    <r>
      <rPr>
        <sz val="10"/>
        <rFont val="Arial"/>
        <family val="0"/>
        <charset val="1"/>
      </rPr>
      <t xml:space="preserve">A</t>
    </r>
    <r>
      <rPr>
        <sz val="10"/>
        <rFont val="Noto Sans CJK SC"/>
        <family val="2"/>
      </rPr>
      <t xml:space="preserve">で</t>
    </r>
    <r>
      <rPr>
        <sz val="10"/>
        <rFont val="Arial"/>
        <family val="0"/>
        <charset val="1"/>
      </rPr>
      <t xml:space="preserve">20</t>
    </r>
    <r>
      <rPr>
        <sz val="10"/>
        <rFont val="Noto Sans CJK SC"/>
        <family val="2"/>
      </rPr>
      <t xml:space="preserve">〜</t>
    </r>
    <r>
      <rPr>
        <sz val="10"/>
        <rFont val="Arial"/>
        <family val="0"/>
        <charset val="1"/>
      </rPr>
      <t xml:space="preserve">30%</t>
    </r>
    <r>
      <rPr>
        <sz val="10"/>
        <rFont val="Noto Sans CJK SC"/>
        <family val="2"/>
      </rPr>
      <t xml:space="preserve">、血友病</t>
    </r>
    <r>
      <rPr>
        <sz val="10"/>
        <rFont val="Arial"/>
        <family val="0"/>
        <charset val="1"/>
      </rPr>
      <t xml:space="preserve">B</t>
    </r>
    <r>
      <rPr>
        <sz val="10"/>
        <rFont val="Noto Sans CJK SC"/>
        <family val="2"/>
      </rPr>
      <t xml:space="preserve">で</t>
    </r>
    <r>
      <rPr>
        <sz val="10"/>
        <rFont val="Arial"/>
        <family val="0"/>
        <charset val="1"/>
      </rPr>
      <t xml:space="preserve">3</t>
    </r>
    <r>
      <rPr>
        <sz val="10"/>
        <rFont val="Noto Sans CJK SC"/>
        <family val="2"/>
      </rPr>
      <t xml:space="preserve">〜</t>
    </r>
    <r>
      <rPr>
        <sz val="10"/>
        <rFont val="Arial"/>
        <family val="0"/>
        <charset val="1"/>
      </rPr>
      <t xml:space="preserve">5%</t>
    </r>
    <r>
      <rPr>
        <sz val="10"/>
        <rFont val="Noto Sans CJK SC"/>
        <family val="2"/>
      </rPr>
      <t xml:space="preserve">に出現し、インヒビターがあると凝固因子製剤の補充療法のみでは止血管理が困難になるため、バイパス止血療法や免疫寛容導入療法が行われる。</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</si>
  <si>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TBL-01-00-013 (id: JlvnlY8)</t>
    </r>
    <r>
      <rPr>
        <sz val="10"/>
        <rFont val="Noto Sans CJK SC"/>
        <family val="2"/>
      </rPr>
      <t xml:space="preserve">；</t>
    </r>
    <r>
      <rPr>
        <sz val="10"/>
        <rFont val="Arial"/>
        <family val="0"/>
        <charset val="1"/>
      </rPr>
      <t xml:space="preserve">TBL-02-01-017 (id: JlAKpWk)</t>
    </r>
  </si>
  <si>
    <r>
      <rPr>
        <sz val="10"/>
        <rFont val="Noto Sans CJK SC"/>
        <family val="2"/>
      </rPr>
      <t xml:space="preserve">頻度の数値は小児慢性特定疾病情報センターの解説文書で確認した。エミシズマブはインヒビター保有の先天性血友病</t>
    </r>
    <r>
      <rPr>
        <sz val="10"/>
        <rFont val="Arial"/>
        <family val="0"/>
        <charset val="1"/>
      </rPr>
      <t xml:space="preserve">A</t>
    </r>
    <r>
      <rPr>
        <sz val="10"/>
        <rFont val="Noto Sans CJK SC"/>
        <family val="2"/>
      </rPr>
      <t xml:space="preserve">に対して国内承認・保険適用がある（</t>
    </r>
    <r>
      <rPr>
        <sz val="10"/>
        <rFont val="Arial"/>
        <family val="0"/>
        <charset val="1"/>
      </rPr>
      <t xml:space="preserve">2018</t>
    </r>
    <r>
      <rPr>
        <sz val="10"/>
        <rFont val="Noto Sans CJK SC"/>
        <family val="2"/>
      </rPr>
      <t xml:space="preserve">年</t>
    </r>
    <r>
      <rPr>
        <sz val="10"/>
        <rFont val="Arial"/>
        <family val="0"/>
        <charset val="1"/>
      </rPr>
      <t xml:space="preserve">3</t>
    </r>
    <r>
      <rPr>
        <sz val="10"/>
        <rFont val="Noto Sans CJK SC"/>
        <family val="2"/>
      </rPr>
      <t xml:space="preserve">月承認、中外製薬の公表資料で確認）。国内の止血治療ガイドラインは日本血栓止血学会の</t>
    </r>
    <r>
      <rPr>
        <sz val="10"/>
        <rFont val="Arial"/>
        <family val="0"/>
        <charset val="1"/>
      </rPr>
      <t xml:space="preserve">2013</t>
    </r>
    <r>
      <rPr>
        <sz val="10"/>
        <rFont val="Noto Sans CJK SC"/>
        <family val="2"/>
      </rPr>
      <t xml:space="preserve">年改訂版と補遺までで版が古く、国際標準は </t>
    </r>
    <r>
      <rPr>
        <sz val="10"/>
        <rFont val="Arial"/>
        <family val="0"/>
        <charset val="1"/>
      </rPr>
      <t xml:space="preserve">WFH </t>
    </r>
    <r>
      <rPr>
        <sz val="10"/>
        <rFont val="Noto Sans CJK SC"/>
        <family val="2"/>
      </rPr>
      <t xml:space="preserve">ガイドライン第</t>
    </r>
    <r>
      <rPr>
        <sz val="10"/>
        <rFont val="Arial"/>
        <family val="0"/>
        <charset val="1"/>
      </rPr>
      <t xml:space="preserve">3</t>
    </r>
    <r>
      <rPr>
        <sz val="10"/>
        <rFont val="Noto Sans CJK SC"/>
        <family val="2"/>
      </rPr>
      <t xml:space="preserve">版である。</t>
    </r>
  </si>
  <si>
    <t xml:space="preserve">HS-021</t>
  </si>
  <si>
    <r>
      <rPr>
        <sz val="10"/>
        <rFont val="Noto Sans CJK SC"/>
        <family val="2"/>
      </rPr>
      <t xml:space="preserve">播種性血管内凝固</t>
    </r>
    <r>
      <rPr>
        <sz val="10"/>
        <rFont val="Arial"/>
        <family val="0"/>
        <charset val="1"/>
      </rPr>
      <t xml:space="preserve">&lt;DIC&gt;</t>
    </r>
  </si>
  <si>
    <r>
      <rPr>
        <sz val="10"/>
        <rFont val="Arial"/>
        <family val="0"/>
        <charset val="1"/>
      </rPr>
      <t xml:space="preserve">DIC </t>
    </r>
    <r>
      <rPr>
        <sz val="10"/>
        <rFont val="Noto Sans CJK SC"/>
        <family val="2"/>
      </rPr>
      <t xml:space="preserve">の診断基準には、日本血栓止血学会の </t>
    </r>
    <r>
      <rPr>
        <sz val="10"/>
        <rFont val="Arial"/>
        <family val="0"/>
        <charset val="1"/>
      </rPr>
      <t xml:space="preserve">DIC </t>
    </r>
    <r>
      <rPr>
        <sz val="10"/>
        <rFont val="Noto Sans CJK SC"/>
        <family val="2"/>
      </rPr>
      <t xml:space="preserve">診断基準（</t>
    </r>
    <r>
      <rPr>
        <sz val="10"/>
        <rFont val="Arial"/>
        <family val="0"/>
        <charset val="1"/>
      </rPr>
      <t xml:space="preserve">2017</t>
    </r>
    <r>
      <rPr>
        <sz val="10"/>
        <rFont val="Noto Sans CJK SC"/>
        <family val="2"/>
      </rPr>
      <t xml:space="preserve">年版）、</t>
    </r>
    <r>
      <rPr>
        <sz val="10"/>
        <rFont val="Arial"/>
        <family val="0"/>
        <charset val="1"/>
      </rPr>
      <t xml:space="preserve">ISTH </t>
    </r>
    <r>
      <rPr>
        <sz val="10"/>
        <rFont val="Noto Sans CJK SC"/>
        <family val="2"/>
      </rPr>
      <t xml:space="preserve">の </t>
    </r>
    <r>
      <rPr>
        <sz val="10"/>
        <rFont val="Arial"/>
        <family val="0"/>
        <charset val="1"/>
      </rPr>
      <t xml:space="preserve">overt DIC </t>
    </r>
    <r>
      <rPr>
        <sz val="10"/>
        <rFont val="Noto Sans CJK SC"/>
        <family val="2"/>
      </rPr>
      <t xml:space="preserve">スコア、</t>
    </r>
    <r>
      <rPr>
        <sz val="10"/>
        <rFont val="Arial"/>
        <family val="0"/>
        <charset val="1"/>
      </rPr>
      <t xml:space="preserve">JAAM </t>
    </r>
    <r>
      <rPr>
        <sz val="10"/>
        <rFont val="Noto Sans CJK SC"/>
        <family val="2"/>
      </rPr>
      <t xml:space="preserve">の基準、敗血症性凝固障害（</t>
    </r>
    <r>
      <rPr>
        <sz val="10"/>
        <rFont val="Arial"/>
        <family val="0"/>
        <charset val="1"/>
      </rPr>
      <t xml:space="preserve">SIC</t>
    </r>
    <r>
      <rPr>
        <sz val="10"/>
        <rFont val="Noto Sans CJK SC"/>
        <family val="2"/>
      </rPr>
      <t xml:space="preserve">）の基準などが併存しており、</t>
    </r>
    <r>
      <rPr>
        <sz val="10"/>
        <rFont val="Arial"/>
        <family val="0"/>
        <charset val="1"/>
      </rPr>
      <t xml:space="preserve">2024</t>
    </r>
    <r>
      <rPr>
        <sz val="10"/>
        <rFont val="Noto Sans CJK SC"/>
        <family val="2"/>
      </rPr>
      <t xml:space="preserve">年版の </t>
    </r>
    <r>
      <rPr>
        <sz val="10"/>
        <rFont val="Arial"/>
        <family val="0"/>
        <charset val="1"/>
      </rPr>
      <t xml:space="preserve">DIC </t>
    </r>
    <r>
      <rPr>
        <sz val="10"/>
        <rFont val="Noto Sans CJK SC"/>
        <family val="2"/>
      </rPr>
      <t xml:space="preserve">診療ガイドラインは、それぞれの診断特性を理解したうえで適切な基準を選ぶことを推奨している。</t>
    </r>
  </si>
  <si>
    <r>
      <rPr>
        <sz val="10"/>
        <rFont val="Noto Sans CJK SC"/>
        <family val="2"/>
      </rPr>
      <t xml:space="preserve">医学各論 Ⅶ</t>
    </r>
    <r>
      <rPr>
        <sz val="10"/>
        <rFont val="Arial"/>
        <family val="0"/>
        <charset val="1"/>
      </rPr>
      <t xml:space="preserve">-4-B-②</t>
    </r>
    <r>
      <rPr>
        <sz val="10"/>
        <rFont val="Noto Sans CJK SC"/>
        <family val="2"/>
      </rPr>
      <t xml:space="preserve">（播種性血管内凝固</t>
    </r>
    <r>
      <rPr>
        <sz val="10"/>
        <rFont val="Arial"/>
        <family val="0"/>
        <charset val="1"/>
      </rPr>
      <t xml:space="preserve">&lt;DIC&gt;</t>
    </r>
    <r>
      <rPr>
        <sz val="10"/>
        <rFont val="Noto Sans CJK SC"/>
        <family val="2"/>
      </rPr>
      <t xml:space="preserve">、</t>
    </r>
    <r>
      <rPr>
        <sz val="10"/>
        <rFont val="Arial"/>
        <family val="0"/>
        <charset val="1"/>
      </rPr>
      <t xml:space="preserve">a</t>
    </r>
    <r>
      <rPr>
        <sz val="10"/>
        <rFont val="Noto Sans CJK SC"/>
        <family val="2"/>
      </rPr>
      <t xml:space="preserve">）；医学各論 Ⅰ</t>
    </r>
    <r>
      <rPr>
        <sz val="10"/>
        <rFont val="Arial"/>
        <family val="0"/>
        <charset val="1"/>
      </rPr>
      <t xml:space="preserve">-2-J-②</t>
    </r>
    <r>
      <rPr>
        <sz val="10"/>
        <rFont val="Noto Sans CJK SC"/>
        <family val="2"/>
      </rPr>
      <t xml:space="preserve">（播種性血管内凝固</t>
    </r>
    <r>
      <rPr>
        <sz val="10"/>
        <rFont val="Arial"/>
        <family val="0"/>
        <charset val="1"/>
      </rPr>
      <t xml:space="preserve">&lt;DIC&gt;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</si>
  <si>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TBL-01-00-014 (id: JlvnlZE)</t>
    </r>
    <r>
      <rPr>
        <sz val="10"/>
        <rFont val="Noto Sans CJK SC"/>
        <family val="2"/>
      </rPr>
      <t xml:space="preserve">；</t>
    </r>
    <r>
      <rPr>
        <sz val="10"/>
        <rFont val="Arial"/>
        <family val="0"/>
        <charset val="1"/>
      </rPr>
      <t xml:space="preserve">TBL-02-01-017 (id: JlAKpWk)</t>
    </r>
  </si>
  <si>
    <t xml:space="preserve">SRC-2655</t>
  </si>
  <si>
    <t xml:space="preserve">Yamakawa K, Okamoto K, Seki Y, et al. Clinical practice guidelines for management of disseminated intravascular coagulation in Japan 2024. Part 1: sepsis. Int J Hematol. 2025;121(5):592-604</t>
  </si>
  <si>
    <t xml:space="preserve">10.1007/s12185-024-03896-9</t>
  </si>
  <si>
    <t xml:space="preserve">39676120</t>
  </si>
  <si>
    <r>
      <rPr>
        <sz val="10"/>
        <rFont val="Noto Sans CJK SC"/>
        <family val="2"/>
      </rPr>
      <t xml:space="preserve">日本血栓止血学会『</t>
    </r>
    <r>
      <rPr>
        <sz val="10"/>
        <rFont val="Arial"/>
        <family val="0"/>
        <charset val="1"/>
      </rPr>
      <t xml:space="preserve">DIC</t>
    </r>
    <r>
      <rPr>
        <sz val="10"/>
        <rFont val="Noto Sans CJK SC"/>
        <family val="2"/>
      </rPr>
      <t xml:space="preserve">診療ガイドライン</t>
    </r>
    <r>
      <rPr>
        <sz val="10"/>
        <rFont val="Arial"/>
        <family val="0"/>
        <charset val="1"/>
      </rPr>
      <t xml:space="preserve">2024</t>
    </r>
    <r>
      <rPr>
        <sz val="10"/>
        <rFont val="Noto Sans CJK SC"/>
        <family val="2"/>
      </rPr>
      <t xml:space="preserve">』の </t>
    </r>
    <r>
      <rPr>
        <sz val="10"/>
        <rFont val="Arial"/>
        <family val="0"/>
        <charset val="1"/>
      </rPr>
      <t xml:space="preserve">Part 1</t>
    </r>
    <r>
      <rPr>
        <sz val="10"/>
        <rFont val="Noto Sans CJK SC"/>
        <family val="2"/>
      </rPr>
      <t xml:space="preserve">（敗血症編）の診断に関する臨床課題での記載に基づく総論である。敗血症に伴う凝固障害の詳細は感染症分野の範囲、産科 </t>
    </r>
    <r>
      <rPr>
        <sz val="10"/>
        <rFont val="Arial"/>
        <family val="0"/>
        <charset val="1"/>
      </rPr>
      <t xml:space="preserve">DIC </t>
    </r>
    <r>
      <rPr>
        <sz val="10"/>
        <rFont val="Noto Sans CJK SC"/>
        <family val="2"/>
      </rPr>
      <t xml:space="preserve">の原因疾患と管理は Ⅰ の範囲であり、本カードは診断基準の総論に限る。日本語版ガイドラインは日本血栓止血学会誌 </t>
    </r>
    <r>
      <rPr>
        <sz val="10"/>
        <rFont val="Arial"/>
        <family val="0"/>
        <charset val="1"/>
      </rPr>
      <t xml:space="preserve">2025;36(1):68-156 </t>
    </r>
    <r>
      <rPr>
        <sz val="10"/>
        <rFont val="Noto Sans CJK SC"/>
        <family val="2"/>
      </rPr>
      <t xml:space="preserve">に掲載されている。</t>
    </r>
  </si>
  <si>
    <t xml:space="preserve">HS-022</t>
  </si>
  <si>
    <r>
      <rPr>
        <sz val="10"/>
        <rFont val="Noto Sans CJK SC"/>
        <family val="2"/>
      </rPr>
      <t xml:space="preserve">造血器腫瘍に伴う </t>
    </r>
    <r>
      <rPr>
        <sz val="10"/>
        <rFont val="Arial"/>
        <family val="0"/>
        <charset val="1"/>
      </rPr>
      <t xml:space="preserve">DIC </t>
    </r>
    <r>
      <rPr>
        <sz val="10"/>
        <rFont val="Noto Sans CJK SC"/>
        <family val="2"/>
      </rPr>
      <t xml:space="preserve">の診断には、日本血栓止血学会 </t>
    </r>
    <r>
      <rPr>
        <sz val="10"/>
        <rFont val="Arial"/>
        <family val="0"/>
        <charset val="1"/>
      </rPr>
      <t xml:space="preserve">DIC </t>
    </r>
    <r>
      <rPr>
        <sz val="10"/>
        <rFont val="Noto Sans CJK SC"/>
        <family val="2"/>
      </rPr>
      <t xml:space="preserve">診断基準（</t>
    </r>
    <r>
      <rPr>
        <sz val="10"/>
        <rFont val="Arial"/>
        <family val="0"/>
        <charset val="1"/>
      </rPr>
      <t xml:space="preserve">2017</t>
    </r>
    <r>
      <rPr>
        <sz val="10"/>
        <rFont val="Noto Sans CJK SC"/>
        <family val="2"/>
      </rPr>
      <t xml:space="preserve">年版）または旧厚生省 </t>
    </r>
    <r>
      <rPr>
        <sz val="10"/>
        <rFont val="Arial"/>
        <family val="0"/>
        <charset val="1"/>
      </rPr>
      <t xml:space="preserve">DIC </t>
    </r>
    <r>
      <rPr>
        <sz val="10"/>
        <rFont val="Noto Sans CJK SC"/>
        <family val="2"/>
      </rPr>
      <t xml:space="preserve">診断基準の使用が推奨され、治療の基本は基礎疾患の治療と、必要に応じた血小板濃厚液・新鮮凍結血漿の輸血である。</t>
    </r>
    <r>
      <rPr>
        <sz val="10"/>
        <rFont val="Arial"/>
        <family val="0"/>
        <charset val="1"/>
      </rPr>
      <t xml:space="preserve">ATRA </t>
    </r>
    <r>
      <rPr>
        <sz val="10"/>
        <rFont val="Noto Sans CJK SC"/>
        <family val="2"/>
      </rPr>
      <t xml:space="preserve">を用いる急性前骨髄球性白血病では、トラネキサム酸は強くは推奨されない。</t>
    </r>
  </si>
  <si>
    <r>
      <rPr>
        <sz val="10"/>
        <rFont val="Noto Sans CJK SC"/>
        <family val="2"/>
      </rPr>
      <t xml:space="preserve">医学各論 Ⅶ</t>
    </r>
    <r>
      <rPr>
        <sz val="10"/>
        <rFont val="Arial"/>
        <family val="0"/>
        <charset val="1"/>
      </rPr>
      <t xml:space="preserve">-4-B-②</t>
    </r>
    <r>
      <rPr>
        <sz val="10"/>
        <rFont val="Noto Sans CJK SC"/>
        <family val="2"/>
      </rPr>
      <t xml:space="preserve">（播種性血管内凝固</t>
    </r>
    <r>
      <rPr>
        <sz val="10"/>
        <rFont val="Arial"/>
        <family val="0"/>
        <charset val="1"/>
      </rPr>
      <t xml:space="preserve">&lt;DIC&gt;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</si>
  <si>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TBL-01-00-014 (id: JlvnlZE)</t>
    </r>
    <r>
      <rPr>
        <sz val="10"/>
        <rFont val="Noto Sans CJK SC"/>
        <family val="2"/>
      </rPr>
      <t xml:space="preserve">；</t>
    </r>
    <r>
      <rPr>
        <sz val="10"/>
        <rFont val="Arial"/>
        <family val="0"/>
        <charset val="1"/>
      </rPr>
      <t xml:space="preserve">TBL-02-01-014 (id: JlAKpWU)</t>
    </r>
    <r>
      <rPr>
        <sz val="10"/>
        <rFont val="Noto Sans CJK SC"/>
        <family val="2"/>
      </rPr>
      <t xml:space="preserve">；</t>
    </r>
    <r>
      <rPr>
        <sz val="10"/>
        <rFont val="Arial"/>
        <family val="0"/>
        <charset val="1"/>
      </rPr>
      <t xml:space="preserve">TBL-02-01-015 (id: JlAKpWY)</t>
    </r>
  </si>
  <si>
    <t xml:space="preserve">SRC-2656</t>
  </si>
  <si>
    <t xml:space="preserve">Yamakawa K, Okamoto K, Seki Y, et al. Clinical practice guidelines for management of disseminated intravascular coagulation in Japan 2024. Part 2: hematologic malignancy. Int J Hematol. 2025;121(5):605-621</t>
  </si>
  <si>
    <t xml:space="preserve">10.1007/s12185-024-03887-w</t>
  </si>
  <si>
    <t xml:space="preserve">39674834</t>
  </si>
  <si>
    <r>
      <rPr>
        <sz val="10"/>
        <rFont val="Noto Sans CJK SC"/>
        <family val="2"/>
      </rPr>
      <t xml:space="preserve">『</t>
    </r>
    <r>
      <rPr>
        <sz val="10"/>
        <rFont val="Arial"/>
        <family val="0"/>
        <charset val="1"/>
      </rPr>
      <t xml:space="preserve">DIC</t>
    </r>
    <r>
      <rPr>
        <sz val="10"/>
        <rFont val="Noto Sans CJK SC"/>
        <family val="2"/>
      </rPr>
      <t xml:space="preserve">診療ガイドライン</t>
    </r>
    <r>
      <rPr>
        <sz val="10"/>
        <rFont val="Arial"/>
        <family val="0"/>
        <charset val="1"/>
      </rPr>
      <t xml:space="preserve">2024</t>
    </r>
    <r>
      <rPr>
        <sz val="10"/>
        <rFont val="Noto Sans CJK SC"/>
        <family val="2"/>
      </rPr>
      <t xml:space="preserve">』</t>
    </r>
    <r>
      <rPr>
        <sz val="10"/>
        <rFont val="Arial"/>
        <family val="0"/>
        <charset val="1"/>
      </rPr>
      <t xml:space="preserve">Part 2</t>
    </r>
    <r>
      <rPr>
        <sz val="10"/>
        <rFont val="Noto Sans CJK SC"/>
        <family val="2"/>
      </rPr>
      <t xml:space="preserve">（造血器腫瘍編）の抄録で確認した推奨に基づく（トラネキサム酸は </t>
    </r>
    <r>
      <rPr>
        <sz val="10"/>
        <rFont val="Arial"/>
        <family val="0"/>
        <charset val="1"/>
      </rPr>
      <t xml:space="preserve">Grade 1C </t>
    </r>
    <r>
      <rPr>
        <sz val="10"/>
        <rFont val="Noto Sans CJK SC"/>
        <family val="2"/>
      </rPr>
      <t xml:space="preserve">で強く推奨されず、遺伝子組換えトロンボモジュリンは </t>
    </r>
    <r>
      <rPr>
        <sz val="10"/>
        <rFont val="Arial"/>
        <family val="0"/>
        <charset val="1"/>
      </rPr>
      <t xml:space="preserve">Grade 2B </t>
    </r>
    <r>
      <rPr>
        <sz val="10"/>
        <rFont val="Noto Sans CJK SC"/>
        <family val="2"/>
      </rPr>
      <t xml:space="preserve">で弱く推奨、ヘパリン・セリンプロテアーゼ阻害薬は </t>
    </r>
    <r>
      <rPr>
        <sz val="10"/>
        <rFont val="Arial"/>
        <family val="0"/>
        <charset val="1"/>
      </rPr>
      <t xml:space="preserve">Grade 2C </t>
    </r>
    <r>
      <rPr>
        <sz val="10"/>
        <rFont val="Noto Sans CJK SC"/>
        <family val="2"/>
      </rPr>
      <t xml:space="preserve">で弱く推奨されない）。トラネキサム酸とトロンボモジュリン アルファはいずれも国内で承認・保険適用のある薬剤である。</t>
    </r>
  </si>
  <si>
    <t xml:space="preserve">HS-023</t>
  </si>
  <si>
    <r>
      <rPr>
        <sz val="10"/>
        <rFont val="Noto Sans CJK SC"/>
        <family val="2"/>
      </rPr>
      <t xml:space="preserve">造血器腫瘍または感染症に伴う </t>
    </r>
    <r>
      <rPr>
        <sz val="10"/>
        <rFont val="Arial"/>
        <family val="0"/>
        <charset val="1"/>
      </rPr>
      <t xml:space="preserve">DIC </t>
    </r>
    <r>
      <rPr>
        <sz val="10"/>
        <rFont val="Noto Sans CJK SC"/>
        <family val="2"/>
      </rPr>
      <t xml:space="preserve">を対象とした第</t>
    </r>
    <r>
      <rPr>
        <sz val="10"/>
        <rFont val="Arial"/>
        <family val="0"/>
        <charset val="1"/>
      </rPr>
      <t xml:space="preserve">III</t>
    </r>
    <r>
      <rPr>
        <sz val="10"/>
        <rFont val="Noto Sans CJK SC"/>
        <family val="2"/>
      </rPr>
      <t xml:space="preserve">相試験で、遺伝子組換えヒト可溶性トロンボモジュリン（</t>
    </r>
    <r>
      <rPr>
        <sz val="10"/>
        <rFont val="Arial"/>
        <family val="0"/>
        <charset val="1"/>
      </rPr>
      <t xml:space="preserve">ART-123</t>
    </r>
    <r>
      <rPr>
        <sz val="10"/>
        <rFont val="Noto Sans CJK SC"/>
        <family val="2"/>
      </rPr>
      <t xml:space="preserve">）の </t>
    </r>
    <r>
      <rPr>
        <sz val="10"/>
        <rFont val="Arial"/>
        <family val="0"/>
        <charset val="1"/>
      </rPr>
      <t xml:space="preserve">DIC </t>
    </r>
    <r>
      <rPr>
        <sz val="10"/>
        <rFont val="Noto Sans CJK SC"/>
        <family val="2"/>
      </rPr>
      <t xml:space="preserve">解消率は</t>
    </r>
    <r>
      <rPr>
        <sz val="10"/>
        <rFont val="Arial"/>
        <family val="0"/>
        <charset val="1"/>
      </rPr>
      <t xml:space="preserve">66.1%</t>
    </r>
    <r>
      <rPr>
        <sz val="10"/>
        <rFont val="Noto Sans CJK SC"/>
        <family val="2"/>
      </rPr>
      <t xml:space="preserve">で、低用量ヘパリン群の</t>
    </r>
    <r>
      <rPr>
        <sz val="10"/>
        <rFont val="Arial"/>
        <family val="0"/>
        <charset val="1"/>
      </rPr>
      <t xml:space="preserve">49.9%</t>
    </r>
    <r>
      <rPr>
        <sz val="10"/>
        <rFont val="Noto Sans CJK SC"/>
        <family val="2"/>
      </rPr>
      <t xml:space="preserve">より高く、出血関連有害事象は </t>
    </r>
    <r>
      <rPr>
        <sz val="10"/>
        <rFont val="Arial"/>
        <family val="0"/>
        <charset val="1"/>
      </rPr>
      <t xml:space="preserve">ART-123 </t>
    </r>
    <r>
      <rPr>
        <sz val="10"/>
        <rFont val="Noto Sans CJK SC"/>
        <family val="2"/>
      </rPr>
      <t xml:space="preserve">群で少なかった。</t>
    </r>
  </si>
  <si>
    <r>
      <rPr>
        <sz val="10"/>
        <rFont val="Arial"/>
        <family val="0"/>
        <charset val="1"/>
      </rPr>
      <t xml:space="preserve">PS-02-02-05 (id: JkxnuPc)</t>
    </r>
    <r>
      <rPr>
        <sz val="10"/>
        <rFont val="Noto Sans CJK SC"/>
        <family val="2"/>
      </rPr>
      <t xml:space="preserve">；</t>
    </r>
    <r>
      <rPr>
        <sz val="10"/>
        <rFont val="Arial"/>
        <family val="0"/>
        <charset val="1"/>
      </rPr>
      <t xml:space="preserve">TBL-01-00-014 (id: JlvnlZE)</t>
    </r>
    <r>
      <rPr>
        <sz val="10"/>
        <rFont val="Noto Sans CJK SC"/>
        <family val="2"/>
      </rPr>
      <t xml:space="preserve">；</t>
    </r>
    <r>
      <rPr>
        <sz val="10"/>
        <rFont val="Arial"/>
        <family val="0"/>
        <charset val="1"/>
      </rPr>
      <t xml:space="preserve">TBL-02-01-017 (id: JlAKpWk)</t>
    </r>
    <r>
      <rPr>
        <sz val="10"/>
        <rFont val="Noto Sans CJK SC"/>
        <family val="2"/>
      </rPr>
      <t xml:space="preserve">；</t>
    </r>
    <r>
      <rPr>
        <sz val="10"/>
        <rFont val="Arial"/>
        <family val="0"/>
        <charset val="1"/>
      </rPr>
      <t xml:space="preserve">TBL-02-01-015 (id: JlAKpWY)</t>
    </r>
  </si>
  <si>
    <t xml:space="preserve">SRC-2657</t>
  </si>
  <si>
    <t xml:space="preserve">Saito H, Maruyama I, Shimazaki S, et al. Efficacy and safety of recombinant human soluble thrombomodulin (ART-123) in disseminated intravascular coagulation: results of a phase III, randomized, double-blind clinical trial. J Thromb Haemost. 2007;5(1):31-41</t>
  </si>
  <si>
    <t xml:space="preserve">10.1111/j.1538-7836.2006.02267.x</t>
  </si>
  <si>
    <t xml:space="preserve">17059423</t>
  </si>
  <si>
    <r>
      <rPr>
        <sz val="10"/>
        <rFont val="Arial"/>
        <family val="0"/>
        <charset val="1"/>
      </rPr>
      <t xml:space="preserve">234</t>
    </r>
    <r>
      <rPr>
        <sz val="10"/>
        <rFont val="Noto Sans CJK SC"/>
        <family val="2"/>
      </rPr>
      <t xml:space="preserve">例を対象とした二重盲検試験の抄録で確認した（</t>
    </r>
    <r>
      <rPr>
        <sz val="10"/>
        <rFont val="Arial"/>
        <family val="0"/>
        <charset val="1"/>
      </rPr>
      <t xml:space="preserve">DIC </t>
    </r>
    <r>
      <rPr>
        <sz val="10"/>
        <rFont val="Noto Sans CJK SC"/>
        <family val="2"/>
      </rPr>
      <t xml:space="preserve">解消率の差は</t>
    </r>
    <r>
      <rPr>
        <sz val="10"/>
        <rFont val="Arial"/>
        <family val="0"/>
        <charset val="1"/>
      </rPr>
      <t xml:space="preserve">16.2%</t>
    </r>
    <r>
      <rPr>
        <sz val="10"/>
        <rFont val="Noto Sans CJK SC"/>
        <family val="2"/>
      </rPr>
      <t xml:space="preserve">、</t>
    </r>
    <r>
      <rPr>
        <sz val="10"/>
        <rFont val="Arial"/>
        <family val="0"/>
        <charset val="1"/>
      </rPr>
      <t xml:space="preserve">95%</t>
    </r>
    <r>
      <rPr>
        <sz val="10"/>
        <rFont val="Noto Sans CJK SC"/>
        <family val="2"/>
      </rPr>
      <t xml:space="preserve">信頼区間</t>
    </r>
    <r>
      <rPr>
        <sz val="10"/>
        <rFont val="Arial"/>
        <family val="0"/>
        <charset val="1"/>
      </rPr>
      <t xml:space="preserve">3.3</t>
    </r>
    <r>
      <rPr>
        <sz val="10"/>
        <rFont val="Noto Sans CJK SC"/>
        <family val="2"/>
      </rPr>
      <t xml:space="preserve">〜</t>
    </r>
    <r>
      <rPr>
        <sz val="10"/>
        <rFont val="Arial"/>
        <family val="0"/>
        <charset val="1"/>
      </rPr>
      <t xml:space="preserve">29.1</t>
    </r>
    <r>
      <rPr>
        <sz val="10"/>
        <rFont val="Noto Sans CJK SC"/>
        <family val="2"/>
      </rPr>
      <t xml:space="preserve">）。トロンボモジュリン アルファ（リコモジュリン）は国内で </t>
    </r>
    <r>
      <rPr>
        <sz val="10"/>
        <rFont val="Arial"/>
        <family val="0"/>
        <charset val="1"/>
      </rPr>
      <t xml:space="preserve">DIC </t>
    </r>
    <r>
      <rPr>
        <sz val="10"/>
        <rFont val="Noto Sans CJK SC"/>
        <family val="2"/>
      </rPr>
      <t xml:space="preserve">の適応で承認・保険適用されており、通常の用量は</t>
    </r>
    <r>
      <rPr>
        <sz val="10"/>
        <rFont val="Arial"/>
        <family val="0"/>
        <charset val="1"/>
      </rPr>
      <t xml:space="preserve">1</t>
    </r>
    <r>
      <rPr>
        <sz val="10"/>
        <rFont val="Noto Sans CJK SC"/>
        <family val="2"/>
      </rPr>
      <t xml:space="preserve">日</t>
    </r>
    <r>
      <rPr>
        <sz val="10"/>
        <rFont val="Arial"/>
        <family val="0"/>
        <charset val="1"/>
      </rPr>
      <t xml:space="preserve">1</t>
    </r>
    <r>
      <rPr>
        <sz val="10"/>
        <rFont val="Noto Sans CJK SC"/>
        <family val="2"/>
      </rPr>
      <t xml:space="preserve">回</t>
    </r>
    <r>
      <rPr>
        <sz val="10"/>
        <rFont val="Arial"/>
        <family val="0"/>
        <charset val="1"/>
      </rPr>
      <t xml:space="preserve">380 U/kg </t>
    </r>
    <r>
      <rPr>
        <sz val="10"/>
        <rFont val="Noto Sans CJK SC"/>
        <family val="2"/>
      </rPr>
      <t xml:space="preserve">の点滴静注である（</t>
    </r>
    <r>
      <rPr>
        <sz val="10"/>
        <rFont val="Arial"/>
        <family val="0"/>
        <charset val="1"/>
      </rPr>
      <t xml:space="preserve">PMDA </t>
    </r>
    <r>
      <rPr>
        <sz val="10"/>
        <rFont val="Noto Sans CJK SC"/>
        <family val="2"/>
      </rPr>
      <t xml:space="preserve">の審査資料で確認）。海外では </t>
    </r>
    <r>
      <rPr>
        <sz val="10"/>
        <rFont val="Arial"/>
        <family val="0"/>
        <charset val="1"/>
      </rPr>
      <t xml:space="preserve">DIC </t>
    </r>
    <r>
      <rPr>
        <sz val="10"/>
        <rFont val="Noto Sans CJK SC"/>
        <family val="2"/>
      </rPr>
      <t xml:space="preserve">の適応で承認されていない国が多い。</t>
    </r>
  </si>
  <si>
    <t xml:space="preserve">HS-024</t>
  </si>
  <si>
    <r>
      <rPr>
        <sz val="10"/>
        <rFont val="Arial"/>
        <family val="0"/>
        <charset val="1"/>
      </rPr>
      <t xml:space="preserve">von Willebrand</t>
    </r>
    <r>
      <rPr>
        <sz val="10"/>
        <rFont val="Noto Sans CJK SC"/>
        <family val="2"/>
      </rPr>
      <t xml:space="preserve">病</t>
    </r>
  </si>
  <si>
    <r>
      <rPr>
        <sz val="10"/>
        <rFont val="Arial"/>
        <family val="0"/>
        <charset val="1"/>
      </rPr>
      <t xml:space="preserve">von Willebrand</t>
    </r>
    <r>
      <rPr>
        <sz val="10"/>
        <rFont val="Noto Sans CJK SC"/>
        <family val="2"/>
      </rPr>
      <t xml:space="preserve">病は最も頻度の高い先天性出血性疾患で、</t>
    </r>
    <r>
      <rPr>
        <sz val="10"/>
        <rFont val="Arial"/>
        <family val="0"/>
        <charset val="1"/>
      </rPr>
      <t xml:space="preserve">1</t>
    </r>
    <r>
      <rPr>
        <sz val="10"/>
        <rFont val="Noto Sans CJK SC"/>
        <family val="2"/>
      </rPr>
      <t xml:space="preserve">型と</t>
    </r>
    <r>
      <rPr>
        <sz val="10"/>
        <rFont val="Arial"/>
        <family val="0"/>
        <charset val="1"/>
      </rPr>
      <t xml:space="preserve">3</t>
    </r>
    <r>
      <rPr>
        <sz val="10"/>
        <rFont val="Noto Sans CJK SC"/>
        <family val="2"/>
      </rPr>
      <t xml:space="preserve">型は </t>
    </r>
    <r>
      <rPr>
        <sz val="10"/>
        <rFont val="Arial"/>
        <family val="0"/>
        <charset val="1"/>
      </rPr>
      <t xml:space="preserve">von Willebrand</t>
    </r>
    <r>
      <rPr>
        <sz val="10"/>
        <rFont val="Noto Sans CJK SC"/>
        <family val="2"/>
      </rPr>
      <t xml:space="preserve">因子の量的欠乏（</t>
    </r>
    <r>
      <rPr>
        <sz val="10"/>
        <rFont val="Arial"/>
        <family val="0"/>
        <charset val="1"/>
      </rPr>
      <t xml:space="preserve">3</t>
    </r>
    <r>
      <rPr>
        <sz val="10"/>
        <rFont val="Noto Sans CJK SC"/>
        <family val="2"/>
      </rPr>
      <t xml:space="preserve">型はほぼ完全な欠乏）、</t>
    </r>
    <r>
      <rPr>
        <sz val="10"/>
        <rFont val="Arial"/>
        <family val="0"/>
        <charset val="1"/>
      </rPr>
      <t xml:space="preserve">2</t>
    </r>
    <r>
      <rPr>
        <sz val="10"/>
        <rFont val="Noto Sans CJK SC"/>
        <family val="2"/>
      </rPr>
      <t xml:space="preserve">型は質的異常であり、</t>
    </r>
    <r>
      <rPr>
        <sz val="10"/>
        <rFont val="Arial"/>
        <family val="0"/>
        <charset val="1"/>
      </rPr>
      <t xml:space="preserve">2A</t>
    </r>
    <r>
      <rPr>
        <sz val="10"/>
        <rFont val="Noto Sans CJK SC"/>
        <family val="2"/>
      </rPr>
      <t xml:space="preserve">・</t>
    </r>
    <r>
      <rPr>
        <sz val="10"/>
        <rFont val="Arial"/>
        <family val="0"/>
        <charset val="1"/>
      </rPr>
      <t xml:space="preserve">2B</t>
    </r>
    <r>
      <rPr>
        <sz val="10"/>
        <rFont val="Noto Sans CJK SC"/>
        <family val="2"/>
      </rPr>
      <t xml:space="preserve">・</t>
    </r>
    <r>
      <rPr>
        <sz val="10"/>
        <rFont val="Arial"/>
        <family val="0"/>
        <charset val="1"/>
      </rPr>
      <t xml:space="preserve">2M</t>
    </r>
    <r>
      <rPr>
        <sz val="10"/>
        <rFont val="Noto Sans CJK SC"/>
        <family val="2"/>
      </rPr>
      <t xml:space="preserve">・</t>
    </r>
    <r>
      <rPr>
        <sz val="10"/>
        <rFont val="Arial"/>
        <family val="0"/>
        <charset val="1"/>
      </rPr>
      <t xml:space="preserve">2N</t>
    </r>
    <r>
      <rPr>
        <sz val="10"/>
        <rFont val="Noto Sans CJK SC"/>
        <family val="2"/>
      </rPr>
      <t xml:space="preserve">に分かれる。診断では、</t>
    </r>
    <r>
      <rPr>
        <sz val="10"/>
        <rFont val="Arial"/>
        <family val="0"/>
        <charset val="1"/>
      </rPr>
      <t xml:space="preserve">VWF </t>
    </r>
    <r>
      <rPr>
        <sz val="10"/>
        <rFont val="Noto Sans CJK SC"/>
        <family val="2"/>
      </rPr>
      <t xml:space="preserve">レベル </t>
    </r>
    <r>
      <rPr>
        <sz val="10"/>
        <rFont val="Arial"/>
        <family val="0"/>
        <charset val="1"/>
      </rPr>
      <t xml:space="preserve">0.30 IU/mL </t>
    </r>
    <r>
      <rPr>
        <sz val="10"/>
        <rFont val="Noto Sans CJK SC"/>
        <family val="2"/>
      </rPr>
      <t xml:space="preserve">未満は出血の有無にかかわらず</t>
    </r>
    <r>
      <rPr>
        <sz val="10"/>
        <rFont val="Arial"/>
        <family val="0"/>
        <charset val="1"/>
      </rPr>
      <t xml:space="preserve">1</t>
    </r>
    <r>
      <rPr>
        <sz val="10"/>
        <rFont val="Noto Sans CJK SC"/>
        <family val="2"/>
      </rPr>
      <t xml:space="preserve">型と診断し、異常出血がある患者では </t>
    </r>
    <r>
      <rPr>
        <sz val="10"/>
        <rFont val="Arial"/>
        <family val="0"/>
        <charset val="1"/>
      </rPr>
      <t xml:space="preserve">0.50 IU/mL </t>
    </r>
    <r>
      <rPr>
        <sz val="10"/>
        <rFont val="Noto Sans CJK SC"/>
        <family val="2"/>
      </rPr>
      <t xml:space="preserve">未満で</t>
    </r>
    <r>
      <rPr>
        <sz val="10"/>
        <rFont val="Arial"/>
        <family val="0"/>
        <charset val="1"/>
      </rPr>
      <t xml:space="preserve">1</t>
    </r>
    <r>
      <rPr>
        <sz val="10"/>
        <rFont val="Noto Sans CJK SC"/>
        <family val="2"/>
      </rPr>
      <t xml:space="preserve">型の診断が確定する。</t>
    </r>
  </si>
  <si>
    <r>
      <rPr>
        <sz val="10"/>
        <rFont val="Noto Sans CJK SC"/>
        <family val="2"/>
      </rPr>
      <t xml:space="preserve">医学各論 Ⅶ</t>
    </r>
    <r>
      <rPr>
        <sz val="10"/>
        <rFont val="Arial"/>
        <family val="0"/>
        <charset val="1"/>
      </rPr>
      <t xml:space="preserve">-4-B-③</t>
    </r>
    <r>
      <rPr>
        <sz val="10"/>
        <rFont val="Noto Sans CJK SC"/>
        <family val="2"/>
      </rPr>
      <t xml:space="preserve">（</t>
    </r>
    <r>
      <rPr>
        <sz val="10"/>
        <rFont val="Arial"/>
        <family val="0"/>
        <charset val="1"/>
      </rPr>
      <t xml:space="preserve">von Willebrand</t>
    </r>
    <r>
      <rPr>
        <sz val="10"/>
        <rFont val="Noto Sans CJK SC"/>
        <family val="2"/>
      </rPr>
      <t xml:space="preserve">病、</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</si>
  <si>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TBL-02-01-017 (id: JlAKpWk)</t>
    </r>
    <r>
      <rPr>
        <sz val="10"/>
        <rFont val="Noto Sans CJK SC"/>
        <family val="2"/>
      </rPr>
      <t xml:space="preserve">；</t>
    </r>
    <r>
      <rPr>
        <sz val="10"/>
        <rFont val="Arial"/>
        <family val="0"/>
        <charset val="1"/>
      </rPr>
      <t xml:space="preserve">TBL-02-01-014 (id: JlAKpWU)</t>
    </r>
  </si>
  <si>
    <t xml:space="preserve">SRC-2658</t>
  </si>
  <si>
    <t xml:space="preserve">James PD, Connell NT, Ameer B, et al. ASH ISTH NHF WFH 2021 guidelines on the diagnosis of von Willebrand disease. Blood Adv. 2021;5(1):280-300</t>
  </si>
  <si>
    <t xml:space="preserve">10.1182/bloodadvances.2020003265</t>
  </si>
  <si>
    <t xml:space="preserve">33570651</t>
  </si>
  <si>
    <r>
      <rPr>
        <sz val="10"/>
        <rFont val="Arial"/>
        <family val="0"/>
        <charset val="1"/>
      </rPr>
      <t xml:space="preserve">ASH ISTH NHF WFH 2021 </t>
    </r>
    <r>
      <rPr>
        <sz val="10"/>
        <rFont val="Noto Sans CJK SC"/>
        <family val="2"/>
      </rPr>
      <t xml:space="preserve">診断ガイドラインの推奨</t>
    </r>
    <r>
      <rPr>
        <sz val="10"/>
        <rFont val="Arial"/>
        <family val="0"/>
        <charset val="1"/>
      </rPr>
      <t xml:space="preserve">6</t>
    </r>
    <r>
      <rPr>
        <sz val="10"/>
        <rFont val="Noto Sans CJK SC"/>
        <family val="2"/>
      </rPr>
      <t xml:space="preserve">（強い推奨）に基づく数値で、</t>
    </r>
    <r>
      <rPr>
        <sz val="10"/>
        <rFont val="Arial"/>
        <family val="0"/>
        <charset val="1"/>
      </rPr>
      <t xml:space="preserve">PMC </t>
    </r>
    <r>
      <rPr>
        <sz val="10"/>
        <rFont val="Noto Sans CJK SC"/>
        <family val="2"/>
      </rPr>
      <t xml:space="preserve">全文で確認した。頻度は人口の最大約</t>
    </r>
    <r>
      <rPr>
        <sz val="10"/>
        <rFont val="Arial"/>
        <family val="0"/>
        <charset val="1"/>
      </rPr>
      <t xml:space="preserve">1%</t>
    </r>
    <r>
      <rPr>
        <sz val="10"/>
        <rFont val="Noto Sans CJK SC"/>
        <family val="2"/>
      </rPr>
      <t xml:space="preserve">とされる。国内では日本血栓止血学会の診療ガイドライン（</t>
    </r>
    <r>
      <rPr>
        <sz val="10"/>
        <rFont val="Arial"/>
        <family val="0"/>
        <charset val="1"/>
      </rPr>
      <t xml:space="preserve">2021</t>
    </r>
    <r>
      <rPr>
        <sz val="10"/>
        <rFont val="Noto Sans CJK SC"/>
        <family val="2"/>
      </rPr>
      <t xml:space="preserve">年）があり、その正確な書誌は組み立て時の確認事項である。</t>
    </r>
  </si>
  <si>
    <t xml:space="preserve">HS-025</t>
  </si>
  <si>
    <r>
      <rPr>
        <sz val="10"/>
        <rFont val="Arial"/>
        <family val="0"/>
        <charset val="1"/>
      </rPr>
      <t xml:space="preserve">von Willebrand</t>
    </r>
    <r>
      <rPr>
        <sz val="10"/>
        <rFont val="Noto Sans CJK SC"/>
        <family val="2"/>
      </rPr>
      <t xml:space="preserve">病の治療はデスモプレシンと </t>
    </r>
    <r>
      <rPr>
        <sz val="10"/>
        <rFont val="Arial"/>
        <family val="0"/>
        <charset val="1"/>
      </rPr>
      <t xml:space="preserve">von Willebrand</t>
    </r>
    <r>
      <rPr>
        <sz val="10"/>
        <rFont val="Noto Sans CJK SC"/>
        <family val="2"/>
      </rPr>
      <t xml:space="preserve">因子濃縮製剤が中心であり、大手術時には </t>
    </r>
    <r>
      <rPr>
        <sz val="10"/>
        <rFont val="Arial"/>
        <family val="0"/>
        <charset val="1"/>
      </rPr>
      <t xml:space="preserve">VWF </t>
    </r>
    <r>
      <rPr>
        <sz val="10"/>
        <rFont val="Noto Sans CJK SC"/>
        <family val="2"/>
      </rPr>
      <t xml:space="preserve">活性と第</t>
    </r>
    <r>
      <rPr>
        <sz val="10"/>
        <rFont val="Arial"/>
        <family val="0"/>
        <charset val="1"/>
      </rPr>
      <t xml:space="preserve">VIII</t>
    </r>
    <r>
      <rPr>
        <sz val="10"/>
        <rFont val="Noto Sans CJK SC"/>
        <family val="2"/>
      </rPr>
      <t xml:space="preserve">因子活性をいずれも </t>
    </r>
    <r>
      <rPr>
        <sz val="10"/>
        <rFont val="Arial"/>
        <family val="0"/>
        <charset val="1"/>
      </rPr>
      <t xml:space="preserve">0.50 IU/mL </t>
    </r>
    <r>
      <rPr>
        <sz val="10"/>
        <rFont val="Noto Sans CJK SC"/>
        <family val="2"/>
      </rPr>
      <t xml:space="preserve">以上に保つことが目標とされる。</t>
    </r>
  </si>
  <si>
    <t xml:space="preserve">SRC-2659</t>
  </si>
  <si>
    <t xml:space="preserve">Connell NT, Flood VH, Brignardello-Petersen R, et al. ASH ISTH NHF WFH 2021 guidelines on the management of von Willebrand disease. Blood Adv. 2021;5(1):301-325</t>
  </si>
  <si>
    <t xml:space="preserve">10.1182/bloodadvances.2020003264</t>
  </si>
  <si>
    <t xml:space="preserve">33570647</t>
  </si>
  <si>
    <r>
      <rPr>
        <sz val="10"/>
        <rFont val="Arial"/>
        <family val="0"/>
        <charset val="1"/>
      </rPr>
      <t xml:space="preserve">ASH ISTH NHF WFH 2021 </t>
    </r>
    <r>
      <rPr>
        <sz val="10"/>
        <rFont val="Noto Sans CJK SC"/>
        <family val="2"/>
      </rPr>
      <t xml:space="preserve">管理ガイドラインに基づく。デスモプレシンは国内で </t>
    </r>
    <r>
      <rPr>
        <sz val="10"/>
        <rFont val="Arial"/>
        <family val="0"/>
        <charset val="1"/>
      </rPr>
      <t xml:space="preserve">von Willebrand</t>
    </r>
    <r>
      <rPr>
        <sz val="10"/>
        <rFont val="Noto Sans CJK SC"/>
        <family val="2"/>
      </rPr>
      <t xml:space="preserve">病への適応があり、承認・保険適用されている。遺伝子組換え </t>
    </r>
    <r>
      <rPr>
        <sz val="10"/>
        <rFont val="Arial"/>
        <family val="0"/>
        <charset val="1"/>
      </rPr>
      <t xml:space="preserve">VWF </t>
    </r>
    <r>
      <rPr>
        <sz val="10"/>
        <rFont val="Noto Sans CJK SC"/>
        <family val="2"/>
      </rPr>
      <t xml:space="preserve">製剤（ボニコグ アルファ）の国内承認年はリサーチで未確認である。</t>
    </r>
  </si>
  <si>
    <t xml:space="preserve">HS-026</t>
  </si>
  <si>
    <t xml:space="preserve">自己免疫性後天性凝固因子欠乏症</t>
  </si>
  <si>
    <r>
      <rPr>
        <sz val="10"/>
        <rFont val="Noto Sans CJK SC"/>
        <family val="2"/>
      </rPr>
      <t xml:space="preserve">後天性血友病</t>
    </r>
    <r>
      <rPr>
        <sz val="10"/>
        <rFont val="Arial"/>
        <family val="0"/>
        <charset val="1"/>
      </rPr>
      <t xml:space="preserve">A</t>
    </r>
    <r>
      <rPr>
        <sz val="10"/>
        <rFont val="Noto Sans CJK SC"/>
        <family val="2"/>
      </rPr>
      <t xml:space="preserve">は、第</t>
    </r>
    <r>
      <rPr>
        <sz val="10"/>
        <rFont val="Arial"/>
        <family val="0"/>
        <charset val="1"/>
      </rPr>
      <t xml:space="preserve">VIII</t>
    </r>
    <r>
      <rPr>
        <sz val="10"/>
        <rFont val="Noto Sans CJK SC"/>
        <family val="2"/>
      </rPr>
      <t xml:space="preserve">因子に対する中和自己抗体（インヒビター）によって起こるまれな出血性疾患で、出血歴のない男女に発症し、典型例では </t>
    </r>
    <r>
      <rPr>
        <sz val="10"/>
        <rFont val="Arial"/>
        <family val="0"/>
        <charset val="1"/>
      </rPr>
      <t xml:space="preserve">APTT </t>
    </r>
    <r>
      <rPr>
        <sz val="10"/>
        <rFont val="Noto Sans CJK SC"/>
        <family val="2"/>
      </rPr>
      <t xml:space="preserve">の単独延長を示す。インヒビターは </t>
    </r>
    <r>
      <rPr>
        <sz val="10"/>
        <rFont val="Arial"/>
        <family val="0"/>
        <charset val="1"/>
      </rPr>
      <t xml:space="preserve">Nijmegen </t>
    </r>
    <r>
      <rPr>
        <sz val="10"/>
        <rFont val="Noto Sans CJK SC"/>
        <family val="2"/>
      </rPr>
      <t xml:space="preserve">改変 </t>
    </r>
    <r>
      <rPr>
        <sz val="10"/>
        <rFont val="Arial"/>
        <family val="0"/>
        <charset val="1"/>
      </rPr>
      <t xml:space="preserve">Bethesda </t>
    </r>
    <r>
      <rPr>
        <sz val="10"/>
        <rFont val="Noto Sans CJK SC"/>
        <family val="2"/>
      </rPr>
      <t xml:space="preserve">法で検出され、約</t>
    </r>
    <r>
      <rPr>
        <sz val="10"/>
        <rFont val="Arial"/>
        <family val="0"/>
        <charset val="1"/>
      </rPr>
      <t xml:space="preserve">10%</t>
    </r>
    <r>
      <rPr>
        <sz val="10"/>
        <rFont val="Noto Sans CJK SC"/>
        <family val="2"/>
      </rPr>
      <t xml:space="preserve">の患者は出血を呈さないため、侵襲的処置前の </t>
    </r>
    <r>
      <rPr>
        <sz val="10"/>
        <rFont val="Arial"/>
        <family val="0"/>
        <charset val="1"/>
      </rPr>
      <t xml:space="preserve">APTT </t>
    </r>
    <r>
      <rPr>
        <sz val="10"/>
        <rFont val="Noto Sans CJK SC"/>
        <family val="2"/>
      </rPr>
      <t xml:space="preserve">延長を見逃してはならない。</t>
    </r>
  </si>
  <si>
    <r>
      <rPr>
        <sz val="10"/>
        <rFont val="Noto Sans CJK SC"/>
        <family val="2"/>
      </rPr>
      <t xml:space="preserve">医学各論 Ⅶ</t>
    </r>
    <r>
      <rPr>
        <sz val="10"/>
        <rFont val="Arial"/>
        <family val="0"/>
        <charset val="1"/>
      </rPr>
      <t xml:space="preserve">-4-B-④</t>
    </r>
    <r>
      <rPr>
        <sz val="10"/>
        <rFont val="Noto Sans CJK SC"/>
        <family val="2"/>
      </rPr>
      <t xml:space="preserve">（自己免疫性後天性凝固因子欠乏症、</t>
    </r>
    <r>
      <rPr>
        <sz val="10"/>
        <rFont val="Arial"/>
        <family val="0"/>
        <charset val="1"/>
      </rPr>
      <t xml:space="preserve">b</t>
    </r>
    <r>
      <rPr>
        <sz val="10"/>
        <rFont val="Noto Sans CJK SC"/>
        <family val="2"/>
      </rPr>
      <t xml:space="preserve">）</t>
    </r>
  </si>
  <si>
    <t xml:space="preserve">SRC-2660</t>
  </si>
  <si>
    <t xml:space="preserve">Tiede A, Collins P, Knoebl P, et al. International recommendations on the diagnosis and treatment of acquired hemophilia A. Haematologica. 2020;105(7):1791-1801</t>
  </si>
  <si>
    <t xml:space="preserve">10.3324/haematol.2019.230771</t>
  </si>
  <si>
    <t xml:space="preserve">32381574</t>
  </si>
  <si>
    <r>
      <rPr>
        <sz val="10"/>
        <rFont val="Noto Sans CJK SC"/>
        <family val="2"/>
      </rPr>
      <t xml:space="preserve">国際推奨（</t>
    </r>
    <r>
      <rPr>
        <sz val="10"/>
        <rFont val="Arial"/>
        <family val="0"/>
        <charset val="1"/>
      </rPr>
      <t xml:space="preserve">Haematologica 2020</t>
    </r>
    <r>
      <rPr>
        <sz val="10"/>
        <rFont val="Noto Sans CJK SC"/>
        <family val="2"/>
      </rPr>
      <t xml:space="preserve">）の抄録で確認した。国内では日本血栓止血学会の『後天性血友病</t>
    </r>
    <r>
      <rPr>
        <sz val="10"/>
        <rFont val="Arial"/>
        <family val="0"/>
        <charset val="1"/>
      </rPr>
      <t xml:space="preserve">A</t>
    </r>
    <r>
      <rPr>
        <sz val="10"/>
        <rFont val="Noto Sans CJK SC"/>
        <family val="2"/>
      </rPr>
      <t xml:space="preserve">診療ガイドライン』（</t>
    </r>
    <r>
      <rPr>
        <sz val="10"/>
        <rFont val="Arial"/>
        <family val="0"/>
        <charset val="1"/>
      </rPr>
      <t xml:space="preserve">2017</t>
    </r>
    <r>
      <rPr>
        <sz val="10"/>
        <rFont val="Noto Sans CJK SC"/>
        <family val="2"/>
      </rPr>
      <t xml:space="preserve">年改訂版）があり、後天性血友病</t>
    </r>
    <r>
      <rPr>
        <sz val="10"/>
        <rFont val="Arial"/>
        <family val="0"/>
        <charset val="1"/>
      </rPr>
      <t xml:space="preserve">A</t>
    </r>
    <r>
      <rPr>
        <sz val="10"/>
        <rFont val="Noto Sans CJK SC"/>
        <family val="2"/>
      </rPr>
      <t xml:space="preserve">は自己免疫性後天性凝固因子欠乏症（指定難病</t>
    </r>
    <r>
      <rPr>
        <sz val="10"/>
        <rFont val="Arial"/>
        <family val="0"/>
        <charset val="1"/>
      </rPr>
      <t xml:space="preserve">288</t>
    </r>
    <r>
      <rPr>
        <sz val="10"/>
        <rFont val="Noto Sans CJK SC"/>
        <family val="2"/>
      </rPr>
      <t xml:space="preserve">）の一つである。後天性 </t>
    </r>
    <r>
      <rPr>
        <sz val="10"/>
        <rFont val="Arial"/>
        <family val="0"/>
        <charset val="1"/>
      </rPr>
      <t xml:space="preserve">von Willebrand </t>
    </r>
    <r>
      <rPr>
        <sz val="10"/>
        <rFont val="Noto Sans CJK SC"/>
        <family val="2"/>
      </rPr>
      <t xml:space="preserve">病は本項目の括弧内に含まれるが、専用の出典が別途必要なため本カードでは扱っていない。</t>
    </r>
  </si>
  <si>
    <t xml:space="preserve">HS-027</t>
  </si>
  <si>
    <r>
      <rPr>
        <sz val="10"/>
        <rFont val="Noto Sans CJK SC"/>
        <family val="2"/>
      </rPr>
      <t xml:space="preserve">後天性血友病</t>
    </r>
    <r>
      <rPr>
        <sz val="10"/>
        <rFont val="Arial"/>
        <family val="0"/>
        <charset val="1"/>
      </rPr>
      <t xml:space="preserve">A</t>
    </r>
    <r>
      <rPr>
        <sz val="10"/>
        <rFont val="Noto Sans CJK SC"/>
        <family val="2"/>
      </rPr>
      <t xml:space="preserve">の急性出血には、バイパス製剤（遺伝子組換え活性型第</t>
    </r>
    <r>
      <rPr>
        <sz val="10"/>
        <rFont val="Arial"/>
        <family val="0"/>
        <charset val="1"/>
      </rPr>
      <t xml:space="preserve">VII</t>
    </r>
    <r>
      <rPr>
        <sz val="10"/>
        <rFont val="Noto Sans CJK SC"/>
        <family val="2"/>
      </rPr>
      <t xml:space="preserve">因子、活性型プロトロンビン複合体製剤）または遺伝子組換えブタ第</t>
    </r>
    <r>
      <rPr>
        <sz val="10"/>
        <rFont val="Arial"/>
        <family val="0"/>
        <charset val="1"/>
      </rPr>
      <t xml:space="preserve">VIII</t>
    </r>
    <r>
      <rPr>
        <sz val="10"/>
        <rFont val="Noto Sans CJK SC"/>
        <family val="2"/>
      </rPr>
      <t xml:space="preserve">因子製剤による止血治療を行い、自己抗体の除去には副腎皮質ステロイド、シクロホスファミド、リツキシマブなどの免疫抑制療法を用いる。寛解までの期間の中央値は</t>
    </r>
    <r>
      <rPr>
        <sz val="10"/>
        <rFont val="Arial"/>
        <family val="0"/>
        <charset val="1"/>
      </rPr>
      <t xml:space="preserve">5</t>
    </r>
    <r>
      <rPr>
        <sz val="10"/>
        <rFont val="Noto Sans CJK SC"/>
        <family val="2"/>
      </rPr>
      <t xml:space="preserve">週間である。</t>
    </r>
  </si>
  <si>
    <r>
      <rPr>
        <sz val="10"/>
        <rFont val="Noto Sans CJK SC"/>
        <family val="2"/>
      </rPr>
      <t xml:space="preserve">国際推奨の抄録で確認した。エミシズマブは後天性血友病</t>
    </r>
    <r>
      <rPr>
        <sz val="10"/>
        <rFont val="Arial"/>
        <family val="0"/>
        <charset val="1"/>
      </rPr>
      <t xml:space="preserve">A</t>
    </r>
    <r>
      <rPr>
        <sz val="10"/>
        <rFont val="Noto Sans CJK SC"/>
        <family val="2"/>
      </rPr>
      <t xml:space="preserve">患者における出血傾向の抑制の適応で</t>
    </r>
    <r>
      <rPr>
        <sz val="10"/>
        <rFont val="Arial"/>
        <family val="0"/>
        <charset val="1"/>
      </rPr>
      <t xml:space="preserve">2022</t>
    </r>
    <r>
      <rPr>
        <sz val="10"/>
        <rFont val="Noto Sans CJK SC"/>
        <family val="2"/>
      </rPr>
      <t xml:space="preserve">年</t>
    </r>
    <r>
      <rPr>
        <sz val="10"/>
        <rFont val="Arial"/>
        <family val="0"/>
        <charset val="1"/>
      </rPr>
      <t xml:space="preserve">6</t>
    </r>
    <r>
      <rPr>
        <sz val="10"/>
        <rFont val="Noto Sans CJK SC"/>
        <family val="2"/>
      </rPr>
      <t xml:space="preserve">月</t>
    </r>
    <r>
      <rPr>
        <sz val="10"/>
        <rFont val="Arial"/>
        <family val="0"/>
        <charset val="1"/>
      </rPr>
      <t xml:space="preserve">20</t>
    </r>
    <r>
      <rPr>
        <sz val="10"/>
        <rFont val="Noto Sans CJK SC"/>
        <family val="2"/>
      </rPr>
      <t xml:space="preserve">日に国内承認され、保険適用がある（中外製薬の公表資料で確認）。遺伝子組換えブタ第</t>
    </r>
    <r>
      <rPr>
        <sz val="10"/>
        <rFont val="Arial"/>
        <family val="0"/>
        <charset val="1"/>
      </rPr>
      <t xml:space="preserve">VIII</t>
    </r>
    <r>
      <rPr>
        <sz val="10"/>
        <rFont val="Noto Sans CJK SC"/>
        <family val="2"/>
      </rPr>
      <t xml:space="preserve">因子製剤も国内で発売されている（日本血栓止血学会誌 </t>
    </r>
    <r>
      <rPr>
        <sz val="10"/>
        <rFont val="Arial"/>
        <family val="0"/>
        <charset val="1"/>
      </rPr>
      <t xml:space="preserve">2025</t>
    </r>
    <r>
      <rPr>
        <sz val="10"/>
        <rFont val="Noto Sans CJK SC"/>
        <family val="2"/>
      </rPr>
      <t xml:space="preserve">年総説で確認）。</t>
    </r>
  </si>
  <si>
    <t xml:space="preserve">HS-028</t>
  </si>
  <si>
    <r>
      <rPr>
        <sz val="10"/>
        <rFont val="Noto Sans CJK SC"/>
        <family val="2"/>
      </rPr>
      <t xml:space="preserve">ビタミン</t>
    </r>
    <r>
      <rPr>
        <sz val="10"/>
        <rFont val="Arial"/>
        <family val="0"/>
        <charset val="1"/>
      </rPr>
      <t xml:space="preserve">K</t>
    </r>
    <r>
      <rPr>
        <sz val="10"/>
        <rFont val="Noto Sans CJK SC"/>
        <family val="2"/>
      </rPr>
      <t xml:space="preserve">欠乏症</t>
    </r>
  </si>
  <si>
    <r>
      <rPr>
        <sz val="10"/>
        <rFont val="Noto Sans CJK SC"/>
        <family val="2"/>
      </rPr>
      <t xml:space="preserve">ビタミン</t>
    </r>
    <r>
      <rPr>
        <sz val="10"/>
        <rFont val="Arial"/>
        <family val="0"/>
        <charset val="1"/>
      </rPr>
      <t xml:space="preserve">K</t>
    </r>
    <r>
      <rPr>
        <sz val="10"/>
        <rFont val="Noto Sans CJK SC"/>
        <family val="2"/>
      </rPr>
      <t xml:space="preserve">は、凝固カスケードに関わる</t>
    </r>
    <r>
      <rPr>
        <sz val="10"/>
        <rFont val="Arial"/>
        <family val="0"/>
        <charset val="1"/>
      </rPr>
      <t xml:space="preserve">7</t>
    </r>
    <r>
      <rPr>
        <sz val="10"/>
        <rFont val="Noto Sans CJK SC"/>
        <family val="2"/>
      </rPr>
      <t xml:space="preserve">種のタンパク質の翻訳後修飾に必要なビタミンであり、その欠乏はこれらのタンパク質の機能低下による凝固障害・出血傾向の原因となる。</t>
    </r>
  </si>
  <si>
    <r>
      <rPr>
        <sz val="10"/>
        <rFont val="Noto Sans CJK SC"/>
        <family val="2"/>
      </rPr>
      <t xml:space="preserve">医学各論 Ⅶ</t>
    </r>
    <r>
      <rPr>
        <sz val="10"/>
        <rFont val="Arial"/>
        <family val="0"/>
        <charset val="1"/>
      </rPr>
      <t xml:space="preserve">-4-B-⑤</t>
    </r>
    <r>
      <rPr>
        <sz val="10"/>
        <rFont val="Noto Sans CJK SC"/>
        <family val="2"/>
      </rPr>
      <t xml:space="preserve">（ビタミン</t>
    </r>
    <r>
      <rPr>
        <sz val="10"/>
        <rFont val="Arial"/>
        <family val="0"/>
        <charset val="1"/>
      </rPr>
      <t xml:space="preserve">K</t>
    </r>
    <r>
      <rPr>
        <sz val="10"/>
        <rFont val="Noto Sans CJK SC"/>
        <family val="2"/>
      </rPr>
      <t xml:space="preserve">欠乏症、</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</si>
  <si>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TBL-01-00-017 (id: JlvnlZY)</t>
    </r>
    <r>
      <rPr>
        <sz val="10"/>
        <rFont val="Noto Sans CJK SC"/>
        <family val="2"/>
      </rPr>
      <t xml:space="preserve">；</t>
    </r>
    <r>
      <rPr>
        <sz val="10"/>
        <rFont val="Arial"/>
        <family val="0"/>
        <charset val="1"/>
      </rPr>
      <t xml:space="preserve">TBL-02-01-017 (id: JlAKpWk)</t>
    </r>
    <r>
      <rPr>
        <sz val="10"/>
        <rFont val="Noto Sans CJK SC"/>
        <family val="2"/>
      </rPr>
      <t xml:space="preserve">；</t>
    </r>
    <r>
      <rPr>
        <sz val="10"/>
        <rFont val="Arial"/>
        <family val="0"/>
        <charset val="1"/>
      </rPr>
      <t xml:space="preserve">TBL-02-01-014 (id: JlAKpWU)</t>
    </r>
  </si>
  <si>
    <t xml:space="preserve">SRC-2661</t>
  </si>
  <si>
    <t xml:space="preserve">Mladěnka P, et al. Vitamin K - sources, physiological role, kinetics, deficiency, detection, therapeutic use, and toxicity. Nutr Rev. 2022</t>
  </si>
  <si>
    <t xml:space="preserve">10.1093/nutrit/nuab061</t>
  </si>
  <si>
    <t xml:space="preserve">34472618</t>
  </si>
  <si>
    <r>
      <rPr>
        <sz val="10"/>
        <rFont val="Noto Sans CJK SC"/>
        <family val="2"/>
      </rPr>
      <t xml:space="preserve">総説（</t>
    </r>
    <r>
      <rPr>
        <sz val="10"/>
        <rFont val="Arial"/>
        <family val="0"/>
        <charset val="1"/>
      </rPr>
      <t xml:space="preserve">Nutrition Reviews 2022</t>
    </r>
    <r>
      <rPr>
        <sz val="10"/>
        <rFont val="Noto Sans CJK SC"/>
        <family val="2"/>
      </rPr>
      <t xml:space="preserve">）に基づく総論の範囲に限る。成人のビタミン</t>
    </r>
    <r>
      <rPr>
        <sz val="10"/>
        <rFont val="Arial"/>
        <family val="0"/>
        <charset val="1"/>
      </rPr>
      <t xml:space="preserve">K</t>
    </r>
    <r>
      <rPr>
        <sz val="10"/>
        <rFont val="Noto Sans CJK SC"/>
        <family val="2"/>
      </rPr>
      <t xml:space="preserve">欠乏症に絞ったガイドライン級の一次資料はリサーチで確定できず、背景疾患（吸収障害、肝胆道疾患、抗菌薬使用など）別の詳細は本リサーチでは未確認のため主張に入れていない。小児・新生児のビタミン</t>
    </r>
    <r>
      <rPr>
        <sz val="10"/>
        <rFont val="Arial"/>
        <family val="0"/>
        <charset val="1"/>
      </rPr>
      <t xml:space="preserve">K</t>
    </r>
    <r>
      <rPr>
        <sz val="10"/>
        <rFont val="Noto Sans CJK SC"/>
        <family val="2"/>
      </rPr>
      <t xml:space="preserve">欠乏性出血は第</t>
    </r>
    <r>
      <rPr>
        <sz val="10"/>
        <rFont val="Arial"/>
        <family val="0"/>
        <charset val="1"/>
      </rPr>
      <t xml:space="preserve">41</t>
    </r>
    <r>
      <rPr>
        <sz val="10"/>
        <rFont val="Noto Sans CJK SC"/>
        <family val="2"/>
      </rPr>
      <t xml:space="preserve">回 </t>
    </r>
    <r>
      <rPr>
        <sz val="10"/>
        <rFont val="Arial"/>
        <family val="0"/>
        <charset val="1"/>
      </rPr>
      <t xml:space="preserve">PB </t>
    </r>
    <r>
      <rPr>
        <sz val="10"/>
        <rFont val="Noto Sans CJK SC"/>
        <family val="2"/>
      </rPr>
      <t xml:space="preserve">の範囲であり、本カードは成人の欠乏症の総論である。ビタミン</t>
    </r>
    <r>
      <rPr>
        <sz val="10"/>
        <rFont val="Arial"/>
        <family val="0"/>
        <charset val="1"/>
      </rPr>
      <t xml:space="preserve">K</t>
    </r>
    <r>
      <rPr>
        <sz val="10"/>
        <rFont val="Noto Sans CJK SC"/>
        <family val="2"/>
      </rPr>
      <t xml:space="preserve">製剤は国内で承認・保険適用のある薬剤である。</t>
    </r>
  </si>
  <si>
    <t xml:space="preserve">HS-029</t>
  </si>
  <si>
    <r>
      <rPr>
        <sz val="10"/>
        <rFont val="Arial"/>
        <family val="0"/>
        <charset val="1"/>
      </rPr>
      <t xml:space="preserve">IgA</t>
    </r>
    <r>
      <rPr>
        <sz val="10"/>
        <rFont val="Noto Sans CJK SC"/>
        <family val="2"/>
      </rPr>
      <t xml:space="preserve">血管炎（</t>
    </r>
    <r>
      <rPr>
        <sz val="10"/>
        <rFont val="Arial"/>
        <family val="0"/>
        <charset val="1"/>
      </rPr>
      <t xml:space="preserve">Henoch-Schönlein</t>
    </r>
    <r>
      <rPr>
        <sz val="10"/>
        <rFont val="Noto Sans CJK SC"/>
        <family val="2"/>
      </rPr>
      <t xml:space="preserve">紫斑病）の分類では、下肢優位の紫斑・点状出血が必須項目であり、腹痛、</t>
    </r>
    <r>
      <rPr>
        <sz val="10"/>
        <rFont val="Arial"/>
        <family val="0"/>
        <charset val="1"/>
      </rPr>
      <t xml:space="preserve">IgA </t>
    </r>
    <r>
      <rPr>
        <sz val="10"/>
        <rFont val="Noto Sans CJK SC"/>
        <family val="2"/>
      </rPr>
      <t xml:space="preserve">沈着を示す病理所見、関節炎または関節痛、腎障害の</t>
    </r>
    <r>
      <rPr>
        <sz val="10"/>
        <rFont val="Arial"/>
        <family val="0"/>
        <charset val="1"/>
      </rPr>
      <t xml:space="preserve">4</t>
    </r>
    <r>
      <rPr>
        <sz val="10"/>
        <rFont val="Noto Sans CJK SC"/>
        <family val="2"/>
      </rPr>
      <t xml:space="preserve">項目のうち</t>
    </r>
    <r>
      <rPr>
        <sz val="10"/>
        <rFont val="Arial"/>
        <family val="0"/>
        <charset val="1"/>
      </rPr>
      <t xml:space="preserve">1</t>
    </r>
    <r>
      <rPr>
        <sz val="10"/>
        <rFont val="Noto Sans CJK SC"/>
        <family val="2"/>
      </rPr>
      <t xml:space="preserve">つ以上を満たす場合に分類する。</t>
    </r>
  </si>
  <si>
    <r>
      <rPr>
        <sz val="10"/>
        <rFont val="Noto Sans CJK SC"/>
        <family val="2"/>
      </rPr>
      <t xml:space="preserve">医学各論 Ⅶ</t>
    </r>
    <r>
      <rPr>
        <sz val="10"/>
        <rFont val="Arial"/>
        <family val="0"/>
        <charset val="1"/>
      </rPr>
      <t xml:space="preserve">-4-C-①</t>
    </r>
    <r>
      <rPr>
        <sz val="10"/>
        <rFont val="Noto Sans CJK SC"/>
        <family val="2"/>
      </rPr>
      <t xml:space="preserve">（</t>
    </r>
    <r>
      <rPr>
        <sz val="10"/>
        <rFont val="Arial"/>
        <family val="0"/>
        <charset val="1"/>
      </rPr>
      <t xml:space="preserve">IgA</t>
    </r>
    <r>
      <rPr>
        <sz val="10"/>
        <rFont val="Noto Sans CJK SC"/>
        <family val="2"/>
      </rPr>
      <t xml:space="preserve">血管炎、</t>
    </r>
    <r>
      <rPr>
        <sz val="10"/>
        <rFont val="Arial"/>
        <family val="0"/>
        <charset val="1"/>
      </rPr>
      <t xml:space="preserve">b</t>
    </r>
    <r>
      <rPr>
        <sz val="10"/>
        <rFont val="Noto Sans CJK SC"/>
        <family val="2"/>
      </rPr>
      <t xml:space="preserve">）</t>
    </r>
  </si>
  <si>
    <t xml:space="preserve">SRC-2662</t>
  </si>
  <si>
    <t xml:space="preserve">Ozen S, Pistorio A, Iusan SM, et al. EULAR/PRINTO/PRES criteria for Henoch-Schönlein purpura, childhood polyarteritis nodosa, childhood Wegener granulomatosis and childhood Takayasu arteritis: Ankara 2008. Part II: Final classification criteria. Ann Rheum Dis. 2010;69(5):798-806</t>
  </si>
  <si>
    <t xml:space="preserve">10.1136/ard.2009.116657</t>
  </si>
  <si>
    <t xml:space="preserve">20413568</t>
  </si>
  <si>
    <r>
      <rPr>
        <sz val="10"/>
        <rFont val="Arial"/>
        <family val="0"/>
        <charset val="1"/>
      </rPr>
      <t xml:space="preserve">EULAR/PRINTO/PRES </t>
    </r>
    <r>
      <rPr>
        <sz val="10"/>
        <rFont val="Noto Sans CJK SC"/>
        <family val="2"/>
      </rPr>
      <t xml:space="preserve">の </t>
    </r>
    <r>
      <rPr>
        <sz val="10"/>
        <rFont val="Arial"/>
        <family val="0"/>
        <charset val="1"/>
      </rPr>
      <t xml:space="preserve">Ankara 2008 </t>
    </r>
    <r>
      <rPr>
        <sz val="10"/>
        <rFont val="Noto Sans CJK SC"/>
        <family val="2"/>
      </rPr>
      <t xml:space="preserve">分類基準（</t>
    </r>
    <r>
      <rPr>
        <sz val="10"/>
        <rFont val="Arial"/>
        <family val="0"/>
        <charset val="1"/>
      </rPr>
      <t xml:space="preserve">Part II </t>
    </r>
    <r>
      <rPr>
        <sz val="10"/>
        <rFont val="Noto Sans CJK SC"/>
        <family val="2"/>
      </rPr>
      <t xml:space="preserve">で検証済み）であり、診断基準そのものではないことに注意する。腎炎の詳細は腎分野の既存カードを正とし、本カードは出血傾向としての血管炎の側面に限る。</t>
    </r>
  </si>
  <si>
    <t xml:space="preserve">HS-030</t>
  </si>
  <si>
    <r>
      <rPr>
        <sz val="10"/>
        <rFont val="Noto Sans CJK SC"/>
        <family val="2"/>
      </rPr>
      <t xml:space="preserve">成人発症の </t>
    </r>
    <r>
      <rPr>
        <sz val="10"/>
        <rFont val="Arial"/>
        <family val="0"/>
        <charset val="1"/>
      </rPr>
      <t xml:space="preserve">IgA</t>
    </r>
    <r>
      <rPr>
        <sz val="10"/>
        <rFont val="Noto Sans CJK SC"/>
        <family val="2"/>
      </rPr>
      <t xml:space="preserve">血管炎は小児発症より頻度が低く予後が悪く、成人には検証された診断基準がない。短期予後は主に消化管合併症によって、長期予後は腎障害と慢性腎臓病への進行によって決まる。</t>
    </r>
  </si>
  <si>
    <t xml:space="preserve">SRC-2663</t>
  </si>
  <si>
    <t xml:space="preserve">Evidence-based guidelines for the diagnosis and management of adult-onset IgA vasculitis. Nat Rev Rheumatol. 2026;22:643-662</t>
  </si>
  <si>
    <t xml:space="preserve">10.1038/s41584-026-01420-3</t>
  </si>
  <si>
    <t xml:space="preserve">42625065</t>
  </si>
  <si>
    <r>
      <rPr>
        <sz val="10"/>
        <rFont val="Noto Sans CJK SC"/>
        <family val="2"/>
      </rPr>
      <t xml:space="preserve">成人発症 </t>
    </r>
    <r>
      <rPr>
        <sz val="10"/>
        <rFont val="Arial"/>
        <family val="0"/>
        <charset val="1"/>
      </rPr>
      <t xml:space="preserve">IgA</t>
    </r>
    <r>
      <rPr>
        <sz val="10"/>
        <rFont val="Noto Sans CJK SC"/>
        <family val="2"/>
      </rPr>
      <t xml:space="preserve">血管炎のエビデンスに基づくガイドライン（</t>
    </r>
    <r>
      <rPr>
        <sz val="10"/>
        <rFont val="Arial"/>
        <family val="0"/>
        <charset val="1"/>
      </rPr>
      <t xml:space="preserve">Nature Reviews Rheumatology 2026</t>
    </r>
    <r>
      <rPr>
        <sz val="10"/>
        <rFont val="Noto Sans CJK SC"/>
        <family val="2"/>
      </rPr>
      <t xml:space="preserve">、</t>
    </r>
    <r>
      <rPr>
        <sz val="10"/>
        <rFont val="Arial"/>
        <family val="0"/>
        <charset val="1"/>
      </rPr>
      <t xml:space="preserve">14</t>
    </r>
    <r>
      <rPr>
        <sz val="10"/>
        <rFont val="Noto Sans CJK SC"/>
        <family val="2"/>
      </rPr>
      <t xml:space="preserve">の推奨文からなる）に基づく。腎障害の管理の詳細は腎分野の既存カードを正とし、本カードは疾患の全体像と予後の側面に限る。</t>
    </r>
  </si>
  <si>
    <t xml:space="preserve">HS-031</t>
  </si>
  <si>
    <r>
      <rPr>
        <sz val="10"/>
        <rFont val="Noto Sans CJK SC"/>
        <family val="2"/>
      </rPr>
      <t xml:space="preserve">遺伝性出血性末梢血管拡張症</t>
    </r>
    <r>
      <rPr>
        <sz val="10"/>
        <rFont val="Arial"/>
        <family val="0"/>
        <charset val="1"/>
      </rPr>
      <t xml:space="preserve">&lt;Osler</t>
    </r>
    <r>
      <rPr>
        <sz val="10"/>
        <rFont val="Noto Sans CJK SC"/>
        <family val="2"/>
      </rPr>
      <t xml:space="preserve">病</t>
    </r>
    <r>
      <rPr>
        <sz val="10"/>
        <rFont val="Arial"/>
        <family val="0"/>
        <charset val="1"/>
      </rPr>
      <t xml:space="preserve">&gt;</t>
    </r>
  </si>
  <si>
    <r>
      <rPr>
        <sz val="10"/>
        <rFont val="Noto Sans CJK SC"/>
        <family val="2"/>
      </rPr>
      <t xml:space="preserve">遺伝性出血性末梢血管拡張症（</t>
    </r>
    <r>
      <rPr>
        <sz val="10"/>
        <rFont val="Arial"/>
        <family val="0"/>
        <charset val="1"/>
      </rPr>
      <t xml:space="preserve">Osler</t>
    </r>
    <r>
      <rPr>
        <sz val="10"/>
        <rFont val="Noto Sans CJK SC"/>
        <family val="2"/>
      </rPr>
      <t xml:space="preserve">病）は常染色体優性遺伝の疾患で、有病率は約</t>
    </r>
    <r>
      <rPr>
        <sz val="10"/>
        <rFont val="Arial"/>
        <family val="0"/>
        <charset val="1"/>
      </rPr>
      <t xml:space="preserve">5,000</t>
    </r>
    <r>
      <rPr>
        <sz val="10"/>
        <rFont val="Noto Sans CJK SC"/>
        <family val="2"/>
      </rPr>
      <t xml:space="preserve">人に</t>
    </r>
    <r>
      <rPr>
        <sz val="10"/>
        <rFont val="Arial"/>
        <family val="0"/>
        <charset val="1"/>
      </rPr>
      <t xml:space="preserve">1</t>
    </r>
    <r>
      <rPr>
        <sz val="10"/>
        <rFont val="Noto Sans CJK SC"/>
        <family val="2"/>
      </rPr>
      <t xml:space="preserve">人と推定され、血管奇形によって慢性出血、急性出血、シャントによる合併症を来す。国際ガイドライン第</t>
    </r>
    <r>
      <rPr>
        <sz val="10"/>
        <rFont val="Arial"/>
        <family val="0"/>
        <charset val="1"/>
      </rPr>
      <t xml:space="preserve">2</t>
    </r>
    <r>
      <rPr>
        <sz val="10"/>
        <rFont val="Noto Sans CJK SC"/>
        <family val="2"/>
      </rPr>
      <t xml:space="preserve">版は、鼻出血、消化管出血、貧血と鉄欠乏、肝血管奇形、小児医療、妊娠と分娩の</t>
    </r>
    <r>
      <rPr>
        <sz val="10"/>
        <rFont val="Arial"/>
        <family val="0"/>
        <charset val="1"/>
      </rPr>
      <t xml:space="preserve">6</t>
    </r>
    <r>
      <rPr>
        <sz val="10"/>
        <rFont val="Noto Sans CJK SC"/>
        <family val="2"/>
      </rPr>
      <t xml:space="preserve">領域について計</t>
    </r>
    <r>
      <rPr>
        <sz val="10"/>
        <rFont val="Arial"/>
        <family val="0"/>
        <charset val="1"/>
      </rPr>
      <t xml:space="preserve">36</t>
    </r>
    <r>
      <rPr>
        <sz val="10"/>
        <rFont val="Noto Sans CJK SC"/>
        <family val="2"/>
      </rPr>
      <t xml:space="preserve">件の推奨を示している。</t>
    </r>
  </si>
  <si>
    <r>
      <rPr>
        <sz val="10"/>
        <rFont val="Noto Sans CJK SC"/>
        <family val="2"/>
      </rPr>
      <t xml:space="preserve">医学各論 Ⅶ</t>
    </r>
    <r>
      <rPr>
        <sz val="10"/>
        <rFont val="Arial"/>
        <family val="0"/>
        <charset val="1"/>
      </rPr>
      <t xml:space="preserve">-4-C-②</t>
    </r>
    <r>
      <rPr>
        <sz val="10"/>
        <rFont val="Noto Sans CJK SC"/>
        <family val="2"/>
      </rPr>
      <t xml:space="preserve">（遺伝性出血性末梢血管拡張症</t>
    </r>
    <r>
      <rPr>
        <sz val="10"/>
        <rFont val="Arial"/>
        <family val="0"/>
        <charset val="1"/>
      </rPr>
      <t xml:space="preserve">&lt;Osler</t>
    </r>
    <r>
      <rPr>
        <sz val="10"/>
        <rFont val="Noto Sans CJK SC"/>
        <family val="2"/>
      </rPr>
      <t xml:space="preserve">病</t>
    </r>
    <r>
      <rPr>
        <sz val="10"/>
        <rFont val="Arial"/>
        <family val="0"/>
        <charset val="1"/>
      </rPr>
      <t xml:space="preserve">&gt;</t>
    </r>
    <r>
      <rPr>
        <sz val="10"/>
        <rFont val="Noto Sans CJK SC"/>
        <family val="2"/>
      </rPr>
      <t xml:space="preserve">、</t>
    </r>
    <r>
      <rPr>
        <sz val="10"/>
        <rFont val="Arial"/>
        <family val="0"/>
        <charset val="1"/>
      </rPr>
      <t xml:space="preserve">c</t>
    </r>
    <r>
      <rPr>
        <sz val="10"/>
        <rFont val="Noto Sans CJK SC"/>
        <family val="2"/>
      </rPr>
      <t xml:space="preserve">）</t>
    </r>
  </si>
  <si>
    <t xml:space="preserve">Faughnan ME, Mager JJ, Hetts SW, et al. Second International Guidelines for the Diagnosis and Management of Hereditary Hemorrhagic Telangiectasia. Ann Intern Med. 2020;173(12):989-1001</t>
  </si>
  <si>
    <t xml:space="preserve">32894695</t>
  </si>
  <si>
    <r>
      <rPr>
        <sz val="10"/>
        <rFont val="Noto Sans CJK SC"/>
        <family val="2"/>
      </rPr>
      <t xml:space="preserve">国際ガイドライン第</t>
    </r>
    <r>
      <rPr>
        <sz val="10"/>
        <rFont val="Arial"/>
        <family val="0"/>
        <charset val="1"/>
      </rPr>
      <t xml:space="preserve">2</t>
    </r>
    <r>
      <rPr>
        <sz val="10"/>
        <rFont val="Noto Sans CJK SC"/>
        <family val="2"/>
      </rPr>
      <t xml:space="preserve">版（</t>
    </r>
    <r>
      <rPr>
        <sz val="10"/>
        <rFont val="Arial"/>
        <family val="0"/>
        <charset val="1"/>
      </rPr>
      <t xml:space="preserve">2020</t>
    </r>
    <r>
      <rPr>
        <sz val="10"/>
        <rFont val="Noto Sans CJK SC"/>
        <family val="2"/>
      </rPr>
      <t xml:space="preserve">年）の抄録で確認した範囲である。診断基準（</t>
    </r>
    <r>
      <rPr>
        <sz val="10"/>
        <rFont val="Arial"/>
        <family val="0"/>
        <charset val="1"/>
      </rPr>
      <t xml:space="preserve">Curaçao criteria</t>
    </r>
    <r>
      <rPr>
        <sz val="10"/>
        <rFont val="Noto Sans CJK SC"/>
        <family val="2"/>
      </rPr>
      <t xml:space="preserve">）の文面は抄録の範囲では確認できなかったため主張に入れていない。出典マスターの登録では </t>
    </r>
    <r>
      <rPr>
        <sz val="10"/>
        <rFont val="Arial"/>
        <family val="0"/>
        <charset val="1"/>
      </rPr>
      <t xml:space="preserve">PMID </t>
    </r>
    <r>
      <rPr>
        <sz val="10"/>
        <rFont val="Noto Sans CJK SC"/>
        <family val="2"/>
      </rPr>
      <t xml:space="preserve">が未登録だが、リサーチで </t>
    </r>
    <r>
      <rPr>
        <sz val="10"/>
        <rFont val="Arial"/>
        <family val="0"/>
        <charset val="1"/>
      </rPr>
      <t xml:space="preserve">PubMed </t>
    </r>
    <r>
      <rPr>
        <sz val="10"/>
        <rFont val="Noto Sans CJK SC"/>
        <family val="2"/>
      </rPr>
      <t xml:space="preserve">照合により </t>
    </r>
    <r>
      <rPr>
        <sz val="10"/>
        <rFont val="Arial"/>
        <family val="0"/>
        <charset val="1"/>
      </rPr>
      <t xml:space="preserve">PMID 32894695 </t>
    </r>
    <r>
      <rPr>
        <sz val="10"/>
        <rFont val="Noto Sans CJK SC"/>
        <family val="2"/>
      </rPr>
      <t xml:space="preserve">を特定した。ガイドラインは妊娠・分娩に関する推奨を含むが、妊娠管理の詳細は Ⅰ の範囲である。</t>
    </r>
  </si>
  <si>
    <t xml:space="preserve">HS-032</t>
  </si>
  <si>
    <t xml:space="preserve">先天性血栓形成傾向</t>
  </si>
  <si>
    <r>
      <rPr>
        <sz val="10"/>
        <rFont val="Noto Sans CJK SC"/>
        <family val="2"/>
      </rPr>
      <t xml:space="preserve">遺伝性および後天性の血栓形成傾向（血栓性素因）は静脈血栓塞栓症のリスク因子である。</t>
    </r>
    <r>
      <rPr>
        <sz val="10"/>
        <rFont val="Arial"/>
        <family val="0"/>
        <charset val="1"/>
      </rPr>
      <t xml:space="preserve">ASH </t>
    </r>
    <r>
      <rPr>
        <sz val="10"/>
        <rFont val="Noto Sans CJK SC"/>
        <family val="2"/>
      </rPr>
      <t xml:space="preserve">の</t>
    </r>
    <r>
      <rPr>
        <sz val="10"/>
        <rFont val="Arial"/>
        <family val="0"/>
        <charset val="1"/>
      </rPr>
      <t xml:space="preserve">2023</t>
    </r>
    <r>
      <rPr>
        <sz val="10"/>
        <rFont val="Noto Sans CJK SC"/>
        <family val="2"/>
      </rPr>
      <t xml:space="preserve">年ガイドラインは血栓性素因検査に関する</t>
    </r>
    <r>
      <rPr>
        <sz val="10"/>
        <rFont val="Arial"/>
        <family val="0"/>
        <charset val="1"/>
      </rPr>
      <t xml:space="preserve">23</t>
    </r>
    <r>
      <rPr>
        <sz val="10"/>
        <rFont val="Noto Sans CJK SC"/>
        <family val="2"/>
      </rPr>
      <t xml:space="preserve">件の推奨を示し、一般集団に対する経口避妊薬開始前のスクリーニング検査には強く反対している。</t>
    </r>
  </si>
  <si>
    <r>
      <rPr>
        <sz val="10"/>
        <rFont val="Noto Sans CJK SC"/>
        <family val="2"/>
      </rPr>
      <t xml:space="preserve">医学各論 Ⅶ</t>
    </r>
    <r>
      <rPr>
        <sz val="10"/>
        <rFont val="Arial"/>
        <family val="0"/>
        <charset val="1"/>
      </rPr>
      <t xml:space="preserve">-4-D-①</t>
    </r>
    <r>
      <rPr>
        <sz val="10"/>
        <rFont val="Noto Sans CJK SC"/>
        <family val="2"/>
      </rPr>
      <t xml:space="preserve">（先天性血栓形成傾向、</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</si>
  <si>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TBL-01-00-018 (id: JlvnlZk)</t>
    </r>
    <r>
      <rPr>
        <sz val="10"/>
        <rFont val="Noto Sans CJK SC"/>
        <family val="2"/>
      </rPr>
      <t xml:space="preserve">；</t>
    </r>
    <r>
      <rPr>
        <sz val="10"/>
        <rFont val="Arial"/>
        <family val="0"/>
        <charset val="1"/>
      </rPr>
      <t xml:space="preserve">TBL-02-01-015 (id: JlAKpWY)</t>
    </r>
  </si>
  <si>
    <t xml:space="preserve">SRC-2664</t>
  </si>
  <si>
    <t xml:space="preserve">Middeldorp S, Nieuwlaat R, Baumann Kreuziger L, et al. American Society of Hematology 2023 guidelines for management of venous thromboembolism: thrombophilia testing. Blood Adv. 2023;7(22):7101-7138</t>
  </si>
  <si>
    <t xml:space="preserve">10.1182/bloodadvances.2023010177</t>
  </si>
  <si>
    <t xml:space="preserve">37195076</t>
  </si>
  <si>
    <r>
      <rPr>
        <sz val="10"/>
        <rFont val="Arial"/>
        <family val="0"/>
        <charset val="1"/>
      </rPr>
      <t xml:space="preserve">ASH 2023 </t>
    </r>
    <r>
      <rPr>
        <sz val="10"/>
        <rFont val="Noto Sans CJK SC"/>
        <family val="2"/>
      </rPr>
      <t xml:space="preserve">ガイドライン（血栓性素因検査）の抄録で確認した。ガイドライン自身が、推奨の多くはエビデンスの確実性が非常に低いことに言及している。国内での血栓性素因検査の保険適用の詳細は未確認である。</t>
    </r>
  </si>
  <si>
    <t xml:space="preserve">HS-033</t>
  </si>
  <si>
    <r>
      <rPr>
        <sz val="10"/>
        <rFont val="Noto Sans CJK SC"/>
        <family val="2"/>
      </rPr>
      <t xml:space="preserve">アンチトロンビン、プロテイン</t>
    </r>
    <r>
      <rPr>
        <sz val="10"/>
        <rFont val="Arial"/>
        <family val="0"/>
        <charset val="1"/>
      </rPr>
      <t xml:space="preserve">C</t>
    </r>
    <r>
      <rPr>
        <sz val="10"/>
        <rFont val="Noto Sans CJK SC"/>
        <family val="2"/>
      </rPr>
      <t xml:space="preserve">、プロテイン</t>
    </r>
    <r>
      <rPr>
        <sz val="10"/>
        <rFont val="Arial"/>
        <family val="0"/>
        <charset val="1"/>
      </rPr>
      <t xml:space="preserve">S</t>
    </r>
    <r>
      <rPr>
        <sz val="10"/>
        <rFont val="Noto Sans CJK SC"/>
        <family val="2"/>
      </rPr>
      <t xml:space="preserve">欠乏の家族歴がある人については、小さな誘因に対する血栓予防の判断や、経口避妊薬・ホルモン補充療法を避ける判断の参考として、血栓性素因検査が条件付きで推奨される。</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</si>
  <si>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TBL-01-00-018 (id: JlvnlZk)</t>
    </r>
    <r>
      <rPr>
        <sz val="10"/>
        <rFont val="Noto Sans CJK SC"/>
        <family val="2"/>
      </rPr>
      <t xml:space="preserve">；</t>
    </r>
    <r>
      <rPr>
        <sz val="10"/>
        <rFont val="Arial"/>
        <family val="0"/>
        <charset val="1"/>
      </rPr>
      <t xml:space="preserve">TBL-02-01-017 (id: JlAKpWk)</t>
    </r>
  </si>
  <si>
    <r>
      <rPr>
        <sz val="10"/>
        <rFont val="Arial"/>
        <family val="0"/>
        <charset val="1"/>
      </rPr>
      <t xml:space="preserve">ASH 2023 </t>
    </r>
    <r>
      <rPr>
        <sz val="10"/>
        <rFont val="Noto Sans CJK SC"/>
        <family val="2"/>
      </rPr>
      <t xml:space="preserve">ガイドラインの抄録で確認した条件付き推奨に基づく。高リスクの血栓性素因の家族歴がある妊婦への推奨など、その他の場面の詳細は本文未照合のため主張に入れていない。</t>
    </r>
  </si>
  <si>
    <t xml:space="preserve">HS-034</t>
  </si>
  <si>
    <t xml:space="preserve">後天性血栓形成傾向</t>
  </si>
  <si>
    <r>
      <rPr>
        <sz val="10"/>
        <rFont val="Arial"/>
        <family val="0"/>
        <charset val="1"/>
      </rPr>
      <t xml:space="preserve">2023</t>
    </r>
    <r>
      <rPr>
        <sz val="10"/>
        <rFont val="Noto Sans CJK SC"/>
        <family val="2"/>
      </rPr>
      <t xml:space="preserve">年 </t>
    </r>
    <r>
      <rPr>
        <sz val="10"/>
        <rFont val="Arial"/>
        <family val="0"/>
        <charset val="1"/>
      </rPr>
      <t xml:space="preserve">ACR/EULAR </t>
    </r>
    <r>
      <rPr>
        <sz val="10"/>
        <rFont val="Noto Sans CJK SC"/>
        <family val="2"/>
      </rPr>
      <t xml:space="preserve">抗リン脂質抗体症候群分類基準は、抗リン脂質抗体検査の陽性（臨床基準の確認から</t>
    </r>
    <r>
      <rPr>
        <sz val="10"/>
        <rFont val="Arial"/>
        <family val="0"/>
        <charset val="1"/>
      </rPr>
      <t xml:space="preserve">3</t>
    </r>
    <r>
      <rPr>
        <sz val="10"/>
        <rFont val="Noto Sans CJK SC"/>
        <family val="2"/>
      </rPr>
      <t xml:space="preserve">年以内）を必須の入口基準とし、</t>
    </r>
    <r>
      <rPr>
        <sz val="10"/>
        <rFont val="Arial"/>
        <family val="0"/>
        <charset val="1"/>
      </rPr>
      <t xml:space="preserve">6</t>
    </r>
    <r>
      <rPr>
        <sz val="10"/>
        <rFont val="Noto Sans CJK SC"/>
        <family val="2"/>
      </rPr>
      <t xml:space="preserve">つの臨床ドメインと</t>
    </r>
    <r>
      <rPr>
        <sz val="10"/>
        <rFont val="Arial"/>
        <family val="0"/>
        <charset val="1"/>
      </rPr>
      <t xml:space="preserve">2</t>
    </r>
    <r>
      <rPr>
        <sz val="10"/>
        <rFont val="Noto Sans CJK SC"/>
        <family val="2"/>
      </rPr>
      <t xml:space="preserve">つの検査ドメインの重み付きスコアで、臨床・検査の両ドメインで各</t>
    </r>
    <r>
      <rPr>
        <sz val="10"/>
        <rFont val="Arial"/>
        <family val="0"/>
        <charset val="1"/>
      </rPr>
      <t xml:space="preserve">3</t>
    </r>
    <r>
      <rPr>
        <sz val="10"/>
        <rFont val="Noto Sans CJK SC"/>
        <family val="2"/>
      </rPr>
      <t xml:space="preserve">点以上を集めた場合に抗リン脂質抗体症候群と分類する。検証コホートでの特異度は</t>
    </r>
    <r>
      <rPr>
        <sz val="10"/>
        <rFont val="Arial"/>
        <family val="0"/>
        <charset val="1"/>
      </rPr>
      <t xml:space="preserve">99%</t>
    </r>
    <r>
      <rPr>
        <sz val="10"/>
        <rFont val="Noto Sans CJK SC"/>
        <family val="2"/>
      </rPr>
      <t xml:space="preserve">で改訂札幌基準（</t>
    </r>
    <r>
      <rPr>
        <sz val="10"/>
        <rFont val="Arial"/>
        <family val="0"/>
        <charset val="1"/>
      </rPr>
      <t xml:space="preserve">2006</t>
    </r>
    <r>
      <rPr>
        <sz val="10"/>
        <rFont val="Noto Sans CJK SC"/>
        <family val="2"/>
      </rPr>
      <t xml:space="preserve">年）の</t>
    </r>
    <r>
      <rPr>
        <sz val="10"/>
        <rFont val="Arial"/>
        <family val="0"/>
        <charset val="1"/>
      </rPr>
      <t xml:space="preserve">86%</t>
    </r>
    <r>
      <rPr>
        <sz val="10"/>
        <rFont val="Noto Sans CJK SC"/>
        <family val="2"/>
      </rPr>
      <t xml:space="preserve">より高く、感度は</t>
    </r>
    <r>
      <rPr>
        <sz val="10"/>
        <rFont val="Arial"/>
        <family val="0"/>
        <charset val="1"/>
      </rPr>
      <t xml:space="preserve">84%</t>
    </r>
    <r>
      <rPr>
        <sz val="10"/>
        <rFont val="Noto Sans CJK SC"/>
        <family val="2"/>
      </rPr>
      <t xml:space="preserve">で低かった。</t>
    </r>
  </si>
  <si>
    <r>
      <rPr>
        <sz val="10"/>
        <rFont val="Noto Sans CJK SC"/>
        <family val="2"/>
      </rPr>
      <t xml:space="preserve">医学各論 Ⅶ</t>
    </r>
    <r>
      <rPr>
        <sz val="10"/>
        <rFont val="Arial"/>
        <family val="0"/>
        <charset val="1"/>
      </rPr>
      <t xml:space="preserve">-4-D-②</t>
    </r>
    <r>
      <rPr>
        <sz val="10"/>
        <rFont val="Noto Sans CJK SC"/>
        <family val="2"/>
      </rPr>
      <t xml:space="preserve">（後天性血栓形成傾向、</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</si>
  <si>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PS-02-02-03 (id: JkxnuPU)</t>
    </r>
    <r>
      <rPr>
        <sz val="10"/>
        <rFont val="Noto Sans CJK SC"/>
        <family val="2"/>
      </rPr>
      <t xml:space="preserve">；</t>
    </r>
    <r>
      <rPr>
        <sz val="10"/>
        <rFont val="Arial"/>
        <family val="0"/>
        <charset val="1"/>
      </rPr>
      <t xml:space="preserve">TBL-01-00-019 (id: JlvnlZo)</t>
    </r>
    <r>
      <rPr>
        <sz val="10"/>
        <rFont val="Noto Sans CJK SC"/>
        <family val="2"/>
      </rPr>
      <t xml:space="preserve">；</t>
    </r>
    <r>
      <rPr>
        <sz val="10"/>
        <rFont val="Arial"/>
        <family val="0"/>
        <charset val="1"/>
      </rPr>
      <t xml:space="preserve">TBL-02-01-015 (id: JlAKpWY)</t>
    </r>
  </si>
  <si>
    <t xml:space="preserve">SRC-2665</t>
  </si>
  <si>
    <t xml:space="preserve">Barbhaiya M, Zuily S, Naden R, et al. 2023 ACR/EULAR antiphospholipid syndrome classification criteria. Ann Rheum Dis. 2023;82(10):1258-1270</t>
  </si>
  <si>
    <t xml:space="preserve">10.1136/ard-2023-224609</t>
  </si>
  <si>
    <t xml:space="preserve">37640450</t>
  </si>
  <si>
    <t xml:space="preserve">研究・治験のための分類基準であり、診断基準そのものではない。数値は抄録で確認した。全身性エリテマトーデスなど基礎疾患としての側面は Ⅺ の範囲であり、本カードは血栓形成傾向としての側面に限る。</t>
  </si>
  <si>
    <t xml:space="preserve">HS-035</t>
  </si>
  <si>
    <r>
      <rPr>
        <sz val="10"/>
        <rFont val="Noto Sans CJK SC"/>
        <family val="2"/>
      </rPr>
      <t xml:space="preserve">抗リン脂質抗体症候群で初めて非誘発性静脈血栓症を起こした患者には、ビタミン</t>
    </r>
    <r>
      <rPr>
        <sz val="10"/>
        <rFont val="Arial"/>
        <family val="0"/>
        <charset val="1"/>
      </rPr>
      <t xml:space="preserve">K</t>
    </r>
    <r>
      <rPr>
        <sz val="10"/>
        <rFont val="Noto Sans CJK SC"/>
        <family val="2"/>
      </rPr>
      <t xml:space="preserve">拮抗薬による長期治療（目標 </t>
    </r>
    <r>
      <rPr>
        <sz val="10"/>
        <rFont val="Arial"/>
        <family val="0"/>
        <charset val="1"/>
      </rPr>
      <t xml:space="preserve">INR 2</t>
    </r>
    <r>
      <rPr>
        <sz val="10"/>
        <rFont val="Noto Sans CJK SC"/>
        <family val="2"/>
      </rPr>
      <t xml:space="preserve">〜</t>
    </r>
    <r>
      <rPr>
        <sz val="10"/>
        <rFont val="Arial"/>
        <family val="0"/>
        <charset val="1"/>
      </rPr>
      <t xml:space="preserve">3</t>
    </r>
    <r>
      <rPr>
        <sz val="10"/>
        <rFont val="Noto Sans CJK SC"/>
        <family val="2"/>
      </rPr>
      <t xml:space="preserve">）が推奨される。抗リン脂質抗体が三重陽性の患者には、リバーロキサバンを使用すべきでない。</t>
    </r>
  </si>
  <si>
    <r>
      <rPr>
        <sz val="10"/>
        <rFont val="Arial"/>
        <family val="0"/>
        <charset val="1"/>
      </rPr>
      <t xml:space="preserve">PS-02-02-05 (id: JkxnuPc)</t>
    </r>
    <r>
      <rPr>
        <sz val="10"/>
        <rFont val="Noto Sans CJK SC"/>
        <family val="2"/>
      </rPr>
      <t xml:space="preserve">；</t>
    </r>
    <r>
      <rPr>
        <sz val="10"/>
        <rFont val="Arial"/>
        <family val="0"/>
        <charset val="1"/>
      </rPr>
      <t xml:space="preserve">PS-02-02-02 (id: JkxnuPQ)</t>
    </r>
    <r>
      <rPr>
        <sz val="10"/>
        <rFont val="Noto Sans CJK SC"/>
        <family val="2"/>
      </rPr>
      <t xml:space="preserve">；</t>
    </r>
    <r>
      <rPr>
        <sz val="10"/>
        <rFont val="Arial"/>
        <family val="0"/>
        <charset val="1"/>
      </rPr>
      <t xml:space="preserve">TBL-01-00-019 (id: JlvnlZo)</t>
    </r>
    <r>
      <rPr>
        <sz val="10"/>
        <rFont val="Noto Sans CJK SC"/>
        <family val="2"/>
      </rPr>
      <t xml:space="preserve">；</t>
    </r>
    <r>
      <rPr>
        <sz val="10"/>
        <rFont val="Arial"/>
        <family val="0"/>
        <charset val="1"/>
      </rPr>
      <t xml:space="preserve">TBL-02-01-017 (id: JlAKpWk)</t>
    </r>
  </si>
  <si>
    <t xml:space="preserve">SRC-2666</t>
  </si>
  <si>
    <t xml:space="preserve">Tektonidou MG, Andreoli L, Limper M, et al. EULAR recommendations for the management of antiphospholipid syndrome in adults. Ann Rheum Dis. 2019;78(10):1296-1304</t>
  </si>
  <si>
    <t xml:space="preserve">10.1136/annrheumdis-2019-215213</t>
  </si>
  <si>
    <t xml:space="preserve">31092409</t>
  </si>
  <si>
    <r>
      <rPr>
        <sz val="10"/>
        <rFont val="Arial"/>
        <family val="0"/>
        <charset val="1"/>
      </rPr>
      <t xml:space="preserve">EULAR </t>
    </r>
    <r>
      <rPr>
        <sz val="10"/>
        <rFont val="Noto Sans CJK SC"/>
        <family val="2"/>
      </rPr>
      <t xml:space="preserve">推奨（</t>
    </r>
    <r>
      <rPr>
        <sz val="10"/>
        <rFont val="Arial"/>
        <family val="0"/>
        <charset val="1"/>
      </rPr>
      <t xml:space="preserve">2019</t>
    </r>
    <r>
      <rPr>
        <sz val="10"/>
        <rFont val="Noto Sans CJK SC"/>
        <family val="2"/>
      </rPr>
      <t xml:space="preserve">年）の抄録で確認した。ワルファリンなどのビタミン</t>
    </r>
    <r>
      <rPr>
        <sz val="10"/>
        <rFont val="Arial"/>
        <family val="0"/>
        <charset val="1"/>
      </rPr>
      <t xml:space="preserve">K</t>
    </r>
    <r>
      <rPr>
        <sz val="10"/>
        <rFont val="Noto Sans CJK SC"/>
        <family val="2"/>
      </rPr>
      <t xml:space="preserve">拮抗薬は国内で承認・保険適用のある抗凝固薬である。直接経口抗凝固薬の抗リン脂質抗体症候群に対する国内の適応は、個別の添付文書では未確認である。</t>
    </r>
  </si>
  <si>
    <t xml:space="preserve">PB-001</t>
  </si>
  <si>
    <r>
      <rPr>
        <sz val="10"/>
        <rFont val="Noto Sans CJK SC"/>
        <family val="2"/>
      </rPr>
      <t xml:space="preserve">ビタミン</t>
    </r>
    <r>
      <rPr>
        <sz val="10"/>
        <rFont val="Arial"/>
        <family val="0"/>
        <charset val="1"/>
      </rPr>
      <t xml:space="preserve">K</t>
    </r>
    <r>
      <rPr>
        <sz val="10"/>
        <rFont val="Noto Sans CJK SC"/>
        <family val="2"/>
      </rPr>
      <t xml:space="preserve">欠乏性出血症（</t>
    </r>
    <r>
      <rPr>
        <sz val="10"/>
        <rFont val="Arial"/>
        <family val="0"/>
        <charset val="1"/>
      </rPr>
      <t xml:space="preserve">VKDB</t>
    </r>
    <r>
      <rPr>
        <sz val="10"/>
        <rFont val="Noto Sans CJK SC"/>
        <family val="2"/>
      </rPr>
      <t xml:space="preserve">）は、ビタミン</t>
    </r>
    <r>
      <rPr>
        <sz val="10"/>
        <rFont val="Arial"/>
        <family val="0"/>
        <charset val="1"/>
      </rPr>
      <t xml:space="preserve">K</t>
    </r>
    <r>
      <rPr>
        <sz val="10"/>
        <rFont val="Noto Sans CJK SC"/>
        <family val="2"/>
      </rPr>
      <t xml:space="preserve">依存性凝固因子（</t>
    </r>
    <r>
      <rPr>
        <sz val="10"/>
        <rFont val="Arial"/>
        <family val="0"/>
        <charset val="1"/>
      </rPr>
      <t xml:space="preserve">II</t>
    </r>
    <r>
      <rPr>
        <sz val="10"/>
        <rFont val="Noto Sans CJK SC"/>
        <family val="2"/>
      </rPr>
      <t xml:space="preserve">・</t>
    </r>
    <r>
      <rPr>
        <sz val="10"/>
        <rFont val="Arial"/>
        <family val="0"/>
        <charset val="1"/>
      </rPr>
      <t xml:space="preserve">VII</t>
    </r>
    <r>
      <rPr>
        <sz val="10"/>
        <rFont val="Noto Sans CJK SC"/>
        <family val="2"/>
      </rPr>
      <t xml:space="preserve">・</t>
    </r>
    <r>
      <rPr>
        <sz val="10"/>
        <rFont val="Arial"/>
        <family val="0"/>
        <charset val="1"/>
      </rPr>
      <t xml:space="preserve">IX</t>
    </r>
    <r>
      <rPr>
        <sz val="10"/>
        <rFont val="Noto Sans CJK SC"/>
        <family val="2"/>
      </rPr>
      <t xml:space="preserve">・</t>
    </r>
    <r>
      <rPr>
        <sz val="10"/>
        <rFont val="Arial"/>
        <family val="0"/>
        <charset val="1"/>
      </rPr>
      <t xml:space="preserve">X</t>
    </r>
    <r>
      <rPr>
        <sz val="10"/>
        <rFont val="Noto Sans CJK SC"/>
        <family val="2"/>
      </rPr>
      <t xml:space="preserve">）の活性不足による出血で、ビタミン</t>
    </r>
    <r>
      <rPr>
        <sz val="10"/>
        <rFont val="Arial"/>
        <family val="0"/>
        <charset val="1"/>
      </rPr>
      <t xml:space="preserve">K</t>
    </r>
    <r>
      <rPr>
        <sz val="10"/>
        <rFont val="Noto Sans CJK SC"/>
        <family val="2"/>
      </rPr>
      <t xml:space="preserve">の補充により是正されるものと定義され、発症時期により早発型（生後</t>
    </r>
    <r>
      <rPr>
        <sz val="10"/>
        <rFont val="Arial"/>
        <family val="0"/>
        <charset val="1"/>
      </rPr>
      <t xml:space="preserve">24</t>
    </r>
    <r>
      <rPr>
        <sz val="10"/>
        <rFont val="Noto Sans CJK SC"/>
        <family val="2"/>
      </rPr>
      <t xml:space="preserve">時間以内）、古典型（生後</t>
    </r>
    <r>
      <rPr>
        <sz val="10"/>
        <rFont val="Arial"/>
        <family val="0"/>
        <charset val="1"/>
      </rPr>
      <t xml:space="preserve">1</t>
    </r>
    <r>
      <rPr>
        <sz val="10"/>
        <rFont val="Noto Sans CJK SC"/>
        <family val="2"/>
      </rPr>
      <t xml:space="preserve">〜</t>
    </r>
    <r>
      <rPr>
        <sz val="10"/>
        <rFont val="Arial"/>
        <family val="0"/>
        <charset val="1"/>
      </rPr>
      <t xml:space="preserve">7</t>
    </r>
    <r>
      <rPr>
        <sz val="10"/>
        <rFont val="Noto Sans CJK SC"/>
        <family val="2"/>
      </rPr>
      <t xml:space="preserve">日）、晩発型（生後</t>
    </r>
    <r>
      <rPr>
        <sz val="10"/>
        <rFont val="Arial"/>
        <family val="0"/>
        <charset val="1"/>
      </rPr>
      <t xml:space="preserve">1</t>
    </r>
    <r>
      <rPr>
        <sz val="10"/>
        <rFont val="Noto Sans CJK SC"/>
        <family val="2"/>
      </rPr>
      <t xml:space="preserve">週以降〜</t>
    </r>
    <r>
      <rPr>
        <sz val="10"/>
        <rFont val="Arial"/>
        <family val="0"/>
        <charset val="1"/>
      </rPr>
      <t xml:space="preserve">6</t>
    </r>
    <r>
      <rPr>
        <sz val="10"/>
        <rFont val="Noto Sans CJK SC"/>
        <family val="2"/>
      </rPr>
      <t xml:space="preserve">か月）に分類される。</t>
    </r>
  </si>
  <si>
    <r>
      <rPr>
        <sz val="10"/>
        <rFont val="Noto Sans CJK SC"/>
        <family val="2"/>
      </rPr>
      <t xml:space="preserve">医学各論 Ⅶ</t>
    </r>
    <r>
      <rPr>
        <sz val="10"/>
        <rFont val="Arial"/>
        <family val="0"/>
        <charset val="1"/>
      </rPr>
      <t xml:space="preserve">-5-A-①</t>
    </r>
    <r>
      <rPr>
        <sz val="10"/>
        <rFont val="Noto Sans CJK SC"/>
        <family val="2"/>
      </rPr>
      <t xml:space="preserve">（ビタミン</t>
    </r>
    <r>
      <rPr>
        <sz val="10"/>
        <rFont val="Arial"/>
        <family val="0"/>
        <charset val="1"/>
      </rPr>
      <t xml:space="preserve">K</t>
    </r>
    <r>
      <rPr>
        <sz val="10"/>
        <rFont val="Noto Sans CJK SC"/>
        <family val="2"/>
      </rPr>
      <t xml:space="preserve">欠乏症、</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</si>
  <si>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TBL-01-00-396 (id: JlvnmE0)</t>
    </r>
    <r>
      <rPr>
        <sz val="10"/>
        <rFont val="Noto Sans CJK SC"/>
        <family val="2"/>
      </rPr>
      <t xml:space="preserve">；</t>
    </r>
    <r>
      <rPr>
        <sz val="10"/>
        <rFont val="Arial"/>
        <family val="0"/>
        <charset val="1"/>
      </rPr>
      <t xml:space="preserve">TBL-02-01-017 (id: JlAKpWk)</t>
    </r>
  </si>
  <si>
    <t xml:space="preserve">SRC-2731</t>
  </si>
  <si>
    <t xml:space="preserve">Sutor AH, von Kries R, Cornelissen EA, McNinch AW, Andrew M. Vitamin K deficiency bleeding (VKDB) in infancy. ISTH Pediatric/Perinatal Subcommittee. Thromb Haemost. 1999;81(3):456-461.</t>
  </si>
  <si>
    <t xml:space="preserve">10.1055/s-0037-1614494</t>
  </si>
  <si>
    <t xml:space="preserve">10102477</t>
  </si>
  <si>
    <r>
      <rPr>
        <sz val="10"/>
        <rFont val="Arial"/>
        <family val="0"/>
        <charset val="1"/>
      </rPr>
      <t xml:space="preserve">ISTH </t>
    </r>
    <r>
      <rPr>
        <sz val="10"/>
        <rFont val="Noto Sans CJK SC"/>
        <family val="2"/>
      </rPr>
      <t xml:space="preserve">小児・周産期分科会による定義と分類（</t>
    </r>
    <r>
      <rPr>
        <sz val="10"/>
        <rFont val="Arial"/>
        <family val="0"/>
        <charset val="1"/>
      </rPr>
      <t xml:space="preserve">1999</t>
    </r>
    <r>
      <rPr>
        <sz val="10"/>
        <rFont val="Noto Sans CJK SC"/>
        <family val="2"/>
      </rPr>
      <t xml:space="preserve">年）に基づく。病因による特発性と二次性の区別も同文献にあるが、本カードは発症時期による分類に絞った。</t>
    </r>
  </si>
  <si>
    <t xml:space="preserve">PB-002</t>
  </si>
  <si>
    <r>
      <rPr>
        <sz val="10"/>
        <rFont val="Noto Sans CJK SC"/>
        <family val="2"/>
      </rPr>
      <t xml:space="preserve">晩発型のビタミン</t>
    </r>
    <r>
      <rPr>
        <sz val="10"/>
        <rFont val="Arial"/>
        <family val="0"/>
        <charset val="1"/>
      </rPr>
      <t xml:space="preserve">K</t>
    </r>
    <r>
      <rPr>
        <sz val="10"/>
        <rFont val="Noto Sans CJK SC"/>
        <family val="2"/>
      </rPr>
      <t xml:space="preserve">欠乏性出血症は生後</t>
    </r>
    <r>
      <rPr>
        <sz val="10"/>
        <rFont val="Arial"/>
        <family val="0"/>
        <charset val="1"/>
      </rPr>
      <t xml:space="preserve">3</t>
    </r>
    <r>
      <rPr>
        <sz val="10"/>
        <rFont val="Noto Sans CJK SC"/>
        <family val="2"/>
      </rPr>
      <t xml:space="preserve">〜</t>
    </r>
    <r>
      <rPr>
        <sz val="10"/>
        <rFont val="Arial"/>
        <family val="0"/>
        <charset val="1"/>
      </rPr>
      <t xml:space="preserve">8</t>
    </r>
    <r>
      <rPr>
        <sz val="10"/>
        <rFont val="Noto Sans CJK SC"/>
        <family val="2"/>
      </rPr>
      <t xml:space="preserve">週にピークがあり、典型的には頭蓋内出血で発症し、背景に未診断の胆汁うっ滞を伴うことが多い。診断には </t>
    </r>
    <r>
      <rPr>
        <sz val="10"/>
        <rFont val="Arial"/>
        <family val="0"/>
        <charset val="1"/>
      </rPr>
      <t xml:space="preserve">PIVKA-II </t>
    </r>
    <r>
      <rPr>
        <sz val="10"/>
        <rFont val="Noto Sans CJK SC"/>
        <family val="2"/>
      </rPr>
      <t xml:space="preserve">の測定が有用で、ビタミン</t>
    </r>
    <r>
      <rPr>
        <sz val="10"/>
        <rFont val="Arial"/>
        <family val="0"/>
        <charset val="1"/>
      </rPr>
      <t xml:space="preserve">K</t>
    </r>
    <r>
      <rPr>
        <sz val="10"/>
        <rFont val="Noto Sans CJK SC"/>
        <family val="2"/>
      </rPr>
      <t xml:space="preserve">予防投与が行われない場合の晩発型の発生率は欧州で出生</t>
    </r>
    <r>
      <rPr>
        <sz val="10"/>
        <rFont val="Arial"/>
        <family val="0"/>
        <charset val="1"/>
      </rPr>
      <t xml:space="preserve">10</t>
    </r>
    <r>
      <rPr>
        <sz val="10"/>
        <rFont val="Noto Sans CJK SC"/>
        <family val="2"/>
      </rPr>
      <t xml:space="preserve">万あたり</t>
    </r>
    <r>
      <rPr>
        <sz val="10"/>
        <rFont val="Arial"/>
        <family val="0"/>
        <charset val="1"/>
      </rPr>
      <t xml:space="preserve">4</t>
    </r>
    <r>
      <rPr>
        <sz val="10"/>
        <rFont val="Noto Sans CJK SC"/>
        <family val="2"/>
      </rPr>
      <t xml:space="preserve">〜</t>
    </r>
    <r>
      <rPr>
        <sz val="10"/>
        <rFont val="Arial"/>
        <family val="0"/>
        <charset val="1"/>
      </rPr>
      <t xml:space="preserve">7</t>
    </r>
    <r>
      <rPr>
        <sz val="10"/>
        <rFont val="Noto Sans CJK SC"/>
        <family val="2"/>
      </rPr>
      <t xml:space="preserve">件とされる。</t>
    </r>
  </si>
  <si>
    <r>
      <rPr>
        <sz val="10"/>
        <rFont val="Arial"/>
        <family val="0"/>
        <charset val="1"/>
      </rPr>
      <t xml:space="preserve">PS-02-02-05 (id: JkxnuPc)</t>
    </r>
    <r>
      <rPr>
        <sz val="10"/>
        <rFont val="Noto Sans CJK SC"/>
        <family val="2"/>
      </rPr>
      <t xml:space="preserve">；</t>
    </r>
    <r>
      <rPr>
        <sz val="10"/>
        <rFont val="Arial"/>
        <family val="0"/>
        <charset val="1"/>
      </rPr>
      <t xml:space="preserve">TBL-01-00-396 (id: JlvnmE0)</t>
    </r>
    <r>
      <rPr>
        <sz val="10"/>
        <rFont val="Noto Sans CJK SC"/>
        <family val="2"/>
      </rPr>
      <t xml:space="preserve">；</t>
    </r>
    <r>
      <rPr>
        <sz val="10"/>
        <rFont val="Arial"/>
        <family val="0"/>
        <charset val="1"/>
      </rPr>
      <t xml:space="preserve">TBL-02-01-014 (id: JlAKpWU)</t>
    </r>
  </si>
  <si>
    <t xml:space="preserve">SRC-2732</t>
  </si>
  <si>
    <t xml:space="preserve">Shearer MJ. Vitamin K deficiency bleeding (VKDB) in early infancy. Blood Rev. 2009;23(2):49-59.</t>
  </si>
  <si>
    <t xml:space="preserve">10.1016/j.blre.2008.06.001</t>
  </si>
  <si>
    <t xml:space="preserve">18804903</t>
  </si>
  <si>
    <r>
      <rPr>
        <sz val="10"/>
        <rFont val="Noto Sans CJK SC"/>
        <family val="2"/>
      </rPr>
      <t xml:space="preserve">発生率の数値は欧州の報告に基づくもので、日本の発生率は本出典では確認していない。古典型が生後</t>
    </r>
    <r>
      <rPr>
        <sz val="10"/>
        <rFont val="Arial"/>
        <family val="0"/>
        <charset val="1"/>
      </rPr>
      <t xml:space="preserve">1</t>
    </r>
    <r>
      <rPr>
        <sz val="10"/>
        <rFont val="Noto Sans CJK SC"/>
        <family val="2"/>
      </rPr>
      <t xml:space="preserve">週以内に哺乳の遅れ・不足と関連して起こる点も同文献にある。</t>
    </r>
  </si>
  <si>
    <t xml:space="preserve">PB-003</t>
  </si>
  <si>
    <r>
      <rPr>
        <sz val="10"/>
        <rFont val="Noto Sans CJK SC"/>
        <family val="2"/>
      </rPr>
      <t xml:space="preserve">日本では、</t>
    </r>
    <r>
      <rPr>
        <sz val="10"/>
        <rFont val="Arial"/>
        <family val="0"/>
        <charset val="1"/>
      </rPr>
      <t xml:space="preserve">2021</t>
    </r>
    <r>
      <rPr>
        <sz val="10"/>
        <rFont val="Noto Sans CJK SC"/>
        <family val="2"/>
      </rPr>
      <t xml:space="preserve">年に関連学会・団体の連名提言により、新生児・乳児のビタミン</t>
    </r>
    <r>
      <rPr>
        <sz val="10"/>
        <rFont val="Arial"/>
        <family val="0"/>
        <charset val="1"/>
      </rPr>
      <t xml:space="preserve">K</t>
    </r>
    <r>
      <rPr>
        <sz val="10"/>
        <rFont val="Noto Sans CJK SC"/>
        <family val="2"/>
      </rPr>
      <t xml:space="preserve">欠乏性出血症の予防として、ビタミン</t>
    </r>
    <r>
      <rPr>
        <sz val="10"/>
        <rFont val="Arial"/>
        <family val="0"/>
        <charset val="1"/>
      </rPr>
      <t xml:space="preserve">K2</t>
    </r>
    <r>
      <rPr>
        <sz val="10"/>
        <rFont val="Noto Sans CJK SC"/>
        <family val="2"/>
      </rPr>
      <t xml:space="preserve">シロップ</t>
    </r>
    <r>
      <rPr>
        <sz val="10"/>
        <rFont val="Arial"/>
        <family val="0"/>
        <charset val="1"/>
      </rPr>
      <t xml:space="preserve">1 mL</t>
    </r>
    <r>
      <rPr>
        <sz val="10"/>
        <rFont val="Noto Sans CJK SC"/>
        <family val="2"/>
      </rPr>
      <t xml:space="preserve">（</t>
    </r>
    <r>
      <rPr>
        <sz val="10"/>
        <rFont val="Arial"/>
        <family val="0"/>
        <charset val="1"/>
      </rPr>
      <t xml:space="preserve">2 mg</t>
    </r>
    <r>
      <rPr>
        <sz val="10"/>
        <rFont val="Noto Sans CJK SC"/>
        <family val="2"/>
      </rPr>
      <t xml:space="preserve">）を哺乳確立時に開始し、生後</t>
    </r>
    <r>
      <rPr>
        <sz val="10"/>
        <rFont val="Arial"/>
        <family val="0"/>
        <charset val="1"/>
      </rPr>
      <t xml:space="preserve">3</t>
    </r>
    <r>
      <rPr>
        <sz val="10"/>
        <rFont val="Noto Sans CJK SC"/>
        <family val="2"/>
      </rPr>
      <t xml:space="preserve">か月まで週</t>
    </r>
    <r>
      <rPr>
        <sz val="10"/>
        <rFont val="Arial"/>
        <family val="0"/>
        <charset val="1"/>
      </rPr>
      <t xml:space="preserve">1</t>
    </r>
    <r>
      <rPr>
        <sz val="10"/>
        <rFont val="Noto Sans CJK SC"/>
        <family val="2"/>
      </rPr>
      <t xml:space="preserve">回経口投与する「</t>
    </r>
    <r>
      <rPr>
        <sz val="10"/>
        <rFont val="Arial"/>
        <family val="0"/>
        <charset val="1"/>
      </rPr>
      <t xml:space="preserve">3</t>
    </r>
    <r>
      <rPr>
        <sz val="10"/>
        <rFont val="Noto Sans CJK SC"/>
        <family val="2"/>
      </rPr>
      <t xml:space="preserve">か月法」（合計</t>
    </r>
    <r>
      <rPr>
        <sz val="10"/>
        <rFont val="Arial"/>
        <family val="0"/>
        <charset val="1"/>
      </rPr>
      <t xml:space="preserve">13</t>
    </r>
    <r>
      <rPr>
        <sz val="10"/>
        <rFont val="Noto Sans CJK SC"/>
        <family val="2"/>
      </rPr>
      <t xml:space="preserve">回）への統一が提言された。</t>
    </r>
    <r>
      <rPr>
        <sz val="10"/>
        <rFont val="Arial"/>
        <family val="0"/>
        <charset val="1"/>
      </rPr>
      <t xml:space="preserve">1</t>
    </r>
    <r>
      <rPr>
        <sz val="10"/>
        <rFont val="Noto Sans CJK SC"/>
        <family val="2"/>
      </rPr>
      <t xml:space="preserve">か月健診の時点で人工栄養が主体の場合は、それ以降の投与を中止してもよいとされる。</t>
    </r>
  </si>
  <si>
    <t xml:space="preserve">SRC-2733</t>
  </si>
  <si>
    <r>
      <rPr>
        <sz val="10"/>
        <rFont val="Noto Sans CJK SC"/>
        <family val="2"/>
      </rPr>
      <t xml:space="preserve">日本小児科学会新生児委員会</t>
    </r>
    <r>
      <rPr>
        <sz val="10"/>
        <rFont val="Arial"/>
        <family val="0"/>
        <charset val="1"/>
      </rPr>
      <t xml:space="preserve">. </t>
    </r>
    <r>
      <rPr>
        <sz val="10"/>
        <rFont val="Noto Sans CJK SC"/>
        <family val="2"/>
      </rPr>
      <t xml:space="preserve">新生児・乳児ビタミン</t>
    </r>
    <r>
      <rPr>
        <sz val="10"/>
        <rFont val="Arial"/>
        <family val="0"/>
        <charset val="1"/>
      </rPr>
      <t xml:space="preserve">K</t>
    </r>
    <r>
      <rPr>
        <sz val="10"/>
        <rFont val="Noto Sans CJK SC"/>
        <family val="2"/>
      </rPr>
      <t xml:space="preserve">欠乏症出血症の予防法に関する</t>
    </r>
    <r>
      <rPr>
        <sz val="10"/>
        <rFont val="Arial"/>
        <family val="0"/>
        <charset val="1"/>
      </rPr>
      <t xml:space="preserve">Q&amp;A. </t>
    </r>
    <r>
      <rPr>
        <sz val="10"/>
        <rFont val="Noto Sans CJK SC"/>
        <family val="2"/>
      </rPr>
      <t xml:space="preserve">日本小児科学会</t>
    </r>
    <r>
      <rPr>
        <sz val="10"/>
        <rFont val="Arial"/>
        <family val="0"/>
        <charset val="1"/>
      </rPr>
      <t xml:space="preserve">. 2021.</t>
    </r>
  </si>
  <si>
    <r>
      <rPr>
        <sz val="10"/>
        <rFont val="Noto Sans CJK SC"/>
        <family val="2"/>
      </rPr>
      <t xml:space="preserve">従来の標準であった</t>
    </r>
    <r>
      <rPr>
        <sz val="10"/>
        <rFont val="Arial"/>
        <family val="0"/>
        <charset val="1"/>
      </rPr>
      <t xml:space="preserve">2010</t>
    </r>
    <r>
      <rPr>
        <sz val="10"/>
        <rFont val="Noto Sans CJK SC"/>
        <family val="2"/>
      </rPr>
      <t xml:space="preserve">年改訂ガイドラインの</t>
    </r>
    <r>
      <rPr>
        <sz val="10"/>
        <rFont val="Arial"/>
        <family val="0"/>
        <charset val="1"/>
      </rPr>
      <t xml:space="preserve">3</t>
    </r>
    <r>
      <rPr>
        <sz val="10"/>
        <rFont val="Noto Sans CJK SC"/>
        <family val="2"/>
      </rPr>
      <t xml:space="preserve">回投与法からの変更である。ビタミン</t>
    </r>
    <r>
      <rPr>
        <sz val="10"/>
        <rFont val="Arial"/>
        <family val="0"/>
        <charset val="1"/>
      </rPr>
      <t xml:space="preserve">K2</t>
    </r>
    <r>
      <rPr>
        <sz val="10"/>
        <rFont val="Noto Sans CJK SC"/>
        <family val="2"/>
      </rPr>
      <t xml:space="preserve">シロップ（ケイツーシロップ</t>
    </r>
    <r>
      <rPr>
        <sz val="10"/>
        <rFont val="Arial"/>
        <family val="0"/>
        <charset val="1"/>
      </rPr>
      <t xml:space="preserve">0.2%</t>
    </r>
    <r>
      <rPr>
        <sz val="10"/>
        <rFont val="Noto Sans CJK SC"/>
        <family val="2"/>
      </rPr>
      <t xml:space="preserve">、メナテトレノン）は国内で販売されていることを確認したが、予防投与そのものの保険適用の扱いは未確認。</t>
    </r>
  </si>
  <si>
    <t xml:space="preserve">PB-004</t>
  </si>
  <si>
    <t xml:space="preserve">サラセミア</t>
  </si>
  <si>
    <r>
      <rPr>
        <sz val="10"/>
        <rFont val="Noto Sans CJK SC"/>
        <family val="2"/>
      </rPr>
      <t xml:space="preserve">輸血依存性サラセミアは生涯にわたるケアを要する病態であり、専門施設での多職種によるフォローアップが必要とされる。</t>
    </r>
    <r>
      <rPr>
        <sz val="10"/>
        <rFont val="Arial"/>
        <family val="0"/>
        <charset val="1"/>
      </rPr>
      <t xml:space="preserve">Thalassaemia International Federation </t>
    </r>
    <r>
      <rPr>
        <sz val="10"/>
        <rFont val="Noto Sans CJK SC"/>
        <family val="2"/>
      </rPr>
      <t xml:space="preserve">のガイドラインは</t>
    </r>
    <r>
      <rPr>
        <sz val="10"/>
        <rFont val="Arial"/>
        <family val="0"/>
        <charset val="1"/>
      </rPr>
      <t xml:space="preserve">2021</t>
    </r>
    <r>
      <rPr>
        <sz val="10"/>
        <rFont val="Noto Sans CJK SC"/>
        <family val="2"/>
      </rPr>
      <t xml:space="preserve">年に第</t>
    </r>
    <r>
      <rPr>
        <sz val="10"/>
        <rFont val="Arial"/>
        <family val="0"/>
        <charset val="1"/>
      </rPr>
      <t xml:space="preserve">4</t>
    </r>
    <r>
      <rPr>
        <sz val="10"/>
        <rFont val="Noto Sans CJK SC"/>
        <family val="2"/>
      </rPr>
      <t xml:space="preserve">版が刊行され、診断・治療・合併症管理・心理社会的課題までを含む。</t>
    </r>
  </si>
  <si>
    <r>
      <rPr>
        <sz val="10"/>
        <rFont val="Noto Sans CJK SC"/>
        <family val="2"/>
      </rPr>
      <t xml:space="preserve">医学各論 Ⅶ</t>
    </r>
    <r>
      <rPr>
        <sz val="10"/>
        <rFont val="Arial"/>
        <family val="0"/>
        <charset val="1"/>
      </rPr>
      <t xml:space="preserve">-5-A-②</t>
    </r>
    <r>
      <rPr>
        <sz val="10"/>
        <rFont val="Noto Sans CJK SC"/>
        <family val="2"/>
      </rPr>
      <t xml:space="preserve">（サラセミア、</t>
    </r>
    <r>
      <rPr>
        <sz val="10"/>
        <rFont val="Arial"/>
        <family val="0"/>
        <charset val="1"/>
      </rPr>
      <t xml:space="preserve">b</t>
    </r>
    <r>
      <rPr>
        <sz val="10"/>
        <rFont val="Noto Sans CJK SC"/>
        <family val="2"/>
      </rPr>
      <t xml:space="preserve">）</t>
    </r>
  </si>
  <si>
    <t xml:space="preserve">SRC-2734</t>
  </si>
  <si>
    <t xml:space="preserve">Farmakis D, Porter J, Taher A, Cappellini MD, Angastiniotis M, Eleftheriou A. 2021 Thalassaemia International Federation Guidelines for the Management of Transfusion-dependent Thalassemia. Hemasphere. 2022;6(8):e732.</t>
  </si>
  <si>
    <t xml:space="preserve">10.1097/HS9.0000000000000732</t>
  </si>
  <si>
    <t xml:space="preserve">35928543</t>
  </si>
  <si>
    <r>
      <rPr>
        <sz val="10"/>
        <rFont val="Noto Sans CJK SC"/>
        <family val="2"/>
      </rPr>
      <t xml:space="preserve">本論文はガイドライン第</t>
    </r>
    <r>
      <rPr>
        <sz val="10"/>
        <rFont val="Arial"/>
        <family val="0"/>
        <charset val="1"/>
      </rPr>
      <t xml:space="preserve">4</t>
    </r>
    <r>
      <rPr>
        <sz val="10"/>
        <rFont val="Noto Sans CJK SC"/>
        <family val="2"/>
      </rPr>
      <t xml:space="preserve">版の臨床実践に関する要約であり、個別の推奨の文面はガイドライン全文の確認が必要。日本国内のサラセミアの疫学と国内ガイドラインの有無は未確認。</t>
    </r>
  </si>
  <si>
    <t xml:space="preserve">PB-005</t>
  </si>
  <si>
    <t xml:space="preserve">サラセミアはグロビン鎖合成の異常による遺伝性疾患群で、病態の中心はグロビン鎖産生のアンバランスであり、無効造血、溶血の増加、鉄恒常性の破綻を来す。治療は輸血と鉄キレート療法による保存的治療が中心で、根治的治療として同種造血幹細胞移植が適した患者に推奨される。</t>
  </si>
  <si>
    <r>
      <rPr>
        <sz val="10"/>
        <rFont val="Arial"/>
        <family val="0"/>
        <charset val="1"/>
      </rPr>
      <t xml:space="preserve">PS-02-02-05 (id: JkxnuPc)</t>
    </r>
    <r>
      <rPr>
        <sz val="10"/>
        <rFont val="Noto Sans CJK SC"/>
        <family val="2"/>
      </rPr>
      <t xml:space="preserve">；</t>
    </r>
    <r>
      <rPr>
        <sz val="10"/>
        <rFont val="Arial"/>
        <family val="0"/>
        <charset val="1"/>
      </rPr>
      <t xml:space="preserve">TBL-02-01-013 (id: JlAKpWQ)</t>
    </r>
    <r>
      <rPr>
        <sz val="10"/>
        <rFont val="Noto Sans CJK SC"/>
        <family val="2"/>
      </rPr>
      <t xml:space="preserve">；</t>
    </r>
    <r>
      <rPr>
        <sz val="10"/>
        <rFont val="Arial"/>
        <family val="0"/>
        <charset val="1"/>
      </rPr>
      <t xml:space="preserve">TBL-02-01-006 (id: JlAKpV0)</t>
    </r>
  </si>
  <si>
    <t xml:space="preserve">SRC-2735</t>
  </si>
  <si>
    <t xml:space="preserve">Kattamis A, Kwiatkowski JL, Aydinok Y. Thalassaemia. Lancet. 2022;399(10343):2310-2324.</t>
  </si>
  <si>
    <t xml:space="preserve">10.1016/S0140-6736(22)00536-0</t>
  </si>
  <si>
    <t xml:space="preserve">35691301</t>
  </si>
  <si>
    <r>
      <rPr>
        <sz val="10"/>
        <rFont val="Noto Sans CJK SC"/>
        <family val="2"/>
      </rPr>
      <t xml:space="preserve">ルスパテルセプトは米国・</t>
    </r>
    <r>
      <rPr>
        <sz val="10"/>
        <rFont val="Arial"/>
        <family val="0"/>
        <charset val="1"/>
      </rPr>
      <t xml:space="preserve">EU </t>
    </r>
    <r>
      <rPr>
        <sz val="10"/>
        <rFont val="Noto Sans CJK SC"/>
        <family val="2"/>
      </rPr>
      <t xml:space="preserve">で </t>
    </r>
    <r>
      <rPr>
        <sz val="10"/>
        <rFont val="Arial"/>
        <family val="0"/>
        <charset val="1"/>
      </rPr>
      <t xml:space="preserve">β </t>
    </r>
    <r>
      <rPr>
        <sz val="10"/>
        <rFont val="Noto Sans CJK SC"/>
        <family val="2"/>
      </rPr>
      <t xml:space="preserve">サラセミアに承認されているが、国内では骨髄異形成症候群に伴う貧血の適応のみ確認でき、サラセミアへの国内適応は未確認のため主張に入れていない。</t>
    </r>
  </si>
  <si>
    <t xml:space="preserve">PB-006</t>
  </si>
  <si>
    <t xml:space="preserve">新生児出血性疾患</t>
  </si>
  <si>
    <r>
      <rPr>
        <sz val="10"/>
        <rFont val="Noto Sans CJK SC"/>
        <family val="2"/>
      </rPr>
      <t xml:space="preserve">新生児期の出血がすべてビタミン</t>
    </r>
    <r>
      <rPr>
        <sz val="10"/>
        <rFont val="Arial"/>
        <family val="0"/>
        <charset val="1"/>
      </rPr>
      <t xml:space="preserve">K</t>
    </r>
    <r>
      <rPr>
        <sz val="10"/>
        <rFont val="Noto Sans CJK SC"/>
        <family val="2"/>
      </rPr>
      <t xml:space="preserve">欠乏によるわけではなく、逆にビタミン</t>
    </r>
    <r>
      <rPr>
        <sz val="10"/>
        <rFont val="Arial"/>
        <family val="0"/>
        <charset val="1"/>
      </rPr>
      <t xml:space="preserve">K</t>
    </r>
    <r>
      <rPr>
        <sz val="10"/>
        <rFont val="Noto Sans CJK SC"/>
        <family val="2"/>
      </rPr>
      <t xml:space="preserve">欠乏性出血症は生後</t>
    </r>
    <r>
      <rPr>
        <sz val="10"/>
        <rFont val="Arial"/>
        <family val="0"/>
        <charset val="1"/>
      </rPr>
      <t xml:space="preserve">4</t>
    </r>
    <r>
      <rPr>
        <sz val="10"/>
        <rFont val="Noto Sans CJK SC"/>
        <family val="2"/>
      </rPr>
      <t xml:space="preserve">週を超えた乳児期にも起こるため、</t>
    </r>
    <r>
      <rPr>
        <sz val="10"/>
        <rFont val="Arial"/>
        <family val="0"/>
        <charset val="1"/>
      </rPr>
      <t xml:space="preserve">ISTH </t>
    </r>
    <r>
      <rPr>
        <sz val="10"/>
        <rFont val="Noto Sans CJK SC"/>
        <family val="2"/>
      </rPr>
      <t xml:space="preserve">小児・周産期分科会は従来の「新生児出血性疾患」という総称に代えて、ビタミン</t>
    </r>
    <r>
      <rPr>
        <sz val="10"/>
        <rFont val="Arial"/>
        <family val="0"/>
        <charset val="1"/>
      </rPr>
      <t xml:space="preserve">K</t>
    </r>
    <r>
      <rPr>
        <sz val="10"/>
        <rFont val="Noto Sans CJK SC"/>
        <family val="2"/>
      </rPr>
      <t xml:space="preserve">欠乏性出血症（</t>
    </r>
    <r>
      <rPr>
        <sz val="10"/>
        <rFont val="Arial"/>
        <family val="0"/>
        <charset val="1"/>
      </rPr>
      <t xml:space="preserve">VKDB</t>
    </r>
    <r>
      <rPr>
        <sz val="10"/>
        <rFont val="Noto Sans CJK SC"/>
        <family val="2"/>
      </rPr>
      <t xml:space="preserve">）の用語を用いることを提案した。</t>
    </r>
  </si>
  <si>
    <r>
      <rPr>
        <sz val="10"/>
        <rFont val="Noto Sans CJK SC"/>
        <family val="2"/>
      </rPr>
      <t xml:space="preserve">医学各論 Ⅶ</t>
    </r>
    <r>
      <rPr>
        <sz val="10"/>
        <rFont val="Arial"/>
        <family val="0"/>
        <charset val="1"/>
      </rPr>
      <t xml:space="preserve">-5-A-③</t>
    </r>
    <r>
      <rPr>
        <sz val="10"/>
        <rFont val="Noto Sans CJK SC"/>
        <family val="2"/>
      </rPr>
      <t xml:space="preserve">（新生児出血性疾患、</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</si>
  <si>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TBL-02-01-014 (id: JlAKpWU)</t>
    </r>
  </si>
  <si>
    <r>
      <rPr>
        <sz val="10"/>
        <rFont val="Noto Sans CJK SC"/>
        <family val="2"/>
      </rPr>
      <t xml:space="preserve">新生児の出血性疾患全般（凝固因子欠乏、血小板異常、</t>
    </r>
    <r>
      <rPr>
        <sz val="10"/>
        <rFont val="Arial"/>
        <family val="0"/>
        <charset val="1"/>
      </rPr>
      <t xml:space="preserve">DIC </t>
    </r>
    <r>
      <rPr>
        <sz val="10"/>
        <rFont val="Noto Sans CJK SC"/>
        <family val="2"/>
      </rPr>
      <t xml:space="preserve">など）を総論として扱うガイドライン級の一次資料は確認できなかったため、本項目は用語の整理と二次性の原因（</t>
    </r>
    <r>
      <rPr>
        <sz val="10"/>
        <rFont val="Arial"/>
        <family val="0"/>
        <charset val="1"/>
      </rPr>
      <t xml:space="preserve">PB-007</t>
    </r>
    <r>
      <rPr>
        <sz val="10"/>
        <rFont val="Noto Sans CJK SC"/>
        <family val="2"/>
      </rPr>
      <t xml:space="preserve">）の範囲に絞った。</t>
    </r>
  </si>
  <si>
    <t xml:space="preserve">PB-007</t>
  </si>
  <si>
    <r>
      <rPr>
        <sz val="10"/>
        <rFont val="Noto Sans CJK SC"/>
        <family val="2"/>
      </rPr>
      <t xml:space="preserve">胆道閉鎖症などの胆汁うっ滞性疾患は、ビタミン</t>
    </r>
    <r>
      <rPr>
        <sz val="10"/>
        <rFont val="Arial"/>
        <family val="0"/>
        <charset val="1"/>
      </rPr>
      <t xml:space="preserve">K</t>
    </r>
    <r>
      <rPr>
        <sz val="10"/>
        <rFont val="Noto Sans CJK SC"/>
        <family val="2"/>
      </rPr>
      <t xml:space="preserve">の吸収不全を介して二次性のビタミン</t>
    </r>
    <r>
      <rPr>
        <sz val="10"/>
        <rFont val="Arial"/>
        <family val="0"/>
        <charset val="1"/>
      </rPr>
      <t xml:space="preserve">K</t>
    </r>
    <r>
      <rPr>
        <sz val="10"/>
        <rFont val="Noto Sans CJK SC"/>
        <family val="2"/>
      </rPr>
      <t xml:space="preserve">欠乏性出血症の背景となる。日本の胆道閉鎖症登録研究では、</t>
    </r>
    <r>
      <rPr>
        <sz val="10"/>
        <rFont val="Arial"/>
        <family val="0"/>
        <charset val="1"/>
      </rPr>
      <t xml:space="preserve">3</t>
    </r>
    <r>
      <rPr>
        <sz val="10"/>
        <rFont val="Noto Sans CJK SC"/>
        <family val="2"/>
      </rPr>
      <t xml:space="preserve">か月法による予防を行った群ではビタミン</t>
    </r>
    <r>
      <rPr>
        <sz val="10"/>
        <rFont val="Arial"/>
        <family val="0"/>
        <charset val="1"/>
      </rPr>
      <t xml:space="preserve">K</t>
    </r>
    <r>
      <rPr>
        <sz val="10"/>
        <rFont val="Noto Sans CJK SC"/>
        <family val="2"/>
      </rPr>
      <t xml:space="preserve">欠乏性出血症の発生がなく、</t>
    </r>
    <r>
      <rPr>
        <sz val="10"/>
        <rFont val="Arial"/>
        <family val="0"/>
        <charset val="1"/>
      </rPr>
      <t xml:space="preserve">3</t>
    </r>
    <r>
      <rPr>
        <sz val="10"/>
        <rFont val="Noto Sans CJK SC"/>
        <family val="2"/>
      </rPr>
      <t xml:space="preserve">回法の群より有意に少なかった。</t>
    </r>
  </si>
  <si>
    <t xml:space="preserve">SRC-2736</t>
  </si>
  <si>
    <t xml:space="preserve">Okubo R, Shirota C, Wada M, et al. Vitamin K deficiency bleeding and optimal prophylaxis methods in biliary atresia: a surveillance study in Japan. Pediatr Int. 2025;67(1):e70075.</t>
  </si>
  <si>
    <t xml:space="preserve">10.1111/ped.70075</t>
  </si>
  <si>
    <t xml:space="preserve">40390459</t>
  </si>
  <si>
    <r>
      <rPr>
        <sz val="10"/>
        <rFont val="Noto Sans CJK SC"/>
        <family val="2"/>
      </rPr>
      <t xml:space="preserve">日本胆道閉鎖症登録（</t>
    </r>
    <r>
      <rPr>
        <sz val="10"/>
        <rFont val="Arial"/>
        <family val="0"/>
        <charset val="1"/>
      </rPr>
      <t xml:space="preserve">2015</t>
    </r>
    <r>
      <rPr>
        <sz val="10"/>
        <rFont val="Noto Sans CJK SC"/>
        <family val="2"/>
      </rPr>
      <t xml:space="preserve">〜</t>
    </r>
    <r>
      <rPr>
        <sz val="10"/>
        <rFont val="Arial"/>
        <family val="0"/>
        <charset val="1"/>
      </rPr>
      <t xml:space="preserve">2019</t>
    </r>
    <r>
      <rPr>
        <sz val="10"/>
        <rFont val="Noto Sans CJK SC"/>
        <family val="2"/>
      </rPr>
      <t xml:space="preserve">年、解析対象</t>
    </r>
    <r>
      <rPr>
        <sz val="10"/>
        <rFont val="Arial"/>
        <family val="0"/>
        <charset val="1"/>
      </rPr>
      <t xml:space="preserve">289</t>
    </r>
    <r>
      <rPr>
        <sz val="10"/>
        <rFont val="Noto Sans CJK SC"/>
        <family val="2"/>
      </rPr>
      <t xml:space="preserve">例）に基づく結果で、</t>
    </r>
    <r>
      <rPr>
        <sz val="10"/>
        <rFont val="Arial"/>
        <family val="0"/>
        <charset val="1"/>
      </rPr>
      <t xml:space="preserve">3</t>
    </r>
    <r>
      <rPr>
        <sz val="10"/>
        <rFont val="Noto Sans CJK SC"/>
        <family val="2"/>
      </rPr>
      <t xml:space="preserve">回法との比較は傾向スコアマッチング解析（</t>
    </r>
    <r>
      <rPr>
        <sz val="10"/>
        <rFont val="Arial"/>
        <family val="0"/>
        <charset val="1"/>
      </rPr>
      <t xml:space="preserve">p=0.029</t>
    </r>
    <r>
      <rPr>
        <sz val="10"/>
        <rFont val="Noto Sans CJK SC"/>
        <family val="2"/>
      </rPr>
      <t xml:space="preserve">）による。</t>
    </r>
  </si>
  <si>
    <t xml:space="preserve">PB-008</t>
  </si>
  <si>
    <t xml:space="preserve">異常ヘモグロビン症</t>
  </si>
  <si>
    <r>
      <rPr>
        <sz val="10"/>
        <rFont val="Noto Sans CJK SC"/>
        <family val="2"/>
      </rPr>
      <t xml:space="preserve">鎌状赤血球症を持って生まれた新生児は</t>
    </r>
    <r>
      <rPr>
        <sz val="10"/>
        <rFont val="Arial"/>
        <family val="0"/>
        <charset val="1"/>
      </rPr>
      <t xml:space="preserve">2021</t>
    </r>
    <r>
      <rPr>
        <sz val="10"/>
        <rFont val="Noto Sans CJK SC"/>
        <family val="2"/>
      </rPr>
      <t xml:space="preserve">年に世界で</t>
    </r>
    <r>
      <rPr>
        <sz val="10"/>
        <rFont val="Arial"/>
        <family val="0"/>
        <charset val="1"/>
      </rPr>
      <t xml:space="preserve">515,000</t>
    </r>
    <r>
      <rPr>
        <sz val="10"/>
        <rFont val="Noto Sans CJK SC"/>
        <family val="2"/>
      </rPr>
      <t xml:space="preserve">人と推計され、鎌状赤血球症とともに生きる人の総数は</t>
    </r>
    <r>
      <rPr>
        <sz val="10"/>
        <rFont val="Arial"/>
        <family val="0"/>
        <charset val="1"/>
      </rPr>
      <t xml:space="preserve">774</t>
    </r>
    <r>
      <rPr>
        <sz val="10"/>
        <rFont val="Noto Sans CJK SC"/>
        <family val="2"/>
      </rPr>
      <t xml:space="preserve">万人に達する。</t>
    </r>
    <r>
      <rPr>
        <sz val="10"/>
        <rFont val="Arial"/>
        <family val="0"/>
        <charset val="1"/>
      </rPr>
      <t xml:space="preserve">5</t>
    </r>
    <r>
      <rPr>
        <sz val="10"/>
        <rFont val="Noto Sans CJK SC"/>
        <family val="2"/>
      </rPr>
      <t xml:space="preserve">歳未満の死亡は</t>
    </r>
    <r>
      <rPr>
        <sz val="10"/>
        <rFont val="Arial"/>
        <family val="0"/>
        <charset val="1"/>
      </rPr>
      <t xml:space="preserve">2021</t>
    </r>
    <r>
      <rPr>
        <sz val="10"/>
        <rFont val="Noto Sans CJK SC"/>
        <family val="2"/>
      </rPr>
      <t xml:space="preserve">年に</t>
    </r>
    <r>
      <rPr>
        <sz val="10"/>
        <rFont val="Arial"/>
        <family val="0"/>
        <charset val="1"/>
      </rPr>
      <t xml:space="preserve">81,100</t>
    </r>
    <r>
      <rPr>
        <sz val="10"/>
        <rFont val="Noto Sans CJK SC"/>
        <family val="2"/>
      </rPr>
      <t xml:space="preserve">人と推計されており、小児の死亡負担が大きい疾患である。</t>
    </r>
  </si>
  <si>
    <r>
      <rPr>
        <sz val="10"/>
        <rFont val="Noto Sans CJK SC"/>
        <family val="2"/>
      </rPr>
      <t xml:space="preserve">医学各論 Ⅶ</t>
    </r>
    <r>
      <rPr>
        <sz val="10"/>
        <rFont val="Arial"/>
        <family val="0"/>
        <charset val="1"/>
      </rPr>
      <t xml:space="preserve">-5-A-④</t>
    </r>
    <r>
      <rPr>
        <sz val="10"/>
        <rFont val="Noto Sans CJK SC"/>
        <family val="2"/>
      </rPr>
      <t xml:space="preserve">（異常ヘモグロビン症、</t>
    </r>
    <r>
      <rPr>
        <sz val="10"/>
        <rFont val="Arial"/>
        <family val="0"/>
        <charset val="1"/>
      </rPr>
      <t xml:space="preserve">c</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</si>
  <si>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TBL-02-01-006 (id: JlAKpV0)</t>
    </r>
    <r>
      <rPr>
        <sz val="10"/>
        <rFont val="Noto Sans CJK SC"/>
        <family val="2"/>
      </rPr>
      <t xml:space="preserve">；</t>
    </r>
    <r>
      <rPr>
        <sz val="10"/>
        <rFont val="Arial"/>
        <family val="0"/>
        <charset val="1"/>
      </rPr>
      <t xml:space="preserve">TBL-02-01-013 (id: JlAKpWQ)</t>
    </r>
  </si>
  <si>
    <t xml:space="preserve">SRC-2737</t>
  </si>
  <si>
    <t xml:space="preserve">GBD 2021 Sickle Cell Disease Collaborators. Global, regional, and national prevalence and mortality burden of sickle cell disease, 2000-2021: a systematic analysis from the Global Burden of Disease Study 2021. Lancet Haematol. 2023;10(8):e585-e599.</t>
  </si>
  <si>
    <t xml:space="preserve">10.1016/S2352-3026(23)00118-7</t>
  </si>
  <si>
    <t xml:space="preserve">37331373</t>
  </si>
  <si>
    <r>
      <rPr>
        <sz val="10"/>
        <rFont val="Noto Sans CJK SC"/>
        <family val="2"/>
      </rPr>
      <t xml:space="preserve">数値はいずれも </t>
    </r>
    <r>
      <rPr>
        <sz val="10"/>
        <rFont val="Arial"/>
        <family val="0"/>
        <charset val="1"/>
      </rPr>
      <t xml:space="preserve">Global Burden of Disease Study 2021 </t>
    </r>
    <r>
      <rPr>
        <sz val="10"/>
        <rFont val="Noto Sans CJK SC"/>
        <family val="2"/>
      </rPr>
      <t xml:space="preserve">の推計値（出生数は</t>
    </r>
    <r>
      <rPr>
        <sz val="10"/>
        <rFont val="Arial"/>
        <family val="0"/>
        <charset val="1"/>
      </rPr>
      <t xml:space="preserve">95%</t>
    </r>
    <r>
      <rPr>
        <sz val="10"/>
        <rFont val="Noto Sans CJK SC"/>
        <family val="2"/>
      </rPr>
      <t xml:space="preserve">不確実性区間 </t>
    </r>
    <r>
      <rPr>
        <sz val="10"/>
        <rFont val="Arial"/>
        <family val="0"/>
        <charset val="1"/>
      </rPr>
      <t xml:space="preserve">425,000</t>
    </r>
    <r>
      <rPr>
        <sz val="10"/>
        <rFont val="Noto Sans CJK SC"/>
        <family val="2"/>
      </rPr>
      <t xml:space="preserve">〜</t>
    </r>
    <r>
      <rPr>
        <sz val="10"/>
        <rFont val="Arial"/>
        <family val="0"/>
        <charset val="1"/>
      </rPr>
      <t xml:space="preserve">614,000</t>
    </r>
    <r>
      <rPr>
        <sz val="10"/>
        <rFont val="Noto Sans CJK SC"/>
        <family val="2"/>
      </rPr>
      <t xml:space="preserve">）。日本では鎌状赤血球症は極めてまれであり、国内の疫学の一次資料は未確認。鎌状赤血球症の標準的総説（</t>
    </r>
    <r>
      <rPr>
        <sz val="10"/>
        <rFont val="Arial"/>
        <family val="0"/>
        <charset val="1"/>
      </rPr>
      <t xml:space="preserve">Piel 2017</t>
    </r>
    <r>
      <rPr>
        <sz val="10"/>
        <rFont val="Noto Sans CJK SC"/>
        <family val="2"/>
      </rPr>
      <t xml:space="preserve">）は抄録を照合できなかったため出典にしていない。</t>
    </r>
  </si>
  <si>
    <t xml:space="preserve">PB-009</t>
  </si>
  <si>
    <t xml:space="preserve">遺伝性球状赤血球症</t>
  </si>
  <si>
    <r>
      <rPr>
        <sz val="10"/>
        <rFont val="Noto Sans CJK SC"/>
        <family val="2"/>
      </rPr>
      <t xml:space="preserve">遺伝性球状赤血球症の診断にはエオジン</t>
    </r>
    <r>
      <rPr>
        <sz val="10"/>
        <rFont val="Arial"/>
        <family val="0"/>
        <charset val="1"/>
      </rPr>
      <t xml:space="preserve">-5-</t>
    </r>
    <r>
      <rPr>
        <sz val="10"/>
        <rFont val="Noto Sans CJK SC"/>
        <family val="2"/>
      </rPr>
      <t xml:space="preserve">マレイミド（</t>
    </r>
    <r>
      <rPr>
        <sz val="10"/>
        <rFont val="Arial"/>
        <family val="0"/>
        <charset val="1"/>
      </rPr>
      <t xml:space="preserve">EMA</t>
    </r>
    <r>
      <rPr>
        <sz val="10"/>
        <rFont val="Noto Sans CJK SC"/>
        <family val="2"/>
      </rPr>
      <t xml:space="preserve">）結合試験が用いられ、非典型例では赤血球膜蛋白の生化学的検査や遺伝子解析が適応になることがある。脾摘については長期的なリスクが認識されており、軽症の小児における胆嚢摘出時の脾摘の同時実施の適応など、外科的管理の見直しが進められている。</t>
    </r>
  </si>
  <si>
    <r>
      <rPr>
        <sz val="10"/>
        <rFont val="Noto Sans CJK SC"/>
        <family val="2"/>
      </rPr>
      <t xml:space="preserve">医学各論 Ⅶ</t>
    </r>
    <r>
      <rPr>
        <sz val="10"/>
        <rFont val="Arial"/>
        <family val="0"/>
        <charset val="1"/>
      </rPr>
      <t xml:space="preserve">-5-A-⑤</t>
    </r>
    <r>
      <rPr>
        <sz val="10"/>
        <rFont val="Noto Sans CJK SC"/>
        <family val="2"/>
      </rPr>
      <t xml:space="preserve">（遺伝性球状赤血球症、</t>
    </r>
    <r>
      <rPr>
        <sz val="10"/>
        <rFont val="Arial"/>
        <family val="0"/>
        <charset val="1"/>
      </rPr>
      <t xml:space="preserve">c</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</si>
  <si>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TBL-02-01-013 (id: JlAKpWQ)</t>
    </r>
    <r>
      <rPr>
        <sz val="10"/>
        <rFont val="Noto Sans CJK SC"/>
        <family val="2"/>
      </rPr>
      <t xml:space="preserve">；</t>
    </r>
    <r>
      <rPr>
        <sz val="10"/>
        <rFont val="Arial"/>
        <family val="0"/>
        <charset val="1"/>
      </rPr>
      <t xml:space="preserve">TBL-02-01-011 (id: JlAKpWI)</t>
    </r>
  </si>
  <si>
    <t xml:space="preserve">SRC-2738</t>
  </si>
  <si>
    <t xml:space="preserve">Bolton-Maggs PH, Langer JC, Iolascon A, Tittensor P, King MJ; General Haematology Task Force of the British Committee for Standards in Haematology. Guidelines for the diagnosis and management of hereditary spherocytosis--2011 update. Br J Haematol. 2012;156(1):37-49.</t>
  </si>
  <si>
    <t xml:space="preserve">10.1111/j.1365-2141.2011.08921.x</t>
  </si>
  <si>
    <t xml:space="preserve">22055020</t>
  </si>
  <si>
    <r>
      <rPr>
        <sz val="10"/>
        <rFont val="Noto Sans CJK SC"/>
        <family val="2"/>
      </rPr>
      <t xml:space="preserve">英国血液学会（</t>
    </r>
    <r>
      <rPr>
        <sz val="10"/>
        <rFont val="Arial"/>
        <family val="0"/>
        <charset val="1"/>
      </rPr>
      <t xml:space="preserve">BCSH</t>
    </r>
    <r>
      <rPr>
        <sz val="10"/>
        <rFont val="Noto Sans CJK SC"/>
        <family val="2"/>
      </rPr>
      <t xml:space="preserve">）の</t>
    </r>
    <r>
      <rPr>
        <sz val="10"/>
        <rFont val="Arial"/>
        <family val="0"/>
        <charset val="1"/>
      </rPr>
      <t xml:space="preserve">2011</t>
    </r>
    <r>
      <rPr>
        <sz val="10"/>
        <rFont val="Noto Sans CJK SC"/>
        <family val="2"/>
      </rPr>
      <t xml:space="preserve">年改訂版ガイドラインに基づく内容で、</t>
    </r>
    <r>
      <rPr>
        <sz val="10"/>
        <rFont val="Arial"/>
        <family val="0"/>
        <charset val="1"/>
      </rPr>
      <t xml:space="preserve">2004</t>
    </r>
    <r>
      <rPr>
        <sz val="10"/>
        <rFont val="Noto Sans CJK SC"/>
        <family val="2"/>
      </rPr>
      <t xml:space="preserve">年版を置き換える版である。日本小児血液・がん学会による本疾患単独のガイドラインの有無は未確認。</t>
    </r>
  </si>
  <si>
    <t xml:space="preserve">PB-010</t>
  </si>
  <si>
    <t xml:space="preserve">赤血球酵素異常症</t>
  </si>
  <si>
    <r>
      <rPr>
        <sz val="10"/>
        <rFont val="Arial"/>
        <family val="0"/>
        <charset val="1"/>
      </rPr>
      <t xml:space="preserve">G6PD </t>
    </r>
    <r>
      <rPr>
        <sz val="10"/>
        <rFont val="Noto Sans CJK SC"/>
        <family val="2"/>
      </rPr>
      <t xml:space="preserve">欠損症は </t>
    </r>
    <r>
      <rPr>
        <sz val="10"/>
        <rFont val="Arial"/>
        <family val="0"/>
        <charset val="1"/>
      </rPr>
      <t xml:space="preserve">X </t>
    </r>
    <r>
      <rPr>
        <sz val="10"/>
        <rFont val="Noto Sans CJK SC"/>
        <family val="2"/>
      </rPr>
      <t xml:space="preserve">染色体上の </t>
    </r>
    <r>
      <rPr>
        <sz val="10"/>
        <rFont val="Arial"/>
        <family val="0"/>
        <charset val="1"/>
      </rPr>
      <t xml:space="preserve">G6PD </t>
    </r>
    <r>
      <rPr>
        <sz val="10"/>
        <rFont val="Noto Sans CJK SC"/>
        <family val="2"/>
      </rPr>
      <t xml:space="preserve">遺伝子の変異による最もありふれた酵素異常症の一つで、変異を持つ人は世界で約</t>
    </r>
    <r>
      <rPr>
        <sz val="10"/>
        <rFont val="Arial"/>
        <family val="0"/>
        <charset val="1"/>
      </rPr>
      <t xml:space="preserve">5</t>
    </r>
    <r>
      <rPr>
        <sz val="10"/>
        <rFont val="Noto Sans CJK SC"/>
        <family val="2"/>
      </rPr>
      <t xml:space="preserve">億人とされる。大半は生涯無症候だが、欠損した赤血球は酸化ストレスに弱く、ソラマメの摂取、プリマキンやラスブリカーゼなどの薬剤、まれに感染を契機に急性溶血性貧血を起こしうる。</t>
    </r>
  </si>
  <si>
    <r>
      <rPr>
        <sz val="10"/>
        <rFont val="Noto Sans CJK SC"/>
        <family val="2"/>
      </rPr>
      <t xml:space="preserve">医学各論 Ⅶ</t>
    </r>
    <r>
      <rPr>
        <sz val="10"/>
        <rFont val="Arial"/>
        <family val="0"/>
        <charset val="1"/>
      </rPr>
      <t xml:space="preserve">-5-A-⑥</t>
    </r>
    <r>
      <rPr>
        <sz val="10"/>
        <rFont val="Noto Sans CJK SC"/>
        <family val="2"/>
      </rPr>
      <t xml:space="preserve">（赤血球酵素異常症、</t>
    </r>
    <r>
      <rPr>
        <sz val="10"/>
        <rFont val="Arial"/>
        <family val="0"/>
        <charset val="1"/>
      </rPr>
      <t xml:space="preserve">c</t>
    </r>
    <r>
      <rPr>
        <sz val="10"/>
        <rFont val="Noto Sans CJK SC"/>
        <family val="2"/>
      </rPr>
      <t xml:space="preserve">）</t>
    </r>
  </si>
  <si>
    <t xml:space="preserve">SRC-2739</t>
  </si>
  <si>
    <t xml:space="preserve">Luzzatto L, Ally M, Notaro R. Glucose-6-phosphate dehydrogenase deficiency. Blood. 2020;136(11):1225-1240.</t>
  </si>
  <si>
    <t xml:space="preserve">10.1182/blood.2019000944</t>
  </si>
  <si>
    <t xml:space="preserve">32702756</t>
  </si>
  <si>
    <r>
      <rPr>
        <sz val="10"/>
        <rFont val="Noto Sans CJK SC"/>
        <family val="2"/>
      </rPr>
      <t xml:space="preserve">ラスブリカーゼは国内承認薬であるが、添付文書における </t>
    </r>
    <r>
      <rPr>
        <sz val="10"/>
        <rFont val="Arial"/>
        <family val="0"/>
        <charset val="1"/>
      </rPr>
      <t xml:space="preserve">G6PD </t>
    </r>
    <r>
      <rPr>
        <sz val="10"/>
        <rFont val="Noto Sans CJK SC"/>
        <family val="2"/>
      </rPr>
      <t xml:space="preserve">欠損症への禁忌・注意の記載は未照合。プリマキンの国内承認状況も未確認。一部の変異では慢性非球状性溶血性貧血を呈する点も同文献にある。</t>
    </r>
  </si>
  <si>
    <t xml:space="preserve">PB-011</t>
  </si>
  <si>
    <r>
      <rPr>
        <sz val="10"/>
        <rFont val="Noto Sans CJK SC"/>
        <family val="2"/>
      </rPr>
      <t xml:space="preserve">ピルビン酸キナーゼ欠損症は、常染色体劣性の解糖系酵素異常で、慢性先天性非球状性溶血性貧血の最も多い原因であり、有病率は</t>
    </r>
    <r>
      <rPr>
        <sz val="10"/>
        <rFont val="Arial"/>
        <family val="0"/>
        <charset val="1"/>
      </rPr>
      <t xml:space="preserve">10</t>
    </r>
    <r>
      <rPr>
        <sz val="10"/>
        <rFont val="Noto Sans CJK SC"/>
        <family val="2"/>
      </rPr>
      <t xml:space="preserve">万〜</t>
    </r>
    <r>
      <rPr>
        <sz val="10"/>
        <rFont val="Arial"/>
        <family val="0"/>
        <charset val="1"/>
      </rPr>
      <t xml:space="preserve">30</t>
    </r>
    <r>
      <rPr>
        <sz val="10"/>
        <rFont val="Noto Sans CJK SC"/>
        <family val="2"/>
      </rPr>
      <t xml:space="preserve">万人に</t>
    </r>
    <r>
      <rPr>
        <sz val="10"/>
        <rFont val="Arial"/>
        <family val="0"/>
        <charset val="1"/>
      </rPr>
      <t xml:space="preserve">1</t>
    </r>
    <r>
      <rPr>
        <sz val="10"/>
        <rFont val="Noto Sans CJK SC"/>
        <family val="2"/>
      </rPr>
      <t xml:space="preserve">人と推定される。臨床像は胎児水腫から生涯輸血を要する例、完全に代償された溶血まで幅広く、</t>
    </r>
    <r>
      <rPr>
        <sz val="10"/>
        <rFont val="Arial"/>
        <family val="0"/>
        <charset val="1"/>
      </rPr>
      <t xml:space="preserve">2024</t>
    </r>
    <r>
      <rPr>
        <sz val="10"/>
        <rFont val="Noto Sans CJK SC"/>
        <family val="2"/>
      </rPr>
      <t xml:space="preserve">年に国際専門家ガイドラインとして</t>
    </r>
    <r>
      <rPr>
        <sz val="10"/>
        <rFont val="Arial"/>
        <family val="0"/>
        <charset val="1"/>
      </rPr>
      <t xml:space="preserve">31</t>
    </r>
    <r>
      <rPr>
        <sz val="10"/>
        <rFont val="Noto Sans CJK SC"/>
        <family val="2"/>
      </rPr>
      <t xml:space="preserve">の推奨がまとめられた。</t>
    </r>
  </si>
  <si>
    <t xml:space="preserve">SRC-2740</t>
  </si>
  <si>
    <t xml:space="preserve">Al-Samkari H, Shehata N, Lang-Robertson K, et al. Diagnosis and management of pyruvate kinase deficiency: international expert guidelines. Lancet Haematol. 2024;11(3):e228-e239.</t>
  </si>
  <si>
    <t xml:space="preserve">10.1016/S2352-3026(23)00377-0</t>
  </si>
  <si>
    <t xml:space="preserve">38330977</t>
  </si>
  <si>
    <r>
      <rPr>
        <sz val="10"/>
        <rFont val="Noto Sans CJK SC"/>
        <family val="2"/>
      </rPr>
      <t xml:space="preserve">ミタピバト（ピルビン酸キナーゼ活性化薬）は米国で</t>
    </r>
    <r>
      <rPr>
        <sz val="10"/>
        <rFont val="Arial"/>
        <family val="0"/>
        <charset val="1"/>
      </rPr>
      <t xml:space="preserve">2022</t>
    </r>
    <r>
      <rPr>
        <sz val="10"/>
        <rFont val="Noto Sans CJK SC"/>
        <family val="2"/>
      </rPr>
      <t xml:space="preserve">年、</t>
    </r>
    <r>
      <rPr>
        <sz val="10"/>
        <rFont val="Arial"/>
        <family val="0"/>
        <charset val="1"/>
      </rPr>
      <t xml:space="preserve">EU </t>
    </r>
    <r>
      <rPr>
        <sz val="10"/>
        <rFont val="Noto Sans CJK SC"/>
        <family val="2"/>
      </rPr>
      <t xml:space="preserve">で</t>
    </r>
    <r>
      <rPr>
        <sz val="10"/>
        <rFont val="Arial"/>
        <family val="0"/>
        <charset val="1"/>
      </rPr>
      <t xml:space="preserve">2022</t>
    </r>
    <r>
      <rPr>
        <sz val="10"/>
        <rFont val="Noto Sans CJK SC"/>
        <family val="2"/>
      </rPr>
      <t xml:space="preserve">年に成人のピルビン酸キナーゼ欠損症の溶血性貧血へ承認されているが、日本での承認は未確認のため主張に入れていない。治療の中心は輸血・脾摘・鉄キレートなどの支持療法である。</t>
    </r>
  </si>
  <si>
    <t xml:space="preserve">PB-012</t>
  </si>
  <si>
    <t xml:space="preserve">先天性血小板機能異常症</t>
  </si>
  <si>
    <r>
      <rPr>
        <sz val="10"/>
        <rFont val="Noto Sans CJK SC"/>
        <family val="2"/>
      </rPr>
      <t xml:space="preserve">血小板無力症（</t>
    </r>
    <r>
      <rPr>
        <sz val="10"/>
        <rFont val="Arial"/>
        <family val="0"/>
        <charset val="1"/>
      </rPr>
      <t xml:space="preserve">Glanzmann thrombasthenia</t>
    </r>
    <r>
      <rPr>
        <sz val="10"/>
        <rFont val="Noto Sans CJK SC"/>
        <family val="2"/>
      </rPr>
      <t xml:space="preserve">）と </t>
    </r>
    <r>
      <rPr>
        <sz val="10"/>
        <rFont val="Arial"/>
        <family val="0"/>
        <charset val="1"/>
      </rPr>
      <t xml:space="preserve">Bernard-Soulier </t>
    </r>
    <r>
      <rPr>
        <sz val="10"/>
        <rFont val="Noto Sans CJK SC"/>
        <family val="2"/>
      </rPr>
      <t xml:space="preserve">症候群は、先天性の血小板糖蛋白欠損による、まれだが長期管理を要する重要な出血性疾患であり、診断後は出血性疾患の専門施設へ紹介し、助言と継続管理を受けることが勧められる。</t>
    </r>
  </si>
  <si>
    <r>
      <rPr>
        <sz val="10"/>
        <rFont val="Noto Sans CJK SC"/>
        <family val="2"/>
      </rPr>
      <t xml:space="preserve">医学各論 Ⅶ</t>
    </r>
    <r>
      <rPr>
        <sz val="10"/>
        <rFont val="Arial"/>
        <family val="0"/>
        <charset val="1"/>
      </rPr>
      <t xml:space="preserve">-5-A-⑦</t>
    </r>
    <r>
      <rPr>
        <sz val="10"/>
        <rFont val="Noto Sans CJK SC"/>
        <family val="2"/>
      </rPr>
      <t xml:space="preserve">（先天性血小板機能異常症、</t>
    </r>
    <r>
      <rPr>
        <sz val="10"/>
        <rFont val="Arial"/>
        <family val="0"/>
        <charset val="1"/>
      </rPr>
      <t xml:space="preserve">c</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</si>
  <si>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TBL-02-01-017 (id: JlAKpWk)</t>
    </r>
    <r>
      <rPr>
        <sz val="10"/>
        <rFont val="Noto Sans CJK SC"/>
        <family val="2"/>
      </rPr>
      <t xml:space="preserve">；</t>
    </r>
    <r>
      <rPr>
        <sz val="10"/>
        <rFont val="Arial"/>
        <family val="0"/>
        <charset val="1"/>
      </rPr>
      <t xml:space="preserve">TBL-02-01-014 (id: JlAKpWU)</t>
    </r>
  </si>
  <si>
    <t xml:space="preserve">SRC-2741</t>
  </si>
  <si>
    <t xml:space="preserve">Grainger JD, Thachil J, Will AM. How we treat the platelet glycoprotein defects; Glanzmann thrombasthenia and Bernard Soulier syndrome in children and adults. Br J Haematol. 2018;182(5):621-632.</t>
  </si>
  <si>
    <t xml:space="preserve">10.1111/bjh.15409</t>
  </si>
  <si>
    <t xml:space="preserve">30117143</t>
  </si>
  <si>
    <r>
      <rPr>
        <sz val="10"/>
        <rFont val="Arial"/>
        <family val="0"/>
        <charset val="1"/>
      </rPr>
      <t xml:space="preserve">2018</t>
    </r>
    <r>
      <rPr>
        <sz val="10"/>
        <rFont val="Noto Sans CJK SC"/>
        <family val="2"/>
      </rPr>
      <t xml:space="preserve">年の総説に基づく内容で、小児と成人を通じた管理の考え方を示したもの。日本国内の診療体制と疫学は未確認。</t>
    </r>
  </si>
  <si>
    <t xml:space="preserve">PB-013</t>
  </si>
  <si>
    <r>
      <rPr>
        <sz val="10"/>
        <rFont val="Noto Sans CJK SC"/>
        <family val="2"/>
      </rPr>
      <t xml:space="preserve">血小板無力症と </t>
    </r>
    <r>
      <rPr>
        <sz val="10"/>
        <rFont val="Arial"/>
        <family val="0"/>
        <charset val="1"/>
      </rPr>
      <t xml:space="preserve">Bernard-Soulier </t>
    </r>
    <r>
      <rPr>
        <sz val="10"/>
        <rFont val="Noto Sans CJK SC"/>
        <family val="2"/>
      </rPr>
      <t xml:space="preserve">症候群では予防的（定期）治療は行わず、管理の中心は高リスク手技の前の予防的対応と非外科的出血イベントへの対応であり、対応は事故や侵襲的手技の種類、出血の程度、血小板不応の有無によってイベントごとに個別化される。女性では月経過多と妊娠の管理が課題となる。</t>
    </r>
  </si>
  <si>
    <t xml:space="preserve">出血合併症の治療・予防に一貫した方法はないと同文献は述べており、個別の止血手段（製剤の選択など）の国内承認・保険適用の状況は未確認のため主張に入れていない。</t>
  </si>
  <si>
    <t xml:space="preserve">PB-014</t>
  </si>
  <si>
    <t xml:space="preserve">白血病</t>
  </si>
  <si>
    <r>
      <rPr>
        <sz val="10"/>
        <rFont val="Noto Sans CJK SC"/>
        <family val="2"/>
      </rPr>
      <t xml:space="preserve">急性リンパ性白血病（</t>
    </r>
    <r>
      <rPr>
        <sz val="10"/>
        <rFont val="Arial"/>
        <family val="0"/>
        <charset val="1"/>
      </rPr>
      <t xml:space="preserve">ALL</t>
    </r>
    <r>
      <rPr>
        <sz val="10"/>
        <rFont val="Noto Sans CJK SC"/>
        <family val="2"/>
      </rPr>
      <t xml:space="preserve">）は小児期の造血器悪性疾患の中で最も頻度が高く、</t>
    </r>
    <r>
      <rPr>
        <sz val="10"/>
        <rFont val="Arial"/>
        <family val="0"/>
        <charset val="1"/>
      </rPr>
      <t xml:space="preserve">2</t>
    </r>
    <r>
      <rPr>
        <sz val="10"/>
        <rFont val="Noto Sans CJK SC"/>
        <family val="2"/>
      </rPr>
      <t xml:space="preserve">〜</t>
    </r>
    <r>
      <rPr>
        <sz val="10"/>
        <rFont val="Arial"/>
        <family val="0"/>
        <charset val="1"/>
      </rPr>
      <t xml:space="preserve">5</t>
    </r>
    <r>
      <rPr>
        <sz val="10"/>
        <rFont val="Noto Sans CJK SC"/>
        <family val="2"/>
      </rPr>
      <t xml:space="preserve">歳に発症することが多い。日本では小児人口</t>
    </r>
    <r>
      <rPr>
        <sz val="10"/>
        <rFont val="Arial"/>
        <family val="0"/>
        <charset val="1"/>
      </rPr>
      <t xml:space="preserve">10</t>
    </r>
    <r>
      <rPr>
        <sz val="10"/>
        <rFont val="Noto Sans CJK SC"/>
        <family val="2"/>
      </rPr>
      <t xml:space="preserve">万人あたり年間</t>
    </r>
    <r>
      <rPr>
        <sz val="10"/>
        <rFont val="Arial"/>
        <family val="0"/>
        <charset val="1"/>
      </rPr>
      <t xml:space="preserve">3</t>
    </r>
    <r>
      <rPr>
        <sz val="10"/>
        <rFont val="Noto Sans CJK SC"/>
        <family val="2"/>
      </rPr>
      <t xml:space="preserve">〜</t>
    </r>
    <r>
      <rPr>
        <sz val="10"/>
        <rFont val="Arial"/>
        <family val="0"/>
        <charset val="1"/>
      </rPr>
      <t xml:space="preserve">4</t>
    </r>
    <r>
      <rPr>
        <sz val="10"/>
        <rFont val="Noto Sans CJK SC"/>
        <family val="2"/>
      </rPr>
      <t xml:space="preserve">人の発症が見込まれ、年間約</t>
    </r>
    <r>
      <rPr>
        <sz val="10"/>
        <rFont val="Arial"/>
        <family val="0"/>
        <charset val="1"/>
      </rPr>
      <t xml:space="preserve">500</t>
    </r>
    <r>
      <rPr>
        <sz val="10"/>
        <rFont val="Noto Sans CJK SC"/>
        <family val="2"/>
      </rPr>
      <t xml:space="preserve">人の新規診断患者が発生する。</t>
    </r>
  </si>
  <si>
    <r>
      <rPr>
        <sz val="10"/>
        <rFont val="Noto Sans CJK SC"/>
        <family val="2"/>
      </rPr>
      <t xml:space="preserve">医学各論 Ⅶ</t>
    </r>
    <r>
      <rPr>
        <sz val="10"/>
        <rFont val="Arial"/>
        <family val="0"/>
        <charset val="1"/>
      </rPr>
      <t xml:space="preserve">-5-B-①</t>
    </r>
    <r>
      <rPr>
        <sz val="10"/>
        <rFont val="Noto Sans CJK SC"/>
        <family val="2"/>
      </rPr>
      <t xml:space="preserve">（白血病、</t>
    </r>
    <r>
      <rPr>
        <sz val="10"/>
        <rFont val="Arial"/>
        <family val="0"/>
        <charset val="1"/>
      </rPr>
      <t xml:space="preserve">a</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</si>
  <si>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TBL-01-00-394 (id: JlvnmEs)</t>
    </r>
    <r>
      <rPr>
        <sz val="10"/>
        <rFont val="Noto Sans CJK SC"/>
        <family val="2"/>
      </rPr>
      <t xml:space="preserve">；</t>
    </r>
    <r>
      <rPr>
        <sz val="10"/>
        <rFont val="Arial"/>
        <family val="0"/>
        <charset val="1"/>
      </rPr>
      <t xml:space="preserve">TBL-02-01-016 (id: JlAKpWg)</t>
    </r>
  </si>
  <si>
    <t xml:space="preserve">SRC-2742</t>
  </si>
  <si>
    <r>
      <rPr>
        <sz val="10"/>
        <rFont val="Noto Sans CJK SC"/>
        <family val="2"/>
      </rPr>
      <t xml:space="preserve">日本小児血液・がん学会 編</t>
    </r>
    <r>
      <rPr>
        <sz val="10"/>
        <rFont val="Arial"/>
        <family val="0"/>
        <charset val="1"/>
      </rPr>
      <t xml:space="preserve">. </t>
    </r>
    <r>
      <rPr>
        <sz val="10"/>
        <rFont val="Noto Sans CJK SC"/>
        <family val="2"/>
      </rPr>
      <t xml:space="preserve">小児白血病・リンパ腫診療ガイドライン </t>
    </r>
    <r>
      <rPr>
        <sz val="10"/>
        <rFont val="Arial"/>
        <family val="0"/>
        <charset val="1"/>
      </rPr>
      <t xml:space="preserve">2016</t>
    </r>
    <r>
      <rPr>
        <sz val="10"/>
        <rFont val="Noto Sans CJK SC"/>
        <family val="2"/>
      </rPr>
      <t xml:space="preserve">年版</t>
    </r>
    <r>
      <rPr>
        <sz val="10"/>
        <rFont val="Arial"/>
        <family val="0"/>
        <charset val="1"/>
      </rPr>
      <t xml:space="preserve">. </t>
    </r>
    <r>
      <rPr>
        <sz val="10"/>
        <rFont val="Noto Sans CJK SC"/>
        <family val="2"/>
      </rPr>
      <t xml:space="preserve">金原出版</t>
    </r>
    <r>
      <rPr>
        <sz val="10"/>
        <rFont val="Arial"/>
        <family val="0"/>
        <charset val="1"/>
      </rPr>
      <t xml:space="preserve">. 2016.</t>
    </r>
  </si>
  <si>
    <r>
      <rPr>
        <sz val="10"/>
        <rFont val="Noto Sans CJK SC"/>
        <family val="2"/>
      </rPr>
      <t xml:space="preserve">日本小児血液・がん学会『小児白血病・リンパ腫診療ガイドライン』</t>
    </r>
    <r>
      <rPr>
        <sz val="10"/>
        <rFont val="Arial"/>
        <family val="0"/>
        <charset val="1"/>
      </rPr>
      <t xml:space="preserve">2016</t>
    </r>
    <r>
      <rPr>
        <sz val="10"/>
        <rFont val="Noto Sans CJK SC"/>
        <family val="2"/>
      </rPr>
      <t xml:space="preserve">年版に基づく。同ガイドラインは『小児がん</t>
    </r>
    <r>
      <rPr>
        <sz val="10"/>
        <rFont val="Arial"/>
        <family val="0"/>
        <charset val="1"/>
      </rPr>
      <t xml:space="preserve">(</t>
    </r>
    <r>
      <rPr>
        <sz val="10"/>
        <rFont val="Noto Sans CJK SC"/>
        <family val="2"/>
      </rPr>
      <t xml:space="preserve">血液腫瘍・固形腫瘍</t>
    </r>
    <r>
      <rPr>
        <sz val="10"/>
        <rFont val="Arial"/>
        <family val="0"/>
        <charset val="1"/>
      </rPr>
      <t xml:space="preserve">)</t>
    </r>
    <r>
      <rPr>
        <sz val="10"/>
        <rFont val="Noto Sans CJK SC"/>
        <family val="2"/>
      </rPr>
      <t xml:space="preserve">診療ガイドライン </t>
    </r>
    <r>
      <rPr>
        <sz val="10"/>
        <rFont val="Arial"/>
        <family val="0"/>
        <charset val="1"/>
      </rPr>
      <t xml:space="preserve">2026</t>
    </r>
    <r>
      <rPr>
        <sz val="10"/>
        <rFont val="Noto Sans CJK SC"/>
        <family val="2"/>
      </rPr>
      <t xml:space="preserve">年版』に統合・改訂されており、</t>
    </r>
    <r>
      <rPr>
        <sz val="10"/>
        <rFont val="Arial"/>
        <family val="0"/>
        <charset val="1"/>
      </rPr>
      <t xml:space="preserve">2016</t>
    </r>
    <r>
      <rPr>
        <sz val="10"/>
        <rFont val="Noto Sans CJK SC"/>
        <family val="2"/>
      </rPr>
      <t xml:space="preserve">年版は現行版ではない。数値は</t>
    </r>
    <r>
      <rPr>
        <sz val="10"/>
        <rFont val="Arial"/>
        <family val="0"/>
        <charset val="1"/>
      </rPr>
      <t xml:space="preserve">2016</t>
    </r>
    <r>
      <rPr>
        <sz val="10"/>
        <rFont val="Noto Sans CJK SC"/>
        <family val="2"/>
      </rPr>
      <t xml:space="preserve">年版の </t>
    </r>
    <r>
      <rPr>
        <sz val="10"/>
        <rFont val="Arial"/>
        <family val="0"/>
        <charset val="1"/>
      </rPr>
      <t xml:space="preserve">Web </t>
    </r>
    <r>
      <rPr>
        <sz val="10"/>
        <rFont val="Noto Sans CJK SC"/>
        <family val="2"/>
      </rPr>
      <t xml:space="preserve">公開版（</t>
    </r>
    <r>
      <rPr>
        <sz val="10"/>
        <rFont val="Arial"/>
        <family val="0"/>
        <charset val="1"/>
      </rPr>
      <t xml:space="preserve">2026</t>
    </r>
    <r>
      <rPr>
        <sz val="10"/>
        <rFont val="Noto Sans CJK SC"/>
        <family val="2"/>
      </rPr>
      <t xml:space="preserve">年</t>
    </r>
    <r>
      <rPr>
        <sz val="10"/>
        <rFont val="Arial"/>
        <family val="0"/>
        <charset val="1"/>
      </rPr>
      <t xml:space="preserve">10</t>
    </r>
    <r>
      <rPr>
        <sz val="10"/>
        <rFont val="Noto Sans CJK SC"/>
        <family val="2"/>
      </rPr>
      <t xml:space="preserve">月に公開終了）で確認したもので、</t>
    </r>
    <r>
      <rPr>
        <sz val="10"/>
        <rFont val="Arial"/>
        <family val="0"/>
        <charset val="1"/>
      </rPr>
      <t xml:space="preserve">2026</t>
    </r>
    <r>
      <rPr>
        <sz val="10"/>
        <rFont val="Noto Sans CJK SC"/>
        <family val="2"/>
      </rPr>
      <t xml:space="preserve">年版の本文での再照合が必要。</t>
    </r>
  </si>
  <si>
    <t xml:space="preserve">PB-015</t>
  </si>
  <si>
    <r>
      <rPr>
        <sz val="10"/>
        <rFont val="Noto Sans CJK SC"/>
        <family val="2"/>
      </rPr>
      <t xml:space="preserve">小児の急性リンパ性白血病の標準治療は、寛解導入療法、再寛解導入を含む強化療法、維持療法から構成され、年齢、初診時白血球数、中枢神経系・精巣浸潤の有無、免疫学的分類、染色体・遺伝子異常の検査と、寛解後の微小残存病変（</t>
    </r>
    <r>
      <rPr>
        <sz val="10"/>
        <rFont val="Arial"/>
        <family val="0"/>
        <charset val="1"/>
      </rPr>
      <t xml:space="preserve">MRD</t>
    </r>
    <r>
      <rPr>
        <sz val="10"/>
        <rFont val="Noto Sans CJK SC"/>
        <family val="2"/>
      </rPr>
      <t xml:space="preserve">）検査によるリスクに応じた層別化治療が行われる。治療成績は向上し、長期生存率は</t>
    </r>
    <r>
      <rPr>
        <sz val="10"/>
        <rFont val="Arial"/>
        <family val="0"/>
        <charset val="1"/>
      </rPr>
      <t xml:space="preserve">80%</t>
    </r>
    <r>
      <rPr>
        <sz val="10"/>
        <rFont val="Noto Sans CJK SC"/>
        <family val="2"/>
      </rPr>
      <t xml:space="preserve">を超え、</t>
    </r>
    <r>
      <rPr>
        <sz val="10"/>
        <rFont val="Arial"/>
        <family val="0"/>
        <charset val="1"/>
      </rPr>
      <t xml:space="preserve">80</t>
    </r>
    <r>
      <rPr>
        <sz val="10"/>
        <rFont val="Noto Sans CJK SC"/>
        <family val="2"/>
      </rPr>
      <t xml:space="preserve">〜</t>
    </r>
    <r>
      <rPr>
        <sz val="10"/>
        <rFont val="Arial"/>
        <family val="0"/>
        <charset val="1"/>
      </rPr>
      <t xml:space="preserve">90%</t>
    </r>
    <r>
      <rPr>
        <sz val="10"/>
        <rFont val="Noto Sans CJK SC"/>
        <family val="2"/>
      </rPr>
      <t xml:space="preserve">の患者で治癒が得られるようになった。</t>
    </r>
  </si>
  <si>
    <r>
      <rPr>
        <sz val="10"/>
        <rFont val="Arial"/>
        <family val="0"/>
        <charset val="1"/>
      </rPr>
      <t xml:space="preserve">PS-02-02-05 (id: JkxnuPc)</t>
    </r>
    <r>
      <rPr>
        <sz val="10"/>
        <rFont val="Noto Sans CJK SC"/>
        <family val="2"/>
      </rPr>
      <t xml:space="preserve">；</t>
    </r>
    <r>
      <rPr>
        <sz val="10"/>
        <rFont val="Arial"/>
        <family val="0"/>
        <charset val="1"/>
      </rPr>
      <t xml:space="preserve">TBL-01-00-394 (id: JlvnmEs)</t>
    </r>
    <r>
      <rPr>
        <sz val="10"/>
        <rFont val="Noto Sans CJK SC"/>
        <family val="2"/>
      </rPr>
      <t xml:space="preserve">；</t>
    </r>
    <r>
      <rPr>
        <sz val="10"/>
        <rFont val="Arial"/>
        <family val="0"/>
        <charset val="1"/>
      </rPr>
      <t xml:space="preserve">TBL-02-01-018 (id: JlAKpWo)</t>
    </r>
    <r>
      <rPr>
        <sz val="10"/>
        <rFont val="Noto Sans CJK SC"/>
        <family val="2"/>
      </rPr>
      <t xml:space="preserve">；</t>
    </r>
    <r>
      <rPr>
        <sz val="10"/>
        <rFont val="Arial"/>
        <family val="0"/>
        <charset val="1"/>
      </rPr>
      <t xml:space="preserve">TBL-02-01-021 (id: JlAKpW0)</t>
    </r>
  </si>
  <si>
    <r>
      <rPr>
        <sz val="10"/>
        <rFont val="Noto Sans CJK SC"/>
        <family val="2"/>
      </rPr>
      <t xml:space="preserve">日本小児血液・がん学会『小児白血病・リンパ腫診療ガイドライン』</t>
    </r>
    <r>
      <rPr>
        <sz val="10"/>
        <rFont val="Arial"/>
        <family val="0"/>
        <charset val="1"/>
      </rPr>
      <t xml:space="preserve">2016</t>
    </r>
    <r>
      <rPr>
        <sz val="10"/>
        <rFont val="Noto Sans CJK SC"/>
        <family val="2"/>
      </rPr>
      <t xml:space="preserve">年版に基づく。同ガイドラインは『小児がん</t>
    </r>
    <r>
      <rPr>
        <sz val="10"/>
        <rFont val="Arial"/>
        <family val="0"/>
        <charset val="1"/>
      </rPr>
      <t xml:space="preserve">(</t>
    </r>
    <r>
      <rPr>
        <sz val="10"/>
        <rFont val="Noto Sans CJK SC"/>
        <family val="2"/>
      </rPr>
      <t xml:space="preserve">血液腫瘍・固形腫瘍</t>
    </r>
    <r>
      <rPr>
        <sz val="10"/>
        <rFont val="Arial"/>
        <family val="0"/>
        <charset val="1"/>
      </rPr>
      <t xml:space="preserve">)</t>
    </r>
    <r>
      <rPr>
        <sz val="10"/>
        <rFont val="Noto Sans CJK SC"/>
        <family val="2"/>
      </rPr>
      <t xml:space="preserve">診療ガイドライン </t>
    </r>
    <r>
      <rPr>
        <sz val="10"/>
        <rFont val="Arial"/>
        <family val="0"/>
        <charset val="1"/>
      </rPr>
      <t xml:space="preserve">2026</t>
    </r>
    <r>
      <rPr>
        <sz val="10"/>
        <rFont val="Noto Sans CJK SC"/>
        <family val="2"/>
      </rPr>
      <t xml:space="preserve">年版』に統合・改訂されており、</t>
    </r>
    <r>
      <rPr>
        <sz val="10"/>
        <rFont val="Arial"/>
        <family val="0"/>
        <charset val="1"/>
      </rPr>
      <t xml:space="preserve">2016</t>
    </r>
    <r>
      <rPr>
        <sz val="10"/>
        <rFont val="Noto Sans CJK SC"/>
        <family val="2"/>
      </rPr>
      <t xml:space="preserve">年版は現行版ではない。数値は</t>
    </r>
    <r>
      <rPr>
        <sz val="10"/>
        <rFont val="Arial"/>
        <family val="0"/>
        <charset val="1"/>
      </rPr>
      <t xml:space="preserve">2016</t>
    </r>
    <r>
      <rPr>
        <sz val="10"/>
        <rFont val="Noto Sans CJK SC"/>
        <family val="2"/>
      </rPr>
      <t xml:space="preserve">年版の </t>
    </r>
    <r>
      <rPr>
        <sz val="10"/>
        <rFont val="Arial"/>
        <family val="0"/>
        <charset val="1"/>
      </rPr>
      <t xml:space="preserve">Web </t>
    </r>
    <r>
      <rPr>
        <sz val="10"/>
        <rFont val="Noto Sans CJK SC"/>
        <family val="2"/>
      </rPr>
      <t xml:space="preserve">公開版（</t>
    </r>
    <r>
      <rPr>
        <sz val="10"/>
        <rFont val="Arial"/>
        <family val="0"/>
        <charset val="1"/>
      </rPr>
      <t xml:space="preserve">2026</t>
    </r>
    <r>
      <rPr>
        <sz val="10"/>
        <rFont val="Noto Sans CJK SC"/>
        <family val="2"/>
      </rPr>
      <t xml:space="preserve">年</t>
    </r>
    <r>
      <rPr>
        <sz val="10"/>
        <rFont val="Arial"/>
        <family val="0"/>
        <charset val="1"/>
      </rPr>
      <t xml:space="preserve">10</t>
    </r>
    <r>
      <rPr>
        <sz val="10"/>
        <rFont val="Noto Sans CJK SC"/>
        <family val="2"/>
      </rPr>
      <t xml:space="preserve">月に公開終了）で確認したもので、</t>
    </r>
    <r>
      <rPr>
        <sz val="10"/>
        <rFont val="Arial"/>
        <family val="0"/>
        <charset val="1"/>
      </rPr>
      <t xml:space="preserve">2026</t>
    </r>
    <r>
      <rPr>
        <sz val="10"/>
        <rFont val="Noto Sans CJK SC"/>
        <family val="2"/>
      </rPr>
      <t xml:space="preserve">年版の本文での再照合が必要。 層別化の推奨は</t>
    </r>
    <r>
      <rPr>
        <sz val="10"/>
        <rFont val="Arial"/>
        <family val="0"/>
        <charset val="1"/>
      </rPr>
      <t xml:space="preserve">2016</t>
    </r>
    <r>
      <rPr>
        <sz val="10"/>
        <rFont val="Noto Sans CJK SC"/>
        <family val="2"/>
      </rPr>
      <t xml:space="preserve">年版 </t>
    </r>
    <r>
      <rPr>
        <sz val="10"/>
        <rFont val="Arial"/>
        <family val="0"/>
        <charset val="1"/>
      </rPr>
      <t xml:space="preserve">CQ1 </t>
    </r>
    <r>
      <rPr>
        <sz val="10"/>
        <rFont val="Noto Sans CJK SC"/>
        <family val="2"/>
      </rPr>
      <t xml:space="preserve">で推奨グレード</t>
    </r>
    <r>
      <rPr>
        <sz val="10"/>
        <rFont val="Arial"/>
        <family val="0"/>
        <charset val="1"/>
      </rPr>
      <t xml:space="preserve">1A </t>
    </r>
    <r>
      <rPr>
        <sz val="10"/>
        <rFont val="Noto Sans CJK SC"/>
        <family val="2"/>
      </rPr>
      <t xml:space="preserve">とされている。</t>
    </r>
  </si>
  <si>
    <t xml:space="preserve">PB-016</t>
  </si>
  <si>
    <r>
      <rPr>
        <sz val="10"/>
        <rFont val="Noto Sans CJK SC"/>
        <family val="2"/>
      </rPr>
      <t xml:space="preserve">フィラデルフィア染色体陽性の小児急性リンパ性白血病は、チロシンキナーゼ阻害薬を併用した化学療法が有効で、他の病型とは別個のプロトコールで治療する。</t>
    </r>
    <r>
      <rPr>
        <sz val="10"/>
        <rFont val="Arial"/>
        <family val="0"/>
        <charset val="1"/>
      </rPr>
      <t xml:space="preserve">1</t>
    </r>
    <r>
      <rPr>
        <sz val="10"/>
        <rFont val="Noto Sans CJK SC"/>
        <family val="2"/>
      </rPr>
      <t xml:space="preserve">歳未満の乳児の急性リンパ性白血病は </t>
    </r>
    <r>
      <rPr>
        <sz val="10"/>
        <rFont val="Arial"/>
        <family val="0"/>
        <charset val="1"/>
      </rPr>
      <t xml:space="preserve">KMT2A</t>
    </r>
    <r>
      <rPr>
        <sz val="10"/>
        <rFont val="Noto Sans CJK SC"/>
        <family val="2"/>
      </rPr>
      <t xml:space="preserve">（</t>
    </r>
    <r>
      <rPr>
        <sz val="10"/>
        <rFont val="Arial"/>
        <family val="0"/>
        <charset val="1"/>
      </rPr>
      <t xml:space="preserve">MLL</t>
    </r>
    <r>
      <rPr>
        <sz val="10"/>
        <rFont val="Noto Sans CJK SC"/>
        <family val="2"/>
      </rPr>
      <t xml:space="preserve">）遺伝子再構成を高率に伴うなど生物学的に特徴的で、</t>
    </r>
    <r>
      <rPr>
        <sz val="10"/>
        <rFont val="Arial"/>
        <family val="0"/>
        <charset val="1"/>
      </rPr>
      <t xml:space="preserve">1</t>
    </r>
    <r>
      <rPr>
        <sz val="10"/>
        <rFont val="Noto Sans CJK SC"/>
        <family val="2"/>
      </rPr>
      <t xml:space="preserve">歳以上とは別のプロトコールで治療するのが一般的である。</t>
    </r>
  </si>
  <si>
    <r>
      <rPr>
        <sz val="10"/>
        <rFont val="Arial"/>
        <family val="0"/>
        <charset val="1"/>
      </rPr>
      <t xml:space="preserve">PS-02-02-05 (id: JkxnuPc)</t>
    </r>
    <r>
      <rPr>
        <sz val="10"/>
        <rFont val="Noto Sans CJK SC"/>
        <family val="2"/>
      </rPr>
      <t xml:space="preserve">；</t>
    </r>
    <r>
      <rPr>
        <sz val="10"/>
        <rFont val="Arial"/>
        <family val="0"/>
        <charset val="1"/>
      </rPr>
      <t xml:space="preserve">TBL-01-00-394 (id: JlvnmEs)</t>
    </r>
    <r>
      <rPr>
        <sz val="10"/>
        <rFont val="Noto Sans CJK SC"/>
        <family val="2"/>
      </rPr>
      <t xml:space="preserve">；</t>
    </r>
    <r>
      <rPr>
        <sz val="10"/>
        <rFont val="Arial"/>
        <family val="0"/>
        <charset val="1"/>
      </rPr>
      <t xml:space="preserve">TBL-02-01-021 (id: JlAKpW0)</t>
    </r>
  </si>
  <si>
    <r>
      <rPr>
        <sz val="10"/>
        <rFont val="Noto Sans CJK SC"/>
        <family val="2"/>
      </rPr>
      <t xml:space="preserve">チロシンキナーゼ阻害薬（イマチニブ等）の薬剤ごとの国内承認・保険適用の範囲は個別に未照合。ガイドラインの版については </t>
    </r>
    <r>
      <rPr>
        <sz val="10"/>
        <rFont val="Arial"/>
        <family val="0"/>
        <charset val="1"/>
      </rPr>
      <t xml:space="preserve">PB-014 </t>
    </r>
    <r>
      <rPr>
        <sz val="10"/>
        <rFont val="Noto Sans CJK SC"/>
        <family val="2"/>
      </rPr>
      <t xml:space="preserve">の </t>
    </r>
    <r>
      <rPr>
        <sz val="10"/>
        <rFont val="Arial"/>
        <family val="0"/>
        <charset val="1"/>
      </rPr>
      <t xml:space="preserve">uncertainty </t>
    </r>
    <r>
      <rPr>
        <sz val="10"/>
        <rFont val="Noto Sans CJK SC"/>
        <family val="2"/>
      </rPr>
      <t xml:space="preserve">と同じ（</t>
    </r>
    <r>
      <rPr>
        <sz val="10"/>
        <rFont val="Arial"/>
        <family val="0"/>
        <charset val="1"/>
      </rPr>
      <t xml:space="preserve">2016</t>
    </r>
    <r>
      <rPr>
        <sz val="10"/>
        <rFont val="Noto Sans CJK SC"/>
        <family val="2"/>
      </rPr>
      <t xml:space="preserve">年版は旧版で、</t>
    </r>
    <r>
      <rPr>
        <sz val="10"/>
        <rFont val="Arial"/>
        <family val="0"/>
        <charset val="1"/>
      </rPr>
      <t xml:space="preserve">2026</t>
    </r>
    <r>
      <rPr>
        <sz val="10"/>
        <rFont val="Noto Sans CJK SC"/>
        <family val="2"/>
      </rPr>
      <t xml:space="preserve">年版統合ガイドラインでの再照合が必要）。</t>
    </r>
  </si>
  <si>
    <t xml:space="preserve">PB-017</t>
  </si>
  <si>
    <r>
      <rPr>
        <sz val="10"/>
        <rFont val="Noto Sans CJK SC"/>
        <family val="2"/>
      </rPr>
      <t xml:space="preserve">非ホジキンリンパ腫は小児で</t>
    </r>
    <r>
      <rPr>
        <sz val="10"/>
        <rFont val="Arial"/>
        <family val="0"/>
        <charset val="1"/>
      </rPr>
      <t xml:space="preserve">4</t>
    </r>
    <r>
      <rPr>
        <sz val="10"/>
        <rFont val="Noto Sans CJK SC"/>
        <family val="2"/>
      </rPr>
      <t xml:space="preserve">番目に多い悪性腫瘍で、思春期ではさらに頻度が高い。小児の組織型は </t>
    </r>
    <r>
      <rPr>
        <sz val="10"/>
        <rFont val="Arial"/>
        <family val="0"/>
        <charset val="1"/>
      </rPr>
      <t xml:space="preserve">Burkitt </t>
    </r>
    <r>
      <rPr>
        <sz val="10"/>
        <rFont val="Noto Sans CJK SC"/>
        <family val="2"/>
      </rPr>
      <t xml:space="preserve">リンパ腫、びまん性大細胞型 </t>
    </r>
    <r>
      <rPr>
        <sz val="10"/>
        <rFont val="Arial"/>
        <family val="0"/>
        <charset val="1"/>
      </rPr>
      <t xml:space="preserve">B </t>
    </r>
    <r>
      <rPr>
        <sz val="10"/>
        <rFont val="Noto Sans CJK SC"/>
        <family val="2"/>
      </rPr>
      <t xml:space="preserve">細胞リンパ腫、リンパ芽球性リンパ腫、未分化大細胞型リンパ腫など少数の亜型に限られ、成人の病型構成とは大きく異なる。</t>
    </r>
  </si>
  <si>
    <r>
      <rPr>
        <sz val="10"/>
        <rFont val="Noto Sans CJK SC"/>
        <family val="2"/>
      </rPr>
      <t xml:space="preserve">医学各論 Ⅶ</t>
    </r>
    <r>
      <rPr>
        <sz val="10"/>
        <rFont val="Arial"/>
        <family val="0"/>
        <charset val="1"/>
      </rPr>
      <t xml:space="preserve">-5-B-②</t>
    </r>
    <r>
      <rPr>
        <sz val="10"/>
        <rFont val="Noto Sans CJK SC"/>
        <family val="2"/>
      </rPr>
      <t xml:space="preserve">（悪性リンパ腫、</t>
    </r>
    <r>
      <rPr>
        <sz val="10"/>
        <rFont val="Arial"/>
        <family val="0"/>
        <charset val="1"/>
      </rPr>
      <t xml:space="preserve">b</t>
    </r>
    <r>
      <rPr>
        <sz val="10"/>
        <rFont val="Noto Sans CJK SC"/>
        <family val="2"/>
      </rPr>
      <t xml:space="preserve">）</t>
    </r>
  </si>
  <si>
    <r>
      <rPr>
        <sz val="10"/>
        <rFont val="Arial"/>
        <family val="0"/>
        <charset val="1"/>
      </rPr>
      <t xml:space="preserve">PS-02-02-05 (id: JkxnuPc)</t>
    </r>
    <r>
      <rPr>
        <sz val="10"/>
        <rFont val="Noto Sans CJK SC"/>
        <family val="2"/>
      </rPr>
      <t xml:space="preserve">；</t>
    </r>
    <r>
      <rPr>
        <sz val="10"/>
        <rFont val="Arial"/>
        <family val="0"/>
        <charset val="1"/>
      </rPr>
      <t xml:space="preserve">TBL-01-00-395 (id: JnekjMI)</t>
    </r>
    <r>
      <rPr>
        <sz val="10"/>
        <rFont val="Noto Sans CJK SC"/>
        <family val="2"/>
      </rPr>
      <t xml:space="preserve">；</t>
    </r>
    <r>
      <rPr>
        <sz val="10"/>
        <rFont val="Arial"/>
        <family val="0"/>
        <charset val="1"/>
      </rPr>
      <t xml:space="preserve">TBL-02-01-012 (id: JlAKpWM)</t>
    </r>
  </si>
  <si>
    <t xml:space="preserve">SRC-2743</t>
  </si>
  <si>
    <t xml:space="preserve">Minard-Colin V, Brugières L, Reiter A, et al. Non-Hodgkin Lymphoma in Children and Adolescents: Progress Through Effective Collaboration, Current Knowledge, and Challenges Ahead. J Clin Oncol. 2015;33(27):2963-2974.</t>
  </si>
  <si>
    <t xml:space="preserve">10.1200/JCO.2014.59.5827</t>
  </si>
  <si>
    <t xml:space="preserve">26304908</t>
  </si>
  <si>
    <r>
      <rPr>
        <sz val="10"/>
        <rFont val="Arial"/>
        <family val="0"/>
        <charset val="1"/>
      </rPr>
      <t xml:space="preserve">2015</t>
    </r>
    <r>
      <rPr>
        <sz val="10"/>
        <rFont val="Noto Sans CJK SC"/>
        <family val="2"/>
      </rPr>
      <t xml:space="preserve">年の総説に基づく国際的な病型構成で、日本国内の小児リンパ腫の登録統計による裏づけは未確認。小児 </t>
    </r>
    <r>
      <rPr>
        <sz val="10"/>
        <rFont val="Arial"/>
        <family val="0"/>
        <charset val="1"/>
      </rPr>
      <t xml:space="preserve">Hodgkin </t>
    </r>
    <r>
      <rPr>
        <sz val="10"/>
        <rFont val="Noto Sans CJK SC"/>
        <family val="2"/>
      </rPr>
      <t xml:space="preserve">リンパ腫に絞った総説級の一次資料は確認できなかったため、本項目は非ホジキンリンパ腫を中心に構成した。</t>
    </r>
  </si>
  <si>
    <t xml:space="preserve">PB-018</t>
  </si>
  <si>
    <r>
      <rPr>
        <sz val="10"/>
        <rFont val="Noto Sans CJK SC"/>
        <family val="2"/>
      </rPr>
      <t xml:space="preserve">小児の </t>
    </r>
    <r>
      <rPr>
        <sz val="10"/>
        <rFont val="Arial"/>
        <family val="0"/>
        <charset val="1"/>
      </rPr>
      <t xml:space="preserve">Burkitt </t>
    </r>
    <r>
      <rPr>
        <sz val="10"/>
        <rFont val="Noto Sans CJK SC"/>
        <family val="2"/>
      </rPr>
      <t xml:space="preserve">リンパ腫とびまん性大細胞型 </t>
    </r>
    <r>
      <rPr>
        <sz val="10"/>
        <rFont val="Arial"/>
        <family val="0"/>
        <charset val="1"/>
      </rPr>
      <t xml:space="preserve">B </t>
    </r>
    <r>
      <rPr>
        <sz val="10"/>
        <rFont val="Noto Sans CJK SC"/>
        <family val="2"/>
      </rPr>
      <t xml:space="preserve">細胞リンパ腫の多くは短期間の強力なパルス化学療法で治癒し、リンパ芽球性リンパ腫は白血病に準じた長期間の強力なプロトコールで治療される。未分化大細胞型リンパ腫では無イベント生存率約</t>
    </r>
    <r>
      <rPr>
        <sz val="10"/>
        <rFont val="Arial"/>
        <family val="0"/>
        <charset val="1"/>
      </rPr>
      <t xml:space="preserve">75%</t>
    </r>
    <r>
      <rPr>
        <sz val="10"/>
        <rFont val="Noto Sans CJK SC"/>
        <family val="2"/>
      </rPr>
      <t xml:space="preserve">が得られており、小児非ホジキンリンパ腫全体の生存率は</t>
    </r>
    <r>
      <rPr>
        <sz val="10"/>
        <rFont val="Arial"/>
        <family val="0"/>
        <charset val="1"/>
      </rPr>
      <t xml:space="preserve">80%</t>
    </r>
    <r>
      <rPr>
        <sz val="10"/>
        <rFont val="Noto Sans CJK SC"/>
        <family val="2"/>
      </rPr>
      <t xml:space="preserve">を超えるまで改善した。</t>
    </r>
  </si>
  <si>
    <r>
      <rPr>
        <sz val="10"/>
        <rFont val="Noto Sans CJK SC"/>
        <family val="2"/>
      </rPr>
      <t xml:space="preserve">リツキシマブ追加の利益は原発性縦隔 </t>
    </r>
    <r>
      <rPr>
        <sz val="10"/>
        <rFont val="Arial"/>
        <family val="0"/>
        <charset val="1"/>
      </rPr>
      <t xml:space="preserve">B </t>
    </r>
    <r>
      <rPr>
        <sz val="10"/>
        <rFont val="Noto Sans CJK SC"/>
        <family val="2"/>
      </rPr>
      <t xml:space="preserve">細胞リンパ腫以外では確立していないと同文献（</t>
    </r>
    <r>
      <rPr>
        <sz val="10"/>
        <rFont val="Arial"/>
        <family val="0"/>
        <charset val="1"/>
      </rPr>
      <t xml:space="preserve">2015</t>
    </r>
    <r>
      <rPr>
        <sz val="10"/>
        <rFont val="Noto Sans CJK SC"/>
        <family val="2"/>
      </rPr>
      <t xml:space="preserve">年）は述べており、その後の国際共同研究による更新は本カードでは未照合。個別薬剤の国内承認・保険適用の状況は主張に含めていない。</t>
    </r>
  </si>
  <si>
    <t xml:space="preserve">AL-001</t>
  </si>
  <si>
    <t xml:space="preserve">アナフィラキシー</t>
  </si>
  <si>
    <r>
      <rPr>
        <sz val="10"/>
        <rFont val="Noto Sans CJK SC"/>
        <family val="2"/>
      </rPr>
      <t xml:space="preserve">アナフィラキシーの診断基準（</t>
    </r>
    <r>
      <rPr>
        <sz val="10"/>
        <rFont val="Arial"/>
        <family val="0"/>
        <charset val="1"/>
      </rPr>
      <t xml:space="preserve">WAO 2020</t>
    </r>
    <r>
      <rPr>
        <sz val="10"/>
        <rFont val="Noto Sans CJK SC"/>
        <family val="2"/>
      </rPr>
      <t xml:space="preserve">）は</t>
    </r>
    <r>
      <rPr>
        <sz val="10"/>
        <rFont val="Arial"/>
        <family val="0"/>
        <charset val="1"/>
      </rPr>
      <t xml:space="preserve">2</t>
    </r>
    <r>
      <rPr>
        <sz val="10"/>
        <rFont val="Noto Sans CJK SC"/>
        <family val="2"/>
      </rPr>
      <t xml:space="preserve">つある。</t>
    </r>
    <r>
      <rPr>
        <sz val="10"/>
        <rFont val="Arial"/>
        <family val="0"/>
        <charset val="1"/>
      </rPr>
      <t xml:space="preserve">1</t>
    </r>
    <r>
      <rPr>
        <sz val="10"/>
        <rFont val="Noto Sans CJK SC"/>
        <family val="2"/>
      </rPr>
      <t xml:space="preserve">つは、皮膚・粘膜症状が急性に発症し、呼吸障害、血圧低下・末梢臓器症状、重度の消化器症状のいずれかを伴う場合。もう</t>
    </r>
    <r>
      <rPr>
        <sz val="10"/>
        <rFont val="Arial"/>
        <family val="0"/>
        <charset val="1"/>
      </rPr>
      <t xml:space="preserve">1</t>
    </r>
    <r>
      <rPr>
        <sz val="10"/>
        <rFont val="Noto Sans CJK SC"/>
        <family val="2"/>
      </rPr>
      <t xml:space="preserve">つは、既知または可能性の高いアレルゲンへの曝露の後に、皮膚症状がなくても急性の低血圧、気管支攣縮、喉頭症状のいずれかを呈する場合である。</t>
    </r>
  </si>
  <si>
    <r>
      <rPr>
        <sz val="10"/>
        <rFont val="Noto Sans CJK SC"/>
        <family val="2"/>
      </rPr>
      <t xml:space="preserve">医学各論 Ⅺ</t>
    </r>
    <r>
      <rPr>
        <sz val="10"/>
        <rFont val="Arial"/>
        <family val="0"/>
        <charset val="1"/>
      </rPr>
      <t xml:space="preserve">-1-A-①</t>
    </r>
    <r>
      <rPr>
        <sz val="10"/>
        <rFont val="Noto Sans CJK SC"/>
        <family val="2"/>
      </rPr>
      <t xml:space="preserve">（アナフィラキシー、</t>
    </r>
    <r>
      <rPr>
        <sz val="10"/>
        <rFont val="Arial"/>
        <family val="0"/>
        <charset val="1"/>
      </rPr>
      <t xml:space="preserve">a</t>
    </r>
    <r>
      <rPr>
        <sz val="10"/>
        <rFont val="Noto Sans CJK SC"/>
        <family val="2"/>
      </rPr>
      <t xml:space="preserve">）</t>
    </r>
  </si>
  <si>
    <r>
      <rPr>
        <sz val="10"/>
        <rFont val="Arial"/>
        <family val="0"/>
        <charset val="1"/>
      </rPr>
      <t xml:space="preserve">PS-01-03-29 (id: JkxnuM4)</t>
    </r>
    <r>
      <rPr>
        <sz val="10"/>
        <rFont val="Noto Sans CJK SC"/>
        <family val="2"/>
      </rPr>
      <t xml:space="preserve">；</t>
    </r>
    <r>
      <rPr>
        <sz val="10"/>
        <rFont val="Arial"/>
        <family val="0"/>
        <charset val="1"/>
      </rPr>
      <t xml:space="preserve">PS-03-02-05 (id: JnGUA2s)</t>
    </r>
    <r>
      <rPr>
        <sz val="10"/>
        <rFont val="Noto Sans CJK SC"/>
        <family val="2"/>
      </rPr>
      <t xml:space="preserve">；</t>
    </r>
    <r>
      <rPr>
        <sz val="10"/>
        <rFont val="Arial"/>
        <family val="0"/>
        <charset val="1"/>
      </rPr>
      <t xml:space="preserve">TBL-01-00-554 (id: Jo77KCc)</t>
    </r>
  </si>
  <si>
    <t xml:space="preserve">SRC-2811</t>
  </si>
  <si>
    <t xml:space="preserve">Cardona V, et al. World Allergy Organization anaphylaxis guidance 2020. World Allergy Organ J. 2020;13(10):100472.</t>
  </si>
  <si>
    <t xml:space="preserve">10.1016/j.waojou.2020.100472</t>
  </si>
  <si>
    <t xml:space="preserve">33204386</t>
  </si>
  <si>
    <r>
      <rPr>
        <sz val="10"/>
        <rFont val="Noto Sans CJK SC"/>
        <family val="2"/>
      </rPr>
      <t xml:space="preserve">診断基準は </t>
    </r>
    <r>
      <rPr>
        <sz val="10"/>
        <rFont val="Arial"/>
        <family val="0"/>
        <charset val="1"/>
      </rPr>
      <t xml:space="preserve">WAO </t>
    </r>
    <r>
      <rPr>
        <sz val="10"/>
        <rFont val="Noto Sans CJK SC"/>
        <family val="2"/>
      </rPr>
      <t xml:space="preserve">ガイダンス</t>
    </r>
    <r>
      <rPr>
        <sz val="10"/>
        <rFont val="Arial"/>
        <family val="0"/>
        <charset val="1"/>
      </rPr>
      <t xml:space="preserve">2020</t>
    </r>
    <r>
      <rPr>
        <sz val="10"/>
        <rFont val="Noto Sans CJK SC"/>
        <family val="2"/>
      </rPr>
      <t xml:space="preserve">の本文（</t>
    </r>
    <r>
      <rPr>
        <sz val="10"/>
        <rFont val="Arial"/>
        <family val="0"/>
        <charset val="1"/>
      </rPr>
      <t xml:space="preserve">PMC </t>
    </r>
    <r>
      <rPr>
        <sz val="10"/>
        <rFont val="Noto Sans CJK SC"/>
        <family val="2"/>
      </rPr>
      <t xml:space="preserve">全文）で確認した。日本アレルギー学会『アナフィラキシーガイドライン</t>
    </r>
    <r>
      <rPr>
        <sz val="10"/>
        <rFont val="Arial"/>
        <family val="0"/>
        <charset val="1"/>
      </rPr>
      <t xml:space="preserve">2022</t>
    </r>
    <r>
      <rPr>
        <sz val="10"/>
        <rFont val="Noto Sans CJK SC"/>
        <family val="2"/>
      </rPr>
      <t xml:space="preserve">』は </t>
    </r>
    <r>
      <rPr>
        <sz val="10"/>
        <rFont val="Arial"/>
        <family val="0"/>
        <charset val="1"/>
      </rPr>
      <t xml:space="preserve">WAO 2020 </t>
    </r>
    <r>
      <rPr>
        <sz val="10"/>
        <rFont val="Noto Sans CJK SC"/>
        <family val="2"/>
      </rPr>
      <t xml:space="preserve">に準拠した改訂版だが、原典の書誌詳細は未確認のため出典にはしていない。</t>
    </r>
  </si>
  <si>
    <t xml:space="preserve">AL-002</t>
  </si>
  <si>
    <r>
      <rPr>
        <sz val="10"/>
        <rFont val="Noto Sans CJK SC"/>
        <family val="2"/>
      </rPr>
      <t xml:space="preserve">アナフィラキシーの第一選択治療はアドレナリンの筋肉内注射であり、診断は臨床基準による。</t>
    </r>
    <r>
      <rPr>
        <sz val="10"/>
        <rFont val="Arial"/>
        <family val="0"/>
        <charset val="1"/>
      </rPr>
      <t xml:space="preserve">EAACI </t>
    </r>
    <r>
      <rPr>
        <sz val="10"/>
        <rFont val="Noto Sans CJK SC"/>
        <family val="2"/>
      </rPr>
      <t xml:space="preserve">ガイドライン（</t>
    </r>
    <r>
      <rPr>
        <sz val="10"/>
        <rFont val="Arial"/>
        <family val="0"/>
        <charset val="1"/>
      </rPr>
      <t xml:space="preserve">2021</t>
    </r>
    <r>
      <rPr>
        <sz val="10"/>
        <rFont val="Noto Sans CJK SC"/>
        <family val="2"/>
      </rPr>
      <t xml:space="preserve">年改訂）は、発症後にトリプターゼ測定のための採血を行うこと、アドレナリン自己注射器を携行すること、構造化されたトレーニングを行うことを推奨している。</t>
    </r>
  </si>
  <si>
    <t xml:space="preserve">SRC-2812</t>
  </si>
  <si>
    <t xml:space="preserve">Muraro A, et al. EAACI guidelines: Anaphylaxis (2021 update). Allergy. 2022;77(2):357-377.</t>
  </si>
  <si>
    <t xml:space="preserve">10.1111/all.15032</t>
  </si>
  <si>
    <t xml:space="preserve">34343358</t>
  </si>
  <si>
    <r>
      <rPr>
        <sz val="10"/>
        <rFont val="Noto Sans CJK SC"/>
        <family val="2"/>
      </rPr>
      <t xml:space="preserve">アドレナリン自己注射薬（エピペン）は国内で承認され保険適用がある（</t>
    </r>
    <r>
      <rPr>
        <sz val="10"/>
        <rFont val="Arial"/>
        <family val="0"/>
        <charset val="1"/>
      </rPr>
      <t xml:space="preserve">PMDA </t>
    </r>
    <r>
      <rPr>
        <sz val="10"/>
        <rFont val="Noto Sans CJK SC"/>
        <family val="2"/>
      </rPr>
      <t xml:space="preserve">添付文書で確認。推奨用量は </t>
    </r>
    <r>
      <rPr>
        <sz val="10"/>
        <rFont val="Arial"/>
        <family val="0"/>
        <charset val="1"/>
      </rPr>
      <t xml:space="preserve">0.01 mg/kg </t>
    </r>
    <r>
      <rPr>
        <sz val="10"/>
        <rFont val="Noto Sans CJK SC"/>
        <family val="2"/>
      </rPr>
      <t xml:space="preserve">で、</t>
    </r>
    <r>
      <rPr>
        <sz val="10"/>
        <rFont val="Arial"/>
        <family val="0"/>
        <charset val="1"/>
      </rPr>
      <t xml:space="preserve">0.15mg</t>
    </r>
    <r>
      <rPr>
        <sz val="10"/>
        <rFont val="Noto Sans CJK SC"/>
        <family val="2"/>
      </rPr>
      <t xml:space="preserve">製剤は体重</t>
    </r>
    <r>
      <rPr>
        <sz val="10"/>
        <rFont val="Arial"/>
        <family val="0"/>
        <charset val="1"/>
      </rPr>
      <t xml:space="preserve">15</t>
    </r>
    <r>
      <rPr>
        <sz val="10"/>
        <rFont val="Noto Sans CJK SC"/>
        <family val="2"/>
      </rPr>
      <t xml:space="preserve">〜</t>
    </r>
    <r>
      <rPr>
        <sz val="10"/>
        <rFont val="Arial"/>
        <family val="0"/>
        <charset val="1"/>
      </rPr>
      <t xml:space="preserve">30kg</t>
    </r>
    <r>
      <rPr>
        <sz val="10"/>
        <rFont val="Noto Sans CJK SC"/>
        <family val="2"/>
      </rPr>
      <t xml:space="preserve">、</t>
    </r>
    <r>
      <rPr>
        <sz val="10"/>
        <rFont val="Arial"/>
        <family val="0"/>
        <charset val="1"/>
      </rPr>
      <t xml:space="preserve">0.3mg</t>
    </r>
    <r>
      <rPr>
        <sz val="10"/>
        <rFont val="Noto Sans CJK SC"/>
        <family val="2"/>
      </rPr>
      <t xml:space="preserve">製剤は</t>
    </r>
    <r>
      <rPr>
        <sz val="10"/>
        <rFont val="Arial"/>
        <family val="0"/>
        <charset val="1"/>
      </rPr>
      <t xml:space="preserve">30kg</t>
    </r>
    <r>
      <rPr>
        <sz val="10"/>
        <rFont val="Noto Sans CJK SC"/>
        <family val="2"/>
      </rPr>
      <t xml:space="preserve">以上）。</t>
    </r>
  </si>
  <si>
    <t xml:space="preserve">AL-003</t>
  </si>
  <si>
    <r>
      <rPr>
        <sz val="10"/>
        <rFont val="Noto Sans CJK SC"/>
        <family val="2"/>
      </rPr>
      <t xml:space="preserve">日本のアナフィラキシー登録（</t>
    </r>
    <r>
      <rPr>
        <sz val="10"/>
        <rFont val="Arial"/>
        <family val="0"/>
        <charset val="1"/>
      </rPr>
      <t xml:space="preserve">2015</t>
    </r>
    <r>
      <rPr>
        <sz val="10"/>
        <rFont val="Noto Sans CJK SC"/>
        <family val="2"/>
      </rPr>
      <t xml:space="preserve">〜</t>
    </r>
    <r>
      <rPr>
        <sz val="10"/>
        <rFont val="Arial"/>
        <family val="0"/>
        <charset val="1"/>
      </rPr>
      <t xml:space="preserve">2017</t>
    </r>
    <r>
      <rPr>
        <sz val="10"/>
        <rFont val="Noto Sans CJK SC"/>
        <family val="2"/>
      </rPr>
      <t xml:space="preserve">年、</t>
    </r>
    <r>
      <rPr>
        <sz val="10"/>
        <rFont val="Arial"/>
        <family val="0"/>
        <charset val="1"/>
      </rPr>
      <t xml:space="preserve">79</t>
    </r>
    <r>
      <rPr>
        <sz val="10"/>
        <rFont val="Noto Sans CJK SC"/>
        <family val="2"/>
      </rPr>
      <t xml:space="preserve">施設・</t>
    </r>
    <r>
      <rPr>
        <sz val="10"/>
        <rFont val="Arial"/>
        <family val="0"/>
        <charset val="1"/>
      </rPr>
      <t xml:space="preserve">767</t>
    </r>
    <r>
      <rPr>
        <sz val="10"/>
        <rFont val="Noto Sans CJK SC"/>
        <family val="2"/>
      </rPr>
      <t xml:space="preserve">例）では、原因は食物が</t>
    </r>
    <r>
      <rPr>
        <sz val="10"/>
        <rFont val="Arial"/>
        <family val="0"/>
        <charset val="1"/>
      </rPr>
      <t xml:space="preserve">68%</t>
    </r>
    <r>
      <rPr>
        <sz val="10"/>
        <rFont val="Noto Sans CJK SC"/>
        <family val="2"/>
      </rPr>
      <t xml:space="preserve">、薬剤が</t>
    </r>
    <r>
      <rPr>
        <sz val="10"/>
        <rFont val="Arial"/>
        <family val="0"/>
        <charset val="1"/>
      </rPr>
      <t xml:space="preserve">12%</t>
    </r>
    <r>
      <rPr>
        <sz val="10"/>
        <rFont val="Noto Sans CJK SC"/>
        <family val="2"/>
      </rPr>
      <t xml:space="preserve">、食物依存性運動誘発アナフィラキシーが</t>
    </r>
    <r>
      <rPr>
        <sz val="10"/>
        <rFont val="Arial"/>
        <family val="0"/>
        <charset val="1"/>
      </rPr>
      <t xml:space="preserve">5%</t>
    </r>
    <r>
      <rPr>
        <sz val="10"/>
        <rFont val="Noto Sans CJK SC"/>
        <family val="2"/>
      </rPr>
      <t xml:space="preserve">、昆虫が</t>
    </r>
    <r>
      <rPr>
        <sz val="10"/>
        <rFont val="Arial"/>
        <family val="0"/>
        <charset val="1"/>
      </rPr>
      <t xml:space="preserve">4%</t>
    </r>
    <r>
      <rPr>
        <sz val="10"/>
        <rFont val="Noto Sans CJK SC"/>
        <family val="2"/>
      </rPr>
      <t xml:space="preserve">で、</t>
    </r>
    <r>
      <rPr>
        <sz val="10"/>
        <rFont val="Arial"/>
        <family val="0"/>
        <charset val="1"/>
      </rPr>
      <t xml:space="preserve">18</t>
    </r>
    <r>
      <rPr>
        <sz val="10"/>
        <rFont val="Noto Sans CJK SC"/>
        <family val="2"/>
      </rPr>
      <t xml:space="preserve">歳未満が全体の</t>
    </r>
    <r>
      <rPr>
        <sz val="10"/>
        <rFont val="Arial"/>
        <family val="0"/>
        <charset val="1"/>
      </rPr>
      <t xml:space="preserve">73%</t>
    </r>
    <r>
      <rPr>
        <sz val="10"/>
        <rFont val="Noto Sans CJK SC"/>
        <family val="2"/>
      </rPr>
      <t xml:space="preserve">を占めた。アドレナリン筋注が行われたのは</t>
    </r>
    <r>
      <rPr>
        <sz val="10"/>
        <rFont val="Arial"/>
        <family val="0"/>
        <charset val="1"/>
      </rPr>
      <t xml:space="preserve">38%</t>
    </r>
    <r>
      <rPr>
        <sz val="10"/>
        <rFont val="Noto Sans CJK SC"/>
        <family val="2"/>
      </rPr>
      <t xml:space="preserve">にとどまった。</t>
    </r>
  </si>
  <si>
    <t xml:space="preserve">SRC-2813</t>
  </si>
  <si>
    <t xml:space="preserve">Sato S, et al. Current situation of anaphylaxis in Japan: Data from the anaphylaxis registry of training and teaching facilities certified by the Japanese Society of Allergology. Allergol Int. 2023;72(3):437-443.</t>
  </si>
  <si>
    <t xml:space="preserve">10.1016/j.alit.2022.12.003</t>
  </si>
  <si>
    <t xml:space="preserve">36588001</t>
  </si>
  <si>
    <r>
      <rPr>
        <sz val="10"/>
        <rFont val="Noto Sans CJK SC"/>
        <family val="2"/>
      </rPr>
      <t xml:space="preserve">本論文は二次出版物（</t>
    </r>
    <r>
      <rPr>
        <sz val="10"/>
        <rFont val="Arial"/>
        <family val="0"/>
        <charset val="1"/>
      </rPr>
      <t xml:space="preserve">secondary publication</t>
    </r>
    <r>
      <rPr>
        <sz val="10"/>
        <rFont val="Noto Sans CJK SC"/>
        <family val="2"/>
      </rPr>
      <t xml:space="preserve">）である。数値は抄録で確認した。院外発症でのアドレナリン自己注射器の使用は</t>
    </r>
    <r>
      <rPr>
        <sz val="10"/>
        <rFont val="Arial"/>
        <family val="0"/>
        <charset val="1"/>
      </rPr>
      <t xml:space="preserve">12%</t>
    </r>
    <r>
      <rPr>
        <sz val="10"/>
        <rFont val="Noto Sans CJK SC"/>
        <family val="2"/>
      </rPr>
      <t xml:space="preserve">だった（同抄録）。アドレナリン自己注射薬は国内承認・保険適用あり（</t>
    </r>
    <r>
      <rPr>
        <sz val="10"/>
        <rFont val="Arial"/>
        <family val="0"/>
        <charset val="1"/>
      </rPr>
      <t xml:space="preserve">PMDA </t>
    </r>
    <r>
      <rPr>
        <sz val="10"/>
        <rFont val="Noto Sans CJK SC"/>
        <family val="2"/>
      </rPr>
      <t xml:space="preserve">添付文書で確認）。</t>
    </r>
  </si>
  <si>
    <t xml:space="preserve">AL-004</t>
  </si>
  <si>
    <t xml:space="preserve">薬物アレルギー</t>
  </si>
  <si>
    <t xml:space="preserve">薬物過敏反応は、免疫が介在するアレルギー性反応と、非アレルギー性反応に大別される。過小診断と過大診断の双方が多く、精査なしにアレルギーと分類されると、より高価で効果の低い薬剤が使われることがある。</t>
  </si>
  <si>
    <r>
      <rPr>
        <sz val="10"/>
        <rFont val="Noto Sans CJK SC"/>
        <family val="2"/>
      </rPr>
      <t xml:space="preserve">医学各論 Ⅺ</t>
    </r>
    <r>
      <rPr>
        <sz val="10"/>
        <rFont val="Arial"/>
        <family val="0"/>
        <charset val="1"/>
      </rPr>
      <t xml:space="preserve">-1-A-②</t>
    </r>
    <r>
      <rPr>
        <sz val="10"/>
        <rFont val="Noto Sans CJK SC"/>
        <family val="2"/>
      </rPr>
      <t xml:space="preserve">（薬物アレルギー、</t>
    </r>
    <r>
      <rPr>
        <sz val="10"/>
        <rFont val="Arial"/>
        <family val="0"/>
        <charset val="1"/>
      </rPr>
      <t xml:space="preserve">a</t>
    </r>
    <r>
      <rPr>
        <sz val="10"/>
        <rFont val="Noto Sans CJK SC"/>
        <family val="2"/>
      </rPr>
      <t xml:space="preserve">）</t>
    </r>
  </si>
  <si>
    <r>
      <rPr>
        <sz val="10"/>
        <rFont val="Arial"/>
        <family val="0"/>
        <charset val="1"/>
      </rPr>
      <t xml:space="preserve">PS-01-03-29 (id: JkxnuM4)</t>
    </r>
    <r>
      <rPr>
        <sz val="10"/>
        <rFont val="Noto Sans CJK SC"/>
        <family val="2"/>
      </rPr>
      <t xml:space="preserve">；</t>
    </r>
    <r>
      <rPr>
        <sz val="10"/>
        <rFont val="Arial"/>
        <family val="0"/>
        <charset val="1"/>
      </rPr>
      <t xml:space="preserve">CS-02-04-08 (id: JkxiryU)</t>
    </r>
    <r>
      <rPr>
        <sz val="10"/>
        <rFont val="Noto Sans CJK SC"/>
        <family val="2"/>
      </rPr>
      <t xml:space="preserve">；</t>
    </r>
    <r>
      <rPr>
        <sz val="10"/>
        <rFont val="Arial"/>
        <family val="0"/>
        <charset val="1"/>
      </rPr>
      <t xml:space="preserve">PS-03-02-05 (id: JnGUA2s)</t>
    </r>
  </si>
  <si>
    <t xml:space="preserve">SRC-2814</t>
  </si>
  <si>
    <t xml:space="preserve">Demoly P, et al. International Consensus (ICON) on drug allergy. Allergy. 2014;69(4):420-437.</t>
  </si>
  <si>
    <t xml:space="preserve">10.1111/all.12350</t>
  </si>
  <si>
    <t xml:space="preserve">24697291</t>
  </si>
  <si>
    <r>
      <rPr>
        <sz val="10"/>
        <rFont val="Noto Sans CJK SC"/>
        <family val="2"/>
      </rPr>
      <t xml:space="preserve">国際コンセンサス（</t>
    </r>
    <r>
      <rPr>
        <sz val="10"/>
        <rFont val="Arial"/>
        <family val="0"/>
        <charset val="1"/>
      </rPr>
      <t xml:space="preserve">ICON</t>
    </r>
    <r>
      <rPr>
        <sz val="10"/>
        <rFont val="Noto Sans CJK SC"/>
        <family val="2"/>
      </rPr>
      <t xml:space="preserve">）の抄録で確認した範囲に限る。薬物アレルギーの </t>
    </r>
    <r>
      <rPr>
        <sz val="10"/>
        <rFont val="Arial"/>
        <family val="0"/>
        <charset val="1"/>
      </rPr>
      <t xml:space="preserve">practice parameter</t>
    </r>
    <r>
      <rPr>
        <sz val="10"/>
        <rFont val="Noto Sans CJK SC"/>
        <family val="2"/>
      </rPr>
      <t xml:space="preserve">（</t>
    </r>
    <r>
      <rPr>
        <sz val="10"/>
        <rFont val="Arial"/>
        <family val="0"/>
        <charset val="1"/>
      </rPr>
      <t xml:space="preserve">Khan 2022</t>
    </r>
    <r>
      <rPr>
        <sz val="10"/>
        <rFont val="Noto Sans CJK SC"/>
        <family val="2"/>
      </rPr>
      <t xml:space="preserve">）は抄録が公開されておらず本文を確認できないため、出典にはしていない。</t>
    </r>
  </si>
  <si>
    <t xml:space="preserve">AL-005</t>
  </si>
  <si>
    <r>
      <rPr>
        <sz val="10"/>
        <rFont val="Noto Sans CJK SC"/>
        <family val="2"/>
      </rPr>
      <t xml:space="preserve">ペニシリンアレルギーの申告は米国人口の約</t>
    </r>
    <r>
      <rPr>
        <sz val="10"/>
        <rFont val="Arial"/>
        <family val="0"/>
        <charset val="1"/>
      </rPr>
      <t xml:space="preserve">10%</t>
    </r>
    <r>
      <rPr>
        <sz val="10"/>
        <rFont val="Noto Sans CJK SC"/>
        <family val="2"/>
      </rPr>
      <t xml:space="preserve">にみられるが、臨床的に有意な </t>
    </r>
    <r>
      <rPr>
        <sz val="10"/>
        <rFont val="Arial"/>
        <family val="0"/>
        <charset val="1"/>
      </rPr>
      <t xml:space="preserve">IgE </t>
    </r>
    <r>
      <rPr>
        <sz val="10"/>
        <rFont val="Noto Sans CJK SC"/>
        <family val="2"/>
      </rPr>
      <t xml:space="preserve">介在性・</t>
    </r>
    <r>
      <rPr>
        <sz val="10"/>
        <rFont val="Arial"/>
        <family val="0"/>
        <charset val="1"/>
      </rPr>
      <t xml:space="preserve">T</t>
    </r>
    <r>
      <rPr>
        <sz val="10"/>
        <rFont val="Noto Sans CJK SC"/>
        <family val="2"/>
      </rPr>
      <t xml:space="preserve">細胞介在性の過敏症は</t>
    </r>
    <r>
      <rPr>
        <sz val="10"/>
        <rFont val="Arial"/>
        <family val="0"/>
        <charset val="1"/>
      </rPr>
      <t xml:space="preserve">5%</t>
    </r>
    <r>
      <rPr>
        <sz val="10"/>
        <rFont val="Noto Sans CJK SC"/>
        <family val="2"/>
      </rPr>
      <t xml:space="preserve">未満である。</t>
    </r>
    <r>
      <rPr>
        <sz val="10"/>
        <rFont val="Arial"/>
        <family val="0"/>
        <charset val="1"/>
      </rPr>
      <t xml:space="preserve">IgE </t>
    </r>
    <r>
      <rPr>
        <sz val="10"/>
        <rFont val="Noto Sans CJK SC"/>
        <family val="2"/>
      </rPr>
      <t xml:space="preserve">介在性ペニシリンアレルギーは時間とともに減衰し、</t>
    </r>
    <r>
      <rPr>
        <sz val="10"/>
        <rFont val="Arial"/>
        <family val="0"/>
        <charset val="1"/>
      </rPr>
      <t xml:space="preserve">10</t>
    </r>
    <r>
      <rPr>
        <sz val="10"/>
        <rFont val="Noto Sans CJK SC"/>
        <family val="2"/>
      </rPr>
      <t xml:space="preserve">年後には約</t>
    </r>
    <r>
      <rPr>
        <sz val="10"/>
        <rFont val="Arial"/>
        <family val="0"/>
        <charset val="1"/>
      </rPr>
      <t xml:space="preserve">80%</t>
    </r>
    <r>
      <rPr>
        <sz val="10"/>
        <rFont val="Noto Sans CJK SC"/>
        <family val="2"/>
      </rPr>
      <t xml:space="preserve">が耐性化する。ペニシリンとセファロスポリンの交差反応性は約</t>
    </r>
    <r>
      <rPr>
        <sz val="10"/>
        <rFont val="Arial"/>
        <family val="0"/>
        <charset val="1"/>
      </rPr>
      <t xml:space="preserve">2%</t>
    </r>
    <r>
      <rPr>
        <sz val="10"/>
        <rFont val="Noto Sans CJK SC"/>
        <family val="2"/>
      </rPr>
      <t xml:space="preserve">とされる。</t>
    </r>
  </si>
  <si>
    <t xml:space="preserve">SRC-2815</t>
  </si>
  <si>
    <t xml:space="preserve">Shenoy ES, et al. Evaluation and Management of Penicillin Allergy: A Review. JAMA. 2019;321(2):188-199.</t>
  </si>
  <si>
    <t xml:space="preserve">10.1001/jama.2018.19283</t>
  </si>
  <si>
    <t xml:space="preserve">30644987</t>
  </si>
  <si>
    <t xml:space="preserve">数値は米国を対象とした総説の抄録に基づく。国内のペニシリンアレルギー申告の頻度は未確認。ペニシリン系・セファロスポリン系抗菌薬は国内承認薬である。</t>
  </si>
  <si>
    <t xml:space="preserve">AL-006</t>
  </si>
  <si>
    <t xml:space="preserve">食物アレルギー</t>
  </si>
  <si>
    <r>
      <rPr>
        <sz val="10"/>
        <rFont val="Noto Sans CJK SC"/>
        <family val="2"/>
      </rPr>
      <t xml:space="preserve">食物アレルギーの臨床型は、新生児・乳児消化管アレルギー、乳児アトピー性皮膚炎に関連する食物アレルギー、即時型、特殊型（食物依存性運動誘発アナフィラキシーと口腔アレルギー症候群）の</t>
    </r>
    <r>
      <rPr>
        <sz val="10"/>
        <rFont val="Arial"/>
        <family val="0"/>
        <charset val="1"/>
      </rPr>
      <t xml:space="preserve">4</t>
    </r>
    <r>
      <rPr>
        <sz val="10"/>
        <rFont val="Noto Sans CJK SC"/>
        <family val="2"/>
      </rPr>
      <t xml:space="preserve">型に分類される。管理では原因食物の完全除去を避け、食べられる形と範囲で可能な限り早期に食べさせることを原則とし、段階的な経口負荷試験で食べられる量を確認する。</t>
    </r>
  </si>
  <si>
    <r>
      <rPr>
        <sz val="10"/>
        <rFont val="Noto Sans CJK SC"/>
        <family val="2"/>
      </rPr>
      <t xml:space="preserve">医学各論 Ⅺ</t>
    </r>
    <r>
      <rPr>
        <sz val="10"/>
        <rFont val="Arial"/>
        <family val="0"/>
        <charset val="1"/>
      </rPr>
      <t xml:space="preserve">-1-A-③</t>
    </r>
    <r>
      <rPr>
        <sz val="10"/>
        <rFont val="Noto Sans CJK SC"/>
        <family val="2"/>
      </rPr>
      <t xml:space="preserve">（食物アレルギー、</t>
    </r>
    <r>
      <rPr>
        <sz val="10"/>
        <rFont val="Arial"/>
        <family val="0"/>
        <charset val="1"/>
      </rPr>
      <t xml:space="preserve">a</t>
    </r>
    <r>
      <rPr>
        <sz val="10"/>
        <rFont val="Noto Sans CJK SC"/>
        <family val="2"/>
      </rPr>
      <t xml:space="preserve">）</t>
    </r>
  </si>
  <si>
    <r>
      <rPr>
        <sz val="10"/>
        <rFont val="Arial"/>
        <family val="0"/>
        <charset val="1"/>
      </rPr>
      <t xml:space="preserve">PS-01-03-29 (id: JkxnuM4)</t>
    </r>
    <r>
      <rPr>
        <sz val="10"/>
        <rFont val="Noto Sans CJK SC"/>
        <family val="2"/>
      </rPr>
      <t xml:space="preserve">；</t>
    </r>
    <r>
      <rPr>
        <sz val="10"/>
        <rFont val="Arial"/>
        <family val="0"/>
        <charset val="1"/>
      </rPr>
      <t xml:space="preserve">PS-03-02-05 (id: JnGUA2s)</t>
    </r>
    <r>
      <rPr>
        <sz val="10"/>
        <rFont val="Noto Sans CJK SC"/>
        <family val="2"/>
      </rPr>
      <t xml:space="preserve">；</t>
    </r>
    <r>
      <rPr>
        <sz val="10"/>
        <rFont val="Arial"/>
        <family val="0"/>
        <charset val="1"/>
      </rPr>
      <t xml:space="preserve">TBL-01-00-555 (id: Jo77KCk)</t>
    </r>
  </si>
  <si>
    <t xml:space="preserve">SRC-2816</t>
  </si>
  <si>
    <t xml:space="preserve">Ebisawa M, et al. Japanese guidelines for food allergy 2020. Allergol Int. 2020;69(3):370-386.</t>
  </si>
  <si>
    <t xml:space="preserve">10.1016/j.alit.2020.03.004</t>
  </si>
  <si>
    <t xml:space="preserve">33289637</t>
  </si>
  <si>
    <r>
      <rPr>
        <sz val="10"/>
        <rFont val="Noto Sans CJK SC"/>
        <family val="2"/>
      </rPr>
      <t xml:space="preserve">主張は日本小児アレルギー学会ガイドラインの英語版（</t>
    </r>
    <r>
      <rPr>
        <sz val="10"/>
        <rFont val="Arial"/>
        <family val="0"/>
        <charset val="1"/>
      </rPr>
      <t xml:space="preserve">JGFA2020</t>
    </r>
    <r>
      <rPr>
        <sz val="10"/>
        <rFont val="Noto Sans CJK SC"/>
        <family val="2"/>
      </rPr>
      <t xml:space="preserve">）の抄録で確認した範囲に限る。現行の日本語版は『食物アレルギー診療ガイドライン</t>
    </r>
    <r>
      <rPr>
        <sz val="10"/>
        <rFont val="Arial"/>
        <family val="0"/>
        <charset val="1"/>
      </rPr>
      <t xml:space="preserve">2021</t>
    </r>
    <r>
      <rPr>
        <sz val="10"/>
        <rFont val="Noto Sans CJK SC"/>
        <family val="2"/>
      </rPr>
      <t xml:space="preserve">』（書籍）で、本文は直接照合していない。経口免疫療法は同ガイドライン</t>
    </r>
    <r>
      <rPr>
        <sz val="10"/>
        <rFont val="Arial"/>
        <family val="0"/>
        <charset val="1"/>
      </rPr>
      <t xml:space="preserve">2020</t>
    </r>
    <r>
      <rPr>
        <sz val="10"/>
        <rFont val="Noto Sans CJK SC"/>
        <family val="2"/>
      </rPr>
      <t xml:space="preserve">年時点で全国一律の保険診療としては未承認とされており、その後の保険適用の状況は未確認。</t>
    </r>
  </si>
  <si>
    <t xml:space="preserve">AL-007</t>
  </si>
  <si>
    <r>
      <rPr>
        <sz val="10"/>
        <rFont val="Arial"/>
        <family val="0"/>
        <charset val="1"/>
      </rPr>
      <t xml:space="preserve">IgE </t>
    </r>
    <r>
      <rPr>
        <sz val="10"/>
        <rFont val="Noto Sans CJK SC"/>
        <family val="2"/>
      </rPr>
      <t xml:space="preserve">介在性食物アレルギーの診断は、アレルギーに焦点を当てた病歴聴取から始め、特異的</t>
    </r>
    <r>
      <rPr>
        <sz val="10"/>
        <rFont val="Arial"/>
        <family val="0"/>
        <charset val="1"/>
      </rPr>
      <t xml:space="preserve">IgE</t>
    </r>
    <r>
      <rPr>
        <sz val="10"/>
        <rFont val="Noto Sans CJK SC"/>
        <family val="2"/>
      </rPr>
      <t xml:space="preserve">抗体検査や皮膚プリックテストを行い、経口負荷試験を参照基準とする。コンポーネント診断（ピーナッツの </t>
    </r>
    <r>
      <rPr>
        <sz val="10"/>
        <rFont val="Arial"/>
        <family val="0"/>
        <charset val="1"/>
      </rPr>
      <t xml:space="preserve">Ara h 2</t>
    </r>
    <r>
      <rPr>
        <sz val="10"/>
        <rFont val="Noto Sans CJK SC"/>
        <family val="2"/>
      </rPr>
      <t xml:space="preserve">、ヘーゼルナッツの </t>
    </r>
    <r>
      <rPr>
        <sz val="10"/>
        <rFont val="Arial"/>
        <family val="0"/>
        <charset val="1"/>
      </rPr>
      <t xml:space="preserve">Cor a 14</t>
    </r>
    <r>
      <rPr>
        <sz val="10"/>
        <rFont val="Noto Sans CJK SC"/>
        <family val="2"/>
      </rPr>
      <t xml:space="preserve">、カシューナッツの </t>
    </r>
    <r>
      <rPr>
        <sz val="10"/>
        <rFont val="Arial"/>
        <family val="0"/>
        <charset val="1"/>
      </rPr>
      <t xml:space="preserve">Ana o 3 </t>
    </r>
    <r>
      <rPr>
        <sz val="10"/>
        <rFont val="Noto Sans CJK SC"/>
        <family val="2"/>
      </rPr>
      <t xml:space="preserve">など）が診断の補助となる。</t>
    </r>
  </si>
  <si>
    <t xml:space="preserve">SRC-2817</t>
  </si>
  <si>
    <t xml:space="preserve">Santos AF, et al. EAACI guidelines on the diagnosis of IgE-mediated food allergy. Allergy. 2023;78(12):3057-3076.</t>
  </si>
  <si>
    <t xml:space="preserve">10.1111/all.15902</t>
  </si>
  <si>
    <t xml:space="preserve">37815205</t>
  </si>
  <si>
    <r>
      <rPr>
        <sz val="10"/>
        <rFont val="Arial"/>
        <family val="0"/>
        <charset val="1"/>
      </rPr>
      <t xml:space="preserve">EAACI </t>
    </r>
    <r>
      <rPr>
        <sz val="10"/>
        <rFont val="Noto Sans CJK SC"/>
        <family val="2"/>
      </rPr>
      <t xml:space="preserve">診断ガイドラインの抄録で確認した範囲に限る。コンポーネント診断と好塩基球活性化試験の国内での保険適用の詳細は未確認。</t>
    </r>
  </si>
  <si>
    <t xml:space="preserve">AL-008</t>
  </si>
  <si>
    <r>
      <rPr>
        <sz val="10"/>
        <rFont val="Noto Sans CJK SC"/>
        <family val="2"/>
      </rPr>
      <t xml:space="preserve">食物依存性運動誘発アナフィラキシーは、原因食物の摂取に運動が加わって発症する。系統的レビュー（</t>
    </r>
    <r>
      <rPr>
        <sz val="10"/>
        <rFont val="Arial"/>
        <family val="0"/>
        <charset val="1"/>
      </rPr>
      <t xml:space="preserve">722</t>
    </r>
    <r>
      <rPr>
        <sz val="10"/>
        <rFont val="Noto Sans CJK SC"/>
        <family val="2"/>
      </rPr>
      <t xml:space="preserve">例）では原因食物は小麦が最多で、摂食から運動開始までの時間の中央値は</t>
    </r>
    <r>
      <rPr>
        <sz val="10"/>
        <rFont val="Arial"/>
        <family val="0"/>
        <charset val="1"/>
      </rPr>
      <t xml:space="preserve">1</t>
    </r>
    <r>
      <rPr>
        <sz val="10"/>
        <rFont val="Noto Sans CJK SC"/>
        <family val="2"/>
      </rPr>
      <t xml:space="preserve">時間、運動開始から発症までの中央値は</t>
    </r>
    <r>
      <rPr>
        <sz val="10"/>
        <rFont val="Arial"/>
        <family val="0"/>
        <charset val="1"/>
      </rPr>
      <t xml:space="preserve">30</t>
    </r>
    <r>
      <rPr>
        <sz val="10"/>
        <rFont val="Noto Sans CJK SC"/>
        <family val="2"/>
      </rPr>
      <t xml:space="preserve">分、ほぼ全例が食後</t>
    </r>
    <r>
      <rPr>
        <sz val="10"/>
        <rFont val="Arial"/>
        <family val="0"/>
        <charset val="1"/>
      </rPr>
      <t xml:space="preserve">4</t>
    </r>
    <r>
      <rPr>
        <sz val="10"/>
        <rFont val="Noto Sans CJK SC"/>
        <family val="2"/>
      </rPr>
      <t xml:space="preserve">時間以内に運動していた。アスピリンは増強因子として頻出する。</t>
    </r>
  </si>
  <si>
    <t xml:space="preserve">SRC-2818</t>
  </si>
  <si>
    <t xml:space="preserve">Kulthanan K, et al. Food-Dependent Exercise-Induced Wheals, Angioedema, and Anaphylaxis: A Systematic Review. J Allergy Clin Immunol Pract. 2022;10(9):2280-2296.</t>
  </si>
  <si>
    <t xml:space="preserve">10.1016/j.jaip.2022.06.008</t>
  </si>
  <si>
    <t xml:space="preserve">35752432</t>
  </si>
  <si>
    <t xml:space="preserve">数値は系統的レビューの抄録で確認した。国内の食物依存性運動誘発アナフィラキシーの頻度は未確認。増強因子として挙げたアスピリンは国内承認薬である。</t>
  </si>
  <si>
    <t xml:space="preserve">AL-009</t>
  </si>
  <si>
    <t xml:space="preserve">職業性アレルギー</t>
  </si>
  <si>
    <t xml:space="preserve">職業性アレルギーの代表である職業性喘息は、職場での曝露に起因し、職場外の原因によらない喘息と定義される。</t>
  </si>
  <si>
    <r>
      <rPr>
        <sz val="10"/>
        <rFont val="Noto Sans CJK SC"/>
        <family val="2"/>
      </rPr>
      <t xml:space="preserve">医学各論 Ⅺ</t>
    </r>
    <r>
      <rPr>
        <sz val="10"/>
        <rFont val="Arial"/>
        <family val="0"/>
        <charset val="1"/>
      </rPr>
      <t xml:space="preserve">-1-A-④</t>
    </r>
    <r>
      <rPr>
        <sz val="10"/>
        <rFont val="Noto Sans CJK SC"/>
        <family val="2"/>
      </rPr>
      <t xml:space="preserve">（職業性アレルギー、</t>
    </r>
    <r>
      <rPr>
        <sz val="10"/>
        <rFont val="Arial"/>
        <family val="0"/>
        <charset val="1"/>
      </rPr>
      <t xml:space="preserve">b</t>
    </r>
    <r>
      <rPr>
        <sz val="10"/>
        <rFont val="Noto Sans CJK SC"/>
        <family val="2"/>
      </rPr>
      <t xml:space="preserve">）</t>
    </r>
  </si>
  <si>
    <r>
      <rPr>
        <sz val="10"/>
        <rFont val="Arial"/>
        <family val="0"/>
        <charset val="1"/>
      </rPr>
      <t xml:space="preserve">PS-01-03-29 (id: JkxnuM4)</t>
    </r>
    <r>
      <rPr>
        <sz val="10"/>
        <rFont val="Noto Sans CJK SC"/>
        <family val="2"/>
      </rPr>
      <t xml:space="preserve">；</t>
    </r>
    <r>
      <rPr>
        <sz val="10"/>
        <rFont val="Arial"/>
        <family val="0"/>
        <charset val="1"/>
      </rPr>
      <t xml:space="preserve">PS-03-02-05 (id: JnGUA2s)</t>
    </r>
  </si>
  <si>
    <t xml:space="preserve">SRC-2819</t>
  </si>
  <si>
    <t xml:space="preserve">Tarlo SM, Lemiere C. Occupational asthma. N Engl J Med. 2014;370(7):640-649.</t>
  </si>
  <si>
    <t xml:space="preserve">10.1056/NEJMra1301758</t>
  </si>
  <si>
    <t xml:space="preserve">24521110</t>
  </si>
  <si>
    <t xml:space="preserve">一次資料は職業性喘息に関する総説で、抄録で確認できるのは定義の範囲に限られる。ラテックス・実験動物抗原・酵素など職業性アレルギー全般を扱う一次資料は弱く、本カードは職業性喘息の定義と位置づけに留めた。</t>
  </si>
  <si>
    <t xml:space="preserve">AL-010</t>
  </si>
  <si>
    <t xml:space="preserve">血清病</t>
  </si>
  <si>
    <r>
      <rPr>
        <sz val="10"/>
        <rFont val="Noto Sans CJK SC"/>
        <family val="2"/>
      </rPr>
      <t xml:space="preserve">血清病様反応の系統的レビュー（</t>
    </r>
    <r>
      <rPr>
        <sz val="10"/>
        <rFont val="Arial"/>
        <family val="0"/>
        <charset val="1"/>
      </rPr>
      <t xml:space="preserve">44</t>
    </r>
    <r>
      <rPr>
        <sz val="10"/>
        <rFont val="Noto Sans CJK SC"/>
        <family val="2"/>
      </rPr>
      <t xml:space="preserve">研究・</t>
    </r>
    <r>
      <rPr>
        <sz val="10"/>
        <rFont val="Arial"/>
        <family val="0"/>
        <charset val="1"/>
      </rPr>
      <t xml:space="preserve">468</t>
    </r>
    <r>
      <rPr>
        <sz val="10"/>
        <rFont val="Noto Sans CJK SC"/>
        <family val="2"/>
      </rPr>
      <t xml:space="preserve">例）では、原因薬は </t>
    </r>
    <r>
      <rPr>
        <sz val="10"/>
        <rFont val="Arial"/>
        <family val="0"/>
        <charset val="1"/>
      </rPr>
      <t xml:space="preserve">β</t>
    </r>
    <r>
      <rPr>
        <sz val="10"/>
        <rFont val="Noto Sans CJK SC"/>
        <family val="2"/>
      </rPr>
      <t xml:space="preserve">ラクタム系抗菌薬、とくにアモキシシリン（</t>
    </r>
    <r>
      <rPr>
        <sz val="10"/>
        <rFont val="Arial"/>
        <family val="0"/>
        <charset val="1"/>
      </rPr>
      <t xml:space="preserve">72.1%</t>
    </r>
    <r>
      <rPr>
        <sz val="10"/>
        <rFont val="Noto Sans CJK SC"/>
        <family val="2"/>
      </rPr>
      <t xml:space="preserve">）が最多で、小児に多かった。皮疹は全例に、関節症状は</t>
    </r>
    <r>
      <rPr>
        <sz val="10"/>
        <rFont val="Arial"/>
        <family val="0"/>
        <charset val="1"/>
      </rPr>
      <t xml:space="preserve">78.7%</t>
    </r>
    <r>
      <rPr>
        <sz val="10"/>
        <rFont val="Noto Sans CJK SC"/>
        <family val="2"/>
      </rPr>
      <t xml:space="preserve">にみられ、副腎皮質ステロイドが大半の症例で有効だった。</t>
    </r>
  </si>
  <si>
    <r>
      <rPr>
        <sz val="10"/>
        <rFont val="Noto Sans CJK SC"/>
        <family val="2"/>
      </rPr>
      <t xml:space="preserve">医学各論 Ⅺ</t>
    </r>
    <r>
      <rPr>
        <sz val="10"/>
        <rFont val="Arial"/>
        <family val="0"/>
        <charset val="1"/>
      </rPr>
      <t xml:space="preserve">-1-A-⑤</t>
    </r>
    <r>
      <rPr>
        <sz val="10"/>
        <rFont val="Noto Sans CJK SC"/>
        <family val="2"/>
      </rPr>
      <t xml:space="preserve">（血清病、</t>
    </r>
    <r>
      <rPr>
        <sz val="10"/>
        <rFont val="Arial"/>
        <family val="0"/>
        <charset val="1"/>
      </rPr>
      <t xml:space="preserve">c</t>
    </r>
    <r>
      <rPr>
        <sz val="10"/>
        <rFont val="Noto Sans CJK SC"/>
        <family val="2"/>
      </rPr>
      <t xml:space="preserve">）</t>
    </r>
  </si>
  <si>
    <t xml:space="preserve">SRC-2820</t>
  </si>
  <si>
    <t xml:space="preserve">Khalaf R, et al. Serum Sickness-Like Reactions Clinical Characteristics and Management: A Systematic Review. J Allergy Clin Immunol Pract. 2025;13(5):1068-1074.</t>
  </si>
  <si>
    <t xml:space="preserve">10.1016/j.jaip.2025.02.027</t>
  </si>
  <si>
    <t xml:space="preserve">40032232</t>
  </si>
  <si>
    <t xml:space="preserve">血清病様反応の系統的レビューに基づく（古典的な異種血清による血清病そのものの資料ではない）。アモキシシリンと副腎皮質ステロイドは国内承認薬だが、血清病様反応への適応としての保険適用は未確認。</t>
  </si>
  <si>
    <t xml:space="preserve">AL-011</t>
  </si>
  <si>
    <t xml:space="preserve">昆虫・ダニアレルギー</t>
  </si>
  <si>
    <r>
      <rPr>
        <sz val="10"/>
        <rFont val="Noto Sans CJK SC"/>
        <family val="2"/>
      </rPr>
      <t xml:space="preserve">ハチ毒アレルギーによる全身性刺傷反応は、成人で最大</t>
    </r>
    <r>
      <rPr>
        <sz val="10"/>
        <rFont val="Arial"/>
        <family val="0"/>
        <charset val="1"/>
      </rPr>
      <t xml:space="preserve">7.5%</t>
    </r>
    <r>
      <rPr>
        <sz val="10"/>
        <rFont val="Noto Sans CJK SC"/>
        <family val="2"/>
      </rPr>
      <t xml:space="preserve">、小児で最大</t>
    </r>
    <r>
      <rPr>
        <sz val="10"/>
        <rFont val="Arial"/>
        <family val="0"/>
        <charset val="1"/>
      </rPr>
      <t xml:space="preserve">3.4%</t>
    </r>
    <r>
      <rPr>
        <sz val="10"/>
        <rFont val="Noto Sans CJK SC"/>
        <family val="2"/>
      </rPr>
      <t xml:space="preserve">に報告される。その後の全身性刺傷反応を防ぐ唯一の治療は毒液免疫療法で、中等症から重症の全身性刺傷反応を予防する目的で小児と成人に適応がある。患者はアドレナリン自己注射薬を含む緊急キットを携行する。</t>
    </r>
  </si>
  <si>
    <r>
      <rPr>
        <sz val="10"/>
        <rFont val="Noto Sans CJK SC"/>
        <family val="2"/>
      </rPr>
      <t xml:space="preserve">医学各論 Ⅺ</t>
    </r>
    <r>
      <rPr>
        <sz val="10"/>
        <rFont val="Arial"/>
        <family val="0"/>
        <charset val="1"/>
      </rPr>
      <t xml:space="preserve">-1-A-⑥</t>
    </r>
    <r>
      <rPr>
        <sz val="10"/>
        <rFont val="Noto Sans CJK SC"/>
        <family val="2"/>
      </rPr>
      <t xml:space="preserve">（昆虫・ダニアレルギー、</t>
    </r>
    <r>
      <rPr>
        <sz val="10"/>
        <rFont val="Arial"/>
        <family val="0"/>
        <charset val="1"/>
      </rPr>
      <t xml:space="preserve">c</t>
    </r>
    <r>
      <rPr>
        <sz val="10"/>
        <rFont val="Noto Sans CJK SC"/>
        <family val="2"/>
      </rPr>
      <t xml:space="preserve">）</t>
    </r>
  </si>
  <si>
    <t xml:space="preserve">SRC-2821</t>
  </si>
  <si>
    <t xml:space="preserve">Sturm GJ, et al. EAACI guidelines on allergen immunotherapy: Hymenoptera venom allergy. Allergy. 2018;73(4):744-764.</t>
  </si>
  <si>
    <t xml:space="preserve">10.1111/all.13262</t>
  </si>
  <si>
    <t xml:space="preserve">28748641</t>
  </si>
  <si>
    <r>
      <rPr>
        <sz val="10"/>
        <rFont val="Arial"/>
        <family val="0"/>
        <charset val="1"/>
      </rPr>
      <t xml:space="preserve">EAACI </t>
    </r>
    <r>
      <rPr>
        <sz val="10"/>
        <rFont val="Noto Sans CJK SC"/>
        <family val="2"/>
      </rPr>
      <t xml:space="preserve">ガイドラインの抄録で確認した範囲に限る。ハチ毒免疫療法の国内での実施体制と保険適用は未確認。アドレナリン自己注射薬は国内承認・保険適用あり（</t>
    </r>
    <r>
      <rPr>
        <sz val="10"/>
        <rFont val="Arial"/>
        <family val="0"/>
        <charset val="1"/>
      </rPr>
      <t xml:space="preserve">PMDA </t>
    </r>
    <r>
      <rPr>
        <sz val="10"/>
        <rFont val="Noto Sans CJK SC"/>
        <family val="2"/>
      </rPr>
      <t xml:space="preserve">添付文書で確認）。ダニ舌下免疫療法薬は国内でアレルギー性鼻炎への減感作療法として承認されているが（添付文書で確認）、鼻炎の側面は本回パート</t>
    </r>
    <r>
      <rPr>
        <sz val="10"/>
        <rFont val="Arial"/>
        <family val="0"/>
        <charset val="1"/>
      </rPr>
      <t xml:space="preserve">B</t>
    </r>
    <r>
      <rPr>
        <sz val="10"/>
        <rFont val="Noto Sans CJK SC"/>
        <family val="2"/>
      </rPr>
      <t xml:space="preserve">の範囲と接するため本カードでは扱っていない。</t>
    </r>
  </si>
  <si>
    <t xml:space="preserve">AL-012</t>
  </si>
  <si>
    <t xml:space="preserve">アレルギーの機序</t>
  </si>
  <si>
    <r>
      <rPr>
        <sz val="10"/>
        <rFont val="Noto Sans CJK SC"/>
        <family val="2"/>
      </rPr>
      <t xml:space="preserve">過敏反応は </t>
    </r>
    <r>
      <rPr>
        <sz val="10"/>
        <rFont val="Arial"/>
        <family val="0"/>
        <charset val="1"/>
      </rPr>
      <t xml:space="preserve">Gell-Coombs </t>
    </r>
    <r>
      <rPr>
        <sz val="10"/>
        <rFont val="Noto Sans CJK SC"/>
        <family val="2"/>
      </rPr>
      <t xml:space="preserve">分類で</t>
    </r>
    <r>
      <rPr>
        <sz val="10"/>
        <rFont val="Arial"/>
        <family val="0"/>
        <charset val="1"/>
      </rPr>
      <t xml:space="preserve">4</t>
    </r>
    <r>
      <rPr>
        <sz val="10"/>
        <rFont val="Noto Sans CJK SC"/>
        <family val="2"/>
      </rPr>
      <t xml:space="preserve">型に分けられる。</t>
    </r>
    <r>
      <rPr>
        <sz val="10"/>
        <rFont val="Arial"/>
        <family val="0"/>
        <charset val="1"/>
      </rPr>
      <t xml:space="preserve">I</t>
    </r>
    <r>
      <rPr>
        <sz val="10"/>
        <rFont val="Noto Sans CJK SC"/>
        <family val="2"/>
      </rPr>
      <t xml:space="preserve">型は </t>
    </r>
    <r>
      <rPr>
        <sz val="10"/>
        <rFont val="Arial"/>
        <family val="0"/>
        <charset val="1"/>
      </rPr>
      <t xml:space="preserve">IgE </t>
    </r>
    <r>
      <rPr>
        <sz val="10"/>
        <rFont val="Noto Sans CJK SC"/>
        <family val="2"/>
      </rPr>
      <t xml:space="preserve">が介在する即時型で、肥満細胞と好塩基球の脱顆粒によりヒスタミンなどのメディエーターが放出される。</t>
    </r>
    <r>
      <rPr>
        <sz val="10"/>
        <rFont val="Arial"/>
        <family val="0"/>
        <charset val="1"/>
      </rPr>
      <t xml:space="preserve">II</t>
    </r>
    <r>
      <rPr>
        <sz val="10"/>
        <rFont val="Noto Sans CJK SC"/>
        <family val="2"/>
      </rPr>
      <t xml:space="preserve">型は細胞表面の分子に対する </t>
    </r>
    <r>
      <rPr>
        <sz val="10"/>
        <rFont val="Arial"/>
        <family val="0"/>
        <charset val="1"/>
      </rPr>
      <t xml:space="preserve">IgG</t>
    </r>
    <r>
      <rPr>
        <sz val="10"/>
        <rFont val="Noto Sans CJK SC"/>
        <family val="2"/>
      </rPr>
      <t xml:space="preserve">・</t>
    </r>
    <r>
      <rPr>
        <sz val="10"/>
        <rFont val="Arial"/>
        <family val="0"/>
        <charset val="1"/>
      </rPr>
      <t xml:space="preserve">IgM </t>
    </r>
    <r>
      <rPr>
        <sz val="10"/>
        <rFont val="Noto Sans CJK SC"/>
        <family val="2"/>
      </rPr>
      <t xml:space="preserve">による細胞障害性反応、</t>
    </r>
    <r>
      <rPr>
        <sz val="10"/>
        <rFont val="Arial"/>
        <family val="0"/>
        <charset val="1"/>
      </rPr>
      <t xml:space="preserve">III</t>
    </r>
    <r>
      <rPr>
        <sz val="10"/>
        <rFont val="Noto Sans CJK SC"/>
        <family val="2"/>
      </rPr>
      <t xml:space="preserve">型は免疫複合体が組織に沈着して起こる炎症、</t>
    </r>
    <r>
      <rPr>
        <sz val="10"/>
        <rFont val="Arial"/>
        <family val="0"/>
        <charset val="1"/>
      </rPr>
      <t xml:space="preserve">IV</t>
    </r>
    <r>
      <rPr>
        <sz val="10"/>
        <rFont val="Noto Sans CJK SC"/>
        <family val="2"/>
      </rPr>
      <t xml:space="preserve">型は </t>
    </r>
    <r>
      <rPr>
        <sz val="10"/>
        <rFont val="Arial"/>
        <family val="0"/>
        <charset val="1"/>
      </rPr>
      <t xml:space="preserve">T</t>
    </r>
    <r>
      <rPr>
        <sz val="10"/>
        <rFont val="Noto Sans CJK SC"/>
        <family val="2"/>
      </rPr>
      <t xml:space="preserve">細胞が介在する遅延型反応である。</t>
    </r>
  </si>
  <si>
    <r>
      <rPr>
        <sz val="10"/>
        <rFont val="Arial"/>
        <family val="0"/>
        <charset val="1"/>
      </rPr>
      <t xml:space="preserve">PS-01-03-29 (id: JkxnuM4)</t>
    </r>
    <r>
      <rPr>
        <sz val="10"/>
        <rFont val="Noto Sans CJK SC"/>
        <family val="2"/>
      </rPr>
      <t xml:space="preserve">；</t>
    </r>
    <r>
      <rPr>
        <sz val="10"/>
        <rFont val="Arial"/>
        <family val="0"/>
        <charset val="1"/>
      </rPr>
      <t xml:space="preserve">PS-03-02-01 (id: JnGUA2Q)</t>
    </r>
    <r>
      <rPr>
        <sz val="10"/>
        <rFont val="Noto Sans CJK SC"/>
        <family val="2"/>
      </rPr>
      <t xml:space="preserve">；</t>
    </r>
    <r>
      <rPr>
        <sz val="10"/>
        <rFont val="Arial"/>
        <family val="0"/>
        <charset val="1"/>
      </rPr>
      <t xml:space="preserve">PS-03-02-05 (id: JnGUA2s)</t>
    </r>
  </si>
  <si>
    <t xml:space="preserve">SRC-2822</t>
  </si>
  <si>
    <t xml:space="preserve">Warrington R, Watson W, Kim HL, Antonetti FR. An introduction to immunology and immunopathology. Allergy Asthma Clin Immunol. 2011;7 Suppl 1:S1.</t>
  </si>
  <si>
    <t xml:space="preserve">10.1186/1710-1492-7-S1-S1</t>
  </si>
  <si>
    <t xml:space="preserve">22165815</t>
  </si>
  <si>
    <r>
      <rPr>
        <sz val="10"/>
        <rFont val="Noto Sans CJK SC"/>
        <family val="2"/>
      </rPr>
      <t xml:space="preserve">分類と各型の機序は出典の本文（</t>
    </r>
    <r>
      <rPr>
        <sz val="10"/>
        <rFont val="Arial"/>
        <family val="0"/>
        <charset val="1"/>
      </rPr>
      <t xml:space="preserve">PMC </t>
    </r>
    <r>
      <rPr>
        <sz val="10"/>
        <rFont val="Noto Sans CJK SC"/>
        <family val="2"/>
      </rPr>
      <t xml:space="preserve">全文）で確認した。</t>
    </r>
    <r>
      <rPr>
        <sz val="10"/>
        <rFont val="Arial"/>
        <family val="0"/>
        <charset val="1"/>
      </rPr>
      <t xml:space="preserve">IV</t>
    </r>
    <r>
      <rPr>
        <sz val="10"/>
        <rFont val="Noto Sans CJK SC"/>
        <family val="2"/>
      </rPr>
      <t xml:space="preserve">型の細分類（</t>
    </r>
    <r>
      <rPr>
        <sz val="10"/>
        <rFont val="Arial"/>
        <family val="0"/>
        <charset val="1"/>
      </rPr>
      <t xml:space="preserve">IVa</t>
    </r>
    <r>
      <rPr>
        <sz val="10"/>
        <rFont val="Noto Sans CJK SC"/>
        <family val="2"/>
      </rPr>
      <t xml:space="preserve">〜</t>
    </r>
    <r>
      <rPr>
        <sz val="10"/>
        <rFont val="Arial"/>
        <family val="0"/>
        <charset val="1"/>
      </rPr>
      <t xml:space="preserve">IVd</t>
    </r>
    <r>
      <rPr>
        <sz val="10"/>
        <rFont val="Noto Sans CJK SC"/>
        <family val="2"/>
      </rPr>
      <t xml:space="preserve">）と薬物過敏反応への応用分類は本カードでは扱っていない。</t>
    </r>
  </si>
  <si>
    <t xml:space="preserve">AL-013</t>
  </si>
  <si>
    <t xml:space="preserve">アレルギー性結膜炎</t>
  </si>
  <si>
    <r>
      <rPr>
        <sz val="10"/>
        <rFont val="Noto Sans CJK SC"/>
        <family val="2"/>
      </rPr>
      <t xml:space="preserve">アレルギー性結膜疾患は </t>
    </r>
    <r>
      <rPr>
        <sz val="10"/>
        <rFont val="Arial"/>
        <family val="0"/>
        <charset val="1"/>
      </rPr>
      <t xml:space="preserve">I </t>
    </r>
    <r>
      <rPr>
        <sz val="10"/>
        <rFont val="Noto Sans CJK SC"/>
        <family val="2"/>
      </rPr>
      <t xml:space="preserve">型アレルギーに伴う結膜の炎症性疾患であり、アレルギー性結膜炎、アトピー性角結膜炎、春季カタル、巨大乳頭結膜炎の</t>
    </r>
    <r>
      <rPr>
        <sz val="10"/>
        <rFont val="Arial"/>
        <family val="0"/>
        <charset val="1"/>
      </rPr>
      <t xml:space="preserve">4</t>
    </r>
    <r>
      <rPr>
        <sz val="10"/>
        <rFont val="Noto Sans CJK SC"/>
        <family val="2"/>
      </rPr>
      <t xml:space="preserve">つに分類される。</t>
    </r>
  </si>
  <si>
    <r>
      <rPr>
        <sz val="10"/>
        <rFont val="Noto Sans CJK SC"/>
        <family val="2"/>
      </rPr>
      <t xml:space="preserve">医学各論 Ⅺ</t>
    </r>
    <r>
      <rPr>
        <sz val="10"/>
        <rFont val="Arial"/>
        <family val="0"/>
        <charset val="1"/>
      </rPr>
      <t xml:space="preserve">-1-B-①</t>
    </r>
    <r>
      <rPr>
        <sz val="10"/>
        <rFont val="Noto Sans CJK SC"/>
        <family val="2"/>
      </rPr>
      <t xml:space="preserve">（アレルギー性結膜炎、</t>
    </r>
    <r>
      <rPr>
        <sz val="10"/>
        <rFont val="Arial"/>
        <family val="0"/>
        <charset val="1"/>
      </rPr>
      <t xml:space="preserve">a</t>
    </r>
    <r>
      <rPr>
        <sz val="10"/>
        <rFont val="Noto Sans CJK SC"/>
        <family val="2"/>
      </rPr>
      <t xml:space="preserve">）</t>
    </r>
  </si>
  <si>
    <r>
      <rPr>
        <sz val="10"/>
        <rFont val="Arial"/>
        <family val="0"/>
        <charset val="1"/>
      </rPr>
      <t xml:space="preserve">PS-01-03-29 (id: JkxnuM4)</t>
    </r>
    <r>
      <rPr>
        <sz val="10"/>
        <rFont val="Noto Sans CJK SC"/>
        <family val="2"/>
      </rPr>
      <t xml:space="preserve">；</t>
    </r>
    <r>
      <rPr>
        <sz val="10"/>
        <rFont val="Arial"/>
        <family val="0"/>
        <charset val="1"/>
      </rPr>
      <t xml:space="preserve">PS-03-02-05 (id: JnGUA2s)</t>
    </r>
    <r>
      <rPr>
        <sz val="10"/>
        <rFont val="Noto Sans CJK SC"/>
        <family val="2"/>
      </rPr>
      <t xml:space="preserve">；</t>
    </r>
    <r>
      <rPr>
        <sz val="10"/>
        <rFont val="Arial"/>
        <family val="0"/>
        <charset val="1"/>
      </rPr>
      <t xml:space="preserve">TBL-01-00-490 (id: JlvnmNs)</t>
    </r>
  </si>
  <si>
    <t xml:space="preserve">SRC-2823</t>
  </si>
  <si>
    <t xml:space="preserve">Miyazaki D, Takamura E, Uchio E, et al. Japanese guidelines for allergic conjunctival diseases 2020. Allergol Int. 2020;69(3):346-355.</t>
  </si>
  <si>
    <t xml:space="preserve">10.1016/j.alit.2020.03.005</t>
  </si>
  <si>
    <t xml:space="preserve">33211650</t>
  </si>
  <si>
    <r>
      <rPr>
        <sz val="10"/>
        <rFont val="Noto Sans CJK SC"/>
        <family val="2"/>
      </rPr>
      <t xml:space="preserve">眼局所の病像と治療の詳細は臓器側（第</t>
    </r>
    <r>
      <rPr>
        <sz val="10"/>
        <rFont val="Arial"/>
        <family val="0"/>
        <charset val="1"/>
      </rPr>
      <t xml:space="preserve">25</t>
    </r>
    <r>
      <rPr>
        <sz val="10"/>
        <rFont val="Noto Sans CJK SC"/>
        <family val="2"/>
      </rPr>
      <t xml:space="preserve">回）で作成済みのため、本カードは定義と分類に絞った。出典論文は『アレルギー性結膜疾患診療ガイドライン</t>
    </r>
    <r>
      <rPr>
        <sz val="10"/>
        <rFont val="Arial"/>
        <family val="0"/>
        <charset val="1"/>
      </rPr>
      <t xml:space="preserve">2019</t>
    </r>
    <r>
      <rPr>
        <sz val="10"/>
        <rFont val="Noto Sans CJK SC"/>
        <family val="2"/>
      </rPr>
      <t xml:space="preserve">』に基づくもので、国内書籍の第</t>
    </r>
    <r>
      <rPr>
        <sz val="10"/>
        <rFont val="Arial"/>
        <family val="0"/>
        <charset val="1"/>
      </rPr>
      <t xml:space="preserve">3</t>
    </r>
    <r>
      <rPr>
        <sz val="10"/>
        <rFont val="Noto Sans CJK SC"/>
        <family val="2"/>
      </rPr>
      <t xml:space="preserve">版の書誌詳細は未確認。</t>
    </r>
  </si>
  <si>
    <t xml:space="preserve">AL-014</t>
  </si>
  <si>
    <t xml:space="preserve">鼻アレルギー</t>
  </si>
  <si>
    <r>
      <rPr>
        <sz val="10"/>
        <rFont val="Noto Sans CJK SC"/>
        <family val="2"/>
      </rPr>
      <t xml:space="preserve">『鼻アレルギー診療ガイドライン</t>
    </r>
    <r>
      <rPr>
        <sz val="10"/>
        <rFont val="Arial"/>
        <family val="0"/>
        <charset val="1"/>
      </rPr>
      <t xml:space="preserve">2024</t>
    </r>
    <r>
      <rPr>
        <sz val="10"/>
        <rFont val="Noto Sans CJK SC"/>
        <family val="2"/>
      </rPr>
      <t xml:space="preserve">』（第</t>
    </r>
    <r>
      <rPr>
        <sz val="10"/>
        <rFont val="Arial"/>
        <family val="0"/>
        <charset val="1"/>
      </rPr>
      <t xml:space="preserve">10</t>
    </r>
    <r>
      <rPr>
        <sz val="10"/>
        <rFont val="Noto Sans CJK SC"/>
        <family val="2"/>
      </rPr>
      <t xml:space="preserve">版）では、スギ花粉症に対する舌下免疫療法について治療終了後の効果持続のエビデンスが追加され、重症の季節性アレルギー性鼻炎に対する抗</t>
    </r>
    <r>
      <rPr>
        <sz val="10"/>
        <rFont val="Arial"/>
        <family val="0"/>
        <charset val="1"/>
      </rPr>
      <t xml:space="preserve">IgE</t>
    </r>
    <r>
      <rPr>
        <sz val="10"/>
        <rFont val="Noto Sans CJK SC"/>
        <family val="2"/>
      </rPr>
      <t xml:space="preserve">抗体療法の臨床疑問が新設された。</t>
    </r>
  </si>
  <si>
    <r>
      <rPr>
        <sz val="10"/>
        <rFont val="Noto Sans CJK SC"/>
        <family val="2"/>
      </rPr>
      <t xml:space="preserve">医学各論 Ⅺ</t>
    </r>
    <r>
      <rPr>
        <sz val="10"/>
        <rFont val="Arial"/>
        <family val="0"/>
        <charset val="1"/>
      </rPr>
      <t xml:space="preserve">-1-B-②</t>
    </r>
    <r>
      <rPr>
        <sz val="10"/>
        <rFont val="Noto Sans CJK SC"/>
        <family val="2"/>
      </rPr>
      <t xml:space="preserve">（鼻アレルギー</t>
    </r>
    <r>
      <rPr>
        <sz val="10"/>
        <rFont val="Arial"/>
        <family val="0"/>
        <charset val="1"/>
      </rPr>
      <t xml:space="preserve">&lt;</t>
    </r>
    <r>
      <rPr>
        <sz val="10"/>
        <rFont val="Noto Sans CJK SC"/>
        <family val="2"/>
      </rPr>
      <t xml:space="preserve">アレルギー性鼻炎</t>
    </r>
    <r>
      <rPr>
        <sz val="10"/>
        <rFont val="Arial"/>
        <family val="0"/>
        <charset val="1"/>
      </rPr>
      <t xml:space="preserve">&gt;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</si>
  <si>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PS-01-03-29 (id: JkxnuM4)</t>
    </r>
    <r>
      <rPr>
        <sz val="10"/>
        <rFont val="Noto Sans CJK SC"/>
        <family val="2"/>
      </rPr>
      <t xml:space="preserve">；</t>
    </r>
    <r>
      <rPr>
        <sz val="10"/>
        <rFont val="Arial"/>
        <family val="0"/>
        <charset val="1"/>
      </rPr>
      <t xml:space="preserve">PS-03-02-05 (id: JnGUA2s)</t>
    </r>
    <r>
      <rPr>
        <sz val="10"/>
        <rFont val="Noto Sans CJK SC"/>
        <family val="2"/>
      </rPr>
      <t xml:space="preserve">；</t>
    </r>
    <r>
      <rPr>
        <sz val="10"/>
        <rFont val="Arial"/>
        <family val="0"/>
        <charset val="1"/>
      </rPr>
      <t xml:space="preserve">TBL-01-00-511 (id: JlvnmQA)</t>
    </r>
  </si>
  <si>
    <t xml:space="preserve">SRC-2824</t>
  </si>
  <si>
    <t xml:space="preserve">Okano M, Okubo K, Gotoh M, et al. Practical guideline for the management of allergic rhinitis in Japan 2024. Auris Nasus Larynx. 2025;52(4):426-441.</t>
  </si>
  <si>
    <t xml:space="preserve">10.1016/j.anl.2025.05.005</t>
  </si>
  <si>
    <t xml:space="preserve">40544726</t>
  </si>
  <si>
    <r>
      <rPr>
        <sz val="10"/>
        <rFont val="Noto Sans CJK SC"/>
        <family val="2"/>
      </rPr>
      <t xml:space="preserve">出典は</t>
    </r>
    <r>
      <rPr>
        <sz val="10"/>
        <rFont val="Arial"/>
        <family val="0"/>
        <charset val="1"/>
      </rPr>
      <t xml:space="preserve">2024</t>
    </r>
    <r>
      <rPr>
        <sz val="10"/>
        <rFont val="Noto Sans CJK SC"/>
        <family val="2"/>
      </rPr>
      <t xml:space="preserve">年版（第</t>
    </r>
    <r>
      <rPr>
        <sz val="10"/>
        <rFont val="Arial"/>
        <family val="0"/>
        <charset val="1"/>
      </rPr>
      <t xml:space="preserve">10</t>
    </r>
    <r>
      <rPr>
        <sz val="10"/>
        <rFont val="Noto Sans CJK SC"/>
        <family val="2"/>
      </rPr>
      <t xml:space="preserve">版）の英語ダイジェストで、本体は日本アレルギー学会の書籍である。オマリズマブ（抗</t>
    </r>
    <r>
      <rPr>
        <sz val="10"/>
        <rFont val="Arial"/>
        <family val="0"/>
        <charset val="1"/>
      </rPr>
      <t xml:space="preserve">IgE</t>
    </r>
    <r>
      <rPr>
        <sz val="10"/>
        <rFont val="Noto Sans CJK SC"/>
        <family val="2"/>
      </rPr>
      <t xml:space="preserve">抗体）は季節性アレルギー性鼻炎（既存治療で効果不十分な重症又は最重症患者に限る）の効能・効果で国内承認済みであることを </t>
    </r>
    <r>
      <rPr>
        <sz val="10"/>
        <rFont val="Arial"/>
        <family val="0"/>
        <charset val="1"/>
      </rPr>
      <t xml:space="preserve">PMDA </t>
    </r>
    <r>
      <rPr>
        <sz val="10"/>
        <rFont val="Noto Sans CJK SC"/>
        <family val="2"/>
      </rPr>
      <t xml:space="preserve">の審査報告書で確認した。既存の </t>
    </r>
    <r>
      <rPr>
        <sz val="10"/>
        <rFont val="Arial"/>
        <family val="0"/>
        <charset val="1"/>
      </rPr>
      <t xml:space="preserve">SRC-1373 </t>
    </r>
    <r>
      <rPr>
        <sz val="10"/>
        <rFont val="Noto Sans CJK SC"/>
        <family val="2"/>
      </rPr>
      <t xml:space="preserve">は</t>
    </r>
    <r>
      <rPr>
        <sz val="10"/>
        <rFont val="Arial"/>
        <family val="0"/>
        <charset val="1"/>
      </rPr>
      <t xml:space="preserve">2020</t>
    </r>
    <r>
      <rPr>
        <sz val="10"/>
        <rFont val="Noto Sans CJK SC"/>
        <family val="2"/>
      </rPr>
      <t xml:space="preserve">年版で旧版のため使用していない。</t>
    </r>
  </si>
  <si>
    <t xml:space="preserve">AL-015</t>
  </si>
  <si>
    <r>
      <rPr>
        <sz val="10"/>
        <rFont val="Arial"/>
        <family val="0"/>
        <charset val="1"/>
      </rPr>
      <t xml:space="preserve">2019</t>
    </r>
    <r>
      <rPr>
        <sz val="10"/>
        <rFont val="Noto Sans CJK SC"/>
        <family val="2"/>
      </rPr>
      <t xml:space="preserve">年に実施された鼻アレルギーの全国疫学調査では、スギ花粉症の有病率は</t>
    </r>
    <r>
      <rPr>
        <sz val="10"/>
        <rFont val="Arial"/>
        <family val="0"/>
        <charset val="1"/>
      </rPr>
      <t xml:space="preserve">38.8%</t>
    </r>
    <r>
      <rPr>
        <sz val="10"/>
        <rFont val="Noto Sans CJK SC"/>
        <family val="2"/>
      </rPr>
      <t xml:space="preserve">であった。</t>
    </r>
  </si>
  <si>
    <t xml:space="preserve">SRC-2825</t>
  </si>
  <si>
    <r>
      <rPr>
        <sz val="10"/>
        <rFont val="Noto Sans CJK SC"/>
        <family val="2"/>
      </rPr>
      <t xml:space="preserve">松原篤、坂下雅文、後藤穣、ほか</t>
    </r>
    <r>
      <rPr>
        <sz val="10"/>
        <rFont val="Arial"/>
        <family val="0"/>
        <charset val="1"/>
      </rPr>
      <t xml:space="preserve">. 2019</t>
    </r>
    <r>
      <rPr>
        <sz val="10"/>
        <rFont val="Noto Sans CJK SC"/>
        <family val="2"/>
      </rPr>
      <t xml:space="preserve">年全国疫学調査（鼻アレルギー）</t>
    </r>
    <r>
      <rPr>
        <sz val="10"/>
        <rFont val="Arial"/>
        <family val="0"/>
        <charset val="1"/>
      </rPr>
      <t xml:space="preserve">. </t>
    </r>
    <r>
      <rPr>
        <sz val="10"/>
        <rFont val="Noto Sans CJK SC"/>
        <family val="2"/>
      </rPr>
      <t xml:space="preserve">日本耳鼻咽喉科学会会報</t>
    </r>
    <r>
      <rPr>
        <sz val="10"/>
        <rFont val="Arial"/>
        <family val="0"/>
        <charset val="1"/>
      </rPr>
      <t xml:space="preserve">. 2020;123:485-490.</t>
    </r>
  </si>
  <si>
    <r>
      <rPr>
        <sz val="10"/>
        <rFont val="Noto Sans CJK SC"/>
        <family val="2"/>
      </rPr>
      <t xml:space="preserve">数値は原著（日本語誌）を引用する論文の抄録経由で確認したもので、原著そのものは未入手である。有病率は</t>
    </r>
    <r>
      <rPr>
        <sz val="10"/>
        <rFont val="Arial"/>
        <family val="0"/>
        <charset val="1"/>
      </rPr>
      <t xml:space="preserve">2019</t>
    </r>
    <r>
      <rPr>
        <sz val="10"/>
        <rFont val="Noto Sans CJK SC"/>
        <family val="2"/>
      </rPr>
      <t xml:space="preserve">年の調査時点の値。</t>
    </r>
  </si>
  <si>
    <t xml:space="preserve">AL-016</t>
  </si>
  <si>
    <t xml:space="preserve">花粉症</t>
  </si>
  <si>
    <r>
      <rPr>
        <sz val="10"/>
        <rFont val="Noto Sans CJK SC"/>
        <family val="2"/>
      </rPr>
      <t xml:space="preserve">花粉</t>
    </r>
    <r>
      <rPr>
        <sz val="10"/>
        <rFont val="Arial"/>
        <family val="0"/>
        <charset val="1"/>
      </rPr>
      <t xml:space="preserve">-</t>
    </r>
    <r>
      <rPr>
        <sz val="10"/>
        <rFont val="Noto Sans CJK SC"/>
        <family val="2"/>
      </rPr>
      <t xml:space="preserve">食物アレルギー症候群（口腔アレルギー症候群）は、原因タンパクが不安定であるため反応は通常は口腔咽頭に限局するが、最大で反応の</t>
    </r>
    <r>
      <rPr>
        <sz val="10"/>
        <rFont val="Arial"/>
        <family val="0"/>
        <charset val="1"/>
      </rPr>
      <t xml:space="preserve">1.7%</t>
    </r>
    <r>
      <rPr>
        <sz val="10"/>
        <rFont val="Noto Sans CJK SC"/>
        <family val="2"/>
      </rPr>
      <t xml:space="preserve">にアナフィラキシーが報告されている。</t>
    </r>
  </si>
  <si>
    <r>
      <rPr>
        <sz val="10"/>
        <rFont val="Noto Sans CJK SC"/>
        <family val="2"/>
      </rPr>
      <t xml:space="preserve">医学各論 Ⅺ</t>
    </r>
    <r>
      <rPr>
        <sz val="10"/>
        <rFont val="Arial"/>
        <family val="0"/>
        <charset val="1"/>
      </rPr>
      <t xml:space="preserve">-1-B-③</t>
    </r>
    <r>
      <rPr>
        <sz val="10"/>
        <rFont val="Noto Sans CJK SC"/>
        <family val="2"/>
      </rPr>
      <t xml:space="preserve">（花粉症、</t>
    </r>
    <r>
      <rPr>
        <sz val="10"/>
        <rFont val="Arial"/>
        <family val="0"/>
        <charset val="1"/>
      </rPr>
      <t xml:space="preserve">a</t>
    </r>
    <r>
      <rPr>
        <sz val="10"/>
        <rFont val="Noto Sans CJK SC"/>
        <family val="2"/>
      </rPr>
      <t xml:space="preserve">）</t>
    </r>
  </si>
  <si>
    <t xml:space="preserve">SRC-2826</t>
  </si>
  <si>
    <t xml:space="preserve">Carlson G, Coop C. Pollen food allergy syndrome (PFAS): A review of current available literature. Ann Allergy Asthma Immunol. 2019;123(4):359-365.</t>
  </si>
  <si>
    <t xml:space="preserve">10.1016/j.anai.2019.07.022</t>
  </si>
  <si>
    <t xml:space="preserve">31376490</t>
  </si>
  <si>
    <r>
      <rPr>
        <sz val="10"/>
        <rFont val="Noto Sans CJK SC"/>
        <family val="2"/>
      </rPr>
      <t xml:space="preserve">有病率の報告幅（小児</t>
    </r>
    <r>
      <rPr>
        <sz val="10"/>
        <rFont val="Arial"/>
        <family val="0"/>
        <charset val="1"/>
      </rPr>
      <t xml:space="preserve">4.7</t>
    </r>
    <r>
      <rPr>
        <sz val="10"/>
        <rFont val="Noto Sans CJK SC"/>
        <family val="2"/>
      </rPr>
      <t xml:space="preserve">〜</t>
    </r>
    <r>
      <rPr>
        <sz val="10"/>
        <rFont val="Arial"/>
        <family val="0"/>
        <charset val="1"/>
      </rPr>
      <t xml:space="preserve">20%</t>
    </r>
    <r>
      <rPr>
        <sz val="10"/>
        <rFont val="Noto Sans CJK SC"/>
        <family val="2"/>
      </rPr>
      <t xml:space="preserve">超、成人</t>
    </r>
    <r>
      <rPr>
        <sz val="10"/>
        <rFont val="Arial"/>
        <family val="0"/>
        <charset val="1"/>
      </rPr>
      <t xml:space="preserve">13</t>
    </r>
    <r>
      <rPr>
        <sz val="10"/>
        <rFont val="Noto Sans CJK SC"/>
        <family val="2"/>
      </rPr>
      <t xml:space="preserve">〜</t>
    </r>
    <r>
      <rPr>
        <sz val="10"/>
        <rFont val="Arial"/>
        <family val="0"/>
        <charset val="1"/>
      </rPr>
      <t xml:space="preserve">58%</t>
    </r>
    <r>
      <rPr>
        <sz val="10"/>
        <rFont val="Noto Sans CJK SC"/>
        <family val="2"/>
      </rPr>
      <t xml:space="preserve">）は出典の総説が集約した報告の範囲で、対象集団により異なる。国内の花粉症患者における割合はこの出典では確認していない。</t>
    </r>
  </si>
  <si>
    <t xml:space="preserve">AL-017</t>
  </si>
  <si>
    <t xml:space="preserve">蕁麻疹</t>
  </si>
  <si>
    <r>
      <rPr>
        <sz val="10"/>
        <rFont val="Noto Sans CJK SC"/>
        <family val="2"/>
      </rPr>
      <t xml:space="preserve">蕁麻疹は肥満細胞駆動性の疾患であり、膨疹、血管性浮腫、またはその両方を呈し、急性蕁麻疹の生涯有病率は約</t>
    </r>
    <r>
      <rPr>
        <sz val="10"/>
        <rFont val="Arial"/>
        <family val="0"/>
        <charset val="1"/>
      </rPr>
      <t xml:space="preserve">20%</t>
    </r>
    <r>
      <rPr>
        <sz val="10"/>
        <rFont val="Noto Sans CJK SC"/>
        <family val="2"/>
      </rPr>
      <t xml:space="preserve">である。</t>
    </r>
  </si>
  <si>
    <r>
      <rPr>
        <sz val="10"/>
        <rFont val="Noto Sans CJK SC"/>
        <family val="2"/>
      </rPr>
      <t xml:space="preserve">医学各論 Ⅺ</t>
    </r>
    <r>
      <rPr>
        <sz val="10"/>
        <rFont val="Arial"/>
        <family val="0"/>
        <charset val="1"/>
      </rPr>
      <t xml:space="preserve">-1-B-④</t>
    </r>
    <r>
      <rPr>
        <sz val="10"/>
        <rFont val="Noto Sans CJK SC"/>
        <family val="2"/>
      </rPr>
      <t xml:space="preserve">（蕁麻疹、</t>
    </r>
    <r>
      <rPr>
        <sz val="10"/>
        <rFont val="Arial"/>
        <family val="0"/>
        <charset val="1"/>
      </rPr>
      <t xml:space="preserve">a</t>
    </r>
    <r>
      <rPr>
        <sz val="10"/>
        <rFont val="Noto Sans CJK SC"/>
        <family val="2"/>
      </rPr>
      <t xml:space="preserve">）</t>
    </r>
  </si>
  <si>
    <r>
      <rPr>
        <sz val="10"/>
        <rFont val="Arial"/>
        <family val="0"/>
        <charset val="1"/>
      </rPr>
      <t xml:space="preserve">PS-01-03-29 (id: JkxnuM4)</t>
    </r>
    <r>
      <rPr>
        <sz val="10"/>
        <rFont val="Noto Sans CJK SC"/>
        <family val="2"/>
      </rPr>
      <t xml:space="preserve">；</t>
    </r>
    <r>
      <rPr>
        <sz val="10"/>
        <rFont val="Arial"/>
        <family val="0"/>
        <charset val="1"/>
      </rPr>
      <t xml:space="preserve">PS-03-02-02 (id: JnGUA2Y)</t>
    </r>
    <r>
      <rPr>
        <sz val="10"/>
        <rFont val="Noto Sans CJK SC"/>
        <family val="2"/>
      </rPr>
      <t xml:space="preserve">；</t>
    </r>
    <r>
      <rPr>
        <sz val="10"/>
        <rFont val="Arial"/>
        <family val="0"/>
        <charset val="1"/>
      </rPr>
      <t xml:space="preserve">PS-03-02-05 (id: JnGUA2s)</t>
    </r>
    <r>
      <rPr>
        <sz val="10"/>
        <rFont val="Noto Sans CJK SC"/>
        <family val="2"/>
      </rPr>
      <t xml:space="preserve">；</t>
    </r>
    <r>
      <rPr>
        <sz val="10"/>
        <rFont val="Arial"/>
        <family val="0"/>
        <charset val="1"/>
      </rPr>
      <t xml:space="preserve">TBL-01-00-071 (id: Jlvnlg4)</t>
    </r>
    <r>
      <rPr>
        <sz val="10"/>
        <rFont val="Noto Sans CJK SC"/>
        <family val="2"/>
      </rPr>
      <t xml:space="preserve">；</t>
    </r>
    <r>
      <rPr>
        <sz val="10"/>
        <rFont val="Arial"/>
        <family val="0"/>
        <charset val="1"/>
      </rPr>
      <t xml:space="preserve">TBL-02-17-006 (id: JlAKp1c)</t>
    </r>
  </si>
  <si>
    <r>
      <rPr>
        <sz val="10"/>
        <rFont val="Noto Sans CJK SC"/>
        <family val="2"/>
      </rPr>
      <t xml:space="preserve">皮膚症状としての病像は臓器側（第</t>
    </r>
    <r>
      <rPr>
        <sz val="10"/>
        <rFont val="Arial"/>
        <family val="0"/>
        <charset val="1"/>
      </rPr>
      <t xml:space="preserve">23</t>
    </r>
    <r>
      <rPr>
        <sz val="10"/>
        <rFont val="Noto Sans CJK SC"/>
        <family val="2"/>
      </rPr>
      <t xml:space="preserve">回）で作成済みのため、本カードは国際ガイドラインによる定義・分類の総論に絞った。国内ガイドラインは日本皮膚科学会の</t>
    </r>
    <r>
      <rPr>
        <sz val="10"/>
        <rFont val="Arial"/>
        <family val="0"/>
        <charset val="1"/>
      </rPr>
      <t xml:space="preserve">2026</t>
    </r>
    <r>
      <rPr>
        <sz val="10"/>
        <rFont val="Noto Sans CJK SC"/>
        <family val="2"/>
      </rPr>
      <t xml:space="preserve">年版（第</t>
    </r>
    <r>
      <rPr>
        <sz val="10"/>
        <rFont val="Arial"/>
        <family val="0"/>
        <charset val="1"/>
      </rPr>
      <t xml:space="preserve">4</t>
    </r>
    <r>
      <rPr>
        <sz val="10"/>
        <rFont val="Noto Sans CJK SC"/>
        <family val="2"/>
      </rPr>
      <t xml:space="preserve">版）が現行で、国際ガイドラインとは別である。</t>
    </r>
  </si>
  <si>
    <t xml:space="preserve">AL-018</t>
  </si>
  <si>
    <r>
      <rPr>
        <sz val="10"/>
        <rFont val="Noto Sans CJK SC"/>
        <family val="2"/>
      </rPr>
      <t xml:space="preserve">国内の蕁麻疹診療ガイドラインは、日本皮膚科学会『蕁麻疹診療ガイドライン</t>
    </r>
    <r>
      <rPr>
        <sz val="10"/>
        <rFont val="Arial"/>
        <family val="0"/>
        <charset val="1"/>
      </rPr>
      <t xml:space="preserve">2026</t>
    </r>
    <r>
      <rPr>
        <sz val="10"/>
        <rFont val="Noto Sans CJK SC"/>
        <family val="2"/>
      </rPr>
      <t xml:space="preserve">（第</t>
    </r>
    <r>
      <rPr>
        <sz val="10"/>
        <rFont val="Arial"/>
        <family val="0"/>
        <charset val="1"/>
      </rPr>
      <t xml:space="preserve">4</t>
    </r>
    <r>
      <rPr>
        <sz val="10"/>
        <rFont val="Noto Sans CJK SC"/>
        <family val="2"/>
      </rPr>
      <t xml:space="preserve">版）』が現行版であり、</t>
    </r>
    <r>
      <rPr>
        <sz val="10"/>
        <rFont val="Arial"/>
        <family val="0"/>
        <charset val="1"/>
      </rPr>
      <t xml:space="preserve">2018</t>
    </r>
    <r>
      <rPr>
        <sz val="10"/>
        <rFont val="Noto Sans CJK SC"/>
        <family val="2"/>
      </rPr>
      <t xml:space="preserve">年の初版の後、</t>
    </r>
    <r>
      <rPr>
        <sz val="10"/>
        <rFont val="Arial"/>
        <family val="0"/>
        <charset val="1"/>
      </rPr>
      <t xml:space="preserve">2021</t>
    </r>
    <r>
      <rPr>
        <sz val="10"/>
        <rFont val="Noto Sans CJK SC"/>
        <family val="2"/>
      </rPr>
      <t xml:space="preserve">年と</t>
    </r>
    <r>
      <rPr>
        <sz val="10"/>
        <rFont val="Arial"/>
        <family val="0"/>
        <charset val="1"/>
      </rPr>
      <t xml:space="preserve">2025</t>
    </r>
    <r>
      <rPr>
        <sz val="10"/>
        <rFont val="Noto Sans CJK SC"/>
        <family val="2"/>
      </rPr>
      <t xml:space="preserve">年の部分改訂を経て改訂された。</t>
    </r>
  </si>
  <si>
    <r>
      <rPr>
        <sz val="10"/>
        <rFont val="Arial"/>
        <family val="0"/>
        <charset val="1"/>
      </rPr>
      <t xml:space="preserve">PS-01-03-29 (id: JkxnuM4)</t>
    </r>
    <r>
      <rPr>
        <sz val="10"/>
        <rFont val="Noto Sans CJK SC"/>
        <family val="2"/>
      </rPr>
      <t xml:space="preserve">；</t>
    </r>
    <r>
      <rPr>
        <sz val="10"/>
        <rFont val="Arial"/>
        <family val="0"/>
        <charset val="1"/>
      </rPr>
      <t xml:space="preserve">PS-03-02-05 (id: JnGUA2s)</t>
    </r>
    <r>
      <rPr>
        <sz val="10"/>
        <rFont val="Noto Sans CJK SC"/>
        <family val="2"/>
      </rPr>
      <t xml:space="preserve">；</t>
    </r>
    <r>
      <rPr>
        <sz val="10"/>
        <rFont val="Arial"/>
        <family val="0"/>
        <charset val="1"/>
      </rPr>
      <t xml:space="preserve">TBL-01-00-071 (id: Jlvnlg4)</t>
    </r>
  </si>
  <si>
    <t xml:space="preserve">SRC-2827</t>
  </si>
  <si>
    <r>
      <rPr>
        <sz val="10"/>
        <rFont val="Noto Sans CJK SC"/>
        <family val="2"/>
      </rPr>
      <t xml:space="preserve">日本皮膚科学会</t>
    </r>
    <r>
      <rPr>
        <sz val="10"/>
        <rFont val="Arial"/>
        <family val="0"/>
        <charset val="1"/>
      </rPr>
      <t xml:space="preserve">. </t>
    </r>
    <r>
      <rPr>
        <sz val="10"/>
        <rFont val="Noto Sans CJK SC"/>
        <family val="2"/>
      </rPr>
      <t xml:space="preserve">蕁麻疹診療ガイドライン</t>
    </r>
    <r>
      <rPr>
        <sz val="10"/>
        <rFont val="Arial"/>
        <family val="0"/>
        <charset val="1"/>
      </rPr>
      <t xml:space="preserve">2026</t>
    </r>
    <r>
      <rPr>
        <sz val="10"/>
        <rFont val="Noto Sans CJK SC"/>
        <family val="2"/>
      </rPr>
      <t xml:space="preserve">（第</t>
    </r>
    <r>
      <rPr>
        <sz val="10"/>
        <rFont val="Arial"/>
        <family val="0"/>
        <charset val="1"/>
      </rPr>
      <t xml:space="preserve">4</t>
    </r>
    <r>
      <rPr>
        <sz val="10"/>
        <rFont val="Noto Sans CJK SC"/>
        <family val="2"/>
      </rPr>
      <t xml:space="preserve">版）</t>
    </r>
    <r>
      <rPr>
        <sz val="10"/>
        <rFont val="Arial"/>
        <family val="0"/>
        <charset val="1"/>
      </rPr>
      <t xml:space="preserve">. </t>
    </r>
    <r>
      <rPr>
        <sz val="10"/>
        <rFont val="Noto Sans CJK SC"/>
        <family val="2"/>
      </rPr>
      <t xml:space="preserve">日本皮膚科学会</t>
    </r>
    <r>
      <rPr>
        <sz val="10"/>
        <rFont val="Arial"/>
        <family val="0"/>
        <charset val="1"/>
      </rPr>
      <t xml:space="preserve">. 2026.</t>
    </r>
  </si>
  <si>
    <r>
      <rPr>
        <sz val="10"/>
        <rFont val="Noto Sans CJK SC"/>
        <family val="2"/>
      </rPr>
      <t xml:space="preserve">版履歴は日本皮膚科学会のサイト掲載資料で確認した。第</t>
    </r>
    <r>
      <rPr>
        <sz val="10"/>
        <rFont val="Arial"/>
        <family val="0"/>
        <charset val="1"/>
      </rPr>
      <t xml:space="preserve">4</t>
    </r>
    <r>
      <rPr>
        <sz val="10"/>
        <rFont val="Noto Sans CJK SC"/>
        <family val="2"/>
      </rPr>
      <t xml:space="preserve">版の具体的な改訂内容は未抽出のため主張に入れていない。</t>
    </r>
  </si>
  <si>
    <t xml:space="preserve">AL-019</t>
  </si>
  <si>
    <t xml:space="preserve">アレルギー性接触皮膚炎</t>
  </si>
  <si>
    <r>
      <rPr>
        <sz val="10"/>
        <rFont val="Noto Sans CJK SC"/>
        <family val="2"/>
      </rPr>
      <t xml:space="preserve">アレルギー性接触皮膚炎は </t>
    </r>
    <r>
      <rPr>
        <sz val="10"/>
        <rFont val="Arial"/>
        <family val="0"/>
        <charset val="1"/>
      </rPr>
      <t xml:space="preserve">IV </t>
    </r>
    <r>
      <rPr>
        <sz val="10"/>
        <rFont val="Noto Sans CJK SC"/>
        <family val="2"/>
      </rPr>
      <t xml:space="preserve">型の遅延型過敏反応であり、刺激性接触皮膚炎と合わせて職業性皮膚障害の約</t>
    </r>
    <r>
      <rPr>
        <sz val="10"/>
        <rFont val="Arial"/>
        <family val="0"/>
        <charset val="1"/>
      </rPr>
      <t xml:space="preserve">90%</t>
    </r>
    <r>
      <rPr>
        <sz val="10"/>
        <rFont val="Noto Sans CJK SC"/>
        <family val="2"/>
      </rPr>
      <t xml:space="preserve">を占め、原因アレルゲンの同定にはパッチテストが必要である。</t>
    </r>
  </si>
  <si>
    <r>
      <rPr>
        <sz val="10"/>
        <rFont val="Noto Sans CJK SC"/>
        <family val="2"/>
      </rPr>
      <t xml:space="preserve">医学各論 Ⅺ</t>
    </r>
    <r>
      <rPr>
        <sz val="10"/>
        <rFont val="Arial"/>
        <family val="0"/>
        <charset val="1"/>
      </rPr>
      <t xml:space="preserve">-1-B-⑥</t>
    </r>
    <r>
      <rPr>
        <sz val="10"/>
        <rFont val="Noto Sans CJK SC"/>
        <family val="2"/>
      </rPr>
      <t xml:space="preserve">（アレルギー性接触皮膚炎、</t>
    </r>
    <r>
      <rPr>
        <sz val="10"/>
        <rFont val="Arial"/>
        <family val="0"/>
        <charset val="1"/>
      </rPr>
      <t xml:space="preserve">a</t>
    </r>
    <r>
      <rPr>
        <sz val="10"/>
        <rFont val="Noto Sans CJK SC"/>
        <family val="2"/>
      </rPr>
      <t xml:space="preserve">）</t>
    </r>
  </si>
  <si>
    <r>
      <rPr>
        <sz val="10"/>
        <rFont val="Arial"/>
        <family val="0"/>
        <charset val="1"/>
      </rPr>
      <t xml:space="preserve">PS-01-03-29 (id: JkxnuM4)</t>
    </r>
    <r>
      <rPr>
        <sz val="10"/>
        <rFont val="Noto Sans CJK SC"/>
        <family val="2"/>
      </rPr>
      <t xml:space="preserve">；</t>
    </r>
    <r>
      <rPr>
        <sz val="10"/>
        <rFont val="Arial"/>
        <family val="0"/>
        <charset val="1"/>
      </rPr>
      <t xml:space="preserve">PS-03-02-05 (id: JnGUA2s)</t>
    </r>
    <r>
      <rPr>
        <sz val="10"/>
        <rFont val="Noto Sans CJK SC"/>
        <family val="2"/>
      </rPr>
      <t xml:space="preserve">；</t>
    </r>
    <r>
      <rPr>
        <sz val="10"/>
        <rFont val="Arial"/>
        <family val="0"/>
        <charset val="1"/>
      </rPr>
      <t xml:space="preserve">TBL-01-00-065 (id: JlvnlgM)</t>
    </r>
  </si>
  <si>
    <r>
      <rPr>
        <sz val="10"/>
        <rFont val="Noto Sans CJK SC"/>
        <family val="2"/>
      </rPr>
      <t xml:space="preserve">皮膚側の病像は臓器側（第</t>
    </r>
    <r>
      <rPr>
        <sz val="10"/>
        <rFont val="Arial"/>
        <family val="0"/>
        <charset val="1"/>
      </rPr>
      <t xml:space="preserve">23</t>
    </r>
    <r>
      <rPr>
        <sz val="10"/>
        <rFont val="Noto Sans CJK SC"/>
        <family val="2"/>
      </rPr>
      <t xml:space="preserve">回）で作成済みのため、本カードは機序と診断の総論に絞った。パッチテストの手技の詳細は </t>
    </r>
    <r>
      <rPr>
        <sz val="10"/>
        <rFont val="Arial"/>
        <family val="0"/>
        <charset val="1"/>
      </rPr>
      <t xml:space="preserve">ESCD </t>
    </r>
    <r>
      <rPr>
        <sz val="10"/>
        <rFont val="Noto Sans CJK SC"/>
        <family val="2"/>
      </rPr>
      <t xml:space="preserve">ガイドライン（</t>
    </r>
    <r>
      <rPr>
        <sz val="10"/>
        <rFont val="Arial"/>
        <family val="0"/>
        <charset val="1"/>
      </rPr>
      <t xml:space="preserve">SRC-1202</t>
    </r>
    <r>
      <rPr>
        <sz val="10"/>
        <rFont val="Noto Sans CJK SC"/>
        <family val="2"/>
      </rPr>
      <t xml:space="preserve">）が別に登録されている。</t>
    </r>
  </si>
  <si>
    <t xml:space="preserve">AL-020</t>
  </si>
  <si>
    <r>
      <rPr>
        <sz val="10"/>
        <rFont val="Noto Sans CJK SC"/>
        <family val="2"/>
      </rPr>
      <t xml:space="preserve">膨疹を伴わない血管性浮腫は、ヒスタミン介在性、ブラジキニン介在性、機序不明の</t>
    </r>
    <r>
      <rPr>
        <sz val="10"/>
        <rFont val="Arial"/>
        <family val="0"/>
        <charset val="1"/>
      </rPr>
      <t xml:space="preserve">3</t>
    </r>
    <r>
      <rPr>
        <sz val="10"/>
        <rFont val="Noto Sans CJK SC"/>
        <family val="2"/>
      </rPr>
      <t xml:space="preserve">群に分類され、この分類に基づいて鑑別診断と治療選択が行われる。</t>
    </r>
  </si>
  <si>
    <r>
      <rPr>
        <sz val="10"/>
        <rFont val="Noto Sans CJK SC"/>
        <family val="2"/>
      </rPr>
      <t xml:space="preserve">医学各論 Ⅺ</t>
    </r>
    <r>
      <rPr>
        <sz val="10"/>
        <rFont val="Arial"/>
        <family val="0"/>
        <charset val="1"/>
      </rPr>
      <t xml:space="preserve">-1-B-⑦</t>
    </r>
    <r>
      <rPr>
        <sz val="10"/>
        <rFont val="Noto Sans CJK SC"/>
        <family val="2"/>
      </rPr>
      <t xml:space="preserve">（血管性浮腫、</t>
    </r>
    <r>
      <rPr>
        <sz val="10"/>
        <rFont val="Arial"/>
        <family val="0"/>
        <charset val="1"/>
      </rPr>
      <t xml:space="preserve">a</t>
    </r>
    <r>
      <rPr>
        <sz val="10"/>
        <rFont val="Noto Sans CJK SC"/>
        <family val="2"/>
      </rPr>
      <t xml:space="preserve">）</t>
    </r>
  </si>
  <si>
    <r>
      <rPr>
        <sz val="10"/>
        <rFont val="Arial"/>
        <family val="0"/>
        <charset val="1"/>
      </rPr>
      <t xml:space="preserve">PS-01-03-29 (id: JkxnuM4)</t>
    </r>
    <r>
      <rPr>
        <sz val="10"/>
        <rFont val="Noto Sans CJK SC"/>
        <family val="2"/>
      </rPr>
      <t xml:space="preserve">；</t>
    </r>
    <r>
      <rPr>
        <sz val="10"/>
        <rFont val="Arial"/>
        <family val="0"/>
        <charset val="1"/>
      </rPr>
      <t xml:space="preserve">PS-03-02-02 (id: JnGUA2Y)</t>
    </r>
    <r>
      <rPr>
        <sz val="10"/>
        <rFont val="Noto Sans CJK SC"/>
        <family val="2"/>
      </rPr>
      <t xml:space="preserve">；</t>
    </r>
    <r>
      <rPr>
        <sz val="10"/>
        <rFont val="Arial"/>
        <family val="0"/>
        <charset val="1"/>
      </rPr>
      <t xml:space="preserve">PS-03-02-05 (id: JnGUA2s)</t>
    </r>
    <r>
      <rPr>
        <sz val="10"/>
        <rFont val="Noto Sans CJK SC"/>
        <family val="2"/>
      </rPr>
      <t xml:space="preserve">；</t>
    </r>
    <r>
      <rPr>
        <sz val="10"/>
        <rFont val="Arial"/>
        <family val="0"/>
        <charset val="1"/>
      </rPr>
      <t xml:space="preserve">TBL-02-17-003 (id: JlAKp1k)</t>
    </r>
  </si>
  <si>
    <t xml:space="preserve">SRC-2828</t>
  </si>
  <si>
    <t xml:space="preserve">Caballero T, Ferrer M, Guilarte M, et al. Classification and Treatment of Angioedema without Wheals: A Spanish Delphi Consensus. Am J Clin Dermatol. 2023;24(1):135-141.</t>
  </si>
  <si>
    <t xml:space="preserve">10.1007/s40257-022-00735-7</t>
  </si>
  <si>
    <t xml:space="preserve">36310330</t>
  </si>
  <si>
    <r>
      <rPr>
        <sz val="10"/>
        <rFont val="Noto Sans CJK SC"/>
        <family val="2"/>
      </rPr>
      <t xml:space="preserve">分類はスペインの専門家パネルによる </t>
    </r>
    <r>
      <rPr>
        <sz val="10"/>
        <rFont val="Arial"/>
        <family val="0"/>
        <charset val="1"/>
      </rPr>
      <t xml:space="preserve">Delphi </t>
    </r>
    <r>
      <rPr>
        <sz val="10"/>
        <rFont val="Noto Sans CJK SC"/>
        <family val="2"/>
      </rPr>
      <t xml:space="preserve">コンセンサスに基づく。遺伝性血管性浮腫の本体は第</t>
    </r>
    <r>
      <rPr>
        <sz val="10"/>
        <rFont val="Arial"/>
        <family val="0"/>
        <charset val="1"/>
      </rPr>
      <t xml:space="preserve">45</t>
    </r>
    <r>
      <rPr>
        <sz val="10"/>
        <rFont val="Noto Sans CJK SC"/>
        <family val="2"/>
      </rPr>
      <t xml:space="preserve">回（</t>
    </r>
    <r>
      <rPr>
        <sz val="10"/>
        <rFont val="Arial"/>
        <family val="0"/>
        <charset val="1"/>
      </rPr>
      <t xml:space="preserve">ID</t>
    </r>
    <r>
      <rPr>
        <sz val="10"/>
        <rFont val="Noto Sans CJK SC"/>
        <family val="2"/>
      </rPr>
      <t xml:space="preserve">）で扱うため、本カードは分類の総論に留める。</t>
    </r>
  </si>
  <si>
    <t xml:space="preserve">AL-021</t>
  </si>
  <si>
    <r>
      <rPr>
        <sz val="10"/>
        <rFont val="Noto Sans CJK SC"/>
        <family val="2"/>
      </rPr>
      <t xml:space="preserve">膨疹を伴わない孤発性血管性浮腫の鑑別には、遺伝性血管性浮腫（</t>
    </r>
    <r>
      <rPr>
        <sz val="10"/>
        <rFont val="Arial"/>
        <family val="0"/>
        <charset val="1"/>
      </rPr>
      <t xml:space="preserve">I </t>
    </r>
    <r>
      <rPr>
        <sz val="10"/>
        <rFont val="Noto Sans CJK SC"/>
        <family val="2"/>
      </rPr>
      <t xml:space="preserve">型・</t>
    </r>
    <r>
      <rPr>
        <sz val="10"/>
        <rFont val="Arial"/>
        <family val="0"/>
        <charset val="1"/>
      </rPr>
      <t xml:space="preserve">II </t>
    </r>
    <r>
      <rPr>
        <sz val="10"/>
        <rFont val="Noto Sans CJK SC"/>
        <family val="2"/>
      </rPr>
      <t xml:space="preserve">型および補体正常型）、後天性血管性浮腫、</t>
    </r>
    <r>
      <rPr>
        <sz val="10"/>
        <rFont val="Arial"/>
        <family val="0"/>
        <charset val="1"/>
      </rPr>
      <t xml:space="preserve">ACE </t>
    </r>
    <r>
      <rPr>
        <sz val="10"/>
        <rFont val="Noto Sans CJK SC"/>
        <family val="2"/>
      </rPr>
      <t xml:space="preserve">阻害薬誘発性血管性浮腫、ヒスタミン性および非ヒスタミン性の血管性浮腫が含まれる。</t>
    </r>
  </si>
  <si>
    <t xml:space="preserve">SRC-2829</t>
  </si>
  <si>
    <t xml:space="preserve">Kesh S, Bernstein JA. Isolated angioedema: A review of classification and update on management. Ann Allergy Asthma Immunol. 2022;129(6):692-702.</t>
  </si>
  <si>
    <t xml:space="preserve">10.1016/j.anai.2022.08.003</t>
  </si>
  <si>
    <t xml:space="preserve">35988876</t>
  </si>
  <si>
    <r>
      <rPr>
        <sz val="10"/>
        <rFont val="Arial"/>
        <family val="0"/>
        <charset val="1"/>
      </rPr>
      <t xml:space="preserve">ACE </t>
    </r>
    <r>
      <rPr>
        <sz val="10"/>
        <rFont val="Noto Sans CJK SC"/>
        <family val="2"/>
      </rPr>
      <t xml:space="preserve">阻害薬は薬効群としての言及に留め、個別製剤の国内承認・保険適用の確認は本カードでは行っていない。遺伝性血管性浮腫の診断・治療の本体は第</t>
    </r>
    <r>
      <rPr>
        <sz val="10"/>
        <rFont val="Arial"/>
        <family val="0"/>
        <charset val="1"/>
      </rPr>
      <t xml:space="preserve">45</t>
    </r>
    <r>
      <rPr>
        <sz val="10"/>
        <rFont val="Noto Sans CJK SC"/>
        <family val="2"/>
      </rPr>
      <t xml:space="preserve">回（</t>
    </r>
    <r>
      <rPr>
        <sz val="10"/>
        <rFont val="Arial"/>
        <family val="0"/>
        <charset val="1"/>
      </rPr>
      <t xml:space="preserve">ID</t>
    </r>
    <r>
      <rPr>
        <sz val="10"/>
        <rFont val="Noto Sans CJK SC"/>
        <family val="2"/>
      </rPr>
      <t xml:space="preserve">）で扱う。出典は総説で、ライセンスは未確認。</t>
    </r>
  </si>
  <si>
    <t xml:space="preserve">AL-022</t>
  </si>
  <si>
    <r>
      <rPr>
        <sz val="10"/>
        <rFont val="Noto Sans CJK SC"/>
        <family val="2"/>
      </rPr>
      <t xml:space="preserve">改訂 </t>
    </r>
    <r>
      <rPr>
        <sz val="10"/>
        <rFont val="Arial"/>
        <family val="0"/>
        <charset val="1"/>
      </rPr>
      <t xml:space="preserve">ISHAM-ABPA </t>
    </r>
    <r>
      <rPr>
        <sz val="10"/>
        <rFont val="Noto Sans CJK SC"/>
        <family val="2"/>
      </rPr>
      <t xml:space="preserve">基準では、アレルギー性気管支肺アスペルギルス症の診断には、素因または適合する臨床像と真菌感作の証明に加え、総 </t>
    </r>
    <r>
      <rPr>
        <sz val="10"/>
        <rFont val="Arial"/>
        <family val="0"/>
        <charset val="1"/>
      </rPr>
      <t xml:space="preserve">IgE 500 IU/mL </t>
    </r>
    <r>
      <rPr>
        <sz val="10"/>
        <rFont val="Noto Sans CJK SC"/>
        <family val="2"/>
      </rPr>
      <t xml:space="preserve">以上を満たし、さらに真菌特異的 </t>
    </r>
    <r>
      <rPr>
        <sz val="10"/>
        <rFont val="Arial"/>
        <family val="0"/>
        <charset val="1"/>
      </rPr>
      <t xml:space="preserve">IgG </t>
    </r>
    <r>
      <rPr>
        <sz val="10"/>
        <rFont val="Noto Sans CJK SC"/>
        <family val="2"/>
      </rPr>
      <t xml:space="preserve">抗体、末梢血好酸球増多、示唆的な画像所見のうち</t>
    </r>
    <r>
      <rPr>
        <sz val="10"/>
        <rFont val="Arial"/>
        <family val="0"/>
        <charset val="1"/>
      </rPr>
      <t xml:space="preserve">2</t>
    </r>
    <r>
      <rPr>
        <sz val="10"/>
        <rFont val="Noto Sans CJK SC"/>
        <family val="2"/>
      </rPr>
      <t xml:space="preserve">つを満たすことが必要である。</t>
    </r>
  </si>
  <si>
    <r>
      <rPr>
        <sz val="10"/>
        <rFont val="Noto Sans CJK SC"/>
        <family val="2"/>
      </rPr>
      <t xml:space="preserve">医学各論 Ⅺ</t>
    </r>
    <r>
      <rPr>
        <sz val="10"/>
        <rFont val="Arial"/>
        <family val="0"/>
        <charset val="1"/>
      </rPr>
      <t xml:space="preserve">-1-C-②</t>
    </r>
    <r>
      <rPr>
        <sz val="10"/>
        <rFont val="Noto Sans CJK SC"/>
        <family val="2"/>
      </rPr>
      <t xml:space="preserve">（アレルギー性気管支肺真菌症、</t>
    </r>
    <r>
      <rPr>
        <sz val="10"/>
        <rFont val="Arial"/>
        <family val="0"/>
        <charset val="1"/>
      </rPr>
      <t xml:space="preserve">b</t>
    </r>
    <r>
      <rPr>
        <sz val="10"/>
        <rFont val="Noto Sans CJK SC"/>
        <family val="2"/>
      </rPr>
      <t xml:space="preserve">）</t>
    </r>
  </si>
  <si>
    <r>
      <rPr>
        <sz val="10"/>
        <rFont val="Arial"/>
        <family val="0"/>
        <charset val="1"/>
      </rPr>
      <t xml:space="preserve">PS-01-03-29 (id: JkxnuM4)</t>
    </r>
    <r>
      <rPr>
        <sz val="10"/>
        <rFont val="Noto Sans CJK SC"/>
        <family val="2"/>
      </rPr>
      <t xml:space="preserve">；</t>
    </r>
    <r>
      <rPr>
        <sz val="10"/>
        <rFont val="Arial"/>
        <family val="0"/>
        <charset val="1"/>
      </rPr>
      <t xml:space="preserve">PS-01-03-26 (id: JkxnuMs)</t>
    </r>
    <r>
      <rPr>
        <sz val="10"/>
        <rFont val="Noto Sans CJK SC"/>
        <family val="2"/>
      </rPr>
      <t xml:space="preserve">；</t>
    </r>
    <r>
      <rPr>
        <sz val="10"/>
        <rFont val="Arial"/>
        <family val="0"/>
        <charset val="1"/>
      </rPr>
      <t xml:space="preserve">PS-03-02-05 (id: JnGUA2s)</t>
    </r>
    <r>
      <rPr>
        <sz val="10"/>
        <rFont val="Noto Sans CJK SC"/>
        <family val="2"/>
      </rPr>
      <t xml:space="preserve">；</t>
    </r>
    <r>
      <rPr>
        <sz val="10"/>
        <rFont val="Arial"/>
        <family val="0"/>
        <charset val="1"/>
      </rPr>
      <t xml:space="preserve">TBL-01-00-231 (id: Jlvnlz8)</t>
    </r>
  </si>
  <si>
    <t xml:space="preserve">Agarwal R, et al (ISHAM-ABPA working group). Revised ISHAM-ABPA working group clinical practice guidelines for diagnosing, classifying and treating allergic bronchopulmonary aspergillosis/mycoses. Eur Respir J. 2024;63(4):2400061.</t>
  </si>
  <si>
    <t xml:space="preserve">38423624</t>
  </si>
  <si>
    <r>
      <rPr>
        <sz val="10"/>
        <rFont val="Noto Sans CJK SC"/>
        <family val="2"/>
      </rPr>
      <t xml:space="preserve">出典マスター（</t>
    </r>
    <r>
      <rPr>
        <sz val="10"/>
        <rFont val="Arial"/>
        <family val="0"/>
        <charset val="1"/>
      </rPr>
      <t xml:space="preserve">SRC-426</t>
    </r>
    <r>
      <rPr>
        <sz val="10"/>
        <rFont val="Noto Sans CJK SC"/>
        <family val="2"/>
      </rPr>
      <t xml:space="preserve">）では </t>
    </r>
    <r>
      <rPr>
        <sz val="10"/>
        <rFont val="Arial"/>
        <family val="0"/>
        <charset val="1"/>
      </rPr>
      <t xml:space="preserve">PMID </t>
    </r>
    <r>
      <rPr>
        <sz val="10"/>
        <rFont val="Noto Sans CJK SC"/>
        <family val="2"/>
      </rPr>
      <t xml:space="preserve">が未登録で </t>
    </r>
    <r>
      <rPr>
        <sz val="10"/>
        <rFont val="Arial"/>
        <family val="0"/>
        <charset val="1"/>
      </rPr>
      <t xml:space="preserve">source_class </t>
    </r>
    <r>
      <rPr>
        <sz val="10"/>
        <rFont val="Noto Sans CJK SC"/>
        <family val="2"/>
      </rPr>
      <t xml:space="preserve">は </t>
    </r>
    <r>
      <rPr>
        <sz val="10"/>
        <rFont val="Arial"/>
        <family val="0"/>
        <charset val="1"/>
      </rPr>
      <t xml:space="preserve">UNKNOWN </t>
    </r>
    <r>
      <rPr>
        <sz val="10"/>
        <rFont val="Noto Sans CJK SC"/>
        <family val="2"/>
      </rPr>
      <t xml:space="preserve">のため、確認済みの </t>
    </r>
    <r>
      <rPr>
        <sz val="10"/>
        <rFont val="Arial"/>
        <family val="0"/>
        <charset val="1"/>
      </rPr>
      <t xml:space="preserve">PMID 38423624 </t>
    </r>
    <r>
      <rPr>
        <sz val="10"/>
        <rFont val="Noto Sans CJK SC"/>
        <family val="2"/>
      </rPr>
      <t xml:space="preserve">の補完と、</t>
    </r>
    <r>
      <rPr>
        <sz val="10"/>
        <rFont val="Arial"/>
        <family val="0"/>
        <charset val="1"/>
      </rPr>
      <t xml:space="preserve">CC BY-NC 4.0 </t>
    </r>
    <r>
      <rPr>
        <sz val="10"/>
        <rFont val="Noto Sans CJK SC"/>
        <family val="2"/>
      </rPr>
      <t xml:space="preserve">に基づく </t>
    </r>
    <r>
      <rPr>
        <sz val="10"/>
        <rFont val="Arial"/>
        <family val="0"/>
        <charset val="1"/>
      </rPr>
      <t xml:space="preserve">RESTRICTED </t>
    </r>
    <r>
      <rPr>
        <sz val="10"/>
        <rFont val="Noto Sans CJK SC"/>
        <family val="2"/>
      </rPr>
      <t xml:space="preserve">への変更を提案する。基準値（総 </t>
    </r>
    <r>
      <rPr>
        <sz val="10"/>
        <rFont val="Arial"/>
        <family val="0"/>
        <charset val="1"/>
      </rPr>
      <t xml:space="preserve">IgE 500 IU/mL </t>
    </r>
    <r>
      <rPr>
        <sz val="10"/>
        <rFont val="Noto Sans CJK SC"/>
        <family val="2"/>
      </rPr>
      <t xml:space="preserve">以上）は抄録で確認した。急性期治療の詳細は本カードでは扱わない。</t>
    </r>
  </si>
  <si>
    <t xml:space="preserve">AL-023</t>
  </si>
  <si>
    <r>
      <rPr>
        <sz val="10"/>
        <rFont val="Noto Sans CJK SC"/>
        <family val="2"/>
      </rPr>
      <t xml:space="preserve">過敏性肺炎は非線維性と線維性の</t>
    </r>
    <r>
      <rPr>
        <sz val="10"/>
        <rFont val="Arial"/>
        <family val="0"/>
        <charset val="1"/>
      </rPr>
      <t xml:space="preserve">2</t>
    </r>
    <r>
      <rPr>
        <sz val="10"/>
        <rFont val="Noto Sans CJK SC"/>
        <family val="2"/>
      </rPr>
      <t xml:space="preserve">つの表現型に分類され、非線維性過敏性肺炎では気管支肺胞洗浄液のリンパ球解析が推奨され、曝露抗原を同定するための血清 </t>
    </r>
    <r>
      <rPr>
        <sz val="10"/>
        <rFont val="Arial"/>
        <family val="0"/>
        <charset val="1"/>
      </rPr>
      <t xml:space="preserve">IgG </t>
    </r>
    <r>
      <rPr>
        <sz val="10"/>
        <rFont val="Noto Sans CJK SC"/>
        <family val="2"/>
      </rPr>
      <t xml:space="preserve">検査が提案されている。</t>
    </r>
  </si>
  <si>
    <r>
      <rPr>
        <sz val="10"/>
        <rFont val="Noto Sans CJK SC"/>
        <family val="2"/>
      </rPr>
      <t xml:space="preserve">医学各論 Ⅺ</t>
    </r>
    <r>
      <rPr>
        <sz val="10"/>
        <rFont val="Arial"/>
        <family val="0"/>
        <charset val="1"/>
      </rPr>
      <t xml:space="preserve">-1-C-③</t>
    </r>
    <r>
      <rPr>
        <sz val="10"/>
        <rFont val="Noto Sans CJK SC"/>
        <family val="2"/>
      </rPr>
      <t xml:space="preserve">（過敏性肺炎、</t>
    </r>
    <r>
      <rPr>
        <sz val="10"/>
        <rFont val="Arial"/>
        <family val="0"/>
        <charset val="1"/>
      </rPr>
      <t xml:space="preserve">b</t>
    </r>
    <r>
      <rPr>
        <sz val="10"/>
        <rFont val="Noto Sans CJK SC"/>
        <family val="2"/>
      </rPr>
      <t xml:space="preserve">）</t>
    </r>
  </si>
  <si>
    <r>
      <rPr>
        <sz val="10"/>
        <rFont val="Arial"/>
        <family val="0"/>
        <charset val="1"/>
      </rPr>
      <t xml:space="preserve">PS-01-03-29 (id: JkxnuM4)</t>
    </r>
    <r>
      <rPr>
        <sz val="10"/>
        <rFont val="Noto Sans CJK SC"/>
        <family val="2"/>
      </rPr>
      <t xml:space="preserve">；</t>
    </r>
    <r>
      <rPr>
        <sz val="10"/>
        <rFont val="Arial"/>
        <family val="0"/>
        <charset val="1"/>
      </rPr>
      <t xml:space="preserve">PS-01-03-26 (id: JkxnuMs)</t>
    </r>
    <r>
      <rPr>
        <sz val="10"/>
        <rFont val="Noto Sans CJK SC"/>
        <family val="2"/>
      </rPr>
      <t xml:space="preserve">；</t>
    </r>
    <r>
      <rPr>
        <sz val="10"/>
        <rFont val="Arial"/>
        <family val="0"/>
        <charset val="1"/>
      </rPr>
      <t xml:space="preserve">PS-03-02-05 (id: JnGUA2s)</t>
    </r>
    <r>
      <rPr>
        <sz val="10"/>
        <rFont val="Noto Sans CJK SC"/>
        <family val="2"/>
      </rPr>
      <t xml:space="preserve">；</t>
    </r>
    <r>
      <rPr>
        <sz val="10"/>
        <rFont val="Arial"/>
        <family val="0"/>
        <charset val="1"/>
      </rPr>
      <t xml:space="preserve">TBL-01-00-227 (id: Jlvnlzk)</t>
    </r>
  </si>
  <si>
    <t xml:space="preserve">Raghu G, Remy-Jardin M, Ryerson CJ, et al. Diagnosis of Hypersensitivity Pneumonitis in Adults. An Official ATS/JRS/ALAT Clinical Practice Guideline. Am J Respir Crit Care Med. 2020;202(3):e36-e69.</t>
  </si>
  <si>
    <t xml:space="preserve">10.1164/rccm.202005-2032ST</t>
  </si>
  <si>
    <t xml:space="preserve">32706311</t>
  </si>
  <si>
    <r>
      <rPr>
        <sz val="10"/>
        <rFont val="Noto Sans CJK SC"/>
        <family val="2"/>
      </rPr>
      <t xml:space="preserve">出典マスター（</t>
    </r>
    <r>
      <rPr>
        <sz val="10"/>
        <rFont val="Arial"/>
        <family val="0"/>
        <charset val="1"/>
      </rPr>
      <t xml:space="preserve">SRC-424</t>
    </r>
    <r>
      <rPr>
        <sz val="10"/>
        <rFont val="Noto Sans CJK SC"/>
        <family val="2"/>
      </rPr>
      <t xml:space="preserve">）では </t>
    </r>
    <r>
      <rPr>
        <sz val="10"/>
        <rFont val="Arial"/>
        <family val="0"/>
        <charset val="1"/>
      </rPr>
      <t xml:space="preserve">DOI</t>
    </r>
    <r>
      <rPr>
        <sz val="10"/>
        <rFont val="Noto Sans CJK SC"/>
        <family val="2"/>
      </rPr>
      <t xml:space="preserve">・</t>
    </r>
    <r>
      <rPr>
        <sz val="10"/>
        <rFont val="Arial"/>
        <family val="0"/>
        <charset val="1"/>
      </rPr>
      <t xml:space="preserve">PMID </t>
    </r>
    <r>
      <rPr>
        <sz val="10"/>
        <rFont val="Noto Sans CJK SC"/>
        <family val="2"/>
      </rPr>
      <t xml:space="preserve">が未登録で </t>
    </r>
    <r>
      <rPr>
        <sz val="10"/>
        <rFont val="Arial"/>
        <family val="0"/>
        <charset val="1"/>
      </rPr>
      <t xml:space="preserve">source_class </t>
    </r>
    <r>
      <rPr>
        <sz val="10"/>
        <rFont val="Noto Sans CJK SC"/>
        <family val="2"/>
      </rPr>
      <t xml:space="preserve">は </t>
    </r>
    <r>
      <rPr>
        <sz val="10"/>
        <rFont val="Arial"/>
        <family val="0"/>
        <charset val="1"/>
      </rPr>
      <t xml:space="preserve">UNKNOWN </t>
    </r>
    <r>
      <rPr>
        <sz val="10"/>
        <rFont val="Noto Sans CJK SC"/>
        <family val="2"/>
      </rPr>
      <t xml:space="preserve">のため、確認済みの </t>
    </r>
    <r>
      <rPr>
        <sz val="10"/>
        <rFont val="Arial"/>
        <family val="0"/>
        <charset val="1"/>
      </rPr>
      <t xml:space="preserve">DOI</t>
    </r>
    <r>
      <rPr>
        <sz val="10"/>
        <rFont val="Noto Sans CJK SC"/>
        <family val="2"/>
      </rPr>
      <t xml:space="preserve">・</t>
    </r>
    <r>
      <rPr>
        <sz val="10"/>
        <rFont val="Arial"/>
        <family val="0"/>
        <charset val="1"/>
      </rPr>
      <t xml:space="preserve">PMID </t>
    </r>
    <r>
      <rPr>
        <sz val="10"/>
        <rFont val="Noto Sans CJK SC"/>
        <family val="2"/>
      </rPr>
      <t xml:space="preserve">の補完と、</t>
    </r>
    <r>
      <rPr>
        <sz val="10"/>
        <rFont val="Arial"/>
        <family val="0"/>
        <charset val="1"/>
      </rPr>
      <t xml:space="preserve">CC BY-NC-ND 4.0 </t>
    </r>
    <r>
      <rPr>
        <sz val="10"/>
        <rFont val="Noto Sans CJK SC"/>
        <family val="2"/>
      </rPr>
      <t xml:space="preserve">に基づく </t>
    </r>
    <r>
      <rPr>
        <sz val="10"/>
        <rFont val="Arial"/>
        <family val="0"/>
        <charset val="1"/>
      </rPr>
      <t xml:space="preserve">RESTRICTED </t>
    </r>
    <r>
      <rPr>
        <sz val="10"/>
        <rFont val="Noto Sans CJK SC"/>
        <family val="2"/>
      </rPr>
      <t xml:space="preserve">への変更を提案する。国内では日本呼吸器学会『過敏性肺炎診療指針</t>
    </r>
    <r>
      <rPr>
        <sz val="10"/>
        <rFont val="Arial"/>
        <family val="0"/>
        <charset val="1"/>
      </rPr>
      <t xml:space="preserve">2022</t>
    </r>
    <r>
      <rPr>
        <sz val="10"/>
        <rFont val="Noto Sans CJK SC"/>
        <family val="2"/>
      </rPr>
      <t xml:space="preserve">』も存在する。肺病変の詳細は呼吸器側を正とする。</t>
    </r>
  </si>
  <si>
    <t xml:space="preserve">CT-001</t>
  </si>
  <si>
    <r>
      <rPr>
        <sz val="10"/>
        <rFont val="Noto Sans CJK SC"/>
        <family val="2"/>
      </rPr>
      <t xml:space="preserve">関節リウマチの薬物治療について、</t>
    </r>
    <r>
      <rPr>
        <sz val="10"/>
        <rFont val="Arial"/>
        <family val="0"/>
        <charset val="1"/>
      </rPr>
      <t xml:space="preserve">EULAR </t>
    </r>
    <r>
      <rPr>
        <sz val="10"/>
        <rFont val="Noto Sans CJK SC"/>
        <family val="2"/>
      </rPr>
      <t xml:space="preserve">推奨の </t>
    </r>
    <r>
      <rPr>
        <sz val="10"/>
        <rFont val="Arial"/>
        <family val="0"/>
        <charset val="1"/>
      </rPr>
      <t xml:space="preserve">2025 update </t>
    </r>
    <r>
      <rPr>
        <sz val="10"/>
        <rFont val="Noto Sans CJK SC"/>
        <family val="2"/>
      </rPr>
      <t xml:space="preserve">は全体原則</t>
    </r>
    <r>
      <rPr>
        <sz val="10"/>
        <rFont val="Arial"/>
        <family val="0"/>
        <charset val="1"/>
      </rPr>
      <t xml:space="preserve">5</t>
    </r>
    <r>
      <rPr>
        <sz val="10"/>
        <rFont val="Noto Sans CJK SC"/>
        <family val="2"/>
      </rPr>
      <t xml:space="preserve">項目と推奨</t>
    </r>
    <r>
      <rPr>
        <sz val="10"/>
        <rFont val="Arial"/>
        <family val="0"/>
        <charset val="1"/>
      </rPr>
      <t xml:space="preserve">9</t>
    </r>
    <r>
      <rPr>
        <sz val="10"/>
        <rFont val="Noto Sans CJK SC"/>
        <family val="2"/>
      </rPr>
      <t xml:space="preserve">件からなり、初期治療はメトトレキサート（理想的には短期間の糖質コルチコイド併用）とし、</t>
    </r>
    <r>
      <rPr>
        <sz val="10"/>
        <rFont val="Arial"/>
        <family val="0"/>
        <charset val="1"/>
      </rPr>
      <t xml:space="preserve">3</t>
    </r>
    <r>
      <rPr>
        <sz val="10"/>
        <rFont val="Noto Sans CJK SC"/>
        <family val="2"/>
      </rPr>
      <t xml:space="preserve">〜</t>
    </r>
    <r>
      <rPr>
        <sz val="10"/>
        <rFont val="Arial"/>
        <family val="0"/>
        <charset val="1"/>
      </rPr>
      <t xml:space="preserve">6</t>
    </r>
    <r>
      <rPr>
        <sz val="10"/>
        <rFont val="Noto Sans CJK SC"/>
        <family val="2"/>
      </rPr>
      <t xml:space="preserve">か月で効果が不十分なら生物学的製剤を追加する。</t>
    </r>
    <r>
      <rPr>
        <sz val="10"/>
        <rFont val="Arial"/>
        <family val="0"/>
        <charset val="1"/>
      </rPr>
      <t xml:space="preserve">JAK </t>
    </r>
    <r>
      <rPr>
        <sz val="10"/>
        <rFont val="Noto Sans CJK SC"/>
        <family val="2"/>
      </rPr>
      <t xml:space="preserve">阻害薬は主要心血管イベント・悪性腫瘍・血栓塞栓イベントのリスクを慎重に考慮したうえで選択しうるものとし、持続的寛解後は </t>
    </r>
    <r>
      <rPr>
        <sz val="10"/>
        <rFont val="Arial"/>
        <family val="0"/>
        <charset val="1"/>
      </rPr>
      <t xml:space="preserve">DMARD </t>
    </r>
    <r>
      <rPr>
        <sz val="10"/>
        <rFont val="Noto Sans CJK SC"/>
        <family val="2"/>
      </rPr>
      <t xml:space="preserve">の漸減は可能だが中止は再燃を招くことが多いとする。</t>
    </r>
  </si>
  <si>
    <r>
      <rPr>
        <sz val="10"/>
        <rFont val="Noto Sans CJK SC"/>
        <family val="2"/>
      </rPr>
      <t xml:space="preserve">医学各論 Ⅺ</t>
    </r>
    <r>
      <rPr>
        <sz val="10"/>
        <rFont val="Arial"/>
        <family val="0"/>
        <charset val="1"/>
      </rPr>
      <t xml:space="preserve">-2-A-①</t>
    </r>
    <r>
      <rPr>
        <sz val="10"/>
        <rFont val="Noto Sans CJK SC"/>
        <family val="2"/>
      </rPr>
      <t xml:space="preserve">（関節リウマチ、</t>
    </r>
    <r>
      <rPr>
        <sz val="10"/>
        <rFont val="Arial"/>
        <family val="0"/>
        <charset val="1"/>
      </rPr>
      <t xml:space="preserve">a</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</si>
  <si>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PS-03-02-04 (id: JnGUA2o)</t>
    </r>
    <r>
      <rPr>
        <sz val="10"/>
        <rFont val="Noto Sans CJK SC"/>
        <family val="2"/>
      </rPr>
      <t xml:space="preserve">；</t>
    </r>
    <r>
      <rPr>
        <sz val="10"/>
        <rFont val="Arial"/>
        <family val="0"/>
        <charset val="1"/>
      </rPr>
      <t xml:space="preserve">TBL-01-00-557 (id: JmxLo0Y)</t>
    </r>
  </si>
  <si>
    <t xml:space="preserve">SRC-2901</t>
  </si>
  <si>
    <t xml:space="preserve">Smolen JS, Edwards CJ, Konzett V, et al. EULAR recommendations for the management of rheumatoid arthritis with synthetic and biologic disease-modifying antirheumatic drugs: 2025 update. Ann Rheum Dis. 2026;85(6):991-1009</t>
  </si>
  <si>
    <t xml:space="preserve">10.1016/j.ard.2026.01.023</t>
  </si>
  <si>
    <t xml:space="preserve">41826212</t>
  </si>
  <si>
    <r>
      <rPr>
        <sz val="10"/>
        <rFont val="Noto Sans CJK SC"/>
        <family val="2"/>
      </rPr>
      <t xml:space="preserve">欧州の推奨であり、国内の治療の土台は日本リウマチ学会ガイドライン</t>
    </r>
    <r>
      <rPr>
        <sz val="10"/>
        <rFont val="Arial"/>
        <family val="0"/>
        <charset val="1"/>
      </rPr>
      <t xml:space="preserve">2024</t>
    </r>
    <r>
      <rPr>
        <sz val="10"/>
        <rFont val="Noto Sans CJK SC"/>
        <family val="2"/>
      </rPr>
      <t xml:space="preserve">年改訂（</t>
    </r>
    <r>
      <rPr>
        <sz val="10"/>
        <rFont val="Arial"/>
        <family val="0"/>
        <charset val="1"/>
      </rPr>
      <t xml:space="preserve">SRC-1847</t>
    </r>
    <r>
      <rPr>
        <sz val="10"/>
        <rFont val="Noto Sans CJK SC"/>
        <family val="2"/>
      </rPr>
      <t xml:space="preserve">）。メトトレキサート、生物学的製剤、</t>
    </r>
    <r>
      <rPr>
        <sz val="10"/>
        <rFont val="Arial"/>
        <family val="0"/>
        <charset val="1"/>
      </rPr>
      <t xml:space="preserve">JAK </t>
    </r>
    <r>
      <rPr>
        <sz val="10"/>
        <rFont val="Noto Sans CJK SC"/>
        <family val="2"/>
      </rPr>
      <t xml:space="preserve">阻害薬はいずれも関節リウマチの適応で国内承認・保険適用がある。推奨に列挙される薬剤のうちリツキシマブの関節リウマチに対する国内適応は本パートでは未確認。</t>
    </r>
    <r>
      <rPr>
        <sz val="10"/>
        <rFont val="Arial"/>
        <family val="0"/>
        <charset val="1"/>
      </rPr>
      <t xml:space="preserve">2022 update</t>
    </r>
    <r>
      <rPr>
        <sz val="10"/>
        <rFont val="Noto Sans CJK SC"/>
        <family val="2"/>
      </rPr>
      <t xml:space="preserve">（</t>
    </r>
    <r>
      <rPr>
        <sz val="10"/>
        <rFont val="Arial"/>
        <family val="0"/>
        <charset val="1"/>
      </rPr>
      <t xml:space="preserve">SRC-1848</t>
    </r>
    <r>
      <rPr>
        <sz val="10"/>
        <rFont val="Noto Sans CJK SC"/>
        <family val="2"/>
      </rPr>
      <t xml:space="preserve">）は本出典に置き換わった。数値・件数は抄録で確認した。</t>
    </r>
  </si>
  <si>
    <t xml:space="preserve">CT-002</t>
  </si>
  <si>
    <r>
      <rPr>
        <sz val="10"/>
        <rFont val="Noto Sans CJK SC"/>
        <family val="2"/>
      </rPr>
      <t xml:space="preserve">関節リウマチに伴う間質性肺疾患の統合有病率は、観察研究</t>
    </r>
    <r>
      <rPr>
        <sz val="10"/>
        <rFont val="Arial"/>
        <family val="0"/>
        <charset val="1"/>
      </rPr>
      <t xml:space="preserve">56</t>
    </r>
    <r>
      <rPr>
        <sz val="10"/>
        <rFont val="Noto Sans CJK SC"/>
        <family val="2"/>
      </rPr>
      <t xml:space="preserve">件（関節リウマチ関連間質性肺疾患 </t>
    </r>
    <r>
      <rPr>
        <sz val="10"/>
        <rFont val="Arial"/>
        <family val="0"/>
        <charset val="1"/>
      </rPr>
      <t xml:space="preserve">11,851</t>
    </r>
    <r>
      <rPr>
        <sz val="10"/>
        <rFont val="Noto Sans CJK SC"/>
        <family val="2"/>
      </rPr>
      <t xml:space="preserve">例）を統合したメタ解析で </t>
    </r>
    <r>
      <rPr>
        <sz val="10"/>
        <rFont val="Arial"/>
        <family val="0"/>
        <charset val="1"/>
      </rPr>
      <t xml:space="preserve">18.7%</t>
    </r>
    <r>
      <rPr>
        <sz val="10"/>
        <rFont val="Noto Sans CJK SC"/>
        <family val="2"/>
      </rPr>
      <t xml:space="preserve">（</t>
    </r>
    <r>
      <rPr>
        <sz val="10"/>
        <rFont val="Arial"/>
        <family val="0"/>
        <charset val="1"/>
      </rPr>
      <t xml:space="preserve">95%</t>
    </r>
    <r>
      <rPr>
        <sz val="10"/>
        <rFont val="Noto Sans CJK SC"/>
        <family val="2"/>
      </rPr>
      <t xml:space="preserve">信頼区間 </t>
    </r>
    <r>
      <rPr>
        <sz val="10"/>
        <rFont val="Arial"/>
        <family val="0"/>
        <charset val="1"/>
      </rPr>
      <t xml:space="preserve">15.8</t>
    </r>
    <r>
      <rPr>
        <sz val="10"/>
        <rFont val="Noto Sans CJK SC"/>
        <family val="2"/>
      </rPr>
      <t xml:space="preserve">〜</t>
    </r>
    <r>
      <rPr>
        <sz val="10"/>
        <rFont val="Arial"/>
        <family val="0"/>
        <charset val="1"/>
      </rPr>
      <t xml:space="preserve">21.6</t>
    </r>
    <r>
      <rPr>
        <sz val="10"/>
        <rFont val="Noto Sans CJK SC"/>
        <family val="2"/>
      </rPr>
      <t xml:space="preserve">）と推計され、危険因子として男性、高齢、喫煙歴、リウマトイド因子陽性、抗</t>
    </r>
    <r>
      <rPr>
        <sz val="10"/>
        <rFont val="Arial"/>
        <family val="0"/>
        <charset val="1"/>
      </rPr>
      <t xml:space="preserve">CCP</t>
    </r>
    <r>
      <rPr>
        <sz val="10"/>
        <rFont val="Noto Sans CJK SC"/>
        <family val="2"/>
      </rPr>
      <t xml:space="preserve">抗体陽性、中〜高疾患活動性などが挙げられた。</t>
    </r>
  </si>
  <si>
    <r>
      <rPr>
        <sz val="10"/>
        <rFont val="Arial"/>
        <family val="0"/>
        <charset val="1"/>
      </rPr>
      <t xml:space="preserve">PS-03-02-05 (id: JnGUA2s)</t>
    </r>
    <r>
      <rPr>
        <sz val="10"/>
        <rFont val="Noto Sans CJK SC"/>
        <family val="2"/>
      </rPr>
      <t xml:space="preserve">；</t>
    </r>
    <r>
      <rPr>
        <sz val="10"/>
        <rFont val="Arial"/>
        <family val="0"/>
        <charset val="1"/>
      </rPr>
      <t xml:space="preserve">PS-03-02-02 (id: JnGUA2Y)</t>
    </r>
    <r>
      <rPr>
        <sz val="10"/>
        <rFont val="Noto Sans CJK SC"/>
        <family val="2"/>
      </rPr>
      <t xml:space="preserve">；</t>
    </r>
    <r>
      <rPr>
        <sz val="10"/>
        <rFont val="Arial"/>
        <family val="0"/>
        <charset val="1"/>
      </rPr>
      <t xml:space="preserve">TBL-01-00-557 (id: JmxLo0Y)</t>
    </r>
  </si>
  <si>
    <t xml:space="preserve">SRC-2902</t>
  </si>
  <si>
    <t xml:space="preserve">Wang HF, Wang YY, Li ZY, et al. The prevalence and risk factors of rheumatoid arthritis-associated interstitial lung disease: a systematic review and meta-analysis. Ann Med. 2024;56(1):2332406</t>
  </si>
  <si>
    <t xml:space="preserve">10.1080/07853890.2024.2332406</t>
  </si>
  <si>
    <t xml:space="preserve">38547537</t>
  </si>
  <si>
    <r>
      <rPr>
        <sz val="10"/>
        <rFont val="Noto Sans CJK SC"/>
        <family val="2"/>
      </rPr>
      <t xml:space="preserve">メタ解析の異質性は </t>
    </r>
    <r>
      <rPr>
        <sz val="10"/>
        <rFont val="Arial"/>
        <family val="0"/>
        <charset val="1"/>
      </rPr>
      <t xml:space="preserve">I²=96.4% </t>
    </r>
    <r>
      <rPr>
        <sz val="10"/>
        <rFont val="Noto Sans CJK SC"/>
        <family val="2"/>
      </rPr>
      <t xml:space="preserve">と大きく、研究間の診断基準のばらつきが背景にある。数値は抄録で確認した。間質性肺疾患そのものの診断・治療の詳細は呼吸器側が正で、本カードは関節リウマチの関節外病変としての頻度と危険因子に限る。</t>
    </r>
  </si>
  <si>
    <t xml:space="preserve">CT-003</t>
  </si>
  <si>
    <r>
      <rPr>
        <sz val="10"/>
        <rFont val="Noto Sans CJK SC"/>
        <family val="2"/>
      </rPr>
      <t xml:space="preserve">日本リウマチ学会の関節リウマチ診療ガイドライン</t>
    </r>
    <r>
      <rPr>
        <sz val="10"/>
        <rFont val="Arial"/>
        <family val="0"/>
        <charset val="1"/>
      </rPr>
      <t xml:space="preserve">2024</t>
    </r>
    <r>
      <rPr>
        <sz val="10"/>
        <rFont val="Noto Sans CJK SC"/>
        <family val="2"/>
      </rPr>
      <t xml:space="preserve">年改訂では、治療目標と薬物治療アルゴリズムは</t>
    </r>
    <r>
      <rPr>
        <sz val="10"/>
        <rFont val="Arial"/>
        <family val="0"/>
        <charset val="1"/>
      </rPr>
      <t xml:space="preserve">2020</t>
    </r>
    <r>
      <rPr>
        <sz val="10"/>
        <rFont val="Noto Sans CJK SC"/>
        <family val="2"/>
      </rPr>
      <t xml:space="preserve">年版から変更されず、皮下注メトトレキサート、生物学的製剤、リツキシマブ、</t>
    </r>
    <r>
      <rPr>
        <sz val="10"/>
        <rFont val="Arial"/>
        <family val="0"/>
        <charset val="1"/>
      </rPr>
      <t xml:space="preserve">JAK</t>
    </r>
    <r>
      <rPr>
        <sz val="10"/>
        <rFont val="Noto Sans CJK SC"/>
        <family val="2"/>
      </rPr>
      <t xml:space="preserve">阻害薬、バイオシミラー、高齢者、妊娠・授乳に関する計</t>
    </r>
    <r>
      <rPr>
        <sz val="10"/>
        <rFont val="Arial"/>
        <family val="0"/>
        <charset val="1"/>
      </rPr>
      <t xml:space="preserve">21</t>
    </r>
    <r>
      <rPr>
        <sz val="10"/>
        <rFont val="Noto Sans CJK SC"/>
        <family val="2"/>
      </rPr>
      <t xml:space="preserve">件の新規・更新推奨についてシステマティックレビューが実施された。</t>
    </r>
  </si>
  <si>
    <r>
      <rPr>
        <sz val="10"/>
        <rFont val="Noto Sans CJK SC"/>
        <family val="2"/>
      </rPr>
      <t xml:space="preserve">第</t>
    </r>
    <r>
      <rPr>
        <sz val="10"/>
        <rFont val="Arial"/>
        <family val="0"/>
        <charset val="1"/>
      </rPr>
      <t xml:space="preserve">31</t>
    </r>
    <r>
      <rPr>
        <sz val="10"/>
        <rFont val="Noto Sans CJK SC"/>
        <family val="2"/>
      </rPr>
      <t xml:space="preserve">回で登録済みの出典（</t>
    </r>
    <r>
      <rPr>
        <sz val="10"/>
        <rFont val="Arial"/>
        <family val="0"/>
        <charset val="1"/>
      </rPr>
      <t xml:space="preserve">SRC-1847</t>
    </r>
    <r>
      <rPr>
        <sz val="10"/>
        <rFont val="Noto Sans CJK SC"/>
        <family val="2"/>
      </rPr>
      <t xml:space="preserve">）を再利用した。英語の </t>
    </r>
    <r>
      <rPr>
        <sz val="10"/>
        <rFont val="Arial"/>
        <family val="0"/>
        <charset val="1"/>
      </rPr>
      <t xml:space="preserve">secondary publication </t>
    </r>
    <r>
      <rPr>
        <sz val="10"/>
        <rFont val="Noto Sans CJK SC"/>
        <family val="2"/>
      </rPr>
      <t xml:space="preserve">の抄録で確認した。治療アルゴリズムそのものは第</t>
    </r>
    <r>
      <rPr>
        <sz val="10"/>
        <rFont val="Arial"/>
        <family val="0"/>
        <charset val="1"/>
      </rPr>
      <t xml:space="preserve">31</t>
    </r>
    <r>
      <rPr>
        <sz val="10"/>
        <rFont val="Noto Sans CJK SC"/>
        <family val="2"/>
      </rPr>
      <t xml:space="preserve">回 </t>
    </r>
    <r>
      <rPr>
        <sz val="10"/>
        <rFont val="Arial"/>
        <family val="0"/>
        <charset val="1"/>
      </rPr>
      <t xml:space="preserve">OS-002 </t>
    </r>
    <r>
      <rPr>
        <sz val="10"/>
        <rFont val="Noto Sans CJK SC"/>
        <family val="2"/>
      </rPr>
      <t xml:space="preserve">が正で、本カードは</t>
    </r>
    <r>
      <rPr>
        <sz val="10"/>
        <rFont val="Arial"/>
        <family val="0"/>
        <charset val="1"/>
      </rPr>
      <t xml:space="preserve">2024</t>
    </r>
    <r>
      <rPr>
        <sz val="10"/>
        <rFont val="Noto Sans CJK SC"/>
        <family val="2"/>
      </rPr>
      <t xml:space="preserve">年改訂の範囲に限る。本ガイドラインが扱うメトトレキサート、生物学的製剤、</t>
    </r>
    <r>
      <rPr>
        <sz val="10"/>
        <rFont val="Arial"/>
        <family val="0"/>
        <charset val="1"/>
      </rPr>
      <t xml:space="preserve">JAK </t>
    </r>
    <r>
      <rPr>
        <sz val="10"/>
        <rFont val="Noto Sans CJK SC"/>
        <family val="2"/>
      </rPr>
      <t xml:space="preserve">阻害薬などは関節リウマチの適応で国内承認・保険適用がある。</t>
    </r>
  </si>
  <si>
    <t xml:space="preserve">CT-004</t>
  </si>
  <si>
    <t xml:space="preserve">悪性関節リウマチ</t>
  </si>
  <si>
    <r>
      <rPr>
        <sz val="10"/>
        <rFont val="Noto Sans CJK SC"/>
        <family val="2"/>
      </rPr>
      <t xml:space="preserve">悪性関節リウマチは、既存の関節リウマチに血管炎をはじめとする関節外症状を認め、難治性もしくは重症な臨床病態を伴うものをいい、指定難病</t>
    </r>
    <r>
      <rPr>
        <sz val="10"/>
        <rFont val="Arial"/>
        <family val="0"/>
        <charset val="1"/>
      </rPr>
      <t xml:space="preserve">46</t>
    </r>
    <r>
      <rPr>
        <sz val="10"/>
        <rFont val="Noto Sans CJK SC"/>
        <family val="2"/>
      </rPr>
      <t xml:space="preserve">である。診断は、</t>
    </r>
    <r>
      <rPr>
        <sz val="10"/>
        <rFont val="Arial"/>
        <family val="0"/>
        <charset val="1"/>
      </rPr>
      <t xml:space="preserve">2010</t>
    </r>
    <r>
      <rPr>
        <sz val="10"/>
        <rFont val="Noto Sans CJK SC"/>
        <family val="2"/>
      </rPr>
      <t xml:space="preserve">年 </t>
    </r>
    <r>
      <rPr>
        <sz val="10"/>
        <rFont val="Arial"/>
        <family val="0"/>
        <charset val="1"/>
      </rPr>
      <t xml:space="preserve">ACR/EULAR </t>
    </r>
    <r>
      <rPr>
        <sz val="10"/>
        <rFont val="Noto Sans CJK SC"/>
        <family val="2"/>
      </rPr>
      <t xml:space="preserve">関節リウマチ分類基準を満たすことを前提に、多発性神経炎・皮膚潰瘍・間質性肺炎などの臨床症状</t>
    </r>
    <r>
      <rPr>
        <sz val="10"/>
        <rFont val="Arial"/>
        <family val="0"/>
        <charset val="1"/>
      </rPr>
      <t xml:space="preserve">10</t>
    </r>
    <r>
      <rPr>
        <sz val="10"/>
        <rFont val="Noto Sans CJK SC"/>
        <family val="2"/>
      </rPr>
      <t xml:space="preserve">項目のうち</t>
    </r>
    <r>
      <rPr>
        <sz val="10"/>
        <rFont val="Arial"/>
        <family val="0"/>
        <charset val="1"/>
      </rPr>
      <t xml:space="preserve">3</t>
    </r>
    <r>
      <rPr>
        <sz val="10"/>
        <rFont val="Noto Sans CJK SC"/>
        <family val="2"/>
      </rPr>
      <t xml:space="preserve">項目以上を満たす場合、または臨床症状</t>
    </r>
    <r>
      <rPr>
        <sz val="10"/>
        <rFont val="Arial"/>
        <family val="0"/>
        <charset val="1"/>
      </rPr>
      <t xml:space="preserve">1</t>
    </r>
    <r>
      <rPr>
        <sz val="10"/>
        <rFont val="Noto Sans CJK SC"/>
        <family val="2"/>
      </rPr>
      <t xml:space="preserve">項目以上に加えて生検で小ないし中動脈の壊死性血管炎などの組織所見を認める場合に行う。</t>
    </r>
  </si>
  <si>
    <r>
      <rPr>
        <sz val="10"/>
        <rFont val="Noto Sans CJK SC"/>
        <family val="2"/>
      </rPr>
      <t xml:space="preserve">医学各論 Ⅺ</t>
    </r>
    <r>
      <rPr>
        <sz val="10"/>
        <rFont val="Arial"/>
        <family val="0"/>
        <charset val="1"/>
      </rPr>
      <t xml:space="preserve">-2-A-②</t>
    </r>
    <r>
      <rPr>
        <sz val="10"/>
        <rFont val="Noto Sans CJK SC"/>
        <family val="2"/>
      </rPr>
      <t xml:space="preserve">（悪性関節リウマチ、</t>
    </r>
    <r>
      <rPr>
        <sz val="10"/>
        <rFont val="Arial"/>
        <family val="0"/>
        <charset val="1"/>
      </rPr>
      <t xml:space="preserve">b</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</si>
  <si>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TBL-01-00-558 (id: JlvnmW4)</t>
    </r>
  </si>
  <si>
    <t xml:space="preserve">SRC-2903</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</si>
  <si>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46 </t>
    </r>
    <r>
      <rPr>
        <sz val="10"/>
        <rFont val="Noto Sans CJK SC"/>
        <family val="2"/>
      </rPr>
      <t xml:space="preserve">悪性関節リウマチ（概要・診断基準等）</t>
    </r>
    <r>
      <rPr>
        <sz val="10"/>
        <rFont val="Arial"/>
        <family val="0"/>
        <charset val="1"/>
      </rPr>
      <t xml:space="preserve">. </t>
    </r>
    <r>
      <rPr>
        <sz val="10"/>
        <rFont val="Noto Sans CJK SC"/>
        <family val="2"/>
      </rPr>
      <t xml:space="preserve">情報提供元：難治性血管炎に関する調査研究班</t>
    </r>
  </si>
  <si>
    <r>
      <rPr>
        <sz val="10"/>
        <rFont val="Noto Sans CJK SC"/>
        <family val="2"/>
      </rPr>
      <t xml:space="preserve">厚生労働省の指定難病文書の全文で確認した。前提となる関節リウマチ分類基準の配点そのものは第</t>
    </r>
    <r>
      <rPr>
        <sz val="10"/>
        <rFont val="Arial"/>
        <family val="0"/>
        <charset val="1"/>
      </rPr>
      <t xml:space="preserve">31</t>
    </r>
    <r>
      <rPr>
        <sz val="10"/>
        <rFont val="Noto Sans CJK SC"/>
        <family val="2"/>
      </rPr>
      <t xml:space="preserve">回 </t>
    </r>
    <r>
      <rPr>
        <sz val="10"/>
        <rFont val="Arial"/>
        <family val="0"/>
        <charset val="1"/>
      </rPr>
      <t xml:space="preserve">OS-001 </t>
    </r>
    <r>
      <rPr>
        <sz val="10"/>
        <rFont val="Noto Sans CJK SC"/>
        <family val="2"/>
      </rPr>
      <t xml:space="preserve">が正である。関節外病変のうち腎病変の側面は </t>
    </r>
    <r>
      <rPr>
        <sz val="10"/>
        <rFont val="Arial"/>
        <family val="0"/>
        <charset val="1"/>
      </rPr>
      <t xml:space="preserve">GN </t>
    </r>
    <r>
      <rPr>
        <sz val="10"/>
        <rFont val="Noto Sans CJK SC"/>
        <family val="2"/>
      </rPr>
      <t xml:space="preserve">が正で、補助出典として </t>
    </r>
    <r>
      <rPr>
        <sz val="10"/>
        <rFont val="Arial"/>
        <family val="0"/>
        <charset val="1"/>
      </rPr>
      <t xml:space="preserve">SRC-601</t>
    </r>
    <r>
      <rPr>
        <sz val="10"/>
        <rFont val="Noto Sans CJK SC"/>
        <family val="2"/>
      </rPr>
      <t xml:space="preserve">（登録済み）がある。</t>
    </r>
  </si>
  <si>
    <t xml:space="preserve">CT-005</t>
  </si>
  <si>
    <r>
      <rPr>
        <sz val="10"/>
        <rFont val="Noto Sans CJK SC"/>
        <family val="2"/>
      </rPr>
      <t xml:space="preserve">成人</t>
    </r>
    <r>
      <rPr>
        <sz val="10"/>
        <rFont val="Arial"/>
        <family val="0"/>
        <charset val="1"/>
      </rPr>
      <t xml:space="preserve">Still</t>
    </r>
    <r>
      <rPr>
        <sz val="10"/>
        <rFont val="Noto Sans CJK SC"/>
        <family val="2"/>
      </rPr>
      <t xml:space="preserve">病</t>
    </r>
  </si>
  <si>
    <r>
      <rPr>
        <sz val="10"/>
        <rFont val="Noto Sans CJK SC"/>
        <family val="2"/>
      </rPr>
      <t xml:space="preserve">成人</t>
    </r>
    <r>
      <rPr>
        <sz val="10"/>
        <rFont val="Arial"/>
        <family val="0"/>
        <charset val="1"/>
      </rPr>
      <t xml:space="preserve">Still</t>
    </r>
    <r>
      <rPr>
        <sz val="10"/>
        <rFont val="Noto Sans CJK SC"/>
        <family val="2"/>
      </rPr>
      <t xml:space="preserve">病の </t>
    </r>
    <r>
      <rPr>
        <sz val="10"/>
        <rFont val="Arial"/>
        <family val="0"/>
        <charset val="1"/>
      </rPr>
      <t xml:space="preserve">Yamaguchi </t>
    </r>
    <r>
      <rPr>
        <sz val="10"/>
        <rFont val="Noto Sans CJK SC"/>
        <family val="2"/>
      </rPr>
      <t xml:space="preserve">分類基準は、大項目（発熱、関節痛、定型的皮疹、白血球増多）と小項目（咽頭痛、リンパ節腫脹および／または脾腫、肝機能障害、リウマトイド因子と抗核抗体が陰性）が各</t>
    </r>
    <r>
      <rPr>
        <sz val="10"/>
        <rFont val="Arial"/>
        <family val="0"/>
        <charset val="1"/>
      </rPr>
      <t xml:space="preserve">4</t>
    </r>
    <r>
      <rPr>
        <sz val="10"/>
        <rFont val="Noto Sans CJK SC"/>
        <family val="2"/>
      </rPr>
      <t xml:space="preserve">項目からなり、大項目</t>
    </r>
    <r>
      <rPr>
        <sz val="10"/>
        <rFont val="Arial"/>
        <family val="0"/>
        <charset val="1"/>
      </rPr>
      <t xml:space="preserve">2</t>
    </r>
    <r>
      <rPr>
        <sz val="10"/>
        <rFont val="Noto Sans CJK SC"/>
        <family val="2"/>
      </rPr>
      <t xml:space="preserve">つ以上を含む合計</t>
    </r>
    <r>
      <rPr>
        <sz val="10"/>
        <rFont val="Arial"/>
        <family val="0"/>
        <charset val="1"/>
      </rPr>
      <t xml:space="preserve">5</t>
    </r>
    <r>
      <rPr>
        <sz val="10"/>
        <rFont val="Noto Sans CJK SC"/>
        <family val="2"/>
      </rPr>
      <t xml:space="preserve">項目以上で分類する。日本の多施設調査に基づく検証では感度 </t>
    </r>
    <r>
      <rPr>
        <sz val="10"/>
        <rFont val="Arial"/>
        <family val="0"/>
        <charset val="1"/>
      </rPr>
      <t xml:space="preserve">96.2%</t>
    </r>
    <r>
      <rPr>
        <sz val="10"/>
        <rFont val="Noto Sans CJK SC"/>
        <family val="2"/>
      </rPr>
      <t xml:space="preserve">、特異度 </t>
    </r>
    <r>
      <rPr>
        <sz val="10"/>
        <rFont val="Arial"/>
        <family val="0"/>
        <charset val="1"/>
      </rPr>
      <t xml:space="preserve">92.1% </t>
    </r>
    <r>
      <rPr>
        <sz val="10"/>
        <rFont val="Noto Sans CJK SC"/>
        <family val="2"/>
      </rPr>
      <t xml:space="preserve">であった。</t>
    </r>
  </si>
  <si>
    <r>
      <rPr>
        <sz val="10"/>
        <rFont val="Noto Sans CJK SC"/>
        <family val="2"/>
      </rPr>
      <t xml:space="preserve">医学各論 Ⅺ</t>
    </r>
    <r>
      <rPr>
        <sz val="10"/>
        <rFont val="Arial"/>
        <family val="0"/>
        <charset val="1"/>
      </rPr>
      <t xml:space="preserve">-2-A-③</t>
    </r>
    <r>
      <rPr>
        <sz val="10"/>
        <rFont val="Noto Sans CJK SC"/>
        <family val="2"/>
      </rPr>
      <t xml:space="preserve">（成人</t>
    </r>
    <r>
      <rPr>
        <sz val="10"/>
        <rFont val="Arial"/>
        <family val="0"/>
        <charset val="1"/>
      </rPr>
      <t xml:space="preserve">Still</t>
    </r>
    <r>
      <rPr>
        <sz val="10"/>
        <rFont val="Noto Sans CJK SC"/>
        <family val="2"/>
      </rPr>
      <t xml:space="preserve">病、</t>
    </r>
    <r>
      <rPr>
        <sz val="10"/>
        <rFont val="Arial"/>
        <family val="0"/>
        <charset val="1"/>
      </rPr>
      <t xml:space="preserve">b</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</si>
  <si>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TBL-01-00-559 (id: JmxLo0c)</t>
    </r>
    <r>
      <rPr>
        <sz val="10"/>
        <rFont val="Noto Sans CJK SC"/>
        <family val="2"/>
      </rPr>
      <t xml:space="preserve">；</t>
    </r>
    <r>
      <rPr>
        <sz val="10"/>
        <rFont val="Arial"/>
        <family val="0"/>
        <charset val="1"/>
      </rPr>
      <t xml:space="preserve">TBL-02-17-001 (id: JlAKp1U)</t>
    </r>
  </si>
  <si>
    <t xml:space="preserve">SRC-2904</t>
  </si>
  <si>
    <t xml:space="preserve">Yamaguchi M, Ohta A, Tsunematsu T, et al. Preliminary criteria for classification of adult Still's disease. J Rheumatol. 1992;19(3):424-430</t>
  </si>
  <si>
    <t xml:space="preserve">1578458</t>
  </si>
  <si>
    <r>
      <rPr>
        <sz val="10"/>
        <rFont val="Noto Sans CJK SC"/>
        <family val="2"/>
      </rPr>
      <t xml:space="preserve">抄録で確認した。</t>
    </r>
    <r>
      <rPr>
        <sz val="10"/>
        <rFont val="Arial"/>
        <family val="0"/>
        <charset val="1"/>
      </rPr>
      <t xml:space="preserve">DOI </t>
    </r>
    <r>
      <rPr>
        <sz val="10"/>
        <rFont val="Noto Sans CJK SC"/>
        <family val="2"/>
      </rPr>
      <t xml:space="preserve">は </t>
    </r>
    <r>
      <rPr>
        <sz val="10"/>
        <rFont val="Arial"/>
        <family val="0"/>
        <charset val="1"/>
      </rPr>
      <t xml:space="preserve">PubMed</t>
    </r>
    <r>
      <rPr>
        <sz val="10"/>
        <rFont val="Noto Sans CJK SC"/>
        <family val="2"/>
      </rPr>
      <t xml:space="preserve">・</t>
    </r>
    <r>
      <rPr>
        <sz val="10"/>
        <rFont val="Arial"/>
        <family val="0"/>
        <charset val="1"/>
      </rPr>
      <t xml:space="preserve">Crossref </t>
    </r>
    <r>
      <rPr>
        <sz val="10"/>
        <rFont val="Noto Sans CJK SC"/>
        <family val="2"/>
      </rPr>
      <t xml:space="preserve">で確認できなかったため </t>
    </r>
    <r>
      <rPr>
        <sz val="10"/>
        <rFont val="Arial"/>
        <family val="0"/>
        <charset val="1"/>
      </rPr>
      <t xml:space="preserve">null </t>
    </r>
    <r>
      <rPr>
        <sz val="10"/>
        <rFont val="Noto Sans CJK SC"/>
        <family val="2"/>
      </rPr>
      <t xml:space="preserve">とした。分類には感染症・悪性腫瘍・他の膠原病の除外が必要とされる。指定難病</t>
    </r>
    <r>
      <rPr>
        <sz val="10"/>
        <rFont val="Arial"/>
        <family val="0"/>
        <charset val="1"/>
      </rPr>
      <t xml:space="preserve">54</t>
    </r>
    <r>
      <rPr>
        <sz val="10"/>
        <rFont val="Noto Sans CJK SC"/>
        <family val="2"/>
      </rPr>
      <t xml:space="preserve">の診断基準もこの分類基準に基づく。</t>
    </r>
  </si>
  <si>
    <t xml:space="preserve">CT-006</t>
  </si>
  <si>
    <r>
      <rPr>
        <sz val="10"/>
        <rFont val="Arial"/>
        <family val="0"/>
        <charset val="1"/>
      </rPr>
      <t xml:space="preserve">EULAR/PReS </t>
    </r>
    <r>
      <rPr>
        <sz val="10"/>
        <rFont val="Noto Sans CJK SC"/>
        <family val="2"/>
      </rPr>
      <t xml:space="preserve">推奨（</t>
    </r>
    <r>
      <rPr>
        <sz val="10"/>
        <rFont val="Arial"/>
        <family val="0"/>
        <charset val="1"/>
      </rPr>
      <t xml:space="preserve">2024</t>
    </r>
    <r>
      <rPr>
        <sz val="10"/>
        <rFont val="Noto Sans CJK SC"/>
        <family val="2"/>
      </rPr>
      <t xml:space="preserve">）は、全身型若年性特発性関節炎と成人発症 </t>
    </r>
    <r>
      <rPr>
        <sz val="10"/>
        <rFont val="Arial"/>
        <family val="0"/>
        <charset val="1"/>
      </rPr>
      <t xml:space="preserve">Still </t>
    </r>
    <r>
      <rPr>
        <sz val="10"/>
        <rFont val="Noto Sans CJK SC"/>
        <family val="2"/>
      </rPr>
      <t xml:space="preserve">病は同一疾患であり単一の名称「</t>
    </r>
    <r>
      <rPr>
        <sz val="10"/>
        <rFont val="Arial"/>
        <family val="0"/>
        <charset val="1"/>
      </rPr>
      <t xml:space="preserve">Still </t>
    </r>
    <r>
      <rPr>
        <sz val="10"/>
        <rFont val="Noto Sans CJK SC"/>
        <family val="2"/>
      </rPr>
      <t xml:space="preserve">病」とすべきとし、治療目標を臨床的不活動性疾患と、その</t>
    </r>
    <r>
      <rPr>
        <sz val="10"/>
        <rFont val="Arial"/>
        <family val="0"/>
        <charset val="1"/>
      </rPr>
      <t xml:space="preserve">6</t>
    </r>
    <r>
      <rPr>
        <sz val="10"/>
        <rFont val="Noto Sans CJK SC"/>
        <family val="2"/>
      </rPr>
      <t xml:space="preserve">か月以上の維持である寛解に置く。最適な治療戦略は、</t>
    </r>
    <r>
      <rPr>
        <sz val="10"/>
        <rFont val="Arial"/>
        <family val="0"/>
        <charset val="1"/>
      </rPr>
      <t xml:space="preserve">IL-1 </t>
    </r>
    <r>
      <rPr>
        <sz val="10"/>
        <rFont val="Noto Sans CJK SC"/>
        <family val="2"/>
      </rPr>
      <t xml:space="preserve">阻害薬または </t>
    </r>
    <r>
      <rPr>
        <sz val="10"/>
        <rFont val="Arial"/>
        <family val="0"/>
        <charset val="1"/>
      </rPr>
      <t xml:space="preserve">IL-6 </t>
    </r>
    <r>
      <rPr>
        <sz val="10"/>
        <rFont val="Noto Sans CJK SC"/>
        <family val="2"/>
      </rPr>
      <t xml:space="preserve">阻害薬の早期使用と短期間の糖質コルチコイド併用に基づくとされる。</t>
    </r>
  </si>
  <si>
    <r>
      <rPr>
        <sz val="10"/>
        <rFont val="Arial"/>
        <family val="0"/>
        <charset val="1"/>
      </rPr>
      <t xml:space="preserve">PS-03-02-05 (id: JnGUA2s)</t>
    </r>
    <r>
      <rPr>
        <sz val="10"/>
        <rFont val="Noto Sans CJK SC"/>
        <family val="2"/>
      </rPr>
      <t xml:space="preserve">；</t>
    </r>
    <r>
      <rPr>
        <sz val="10"/>
        <rFont val="Arial"/>
        <family val="0"/>
        <charset val="1"/>
      </rPr>
      <t xml:space="preserve">PS-03-02-02 (id: JnGUA2Y)</t>
    </r>
    <r>
      <rPr>
        <sz val="10"/>
        <rFont val="Noto Sans CJK SC"/>
        <family val="2"/>
      </rPr>
      <t xml:space="preserve">；</t>
    </r>
    <r>
      <rPr>
        <sz val="10"/>
        <rFont val="Arial"/>
        <family val="0"/>
        <charset val="1"/>
      </rPr>
      <t xml:space="preserve">TBL-01-00-559 (id: JmxLo0c)</t>
    </r>
    <r>
      <rPr>
        <sz val="10"/>
        <rFont val="Noto Sans CJK SC"/>
        <family val="2"/>
      </rPr>
      <t xml:space="preserve">；</t>
    </r>
    <r>
      <rPr>
        <sz val="10"/>
        <rFont val="Arial"/>
        <family val="0"/>
        <charset val="1"/>
      </rPr>
      <t xml:space="preserve">TBL-02-17-001 (id: JlAKp1U)</t>
    </r>
  </si>
  <si>
    <t xml:space="preserve">SRC-2905</t>
  </si>
  <si>
    <t xml:space="preserve">Fautrel B, Mitrovic S, De Matteis A, et al. EULAR/PReS recommendations for the diagnosis and management of Still's disease, comprising systemic juvenile idiopathic arthritis and adult-onset Still's disease. Ann Rheum Dis. 2024;83(12):1614-1627</t>
  </si>
  <si>
    <t xml:space="preserve">10.1136/ard-2024-225851</t>
  </si>
  <si>
    <t xml:space="preserve">39317417</t>
  </si>
  <si>
    <r>
      <rPr>
        <sz val="10"/>
        <rFont val="Noto Sans CJK SC"/>
        <family val="2"/>
      </rPr>
      <t xml:space="preserve">トシリズマブは</t>
    </r>
    <r>
      <rPr>
        <sz val="10"/>
        <rFont val="Arial"/>
        <family val="0"/>
        <charset val="1"/>
      </rPr>
      <t xml:space="preserve">2019</t>
    </r>
    <r>
      <rPr>
        <sz val="10"/>
        <rFont val="Noto Sans CJK SC"/>
        <family val="2"/>
      </rPr>
      <t xml:space="preserve">年に、</t>
    </r>
    <r>
      <rPr>
        <sz val="10"/>
        <rFont val="Arial"/>
        <family val="0"/>
        <charset val="1"/>
      </rPr>
      <t xml:space="preserve">IL-1 </t>
    </r>
    <r>
      <rPr>
        <sz val="10"/>
        <rFont val="Noto Sans CJK SC"/>
        <family val="2"/>
      </rPr>
      <t xml:space="preserve">阻害薬のカナキヌマブは</t>
    </r>
    <r>
      <rPr>
        <sz val="10"/>
        <rFont val="Arial"/>
        <family val="0"/>
        <charset val="1"/>
      </rPr>
      <t xml:space="preserve">2025</t>
    </r>
    <r>
      <rPr>
        <sz val="10"/>
        <rFont val="Noto Sans CJK SC"/>
        <family val="2"/>
      </rPr>
      <t xml:space="preserve">年</t>
    </r>
    <r>
      <rPr>
        <sz val="10"/>
        <rFont val="Arial"/>
        <family val="0"/>
        <charset val="1"/>
      </rPr>
      <t xml:space="preserve">3</t>
    </r>
    <r>
      <rPr>
        <sz val="10"/>
        <rFont val="Noto Sans CJK SC"/>
        <family val="2"/>
      </rPr>
      <t xml:space="preserve">月に、いずれも「既存治療で効果不十分な成人発症スチル病（成人</t>
    </r>
    <r>
      <rPr>
        <sz val="10"/>
        <rFont val="Arial"/>
        <family val="0"/>
        <charset val="1"/>
      </rPr>
      <t xml:space="preserve">Still</t>
    </r>
    <r>
      <rPr>
        <sz val="10"/>
        <rFont val="Noto Sans CJK SC"/>
        <family val="2"/>
      </rPr>
      <t xml:space="preserve">病）」の適応で国内承認・保険適用を取得したことを確認した。アナキンラの国内承認は未確認。内容は抄録で確認した。</t>
    </r>
  </si>
  <si>
    <t xml:space="preserve">CT-007</t>
  </si>
  <si>
    <r>
      <rPr>
        <sz val="10"/>
        <rFont val="Noto Sans CJK SC"/>
        <family val="2"/>
      </rPr>
      <t xml:space="preserve">全身性エリテマトーデス</t>
    </r>
    <r>
      <rPr>
        <sz val="10"/>
        <rFont val="Arial"/>
        <family val="0"/>
        <charset val="1"/>
      </rPr>
      <t xml:space="preserve">&lt;SLE&gt;</t>
    </r>
  </si>
  <si>
    <r>
      <rPr>
        <sz val="10"/>
        <rFont val="Noto Sans CJK SC"/>
        <family val="2"/>
      </rPr>
      <t xml:space="preserve">全身性エリテマトーデスの </t>
    </r>
    <r>
      <rPr>
        <sz val="10"/>
        <rFont val="Arial"/>
        <family val="0"/>
        <charset val="1"/>
      </rPr>
      <t xml:space="preserve">2019 EULAR/ACR </t>
    </r>
    <r>
      <rPr>
        <sz val="10"/>
        <rFont val="Noto Sans CJK SC"/>
        <family val="2"/>
      </rPr>
      <t xml:space="preserve">分類基準は、少なくとも</t>
    </r>
    <r>
      <rPr>
        <sz val="10"/>
        <rFont val="Arial"/>
        <family val="0"/>
        <charset val="1"/>
      </rPr>
      <t xml:space="preserve">1</t>
    </r>
    <r>
      <rPr>
        <sz val="10"/>
        <rFont val="Noto Sans CJK SC"/>
        <family val="2"/>
      </rPr>
      <t xml:space="preserve">回の抗核抗体陽性を入口基準とし、臨床</t>
    </r>
    <r>
      <rPr>
        <sz val="10"/>
        <rFont val="Arial"/>
        <family val="0"/>
        <charset val="1"/>
      </rPr>
      <t xml:space="preserve">7</t>
    </r>
    <r>
      <rPr>
        <sz val="10"/>
        <rFont val="Noto Sans CJK SC"/>
        <family val="2"/>
      </rPr>
      <t xml:space="preserve">ドメインと免疫</t>
    </r>
    <r>
      <rPr>
        <sz val="10"/>
        <rFont val="Arial"/>
        <family val="0"/>
        <charset val="1"/>
      </rPr>
      <t xml:space="preserve">3</t>
    </r>
    <r>
      <rPr>
        <sz val="10"/>
        <rFont val="Noto Sans CJK SC"/>
        <family val="2"/>
      </rPr>
      <t xml:space="preserve">ドメインの重み付き項目（各</t>
    </r>
    <r>
      <rPr>
        <sz val="10"/>
        <rFont val="Arial"/>
        <family val="0"/>
        <charset val="1"/>
      </rPr>
      <t xml:space="preserve">2</t>
    </r>
    <r>
      <rPr>
        <sz val="10"/>
        <rFont val="Noto Sans CJK SC"/>
        <family val="2"/>
      </rPr>
      <t xml:space="preserve">〜</t>
    </r>
    <r>
      <rPr>
        <sz val="10"/>
        <rFont val="Arial"/>
        <family val="0"/>
        <charset val="1"/>
      </rPr>
      <t xml:space="preserve">10</t>
    </r>
    <r>
      <rPr>
        <sz val="10"/>
        <rFont val="Noto Sans CJK SC"/>
        <family val="2"/>
      </rPr>
      <t xml:space="preserve">点）を加算して合計</t>
    </r>
    <r>
      <rPr>
        <sz val="10"/>
        <rFont val="Arial"/>
        <family val="0"/>
        <charset val="1"/>
      </rPr>
      <t xml:space="preserve">10</t>
    </r>
    <r>
      <rPr>
        <sz val="10"/>
        <rFont val="Noto Sans CJK SC"/>
        <family val="2"/>
      </rPr>
      <t xml:space="preserve">点以上で全身性エリテマトーデスに分類する。検証コホートでの性能は感度 </t>
    </r>
    <r>
      <rPr>
        <sz val="10"/>
        <rFont val="Arial"/>
        <family val="0"/>
        <charset val="1"/>
      </rPr>
      <t xml:space="preserve">96.1%</t>
    </r>
    <r>
      <rPr>
        <sz val="10"/>
        <rFont val="Noto Sans CJK SC"/>
        <family val="2"/>
      </rPr>
      <t xml:space="preserve">、特異度 </t>
    </r>
    <r>
      <rPr>
        <sz val="10"/>
        <rFont val="Arial"/>
        <family val="0"/>
        <charset val="1"/>
      </rPr>
      <t xml:space="preserve">93.4% </t>
    </r>
    <r>
      <rPr>
        <sz val="10"/>
        <rFont val="Noto Sans CJK SC"/>
        <family val="2"/>
      </rPr>
      <t xml:space="preserve">であった。</t>
    </r>
  </si>
  <si>
    <r>
      <rPr>
        <sz val="10"/>
        <rFont val="Noto Sans CJK SC"/>
        <family val="2"/>
      </rPr>
      <t xml:space="preserve">医学各論 Ⅺ</t>
    </r>
    <r>
      <rPr>
        <sz val="10"/>
        <rFont val="Arial"/>
        <family val="0"/>
        <charset val="1"/>
      </rPr>
      <t xml:space="preserve">-2-C-①</t>
    </r>
    <r>
      <rPr>
        <sz val="10"/>
        <rFont val="Noto Sans CJK SC"/>
        <family val="2"/>
      </rPr>
      <t xml:space="preserve">（全身性エリテマトーデス</t>
    </r>
    <r>
      <rPr>
        <sz val="10"/>
        <rFont val="Arial"/>
        <family val="0"/>
        <charset val="1"/>
      </rPr>
      <t xml:space="preserve">&lt;SLE&gt;</t>
    </r>
    <r>
      <rPr>
        <sz val="10"/>
        <rFont val="Noto Sans CJK SC"/>
        <family val="2"/>
      </rPr>
      <t xml:space="preserve">、</t>
    </r>
    <r>
      <rPr>
        <sz val="10"/>
        <rFont val="Arial"/>
        <family val="0"/>
        <charset val="1"/>
      </rPr>
      <t xml:space="preserve">a</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</si>
  <si>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PS-03-02-03 (id: JnGUA2g)</t>
    </r>
    <r>
      <rPr>
        <sz val="10"/>
        <rFont val="Noto Sans CJK SC"/>
        <family val="2"/>
      </rPr>
      <t xml:space="preserve">；</t>
    </r>
    <r>
      <rPr>
        <sz val="10"/>
        <rFont val="Arial"/>
        <family val="0"/>
        <charset val="1"/>
      </rPr>
      <t xml:space="preserve">TBL-01-00-560 (id: JmxLo0g)</t>
    </r>
    <r>
      <rPr>
        <sz val="10"/>
        <rFont val="Noto Sans CJK SC"/>
        <family val="2"/>
      </rPr>
      <t xml:space="preserve">；</t>
    </r>
    <r>
      <rPr>
        <sz val="10"/>
        <rFont val="Arial"/>
        <family val="0"/>
        <charset val="1"/>
      </rPr>
      <t xml:space="preserve">TBL-02-17-010 (id: JnNn_eY)</t>
    </r>
  </si>
  <si>
    <t xml:space="preserve">SRC-2906</t>
  </si>
  <si>
    <t xml:space="preserve">Aringer M, Costenbader K, Daikh D, et al. 2019 European League Against Rheumatism/American College of Rheumatology Classification Criteria for Systemic Lupus Erythematosus. Arthritis Rheumatol. 2019;71(9):1400-1412</t>
  </si>
  <si>
    <t xml:space="preserve">10.1002/art.40930</t>
  </si>
  <si>
    <t xml:space="preserve">31385462</t>
  </si>
  <si>
    <r>
      <rPr>
        <sz val="10"/>
        <rFont val="Noto Sans CJK SC"/>
        <family val="2"/>
      </rPr>
      <t xml:space="preserve">分類基準であり診断基準そのものではない。同一内容が </t>
    </r>
    <r>
      <rPr>
        <sz val="10"/>
        <rFont val="Arial"/>
        <family val="0"/>
        <charset val="1"/>
      </rPr>
      <t xml:space="preserve">Ann Rheum Dis</t>
    </r>
    <r>
      <rPr>
        <sz val="10"/>
        <rFont val="Noto Sans CJK SC"/>
        <family val="2"/>
      </rPr>
      <t xml:space="preserve">（</t>
    </r>
    <r>
      <rPr>
        <sz val="10"/>
        <rFont val="Arial"/>
        <family val="0"/>
        <charset val="1"/>
      </rPr>
      <t xml:space="preserve">DOI 10.1136/annrheumdis-2018-214819</t>
    </r>
    <r>
      <rPr>
        <sz val="10"/>
        <rFont val="Noto Sans CJK SC"/>
        <family val="2"/>
      </rPr>
      <t xml:space="preserve">）にも掲載された二誌同時掲載で、本カードは </t>
    </r>
    <r>
      <rPr>
        <sz val="10"/>
        <rFont val="Arial"/>
        <family val="0"/>
        <charset val="1"/>
      </rPr>
      <t xml:space="preserve">Arthritis &amp; Rheumatology </t>
    </r>
    <r>
      <rPr>
        <sz val="10"/>
        <rFont val="Noto Sans CJK SC"/>
        <family val="2"/>
      </rPr>
      <t xml:space="preserve">版の書誌に統一した。腎炎の側面は </t>
    </r>
    <r>
      <rPr>
        <sz val="10"/>
        <rFont val="Arial"/>
        <family val="0"/>
        <charset val="1"/>
      </rPr>
      <t xml:space="preserve">GN </t>
    </r>
    <r>
      <rPr>
        <sz val="10"/>
        <rFont val="Noto Sans CJK SC"/>
        <family val="2"/>
      </rPr>
      <t xml:space="preserve">が正である。数値は抄録で確認した。</t>
    </r>
  </si>
  <si>
    <t xml:space="preserve">CT-008</t>
  </si>
  <si>
    <r>
      <rPr>
        <sz val="10"/>
        <rFont val="Noto Sans CJK SC"/>
        <family val="2"/>
      </rPr>
      <t xml:space="preserve">全身性エリテマトーデスの管理について、</t>
    </r>
    <r>
      <rPr>
        <sz val="10"/>
        <rFont val="Arial"/>
        <family val="0"/>
        <charset val="1"/>
      </rPr>
      <t xml:space="preserve">EULAR </t>
    </r>
    <r>
      <rPr>
        <sz val="10"/>
        <rFont val="Noto Sans CJK SC"/>
        <family val="2"/>
      </rPr>
      <t xml:space="preserve">勧告の </t>
    </r>
    <r>
      <rPr>
        <sz val="10"/>
        <rFont val="Arial"/>
        <family val="0"/>
        <charset val="1"/>
      </rPr>
      <t xml:space="preserve">2023 update </t>
    </r>
    <r>
      <rPr>
        <sz val="10"/>
        <rFont val="Noto Sans CJK SC"/>
        <family val="2"/>
      </rPr>
      <t xml:space="preserve">は、ヒドロキシクロロキンを全患者に推奨して目標用量を実体重 </t>
    </r>
    <r>
      <rPr>
        <sz val="10"/>
        <rFont val="Arial"/>
        <family val="0"/>
        <charset val="1"/>
      </rPr>
      <t xml:space="preserve">5 mg/kg/</t>
    </r>
    <r>
      <rPr>
        <sz val="10"/>
        <rFont val="Noto Sans CJK SC"/>
        <family val="2"/>
      </rPr>
      <t xml:space="preserve">日とし、糖質コルチコイドは活動期の橋渡しに用いて維持ではプレドニゾン換算 </t>
    </r>
    <r>
      <rPr>
        <sz val="10"/>
        <rFont val="Arial"/>
        <family val="0"/>
        <charset val="1"/>
      </rPr>
      <t xml:space="preserve">5 mg/</t>
    </r>
    <r>
      <rPr>
        <sz val="10"/>
        <rFont val="Noto Sans CJK SC"/>
        <family val="2"/>
      </rPr>
      <t xml:space="preserve">日以下まで最小化し可能なら中止すること、免疫抑制薬および／または生物学的製剤（アニフロルマブ、ベリムマブ）の早期導入を検討することを示す（全体原則</t>
    </r>
    <r>
      <rPr>
        <sz val="10"/>
        <rFont val="Arial"/>
        <family val="0"/>
        <charset val="1"/>
      </rPr>
      <t xml:space="preserve">5</t>
    </r>
    <r>
      <rPr>
        <sz val="10"/>
        <rFont val="Noto Sans CJK SC"/>
        <family val="2"/>
      </rPr>
      <t xml:space="preserve">件・推奨</t>
    </r>
    <r>
      <rPr>
        <sz val="10"/>
        <rFont val="Arial"/>
        <family val="0"/>
        <charset val="1"/>
      </rPr>
      <t xml:space="preserve">13</t>
    </r>
    <r>
      <rPr>
        <sz val="10"/>
        <rFont val="Noto Sans CJK SC"/>
        <family val="2"/>
      </rPr>
      <t xml:space="preserve">件）。</t>
    </r>
  </si>
  <si>
    <t xml:space="preserve">SRC-2907</t>
  </si>
  <si>
    <t xml:space="preserve">Fanouriakis A, Kostopoulou M, Andersen J, et al. EULAR recommendations for the management of systemic lupus erythematosus: 2023 update. Ann Rheum Dis. 2024;83(1):15-29</t>
  </si>
  <si>
    <t xml:space="preserve">10.1136/ard-2023-224762</t>
  </si>
  <si>
    <t xml:space="preserve">37827694</t>
  </si>
  <si>
    <r>
      <rPr>
        <sz val="10"/>
        <rFont val="Noto Sans CJK SC"/>
        <family val="2"/>
      </rPr>
      <t xml:space="preserve">ベリムマブとアニフロルマブは「既存治療で効果不十分な全身性エリテマトーデス」の適応で国内承認・保険適用がある。ヒドロキシクロロキンの全身性エリテマトーデスに対する国内承認の書誌的事項は本パートでは未確認。ループス腎炎の治療の詳細は </t>
    </r>
    <r>
      <rPr>
        <sz val="10"/>
        <rFont val="Arial"/>
        <family val="0"/>
        <charset val="1"/>
      </rPr>
      <t xml:space="preserve">GN </t>
    </r>
    <r>
      <rPr>
        <sz val="10"/>
        <rFont val="Noto Sans CJK SC"/>
        <family val="2"/>
      </rPr>
      <t xml:space="preserve">が正で、本カードは非腎性の全身像と治療原則に限る。内容は抄録で確認した。</t>
    </r>
  </si>
  <si>
    <t xml:space="preserve">CT-009</t>
  </si>
  <si>
    <r>
      <rPr>
        <sz val="10"/>
        <rFont val="Noto Sans CJK SC"/>
        <family val="2"/>
      </rPr>
      <t xml:space="preserve">活動性全身性エリテマトーデスを対象とした </t>
    </r>
    <r>
      <rPr>
        <sz val="10"/>
        <rFont val="Arial"/>
        <family val="0"/>
        <charset val="1"/>
      </rPr>
      <t xml:space="preserve">TULIP-2 </t>
    </r>
    <r>
      <rPr>
        <sz val="10"/>
        <rFont val="Noto Sans CJK SC"/>
        <family val="2"/>
      </rPr>
      <t xml:space="preserve">試験（無作為化 </t>
    </r>
    <r>
      <rPr>
        <sz val="10"/>
        <rFont val="Arial"/>
        <family val="0"/>
        <charset val="1"/>
      </rPr>
      <t xml:space="preserve">362</t>
    </r>
    <r>
      <rPr>
        <sz val="10"/>
        <rFont val="Noto Sans CJK SC"/>
        <family val="2"/>
      </rPr>
      <t xml:space="preserve">例）では、</t>
    </r>
    <r>
      <rPr>
        <sz val="10"/>
        <rFont val="Arial"/>
        <family val="0"/>
        <charset val="1"/>
      </rPr>
      <t xml:space="preserve">52</t>
    </r>
    <r>
      <rPr>
        <sz val="10"/>
        <rFont val="Noto Sans CJK SC"/>
        <family val="2"/>
      </rPr>
      <t xml:space="preserve">週時点で </t>
    </r>
    <r>
      <rPr>
        <sz val="10"/>
        <rFont val="Arial"/>
        <family val="0"/>
        <charset val="1"/>
      </rPr>
      <t xml:space="preserve">BICLA </t>
    </r>
    <r>
      <rPr>
        <sz val="10"/>
        <rFont val="Noto Sans CJK SC"/>
        <family val="2"/>
      </rPr>
      <t xml:space="preserve">に基づく反応を示した割合は、アニフロルマブ群で </t>
    </r>
    <r>
      <rPr>
        <sz val="10"/>
        <rFont val="Arial"/>
        <family val="0"/>
        <charset val="1"/>
      </rPr>
      <t xml:space="preserve">47.8%</t>
    </r>
    <r>
      <rPr>
        <sz val="10"/>
        <rFont val="Noto Sans CJK SC"/>
        <family val="2"/>
      </rPr>
      <t xml:space="preserve">、プラセボ群で </t>
    </r>
    <r>
      <rPr>
        <sz val="10"/>
        <rFont val="Arial"/>
        <family val="0"/>
        <charset val="1"/>
      </rPr>
      <t xml:space="preserve">31.5% </t>
    </r>
    <r>
      <rPr>
        <sz val="10"/>
        <rFont val="Noto Sans CJK SC"/>
        <family val="2"/>
      </rPr>
      <t xml:space="preserve">であった（差 </t>
    </r>
    <r>
      <rPr>
        <sz val="10"/>
        <rFont val="Arial"/>
        <family val="0"/>
        <charset val="1"/>
      </rPr>
      <t xml:space="preserve">16.3 </t>
    </r>
    <r>
      <rPr>
        <sz val="10"/>
        <rFont val="Noto Sans CJK SC"/>
        <family val="2"/>
      </rPr>
      <t xml:space="preserve">ポイント、</t>
    </r>
    <r>
      <rPr>
        <sz val="10"/>
        <rFont val="Arial"/>
        <family val="0"/>
        <charset val="1"/>
      </rPr>
      <t xml:space="preserve">95%</t>
    </r>
    <r>
      <rPr>
        <sz val="10"/>
        <rFont val="Noto Sans CJK SC"/>
        <family val="2"/>
      </rPr>
      <t xml:space="preserve">信頼区間 </t>
    </r>
    <r>
      <rPr>
        <sz val="10"/>
        <rFont val="Arial"/>
        <family val="0"/>
        <charset val="1"/>
      </rPr>
      <t xml:space="preserve">6.3</t>
    </r>
    <r>
      <rPr>
        <sz val="10"/>
        <rFont val="Noto Sans CJK SC"/>
        <family val="2"/>
      </rPr>
      <t xml:space="preserve">〜</t>
    </r>
    <r>
      <rPr>
        <sz val="10"/>
        <rFont val="Arial"/>
        <family val="0"/>
        <charset val="1"/>
      </rPr>
      <t xml:space="preserve">26.3</t>
    </r>
    <r>
      <rPr>
        <sz val="10"/>
        <rFont val="Noto Sans CJK SC"/>
        <family val="2"/>
      </rPr>
      <t xml:space="preserve">、</t>
    </r>
    <r>
      <rPr>
        <sz val="10"/>
        <rFont val="Arial"/>
        <family val="0"/>
        <charset val="1"/>
      </rPr>
      <t xml:space="preserve">p=0.001</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</si>
  <si>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PS-03-02-03 (id: JnGUA2g)</t>
    </r>
    <r>
      <rPr>
        <sz val="10"/>
        <rFont val="Noto Sans CJK SC"/>
        <family val="2"/>
      </rPr>
      <t xml:space="preserve">；</t>
    </r>
    <r>
      <rPr>
        <sz val="10"/>
        <rFont val="Arial"/>
        <family val="0"/>
        <charset val="1"/>
      </rPr>
      <t xml:space="preserve">TBL-01-00-560 (id: JmxLo0g)</t>
    </r>
  </si>
  <si>
    <t xml:space="preserve">SRC-2908</t>
  </si>
  <si>
    <t xml:space="preserve">Morand EF, Furie R, Tanaka Y, et al. Trial of Anifrolumab in Active Systemic Lupus Erythematosus (TULIP-2). N Engl J Med. 2020;382(3):211-221</t>
  </si>
  <si>
    <t xml:space="preserve">10.1056/NEJMoa1912196</t>
  </si>
  <si>
    <t xml:space="preserve">31851795</t>
  </si>
  <si>
    <r>
      <rPr>
        <sz val="10"/>
        <rFont val="Noto Sans CJK SC"/>
        <family val="2"/>
      </rPr>
      <t xml:space="preserve">アニフロルマブは </t>
    </r>
    <r>
      <rPr>
        <sz val="10"/>
        <rFont val="Arial"/>
        <family val="0"/>
        <charset val="1"/>
      </rPr>
      <t xml:space="preserve">I </t>
    </r>
    <r>
      <rPr>
        <sz val="10"/>
        <rFont val="Noto Sans CJK SC"/>
        <family val="2"/>
      </rPr>
      <t xml:space="preserve">型インターフェロン受容体拮抗薬で、</t>
    </r>
    <r>
      <rPr>
        <sz val="10"/>
        <rFont val="Arial"/>
        <family val="0"/>
        <charset val="1"/>
      </rPr>
      <t xml:space="preserve">2021</t>
    </r>
    <r>
      <rPr>
        <sz val="10"/>
        <rFont val="Noto Sans CJK SC"/>
        <family val="2"/>
      </rPr>
      <t xml:space="preserve">年に「既存治療で効果不十分な全身性エリテマトーデス」の適応で国内承認・保険適用を取得した（</t>
    </r>
    <r>
      <rPr>
        <sz val="10"/>
        <rFont val="Arial"/>
        <family val="0"/>
        <charset val="1"/>
      </rPr>
      <t xml:space="preserve">300 mg </t>
    </r>
    <r>
      <rPr>
        <sz val="10"/>
        <rFont val="Noto Sans CJK SC"/>
        <family val="2"/>
      </rPr>
      <t xml:space="preserve">を</t>
    </r>
    <r>
      <rPr>
        <sz val="10"/>
        <rFont val="Arial"/>
        <family val="0"/>
        <charset val="1"/>
      </rPr>
      <t xml:space="preserve">4</t>
    </r>
    <r>
      <rPr>
        <sz val="10"/>
        <rFont val="Noto Sans CJK SC"/>
        <family val="2"/>
      </rPr>
      <t xml:space="preserve">週間隔で点滴静注）。数値は抄録で確認した。</t>
    </r>
  </si>
  <si>
    <t xml:space="preserve">CT-010</t>
  </si>
  <si>
    <r>
      <rPr>
        <sz val="10"/>
        <rFont val="Noto Sans CJK SC"/>
        <family val="2"/>
      </rPr>
      <t xml:space="preserve">一次性 </t>
    </r>
    <r>
      <rPr>
        <sz val="10"/>
        <rFont val="Arial"/>
        <family val="0"/>
        <charset val="1"/>
      </rPr>
      <t xml:space="preserve">Sjögren </t>
    </r>
    <r>
      <rPr>
        <sz val="10"/>
        <rFont val="Noto Sans CJK SC"/>
        <family val="2"/>
      </rPr>
      <t xml:space="preserve">症候群の </t>
    </r>
    <r>
      <rPr>
        <sz val="10"/>
        <rFont val="Arial"/>
        <family val="0"/>
        <charset val="1"/>
      </rPr>
      <t xml:space="preserve">2016 ACR/EULAR </t>
    </r>
    <r>
      <rPr>
        <sz val="10"/>
        <rFont val="Noto Sans CJK SC"/>
        <family val="2"/>
      </rPr>
      <t xml:space="preserve">分類基準は、抗 </t>
    </r>
    <r>
      <rPr>
        <sz val="10"/>
        <rFont val="Arial"/>
        <family val="0"/>
        <charset val="1"/>
      </rPr>
      <t xml:space="preserve">SSA/Ro </t>
    </r>
    <r>
      <rPr>
        <sz val="10"/>
        <rFont val="Noto Sans CJK SC"/>
        <family val="2"/>
      </rPr>
      <t xml:space="preserve">抗体陽性と小唾液腺生検での巣状リンパ球性唾液腺炎（フォーカススコア </t>
    </r>
    <r>
      <rPr>
        <sz val="10"/>
        <rFont val="Arial"/>
        <family val="0"/>
        <charset val="1"/>
      </rPr>
      <t xml:space="preserve">1 </t>
    </r>
    <r>
      <rPr>
        <sz val="10"/>
        <rFont val="Noto Sans CJK SC"/>
        <family val="2"/>
      </rPr>
      <t xml:space="preserve">以上）を各</t>
    </r>
    <r>
      <rPr>
        <sz val="10"/>
        <rFont val="Arial"/>
        <family val="0"/>
        <charset val="1"/>
      </rPr>
      <t xml:space="preserve">3</t>
    </r>
    <r>
      <rPr>
        <sz val="10"/>
        <rFont val="Noto Sans CJK SC"/>
        <family val="2"/>
      </rPr>
      <t xml:space="preserve">点、眼染色スコア </t>
    </r>
    <r>
      <rPr>
        <sz val="10"/>
        <rFont val="Arial"/>
        <family val="0"/>
        <charset val="1"/>
      </rPr>
      <t xml:space="preserve">5 </t>
    </r>
    <r>
      <rPr>
        <sz val="10"/>
        <rFont val="Noto Sans CJK SC"/>
        <family val="2"/>
      </rPr>
      <t xml:space="preserve">以上、</t>
    </r>
    <r>
      <rPr>
        <sz val="10"/>
        <rFont val="Arial"/>
        <family val="0"/>
        <charset val="1"/>
      </rPr>
      <t xml:space="preserve">Schirmer </t>
    </r>
    <r>
      <rPr>
        <sz val="10"/>
        <rFont val="Noto Sans CJK SC"/>
        <family val="2"/>
      </rPr>
      <t xml:space="preserve">試験 </t>
    </r>
    <r>
      <rPr>
        <sz val="10"/>
        <rFont val="Arial"/>
        <family val="0"/>
        <charset val="1"/>
      </rPr>
      <t xml:space="preserve">5 mm/5</t>
    </r>
    <r>
      <rPr>
        <sz val="10"/>
        <rFont val="Noto Sans CJK SC"/>
        <family val="2"/>
      </rPr>
      <t xml:space="preserve">分以下、非刺激唾液流量 </t>
    </r>
    <r>
      <rPr>
        <sz val="10"/>
        <rFont val="Arial"/>
        <family val="0"/>
        <charset val="1"/>
      </rPr>
      <t xml:space="preserve">0.1 mL/min </t>
    </r>
    <r>
      <rPr>
        <sz val="10"/>
        <rFont val="Noto Sans CJK SC"/>
        <family val="2"/>
      </rPr>
      <t xml:space="preserve">以下を各</t>
    </r>
    <r>
      <rPr>
        <sz val="10"/>
        <rFont val="Arial"/>
        <family val="0"/>
        <charset val="1"/>
      </rPr>
      <t xml:space="preserve">1</t>
    </r>
    <r>
      <rPr>
        <sz val="10"/>
        <rFont val="Noto Sans CJK SC"/>
        <family val="2"/>
      </rPr>
      <t xml:space="preserve">点とし、合計</t>
    </r>
    <r>
      <rPr>
        <sz val="10"/>
        <rFont val="Arial"/>
        <family val="0"/>
        <charset val="1"/>
      </rPr>
      <t xml:space="preserve">4</t>
    </r>
    <r>
      <rPr>
        <sz val="10"/>
        <rFont val="Noto Sans CJK SC"/>
        <family val="2"/>
      </rPr>
      <t xml:space="preserve">点以上で分類する。最終検証コホートでの感度は </t>
    </r>
    <r>
      <rPr>
        <sz val="10"/>
        <rFont val="Arial"/>
        <family val="0"/>
        <charset val="1"/>
      </rPr>
      <t xml:space="preserve">96%</t>
    </r>
    <r>
      <rPr>
        <sz val="10"/>
        <rFont val="Noto Sans CJK SC"/>
        <family val="2"/>
      </rPr>
      <t xml:space="preserve">、特異度は </t>
    </r>
    <r>
      <rPr>
        <sz val="10"/>
        <rFont val="Arial"/>
        <family val="0"/>
        <charset val="1"/>
      </rPr>
      <t xml:space="preserve">95% </t>
    </r>
    <r>
      <rPr>
        <sz val="10"/>
        <rFont val="Noto Sans CJK SC"/>
        <family val="2"/>
      </rPr>
      <t xml:space="preserve">であった。</t>
    </r>
  </si>
  <si>
    <r>
      <rPr>
        <sz val="10"/>
        <rFont val="Noto Sans CJK SC"/>
        <family val="2"/>
      </rPr>
      <t xml:space="preserve">医学各論 Ⅺ</t>
    </r>
    <r>
      <rPr>
        <sz val="10"/>
        <rFont val="Arial"/>
        <family val="0"/>
        <charset val="1"/>
      </rPr>
      <t xml:space="preserve">-2-C-②</t>
    </r>
    <r>
      <rPr>
        <sz val="10"/>
        <rFont val="Noto Sans CJK SC"/>
        <family val="2"/>
      </rPr>
      <t xml:space="preserve">（</t>
    </r>
    <r>
      <rPr>
        <sz val="10"/>
        <rFont val="Arial"/>
        <family val="0"/>
        <charset val="1"/>
      </rPr>
      <t xml:space="preserve">Sjögren</t>
    </r>
    <r>
      <rPr>
        <sz val="10"/>
        <rFont val="Noto Sans CJK SC"/>
        <family val="2"/>
      </rPr>
      <t xml:space="preserve">症候群、</t>
    </r>
    <r>
      <rPr>
        <sz val="10"/>
        <rFont val="Arial"/>
        <family val="0"/>
        <charset val="1"/>
      </rPr>
      <t xml:space="preserve">a</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</si>
  <si>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PS-03-02-03 (id: JnGUA2g)</t>
    </r>
    <r>
      <rPr>
        <sz val="10"/>
        <rFont val="Noto Sans CJK SC"/>
        <family val="2"/>
      </rPr>
      <t xml:space="preserve">；</t>
    </r>
    <r>
      <rPr>
        <sz val="10"/>
        <rFont val="Arial"/>
        <family val="0"/>
        <charset val="1"/>
      </rPr>
      <t xml:space="preserve">TBL-01-00-564 (id: JmxLo00)</t>
    </r>
    <r>
      <rPr>
        <sz val="10"/>
        <rFont val="Noto Sans CJK SC"/>
        <family val="2"/>
      </rPr>
      <t xml:space="preserve">；</t>
    </r>
    <r>
      <rPr>
        <sz val="10"/>
        <rFont val="Arial"/>
        <family val="0"/>
        <charset val="1"/>
      </rPr>
      <t xml:space="preserve">TBL-02-17-010 (id: JnNn_eY)</t>
    </r>
  </si>
  <si>
    <t xml:space="preserve">SRC-2909</t>
  </si>
  <si>
    <t xml:space="preserve">Shiboski CH, Shiboski SC, Seror R, et al. 2016 American College of Rheumatology/European League Against Rheumatism classification criteria for primary Sjögren's syndrome: A consensus and data-driven methodology involving three international patient cohorts. Ann Rheum Dis. 2017;76(1):9-16</t>
  </si>
  <si>
    <t xml:space="preserve">10.1136/annrheumdis-2016-210571</t>
  </si>
  <si>
    <t xml:space="preserve">27789466</t>
  </si>
  <si>
    <r>
      <rPr>
        <sz val="10"/>
        <rFont val="Noto Sans CJK SC"/>
        <family val="2"/>
      </rPr>
      <t xml:space="preserve">同一内容が </t>
    </r>
    <r>
      <rPr>
        <sz val="10"/>
        <rFont val="Arial"/>
        <family val="0"/>
        <charset val="1"/>
      </rPr>
      <t xml:space="preserve">Arthritis Rheumatol</t>
    </r>
    <r>
      <rPr>
        <sz val="10"/>
        <rFont val="Noto Sans CJK SC"/>
        <family val="2"/>
      </rPr>
      <t xml:space="preserve">（</t>
    </r>
    <r>
      <rPr>
        <sz val="10"/>
        <rFont val="Arial"/>
        <family val="0"/>
        <charset val="1"/>
      </rPr>
      <t xml:space="preserve">DOI 10.1002/art.39859</t>
    </r>
    <r>
      <rPr>
        <sz val="10"/>
        <rFont val="Noto Sans CJK SC"/>
        <family val="2"/>
      </rPr>
      <t xml:space="preserve">、</t>
    </r>
    <r>
      <rPr>
        <sz val="10"/>
        <rFont val="Arial"/>
        <family val="0"/>
        <charset val="1"/>
      </rPr>
      <t xml:space="preserve">CC BY-NC-ND</t>
    </r>
    <r>
      <rPr>
        <sz val="10"/>
        <rFont val="Noto Sans CJK SC"/>
        <family val="2"/>
      </rPr>
      <t xml:space="preserve">）にも掲載された二誌同時掲載で、本カードは </t>
    </r>
    <r>
      <rPr>
        <sz val="10"/>
        <rFont val="Arial"/>
        <family val="0"/>
        <charset val="1"/>
      </rPr>
      <t xml:space="preserve">Ann Rheum Dis </t>
    </r>
    <r>
      <rPr>
        <sz val="10"/>
        <rFont val="Noto Sans CJK SC"/>
        <family val="2"/>
      </rPr>
      <t xml:space="preserve">版の書誌に統一した。分類基準であり診断基準そのものではない。腎病変の側面は登録済みの </t>
    </r>
    <r>
      <rPr>
        <sz val="10"/>
        <rFont val="Arial"/>
        <family val="0"/>
        <charset val="1"/>
      </rPr>
      <t xml:space="preserve">SRC-616 </t>
    </r>
    <r>
      <rPr>
        <sz val="10"/>
        <rFont val="Noto Sans CJK SC"/>
        <family val="2"/>
      </rPr>
      <t xml:space="preserve">が補助であり本体にはしない。数値は抄録で確認した。</t>
    </r>
  </si>
  <si>
    <t xml:space="preserve">CT-011</t>
  </si>
  <si>
    <r>
      <rPr>
        <sz val="10"/>
        <rFont val="Noto Sans CJK SC"/>
        <family val="2"/>
      </rPr>
      <t xml:space="preserve">日本の </t>
    </r>
    <r>
      <rPr>
        <sz val="10"/>
        <rFont val="Arial"/>
        <family val="0"/>
        <charset val="1"/>
      </rPr>
      <t xml:space="preserve">Sjögren </t>
    </r>
    <r>
      <rPr>
        <sz val="10"/>
        <rFont val="Noto Sans CJK SC"/>
        <family val="2"/>
      </rPr>
      <t xml:space="preserve">症候群の改訂診断基準（</t>
    </r>
    <r>
      <rPr>
        <sz val="10"/>
        <rFont val="Arial"/>
        <family val="0"/>
        <charset val="1"/>
      </rPr>
      <t xml:space="preserve">1999</t>
    </r>
    <r>
      <rPr>
        <sz val="10"/>
        <rFont val="Noto Sans CJK SC"/>
        <family val="2"/>
      </rPr>
      <t xml:space="preserve">年）は、病理所見、口腔検査所見、眼科検査所見、血清学的検査所見の</t>
    </r>
    <r>
      <rPr>
        <sz val="10"/>
        <rFont val="Arial"/>
        <family val="0"/>
        <charset val="1"/>
      </rPr>
      <t xml:space="preserve">4</t>
    </r>
    <r>
      <rPr>
        <sz val="10"/>
        <rFont val="Noto Sans CJK SC"/>
        <family val="2"/>
      </rPr>
      <t xml:space="preserve">領域から構成され、</t>
    </r>
    <r>
      <rPr>
        <sz val="10"/>
        <rFont val="Arial"/>
        <family val="0"/>
        <charset val="1"/>
      </rPr>
      <t xml:space="preserve">4</t>
    </r>
    <r>
      <rPr>
        <sz val="10"/>
        <rFont val="Noto Sans CJK SC"/>
        <family val="2"/>
      </rPr>
      <t xml:space="preserve">領域のうち</t>
    </r>
    <r>
      <rPr>
        <sz val="10"/>
        <rFont val="Arial"/>
        <family val="0"/>
        <charset val="1"/>
      </rPr>
      <t xml:space="preserve">2</t>
    </r>
    <r>
      <rPr>
        <sz val="10"/>
        <rFont val="Noto Sans CJK SC"/>
        <family val="2"/>
      </rPr>
      <t xml:space="preserve">領域以上を満たせば診断できる。</t>
    </r>
    <r>
      <rPr>
        <sz val="10"/>
        <rFont val="Arial"/>
        <family val="0"/>
        <charset val="1"/>
      </rPr>
      <t xml:space="preserve">900</t>
    </r>
    <r>
      <rPr>
        <sz val="10"/>
        <rFont val="Noto Sans CJK SC"/>
        <family val="2"/>
      </rPr>
      <t xml:space="preserve">例・</t>
    </r>
    <r>
      <rPr>
        <sz val="10"/>
        <rFont val="Arial"/>
        <family val="0"/>
        <charset val="1"/>
      </rPr>
      <t xml:space="preserve">54</t>
    </r>
    <r>
      <rPr>
        <sz val="10"/>
        <rFont val="Noto Sans CJK SC"/>
        <family val="2"/>
      </rPr>
      <t xml:space="preserve">施設での検証では、感度 </t>
    </r>
    <r>
      <rPr>
        <sz val="10"/>
        <rFont val="Arial"/>
        <family val="0"/>
        <charset val="1"/>
      </rPr>
      <t xml:space="preserve">96.0%</t>
    </r>
    <r>
      <rPr>
        <sz val="10"/>
        <rFont val="Noto Sans CJK SC"/>
        <family val="2"/>
      </rPr>
      <t xml:space="preserve">、特異度 </t>
    </r>
    <r>
      <rPr>
        <sz val="10"/>
        <rFont val="Arial"/>
        <family val="0"/>
        <charset val="1"/>
      </rPr>
      <t xml:space="preserve">90.5%</t>
    </r>
    <r>
      <rPr>
        <sz val="10"/>
        <rFont val="Noto Sans CJK SC"/>
        <family val="2"/>
      </rPr>
      <t xml:space="preserve">、正確度 </t>
    </r>
    <r>
      <rPr>
        <sz val="10"/>
        <rFont val="Arial"/>
        <family val="0"/>
        <charset val="1"/>
      </rPr>
      <t xml:space="preserve">94.5% </t>
    </r>
    <r>
      <rPr>
        <sz val="10"/>
        <rFont val="Noto Sans CJK SC"/>
        <family val="2"/>
      </rPr>
      <t xml:space="preserve">であった。</t>
    </r>
  </si>
  <si>
    <t xml:space="preserve">SRC-2910</t>
  </si>
  <si>
    <t xml:space="preserve">Fujibayashi T, Sugai S, Miyasaka N, et al. Revised Japanese criteria for Sjögren's syndrome (1999): availability and validity. Mod Rheumatol. 2004;14(6):425-434</t>
  </si>
  <si>
    <t xml:space="preserve">10.3109/s10165-004-0338-x</t>
  </si>
  <si>
    <t xml:space="preserve">24387718</t>
  </si>
  <si>
    <r>
      <rPr>
        <sz val="10"/>
        <rFont val="Noto Sans CJK SC"/>
        <family val="2"/>
      </rPr>
      <t xml:space="preserve">国内基準は乾燥症状を項目に含むなど国際分類基準（</t>
    </r>
    <r>
      <rPr>
        <sz val="10"/>
        <rFont val="Arial"/>
        <family val="0"/>
        <charset val="1"/>
      </rPr>
      <t xml:space="preserve">CT-010</t>
    </r>
    <r>
      <rPr>
        <sz val="10"/>
        <rFont val="Noto Sans CJK SC"/>
        <family val="2"/>
      </rPr>
      <t xml:space="preserve">）とは構成が異なり、指定難病</t>
    </r>
    <r>
      <rPr>
        <sz val="10"/>
        <rFont val="Arial"/>
        <family val="0"/>
        <charset val="1"/>
      </rPr>
      <t xml:space="preserve">53</t>
    </r>
    <r>
      <rPr>
        <sz val="10"/>
        <rFont val="Noto Sans CJK SC"/>
        <family val="2"/>
      </rPr>
      <t xml:space="preserve">の診断基準の基盤になっている。国内の診療ガイドラインは日本リウマチ学会編の</t>
    </r>
    <r>
      <rPr>
        <sz val="10"/>
        <rFont val="Arial"/>
        <family val="0"/>
        <charset val="1"/>
      </rPr>
      <t xml:space="preserve">2025</t>
    </r>
    <r>
      <rPr>
        <sz val="10"/>
        <rFont val="Noto Sans CJK SC"/>
        <family val="2"/>
      </rPr>
      <t xml:space="preserve">年版（診断と治療社、</t>
    </r>
    <r>
      <rPr>
        <sz val="10"/>
        <rFont val="Arial"/>
        <family val="0"/>
        <charset val="1"/>
      </rPr>
      <t xml:space="preserve">2025</t>
    </r>
    <r>
      <rPr>
        <sz val="10"/>
        <rFont val="Noto Sans CJK SC"/>
        <family val="2"/>
      </rPr>
      <t xml:space="preserve">年</t>
    </r>
    <r>
      <rPr>
        <sz val="10"/>
        <rFont val="Arial"/>
        <family val="0"/>
        <charset val="1"/>
      </rPr>
      <t xml:space="preserve">5</t>
    </r>
    <r>
      <rPr>
        <sz val="10"/>
        <rFont val="Noto Sans CJK SC"/>
        <family val="2"/>
      </rPr>
      <t xml:space="preserve">月発行）が現行で</t>
    </r>
    <r>
      <rPr>
        <sz val="10"/>
        <rFont val="Arial"/>
        <family val="0"/>
        <charset val="1"/>
      </rPr>
      <t xml:space="preserve">2017</t>
    </r>
    <r>
      <rPr>
        <sz val="10"/>
        <rFont val="Noto Sans CJK SC"/>
        <family val="2"/>
      </rPr>
      <t xml:space="preserve">年版は旧版だが、書籍の本文は未照合のため本パートでは出典にしていない。数値は抄録で確認した。</t>
    </r>
  </si>
  <si>
    <t xml:space="preserve">CT-012</t>
  </si>
  <si>
    <t xml:space="preserve">全身性強皮症</t>
  </si>
  <si>
    <r>
      <rPr>
        <sz val="10"/>
        <rFont val="Noto Sans CJK SC"/>
        <family val="2"/>
      </rPr>
      <t xml:space="preserve">全身性強皮症の </t>
    </r>
    <r>
      <rPr>
        <sz val="10"/>
        <rFont val="Arial"/>
        <family val="0"/>
        <charset val="1"/>
      </rPr>
      <t xml:space="preserve">2013 ACR/EULAR </t>
    </r>
    <r>
      <rPr>
        <sz val="10"/>
        <rFont val="Noto Sans CJK SC"/>
        <family val="2"/>
      </rPr>
      <t xml:space="preserve">分類基準では、中手指節関節より近位まで及ぶ手指の皮膚硬化があれば、それだけで全身性強皮症に分類できる。それがない場合は、手指の皮膚硬化、指尖部病変、毛細血管拡張、爪郭毛細血管異常、間質性肺疾患または肺動脈性肺高血圧症、</t>
    </r>
    <r>
      <rPr>
        <sz val="10"/>
        <rFont val="Arial"/>
        <family val="0"/>
        <charset val="1"/>
      </rPr>
      <t xml:space="preserve">Raynaud </t>
    </r>
    <r>
      <rPr>
        <sz val="10"/>
        <rFont val="Noto Sans CJK SC"/>
        <family val="2"/>
      </rPr>
      <t xml:space="preserve">現象、全身性強皮症関連自己抗体の</t>
    </r>
    <r>
      <rPr>
        <sz val="10"/>
        <rFont val="Arial"/>
        <family val="0"/>
        <charset val="1"/>
      </rPr>
      <t xml:space="preserve">7</t>
    </r>
    <r>
      <rPr>
        <sz val="10"/>
        <rFont val="Noto Sans CJK SC"/>
        <family val="2"/>
      </rPr>
      <t xml:space="preserve">項目に重みを付けて加算し、合計</t>
    </r>
    <r>
      <rPr>
        <sz val="10"/>
        <rFont val="Arial"/>
        <family val="0"/>
        <charset val="1"/>
      </rPr>
      <t xml:space="preserve">9</t>
    </r>
    <r>
      <rPr>
        <sz val="10"/>
        <rFont val="Noto Sans CJK SC"/>
        <family val="2"/>
      </rPr>
      <t xml:space="preserve">以上で分類する。検証での感度は </t>
    </r>
    <r>
      <rPr>
        <sz val="10"/>
        <rFont val="Arial"/>
        <family val="0"/>
        <charset val="1"/>
      </rPr>
      <t xml:space="preserve">0.91</t>
    </r>
    <r>
      <rPr>
        <sz val="10"/>
        <rFont val="Noto Sans CJK SC"/>
        <family val="2"/>
      </rPr>
      <t xml:space="preserve">、特異度は </t>
    </r>
    <r>
      <rPr>
        <sz val="10"/>
        <rFont val="Arial"/>
        <family val="0"/>
        <charset val="1"/>
      </rPr>
      <t xml:space="preserve">0.92 </t>
    </r>
    <r>
      <rPr>
        <sz val="10"/>
        <rFont val="Noto Sans CJK SC"/>
        <family val="2"/>
      </rPr>
      <t xml:space="preserve">で、</t>
    </r>
    <r>
      <rPr>
        <sz val="10"/>
        <rFont val="Arial"/>
        <family val="0"/>
        <charset val="1"/>
      </rPr>
      <t xml:space="preserve">1980</t>
    </r>
    <r>
      <rPr>
        <sz val="10"/>
        <rFont val="Noto Sans CJK SC"/>
        <family val="2"/>
      </rPr>
      <t xml:space="preserve">年 </t>
    </r>
    <r>
      <rPr>
        <sz val="10"/>
        <rFont val="Arial"/>
        <family val="0"/>
        <charset val="1"/>
      </rPr>
      <t xml:space="preserve">ACR </t>
    </r>
    <r>
      <rPr>
        <sz val="10"/>
        <rFont val="Noto Sans CJK SC"/>
        <family val="2"/>
      </rPr>
      <t xml:space="preserve">基準の </t>
    </r>
    <r>
      <rPr>
        <sz val="10"/>
        <rFont val="Arial"/>
        <family val="0"/>
        <charset val="1"/>
      </rPr>
      <t xml:space="preserve">0.75</t>
    </r>
    <r>
      <rPr>
        <sz val="10"/>
        <rFont val="Noto Sans CJK SC"/>
        <family val="2"/>
      </rPr>
      <t xml:space="preserve">、</t>
    </r>
    <r>
      <rPr>
        <sz val="10"/>
        <rFont val="Arial"/>
        <family val="0"/>
        <charset val="1"/>
      </rPr>
      <t xml:space="preserve">0.72 </t>
    </r>
    <r>
      <rPr>
        <sz val="10"/>
        <rFont val="Noto Sans CJK SC"/>
        <family val="2"/>
      </rPr>
      <t xml:space="preserve">を上回った。</t>
    </r>
  </si>
  <si>
    <r>
      <rPr>
        <sz val="10"/>
        <rFont val="Noto Sans CJK SC"/>
        <family val="2"/>
      </rPr>
      <t xml:space="preserve">医学各論 Ⅺ</t>
    </r>
    <r>
      <rPr>
        <sz val="10"/>
        <rFont val="Arial"/>
        <family val="0"/>
        <charset val="1"/>
      </rPr>
      <t xml:space="preserve">-2-C-③</t>
    </r>
    <r>
      <rPr>
        <sz val="10"/>
        <rFont val="Noto Sans CJK SC"/>
        <family val="2"/>
      </rPr>
      <t xml:space="preserve">（全身性強皮症、</t>
    </r>
    <r>
      <rPr>
        <sz val="10"/>
        <rFont val="Arial"/>
        <family val="0"/>
        <charset val="1"/>
      </rPr>
      <t xml:space="preserve">a</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</si>
  <si>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PS-03-02-03 (id: JnGUA2g)</t>
    </r>
    <r>
      <rPr>
        <sz val="10"/>
        <rFont val="Noto Sans CJK SC"/>
        <family val="2"/>
      </rPr>
      <t xml:space="preserve">；</t>
    </r>
    <r>
      <rPr>
        <sz val="10"/>
        <rFont val="Arial"/>
        <family val="0"/>
        <charset val="1"/>
      </rPr>
      <t xml:space="preserve">TBL-01-00-561 (id: JmxLo0k)</t>
    </r>
    <r>
      <rPr>
        <sz val="10"/>
        <rFont val="Noto Sans CJK SC"/>
        <family val="2"/>
      </rPr>
      <t xml:space="preserve">；</t>
    </r>
    <r>
      <rPr>
        <sz val="10"/>
        <rFont val="Arial"/>
        <family val="0"/>
        <charset val="1"/>
      </rPr>
      <t xml:space="preserve">TBL-02-17-010 (id: JnNn_eY)</t>
    </r>
  </si>
  <si>
    <t xml:space="preserve">SRC-2911</t>
  </si>
  <si>
    <t xml:space="preserve">van den Hoogen F, Khanna D, Fransen J, et al. 2013 classification criteria for systemic sclerosis: an American College of Rheumatology/European League against Rheumatism collaborative initiative. Ann Rheum Dis. 2013;72(11):1747-1755</t>
  </si>
  <si>
    <t xml:space="preserve">10.1136/annrheumdis-2013-204424</t>
  </si>
  <si>
    <t xml:space="preserve">24092682</t>
  </si>
  <si>
    <r>
      <rPr>
        <sz val="10"/>
        <rFont val="Noto Sans CJK SC"/>
        <family val="2"/>
      </rPr>
      <t xml:space="preserve">同一内容が </t>
    </r>
    <r>
      <rPr>
        <sz val="10"/>
        <rFont val="Arial"/>
        <family val="0"/>
        <charset val="1"/>
      </rPr>
      <t xml:space="preserve">Arthritis Rheum</t>
    </r>
    <r>
      <rPr>
        <sz val="10"/>
        <rFont val="Noto Sans CJK SC"/>
        <family val="2"/>
      </rPr>
      <t xml:space="preserve">（</t>
    </r>
    <r>
      <rPr>
        <sz val="10"/>
        <rFont val="Arial"/>
        <family val="0"/>
        <charset val="1"/>
      </rPr>
      <t xml:space="preserve">DOI 10.1002/art.38098</t>
    </r>
    <r>
      <rPr>
        <sz val="10"/>
        <rFont val="Noto Sans CJK SC"/>
        <family val="2"/>
      </rPr>
      <t xml:space="preserve">）にも掲載された二誌同時掲載で、本カードは </t>
    </r>
    <r>
      <rPr>
        <sz val="10"/>
        <rFont val="Arial"/>
        <family val="0"/>
        <charset val="1"/>
      </rPr>
      <t xml:space="preserve">Ann Rheum Dis </t>
    </r>
    <r>
      <rPr>
        <sz val="10"/>
        <rFont val="Noto Sans CJK SC"/>
        <family val="2"/>
      </rPr>
      <t xml:space="preserve">版の書誌に統一した。分類基準であり診断基準そのものではない。間質性肺疾患と強皮症腎クリーゼの側面は臓器側が正で、補助出典として </t>
    </r>
    <r>
      <rPr>
        <sz val="10"/>
        <rFont val="Arial"/>
        <family val="0"/>
        <charset val="1"/>
      </rPr>
      <t xml:space="preserve">SRC-419</t>
    </r>
    <r>
      <rPr>
        <sz val="10"/>
        <rFont val="Noto Sans CJK SC"/>
        <family val="2"/>
      </rPr>
      <t xml:space="preserve">、</t>
    </r>
    <r>
      <rPr>
        <sz val="10"/>
        <rFont val="Arial"/>
        <family val="0"/>
        <charset val="1"/>
      </rPr>
      <t xml:space="preserve">SRC-610 </t>
    </r>
    <r>
      <rPr>
        <sz val="10"/>
        <rFont val="Noto Sans CJK SC"/>
        <family val="2"/>
      </rPr>
      <t xml:space="preserve">が登録済みである。数値は抄録と </t>
    </r>
    <r>
      <rPr>
        <sz val="10"/>
        <rFont val="Arial"/>
        <family val="0"/>
        <charset val="1"/>
      </rPr>
      <t xml:space="preserve">PMC </t>
    </r>
    <r>
      <rPr>
        <sz val="10"/>
        <rFont val="Noto Sans CJK SC"/>
        <family val="2"/>
      </rPr>
      <t xml:space="preserve">全文で確認した。</t>
    </r>
  </si>
  <si>
    <t xml:space="preserve">CT-013</t>
  </si>
  <si>
    <r>
      <rPr>
        <sz val="10"/>
        <rFont val="Noto Sans CJK SC"/>
        <family val="2"/>
      </rPr>
      <t xml:space="preserve">全身性強皮症の治療について、</t>
    </r>
    <r>
      <rPr>
        <sz val="10"/>
        <rFont val="Arial"/>
        <family val="0"/>
        <charset val="1"/>
      </rPr>
      <t xml:space="preserve">EULAR </t>
    </r>
    <r>
      <rPr>
        <sz val="10"/>
        <rFont val="Noto Sans CJK SC"/>
        <family val="2"/>
      </rPr>
      <t xml:space="preserve">推奨の </t>
    </r>
    <r>
      <rPr>
        <sz val="10"/>
        <rFont val="Arial"/>
        <family val="0"/>
        <charset val="1"/>
      </rPr>
      <t xml:space="preserve">2023 update </t>
    </r>
    <r>
      <rPr>
        <sz val="10"/>
        <rFont val="Noto Sans CJK SC"/>
        <family val="2"/>
      </rPr>
      <t xml:space="preserve">は、</t>
    </r>
    <r>
      <rPr>
        <sz val="10"/>
        <rFont val="Arial"/>
        <family val="0"/>
        <charset val="1"/>
      </rPr>
      <t xml:space="preserve">Raynaud </t>
    </r>
    <r>
      <rPr>
        <sz val="10"/>
        <rFont val="Noto Sans CJK SC"/>
        <family val="2"/>
      </rPr>
      <t xml:space="preserve">現象、指趾潰瘍、肺動脈性肺高血圧症、強皮症腎クリーゼ、皮膚線維化、間質性肺疾患、消化器症状、関節炎の</t>
    </r>
    <r>
      <rPr>
        <sz val="10"/>
        <rFont val="Arial"/>
        <family val="0"/>
        <charset val="1"/>
      </rPr>
      <t xml:space="preserve">8</t>
    </r>
    <r>
      <rPr>
        <sz val="10"/>
        <rFont val="Noto Sans CJK SC"/>
        <family val="2"/>
      </rPr>
      <t xml:space="preserve">つの臨床・臓器領域にわたる</t>
    </r>
    <r>
      <rPr>
        <sz val="10"/>
        <rFont val="Arial"/>
        <family val="0"/>
        <charset val="1"/>
      </rPr>
      <t xml:space="preserve">22</t>
    </r>
    <r>
      <rPr>
        <sz val="10"/>
        <rFont val="Noto Sans CJK SC"/>
        <family val="2"/>
      </rPr>
      <t xml:space="preserve">の推奨を示し、皮膚線維化と間質性肺疾患に関する推奨にミコフェノール酸モフェチル、ニンテダニブ、リツキシマブ、トシリズマブの使用が新たに含まれた。</t>
    </r>
  </si>
  <si>
    <t xml:space="preserve">SRC-2912</t>
  </si>
  <si>
    <t xml:space="preserve">Del Galdo F, Lescoat A, Conaghan PG, et al. EULAR recommendations for the treatment of systemic sclerosis: 2023 update. Ann Rheum Dis. 2025;84(1):29-40</t>
  </si>
  <si>
    <t xml:space="preserve">10.1136/ard-2024-226430</t>
  </si>
  <si>
    <t xml:space="preserve">39874231</t>
  </si>
  <si>
    <r>
      <rPr>
        <sz val="10"/>
        <rFont val="Noto Sans CJK SC"/>
        <family val="2"/>
      </rPr>
      <t xml:space="preserve">ニンテダニブは「全身性強皮症に伴う間質性肺疾患」の適応で</t>
    </r>
    <r>
      <rPr>
        <sz val="10"/>
        <rFont val="Arial"/>
        <family val="0"/>
        <charset val="1"/>
      </rPr>
      <t xml:space="preserve">2019</t>
    </r>
    <r>
      <rPr>
        <sz val="10"/>
        <rFont val="Noto Sans CJK SC"/>
        <family val="2"/>
      </rPr>
      <t xml:space="preserve">年</t>
    </r>
    <r>
      <rPr>
        <sz val="10"/>
        <rFont val="Arial"/>
        <family val="0"/>
        <charset val="1"/>
      </rPr>
      <t xml:space="preserve">12</t>
    </r>
    <r>
      <rPr>
        <sz val="10"/>
        <rFont val="Noto Sans CJK SC"/>
        <family val="2"/>
      </rPr>
      <t xml:space="preserve">月に国内承認・保険適用を取得したことを </t>
    </r>
    <r>
      <rPr>
        <sz val="10"/>
        <rFont val="Arial"/>
        <family val="0"/>
        <charset val="1"/>
      </rPr>
      <t xml:space="preserve">PMDA </t>
    </r>
    <r>
      <rPr>
        <sz val="10"/>
        <rFont val="Noto Sans CJK SC"/>
        <family val="2"/>
      </rPr>
      <t xml:space="preserve">資料で確認した。そのほかの列挙薬剤の全身性強皮症に対する国内適応は個別に未確認。国内の診療ガイドラインは</t>
    </r>
    <r>
      <rPr>
        <sz val="10"/>
        <rFont val="Arial"/>
        <family val="0"/>
        <charset val="1"/>
      </rPr>
      <t xml:space="preserve">2025</t>
    </r>
    <r>
      <rPr>
        <sz val="10"/>
        <rFont val="Noto Sans CJK SC"/>
        <family val="2"/>
      </rPr>
      <t xml:space="preserve">年版（金原出版）が現行だが書籍の本文は未照合のため出典にしていない。内容は抄録で確認した。</t>
    </r>
  </si>
  <si>
    <t xml:space="preserve">CT-014</t>
  </si>
  <si>
    <t xml:space="preserve">皮膚筋炎、多発性筋炎</t>
  </si>
  <si>
    <r>
      <rPr>
        <sz val="10"/>
        <rFont val="Noto Sans CJK SC"/>
        <family val="2"/>
      </rPr>
      <t xml:space="preserve">特発性炎症性筋疾患の </t>
    </r>
    <r>
      <rPr>
        <sz val="10"/>
        <rFont val="Arial"/>
        <family val="0"/>
        <charset val="1"/>
      </rPr>
      <t xml:space="preserve">2017 EULAR/ACR </t>
    </r>
    <r>
      <rPr>
        <sz val="10"/>
        <rFont val="Noto Sans CJK SC"/>
        <family val="2"/>
      </rPr>
      <t xml:space="preserve">分類基準は、各項目の重み付きスコアの合計を疾患の確率に対応させる方式で、確率</t>
    </r>
    <r>
      <rPr>
        <sz val="10"/>
        <rFont val="Arial"/>
        <family val="0"/>
        <charset val="1"/>
      </rPr>
      <t xml:space="preserve">55%</t>
    </r>
    <r>
      <rPr>
        <sz val="10"/>
        <rFont val="Noto Sans CJK SC"/>
        <family val="2"/>
      </rPr>
      <t xml:space="preserve">以上（筋生検なしでスコア </t>
    </r>
    <r>
      <rPr>
        <sz val="10"/>
        <rFont val="Arial"/>
        <family val="0"/>
        <charset val="1"/>
      </rPr>
      <t xml:space="preserve">5.5</t>
    </r>
    <r>
      <rPr>
        <sz val="10"/>
        <rFont val="Noto Sans CJK SC"/>
        <family val="2"/>
      </rPr>
      <t xml:space="preserve">、筋生検ありで </t>
    </r>
    <r>
      <rPr>
        <sz val="10"/>
        <rFont val="Arial"/>
        <family val="0"/>
        <charset val="1"/>
      </rPr>
      <t xml:space="preserve">6.7</t>
    </r>
    <r>
      <rPr>
        <sz val="10"/>
        <rFont val="Noto Sans CJK SC"/>
        <family val="2"/>
      </rPr>
      <t xml:space="preserve">）を </t>
    </r>
    <r>
      <rPr>
        <sz val="10"/>
        <rFont val="Arial"/>
        <family val="0"/>
        <charset val="1"/>
      </rPr>
      <t xml:space="preserve">probable</t>
    </r>
    <r>
      <rPr>
        <sz val="10"/>
        <rFont val="Noto Sans CJK SC"/>
        <family val="2"/>
      </rPr>
      <t xml:space="preserve">、確率</t>
    </r>
    <r>
      <rPr>
        <sz val="10"/>
        <rFont val="Arial"/>
        <family val="0"/>
        <charset val="1"/>
      </rPr>
      <t xml:space="preserve">90%</t>
    </r>
    <r>
      <rPr>
        <sz val="10"/>
        <rFont val="Noto Sans CJK SC"/>
        <family val="2"/>
      </rPr>
      <t xml:space="preserve">以上（スコア </t>
    </r>
    <r>
      <rPr>
        <sz val="10"/>
        <rFont val="Arial"/>
        <family val="0"/>
        <charset val="1"/>
      </rPr>
      <t xml:space="preserve">7.5</t>
    </r>
    <r>
      <rPr>
        <sz val="10"/>
        <rFont val="Noto Sans CJK SC"/>
        <family val="2"/>
      </rPr>
      <t xml:space="preserve">、生検ありで </t>
    </r>
    <r>
      <rPr>
        <sz val="10"/>
        <rFont val="Arial"/>
        <family val="0"/>
        <charset val="1"/>
      </rPr>
      <t xml:space="preserve">8.7</t>
    </r>
    <r>
      <rPr>
        <sz val="10"/>
        <rFont val="Noto Sans CJK SC"/>
        <family val="2"/>
      </rPr>
      <t xml:space="preserve">）を </t>
    </r>
    <r>
      <rPr>
        <sz val="10"/>
        <rFont val="Arial"/>
        <family val="0"/>
        <charset val="1"/>
      </rPr>
      <t xml:space="preserve">definite </t>
    </r>
    <r>
      <rPr>
        <sz val="10"/>
        <rFont val="Noto Sans CJK SC"/>
        <family val="2"/>
      </rPr>
      <t xml:space="preserve">とし、確率</t>
    </r>
    <r>
      <rPr>
        <sz val="10"/>
        <rFont val="Arial"/>
        <family val="0"/>
        <charset val="1"/>
      </rPr>
      <t xml:space="preserve">50%</t>
    </r>
    <r>
      <rPr>
        <sz val="10"/>
        <rFont val="Noto Sans CJK SC"/>
        <family val="2"/>
      </rPr>
      <t xml:space="preserve">未満で除外する。亜分類は分類ツリーにより、皮膚筋炎、多発性筋炎、免疫介在性壊死性筋症、抗合成酵素症候群などの主要サブグループに分ける。</t>
    </r>
  </si>
  <si>
    <r>
      <rPr>
        <sz val="10"/>
        <rFont val="Noto Sans CJK SC"/>
        <family val="2"/>
      </rPr>
      <t xml:space="preserve">医学各論 Ⅺ</t>
    </r>
    <r>
      <rPr>
        <sz val="10"/>
        <rFont val="Arial"/>
        <family val="0"/>
        <charset val="1"/>
      </rPr>
      <t xml:space="preserve">-2-C-④</t>
    </r>
    <r>
      <rPr>
        <sz val="10"/>
        <rFont val="Noto Sans CJK SC"/>
        <family val="2"/>
      </rPr>
      <t xml:space="preserve">（皮膚筋炎、多発性筋炎、</t>
    </r>
    <r>
      <rPr>
        <sz val="10"/>
        <rFont val="Arial"/>
        <family val="0"/>
        <charset val="1"/>
      </rPr>
      <t xml:space="preserve">a</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</si>
  <si>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PS-03-02-03 (id: JnGUA2g)</t>
    </r>
    <r>
      <rPr>
        <sz val="10"/>
        <rFont val="Noto Sans CJK SC"/>
        <family val="2"/>
      </rPr>
      <t xml:space="preserve">；</t>
    </r>
    <r>
      <rPr>
        <sz val="10"/>
        <rFont val="Arial"/>
        <family val="0"/>
        <charset val="1"/>
      </rPr>
      <t xml:space="preserve">TBL-01-00-562 (id: JmxLo0s)</t>
    </r>
    <r>
      <rPr>
        <sz val="10"/>
        <rFont val="Noto Sans CJK SC"/>
        <family val="2"/>
      </rPr>
      <t xml:space="preserve">；</t>
    </r>
    <r>
      <rPr>
        <sz val="10"/>
        <rFont val="Arial"/>
        <family val="0"/>
        <charset val="1"/>
      </rPr>
      <t xml:space="preserve">TBL-02-17-010 (id: JnNn_eY)</t>
    </r>
  </si>
  <si>
    <r>
      <rPr>
        <sz val="10"/>
        <rFont val="Noto Sans CJK SC"/>
        <family val="2"/>
      </rPr>
      <t xml:space="preserve">第</t>
    </r>
    <r>
      <rPr>
        <sz val="10"/>
        <rFont val="Arial"/>
        <family val="0"/>
        <charset val="1"/>
      </rPr>
      <t xml:space="preserve">30</t>
    </r>
    <r>
      <rPr>
        <sz val="10"/>
        <rFont val="Noto Sans CJK SC"/>
        <family val="2"/>
      </rPr>
      <t xml:space="preserve">回で登録済みの出典（</t>
    </r>
    <r>
      <rPr>
        <sz val="10"/>
        <rFont val="Arial"/>
        <family val="0"/>
        <charset val="1"/>
      </rPr>
      <t xml:space="preserve">SRC-1769</t>
    </r>
    <r>
      <rPr>
        <sz val="10"/>
        <rFont val="Noto Sans CJK SC"/>
        <family val="2"/>
      </rPr>
      <t xml:space="preserve">）を再利用した。筋病変としての側面は第</t>
    </r>
    <r>
      <rPr>
        <sz val="10"/>
        <rFont val="Arial"/>
        <family val="0"/>
        <charset val="1"/>
      </rPr>
      <t xml:space="preserve">30</t>
    </r>
    <r>
      <rPr>
        <sz val="10"/>
        <rFont val="Noto Sans CJK SC"/>
        <family val="2"/>
      </rPr>
      <t xml:space="preserve">回 </t>
    </r>
    <r>
      <rPr>
        <sz val="10"/>
        <rFont val="Arial"/>
        <family val="0"/>
        <charset val="1"/>
      </rPr>
      <t xml:space="preserve">NM-010</t>
    </r>
    <r>
      <rPr>
        <sz val="10"/>
        <rFont val="Noto Sans CJK SC"/>
        <family val="2"/>
      </rPr>
      <t xml:space="preserve">〜</t>
    </r>
    <r>
      <rPr>
        <sz val="10"/>
        <rFont val="Arial"/>
        <family val="0"/>
        <charset val="1"/>
      </rPr>
      <t xml:space="preserve">012 </t>
    </r>
    <r>
      <rPr>
        <sz val="10"/>
        <rFont val="Noto Sans CJK SC"/>
        <family val="2"/>
      </rPr>
      <t xml:space="preserve">が正であり、本カードは全身像と分類の枠組みに限る。分類基準であり診断基準そのものではない。内容は抄録で確認した。</t>
    </r>
  </si>
  <si>
    <t xml:space="preserve">CT-015</t>
  </si>
  <si>
    <r>
      <rPr>
        <sz val="10"/>
        <rFont val="Noto Sans CJK SC"/>
        <family val="2"/>
      </rPr>
      <t xml:space="preserve">無筋症性皮膚筋炎と急速進行性間質性肺疾患に関連する自己抗体（抗 </t>
    </r>
    <r>
      <rPr>
        <sz val="10"/>
        <rFont val="Arial"/>
        <family val="0"/>
        <charset val="1"/>
      </rPr>
      <t xml:space="preserve">CADM-140 </t>
    </r>
    <r>
      <rPr>
        <sz val="10"/>
        <rFont val="Noto Sans CJK SC"/>
        <family val="2"/>
      </rPr>
      <t xml:space="preserve">抗体）の抗原は、</t>
    </r>
    <r>
      <rPr>
        <sz val="10"/>
        <rFont val="Arial"/>
        <family val="0"/>
        <charset val="1"/>
      </rPr>
      <t xml:space="preserve">MDA5</t>
    </r>
    <r>
      <rPr>
        <sz val="10"/>
        <rFont val="Noto Sans CJK SC"/>
        <family val="2"/>
      </rPr>
      <t xml:space="preserve">（</t>
    </r>
    <r>
      <rPr>
        <sz val="10"/>
        <rFont val="Arial"/>
        <family val="0"/>
        <charset val="1"/>
      </rPr>
      <t xml:space="preserve">melanoma differentiation-associated gene 5 </t>
    </r>
    <r>
      <rPr>
        <sz val="10"/>
        <rFont val="Noto Sans CJK SC"/>
        <family val="2"/>
      </rPr>
      <t xml:space="preserve">がコードする </t>
    </r>
    <r>
      <rPr>
        <sz val="10"/>
        <rFont val="Arial"/>
        <family val="0"/>
        <charset val="1"/>
      </rPr>
      <t xml:space="preserve">RNA </t>
    </r>
    <r>
      <rPr>
        <sz val="10"/>
        <rFont val="Noto Sans CJK SC"/>
        <family val="2"/>
      </rPr>
      <t xml:space="preserve">ヘリカーゼ）である。組換え </t>
    </r>
    <r>
      <rPr>
        <sz val="10"/>
        <rFont val="Arial"/>
        <family val="0"/>
        <charset val="1"/>
      </rPr>
      <t xml:space="preserve">MDA5 </t>
    </r>
    <r>
      <rPr>
        <sz val="10"/>
        <rFont val="Noto Sans CJK SC"/>
        <family val="2"/>
      </rPr>
      <t xml:space="preserve">を抗原とする </t>
    </r>
    <r>
      <rPr>
        <sz val="10"/>
        <rFont val="Arial"/>
        <family val="0"/>
        <charset val="1"/>
      </rPr>
      <t xml:space="preserve">ELISA </t>
    </r>
    <r>
      <rPr>
        <sz val="10"/>
        <rFont val="Noto Sans CJK SC"/>
        <family val="2"/>
      </rPr>
      <t xml:space="preserve">は、免疫沈降法を基準として解析感度 </t>
    </r>
    <r>
      <rPr>
        <sz val="10"/>
        <rFont val="Arial"/>
        <family val="0"/>
        <charset val="1"/>
      </rPr>
      <t xml:space="preserve">85%</t>
    </r>
    <r>
      <rPr>
        <sz val="10"/>
        <rFont val="Noto Sans CJK SC"/>
        <family val="2"/>
      </rPr>
      <t xml:space="preserve">、解析特異度 </t>
    </r>
    <r>
      <rPr>
        <sz val="10"/>
        <rFont val="Arial"/>
        <family val="0"/>
        <charset val="1"/>
      </rPr>
      <t xml:space="preserve">100% </t>
    </r>
    <r>
      <rPr>
        <sz val="10"/>
        <rFont val="Noto Sans CJK SC"/>
        <family val="2"/>
      </rPr>
      <t xml:space="preserve">を示し、膠原病 </t>
    </r>
    <r>
      <rPr>
        <sz val="10"/>
        <rFont val="Arial"/>
        <family val="0"/>
        <charset val="1"/>
      </rPr>
      <t xml:space="preserve">294</t>
    </r>
    <r>
      <rPr>
        <sz val="10"/>
        <rFont val="Noto Sans CJK SC"/>
        <family val="2"/>
      </rPr>
      <t xml:space="preserve">例の評価で無筋症性皮膚筋炎と急速進行性間質性肺疾患の同定に有用とされた。</t>
    </r>
  </si>
  <si>
    <t xml:space="preserve">SRC-2913</t>
  </si>
  <si>
    <t xml:space="preserve">Sato S, Hoshino K, Satoh T, et al. RNA helicase encoded by melanoma differentiation-associated gene 5 is a major autoantigen in patients with clinically amyopathic dermatomyositis: Association with rapidly progressive interstitial lung disease. Arthritis Rheum. 2009;60(7):2193-2200</t>
  </si>
  <si>
    <t xml:space="preserve">10.1002/art.24621</t>
  </si>
  <si>
    <t xml:space="preserve">19565506</t>
  </si>
  <si>
    <r>
      <rPr>
        <sz val="10"/>
        <rFont val="Noto Sans CJK SC"/>
        <family val="2"/>
      </rPr>
      <t xml:space="preserve">抗 </t>
    </r>
    <r>
      <rPr>
        <sz val="10"/>
        <rFont val="Arial"/>
        <family val="0"/>
        <charset val="1"/>
      </rPr>
      <t xml:space="preserve">MDA5 </t>
    </r>
    <r>
      <rPr>
        <sz val="10"/>
        <rFont val="Noto Sans CJK SC"/>
        <family val="2"/>
      </rPr>
      <t xml:space="preserve">抗体（抗 </t>
    </r>
    <r>
      <rPr>
        <sz val="10"/>
        <rFont val="Arial"/>
        <family val="0"/>
        <charset val="1"/>
      </rPr>
      <t xml:space="preserve">CADM-140 </t>
    </r>
    <r>
      <rPr>
        <sz val="10"/>
        <rFont val="Noto Sans CJK SC"/>
        <family val="2"/>
      </rPr>
      <t xml:space="preserve">抗体）の抗原同定の一次資料であり、数値は抄録で確認した。合併する間質性肺疾患の治療の詳細は呼吸器側が正である。</t>
    </r>
  </si>
  <si>
    <t xml:space="preserve">CT-016</t>
  </si>
  <si>
    <r>
      <rPr>
        <sz val="10"/>
        <rFont val="Noto Sans CJK SC"/>
        <family val="2"/>
      </rPr>
      <t xml:space="preserve">活動性皮膚筋炎を対象とした </t>
    </r>
    <r>
      <rPr>
        <sz val="10"/>
        <rFont val="Arial"/>
        <family val="0"/>
        <charset val="1"/>
      </rPr>
      <t xml:space="preserve">ProDERM </t>
    </r>
    <r>
      <rPr>
        <sz val="10"/>
        <rFont val="Noto Sans CJK SC"/>
        <family val="2"/>
      </rPr>
      <t xml:space="preserve">試験（</t>
    </r>
    <r>
      <rPr>
        <sz val="10"/>
        <rFont val="Arial"/>
        <family val="0"/>
        <charset val="1"/>
      </rPr>
      <t xml:space="preserve">95</t>
    </r>
    <r>
      <rPr>
        <sz val="10"/>
        <rFont val="Noto Sans CJK SC"/>
        <family val="2"/>
      </rPr>
      <t xml:space="preserve">例）では、免疫グロブリン静注療法（</t>
    </r>
    <r>
      <rPr>
        <sz val="10"/>
        <rFont val="Arial"/>
        <family val="0"/>
        <charset val="1"/>
      </rPr>
      <t xml:space="preserve">2.0 g/kg </t>
    </r>
    <r>
      <rPr>
        <sz val="10"/>
        <rFont val="Noto Sans CJK SC"/>
        <family val="2"/>
      </rPr>
      <t xml:space="preserve">を</t>
    </r>
    <r>
      <rPr>
        <sz val="10"/>
        <rFont val="Arial"/>
        <family val="0"/>
        <charset val="1"/>
      </rPr>
      <t xml:space="preserve">4</t>
    </r>
    <r>
      <rPr>
        <sz val="10"/>
        <rFont val="Noto Sans CJK SC"/>
        <family val="2"/>
      </rPr>
      <t xml:space="preserve">週間隔で投与）を受けた群で、</t>
    </r>
    <r>
      <rPr>
        <sz val="10"/>
        <rFont val="Arial"/>
        <family val="0"/>
        <charset val="1"/>
      </rPr>
      <t xml:space="preserve">16</t>
    </r>
    <r>
      <rPr>
        <sz val="10"/>
        <rFont val="Noto Sans CJK SC"/>
        <family val="2"/>
      </rPr>
      <t xml:space="preserve">週時点で </t>
    </r>
    <r>
      <rPr>
        <sz val="10"/>
        <rFont val="Arial"/>
        <family val="0"/>
        <charset val="1"/>
      </rPr>
      <t xml:space="preserve">Total Improvement Score 20</t>
    </r>
    <r>
      <rPr>
        <sz val="10"/>
        <rFont val="Noto Sans CJK SC"/>
        <family val="2"/>
      </rPr>
      <t xml:space="preserve">以上の反応を示した割合が </t>
    </r>
    <r>
      <rPr>
        <sz val="10"/>
        <rFont val="Arial"/>
        <family val="0"/>
        <charset val="1"/>
      </rPr>
      <t xml:space="preserve">79%</t>
    </r>
    <r>
      <rPr>
        <sz val="10"/>
        <rFont val="Noto Sans CJK SC"/>
        <family val="2"/>
      </rPr>
      <t xml:space="preserve">（</t>
    </r>
    <r>
      <rPr>
        <sz val="10"/>
        <rFont val="Arial"/>
        <family val="0"/>
        <charset val="1"/>
      </rPr>
      <t xml:space="preserve">47</t>
    </r>
    <r>
      <rPr>
        <sz val="10"/>
        <rFont val="Noto Sans CJK SC"/>
        <family val="2"/>
      </rPr>
      <t xml:space="preserve">例中</t>
    </r>
    <r>
      <rPr>
        <sz val="10"/>
        <rFont val="Arial"/>
        <family val="0"/>
        <charset val="1"/>
      </rPr>
      <t xml:space="preserve">37</t>
    </r>
    <r>
      <rPr>
        <sz val="10"/>
        <rFont val="Noto Sans CJK SC"/>
        <family val="2"/>
      </rPr>
      <t xml:space="preserve">例）であり、プラセボ群の </t>
    </r>
    <r>
      <rPr>
        <sz val="10"/>
        <rFont val="Arial"/>
        <family val="0"/>
        <charset val="1"/>
      </rPr>
      <t xml:space="preserve">44%</t>
    </r>
    <r>
      <rPr>
        <sz val="10"/>
        <rFont val="Noto Sans CJK SC"/>
        <family val="2"/>
      </rPr>
      <t xml:space="preserve">（</t>
    </r>
    <r>
      <rPr>
        <sz val="10"/>
        <rFont val="Arial"/>
        <family val="0"/>
        <charset val="1"/>
      </rPr>
      <t xml:space="preserve">48</t>
    </r>
    <r>
      <rPr>
        <sz val="10"/>
        <rFont val="Noto Sans CJK SC"/>
        <family val="2"/>
      </rPr>
      <t xml:space="preserve">例中</t>
    </r>
    <r>
      <rPr>
        <sz val="10"/>
        <rFont val="Arial"/>
        <family val="0"/>
        <charset val="1"/>
      </rPr>
      <t xml:space="preserve">21</t>
    </r>
    <r>
      <rPr>
        <sz val="10"/>
        <rFont val="Noto Sans CJK SC"/>
        <family val="2"/>
      </rPr>
      <t xml:space="preserve">例）を上回った（差 </t>
    </r>
    <r>
      <rPr>
        <sz val="10"/>
        <rFont val="Arial"/>
        <family val="0"/>
        <charset val="1"/>
      </rPr>
      <t xml:space="preserve">35 </t>
    </r>
    <r>
      <rPr>
        <sz val="10"/>
        <rFont val="Noto Sans CJK SC"/>
        <family val="2"/>
      </rPr>
      <t xml:space="preserve">ポイント、</t>
    </r>
    <r>
      <rPr>
        <sz val="10"/>
        <rFont val="Arial"/>
        <family val="0"/>
        <charset val="1"/>
      </rPr>
      <t xml:space="preserve">95%</t>
    </r>
    <r>
      <rPr>
        <sz val="10"/>
        <rFont val="Noto Sans CJK SC"/>
        <family val="2"/>
      </rPr>
      <t xml:space="preserve">信頼区間 </t>
    </r>
    <r>
      <rPr>
        <sz val="10"/>
        <rFont val="Arial"/>
        <family val="0"/>
        <charset val="1"/>
      </rPr>
      <t xml:space="preserve">17</t>
    </r>
    <r>
      <rPr>
        <sz val="10"/>
        <rFont val="Noto Sans CJK SC"/>
        <family val="2"/>
      </rPr>
      <t xml:space="preserve">〜</t>
    </r>
    <r>
      <rPr>
        <sz val="10"/>
        <rFont val="Arial"/>
        <family val="0"/>
        <charset val="1"/>
      </rPr>
      <t xml:space="preserve">53</t>
    </r>
    <r>
      <rPr>
        <sz val="10"/>
        <rFont val="Noto Sans CJK SC"/>
        <family val="2"/>
      </rPr>
      <t xml:space="preserve">、</t>
    </r>
    <r>
      <rPr>
        <sz val="10"/>
        <rFont val="Arial"/>
        <family val="0"/>
        <charset val="1"/>
      </rPr>
      <t xml:space="preserve">P&lt;0.001</t>
    </r>
    <r>
      <rPr>
        <sz val="10"/>
        <rFont val="Noto Sans CJK SC"/>
        <family val="2"/>
      </rPr>
      <t xml:space="preserve">）。</t>
    </r>
  </si>
  <si>
    <t xml:space="preserve">SRC-2914</t>
  </si>
  <si>
    <t xml:space="preserve">Aggarwal R, Charles-Schoeman C, Schessl J, et al. Trial of Intravenous Immune Globulin in Dermatomyositis. N Engl J Med. 2022;387(14):1264-1278</t>
  </si>
  <si>
    <t xml:space="preserve">10.1056/NEJMoa2117912</t>
  </si>
  <si>
    <t xml:space="preserve">36198179</t>
  </si>
  <si>
    <r>
      <rPr>
        <sz val="10"/>
        <rFont val="Noto Sans CJK SC"/>
        <family val="2"/>
      </rPr>
      <t xml:space="preserve">国内では人免疫グロブリン製剤に「多発性筋炎・皮膚筋炎における筋力低下の改善（ステロイド剤が効果不十分な場合に限る）」の適応があり、保険適用されていることを </t>
    </r>
    <r>
      <rPr>
        <sz val="10"/>
        <rFont val="Arial"/>
        <family val="0"/>
        <charset val="1"/>
      </rPr>
      <t xml:space="preserve">PMDA </t>
    </r>
    <r>
      <rPr>
        <sz val="10"/>
        <rFont val="Noto Sans CJK SC"/>
        <family val="2"/>
      </rPr>
      <t xml:space="preserve">の添付文書で確認した。試験では治療関連の重篤な有害事象に血栓塞栓イベント </t>
    </r>
    <r>
      <rPr>
        <sz val="10"/>
        <rFont val="Arial"/>
        <family val="0"/>
        <charset val="1"/>
      </rPr>
      <t xml:space="preserve">6</t>
    </r>
    <r>
      <rPr>
        <sz val="10"/>
        <rFont val="Noto Sans CJK SC"/>
        <family val="2"/>
      </rPr>
      <t xml:space="preserve">件が含まれた。数値は抄録で確認した。</t>
    </r>
  </si>
  <si>
    <t xml:space="preserve">CT-017</t>
  </si>
  <si>
    <t xml:space="preserve">混合性結合組織病</t>
  </si>
  <si>
    <r>
      <rPr>
        <sz val="10"/>
        <rFont val="Noto Sans CJK SC"/>
        <family val="2"/>
      </rPr>
      <t xml:space="preserve">混合性結合組織病の日本の診断基準（</t>
    </r>
    <r>
      <rPr>
        <sz val="10"/>
        <rFont val="Arial"/>
        <family val="0"/>
        <charset val="1"/>
      </rPr>
      <t xml:space="preserve">2019</t>
    </r>
    <r>
      <rPr>
        <sz val="10"/>
        <rFont val="Noto Sans CJK SC"/>
        <family val="2"/>
      </rPr>
      <t xml:space="preserve">年改訂）は、疾患概念、共通所見、免疫学的所見、特徴的臓器病変の</t>
    </r>
    <r>
      <rPr>
        <sz val="10"/>
        <rFont val="Arial"/>
        <family val="0"/>
        <charset val="1"/>
      </rPr>
      <t xml:space="preserve">4</t>
    </r>
    <r>
      <rPr>
        <sz val="10"/>
        <rFont val="Noto Sans CJK SC"/>
        <family val="2"/>
      </rPr>
      <t xml:space="preserve">つの柱で疾患の全体像を示す構成であり、肺動脈性肺高血圧症、無菌性髄膜炎、三叉神経障害などの特徴的臓器病変があれば、他の膠原病との重複所見がなくても混合性結合組織病と診断できるとされた。混合性結合組織病は指定難病</t>
    </r>
    <r>
      <rPr>
        <sz val="10"/>
        <rFont val="Arial"/>
        <family val="0"/>
        <charset val="1"/>
      </rPr>
      <t xml:space="preserve">52</t>
    </r>
    <r>
      <rPr>
        <sz val="10"/>
        <rFont val="Noto Sans CJK SC"/>
        <family val="2"/>
      </rPr>
      <t xml:space="preserve">である。</t>
    </r>
  </si>
  <si>
    <r>
      <rPr>
        <sz val="10"/>
        <rFont val="Noto Sans CJK SC"/>
        <family val="2"/>
      </rPr>
      <t xml:space="preserve">医学各論 Ⅺ</t>
    </r>
    <r>
      <rPr>
        <sz val="10"/>
        <rFont val="Arial"/>
        <family val="0"/>
        <charset val="1"/>
      </rPr>
      <t xml:space="preserve">-2-C-⑤</t>
    </r>
    <r>
      <rPr>
        <sz val="10"/>
        <rFont val="Noto Sans CJK SC"/>
        <family val="2"/>
      </rPr>
      <t xml:space="preserve">（混合性結合組織病、</t>
    </r>
    <r>
      <rPr>
        <sz val="10"/>
        <rFont val="Arial"/>
        <family val="0"/>
        <charset val="1"/>
      </rPr>
      <t xml:space="preserve">b</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</si>
  <si>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PS-03-02-03 (id: JnGUA2g)</t>
    </r>
    <r>
      <rPr>
        <sz val="10"/>
        <rFont val="Noto Sans CJK SC"/>
        <family val="2"/>
      </rPr>
      <t xml:space="preserve">；</t>
    </r>
    <r>
      <rPr>
        <sz val="10"/>
        <rFont val="Arial"/>
        <family val="0"/>
        <charset val="1"/>
      </rPr>
      <t xml:space="preserve">TBL-01-00-563 (id: JmxLo0w)</t>
    </r>
    <r>
      <rPr>
        <sz val="10"/>
        <rFont val="Noto Sans CJK SC"/>
        <family val="2"/>
      </rPr>
      <t xml:space="preserve">；</t>
    </r>
    <r>
      <rPr>
        <sz val="10"/>
        <rFont val="Arial"/>
        <family val="0"/>
        <charset val="1"/>
      </rPr>
      <t xml:space="preserve">TBL-02-17-010 (id: JnNn_eY)</t>
    </r>
  </si>
  <si>
    <t xml:space="preserve">SRC-2915</t>
  </si>
  <si>
    <t xml:space="preserve">Tanaka Y, Kuwana M, Fujii T, et al. 2019 Diagnostic criteria for mixed connective tissue disease (MCTD): From the Japan research committee of the ministry of health, labor, and welfare for systemic autoimmune diseases. Mod Rheumatol. 2021;31(1):29-33</t>
  </si>
  <si>
    <t xml:space="preserve">10.1080/14397595.2019.1709944</t>
  </si>
  <si>
    <t xml:space="preserve">31903831</t>
  </si>
  <si>
    <r>
      <rPr>
        <sz val="10"/>
        <rFont val="Arial"/>
        <family val="0"/>
        <charset val="1"/>
      </rPr>
      <t xml:space="preserve">2019</t>
    </r>
    <r>
      <rPr>
        <sz val="10"/>
        <rFont val="Noto Sans CJK SC"/>
        <family val="2"/>
      </rPr>
      <t xml:space="preserve">年基準は厚生労働省研究班の</t>
    </r>
    <r>
      <rPr>
        <sz val="10"/>
        <rFont val="Arial"/>
        <family val="0"/>
        <charset val="1"/>
      </rPr>
      <t xml:space="preserve">1996</t>
    </r>
    <r>
      <rPr>
        <sz val="10"/>
        <rFont val="Noto Sans CJK SC"/>
        <family val="2"/>
      </rPr>
      <t xml:space="preserve">年・</t>
    </r>
    <r>
      <rPr>
        <sz val="10"/>
        <rFont val="Arial"/>
        <family val="0"/>
        <charset val="1"/>
      </rPr>
      <t xml:space="preserve">2004</t>
    </r>
    <r>
      <rPr>
        <sz val="10"/>
        <rFont val="Noto Sans CJK SC"/>
        <family val="2"/>
      </rPr>
      <t xml:space="preserve">年基準を改訂したもので、内容は抄録で確認した。</t>
    </r>
    <r>
      <rPr>
        <sz val="10"/>
        <rFont val="Arial"/>
        <family val="0"/>
        <charset val="1"/>
      </rPr>
      <t xml:space="preserve">ACR/EULAR </t>
    </r>
    <r>
      <rPr>
        <sz val="10"/>
        <rFont val="Noto Sans CJK SC"/>
        <family val="2"/>
      </rPr>
      <t xml:space="preserve">による国際的な統一分類基準は本パートの調査範囲では確認できておらず、海外では複数の古典的基準セットが併存する。</t>
    </r>
  </si>
  <si>
    <t xml:space="preserve">CT-018</t>
  </si>
  <si>
    <t xml:space="preserve">抗リン脂質抗体症候群</t>
  </si>
  <si>
    <r>
      <rPr>
        <sz val="10"/>
        <rFont val="Noto Sans CJK SC"/>
        <family val="2"/>
      </rPr>
      <t xml:space="preserve">抗リン脂質抗体症候群の </t>
    </r>
    <r>
      <rPr>
        <sz val="10"/>
        <rFont val="Arial"/>
        <family val="0"/>
        <charset val="1"/>
      </rPr>
      <t xml:space="preserve">2023 ACR/EULAR </t>
    </r>
    <r>
      <rPr>
        <sz val="10"/>
        <rFont val="Noto Sans CJK SC"/>
        <family val="2"/>
      </rPr>
      <t xml:space="preserve">分類基準の臨床ドメインは、大血管の静脈血栓塞栓、大血管の動脈血栓、微小血管、産科、心臓弁膜、血液学的の</t>
    </r>
    <r>
      <rPr>
        <sz val="10"/>
        <rFont val="Arial"/>
        <family val="0"/>
        <charset val="1"/>
      </rPr>
      <t xml:space="preserve">6</t>
    </r>
    <r>
      <rPr>
        <sz val="10"/>
        <rFont val="Noto Sans CJK SC"/>
        <family val="2"/>
      </rPr>
      <t xml:space="preserve">つであり、検査ドメインはループスアンチコアグラントの機能的凝固検査と、固相 </t>
    </r>
    <r>
      <rPr>
        <sz val="10"/>
        <rFont val="Arial"/>
        <family val="0"/>
        <charset val="1"/>
      </rPr>
      <t xml:space="preserve">ELISA </t>
    </r>
    <r>
      <rPr>
        <sz val="10"/>
        <rFont val="Noto Sans CJK SC"/>
        <family val="2"/>
      </rPr>
      <t xml:space="preserve">による抗カルジオリピン抗体／抗</t>
    </r>
    <r>
      <rPr>
        <sz val="10"/>
        <rFont val="Arial"/>
        <family val="0"/>
        <charset val="1"/>
      </rPr>
      <t xml:space="preserve">β2</t>
    </r>
    <r>
      <rPr>
        <sz val="10"/>
        <rFont val="Noto Sans CJK SC"/>
        <family val="2"/>
      </rPr>
      <t xml:space="preserve">グリコプロテイン</t>
    </r>
    <r>
      <rPr>
        <sz val="10"/>
        <rFont val="Arial"/>
        <family val="0"/>
        <charset val="1"/>
      </rPr>
      <t xml:space="preserve">I</t>
    </r>
    <r>
      <rPr>
        <sz val="10"/>
        <rFont val="Noto Sans CJK SC"/>
        <family val="2"/>
      </rPr>
      <t xml:space="preserve">抗体の</t>
    </r>
    <r>
      <rPr>
        <sz val="10"/>
        <rFont val="Arial"/>
        <family val="0"/>
        <charset val="1"/>
      </rPr>
      <t xml:space="preserve">2</t>
    </r>
    <r>
      <rPr>
        <sz val="10"/>
        <rFont val="Noto Sans CJK SC"/>
        <family val="2"/>
      </rPr>
      <t xml:space="preserve">つである。各項目には</t>
    </r>
    <r>
      <rPr>
        <sz val="10"/>
        <rFont val="Arial"/>
        <family val="0"/>
        <charset val="1"/>
      </rPr>
      <t xml:space="preserve">1</t>
    </r>
    <r>
      <rPr>
        <sz val="10"/>
        <rFont val="Noto Sans CJK SC"/>
        <family val="2"/>
      </rPr>
      <t xml:space="preserve">〜</t>
    </r>
    <r>
      <rPr>
        <sz val="10"/>
        <rFont val="Arial"/>
        <family val="0"/>
        <charset val="1"/>
      </rPr>
      <t xml:space="preserve">7</t>
    </r>
    <r>
      <rPr>
        <sz val="10"/>
        <rFont val="Noto Sans CJK SC"/>
        <family val="2"/>
      </rPr>
      <t xml:space="preserve">点の重みが付けられる。</t>
    </r>
  </si>
  <si>
    <r>
      <rPr>
        <sz val="10"/>
        <rFont val="Noto Sans CJK SC"/>
        <family val="2"/>
      </rPr>
      <t xml:space="preserve">医学各論 Ⅺ</t>
    </r>
    <r>
      <rPr>
        <sz val="10"/>
        <rFont val="Arial"/>
        <family val="0"/>
        <charset val="1"/>
      </rPr>
      <t xml:space="preserve">-2-C-⑥</t>
    </r>
    <r>
      <rPr>
        <sz val="10"/>
        <rFont val="Noto Sans CJK SC"/>
        <family val="2"/>
      </rPr>
      <t xml:space="preserve">（抗リン脂質抗体症候群、</t>
    </r>
    <r>
      <rPr>
        <sz val="10"/>
        <rFont val="Arial"/>
        <family val="0"/>
        <charset val="1"/>
      </rPr>
      <t xml:space="preserve">b</t>
    </r>
    <r>
      <rPr>
        <sz val="10"/>
        <rFont val="Noto Sans CJK SC"/>
        <family val="2"/>
      </rPr>
      <t xml:space="preserve">）</t>
    </r>
  </si>
  <si>
    <r>
      <rPr>
        <sz val="10"/>
        <rFont val="Noto Sans CJK SC"/>
        <family val="2"/>
      </rPr>
      <t xml:space="preserve">第</t>
    </r>
    <r>
      <rPr>
        <sz val="10"/>
        <rFont val="Arial"/>
        <family val="0"/>
        <charset val="1"/>
      </rPr>
      <t xml:space="preserve">40</t>
    </r>
    <r>
      <rPr>
        <sz val="10"/>
        <rFont val="Noto Sans CJK SC"/>
        <family val="2"/>
      </rPr>
      <t xml:space="preserve">回で登録済みの出典（</t>
    </r>
    <r>
      <rPr>
        <sz val="10"/>
        <rFont val="Arial"/>
        <family val="0"/>
        <charset val="1"/>
      </rPr>
      <t xml:space="preserve">SRC-2665</t>
    </r>
    <r>
      <rPr>
        <sz val="10"/>
        <rFont val="Noto Sans CJK SC"/>
        <family val="2"/>
      </rPr>
      <t xml:space="preserve">）を再利用した。入口基準と検証コホートでの性能は第</t>
    </r>
    <r>
      <rPr>
        <sz val="10"/>
        <rFont val="Arial"/>
        <family val="0"/>
        <charset val="1"/>
      </rPr>
      <t xml:space="preserve">40</t>
    </r>
    <r>
      <rPr>
        <sz val="10"/>
        <rFont val="Noto Sans CJK SC"/>
        <family val="2"/>
      </rPr>
      <t xml:space="preserve">回 </t>
    </r>
    <r>
      <rPr>
        <sz val="10"/>
        <rFont val="Arial"/>
        <family val="0"/>
        <charset val="1"/>
      </rPr>
      <t xml:space="preserve">HS-034</t>
    </r>
    <r>
      <rPr>
        <sz val="10"/>
        <rFont val="Noto Sans CJK SC"/>
        <family val="2"/>
      </rPr>
      <t xml:space="preserve">（血栓形成傾向としての側面）で作成済みであり、本カードは全身性疾患としてのドメイン構成に限る。分類基準であり診断基準そのものではない。産科的側面は </t>
    </r>
    <r>
      <rPr>
        <sz val="10"/>
        <rFont val="Arial"/>
        <family val="0"/>
        <charset val="1"/>
      </rPr>
      <t xml:space="preserve">RP </t>
    </r>
    <r>
      <rPr>
        <sz val="10"/>
        <rFont val="Noto Sans CJK SC"/>
        <family val="2"/>
      </rPr>
      <t xml:space="preserve">が正である。内容は抄録で確認した。</t>
    </r>
  </si>
  <si>
    <t xml:space="preserve">CT-019</t>
  </si>
  <si>
    <r>
      <rPr>
        <sz val="10"/>
        <rFont val="Noto Sans CJK SC"/>
        <family val="2"/>
      </rPr>
      <t xml:space="preserve">抗リン脂質抗体症候群の管理に関する </t>
    </r>
    <r>
      <rPr>
        <sz val="10"/>
        <rFont val="Arial"/>
        <family val="0"/>
        <charset val="1"/>
      </rPr>
      <t xml:space="preserve">EULAR </t>
    </r>
    <r>
      <rPr>
        <sz val="10"/>
        <rFont val="Noto Sans CJK SC"/>
        <family val="2"/>
      </rPr>
      <t xml:space="preserve">推奨（</t>
    </r>
    <r>
      <rPr>
        <sz val="10"/>
        <rFont val="Arial"/>
        <family val="0"/>
        <charset val="1"/>
      </rPr>
      <t xml:space="preserve">2019</t>
    </r>
    <r>
      <rPr>
        <sz val="10"/>
        <rFont val="Noto Sans CJK SC"/>
        <family val="2"/>
      </rPr>
      <t xml:space="preserve">）は、高リスクの抗リン脂質抗体プロファイル（ループスアンチコアグラント陽性、二重陽性・三重陽性、持続的な高力価）を持つ無症候性の抗体保有者、血栓性・産科の既往のない全身性エリテマトーデスの患者、および産科抗リン脂質抗体症候群のみの非妊娠女性に、低用量アスピリンを推奨する。あわせて心血管・静脈血栓のリスク因子のスクリーニングと管理を行うとされる。</t>
    </r>
  </si>
  <si>
    <r>
      <rPr>
        <sz val="10"/>
        <rFont val="Noto Sans CJK SC"/>
        <family val="2"/>
      </rPr>
      <t xml:space="preserve">第</t>
    </r>
    <r>
      <rPr>
        <sz val="10"/>
        <rFont val="Arial"/>
        <family val="0"/>
        <charset val="1"/>
      </rPr>
      <t xml:space="preserve">40</t>
    </r>
    <r>
      <rPr>
        <sz val="10"/>
        <rFont val="Noto Sans CJK SC"/>
        <family val="2"/>
      </rPr>
      <t xml:space="preserve">回で登録済みの出典（</t>
    </r>
    <r>
      <rPr>
        <sz val="10"/>
        <rFont val="Arial"/>
        <family val="0"/>
        <charset val="1"/>
      </rPr>
      <t xml:space="preserve">SRC-2666</t>
    </r>
    <r>
      <rPr>
        <sz val="10"/>
        <rFont val="Noto Sans CJK SC"/>
        <family val="2"/>
      </rPr>
      <t xml:space="preserve">）を再利用した。血栓性抗リン脂質抗体症候群の治療（ビタミン</t>
    </r>
    <r>
      <rPr>
        <sz val="10"/>
        <rFont val="Arial"/>
        <family val="0"/>
        <charset val="1"/>
      </rPr>
      <t xml:space="preserve">K</t>
    </r>
    <r>
      <rPr>
        <sz val="10"/>
        <rFont val="Noto Sans CJK SC"/>
        <family val="2"/>
      </rPr>
      <t xml:space="preserve">拮抗薬など）は第</t>
    </r>
    <r>
      <rPr>
        <sz val="10"/>
        <rFont val="Arial"/>
        <family val="0"/>
        <charset val="1"/>
      </rPr>
      <t xml:space="preserve">40</t>
    </r>
    <r>
      <rPr>
        <sz val="10"/>
        <rFont val="Noto Sans CJK SC"/>
        <family val="2"/>
      </rPr>
      <t xml:space="preserve">回 </t>
    </r>
    <r>
      <rPr>
        <sz val="10"/>
        <rFont val="Arial"/>
        <family val="0"/>
        <charset val="1"/>
      </rPr>
      <t xml:space="preserve">HS-035 </t>
    </r>
    <r>
      <rPr>
        <sz val="10"/>
        <rFont val="Noto Sans CJK SC"/>
        <family val="2"/>
      </rPr>
      <t xml:space="preserve">で作成済みであり、本カードは無症候性保有者と全身性エリテマトーデスの患者における一次予防の側面に限る。低用量アスピリンは国内で承認・保険適用のある抗血小板薬である。内容は抄録と </t>
    </r>
    <r>
      <rPr>
        <sz val="10"/>
        <rFont val="Arial"/>
        <family val="0"/>
        <charset val="1"/>
      </rPr>
      <t xml:space="preserve">PMC </t>
    </r>
    <r>
      <rPr>
        <sz val="10"/>
        <rFont val="Noto Sans CJK SC"/>
        <family val="2"/>
      </rPr>
      <t xml:space="preserve">全文で確認した。</t>
    </r>
  </si>
  <si>
    <t xml:space="preserve">CT-020</t>
  </si>
  <si>
    <r>
      <rPr>
        <sz val="10"/>
        <rFont val="Noto Sans CJK SC"/>
        <family val="2"/>
      </rPr>
      <t xml:space="preserve">若年性特発性関節炎</t>
    </r>
    <r>
      <rPr>
        <sz val="10"/>
        <rFont val="Arial"/>
        <family val="0"/>
        <charset val="1"/>
      </rPr>
      <t xml:space="preserve">&lt;JIA&gt;</t>
    </r>
  </si>
  <si>
    <r>
      <rPr>
        <sz val="10"/>
        <rFont val="Noto Sans CJK SC"/>
        <family val="2"/>
      </rPr>
      <t xml:space="preserve">若年性特発性関節炎の </t>
    </r>
    <r>
      <rPr>
        <sz val="10"/>
        <rFont val="Arial"/>
        <family val="0"/>
        <charset val="1"/>
      </rPr>
      <t xml:space="preserve">ILAR </t>
    </r>
    <r>
      <rPr>
        <sz val="10"/>
        <rFont val="Noto Sans CJK SC"/>
        <family val="2"/>
      </rPr>
      <t xml:space="preserve">分類（</t>
    </r>
    <r>
      <rPr>
        <sz val="10"/>
        <rFont val="Arial"/>
        <family val="0"/>
        <charset val="1"/>
      </rPr>
      <t xml:space="preserve">2001</t>
    </r>
    <r>
      <rPr>
        <sz val="10"/>
        <rFont val="Noto Sans CJK SC"/>
        <family val="2"/>
      </rPr>
      <t xml:space="preserve">年 </t>
    </r>
    <r>
      <rPr>
        <sz val="10"/>
        <rFont val="Arial"/>
        <family val="0"/>
        <charset val="1"/>
      </rPr>
      <t xml:space="preserve">Edmonton </t>
    </r>
    <r>
      <rPr>
        <sz val="10"/>
        <rFont val="Noto Sans CJK SC"/>
        <family val="2"/>
      </rPr>
      <t xml:space="preserve">の第</t>
    </r>
    <r>
      <rPr>
        <sz val="10"/>
        <rFont val="Arial"/>
        <family val="0"/>
        <charset val="1"/>
      </rPr>
      <t xml:space="preserve">2</t>
    </r>
    <r>
      <rPr>
        <sz val="10"/>
        <rFont val="Noto Sans CJK SC"/>
        <family val="2"/>
      </rPr>
      <t xml:space="preserve">改訂）は、</t>
    </r>
    <r>
      <rPr>
        <sz val="10"/>
        <rFont val="Arial"/>
        <family val="0"/>
        <charset val="1"/>
      </rPr>
      <t xml:space="preserve">16</t>
    </r>
    <r>
      <rPr>
        <sz val="10"/>
        <rFont val="Noto Sans CJK SC"/>
        <family val="2"/>
      </rPr>
      <t xml:space="preserve">歳未満で発症し</t>
    </r>
    <r>
      <rPr>
        <sz val="10"/>
        <rFont val="Arial"/>
        <family val="0"/>
        <charset val="1"/>
      </rPr>
      <t xml:space="preserve">6</t>
    </r>
    <r>
      <rPr>
        <sz val="10"/>
        <rFont val="Noto Sans CJK SC"/>
        <family val="2"/>
      </rPr>
      <t xml:space="preserve">週間以上持続する原因不明の関節炎を、全身型、少関節炎型、リウマトイド因子陰性多関節炎型、リウマトイド因子陽性多関節炎型、乾癬性関節炎型、付着部炎関連関節炎型、分類不能関節炎型の</t>
    </r>
    <r>
      <rPr>
        <sz val="10"/>
        <rFont val="Arial"/>
        <family val="0"/>
        <charset val="1"/>
      </rPr>
      <t xml:space="preserve">7</t>
    </r>
    <r>
      <rPr>
        <sz val="10"/>
        <rFont val="Noto Sans CJK SC"/>
        <family val="2"/>
      </rPr>
      <t xml:space="preserve">つのカテゴリーに分類する。</t>
    </r>
  </si>
  <si>
    <r>
      <rPr>
        <sz val="10"/>
        <rFont val="Noto Sans CJK SC"/>
        <family val="2"/>
      </rPr>
      <t xml:space="preserve">医学各論 Ⅺ</t>
    </r>
    <r>
      <rPr>
        <sz val="10"/>
        <rFont val="Arial"/>
        <family val="0"/>
        <charset val="1"/>
      </rPr>
      <t xml:space="preserve">-5-A-②</t>
    </r>
    <r>
      <rPr>
        <sz val="10"/>
        <rFont val="Noto Sans CJK SC"/>
        <family val="2"/>
      </rPr>
      <t xml:space="preserve">（若年性特発性関節炎</t>
    </r>
    <r>
      <rPr>
        <sz val="10"/>
        <rFont val="Arial"/>
        <family val="0"/>
        <charset val="1"/>
      </rPr>
      <t xml:space="preserve">&lt;JIA&gt;</t>
    </r>
    <r>
      <rPr>
        <sz val="10"/>
        <rFont val="Noto Sans CJK SC"/>
        <family val="2"/>
      </rPr>
      <t xml:space="preserve">、</t>
    </r>
    <r>
      <rPr>
        <sz val="10"/>
        <rFont val="Arial"/>
        <family val="0"/>
        <charset val="1"/>
      </rPr>
      <t xml:space="preserve">b</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</si>
  <si>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PS-03-02-02 (id: JnGUA2Y)</t>
    </r>
    <r>
      <rPr>
        <sz val="10"/>
        <rFont val="Noto Sans CJK SC"/>
        <family val="2"/>
      </rPr>
      <t xml:space="preserve">；</t>
    </r>
    <r>
      <rPr>
        <sz val="10"/>
        <rFont val="Arial"/>
        <family val="0"/>
        <charset val="1"/>
      </rPr>
      <t xml:space="preserve">TBL-01-00-559 (id: JmxLo0c)</t>
    </r>
    <r>
      <rPr>
        <sz val="10"/>
        <rFont val="Noto Sans CJK SC"/>
        <family val="2"/>
      </rPr>
      <t xml:space="preserve">；</t>
    </r>
    <r>
      <rPr>
        <sz val="10"/>
        <rFont val="Arial"/>
        <family val="0"/>
        <charset val="1"/>
      </rPr>
      <t xml:space="preserve">TBL-02-17-009 (id: JlAKp10)</t>
    </r>
  </si>
  <si>
    <t xml:space="preserve">SRC-2916</t>
  </si>
  <si>
    <t xml:space="preserve">Petty RE, Southwood TR, Manners P, et al.; International League of Associations for Rheumatology. International League of Associations for Rheumatology classification of juvenile idiopathic arthritis: second revision, Edmonton, 2001. J Rheumatol. 2004;31(2):390-392</t>
  </si>
  <si>
    <t xml:space="preserve">14760812</t>
  </si>
  <si>
    <r>
      <rPr>
        <sz val="10"/>
        <rFont val="Arial"/>
        <family val="0"/>
        <charset val="1"/>
      </rPr>
      <t xml:space="preserve">DOI </t>
    </r>
    <r>
      <rPr>
        <sz val="10"/>
        <rFont val="Noto Sans CJK SC"/>
        <family val="2"/>
      </rPr>
      <t xml:space="preserve">は </t>
    </r>
    <r>
      <rPr>
        <sz val="10"/>
        <rFont val="Arial"/>
        <family val="0"/>
        <charset val="1"/>
      </rPr>
      <t xml:space="preserve">Europe PMC</t>
    </r>
    <r>
      <rPr>
        <sz val="10"/>
        <rFont val="Noto Sans CJK SC"/>
        <family val="2"/>
      </rPr>
      <t xml:space="preserve">・</t>
    </r>
    <r>
      <rPr>
        <sz val="10"/>
        <rFont val="Arial"/>
        <family val="0"/>
        <charset val="1"/>
      </rPr>
      <t xml:space="preserve">Crossref </t>
    </r>
    <r>
      <rPr>
        <sz val="10"/>
        <rFont val="Noto Sans CJK SC"/>
        <family val="2"/>
      </rPr>
      <t xml:space="preserve">で確認できなかったため </t>
    </r>
    <r>
      <rPr>
        <sz val="10"/>
        <rFont val="Arial"/>
        <family val="0"/>
        <charset val="1"/>
      </rPr>
      <t xml:space="preserve">null </t>
    </r>
    <r>
      <rPr>
        <sz val="10"/>
        <rFont val="Noto Sans CJK SC"/>
        <family val="2"/>
      </rPr>
      <t xml:space="preserve">とした。</t>
    </r>
    <r>
      <rPr>
        <sz val="10"/>
        <rFont val="Arial"/>
        <family val="0"/>
        <charset val="1"/>
      </rPr>
      <t xml:space="preserve">PRINTO </t>
    </r>
    <r>
      <rPr>
        <sz val="10"/>
        <rFont val="Noto Sans CJK SC"/>
        <family val="2"/>
      </rPr>
      <t xml:space="preserve">による </t>
    </r>
    <r>
      <rPr>
        <sz val="10"/>
        <rFont val="Arial"/>
        <family val="0"/>
        <charset val="1"/>
      </rPr>
      <t xml:space="preserve">ILAR </t>
    </r>
    <r>
      <rPr>
        <sz val="10"/>
        <rFont val="Noto Sans CJK SC"/>
        <family val="2"/>
      </rPr>
      <t xml:space="preserve">分類の改訂作業が進行中だが、確定した新しい分類基準はまだない。内容は抄録で確認した。</t>
    </r>
  </si>
  <si>
    <t xml:space="preserve">CT-021</t>
  </si>
  <si>
    <r>
      <rPr>
        <sz val="10"/>
        <rFont val="Noto Sans CJK SC"/>
        <family val="2"/>
      </rPr>
      <t xml:space="preserve">全身型若年性特発性関節炎に伴うマクロファージ活性化症候群の治療は、高用量の糖質コルチコイド、</t>
    </r>
    <r>
      <rPr>
        <sz val="10"/>
        <rFont val="Arial"/>
        <family val="0"/>
        <charset val="1"/>
      </rPr>
      <t xml:space="preserve">IL-1 </t>
    </r>
    <r>
      <rPr>
        <sz val="10"/>
        <rFont val="Noto Sans CJK SC"/>
        <family val="2"/>
      </rPr>
      <t xml:space="preserve">阻害薬、シクロスポリン、およびインターフェロン</t>
    </r>
    <r>
      <rPr>
        <sz val="10"/>
        <rFont val="Arial"/>
        <family val="0"/>
        <charset val="1"/>
      </rPr>
      <t xml:space="preserve">γ</t>
    </r>
    <r>
      <rPr>
        <sz val="10"/>
        <rFont val="Noto Sans CJK SC"/>
        <family val="2"/>
      </rPr>
      <t xml:space="preserve">阻害薬に基づくべきであるとされる（</t>
    </r>
    <r>
      <rPr>
        <sz val="10"/>
        <rFont val="Arial"/>
        <family val="0"/>
        <charset val="1"/>
      </rPr>
      <t xml:space="preserve">EULAR/PReS </t>
    </r>
    <r>
      <rPr>
        <sz val="10"/>
        <rFont val="Noto Sans CJK SC"/>
        <family val="2"/>
      </rPr>
      <t xml:space="preserve">の </t>
    </r>
    <r>
      <rPr>
        <sz val="10"/>
        <rFont val="Arial"/>
        <family val="0"/>
        <charset val="1"/>
      </rPr>
      <t xml:space="preserve">Still </t>
    </r>
    <r>
      <rPr>
        <sz val="10"/>
        <rFont val="Noto Sans CJK SC"/>
        <family val="2"/>
      </rPr>
      <t xml:space="preserve">病推奨、</t>
    </r>
    <r>
      <rPr>
        <sz val="10"/>
        <rFont val="Arial"/>
        <family val="0"/>
        <charset val="1"/>
      </rPr>
      <t xml:space="preserve">2024</t>
    </r>
    <r>
      <rPr>
        <sz val="10"/>
        <rFont val="Noto Sans CJK SC"/>
        <family val="2"/>
      </rPr>
      <t xml:space="preserve">）。これは全身型若年性特発性関節炎と成人発症 </t>
    </r>
    <r>
      <rPr>
        <sz val="10"/>
        <rFont val="Arial"/>
        <family val="0"/>
        <charset val="1"/>
      </rPr>
      <t xml:space="preserve">Still </t>
    </r>
    <r>
      <rPr>
        <sz val="10"/>
        <rFont val="Noto Sans CJK SC"/>
        <family val="2"/>
      </rPr>
      <t xml:space="preserve">病を同一疾患として扱う推奨における位置づけである。</t>
    </r>
  </si>
  <si>
    <r>
      <rPr>
        <sz val="10"/>
        <rFont val="Noto Sans CJK SC"/>
        <family val="2"/>
      </rPr>
      <t xml:space="preserve">登録時の決定により、若年性特発性関節炎に伴うマクロファージ活性化症候群の全身管理は </t>
    </r>
    <r>
      <rPr>
        <sz val="10"/>
        <rFont val="Arial"/>
        <family val="0"/>
        <charset val="1"/>
      </rPr>
      <t xml:space="preserve">CT </t>
    </r>
    <r>
      <rPr>
        <sz val="10"/>
        <rFont val="Noto Sans CJK SC"/>
        <family val="2"/>
      </rPr>
      <t xml:space="preserve">の範囲とし、血球貪食性リンパ組織球症の本体は第</t>
    </r>
    <r>
      <rPr>
        <sz val="10"/>
        <rFont val="Arial"/>
        <family val="0"/>
        <charset val="1"/>
      </rPr>
      <t xml:space="preserve">39</t>
    </r>
    <r>
      <rPr>
        <sz val="10"/>
        <rFont val="Noto Sans CJK SC"/>
        <family val="2"/>
      </rPr>
      <t xml:space="preserve">回（</t>
    </r>
    <r>
      <rPr>
        <sz val="10"/>
        <rFont val="Arial"/>
        <family val="0"/>
        <charset val="1"/>
      </rPr>
      <t xml:space="preserve">LY</t>
    </r>
    <r>
      <rPr>
        <sz val="10"/>
        <rFont val="Noto Sans CJK SC"/>
        <family val="2"/>
      </rPr>
      <t xml:space="preserve">）で作成済みのため作り直していない。</t>
    </r>
    <r>
      <rPr>
        <sz val="10"/>
        <rFont val="Arial"/>
        <family val="0"/>
        <charset val="1"/>
      </rPr>
      <t xml:space="preserve">IL-1 </t>
    </r>
    <r>
      <rPr>
        <sz val="10"/>
        <rFont val="Noto Sans CJK SC"/>
        <family val="2"/>
      </rPr>
      <t xml:space="preserve">阻害薬のカナキヌマブは全身型若年性特発性関節炎の適応で国内承認・保険適用がある。インターフェロン</t>
    </r>
    <r>
      <rPr>
        <sz val="10"/>
        <rFont val="Arial"/>
        <family val="0"/>
        <charset val="1"/>
      </rPr>
      <t xml:space="preserve">γ</t>
    </r>
    <r>
      <rPr>
        <sz val="10"/>
        <rFont val="Noto Sans CJK SC"/>
        <family val="2"/>
      </rPr>
      <t xml:space="preserve">阻害薬（エマパルマブ）の国内適応は原発性血球貪食性リンパ組織球症の側にあり、マクロファージ活性化症候群への適応は未確認。内容は抄録で確認した。</t>
    </r>
  </si>
  <si>
    <t xml:space="preserve">VA-001</t>
  </si>
  <si>
    <t xml:space="preserve">巨細胞性動脈炎</t>
  </si>
  <si>
    <r>
      <rPr>
        <sz val="10"/>
        <rFont val="Arial"/>
        <family val="0"/>
        <charset val="1"/>
      </rPr>
      <t xml:space="preserve">2022</t>
    </r>
    <r>
      <rPr>
        <sz val="10"/>
        <rFont val="Noto Sans CJK SC"/>
        <family val="2"/>
      </rPr>
      <t xml:space="preserve">年 </t>
    </r>
    <r>
      <rPr>
        <sz val="10"/>
        <rFont val="Arial"/>
        <family val="0"/>
        <charset val="1"/>
      </rPr>
      <t xml:space="preserve">ACR/EULAR </t>
    </r>
    <r>
      <rPr>
        <sz val="10"/>
        <rFont val="Noto Sans CJK SC"/>
        <family val="2"/>
      </rPr>
      <t xml:space="preserve">巨細胞性動脈炎分類基準では、診断時の年齢</t>
    </r>
    <r>
      <rPr>
        <sz val="10"/>
        <rFont val="Arial"/>
        <family val="0"/>
        <charset val="1"/>
      </rPr>
      <t xml:space="preserve">50</t>
    </r>
    <r>
      <rPr>
        <sz val="10"/>
        <rFont val="Noto Sans CJK SC"/>
        <family val="2"/>
      </rPr>
      <t xml:space="preserve">歳以上が絶対要件で、側頭動脈生検陽性または側頭動脈の </t>
    </r>
    <r>
      <rPr>
        <sz val="10"/>
        <rFont val="Arial"/>
        <family val="0"/>
        <charset val="1"/>
      </rPr>
      <t xml:space="preserve">halo </t>
    </r>
    <r>
      <rPr>
        <sz val="10"/>
        <rFont val="Noto Sans CJK SC"/>
        <family val="2"/>
      </rPr>
      <t xml:space="preserve">サインに</t>
    </r>
    <r>
      <rPr>
        <sz val="10"/>
        <rFont val="Arial"/>
        <family val="0"/>
        <charset val="1"/>
      </rPr>
      <t xml:space="preserve">5</t>
    </r>
    <r>
      <rPr>
        <sz val="10"/>
        <rFont val="Noto Sans CJK SC"/>
        <family val="2"/>
      </rPr>
      <t xml:space="preserve">点、赤沈</t>
    </r>
    <r>
      <rPr>
        <sz val="10"/>
        <rFont val="Arial"/>
        <family val="0"/>
        <charset val="1"/>
      </rPr>
      <t xml:space="preserve">50 mm/h</t>
    </r>
    <r>
      <rPr>
        <sz val="10"/>
        <rFont val="Noto Sans CJK SC"/>
        <family val="2"/>
      </rPr>
      <t xml:space="preserve">以上または </t>
    </r>
    <r>
      <rPr>
        <sz val="10"/>
        <rFont val="Arial"/>
        <family val="0"/>
        <charset val="1"/>
      </rPr>
      <t xml:space="preserve">CRP 10 mg/L</t>
    </r>
    <r>
      <rPr>
        <sz val="10"/>
        <rFont val="Noto Sans CJK SC"/>
        <family val="2"/>
      </rPr>
      <t xml:space="preserve">以上に</t>
    </r>
    <r>
      <rPr>
        <sz val="10"/>
        <rFont val="Arial"/>
        <family val="0"/>
        <charset val="1"/>
      </rPr>
      <t xml:space="preserve">3</t>
    </r>
    <r>
      <rPr>
        <sz val="10"/>
        <rFont val="Noto Sans CJK SC"/>
        <family val="2"/>
      </rPr>
      <t xml:space="preserve">点、突然の視力障害に</t>
    </r>
    <r>
      <rPr>
        <sz val="10"/>
        <rFont val="Arial"/>
        <family val="0"/>
        <charset val="1"/>
      </rPr>
      <t xml:space="preserve">3</t>
    </r>
    <r>
      <rPr>
        <sz val="10"/>
        <rFont val="Noto Sans CJK SC"/>
        <family val="2"/>
      </rPr>
      <t xml:space="preserve">点、肩・頸部の朝のこわばり、顎・舌の跛行、新規の側頭部痛、頭皮の圧痛、側頭動脈の触診異常、画像での両側腋窩動脈病変、大動脈全体の </t>
    </r>
    <r>
      <rPr>
        <sz val="10"/>
        <rFont val="Arial"/>
        <family val="0"/>
        <charset val="1"/>
      </rPr>
      <t xml:space="preserve">FDG-PET </t>
    </r>
    <r>
      <rPr>
        <sz val="10"/>
        <rFont val="Noto Sans CJK SC"/>
        <family val="2"/>
      </rPr>
      <t xml:space="preserve">集積に各</t>
    </r>
    <r>
      <rPr>
        <sz val="10"/>
        <rFont val="Arial"/>
        <family val="0"/>
        <charset val="1"/>
      </rPr>
      <t xml:space="preserve">2</t>
    </r>
    <r>
      <rPr>
        <sz val="10"/>
        <rFont val="Noto Sans CJK SC"/>
        <family val="2"/>
      </rPr>
      <t xml:space="preserve">点を配点し、合計</t>
    </r>
    <r>
      <rPr>
        <sz val="10"/>
        <rFont val="Arial"/>
        <family val="0"/>
        <charset val="1"/>
      </rPr>
      <t xml:space="preserve">6</t>
    </r>
    <r>
      <rPr>
        <sz val="10"/>
        <rFont val="Noto Sans CJK SC"/>
        <family val="2"/>
      </rPr>
      <t xml:space="preserve">点以上で巨細胞性動脈炎と分類する（検証セットで感度</t>
    </r>
    <r>
      <rPr>
        <sz val="10"/>
        <rFont val="Arial"/>
        <family val="0"/>
        <charset val="1"/>
      </rPr>
      <t xml:space="preserve">87.0%</t>
    </r>
    <r>
      <rPr>
        <sz val="10"/>
        <rFont val="Noto Sans CJK SC"/>
        <family val="2"/>
      </rPr>
      <t xml:space="preserve">・特異度</t>
    </r>
    <r>
      <rPr>
        <sz val="10"/>
        <rFont val="Arial"/>
        <family val="0"/>
        <charset val="1"/>
      </rPr>
      <t xml:space="preserve">94.8%</t>
    </r>
    <r>
      <rPr>
        <sz val="10"/>
        <rFont val="Noto Sans CJK SC"/>
        <family val="2"/>
      </rPr>
      <t xml:space="preserve">）。</t>
    </r>
  </si>
  <si>
    <r>
      <rPr>
        <sz val="10"/>
        <rFont val="Noto Sans CJK SC"/>
        <family val="2"/>
      </rPr>
      <t xml:space="preserve">医学各論 Ⅺ</t>
    </r>
    <r>
      <rPr>
        <sz val="10"/>
        <rFont val="Arial"/>
        <family val="0"/>
        <charset val="1"/>
      </rPr>
      <t xml:space="preserve">-2-D-①</t>
    </r>
    <r>
      <rPr>
        <sz val="10"/>
        <rFont val="Noto Sans CJK SC"/>
        <family val="2"/>
      </rPr>
      <t xml:space="preserve">（巨細胞性動脈炎、</t>
    </r>
    <r>
      <rPr>
        <sz val="10"/>
        <rFont val="Arial"/>
        <family val="0"/>
        <charset val="1"/>
      </rPr>
      <t xml:space="preserve">a</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</si>
  <si>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PS-03-02-02 (id: JnGUA2Y)</t>
    </r>
    <r>
      <rPr>
        <sz val="10"/>
        <rFont val="Noto Sans CJK SC"/>
        <family val="2"/>
      </rPr>
      <t xml:space="preserve">；</t>
    </r>
    <r>
      <rPr>
        <sz val="10"/>
        <rFont val="Arial"/>
        <family val="0"/>
        <charset val="1"/>
      </rPr>
      <t xml:space="preserve">TBL-01-00-566 (id: JlvnmWI)</t>
    </r>
    <r>
      <rPr>
        <sz val="10"/>
        <rFont val="Noto Sans CJK SC"/>
        <family val="2"/>
      </rPr>
      <t xml:space="preserve">；</t>
    </r>
    <r>
      <rPr>
        <sz val="10"/>
        <rFont val="Arial"/>
        <family val="0"/>
        <charset val="1"/>
      </rPr>
      <t xml:space="preserve">TBL-02-17-001 (id: JlAKp1U)</t>
    </r>
  </si>
  <si>
    <t xml:space="preserve">SRC-2946</t>
  </si>
  <si>
    <t xml:space="preserve">Ponte C, Grayson PC, Robson JC, et al. 2022 American College of Rheumatology/EULAR classification criteria for giant cell arteritis. Ann Rheum Dis. 2022;81(12):1647-1653.</t>
  </si>
  <si>
    <t xml:space="preserve">10.1136/ard-2022-223480</t>
  </si>
  <si>
    <t xml:space="preserve">36351706</t>
  </si>
  <si>
    <r>
      <rPr>
        <sz val="10"/>
        <rFont val="Noto Sans CJK SC"/>
        <family val="2"/>
      </rPr>
      <t xml:space="preserve">同基準は </t>
    </r>
    <r>
      <rPr>
        <sz val="10"/>
        <rFont val="Arial"/>
        <family val="0"/>
        <charset val="1"/>
      </rPr>
      <t xml:space="preserve">Arthritis Rheumatol </t>
    </r>
    <r>
      <rPr>
        <sz val="10"/>
        <rFont val="Noto Sans CJK SC"/>
        <family val="2"/>
      </rPr>
      <t xml:space="preserve">誌にも同時掲載されている（</t>
    </r>
    <r>
      <rPr>
        <sz val="10"/>
        <rFont val="Arial"/>
        <family val="0"/>
        <charset val="1"/>
      </rPr>
      <t xml:space="preserve">DOI 10.1002/art.42325</t>
    </r>
    <r>
      <rPr>
        <sz val="10"/>
        <rFont val="Noto Sans CJK SC"/>
        <family val="2"/>
      </rPr>
      <t xml:space="preserve">）。本カードは </t>
    </r>
    <r>
      <rPr>
        <sz val="10"/>
        <rFont val="Arial"/>
        <family val="0"/>
        <charset val="1"/>
      </rPr>
      <t xml:space="preserve">Ann Rheum Dis </t>
    </r>
    <r>
      <rPr>
        <sz val="10"/>
        <rFont val="Noto Sans CJK SC"/>
        <family val="2"/>
      </rPr>
      <t xml:space="preserve">版に基づく。分類基準であり、個別患者の診断基準ではない。</t>
    </r>
  </si>
  <si>
    <t xml:space="preserve">VA-002</t>
  </si>
  <si>
    <r>
      <rPr>
        <sz val="10"/>
        <rFont val="Noto Sans CJK SC"/>
        <family val="2"/>
      </rPr>
      <t xml:space="preserve">国内では『</t>
    </r>
    <r>
      <rPr>
        <sz val="10"/>
        <rFont val="Arial"/>
        <family val="0"/>
        <charset val="1"/>
      </rPr>
      <t xml:space="preserve">2026</t>
    </r>
    <r>
      <rPr>
        <sz val="10"/>
        <rFont val="Noto Sans CJK SC"/>
        <family val="2"/>
      </rPr>
      <t xml:space="preserve">年改訂版 大型血管炎診療ガイドライン』（</t>
    </r>
    <r>
      <rPr>
        <sz val="10"/>
        <rFont val="Arial"/>
        <family val="0"/>
        <charset val="1"/>
      </rPr>
      <t xml:space="preserve">2026</t>
    </r>
    <r>
      <rPr>
        <sz val="10"/>
        <rFont val="Noto Sans CJK SC"/>
        <family val="2"/>
      </rPr>
      <t xml:space="preserve">年発行）が巨細胞性動脈炎を対象疾患の一つとし、治療の臨床疑問について </t>
    </r>
    <r>
      <rPr>
        <sz val="10"/>
        <rFont val="Arial"/>
        <family val="0"/>
        <charset val="1"/>
      </rPr>
      <t xml:space="preserve">GRADE </t>
    </r>
    <r>
      <rPr>
        <sz val="10"/>
        <rFont val="Noto Sans CJK SC"/>
        <family val="2"/>
      </rPr>
      <t xml:space="preserve">法によるシステマティックレビューに基づく推奨を収載している。トシリズマブは</t>
    </r>
    <r>
      <rPr>
        <sz val="10"/>
        <rFont val="Arial"/>
        <family val="0"/>
        <charset val="1"/>
      </rPr>
      <t xml:space="preserve">2017</t>
    </r>
    <r>
      <rPr>
        <sz val="10"/>
        <rFont val="Noto Sans CJK SC"/>
        <family val="2"/>
      </rPr>
      <t xml:space="preserve">年に「既存治療で効果不十分な高安動脈炎、巨細胞性動脈炎」への適応追加承認を受けている。</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</si>
  <si>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TBL-01-00-566 (id: JlvnmWI)</t>
    </r>
  </si>
  <si>
    <t xml:space="preserve">SRC-2947</t>
  </si>
  <si>
    <r>
      <rPr>
        <sz val="10"/>
        <rFont val="Noto Sans CJK SC"/>
        <family val="2"/>
      </rPr>
      <t xml:space="preserve">日本循環器学会ほか合同研究班</t>
    </r>
    <r>
      <rPr>
        <sz val="10"/>
        <rFont val="Arial"/>
        <family val="0"/>
        <charset val="1"/>
      </rPr>
      <t xml:space="preserve">. 2026</t>
    </r>
    <r>
      <rPr>
        <sz val="10"/>
        <rFont val="Noto Sans CJK SC"/>
        <family val="2"/>
      </rPr>
      <t xml:space="preserve">年改訂版 大型血管炎診療ガイドライン</t>
    </r>
    <r>
      <rPr>
        <sz val="10"/>
        <rFont val="Arial"/>
        <family val="0"/>
        <charset val="1"/>
      </rPr>
      <t xml:space="preserve">. 2026</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20</t>
    </r>
    <r>
      <rPr>
        <sz val="10"/>
        <rFont val="Noto Sans CJK SC"/>
        <family val="2"/>
      </rPr>
      <t xml:space="preserve">日発行</t>
    </r>
    <r>
      <rPr>
        <sz val="10"/>
        <rFont val="Arial"/>
        <family val="0"/>
        <charset val="1"/>
      </rPr>
      <t xml:space="preserve">.</t>
    </r>
  </si>
  <si>
    <r>
      <rPr>
        <sz val="10"/>
        <rFont val="Noto Sans CJK SC"/>
        <family val="2"/>
      </rPr>
      <t xml:space="preserve">トシリズマブの国内承認は、製造販売業者の承認発表と同ガイドライン本文の記載で確認した（国内承認あり）。</t>
    </r>
    <r>
      <rPr>
        <sz val="10"/>
        <rFont val="Arial"/>
        <family val="0"/>
        <charset val="1"/>
      </rPr>
      <t xml:space="preserve">2026</t>
    </r>
    <r>
      <rPr>
        <sz val="10"/>
        <rFont val="Noto Sans CJK SC"/>
        <family val="2"/>
      </rPr>
      <t xml:space="preserve">年版の対象は高安動脈炎・巨細胞性動脈炎・</t>
    </r>
    <r>
      <rPr>
        <sz val="10"/>
        <rFont val="Arial"/>
        <family val="0"/>
        <charset val="1"/>
      </rPr>
      <t xml:space="preserve">Buerger</t>
    </r>
    <r>
      <rPr>
        <sz val="10"/>
        <rFont val="Noto Sans CJK SC"/>
        <family val="2"/>
      </rPr>
      <t xml:space="preserve">病に限られ、</t>
    </r>
    <r>
      <rPr>
        <sz val="10"/>
        <rFont val="Arial"/>
        <family val="0"/>
        <charset val="1"/>
      </rPr>
      <t xml:space="preserve">SRC-304</t>
    </r>
    <r>
      <rPr>
        <sz val="10"/>
        <rFont val="Noto Sans CJK SC"/>
        <family val="2"/>
      </rPr>
      <t xml:space="preserve">（血管炎症候群の診療ガイドライン</t>
    </r>
    <r>
      <rPr>
        <sz val="10"/>
        <rFont val="Arial"/>
        <family val="0"/>
        <charset val="1"/>
      </rPr>
      <t xml:space="preserve">2017</t>
    </r>
    <r>
      <rPr>
        <sz val="10"/>
        <rFont val="Noto Sans CJK SC"/>
        <family val="2"/>
      </rPr>
      <t xml:space="preserve">年改訂版）の単純な後継ではない。</t>
    </r>
  </si>
  <si>
    <t xml:space="preserve">VA-003</t>
  </si>
  <si>
    <r>
      <rPr>
        <sz val="10"/>
        <rFont val="Arial"/>
        <family val="0"/>
        <charset val="1"/>
      </rPr>
      <t xml:space="preserve">2022</t>
    </r>
    <r>
      <rPr>
        <sz val="10"/>
        <rFont val="Noto Sans CJK SC"/>
        <family val="2"/>
      </rPr>
      <t xml:space="preserve">年 </t>
    </r>
    <r>
      <rPr>
        <sz val="10"/>
        <rFont val="Arial"/>
        <family val="0"/>
        <charset val="1"/>
      </rPr>
      <t xml:space="preserve">ACR/EULAR </t>
    </r>
    <r>
      <rPr>
        <sz val="10"/>
        <rFont val="Noto Sans CJK SC"/>
        <family val="2"/>
      </rPr>
      <t xml:space="preserve">顕微鏡的多発血管炎分類基準では、</t>
    </r>
    <r>
      <rPr>
        <sz val="10"/>
        <rFont val="Arial"/>
        <family val="0"/>
        <charset val="1"/>
      </rPr>
      <t xml:space="preserve">pANCA</t>
    </r>
    <r>
      <rPr>
        <sz val="10"/>
        <rFont val="Noto Sans CJK SC"/>
        <family val="2"/>
      </rPr>
      <t xml:space="preserve">または抗</t>
    </r>
    <r>
      <rPr>
        <sz val="10"/>
        <rFont val="Arial"/>
        <family val="0"/>
        <charset val="1"/>
      </rPr>
      <t xml:space="preserve">MPO-ANCA</t>
    </r>
    <r>
      <rPr>
        <sz val="10"/>
        <rFont val="Noto Sans CJK SC"/>
        <family val="2"/>
      </rPr>
      <t xml:space="preserve">陽性に</t>
    </r>
    <r>
      <rPr>
        <sz val="10"/>
        <rFont val="Arial"/>
        <family val="0"/>
        <charset val="1"/>
      </rPr>
      <t xml:space="preserve">6</t>
    </r>
    <r>
      <rPr>
        <sz val="10"/>
        <rFont val="Noto Sans CJK SC"/>
        <family val="2"/>
      </rPr>
      <t xml:space="preserve">点、</t>
    </r>
    <r>
      <rPr>
        <sz val="10"/>
        <rFont val="Arial"/>
        <family val="0"/>
        <charset val="1"/>
      </rPr>
      <t xml:space="preserve">pauci-immune </t>
    </r>
    <r>
      <rPr>
        <sz val="10"/>
        <rFont val="Noto Sans CJK SC"/>
        <family val="2"/>
      </rPr>
      <t xml:space="preserve">型糸球体腎炎に</t>
    </r>
    <r>
      <rPr>
        <sz val="10"/>
        <rFont val="Arial"/>
        <family val="0"/>
        <charset val="1"/>
      </rPr>
      <t xml:space="preserve">3</t>
    </r>
    <r>
      <rPr>
        <sz val="10"/>
        <rFont val="Noto Sans CJK SC"/>
        <family val="2"/>
      </rPr>
      <t xml:space="preserve">点、肺線維症または間質性肺疾患に</t>
    </r>
    <r>
      <rPr>
        <sz val="10"/>
        <rFont val="Arial"/>
        <family val="0"/>
        <charset val="1"/>
      </rPr>
      <t xml:space="preserve">3</t>
    </r>
    <r>
      <rPr>
        <sz val="10"/>
        <rFont val="Noto Sans CJK SC"/>
        <family val="2"/>
      </rPr>
      <t xml:space="preserve">点、副鼻腔の症状・所見に−</t>
    </r>
    <r>
      <rPr>
        <sz val="10"/>
        <rFont val="Arial"/>
        <family val="0"/>
        <charset val="1"/>
      </rPr>
      <t xml:space="preserve">3</t>
    </r>
    <r>
      <rPr>
        <sz val="10"/>
        <rFont val="Noto Sans CJK SC"/>
        <family val="2"/>
      </rPr>
      <t xml:space="preserve">点、</t>
    </r>
    <r>
      <rPr>
        <sz val="10"/>
        <rFont val="Arial"/>
        <family val="0"/>
        <charset val="1"/>
      </rPr>
      <t xml:space="preserve">cANCA</t>
    </r>
    <r>
      <rPr>
        <sz val="10"/>
        <rFont val="Noto Sans CJK SC"/>
        <family val="2"/>
      </rPr>
      <t xml:space="preserve">または抗</t>
    </r>
    <r>
      <rPr>
        <sz val="10"/>
        <rFont val="Arial"/>
        <family val="0"/>
        <charset val="1"/>
      </rPr>
      <t xml:space="preserve">PR3-ANCA</t>
    </r>
    <r>
      <rPr>
        <sz val="10"/>
        <rFont val="Noto Sans CJK SC"/>
        <family val="2"/>
      </rPr>
      <t xml:space="preserve">陽性に−</t>
    </r>
    <r>
      <rPr>
        <sz val="10"/>
        <rFont val="Arial"/>
        <family val="0"/>
        <charset val="1"/>
      </rPr>
      <t xml:space="preserve">1</t>
    </r>
    <r>
      <rPr>
        <sz val="10"/>
        <rFont val="Noto Sans CJK SC"/>
        <family val="2"/>
      </rPr>
      <t xml:space="preserve">点、好酸球数</t>
    </r>
    <r>
      <rPr>
        <sz val="10"/>
        <rFont val="Arial"/>
        <family val="0"/>
        <charset val="1"/>
      </rPr>
      <t xml:space="preserve">1×10⁹/L</t>
    </r>
    <r>
      <rPr>
        <sz val="10"/>
        <rFont val="Noto Sans CJK SC"/>
        <family val="2"/>
      </rPr>
      <t xml:space="preserve">以上に−</t>
    </r>
    <r>
      <rPr>
        <sz val="10"/>
        <rFont val="Arial"/>
        <family val="0"/>
        <charset val="1"/>
      </rPr>
      <t xml:space="preserve">4</t>
    </r>
    <r>
      <rPr>
        <sz val="10"/>
        <rFont val="Noto Sans CJK SC"/>
        <family val="2"/>
      </rPr>
      <t xml:space="preserve">点を配点し、血管炎の模倣疾患を除外して小・中血管炎と診断された患者で合計</t>
    </r>
    <r>
      <rPr>
        <sz val="10"/>
        <rFont val="Arial"/>
        <family val="0"/>
        <charset val="1"/>
      </rPr>
      <t xml:space="preserve">5</t>
    </r>
    <r>
      <rPr>
        <sz val="10"/>
        <rFont val="Noto Sans CJK SC"/>
        <family val="2"/>
      </rPr>
      <t xml:space="preserve">点以上を顕微鏡的多発血管炎と分類する（検証セットで感度</t>
    </r>
    <r>
      <rPr>
        <sz val="10"/>
        <rFont val="Arial"/>
        <family val="0"/>
        <charset val="1"/>
      </rPr>
      <t xml:space="preserve">91%</t>
    </r>
    <r>
      <rPr>
        <sz val="10"/>
        <rFont val="Noto Sans CJK SC"/>
        <family val="2"/>
      </rPr>
      <t xml:space="preserve">・特異度</t>
    </r>
    <r>
      <rPr>
        <sz val="10"/>
        <rFont val="Arial"/>
        <family val="0"/>
        <charset val="1"/>
      </rPr>
      <t xml:space="preserve">94%</t>
    </r>
    <r>
      <rPr>
        <sz val="10"/>
        <rFont val="Noto Sans CJK SC"/>
        <family val="2"/>
      </rPr>
      <t xml:space="preserve">）。</t>
    </r>
  </si>
  <si>
    <r>
      <rPr>
        <sz val="10"/>
        <rFont val="Noto Sans CJK SC"/>
        <family val="2"/>
      </rPr>
      <t xml:space="preserve">医学各論 Ⅺ</t>
    </r>
    <r>
      <rPr>
        <sz val="10"/>
        <rFont val="Arial"/>
        <family val="0"/>
        <charset val="1"/>
      </rPr>
      <t xml:space="preserve">-2-D-②</t>
    </r>
    <r>
      <rPr>
        <sz val="10"/>
        <rFont val="Noto Sans CJK SC"/>
        <family val="2"/>
      </rPr>
      <t xml:space="preserve">（顕微鏡的多発血管炎、</t>
    </r>
    <r>
      <rPr>
        <sz val="10"/>
        <rFont val="Arial"/>
        <family val="0"/>
        <charset val="1"/>
      </rPr>
      <t xml:space="preserve">a</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</si>
  <si>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PS-03-02-03 (id: JnGUA2g)</t>
    </r>
    <r>
      <rPr>
        <sz val="10"/>
        <rFont val="Noto Sans CJK SC"/>
        <family val="2"/>
      </rPr>
      <t xml:space="preserve">；</t>
    </r>
    <r>
      <rPr>
        <sz val="10"/>
        <rFont val="Arial"/>
        <family val="0"/>
        <charset val="1"/>
      </rPr>
      <t xml:space="preserve">TBL-01-00-569 (id: JlvnmWY)</t>
    </r>
    <r>
      <rPr>
        <sz val="10"/>
        <rFont val="Noto Sans CJK SC"/>
        <family val="2"/>
      </rPr>
      <t xml:space="preserve">；</t>
    </r>
    <r>
      <rPr>
        <sz val="10"/>
        <rFont val="Arial"/>
        <family val="0"/>
        <charset val="1"/>
      </rPr>
      <t xml:space="preserve">TBL-02-17-010 (id: JnNn_eY)</t>
    </r>
  </si>
  <si>
    <t xml:space="preserve">Suppiah R, Robson JC, Grayson PC, et al. 2022 American College of Rheumatology/European Alliance of Associations for Rheumatology classification criteria for microscopic polyangiitis. Arthritis Rheumatol. 2022;74(3):400-406.</t>
  </si>
  <si>
    <t xml:space="preserve">10.1002/art.41983</t>
  </si>
  <si>
    <t xml:space="preserve">35106973</t>
  </si>
  <si>
    <r>
      <rPr>
        <sz val="10"/>
        <rFont val="Noto Sans CJK SC"/>
        <family val="2"/>
      </rPr>
      <t xml:space="preserve">出典マスター（</t>
    </r>
    <r>
      <rPr>
        <sz val="10"/>
        <rFont val="Arial"/>
        <family val="0"/>
        <charset val="1"/>
      </rPr>
      <t xml:space="preserve">SRC-421</t>
    </r>
    <r>
      <rPr>
        <sz val="10"/>
        <rFont val="Noto Sans CJK SC"/>
        <family val="2"/>
      </rPr>
      <t xml:space="preserve">）では書誌が著者名と標題のみで、誌名・</t>
    </r>
    <r>
      <rPr>
        <sz val="10"/>
        <rFont val="Arial"/>
        <family val="0"/>
        <charset val="1"/>
      </rPr>
      <t xml:space="preserve">DOI</t>
    </r>
    <r>
      <rPr>
        <sz val="10"/>
        <rFont val="Noto Sans CJK SC"/>
        <family val="2"/>
      </rPr>
      <t xml:space="preserve">・</t>
    </r>
    <r>
      <rPr>
        <sz val="10"/>
        <rFont val="Arial"/>
        <family val="0"/>
        <charset val="1"/>
      </rPr>
      <t xml:space="preserve">PMID </t>
    </r>
    <r>
      <rPr>
        <sz val="10"/>
        <rFont val="Noto Sans CJK SC"/>
        <family val="2"/>
      </rPr>
      <t xml:space="preserve">が未登録だったため、登録版（</t>
    </r>
    <r>
      <rPr>
        <sz val="10"/>
        <rFont val="Arial"/>
        <family val="0"/>
        <charset val="1"/>
      </rPr>
      <t xml:space="preserve">Arthritis Rheumatol </t>
    </r>
    <r>
      <rPr>
        <sz val="10"/>
        <rFont val="Noto Sans CJK SC"/>
        <family val="2"/>
      </rPr>
      <t xml:space="preserve">版）で確認済みの書誌情報を含めた。マスターへの補完を提案する。同基準は </t>
    </r>
    <r>
      <rPr>
        <sz val="10"/>
        <rFont val="Arial"/>
        <family val="0"/>
        <charset val="1"/>
      </rPr>
      <t xml:space="preserve">Ann Rheum Dis </t>
    </r>
    <r>
      <rPr>
        <sz val="10"/>
        <rFont val="Noto Sans CJK SC"/>
        <family val="2"/>
      </rPr>
      <t xml:space="preserve">誌にも同時掲載されている。分類基準であり、個別患者の診断基準ではない。</t>
    </r>
  </si>
  <si>
    <t xml:space="preserve">VA-004</t>
  </si>
  <si>
    <r>
      <rPr>
        <sz val="10"/>
        <rFont val="Arial"/>
        <family val="0"/>
        <charset val="1"/>
      </rPr>
      <t xml:space="preserve">EULAR </t>
    </r>
    <r>
      <rPr>
        <sz val="10"/>
        <rFont val="Noto Sans CJK SC"/>
        <family val="2"/>
      </rPr>
      <t xml:space="preserve">の </t>
    </r>
    <r>
      <rPr>
        <sz val="10"/>
        <rFont val="Arial"/>
        <family val="0"/>
        <charset val="1"/>
      </rPr>
      <t xml:space="preserve">ANCA </t>
    </r>
    <r>
      <rPr>
        <sz val="10"/>
        <rFont val="Noto Sans CJK SC"/>
        <family val="2"/>
      </rPr>
      <t xml:space="preserve">関連血管炎の管理推奨（</t>
    </r>
    <r>
      <rPr>
        <sz val="10"/>
        <rFont val="Arial"/>
        <family val="0"/>
        <charset val="1"/>
      </rPr>
      <t xml:space="preserve">2022 update</t>
    </r>
    <r>
      <rPr>
        <sz val="10"/>
        <rFont val="Noto Sans CJK SC"/>
        <family val="2"/>
      </rPr>
      <t xml:space="preserve">）では、臓器または生命を脅かす </t>
    </r>
    <r>
      <rPr>
        <sz val="10"/>
        <rFont val="Arial"/>
        <family val="0"/>
        <charset val="1"/>
      </rPr>
      <t xml:space="preserve">ANCA </t>
    </r>
    <r>
      <rPr>
        <sz val="10"/>
        <rFont val="Noto Sans CJK SC"/>
        <family val="2"/>
      </rPr>
      <t xml:space="preserve">関連血管炎の寛解導入に、高用量グルココルチコイドとリツキシマブまたはシクロホスファミドの併用を推奨し、グルココルチコイドは</t>
    </r>
    <r>
      <rPr>
        <sz val="10"/>
        <rFont val="Arial"/>
        <family val="0"/>
        <charset val="1"/>
      </rPr>
      <t xml:space="preserve">4</t>
    </r>
    <r>
      <rPr>
        <sz val="10"/>
        <rFont val="Noto Sans CJK SC"/>
        <family val="2"/>
      </rPr>
      <t xml:space="preserve">〜</t>
    </r>
    <r>
      <rPr>
        <sz val="10"/>
        <rFont val="Arial"/>
        <family val="0"/>
        <charset val="1"/>
      </rPr>
      <t xml:space="preserve">5</t>
    </r>
    <r>
      <rPr>
        <sz val="10"/>
        <rFont val="Noto Sans CJK SC"/>
        <family val="2"/>
      </rPr>
      <t xml:space="preserve">か月以内にプレドニゾロン換算</t>
    </r>
    <r>
      <rPr>
        <sz val="10"/>
        <rFont val="Arial"/>
        <family val="0"/>
        <charset val="1"/>
      </rPr>
      <t xml:space="preserve">5 mg/</t>
    </r>
    <r>
      <rPr>
        <sz val="10"/>
        <rFont val="Noto Sans CJK SC"/>
        <family val="2"/>
      </rPr>
      <t xml:space="preserve">日を目標に漸減するとしている。急速進行性糸球体腎炎では血漿交換を考慮しうるとされる。</t>
    </r>
  </si>
  <si>
    <t xml:space="preserve">SRC-2948</t>
  </si>
  <si>
    <t xml:space="preserve">Hellmich B, Sanchez-Alamo B, Schirmer JH, et al. EULAR recommendations for the management of ANCA-associated vasculitis: 2022 update. Ann Rheum Dis. 2024;83(1):30-47.</t>
  </si>
  <si>
    <t xml:space="preserve">10.1136/ard-2022-223764</t>
  </si>
  <si>
    <t xml:space="preserve">36927642</t>
  </si>
  <si>
    <r>
      <rPr>
        <sz val="10"/>
        <rFont val="Noto Sans CJK SC"/>
        <family val="2"/>
      </rPr>
      <t xml:space="preserve">リツキシマブは顕微鏡的多発血管炎・多発血管炎性肉芽腫症に対して</t>
    </r>
    <r>
      <rPr>
        <sz val="10"/>
        <rFont val="Arial"/>
        <family val="0"/>
        <charset val="1"/>
      </rPr>
      <t xml:space="preserve">2013</t>
    </r>
    <r>
      <rPr>
        <sz val="10"/>
        <rFont val="Noto Sans CJK SC"/>
        <family val="2"/>
      </rPr>
      <t xml:space="preserve">年</t>
    </r>
    <r>
      <rPr>
        <sz val="10"/>
        <rFont val="Arial"/>
        <family val="0"/>
        <charset val="1"/>
      </rPr>
      <t xml:space="preserve">6</t>
    </r>
    <r>
      <rPr>
        <sz val="10"/>
        <rFont val="Noto Sans CJK SC"/>
        <family val="2"/>
      </rPr>
      <t xml:space="preserve">月に国内で保険適用された（公的機関の公開資料で確認。</t>
    </r>
    <r>
      <rPr>
        <sz val="10"/>
        <rFont val="Arial"/>
        <family val="0"/>
        <charset val="1"/>
      </rPr>
      <t xml:space="preserve">PMDA </t>
    </r>
    <r>
      <rPr>
        <sz val="10"/>
        <rFont val="Noto Sans CJK SC"/>
        <family val="2"/>
      </rPr>
      <t xml:space="preserve">の審査報告書での直接確認は未了）。同推奨にはアバコパン（タブネオス）への言及があるが、根拠の </t>
    </r>
    <r>
      <rPr>
        <sz val="10"/>
        <rFont val="Arial"/>
        <family val="0"/>
        <charset val="1"/>
      </rPr>
      <t xml:space="preserve">ADVOCATE </t>
    </r>
    <r>
      <rPr>
        <sz val="10"/>
        <rFont val="Noto Sans CJK SC"/>
        <family val="2"/>
      </rPr>
      <t xml:space="preserve">試験は </t>
    </r>
    <r>
      <rPr>
        <sz val="10"/>
        <rFont val="Arial"/>
        <family val="0"/>
        <charset val="1"/>
      </rPr>
      <t xml:space="preserve">NEJM </t>
    </r>
    <r>
      <rPr>
        <sz val="10"/>
        <rFont val="Noto Sans CJK SC"/>
        <family val="2"/>
      </rPr>
      <t xml:space="preserve">が</t>
    </r>
    <r>
      <rPr>
        <sz val="10"/>
        <rFont val="Arial"/>
        <family val="0"/>
        <charset val="1"/>
      </rPr>
      <t xml:space="preserve">2026</t>
    </r>
    <r>
      <rPr>
        <sz val="10"/>
        <rFont val="Noto Sans CJK SC"/>
        <family val="2"/>
      </rPr>
      <t xml:space="preserve">年</t>
    </r>
    <r>
      <rPr>
        <sz val="10"/>
        <rFont val="Arial"/>
        <family val="0"/>
        <charset val="1"/>
      </rPr>
      <t xml:space="preserve">6</t>
    </r>
    <r>
      <rPr>
        <sz val="10"/>
        <rFont val="Noto Sans CJK SC"/>
        <family val="2"/>
      </rPr>
      <t xml:space="preserve">月</t>
    </r>
    <r>
      <rPr>
        <sz val="10"/>
        <rFont val="Arial"/>
        <family val="0"/>
        <charset val="1"/>
      </rPr>
      <t xml:space="preserve">29</t>
    </r>
    <r>
      <rPr>
        <sz val="10"/>
        <rFont val="Noto Sans CJK SC"/>
        <family val="2"/>
      </rPr>
      <t xml:space="preserve">日に撤回したため、その部分は本カードに転用していない（</t>
    </r>
    <r>
      <rPr>
        <sz val="10"/>
        <rFont val="Arial"/>
        <family val="0"/>
        <charset val="1"/>
      </rPr>
      <t xml:space="preserve">2026</t>
    </r>
    <r>
      <rPr>
        <sz val="10"/>
        <rFont val="Noto Sans CJK SC"/>
        <family val="2"/>
      </rPr>
      <t xml:space="preserve">年</t>
    </r>
    <r>
      <rPr>
        <sz val="10"/>
        <rFont val="Arial"/>
        <family val="0"/>
        <charset val="1"/>
      </rPr>
      <t xml:space="preserve">10</t>
    </r>
    <r>
      <rPr>
        <sz val="10"/>
        <rFont val="Noto Sans CJK SC"/>
        <family val="2"/>
      </rPr>
      <t xml:space="preserve">月</t>
    </r>
    <r>
      <rPr>
        <sz val="10"/>
        <rFont val="Arial"/>
        <family val="0"/>
        <charset val="1"/>
      </rPr>
      <t xml:space="preserve">31</t>
    </r>
    <r>
      <rPr>
        <sz val="10"/>
        <rFont val="Noto Sans CJK SC"/>
        <family val="2"/>
      </rPr>
      <t xml:space="preserve">日確認）。</t>
    </r>
  </si>
  <si>
    <t xml:space="preserve">VA-005</t>
  </si>
  <si>
    <r>
      <rPr>
        <sz val="10"/>
        <rFont val="Arial"/>
        <family val="0"/>
        <charset val="1"/>
      </rPr>
      <t xml:space="preserve">2022</t>
    </r>
    <r>
      <rPr>
        <sz val="10"/>
        <rFont val="Noto Sans CJK SC"/>
        <family val="2"/>
      </rPr>
      <t xml:space="preserve">年 </t>
    </r>
    <r>
      <rPr>
        <sz val="10"/>
        <rFont val="Arial"/>
        <family val="0"/>
        <charset val="1"/>
      </rPr>
      <t xml:space="preserve">ACR/EULAR </t>
    </r>
    <r>
      <rPr>
        <sz val="10"/>
        <rFont val="Noto Sans CJK SC"/>
        <family val="2"/>
      </rPr>
      <t xml:space="preserve">多発血管炎性肉芽腫症分類基準では、血性鼻汁・鼻痂皮・副鼻腔うっ血に</t>
    </r>
    <r>
      <rPr>
        <sz val="10"/>
        <rFont val="Arial"/>
        <family val="0"/>
        <charset val="1"/>
      </rPr>
      <t xml:space="preserve">3</t>
    </r>
    <r>
      <rPr>
        <sz val="10"/>
        <rFont val="Noto Sans CJK SC"/>
        <family val="2"/>
      </rPr>
      <t xml:space="preserve">点、軟骨病変に</t>
    </r>
    <r>
      <rPr>
        <sz val="10"/>
        <rFont val="Arial"/>
        <family val="0"/>
        <charset val="1"/>
      </rPr>
      <t xml:space="preserve">2</t>
    </r>
    <r>
      <rPr>
        <sz val="10"/>
        <rFont val="Noto Sans CJK SC"/>
        <family val="2"/>
      </rPr>
      <t xml:space="preserve">点、伝導・感音難聴に</t>
    </r>
    <r>
      <rPr>
        <sz val="10"/>
        <rFont val="Arial"/>
        <family val="0"/>
        <charset val="1"/>
      </rPr>
      <t xml:space="preserve">1</t>
    </r>
    <r>
      <rPr>
        <sz val="10"/>
        <rFont val="Noto Sans CJK SC"/>
        <family val="2"/>
      </rPr>
      <t xml:space="preserve">点、</t>
    </r>
    <r>
      <rPr>
        <sz val="10"/>
        <rFont val="Arial"/>
        <family val="0"/>
        <charset val="1"/>
      </rPr>
      <t xml:space="preserve">cANCA</t>
    </r>
    <r>
      <rPr>
        <sz val="10"/>
        <rFont val="Noto Sans CJK SC"/>
        <family val="2"/>
      </rPr>
      <t xml:space="preserve">または抗</t>
    </r>
    <r>
      <rPr>
        <sz val="10"/>
        <rFont val="Arial"/>
        <family val="0"/>
        <charset val="1"/>
      </rPr>
      <t xml:space="preserve">PR3-ANCA</t>
    </r>
    <r>
      <rPr>
        <sz val="10"/>
        <rFont val="Noto Sans CJK SC"/>
        <family val="2"/>
      </rPr>
      <t xml:space="preserve">陽性に</t>
    </r>
    <r>
      <rPr>
        <sz val="10"/>
        <rFont val="Arial"/>
        <family val="0"/>
        <charset val="1"/>
      </rPr>
      <t xml:space="preserve">5</t>
    </r>
    <r>
      <rPr>
        <sz val="10"/>
        <rFont val="Noto Sans CJK SC"/>
        <family val="2"/>
      </rPr>
      <t xml:space="preserve">点、胸部画像の肺結節・腫瘤・空洞に</t>
    </r>
    <r>
      <rPr>
        <sz val="10"/>
        <rFont val="Arial"/>
        <family val="0"/>
        <charset val="1"/>
      </rPr>
      <t xml:space="preserve">2</t>
    </r>
    <r>
      <rPr>
        <sz val="10"/>
        <rFont val="Noto Sans CJK SC"/>
        <family val="2"/>
      </rPr>
      <t xml:space="preserve">点、生検での肉芽腫・巨細胞に</t>
    </r>
    <r>
      <rPr>
        <sz val="10"/>
        <rFont val="Arial"/>
        <family val="0"/>
        <charset val="1"/>
      </rPr>
      <t xml:space="preserve">2</t>
    </r>
    <r>
      <rPr>
        <sz val="10"/>
        <rFont val="Noto Sans CJK SC"/>
        <family val="2"/>
      </rPr>
      <t xml:space="preserve">点、副鼻腔の炎症・硬化（画像）に</t>
    </r>
    <r>
      <rPr>
        <sz val="10"/>
        <rFont val="Arial"/>
        <family val="0"/>
        <charset val="1"/>
      </rPr>
      <t xml:space="preserve">1</t>
    </r>
    <r>
      <rPr>
        <sz val="10"/>
        <rFont val="Noto Sans CJK SC"/>
        <family val="2"/>
      </rPr>
      <t xml:space="preserve">点、</t>
    </r>
    <r>
      <rPr>
        <sz val="10"/>
        <rFont val="Arial"/>
        <family val="0"/>
        <charset val="1"/>
      </rPr>
      <t xml:space="preserve">pauci-immune </t>
    </r>
    <r>
      <rPr>
        <sz val="10"/>
        <rFont val="Noto Sans CJK SC"/>
        <family val="2"/>
      </rPr>
      <t xml:space="preserve">型糸球体腎炎に</t>
    </r>
    <r>
      <rPr>
        <sz val="10"/>
        <rFont val="Arial"/>
        <family val="0"/>
        <charset val="1"/>
      </rPr>
      <t xml:space="preserve">1</t>
    </r>
    <r>
      <rPr>
        <sz val="10"/>
        <rFont val="Noto Sans CJK SC"/>
        <family val="2"/>
      </rPr>
      <t xml:space="preserve">点、</t>
    </r>
    <r>
      <rPr>
        <sz val="10"/>
        <rFont val="Arial"/>
        <family val="0"/>
        <charset val="1"/>
      </rPr>
      <t xml:space="preserve">pANCA</t>
    </r>
    <r>
      <rPr>
        <sz val="10"/>
        <rFont val="Noto Sans CJK SC"/>
        <family val="2"/>
      </rPr>
      <t xml:space="preserve">または抗</t>
    </r>
    <r>
      <rPr>
        <sz val="10"/>
        <rFont val="Arial"/>
        <family val="0"/>
        <charset val="1"/>
      </rPr>
      <t xml:space="preserve">MPO-ANCA</t>
    </r>
    <r>
      <rPr>
        <sz val="10"/>
        <rFont val="Noto Sans CJK SC"/>
        <family val="2"/>
      </rPr>
      <t xml:space="preserve">陽性に−</t>
    </r>
    <r>
      <rPr>
        <sz val="10"/>
        <rFont val="Arial"/>
        <family val="0"/>
        <charset val="1"/>
      </rPr>
      <t xml:space="preserve">1</t>
    </r>
    <r>
      <rPr>
        <sz val="10"/>
        <rFont val="Noto Sans CJK SC"/>
        <family val="2"/>
      </rPr>
      <t xml:space="preserve">点、好酸球数</t>
    </r>
    <r>
      <rPr>
        <sz val="10"/>
        <rFont val="Arial"/>
        <family val="0"/>
        <charset val="1"/>
      </rPr>
      <t xml:space="preserve">1×10⁹/L</t>
    </r>
    <r>
      <rPr>
        <sz val="10"/>
        <rFont val="Noto Sans CJK SC"/>
        <family val="2"/>
      </rPr>
      <t xml:space="preserve">以上に−</t>
    </r>
    <r>
      <rPr>
        <sz val="10"/>
        <rFont val="Arial"/>
        <family val="0"/>
        <charset val="1"/>
      </rPr>
      <t xml:space="preserve">4</t>
    </r>
    <r>
      <rPr>
        <sz val="10"/>
        <rFont val="Noto Sans CJK SC"/>
        <family val="2"/>
      </rPr>
      <t xml:space="preserve">点を配点し、合計</t>
    </r>
    <r>
      <rPr>
        <sz val="10"/>
        <rFont val="Arial"/>
        <family val="0"/>
        <charset val="1"/>
      </rPr>
      <t xml:space="preserve">5</t>
    </r>
    <r>
      <rPr>
        <sz val="10"/>
        <rFont val="Noto Sans CJK SC"/>
        <family val="2"/>
      </rPr>
      <t xml:space="preserve">点以上で多発血管炎性肉芽腫症と分類する（検証セットで感度</t>
    </r>
    <r>
      <rPr>
        <sz val="10"/>
        <rFont val="Arial"/>
        <family val="0"/>
        <charset val="1"/>
      </rPr>
      <t xml:space="preserve">93%</t>
    </r>
    <r>
      <rPr>
        <sz val="10"/>
        <rFont val="Noto Sans CJK SC"/>
        <family val="2"/>
      </rPr>
      <t xml:space="preserve">・特異度</t>
    </r>
    <r>
      <rPr>
        <sz val="10"/>
        <rFont val="Arial"/>
        <family val="0"/>
        <charset val="1"/>
      </rPr>
      <t xml:space="preserve">94%</t>
    </r>
    <r>
      <rPr>
        <sz val="10"/>
        <rFont val="Noto Sans CJK SC"/>
        <family val="2"/>
      </rPr>
      <t xml:space="preserve">）。</t>
    </r>
  </si>
  <si>
    <r>
      <rPr>
        <sz val="10"/>
        <rFont val="Noto Sans CJK SC"/>
        <family val="2"/>
      </rPr>
      <t xml:space="preserve">医学各論 Ⅺ</t>
    </r>
    <r>
      <rPr>
        <sz val="10"/>
        <rFont val="Arial"/>
        <family val="0"/>
        <charset val="1"/>
      </rPr>
      <t xml:space="preserve">-2-D-③</t>
    </r>
    <r>
      <rPr>
        <sz val="10"/>
        <rFont val="Noto Sans CJK SC"/>
        <family val="2"/>
      </rPr>
      <t xml:space="preserve">（多発血管炎性肉芽腫症、</t>
    </r>
    <r>
      <rPr>
        <sz val="10"/>
        <rFont val="Arial"/>
        <family val="0"/>
        <charset val="1"/>
      </rPr>
      <t xml:space="preserve">a</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</si>
  <si>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PS-03-02-03 (id: JnGUA2g)</t>
    </r>
    <r>
      <rPr>
        <sz val="10"/>
        <rFont val="Noto Sans CJK SC"/>
        <family val="2"/>
      </rPr>
      <t xml:space="preserve">；</t>
    </r>
    <r>
      <rPr>
        <sz val="10"/>
        <rFont val="Arial"/>
        <family val="0"/>
        <charset val="1"/>
      </rPr>
      <t xml:space="preserve">TBL-01-00-570 (id: JlvnmWg)</t>
    </r>
    <r>
      <rPr>
        <sz val="10"/>
        <rFont val="Noto Sans CJK SC"/>
        <family val="2"/>
      </rPr>
      <t xml:space="preserve">；</t>
    </r>
    <r>
      <rPr>
        <sz val="10"/>
        <rFont val="Arial"/>
        <family val="0"/>
        <charset val="1"/>
      </rPr>
      <t xml:space="preserve">TBL-02-17-010 (id: JnNn_eY)</t>
    </r>
  </si>
  <si>
    <t xml:space="preserve">Robson JC, Grayson PC, Ponte C, et al. 2022 American College of Rheumatology/European Alliance of Associations for Rheumatology classification criteria for granulomatosis with polyangiitis. Arthritis Rheumatol. 2022;74(3):393-399.</t>
  </si>
  <si>
    <t xml:space="preserve">35106964</t>
  </si>
  <si>
    <r>
      <rPr>
        <sz val="10"/>
        <rFont val="Noto Sans CJK SC"/>
        <family val="2"/>
      </rPr>
      <t xml:space="preserve">出典マスター（</t>
    </r>
    <r>
      <rPr>
        <sz val="10"/>
        <rFont val="Arial"/>
        <family val="0"/>
        <charset val="1"/>
      </rPr>
      <t xml:space="preserve">SRC-420</t>
    </r>
    <r>
      <rPr>
        <sz val="10"/>
        <rFont val="Noto Sans CJK SC"/>
        <family val="2"/>
      </rPr>
      <t xml:space="preserve">）では </t>
    </r>
    <r>
      <rPr>
        <sz val="10"/>
        <rFont val="Arial"/>
        <family val="0"/>
        <charset val="1"/>
      </rPr>
      <t xml:space="preserve">PMID </t>
    </r>
    <r>
      <rPr>
        <sz val="10"/>
        <rFont val="Noto Sans CJK SC"/>
        <family val="2"/>
      </rPr>
      <t xml:space="preserve">が未登録だったため、登録版（</t>
    </r>
    <r>
      <rPr>
        <sz val="10"/>
        <rFont val="Arial"/>
        <family val="0"/>
        <charset val="1"/>
      </rPr>
      <t xml:space="preserve">Arthritis Rheumatol </t>
    </r>
    <r>
      <rPr>
        <sz val="10"/>
        <rFont val="Noto Sans CJK SC"/>
        <family val="2"/>
      </rPr>
      <t xml:space="preserve">版）で確認済みの </t>
    </r>
    <r>
      <rPr>
        <sz val="10"/>
        <rFont val="Arial"/>
        <family val="0"/>
        <charset val="1"/>
      </rPr>
      <t xml:space="preserve">PMID 35106964 </t>
    </r>
    <r>
      <rPr>
        <sz val="10"/>
        <rFont val="Noto Sans CJK SC"/>
        <family val="2"/>
      </rPr>
      <t xml:space="preserve">を含めた。マスターへの補完を提案する。同基準は </t>
    </r>
    <r>
      <rPr>
        <sz val="10"/>
        <rFont val="Arial"/>
        <family val="0"/>
        <charset val="1"/>
      </rPr>
      <t xml:space="preserve">Ann Rheum Dis </t>
    </r>
    <r>
      <rPr>
        <sz val="10"/>
        <rFont val="Noto Sans CJK SC"/>
        <family val="2"/>
      </rPr>
      <t xml:space="preserve">誌にも同時掲載されている。分類基準であり、個別患者の診断基準ではない。</t>
    </r>
  </si>
  <si>
    <t xml:space="preserve">VA-006</t>
  </si>
  <si>
    <r>
      <rPr>
        <sz val="10"/>
        <rFont val="Arial"/>
        <family val="0"/>
        <charset val="1"/>
      </rPr>
      <t xml:space="preserve">RAVE </t>
    </r>
    <r>
      <rPr>
        <sz val="10"/>
        <rFont val="Noto Sans CJK SC"/>
        <family val="2"/>
      </rPr>
      <t xml:space="preserve">試験（多発血管炎性肉芽腫症・顕微鏡的多発血管炎の</t>
    </r>
    <r>
      <rPr>
        <sz val="10"/>
        <rFont val="Arial"/>
        <family val="0"/>
        <charset val="1"/>
      </rPr>
      <t xml:space="preserve">197</t>
    </r>
    <r>
      <rPr>
        <sz val="10"/>
        <rFont val="Noto Sans CJK SC"/>
        <family val="2"/>
      </rPr>
      <t xml:space="preserve">例）では、寛解導入におけるリツキシマブはシクロホスファミドに対して</t>
    </r>
    <r>
      <rPr>
        <sz val="10"/>
        <rFont val="Arial"/>
        <family val="0"/>
        <charset val="1"/>
      </rPr>
      <t xml:space="preserve">6</t>
    </r>
    <r>
      <rPr>
        <sz val="10"/>
        <rFont val="Noto Sans CJK SC"/>
        <family val="2"/>
      </rPr>
      <t xml:space="preserve">か月時点の完全寛解で非劣性を示した（完全寛解はリツキシマブ群</t>
    </r>
    <r>
      <rPr>
        <sz val="10"/>
        <rFont val="Arial"/>
        <family val="0"/>
        <charset val="1"/>
      </rPr>
      <t xml:space="preserve">64%</t>
    </r>
    <r>
      <rPr>
        <sz val="10"/>
        <rFont val="Noto Sans CJK SC"/>
        <family val="2"/>
      </rPr>
      <t xml:space="preserve">対シクロホスファミド群</t>
    </r>
    <r>
      <rPr>
        <sz val="10"/>
        <rFont val="Arial"/>
        <family val="0"/>
        <charset val="1"/>
      </rPr>
      <t xml:space="preserve">53%</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</si>
  <si>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PS-03-02-03 (id: JnGUA2g)</t>
    </r>
    <r>
      <rPr>
        <sz val="10"/>
        <rFont val="Noto Sans CJK SC"/>
        <family val="2"/>
      </rPr>
      <t xml:space="preserve">；</t>
    </r>
    <r>
      <rPr>
        <sz val="10"/>
        <rFont val="Arial"/>
        <family val="0"/>
        <charset val="1"/>
      </rPr>
      <t xml:space="preserve">TBL-01-00-570 (id: JlvnmWg)</t>
    </r>
  </si>
  <si>
    <t xml:space="preserve">Stone JH, Merkel PA, Spiera R, et al. Rituximab versus Cyclophosphamide for ANCA-Associated Vasculitis. N Engl J Med. 2010;363(3):221-232.</t>
  </si>
  <si>
    <r>
      <rPr>
        <sz val="10"/>
        <rFont val="Noto Sans CJK SC"/>
        <family val="2"/>
      </rPr>
      <t xml:space="preserve">リツキシマブは多発血管炎性肉芽腫症・顕微鏡的多発血管炎に対して</t>
    </r>
    <r>
      <rPr>
        <sz val="10"/>
        <rFont val="Arial"/>
        <family val="0"/>
        <charset val="1"/>
      </rPr>
      <t xml:space="preserve">2013</t>
    </r>
    <r>
      <rPr>
        <sz val="10"/>
        <rFont val="Noto Sans CJK SC"/>
        <family val="2"/>
      </rPr>
      <t xml:space="preserve">年</t>
    </r>
    <r>
      <rPr>
        <sz val="10"/>
        <rFont val="Arial"/>
        <family val="0"/>
        <charset val="1"/>
      </rPr>
      <t xml:space="preserve">6</t>
    </r>
    <r>
      <rPr>
        <sz val="10"/>
        <rFont val="Noto Sans CJK SC"/>
        <family val="2"/>
      </rPr>
      <t xml:space="preserve">月に国内で保険適用された（公的機関の公開資料で確認。</t>
    </r>
    <r>
      <rPr>
        <sz val="10"/>
        <rFont val="Arial"/>
        <family val="0"/>
        <charset val="1"/>
      </rPr>
      <t xml:space="preserve">PMDA </t>
    </r>
    <r>
      <rPr>
        <sz val="10"/>
        <rFont val="Noto Sans CJK SC"/>
        <family val="2"/>
      </rPr>
      <t xml:space="preserve">の審査報告書での直接確認は未了）。数値は抄録で確認した。</t>
    </r>
  </si>
  <si>
    <t xml:space="preserve">VA-007</t>
  </si>
  <si>
    <r>
      <rPr>
        <sz val="10"/>
        <rFont val="Arial"/>
        <family val="0"/>
        <charset val="1"/>
      </rPr>
      <t xml:space="preserve">Behçet</t>
    </r>
    <r>
      <rPr>
        <sz val="10"/>
        <rFont val="Noto Sans CJK SC"/>
        <family val="2"/>
      </rPr>
      <t xml:space="preserve">病</t>
    </r>
  </si>
  <si>
    <r>
      <rPr>
        <sz val="10"/>
        <rFont val="Noto Sans CJK SC"/>
        <family val="2"/>
      </rPr>
      <t xml:space="preserve">国内の診断基準（指定難病</t>
    </r>
    <r>
      <rPr>
        <sz val="10"/>
        <rFont val="Arial"/>
        <family val="0"/>
        <charset val="1"/>
      </rPr>
      <t xml:space="preserve">56</t>
    </r>
    <r>
      <rPr>
        <sz val="10"/>
        <rFont val="Noto Sans CJK SC"/>
        <family val="2"/>
      </rPr>
      <t xml:space="preserve">、厚生労働省ベーチェット病診断基準</t>
    </r>
    <r>
      <rPr>
        <sz val="10"/>
        <rFont val="Arial"/>
        <family val="0"/>
        <charset val="1"/>
      </rPr>
      <t xml:space="preserve">2024</t>
    </r>
    <r>
      <rPr>
        <sz val="10"/>
        <rFont val="Noto Sans CJK SC"/>
        <family val="2"/>
      </rPr>
      <t xml:space="preserve">年小改訂）では、主症状は口腔粘膜のアフタ性潰瘍、皮膚症状、眼のぶどう膜炎、外陰部潰瘍の</t>
    </r>
    <r>
      <rPr>
        <sz val="10"/>
        <rFont val="Arial"/>
        <family val="0"/>
        <charset val="1"/>
      </rPr>
      <t xml:space="preserve">4</t>
    </r>
    <r>
      <rPr>
        <sz val="10"/>
        <rFont val="Noto Sans CJK SC"/>
        <family val="2"/>
      </rPr>
      <t xml:space="preserve">つで、経過中に</t>
    </r>
    <r>
      <rPr>
        <sz val="10"/>
        <rFont val="Arial"/>
        <family val="0"/>
        <charset val="1"/>
      </rPr>
      <t xml:space="preserve">4</t>
    </r>
    <r>
      <rPr>
        <sz val="10"/>
        <rFont val="Noto Sans CJK SC"/>
        <family val="2"/>
      </rPr>
      <t xml:space="preserve">主症状が出現したものを完全型、</t>
    </r>
    <r>
      <rPr>
        <sz val="10"/>
        <rFont val="Arial"/>
        <family val="0"/>
        <charset val="1"/>
      </rPr>
      <t xml:space="preserve">3</t>
    </r>
    <r>
      <rPr>
        <sz val="10"/>
        <rFont val="Noto Sans CJK SC"/>
        <family val="2"/>
      </rPr>
      <t xml:space="preserve">主症状（あるいは</t>
    </r>
    <r>
      <rPr>
        <sz val="10"/>
        <rFont val="Arial"/>
        <family val="0"/>
        <charset val="1"/>
      </rPr>
      <t xml:space="preserve">2</t>
    </r>
    <r>
      <rPr>
        <sz val="10"/>
        <rFont val="Noto Sans CJK SC"/>
        <family val="2"/>
      </rPr>
      <t xml:space="preserve">主症状と</t>
    </r>
    <r>
      <rPr>
        <sz val="10"/>
        <rFont val="Arial"/>
        <family val="0"/>
        <charset val="1"/>
      </rPr>
      <t xml:space="preserve">2</t>
    </r>
    <r>
      <rPr>
        <sz val="10"/>
        <rFont val="Noto Sans CJK SC"/>
        <family val="2"/>
      </rPr>
      <t xml:space="preserve">副症状）などを不全型とし、腸管・血管・中枢神経の病変を伴う場合を特殊型とする。副症状は関節炎、精巣上体炎、消化器病変、血管病変、中枢神経病変で、</t>
    </r>
    <r>
      <rPr>
        <sz val="10"/>
        <rFont val="Arial"/>
        <family val="0"/>
        <charset val="1"/>
      </rPr>
      <t xml:space="preserve">HLA-B51 </t>
    </r>
    <r>
      <rPr>
        <sz val="10"/>
        <rFont val="Noto Sans CJK SC"/>
        <family val="2"/>
      </rPr>
      <t xml:space="preserve">陽性（患者の約</t>
    </r>
    <r>
      <rPr>
        <sz val="10"/>
        <rFont val="Arial"/>
        <family val="0"/>
        <charset val="1"/>
      </rPr>
      <t xml:space="preserve">60%</t>
    </r>
    <r>
      <rPr>
        <sz val="10"/>
        <rFont val="Noto Sans CJK SC"/>
        <family val="2"/>
      </rPr>
      <t xml:space="preserve">）は参考所見であり診断に必須ではない。</t>
    </r>
  </si>
  <si>
    <r>
      <rPr>
        <sz val="10"/>
        <rFont val="Noto Sans CJK SC"/>
        <family val="2"/>
      </rPr>
      <t xml:space="preserve">医学各論 Ⅺ</t>
    </r>
    <r>
      <rPr>
        <sz val="10"/>
        <rFont val="Arial"/>
        <family val="0"/>
        <charset val="1"/>
      </rPr>
      <t xml:space="preserve">-2-D-④</t>
    </r>
    <r>
      <rPr>
        <sz val="10"/>
        <rFont val="Noto Sans CJK SC"/>
        <family val="2"/>
      </rPr>
      <t xml:space="preserve">（</t>
    </r>
    <r>
      <rPr>
        <sz val="10"/>
        <rFont val="Arial"/>
        <family val="0"/>
        <charset val="1"/>
      </rPr>
      <t xml:space="preserve">Behçet</t>
    </r>
    <r>
      <rPr>
        <sz val="10"/>
        <rFont val="Noto Sans CJK SC"/>
        <family val="2"/>
      </rPr>
      <t xml:space="preserve">病、</t>
    </r>
    <r>
      <rPr>
        <sz val="10"/>
        <rFont val="Arial"/>
        <family val="0"/>
        <charset val="1"/>
      </rPr>
      <t xml:space="preserve">a</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</si>
  <si>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TBL-01-00-565 (id: JmxLo04)</t>
    </r>
  </si>
  <si>
    <t xml:space="preserve">SRC-2949</t>
  </si>
  <si>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56 </t>
    </r>
    <r>
      <rPr>
        <sz val="10"/>
        <rFont val="Noto Sans CJK SC"/>
        <family val="2"/>
      </rPr>
      <t xml:space="preserve">ベーチェット病（概要・診断基準等）</t>
    </r>
    <r>
      <rPr>
        <sz val="10"/>
        <rFont val="Arial"/>
        <family val="0"/>
        <charset val="1"/>
      </rPr>
      <t xml:space="preserve">. </t>
    </r>
    <r>
      <rPr>
        <sz val="10"/>
        <rFont val="Noto Sans CJK SC"/>
        <family val="2"/>
      </rPr>
      <t xml:space="preserve">診断基準は厚生労働省ベーチェット病診断基準（</t>
    </r>
    <r>
      <rPr>
        <sz val="10"/>
        <rFont val="Arial"/>
        <family val="0"/>
        <charset val="1"/>
      </rPr>
      <t xml:space="preserve">2024</t>
    </r>
    <r>
      <rPr>
        <sz val="10"/>
        <rFont val="Noto Sans CJK SC"/>
        <family val="2"/>
      </rPr>
      <t xml:space="preserve">年小改訂）</t>
    </r>
    <r>
      <rPr>
        <sz val="10"/>
        <rFont val="Arial"/>
        <family val="0"/>
        <charset val="1"/>
      </rPr>
      <t xml:space="preserve">.</t>
    </r>
  </si>
  <si>
    <r>
      <rPr>
        <sz val="10"/>
        <rFont val="Noto Sans CJK SC"/>
        <family val="2"/>
      </rPr>
      <t xml:space="preserve">診断基準の本文は厚労省公式 </t>
    </r>
    <r>
      <rPr>
        <sz val="10"/>
        <rFont val="Arial"/>
        <family val="0"/>
        <charset val="1"/>
      </rPr>
      <t xml:space="preserve">PDF </t>
    </r>
    <r>
      <rPr>
        <sz val="10"/>
        <rFont val="Noto Sans CJK SC"/>
        <family val="2"/>
      </rPr>
      <t xml:space="preserve">で確認した。国内の診療ガイドラインは『ベーチェット病診療ガイドライン</t>
    </r>
    <r>
      <rPr>
        <sz val="10"/>
        <rFont val="Arial"/>
        <family val="0"/>
        <charset val="1"/>
      </rPr>
      <t xml:space="preserve">2020</t>
    </r>
    <r>
      <rPr>
        <sz val="10"/>
        <rFont val="Noto Sans CJK SC"/>
        <family val="2"/>
      </rPr>
      <t xml:space="preserve">』が現行だが、本カードは診断基準の公的資料に基づく。眼病変の詳細は眼科分野の既存カードを正とする。</t>
    </r>
  </si>
  <si>
    <t xml:space="preserve">VA-008</t>
  </si>
  <si>
    <r>
      <rPr>
        <sz val="10"/>
        <rFont val="Noto Sans CJK SC"/>
        <family val="2"/>
      </rPr>
      <t xml:space="preserve">国際基準 </t>
    </r>
    <r>
      <rPr>
        <sz val="10"/>
        <rFont val="Arial"/>
        <family val="0"/>
        <charset val="1"/>
      </rPr>
      <t xml:space="preserve">ICBD</t>
    </r>
    <r>
      <rPr>
        <sz val="10"/>
        <rFont val="Noto Sans CJK SC"/>
        <family val="2"/>
      </rPr>
      <t xml:space="preserve">（</t>
    </r>
    <r>
      <rPr>
        <sz val="10"/>
        <rFont val="Arial"/>
        <family val="0"/>
        <charset val="1"/>
      </rPr>
      <t xml:space="preserve">2014</t>
    </r>
    <r>
      <rPr>
        <sz val="10"/>
        <rFont val="Noto Sans CJK SC"/>
        <family val="2"/>
      </rPr>
      <t xml:space="preserve">年）では、眼病変、口腔アフタ、外陰部アフタに各</t>
    </r>
    <r>
      <rPr>
        <sz val="10"/>
        <rFont val="Arial"/>
        <family val="0"/>
        <charset val="1"/>
      </rPr>
      <t xml:space="preserve">2</t>
    </r>
    <r>
      <rPr>
        <sz val="10"/>
        <rFont val="Noto Sans CJK SC"/>
        <family val="2"/>
      </rPr>
      <t xml:space="preserve">点、皮膚病変、中枢神経病変、血管病変に各</t>
    </r>
    <r>
      <rPr>
        <sz val="10"/>
        <rFont val="Arial"/>
        <family val="0"/>
        <charset val="1"/>
      </rPr>
      <t xml:space="preserve">1</t>
    </r>
    <r>
      <rPr>
        <sz val="10"/>
        <rFont val="Noto Sans CJK SC"/>
        <family val="2"/>
      </rPr>
      <t xml:space="preserve">点、針反応（実施した場合）に</t>
    </r>
    <r>
      <rPr>
        <sz val="10"/>
        <rFont val="Arial"/>
        <family val="0"/>
        <charset val="1"/>
      </rPr>
      <t xml:space="preserve">1</t>
    </r>
    <r>
      <rPr>
        <sz val="10"/>
        <rFont val="Noto Sans CJK SC"/>
        <family val="2"/>
      </rPr>
      <t xml:space="preserve">点を配点し、合計</t>
    </r>
    <r>
      <rPr>
        <sz val="10"/>
        <rFont val="Arial"/>
        <family val="0"/>
        <charset val="1"/>
      </rPr>
      <t xml:space="preserve">4</t>
    </r>
    <r>
      <rPr>
        <sz val="10"/>
        <rFont val="Noto Sans CJK SC"/>
        <family val="2"/>
      </rPr>
      <t xml:space="preserve">点以上で </t>
    </r>
    <r>
      <rPr>
        <sz val="10"/>
        <rFont val="Arial"/>
        <family val="0"/>
        <charset val="1"/>
      </rPr>
      <t xml:space="preserve">Behçet </t>
    </r>
    <r>
      <rPr>
        <sz val="10"/>
        <rFont val="Noto Sans CJK SC"/>
        <family val="2"/>
      </rPr>
      <t xml:space="preserve">病と分類する（検証セットで感度</t>
    </r>
    <r>
      <rPr>
        <sz val="10"/>
        <rFont val="Arial"/>
        <family val="0"/>
        <charset val="1"/>
      </rPr>
      <t xml:space="preserve">94.8%</t>
    </r>
    <r>
      <rPr>
        <sz val="10"/>
        <rFont val="Noto Sans CJK SC"/>
        <family val="2"/>
      </rPr>
      <t xml:space="preserve">・特異度</t>
    </r>
    <r>
      <rPr>
        <sz val="10"/>
        <rFont val="Arial"/>
        <family val="0"/>
        <charset val="1"/>
      </rPr>
      <t xml:space="preserve">90.5%</t>
    </r>
    <r>
      <rPr>
        <sz val="10"/>
        <rFont val="Noto Sans CJK SC"/>
        <family val="2"/>
      </rPr>
      <t xml:space="preserve">で、旧来の </t>
    </r>
    <r>
      <rPr>
        <sz val="10"/>
        <rFont val="Arial"/>
        <family val="0"/>
        <charset val="1"/>
      </rPr>
      <t xml:space="preserve">ISG </t>
    </r>
    <r>
      <rPr>
        <sz val="10"/>
        <rFont val="Noto Sans CJK SC"/>
        <family val="2"/>
      </rPr>
      <t xml:space="preserve">基準より感度が高い）。</t>
    </r>
  </si>
  <si>
    <t xml:space="preserve">SRC-2950</t>
  </si>
  <si>
    <t xml:space="preserve">International Team for the Revision of the International Criteria for Behçet's Disease (ITR-ICBD). The International Criteria for Behçet's Disease (ICBD): a collaborative study of 27 countries on the sensitivity and specificity of the new criteria. J Eur Acad Dermatol Venereol. 2014;28(3):338-347.</t>
  </si>
  <si>
    <t xml:space="preserve">10.1111/jdv.12107</t>
  </si>
  <si>
    <t xml:space="preserve">23441863</t>
  </si>
  <si>
    <r>
      <rPr>
        <sz val="10"/>
        <rFont val="Noto Sans CJK SC"/>
        <family val="2"/>
      </rPr>
      <t xml:space="preserve">分類基準であり、個別患者の診断基準ではない。国内では指定難病の診断基準（</t>
    </r>
    <r>
      <rPr>
        <sz val="10"/>
        <rFont val="Arial"/>
        <family val="0"/>
        <charset val="1"/>
      </rPr>
      <t xml:space="preserve">2024</t>
    </r>
    <r>
      <rPr>
        <sz val="10"/>
        <rFont val="Noto Sans CJK SC"/>
        <family val="2"/>
      </rPr>
      <t xml:space="preserve">年小改訂）が診断の正である。</t>
    </r>
  </si>
  <si>
    <t xml:space="preserve">VA-009</t>
  </si>
  <si>
    <t xml:space="preserve">リウマチ性多発筋痛症</t>
  </si>
  <si>
    <r>
      <rPr>
        <sz val="10"/>
        <rFont val="Arial"/>
        <family val="0"/>
        <charset val="1"/>
      </rPr>
      <t xml:space="preserve">2012</t>
    </r>
    <r>
      <rPr>
        <sz val="10"/>
        <rFont val="Noto Sans CJK SC"/>
        <family val="2"/>
      </rPr>
      <t xml:space="preserve">年 </t>
    </r>
    <r>
      <rPr>
        <sz val="10"/>
        <rFont val="Arial"/>
        <family val="0"/>
        <charset val="1"/>
      </rPr>
      <t xml:space="preserve">EULAR/ACR </t>
    </r>
    <r>
      <rPr>
        <sz val="10"/>
        <rFont val="Noto Sans CJK SC"/>
        <family val="2"/>
      </rPr>
      <t xml:space="preserve">リウマチ性多発筋痛症暫定分類基準では、朝のこわばり</t>
    </r>
    <r>
      <rPr>
        <sz val="10"/>
        <rFont val="Arial"/>
        <family val="0"/>
        <charset val="1"/>
      </rPr>
      <t xml:space="preserve">45</t>
    </r>
    <r>
      <rPr>
        <sz val="10"/>
        <rFont val="Noto Sans CJK SC"/>
        <family val="2"/>
      </rPr>
      <t xml:space="preserve">分超に</t>
    </r>
    <r>
      <rPr>
        <sz val="10"/>
        <rFont val="Arial"/>
        <family val="0"/>
        <charset val="1"/>
      </rPr>
      <t xml:space="preserve">2</t>
    </r>
    <r>
      <rPr>
        <sz val="10"/>
        <rFont val="Noto Sans CJK SC"/>
        <family val="2"/>
      </rPr>
      <t xml:space="preserve">点、股関節痛または可動域制限に</t>
    </r>
    <r>
      <rPr>
        <sz val="10"/>
        <rFont val="Arial"/>
        <family val="0"/>
        <charset val="1"/>
      </rPr>
      <t xml:space="preserve">1</t>
    </r>
    <r>
      <rPr>
        <sz val="10"/>
        <rFont val="Noto Sans CJK SC"/>
        <family val="2"/>
      </rPr>
      <t xml:space="preserve">点、リウマトイド因子・抗</t>
    </r>
    <r>
      <rPr>
        <sz val="10"/>
        <rFont val="Arial"/>
        <family val="0"/>
        <charset val="1"/>
      </rPr>
      <t xml:space="preserve">CCP</t>
    </r>
    <r>
      <rPr>
        <sz val="10"/>
        <rFont val="Noto Sans CJK SC"/>
        <family val="2"/>
      </rPr>
      <t xml:space="preserve">抗体の欠如に</t>
    </r>
    <r>
      <rPr>
        <sz val="10"/>
        <rFont val="Arial"/>
        <family val="0"/>
        <charset val="1"/>
      </rPr>
      <t xml:space="preserve">2</t>
    </r>
    <r>
      <rPr>
        <sz val="10"/>
        <rFont val="Noto Sans CJK SC"/>
        <family val="2"/>
      </rPr>
      <t xml:space="preserve">点、末梢関節痛の欠如に</t>
    </r>
    <r>
      <rPr>
        <sz val="10"/>
        <rFont val="Arial"/>
        <family val="0"/>
        <charset val="1"/>
      </rPr>
      <t xml:space="preserve">1</t>
    </r>
    <r>
      <rPr>
        <sz val="10"/>
        <rFont val="Noto Sans CJK SC"/>
        <family val="2"/>
      </rPr>
      <t xml:space="preserve">点を配点し、合計</t>
    </r>
    <r>
      <rPr>
        <sz val="10"/>
        <rFont val="Arial"/>
        <family val="0"/>
        <charset val="1"/>
      </rPr>
      <t xml:space="preserve">4</t>
    </r>
    <r>
      <rPr>
        <sz val="10"/>
        <rFont val="Noto Sans CJK SC"/>
        <family val="2"/>
      </rPr>
      <t xml:space="preserve">点以上をリウマチ性多発筋痛症と分類する（感度</t>
    </r>
    <r>
      <rPr>
        <sz val="10"/>
        <rFont val="Arial"/>
        <family val="0"/>
        <charset val="1"/>
      </rPr>
      <t xml:space="preserve">68%</t>
    </r>
    <r>
      <rPr>
        <sz val="10"/>
        <rFont val="Noto Sans CJK SC"/>
        <family val="2"/>
      </rPr>
      <t xml:space="preserve">・特異度</t>
    </r>
    <r>
      <rPr>
        <sz val="10"/>
        <rFont val="Arial"/>
        <family val="0"/>
        <charset val="1"/>
      </rPr>
      <t xml:space="preserve">78%</t>
    </r>
    <r>
      <rPr>
        <sz val="10"/>
        <rFont val="Noto Sans CJK SC"/>
        <family val="2"/>
      </rPr>
      <t xml:space="preserve">）。</t>
    </r>
  </si>
  <si>
    <r>
      <rPr>
        <sz val="10"/>
        <rFont val="Noto Sans CJK SC"/>
        <family val="2"/>
      </rPr>
      <t xml:space="preserve">医学各論 Ⅺ</t>
    </r>
    <r>
      <rPr>
        <sz val="10"/>
        <rFont val="Arial"/>
        <family val="0"/>
        <charset val="1"/>
      </rPr>
      <t xml:space="preserve">-2-D-⑤</t>
    </r>
    <r>
      <rPr>
        <sz val="10"/>
        <rFont val="Noto Sans CJK SC"/>
        <family val="2"/>
      </rPr>
      <t xml:space="preserve">（リウマチ性多発筋痛症、</t>
    </r>
    <r>
      <rPr>
        <sz val="10"/>
        <rFont val="Arial"/>
        <family val="0"/>
        <charset val="1"/>
      </rPr>
      <t xml:space="preserve">a</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</si>
  <si>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PS-03-02-02 (id: JnGUA2Y)</t>
    </r>
    <r>
      <rPr>
        <sz val="10"/>
        <rFont val="Noto Sans CJK SC"/>
        <family val="2"/>
      </rPr>
      <t xml:space="preserve">；</t>
    </r>
    <r>
      <rPr>
        <sz val="10"/>
        <rFont val="Arial"/>
        <family val="0"/>
        <charset val="1"/>
      </rPr>
      <t xml:space="preserve">TBL-01-00-581 (id: JlvnmVo)</t>
    </r>
    <r>
      <rPr>
        <sz val="10"/>
        <rFont val="Noto Sans CJK SC"/>
        <family val="2"/>
      </rPr>
      <t xml:space="preserve">；</t>
    </r>
    <r>
      <rPr>
        <sz val="10"/>
        <rFont val="Arial"/>
        <family val="0"/>
        <charset val="1"/>
      </rPr>
      <t xml:space="preserve">TBL-02-17-009 (id: JlAKp10)</t>
    </r>
  </si>
  <si>
    <t xml:space="preserve">SRC-2951</t>
  </si>
  <si>
    <t xml:space="preserve">Dasgupta B, Cimmino MA, Kremers HM, et al. 2012 provisional classification criteria for polymyalgia rheumatica: a EULAR/ACR collaborative initiative. Ann Rheum Dis. 2012;71(4):484-492.</t>
  </si>
  <si>
    <t xml:space="preserve">10.1136/annrheumdis-2011-200329</t>
  </si>
  <si>
    <t xml:space="preserve">22388996</t>
  </si>
  <si>
    <t xml:space="preserve">超音波所見を加えた分類アルゴリズムも同論文にあるが、その性能は抄録の範囲で確認できていないため主張に入れていない。分類基準であり、個別患者の診断基準ではない。国内に本疾患単独の診療ガイドラインは確認できなかった。</t>
  </si>
  <si>
    <t xml:space="preserve">VA-010</t>
  </si>
  <si>
    <r>
      <rPr>
        <sz val="10"/>
        <rFont val="Noto Sans CJK SC"/>
        <family val="2"/>
      </rPr>
      <t xml:space="preserve">リウマチ性多発筋痛症の管理の現行の国際推奨は、</t>
    </r>
    <r>
      <rPr>
        <sz val="10"/>
        <rFont val="Arial"/>
        <family val="0"/>
        <charset val="1"/>
      </rPr>
      <t xml:space="preserve">2025</t>
    </r>
    <r>
      <rPr>
        <sz val="10"/>
        <rFont val="Noto Sans CJK SC"/>
        <family val="2"/>
      </rPr>
      <t xml:space="preserve">年 </t>
    </r>
    <r>
      <rPr>
        <sz val="10"/>
        <rFont val="Arial"/>
        <family val="0"/>
        <charset val="1"/>
      </rPr>
      <t xml:space="preserve">EULAR </t>
    </r>
    <r>
      <rPr>
        <sz val="10"/>
        <rFont val="Noto Sans CJK SC"/>
        <family val="2"/>
      </rPr>
      <t xml:space="preserve">推奨（リウマチ性多発筋痛症と原発性大型血管炎の合同推奨）であり、</t>
    </r>
    <r>
      <rPr>
        <sz val="10"/>
        <rFont val="Arial"/>
        <family val="0"/>
        <charset val="1"/>
      </rPr>
      <t xml:space="preserve">2015</t>
    </r>
    <r>
      <rPr>
        <sz val="10"/>
        <rFont val="Noto Sans CJK SC"/>
        <family val="2"/>
      </rPr>
      <t xml:space="preserve">年版のリウマチ性多発筋痛症推奨を更新したものである。寛解導入のグルココルチコイドはプレドニゾン換算で</t>
    </r>
    <r>
      <rPr>
        <sz val="10"/>
        <rFont val="Arial"/>
        <family val="0"/>
        <charset val="1"/>
      </rPr>
      <t xml:space="preserve">15</t>
    </r>
    <r>
      <rPr>
        <sz val="10"/>
        <rFont val="Noto Sans CJK SC"/>
        <family val="2"/>
      </rPr>
      <t xml:space="preserve">〜</t>
    </r>
    <r>
      <rPr>
        <sz val="10"/>
        <rFont val="Arial"/>
        <family val="0"/>
        <charset val="1"/>
      </rPr>
      <t xml:space="preserve">25 mg/</t>
    </r>
    <r>
      <rPr>
        <sz val="10"/>
        <rFont val="Noto Sans CJK SC"/>
        <family val="2"/>
      </rPr>
      <t xml:space="preserve">日から開始するとされる。</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</si>
  <si>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PS-03-02-02 (id: JnGUA2Y)</t>
    </r>
    <r>
      <rPr>
        <sz val="10"/>
        <rFont val="Noto Sans CJK SC"/>
        <family val="2"/>
      </rPr>
      <t xml:space="preserve">；</t>
    </r>
    <r>
      <rPr>
        <sz val="10"/>
        <rFont val="Arial"/>
        <family val="0"/>
        <charset val="1"/>
      </rPr>
      <t xml:space="preserve">TBL-01-00-581 (id: JlvnmVo)</t>
    </r>
  </si>
  <si>
    <t xml:space="preserve">SRC-2952</t>
  </si>
  <si>
    <t xml:space="preserve">Mukhtyar CB, Bosch P, Dejaco C, et al. 2025 EULAR recommendations for the management of polymyalgia rheumatica and primary large vessel vasculitis. Ann Rheum Dis. 2026.</t>
  </si>
  <si>
    <t xml:space="preserve">10.1016/j.ard.2026.06.009</t>
  </si>
  <si>
    <t xml:space="preserve">42481270</t>
  </si>
  <si>
    <r>
      <rPr>
        <sz val="10"/>
        <rFont val="Noto Sans CJK SC"/>
        <family val="2"/>
      </rPr>
      <t xml:space="preserve">同推奨は上位原則</t>
    </r>
    <r>
      <rPr>
        <sz val="10"/>
        <rFont val="Arial"/>
        <family val="0"/>
        <charset val="1"/>
      </rPr>
      <t xml:space="preserve">4</t>
    </r>
    <r>
      <rPr>
        <sz val="10"/>
        <rFont val="Noto Sans CJK SC"/>
        <family val="2"/>
      </rPr>
      <t xml:space="preserve">・推奨</t>
    </r>
    <r>
      <rPr>
        <sz val="10"/>
        <rFont val="Arial"/>
        <family val="0"/>
        <charset val="1"/>
      </rPr>
      <t xml:space="preserve">12</t>
    </r>
    <r>
      <rPr>
        <sz val="10"/>
        <rFont val="Noto Sans CJK SC"/>
        <family val="2"/>
      </rPr>
      <t xml:space="preserve">・質指標</t>
    </r>
    <r>
      <rPr>
        <sz val="10"/>
        <rFont val="Arial"/>
        <family val="0"/>
        <charset val="1"/>
      </rPr>
      <t xml:space="preserve">2</t>
    </r>
    <r>
      <rPr>
        <sz val="10"/>
        <rFont val="Noto Sans CJK SC"/>
        <family val="2"/>
      </rPr>
      <t xml:space="preserve">からなる（抄録で確認）。選ばれた患者への </t>
    </r>
    <r>
      <rPr>
        <sz val="10"/>
        <rFont val="Arial"/>
        <family val="0"/>
        <charset val="1"/>
      </rPr>
      <t xml:space="preserve">IL-6</t>
    </r>
    <r>
      <rPr>
        <sz val="10"/>
        <rFont val="Noto Sans CJK SC"/>
        <family val="2"/>
      </rPr>
      <t xml:space="preserve">受容体阻害薬の併用も推奨に含まれるが、リウマチ性多発筋痛症に対する同薬の国内承認状況は未確認のため主張に入れていない。個別推奨の全文照合は未了。</t>
    </r>
  </si>
  <si>
    <t xml:space="preserve">VA-011</t>
  </si>
  <si>
    <r>
      <rPr>
        <sz val="10"/>
        <rFont val="Arial"/>
        <family val="0"/>
        <charset val="1"/>
      </rPr>
      <t xml:space="preserve">2022</t>
    </r>
    <r>
      <rPr>
        <sz val="10"/>
        <rFont val="Noto Sans CJK SC"/>
        <family val="2"/>
      </rPr>
      <t xml:space="preserve">年 </t>
    </r>
    <r>
      <rPr>
        <sz val="10"/>
        <rFont val="Arial"/>
        <family val="0"/>
        <charset val="1"/>
      </rPr>
      <t xml:space="preserve">ACR/EULAR </t>
    </r>
    <r>
      <rPr>
        <sz val="10"/>
        <rFont val="Noto Sans CJK SC"/>
        <family val="2"/>
      </rPr>
      <t xml:space="preserve">高安動脈炎分類基準では、診断時の年齢</t>
    </r>
    <r>
      <rPr>
        <sz val="10"/>
        <rFont val="Arial"/>
        <family val="0"/>
        <charset val="1"/>
      </rPr>
      <t xml:space="preserve">60</t>
    </r>
    <r>
      <rPr>
        <sz val="10"/>
        <rFont val="Noto Sans CJK SC"/>
        <family val="2"/>
      </rPr>
      <t xml:space="preserve">歳以下と画像での大血管炎所見が絶対要件で、女性に</t>
    </r>
    <r>
      <rPr>
        <sz val="10"/>
        <rFont val="Arial"/>
        <family val="0"/>
        <charset val="1"/>
      </rPr>
      <t xml:space="preserve">1</t>
    </r>
    <r>
      <rPr>
        <sz val="10"/>
        <rFont val="Noto Sans CJK SC"/>
        <family val="2"/>
      </rPr>
      <t xml:space="preserve">点、狭心痛に</t>
    </r>
    <r>
      <rPr>
        <sz val="10"/>
        <rFont val="Arial"/>
        <family val="0"/>
        <charset val="1"/>
      </rPr>
      <t xml:space="preserve">2</t>
    </r>
    <r>
      <rPr>
        <sz val="10"/>
        <rFont val="Noto Sans CJK SC"/>
        <family val="2"/>
      </rPr>
      <t xml:space="preserve">点、四肢跛行に</t>
    </r>
    <r>
      <rPr>
        <sz val="10"/>
        <rFont val="Arial"/>
        <family val="0"/>
        <charset val="1"/>
      </rPr>
      <t xml:space="preserve">2</t>
    </r>
    <r>
      <rPr>
        <sz val="10"/>
        <rFont val="Noto Sans CJK SC"/>
        <family val="2"/>
      </rPr>
      <t xml:space="preserve">点、血管雑音に</t>
    </r>
    <r>
      <rPr>
        <sz val="10"/>
        <rFont val="Arial"/>
        <family val="0"/>
        <charset val="1"/>
      </rPr>
      <t xml:space="preserve">2</t>
    </r>
    <r>
      <rPr>
        <sz val="10"/>
        <rFont val="Noto Sans CJK SC"/>
        <family val="2"/>
      </rPr>
      <t xml:space="preserve">点、上肢の脈拍減弱に</t>
    </r>
    <r>
      <rPr>
        <sz val="10"/>
        <rFont val="Arial"/>
        <family val="0"/>
        <charset val="1"/>
      </rPr>
      <t xml:space="preserve">2</t>
    </r>
    <r>
      <rPr>
        <sz val="10"/>
        <rFont val="Noto Sans CJK SC"/>
        <family val="2"/>
      </rPr>
      <t xml:space="preserve">点、頸動脈の脈拍減弱または圧痛に</t>
    </r>
    <r>
      <rPr>
        <sz val="10"/>
        <rFont val="Arial"/>
        <family val="0"/>
        <charset val="1"/>
      </rPr>
      <t xml:space="preserve">2</t>
    </r>
    <r>
      <rPr>
        <sz val="10"/>
        <rFont val="Noto Sans CJK SC"/>
        <family val="2"/>
      </rPr>
      <t xml:space="preserve">点、左右の収縮期血圧差</t>
    </r>
    <r>
      <rPr>
        <sz val="10"/>
        <rFont val="Arial"/>
        <family val="0"/>
        <charset val="1"/>
      </rPr>
      <t xml:space="preserve">20 mmHg</t>
    </r>
    <r>
      <rPr>
        <sz val="10"/>
        <rFont val="Noto Sans CJK SC"/>
        <family val="2"/>
      </rPr>
      <t xml:space="preserve">以上に</t>
    </r>
    <r>
      <rPr>
        <sz val="10"/>
        <rFont val="Arial"/>
        <family val="0"/>
        <charset val="1"/>
      </rPr>
      <t xml:space="preserve">1</t>
    </r>
    <r>
      <rPr>
        <sz val="10"/>
        <rFont val="Noto Sans CJK SC"/>
        <family val="2"/>
      </rPr>
      <t xml:space="preserve">点、罹患動脈領域の数に</t>
    </r>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点、対になった動脈の病変に</t>
    </r>
    <r>
      <rPr>
        <sz val="10"/>
        <rFont val="Arial"/>
        <family val="0"/>
        <charset val="1"/>
      </rPr>
      <t xml:space="preserve">1</t>
    </r>
    <r>
      <rPr>
        <sz val="10"/>
        <rFont val="Noto Sans CJK SC"/>
        <family val="2"/>
      </rPr>
      <t xml:space="preserve">点、腹部大動脈と腎・腸間膜動脈の病変に</t>
    </r>
    <r>
      <rPr>
        <sz val="10"/>
        <rFont val="Arial"/>
        <family val="0"/>
        <charset val="1"/>
      </rPr>
      <t xml:space="preserve">3</t>
    </r>
    <r>
      <rPr>
        <sz val="10"/>
        <rFont val="Noto Sans CJK SC"/>
        <family val="2"/>
      </rPr>
      <t xml:space="preserve">点を配点し、合計</t>
    </r>
    <r>
      <rPr>
        <sz val="10"/>
        <rFont val="Arial"/>
        <family val="0"/>
        <charset val="1"/>
      </rPr>
      <t xml:space="preserve">5</t>
    </r>
    <r>
      <rPr>
        <sz val="10"/>
        <rFont val="Noto Sans CJK SC"/>
        <family val="2"/>
      </rPr>
      <t xml:space="preserve">点以上で高安動脈炎と分類する（検証セットで感度</t>
    </r>
    <r>
      <rPr>
        <sz val="10"/>
        <rFont val="Arial"/>
        <family val="0"/>
        <charset val="1"/>
      </rPr>
      <t xml:space="preserve">93.8%</t>
    </r>
    <r>
      <rPr>
        <sz val="10"/>
        <rFont val="Noto Sans CJK SC"/>
        <family val="2"/>
      </rPr>
      <t xml:space="preserve">・特異度</t>
    </r>
    <r>
      <rPr>
        <sz val="10"/>
        <rFont val="Arial"/>
        <family val="0"/>
        <charset val="1"/>
      </rPr>
      <t xml:space="preserve">99.2%</t>
    </r>
    <r>
      <rPr>
        <sz val="10"/>
        <rFont val="Noto Sans CJK SC"/>
        <family val="2"/>
      </rPr>
      <t xml:space="preserve">）。</t>
    </r>
  </si>
  <si>
    <r>
      <rPr>
        <sz val="10"/>
        <rFont val="Noto Sans CJK SC"/>
        <family val="2"/>
      </rPr>
      <t xml:space="preserve">医学各論 Ⅺ</t>
    </r>
    <r>
      <rPr>
        <sz val="10"/>
        <rFont val="Arial"/>
        <family val="0"/>
        <charset val="1"/>
      </rPr>
      <t xml:space="preserve">-2-D-⑥</t>
    </r>
    <r>
      <rPr>
        <sz val="10"/>
        <rFont val="Noto Sans CJK SC"/>
        <family val="2"/>
      </rPr>
      <t xml:space="preserve">（高安動脈炎、</t>
    </r>
    <r>
      <rPr>
        <sz val="10"/>
        <rFont val="Arial"/>
        <family val="0"/>
        <charset val="1"/>
      </rPr>
      <t xml:space="preserve">b</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</si>
  <si>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TBL-01-00-567 (id: JlvnmWM)</t>
    </r>
  </si>
  <si>
    <t xml:space="preserve">SRC-2953</t>
  </si>
  <si>
    <t xml:space="preserve">Grayson PC, Ponte C, Suppiah R, et al. 2022 American College of Rheumatology/EULAR classification criteria for Takayasu arteritis. Ann Rheum Dis. 2022;81(12):1654-1660.</t>
  </si>
  <si>
    <t xml:space="preserve">10.1136/ard-2022-223482</t>
  </si>
  <si>
    <t xml:space="preserve">36351705</t>
  </si>
  <si>
    <r>
      <rPr>
        <sz val="10"/>
        <rFont val="Noto Sans CJK SC"/>
        <family val="2"/>
      </rPr>
      <t xml:space="preserve">同基準は </t>
    </r>
    <r>
      <rPr>
        <sz val="10"/>
        <rFont val="Arial"/>
        <family val="0"/>
        <charset val="1"/>
      </rPr>
      <t xml:space="preserve">Arthritis Rheumatol </t>
    </r>
    <r>
      <rPr>
        <sz val="10"/>
        <rFont val="Noto Sans CJK SC"/>
        <family val="2"/>
      </rPr>
      <t xml:space="preserve">誌にも同時掲載されている（</t>
    </r>
    <r>
      <rPr>
        <sz val="10"/>
        <rFont val="Arial"/>
        <family val="0"/>
        <charset val="1"/>
      </rPr>
      <t xml:space="preserve">DOI 10.1002/art.42324</t>
    </r>
    <r>
      <rPr>
        <sz val="10"/>
        <rFont val="Noto Sans CJK SC"/>
        <family val="2"/>
      </rPr>
      <t xml:space="preserve">）。本カードは </t>
    </r>
    <r>
      <rPr>
        <sz val="10"/>
        <rFont val="Arial"/>
        <family val="0"/>
        <charset val="1"/>
      </rPr>
      <t xml:space="preserve">Ann Rheum Dis </t>
    </r>
    <r>
      <rPr>
        <sz val="10"/>
        <rFont val="Noto Sans CJK SC"/>
        <family val="2"/>
      </rPr>
      <t xml:space="preserve">版に基づく。分類基準であり、個別患者の診断基準ではない。</t>
    </r>
  </si>
  <si>
    <t xml:space="preserve">VA-012</t>
  </si>
  <si>
    <r>
      <rPr>
        <sz val="10"/>
        <rFont val="Noto Sans CJK SC"/>
        <family val="2"/>
      </rPr>
      <t xml:space="preserve">国内では『</t>
    </r>
    <r>
      <rPr>
        <sz val="10"/>
        <rFont val="Arial"/>
        <family val="0"/>
        <charset val="1"/>
      </rPr>
      <t xml:space="preserve">2026</t>
    </r>
    <r>
      <rPr>
        <sz val="10"/>
        <rFont val="Noto Sans CJK SC"/>
        <family val="2"/>
      </rPr>
      <t xml:space="preserve">年改訂版 大型血管炎診療ガイドライン』（</t>
    </r>
    <r>
      <rPr>
        <sz val="10"/>
        <rFont val="Arial"/>
        <family val="0"/>
        <charset val="1"/>
      </rPr>
      <t xml:space="preserve">2026</t>
    </r>
    <r>
      <rPr>
        <sz val="10"/>
        <rFont val="Noto Sans CJK SC"/>
        <family val="2"/>
      </rPr>
      <t xml:space="preserve">年発行）が高安動脈炎を第</t>
    </r>
    <r>
      <rPr>
        <sz val="10"/>
        <rFont val="Arial"/>
        <family val="0"/>
        <charset val="1"/>
      </rPr>
      <t xml:space="preserve">1</t>
    </r>
    <r>
      <rPr>
        <sz val="10"/>
        <rFont val="Noto Sans CJK SC"/>
        <family val="2"/>
      </rPr>
      <t xml:space="preserve">章の対象とし、治療の臨床疑問について </t>
    </r>
    <r>
      <rPr>
        <sz val="10"/>
        <rFont val="Arial"/>
        <family val="0"/>
        <charset val="1"/>
      </rPr>
      <t xml:space="preserve">GRADE </t>
    </r>
    <r>
      <rPr>
        <sz val="10"/>
        <rFont val="Noto Sans CJK SC"/>
        <family val="2"/>
      </rPr>
      <t xml:space="preserve">法によるシステマティックレビューに基づく推奨を初めて収載している。トシリズマブは</t>
    </r>
    <r>
      <rPr>
        <sz val="10"/>
        <rFont val="Arial"/>
        <family val="0"/>
        <charset val="1"/>
      </rPr>
      <t xml:space="preserve">2017</t>
    </r>
    <r>
      <rPr>
        <sz val="10"/>
        <rFont val="Noto Sans CJK SC"/>
        <family val="2"/>
      </rPr>
      <t xml:space="preserve">年に「既存治療で効果不十分な高安動脈炎、巨細胞性動脈炎」への適応追加承認を受けている。</t>
    </r>
  </si>
  <si>
    <r>
      <rPr>
        <sz val="10"/>
        <rFont val="Noto Sans CJK SC"/>
        <family val="2"/>
      </rPr>
      <t xml:space="preserve">トシリズマブの国内承認は、製造販売業者の承認発表と同ガイドライン本文の記載で確認した（国内承認あり）。国内の診断基準には指定難病</t>
    </r>
    <r>
      <rPr>
        <sz val="10"/>
        <rFont val="Arial"/>
        <family val="0"/>
        <charset val="1"/>
      </rPr>
      <t xml:space="preserve">40</t>
    </r>
    <r>
      <rPr>
        <sz val="10"/>
        <rFont val="Noto Sans CJK SC"/>
        <family val="2"/>
      </rPr>
      <t xml:space="preserve">（厚生労働省）の基準もある。大動脈と分枝の病変そのものの管理は循環器分野を正とし、本カードは血管炎としての全身像・治療の位置づけに限る。</t>
    </r>
  </si>
  <si>
    <t xml:space="preserve">VA-013</t>
  </si>
  <si>
    <r>
      <rPr>
        <sz val="10"/>
        <rFont val="Arial"/>
        <family val="0"/>
        <charset val="1"/>
      </rPr>
      <t xml:space="preserve">2021</t>
    </r>
    <r>
      <rPr>
        <sz val="10"/>
        <rFont val="Noto Sans CJK SC"/>
        <family val="2"/>
      </rPr>
      <t xml:space="preserve">年 </t>
    </r>
    <r>
      <rPr>
        <sz val="10"/>
        <rFont val="Arial"/>
        <family val="0"/>
        <charset val="1"/>
      </rPr>
      <t xml:space="preserve">ACR/Vasculitis Foundation </t>
    </r>
    <r>
      <rPr>
        <sz val="10"/>
        <rFont val="Noto Sans CJK SC"/>
        <family val="2"/>
      </rPr>
      <t xml:space="preserve">の結節性多発動脈炎の管理ガイドラインは、全身性で </t>
    </r>
    <r>
      <rPr>
        <sz val="10"/>
        <rFont val="Arial"/>
        <family val="0"/>
        <charset val="1"/>
      </rPr>
      <t xml:space="preserve">HBV</t>
    </r>
    <r>
      <rPr>
        <sz val="10"/>
        <rFont val="Noto Sans CJK SC"/>
        <family val="2"/>
      </rPr>
      <t xml:space="preserve">（</t>
    </r>
    <r>
      <rPr>
        <sz val="10"/>
        <rFont val="Arial"/>
        <family val="0"/>
        <charset val="1"/>
      </rPr>
      <t xml:space="preserve">B</t>
    </r>
    <r>
      <rPr>
        <sz val="10"/>
        <rFont val="Noto Sans CJK SC"/>
        <family val="2"/>
      </rPr>
      <t xml:space="preserve">型肝炎ウイルス）に関連しない結節性多発動脈炎を対象とするもので、</t>
    </r>
    <r>
      <rPr>
        <sz val="10"/>
        <rFont val="Arial"/>
        <family val="0"/>
        <charset val="1"/>
      </rPr>
      <t xml:space="preserve">HBV </t>
    </r>
    <r>
      <rPr>
        <sz val="10"/>
        <rFont val="Noto Sans CJK SC"/>
        <family val="2"/>
      </rPr>
      <t xml:space="preserve">関連の結節性多発動脈炎は対象に含まれない。</t>
    </r>
  </si>
  <si>
    <r>
      <rPr>
        <sz val="10"/>
        <rFont val="Noto Sans CJK SC"/>
        <family val="2"/>
      </rPr>
      <t xml:space="preserve">医学各論 Ⅺ</t>
    </r>
    <r>
      <rPr>
        <sz val="10"/>
        <rFont val="Arial"/>
        <family val="0"/>
        <charset val="1"/>
      </rPr>
      <t xml:space="preserve">-2-D-⑦</t>
    </r>
    <r>
      <rPr>
        <sz val="10"/>
        <rFont val="Noto Sans CJK SC"/>
        <family val="2"/>
      </rPr>
      <t xml:space="preserve">（結節性多発動脈炎、</t>
    </r>
    <r>
      <rPr>
        <sz val="10"/>
        <rFont val="Arial"/>
        <family val="0"/>
        <charset val="1"/>
      </rPr>
      <t xml:space="preserve">b</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</si>
  <si>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TBL-01-00-568 (id: JlvnmWU)</t>
    </r>
  </si>
  <si>
    <t xml:space="preserve">SRC-2954</t>
  </si>
  <si>
    <t xml:space="preserve">Chung SA, Gorelik M, Langford CA, et al. 2021 American College of Rheumatology/Vasculitis Foundation Guideline for the Management of Polyarteritis Nodosa. Arthritis Rheumatol. 2021;73(8):1384-1393.</t>
  </si>
  <si>
    <t xml:space="preserve">10.1002/art.41776</t>
  </si>
  <si>
    <t xml:space="preserve">34235883</t>
  </si>
  <si>
    <r>
      <rPr>
        <sz val="10"/>
        <rFont val="Noto Sans CJK SC"/>
        <family val="2"/>
      </rPr>
      <t xml:space="preserve">結節性多発動脈炎には</t>
    </r>
    <r>
      <rPr>
        <sz val="10"/>
        <rFont val="Arial"/>
        <family val="0"/>
        <charset val="1"/>
      </rPr>
      <t xml:space="preserve">2022</t>
    </r>
    <r>
      <rPr>
        <sz val="10"/>
        <rFont val="Noto Sans CJK SC"/>
        <family val="2"/>
      </rPr>
      <t xml:space="preserve">年 </t>
    </r>
    <r>
      <rPr>
        <sz val="10"/>
        <rFont val="Arial"/>
        <family val="0"/>
        <charset val="1"/>
      </rPr>
      <t xml:space="preserve">ACR/EULAR </t>
    </r>
    <r>
      <rPr>
        <sz val="10"/>
        <rFont val="Noto Sans CJK SC"/>
        <family val="2"/>
      </rPr>
      <t xml:space="preserve">分類基準はない。国内では厚生労働省研究班『抗リン脂質抗体症候群・好酸球性多発血管炎性肉芽腫症・結節性多発動脈炎・リウマトイド血管炎の治療の手引き</t>
    </r>
    <r>
      <rPr>
        <sz val="10"/>
        <rFont val="Arial"/>
        <family val="0"/>
        <charset val="1"/>
      </rPr>
      <t xml:space="preserve">2020</t>
    </r>
    <r>
      <rPr>
        <sz val="10"/>
        <rFont val="Noto Sans CJK SC"/>
        <family val="2"/>
      </rPr>
      <t xml:space="preserve">』と指定難病</t>
    </r>
    <r>
      <rPr>
        <sz val="10"/>
        <rFont val="Arial"/>
        <family val="0"/>
        <charset val="1"/>
      </rPr>
      <t xml:space="preserve">42</t>
    </r>
    <r>
      <rPr>
        <sz val="10"/>
        <rFont val="Noto Sans CJK SC"/>
        <family val="2"/>
      </rPr>
      <t xml:space="preserve">の診断基準が一次資料になる。多発単ニューロパチーとしての病変の型は神経分野の既存カードを正とする。</t>
    </r>
  </si>
  <si>
    <t xml:space="preserve">VA-014</t>
  </si>
  <si>
    <r>
      <rPr>
        <sz val="10"/>
        <rFont val="Arial"/>
        <family val="0"/>
        <charset val="1"/>
      </rPr>
      <t xml:space="preserve">2022</t>
    </r>
    <r>
      <rPr>
        <sz val="10"/>
        <rFont val="Noto Sans CJK SC"/>
        <family val="2"/>
      </rPr>
      <t xml:space="preserve">年 </t>
    </r>
    <r>
      <rPr>
        <sz val="10"/>
        <rFont val="Arial"/>
        <family val="0"/>
        <charset val="1"/>
      </rPr>
      <t xml:space="preserve">ACR/EULAR </t>
    </r>
    <r>
      <rPr>
        <sz val="10"/>
        <rFont val="Noto Sans CJK SC"/>
        <family val="2"/>
      </rPr>
      <t xml:space="preserve">好酸球性多発血管炎性肉芽腫症分類基準では、末梢血好酸球数</t>
    </r>
    <r>
      <rPr>
        <sz val="10"/>
        <rFont val="Arial"/>
        <family val="0"/>
        <charset val="1"/>
      </rPr>
      <t xml:space="preserve">1×10⁹/L</t>
    </r>
    <r>
      <rPr>
        <sz val="10"/>
        <rFont val="Noto Sans CJK SC"/>
        <family val="2"/>
      </rPr>
      <t xml:space="preserve">以上に</t>
    </r>
    <r>
      <rPr>
        <sz val="10"/>
        <rFont val="Arial"/>
        <family val="0"/>
        <charset val="1"/>
      </rPr>
      <t xml:space="preserve">5</t>
    </r>
    <r>
      <rPr>
        <sz val="10"/>
        <rFont val="Noto Sans CJK SC"/>
        <family val="2"/>
      </rPr>
      <t xml:space="preserve">点、閉塞性気道疾患に</t>
    </r>
    <r>
      <rPr>
        <sz val="10"/>
        <rFont val="Arial"/>
        <family val="0"/>
        <charset val="1"/>
      </rPr>
      <t xml:space="preserve">3</t>
    </r>
    <r>
      <rPr>
        <sz val="10"/>
        <rFont val="Noto Sans CJK SC"/>
        <family val="2"/>
      </rPr>
      <t xml:space="preserve">点、鼻ポリープに</t>
    </r>
    <r>
      <rPr>
        <sz val="10"/>
        <rFont val="Arial"/>
        <family val="0"/>
        <charset val="1"/>
      </rPr>
      <t xml:space="preserve">3</t>
    </r>
    <r>
      <rPr>
        <sz val="10"/>
        <rFont val="Noto Sans CJK SC"/>
        <family val="2"/>
      </rPr>
      <t xml:space="preserve">点、血管外の好酸球優位の炎症に</t>
    </r>
    <r>
      <rPr>
        <sz val="10"/>
        <rFont val="Arial"/>
        <family val="0"/>
        <charset val="1"/>
      </rPr>
      <t xml:space="preserve">2</t>
    </r>
    <r>
      <rPr>
        <sz val="10"/>
        <rFont val="Noto Sans CJK SC"/>
        <family val="2"/>
      </rPr>
      <t xml:space="preserve">点、多発単ニューロパチーに</t>
    </r>
    <r>
      <rPr>
        <sz val="10"/>
        <rFont val="Arial"/>
        <family val="0"/>
        <charset val="1"/>
      </rPr>
      <t xml:space="preserve">1</t>
    </r>
    <r>
      <rPr>
        <sz val="10"/>
        <rFont val="Noto Sans CJK SC"/>
        <family val="2"/>
      </rPr>
      <t xml:space="preserve">点、</t>
    </r>
    <r>
      <rPr>
        <sz val="10"/>
        <rFont val="Arial"/>
        <family val="0"/>
        <charset val="1"/>
      </rPr>
      <t xml:space="preserve">cANCA</t>
    </r>
    <r>
      <rPr>
        <sz val="10"/>
        <rFont val="Noto Sans CJK SC"/>
        <family val="2"/>
      </rPr>
      <t xml:space="preserve">または抗</t>
    </r>
    <r>
      <rPr>
        <sz val="10"/>
        <rFont val="Arial"/>
        <family val="0"/>
        <charset val="1"/>
      </rPr>
      <t xml:space="preserve">PR3-ANCA</t>
    </r>
    <r>
      <rPr>
        <sz val="10"/>
        <rFont val="Noto Sans CJK SC"/>
        <family val="2"/>
      </rPr>
      <t xml:space="preserve">陽性に−</t>
    </r>
    <r>
      <rPr>
        <sz val="10"/>
        <rFont val="Arial"/>
        <family val="0"/>
        <charset val="1"/>
      </rPr>
      <t xml:space="preserve">3</t>
    </r>
    <r>
      <rPr>
        <sz val="10"/>
        <rFont val="Noto Sans CJK SC"/>
        <family val="2"/>
      </rPr>
      <t xml:space="preserve">点、血尿に−</t>
    </r>
    <r>
      <rPr>
        <sz val="10"/>
        <rFont val="Arial"/>
        <family val="0"/>
        <charset val="1"/>
      </rPr>
      <t xml:space="preserve">1</t>
    </r>
    <r>
      <rPr>
        <sz val="10"/>
        <rFont val="Noto Sans CJK SC"/>
        <family val="2"/>
      </rPr>
      <t xml:space="preserve">点を配点し、血管炎の模倣疾患を除外して小・中血管炎と診断された患者で合計</t>
    </r>
    <r>
      <rPr>
        <sz val="10"/>
        <rFont val="Arial"/>
        <family val="0"/>
        <charset val="1"/>
      </rPr>
      <t xml:space="preserve">6</t>
    </r>
    <r>
      <rPr>
        <sz val="10"/>
        <rFont val="Noto Sans CJK SC"/>
        <family val="2"/>
      </rPr>
      <t xml:space="preserve">点以上を好酸球性多発血管炎性肉芽腫症と分類する（検証セットで感度</t>
    </r>
    <r>
      <rPr>
        <sz val="10"/>
        <rFont val="Arial"/>
        <family val="0"/>
        <charset val="1"/>
      </rPr>
      <t xml:space="preserve">85%</t>
    </r>
    <r>
      <rPr>
        <sz val="10"/>
        <rFont val="Noto Sans CJK SC"/>
        <family val="2"/>
      </rPr>
      <t xml:space="preserve">・特異度</t>
    </r>
    <r>
      <rPr>
        <sz val="10"/>
        <rFont val="Arial"/>
        <family val="0"/>
        <charset val="1"/>
      </rPr>
      <t xml:space="preserve">99%</t>
    </r>
    <r>
      <rPr>
        <sz val="10"/>
        <rFont val="Noto Sans CJK SC"/>
        <family val="2"/>
      </rPr>
      <t xml:space="preserve">）。</t>
    </r>
  </si>
  <si>
    <r>
      <rPr>
        <sz val="10"/>
        <rFont val="Noto Sans CJK SC"/>
        <family val="2"/>
      </rPr>
      <t xml:space="preserve">医学各論 Ⅺ</t>
    </r>
    <r>
      <rPr>
        <sz val="10"/>
        <rFont val="Arial"/>
        <family val="0"/>
        <charset val="1"/>
      </rPr>
      <t xml:space="preserve">-2-D-⑧</t>
    </r>
    <r>
      <rPr>
        <sz val="10"/>
        <rFont val="Noto Sans CJK SC"/>
        <family val="2"/>
      </rPr>
      <t xml:space="preserve">（好酸球性多発血管炎性肉芽腫症、</t>
    </r>
    <r>
      <rPr>
        <sz val="10"/>
        <rFont val="Arial"/>
        <family val="0"/>
        <charset val="1"/>
      </rPr>
      <t xml:space="preserve">b</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</si>
  <si>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PS-03-02-03 (id: JnGUA2g)</t>
    </r>
    <r>
      <rPr>
        <sz val="10"/>
        <rFont val="Noto Sans CJK SC"/>
        <family val="2"/>
      </rPr>
      <t xml:space="preserve">；</t>
    </r>
    <r>
      <rPr>
        <sz val="10"/>
        <rFont val="Arial"/>
        <family val="0"/>
        <charset val="1"/>
      </rPr>
      <t xml:space="preserve">TBL-01-00-571 (id: JlvnmWk)</t>
    </r>
    <r>
      <rPr>
        <sz val="10"/>
        <rFont val="Noto Sans CJK SC"/>
        <family val="2"/>
      </rPr>
      <t xml:space="preserve">；</t>
    </r>
    <r>
      <rPr>
        <sz val="10"/>
        <rFont val="Arial"/>
        <family val="0"/>
        <charset val="1"/>
      </rPr>
      <t xml:space="preserve">TBL-02-17-010 (id: JnNn_eY)</t>
    </r>
  </si>
  <si>
    <t xml:space="preserve">Grayson PC, Ponte C, Suppiah R, et al. 2022 American College of Rheumatology/European Alliance of Associations for Rheumatology classification criteria for eosinophilic granulomatosis with polyangiitis. Ann Rheum Dis. 2022;81:309-314.</t>
  </si>
  <si>
    <t xml:space="preserve">35110334</t>
  </si>
  <si>
    <r>
      <rPr>
        <sz val="10"/>
        <rFont val="Noto Sans CJK SC"/>
        <family val="2"/>
      </rPr>
      <t xml:space="preserve">出典マスター（</t>
    </r>
    <r>
      <rPr>
        <sz val="10"/>
        <rFont val="Arial"/>
        <family val="0"/>
        <charset val="1"/>
      </rPr>
      <t xml:space="preserve">SRC-422</t>
    </r>
    <r>
      <rPr>
        <sz val="10"/>
        <rFont val="Noto Sans CJK SC"/>
        <family val="2"/>
      </rPr>
      <t xml:space="preserve">）では </t>
    </r>
    <r>
      <rPr>
        <sz val="10"/>
        <rFont val="Arial"/>
        <family val="0"/>
        <charset val="1"/>
      </rPr>
      <t xml:space="preserve">PMID </t>
    </r>
    <r>
      <rPr>
        <sz val="10"/>
        <rFont val="Noto Sans CJK SC"/>
        <family val="2"/>
      </rPr>
      <t xml:space="preserve">が未登録だったため、登録版（</t>
    </r>
    <r>
      <rPr>
        <sz val="10"/>
        <rFont val="Arial"/>
        <family val="0"/>
        <charset val="1"/>
      </rPr>
      <t xml:space="preserve">Ann Rheum Dis </t>
    </r>
    <r>
      <rPr>
        <sz val="10"/>
        <rFont val="Noto Sans CJK SC"/>
        <family val="2"/>
      </rPr>
      <t xml:space="preserve">版）で確認済みの </t>
    </r>
    <r>
      <rPr>
        <sz val="10"/>
        <rFont val="Arial"/>
        <family val="0"/>
        <charset val="1"/>
      </rPr>
      <t xml:space="preserve">PMID 35110334 </t>
    </r>
    <r>
      <rPr>
        <sz val="10"/>
        <rFont val="Noto Sans CJK SC"/>
        <family val="2"/>
      </rPr>
      <t xml:space="preserve">を含めた。マスターへの補完を提案する。同基準は </t>
    </r>
    <r>
      <rPr>
        <sz val="10"/>
        <rFont val="Arial"/>
        <family val="0"/>
        <charset val="1"/>
      </rPr>
      <t xml:space="preserve">Arthritis Rheumatol </t>
    </r>
    <r>
      <rPr>
        <sz val="10"/>
        <rFont val="Noto Sans CJK SC"/>
        <family val="2"/>
      </rPr>
      <t xml:space="preserve">誌にも同時掲載されている。分類基準であり、個別患者の診断基準ではない。</t>
    </r>
  </si>
  <si>
    <t xml:space="preserve">VA-015</t>
  </si>
  <si>
    <r>
      <rPr>
        <sz val="10"/>
        <rFont val="Arial"/>
        <family val="0"/>
        <charset val="1"/>
      </rPr>
      <t xml:space="preserve">IgA</t>
    </r>
    <r>
      <rPr>
        <sz val="10"/>
        <rFont val="Noto Sans CJK SC"/>
        <family val="2"/>
      </rPr>
      <t xml:space="preserve">血管炎は、</t>
    </r>
    <r>
      <rPr>
        <sz val="10"/>
        <rFont val="Arial"/>
        <family val="0"/>
        <charset val="1"/>
      </rPr>
      <t xml:space="preserve">2012</t>
    </r>
    <r>
      <rPr>
        <sz val="10"/>
        <rFont val="Noto Sans CJK SC"/>
        <family val="2"/>
      </rPr>
      <t xml:space="preserve">年改訂 </t>
    </r>
    <r>
      <rPr>
        <sz val="10"/>
        <rFont val="Arial"/>
        <family val="0"/>
        <charset val="1"/>
      </rPr>
      <t xml:space="preserve">Chapel Hill </t>
    </r>
    <r>
      <rPr>
        <sz val="10"/>
        <rFont val="Noto Sans CJK SC"/>
        <family val="2"/>
      </rPr>
      <t xml:space="preserve">命名法で免疫複合体性小型血管炎の一つに位置づけられ、</t>
    </r>
    <r>
      <rPr>
        <sz val="10"/>
        <rFont val="Arial"/>
        <family val="0"/>
        <charset val="1"/>
      </rPr>
      <t xml:space="preserve">IgA1 </t>
    </r>
    <r>
      <rPr>
        <sz val="10"/>
        <rFont val="Noto Sans CJK SC"/>
        <family val="2"/>
      </rPr>
      <t xml:space="preserve">優位の免疫沈着を伴い、主に小型血管（毛細血管・細静脈・細動脈）を侵す血管炎と定義される。</t>
    </r>
  </si>
  <si>
    <r>
      <rPr>
        <sz val="10"/>
        <rFont val="Noto Sans CJK SC"/>
        <family val="2"/>
      </rPr>
      <t xml:space="preserve">医学各論 Ⅺ</t>
    </r>
    <r>
      <rPr>
        <sz val="10"/>
        <rFont val="Arial"/>
        <family val="0"/>
        <charset val="1"/>
      </rPr>
      <t xml:space="preserve">-2-D-⑨</t>
    </r>
    <r>
      <rPr>
        <sz val="10"/>
        <rFont val="Noto Sans CJK SC"/>
        <family val="2"/>
      </rPr>
      <t xml:space="preserve">（</t>
    </r>
    <r>
      <rPr>
        <sz val="10"/>
        <rFont val="Arial"/>
        <family val="0"/>
        <charset val="1"/>
      </rPr>
      <t xml:space="preserve">IgA</t>
    </r>
    <r>
      <rPr>
        <sz val="10"/>
        <rFont val="Noto Sans CJK SC"/>
        <family val="2"/>
      </rPr>
      <t xml:space="preserve">血管炎、</t>
    </r>
    <r>
      <rPr>
        <sz val="10"/>
        <rFont val="Arial"/>
        <family val="0"/>
        <charset val="1"/>
      </rPr>
      <t xml:space="preserve">b</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</si>
  <si>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TBL-01-00-572 (id: JlvnmWs)</t>
    </r>
  </si>
  <si>
    <t xml:space="preserve">SRC-2955</t>
  </si>
  <si>
    <t xml:space="preserve">Jennette JC, Falk RJ, Bacon PA, et al. 2012 revised International Chapel Hill Consensus Conference Nomenclature of Vasculitides. Arthritis Rheum. 2013;65(1):1-11.</t>
  </si>
  <si>
    <t xml:space="preserve">10.1002/art.37715</t>
  </si>
  <si>
    <t xml:space="preserve">23045170</t>
  </si>
  <si>
    <r>
      <rPr>
        <sz val="10"/>
        <rFont val="Noto Sans CJK SC"/>
        <family val="2"/>
      </rPr>
      <t xml:space="preserve">分類基準（</t>
    </r>
    <r>
      <rPr>
        <sz val="10"/>
        <rFont val="Arial"/>
        <family val="0"/>
        <charset val="1"/>
      </rPr>
      <t xml:space="preserve">EULAR/PRINTO/PRES </t>
    </r>
    <r>
      <rPr>
        <sz val="10"/>
        <rFont val="Noto Sans CJK SC"/>
        <family val="2"/>
      </rPr>
      <t xml:space="preserve">基準）と成人の全体像・予後は第</t>
    </r>
    <r>
      <rPr>
        <sz val="10"/>
        <rFont val="Arial"/>
        <family val="0"/>
        <charset val="1"/>
      </rPr>
      <t xml:space="preserve">40</t>
    </r>
    <r>
      <rPr>
        <sz val="10"/>
        <rFont val="Noto Sans CJK SC"/>
        <family val="2"/>
      </rPr>
      <t xml:space="preserve">回の既存カード（</t>
    </r>
    <r>
      <rPr>
        <sz val="10"/>
        <rFont val="Arial"/>
        <family val="0"/>
        <charset val="1"/>
      </rPr>
      <t xml:space="preserve">HS-029</t>
    </r>
    <r>
      <rPr>
        <sz val="10"/>
        <rFont val="Noto Sans CJK SC"/>
        <family val="2"/>
      </rPr>
      <t xml:space="preserve">・</t>
    </r>
    <r>
      <rPr>
        <sz val="10"/>
        <rFont val="Arial"/>
        <family val="0"/>
        <charset val="1"/>
      </rPr>
      <t xml:space="preserve">HS-030</t>
    </r>
    <r>
      <rPr>
        <sz val="10"/>
        <rFont val="Noto Sans CJK SC"/>
        <family val="2"/>
      </rPr>
      <t xml:space="preserve">）で作成済みであり、本カードは全身性血管炎の分類における位置づけに限る。腎炎の詳細は腎分野の既存カードを正とする。</t>
    </r>
  </si>
  <si>
    <t xml:space="preserve">VA-016</t>
  </si>
  <si>
    <t xml:space="preserve">クリオグロブリン血症性血管炎</t>
  </si>
  <si>
    <r>
      <rPr>
        <sz val="10"/>
        <rFont val="Noto Sans CJK SC"/>
        <family val="2"/>
      </rPr>
      <t xml:space="preserve">クリオグロブリン血症性血管炎は、</t>
    </r>
    <r>
      <rPr>
        <sz val="10"/>
        <rFont val="Arial"/>
        <family val="0"/>
        <charset val="1"/>
      </rPr>
      <t xml:space="preserve">2012</t>
    </r>
    <r>
      <rPr>
        <sz val="10"/>
        <rFont val="Noto Sans CJK SC"/>
        <family val="2"/>
      </rPr>
      <t xml:space="preserve">年改訂 </t>
    </r>
    <r>
      <rPr>
        <sz val="10"/>
        <rFont val="Arial"/>
        <family val="0"/>
        <charset val="1"/>
      </rPr>
      <t xml:space="preserve">Chapel Hill </t>
    </r>
    <r>
      <rPr>
        <sz val="10"/>
        <rFont val="Noto Sans CJK SC"/>
        <family val="2"/>
      </rPr>
      <t xml:space="preserve">命名法で免疫複合体性小型血管炎の一つに位置づけられ、血清クリオグロブリンを伴い、クリオグロブリン免疫沈着が主に小型血管（毛細血管・細静脈・細動脈）を侵す血管炎と定義され、皮膚、糸球体、末梢神経がしばしば侵される。</t>
    </r>
  </si>
  <si>
    <r>
      <rPr>
        <sz val="10"/>
        <rFont val="Noto Sans CJK SC"/>
        <family val="2"/>
      </rPr>
      <t xml:space="preserve">医学各論 Ⅺ</t>
    </r>
    <r>
      <rPr>
        <sz val="10"/>
        <rFont val="Arial"/>
        <family val="0"/>
        <charset val="1"/>
      </rPr>
      <t xml:space="preserve">-2-D-⑩</t>
    </r>
    <r>
      <rPr>
        <sz val="10"/>
        <rFont val="Noto Sans CJK SC"/>
        <family val="2"/>
      </rPr>
      <t xml:space="preserve">（クリオグロブリン血症性血管炎、</t>
    </r>
    <r>
      <rPr>
        <sz val="10"/>
        <rFont val="Arial"/>
        <family val="0"/>
        <charset val="1"/>
      </rPr>
      <t xml:space="preserve">c</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</si>
  <si>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</si>
  <si>
    <r>
      <rPr>
        <sz val="10"/>
        <rFont val="Noto Sans CJK SC"/>
        <family val="2"/>
      </rPr>
      <t xml:space="preserve">本カードは分類上の定義に限る。本項目には登録表で別表</t>
    </r>
    <r>
      <rPr>
        <sz val="10"/>
        <rFont val="Arial"/>
        <family val="0"/>
        <charset val="1"/>
      </rPr>
      <t xml:space="preserve">1</t>
    </r>
    <r>
      <rPr>
        <sz val="10"/>
        <rFont val="Noto Sans CJK SC"/>
        <family val="2"/>
      </rPr>
      <t xml:space="preserve">（疾患名）の候補行がなく、対応するコアカリは共通候補と </t>
    </r>
    <r>
      <rPr>
        <sz val="10"/>
        <rFont val="Arial"/>
        <family val="0"/>
        <charset val="1"/>
      </rPr>
      <t xml:space="preserve">PS </t>
    </r>
    <r>
      <rPr>
        <sz val="10"/>
        <rFont val="Noto Sans CJK SC"/>
        <family val="2"/>
      </rPr>
      <t xml:space="preserve">のみとした。</t>
    </r>
  </si>
  <si>
    <t xml:space="preserve">VA-017</t>
  </si>
  <si>
    <t xml:space="preserve">抗糸球体基底膜抗体病</t>
  </si>
  <si>
    <r>
      <rPr>
        <sz val="10"/>
        <rFont val="Noto Sans CJK SC"/>
        <family val="2"/>
      </rPr>
      <t xml:space="preserve">抗糸球体基底膜抗体病は、急速進行性糸球体腎炎に肺出血を伴って発症しうる重篤な経過をとる疾患で、大規模単施設コホート（</t>
    </r>
    <r>
      <rPr>
        <sz val="10"/>
        <rFont val="Arial"/>
        <family val="0"/>
        <charset val="1"/>
      </rPr>
      <t xml:space="preserve">221</t>
    </r>
    <r>
      <rPr>
        <sz val="10"/>
        <rFont val="Noto Sans CJK SC"/>
        <family val="2"/>
      </rPr>
      <t xml:space="preserve">例）では、血漿交換と副腎皮質ステロイド・シクロホスファミドの併用療法が、患者生存と腎生存の双方に有益であった（発症</t>
    </r>
    <r>
      <rPr>
        <sz val="10"/>
        <rFont val="Arial"/>
        <family val="0"/>
        <charset val="1"/>
      </rPr>
      <t xml:space="preserve">1</t>
    </r>
    <r>
      <rPr>
        <sz val="10"/>
        <rFont val="Noto Sans CJK SC"/>
        <family val="2"/>
      </rPr>
      <t xml:space="preserve">年時点の患者生存率</t>
    </r>
    <r>
      <rPr>
        <sz val="10"/>
        <rFont val="Arial"/>
        <family val="0"/>
        <charset val="1"/>
      </rPr>
      <t xml:space="preserve">72.7%</t>
    </r>
    <r>
      <rPr>
        <sz val="10"/>
        <rFont val="Noto Sans CJK SC"/>
        <family val="2"/>
      </rPr>
      <t xml:space="preserve">・腎生存率</t>
    </r>
    <r>
      <rPr>
        <sz val="10"/>
        <rFont val="Arial"/>
        <family val="0"/>
        <charset val="1"/>
      </rPr>
      <t xml:space="preserve">25.0%</t>
    </r>
    <r>
      <rPr>
        <sz val="10"/>
        <rFont val="Noto Sans CJK SC"/>
        <family val="2"/>
      </rPr>
      <t xml:space="preserve">）。</t>
    </r>
  </si>
  <si>
    <r>
      <rPr>
        <sz val="10"/>
        <rFont val="Noto Sans CJK SC"/>
        <family val="2"/>
      </rPr>
      <t xml:space="preserve">医学各論 Ⅺ</t>
    </r>
    <r>
      <rPr>
        <sz val="10"/>
        <rFont val="Arial"/>
        <family val="0"/>
        <charset val="1"/>
      </rPr>
      <t xml:space="preserve">-2-D-⑪</t>
    </r>
    <r>
      <rPr>
        <sz val="10"/>
        <rFont val="Noto Sans CJK SC"/>
        <family val="2"/>
      </rPr>
      <t xml:space="preserve">（抗糸球体基底膜抗体病、</t>
    </r>
    <r>
      <rPr>
        <sz val="10"/>
        <rFont val="Arial"/>
        <family val="0"/>
        <charset val="1"/>
      </rPr>
      <t xml:space="preserve">c</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</si>
  <si>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PS-03-02-03 (id: JnGUA2g)</t>
    </r>
    <r>
      <rPr>
        <sz val="10"/>
        <rFont val="Noto Sans CJK SC"/>
        <family val="2"/>
      </rPr>
      <t xml:space="preserve">；</t>
    </r>
    <r>
      <rPr>
        <sz val="10"/>
        <rFont val="Arial"/>
        <family val="0"/>
        <charset val="1"/>
      </rPr>
      <t xml:space="preserve">TBL-01-00-574 (id: JlvnmXA)</t>
    </r>
    <r>
      <rPr>
        <sz val="10"/>
        <rFont val="Noto Sans CJK SC"/>
        <family val="2"/>
      </rPr>
      <t xml:space="preserve">；</t>
    </r>
    <r>
      <rPr>
        <sz val="10"/>
        <rFont val="Arial"/>
        <family val="0"/>
        <charset val="1"/>
      </rPr>
      <t xml:space="preserve">TBL-02-17-010 (id: JnNn_eY)</t>
    </r>
  </si>
  <si>
    <t xml:space="preserve">Cui Z, Zhao J, Jia XY, et al. Anti-glomerular basement membrane disease: outcomes of different therapeutic regimens in a large single-center Chinese cohort study. Medicine (Baltimore). 2011;90(5):303-311.</t>
  </si>
  <si>
    <r>
      <rPr>
        <sz val="10"/>
        <rFont val="Noto Sans CJK SC"/>
        <family val="2"/>
      </rPr>
      <t xml:space="preserve">出典は中国の単施設の後方視コホート研究であり、無作為化試験ではない。腎病変の管理の詳細は腎分野の既存カードを正とし、本カードは血管炎としての位置づけと治療原則の側面に限る。</t>
    </r>
    <r>
      <rPr>
        <sz val="10"/>
        <rFont val="Arial"/>
        <family val="0"/>
        <charset val="1"/>
      </rPr>
      <t xml:space="preserve">2012</t>
    </r>
    <r>
      <rPr>
        <sz val="10"/>
        <rFont val="Noto Sans CJK SC"/>
        <family val="2"/>
      </rPr>
      <t xml:space="preserve">年改訂 </t>
    </r>
    <r>
      <rPr>
        <sz val="10"/>
        <rFont val="Arial"/>
        <family val="0"/>
        <charset val="1"/>
      </rPr>
      <t xml:space="preserve">Chapel Hill </t>
    </r>
    <r>
      <rPr>
        <sz val="10"/>
        <rFont val="Noto Sans CJK SC"/>
        <family val="2"/>
      </rPr>
      <t xml:space="preserve">命名法でも本疾患は免疫複合体性小型血管炎に分類される。副腎皮質ステロイドとシクロホスファミドは国内で汎用される薬剤だが、抗糸球体基底膜抗体病の適応としての国内承認・保険適用の状況は未確認である。</t>
    </r>
  </si>
  <si>
    <t xml:space="preserve">VA-018</t>
  </si>
  <si>
    <r>
      <rPr>
        <sz val="10"/>
        <rFont val="Noto Sans CJK SC"/>
        <family val="2"/>
      </rPr>
      <t xml:space="preserve">川崎病診断の手引き改訂第</t>
    </r>
    <r>
      <rPr>
        <sz val="10"/>
        <rFont val="Arial"/>
        <family val="0"/>
        <charset val="1"/>
      </rPr>
      <t xml:space="preserve">6</t>
    </r>
    <r>
      <rPr>
        <sz val="10"/>
        <rFont val="Noto Sans CJK SC"/>
        <family val="2"/>
      </rPr>
      <t xml:space="preserve">版（</t>
    </r>
    <r>
      <rPr>
        <sz val="10"/>
        <rFont val="Arial"/>
        <family val="0"/>
        <charset val="1"/>
      </rPr>
      <t xml:space="preserve">2019</t>
    </r>
    <r>
      <rPr>
        <sz val="10"/>
        <rFont val="Noto Sans CJK SC"/>
        <family val="2"/>
      </rPr>
      <t xml:space="preserve">年）では、主要症状は発熱、両側眼球結膜の充血、口唇・口腔所見（口唇の紅潮、いちご舌、口腔咽頭粘膜のびまん性発赤）、発疹（</t>
    </r>
    <r>
      <rPr>
        <sz val="10"/>
        <rFont val="Arial"/>
        <family val="0"/>
        <charset val="1"/>
      </rPr>
      <t xml:space="preserve">BCG </t>
    </r>
    <r>
      <rPr>
        <sz val="10"/>
        <rFont val="Noto Sans CJK SC"/>
        <family val="2"/>
      </rPr>
      <t xml:space="preserve">接種痕の発赤を含む）、四肢末端の変化、急性期の非化膿性頸部リンパ節腫脹の</t>
    </r>
    <r>
      <rPr>
        <sz val="10"/>
        <rFont val="Arial"/>
        <family val="0"/>
        <charset val="1"/>
      </rPr>
      <t xml:space="preserve">6</t>
    </r>
    <r>
      <rPr>
        <sz val="10"/>
        <rFont val="Noto Sans CJK SC"/>
        <family val="2"/>
      </rPr>
      <t xml:space="preserve">項目で、</t>
    </r>
    <r>
      <rPr>
        <sz val="10"/>
        <rFont val="Arial"/>
        <family val="0"/>
        <charset val="1"/>
      </rPr>
      <t xml:space="preserve">6</t>
    </r>
    <r>
      <rPr>
        <sz val="10"/>
        <rFont val="Noto Sans CJK SC"/>
        <family val="2"/>
      </rPr>
      <t xml:space="preserve">項目中</t>
    </r>
    <r>
      <rPr>
        <sz val="10"/>
        <rFont val="Arial"/>
        <family val="0"/>
        <charset val="1"/>
      </rPr>
      <t xml:space="preserve">5</t>
    </r>
    <r>
      <rPr>
        <sz val="10"/>
        <rFont val="Noto Sans CJK SC"/>
        <family val="2"/>
      </rPr>
      <t xml:space="preserve">項目以上を完全型とする。第</t>
    </r>
    <r>
      <rPr>
        <sz val="10"/>
        <rFont val="Arial"/>
        <family val="0"/>
        <charset val="1"/>
      </rPr>
      <t xml:space="preserve">5</t>
    </r>
    <r>
      <rPr>
        <sz val="10"/>
        <rFont val="Noto Sans CJK SC"/>
        <family val="2"/>
      </rPr>
      <t xml:space="preserve">版からの主な変更点として、発熱の日数は必須の条件ではなくなった。</t>
    </r>
  </si>
  <si>
    <r>
      <rPr>
        <sz val="10"/>
        <rFont val="Noto Sans CJK SC"/>
        <family val="2"/>
      </rPr>
      <t xml:space="preserve">医学各論 Ⅺ</t>
    </r>
    <r>
      <rPr>
        <sz val="10"/>
        <rFont val="Arial"/>
        <family val="0"/>
        <charset val="1"/>
      </rPr>
      <t xml:space="preserve">-5-A-①</t>
    </r>
    <r>
      <rPr>
        <sz val="10"/>
        <rFont val="Noto Sans CJK SC"/>
        <family val="2"/>
      </rPr>
      <t xml:space="preserve">（川崎病、</t>
    </r>
    <r>
      <rPr>
        <sz val="10"/>
        <rFont val="Arial"/>
        <family val="0"/>
        <charset val="1"/>
      </rPr>
      <t xml:space="preserve">a</t>
    </r>
    <r>
      <rPr>
        <sz val="10"/>
        <rFont val="Noto Sans CJK SC"/>
        <family val="2"/>
      </rPr>
      <t xml:space="preserve">）</t>
    </r>
  </si>
  <si>
    <r>
      <rPr>
        <sz val="10"/>
        <rFont val="Arial"/>
        <family val="0"/>
        <charset val="1"/>
      </rPr>
      <t xml:space="preserve">PS-03-02-05 (id: JnGUA2s)</t>
    </r>
    <r>
      <rPr>
        <sz val="10"/>
        <rFont val="Noto Sans CJK SC"/>
        <family val="2"/>
      </rPr>
      <t xml:space="preserve">；</t>
    </r>
    <r>
      <rPr>
        <sz val="10"/>
        <rFont val="Arial"/>
        <family val="0"/>
        <charset val="1"/>
      </rPr>
      <t xml:space="preserve">PS-01-03-28 (id: JkxnuM0)</t>
    </r>
    <r>
      <rPr>
        <sz val="10"/>
        <rFont val="Noto Sans CJK SC"/>
        <family val="2"/>
      </rPr>
      <t xml:space="preserve">；</t>
    </r>
    <r>
      <rPr>
        <sz val="10"/>
        <rFont val="Arial"/>
        <family val="0"/>
        <charset val="1"/>
      </rPr>
      <t xml:space="preserve">PS-03-02-02 (id: JnGUA2Y)</t>
    </r>
    <r>
      <rPr>
        <sz val="10"/>
        <rFont val="Noto Sans CJK SC"/>
        <family val="2"/>
      </rPr>
      <t xml:space="preserve">；</t>
    </r>
    <r>
      <rPr>
        <sz val="10"/>
        <rFont val="Arial"/>
        <family val="0"/>
        <charset val="1"/>
      </rPr>
      <t xml:space="preserve">TBL-01-00-573 (id: JlvnmW0)</t>
    </r>
    <r>
      <rPr>
        <sz val="10"/>
        <rFont val="Noto Sans CJK SC"/>
        <family val="2"/>
      </rPr>
      <t xml:space="preserve">；</t>
    </r>
    <r>
      <rPr>
        <sz val="10"/>
        <rFont val="Arial"/>
        <family val="0"/>
        <charset val="1"/>
      </rPr>
      <t xml:space="preserve">TBL-02-17-001 (id: JlAKp1U)</t>
    </r>
  </si>
  <si>
    <t xml:space="preserve">SRC-2956</t>
  </si>
  <si>
    <t xml:space="preserve">Kobayashi T, Ayusawa M, Suzuki H, Abe J, Ito S, et al. Revision of diagnostic guidelines for Kawasaki disease (6th revised edition). Pediatr Int. 2020;62(10):1135-1138.</t>
  </si>
  <si>
    <t xml:space="preserve">10.1111/ped.14326</t>
  </si>
  <si>
    <t xml:space="preserve">33001522</t>
  </si>
  <si>
    <r>
      <rPr>
        <sz val="10"/>
        <rFont val="Noto Sans CJK SC"/>
        <family val="2"/>
      </rPr>
      <t xml:space="preserve">診断の手引き本体の </t>
    </r>
    <r>
      <rPr>
        <sz val="10"/>
        <rFont val="Arial"/>
        <family val="0"/>
        <charset val="1"/>
      </rPr>
      <t xml:space="preserve">PDF </t>
    </r>
    <r>
      <rPr>
        <sz val="10"/>
        <rFont val="Noto Sans CJK SC"/>
        <family val="2"/>
      </rPr>
      <t xml:space="preserve">は直接照合しておらず、主要症状と定義は第</t>
    </r>
    <r>
      <rPr>
        <sz val="10"/>
        <rFont val="Arial"/>
        <family val="0"/>
        <charset val="1"/>
      </rPr>
      <t xml:space="preserve">6</t>
    </r>
    <r>
      <rPr>
        <sz val="10"/>
        <rFont val="Noto Sans CJK SC"/>
        <family val="2"/>
      </rPr>
      <t xml:space="preserve">版の解説論文と、後遺症ガイドライン（</t>
    </r>
    <r>
      <rPr>
        <sz val="10"/>
        <rFont val="Arial"/>
        <family val="0"/>
        <charset val="1"/>
      </rPr>
      <t xml:space="preserve">SRC-213</t>
    </r>
    <r>
      <rPr>
        <sz val="10"/>
        <rFont val="Noto Sans CJK SC"/>
        <family val="2"/>
      </rPr>
      <t xml:space="preserve">）に収載された手引きの表で確認した。不全型の詳細な定義は本カードでは扱わない。</t>
    </r>
  </si>
  <si>
    <t xml:space="preserve">VA-019</t>
  </si>
  <si>
    <r>
      <rPr>
        <sz val="10"/>
        <rFont val="Noto Sans CJK SC"/>
        <family val="2"/>
      </rPr>
      <t xml:space="preserve">国内の川崎病急性期治療のガイドライン（</t>
    </r>
    <r>
      <rPr>
        <sz val="10"/>
        <rFont val="Arial"/>
        <family val="0"/>
        <charset val="1"/>
      </rPr>
      <t xml:space="preserve">2020</t>
    </r>
    <r>
      <rPr>
        <sz val="10"/>
        <rFont val="Noto Sans CJK SC"/>
        <family val="2"/>
      </rPr>
      <t xml:space="preserve">年改訂版）では、標準治療は免疫グロブリン</t>
    </r>
    <r>
      <rPr>
        <sz val="10"/>
        <rFont val="Arial"/>
        <family val="0"/>
        <charset val="1"/>
      </rPr>
      <t xml:space="preserve">2 g/kg </t>
    </r>
    <r>
      <rPr>
        <sz val="10"/>
        <rFont val="Noto Sans CJK SC"/>
        <family val="2"/>
      </rPr>
      <t xml:space="preserve">の点滴とアスピリン中等量（発熱時</t>
    </r>
    <r>
      <rPr>
        <sz val="10"/>
        <rFont val="Arial"/>
        <family val="0"/>
        <charset val="1"/>
      </rPr>
      <t xml:space="preserve">30</t>
    </r>
    <r>
      <rPr>
        <sz val="10"/>
        <rFont val="Noto Sans CJK SC"/>
        <family val="2"/>
      </rPr>
      <t xml:space="preserve">〜</t>
    </r>
    <r>
      <rPr>
        <sz val="10"/>
        <rFont val="Arial"/>
        <family val="0"/>
        <charset val="1"/>
      </rPr>
      <t xml:space="preserve">50 mg/kg/</t>
    </r>
    <r>
      <rPr>
        <sz val="10"/>
        <rFont val="Noto Sans CJK SC"/>
        <family val="2"/>
      </rPr>
      <t xml:space="preserve">日）であり、解熱後はアスピリンを</t>
    </r>
    <r>
      <rPr>
        <sz val="10"/>
        <rFont val="Arial"/>
        <family val="0"/>
        <charset val="1"/>
      </rPr>
      <t xml:space="preserve">3</t>
    </r>
    <r>
      <rPr>
        <sz val="10"/>
        <rFont val="Noto Sans CJK SC"/>
        <family val="2"/>
      </rPr>
      <t xml:space="preserve">〜</t>
    </r>
    <r>
      <rPr>
        <sz val="10"/>
        <rFont val="Arial"/>
        <family val="0"/>
        <charset val="1"/>
      </rPr>
      <t xml:space="preserve">5 mg/kg/</t>
    </r>
    <r>
      <rPr>
        <sz val="10"/>
        <rFont val="Noto Sans CJK SC"/>
        <family val="2"/>
      </rPr>
      <t xml:space="preserve">日に減量する。</t>
    </r>
    <r>
      <rPr>
        <sz val="10"/>
        <rFont val="Arial"/>
        <family val="0"/>
        <charset val="1"/>
      </rPr>
      <t xml:space="preserve">IVIG </t>
    </r>
    <r>
      <rPr>
        <sz val="10"/>
        <rFont val="Noto Sans CJK SC"/>
        <family val="2"/>
      </rPr>
      <t xml:space="preserve">不応が予測される例には、初回 </t>
    </r>
    <r>
      <rPr>
        <sz val="10"/>
        <rFont val="Arial"/>
        <family val="0"/>
        <charset val="1"/>
      </rPr>
      <t xml:space="preserve">IVIG </t>
    </r>
    <r>
      <rPr>
        <sz val="10"/>
        <rFont val="Noto Sans CJK SC"/>
        <family val="2"/>
      </rPr>
      <t xml:space="preserve">へのプレドニゾロンまたはシクロスポリンの併用が推奨される。</t>
    </r>
  </si>
  <si>
    <t xml:space="preserve">SRC-2957</t>
  </si>
  <si>
    <t xml:space="preserve">Research Committee of the Japanese Society of Pediatric Cardiology and Cardiac Surgery, Committee for Development of Guidelines for Medical Treatment of Acute Kawasaki Disease. Guidelines for Medical Treatment of Acute Kawasaki Disease (2020 Revised Version). J Pediatr Cardiol Card Surg. 2021;5(1):41-73.</t>
  </si>
  <si>
    <t xml:space="preserve">10.24509/jpccs.0501G1</t>
  </si>
  <si>
    <r>
      <rPr>
        <sz val="10"/>
        <rFont val="Noto Sans CJK SC"/>
        <family val="2"/>
      </rPr>
      <t xml:space="preserve">プレドニゾロンの併用とシクロスポリン内用液の併用は同ガイドラインで国内の保険適用ありと確認した。インフリキシマブは標準治療に抵抗性の急性期川崎病で保険適用がある。冠動脈病変の管理は循環器分野の既存資料（</t>
    </r>
    <r>
      <rPr>
        <sz val="10"/>
        <rFont val="Arial"/>
        <family val="0"/>
        <charset val="1"/>
      </rPr>
      <t xml:space="preserve">SRC-213</t>
    </r>
    <r>
      <rPr>
        <sz val="10"/>
        <rFont val="Noto Sans CJK SC"/>
        <family val="2"/>
      </rPr>
      <t xml:space="preserve">）を正とする。同ガイドラインの </t>
    </r>
    <r>
      <rPr>
        <sz val="10"/>
        <rFont val="Arial"/>
        <family val="0"/>
        <charset val="1"/>
      </rPr>
      <t xml:space="preserve">DOI </t>
    </r>
    <r>
      <rPr>
        <sz val="10"/>
        <rFont val="Noto Sans CJK SC"/>
        <family val="2"/>
      </rPr>
      <t xml:space="preserve">は学会誌公式サイトで確認したが、</t>
    </r>
    <r>
      <rPr>
        <sz val="10"/>
        <rFont val="Arial"/>
        <family val="0"/>
        <charset val="1"/>
      </rPr>
      <t xml:space="preserve">Crossref </t>
    </r>
    <r>
      <rPr>
        <sz val="10"/>
        <rFont val="Noto Sans CJK SC"/>
        <family val="2"/>
      </rPr>
      <t xml:space="preserve">には未登録だった。</t>
    </r>
  </si>
  <si>
    <t xml:space="preserve">書誌</t>
  </si>
  <si>
    <t xml:space="preserve">ライセンス表示</t>
  </si>
  <si>
    <t xml:space="preserve">使っているカード数</t>
  </si>
  <si>
    <t xml:space="preserve">Kato K, JCOG1109</t>
  </si>
  <si>
    <r>
      <rPr>
        <sz val="10"/>
        <rFont val="Noto Sans CJK SC"/>
        <family val="2"/>
      </rPr>
      <t xml:space="preserve">非</t>
    </r>
    <r>
      <rPr>
        <sz val="10"/>
        <rFont val="Arial"/>
        <family val="0"/>
        <charset val="1"/>
      </rPr>
      <t xml:space="preserve">CC</t>
    </r>
  </si>
  <si>
    <t xml:space="preserve">Kelly RJ, CheckMate 577</t>
  </si>
  <si>
    <t xml:space="preserve">Doki Y, CheckMate 648</t>
  </si>
  <si>
    <t xml:space="preserve">Sun JM, KEYNOTE-590</t>
  </si>
  <si>
    <t xml:space="preserve">SRC-005</t>
  </si>
  <si>
    <r>
      <rPr>
        <sz val="10"/>
        <rFont val="Arial"/>
        <family val="0"/>
        <charset val="1"/>
      </rPr>
      <t xml:space="preserve">Metges JP, KEYNOTE-590 5</t>
    </r>
    <r>
      <rPr>
        <sz val="10"/>
        <rFont val="Noto Sans CJK SC"/>
        <family val="2"/>
      </rPr>
      <t xml:space="preserve">年</t>
    </r>
  </si>
  <si>
    <r>
      <rPr>
        <sz val="10"/>
        <rFont val="Arial"/>
        <family val="0"/>
        <charset val="1"/>
      </rPr>
      <t xml:space="preserve">CC BY-NC-ND 4.0</t>
    </r>
    <r>
      <rPr>
        <sz val="10"/>
        <rFont val="Noto Sans CJK SC"/>
        <family val="2"/>
      </rPr>
      <t xml:space="preserve">（</t>
    </r>
    <r>
      <rPr>
        <sz val="10"/>
        <rFont val="Arial"/>
        <family val="0"/>
        <charset val="1"/>
      </rPr>
      <t xml:space="preserve">Crossref</t>
    </r>
    <r>
      <rPr>
        <sz val="10"/>
        <rFont val="Noto Sans CJK SC"/>
        <family val="2"/>
      </rPr>
      <t xml:space="preserve">）</t>
    </r>
  </si>
  <si>
    <r>
      <rPr>
        <sz val="10"/>
        <rFont val="Arial"/>
        <family val="0"/>
        <charset val="1"/>
      </rPr>
      <t xml:space="preserve">Ishihara R, JGES</t>
    </r>
    <r>
      <rPr>
        <sz val="10"/>
        <rFont val="Noto Sans CJK SC"/>
        <family val="2"/>
      </rPr>
      <t xml:space="preserve">食道</t>
    </r>
    <r>
      <rPr>
        <sz val="10"/>
        <rFont val="Arial"/>
        <family val="0"/>
        <charset val="1"/>
      </rPr>
      <t xml:space="preserve">ESD/EMR GL</t>
    </r>
  </si>
  <si>
    <r>
      <rPr>
        <sz val="10"/>
        <rFont val="Arial"/>
        <family val="0"/>
        <charset val="1"/>
      </rPr>
      <t xml:space="preserve">Wiley</t>
    </r>
    <r>
      <rPr>
        <sz val="10"/>
        <rFont val="Noto Sans CJK SC"/>
        <family val="2"/>
      </rPr>
      <t xml:space="preserve">規約（</t>
    </r>
    <r>
      <rPr>
        <sz val="10"/>
        <rFont val="Arial"/>
        <family val="0"/>
        <charset val="1"/>
      </rPr>
      <t xml:space="preserve">Crossref</t>
    </r>
    <r>
      <rPr>
        <sz val="10"/>
        <rFont val="Noto Sans CJK SC"/>
        <family val="2"/>
      </rPr>
      <t xml:space="preserve">）</t>
    </r>
  </si>
  <si>
    <t xml:space="preserve">de Franchis R, Baveno VII</t>
  </si>
  <si>
    <r>
      <rPr>
        <sz val="10"/>
        <rFont val="Arial"/>
        <family val="0"/>
        <charset val="1"/>
      </rPr>
      <t xml:space="preserve">Elsevier TDM</t>
    </r>
    <r>
      <rPr>
        <sz val="10"/>
        <rFont val="Noto Sans CJK SC"/>
        <family val="2"/>
      </rPr>
      <t xml:space="preserve">のみ</t>
    </r>
  </si>
  <si>
    <t xml:space="preserve">SRC-008</t>
  </si>
  <si>
    <r>
      <rPr>
        <sz val="10"/>
        <rFont val="Arial"/>
        <family val="0"/>
        <charset val="1"/>
      </rPr>
      <t xml:space="preserve">Gralnek IM, ESGE</t>
    </r>
    <r>
      <rPr>
        <sz val="10"/>
        <rFont val="Noto Sans CJK SC"/>
        <family val="2"/>
      </rPr>
      <t xml:space="preserve">静脈瘤</t>
    </r>
    <r>
      <rPr>
        <sz val="10"/>
        <rFont val="Arial"/>
        <family val="0"/>
        <charset val="1"/>
      </rPr>
      <t xml:space="preserve">GL</t>
    </r>
  </si>
  <si>
    <t xml:space="preserve">36174643</t>
  </si>
  <si>
    <t xml:space="preserve">未確認</t>
  </si>
  <si>
    <r>
      <rPr>
        <sz val="10"/>
        <rFont val="Arial"/>
        <family val="0"/>
        <charset val="1"/>
      </rPr>
      <t xml:space="preserve">Birk M, ESGE</t>
    </r>
    <r>
      <rPr>
        <sz val="10"/>
        <rFont val="Noto Sans CJK SC"/>
        <family val="2"/>
      </rPr>
      <t xml:space="preserve">異物</t>
    </r>
    <r>
      <rPr>
        <sz val="10"/>
        <rFont val="Arial"/>
        <family val="0"/>
        <charset val="1"/>
      </rPr>
      <t xml:space="preserve">GL</t>
    </r>
  </si>
  <si>
    <t xml:space="preserve">Gyawali CP, Lyon 2.0</t>
  </si>
  <si>
    <r>
      <rPr>
        <sz val="10"/>
        <rFont val="Arial"/>
        <family val="0"/>
        <charset val="1"/>
      </rPr>
      <t xml:space="preserve">CC BY-NC</t>
    </r>
    <r>
      <rPr>
        <sz val="10"/>
        <rFont val="Noto Sans CJK SC"/>
        <family val="2"/>
      </rPr>
      <t xml:space="preserve">（</t>
    </r>
    <r>
      <rPr>
        <sz val="10"/>
        <rFont val="Arial"/>
        <family val="0"/>
        <charset val="1"/>
      </rPr>
      <t xml:space="preserve">WUSTL</t>
    </r>
    <r>
      <rPr>
        <sz val="10"/>
        <rFont val="Noto Sans CJK SC"/>
        <family val="2"/>
      </rPr>
      <t xml:space="preserve">の記録）</t>
    </r>
  </si>
  <si>
    <t xml:space="preserve">Yadlapati R, Chicago v4.0</t>
  </si>
  <si>
    <t xml:space="preserve">Brooks PJ, Alcohol flushing response</t>
  </si>
  <si>
    <t xml:space="preserve">CC BY</t>
  </si>
  <si>
    <t xml:space="preserve">SRC-013</t>
  </si>
  <si>
    <r>
      <rPr>
        <sz val="10"/>
        <rFont val="Arial"/>
        <family val="0"/>
        <charset val="1"/>
      </rPr>
      <t xml:space="preserve">Lewis SJ, ALDH2</t>
    </r>
    <r>
      <rPr>
        <sz val="10"/>
        <rFont val="Noto Sans CJK SC"/>
        <family val="2"/>
      </rPr>
      <t xml:space="preserve">メタ解析</t>
    </r>
  </si>
  <si>
    <t xml:space="preserve">16103445</t>
  </si>
  <si>
    <t xml:space="preserve">国立がん研究センター がん統計</t>
  </si>
  <si>
    <t xml:space="preserve">元データは政府統計。サイトの規約は未確認</t>
  </si>
  <si>
    <r>
      <rPr>
        <sz val="10"/>
        <rFont val="Noto Sans CJK SC"/>
        <family val="2"/>
      </rPr>
      <t xml:space="preserve">診療報酬点数表 </t>
    </r>
    <r>
      <rPr>
        <sz val="10"/>
        <rFont val="Arial"/>
        <family val="0"/>
        <charset val="1"/>
      </rPr>
      <t xml:space="preserve">K653-6</t>
    </r>
  </si>
  <si>
    <t xml:space="preserve">告示原本は未閲覧</t>
  </si>
  <si>
    <r>
      <rPr>
        <sz val="10"/>
        <rFont val="Noto Sans CJK SC"/>
        <family val="2"/>
      </rPr>
      <t xml:space="preserve">小野薬品・</t>
    </r>
    <r>
      <rPr>
        <sz val="10"/>
        <rFont val="Arial"/>
        <family val="0"/>
        <charset val="1"/>
      </rPr>
      <t xml:space="preserve">BMS </t>
    </r>
    <r>
      <rPr>
        <sz val="10"/>
        <rFont val="Noto Sans CJK SC"/>
        <family val="2"/>
      </rPr>
      <t xml:space="preserve">適正使用文書</t>
    </r>
  </si>
  <si>
    <t xml:space="preserve">企業資料</t>
  </si>
  <si>
    <r>
      <rPr>
        <sz val="10"/>
        <rFont val="Noto Sans CJK SC"/>
        <family val="2"/>
      </rPr>
      <t xml:space="preserve">門脈圧亢進症取扱い規約 第</t>
    </r>
    <r>
      <rPr>
        <sz val="10"/>
        <rFont val="Arial"/>
        <family val="0"/>
        <charset val="1"/>
      </rPr>
      <t xml:space="preserve">3</t>
    </r>
    <r>
      <rPr>
        <sz val="10"/>
        <rFont val="Noto Sans CJK SC"/>
        <family val="2"/>
      </rPr>
      <t xml:space="preserve">版の記載基準</t>
    </r>
  </si>
  <si>
    <r>
      <rPr>
        <sz val="10"/>
        <rFont val="Arial"/>
        <family val="0"/>
        <charset val="1"/>
      </rPr>
      <t xml:space="preserve">Yoshiji H, </t>
    </r>
    <r>
      <rPr>
        <sz val="10"/>
        <rFont val="Noto Sans CJK SC"/>
        <family val="2"/>
      </rPr>
      <t xml:space="preserve">肝硬変</t>
    </r>
    <r>
      <rPr>
        <sz val="10"/>
        <rFont val="Arial"/>
        <family val="0"/>
        <charset val="1"/>
      </rPr>
      <t xml:space="preserve">GL 2020</t>
    </r>
  </si>
  <si>
    <t xml:space="preserve">種別は未確認</t>
  </si>
  <si>
    <t xml:space="preserve">SRC-019</t>
  </si>
  <si>
    <r>
      <rPr>
        <sz val="10"/>
        <rFont val="Arial"/>
        <family val="0"/>
        <charset val="1"/>
      </rPr>
      <t xml:space="preserve">Verhoeven RHA, CheckMate 577 </t>
    </r>
    <r>
      <rPr>
        <sz val="10"/>
        <rFont val="Noto Sans CJK SC"/>
        <family val="2"/>
      </rPr>
      <t xml:space="preserve">実臨床</t>
    </r>
  </si>
  <si>
    <r>
      <rPr>
        <sz val="10"/>
        <rFont val="Arial"/>
        <family val="0"/>
        <charset val="1"/>
      </rPr>
      <t xml:space="preserve">Contini S, </t>
    </r>
    <r>
      <rPr>
        <sz val="10"/>
        <rFont val="Noto Sans CJK SC"/>
        <family val="2"/>
      </rPr>
      <t xml:space="preserve">腐食性傷害の総説</t>
    </r>
  </si>
  <si>
    <t xml:space="preserve">CC BY-NC</t>
  </si>
  <si>
    <r>
      <rPr>
        <sz val="10"/>
        <rFont val="Arial"/>
        <family val="0"/>
        <charset val="1"/>
      </rPr>
      <t xml:space="preserve">Cheng HT, </t>
    </r>
    <r>
      <rPr>
        <sz val="10"/>
        <rFont val="Noto Sans CJK SC"/>
        <family val="2"/>
      </rPr>
      <t xml:space="preserve">成人の腐食性物質摂取</t>
    </r>
  </si>
  <si>
    <t xml:space="preserve">Boerhaave Syndrome—Narrative Review</t>
  </si>
  <si>
    <t xml:space="preserve">CC BY 4.0</t>
  </si>
  <si>
    <r>
      <rPr>
        <sz val="10"/>
        <rFont val="Arial"/>
        <family val="0"/>
        <charset val="1"/>
      </rPr>
      <t xml:space="preserve">HSV/CMV</t>
    </r>
    <r>
      <rPr>
        <sz val="10"/>
        <rFont val="Noto Sans CJK SC"/>
        <family val="2"/>
      </rPr>
      <t xml:space="preserve">食道共感染の症例と文献レビュー</t>
    </r>
  </si>
  <si>
    <r>
      <rPr>
        <sz val="10"/>
        <rFont val="Arial"/>
        <family val="0"/>
        <charset val="1"/>
      </rPr>
      <t xml:space="preserve">HSV vs CMV</t>
    </r>
    <r>
      <rPr>
        <sz val="10"/>
        <rFont val="Noto Sans CJK SC"/>
        <family val="2"/>
      </rPr>
      <t xml:space="preserve">食道炎の内視鏡所見</t>
    </r>
  </si>
  <si>
    <t xml:space="preserve">Werner YB, POEM vs LHM</t>
  </si>
  <si>
    <r>
      <rPr>
        <sz val="10"/>
        <rFont val="Arial"/>
        <family val="0"/>
        <charset val="1"/>
      </rPr>
      <t xml:space="preserve">Dellon ES, </t>
    </r>
    <r>
      <rPr>
        <sz val="10"/>
        <rFont val="Noto Sans CJK SC"/>
        <family val="2"/>
      </rPr>
      <t xml:space="preserve">デュピルマブ </t>
    </r>
    <r>
      <rPr>
        <sz val="10"/>
        <rFont val="Arial"/>
        <family val="0"/>
        <charset val="1"/>
      </rPr>
      <t xml:space="preserve">EoE</t>
    </r>
  </si>
  <si>
    <r>
      <rPr>
        <sz val="10"/>
        <rFont val="Arial"/>
        <family val="0"/>
        <charset val="1"/>
      </rPr>
      <t xml:space="preserve">Villanueva C, </t>
    </r>
    <r>
      <rPr>
        <sz val="10"/>
        <rFont val="Noto Sans CJK SC"/>
        <family val="2"/>
      </rPr>
      <t xml:space="preserve">輸血戦略</t>
    </r>
  </si>
  <si>
    <r>
      <rPr>
        <sz val="10"/>
        <rFont val="Arial"/>
        <family val="0"/>
        <charset val="1"/>
      </rPr>
      <t xml:space="preserve">Open access, © 2022 The Author(s)</t>
    </r>
    <r>
      <rPr>
        <sz val="10"/>
        <rFont val="Noto Sans CJK SC"/>
        <family val="2"/>
      </rPr>
      <t xml:space="preserve">（</t>
    </r>
    <r>
      <rPr>
        <sz val="10"/>
        <rFont val="Arial"/>
        <family val="0"/>
        <charset val="1"/>
      </rPr>
      <t xml:space="preserve">CC</t>
    </r>
    <r>
      <rPr>
        <sz val="10"/>
        <rFont val="Noto Sans CJK SC"/>
        <family val="2"/>
      </rPr>
      <t xml:space="preserve">種別は出版社ページで未表示。</t>
    </r>
    <r>
      <rPr>
        <sz val="10"/>
        <rFont val="Arial"/>
        <family val="0"/>
        <charset val="1"/>
      </rPr>
      <t xml:space="preserve">Crossref</t>
    </r>
    <r>
      <rPr>
        <sz val="10"/>
        <rFont val="Noto Sans CJK SC"/>
        <family val="2"/>
      </rPr>
      <t xml:space="preserve">で要確認）</t>
    </r>
  </si>
  <si>
    <r>
      <rPr>
        <sz val="10"/>
        <rFont val="Arial"/>
        <family val="0"/>
        <charset val="1"/>
      </rPr>
      <t xml:space="preserve">Open access, © 2022 The Author(s)</t>
    </r>
    <r>
      <rPr>
        <sz val="10"/>
        <rFont val="Noto Sans CJK SC"/>
        <family val="2"/>
      </rPr>
      <t xml:space="preserve">（</t>
    </r>
    <r>
      <rPr>
        <sz val="10"/>
        <rFont val="Arial"/>
        <family val="0"/>
        <charset val="1"/>
      </rPr>
      <t xml:space="preserve">CC</t>
    </r>
    <r>
      <rPr>
        <sz val="10"/>
        <rFont val="Noto Sans CJK SC"/>
        <family val="2"/>
      </rPr>
      <t xml:space="preserve">種別は</t>
    </r>
    <r>
      <rPr>
        <sz val="10"/>
        <rFont val="Arial"/>
        <family val="0"/>
        <charset val="1"/>
      </rPr>
      <t xml:space="preserve">Crossref</t>
    </r>
    <r>
      <rPr>
        <sz val="10"/>
        <rFont val="Noto Sans CJK SC"/>
        <family val="2"/>
      </rPr>
      <t xml:space="preserve">で要確認）</t>
    </r>
  </si>
  <si>
    <r>
      <rPr>
        <sz val="10"/>
        <rFont val="Arial"/>
        <family val="0"/>
        <charset val="1"/>
      </rPr>
      <t xml:space="preserve">Open access, © 2026 The Author(s)</t>
    </r>
    <r>
      <rPr>
        <sz val="10"/>
        <rFont val="Noto Sans CJK SC"/>
        <family val="2"/>
      </rPr>
      <t xml:space="preserve">（</t>
    </r>
    <r>
      <rPr>
        <sz val="10"/>
        <rFont val="Arial"/>
        <family val="0"/>
        <charset val="1"/>
      </rPr>
      <t xml:space="preserve">CC</t>
    </r>
    <r>
      <rPr>
        <sz val="10"/>
        <rFont val="Noto Sans CJK SC"/>
        <family val="2"/>
      </rPr>
      <t xml:space="preserve">種別は</t>
    </r>
    <r>
      <rPr>
        <sz val="10"/>
        <rFont val="Arial"/>
        <family val="0"/>
        <charset val="1"/>
      </rPr>
      <t xml:space="preserve">Crossref</t>
    </r>
    <r>
      <rPr>
        <sz val="10"/>
        <rFont val="Noto Sans CJK SC"/>
        <family val="2"/>
      </rPr>
      <t xml:space="preserve">で要確認）</t>
    </r>
  </si>
  <si>
    <r>
      <rPr>
        <sz val="10"/>
        <rFont val="Arial"/>
        <family val="0"/>
        <charset val="1"/>
      </rPr>
      <t xml:space="preserve">CC BY 4.0</t>
    </r>
    <r>
      <rPr>
        <sz val="10"/>
        <rFont val="Noto Sans CJK SC"/>
        <family val="2"/>
      </rPr>
      <t xml:space="preserve">（パイロット時に</t>
    </r>
    <r>
      <rPr>
        <sz val="10"/>
        <rFont val="Arial"/>
        <family val="0"/>
        <charset val="1"/>
      </rPr>
      <t xml:space="preserve">Crossref</t>
    </r>
    <r>
      <rPr>
        <sz val="10"/>
        <rFont val="Noto Sans CJK SC"/>
        <family val="2"/>
      </rPr>
      <t xml:space="preserve">で確認）</t>
    </r>
  </si>
  <si>
    <r>
      <rPr>
        <sz val="10"/>
        <rFont val="Arial"/>
        <family val="0"/>
        <charset val="1"/>
      </rPr>
      <t xml:space="preserve">Open access, © 2024 The Author(s)</t>
    </r>
    <r>
      <rPr>
        <sz val="10"/>
        <rFont val="Noto Sans CJK SC"/>
        <family val="2"/>
      </rPr>
      <t xml:space="preserve">（</t>
    </r>
    <r>
      <rPr>
        <sz val="10"/>
        <rFont val="Arial"/>
        <family val="0"/>
        <charset val="1"/>
      </rPr>
      <t xml:space="preserve">CC</t>
    </r>
    <r>
      <rPr>
        <sz val="10"/>
        <rFont val="Noto Sans CJK SC"/>
        <family val="2"/>
      </rPr>
      <t xml:space="preserve">種別は</t>
    </r>
    <r>
      <rPr>
        <sz val="10"/>
        <rFont val="Arial"/>
        <family val="0"/>
        <charset val="1"/>
      </rPr>
      <t xml:space="preserve">Crossref</t>
    </r>
    <r>
      <rPr>
        <sz val="10"/>
        <rFont val="Noto Sans CJK SC"/>
        <family val="2"/>
      </rPr>
      <t xml:space="preserve">で要確認）</t>
    </r>
  </si>
  <si>
    <r>
      <rPr>
        <sz val="10"/>
        <rFont val="Noto Sans CJK SC"/>
        <family val="2"/>
      </rPr>
      <t xml:space="preserve">非</t>
    </r>
    <r>
      <rPr>
        <sz val="10"/>
        <rFont val="Arial"/>
        <family val="0"/>
        <charset val="1"/>
      </rPr>
      <t xml:space="preserve">CC</t>
    </r>
    <r>
      <rPr>
        <sz val="10"/>
        <rFont val="Noto Sans CJK SC"/>
        <family val="2"/>
      </rPr>
      <t xml:space="preserve">（</t>
    </r>
    <r>
      <rPr>
        <sz val="10"/>
        <rFont val="Arial"/>
        <family val="0"/>
        <charset val="1"/>
      </rPr>
      <t xml:space="preserve">ASCO</t>
    </r>
    <r>
      <rPr>
        <sz val="10"/>
        <rFont val="Noto Sans CJK SC"/>
        <family val="2"/>
      </rPr>
      <t xml:space="preserve">）</t>
    </r>
  </si>
  <si>
    <r>
      <rPr>
        <sz val="10"/>
        <rFont val="Noto Sans CJK SC"/>
        <family val="2"/>
      </rPr>
      <t xml:space="preserve">非</t>
    </r>
    <r>
      <rPr>
        <sz val="10"/>
        <rFont val="Arial"/>
        <family val="0"/>
        <charset val="1"/>
      </rPr>
      <t xml:space="preserve">CC</t>
    </r>
    <r>
      <rPr>
        <sz val="10"/>
        <rFont val="Noto Sans CJK SC"/>
        <family val="2"/>
      </rPr>
      <t xml:space="preserve">（</t>
    </r>
    <r>
      <rPr>
        <sz val="10"/>
        <rFont val="Arial"/>
        <family val="0"/>
        <charset val="1"/>
      </rPr>
      <t xml:space="preserve">Elsevier</t>
    </r>
    <r>
      <rPr>
        <sz val="10"/>
        <rFont val="Noto Sans CJK SC"/>
        <family val="2"/>
      </rPr>
      <t xml:space="preserve">）</t>
    </r>
  </si>
  <si>
    <t xml:space="preserve">元データは政府統計。サイト利用規約は要確認</t>
  </si>
  <si>
    <t xml:space="preserve">政府標準利用規約（原文は要確認）</t>
  </si>
  <si>
    <r>
      <rPr>
        <sz val="10"/>
        <rFont val="Noto Sans CJK SC"/>
        <family val="2"/>
      </rPr>
      <t xml:space="preserve">企業資料（非</t>
    </r>
    <r>
      <rPr>
        <sz val="10"/>
        <rFont val="Arial"/>
        <family val="0"/>
        <charset val="1"/>
      </rPr>
      <t xml:space="preserve">CC</t>
    </r>
    <r>
      <rPr>
        <sz val="10"/>
        <rFont val="Noto Sans CJK SC"/>
        <family val="2"/>
      </rPr>
      <t xml:space="preserve">）</t>
    </r>
  </si>
  <si>
    <r>
      <rPr>
        <sz val="10"/>
        <rFont val="Arial"/>
        <family val="0"/>
        <charset val="1"/>
      </rPr>
      <t xml:space="preserve">Open access, © 2023 The Authors</t>
    </r>
    <r>
      <rPr>
        <sz val="10"/>
        <rFont val="Noto Sans CJK SC"/>
        <family val="2"/>
      </rPr>
      <t xml:space="preserve">（</t>
    </r>
    <r>
      <rPr>
        <sz val="10"/>
        <rFont val="Arial"/>
        <family val="0"/>
        <charset val="1"/>
      </rPr>
      <t xml:space="preserve">CC</t>
    </r>
    <r>
      <rPr>
        <sz val="10"/>
        <rFont val="Noto Sans CJK SC"/>
        <family val="2"/>
      </rPr>
      <t xml:space="preserve">種別は</t>
    </r>
    <r>
      <rPr>
        <sz val="10"/>
        <rFont val="Arial"/>
        <family val="0"/>
        <charset val="1"/>
      </rPr>
      <t xml:space="preserve">Crossref</t>
    </r>
    <r>
      <rPr>
        <sz val="10"/>
        <rFont val="Noto Sans CJK SC"/>
        <family val="2"/>
      </rPr>
      <t xml:space="preserve">で要確認）</t>
    </r>
  </si>
  <si>
    <r>
      <rPr>
        <sz val="10"/>
        <rFont val="Arial"/>
        <family val="0"/>
        <charset val="1"/>
      </rPr>
      <t xml:space="preserve">CC BY 4.0</t>
    </r>
    <r>
      <rPr>
        <sz val="10"/>
        <rFont val="Noto Sans CJK SC"/>
        <family val="2"/>
      </rPr>
      <t xml:space="preserve">（出版社ページで確認）</t>
    </r>
  </si>
  <si>
    <t xml:space="preserve">厚労省ウェブサイト利用規約（政府標準利用規約準拠と想定、原文は要確認）</t>
  </si>
  <si>
    <r>
      <rPr>
        <sz val="10"/>
        <rFont val="Arial"/>
        <family val="0"/>
        <charset val="1"/>
      </rPr>
      <t xml:space="preserve">CDC</t>
    </r>
    <r>
      <rPr>
        <sz val="10"/>
        <rFont val="Noto Sans CJK SC"/>
        <family val="2"/>
      </rPr>
      <t xml:space="preserve">刊行誌。記事ページにパブリックドメインの明示はなく未確認</t>
    </r>
  </si>
  <si>
    <r>
      <rPr>
        <sz val="10"/>
        <rFont val="Arial"/>
        <family val="0"/>
        <charset val="1"/>
      </rPr>
      <t xml:space="preserve">© Millennium Medical Publishing</t>
    </r>
    <r>
      <rPr>
        <sz val="10"/>
        <rFont val="Noto Sans CJK SC"/>
        <family val="2"/>
      </rPr>
      <t xml:space="preserve">（非</t>
    </r>
    <r>
      <rPr>
        <sz val="10"/>
        <rFont val="Arial"/>
        <family val="0"/>
        <charset val="1"/>
      </rPr>
      <t xml:space="preserve">CC</t>
    </r>
    <r>
      <rPr>
        <sz val="10"/>
        <rFont val="Noto Sans CJK SC"/>
        <family val="2"/>
      </rPr>
      <t xml:space="preserve">）</t>
    </r>
  </si>
  <si>
    <r>
      <rPr>
        <sz val="10"/>
        <rFont val="Arial"/>
        <family val="0"/>
        <charset val="1"/>
      </rPr>
      <t xml:space="preserve">© </t>
    </r>
    <r>
      <rPr>
        <sz val="10"/>
        <rFont val="Noto Sans CJK SC"/>
        <family val="2"/>
      </rPr>
      <t xml:space="preserve">日本消化器内視鏡学会（</t>
    </r>
    <r>
      <rPr>
        <sz val="10"/>
        <rFont val="Arial"/>
        <family val="0"/>
        <charset val="1"/>
      </rPr>
      <t xml:space="preserve">J-STAGE</t>
    </r>
    <r>
      <rPr>
        <sz val="10"/>
        <rFont val="Noto Sans CJK SC"/>
        <family val="2"/>
      </rPr>
      <t xml:space="preserve">無料公開、非</t>
    </r>
    <r>
      <rPr>
        <sz val="10"/>
        <rFont val="Arial"/>
        <family val="0"/>
        <charset val="1"/>
      </rPr>
      <t xml:space="preserve">CC</t>
    </r>
    <r>
      <rPr>
        <sz val="10"/>
        <rFont val="Noto Sans CJK SC"/>
        <family val="2"/>
      </rPr>
      <t xml:space="preserve">）</t>
    </r>
  </si>
  <si>
    <t xml:space="preserve">Cook D, et al. Stress ulcer prophylaxis during invasive mechanical ventilation (REVISE). N Engl J Med 2024</t>
  </si>
  <si>
    <r>
      <rPr>
        <sz val="10"/>
        <rFont val="Noto Sans CJK SC"/>
        <family val="2"/>
      </rPr>
      <t xml:space="preserve">非</t>
    </r>
    <r>
      <rPr>
        <sz val="10"/>
        <rFont val="Arial"/>
        <family val="0"/>
        <charset val="1"/>
      </rPr>
      <t xml:space="preserve">CC</t>
    </r>
    <r>
      <rPr>
        <sz val="10"/>
        <rFont val="Noto Sans CJK SC"/>
        <family val="2"/>
      </rPr>
      <t xml:space="preserve">（</t>
    </r>
    <r>
      <rPr>
        <sz val="10"/>
        <rFont val="Arial"/>
        <family val="0"/>
        <charset val="1"/>
      </rPr>
      <t xml:space="preserve">NEJM</t>
    </r>
    <r>
      <rPr>
        <sz val="10"/>
        <rFont val="Noto Sans CJK SC"/>
        <family val="2"/>
      </rPr>
      <t xml:space="preserve">）</t>
    </r>
  </si>
  <si>
    <t xml:space="preserve">CC BY-NC 4.0</t>
  </si>
  <si>
    <r>
      <rPr>
        <sz val="10"/>
        <rFont val="Arial"/>
        <family val="0"/>
        <charset val="1"/>
      </rPr>
      <t xml:space="preserve">© Galenos Publishing House</t>
    </r>
    <r>
      <rPr>
        <sz val="10"/>
        <rFont val="Noto Sans CJK SC"/>
        <family val="2"/>
      </rPr>
      <t xml:space="preserve">（ライセンス種別は未確認）</t>
    </r>
  </si>
  <si>
    <r>
      <rPr>
        <sz val="10"/>
        <rFont val="Arial"/>
        <family val="0"/>
        <charset val="1"/>
      </rPr>
      <t xml:space="preserve">Open access</t>
    </r>
    <r>
      <rPr>
        <sz val="10"/>
        <rFont val="Noto Sans CJK SC"/>
        <family val="2"/>
      </rPr>
      <t xml:space="preserve">、</t>
    </r>
    <r>
      <rPr>
        <sz val="10"/>
        <rFont val="Arial"/>
        <family val="0"/>
        <charset val="1"/>
      </rPr>
      <t xml:space="preserve">© The Author(s)</t>
    </r>
    <r>
      <rPr>
        <sz val="10"/>
        <rFont val="Noto Sans CJK SC"/>
        <family val="2"/>
      </rPr>
      <t xml:space="preserve">（記事ページに</t>
    </r>
    <r>
      <rPr>
        <sz val="10"/>
        <rFont val="Arial"/>
        <family val="0"/>
        <charset val="1"/>
      </rPr>
      <t xml:space="preserve">CC</t>
    </r>
    <r>
      <rPr>
        <sz val="10"/>
        <rFont val="Noto Sans CJK SC"/>
        <family val="2"/>
      </rPr>
      <t xml:space="preserve">種別の表示なし。</t>
    </r>
    <r>
      <rPr>
        <sz val="10"/>
        <rFont val="Arial"/>
        <family val="0"/>
        <charset val="1"/>
      </rPr>
      <t xml:space="preserve">Crossref</t>
    </r>
    <r>
      <rPr>
        <sz val="10"/>
        <rFont val="Noto Sans CJK SC"/>
        <family val="2"/>
      </rPr>
      <t xml:space="preserve">で確認）</t>
    </r>
  </si>
  <si>
    <r>
      <rPr>
        <sz val="10"/>
        <rFont val="Arial"/>
        <family val="0"/>
        <charset val="1"/>
      </rPr>
      <t xml:space="preserve">CC BY-NC</t>
    </r>
    <r>
      <rPr>
        <sz val="10"/>
        <rFont val="Noto Sans CJK SC"/>
        <family val="2"/>
      </rPr>
      <t xml:space="preserve">（記事ページの許諾リンクの表示による）</t>
    </r>
  </si>
  <si>
    <t xml:space="preserve">元データは政府統計。サイト利用規約は人間が確認</t>
  </si>
  <si>
    <r>
      <rPr>
        <sz val="10"/>
        <rFont val="Noto Sans CJK SC"/>
        <family val="2"/>
      </rPr>
      <t xml:space="preserve">米国連邦政府著作物（</t>
    </r>
    <r>
      <rPr>
        <sz val="10"/>
        <rFont val="Arial"/>
        <family val="0"/>
        <charset val="1"/>
      </rPr>
      <t xml:space="preserve">PDQ</t>
    </r>
    <r>
      <rPr>
        <sz val="10"/>
        <rFont val="Noto Sans CJK SC"/>
        <family val="2"/>
      </rPr>
      <t xml:space="preserve">は原則パブリックドメイン。第三者の図表は除く）</t>
    </r>
  </si>
  <si>
    <r>
      <rPr>
        <sz val="10"/>
        <rFont val="Arial"/>
        <family val="0"/>
        <charset val="1"/>
      </rPr>
      <t xml:space="preserve">© </t>
    </r>
    <r>
      <rPr>
        <sz val="10"/>
        <rFont val="Noto Sans CJK SC"/>
        <family val="2"/>
      </rPr>
      <t xml:space="preserve">公益財団法人 難病医学研究財団（利用規約は未確認）</t>
    </r>
  </si>
  <si>
    <r>
      <rPr>
        <sz val="10"/>
        <rFont val="Arial"/>
        <family val="0"/>
        <charset val="1"/>
      </rPr>
      <t xml:space="preserve">CC BY-NC-ND</t>
    </r>
    <r>
      <rPr>
        <sz val="10"/>
        <rFont val="Noto Sans CJK SC"/>
        <family val="2"/>
      </rPr>
      <t xml:space="preserve">（記事ページの許諾リンクの表示による）、</t>
    </r>
    <r>
      <rPr>
        <sz val="10"/>
        <rFont val="Arial"/>
        <family val="0"/>
        <charset val="1"/>
      </rPr>
      <t xml:space="preserve">© 2019 JGA</t>
    </r>
  </si>
  <si>
    <t xml:space="preserve">厚労省ウェブサイト利用規約（政府標準利用規約準拠と想定、原文は人間が確認）</t>
  </si>
  <si>
    <t xml:space="preserve">米国連邦政府著作物（第三者素材を除く）</t>
  </si>
  <si>
    <r>
      <rPr>
        <sz val="10"/>
        <rFont val="Arial"/>
        <family val="0"/>
        <charset val="1"/>
      </rPr>
      <t xml:space="preserve">© IDSA, All rights reserved</t>
    </r>
    <r>
      <rPr>
        <sz val="10"/>
        <rFont val="Noto Sans CJK SC"/>
        <family val="2"/>
      </rPr>
      <t xml:space="preserve">（複製・翻案は事前許諾が必要と明記）</t>
    </r>
  </si>
  <si>
    <r>
      <rPr>
        <sz val="10"/>
        <rFont val="Arial"/>
        <family val="0"/>
        <charset val="1"/>
      </rPr>
      <t xml:space="preserve">CC BY 4.0</t>
    </r>
    <r>
      <rPr>
        <sz val="10"/>
        <rFont val="Noto Sans CJK SC"/>
        <family val="2"/>
      </rPr>
      <t xml:space="preserve">（記事ページの表示）</t>
    </r>
  </si>
  <si>
    <r>
      <rPr>
        <sz val="10"/>
        <rFont val="Arial"/>
        <family val="0"/>
        <charset val="1"/>
      </rPr>
      <t xml:space="preserve">CC BY-NC-ND 4.0</t>
    </r>
    <r>
      <rPr>
        <sz val="10"/>
        <rFont val="Noto Sans CJK SC"/>
        <family val="2"/>
      </rPr>
      <t xml:space="preserve">（論文</t>
    </r>
    <r>
      <rPr>
        <sz val="10"/>
        <rFont val="Arial"/>
        <family val="0"/>
        <charset val="1"/>
      </rPr>
      <t xml:space="preserve">PDF</t>
    </r>
    <r>
      <rPr>
        <sz val="10"/>
        <rFont val="Noto Sans CJK SC"/>
        <family val="2"/>
      </rPr>
      <t xml:space="preserve">の表示）</t>
    </r>
  </si>
  <si>
    <t xml:space="preserve">© The Japan Society of Hepatology. All Rights Reserved</t>
  </si>
  <si>
    <r>
      <rPr>
        <sz val="10"/>
        <rFont val="Noto Sans CJK SC"/>
        <family val="2"/>
      </rPr>
      <t xml:space="preserve">米国連邦政府著作物（</t>
    </r>
    <r>
      <rPr>
        <sz val="10"/>
        <rFont val="Arial"/>
        <family val="0"/>
        <charset val="1"/>
      </rPr>
      <t xml:space="preserve">NLM</t>
    </r>
    <r>
      <rPr>
        <sz val="10"/>
        <rFont val="Noto Sans CJK SC"/>
        <family val="2"/>
      </rPr>
      <t xml:space="preserve">。第三者素材を除く）</t>
    </r>
  </si>
  <si>
    <t xml:space="preserve">厚労省 指定難病の概要・診断基準等（政府標準利用規約準拠と想定、原文は人間が確認）</t>
  </si>
  <si>
    <r>
      <rPr>
        <sz val="10"/>
        <rFont val="Arial"/>
        <family val="0"/>
        <charset val="1"/>
      </rPr>
      <t xml:space="preserve">CC BY-NC 4.0</t>
    </r>
    <r>
      <rPr>
        <sz val="10"/>
        <rFont val="Noto Sans CJK SC"/>
        <family val="2"/>
      </rPr>
      <t xml:space="preserve">（記事ページの表示）</t>
    </r>
  </si>
  <si>
    <r>
      <rPr>
        <sz val="10"/>
        <rFont val="Arial"/>
        <family val="0"/>
        <charset val="1"/>
      </rPr>
      <t xml:space="preserve">© </t>
    </r>
    <r>
      <rPr>
        <sz val="10"/>
        <rFont val="Noto Sans CJK SC"/>
        <family val="2"/>
      </rPr>
      <t xml:space="preserve">日本肝臓学会（非</t>
    </r>
    <r>
      <rPr>
        <sz val="10"/>
        <rFont val="Arial"/>
        <family val="0"/>
        <charset val="1"/>
      </rPr>
      <t xml:space="preserve">CC</t>
    </r>
    <r>
      <rPr>
        <sz val="10"/>
        <rFont val="Noto Sans CJK SC"/>
        <family val="2"/>
      </rPr>
      <t xml:space="preserve">）</t>
    </r>
  </si>
  <si>
    <r>
      <rPr>
        <sz val="10"/>
        <rFont val="Noto Sans CJK SC"/>
        <family val="2"/>
      </rPr>
      <t xml:space="preserve">学会・出版社の著作物（非</t>
    </r>
    <r>
      <rPr>
        <sz val="10"/>
        <rFont val="Arial"/>
        <family val="0"/>
        <charset val="1"/>
      </rPr>
      <t xml:space="preserve">CC</t>
    </r>
    <r>
      <rPr>
        <sz val="10"/>
        <rFont val="Noto Sans CJK SC"/>
        <family val="2"/>
      </rPr>
      <t xml:space="preserve">）</t>
    </r>
  </si>
  <si>
    <r>
      <rPr>
        <sz val="10"/>
        <rFont val="Noto Sans CJK SC"/>
        <family val="2"/>
      </rPr>
      <t xml:space="preserve">著作権は著者・出版社に帰属（</t>
    </r>
    <r>
      <rPr>
        <sz val="10"/>
        <rFont val="Arial"/>
        <family val="0"/>
        <charset val="1"/>
      </rPr>
      <t xml:space="preserve">Minds</t>
    </r>
    <r>
      <rPr>
        <sz val="10"/>
        <rFont val="Noto Sans CJK SC"/>
        <family val="2"/>
      </rPr>
      <t xml:space="preserve">は私的利用の範囲に限ると明記）</t>
    </r>
  </si>
  <si>
    <t xml:space="preserve">未確認（抄録のみ参照）</t>
  </si>
  <si>
    <r>
      <rPr>
        <sz val="10"/>
        <rFont val="Arial"/>
        <family val="0"/>
        <charset val="1"/>
      </rPr>
      <t xml:space="preserve">Springer OA</t>
    </r>
    <r>
      <rPr>
        <sz val="10"/>
        <rFont val="Noto Sans CJK SC"/>
        <family val="2"/>
      </rPr>
      <t xml:space="preserve">（記事ページでライセンス表示を確認できず。</t>
    </r>
    <r>
      <rPr>
        <sz val="10"/>
        <rFont val="Arial"/>
        <family val="0"/>
        <charset val="1"/>
      </rPr>
      <t xml:space="preserve">Crossref</t>
    </r>
    <r>
      <rPr>
        <sz val="10"/>
        <rFont val="Noto Sans CJK SC"/>
        <family val="2"/>
      </rPr>
      <t xml:space="preserve">で確認）</t>
    </r>
  </si>
  <si>
    <r>
      <rPr>
        <sz val="10"/>
        <rFont val="Arial"/>
        <family val="0"/>
        <charset val="1"/>
      </rPr>
      <t xml:space="preserve">© </t>
    </r>
    <r>
      <rPr>
        <sz val="10"/>
        <rFont val="Noto Sans CJK SC"/>
        <family val="2"/>
      </rPr>
      <t xml:space="preserve">医学書院・作成学会（非</t>
    </r>
    <r>
      <rPr>
        <sz val="10"/>
        <rFont val="Arial"/>
        <family val="0"/>
        <charset val="1"/>
      </rPr>
      <t xml:space="preserve">CC</t>
    </r>
    <r>
      <rPr>
        <sz val="10"/>
        <rFont val="Noto Sans CJK SC"/>
        <family val="2"/>
      </rPr>
      <t xml:space="preserve">。</t>
    </r>
    <r>
      <rPr>
        <sz val="10"/>
        <rFont val="Arial"/>
        <family val="0"/>
        <charset val="1"/>
      </rPr>
      <t xml:space="preserve">Minds </t>
    </r>
    <r>
      <rPr>
        <sz val="10"/>
        <rFont val="Noto Sans CJK SC"/>
        <family val="2"/>
      </rPr>
      <t xml:space="preserve">掲載は個人利用の範囲）。ユーザー提供の刊行版</t>
    </r>
    <r>
      <rPr>
        <sz val="10"/>
        <rFont val="Arial"/>
        <family val="0"/>
        <charset val="1"/>
      </rPr>
      <t xml:space="preserve">PDF</t>
    </r>
    <r>
      <rPr>
        <sz val="10"/>
        <rFont val="Noto Sans CJK SC"/>
        <family val="2"/>
      </rPr>
      <t xml:space="preserve">（第Ⅰ〜Ⅹ章）で確認。利益相反：本リポジトリの管理者（三原弘）は本ガイドラインの作成委員</t>
    </r>
  </si>
  <si>
    <r>
      <rPr>
        <sz val="10"/>
        <rFont val="Arial"/>
        <family val="0"/>
        <charset val="1"/>
      </rPr>
      <t xml:space="preserve">CC BY-NC</t>
    </r>
    <r>
      <rPr>
        <sz val="10"/>
        <rFont val="Noto Sans CJK SC"/>
        <family val="2"/>
      </rPr>
      <t xml:space="preserve">（</t>
    </r>
    <r>
      <rPr>
        <sz val="10"/>
        <rFont val="Arial"/>
        <family val="0"/>
        <charset val="1"/>
      </rPr>
      <t xml:space="preserve">Creative Commons Attribution Noncommercial License</t>
    </r>
    <r>
      <rPr>
        <sz val="10"/>
        <rFont val="Noto Sans CJK SC"/>
        <family val="2"/>
      </rPr>
      <t xml:space="preserve">）</t>
    </r>
  </si>
  <si>
    <r>
      <rPr>
        <sz val="10"/>
        <rFont val="Arial"/>
        <family val="0"/>
        <charset val="1"/>
      </rPr>
      <t xml:space="preserve">© Springer-Verlag France SAS, part of Springer Nature 2019</t>
    </r>
    <r>
      <rPr>
        <sz val="10"/>
        <rFont val="Noto Sans CJK SC"/>
        <family val="2"/>
      </rPr>
      <t xml:space="preserve">（非</t>
    </r>
    <r>
      <rPr>
        <sz val="10"/>
        <rFont val="Arial"/>
        <family val="0"/>
        <charset val="1"/>
      </rPr>
      <t xml:space="preserve">CC</t>
    </r>
    <r>
      <rPr>
        <sz val="10"/>
        <rFont val="Noto Sans CJK SC"/>
        <family val="2"/>
      </rPr>
      <t xml:space="preserve">）。ユーザー提供の刊行版</t>
    </r>
    <r>
      <rPr>
        <sz val="10"/>
        <rFont val="Arial"/>
        <family val="0"/>
        <charset val="1"/>
      </rPr>
      <t xml:space="preserve">PDF</t>
    </r>
    <r>
      <rPr>
        <sz val="10"/>
        <rFont val="Noto Sans CJK SC"/>
        <family val="2"/>
      </rPr>
      <t xml:space="preserve">で確認</t>
    </r>
  </si>
  <si>
    <r>
      <rPr>
        <sz val="10"/>
        <rFont val="Arial"/>
        <family val="0"/>
        <charset val="1"/>
      </rPr>
      <t xml:space="preserve">CC BY-NC 4.0</t>
    </r>
    <r>
      <rPr>
        <sz val="10"/>
        <rFont val="Noto Sans CJK SC"/>
        <family val="2"/>
      </rPr>
      <t xml:space="preserve">（</t>
    </r>
    <r>
      <rPr>
        <sz val="10"/>
        <rFont val="Arial"/>
        <family val="0"/>
        <charset val="1"/>
      </rPr>
      <t xml:space="preserve">No commercial re-use</t>
    </r>
    <r>
      <rPr>
        <sz val="10"/>
        <rFont val="Noto Sans CJK SC"/>
        <family val="2"/>
      </rPr>
      <t xml:space="preserve">）</t>
    </r>
  </si>
  <si>
    <r>
      <rPr>
        <sz val="10"/>
        <rFont val="Arial"/>
        <family val="0"/>
        <charset val="1"/>
      </rPr>
      <t xml:space="preserve">CC BY 4.0</t>
    </r>
    <r>
      <rPr>
        <sz val="10"/>
        <rFont val="Noto Sans CJK SC"/>
        <family val="2"/>
      </rPr>
      <t xml:space="preserve">。ユーザー提供の刊行版</t>
    </r>
    <r>
      <rPr>
        <sz val="10"/>
        <rFont val="Arial"/>
        <family val="0"/>
        <charset val="1"/>
      </rPr>
      <t xml:space="preserve">PDF</t>
    </r>
    <r>
      <rPr>
        <sz val="10"/>
        <rFont val="Noto Sans CJK SC"/>
        <family val="2"/>
      </rPr>
      <t xml:space="preserve">で確認</t>
    </r>
  </si>
  <si>
    <r>
      <rPr>
        <sz val="10"/>
        <rFont val="Noto Sans CJK SC"/>
        <family val="2"/>
      </rPr>
      <t xml:space="preserve">未確認（リポジトリの表示は </t>
    </r>
    <r>
      <rPr>
        <sz val="10"/>
        <rFont val="Arial"/>
        <family val="0"/>
        <charset val="1"/>
      </rPr>
      <t xml:space="preserve">Taverne</t>
    </r>
    <r>
      <rPr>
        <sz val="10"/>
        <rFont val="Noto Sans CJK SC"/>
        <family val="2"/>
      </rPr>
      <t xml:space="preserve">）</t>
    </r>
  </si>
  <si>
    <r>
      <rPr>
        <sz val="10"/>
        <rFont val="Noto Sans CJK SC"/>
        <family val="2"/>
      </rPr>
      <t xml:space="preserve">出版社の著作物（</t>
    </r>
    <r>
      <rPr>
        <sz val="10"/>
        <rFont val="Arial"/>
        <family val="0"/>
        <charset val="1"/>
      </rPr>
      <t xml:space="preserve">Elsevier</t>
    </r>
    <r>
      <rPr>
        <sz val="10"/>
        <rFont val="Noto Sans CJK SC"/>
        <family val="2"/>
      </rPr>
      <t xml:space="preserve">。著者最終稿で確認）</t>
    </r>
  </si>
  <si>
    <t xml:space="preserve">未確認（著者最終稿で確認）</t>
  </si>
  <si>
    <r>
      <rPr>
        <sz val="10"/>
        <rFont val="Arial"/>
        <family val="0"/>
        <charset val="1"/>
      </rPr>
      <t xml:space="preserve">CC BY 4.0</t>
    </r>
    <r>
      <rPr>
        <sz val="10"/>
        <rFont val="Noto Sans CJK SC"/>
        <family val="2"/>
      </rPr>
      <t xml:space="preserve">（</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</si>
  <si>
    <r>
      <rPr>
        <sz val="10"/>
        <rFont val="Arial"/>
        <family val="0"/>
        <charset val="1"/>
      </rPr>
      <t xml:space="preserve">Elsevier </t>
    </r>
    <r>
      <rPr>
        <sz val="10"/>
        <rFont val="Noto Sans CJK SC"/>
        <family val="2"/>
      </rPr>
      <t xml:space="preserve">の </t>
    </r>
    <r>
      <rPr>
        <sz val="10"/>
        <rFont val="Arial"/>
        <family val="0"/>
        <charset val="1"/>
      </rPr>
      <t xml:space="preserve">TDM </t>
    </r>
    <r>
      <rPr>
        <sz val="10"/>
        <rFont val="Noto Sans CJK SC"/>
        <family val="2"/>
      </rPr>
      <t xml:space="preserve">用ライセンスのみ（</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r>
      <rPr>
        <sz val="10"/>
        <rFont val="Arial"/>
        <family val="0"/>
        <charset val="1"/>
      </rPr>
      <t xml:space="preserve">CC </t>
    </r>
    <r>
      <rPr>
        <sz val="10"/>
        <rFont val="Noto Sans CJK SC"/>
        <family val="2"/>
      </rPr>
      <t xml:space="preserve">の表示なし）</t>
    </r>
  </si>
  <si>
    <r>
      <rPr>
        <sz val="10"/>
        <rFont val="Noto Sans CJK SC"/>
        <family val="2"/>
      </rPr>
      <t xml:space="preserve">出版社（</t>
    </r>
    <r>
      <rPr>
        <sz val="10"/>
        <rFont val="Arial"/>
        <family val="0"/>
        <charset val="1"/>
      </rPr>
      <t xml:space="preserve">AMA</t>
    </r>
    <r>
      <rPr>
        <sz val="10"/>
        <rFont val="Noto Sans CJK SC"/>
        <family val="2"/>
      </rPr>
      <t xml:space="preserve">）の著作物（</t>
    </r>
    <r>
      <rPr>
        <sz val="10"/>
        <rFont val="Arial"/>
        <family val="0"/>
        <charset val="1"/>
      </rPr>
      <t xml:space="preserve">Crossref </t>
    </r>
    <r>
      <rPr>
        <sz val="10"/>
        <rFont val="Noto Sans CJK SC"/>
        <family val="2"/>
      </rPr>
      <t xml:space="preserve">に </t>
    </r>
    <r>
      <rPr>
        <sz val="10"/>
        <rFont val="Arial"/>
        <family val="0"/>
        <charset val="1"/>
      </rPr>
      <t xml:space="preserve">license </t>
    </r>
    <r>
      <rPr>
        <sz val="10"/>
        <rFont val="Noto Sans CJK SC"/>
        <family val="2"/>
      </rPr>
      <t xml:space="preserve">欄なし。</t>
    </r>
    <r>
      <rPr>
        <sz val="10"/>
        <rFont val="Arial"/>
        <family val="0"/>
        <charset val="1"/>
      </rPr>
      <t xml:space="preserve">CC </t>
    </r>
    <r>
      <rPr>
        <sz val="10"/>
        <rFont val="Noto Sans CJK SC"/>
        <family val="2"/>
      </rPr>
      <t xml:space="preserve">の表示なし）</t>
    </r>
  </si>
  <si>
    <r>
      <rPr>
        <sz val="10"/>
        <rFont val="Arial"/>
        <family val="0"/>
        <charset val="1"/>
      </rPr>
      <t xml:space="preserve">NEJM </t>
    </r>
    <r>
      <rPr>
        <sz val="10"/>
        <rFont val="Noto Sans CJK SC"/>
        <family val="2"/>
      </rPr>
      <t xml:space="preserve">の利用規約（</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r>
      <rPr>
        <sz val="10"/>
        <rFont val="Arial"/>
        <family val="0"/>
        <charset val="1"/>
      </rPr>
      <t xml:space="preserve">CC </t>
    </r>
    <r>
      <rPr>
        <sz val="10"/>
        <rFont val="Noto Sans CJK SC"/>
        <family val="2"/>
      </rPr>
      <t xml:space="preserve">の表示なし）</t>
    </r>
  </si>
  <si>
    <r>
      <rPr>
        <sz val="10"/>
        <rFont val="Noto Sans CJK SC"/>
        <family val="2"/>
      </rPr>
      <t xml:space="preserve">出版社の著作物（</t>
    </r>
    <r>
      <rPr>
        <sz val="10"/>
        <rFont val="Arial"/>
        <family val="0"/>
        <charset val="1"/>
      </rPr>
      <t xml:space="preserve">Crossref </t>
    </r>
    <r>
      <rPr>
        <sz val="10"/>
        <rFont val="Noto Sans CJK SC"/>
        <family val="2"/>
      </rPr>
      <t xml:space="preserve">に </t>
    </r>
    <r>
      <rPr>
        <sz val="10"/>
        <rFont val="Arial"/>
        <family val="0"/>
        <charset val="1"/>
      </rPr>
      <t xml:space="preserve">license </t>
    </r>
    <r>
      <rPr>
        <sz val="10"/>
        <rFont val="Noto Sans CJK SC"/>
        <family val="2"/>
      </rPr>
      <t xml:space="preserve">欄なし。</t>
    </r>
    <r>
      <rPr>
        <sz val="10"/>
        <rFont val="Arial"/>
        <family val="0"/>
        <charset val="1"/>
      </rPr>
      <t xml:space="preserve">CC </t>
    </r>
    <r>
      <rPr>
        <sz val="10"/>
        <rFont val="Noto Sans CJK SC"/>
        <family val="2"/>
      </rPr>
      <t xml:space="preserve">の表示なし）</t>
    </r>
  </si>
  <si>
    <r>
      <rPr>
        <sz val="10"/>
        <rFont val="Arial"/>
        <family val="0"/>
        <charset val="1"/>
      </rPr>
      <t xml:space="preserve">CC BY-NC-ND 4.0</t>
    </r>
    <r>
      <rPr>
        <sz val="10"/>
        <rFont val="Noto Sans CJK SC"/>
        <family val="2"/>
      </rPr>
      <t xml:space="preserve">（</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</si>
  <si>
    <r>
      <rPr>
        <sz val="10"/>
        <rFont val="Arial"/>
        <family val="0"/>
        <charset val="1"/>
      </rPr>
      <t xml:space="preserve">CC BY-NC-ND 4.0</t>
    </r>
    <r>
      <rPr>
        <sz val="10"/>
        <rFont val="Noto Sans CJK SC"/>
        <family val="2"/>
      </rPr>
      <t xml:space="preserve">（</t>
    </r>
    <r>
      <rPr>
        <sz val="10"/>
        <rFont val="Arial"/>
        <family val="0"/>
        <charset val="1"/>
      </rPr>
      <t xml:space="preserve">J-STAGE </t>
    </r>
    <r>
      <rPr>
        <sz val="10"/>
        <rFont val="Noto Sans CJK SC"/>
        <family val="2"/>
      </rPr>
      <t xml:space="preserve">掲載ページの表示。</t>
    </r>
    <r>
      <rPr>
        <sz val="10"/>
        <rFont val="Arial"/>
        <family val="0"/>
        <charset val="1"/>
      </rPr>
      <t xml:space="preserve">Crossref </t>
    </r>
    <r>
      <rPr>
        <sz val="10"/>
        <rFont val="Noto Sans CJK SC"/>
        <family val="2"/>
      </rPr>
      <t xml:space="preserve">に </t>
    </r>
    <r>
      <rPr>
        <sz val="10"/>
        <rFont val="Arial"/>
        <family val="0"/>
        <charset val="1"/>
      </rPr>
      <t xml:space="preserve">license </t>
    </r>
    <r>
      <rPr>
        <sz val="10"/>
        <rFont val="Noto Sans CJK SC"/>
        <family val="2"/>
      </rPr>
      <t xml:space="preserve">欄なし）</t>
    </r>
  </si>
  <si>
    <r>
      <rPr>
        <sz val="10"/>
        <rFont val="Noto Sans CJK SC"/>
        <family val="2"/>
      </rPr>
      <t xml:space="preserve">未確認（</t>
    </r>
    <r>
      <rPr>
        <sz val="10"/>
        <rFont val="Arial"/>
        <family val="0"/>
        <charset val="1"/>
      </rPr>
      <t xml:space="preserve">Crossref </t>
    </r>
    <r>
      <rPr>
        <sz val="10"/>
        <rFont val="Noto Sans CJK SC"/>
        <family val="2"/>
      </rPr>
      <t xml:space="preserve">に </t>
    </r>
    <r>
      <rPr>
        <sz val="10"/>
        <rFont val="Arial"/>
        <family val="0"/>
        <charset val="1"/>
      </rPr>
      <t xml:space="preserve">license </t>
    </r>
    <r>
      <rPr>
        <sz val="10"/>
        <rFont val="Noto Sans CJK SC"/>
        <family val="2"/>
      </rPr>
      <t xml:space="preserve">欄なし。掲載ページは未確認）</t>
    </r>
  </si>
  <si>
    <r>
      <rPr>
        <sz val="10"/>
        <rFont val="Arial"/>
        <family val="0"/>
        <charset val="1"/>
      </rPr>
      <t xml:space="preserve">CC BY-NC-ND 4.0</t>
    </r>
    <r>
      <rPr>
        <sz val="10"/>
        <rFont val="Noto Sans CJK SC"/>
        <family val="2"/>
      </rPr>
      <t xml:space="preserve">（</t>
    </r>
    <r>
      <rPr>
        <sz val="10"/>
        <rFont val="Arial"/>
        <family val="0"/>
        <charset val="1"/>
      </rPr>
      <t xml:space="preserve">PMC </t>
    </r>
    <r>
      <rPr>
        <sz val="10"/>
        <rFont val="Noto Sans CJK SC"/>
        <family val="2"/>
      </rPr>
      <t xml:space="preserve">の </t>
    </r>
    <r>
      <rPr>
        <sz val="10"/>
        <rFont val="Arial"/>
        <family val="0"/>
        <charset val="1"/>
      </rPr>
      <t xml:space="preserve">XML </t>
    </r>
    <r>
      <rPr>
        <sz val="10"/>
        <rFont val="Noto Sans CJK SC"/>
        <family val="2"/>
      </rPr>
      <t xml:space="preserve">の </t>
    </r>
    <r>
      <rPr>
        <sz val="10"/>
        <rFont val="Arial"/>
        <family val="0"/>
        <charset val="1"/>
      </rPr>
      <t xml:space="preserve">license </t>
    </r>
    <r>
      <rPr>
        <sz val="10"/>
        <rFont val="Noto Sans CJK SC"/>
        <family val="2"/>
      </rPr>
      <t xml:space="preserve">要素。</t>
    </r>
    <r>
      <rPr>
        <sz val="10"/>
        <rFont val="Arial"/>
        <family val="0"/>
        <charset val="1"/>
      </rPr>
      <t xml:space="preserve">Crossref </t>
    </r>
    <r>
      <rPr>
        <sz val="10"/>
        <rFont val="Noto Sans CJK SC"/>
        <family val="2"/>
      </rPr>
      <t xml:space="preserve">に </t>
    </r>
    <r>
      <rPr>
        <sz val="10"/>
        <rFont val="Arial"/>
        <family val="0"/>
        <charset val="1"/>
      </rPr>
      <t xml:space="preserve">license </t>
    </r>
    <r>
      <rPr>
        <sz val="10"/>
        <rFont val="Noto Sans CJK SC"/>
        <family val="2"/>
      </rPr>
      <t xml:space="preserve">欄なし）</t>
    </r>
  </si>
  <si>
    <r>
      <rPr>
        <sz val="10"/>
        <rFont val="Arial"/>
        <family val="0"/>
        <charset val="1"/>
      </rPr>
      <t xml:space="preserve">Elsevier </t>
    </r>
    <r>
      <rPr>
        <sz val="10"/>
        <rFont val="Noto Sans CJK SC"/>
        <family val="2"/>
      </rPr>
      <t xml:space="preserve">の </t>
    </r>
    <r>
      <rPr>
        <sz val="10"/>
        <rFont val="Arial"/>
        <family val="0"/>
        <charset val="1"/>
      </rPr>
      <t xml:space="preserve">open-access user license</t>
    </r>
    <r>
      <rPr>
        <sz val="10"/>
        <rFont val="Noto Sans CJK SC"/>
        <family val="2"/>
      </rPr>
      <t xml:space="preserve">（</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r>
      <rPr>
        <sz val="10"/>
        <rFont val="Arial"/>
        <family val="0"/>
        <charset val="1"/>
      </rPr>
      <t xml:space="preserve">CC </t>
    </r>
    <r>
      <rPr>
        <sz val="10"/>
        <rFont val="Noto Sans CJK SC"/>
        <family val="2"/>
      </rPr>
      <t xml:space="preserve">の表示なし）</t>
    </r>
  </si>
  <si>
    <r>
      <rPr>
        <sz val="10"/>
        <rFont val="Arial"/>
        <family val="0"/>
        <charset val="1"/>
      </rPr>
      <t xml:space="preserve">Wiley </t>
    </r>
    <r>
      <rPr>
        <sz val="10"/>
        <rFont val="Noto Sans CJK SC"/>
        <family val="2"/>
      </rPr>
      <t xml:space="preserve">の利用規約（</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r>
      <rPr>
        <sz val="10"/>
        <rFont val="Arial"/>
        <family val="0"/>
        <charset val="1"/>
      </rPr>
      <t xml:space="preserve">CC </t>
    </r>
    <r>
      <rPr>
        <sz val="10"/>
        <rFont val="Noto Sans CJK SC"/>
        <family val="2"/>
      </rPr>
      <t xml:space="preserve">の表示なし）</t>
    </r>
  </si>
  <si>
    <r>
      <rPr>
        <sz val="10"/>
        <rFont val="Arial"/>
        <family val="0"/>
        <charset val="1"/>
      </rPr>
      <t xml:space="preserve">© </t>
    </r>
    <r>
      <rPr>
        <sz val="10"/>
        <rFont val="Noto Sans CJK SC"/>
        <family val="2"/>
      </rPr>
      <t xml:space="preserve">日本循環器学会（</t>
    </r>
    <r>
      <rPr>
        <sz val="10"/>
        <rFont val="Arial"/>
        <family val="0"/>
        <charset val="1"/>
      </rPr>
      <t xml:space="preserve">J-STAGE </t>
    </r>
    <r>
      <rPr>
        <sz val="10"/>
        <rFont val="Noto Sans CJK SC"/>
        <family val="2"/>
      </rPr>
      <t xml:space="preserve">掲載ページの表示。</t>
    </r>
    <r>
      <rPr>
        <sz val="10"/>
        <rFont val="Arial"/>
        <family val="0"/>
        <charset val="1"/>
      </rPr>
      <t xml:space="preserve">CC </t>
    </r>
    <r>
      <rPr>
        <sz val="10"/>
        <rFont val="Noto Sans CJK SC"/>
        <family val="2"/>
      </rPr>
      <t xml:space="preserve">の表示なし。</t>
    </r>
    <r>
      <rPr>
        <sz val="10"/>
        <rFont val="Arial"/>
        <family val="0"/>
        <charset val="1"/>
      </rPr>
      <t xml:space="preserve">Crossref </t>
    </r>
    <r>
      <rPr>
        <sz val="10"/>
        <rFont val="Noto Sans CJK SC"/>
        <family val="2"/>
      </rPr>
      <t xml:space="preserve">に </t>
    </r>
    <r>
      <rPr>
        <sz val="10"/>
        <rFont val="Arial"/>
        <family val="0"/>
        <charset val="1"/>
      </rPr>
      <t xml:space="preserve">license </t>
    </r>
    <r>
      <rPr>
        <sz val="10"/>
        <rFont val="Noto Sans CJK SC"/>
        <family val="2"/>
      </rPr>
      <t xml:space="preserve">欄なし）</t>
    </r>
  </si>
  <si>
    <r>
      <rPr>
        <sz val="10"/>
        <rFont val="Noto Sans CJK SC"/>
        <family val="2"/>
      </rPr>
      <t xml:space="preserve">未確認（</t>
    </r>
    <r>
      <rPr>
        <sz val="10"/>
        <rFont val="Arial"/>
        <family val="0"/>
        <charset val="1"/>
      </rPr>
      <t xml:space="preserve">Crossref </t>
    </r>
    <r>
      <rPr>
        <sz val="10"/>
        <rFont val="Noto Sans CJK SC"/>
        <family val="2"/>
      </rPr>
      <t xml:space="preserve">に </t>
    </r>
    <r>
      <rPr>
        <sz val="10"/>
        <rFont val="Arial"/>
        <family val="0"/>
        <charset val="1"/>
      </rPr>
      <t xml:space="preserve">license </t>
    </r>
    <r>
      <rPr>
        <sz val="10"/>
        <rFont val="Noto Sans CJK SC"/>
        <family val="2"/>
      </rPr>
      <t xml:space="preserve">欄なし。</t>
    </r>
    <r>
      <rPr>
        <sz val="10"/>
        <rFont val="Arial"/>
        <family val="0"/>
        <charset val="1"/>
      </rPr>
      <t xml:space="preserve">J-STAGE </t>
    </r>
    <r>
      <rPr>
        <sz val="10"/>
        <rFont val="Noto Sans CJK SC"/>
        <family val="2"/>
      </rPr>
      <t xml:space="preserve">掲載ページにライセンスの表示なし）</t>
    </r>
  </si>
  <si>
    <r>
      <rPr>
        <sz val="10"/>
        <rFont val="Noto Sans CJK SC"/>
        <family val="2"/>
      </rPr>
      <t xml:space="preserve">出版社（</t>
    </r>
    <r>
      <rPr>
        <sz val="10"/>
        <rFont val="Arial"/>
        <family val="0"/>
        <charset val="1"/>
      </rPr>
      <t xml:space="preserve">AMA</t>
    </r>
    <r>
      <rPr>
        <sz val="10"/>
        <rFont val="Noto Sans CJK SC"/>
        <family val="2"/>
      </rPr>
      <t xml:space="preserve">）の著作物（</t>
    </r>
    <r>
      <rPr>
        <sz val="10"/>
        <rFont val="Arial"/>
        <family val="0"/>
        <charset val="1"/>
      </rPr>
      <t xml:space="preserve">Crossref </t>
    </r>
    <r>
      <rPr>
        <sz val="10"/>
        <rFont val="Noto Sans CJK SC"/>
        <family val="2"/>
      </rPr>
      <t xml:space="preserve">に </t>
    </r>
    <r>
      <rPr>
        <sz val="10"/>
        <rFont val="Arial"/>
        <family val="0"/>
        <charset val="1"/>
      </rPr>
      <t xml:space="preserve">license </t>
    </r>
    <r>
      <rPr>
        <sz val="10"/>
        <rFont val="Noto Sans CJK SC"/>
        <family val="2"/>
      </rPr>
      <t xml:space="preserve">欄なし。</t>
    </r>
    <r>
      <rPr>
        <sz val="10"/>
        <rFont val="Arial"/>
        <family val="0"/>
        <charset val="1"/>
      </rPr>
      <t xml:space="preserve">PMC </t>
    </r>
    <r>
      <rPr>
        <sz val="10"/>
        <rFont val="Noto Sans CJK SC"/>
        <family val="2"/>
      </rPr>
      <t xml:space="preserve">は著者稿）</t>
    </r>
  </si>
  <si>
    <r>
      <rPr>
        <sz val="10"/>
        <rFont val="Noto Sans CJK SC"/>
        <family val="2"/>
      </rPr>
      <t xml:space="preserve">政府機関ウェブサイト（ページ表示は </t>
    </r>
    <r>
      <rPr>
        <sz val="10"/>
        <rFont val="Arial"/>
        <family val="0"/>
        <charset val="1"/>
      </rPr>
      <t xml:space="preserve">Copyright© Fire and Disaster Management Agency</t>
    </r>
    <r>
      <rPr>
        <sz val="10"/>
        <rFont val="Noto Sans CJK SC"/>
        <family val="2"/>
      </rPr>
      <t xml:space="preserve">。利用規約の本文は未確認）</t>
    </r>
  </si>
  <si>
    <r>
      <rPr>
        <sz val="10"/>
        <rFont val="Noto Sans CJK SC"/>
        <family val="2"/>
      </rPr>
      <t xml:space="preserve">「無断転載を禁ずる」の表示。</t>
    </r>
    <r>
      <rPr>
        <sz val="10"/>
        <rFont val="Arial"/>
        <family val="0"/>
        <charset val="1"/>
      </rPr>
      <t xml:space="preserve">CC </t>
    </r>
    <r>
      <rPr>
        <sz val="10"/>
        <rFont val="Noto Sans CJK SC"/>
        <family val="2"/>
      </rPr>
      <t xml:space="preserve">の表示なし（英語版 </t>
    </r>
    <r>
      <rPr>
        <sz val="10"/>
        <rFont val="Arial"/>
        <family val="0"/>
        <charset val="1"/>
      </rPr>
      <t xml:space="preserve">Circ J 2020;84:2037-2119 </t>
    </r>
    <r>
      <rPr>
        <sz val="10"/>
        <rFont val="Noto Sans CJK SC"/>
        <family val="2"/>
      </rPr>
      <t xml:space="preserve">は </t>
    </r>
    <r>
      <rPr>
        <sz val="10"/>
        <rFont val="Arial"/>
        <family val="0"/>
        <charset val="1"/>
      </rPr>
      <t xml:space="preserve">J-STAGE </t>
    </r>
    <r>
      <rPr>
        <sz val="10"/>
        <rFont val="Noto Sans CJK SC"/>
        <family val="2"/>
      </rPr>
      <t xml:space="preserve">で </t>
    </r>
    <r>
      <rPr>
        <sz val="10"/>
        <rFont val="Arial"/>
        <family val="0"/>
        <charset val="1"/>
      </rPr>
      <t xml:space="preserve">CC BY-NC-ND 4.0</t>
    </r>
    <r>
      <rPr>
        <sz val="10"/>
        <rFont val="Noto Sans CJK SC"/>
        <family val="2"/>
      </rPr>
      <t xml:space="preserve">）</t>
    </r>
  </si>
  <si>
    <r>
      <rPr>
        <sz val="10"/>
        <rFont val="Arial"/>
        <family val="0"/>
        <charset val="1"/>
      </rPr>
      <t xml:space="preserve">© 2020 American College of Cardiology Foundation and American Heart Association</t>
    </r>
    <r>
      <rPr>
        <sz val="10"/>
        <rFont val="Noto Sans CJK SC"/>
        <family val="2"/>
      </rPr>
      <t xml:space="preserve">（刊行版の表示）</t>
    </r>
  </si>
  <si>
    <r>
      <rPr>
        <sz val="10"/>
        <rFont val="Arial"/>
        <family val="0"/>
        <charset val="1"/>
      </rPr>
      <t xml:space="preserve">CC BY 4.0</t>
    </r>
    <r>
      <rPr>
        <sz val="10"/>
        <rFont val="Noto Sans CJK SC"/>
        <family val="2"/>
      </rPr>
      <t xml:space="preserve">（刊行版 </t>
    </r>
    <r>
      <rPr>
        <sz val="10"/>
        <rFont val="Arial"/>
        <family val="0"/>
        <charset val="1"/>
      </rPr>
      <t xml:space="preserve">PDF </t>
    </r>
    <r>
      <rPr>
        <sz val="10"/>
        <rFont val="Noto Sans CJK SC"/>
        <family val="2"/>
      </rPr>
      <t xml:space="preserve">の表示）</t>
    </r>
  </si>
  <si>
    <r>
      <rPr>
        <sz val="10"/>
        <rFont val="Noto Sans CJK SC"/>
        <family val="2"/>
      </rPr>
      <t xml:space="preserve">刊行版 </t>
    </r>
    <r>
      <rPr>
        <sz val="10"/>
        <rFont val="Arial"/>
        <family val="0"/>
        <charset val="1"/>
      </rPr>
      <t xml:space="preserve">PDF </t>
    </r>
    <r>
      <rPr>
        <sz val="10"/>
        <rFont val="Noto Sans CJK SC"/>
        <family val="2"/>
      </rPr>
      <t xml:space="preserve">とリポジトリは </t>
    </r>
    <r>
      <rPr>
        <sz val="10"/>
        <rFont val="Arial"/>
        <family val="0"/>
        <charset val="1"/>
      </rPr>
      <t xml:space="preserve">CC BY-NC-ND 4.0</t>
    </r>
    <r>
      <rPr>
        <sz val="10"/>
        <rFont val="Noto Sans CJK SC"/>
        <family val="2"/>
      </rPr>
      <t xml:space="preserve">。</t>
    </r>
    <r>
      <rPr>
        <sz val="10"/>
        <rFont val="Arial"/>
        <family val="0"/>
        <charset val="1"/>
      </rPr>
      <t xml:space="preserve">Springer </t>
    </r>
    <r>
      <rPr>
        <sz val="10"/>
        <rFont val="Noto Sans CJK SC"/>
        <family val="2"/>
      </rPr>
      <t xml:space="preserve">の現在の論文ページは </t>
    </r>
    <r>
      <rPr>
        <sz val="10"/>
        <rFont val="Arial"/>
        <family val="0"/>
        <charset val="1"/>
      </rPr>
      <t xml:space="preserve">CC BY 4.0 </t>
    </r>
    <r>
      <rPr>
        <sz val="10"/>
        <rFont val="Noto Sans CJK SC"/>
        <family val="2"/>
      </rPr>
      <t xml:space="preserve">と表示（食い違い）</t>
    </r>
  </si>
  <si>
    <r>
      <rPr>
        <sz val="10"/>
        <rFont val="Arial"/>
        <family val="0"/>
        <charset val="1"/>
      </rPr>
      <t xml:space="preserve">CC BY-NC-ND 4.0</t>
    </r>
    <r>
      <rPr>
        <sz val="10"/>
        <rFont val="Noto Sans CJK SC"/>
        <family val="2"/>
      </rPr>
      <t xml:space="preserve">（リポジトリの表示。著者最終稿）</t>
    </r>
  </si>
  <si>
    <t xml:space="preserve">米国連邦政府の著作物</t>
  </si>
  <si>
    <r>
      <rPr>
        <sz val="10"/>
        <rFont val="Noto Sans CJK SC"/>
        <family val="2"/>
      </rPr>
      <t xml:space="preserve">「無断転載を禁ずる」の表示。</t>
    </r>
    <r>
      <rPr>
        <sz val="10"/>
        <rFont val="Arial"/>
        <family val="0"/>
        <charset val="1"/>
      </rPr>
      <t xml:space="preserve">CC </t>
    </r>
    <r>
      <rPr>
        <sz val="10"/>
        <rFont val="Noto Sans CJK SC"/>
        <family val="2"/>
      </rPr>
      <t xml:space="preserve">の表示なし</t>
    </r>
  </si>
  <si>
    <t xml:space="preserve">未確認（出版社の著作物と考えられる）</t>
  </si>
  <si>
    <r>
      <rPr>
        <sz val="10"/>
        <rFont val="Arial"/>
        <family val="0"/>
        <charset val="1"/>
      </rPr>
      <t xml:space="preserve">CC BY 4.0</t>
    </r>
    <r>
      <rPr>
        <sz val="10"/>
        <rFont val="Noto Sans CJK SC"/>
        <family val="2"/>
      </rPr>
      <t xml:space="preserve">（</t>
    </r>
    <r>
      <rPr>
        <sz val="10"/>
        <rFont val="Arial"/>
        <family val="0"/>
        <charset val="1"/>
      </rPr>
      <t xml:space="preserve">Springer </t>
    </r>
    <r>
      <rPr>
        <sz val="10"/>
        <rFont val="Noto Sans CJK SC"/>
        <family val="2"/>
      </rPr>
      <t xml:space="preserve">の論文ページの表示）</t>
    </r>
  </si>
  <si>
    <t xml:space="preserve">政府標準利用規約（厚生労働省ホームページ）</t>
  </si>
  <si>
    <r>
      <rPr>
        <sz val="10"/>
        <rFont val="Noto Sans CJK SC"/>
        <family val="2"/>
      </rPr>
      <t xml:space="preserve">未確認（</t>
    </r>
    <r>
      <rPr>
        <sz val="10"/>
        <rFont val="Arial"/>
        <family val="0"/>
        <charset val="1"/>
      </rPr>
      <t xml:space="preserve">PMDA </t>
    </r>
    <r>
      <rPr>
        <sz val="10"/>
        <rFont val="Noto Sans CJK SC"/>
        <family val="2"/>
      </rPr>
      <t xml:space="preserve">の利用規約を確認していない）</t>
    </r>
  </si>
  <si>
    <r>
      <rPr>
        <sz val="10"/>
        <rFont val="Arial"/>
        <family val="0"/>
        <charset val="1"/>
      </rPr>
      <t xml:space="preserve">© 2002 The Japanese Circulation Society</t>
    </r>
    <r>
      <rPr>
        <sz val="10"/>
        <rFont val="Noto Sans CJK SC"/>
        <family val="2"/>
      </rPr>
      <t xml:space="preserve">（</t>
    </r>
    <r>
      <rPr>
        <sz val="10"/>
        <rFont val="Arial"/>
        <family val="0"/>
        <charset val="1"/>
      </rPr>
      <t xml:space="preserve">Free Access</t>
    </r>
    <r>
      <rPr>
        <sz val="10"/>
        <rFont val="Noto Sans CJK SC"/>
        <family val="2"/>
      </rPr>
      <t xml:space="preserve">。</t>
    </r>
    <r>
      <rPr>
        <sz val="10"/>
        <rFont val="Arial"/>
        <family val="0"/>
        <charset val="1"/>
      </rPr>
      <t xml:space="preserve">CC </t>
    </r>
    <r>
      <rPr>
        <sz val="10"/>
        <rFont val="Noto Sans CJK SC"/>
        <family val="2"/>
      </rPr>
      <t xml:space="preserve">の表示なし）</t>
    </r>
  </si>
  <si>
    <t xml:space="preserve">未確認（リポジトリに表示なし。出版社の著作物と考えられる）</t>
  </si>
  <si>
    <r>
      <rPr>
        <sz val="10"/>
        <rFont val="Arial"/>
        <family val="0"/>
        <charset val="1"/>
      </rPr>
      <t xml:space="preserve">Open access</t>
    </r>
    <r>
      <rPr>
        <sz val="10"/>
        <rFont val="Noto Sans CJK SC"/>
        <family val="2"/>
      </rPr>
      <t xml:space="preserve">（</t>
    </r>
    <r>
      <rPr>
        <sz val="10"/>
        <rFont val="Arial"/>
        <family val="0"/>
        <charset val="1"/>
      </rPr>
      <t xml:space="preserve">© The Author(s)</t>
    </r>
    <r>
      <rPr>
        <sz val="10"/>
        <rFont val="Noto Sans CJK SC"/>
        <family val="2"/>
      </rPr>
      <t xml:space="preserve">）。</t>
    </r>
    <r>
      <rPr>
        <sz val="10"/>
        <rFont val="Arial"/>
        <family val="0"/>
        <charset val="1"/>
      </rPr>
      <t xml:space="preserve">CC </t>
    </r>
    <r>
      <rPr>
        <sz val="10"/>
        <rFont val="Noto Sans CJK SC"/>
        <family val="2"/>
      </rPr>
      <t xml:space="preserve">の種類は未確認</t>
    </r>
  </si>
  <si>
    <r>
      <rPr>
        <sz val="10"/>
        <rFont val="Arial"/>
        <family val="0"/>
        <charset val="1"/>
      </rPr>
      <t xml:space="preserve">CC BY</t>
    </r>
    <r>
      <rPr>
        <sz val="10"/>
        <rFont val="Noto Sans CJK SC"/>
        <family val="2"/>
      </rPr>
      <t xml:space="preserve">（刊行版 </t>
    </r>
    <r>
      <rPr>
        <sz val="10"/>
        <rFont val="Arial"/>
        <family val="0"/>
        <charset val="1"/>
      </rPr>
      <t xml:space="preserve">PDF </t>
    </r>
    <r>
      <rPr>
        <sz val="10"/>
        <rFont val="Noto Sans CJK SC"/>
        <family val="2"/>
      </rPr>
      <t xml:space="preserve">の表示）</t>
    </r>
  </si>
  <si>
    <r>
      <rPr>
        <sz val="10"/>
        <rFont val="Noto Sans CJK SC"/>
        <family val="2"/>
      </rPr>
      <t xml:space="preserve">米国連邦政府の著作物（</t>
    </r>
    <r>
      <rPr>
        <sz val="10"/>
        <rFont val="Arial"/>
        <family val="0"/>
        <charset val="1"/>
      </rPr>
      <t xml:space="preserve">NLM</t>
    </r>
    <r>
      <rPr>
        <sz val="10"/>
        <rFont val="Noto Sans CJK SC"/>
        <family val="2"/>
      </rPr>
      <t xml:space="preserve">）</t>
    </r>
  </si>
  <si>
    <r>
      <rPr>
        <sz val="10"/>
        <rFont val="Noto Sans CJK SC"/>
        <family val="2"/>
      </rPr>
      <t xml:space="preserve">未確認（</t>
    </r>
    <r>
      <rPr>
        <sz val="10"/>
        <rFont val="Arial"/>
        <family val="0"/>
        <charset val="1"/>
      </rPr>
      <t xml:space="preserve">J-STAGE </t>
    </r>
    <r>
      <rPr>
        <sz val="10"/>
        <rFont val="Noto Sans CJK SC"/>
        <family val="2"/>
      </rPr>
      <t xml:space="preserve">の本文ページに表示なし。同誌の他の記事は </t>
    </r>
    <r>
      <rPr>
        <sz val="10"/>
        <rFont val="Arial"/>
        <family val="0"/>
        <charset val="1"/>
      </rPr>
      <t xml:space="preserve">CC BY-NC-ND 4.0</t>
    </r>
    <r>
      <rPr>
        <sz val="10"/>
        <rFont val="Noto Sans CJK SC"/>
        <family val="2"/>
      </rPr>
      <t xml:space="preserve">・</t>
    </r>
    <r>
      <rPr>
        <sz val="10"/>
        <rFont val="Arial"/>
        <family val="0"/>
        <charset val="1"/>
      </rPr>
      <t xml:space="preserve">© </t>
    </r>
    <r>
      <rPr>
        <sz val="10"/>
        <rFont val="Noto Sans CJK SC"/>
        <family val="2"/>
      </rPr>
      <t xml:space="preserve">日本循環器学会）</t>
    </r>
  </si>
  <si>
    <r>
      <rPr>
        <sz val="10"/>
        <rFont val="Noto Sans CJK SC"/>
        <family val="2"/>
      </rPr>
      <t xml:space="preserve">未確認（</t>
    </r>
    <r>
      <rPr>
        <sz val="10"/>
        <rFont val="Arial"/>
        <family val="0"/>
        <charset val="1"/>
      </rPr>
      <t xml:space="preserve">nature.com </t>
    </r>
    <r>
      <rPr>
        <sz val="10"/>
        <rFont val="Noto Sans CJK SC"/>
        <family val="2"/>
      </rPr>
      <t xml:space="preserve">の取得に失敗）</t>
    </r>
  </si>
  <si>
    <t xml:space="preserve">表示なし</t>
  </si>
  <si>
    <r>
      <rPr>
        <sz val="10"/>
        <rFont val="Arial"/>
        <family val="0"/>
        <charset val="1"/>
      </rPr>
      <t xml:space="preserve">© American Heart Association</t>
    </r>
    <r>
      <rPr>
        <sz val="10"/>
        <rFont val="Noto Sans CJK SC"/>
        <family val="2"/>
      </rPr>
      <t xml:space="preserve">（</t>
    </r>
    <r>
      <rPr>
        <sz val="10"/>
        <rFont val="Arial"/>
        <family val="0"/>
        <charset val="1"/>
      </rPr>
      <t xml:space="preserve">AHA </t>
    </r>
    <r>
      <rPr>
        <sz val="10"/>
        <rFont val="Noto Sans CJK SC"/>
        <family val="2"/>
      </rPr>
      <t xml:space="preserve">公式要約ページの表示）</t>
    </r>
  </si>
  <si>
    <r>
      <rPr>
        <sz val="10"/>
        <rFont val="Arial"/>
        <family val="0"/>
        <charset val="1"/>
      </rPr>
      <t xml:space="preserve">© The Endocrine Society 2025, All rights reserved</t>
    </r>
    <r>
      <rPr>
        <sz val="10"/>
        <rFont val="Noto Sans CJK SC"/>
        <family val="2"/>
      </rPr>
      <t xml:space="preserve">（出版社ページ）</t>
    </r>
  </si>
  <si>
    <r>
      <rPr>
        <sz val="10"/>
        <rFont val="Arial"/>
        <family val="0"/>
        <charset val="1"/>
      </rPr>
      <t xml:space="preserve">Creative Commons</t>
    </r>
    <r>
      <rPr>
        <sz val="10"/>
        <rFont val="Noto Sans CJK SC"/>
        <family val="2"/>
      </rPr>
      <t xml:space="preserve">（版の表示なし）</t>
    </r>
  </si>
  <si>
    <t xml:space="preserve">© 2017 American College of Cardiology Foundation, AHA, HRS</t>
  </si>
  <si>
    <r>
      <rPr>
        <sz val="10"/>
        <rFont val="Noto Sans CJK SC"/>
        <family val="2"/>
      </rPr>
      <t xml:space="preserve">政府標準利用規約（第</t>
    </r>
    <r>
      <rPr>
        <sz val="10"/>
        <rFont val="Arial"/>
        <family val="0"/>
        <charset val="1"/>
      </rPr>
      <t xml:space="preserve">2.0</t>
    </r>
    <r>
      <rPr>
        <sz val="10"/>
        <rFont val="Noto Sans CJK SC"/>
        <family val="2"/>
      </rPr>
      <t xml:space="preserve">版）に準拠する厚生労働省のコンテンツ</t>
    </r>
  </si>
  <si>
    <r>
      <rPr>
        <sz val="10"/>
        <rFont val="Noto Sans CJK SC"/>
        <family val="2"/>
      </rPr>
      <t xml:space="preserve">米国連邦政府の資料（</t>
    </r>
    <r>
      <rPr>
        <sz val="10"/>
        <rFont val="Arial"/>
        <family val="0"/>
        <charset val="1"/>
      </rPr>
      <t xml:space="preserve">AHRQ </t>
    </r>
    <r>
      <rPr>
        <sz val="10"/>
        <rFont val="Noto Sans CJK SC"/>
        <family val="2"/>
      </rPr>
      <t xml:space="preserve">が運営する </t>
    </r>
    <r>
      <rPr>
        <sz val="10"/>
        <rFont val="Arial"/>
        <family val="0"/>
        <charset val="1"/>
      </rPr>
      <t xml:space="preserve">USPSTF </t>
    </r>
    <r>
      <rPr>
        <sz val="10"/>
        <rFont val="Noto Sans CJK SC"/>
        <family val="2"/>
      </rPr>
      <t xml:space="preserve">のサイト）</t>
    </r>
  </si>
  <si>
    <r>
      <rPr>
        <sz val="10"/>
        <rFont val="Noto Sans CJK SC"/>
        <family val="2"/>
      </rPr>
      <t xml:space="preserve">（無断転載を禁ずる）</t>
    </r>
    <r>
      <rPr>
        <sz val="10"/>
        <rFont val="Arial"/>
        <family val="0"/>
        <charset val="1"/>
      </rPr>
      <t xml:space="preserve">© </t>
    </r>
    <r>
      <rPr>
        <sz val="10"/>
        <rFont val="Noto Sans CJK SC"/>
        <family val="2"/>
      </rPr>
      <t xml:space="preserve">日本循環器学会</t>
    </r>
  </si>
  <si>
    <r>
      <rPr>
        <sz val="10"/>
        <rFont val="Noto Sans CJK SC"/>
        <family val="2"/>
      </rPr>
      <t xml:space="preserve">（無断転載を禁ずる）</t>
    </r>
    <r>
      <rPr>
        <sz val="10"/>
        <rFont val="Arial"/>
        <family val="0"/>
        <charset val="1"/>
      </rPr>
      <t xml:space="preserve">© </t>
    </r>
    <r>
      <rPr>
        <sz val="10"/>
        <rFont val="Noto Sans CJK SC"/>
        <family val="2"/>
      </rPr>
      <t xml:space="preserve">日本循環器学会・日本血管外科学会</t>
    </r>
  </si>
  <si>
    <t xml:space="preserve">© 2009 AHA, ACCF, HRS</t>
  </si>
  <si>
    <t xml:space="preserve">Copyright 2015 by the American Society of Echocardiography</t>
  </si>
  <si>
    <r>
      <rPr>
        <sz val="10"/>
        <rFont val="Noto Sans CJK SC"/>
        <family val="2"/>
      </rPr>
      <t xml:space="preserve">（無断転載を禁ずる）</t>
    </r>
    <r>
      <rPr>
        <sz val="10"/>
        <rFont val="Arial"/>
        <family val="0"/>
        <charset val="1"/>
      </rPr>
      <t xml:space="preserve">© </t>
    </r>
    <r>
      <rPr>
        <sz val="10"/>
        <rFont val="Noto Sans CJK SC"/>
        <family val="2"/>
      </rPr>
      <t xml:space="preserve">日本循環器学会・日本心臓リハビリテーション学会</t>
    </r>
  </si>
  <si>
    <r>
      <rPr>
        <sz val="10"/>
        <rFont val="Noto Sans CJK SC"/>
        <family val="2"/>
      </rPr>
      <t xml:space="preserve">米国連邦政府の著作物（</t>
    </r>
    <r>
      <rPr>
        <sz val="10"/>
        <rFont val="Arial"/>
        <family val="0"/>
        <charset val="1"/>
      </rPr>
      <t xml:space="preserve">CDC MMWR</t>
    </r>
    <r>
      <rPr>
        <sz val="10"/>
        <rFont val="Noto Sans CJK SC"/>
        <family val="2"/>
      </rPr>
      <t xml:space="preserve">）</t>
    </r>
  </si>
  <si>
    <r>
      <rPr>
        <sz val="10"/>
        <rFont val="Noto Sans CJK SC"/>
        <family val="2"/>
      </rPr>
      <t xml:space="preserve">未確認（</t>
    </r>
    <r>
      <rPr>
        <sz val="10"/>
        <rFont val="Arial"/>
        <family val="0"/>
        <charset val="1"/>
      </rPr>
      <t xml:space="preserve">ScienceDirect </t>
    </r>
    <r>
      <rPr>
        <sz val="10"/>
        <rFont val="Noto Sans CJK SC"/>
        <family val="2"/>
      </rPr>
      <t xml:space="preserve">の取得に失敗。富山大学の研究者情報ページに </t>
    </r>
    <r>
      <rPr>
        <sz val="10"/>
        <rFont val="Arial"/>
        <family val="0"/>
        <charset val="1"/>
      </rPr>
      <t xml:space="preserve">OA</t>
    </r>
    <r>
      <rPr>
        <sz val="10"/>
        <rFont val="Noto Sans CJK SC"/>
        <family val="2"/>
      </rPr>
      <t xml:space="preserve">・ライセンスの表示なし）</t>
    </r>
  </si>
  <si>
    <r>
      <rPr>
        <sz val="10"/>
        <rFont val="Arial"/>
        <family val="0"/>
        <charset val="1"/>
      </rPr>
      <t xml:space="preserve">CC </t>
    </r>
    <r>
      <rPr>
        <sz val="10"/>
        <rFont val="Noto Sans CJK SC"/>
        <family val="2"/>
      </rPr>
      <t xml:space="preserve">の表示なし（学会の著作物。抽出できた範囲に転載条件の個別表示なし）</t>
    </r>
  </si>
  <si>
    <r>
      <rPr>
        <sz val="10"/>
        <rFont val="Arial"/>
        <family val="0"/>
        <charset val="1"/>
      </rPr>
      <t xml:space="preserve">CC BY 4.0</t>
    </r>
    <r>
      <rPr>
        <sz val="10"/>
        <rFont val="Noto Sans CJK SC"/>
        <family val="2"/>
      </rPr>
      <t xml:space="preserve">（</t>
    </r>
    <r>
      <rPr>
        <sz val="10"/>
        <rFont val="Arial"/>
        <family val="0"/>
        <charset val="1"/>
      </rPr>
      <t xml:space="preserve">Creative Commons Attribution 4.0 International License</t>
    </r>
    <r>
      <rPr>
        <sz val="10"/>
        <rFont val="Noto Sans CJK SC"/>
        <family val="2"/>
      </rPr>
      <t xml:space="preserve">、出版社ページの表示）</t>
    </r>
  </si>
  <si>
    <r>
      <rPr>
        <sz val="10"/>
        <rFont val="Arial"/>
        <family val="0"/>
        <charset val="1"/>
      </rPr>
      <t xml:space="preserve">CC BY 4.0</t>
    </r>
    <r>
      <rPr>
        <sz val="10"/>
        <rFont val="Noto Sans CJK SC"/>
        <family val="2"/>
      </rPr>
      <t xml:space="preserve">（論文 </t>
    </r>
    <r>
      <rPr>
        <sz val="10"/>
        <rFont val="Arial"/>
        <family val="0"/>
        <charset val="1"/>
      </rPr>
      <t xml:space="preserve">PDF </t>
    </r>
    <r>
      <rPr>
        <sz val="10"/>
        <rFont val="Noto Sans CJK SC"/>
        <family val="2"/>
      </rPr>
      <t xml:space="preserve">の表示。データは </t>
    </r>
    <r>
      <rPr>
        <sz val="10"/>
        <rFont val="Arial"/>
        <family val="0"/>
        <charset val="1"/>
      </rPr>
      <t xml:space="preserve">CC0 1.0</t>
    </r>
    <r>
      <rPr>
        <sz val="10"/>
        <rFont val="Noto Sans CJK SC"/>
        <family val="2"/>
      </rPr>
      <t xml:space="preserve">）</t>
    </r>
  </si>
  <si>
    <t xml:space="preserve">未確認（札幌市ホームページ。利用規約の表示は未確認）</t>
  </si>
  <si>
    <r>
      <rPr>
        <sz val="10"/>
        <rFont val="Noto Sans CJK SC"/>
        <family val="2"/>
      </rPr>
      <t xml:space="preserve">米国連邦政府の著作物（</t>
    </r>
    <r>
      <rPr>
        <sz val="10"/>
        <rFont val="Arial"/>
        <family val="0"/>
        <charset val="1"/>
      </rPr>
      <t xml:space="preserve">CDC</t>
    </r>
    <r>
      <rPr>
        <sz val="10"/>
        <rFont val="Noto Sans CJK SC"/>
        <family val="2"/>
      </rPr>
      <t xml:space="preserve">）</t>
    </r>
  </si>
  <si>
    <r>
      <rPr>
        <sz val="10"/>
        <rFont val="Noto Sans CJK SC"/>
        <family val="2"/>
      </rPr>
      <t xml:space="preserve">米国連邦政府のサイト（</t>
    </r>
    <r>
      <rPr>
        <sz val="10"/>
        <rFont val="Arial"/>
        <family val="0"/>
        <charset val="1"/>
      </rPr>
      <t xml:space="preserve">clinicalinfo.hiv.gov</t>
    </r>
    <r>
      <rPr>
        <sz val="10"/>
        <rFont val="Noto Sans CJK SC"/>
        <family val="2"/>
      </rPr>
      <t xml:space="preserve">、</t>
    </r>
    <r>
      <rPr>
        <sz val="10"/>
        <rFont val="Arial"/>
        <family val="0"/>
        <charset val="1"/>
      </rPr>
      <t xml:space="preserve">HHS</t>
    </r>
    <r>
      <rPr>
        <sz val="10"/>
        <rFont val="Noto Sans CJK SC"/>
        <family val="2"/>
      </rPr>
      <t xml:space="preserve">）で公開。第三者素材の扱いは未確認</t>
    </r>
  </si>
  <si>
    <r>
      <rPr>
        <sz val="10"/>
        <rFont val="Noto Sans CJK SC"/>
        <family val="2"/>
      </rPr>
      <t xml:space="preserve">政府標準利用規約（第</t>
    </r>
    <r>
      <rPr>
        <sz val="10"/>
        <rFont val="Arial"/>
        <family val="0"/>
        <charset val="1"/>
      </rPr>
      <t xml:space="preserve">2.0</t>
    </r>
    <r>
      <rPr>
        <sz val="10"/>
        <rFont val="Noto Sans CJK SC"/>
        <family val="2"/>
      </rPr>
      <t xml:space="preserve">版）に準拠する厚生労働省のコンテンツ。告示の内容は著作権法第</t>
    </r>
    <r>
      <rPr>
        <sz val="10"/>
        <rFont val="Arial"/>
        <family val="0"/>
        <charset val="1"/>
      </rPr>
      <t xml:space="preserve">13</t>
    </r>
    <r>
      <rPr>
        <sz val="10"/>
        <rFont val="Noto Sans CJK SC"/>
        <family val="2"/>
      </rPr>
      <t xml:space="preserve">条により権利の目的とならない</t>
    </r>
  </si>
  <si>
    <r>
      <rPr>
        <sz val="10"/>
        <rFont val="Noto Sans CJK SC"/>
        <family val="2"/>
      </rPr>
      <t xml:space="preserve">未確認（</t>
    </r>
    <r>
      <rPr>
        <sz val="10"/>
        <rFont val="Arial"/>
        <family val="0"/>
        <charset val="1"/>
      </rPr>
      <t xml:space="preserve">CDC </t>
    </r>
    <r>
      <rPr>
        <sz val="10"/>
        <rFont val="Noto Sans CJK SC"/>
        <family val="2"/>
      </rPr>
      <t xml:space="preserve">刊行の雑誌。取得した </t>
    </r>
    <r>
      <rPr>
        <sz val="10"/>
        <rFont val="Arial"/>
        <family val="0"/>
        <charset val="1"/>
      </rPr>
      <t xml:space="preserve">PDF </t>
    </r>
    <r>
      <rPr>
        <sz val="10"/>
        <rFont val="Noto Sans CJK SC"/>
        <family val="2"/>
      </rPr>
      <t xml:space="preserve">に著作権・利用条件の表示なし）</t>
    </r>
  </si>
  <si>
    <r>
      <rPr>
        <sz val="10"/>
        <rFont val="Arial"/>
        <family val="0"/>
        <charset val="1"/>
      </rPr>
      <t xml:space="preserve">© Author(s) (or their employer(s)) 2023. No commercial re-use</t>
    </r>
    <r>
      <rPr>
        <sz val="10"/>
        <rFont val="Noto Sans CJK SC"/>
        <family val="2"/>
      </rPr>
      <t xml:space="preserve">（論文 </t>
    </r>
    <r>
      <rPr>
        <sz val="10"/>
        <rFont val="Arial"/>
        <family val="0"/>
        <charset val="1"/>
      </rPr>
      <t xml:space="preserve">PDF </t>
    </r>
    <r>
      <rPr>
        <sz val="10"/>
        <rFont val="Noto Sans CJK SC"/>
        <family val="2"/>
      </rPr>
      <t xml:space="preserve">の表示）</t>
    </r>
  </si>
  <si>
    <r>
      <rPr>
        <sz val="10"/>
        <rFont val="Noto Sans CJK SC"/>
        <family val="2"/>
      </rPr>
      <t xml:space="preserve">未確認（</t>
    </r>
    <r>
      <rPr>
        <sz val="10"/>
        <rFont val="Arial"/>
        <family val="0"/>
        <charset val="1"/>
      </rPr>
      <t xml:space="preserve">ScienceDirect </t>
    </r>
    <r>
      <rPr>
        <sz val="10"/>
        <rFont val="Noto Sans CJK SC"/>
        <family val="2"/>
      </rPr>
      <t xml:space="preserve">の取得に失敗）</t>
    </r>
  </si>
  <si>
    <r>
      <rPr>
        <sz val="10"/>
        <rFont val="Arial"/>
        <family val="0"/>
        <charset val="1"/>
      </rPr>
      <t xml:space="preserve">COPYRIGHT MATERIAL - DO NOT COPY OR DISTRIBUTE / © 2025, 2026 Global Initiative for Chronic Obstructive Lung Disease, Inc.</t>
    </r>
    <r>
      <rPr>
        <sz val="10"/>
        <rFont val="Noto Sans CJK SC"/>
        <family val="2"/>
      </rPr>
      <t xml:space="preserve">（</t>
    </r>
    <r>
      <rPr>
        <sz val="10"/>
        <rFont val="Arial"/>
        <family val="0"/>
        <charset val="1"/>
      </rPr>
      <t xml:space="preserve">PDF </t>
    </r>
    <r>
      <rPr>
        <sz val="10"/>
        <rFont val="Noto Sans CJK SC"/>
        <family val="2"/>
      </rPr>
      <t xml:space="preserve">の表示）</t>
    </r>
  </si>
  <si>
    <r>
      <rPr>
        <sz val="10"/>
        <rFont val="Noto Sans CJK SC"/>
        <family val="2"/>
      </rPr>
      <t xml:space="preserve">未確認（</t>
    </r>
    <r>
      <rPr>
        <sz val="10"/>
        <rFont val="Arial"/>
        <family val="0"/>
        <charset val="1"/>
      </rPr>
      <t xml:space="preserve">J-STAGE </t>
    </r>
    <r>
      <rPr>
        <sz val="10"/>
        <rFont val="Noto Sans CJK SC"/>
        <family val="2"/>
      </rPr>
      <t xml:space="preserve">の表示は「</t>
    </r>
    <r>
      <rPr>
        <sz val="10"/>
        <rFont val="Arial"/>
        <family val="0"/>
        <charset val="1"/>
      </rPr>
      <t xml:space="preserve">© 2023 by Japanese Society of Allergology</t>
    </r>
    <r>
      <rPr>
        <sz val="10"/>
        <rFont val="Noto Sans CJK SC"/>
        <family val="2"/>
      </rPr>
      <t xml:space="preserve">」「</t>
    </r>
    <r>
      <rPr>
        <sz val="10"/>
        <rFont val="Arial"/>
        <family val="0"/>
        <charset val="1"/>
      </rPr>
      <t xml:space="preserve">JOURNAL FREE ACCESS</t>
    </r>
    <r>
      <rPr>
        <sz val="10"/>
        <rFont val="Noto Sans CJK SC"/>
        <family val="2"/>
      </rPr>
      <t xml:space="preserve">」のみ）</t>
    </r>
  </si>
  <si>
    <r>
      <rPr>
        <sz val="10"/>
        <rFont val="Arial"/>
        <family val="0"/>
        <charset val="1"/>
      </rPr>
      <t xml:space="preserve">GINA </t>
    </r>
    <r>
      <rPr>
        <sz val="10"/>
        <rFont val="Noto Sans CJK SC"/>
        <family val="2"/>
      </rPr>
      <t xml:space="preserve">の著作物（無断配布・改変不可。</t>
    </r>
    <r>
      <rPr>
        <sz val="10"/>
        <rFont val="Arial"/>
        <family val="0"/>
        <charset val="1"/>
      </rPr>
      <t xml:space="preserve">GINA </t>
    </r>
    <r>
      <rPr>
        <sz val="10"/>
        <rFont val="Noto Sans CJK SC"/>
        <family val="2"/>
      </rPr>
      <t xml:space="preserve">サイトの利用条件の表示）</t>
    </r>
  </si>
  <si>
    <r>
      <rPr>
        <sz val="10"/>
        <rFont val="Arial"/>
        <family val="0"/>
        <charset val="1"/>
      </rPr>
      <t xml:space="preserve">CC BY-NC-ND 4.0</t>
    </r>
    <r>
      <rPr>
        <sz val="10"/>
        <rFont val="Noto Sans CJK SC"/>
        <family val="2"/>
      </rPr>
      <t xml:space="preserve">（記事ページの表示）</t>
    </r>
  </si>
  <si>
    <r>
      <rPr>
        <sz val="10"/>
        <rFont val="Arial"/>
        <family val="0"/>
        <charset val="1"/>
      </rPr>
      <t xml:space="preserve">Copyright © The Cochrane Collaboration</t>
    </r>
    <r>
      <rPr>
        <sz val="10"/>
        <rFont val="Noto Sans CJK SC"/>
        <family val="2"/>
      </rPr>
      <t xml:space="preserve">（</t>
    </r>
    <r>
      <rPr>
        <sz val="10"/>
        <rFont val="Arial"/>
        <family val="0"/>
        <charset val="1"/>
      </rPr>
      <t xml:space="preserve">Cochrane </t>
    </r>
    <r>
      <rPr>
        <sz val="10"/>
        <rFont val="Noto Sans CJK SC"/>
        <family val="2"/>
      </rPr>
      <t xml:space="preserve">サイトの表示）</t>
    </r>
  </si>
  <si>
    <r>
      <rPr>
        <sz val="10"/>
        <rFont val="Noto Sans CJK SC"/>
        <family val="2"/>
      </rPr>
      <t xml:space="preserve">未確認（</t>
    </r>
    <r>
      <rPr>
        <sz val="10"/>
        <rFont val="Arial"/>
        <family val="0"/>
        <charset val="1"/>
      </rPr>
      <t xml:space="preserve">OMIM </t>
    </r>
    <r>
      <rPr>
        <sz val="10"/>
        <rFont val="Noto Sans CJK SC"/>
        <family val="2"/>
      </rPr>
      <t xml:space="preserve">本体ではなく、</t>
    </r>
    <r>
      <rPr>
        <sz val="10"/>
        <rFont val="Arial"/>
        <family val="0"/>
        <charset val="1"/>
      </rPr>
      <t xml:space="preserve">OMIM </t>
    </r>
    <r>
      <rPr>
        <sz val="10"/>
        <rFont val="Noto Sans CJK SC"/>
        <family val="2"/>
      </rPr>
      <t xml:space="preserve">を出典と明記した </t>
    </r>
    <r>
      <rPr>
        <sz val="10"/>
        <rFont val="Arial"/>
        <family val="0"/>
        <charset val="1"/>
      </rPr>
      <t xml:space="preserve">FindZebra </t>
    </r>
    <r>
      <rPr>
        <sz val="10"/>
        <rFont val="Noto Sans CJK SC"/>
        <family val="2"/>
      </rPr>
      <t xml:space="preserve">の転載ページで内容を確認）</t>
    </r>
  </si>
  <si>
    <t xml:space="preserve">未確認（取得した本文にライセンスの表示なし）</t>
  </si>
  <si>
    <r>
      <rPr>
        <sz val="10"/>
        <rFont val="Noto Sans CJK SC"/>
        <family val="2"/>
      </rPr>
      <t xml:space="preserve">未確認（記事ページに </t>
    </r>
    <r>
      <rPr>
        <sz val="10"/>
        <rFont val="Arial"/>
        <family val="0"/>
        <charset val="1"/>
      </rPr>
      <t xml:space="preserve">CC BY </t>
    </r>
    <r>
      <rPr>
        <sz val="10"/>
        <rFont val="Noto Sans CJK SC"/>
        <family val="2"/>
      </rPr>
      <t xml:space="preserve">のアイコン表示はあるが、版の表示なし）</t>
    </r>
  </si>
  <si>
    <t xml:space="preserve">未確認（オープンアクセスの表示のみ。ライセンスの版は未確認）</t>
  </si>
  <si>
    <r>
      <rPr>
        <sz val="10"/>
        <rFont val="Arial"/>
        <family val="0"/>
        <charset val="1"/>
      </rPr>
      <t xml:space="preserve">© American Thoracic Society</t>
    </r>
    <r>
      <rPr>
        <sz val="10"/>
        <rFont val="Noto Sans CJK SC"/>
        <family val="2"/>
      </rPr>
      <t xml:space="preserve">（リポジトリの表示）</t>
    </r>
  </si>
  <si>
    <r>
      <rPr>
        <sz val="10"/>
        <rFont val="Arial"/>
        <family val="0"/>
        <charset val="1"/>
      </rPr>
      <t xml:space="preserve">PMDA </t>
    </r>
    <r>
      <rPr>
        <sz val="10"/>
        <rFont val="Noto Sans CJK SC"/>
        <family val="2"/>
      </rPr>
      <t xml:space="preserve">の公開資料（利用条件の表示は未確認）</t>
    </r>
  </si>
  <si>
    <r>
      <rPr>
        <sz val="10"/>
        <rFont val="Arial"/>
        <family val="0"/>
        <charset val="1"/>
      </rPr>
      <t xml:space="preserve">No commercial re-use</t>
    </r>
    <r>
      <rPr>
        <sz val="10"/>
        <rFont val="Noto Sans CJK SC"/>
        <family val="2"/>
      </rPr>
      <t xml:space="preserve">（</t>
    </r>
    <r>
      <rPr>
        <sz val="10"/>
        <rFont val="Arial"/>
        <family val="0"/>
        <charset val="1"/>
      </rPr>
      <t xml:space="preserve">BMJ </t>
    </r>
    <r>
      <rPr>
        <sz val="10"/>
        <rFont val="Noto Sans CJK SC"/>
        <family val="2"/>
      </rPr>
      <t xml:space="preserve">の権利表示）</t>
    </r>
  </si>
  <si>
    <r>
      <rPr>
        <sz val="10"/>
        <rFont val="Noto Sans CJK SC"/>
        <family val="2"/>
      </rPr>
      <t xml:space="preserve">法令（著作権法</t>
    </r>
    <r>
      <rPr>
        <sz val="10"/>
        <rFont val="Arial"/>
        <family val="0"/>
        <charset val="1"/>
      </rPr>
      <t xml:space="preserve">13</t>
    </r>
    <r>
      <rPr>
        <sz val="10"/>
        <rFont val="Noto Sans CJK SC"/>
        <family val="2"/>
      </rPr>
      <t xml:space="preserve">条により権利の目的とならない）</t>
    </r>
  </si>
  <si>
    <t xml:space="preserve">千葉県ウェブサイトの利用条件（未確認）</t>
  </si>
  <si>
    <r>
      <rPr>
        <sz val="10"/>
        <rFont val="Noto Sans CJK SC"/>
        <family val="2"/>
      </rPr>
      <t xml:space="preserve">オープンアクセス、</t>
    </r>
    <r>
      <rPr>
        <sz val="10"/>
        <rFont val="Arial"/>
        <family val="0"/>
        <charset val="1"/>
      </rPr>
      <t xml:space="preserve">© The Author(s) 2022</t>
    </r>
    <r>
      <rPr>
        <sz val="10"/>
        <rFont val="Noto Sans CJK SC"/>
        <family val="2"/>
      </rPr>
      <t xml:space="preserve">（ライセンス名は未確認）</t>
    </r>
  </si>
  <si>
    <t xml:space="preserve">Copyright © 2019 Massachusetts Medical Society</t>
  </si>
  <si>
    <r>
      <rPr>
        <sz val="10"/>
        <rFont val="Arial"/>
        <family val="0"/>
        <charset val="1"/>
      </rPr>
      <t xml:space="preserve">PMDA </t>
    </r>
    <r>
      <rPr>
        <sz val="10"/>
        <rFont val="Noto Sans CJK SC"/>
        <family val="2"/>
      </rPr>
      <t xml:space="preserve">掲載資料（利用条件の表示は未確認）</t>
    </r>
  </si>
  <si>
    <t xml:space="preserve">Copyright ©ERS 2017</t>
  </si>
  <si>
    <r>
      <rPr>
        <sz val="10"/>
        <rFont val="Arial"/>
        <family val="0"/>
        <charset val="1"/>
      </rPr>
      <t xml:space="preserve">Publisher holds Copyright</t>
    </r>
    <r>
      <rPr>
        <sz val="10"/>
        <rFont val="Noto Sans CJK SC"/>
        <family val="2"/>
      </rPr>
      <t xml:space="preserve">（</t>
    </r>
    <r>
      <rPr>
        <sz val="10"/>
        <rFont val="Arial"/>
        <family val="0"/>
        <charset val="1"/>
      </rPr>
      <t xml:space="preserve">ERS</t>
    </r>
    <r>
      <rPr>
        <sz val="10"/>
        <rFont val="Noto Sans CJK SC"/>
        <family val="2"/>
      </rPr>
      <t xml:space="preserve">、リポジトリの表示）</t>
    </r>
  </si>
  <si>
    <r>
      <rPr>
        <sz val="10"/>
        <rFont val="Arial"/>
        <family val="0"/>
        <charset val="1"/>
      </rPr>
      <t xml:space="preserve">©National Cancer Center Japan</t>
    </r>
    <r>
      <rPr>
        <sz val="10"/>
        <rFont val="Noto Sans CJK SC"/>
        <family val="2"/>
      </rPr>
      <t xml:space="preserve">（コンテンツ利用規約は未確認）</t>
    </r>
  </si>
  <si>
    <r>
      <rPr>
        <sz val="10"/>
        <rFont val="Noto Sans CJK SC"/>
        <family val="2"/>
      </rPr>
      <t xml:space="preserve">表示なし（掲載頁は </t>
    </r>
    <r>
      <rPr>
        <sz val="10"/>
        <rFont val="Arial"/>
        <family val="0"/>
        <charset val="1"/>
      </rPr>
      <t xml:space="preserve">(c) </t>
    </r>
    <r>
      <rPr>
        <sz val="10"/>
        <rFont val="Noto Sans CJK SC"/>
        <family val="2"/>
      </rPr>
      <t xml:space="preserve">国立研究開発法人国立がん研究センター。元データは人口動態統計）</t>
    </r>
  </si>
  <si>
    <r>
      <rPr>
        <sz val="10"/>
        <rFont val="Arial"/>
        <family val="0"/>
        <charset val="1"/>
      </rPr>
      <t xml:space="preserve">Copyright </t>
    </r>
    <r>
      <rPr>
        <sz val="10"/>
        <rFont val="Noto Sans CJK SC"/>
        <family val="2"/>
      </rPr>
      <t xml:space="preserve">厚生労働省（運営：がん対策推進企業アクション事務局）。利用規約は未確認</t>
    </r>
  </si>
  <si>
    <r>
      <rPr>
        <sz val="10"/>
        <rFont val="Arial"/>
        <family val="0"/>
        <charset val="1"/>
      </rPr>
      <t xml:space="preserve">CC BY 4.0</t>
    </r>
    <r>
      <rPr>
        <sz val="10"/>
        <rFont val="Noto Sans CJK SC"/>
        <family val="2"/>
      </rPr>
      <t xml:space="preserve">（</t>
    </r>
    <r>
      <rPr>
        <sz val="10"/>
        <rFont val="Arial"/>
        <family val="0"/>
        <charset val="1"/>
      </rPr>
      <t xml:space="preserve">MDPI</t>
    </r>
    <r>
      <rPr>
        <sz val="10"/>
        <rFont val="Noto Sans CJK SC"/>
        <family val="2"/>
      </rPr>
      <t xml:space="preserve">）</t>
    </r>
  </si>
  <si>
    <t xml:space="preserve">© 2011 by the International Association for the Study of Lung Cancer</t>
  </si>
  <si>
    <t xml:space="preserve">未確認（機関リポジトリ掲載の刊行版）</t>
  </si>
  <si>
    <t xml:space="preserve">For personal use only. All other uses require permission.</t>
  </si>
  <si>
    <t xml:space="preserve">CC BY-NC-ND 4.0</t>
  </si>
  <si>
    <r>
      <rPr>
        <sz val="10"/>
        <rFont val="Arial"/>
        <family val="0"/>
        <charset val="1"/>
      </rPr>
      <t xml:space="preserve">PDQ </t>
    </r>
    <r>
      <rPr>
        <sz val="10"/>
        <rFont val="Noto Sans CJK SC"/>
        <family val="2"/>
      </rPr>
      <t xml:space="preserve">の本文は文章として自由に利用できる（</t>
    </r>
    <r>
      <rPr>
        <sz val="10"/>
        <rFont val="Arial"/>
        <family val="0"/>
        <charset val="1"/>
      </rPr>
      <t xml:space="preserve">PDQ </t>
    </r>
    <r>
      <rPr>
        <sz val="10"/>
        <rFont val="Noto Sans CJK SC"/>
        <family val="2"/>
      </rPr>
      <t xml:space="preserve">要約の表示）。図は除く</t>
    </r>
  </si>
  <si>
    <r>
      <rPr>
        <sz val="10"/>
        <rFont val="Noto Sans CJK SC"/>
        <family val="2"/>
      </rPr>
      <t xml:space="preserve">政府標準利用規約（第</t>
    </r>
    <r>
      <rPr>
        <sz val="10"/>
        <rFont val="Arial"/>
        <family val="0"/>
        <charset val="1"/>
      </rPr>
      <t xml:space="preserve">2.0</t>
    </r>
    <r>
      <rPr>
        <sz val="10"/>
        <rFont val="Noto Sans CJK SC"/>
        <family val="2"/>
      </rPr>
      <t xml:space="preserve">版）に準拠する環境省のコンテンツ（表示は未確認）</t>
    </r>
  </si>
  <si>
    <r>
      <rPr>
        <sz val="10"/>
        <rFont val="Arial"/>
        <family val="0"/>
        <charset val="1"/>
      </rPr>
      <t xml:space="preserve">PDQ </t>
    </r>
    <r>
      <rPr>
        <sz val="10"/>
        <rFont val="Noto Sans CJK SC"/>
        <family val="2"/>
      </rPr>
      <t xml:space="preserve">の本文は文章として自由に利用できる（</t>
    </r>
    <r>
      <rPr>
        <sz val="10"/>
        <rFont val="Arial"/>
        <family val="0"/>
        <charset val="1"/>
      </rPr>
      <t xml:space="preserve">PDQ </t>
    </r>
    <r>
      <rPr>
        <sz val="10"/>
        <rFont val="Noto Sans CJK SC"/>
        <family val="2"/>
      </rPr>
      <t xml:space="preserve">要約の表示。今回の取得範囲では利用条件の頁は未取得）</t>
    </r>
  </si>
  <si>
    <t xml:space="preserve">SRC-485</t>
  </si>
  <si>
    <t xml:space="preserve">© Author(s) (or their employer(s)) 2023. No commercial re-use.</t>
  </si>
  <si>
    <t xml:space="preserve">Copyright © The Korean Radiological Society</t>
  </si>
  <si>
    <t xml:space="preserve">取得範囲に著作権表示なし（学会の著作物と考えられる）</t>
  </si>
  <si>
    <r>
      <rPr>
        <sz val="10"/>
        <rFont val="Noto Sans CJK SC"/>
        <family val="2"/>
      </rPr>
      <t xml:space="preserve">政府標準利用規約（第</t>
    </r>
    <r>
      <rPr>
        <sz val="10"/>
        <rFont val="Arial"/>
        <family val="0"/>
        <charset val="1"/>
      </rPr>
      <t xml:space="preserve">2.0</t>
    </r>
    <r>
      <rPr>
        <sz val="10"/>
        <rFont val="Noto Sans CJK SC"/>
        <family val="2"/>
      </rPr>
      <t xml:space="preserve">版）に準拠する厚生労働省のコンテンツ（表示は未確認）</t>
    </r>
  </si>
  <si>
    <t xml:space="preserve">CC BY 3.0</t>
  </si>
  <si>
    <r>
      <rPr>
        <sz val="10"/>
        <rFont val="Noto Sans CJK SC"/>
        <family val="2"/>
      </rPr>
      <t xml:space="preserve">未確認（頁に </t>
    </r>
    <r>
      <rPr>
        <sz val="10"/>
        <rFont val="Arial"/>
        <family val="0"/>
        <charset val="1"/>
      </rPr>
      <t xml:space="preserve">PDF Permissions </t>
    </r>
    <r>
      <rPr>
        <sz val="10"/>
        <rFont val="Noto Sans CJK SC"/>
        <family val="2"/>
      </rPr>
      <t xml:space="preserve">のリンクのみ）</t>
    </r>
  </si>
  <si>
    <t xml:space="preserve">取得範囲に表示なし</t>
  </si>
  <si>
    <r>
      <rPr>
        <sz val="10"/>
        <rFont val="Arial"/>
        <family val="0"/>
        <charset val="1"/>
      </rPr>
      <t xml:space="preserve">© 2010 by Japanese Society of Allergology</t>
    </r>
    <r>
      <rPr>
        <sz val="10"/>
        <rFont val="Noto Sans CJK SC"/>
        <family val="2"/>
      </rPr>
      <t xml:space="preserve">（</t>
    </r>
    <r>
      <rPr>
        <sz val="10"/>
        <rFont val="Arial"/>
        <family val="0"/>
        <charset val="1"/>
      </rPr>
      <t xml:space="preserve">JOURNAL FREE ACCESS</t>
    </r>
    <r>
      <rPr>
        <sz val="10"/>
        <rFont val="Noto Sans CJK SC"/>
        <family val="2"/>
      </rPr>
      <t xml:space="preserve">）</t>
    </r>
  </si>
  <si>
    <r>
      <rPr>
        <sz val="10"/>
        <rFont val="Arial"/>
        <family val="0"/>
        <charset val="1"/>
      </rPr>
      <t xml:space="preserve">Open Access </t>
    </r>
    <r>
      <rPr>
        <sz val="10"/>
        <rFont val="Noto Sans CJK SC"/>
        <family val="2"/>
      </rPr>
      <t xml:space="preserve">の表示のみ（</t>
    </r>
    <r>
      <rPr>
        <sz val="10"/>
        <rFont val="Arial"/>
        <family val="0"/>
        <charset val="1"/>
      </rPr>
      <t xml:space="preserve">CC </t>
    </r>
    <r>
      <rPr>
        <sz val="10"/>
        <rFont val="Noto Sans CJK SC"/>
        <family val="2"/>
      </rPr>
      <t xml:space="preserve">の版は未確認）</t>
    </r>
  </si>
  <si>
    <t xml:space="preserve">©ERS 2017</t>
  </si>
  <si>
    <t xml:space="preserve">Copyright © 2023 by the American Thoracic Society</t>
  </si>
  <si>
    <r>
      <rPr>
        <sz val="10"/>
        <rFont val="Noto Sans CJK SC"/>
        <family val="2"/>
      </rPr>
      <t xml:space="preserve">ライセンス表示を確認できず（レコードに </t>
    </r>
    <r>
      <rPr>
        <sz val="10"/>
        <rFont val="Arial"/>
        <family val="0"/>
        <charset val="1"/>
      </rPr>
      <t xml:space="preserve">license </t>
    </r>
    <r>
      <rPr>
        <sz val="10"/>
        <rFont val="Noto Sans CJK SC"/>
        <family val="2"/>
      </rPr>
      <t xml:space="preserve">欄なし）</t>
    </r>
  </si>
  <si>
    <r>
      <rPr>
        <sz val="10"/>
        <rFont val="Arial"/>
        <family val="0"/>
        <charset val="1"/>
      </rPr>
      <t xml:space="preserve">CC BY 4.0</t>
    </r>
    <r>
      <rPr>
        <sz val="10"/>
        <rFont val="Noto Sans CJK SC"/>
        <family val="2"/>
      </rPr>
      <t xml:space="preserve">（誌面の </t>
    </r>
    <r>
      <rPr>
        <sz val="10"/>
        <rFont val="Arial"/>
        <family val="0"/>
        <charset val="1"/>
      </rPr>
      <t xml:space="preserve">Open Access </t>
    </r>
    <r>
      <rPr>
        <sz val="10"/>
        <rFont val="Noto Sans CJK SC"/>
        <family val="2"/>
      </rPr>
      <t xml:space="preserve">表示と </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欄の両方で確認）</t>
    </r>
  </si>
  <si>
    <t xml:space="preserve">Ganie FA, Lone H, Lone GN, et al. Lung Contusion: A Clinico-Pathological Entity with Unpredictable Clinical Course. Bull Emerg Trauma. 2013;1(1):7-16</t>
  </si>
  <si>
    <r>
      <rPr>
        <sz val="10"/>
        <rFont val="Noto Sans CJK SC"/>
        <family val="2"/>
      </rPr>
      <t xml:space="preserve">ライセンス表示を確認できず（</t>
    </r>
    <r>
      <rPr>
        <sz val="10"/>
        <rFont val="Arial"/>
        <family val="0"/>
        <charset val="1"/>
      </rPr>
      <t xml:space="preserve">CC </t>
    </r>
    <r>
      <rPr>
        <sz val="10"/>
        <rFont val="Noto Sans CJK SC"/>
        <family val="2"/>
      </rPr>
      <t xml:space="preserve">の表示なし）</t>
    </r>
  </si>
  <si>
    <r>
      <rPr>
        <sz val="10"/>
        <rFont val="Arial"/>
        <family val="0"/>
        <charset val="1"/>
      </rPr>
      <t xml:space="preserve">CC BY-NC-SA 4.0</t>
    </r>
    <r>
      <rPr>
        <sz val="10"/>
        <rFont val="Noto Sans CJK SC"/>
        <family val="2"/>
      </rPr>
      <t xml:space="preserve">（</t>
    </r>
    <r>
      <rPr>
        <sz val="10"/>
        <rFont val="Arial"/>
        <family val="0"/>
        <charset val="1"/>
      </rPr>
      <t xml:space="preserve">PMC </t>
    </r>
    <r>
      <rPr>
        <sz val="10"/>
        <rFont val="Noto Sans CJK SC"/>
        <family val="2"/>
      </rPr>
      <t xml:space="preserve">ページの表示）</t>
    </r>
  </si>
  <si>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欄に記載なし（未確認）</t>
    </r>
  </si>
  <si>
    <r>
      <rPr>
        <sz val="10"/>
        <rFont val="Arial"/>
        <family val="0"/>
        <charset val="1"/>
      </rPr>
      <t xml:space="preserve">CC BY 4.0</t>
    </r>
    <r>
      <rPr>
        <sz val="10"/>
        <rFont val="Noto Sans CJK SC"/>
        <family val="2"/>
      </rPr>
      <t xml:space="preserve">（</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r>
      <rPr>
        <sz val="10"/>
        <rFont val="Arial"/>
        <family val="0"/>
        <charset val="1"/>
      </rPr>
      <t xml:space="preserve">PMC </t>
    </r>
    <r>
      <rPr>
        <sz val="10"/>
        <rFont val="Noto Sans CJK SC"/>
        <family val="2"/>
      </rPr>
      <t xml:space="preserve">ページの表示）</t>
    </r>
  </si>
  <si>
    <r>
      <rPr>
        <sz val="10"/>
        <rFont val="Arial"/>
        <family val="0"/>
        <charset val="1"/>
      </rPr>
      <t xml:space="preserve">CC BY-NC-ND 4.0</t>
    </r>
    <r>
      <rPr>
        <sz val="10"/>
        <rFont val="Noto Sans CJK SC"/>
        <family val="2"/>
      </rPr>
      <t xml:space="preserve">（</t>
    </r>
    <r>
      <rPr>
        <sz val="10"/>
        <rFont val="Arial"/>
        <family val="0"/>
        <charset val="1"/>
      </rPr>
      <t xml:space="preserve">PMC </t>
    </r>
    <r>
      <rPr>
        <sz val="10"/>
        <rFont val="Noto Sans CJK SC"/>
        <family val="2"/>
      </rPr>
      <t xml:space="preserve">ページ・</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</si>
  <si>
    <r>
      <rPr>
        <sz val="10"/>
        <rFont val="Arial"/>
        <family val="0"/>
        <charset val="1"/>
      </rPr>
      <t xml:space="preserve">CC BY-NC 4.0</t>
    </r>
    <r>
      <rPr>
        <sz val="10"/>
        <rFont val="Noto Sans CJK SC"/>
        <family val="2"/>
      </rPr>
      <t xml:space="preserve">（</t>
    </r>
    <r>
      <rPr>
        <sz val="10"/>
        <rFont val="Arial"/>
        <family val="0"/>
        <charset val="1"/>
      </rPr>
      <t xml:space="preserve">PMC </t>
    </r>
    <r>
      <rPr>
        <sz val="10"/>
        <rFont val="Noto Sans CJK SC"/>
        <family val="2"/>
      </rPr>
      <t xml:space="preserve">ページの表示）</t>
    </r>
  </si>
  <si>
    <r>
      <rPr>
        <sz val="10"/>
        <rFont val="Arial"/>
        <family val="0"/>
        <charset val="1"/>
      </rPr>
      <t xml:space="preserve">CC BY-NC</t>
    </r>
    <r>
      <rPr>
        <sz val="10"/>
        <rFont val="Noto Sans CJK SC"/>
        <family val="2"/>
      </rPr>
      <t xml:space="preserve">（</t>
    </r>
    <r>
      <rPr>
        <sz val="10"/>
        <rFont val="Arial"/>
        <family val="0"/>
        <charset val="1"/>
      </rPr>
      <t xml:space="preserve">PMC </t>
    </r>
    <r>
      <rPr>
        <sz val="10"/>
        <rFont val="Noto Sans CJK SC"/>
        <family val="2"/>
      </rPr>
      <t xml:space="preserve">ページの表示）</t>
    </r>
  </si>
  <si>
    <t xml:space="preserve">Shu C, et al. Diagnosis and Treatment of Primary Tracheobronchial Tumors. Cancer Med 2025;14:e70893</t>
  </si>
  <si>
    <t xml:space="preserve">Reck M, et al. Pembrolizumab versus Chemotherapy for PD-L1-Positive Non-Small-Cell Lung Cancer. N Engl J Med 2016;375:1823-1833</t>
  </si>
  <si>
    <t xml:space="preserve">Reck M, et al. Five-Year Outcomes With Pembrolizumab Versus Chemotherapy for Metastatic NSCLC With PD-L1 TPS ≥ 50%. J Clin Oncol 2021;39:2339-2349</t>
  </si>
  <si>
    <r>
      <rPr>
        <sz val="10"/>
        <rFont val="Arial"/>
        <family val="0"/>
        <charset val="1"/>
      </rPr>
      <t xml:space="preserve">CC BY-NC-ND 4.0</t>
    </r>
    <r>
      <rPr>
        <sz val="10"/>
        <rFont val="Noto Sans CJK SC"/>
        <family val="2"/>
      </rPr>
      <t xml:space="preserve">（</t>
    </r>
    <r>
      <rPr>
        <sz val="10"/>
        <rFont val="Arial"/>
        <family val="0"/>
        <charset val="1"/>
      </rPr>
      <t xml:space="preserve">PMC </t>
    </r>
    <r>
      <rPr>
        <sz val="10"/>
        <rFont val="Noto Sans CJK SC"/>
        <family val="2"/>
      </rPr>
      <t xml:space="preserve">掲載ページの表示）</t>
    </r>
  </si>
  <si>
    <t xml:space="preserve">Antonia SJ, et al. Durvalumab after Chemoradiotherapy in Stage III NSCLC. N Engl J Med 2017;377:1919-1929</t>
  </si>
  <si>
    <t xml:space="preserve">Spigel DR, et al. Five-Year Survival Outcomes From the PACIFIC Trial. J Clin Oncol 2022;40:1301-1311</t>
  </si>
  <si>
    <t xml:space="preserve">Saji H, et al. Segmentectomy versus lobectomy in small-sized peripheral NSCLC (JCOG0802/WJOG4607L). Lancet 2022;399:1607-1617</t>
  </si>
  <si>
    <r>
      <rPr>
        <sz val="10"/>
        <rFont val="Arial"/>
        <family val="0"/>
        <charset val="1"/>
      </rPr>
      <t xml:space="preserve">Elsevier </t>
    </r>
    <r>
      <rPr>
        <sz val="10"/>
        <rFont val="Noto Sans CJK SC"/>
        <family val="2"/>
      </rPr>
      <t xml:space="preserve">の利用条件（</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r>
      <rPr>
        <sz val="10"/>
        <rFont val="Arial"/>
        <family val="0"/>
        <charset val="1"/>
      </rPr>
      <t xml:space="preserve">CC </t>
    </r>
    <r>
      <rPr>
        <sz val="10"/>
        <rFont val="Noto Sans CJK SC"/>
        <family val="2"/>
      </rPr>
      <t xml:space="preserve">の表示なし）</t>
    </r>
  </si>
  <si>
    <t xml:space="preserve">Altorki N, et al. Lobar or Sublobar Resection for Peripheral Stage IA NSCLC. N Engl J Med 2023;388:489-498</t>
  </si>
  <si>
    <r>
      <rPr>
        <sz val="10"/>
        <rFont val="Noto Sans CJK SC"/>
        <family val="2"/>
      </rPr>
      <t xml:space="preserve">出版社の著作物（</t>
    </r>
    <r>
      <rPr>
        <sz val="10"/>
        <rFont val="Arial"/>
        <family val="0"/>
        <charset val="1"/>
      </rPr>
      <t xml:space="preserve">CC </t>
    </r>
    <r>
      <rPr>
        <sz val="10"/>
        <rFont val="Noto Sans CJK SC"/>
        <family val="2"/>
      </rPr>
      <t xml:space="preserve">の表示なし）</t>
    </r>
  </si>
  <si>
    <t xml:space="preserve">Peters S, et al. Alectinib versus Crizotinib in Untreated ALK-Positive NSCLC. N Engl J Med 2017;377:829-838</t>
  </si>
  <si>
    <t xml:space="preserve">Shaw AT, et al. First-Line Lorlatinib or Crizotinib in Advanced ALK-Positive Lung Cancer. N Engl J Med 2020;383:2018-2029</t>
  </si>
  <si>
    <t xml:space="preserve">Nicholson AG, et al. IASLC Staging Project: Proposals for the Revision of the Clinical and Pathologic Staging of SCLC in the Forthcoming Eighth Edition of the TNM Classification. J Thorac Oncol 2016;11:300-311</t>
  </si>
  <si>
    <t xml:space="preserve">Horn L, et al. First-Line Atezolizumab plus Chemotherapy in Extensive-Stage SCLC. N Engl J Med 2018;379:2220-2229</t>
  </si>
  <si>
    <t xml:space="preserve">Baas P, et al. First-line nivolumab plus ipilimumab in unresectable malignant pleural mesothelioma (CheckMate 743). Lancet 2021;397:375-386</t>
  </si>
  <si>
    <t xml:space="preserve">Peters S, et al. First-line nivolumab plus ipilimumab versus chemotherapy in unresectable MPM: 3-year outcomes from CheckMate 743. Ann Oncol 2022;33:488-499</t>
  </si>
  <si>
    <r>
      <rPr>
        <sz val="10"/>
        <rFont val="Noto Sans CJK SC"/>
        <family val="2"/>
      </rPr>
      <t xml:space="preserve">表示なし（未確認。</t>
    </r>
    <r>
      <rPr>
        <sz val="10"/>
        <rFont val="Arial"/>
        <family val="0"/>
        <charset val="1"/>
      </rPr>
      <t xml:space="preserve">©2016 Annals of Thoracic and Cardiovascular Surgery</t>
    </r>
    <r>
      <rPr>
        <sz val="10"/>
        <rFont val="Noto Sans CJK SC"/>
        <family val="2"/>
      </rPr>
      <t xml:space="preserve">）</t>
    </r>
  </si>
  <si>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 </t>
    </r>
    <r>
      <rPr>
        <sz val="10"/>
        <rFont val="Arial"/>
        <family val="0"/>
        <charset val="1"/>
      </rPr>
      <t xml:space="preserve">CC BY 4.0</t>
    </r>
    <r>
      <rPr>
        <sz val="10"/>
        <rFont val="Noto Sans CJK SC"/>
        <family val="2"/>
      </rPr>
      <t xml:space="preserve">（</t>
    </r>
    <r>
      <rPr>
        <sz val="10"/>
        <rFont val="Arial"/>
        <family val="0"/>
        <charset val="1"/>
      </rPr>
      <t xml:space="preserve">2026-10-28 </t>
    </r>
    <r>
      <rPr>
        <sz val="10"/>
        <rFont val="Noto Sans CJK SC"/>
        <family val="2"/>
      </rPr>
      <t xml:space="preserve">の照合）</t>
    </r>
  </si>
  <si>
    <r>
      <rPr>
        <sz val="10"/>
        <rFont val="Arial"/>
        <family val="0"/>
        <charset val="1"/>
      </rPr>
      <t xml:space="preserve">CC BY-NC 4.0</t>
    </r>
    <r>
      <rPr>
        <sz val="10"/>
        <rFont val="Noto Sans CJK SC"/>
        <family val="2"/>
      </rPr>
      <t xml:space="preserve">（</t>
    </r>
    <r>
      <rPr>
        <sz val="10"/>
        <rFont val="Arial"/>
        <family val="0"/>
        <charset val="1"/>
      </rPr>
      <t xml:space="preserve">© ERS 2017</t>
    </r>
    <r>
      <rPr>
        <sz val="10"/>
        <rFont val="Noto Sans CJK SC"/>
        <family val="2"/>
      </rPr>
      <t xml:space="preserve">）</t>
    </r>
  </si>
  <si>
    <r>
      <rPr>
        <sz val="10"/>
        <rFont val="Noto Sans CJK SC"/>
        <family val="2"/>
      </rPr>
      <t xml:space="preserve">米国連邦政府の著作物（</t>
    </r>
    <r>
      <rPr>
        <sz val="10"/>
        <rFont val="Arial"/>
        <family val="0"/>
        <charset val="1"/>
      </rPr>
      <t xml:space="preserve">ATSDR</t>
    </r>
    <r>
      <rPr>
        <sz val="10"/>
        <rFont val="Noto Sans CJK SC"/>
        <family val="2"/>
      </rPr>
      <t xml:space="preserve">）</t>
    </r>
  </si>
  <si>
    <r>
      <rPr>
        <sz val="10"/>
        <rFont val="Noto Sans CJK SC"/>
        <family val="2"/>
      </rPr>
      <t xml:space="preserve">米国連邦政府の著作物（</t>
    </r>
    <r>
      <rPr>
        <sz val="10"/>
        <rFont val="Arial"/>
        <family val="0"/>
        <charset val="1"/>
      </rPr>
      <t xml:space="preserve">NCI</t>
    </r>
    <r>
      <rPr>
        <sz val="10"/>
        <rFont val="Noto Sans CJK SC"/>
        <family val="2"/>
      </rPr>
      <t xml:space="preserve">）。</t>
    </r>
    <r>
      <rPr>
        <sz val="10"/>
        <rFont val="Arial"/>
        <family val="0"/>
        <charset val="1"/>
      </rPr>
      <t xml:space="preserve">PDQ </t>
    </r>
    <r>
      <rPr>
        <sz val="10"/>
        <rFont val="Noto Sans CJK SC"/>
        <family val="2"/>
      </rPr>
      <t xml:space="preserve">の名称で示すには全文掲載が条件</t>
    </r>
  </si>
  <si>
    <r>
      <rPr>
        <sz val="10"/>
        <rFont val="Noto Sans CJK SC"/>
        <family val="2"/>
      </rPr>
      <t xml:space="preserve">出版社（</t>
    </r>
    <r>
      <rPr>
        <sz val="10"/>
        <rFont val="Arial"/>
        <family val="0"/>
        <charset val="1"/>
      </rPr>
      <t xml:space="preserve">AUA</t>
    </r>
    <r>
      <rPr>
        <sz val="10"/>
        <rFont val="Noto Sans CJK SC"/>
        <family val="2"/>
      </rPr>
      <t xml:space="preserve">）の著作物（</t>
    </r>
    <r>
      <rPr>
        <sz val="10"/>
        <rFont val="Arial"/>
        <family val="0"/>
        <charset val="1"/>
      </rPr>
      <t xml:space="preserve">CC </t>
    </r>
    <r>
      <rPr>
        <sz val="10"/>
        <rFont val="Noto Sans CJK SC"/>
        <family val="2"/>
      </rPr>
      <t xml:space="preserve">の表示なし）</t>
    </r>
  </si>
  <si>
    <r>
      <rPr>
        <sz val="10"/>
        <rFont val="Noto Sans CJK SC"/>
        <family val="2"/>
      </rPr>
      <t xml:space="preserve">出版社の著作物（</t>
    </r>
    <r>
      <rPr>
        <sz val="10"/>
        <rFont val="Arial"/>
        <family val="0"/>
        <charset val="1"/>
      </rPr>
      <t xml:space="preserve">PMC </t>
    </r>
    <r>
      <rPr>
        <sz val="10"/>
        <rFont val="Noto Sans CJK SC"/>
        <family val="2"/>
      </rPr>
      <t xml:space="preserve">掲載ページにも </t>
    </r>
    <r>
      <rPr>
        <sz val="10"/>
        <rFont val="Arial"/>
        <family val="0"/>
        <charset val="1"/>
      </rPr>
      <t xml:space="preserve">CC </t>
    </r>
    <r>
      <rPr>
        <sz val="10"/>
        <rFont val="Noto Sans CJK SC"/>
        <family val="2"/>
      </rPr>
      <t xml:space="preserve">の表示なし）</t>
    </r>
  </si>
  <si>
    <r>
      <rPr>
        <sz val="10"/>
        <rFont val="Arial"/>
        <family val="0"/>
        <charset val="1"/>
      </rPr>
      <t xml:space="preserve">CC BY 4.0</t>
    </r>
    <r>
      <rPr>
        <sz val="10"/>
        <rFont val="Noto Sans CJK SC"/>
        <family val="2"/>
      </rPr>
      <t xml:space="preserve">（</t>
    </r>
    <r>
      <rPr>
        <sz val="10"/>
        <rFont val="Arial"/>
        <family val="0"/>
        <charset val="1"/>
      </rPr>
      <t xml:space="preserve">PMC </t>
    </r>
    <r>
      <rPr>
        <sz val="10"/>
        <rFont val="Noto Sans CJK SC"/>
        <family val="2"/>
      </rPr>
      <t xml:space="preserve">ページの </t>
    </r>
    <r>
      <rPr>
        <sz val="10"/>
        <rFont val="Arial"/>
        <family val="0"/>
        <charset val="1"/>
      </rPr>
      <t xml:space="preserve">Open Access </t>
    </r>
    <r>
      <rPr>
        <sz val="10"/>
        <rFont val="Noto Sans CJK SC"/>
        <family val="2"/>
      </rPr>
      <t xml:space="preserve">表示で確認）</t>
    </r>
  </si>
  <si>
    <r>
      <rPr>
        <sz val="10"/>
        <rFont val="Arial"/>
        <family val="0"/>
        <charset val="1"/>
      </rPr>
      <t xml:space="preserve">CC BY-NC-ND 3.0</t>
    </r>
    <r>
      <rPr>
        <sz val="10"/>
        <rFont val="Noto Sans CJK SC"/>
        <family val="2"/>
      </rPr>
      <t xml:space="preserve">（</t>
    </r>
    <r>
      <rPr>
        <sz val="10"/>
        <rFont val="Arial"/>
        <family val="0"/>
        <charset val="1"/>
      </rPr>
      <t xml:space="preserve">PMC </t>
    </r>
    <r>
      <rPr>
        <sz val="10"/>
        <rFont val="Noto Sans CJK SC"/>
        <family val="2"/>
      </rPr>
      <t xml:space="preserve">ページの表示）</t>
    </r>
  </si>
  <si>
    <r>
      <rPr>
        <sz val="10"/>
        <rFont val="Noto Sans CJK SC"/>
        <family val="2"/>
      </rPr>
      <t xml:space="preserve">ライセンス表示を確認できず（出版社ページで </t>
    </r>
    <r>
      <rPr>
        <sz val="10"/>
        <rFont val="Arial"/>
        <family val="0"/>
        <charset val="1"/>
      </rPr>
      <t xml:space="preserve">CC </t>
    </r>
    <r>
      <rPr>
        <sz val="10"/>
        <rFont val="Noto Sans CJK SC"/>
        <family val="2"/>
      </rPr>
      <t xml:space="preserve">の表示なし）</t>
    </r>
  </si>
  <si>
    <r>
      <rPr>
        <sz val="10"/>
        <rFont val="Arial"/>
        <family val="0"/>
        <charset val="1"/>
      </rPr>
      <t xml:space="preserve">CC BY 4.0</t>
    </r>
    <r>
      <rPr>
        <sz val="10"/>
        <rFont val="Noto Sans CJK SC"/>
        <family val="2"/>
      </rPr>
      <t xml:space="preserve">（誌面の </t>
    </r>
    <r>
      <rPr>
        <sz val="10"/>
        <rFont val="Arial"/>
        <family val="0"/>
        <charset val="1"/>
      </rPr>
      <t xml:space="preserve">Open Access </t>
    </r>
    <r>
      <rPr>
        <sz val="10"/>
        <rFont val="Noto Sans CJK SC"/>
        <family val="2"/>
      </rPr>
      <t xml:space="preserve">表示で確認）</t>
    </r>
  </si>
  <si>
    <r>
      <rPr>
        <sz val="10"/>
        <rFont val="Arial"/>
        <family val="0"/>
        <charset val="1"/>
      </rPr>
      <t xml:space="preserve">CC BY-NC-ND 4.0</t>
    </r>
    <r>
      <rPr>
        <sz val="10"/>
        <rFont val="Noto Sans CJK SC"/>
        <family val="2"/>
      </rPr>
      <t xml:space="preserve">（</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欄で確認）</t>
    </r>
  </si>
  <si>
    <r>
      <rPr>
        <sz val="10"/>
        <rFont val="Noto Sans CJK SC"/>
        <family val="2"/>
      </rPr>
      <t xml:space="preserve">出版社の利用条件（</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r>
      <rPr>
        <sz val="10"/>
        <rFont val="Arial"/>
        <family val="0"/>
        <charset val="1"/>
      </rPr>
      <t xml:space="preserve">CC </t>
    </r>
    <r>
      <rPr>
        <sz val="10"/>
        <rFont val="Noto Sans CJK SC"/>
        <family val="2"/>
      </rPr>
      <t xml:space="preserve">の表示なし）</t>
    </r>
  </si>
  <si>
    <r>
      <rPr>
        <sz val="10"/>
        <rFont val="Arial"/>
        <family val="0"/>
        <charset val="1"/>
      </rPr>
      <t xml:space="preserve">CC BY-NC-ND 4.0</t>
    </r>
    <r>
      <rPr>
        <sz val="10"/>
        <rFont val="Noto Sans CJK SC"/>
        <family val="2"/>
      </rPr>
      <t xml:space="preserve">（ガイドライン本文の著作権表示で確認）</t>
    </r>
  </si>
  <si>
    <r>
      <rPr>
        <sz val="10"/>
        <rFont val="Noto Sans CJK SC"/>
        <family val="2"/>
      </rPr>
      <t xml:space="preserve">出版社の利用条件（</t>
    </r>
    <r>
      <rPr>
        <sz val="10"/>
        <rFont val="Arial"/>
        <family val="0"/>
        <charset val="1"/>
      </rPr>
      <t xml:space="preserve">NEJM</t>
    </r>
    <r>
      <rPr>
        <sz val="10"/>
        <rFont val="Noto Sans CJK SC"/>
        <family val="2"/>
      </rPr>
      <t xml:space="preserve">。</t>
    </r>
    <r>
      <rPr>
        <sz val="10"/>
        <rFont val="Arial"/>
        <family val="0"/>
        <charset val="1"/>
      </rPr>
      <t xml:space="preserve">CC </t>
    </r>
    <r>
      <rPr>
        <sz val="10"/>
        <rFont val="Noto Sans CJK SC"/>
        <family val="2"/>
      </rPr>
      <t xml:space="preserve">の表示なし）</t>
    </r>
  </si>
  <si>
    <r>
      <rPr>
        <sz val="10"/>
        <rFont val="Arial"/>
        <family val="0"/>
        <charset val="1"/>
      </rPr>
      <t xml:space="preserve">CC BY 4.0</t>
    </r>
    <r>
      <rPr>
        <sz val="10"/>
        <rFont val="Noto Sans CJK SC"/>
        <family val="2"/>
      </rPr>
      <t xml:space="preserve">（</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欄と誌面の </t>
    </r>
    <r>
      <rPr>
        <sz val="10"/>
        <rFont val="Arial"/>
        <family val="0"/>
        <charset val="1"/>
      </rPr>
      <t xml:space="preserve">Open Access </t>
    </r>
    <r>
      <rPr>
        <sz val="10"/>
        <rFont val="Noto Sans CJK SC"/>
        <family val="2"/>
      </rPr>
      <t xml:space="preserve">表示で確認）</t>
    </r>
  </si>
  <si>
    <r>
      <rPr>
        <sz val="10"/>
        <rFont val="Noto Sans CJK SC"/>
        <family val="2"/>
      </rPr>
      <t xml:space="preserve">出版社の利用条件（</t>
    </r>
    <r>
      <rPr>
        <sz val="10"/>
        <rFont val="Arial"/>
        <family val="0"/>
        <charset val="1"/>
      </rPr>
      <t xml:space="preserve">NEJM</t>
    </r>
    <r>
      <rPr>
        <sz val="10"/>
        <rFont val="Noto Sans CJK SC"/>
        <family val="2"/>
      </rPr>
      <t xml:space="preserve">。</t>
    </r>
    <r>
      <rPr>
        <sz val="10"/>
        <rFont val="Arial"/>
        <family val="0"/>
        <charset val="1"/>
      </rPr>
      <t xml:space="preserve">Crossref </t>
    </r>
    <r>
      <rPr>
        <sz val="10"/>
        <rFont val="Noto Sans CJK SC"/>
        <family val="2"/>
      </rPr>
      <t xml:space="preserve">に </t>
    </r>
    <r>
      <rPr>
        <sz val="10"/>
        <rFont val="Arial"/>
        <family val="0"/>
        <charset val="1"/>
      </rPr>
      <t xml:space="preserve">license </t>
    </r>
    <r>
      <rPr>
        <sz val="10"/>
        <rFont val="Noto Sans CJK SC"/>
        <family val="2"/>
      </rPr>
      <t xml:space="preserve">欄なし。</t>
    </r>
    <r>
      <rPr>
        <sz val="10"/>
        <rFont val="Arial"/>
        <family val="0"/>
        <charset val="1"/>
      </rPr>
      <t xml:space="preserve">CC </t>
    </r>
    <r>
      <rPr>
        <sz val="10"/>
        <rFont val="Noto Sans CJK SC"/>
        <family val="2"/>
      </rPr>
      <t xml:space="preserve">の表示なし）</t>
    </r>
  </si>
  <si>
    <r>
      <rPr>
        <sz val="10"/>
        <rFont val="Noto Sans CJK SC"/>
        <family val="2"/>
      </rPr>
      <t xml:space="preserve">ライセンス表示を確認できず（</t>
    </r>
    <r>
      <rPr>
        <sz val="10"/>
        <rFont val="Arial"/>
        <family val="0"/>
        <charset val="1"/>
      </rPr>
      <t xml:space="preserve">Crossref </t>
    </r>
    <r>
      <rPr>
        <sz val="10"/>
        <rFont val="Noto Sans CJK SC"/>
        <family val="2"/>
      </rPr>
      <t xml:space="preserve">のレコードに </t>
    </r>
    <r>
      <rPr>
        <sz val="10"/>
        <rFont val="Arial"/>
        <family val="0"/>
        <charset val="1"/>
      </rPr>
      <t xml:space="preserve">license </t>
    </r>
    <r>
      <rPr>
        <sz val="10"/>
        <rFont val="Noto Sans CJK SC"/>
        <family val="2"/>
      </rPr>
      <t xml:space="preserve">欄なし）</t>
    </r>
  </si>
  <si>
    <r>
      <rPr>
        <sz val="10"/>
        <rFont val="Arial"/>
        <family val="0"/>
        <charset val="1"/>
      </rPr>
      <t xml:space="preserve">CC BY 4.0</t>
    </r>
    <r>
      <rPr>
        <sz val="10"/>
        <rFont val="Noto Sans CJK SC"/>
        <family val="2"/>
      </rPr>
      <t xml:space="preserve">（</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欄で確認）</t>
    </r>
  </si>
  <si>
    <r>
      <rPr>
        <sz val="10"/>
        <rFont val="Arial"/>
        <family val="0"/>
        <charset val="1"/>
      </rPr>
      <t xml:space="preserve">CC BY-NC 4.0</t>
    </r>
    <r>
      <rPr>
        <sz val="10"/>
        <rFont val="Noto Sans CJK SC"/>
        <family val="2"/>
      </rPr>
      <t xml:space="preserve">（</t>
    </r>
    <r>
      <rPr>
        <sz val="10"/>
        <rFont val="Arial"/>
        <family val="0"/>
        <charset val="1"/>
      </rPr>
      <t xml:space="preserve">PMC </t>
    </r>
    <r>
      <rPr>
        <sz val="10"/>
        <rFont val="Noto Sans CJK SC"/>
        <family val="2"/>
      </rPr>
      <t xml:space="preserve">ページの表示で確認）</t>
    </r>
  </si>
  <si>
    <r>
      <rPr>
        <sz val="10"/>
        <rFont val="Noto Sans CJK SC"/>
        <family val="2"/>
      </rPr>
      <t xml:space="preserve">出版社の著作物（</t>
    </r>
    <r>
      <rPr>
        <sz val="10"/>
        <rFont val="Arial"/>
        <family val="0"/>
        <charset val="1"/>
      </rPr>
      <t xml:space="preserve">Crossref </t>
    </r>
    <r>
      <rPr>
        <sz val="10"/>
        <rFont val="Noto Sans CJK SC"/>
        <family val="2"/>
      </rPr>
      <t xml:space="preserve">のレコードに </t>
    </r>
    <r>
      <rPr>
        <sz val="10"/>
        <rFont val="Arial"/>
        <family val="0"/>
        <charset val="1"/>
      </rPr>
      <t xml:space="preserve">license </t>
    </r>
    <r>
      <rPr>
        <sz val="10"/>
        <rFont val="Noto Sans CJK SC"/>
        <family val="2"/>
      </rPr>
      <t xml:space="preserve">欄なし。</t>
    </r>
    <r>
      <rPr>
        <sz val="10"/>
        <rFont val="Arial"/>
        <family val="0"/>
        <charset val="1"/>
      </rPr>
      <t xml:space="preserve">CC </t>
    </r>
    <r>
      <rPr>
        <sz val="10"/>
        <rFont val="Noto Sans CJK SC"/>
        <family val="2"/>
      </rPr>
      <t xml:space="preserve">の表示なし）</t>
    </r>
  </si>
  <si>
    <r>
      <rPr>
        <sz val="10"/>
        <rFont val="Arial"/>
        <family val="0"/>
        <charset val="1"/>
      </rPr>
      <t xml:space="preserve">Springer </t>
    </r>
    <r>
      <rPr>
        <sz val="10"/>
        <rFont val="Noto Sans CJK SC"/>
        <family val="2"/>
      </rPr>
      <t xml:space="preserve">の </t>
    </r>
    <r>
      <rPr>
        <sz val="10"/>
        <rFont val="Arial"/>
        <family val="0"/>
        <charset val="1"/>
      </rPr>
      <t xml:space="preserve">TDM </t>
    </r>
    <r>
      <rPr>
        <sz val="10"/>
        <rFont val="Noto Sans CJK SC"/>
        <family val="2"/>
      </rPr>
      <t xml:space="preserve">用ライセンスのみ（</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r>
      <rPr>
        <sz val="10"/>
        <rFont val="Arial"/>
        <family val="0"/>
        <charset val="1"/>
      </rPr>
      <t xml:space="preserve">CC </t>
    </r>
    <r>
      <rPr>
        <sz val="10"/>
        <rFont val="Noto Sans CJK SC"/>
        <family val="2"/>
      </rPr>
      <t xml:space="preserve">の表示なし）</t>
    </r>
  </si>
  <si>
    <r>
      <rPr>
        <sz val="10"/>
        <rFont val="Noto Sans CJK SC"/>
        <family val="2"/>
      </rPr>
      <t xml:space="preserve">出版社の著作物（誌面・レコードに </t>
    </r>
    <r>
      <rPr>
        <sz val="10"/>
        <rFont val="Arial"/>
        <family val="0"/>
        <charset val="1"/>
      </rPr>
      <t xml:space="preserve">CC </t>
    </r>
    <r>
      <rPr>
        <sz val="10"/>
        <rFont val="Noto Sans CJK SC"/>
        <family val="2"/>
      </rPr>
      <t xml:space="preserve">表示なし）</t>
    </r>
  </si>
  <si>
    <r>
      <rPr>
        <sz val="10"/>
        <rFont val="Arial"/>
        <family val="0"/>
        <charset val="1"/>
      </rPr>
      <t xml:space="preserve">CC BY-NC 3.0</t>
    </r>
    <r>
      <rPr>
        <sz val="10"/>
        <rFont val="Noto Sans CJK SC"/>
        <family val="2"/>
      </rPr>
      <t xml:space="preserve">（誌面の表示）</t>
    </r>
  </si>
  <si>
    <r>
      <rPr>
        <sz val="10"/>
        <rFont val="Arial"/>
        <family val="0"/>
        <charset val="1"/>
      </rPr>
      <t xml:space="preserve">CC BY 4.0</t>
    </r>
    <r>
      <rPr>
        <sz val="10"/>
        <rFont val="Noto Sans CJK SC"/>
        <family val="2"/>
      </rPr>
      <t xml:space="preserve">（誌面の表示）</t>
    </r>
  </si>
  <si>
    <r>
      <rPr>
        <sz val="10"/>
        <rFont val="Noto Sans CJK SC"/>
        <family val="2"/>
      </rPr>
      <t xml:space="preserve">出版社の著作物（</t>
    </r>
    <r>
      <rPr>
        <sz val="10"/>
        <rFont val="Arial"/>
        <family val="0"/>
        <charset val="1"/>
      </rPr>
      <t xml:space="preserve">KDIGO </t>
    </r>
    <r>
      <rPr>
        <sz val="10"/>
        <rFont val="Noto Sans CJK SC"/>
        <family val="2"/>
      </rPr>
      <t xml:space="preserve">会議報告、</t>
    </r>
    <r>
      <rPr>
        <sz val="10"/>
        <rFont val="Arial"/>
        <family val="0"/>
        <charset val="1"/>
      </rPr>
      <t xml:space="preserve">CC </t>
    </r>
    <r>
      <rPr>
        <sz val="10"/>
        <rFont val="Noto Sans CJK SC"/>
        <family val="2"/>
      </rPr>
      <t xml:space="preserve">表示なし）</t>
    </r>
  </si>
  <si>
    <r>
      <rPr>
        <sz val="10"/>
        <rFont val="Noto Sans CJK SC"/>
        <family val="2"/>
      </rPr>
      <t xml:space="preserve">出版社の著作物（学会誌、</t>
    </r>
    <r>
      <rPr>
        <sz val="10"/>
        <rFont val="Arial"/>
        <family val="0"/>
        <charset val="1"/>
      </rPr>
      <t xml:space="preserve">CC </t>
    </r>
    <r>
      <rPr>
        <sz val="10"/>
        <rFont val="Noto Sans CJK SC"/>
        <family val="2"/>
      </rPr>
      <t xml:space="preserve">表示なし）</t>
    </r>
  </si>
  <si>
    <r>
      <rPr>
        <sz val="10"/>
        <rFont val="Arial"/>
        <family val="0"/>
        <charset val="1"/>
      </rPr>
      <t xml:space="preserve">CC BY</t>
    </r>
    <r>
      <rPr>
        <sz val="10"/>
        <rFont val="Noto Sans CJK SC"/>
        <family val="2"/>
      </rPr>
      <t xml:space="preserve">（</t>
    </r>
    <r>
      <rPr>
        <sz val="10"/>
        <rFont val="Arial"/>
        <family val="0"/>
        <charset val="1"/>
      </rPr>
      <t xml:space="preserve">PMC </t>
    </r>
    <r>
      <rPr>
        <sz val="10"/>
        <rFont val="Noto Sans CJK SC"/>
        <family val="2"/>
      </rPr>
      <t xml:space="preserve">掲載ページの表示）</t>
    </r>
  </si>
  <si>
    <r>
      <rPr>
        <sz val="10"/>
        <rFont val="Arial"/>
        <family val="0"/>
        <charset val="1"/>
      </rPr>
      <t xml:space="preserve">CC BY</t>
    </r>
    <r>
      <rPr>
        <sz val="10"/>
        <rFont val="Noto Sans CJK SC"/>
        <family val="2"/>
      </rPr>
      <t xml:space="preserve">（</t>
    </r>
    <r>
      <rPr>
        <sz val="10"/>
        <rFont val="Arial"/>
        <family val="0"/>
        <charset val="1"/>
      </rPr>
      <t xml:space="preserve">BMC </t>
    </r>
    <r>
      <rPr>
        <sz val="10"/>
        <rFont val="Noto Sans CJK SC"/>
        <family val="2"/>
      </rPr>
      <t xml:space="preserve">の </t>
    </r>
    <r>
      <rPr>
        <sz val="10"/>
        <rFont val="Arial"/>
        <family val="0"/>
        <charset val="1"/>
      </rPr>
      <t xml:space="preserve">Open Access </t>
    </r>
    <r>
      <rPr>
        <sz val="10"/>
        <rFont val="Noto Sans CJK SC"/>
        <family val="2"/>
      </rPr>
      <t xml:space="preserve">表示）</t>
    </r>
  </si>
  <si>
    <r>
      <rPr>
        <sz val="10"/>
        <rFont val="Arial"/>
        <family val="0"/>
        <charset val="1"/>
      </rPr>
      <t xml:space="preserve">CC BY 4.0</t>
    </r>
    <r>
      <rPr>
        <sz val="10"/>
        <rFont val="Noto Sans CJK SC"/>
        <family val="2"/>
      </rPr>
      <t xml:space="preserve">（出版社ページの </t>
    </r>
    <r>
      <rPr>
        <sz val="10"/>
        <rFont val="Arial"/>
        <family val="0"/>
        <charset val="1"/>
      </rPr>
      <t xml:space="preserve">Open Access </t>
    </r>
    <r>
      <rPr>
        <sz val="10"/>
        <rFont val="Noto Sans CJK SC"/>
        <family val="2"/>
      </rPr>
      <t xml:space="preserve">表示）</t>
    </r>
  </si>
  <si>
    <r>
      <rPr>
        <sz val="10"/>
        <rFont val="Arial"/>
        <family val="0"/>
        <charset val="1"/>
      </rPr>
      <t xml:space="preserve">CC BY 4.0</t>
    </r>
    <r>
      <rPr>
        <sz val="10"/>
        <rFont val="Noto Sans CJK SC"/>
        <family val="2"/>
      </rPr>
      <t xml:space="preserve">（</t>
    </r>
    <r>
      <rPr>
        <sz val="10"/>
        <rFont val="Arial"/>
        <family val="0"/>
        <charset val="1"/>
      </rPr>
      <t xml:space="preserve">PMC </t>
    </r>
    <r>
      <rPr>
        <sz val="10"/>
        <rFont val="Noto Sans CJK SC"/>
        <family val="2"/>
      </rPr>
      <t xml:space="preserve">ページの表示。</t>
    </r>
    <r>
      <rPr>
        <sz val="10"/>
        <rFont val="Arial"/>
        <family val="0"/>
        <charset val="1"/>
      </rPr>
      <t xml:space="preserve">© The Author(s) 2018</t>
    </r>
    <r>
      <rPr>
        <sz val="10"/>
        <rFont val="Noto Sans CJK SC"/>
        <family val="2"/>
      </rPr>
      <t xml:space="preserve">）</t>
    </r>
  </si>
  <si>
    <r>
      <rPr>
        <sz val="10"/>
        <rFont val="Noto Sans CJK SC"/>
        <family val="2"/>
      </rPr>
      <t xml:space="preserve">出版社の著作物（</t>
    </r>
    <r>
      <rPr>
        <sz val="10"/>
        <rFont val="Arial"/>
        <family val="0"/>
        <charset val="1"/>
      </rPr>
      <t xml:space="preserve">Springer </t>
    </r>
    <r>
      <rPr>
        <sz val="10"/>
        <rFont val="Noto Sans CJK SC"/>
        <family val="2"/>
      </rPr>
      <t xml:space="preserve">の利用条件。</t>
    </r>
    <r>
      <rPr>
        <sz val="10"/>
        <rFont val="Arial"/>
        <family val="0"/>
        <charset val="1"/>
      </rPr>
      <t xml:space="preserve">CC </t>
    </r>
    <r>
      <rPr>
        <sz val="10"/>
        <rFont val="Noto Sans CJK SC"/>
        <family val="2"/>
      </rPr>
      <t xml:space="preserve">の表示なし）</t>
    </r>
  </si>
  <si>
    <r>
      <rPr>
        <sz val="10"/>
        <rFont val="Arial"/>
        <family val="0"/>
        <charset val="1"/>
      </rPr>
      <t xml:space="preserve">CC</t>
    </r>
    <r>
      <rPr>
        <sz val="10"/>
        <rFont val="Noto Sans CJK SC"/>
        <family val="2"/>
      </rPr>
      <t xml:space="preserve">表示を本セッションで直接確認できず</t>
    </r>
  </si>
  <si>
    <r>
      <rPr>
        <sz val="10"/>
        <rFont val="Arial"/>
        <family val="0"/>
        <charset val="1"/>
      </rPr>
      <t xml:space="preserve">© Massachusetts Medical Society</t>
    </r>
    <r>
      <rPr>
        <sz val="10"/>
        <rFont val="Noto Sans CJK SC"/>
        <family val="2"/>
      </rPr>
      <t xml:space="preserve">（非</t>
    </r>
    <r>
      <rPr>
        <sz val="10"/>
        <rFont val="Arial"/>
        <family val="0"/>
        <charset val="1"/>
      </rPr>
      <t xml:space="preserve">CC</t>
    </r>
    <r>
      <rPr>
        <sz val="10"/>
        <rFont val="Noto Sans CJK SC"/>
        <family val="2"/>
      </rPr>
      <t xml:space="preserve">）</t>
    </r>
  </si>
  <si>
    <r>
      <rPr>
        <sz val="10"/>
        <rFont val="Arial"/>
        <family val="0"/>
        <charset val="1"/>
      </rPr>
      <t xml:space="preserve">© </t>
    </r>
    <r>
      <rPr>
        <sz val="10"/>
        <rFont val="Noto Sans CJK SC"/>
        <family val="2"/>
      </rPr>
      <t xml:space="preserve">日本透析医学会／</t>
    </r>
    <r>
      <rPr>
        <sz val="10"/>
        <rFont val="Arial"/>
        <family val="0"/>
        <charset val="1"/>
      </rPr>
      <t xml:space="preserve">Wiley</t>
    </r>
    <r>
      <rPr>
        <sz val="10"/>
        <rFont val="Noto Sans CJK SC"/>
        <family val="2"/>
      </rPr>
      <t xml:space="preserve">（非</t>
    </r>
    <r>
      <rPr>
        <sz val="10"/>
        <rFont val="Arial"/>
        <family val="0"/>
        <charset val="1"/>
      </rPr>
      <t xml:space="preserve">CC</t>
    </r>
    <r>
      <rPr>
        <sz val="10"/>
        <rFont val="Noto Sans CJK SC"/>
        <family val="2"/>
      </rPr>
      <t xml:space="preserve">）</t>
    </r>
  </si>
  <si>
    <t xml:space="preserve">CC BY-NC-ND 3.0</t>
  </si>
  <si>
    <r>
      <rPr>
        <sz val="10"/>
        <rFont val="Arial"/>
        <family val="0"/>
        <charset val="1"/>
      </rPr>
      <t xml:space="preserve">© American Medical Association</t>
    </r>
    <r>
      <rPr>
        <sz val="10"/>
        <rFont val="Noto Sans CJK SC"/>
        <family val="2"/>
      </rPr>
      <t xml:space="preserve">（非</t>
    </r>
    <r>
      <rPr>
        <sz val="10"/>
        <rFont val="Arial"/>
        <family val="0"/>
        <charset val="1"/>
      </rPr>
      <t xml:space="preserve">CC</t>
    </r>
    <r>
      <rPr>
        <sz val="10"/>
        <rFont val="Noto Sans CJK SC"/>
        <family val="2"/>
      </rPr>
      <t xml:space="preserve">）</t>
    </r>
  </si>
  <si>
    <r>
      <rPr>
        <sz val="10"/>
        <rFont val="Arial"/>
        <family val="0"/>
        <charset val="1"/>
      </rPr>
      <t xml:space="preserve">© European Society of Endocrinology</t>
    </r>
    <r>
      <rPr>
        <sz val="10"/>
        <rFont val="Noto Sans CJK SC"/>
        <family val="2"/>
      </rPr>
      <t xml:space="preserve">（非</t>
    </r>
    <r>
      <rPr>
        <sz val="10"/>
        <rFont val="Arial"/>
        <family val="0"/>
        <charset val="1"/>
      </rPr>
      <t xml:space="preserve">CC</t>
    </r>
    <r>
      <rPr>
        <sz val="10"/>
        <rFont val="Noto Sans CJK SC"/>
        <family val="2"/>
      </rPr>
      <t xml:space="preserve">）</t>
    </r>
  </si>
  <si>
    <r>
      <rPr>
        <sz val="10"/>
        <rFont val="Arial"/>
        <family val="0"/>
        <charset val="1"/>
      </rPr>
      <t xml:space="preserve">© International Society of Nephrology</t>
    </r>
    <r>
      <rPr>
        <sz val="10"/>
        <rFont val="Noto Sans CJK SC"/>
        <family val="2"/>
      </rPr>
      <t xml:space="preserve">／</t>
    </r>
    <r>
      <rPr>
        <sz val="10"/>
        <rFont val="Arial"/>
        <family val="0"/>
        <charset val="1"/>
      </rPr>
      <t xml:space="preserve">Elsevier</t>
    </r>
    <r>
      <rPr>
        <sz val="10"/>
        <rFont val="Noto Sans CJK SC"/>
        <family val="2"/>
      </rPr>
      <t xml:space="preserve">（非</t>
    </r>
    <r>
      <rPr>
        <sz val="10"/>
        <rFont val="Arial"/>
        <family val="0"/>
        <charset val="1"/>
      </rPr>
      <t xml:space="preserve">CC</t>
    </r>
    <r>
      <rPr>
        <sz val="10"/>
        <rFont val="Noto Sans CJK SC"/>
        <family val="2"/>
      </rPr>
      <t xml:space="preserve">）</t>
    </r>
  </si>
  <si>
    <r>
      <rPr>
        <sz val="10"/>
        <rFont val="Arial"/>
        <family val="0"/>
        <charset val="1"/>
      </rPr>
      <t xml:space="preserve">© BMJ Publishing Group</t>
    </r>
    <r>
      <rPr>
        <sz val="10"/>
        <rFont val="Noto Sans CJK SC"/>
        <family val="2"/>
      </rPr>
      <t xml:space="preserve">（非</t>
    </r>
    <r>
      <rPr>
        <sz val="10"/>
        <rFont val="Arial"/>
        <family val="0"/>
        <charset val="1"/>
      </rPr>
      <t xml:space="preserve">CC</t>
    </r>
    <r>
      <rPr>
        <sz val="10"/>
        <rFont val="Noto Sans CJK SC"/>
        <family val="2"/>
      </rPr>
      <t xml:space="preserve">）</t>
    </r>
  </si>
  <si>
    <t xml:space="preserve">ライセンス表示は未確認</t>
  </si>
  <si>
    <r>
      <rPr>
        <sz val="10"/>
        <rFont val="Arial"/>
        <family val="0"/>
        <charset val="1"/>
      </rPr>
      <t xml:space="preserve">© American Physiological Society</t>
    </r>
    <r>
      <rPr>
        <sz val="10"/>
        <rFont val="Noto Sans CJK SC"/>
        <family val="2"/>
      </rPr>
      <t xml:space="preserve">（非</t>
    </r>
    <r>
      <rPr>
        <sz val="10"/>
        <rFont val="Arial"/>
        <family val="0"/>
        <charset val="1"/>
      </rPr>
      <t xml:space="preserve">CC</t>
    </r>
    <r>
      <rPr>
        <sz val="10"/>
        <rFont val="Noto Sans CJK SC"/>
        <family val="2"/>
      </rPr>
      <t xml:space="preserve">）</t>
    </r>
  </si>
  <si>
    <r>
      <rPr>
        <sz val="10"/>
        <rFont val="Arial"/>
        <family val="0"/>
        <charset val="1"/>
      </rPr>
      <t xml:space="preserve">© Nature Publishing Group</t>
    </r>
    <r>
      <rPr>
        <sz val="10"/>
        <rFont val="Noto Sans CJK SC"/>
        <family val="2"/>
      </rPr>
      <t xml:space="preserve">（非</t>
    </r>
    <r>
      <rPr>
        <sz val="10"/>
        <rFont val="Arial"/>
        <family val="0"/>
        <charset val="1"/>
      </rPr>
      <t xml:space="preserve">CC</t>
    </r>
    <r>
      <rPr>
        <sz val="10"/>
        <rFont val="Noto Sans CJK SC"/>
        <family val="2"/>
      </rPr>
      <t xml:space="preserve">）</t>
    </r>
  </si>
  <si>
    <r>
      <rPr>
        <sz val="10"/>
        <rFont val="Arial"/>
        <family val="0"/>
        <charset val="1"/>
      </rPr>
      <t xml:space="preserve">© National Kidney Foundation</t>
    </r>
    <r>
      <rPr>
        <sz val="10"/>
        <rFont val="Noto Sans CJK SC"/>
        <family val="2"/>
      </rPr>
      <t xml:space="preserve">／</t>
    </r>
    <r>
      <rPr>
        <sz val="10"/>
        <rFont val="Arial"/>
        <family val="0"/>
        <charset val="1"/>
      </rPr>
      <t xml:space="preserve">Elsevier</t>
    </r>
    <r>
      <rPr>
        <sz val="10"/>
        <rFont val="Noto Sans CJK SC"/>
        <family val="2"/>
      </rPr>
      <t xml:space="preserve">（非</t>
    </r>
    <r>
      <rPr>
        <sz val="10"/>
        <rFont val="Arial"/>
        <family val="0"/>
        <charset val="1"/>
      </rPr>
      <t xml:space="preserve">CC</t>
    </r>
    <r>
      <rPr>
        <sz val="10"/>
        <rFont val="Noto Sans CJK SC"/>
        <family val="2"/>
      </rPr>
      <t xml:space="preserve">）</t>
    </r>
  </si>
  <si>
    <r>
      <rPr>
        <sz val="10"/>
        <rFont val="Noto Sans CJK SC"/>
        <family val="2"/>
      </rPr>
      <t xml:space="preserve">出版社（米国家庭医学会）の著作物（</t>
    </r>
    <r>
      <rPr>
        <sz val="10"/>
        <rFont val="Arial"/>
        <family val="0"/>
        <charset val="1"/>
      </rPr>
      <t xml:space="preserve">CC </t>
    </r>
    <r>
      <rPr>
        <sz val="10"/>
        <rFont val="Noto Sans CJK SC"/>
        <family val="2"/>
      </rPr>
      <t xml:space="preserve">の表示なし）</t>
    </r>
  </si>
  <si>
    <r>
      <rPr>
        <sz val="10"/>
        <rFont val="Arial"/>
        <family val="0"/>
        <charset val="1"/>
      </rPr>
      <t xml:space="preserve">CC BY 4.0</t>
    </r>
    <r>
      <rPr>
        <sz val="10"/>
        <rFont val="Noto Sans CJK SC"/>
        <family val="2"/>
      </rPr>
      <t xml:space="preserve">（</t>
    </r>
    <r>
      <rPr>
        <sz val="10"/>
        <rFont val="Arial"/>
        <family val="0"/>
        <charset val="1"/>
      </rPr>
      <t xml:space="preserve">PMC </t>
    </r>
    <r>
      <rPr>
        <sz val="10"/>
        <rFont val="Noto Sans CJK SC"/>
        <family val="2"/>
      </rPr>
      <t xml:space="preserve">ページの表示で確認）</t>
    </r>
  </si>
  <si>
    <r>
      <rPr>
        <sz val="10"/>
        <rFont val="Noto Sans CJK SC"/>
        <family val="2"/>
      </rPr>
      <t xml:space="preserve">出版社（</t>
    </r>
    <r>
      <rPr>
        <sz val="10"/>
        <rFont val="Arial"/>
        <family val="0"/>
        <charset val="1"/>
      </rPr>
      <t xml:space="preserve">BMJ</t>
    </r>
    <r>
      <rPr>
        <sz val="10"/>
        <rFont val="Noto Sans CJK SC"/>
        <family val="2"/>
      </rPr>
      <t xml:space="preserve">）の著作物（</t>
    </r>
    <r>
      <rPr>
        <sz val="10"/>
        <rFont val="Arial"/>
        <family val="0"/>
        <charset val="1"/>
      </rPr>
      <t xml:space="preserve">CC </t>
    </r>
    <r>
      <rPr>
        <sz val="10"/>
        <rFont val="Noto Sans CJK SC"/>
        <family val="2"/>
      </rPr>
      <t xml:space="preserve">の表示なし）</t>
    </r>
  </si>
  <si>
    <r>
      <rPr>
        <sz val="10"/>
        <rFont val="Arial"/>
        <family val="0"/>
        <charset val="1"/>
      </rPr>
      <t xml:space="preserve">CC BY-NC-SA 4.0</t>
    </r>
    <r>
      <rPr>
        <sz val="10"/>
        <rFont val="Noto Sans CJK SC"/>
        <family val="2"/>
      </rPr>
      <t xml:space="preserve">（</t>
    </r>
    <r>
      <rPr>
        <sz val="10"/>
        <rFont val="Arial"/>
        <family val="0"/>
        <charset val="1"/>
      </rPr>
      <t xml:space="preserve">PMC </t>
    </r>
    <r>
      <rPr>
        <sz val="10"/>
        <rFont val="Noto Sans CJK SC"/>
        <family val="2"/>
      </rPr>
      <t xml:space="preserve">ページの表示で確認）</t>
    </r>
  </si>
  <si>
    <r>
      <rPr>
        <sz val="10"/>
        <rFont val="Noto Sans CJK SC"/>
        <family val="2"/>
      </rPr>
      <t xml:space="preserve">出版社（米国腎臓学会）の著作物（</t>
    </r>
    <r>
      <rPr>
        <sz val="10"/>
        <rFont val="Arial"/>
        <family val="0"/>
        <charset val="1"/>
      </rPr>
      <t xml:space="preserve">CC </t>
    </r>
    <r>
      <rPr>
        <sz val="10"/>
        <rFont val="Noto Sans CJK SC"/>
        <family val="2"/>
      </rPr>
      <t xml:space="preserve">の表示なし）</t>
    </r>
  </si>
  <si>
    <r>
      <rPr>
        <sz val="10"/>
        <rFont val="Noto Sans CJK SC"/>
        <family val="2"/>
      </rPr>
      <t xml:space="preserve">出版社の著作物（著者原稿の </t>
    </r>
    <r>
      <rPr>
        <sz val="10"/>
        <rFont val="Arial"/>
        <family val="0"/>
        <charset val="1"/>
      </rPr>
      <t xml:space="preserve">PMC </t>
    </r>
    <r>
      <rPr>
        <sz val="10"/>
        <rFont val="Noto Sans CJK SC"/>
        <family val="2"/>
      </rPr>
      <t xml:space="preserve">掲載。</t>
    </r>
    <r>
      <rPr>
        <sz val="10"/>
        <rFont val="Arial"/>
        <family val="0"/>
        <charset val="1"/>
      </rPr>
      <t xml:space="preserve">CC </t>
    </r>
    <r>
      <rPr>
        <sz val="10"/>
        <rFont val="Noto Sans CJK SC"/>
        <family val="2"/>
      </rPr>
      <t xml:space="preserve">の表示なし）</t>
    </r>
  </si>
  <si>
    <r>
      <rPr>
        <sz val="10"/>
        <rFont val="Noto Sans CJK SC"/>
        <family val="2"/>
      </rPr>
      <t xml:space="preserve">学会（日本透析医学会）の著作物（</t>
    </r>
    <r>
      <rPr>
        <sz val="10"/>
        <rFont val="Arial"/>
        <family val="0"/>
        <charset val="1"/>
      </rPr>
      <t xml:space="preserve">CC </t>
    </r>
    <r>
      <rPr>
        <sz val="10"/>
        <rFont val="Noto Sans CJK SC"/>
        <family val="2"/>
      </rPr>
      <t xml:space="preserve">の表示なし）</t>
    </r>
  </si>
  <si>
    <r>
      <rPr>
        <sz val="10"/>
        <rFont val="Arial"/>
        <family val="0"/>
        <charset val="1"/>
      </rPr>
      <t xml:space="preserve">CC BY 4.0</t>
    </r>
    <r>
      <rPr>
        <sz val="10"/>
        <rFont val="Noto Sans CJK SC"/>
        <family val="2"/>
      </rPr>
      <t xml:space="preserve">（</t>
    </r>
    <r>
      <rPr>
        <sz val="10"/>
        <rFont val="Arial"/>
        <family val="0"/>
        <charset val="1"/>
      </rPr>
      <t xml:space="preserve">BMC </t>
    </r>
    <r>
      <rPr>
        <sz val="10"/>
        <rFont val="Noto Sans CJK SC"/>
        <family val="2"/>
      </rPr>
      <t xml:space="preserve">の誌面表示）</t>
    </r>
  </si>
  <si>
    <r>
      <rPr>
        <sz val="10"/>
        <rFont val="Arial"/>
        <family val="0"/>
        <charset val="1"/>
      </rPr>
      <t xml:space="preserve">CC BY 4.0</t>
    </r>
    <r>
      <rPr>
        <sz val="10"/>
        <rFont val="Noto Sans CJK SC"/>
        <family val="2"/>
      </rPr>
      <t xml:space="preserve">（</t>
    </r>
    <r>
      <rPr>
        <sz val="10"/>
        <rFont val="Arial"/>
        <family val="0"/>
        <charset val="1"/>
      </rPr>
      <t xml:space="preserve">PMC </t>
    </r>
    <r>
      <rPr>
        <sz val="10"/>
        <rFont val="Noto Sans CJK SC"/>
        <family val="2"/>
      </rPr>
      <t xml:space="preserve">ページの </t>
    </r>
    <r>
      <rPr>
        <sz val="10"/>
        <rFont val="Arial"/>
        <family val="0"/>
        <charset val="1"/>
      </rPr>
      <t xml:space="preserve">Open Access </t>
    </r>
    <r>
      <rPr>
        <sz val="10"/>
        <rFont val="Noto Sans CJK SC"/>
        <family val="2"/>
      </rPr>
      <t xml:space="preserve">表示）</t>
    </r>
  </si>
  <si>
    <r>
      <rPr>
        <sz val="10"/>
        <rFont val="Noto Sans CJK SC"/>
        <family val="2"/>
      </rPr>
      <t xml:space="preserve">学会ガイドライン（</t>
    </r>
    <r>
      <rPr>
        <sz val="10"/>
        <rFont val="Arial"/>
        <family val="0"/>
        <charset val="1"/>
      </rPr>
      <t xml:space="preserve">CC </t>
    </r>
    <r>
      <rPr>
        <sz val="10"/>
        <rFont val="Noto Sans CJK SC"/>
        <family val="2"/>
      </rPr>
      <t xml:space="preserve">の表示なし）</t>
    </r>
  </si>
  <si>
    <r>
      <rPr>
        <sz val="10"/>
        <rFont val="Arial"/>
        <family val="0"/>
        <charset val="1"/>
      </rPr>
      <t xml:space="preserve">CC BY-NC 4.0</t>
    </r>
    <r>
      <rPr>
        <sz val="10"/>
        <rFont val="Noto Sans CJK SC"/>
        <family val="2"/>
      </rPr>
      <t xml:space="preserve">（</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欄で確認）</t>
    </r>
  </si>
  <si>
    <r>
      <rPr>
        <sz val="10"/>
        <rFont val="Arial"/>
        <family val="0"/>
        <charset val="1"/>
      </rPr>
      <t xml:space="preserve">CC BY</t>
    </r>
    <r>
      <rPr>
        <sz val="10"/>
        <rFont val="Noto Sans CJK SC"/>
        <family val="2"/>
      </rPr>
      <t xml:space="preserve">（誌面のオープンアクセス表示で確認）</t>
    </r>
  </si>
  <si>
    <r>
      <rPr>
        <sz val="10"/>
        <rFont val="Arial"/>
        <family val="0"/>
        <charset val="1"/>
      </rPr>
      <t xml:space="preserve">CC BY-NC-ND 4.0</t>
    </r>
    <r>
      <rPr>
        <sz val="10"/>
        <rFont val="Noto Sans CJK SC"/>
        <family val="2"/>
      </rPr>
      <t xml:space="preserve">（</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r>
      <rPr>
        <sz val="10"/>
        <rFont val="Arial"/>
        <family val="0"/>
        <charset val="1"/>
      </rPr>
      <t xml:space="preserve">version of record</t>
    </r>
    <r>
      <rPr>
        <sz val="10"/>
        <rFont val="Noto Sans CJK SC"/>
        <family val="2"/>
      </rPr>
      <t xml:space="preserve">）</t>
    </r>
  </si>
  <si>
    <r>
      <rPr>
        <sz val="10"/>
        <rFont val="Arial"/>
        <family val="0"/>
        <charset val="1"/>
      </rPr>
      <t xml:space="preserve">CC BY 3.0</t>
    </r>
    <r>
      <rPr>
        <sz val="10"/>
        <rFont val="Noto Sans CJK SC"/>
        <family val="2"/>
      </rPr>
      <t xml:space="preserve">（</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欄と </t>
    </r>
    <r>
      <rPr>
        <sz val="10"/>
        <rFont val="Arial"/>
        <family val="0"/>
        <charset val="1"/>
      </rPr>
      <t xml:space="preserve">PMC </t>
    </r>
    <r>
      <rPr>
        <sz val="10"/>
        <rFont val="Noto Sans CJK SC"/>
        <family val="2"/>
      </rPr>
      <t xml:space="preserve">掲載ページの表示で確認）</t>
    </r>
  </si>
  <si>
    <r>
      <rPr>
        <sz val="10"/>
        <rFont val="Arial"/>
        <family val="0"/>
        <charset val="1"/>
      </rPr>
      <t xml:space="preserve">CC BY 4.0</t>
    </r>
    <r>
      <rPr>
        <sz val="10"/>
        <rFont val="Noto Sans CJK SC"/>
        <family val="2"/>
      </rPr>
      <t xml:space="preserve">（誌面の表示、</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欄でも </t>
    </r>
    <r>
      <rPr>
        <sz val="10"/>
        <rFont val="Arial"/>
        <family val="0"/>
        <charset val="1"/>
      </rPr>
      <t xml:space="preserve">CC BY 4.0 </t>
    </r>
    <r>
      <rPr>
        <sz val="10"/>
        <rFont val="Noto Sans CJK SC"/>
        <family val="2"/>
      </rPr>
      <t xml:space="preserve">を確認）</t>
    </r>
  </si>
  <si>
    <r>
      <rPr>
        <sz val="10"/>
        <rFont val="Noto Sans CJK SC"/>
        <family val="2"/>
      </rPr>
      <t xml:space="preserve">ガイドライン（</t>
    </r>
    <r>
      <rPr>
        <sz val="10"/>
        <rFont val="Arial"/>
        <family val="0"/>
        <charset val="1"/>
      </rPr>
      <t xml:space="preserve">RESTRICTED</t>
    </r>
    <r>
      <rPr>
        <sz val="10"/>
        <rFont val="Noto Sans CJK SC"/>
        <family val="2"/>
      </rPr>
      <t xml:space="preserve">）</t>
    </r>
  </si>
  <si>
    <r>
      <rPr>
        <sz val="10"/>
        <rFont val="Noto Sans CJK SC"/>
        <family val="2"/>
      </rPr>
      <t xml:space="preserve">未確認（</t>
    </r>
    <r>
      <rPr>
        <sz val="10"/>
        <rFont val="Arial"/>
        <family val="0"/>
        <charset val="1"/>
      </rPr>
      <t xml:space="preserve">UNKNOWN</t>
    </r>
    <r>
      <rPr>
        <sz val="10"/>
        <rFont val="Noto Sans CJK SC"/>
        <family val="2"/>
      </rPr>
      <t xml:space="preserve">）</t>
    </r>
  </si>
  <si>
    <r>
      <rPr>
        <sz val="10"/>
        <rFont val="Arial"/>
        <family val="0"/>
        <charset val="1"/>
      </rPr>
      <t xml:space="preserve">CC BY-NC-ND 4.0</t>
    </r>
    <r>
      <rPr>
        <sz val="10"/>
        <rFont val="Noto Sans CJK SC"/>
        <family val="2"/>
      </rPr>
      <t xml:space="preserve">（</t>
    </r>
    <r>
      <rPr>
        <sz val="10"/>
        <rFont val="Arial"/>
        <family val="0"/>
        <charset val="1"/>
      </rPr>
      <t xml:space="preserve">RESTRICTED</t>
    </r>
    <r>
      <rPr>
        <sz val="10"/>
        <rFont val="Noto Sans CJK SC"/>
        <family val="2"/>
      </rPr>
      <t xml:space="preserve">）</t>
    </r>
  </si>
  <si>
    <r>
      <rPr>
        <sz val="10"/>
        <rFont val="Arial"/>
        <family val="0"/>
        <charset val="1"/>
      </rPr>
      <t xml:space="preserve">CC BY-NC 4.0</t>
    </r>
    <r>
      <rPr>
        <sz val="10"/>
        <rFont val="Noto Sans CJK SC"/>
        <family val="2"/>
      </rPr>
      <t xml:space="preserve">（</t>
    </r>
    <r>
      <rPr>
        <sz val="10"/>
        <rFont val="Arial"/>
        <family val="0"/>
        <charset val="1"/>
      </rPr>
      <t xml:space="preserve">RESTRICTED</t>
    </r>
    <r>
      <rPr>
        <sz val="10"/>
        <rFont val="Noto Sans CJK SC"/>
        <family val="2"/>
      </rPr>
      <t xml:space="preserve">）</t>
    </r>
  </si>
  <si>
    <r>
      <rPr>
        <sz val="10"/>
        <rFont val="Arial"/>
        <family val="0"/>
        <charset val="1"/>
      </rPr>
      <t xml:space="preserve">CC BY 4.0</t>
    </r>
    <r>
      <rPr>
        <sz val="10"/>
        <rFont val="Noto Sans CJK SC"/>
        <family val="2"/>
      </rPr>
      <t xml:space="preserve">（</t>
    </r>
    <r>
      <rPr>
        <sz val="10"/>
        <rFont val="Arial"/>
        <family val="0"/>
        <charset val="1"/>
      </rPr>
      <t xml:space="preserve">OPEN</t>
    </r>
    <r>
      <rPr>
        <sz val="10"/>
        <rFont val="Noto Sans CJK SC"/>
        <family val="2"/>
      </rPr>
      <t xml:space="preserve">）</t>
    </r>
  </si>
  <si>
    <r>
      <rPr>
        <sz val="10"/>
        <rFont val="Arial"/>
        <family val="0"/>
        <charset val="1"/>
      </rPr>
      <t xml:space="preserve">CC BY</t>
    </r>
    <r>
      <rPr>
        <sz val="10"/>
        <rFont val="Noto Sans CJK SC"/>
        <family val="2"/>
      </rPr>
      <t xml:space="preserve">（</t>
    </r>
    <r>
      <rPr>
        <sz val="10"/>
        <rFont val="Arial"/>
        <family val="0"/>
        <charset val="1"/>
      </rPr>
      <t xml:space="preserve">OPEN</t>
    </r>
    <r>
      <rPr>
        <sz val="10"/>
        <rFont val="Noto Sans CJK SC"/>
        <family val="2"/>
      </rPr>
      <t xml:space="preserve">）</t>
    </r>
  </si>
  <si>
    <r>
      <rPr>
        <sz val="10"/>
        <rFont val="Arial"/>
        <family val="0"/>
        <charset val="1"/>
      </rPr>
      <t xml:space="preserve">CC BY-NC 3.0</t>
    </r>
    <r>
      <rPr>
        <sz val="10"/>
        <rFont val="Noto Sans CJK SC"/>
        <family val="2"/>
      </rPr>
      <t xml:space="preserve">（</t>
    </r>
    <r>
      <rPr>
        <sz val="10"/>
        <rFont val="Arial"/>
        <family val="0"/>
        <charset val="1"/>
      </rPr>
      <t xml:space="preserve">RESTRICTED</t>
    </r>
    <r>
      <rPr>
        <sz val="10"/>
        <rFont val="Noto Sans CJK SC"/>
        <family val="2"/>
      </rPr>
      <t xml:space="preserve">）</t>
    </r>
  </si>
  <si>
    <r>
      <rPr>
        <sz val="10"/>
        <rFont val="Noto Sans CJK SC"/>
        <family val="2"/>
      </rPr>
      <t xml:space="preserve">米国政府資料（</t>
    </r>
    <r>
      <rPr>
        <sz val="10"/>
        <rFont val="Arial"/>
        <family val="0"/>
        <charset val="1"/>
      </rPr>
      <t xml:space="preserve">GOV_US</t>
    </r>
    <r>
      <rPr>
        <sz val="10"/>
        <rFont val="Noto Sans CJK SC"/>
        <family val="2"/>
      </rPr>
      <t xml:space="preserve">）</t>
    </r>
  </si>
  <si>
    <r>
      <rPr>
        <sz val="10"/>
        <rFont val="Noto Sans CJK SC"/>
        <family val="2"/>
      </rPr>
      <t xml:space="preserve">出版社の著作物（</t>
    </r>
    <r>
      <rPr>
        <sz val="10"/>
        <rFont val="Arial"/>
        <family val="0"/>
        <charset val="1"/>
      </rPr>
      <t xml:space="preserve">CC </t>
    </r>
    <r>
      <rPr>
        <sz val="10"/>
        <rFont val="Noto Sans CJK SC"/>
        <family val="2"/>
      </rPr>
      <t xml:space="preserve">の表示を確認できず）</t>
    </r>
  </si>
  <si>
    <r>
      <rPr>
        <sz val="10"/>
        <rFont val="Arial"/>
        <family val="0"/>
        <charset val="1"/>
      </rPr>
      <t xml:space="preserve">CC BY 4.0</t>
    </r>
    <r>
      <rPr>
        <sz val="10"/>
        <rFont val="Noto Sans CJK SC"/>
        <family val="2"/>
      </rPr>
      <t xml:space="preserve">（</t>
    </r>
    <r>
      <rPr>
        <sz val="10"/>
        <rFont val="Arial"/>
        <family val="0"/>
        <charset val="1"/>
      </rPr>
      <t xml:space="preserve">PMC </t>
    </r>
    <r>
      <rPr>
        <sz val="10"/>
        <rFont val="Noto Sans CJK SC"/>
        <family val="2"/>
      </rPr>
      <t xml:space="preserve">掲載ページの表示）</t>
    </r>
  </si>
  <si>
    <r>
      <rPr>
        <sz val="10"/>
        <rFont val="Arial"/>
        <family val="0"/>
        <charset val="1"/>
      </rPr>
      <t xml:space="preserve">CC BY-NC-SA 3.0</t>
    </r>
    <r>
      <rPr>
        <sz val="10"/>
        <rFont val="Noto Sans CJK SC"/>
        <family val="2"/>
      </rPr>
      <t xml:space="preserve">（</t>
    </r>
    <r>
      <rPr>
        <sz val="10"/>
        <rFont val="Arial"/>
        <family val="0"/>
        <charset val="1"/>
      </rPr>
      <t xml:space="preserve">PMC </t>
    </r>
    <r>
      <rPr>
        <sz val="10"/>
        <rFont val="Noto Sans CJK SC"/>
        <family val="2"/>
      </rPr>
      <t xml:space="preserve">掲載ページの表示）</t>
    </r>
  </si>
  <si>
    <r>
      <rPr>
        <sz val="10"/>
        <rFont val="Noto Sans CJK SC"/>
        <family val="2"/>
      </rPr>
      <t xml:space="preserve">出版社の著作物（コクラン、</t>
    </r>
    <r>
      <rPr>
        <sz val="10"/>
        <rFont val="Arial"/>
        <family val="0"/>
        <charset val="1"/>
      </rPr>
      <t xml:space="preserve">CC </t>
    </r>
    <r>
      <rPr>
        <sz val="10"/>
        <rFont val="Noto Sans CJK SC"/>
        <family val="2"/>
      </rPr>
      <t xml:space="preserve">の表示なし）</t>
    </r>
  </si>
  <si>
    <r>
      <rPr>
        <sz val="10"/>
        <rFont val="Arial"/>
        <family val="0"/>
        <charset val="1"/>
      </rPr>
      <t xml:space="preserve">CC BY</t>
    </r>
    <r>
      <rPr>
        <sz val="10"/>
        <rFont val="Noto Sans CJK SC"/>
        <family val="2"/>
      </rPr>
      <t xml:space="preserve">（出版社ページの表示）</t>
    </r>
  </si>
  <si>
    <r>
      <rPr>
        <sz val="10"/>
        <rFont val="Arial"/>
        <family val="0"/>
        <charset val="1"/>
      </rPr>
      <t xml:space="preserve">CC BY-NC-ND</t>
    </r>
    <r>
      <rPr>
        <sz val="10"/>
        <rFont val="Noto Sans CJK SC"/>
        <family val="2"/>
      </rPr>
      <t xml:space="preserve">（</t>
    </r>
    <r>
      <rPr>
        <sz val="10"/>
        <rFont val="Arial"/>
        <family val="0"/>
        <charset val="1"/>
      </rPr>
      <t xml:space="preserve">PMC </t>
    </r>
    <r>
      <rPr>
        <sz val="10"/>
        <rFont val="Noto Sans CJK SC"/>
        <family val="2"/>
      </rPr>
      <t xml:space="preserve">掲載ページの表示）</t>
    </r>
  </si>
  <si>
    <r>
      <rPr>
        <sz val="10"/>
        <rFont val="Noto Sans CJK SC"/>
        <family val="2"/>
      </rPr>
      <t xml:space="preserve">出版社（</t>
    </r>
    <r>
      <rPr>
        <sz val="10"/>
        <rFont val="Arial"/>
        <family val="0"/>
        <charset val="1"/>
      </rPr>
      <t xml:space="preserve">Springer Nature</t>
    </r>
    <r>
      <rPr>
        <sz val="10"/>
        <rFont val="Noto Sans CJK SC"/>
        <family val="2"/>
      </rPr>
      <t xml:space="preserve">）の著作物（</t>
    </r>
    <r>
      <rPr>
        <sz val="10"/>
        <rFont val="Arial"/>
        <family val="0"/>
        <charset val="1"/>
      </rPr>
      <t xml:space="preserve">CC </t>
    </r>
    <r>
      <rPr>
        <sz val="10"/>
        <rFont val="Noto Sans CJK SC"/>
        <family val="2"/>
      </rPr>
      <t xml:space="preserve">の表示なし）</t>
    </r>
  </si>
  <si>
    <r>
      <rPr>
        <sz val="10"/>
        <rFont val="Noto Sans CJK SC"/>
        <family val="2"/>
      </rPr>
      <t xml:space="preserve">出版社（</t>
    </r>
    <r>
      <rPr>
        <sz val="10"/>
        <rFont val="Arial"/>
        <family val="0"/>
        <charset val="1"/>
      </rPr>
      <t xml:space="preserve">NEJM</t>
    </r>
    <r>
      <rPr>
        <sz val="10"/>
        <rFont val="Noto Sans CJK SC"/>
        <family val="2"/>
      </rPr>
      <t xml:space="preserve">）の著作物（</t>
    </r>
    <r>
      <rPr>
        <sz val="10"/>
        <rFont val="Arial"/>
        <family val="0"/>
        <charset val="1"/>
      </rPr>
      <t xml:space="preserve">CC </t>
    </r>
    <r>
      <rPr>
        <sz val="10"/>
        <rFont val="Noto Sans CJK SC"/>
        <family val="2"/>
      </rPr>
      <t xml:space="preserve">の表示なし）</t>
    </r>
  </si>
  <si>
    <r>
      <rPr>
        <sz val="10"/>
        <rFont val="Noto Sans CJK SC"/>
        <family val="2"/>
      </rPr>
      <t xml:space="preserve">欧州泌尿器科学会（</t>
    </r>
    <r>
      <rPr>
        <sz val="10"/>
        <rFont val="Arial"/>
        <family val="0"/>
        <charset val="1"/>
      </rPr>
      <t xml:space="preserve">EAU</t>
    </r>
    <r>
      <rPr>
        <sz val="10"/>
        <rFont val="Noto Sans CJK SC"/>
        <family val="2"/>
      </rPr>
      <t xml:space="preserve">）のガイドライン、</t>
    </r>
    <r>
      <rPr>
        <sz val="10"/>
        <rFont val="Arial"/>
        <family val="0"/>
        <charset val="1"/>
      </rPr>
      <t xml:space="preserve">Elsevier </t>
    </r>
    <r>
      <rPr>
        <sz val="10"/>
        <rFont val="Noto Sans CJK SC"/>
        <family val="2"/>
      </rPr>
      <t xml:space="preserve">掲載（</t>
    </r>
    <r>
      <rPr>
        <sz val="10"/>
        <rFont val="Arial"/>
        <family val="0"/>
        <charset val="1"/>
      </rPr>
      <t xml:space="preserve">CC </t>
    </r>
    <r>
      <rPr>
        <sz val="10"/>
        <rFont val="Noto Sans CJK SC"/>
        <family val="2"/>
      </rPr>
      <t xml:space="preserve">の表示なし）</t>
    </r>
  </si>
  <si>
    <r>
      <rPr>
        <sz val="10"/>
        <rFont val="Noto Sans CJK SC"/>
        <family val="2"/>
      </rPr>
      <t xml:space="preserve">出版社（</t>
    </r>
    <r>
      <rPr>
        <sz val="10"/>
        <rFont val="Arial"/>
        <family val="0"/>
        <charset val="1"/>
      </rPr>
      <t xml:space="preserve">Elsevier</t>
    </r>
    <r>
      <rPr>
        <sz val="10"/>
        <rFont val="Noto Sans CJK SC"/>
        <family val="2"/>
      </rPr>
      <t xml:space="preserve">）の著作物。</t>
    </r>
    <r>
      <rPr>
        <sz val="10"/>
        <rFont val="Arial"/>
        <family val="0"/>
        <charset val="1"/>
      </rPr>
      <t xml:space="preserve">PMC </t>
    </r>
    <r>
      <rPr>
        <sz val="10"/>
        <rFont val="Noto Sans CJK SC"/>
        <family val="2"/>
      </rPr>
      <t xml:space="preserve">に著者原稿があるが </t>
    </r>
    <r>
      <rPr>
        <sz val="10"/>
        <rFont val="Arial"/>
        <family val="0"/>
        <charset val="1"/>
      </rPr>
      <t xml:space="preserve">CC </t>
    </r>
    <r>
      <rPr>
        <sz val="10"/>
        <rFont val="Noto Sans CJK SC"/>
        <family val="2"/>
      </rPr>
      <t xml:space="preserve">ライセンスの表示は確認できない</t>
    </r>
  </si>
  <si>
    <r>
      <rPr>
        <sz val="10"/>
        <rFont val="Noto Sans CJK SC"/>
        <family val="2"/>
      </rPr>
      <t xml:space="preserve">出版社（</t>
    </r>
    <r>
      <rPr>
        <sz val="10"/>
        <rFont val="Arial"/>
        <family val="0"/>
        <charset val="1"/>
      </rPr>
      <t xml:space="preserve">Elsevier</t>
    </r>
    <r>
      <rPr>
        <sz val="10"/>
        <rFont val="Noto Sans CJK SC"/>
        <family val="2"/>
      </rPr>
      <t xml:space="preserve">）の著作物（</t>
    </r>
    <r>
      <rPr>
        <sz val="10"/>
        <rFont val="Arial"/>
        <family val="0"/>
        <charset val="1"/>
      </rPr>
      <t xml:space="preserve">CC </t>
    </r>
    <r>
      <rPr>
        <sz val="10"/>
        <rFont val="Noto Sans CJK SC"/>
        <family val="2"/>
      </rPr>
      <t xml:space="preserve">の表示なし）</t>
    </r>
  </si>
  <si>
    <r>
      <rPr>
        <sz val="10"/>
        <rFont val="Noto Sans CJK SC"/>
        <family val="2"/>
      </rPr>
      <t xml:space="preserve">確認できず（</t>
    </r>
    <r>
      <rPr>
        <sz val="10"/>
        <rFont val="Arial"/>
        <family val="0"/>
        <charset val="1"/>
      </rPr>
      <t xml:space="preserve">CC </t>
    </r>
    <r>
      <rPr>
        <sz val="10"/>
        <rFont val="Noto Sans CJK SC"/>
        <family val="2"/>
      </rPr>
      <t xml:space="preserve">の表示なし）</t>
    </r>
  </si>
  <si>
    <r>
      <rPr>
        <sz val="10"/>
        <rFont val="Arial"/>
        <family val="0"/>
        <charset val="1"/>
      </rPr>
      <t xml:space="preserve">CC BY</t>
    </r>
    <r>
      <rPr>
        <sz val="10"/>
        <rFont val="Noto Sans CJK SC"/>
        <family val="2"/>
      </rPr>
      <t xml:space="preserve">（オープンアクセス）</t>
    </r>
  </si>
  <si>
    <r>
      <rPr>
        <sz val="10"/>
        <rFont val="Noto Sans CJK SC"/>
        <family val="2"/>
      </rPr>
      <t xml:space="preserve">出版社（</t>
    </r>
    <r>
      <rPr>
        <sz val="10"/>
        <rFont val="Arial"/>
        <family val="0"/>
        <charset val="1"/>
      </rPr>
      <t xml:space="preserve">Wiley</t>
    </r>
    <r>
      <rPr>
        <sz val="10"/>
        <rFont val="Noto Sans CJK SC"/>
        <family val="2"/>
      </rPr>
      <t xml:space="preserve">）の著作物（</t>
    </r>
    <r>
      <rPr>
        <sz val="10"/>
        <rFont val="Arial"/>
        <family val="0"/>
        <charset val="1"/>
      </rPr>
      <t xml:space="preserve">CC </t>
    </r>
    <r>
      <rPr>
        <sz val="10"/>
        <rFont val="Noto Sans CJK SC"/>
        <family val="2"/>
      </rPr>
      <t xml:space="preserve">の表示なし）</t>
    </r>
  </si>
  <si>
    <r>
      <rPr>
        <sz val="10"/>
        <rFont val="Noto Sans CJK SC"/>
        <family val="2"/>
      </rPr>
      <t xml:space="preserve">米国政府機関（</t>
    </r>
    <r>
      <rPr>
        <sz val="10"/>
        <rFont val="Arial"/>
        <family val="0"/>
        <charset val="1"/>
      </rPr>
      <t xml:space="preserve">USPSTF</t>
    </r>
    <r>
      <rPr>
        <sz val="10"/>
        <rFont val="Noto Sans CJK SC"/>
        <family val="2"/>
      </rPr>
      <t xml:space="preserve">）の勧告声明（</t>
    </r>
    <r>
      <rPr>
        <sz val="10"/>
        <rFont val="Arial"/>
        <family val="0"/>
        <charset val="1"/>
      </rPr>
      <t xml:space="preserve">JAMA </t>
    </r>
    <r>
      <rPr>
        <sz val="10"/>
        <rFont val="Noto Sans CJK SC"/>
        <family val="2"/>
      </rPr>
      <t xml:space="preserve">掲載）</t>
    </r>
  </si>
  <si>
    <r>
      <rPr>
        <sz val="10"/>
        <rFont val="Noto Sans CJK SC"/>
        <family val="2"/>
      </rPr>
      <t xml:space="preserve">非営利利用のみ許可（出版社表示。</t>
    </r>
    <r>
      <rPr>
        <sz val="10"/>
        <rFont val="Arial"/>
        <family val="0"/>
        <charset val="1"/>
      </rPr>
      <t xml:space="preserve">CC BY-NC </t>
    </r>
    <r>
      <rPr>
        <sz val="10"/>
        <rFont val="Noto Sans CJK SC"/>
        <family val="2"/>
      </rPr>
      <t xml:space="preserve">相当）</t>
    </r>
  </si>
  <si>
    <r>
      <rPr>
        <sz val="10"/>
        <rFont val="Arial"/>
        <family val="0"/>
        <charset val="1"/>
      </rPr>
      <t xml:space="preserve">CC BY-NC</t>
    </r>
    <r>
      <rPr>
        <sz val="10"/>
        <rFont val="Noto Sans CJK SC"/>
        <family val="2"/>
      </rPr>
      <t xml:space="preserve">（</t>
    </r>
    <r>
      <rPr>
        <sz val="10"/>
        <rFont val="Arial"/>
        <family val="0"/>
        <charset val="1"/>
      </rPr>
      <t xml:space="preserve">PMC </t>
    </r>
    <r>
      <rPr>
        <sz val="10"/>
        <rFont val="Noto Sans CJK SC"/>
        <family val="2"/>
      </rPr>
      <t xml:space="preserve">掲載ページの表示）</t>
    </r>
  </si>
  <si>
    <r>
      <rPr>
        <sz val="10"/>
        <rFont val="Arial"/>
        <family val="0"/>
        <charset val="1"/>
      </rPr>
      <t xml:space="preserve">CC BY-NC 3.0</t>
    </r>
    <r>
      <rPr>
        <sz val="10"/>
        <rFont val="Noto Sans CJK SC"/>
        <family val="2"/>
      </rPr>
      <t xml:space="preserve">（</t>
    </r>
    <r>
      <rPr>
        <sz val="10"/>
        <rFont val="Arial"/>
        <family val="0"/>
        <charset val="1"/>
      </rPr>
      <t xml:space="preserve">PMC </t>
    </r>
    <r>
      <rPr>
        <sz val="10"/>
        <rFont val="Noto Sans CJK SC"/>
        <family val="2"/>
      </rPr>
      <t xml:space="preserve">掲載ページの表示）</t>
    </r>
  </si>
  <si>
    <r>
      <rPr>
        <sz val="10"/>
        <rFont val="Noto Sans CJK SC"/>
        <family val="2"/>
      </rPr>
      <t xml:space="preserve">学会誌の著作権表示のみ（</t>
    </r>
    <r>
      <rPr>
        <sz val="10"/>
        <rFont val="Arial"/>
        <family val="0"/>
        <charset val="1"/>
      </rPr>
      <t xml:space="preserve">CC </t>
    </r>
    <r>
      <rPr>
        <sz val="10"/>
        <rFont val="Noto Sans CJK SC"/>
        <family val="2"/>
      </rPr>
      <t xml:space="preserve">条件は確認できず）</t>
    </r>
  </si>
  <si>
    <r>
      <rPr>
        <sz val="10"/>
        <rFont val="Arial"/>
        <family val="0"/>
        <charset val="1"/>
      </rPr>
      <t xml:space="preserve">CC BY-NC 4.0</t>
    </r>
    <r>
      <rPr>
        <sz val="10"/>
        <rFont val="Noto Sans CJK SC"/>
        <family val="2"/>
      </rPr>
      <t xml:space="preserve">（</t>
    </r>
    <r>
      <rPr>
        <sz val="10"/>
        <rFont val="Arial"/>
        <family val="0"/>
        <charset val="1"/>
      </rPr>
      <t xml:space="preserve">PMC </t>
    </r>
    <r>
      <rPr>
        <sz val="10"/>
        <rFont val="Noto Sans CJK SC"/>
        <family val="2"/>
      </rPr>
      <t xml:space="preserve">掲載ページの表示）</t>
    </r>
  </si>
  <si>
    <r>
      <rPr>
        <sz val="10"/>
        <rFont val="Arial"/>
        <family val="0"/>
        <charset val="1"/>
      </rPr>
      <t xml:space="preserve">© American Academy of Family Physicians</t>
    </r>
    <r>
      <rPr>
        <sz val="10"/>
        <rFont val="Noto Sans CJK SC"/>
        <family val="2"/>
      </rPr>
      <t xml:space="preserve">（</t>
    </r>
    <r>
      <rPr>
        <sz val="10"/>
        <rFont val="Arial"/>
        <family val="0"/>
        <charset val="1"/>
      </rPr>
      <t xml:space="preserve">CC </t>
    </r>
    <r>
      <rPr>
        <sz val="10"/>
        <rFont val="Noto Sans CJK SC"/>
        <family val="2"/>
      </rPr>
      <t xml:space="preserve">の表示なし）</t>
    </r>
  </si>
  <si>
    <r>
      <rPr>
        <sz val="10"/>
        <rFont val="Arial"/>
        <family val="0"/>
        <charset val="1"/>
      </rPr>
      <t xml:space="preserve">CC BY 2.0</t>
    </r>
    <r>
      <rPr>
        <sz val="10"/>
        <rFont val="Noto Sans CJK SC"/>
        <family val="2"/>
      </rPr>
      <t xml:space="preserve">（</t>
    </r>
    <r>
      <rPr>
        <sz val="10"/>
        <rFont val="Arial"/>
        <family val="0"/>
        <charset val="1"/>
      </rPr>
      <t xml:space="preserve">PMC </t>
    </r>
    <r>
      <rPr>
        <sz val="10"/>
        <rFont val="Noto Sans CJK SC"/>
        <family val="2"/>
      </rPr>
      <t xml:space="preserve">掲載ページの表示）</t>
    </r>
  </si>
  <si>
    <t xml:space="preserve">SRC-751</t>
  </si>
  <si>
    <r>
      <rPr>
        <sz val="10"/>
        <rFont val="Noto Sans CJK SC"/>
        <family val="2"/>
      </rPr>
      <t xml:space="preserve">米国政府機関（</t>
    </r>
    <r>
      <rPr>
        <sz val="10"/>
        <rFont val="Arial"/>
        <family val="0"/>
        <charset val="1"/>
      </rPr>
      <t xml:space="preserve">CDC</t>
    </r>
    <r>
      <rPr>
        <sz val="10"/>
        <rFont val="Noto Sans CJK SC"/>
        <family val="2"/>
      </rPr>
      <t xml:space="preserve">）資料</t>
    </r>
  </si>
  <si>
    <r>
      <rPr>
        <sz val="10"/>
        <rFont val="Arial"/>
        <family val="0"/>
        <charset val="1"/>
      </rPr>
      <t xml:space="preserve">© American College of Obstetricians and Gynecologists</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</si>
  <si>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2014 S. Karger AG</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</si>
  <si>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Creative Commons Attribution License</t>
    </r>
    <r>
      <rPr>
        <sz val="10"/>
        <rFont val="Noto Sans CJK SC"/>
        <family val="2"/>
      </rPr>
      <t xml:space="preserve">（</t>
    </r>
    <r>
      <rPr>
        <sz val="10"/>
        <rFont val="Arial"/>
        <family val="0"/>
        <charset val="1"/>
      </rPr>
      <t xml:space="preserve">PMC</t>
    </r>
    <r>
      <rPr>
        <sz val="10"/>
        <rFont val="Noto Sans CJK SC"/>
        <family val="2"/>
      </rPr>
      <t xml:space="preserve">ページの表示）</t>
    </r>
  </si>
  <si>
    <r>
      <rPr>
        <sz val="10"/>
        <rFont val="Arial"/>
        <family val="0"/>
        <charset val="1"/>
      </rPr>
      <t xml:space="preserve">© 2010 by American Society of Clinical Oncology</t>
    </r>
    <r>
      <rPr>
        <sz val="10"/>
        <rFont val="Noto Sans CJK SC"/>
        <family val="2"/>
      </rPr>
      <t xml:space="preserve">（</t>
    </r>
    <r>
      <rPr>
        <sz val="10"/>
        <rFont val="Arial"/>
        <family val="0"/>
        <charset val="1"/>
      </rPr>
      <t xml:space="preserve">CC</t>
    </r>
    <r>
      <rPr>
        <sz val="10"/>
        <rFont val="Noto Sans CJK SC"/>
        <family val="2"/>
      </rPr>
      <t xml:space="preserve">表示なし）</t>
    </r>
  </si>
  <si>
    <t xml:space="preserve">Creative Commons Attribution Non-Commercial License (CC BY-NC 4.0)</t>
  </si>
  <si>
    <r>
      <rPr>
        <sz val="10"/>
        <rFont val="Arial"/>
        <family val="0"/>
        <charset val="1"/>
      </rPr>
      <t xml:space="preserve">CC</t>
    </r>
    <r>
      <rPr>
        <sz val="10"/>
        <rFont val="Noto Sans CJK SC"/>
        <family val="2"/>
      </rPr>
      <t xml:space="preserve">ライセンス表示なし</t>
    </r>
  </si>
  <si>
    <t xml:space="preserve">ライセンス表示を確認できず</t>
  </si>
  <si>
    <t xml:space="preserve">© 2020 Massachusetts Medical Society</t>
  </si>
  <si>
    <t xml:space="preserve">Creative Commons Attribution 4.0 International License (CC BY 4.0)</t>
  </si>
  <si>
    <t xml:space="preserve">Creative Commons Attribution (CC BY) license</t>
  </si>
  <si>
    <t xml:space="preserve">Creative Commons Attribution License (CC BY)</t>
  </si>
  <si>
    <r>
      <rPr>
        <sz val="10"/>
        <rFont val="Arial"/>
        <family val="0"/>
        <charset val="1"/>
      </rPr>
      <t xml:space="preserve">Cochrane Library</t>
    </r>
    <r>
      <rPr>
        <sz val="10"/>
        <rFont val="Noto Sans CJK SC"/>
        <family val="2"/>
      </rPr>
      <t xml:space="preserve">（</t>
    </r>
    <r>
      <rPr>
        <sz val="10"/>
        <rFont val="Arial"/>
        <family val="0"/>
        <charset val="1"/>
      </rPr>
      <t xml:space="preserve">Wiley</t>
    </r>
    <r>
      <rPr>
        <sz val="10"/>
        <rFont val="Noto Sans CJK SC"/>
        <family val="2"/>
      </rPr>
      <t xml:space="preserve">）の著作物（</t>
    </r>
    <r>
      <rPr>
        <sz val="10"/>
        <rFont val="Arial"/>
        <family val="0"/>
        <charset val="1"/>
      </rPr>
      <t xml:space="preserve">Crossref </t>
    </r>
    <r>
      <rPr>
        <sz val="10"/>
        <rFont val="Noto Sans CJK SC"/>
        <family val="2"/>
      </rPr>
      <t xml:space="preserve">のレコードに </t>
    </r>
    <r>
      <rPr>
        <sz val="10"/>
        <rFont val="Arial"/>
        <family val="0"/>
        <charset val="1"/>
      </rPr>
      <t xml:space="preserve">CC </t>
    </r>
    <r>
      <rPr>
        <sz val="10"/>
        <rFont val="Noto Sans CJK SC"/>
        <family val="2"/>
      </rPr>
      <t xml:space="preserve">ライセンスの表示なし）</t>
    </r>
  </si>
  <si>
    <r>
      <rPr>
        <sz val="10"/>
        <rFont val="Noto Sans CJK SC"/>
        <family val="2"/>
      </rPr>
      <t xml:space="preserve">出版社（</t>
    </r>
    <r>
      <rPr>
        <sz val="10"/>
        <rFont val="Arial"/>
        <family val="0"/>
        <charset val="1"/>
      </rPr>
      <t xml:space="preserve">Wiley</t>
    </r>
    <r>
      <rPr>
        <sz val="10"/>
        <rFont val="Noto Sans CJK SC"/>
        <family val="2"/>
      </rPr>
      <t xml:space="preserve">）の利用条件（</t>
    </r>
    <r>
      <rPr>
        <sz val="10"/>
        <rFont val="Arial"/>
        <family val="0"/>
        <charset val="1"/>
      </rPr>
      <t xml:space="preserve">TDM </t>
    </r>
    <r>
      <rPr>
        <sz val="10"/>
        <rFont val="Noto Sans CJK SC"/>
        <family val="2"/>
      </rPr>
      <t xml:space="preserve">ライセンス。</t>
    </r>
    <r>
      <rPr>
        <sz val="10"/>
        <rFont val="Arial"/>
        <family val="0"/>
        <charset val="1"/>
      </rPr>
      <t xml:space="preserve">CC </t>
    </r>
    <r>
      <rPr>
        <sz val="10"/>
        <rFont val="Noto Sans CJK SC"/>
        <family val="2"/>
      </rPr>
      <t xml:space="preserve">の表示なし）</t>
    </r>
  </si>
  <si>
    <r>
      <rPr>
        <sz val="10"/>
        <rFont val="Arial"/>
        <family val="0"/>
        <charset val="1"/>
      </rPr>
      <t xml:space="preserve">NEJM </t>
    </r>
    <r>
      <rPr>
        <sz val="10"/>
        <rFont val="Noto Sans CJK SC"/>
        <family val="2"/>
      </rPr>
      <t xml:space="preserve">の利用条件（</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r>
      <rPr>
        <sz val="10"/>
        <rFont val="Arial"/>
        <family val="0"/>
        <charset val="1"/>
      </rPr>
      <t xml:space="preserve">CC </t>
    </r>
    <r>
      <rPr>
        <sz val="10"/>
        <rFont val="Noto Sans CJK SC"/>
        <family val="2"/>
      </rPr>
      <t xml:space="preserve">の表示なし）</t>
    </r>
  </si>
  <si>
    <r>
      <rPr>
        <sz val="10"/>
        <rFont val="Noto Sans CJK SC"/>
        <family val="2"/>
      </rPr>
      <t xml:space="preserve">出版社の著作物（</t>
    </r>
    <r>
      <rPr>
        <sz val="10"/>
        <rFont val="Arial"/>
        <family val="0"/>
        <charset val="1"/>
      </rPr>
      <t xml:space="preserve">Crossref </t>
    </r>
    <r>
      <rPr>
        <sz val="10"/>
        <rFont val="Noto Sans CJK SC"/>
        <family val="2"/>
      </rPr>
      <t xml:space="preserve">のレコードに </t>
    </r>
    <r>
      <rPr>
        <sz val="10"/>
        <rFont val="Arial"/>
        <family val="0"/>
        <charset val="1"/>
      </rPr>
      <t xml:space="preserve">CC </t>
    </r>
    <r>
      <rPr>
        <sz val="10"/>
        <rFont val="Noto Sans CJK SC"/>
        <family val="2"/>
      </rPr>
      <t xml:space="preserve">ライセンスの表示なし。</t>
    </r>
    <r>
      <rPr>
        <sz val="10"/>
        <rFont val="Arial"/>
        <family val="0"/>
        <charset val="1"/>
      </rPr>
      <t xml:space="preserve">PMC </t>
    </r>
    <r>
      <rPr>
        <sz val="10"/>
        <rFont val="Noto Sans CJK SC"/>
        <family val="2"/>
      </rPr>
      <t xml:space="preserve">収載は著者原稿）</t>
    </r>
  </si>
  <si>
    <r>
      <rPr>
        <sz val="10"/>
        <rFont val="Noto Sans CJK SC"/>
        <family val="2"/>
      </rPr>
      <t xml:space="preserve">ライセンス表示を確認できず（</t>
    </r>
    <r>
      <rPr>
        <sz val="10"/>
        <rFont val="Arial"/>
        <family val="0"/>
        <charset val="1"/>
      </rPr>
      <t xml:space="preserve">PMC </t>
    </r>
    <r>
      <rPr>
        <sz val="10"/>
        <rFont val="Noto Sans CJK SC"/>
        <family val="2"/>
      </rPr>
      <t xml:space="preserve">収載、著作権表示のみ）</t>
    </r>
  </si>
  <si>
    <r>
      <rPr>
        <sz val="10"/>
        <rFont val="Arial"/>
        <family val="0"/>
        <charset val="1"/>
      </rPr>
      <t xml:space="preserve">CC BY-NC 4.0</t>
    </r>
    <r>
      <rPr>
        <sz val="10"/>
        <rFont val="Noto Sans CJK SC"/>
        <family val="2"/>
      </rPr>
      <t xml:space="preserve">（</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</si>
  <si>
    <r>
      <rPr>
        <sz val="10"/>
        <rFont val="Noto Sans CJK SC"/>
        <family val="2"/>
      </rPr>
      <t xml:space="preserve">出版社（</t>
    </r>
    <r>
      <rPr>
        <sz val="10"/>
        <rFont val="Arial"/>
        <family val="0"/>
        <charset val="1"/>
      </rPr>
      <t xml:space="preserve">Elsevier</t>
    </r>
    <r>
      <rPr>
        <sz val="10"/>
        <rFont val="Noto Sans CJK SC"/>
        <family val="2"/>
      </rPr>
      <t xml:space="preserve">）の著作物（論文の著作権表示。</t>
    </r>
    <r>
      <rPr>
        <sz val="10"/>
        <rFont val="Arial"/>
        <family val="0"/>
        <charset val="1"/>
      </rPr>
      <t xml:space="preserve">CC </t>
    </r>
    <r>
      <rPr>
        <sz val="10"/>
        <rFont val="Noto Sans CJK SC"/>
        <family val="2"/>
      </rPr>
      <t xml:space="preserve">の表示なし）</t>
    </r>
  </si>
  <si>
    <r>
      <rPr>
        <sz val="10"/>
        <rFont val="Arial"/>
        <family val="0"/>
        <charset val="1"/>
      </rPr>
      <t xml:space="preserve">Elsevier </t>
    </r>
    <r>
      <rPr>
        <sz val="10"/>
        <rFont val="Noto Sans CJK SC"/>
        <family val="2"/>
      </rPr>
      <t xml:space="preserve">の </t>
    </r>
    <r>
      <rPr>
        <sz val="10"/>
        <rFont val="Arial"/>
        <family val="0"/>
        <charset val="1"/>
      </rPr>
      <t xml:space="preserve">TDM </t>
    </r>
    <r>
      <rPr>
        <sz val="10"/>
        <rFont val="Noto Sans CJK SC"/>
        <family val="2"/>
      </rPr>
      <t xml:space="preserve">ライセンス（</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r>
      <rPr>
        <sz val="10"/>
        <rFont val="Arial"/>
        <family val="0"/>
        <charset val="1"/>
      </rPr>
      <t xml:space="preserve">CC </t>
    </r>
    <r>
      <rPr>
        <sz val="10"/>
        <rFont val="Noto Sans CJK SC"/>
        <family val="2"/>
      </rPr>
      <t xml:space="preserve">の表示なし）</t>
    </r>
  </si>
  <si>
    <r>
      <rPr>
        <sz val="10"/>
        <rFont val="Arial"/>
        <family val="0"/>
        <charset val="1"/>
      </rPr>
      <t xml:space="preserve">CC BY 3.0</t>
    </r>
    <r>
      <rPr>
        <sz val="10"/>
        <rFont val="Noto Sans CJK SC"/>
        <family val="2"/>
      </rPr>
      <t xml:space="preserve">（論文の </t>
    </r>
    <r>
      <rPr>
        <sz val="10"/>
        <rFont val="Arial"/>
        <family val="0"/>
        <charset val="1"/>
      </rPr>
      <t xml:space="preserve">Open Access </t>
    </r>
    <r>
      <rPr>
        <sz val="10"/>
        <rFont val="Noto Sans CJK SC"/>
        <family val="2"/>
      </rPr>
      <t xml:space="preserve">表示。欧州の学術データベースの </t>
    </r>
    <r>
      <rPr>
        <sz val="10"/>
        <rFont val="Arial"/>
        <family val="0"/>
        <charset val="1"/>
      </rPr>
      <t xml:space="preserve">license </t>
    </r>
    <r>
      <rPr>
        <sz val="10"/>
        <rFont val="Noto Sans CJK SC"/>
        <family val="2"/>
      </rPr>
      <t xml:space="preserve">欄でも </t>
    </r>
    <r>
      <rPr>
        <sz val="10"/>
        <rFont val="Arial"/>
        <family val="0"/>
        <charset val="1"/>
      </rPr>
      <t xml:space="preserve">CC BY </t>
    </r>
    <r>
      <rPr>
        <sz val="10"/>
        <rFont val="Noto Sans CJK SC"/>
        <family val="2"/>
      </rPr>
      <t xml:space="preserve">を確認）</t>
    </r>
  </si>
  <si>
    <r>
      <rPr>
        <sz val="10"/>
        <rFont val="Arial"/>
        <family val="0"/>
        <charset val="1"/>
      </rPr>
      <t xml:space="preserve">CC BY-NC-SA</t>
    </r>
    <r>
      <rPr>
        <sz val="10"/>
        <rFont val="Noto Sans CJK SC"/>
        <family val="2"/>
      </rPr>
      <t xml:space="preserve">（学術データベースの </t>
    </r>
    <r>
      <rPr>
        <sz val="10"/>
        <rFont val="Arial"/>
        <family val="0"/>
        <charset val="1"/>
      </rPr>
      <t xml:space="preserve">license </t>
    </r>
    <r>
      <rPr>
        <sz val="10"/>
        <rFont val="Noto Sans CJK SC"/>
        <family val="2"/>
      </rPr>
      <t xml:space="preserve">欄で確認）</t>
    </r>
  </si>
  <si>
    <r>
      <rPr>
        <sz val="10"/>
        <rFont val="Arial"/>
        <family val="0"/>
        <charset val="1"/>
      </rPr>
      <t xml:space="preserve">CC BY</t>
    </r>
    <r>
      <rPr>
        <sz val="10"/>
        <rFont val="Noto Sans CJK SC"/>
        <family val="2"/>
      </rPr>
      <t xml:space="preserve">（欧州の学術データベースの </t>
    </r>
    <r>
      <rPr>
        <sz val="10"/>
        <rFont val="Arial"/>
        <family val="0"/>
        <charset val="1"/>
      </rPr>
      <t xml:space="preserve">license </t>
    </r>
    <r>
      <rPr>
        <sz val="10"/>
        <rFont val="Noto Sans CJK SC"/>
        <family val="2"/>
      </rPr>
      <t xml:space="preserve">欄で確認）</t>
    </r>
  </si>
  <si>
    <r>
      <rPr>
        <sz val="10"/>
        <rFont val="Arial"/>
        <family val="0"/>
        <charset val="1"/>
      </rPr>
      <t xml:space="preserve">CC BY 4.0</t>
    </r>
    <r>
      <rPr>
        <sz val="10"/>
        <rFont val="Noto Sans CJK SC"/>
        <family val="2"/>
      </rPr>
      <t xml:space="preserve">（</t>
    </r>
    <r>
      <rPr>
        <sz val="10"/>
        <rFont val="Arial"/>
        <family val="0"/>
        <charset val="1"/>
      </rPr>
      <t xml:space="preserve">PMC</t>
    </r>
    <r>
      <rPr>
        <sz val="10"/>
        <rFont val="Noto Sans CJK SC"/>
        <family val="2"/>
      </rPr>
      <t xml:space="preserve">掲載ページの表示）</t>
    </r>
  </si>
  <si>
    <r>
      <rPr>
        <sz val="10"/>
        <rFont val="Arial"/>
        <family val="0"/>
        <charset val="1"/>
      </rPr>
      <t xml:space="preserve">CC BY 4.0</t>
    </r>
    <r>
      <rPr>
        <sz val="10"/>
        <rFont val="Noto Sans CJK SC"/>
        <family val="2"/>
      </rPr>
      <t xml:space="preserve">（出版社ページ・</t>
    </r>
    <r>
      <rPr>
        <sz val="10"/>
        <rFont val="Arial"/>
        <family val="0"/>
        <charset val="1"/>
      </rPr>
      <t xml:space="preserve">PMC</t>
    </r>
    <r>
      <rPr>
        <sz val="10"/>
        <rFont val="Noto Sans CJK SC"/>
        <family val="2"/>
      </rPr>
      <t xml:space="preserve">の表示）</t>
    </r>
  </si>
  <si>
    <r>
      <rPr>
        <sz val="10"/>
        <rFont val="Arial"/>
        <family val="0"/>
        <charset val="1"/>
      </rPr>
      <t xml:space="preserve">NCBI Bookshelf</t>
    </r>
    <r>
      <rPr>
        <sz val="10"/>
        <rFont val="Noto Sans CJK SC"/>
        <family val="2"/>
      </rPr>
      <t xml:space="preserve">収載。章ページのライセンス表示はアクセス制限のため確認できず</t>
    </r>
  </si>
  <si>
    <r>
      <rPr>
        <sz val="10"/>
        <rFont val="Arial"/>
        <family val="0"/>
        <charset val="1"/>
      </rPr>
      <t xml:space="preserve">Endocrine Society</t>
    </r>
    <r>
      <rPr>
        <sz val="10"/>
        <rFont val="Noto Sans CJK SC"/>
        <family val="2"/>
      </rPr>
      <t xml:space="preserve">のガイドライン。</t>
    </r>
    <r>
      <rPr>
        <sz val="10"/>
        <rFont val="Arial"/>
        <family val="0"/>
        <charset val="1"/>
      </rPr>
      <t xml:space="preserve">CC</t>
    </r>
    <r>
      <rPr>
        <sz val="10"/>
        <rFont val="Noto Sans CJK SC"/>
        <family val="2"/>
      </rPr>
      <t xml:space="preserve">表示を確認できず</t>
    </r>
  </si>
  <si>
    <r>
      <rPr>
        <sz val="10"/>
        <rFont val="Noto Sans CJK SC"/>
        <family val="2"/>
      </rPr>
      <t xml:space="preserve">カナダ産科婦人科学会（</t>
    </r>
    <r>
      <rPr>
        <sz val="10"/>
        <rFont val="Arial"/>
        <family val="0"/>
        <charset val="1"/>
      </rPr>
      <t xml:space="preserve">SOGC</t>
    </r>
    <r>
      <rPr>
        <sz val="10"/>
        <rFont val="Noto Sans CJK SC"/>
        <family val="2"/>
      </rPr>
      <t xml:space="preserve">）ガイドライン。</t>
    </r>
    <r>
      <rPr>
        <sz val="10"/>
        <rFont val="Arial"/>
        <family val="0"/>
        <charset val="1"/>
      </rPr>
      <t xml:space="preserve">CC</t>
    </r>
    <r>
      <rPr>
        <sz val="10"/>
        <rFont val="Noto Sans CJK SC"/>
        <family val="2"/>
      </rPr>
      <t xml:space="preserve">表示なし</t>
    </r>
  </si>
  <si>
    <r>
      <rPr>
        <sz val="10"/>
        <rFont val="Arial"/>
        <family val="0"/>
        <charset val="1"/>
      </rPr>
      <t xml:space="preserve">ACOG</t>
    </r>
    <r>
      <rPr>
        <sz val="10"/>
        <rFont val="Noto Sans CJK SC"/>
        <family val="2"/>
      </rPr>
      <t xml:space="preserve">文書（</t>
    </r>
    <r>
      <rPr>
        <sz val="10"/>
        <rFont val="Arial"/>
        <family val="0"/>
        <charset val="1"/>
      </rPr>
      <t xml:space="preserve">All rights reserved</t>
    </r>
    <r>
      <rPr>
        <sz val="10"/>
        <rFont val="Noto Sans CJK SC"/>
        <family val="2"/>
      </rPr>
      <t xml:space="preserve">）</t>
    </r>
  </si>
  <si>
    <r>
      <rPr>
        <sz val="10"/>
        <rFont val="Arial"/>
        <family val="0"/>
        <charset val="1"/>
      </rPr>
      <t xml:space="preserve">Copyright © The Cochrane Collaboration</t>
    </r>
    <r>
      <rPr>
        <sz val="10"/>
        <rFont val="Noto Sans CJK SC"/>
        <family val="2"/>
      </rPr>
      <t xml:space="preserve">（</t>
    </r>
    <r>
      <rPr>
        <sz val="10"/>
        <rFont val="Arial"/>
        <family val="0"/>
        <charset val="1"/>
      </rPr>
      <t xml:space="preserve">PMC</t>
    </r>
    <r>
      <rPr>
        <sz val="10"/>
        <rFont val="Noto Sans CJK SC"/>
        <family val="2"/>
      </rPr>
      <t xml:space="preserve">掲載ページの表示）。</t>
    </r>
    <r>
      <rPr>
        <sz val="10"/>
        <rFont val="Arial"/>
        <family val="0"/>
        <charset val="1"/>
      </rPr>
      <t xml:space="preserve">CC</t>
    </r>
    <r>
      <rPr>
        <sz val="10"/>
        <rFont val="Noto Sans CJK SC"/>
        <family val="2"/>
      </rPr>
      <t xml:space="preserve">表示なし</t>
    </r>
  </si>
  <si>
    <r>
      <rPr>
        <sz val="10"/>
        <rFont val="Noto Sans CJK SC"/>
        <family val="2"/>
      </rPr>
      <t xml:space="preserve">出版社ページ・</t>
    </r>
    <r>
      <rPr>
        <sz val="10"/>
        <rFont val="Arial"/>
        <family val="0"/>
        <charset val="1"/>
      </rPr>
      <t xml:space="preserve">Crossref </t>
    </r>
    <r>
      <rPr>
        <sz val="10"/>
        <rFont val="Noto Sans CJK SC"/>
        <family val="2"/>
      </rPr>
      <t xml:space="preserve">に </t>
    </r>
    <r>
      <rPr>
        <sz val="10"/>
        <rFont val="Arial"/>
        <family val="0"/>
        <charset val="1"/>
      </rPr>
      <t xml:space="preserve">CC </t>
    </r>
    <r>
      <rPr>
        <sz val="10"/>
        <rFont val="Noto Sans CJK SC"/>
        <family val="2"/>
      </rPr>
      <t xml:space="preserve">ライセンスの表示なし（</t>
    </r>
    <r>
      <rPr>
        <sz val="10"/>
        <rFont val="Arial"/>
        <family val="0"/>
        <charset val="1"/>
      </rPr>
      <t xml:space="preserve">PMC </t>
    </r>
    <r>
      <rPr>
        <sz val="10"/>
        <rFont val="Noto Sans CJK SC"/>
        <family val="2"/>
      </rPr>
      <t xml:space="preserve">収載は著者原稿）</t>
    </r>
  </si>
  <si>
    <r>
      <rPr>
        <sz val="10"/>
        <rFont val="Arial"/>
        <family val="0"/>
        <charset val="1"/>
      </rPr>
      <t xml:space="preserve">PMC </t>
    </r>
    <r>
      <rPr>
        <sz val="10"/>
        <rFont val="Noto Sans CJK SC"/>
        <family val="2"/>
      </rPr>
      <t xml:space="preserve">ページで </t>
    </r>
    <r>
      <rPr>
        <sz val="10"/>
        <rFont val="Arial"/>
        <family val="0"/>
        <charset val="1"/>
      </rPr>
      <t xml:space="preserve">CC </t>
    </r>
    <r>
      <rPr>
        <sz val="10"/>
        <rFont val="Noto Sans CJK SC"/>
        <family val="2"/>
      </rPr>
      <t xml:space="preserve">ライセンスの版を確認できず</t>
    </r>
  </si>
  <si>
    <r>
      <rPr>
        <sz val="10"/>
        <rFont val="Noto Sans CJK SC"/>
        <family val="2"/>
      </rPr>
      <t xml:space="preserve">学会刊行物で </t>
    </r>
    <r>
      <rPr>
        <sz val="10"/>
        <rFont val="Arial"/>
        <family val="0"/>
        <charset val="1"/>
      </rPr>
      <t xml:space="preserve">CC </t>
    </r>
    <r>
      <rPr>
        <sz val="10"/>
        <rFont val="Noto Sans CJK SC"/>
        <family val="2"/>
      </rPr>
      <t xml:space="preserve">ライセンスの表示なし</t>
    </r>
  </si>
  <si>
    <r>
      <rPr>
        <sz val="10"/>
        <rFont val="Arial"/>
        <family val="0"/>
        <charset val="1"/>
      </rPr>
      <t xml:space="preserve">PMC </t>
    </r>
    <r>
      <rPr>
        <sz val="10"/>
        <rFont val="Noto Sans CJK SC"/>
        <family val="2"/>
      </rPr>
      <t xml:space="preserve">収載は著者原稿で </t>
    </r>
    <r>
      <rPr>
        <sz val="10"/>
        <rFont val="Arial"/>
        <family val="0"/>
        <charset val="1"/>
      </rPr>
      <t xml:space="preserve">CC </t>
    </r>
    <r>
      <rPr>
        <sz val="10"/>
        <rFont val="Noto Sans CJK SC"/>
        <family val="2"/>
      </rPr>
      <t xml:space="preserve">ライセンスの表示なし</t>
    </r>
  </si>
  <si>
    <r>
      <rPr>
        <sz val="10"/>
        <rFont val="Noto Sans CJK SC"/>
        <family val="2"/>
      </rPr>
      <t xml:space="preserve">学会誌掲載で </t>
    </r>
    <r>
      <rPr>
        <sz val="10"/>
        <rFont val="Arial"/>
        <family val="0"/>
        <charset val="1"/>
      </rPr>
      <t xml:space="preserve">CC </t>
    </r>
    <r>
      <rPr>
        <sz val="10"/>
        <rFont val="Noto Sans CJK SC"/>
        <family val="2"/>
      </rPr>
      <t xml:space="preserve">ライセンスの表示なし</t>
    </r>
  </si>
  <si>
    <r>
      <rPr>
        <sz val="10"/>
        <rFont val="Noto Sans CJK SC"/>
        <family val="2"/>
      </rPr>
      <t xml:space="preserve">出版社ページ・</t>
    </r>
    <r>
      <rPr>
        <sz val="10"/>
        <rFont val="Arial"/>
        <family val="0"/>
        <charset val="1"/>
      </rPr>
      <t xml:space="preserve">Crossref </t>
    </r>
    <r>
      <rPr>
        <sz val="10"/>
        <rFont val="Noto Sans CJK SC"/>
        <family val="2"/>
      </rPr>
      <t xml:space="preserve">に </t>
    </r>
    <r>
      <rPr>
        <sz val="10"/>
        <rFont val="Arial"/>
        <family val="0"/>
        <charset val="1"/>
      </rPr>
      <t xml:space="preserve">CC </t>
    </r>
    <r>
      <rPr>
        <sz val="10"/>
        <rFont val="Noto Sans CJK SC"/>
        <family val="2"/>
      </rPr>
      <t xml:space="preserve">ライセンスの表示なし</t>
    </r>
  </si>
  <si>
    <r>
      <rPr>
        <sz val="10"/>
        <rFont val="Noto Sans CJK SC"/>
        <family val="2"/>
      </rPr>
      <t xml:space="preserve">学会ガイドラインで </t>
    </r>
    <r>
      <rPr>
        <sz val="10"/>
        <rFont val="Arial"/>
        <family val="0"/>
        <charset val="1"/>
      </rPr>
      <t xml:space="preserve">CC </t>
    </r>
    <r>
      <rPr>
        <sz val="10"/>
        <rFont val="Noto Sans CJK SC"/>
        <family val="2"/>
      </rPr>
      <t xml:space="preserve">ライセンスの表示なし</t>
    </r>
  </si>
  <si>
    <r>
      <rPr>
        <sz val="10"/>
        <rFont val="Noto Sans CJK SC"/>
        <family val="2"/>
      </rPr>
      <t xml:space="preserve">ライセンス表示を確認できず（著者稿は </t>
    </r>
    <r>
      <rPr>
        <sz val="10"/>
        <rFont val="Arial"/>
        <family val="0"/>
        <charset val="1"/>
      </rPr>
      <t xml:space="preserve">All rights reserved</t>
    </r>
    <r>
      <rPr>
        <sz val="10"/>
        <rFont val="Noto Sans CJK SC"/>
        <family val="2"/>
      </rPr>
      <t xml:space="preserve">）</t>
    </r>
  </si>
  <si>
    <t xml:space="preserve">CC BY-NC-SA 4.0</t>
  </si>
  <si>
    <r>
      <rPr>
        <sz val="10"/>
        <rFont val="Noto Sans CJK SC"/>
        <family val="2"/>
      </rPr>
      <t xml:space="preserve">ライセンス表示を確認できず（</t>
    </r>
    <r>
      <rPr>
        <sz val="10"/>
        <rFont val="Arial"/>
        <family val="0"/>
        <charset val="1"/>
      </rPr>
      <t xml:space="preserve">TDM </t>
    </r>
    <r>
      <rPr>
        <sz val="10"/>
        <rFont val="Noto Sans CJK SC"/>
        <family val="2"/>
      </rPr>
      <t xml:space="preserve">のみ）</t>
    </r>
  </si>
  <si>
    <t xml:space="preserve">SRC-887</t>
  </si>
  <si>
    <r>
      <rPr>
        <sz val="10"/>
        <rFont val="Noto Sans CJK SC"/>
        <family val="2"/>
      </rPr>
      <t xml:space="preserve">学会ガイドライン（</t>
    </r>
    <r>
      <rPr>
        <sz val="10"/>
        <rFont val="Arial"/>
        <family val="0"/>
        <charset val="1"/>
      </rPr>
      <t xml:space="preserve">CC </t>
    </r>
    <r>
      <rPr>
        <sz val="10"/>
        <rFont val="Noto Sans CJK SC"/>
        <family val="2"/>
      </rPr>
      <t xml:space="preserve">表示を確認できず）</t>
    </r>
  </si>
  <si>
    <t xml:space="preserve">Smith TJ, Hegedüs L. Graves' Disease. N Engl J Med. 2016;375(16):1552-1565</t>
  </si>
  <si>
    <t xml:space="preserve">Ross DS, et al. 2016 American Thyroid Association Guidelines for Diagnosis and Management of Hyperthyroidism and Other Causes of Thyrotoxicosis. Thyroid. 2016;26(10):1343-1421</t>
  </si>
  <si>
    <t xml:space="preserve">Satoh T, et al. 2016 Guidelines for the management of thyroid storm from The Japan Thyroid Association and Japan Endocrine Society (First edition). Endocr J. 2016;63(12):1025-1064</t>
  </si>
  <si>
    <r>
      <rPr>
        <sz val="10"/>
        <rFont val="Arial"/>
        <family val="0"/>
        <charset val="1"/>
      </rPr>
      <t xml:space="preserve">CC </t>
    </r>
    <r>
      <rPr>
        <sz val="10"/>
        <rFont val="Noto Sans CJK SC"/>
        <family val="2"/>
      </rPr>
      <t xml:space="preserve">表示なし（学会ガイドライン）</t>
    </r>
  </si>
  <si>
    <t xml:space="preserve">Watanabe N, et al. Survey of the actual administration of thiamazole for hyperthyroidism in Japan by the Japan Thyroid Association. Endocr J. 2022;69(1):35-43</t>
  </si>
  <si>
    <t xml:space="preserve">Jonklaas J, et al. Guidelines for the Treatment of Hypothyroidism: Prepared by the American Thyroid Association Task Force on Thyroid Hormone Replacement. Thyroid. 2014;24(12):1670-1751</t>
  </si>
  <si>
    <t xml:space="preserve">Mathew V, et al. Myxedema Coma: A New Look into an Old Crisis. J Thyroid Res. 2011;2011:493462</t>
  </si>
  <si>
    <t xml:space="preserve">Ragusa F, et al. Hashimotos' thyroiditis: Epidemiology, pathogenesis, clinic and therapy. Best Pract Res Clin Endocrinol Metab. 2019;33(6):101367</t>
  </si>
  <si>
    <t xml:space="preserve">Fatourechi V, et al. Clinical features and outcome of subacute thyroiditis in an incidence cohort: Olmsted County, Minnesota, study. J Clin Endocrinol Metab. 2003;88(5):2100-2105</t>
  </si>
  <si>
    <t xml:space="preserve">Pearce EN, Farwell AP, Braverman LE. Thyroiditis. N Engl J Med. 2003;348(26):2646-2655</t>
  </si>
  <si>
    <t xml:space="preserve">Knobel M. Etiopathology, clinical features, and treatment of diffuse and multinodular nontoxic goiters. J Endocrinol Invest. 2016;39(4):357-373</t>
  </si>
  <si>
    <t xml:space="preserve">McHenry CR, Phitayakorn R. Follicular adenoma and carcinoma of the thyroid gland. Oncologist. 2011;16(5):585-593</t>
  </si>
  <si>
    <t xml:space="preserve">Haugen BR, et al. 2015 American Thyroid Association Management Guidelines for Adult Patients with Thyroid Nodules and Differentiated Thyroid Cancer. Thyroid. 2016;26(1):1-133</t>
  </si>
  <si>
    <r>
      <rPr>
        <sz val="10"/>
        <rFont val="Noto Sans CJK SC"/>
        <family val="2"/>
      </rPr>
      <t xml:space="preserve">ライセンス表示を確認できず（</t>
    </r>
    <r>
      <rPr>
        <sz val="10"/>
        <rFont val="Arial"/>
        <family val="0"/>
        <charset val="1"/>
      </rPr>
      <t xml:space="preserve">PMC </t>
    </r>
    <r>
      <rPr>
        <sz val="10"/>
        <rFont val="Noto Sans CJK SC"/>
        <family val="2"/>
      </rPr>
      <t xml:space="preserve">で無料公開）</t>
    </r>
  </si>
  <si>
    <t xml:space="preserve">Filetti S, et al. Thyroid cancer: ESMO Clinical Practice Guidelines for diagnosis, treatment and follow-up. Ann Oncol. 2019;30(12):1856-1883</t>
  </si>
  <si>
    <t xml:space="preserve">Cooper DS, Biondi B. Subclinical thyroid disease. Lancet. 2012;379(9821):1142-1154</t>
  </si>
  <si>
    <t xml:space="preserve">Creative Commons Attribution-NonCommercial-NoDerivs License (CC BY-NC-ND)</t>
  </si>
  <si>
    <t xml:space="preserve">Creative Commons Attribution-NonCommercial-ShareAlike 4.0 International (CC BY-NC-SA 4.0)</t>
  </si>
  <si>
    <r>
      <rPr>
        <sz val="10"/>
        <rFont val="Arial"/>
        <family val="0"/>
        <charset val="1"/>
      </rPr>
      <t xml:space="preserve">© The Japanese Society for Bone and Mineral Research and Springer Japan 2013</t>
    </r>
    <r>
      <rPr>
        <sz val="10"/>
        <rFont val="Noto Sans CJK SC"/>
        <family val="2"/>
      </rPr>
      <t xml:space="preserve">（</t>
    </r>
    <r>
      <rPr>
        <sz val="10"/>
        <rFont val="Arial"/>
        <family val="0"/>
        <charset val="1"/>
      </rPr>
      <t xml:space="preserve">CC</t>
    </r>
    <r>
      <rPr>
        <sz val="10"/>
        <rFont val="Noto Sans CJK SC"/>
        <family val="2"/>
      </rPr>
      <t xml:space="preserve">表示なし）</t>
    </r>
  </si>
  <si>
    <t xml:space="preserve">Creative Commons Attribution Noncommercial License</t>
  </si>
  <si>
    <r>
      <rPr>
        <sz val="10"/>
        <rFont val="Arial"/>
        <family val="0"/>
        <charset val="1"/>
      </rPr>
      <t xml:space="preserve">Copyright © 2016 by the Endocrine Society</t>
    </r>
    <r>
      <rPr>
        <sz val="10"/>
        <rFont val="Noto Sans CJK SC"/>
        <family val="2"/>
      </rPr>
      <t xml:space="preserve">（</t>
    </r>
    <r>
      <rPr>
        <sz val="10"/>
        <rFont val="Arial"/>
        <family val="0"/>
        <charset val="1"/>
      </rPr>
      <t xml:space="preserve">PMC</t>
    </r>
    <r>
      <rPr>
        <sz val="10"/>
        <rFont val="Noto Sans CJK SC"/>
        <family val="2"/>
      </rPr>
      <t xml:space="preserve">掲載ページの表示。</t>
    </r>
    <r>
      <rPr>
        <sz val="10"/>
        <rFont val="Arial"/>
        <family val="0"/>
        <charset val="1"/>
      </rPr>
      <t xml:space="preserve">CC</t>
    </r>
    <r>
      <rPr>
        <sz val="10"/>
        <rFont val="Noto Sans CJK SC"/>
        <family val="2"/>
      </rPr>
      <t xml:space="preserve">表示なし）</t>
    </r>
  </si>
  <si>
    <r>
      <rPr>
        <sz val="10"/>
        <rFont val="Arial"/>
        <family val="0"/>
        <charset val="1"/>
      </rPr>
      <t xml:space="preserve">© The Japanese Society for Bone and Mineral Research and Springer Japan 2016</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</si>
  <si>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Oxford University Press </t>
    </r>
    <r>
      <rPr>
        <sz val="10"/>
        <rFont val="Noto Sans CJK SC"/>
        <family val="2"/>
      </rPr>
      <t xml:space="preserve">の </t>
    </r>
    <r>
      <rPr>
        <sz val="10"/>
        <rFont val="Arial"/>
        <family val="0"/>
        <charset val="1"/>
      </rPr>
      <t xml:space="preserve">standard publication reuse rights</t>
    </r>
    <r>
      <rPr>
        <sz val="10"/>
        <rFont val="Noto Sans CJK SC"/>
        <family val="2"/>
      </rPr>
      <t xml:space="preserve">（</t>
    </r>
    <r>
      <rPr>
        <sz val="10"/>
        <rFont val="Arial"/>
        <family val="0"/>
        <charset val="1"/>
      </rPr>
      <t xml:space="preserve">Crossref</t>
    </r>
    <r>
      <rPr>
        <sz val="10"/>
        <rFont val="Noto Sans CJK SC"/>
        <family val="2"/>
      </rPr>
      <t xml:space="preserve">のライセンス情報。</t>
    </r>
    <r>
      <rPr>
        <sz val="10"/>
        <rFont val="Arial"/>
        <family val="0"/>
        <charset val="1"/>
      </rPr>
      <t xml:space="preserve">CC</t>
    </r>
    <r>
      <rPr>
        <sz val="10"/>
        <rFont val="Noto Sans CJK SC"/>
        <family val="2"/>
      </rPr>
      <t xml:space="preserve">表示なし）。学会ガイドライン</t>
    </r>
  </si>
  <si>
    <r>
      <rPr>
        <sz val="10"/>
        <rFont val="Arial"/>
        <family val="0"/>
        <charset val="1"/>
      </rPr>
      <t xml:space="preserve">Oxford University Press </t>
    </r>
    <r>
      <rPr>
        <sz val="10"/>
        <rFont val="Noto Sans CJK SC"/>
        <family val="2"/>
      </rPr>
      <t xml:space="preserve">の </t>
    </r>
    <r>
      <rPr>
        <sz val="10"/>
        <rFont val="Arial"/>
        <family val="0"/>
        <charset val="1"/>
      </rPr>
      <t xml:space="preserve">standard publication reuse rights</t>
    </r>
    <r>
      <rPr>
        <sz val="10"/>
        <rFont val="Noto Sans CJK SC"/>
        <family val="2"/>
      </rPr>
      <t xml:space="preserve">（</t>
    </r>
    <r>
      <rPr>
        <sz val="10"/>
        <rFont val="Arial"/>
        <family val="0"/>
        <charset val="1"/>
      </rPr>
      <t xml:space="preserve">Crossref</t>
    </r>
    <r>
      <rPr>
        <sz val="10"/>
        <rFont val="Noto Sans CJK SC"/>
        <family val="2"/>
      </rPr>
      <t xml:space="preserve">のライセンス情報。</t>
    </r>
    <r>
      <rPr>
        <sz val="10"/>
        <rFont val="Arial"/>
        <family val="0"/>
        <charset val="1"/>
      </rPr>
      <t xml:space="preserve">CC</t>
    </r>
    <r>
      <rPr>
        <sz val="10"/>
        <rFont val="Noto Sans CJK SC"/>
        <family val="2"/>
      </rPr>
      <t xml:space="preserve">表示なし）</t>
    </r>
  </si>
  <si>
    <t xml:space="preserve">CC BY-NC-ND</t>
  </si>
  <si>
    <r>
      <rPr>
        <sz val="10"/>
        <rFont val="Arial"/>
        <family val="0"/>
        <charset val="1"/>
      </rPr>
      <t xml:space="preserve">CC</t>
    </r>
    <r>
      <rPr>
        <sz val="10"/>
        <rFont val="Noto Sans CJK SC"/>
        <family val="2"/>
      </rPr>
      <t xml:space="preserve">表示未確認（学会委員会報告）</t>
    </r>
  </si>
  <si>
    <r>
      <rPr>
        <sz val="10"/>
        <rFont val="Arial"/>
        <family val="0"/>
        <charset val="1"/>
      </rPr>
      <t xml:space="preserve">© American Diabetes Association</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</si>
  <si>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CC</t>
    </r>
    <r>
      <rPr>
        <sz val="10"/>
        <rFont val="Noto Sans CJK SC"/>
        <family val="2"/>
      </rPr>
      <t xml:space="preserve">表示未確認（学会コンセンサス）</t>
    </r>
  </si>
  <si>
    <r>
      <rPr>
        <sz val="10"/>
        <rFont val="Arial"/>
        <family val="0"/>
        <charset val="1"/>
      </rPr>
      <t xml:space="preserve">© Massachusetts Medical Society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</si>
  <si>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Mayo Foundation / Elsevier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</si>
  <si>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2024 by the American Diabetes Association and the European Association for the Study of Diabetes</t>
    </r>
    <r>
      <rPr>
        <sz val="10"/>
        <rFont val="Noto Sans CJK SC"/>
        <family val="2"/>
      </rPr>
      <t xml:space="preserve">（</t>
    </r>
    <r>
      <rPr>
        <sz val="10"/>
        <rFont val="Arial"/>
        <family val="0"/>
        <charset val="1"/>
      </rPr>
      <t xml:space="preserve">CC </t>
    </r>
    <r>
      <rPr>
        <sz val="10"/>
        <rFont val="Noto Sans CJK SC"/>
        <family val="2"/>
      </rPr>
      <t xml:space="preserve">ライセンス表示なし）</t>
    </r>
  </si>
  <si>
    <r>
      <rPr>
        <sz val="10"/>
        <rFont val="Arial"/>
        <family val="0"/>
        <charset val="1"/>
      </rPr>
      <t xml:space="preserve">© 2015 The Authors. Published by Elsevier Inc. All rights reserved.</t>
    </r>
    <r>
      <rPr>
        <sz val="10"/>
        <rFont val="Noto Sans CJK SC"/>
        <family val="2"/>
      </rPr>
      <t xml:space="preserve">（</t>
    </r>
    <r>
      <rPr>
        <sz val="10"/>
        <rFont val="Arial"/>
        <family val="0"/>
        <charset val="1"/>
      </rPr>
      <t xml:space="preserve">CC </t>
    </r>
    <r>
      <rPr>
        <sz val="10"/>
        <rFont val="Noto Sans CJK SC"/>
        <family val="2"/>
      </rPr>
      <t xml:space="preserve">ライセンス表示は確認できず）</t>
    </r>
  </si>
  <si>
    <r>
      <rPr>
        <sz val="10"/>
        <rFont val="Arial"/>
        <family val="0"/>
        <charset val="1"/>
      </rPr>
      <t xml:space="preserve">© by the American Diabetes Association</t>
    </r>
    <r>
      <rPr>
        <sz val="10"/>
        <rFont val="Noto Sans CJK SC"/>
        <family val="2"/>
      </rPr>
      <t xml:space="preserve">（</t>
    </r>
    <r>
      <rPr>
        <sz val="10"/>
        <rFont val="Arial"/>
        <family val="0"/>
        <charset val="1"/>
      </rPr>
      <t xml:space="preserve">Readers may use this article as long as the work is properly cited, the use is educational and not for profit, and the work is not altered. CC </t>
    </r>
    <r>
      <rPr>
        <sz val="10"/>
        <rFont val="Noto Sans CJK SC"/>
        <family val="2"/>
      </rPr>
      <t xml:space="preserve">ライセンス表示なし）</t>
    </r>
  </si>
  <si>
    <t xml:space="preserve">SRC-965</t>
  </si>
  <si>
    <r>
      <rPr>
        <sz val="10"/>
        <rFont val="Arial"/>
        <family val="0"/>
        <charset val="1"/>
      </rPr>
      <t xml:space="preserve">© 2014 by The Endocrine Society</t>
    </r>
    <r>
      <rPr>
        <sz val="10"/>
        <rFont val="Noto Sans CJK SC"/>
        <family val="2"/>
      </rPr>
      <t xml:space="preserve">（</t>
    </r>
    <r>
      <rPr>
        <sz val="10"/>
        <rFont val="Arial"/>
        <family val="0"/>
        <charset val="1"/>
      </rPr>
      <t xml:space="preserve">CC </t>
    </r>
    <r>
      <rPr>
        <sz val="10"/>
        <rFont val="Noto Sans CJK SC"/>
        <family val="2"/>
      </rPr>
      <t xml:space="preserve">ライセンス表示なし）</t>
    </r>
  </si>
  <si>
    <r>
      <rPr>
        <sz val="10"/>
        <rFont val="Arial"/>
        <family val="0"/>
        <charset val="1"/>
      </rPr>
      <t xml:space="preserve">© 2018 Annals of Translational Medicine. All rights reserved.</t>
    </r>
    <r>
      <rPr>
        <sz val="10"/>
        <rFont val="Noto Sans CJK SC"/>
        <family val="2"/>
      </rPr>
      <t xml:space="preserve">（</t>
    </r>
    <r>
      <rPr>
        <sz val="10"/>
        <rFont val="Arial"/>
        <family val="0"/>
        <charset val="1"/>
      </rPr>
      <t xml:space="preserve">CC </t>
    </r>
    <r>
      <rPr>
        <sz val="10"/>
        <rFont val="Noto Sans CJK SC"/>
        <family val="2"/>
      </rPr>
      <t xml:space="preserve">ライセンス表示は確認できず）</t>
    </r>
  </si>
  <si>
    <r>
      <rPr>
        <sz val="10"/>
        <rFont val="Arial"/>
        <family val="0"/>
        <charset val="1"/>
      </rPr>
      <t xml:space="preserve">Re-use permitted under CC BY-NC. No commercial re-use.</t>
    </r>
    <r>
      <rPr>
        <sz val="10"/>
        <rFont val="Noto Sans CJK SC"/>
        <family val="2"/>
      </rPr>
      <t xml:space="preserve">（</t>
    </r>
    <r>
      <rPr>
        <sz val="10"/>
        <rFont val="Arial"/>
        <family val="0"/>
        <charset val="1"/>
      </rPr>
      <t xml:space="preserve">CC BY-NC</t>
    </r>
    <r>
      <rPr>
        <sz val="10"/>
        <rFont val="Noto Sans CJK SC"/>
        <family val="2"/>
      </rPr>
      <t xml:space="preserve">）</t>
    </r>
  </si>
  <si>
    <r>
      <rPr>
        <sz val="10"/>
        <rFont val="Arial"/>
        <family val="0"/>
        <charset val="1"/>
      </rPr>
      <t xml:space="preserve">NCBI Bookshelf </t>
    </r>
    <r>
      <rPr>
        <sz val="10"/>
        <rFont val="Noto Sans CJK SC"/>
        <family val="2"/>
      </rPr>
      <t xml:space="preserve">収載。章ページのライセンス表示はアクセス制限のため確認できず</t>
    </r>
  </si>
  <si>
    <r>
      <rPr>
        <sz val="10"/>
        <rFont val="Arial"/>
        <family val="0"/>
        <charset val="1"/>
      </rPr>
      <t xml:space="preserve">CC BY-NC-ND</t>
    </r>
    <r>
      <rPr>
        <sz val="10"/>
        <rFont val="Noto Sans CJK SC"/>
        <family val="2"/>
      </rPr>
      <t xml:space="preserve">（</t>
    </r>
    <r>
      <rPr>
        <sz val="10"/>
        <rFont val="Arial"/>
        <family val="0"/>
        <charset val="1"/>
      </rPr>
      <t xml:space="preserve">Europe PMC</t>
    </r>
    <r>
      <rPr>
        <sz val="10"/>
        <rFont val="Noto Sans CJK SC"/>
        <family val="2"/>
      </rPr>
      <t xml:space="preserve">のライセンス表示）</t>
    </r>
  </si>
  <si>
    <r>
      <rPr>
        <sz val="10"/>
        <rFont val="Noto Sans CJK SC"/>
        <family val="2"/>
      </rPr>
      <t xml:space="preserve">ライセンス表示を確認できず（</t>
    </r>
    <r>
      <rPr>
        <sz val="10"/>
        <rFont val="Arial"/>
        <family val="0"/>
        <charset val="1"/>
      </rPr>
      <t xml:space="preserve">© John Wiley &amp; Sons</t>
    </r>
    <r>
      <rPr>
        <sz val="10"/>
        <rFont val="Noto Sans CJK SC"/>
        <family val="2"/>
      </rPr>
      <t xml:space="preserve">）</t>
    </r>
  </si>
  <si>
    <r>
      <rPr>
        <sz val="10"/>
        <rFont val="Noto Sans CJK SC"/>
        <family val="2"/>
      </rPr>
      <t xml:space="preserve">日本痛風・尿酸核酸学会のガイドライン。</t>
    </r>
    <r>
      <rPr>
        <sz val="10"/>
        <rFont val="Arial"/>
        <family val="0"/>
        <charset val="1"/>
      </rPr>
      <t xml:space="preserve">CC</t>
    </r>
    <r>
      <rPr>
        <sz val="10"/>
        <rFont val="Noto Sans CJK SC"/>
        <family val="2"/>
      </rPr>
      <t xml:space="preserve">表示なし</t>
    </r>
  </si>
  <si>
    <r>
      <rPr>
        <sz val="10"/>
        <rFont val="Arial"/>
        <family val="0"/>
        <charset val="1"/>
      </rPr>
      <t xml:space="preserve">PMC</t>
    </r>
    <r>
      <rPr>
        <sz val="10"/>
        <rFont val="Noto Sans CJK SC"/>
        <family val="2"/>
      </rPr>
      <t xml:space="preserve">収載は著者原稿。</t>
    </r>
    <r>
      <rPr>
        <sz val="10"/>
        <rFont val="Arial"/>
        <family val="0"/>
        <charset val="1"/>
      </rPr>
      <t xml:space="preserve">CC</t>
    </r>
    <r>
      <rPr>
        <sz val="10"/>
        <rFont val="Noto Sans CJK SC"/>
        <family val="2"/>
      </rPr>
      <t xml:space="preserve">表示なし（</t>
    </r>
    <r>
      <rPr>
        <sz val="10"/>
        <rFont val="Arial"/>
        <family val="0"/>
        <charset val="1"/>
      </rPr>
      <t xml:space="preserve">© American College of Rheumatology</t>
    </r>
    <r>
      <rPr>
        <sz val="10"/>
        <rFont val="Noto Sans CJK SC"/>
        <family val="2"/>
      </rPr>
      <t xml:space="preserve">）</t>
    </r>
  </si>
  <si>
    <r>
      <rPr>
        <sz val="10"/>
        <rFont val="Arial"/>
        <family val="0"/>
        <charset val="1"/>
      </rPr>
      <t xml:space="preserve">PMC</t>
    </r>
    <r>
      <rPr>
        <sz val="10"/>
        <rFont val="Noto Sans CJK SC"/>
        <family val="2"/>
      </rPr>
      <t xml:space="preserve">収載は著者原稿。</t>
    </r>
    <r>
      <rPr>
        <sz val="10"/>
        <rFont val="Arial"/>
        <family val="0"/>
        <charset val="1"/>
      </rPr>
      <t xml:space="preserve">CC</t>
    </r>
    <r>
      <rPr>
        <sz val="10"/>
        <rFont val="Noto Sans CJK SC"/>
        <family val="2"/>
      </rPr>
      <t xml:space="preserve">表示なし</t>
    </r>
  </si>
  <si>
    <r>
      <rPr>
        <sz val="10"/>
        <rFont val="Noto Sans CJK SC"/>
        <family val="2"/>
      </rPr>
      <t xml:space="preserve">ライセンス表示を確認できず（</t>
    </r>
    <r>
      <rPr>
        <sz val="10"/>
        <rFont val="Arial"/>
        <family val="0"/>
        <charset val="1"/>
      </rPr>
      <t xml:space="preserve">© Wiley Periodicals</t>
    </r>
    <r>
      <rPr>
        <sz val="10"/>
        <rFont val="Noto Sans CJK SC"/>
        <family val="2"/>
      </rPr>
      <t xml:space="preserve">）</t>
    </r>
  </si>
  <si>
    <r>
      <rPr>
        <sz val="10"/>
        <rFont val="Arial"/>
        <family val="0"/>
        <charset val="1"/>
      </rPr>
      <t xml:space="preserve">CC BY 4.0</t>
    </r>
    <r>
      <rPr>
        <sz val="10"/>
        <rFont val="Noto Sans CJK SC"/>
        <family val="2"/>
      </rPr>
      <t xml:space="preserve">（</t>
    </r>
    <r>
      <rPr>
        <sz val="10"/>
        <rFont val="Arial"/>
        <family val="0"/>
        <charset val="1"/>
      </rPr>
      <t xml:space="preserve">Europe PMC</t>
    </r>
    <r>
      <rPr>
        <sz val="10"/>
        <rFont val="Noto Sans CJK SC"/>
        <family val="2"/>
      </rPr>
      <t xml:space="preserve">の表示）</t>
    </r>
  </si>
  <si>
    <r>
      <rPr>
        <sz val="10"/>
        <rFont val="Arial"/>
        <family val="0"/>
        <charset val="1"/>
      </rPr>
      <t xml:space="preserve">CC BY 4.0</t>
    </r>
    <r>
      <rPr>
        <sz val="10"/>
        <rFont val="Noto Sans CJK SC"/>
        <family val="2"/>
      </rPr>
      <t xml:space="preserve">（</t>
    </r>
    <r>
      <rPr>
        <sz val="10"/>
        <rFont val="Arial"/>
        <family val="0"/>
        <charset val="1"/>
      </rPr>
      <t xml:space="preserve">Crossref</t>
    </r>
    <r>
      <rPr>
        <sz val="10"/>
        <rFont val="Noto Sans CJK SC"/>
        <family val="2"/>
      </rPr>
      <t xml:space="preserve">のライセンス表示）</t>
    </r>
  </si>
  <si>
    <t xml:space="preserve">Miyashita M, Kumamaru H, Niikura N, et al. Annual report of the Japanese Breast Cancer Registry for 2019. Breast Cancer. 2024;31(1):16-23</t>
  </si>
  <si>
    <t xml:space="preserve">Hamashima C, et al; Japanese Research Group for the Development of the Breast Cancer Screening Guidelines. The Japanese Guidelines for Breast Cancer Screening. Jpn J Clin Oncol. 2016;46(5):482-492</t>
  </si>
  <si>
    <t xml:space="preserve">Kubota K, Nakashima K, Nakashima K, et al. The Japanese Breast Cancer Society Clinical Practice Guidelines for Breast Cancer Screening and Diagnosis, 2022 Edition. Breast Cancer. 2024;31(2):157-164</t>
  </si>
  <si>
    <t xml:space="preserve">Yamamoto Y, Yamauchi C, Toyama T, et al. The Japanese Breast Cancer Society Clinical Practice Guidelines for Breast Cancer, 2022 Edition: changes from the 2018 edition and general statements on breast cancer treatment. Breast Cancer. 2024;31(3):340-346</t>
  </si>
  <si>
    <t xml:space="preserve">Sakai T, Kutomi G, Shien T, et al. The Japanese Breast Cancer Society Clinical Practice Guidelines for Surgical Treatment of Breast Cancer, 2022 Edition. Breast Cancer. 2024;31(1):1-7</t>
  </si>
  <si>
    <t xml:space="preserve">Terada M, Ito A, Kikawa Y, et al. The Japanese Breast Cancer Society Clinical Practice Guidelines for Systemic Treatment of Breast Cancer, 2022 Edition. Breast Cancer. 2023;30(6):872-884</t>
  </si>
  <si>
    <t xml:space="preserve">Ye F, Dewanjee S, Li Y, et al. Advancements in clinical aspects of targeted therapy and immunotherapy in breast cancer. Mol Cancer. 2023;22(1):105</t>
  </si>
  <si>
    <t xml:space="preserve">Yoshimura M, Yamauchi C, Sanuki N, et al. The Japanese Breast Cancer Society Clinical Practice Guidelines for Radiation Treatment of Breast Cancer, 2022 Edition. Breast Cancer. 2024;31(3):347-357</t>
  </si>
  <si>
    <t xml:space="preserve">Seki T, Kobayashi Y, Masuda K, et al. Exploring Breast Cancer Risk Management in HBOC Patients: Image Surveillance Versus Risk-reducing Surgery. Keio J Med. 2025;74(3):130-137</t>
  </si>
  <si>
    <t xml:space="preserve">Mitchell KB, Johnson HM, Rodríguez JM, et al. Academy of Breastfeeding Medicine Clinical Protocol #36: The Mastitis Spectrum, Revised 2022. Breastfeed Med. 2022;17(5):360-376</t>
  </si>
  <si>
    <t xml:space="preserve">Li A, Kirk L. Intraductal Papilloma. In: StatPearls [Internet]. Treasure Island (FL): StatPearls Publishing</t>
  </si>
  <si>
    <t xml:space="preserve">Ajmal M, Khan M, Van Fossen K. Breast Fibroadenoma. In: StatPearls [Internet]. Treasure Island (FL): StatPearls Publishing</t>
  </si>
  <si>
    <t xml:space="preserve">Malherbe K, Szymanski KD. Fibrocystic Breast Disease. In: StatPearls [Internet]. Treasure Island (FL): StatPearls Publishing</t>
  </si>
  <si>
    <t xml:space="preserve">Niewoehner CB, Schorer AE. Gynaecomastia and breast cancer in men. BMJ. 2008;336(7646):709-713</t>
  </si>
  <si>
    <t xml:space="preserve">Yu JH, Kim MJ, Cho H, et al. Breast diseases during pregnancy and lactation. Obstet Gynecol Sci. 2013;56(3):143-159</t>
  </si>
  <si>
    <t xml:space="preserve">CC BY-NC 3.0</t>
  </si>
  <si>
    <r>
      <rPr>
        <sz val="10"/>
        <rFont val="Arial"/>
        <family val="0"/>
        <charset val="1"/>
      </rPr>
      <t xml:space="preserve">© S. Karger AG</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</si>
  <si>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2019 S. Karger AG, Basel</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</si>
  <si>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2018 Endocrine Society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</si>
  <si>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The Lancet</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</si>
  <si>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Wiley</t>
    </r>
    <r>
      <rPr>
        <sz val="10"/>
        <rFont val="Noto Sans CJK SC"/>
        <family val="2"/>
      </rPr>
      <t xml:space="preserve">（</t>
    </r>
    <r>
      <rPr>
        <sz val="10"/>
        <rFont val="Arial"/>
        <family val="0"/>
        <charset val="1"/>
      </rPr>
      <t xml:space="preserve">CC</t>
    </r>
    <r>
      <rPr>
        <sz val="10"/>
        <rFont val="Noto Sans CJK SC"/>
        <family val="2"/>
      </rPr>
      <t xml:space="preserve">表示を確認できず）</t>
    </r>
  </si>
  <si>
    <r>
      <rPr>
        <sz val="10"/>
        <rFont val="Arial"/>
        <family val="0"/>
        <charset val="1"/>
      </rPr>
      <t xml:space="preserve">© 2007 Baishideng Publishing Group</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</si>
  <si>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Nature Portfolio</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</si>
  <si>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Oxford University Press</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</si>
  <si>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2019 SSIEM</t>
    </r>
    <r>
      <rPr>
        <sz val="10"/>
        <rFont val="Noto Sans CJK SC"/>
        <family val="2"/>
      </rPr>
      <t xml:space="preserve">（</t>
    </r>
    <r>
      <rPr>
        <sz val="10"/>
        <rFont val="Arial"/>
        <family val="0"/>
        <charset val="1"/>
      </rPr>
      <t xml:space="preserve">CC</t>
    </r>
    <r>
      <rPr>
        <sz val="10"/>
        <rFont val="Noto Sans CJK SC"/>
        <family val="2"/>
      </rPr>
      <t xml:space="preserve">表示なし）</t>
    </r>
  </si>
  <si>
    <t xml:space="preserve">Fenske W, Refardt J, Chifu I, et al. A Copeptin-Based Approach in the Diagnosis of Diabetes Insipidus. N Engl J Med. 2018;379(5):428-439</t>
  </si>
  <si>
    <t xml:space="preserve">© 2021 American Academy of Family Physicians</t>
  </si>
  <si>
    <t xml:space="preserve">van der Valk ES, van den Akker ELT, Savas M, et al. A comprehensive diagnostic approach to detect underlying causes of obesity in adults. Obes Rev. 2019;20(6):795-804</t>
  </si>
  <si>
    <r>
      <rPr>
        <sz val="10"/>
        <rFont val="Noto Sans CJK SC"/>
        <family val="2"/>
      </rPr>
      <t xml:space="preserve">ライセンス表示を確認できず（</t>
    </r>
    <r>
      <rPr>
        <sz val="10"/>
        <rFont val="Arial"/>
        <family val="0"/>
        <charset val="1"/>
      </rPr>
      <t xml:space="preserve">Elsevier</t>
    </r>
    <r>
      <rPr>
        <sz val="10"/>
        <rFont val="Noto Sans CJK SC"/>
        <family val="2"/>
      </rPr>
      <t xml:space="preserve">）</t>
    </r>
  </si>
  <si>
    <t xml:space="preserve">McCall AL, Lieb DC, Gianchandani R, et al. Management of Individuals With Diabetes at High Risk for Hypoglycemia: An Endocrine Society Clinical Practice Guideline. J Clin Endocrinol Metab. 2023;108(3):529-562</t>
  </si>
  <si>
    <t xml:space="preserve">© The Endocrine Society</t>
  </si>
  <si>
    <r>
      <rPr>
        <sz val="10"/>
        <rFont val="Noto Sans CJK SC"/>
        <family val="2"/>
      </rPr>
      <t xml:space="preserve">厚生労働省</t>
    </r>
    <r>
      <rPr>
        <sz val="10"/>
        <rFont val="Arial"/>
        <family val="0"/>
        <charset val="1"/>
      </rPr>
      <t xml:space="preserve">. </t>
    </r>
    <r>
      <rPr>
        <sz val="10"/>
        <rFont val="Noto Sans CJK SC"/>
        <family val="2"/>
      </rPr>
      <t xml:space="preserve">令和</t>
    </r>
    <r>
      <rPr>
        <sz val="10"/>
        <rFont val="Arial"/>
        <family val="0"/>
        <charset val="1"/>
      </rPr>
      <t xml:space="preserve">6</t>
    </r>
    <r>
      <rPr>
        <sz val="10"/>
        <rFont val="Noto Sans CJK SC"/>
        <family val="2"/>
      </rPr>
      <t xml:space="preserve">年国民健康・栄養調査結果の概要</t>
    </r>
    <r>
      <rPr>
        <sz val="10"/>
        <rFont val="Arial"/>
        <family val="0"/>
        <charset val="1"/>
      </rPr>
      <t xml:space="preserve">. 2025</t>
    </r>
    <r>
      <rPr>
        <sz val="10"/>
        <rFont val="Noto Sans CJK SC"/>
        <family val="2"/>
      </rPr>
      <t xml:space="preserve">年公表（調査は</t>
    </r>
    <r>
      <rPr>
        <sz val="10"/>
        <rFont val="Arial"/>
        <family val="0"/>
        <charset val="1"/>
      </rPr>
      <t xml:space="preserve">2024</t>
    </r>
    <r>
      <rPr>
        <sz val="10"/>
        <rFont val="Noto Sans CJK SC"/>
        <family val="2"/>
      </rPr>
      <t xml:space="preserve">年</t>
    </r>
    <r>
      <rPr>
        <sz val="10"/>
        <rFont val="Arial"/>
        <family val="0"/>
        <charset val="1"/>
      </rPr>
      <t xml:space="preserve">10</t>
    </r>
    <r>
      <rPr>
        <sz val="10"/>
        <rFont val="Noto Sans CJK SC"/>
        <family val="2"/>
      </rPr>
      <t xml:space="preserve">〜</t>
    </r>
    <r>
      <rPr>
        <sz val="10"/>
        <rFont val="Arial"/>
        <family val="0"/>
        <charset val="1"/>
      </rPr>
      <t xml:space="preserve">11</t>
    </r>
    <r>
      <rPr>
        <sz val="10"/>
        <rFont val="Noto Sans CJK SC"/>
        <family val="2"/>
      </rPr>
      <t xml:space="preserve">月実施）</t>
    </r>
  </si>
  <si>
    <t xml:space="preserve">政府標準利用規約（出典明記で利用可）</t>
  </si>
  <si>
    <t xml:space="preserve">Verbalis JG, Goldsmith SR, Greenberg A, et al. Diagnosis, Evaluation, and Treatment of Hyponatremia: Expert Panel Recommendations. Am J Med. 2013;126(10 Suppl 1):S1-S42</t>
  </si>
  <si>
    <t xml:space="preserve">Woodcock T, Barker P, Daniel S, et al. Guidelines for the management of glucocorticoids during the peri-operative period for patients with adrenal insufficiency. Anaesthesia. 2020;75(5):654-663</t>
  </si>
  <si>
    <r>
      <rPr>
        <sz val="10"/>
        <rFont val="Noto Sans CJK SC"/>
        <family val="2"/>
      </rPr>
      <t xml:space="preserve">日本皮膚科学会ガイドライン英語版（</t>
    </r>
    <r>
      <rPr>
        <sz val="10"/>
        <rFont val="Arial"/>
        <family val="0"/>
        <charset val="1"/>
      </rPr>
      <t xml:space="preserve">CC</t>
    </r>
    <r>
      <rPr>
        <sz val="10"/>
        <rFont val="Noto Sans CJK SC"/>
        <family val="2"/>
      </rPr>
      <t xml:space="preserve">ライセンス表示なし）</t>
    </r>
  </si>
  <si>
    <r>
      <rPr>
        <sz val="10"/>
        <rFont val="Arial"/>
        <family val="0"/>
        <charset val="1"/>
      </rPr>
      <t xml:space="preserve">© StatPearls Publishing LLC</t>
    </r>
    <r>
      <rPr>
        <sz val="10"/>
        <rFont val="Noto Sans CJK SC"/>
        <family val="2"/>
      </rPr>
      <t xml:space="preserve">（</t>
    </r>
    <r>
      <rPr>
        <sz val="10"/>
        <rFont val="Arial"/>
        <family val="0"/>
        <charset val="1"/>
      </rPr>
      <t xml:space="preserve">CC</t>
    </r>
    <r>
      <rPr>
        <sz val="10"/>
        <rFont val="Noto Sans CJK SC"/>
        <family val="2"/>
      </rPr>
      <t xml:space="preserve">ライセンス表示を確認できず）</t>
    </r>
  </si>
  <si>
    <r>
      <rPr>
        <sz val="10"/>
        <rFont val="Arial"/>
        <family val="0"/>
        <charset val="1"/>
      </rPr>
      <t xml:space="preserve">Springer</t>
    </r>
    <r>
      <rPr>
        <sz val="10"/>
        <rFont val="Noto Sans CJK SC"/>
        <family val="2"/>
      </rPr>
      <t xml:space="preserve">（</t>
    </r>
    <r>
      <rPr>
        <sz val="10"/>
        <rFont val="Arial"/>
        <family val="0"/>
        <charset val="1"/>
      </rPr>
      <t xml:space="preserve">CC</t>
    </r>
    <r>
      <rPr>
        <sz val="10"/>
        <rFont val="Noto Sans CJK SC"/>
        <family val="2"/>
      </rPr>
      <t xml:space="preserve">ライセンス表示を確認できず）</t>
    </r>
  </si>
  <si>
    <r>
      <rPr>
        <sz val="10"/>
        <rFont val="Arial"/>
        <family val="0"/>
        <charset val="1"/>
      </rPr>
      <t xml:space="preserve">Wiley</t>
    </r>
    <r>
      <rPr>
        <sz val="10"/>
        <rFont val="Noto Sans CJK SC"/>
        <family val="2"/>
      </rPr>
      <t xml:space="preserve">（</t>
    </r>
    <r>
      <rPr>
        <sz val="10"/>
        <rFont val="Arial"/>
        <family val="0"/>
        <charset val="1"/>
      </rPr>
      <t xml:space="preserve">CC</t>
    </r>
    <r>
      <rPr>
        <sz val="10"/>
        <rFont val="Noto Sans CJK SC"/>
        <family val="2"/>
      </rPr>
      <t xml:space="preserve">ライセンス表示を確認できず）</t>
    </r>
  </si>
  <si>
    <r>
      <rPr>
        <sz val="10"/>
        <rFont val="Arial"/>
        <family val="0"/>
        <charset val="1"/>
      </rPr>
      <t xml:space="preserve">© The Author(s), under exclusive licence to Springer Nature Switzerland AG 2021</t>
    </r>
    <r>
      <rPr>
        <sz val="10"/>
        <rFont val="Noto Sans CJK SC"/>
        <family val="2"/>
      </rPr>
      <t xml:space="preserve">（</t>
    </r>
    <r>
      <rPr>
        <sz val="10"/>
        <rFont val="Arial"/>
        <family val="0"/>
        <charset val="1"/>
      </rPr>
      <t xml:space="preserve">CC</t>
    </r>
    <r>
      <rPr>
        <sz val="10"/>
        <rFont val="Noto Sans CJK SC"/>
        <family val="2"/>
      </rPr>
      <t xml:space="preserve">ライセンス表示なし）</t>
    </r>
  </si>
  <si>
    <r>
      <rPr>
        <sz val="10"/>
        <rFont val="Arial"/>
        <family val="0"/>
        <charset val="1"/>
      </rPr>
      <t xml:space="preserve">© The Authors / Elsevier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</si>
  <si>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Elsevier</t>
    </r>
    <r>
      <rPr>
        <sz val="10"/>
        <rFont val="Noto Sans CJK SC"/>
        <family val="2"/>
      </rPr>
      <t xml:space="preserve">（</t>
    </r>
    <r>
      <rPr>
        <sz val="10"/>
        <rFont val="Arial"/>
        <family val="0"/>
        <charset val="1"/>
      </rPr>
      <t xml:space="preserve">CC</t>
    </r>
    <r>
      <rPr>
        <sz val="10"/>
        <rFont val="Noto Sans CJK SC"/>
        <family val="2"/>
      </rPr>
      <t xml:space="preserve">表示なし）</t>
    </r>
  </si>
  <si>
    <t xml:space="preserve">CC BY 2.0</t>
  </si>
  <si>
    <r>
      <rPr>
        <sz val="10"/>
        <rFont val="Arial"/>
        <family val="0"/>
        <charset val="1"/>
      </rPr>
      <t xml:space="preserve">© American Medical Association</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</si>
  <si>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Hogrefe</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</si>
  <si>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American Academy of Dermatology / Elsevier</t>
    </r>
    <r>
      <rPr>
        <sz val="10"/>
        <rFont val="Noto Sans CJK SC"/>
        <family val="2"/>
      </rPr>
      <t xml:space="preserve">（</t>
    </r>
    <r>
      <rPr>
        <sz val="10"/>
        <rFont val="Arial"/>
        <family val="0"/>
        <charset val="1"/>
      </rPr>
      <t xml:space="preserve">CC</t>
    </r>
    <r>
      <rPr>
        <sz val="10"/>
        <rFont val="Noto Sans CJK SC"/>
        <family val="2"/>
      </rPr>
      <t xml:space="preserve">表示なし）</t>
    </r>
  </si>
  <si>
    <t xml:space="preserve">Nicholson CL, Daveluy S. Epidermal Nevus Syndromes. In: StatPearls [Internet]. Treasure Island (FL): StatPearls Publishing; 2023</t>
  </si>
  <si>
    <t xml:space="preserve">Agarwal P, Patel BC. Nevus of Ota and Ito. In: StatPearls [Internet]. Treasure Island (FL): StatPearls Publishing; 2023</t>
  </si>
  <si>
    <t xml:space="preserve">Lewis D, Vaidya R. Kasabach-Merritt Syndrome. In: StatPearls [Internet]. Treasure Island (FL): StatPearls Publishing; 2023</t>
  </si>
  <si>
    <t xml:space="preserve">Li M, Song Y, Zhou J. The Diagnosis and Treatment Technology of Port-Wine Stain, and the Prospect of Future Treatment. Dermatol Ther (Heidelb). 2026;16(2):875-894</t>
  </si>
  <si>
    <t xml:space="preserve">Krowchuk DP, Frieden IJ, Mancini AJ, et al. Clinical Practice Guideline for the Management of Infantile Hemangiomas. Pediatrics. 2019;143(1):e20183475</t>
  </si>
  <si>
    <t xml:space="preserve">Behravesh S, Yakes W, Gupta N, et al. Venous malformations: clinical diagnosis and treatment. Cardiovasc Diagn Ther. 2016;6(6):557-569</t>
  </si>
  <si>
    <t xml:space="preserve">Miceli A, Stewart KM. Lymphatic Malformations. In: StatPearls [Internet]. Treasure Island (FL): StatPearls Publishing; 2023</t>
  </si>
  <si>
    <t xml:space="preserve">Zito PM, Scharf R. Epidermoid Cyst. In: StatPearls [Internet]. Treasure Island (FL): StatPearls Publishing; 2023</t>
  </si>
  <si>
    <t xml:space="preserve">Greco MJ, Bhutta BS. Seborrheic Keratosis. In: StatPearls [Internet]. Treasure Island (FL): StatPearls Publishing; 2024</t>
  </si>
  <si>
    <t xml:space="preserve">Luba MC, Bangs SA, Mohler AM, Stulberg DL. Common benign skin tumors. Am Fam Physician. 2003;67(4):729-738</t>
  </si>
  <si>
    <t xml:space="preserve">Gauglitz GG, Korting HC, Pavicic T, et al. Hypertrophic scarring and keloids: pathomechanisms and current and emerging treatment strategies. Mol Med. 2011;17(1-2):113-125</t>
  </si>
  <si>
    <t xml:space="preserve">Fabro M, Fabro SR, Klitzke BB, de Araújo GL, Machado CA. Glomus tumor: revitalizing concepts. Radiol Bras. 2015;48(4):269-270</t>
  </si>
  <si>
    <r>
      <rPr>
        <sz val="10"/>
        <rFont val="Arial"/>
        <family val="0"/>
        <charset val="1"/>
      </rPr>
      <t xml:space="preserve">CC BY</t>
    </r>
    <r>
      <rPr>
        <sz val="10"/>
        <rFont val="Noto Sans CJK SC"/>
        <family val="2"/>
      </rPr>
      <t xml:space="preserve">（</t>
    </r>
    <r>
      <rPr>
        <sz val="10"/>
        <rFont val="Arial"/>
        <family val="0"/>
        <charset val="1"/>
      </rPr>
      <t xml:space="preserve">Creative Commons Attribution License</t>
    </r>
    <r>
      <rPr>
        <sz val="10"/>
        <rFont val="Noto Sans CJK SC"/>
        <family val="2"/>
      </rPr>
      <t xml:space="preserve">）</t>
    </r>
  </si>
  <si>
    <t xml:space="preserve">Hartmann K, Escribano L, Grattan C, et al. Cutaneous manifestations in patients with mastocytosis: Consensus report of the European Competence Network on Mastocytosis; the American Academy of Allergy, Asthma &amp; Immunology; and the European Academy of Allergology and Clinical Immunology. J Allergy Clin Immunol. 2016;137(1):35-45</t>
  </si>
  <si>
    <r>
      <rPr>
        <sz val="10"/>
        <rFont val="Arial"/>
        <family val="0"/>
        <charset val="1"/>
      </rPr>
      <t xml:space="preserve">Springer TDM license</t>
    </r>
    <r>
      <rPr>
        <sz val="10"/>
        <rFont val="Noto Sans CJK SC"/>
        <family val="2"/>
      </rPr>
      <t xml:space="preserve">（</t>
    </r>
    <r>
      <rPr>
        <sz val="10"/>
        <rFont val="Arial"/>
        <family val="0"/>
        <charset val="1"/>
      </rPr>
      <t xml:space="preserve">CC</t>
    </r>
    <r>
      <rPr>
        <sz val="10"/>
        <rFont val="Noto Sans CJK SC"/>
        <family val="2"/>
      </rPr>
      <t xml:space="preserve">表示なし）</t>
    </r>
  </si>
  <si>
    <t xml:space="preserve">国立がん研究センター（公的機関の公開情報）</t>
  </si>
  <si>
    <r>
      <rPr>
        <sz val="10"/>
        <rFont val="Arial"/>
        <family val="0"/>
        <charset val="1"/>
      </rPr>
      <t xml:space="preserve">Wiley TDM license</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</si>
  <si>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2017 American Cancer Society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</si>
  <si>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2025 Japanese Dermatological Association</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</si>
  <si>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2021 Japanese Dermatological Association</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</si>
  <si>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2023 Japanese Dermatological Association</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</si>
  <si>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American Academy of Dermatology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</si>
  <si>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2020 Japanese Dermatological Association</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</si>
  <si>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StatPearls Publishing</t>
    </r>
    <r>
      <rPr>
        <sz val="10"/>
        <rFont val="Noto Sans CJK SC"/>
        <family val="2"/>
      </rPr>
      <t xml:space="preserve">（</t>
    </r>
    <r>
      <rPr>
        <sz val="10"/>
        <rFont val="Arial"/>
        <family val="0"/>
        <charset val="1"/>
      </rPr>
      <t xml:space="preserve">CC</t>
    </r>
    <r>
      <rPr>
        <sz val="10"/>
        <rFont val="Noto Sans CJK SC"/>
        <family val="2"/>
      </rPr>
      <t xml:space="preserve">表示を未確認）</t>
    </r>
  </si>
  <si>
    <r>
      <rPr>
        <sz val="10"/>
        <rFont val="Arial"/>
        <family val="0"/>
        <charset val="1"/>
      </rPr>
      <t xml:space="preserve">© American Society of Clinical Oncology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</si>
  <si>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Springer</t>
    </r>
    <r>
      <rPr>
        <sz val="10"/>
        <rFont val="Noto Sans CJK SC"/>
        <family val="2"/>
      </rPr>
      <t xml:space="preserve">（</t>
    </r>
    <r>
      <rPr>
        <sz val="10"/>
        <rFont val="Arial"/>
        <family val="0"/>
        <charset val="1"/>
      </rPr>
      <t xml:space="preserve">CC </t>
    </r>
    <r>
      <rPr>
        <sz val="10"/>
        <rFont val="Noto Sans CJK SC"/>
        <family val="2"/>
      </rPr>
      <t xml:space="preserve">表示なし）</t>
    </r>
  </si>
  <si>
    <r>
      <rPr>
        <sz val="10"/>
        <rFont val="Arial"/>
        <family val="0"/>
        <charset val="1"/>
      </rPr>
      <t xml:space="preserve">Elsevier</t>
    </r>
    <r>
      <rPr>
        <sz val="10"/>
        <rFont val="Noto Sans CJK SC"/>
        <family val="2"/>
      </rPr>
      <t xml:space="preserve">（</t>
    </r>
    <r>
      <rPr>
        <sz val="10"/>
        <rFont val="Arial"/>
        <family val="0"/>
        <charset val="1"/>
      </rPr>
      <t xml:space="preserve">CC </t>
    </r>
    <r>
      <rPr>
        <sz val="10"/>
        <rFont val="Noto Sans CJK SC"/>
        <family val="2"/>
      </rPr>
      <t xml:space="preserve">表示なし）</t>
    </r>
  </si>
  <si>
    <r>
      <rPr>
        <sz val="10"/>
        <rFont val="Arial"/>
        <family val="0"/>
        <charset val="1"/>
      </rPr>
      <t xml:space="preserve">Elsevier España</t>
    </r>
    <r>
      <rPr>
        <sz val="10"/>
        <rFont val="Noto Sans CJK SC"/>
        <family val="2"/>
      </rPr>
      <t xml:space="preserve">（</t>
    </r>
    <r>
      <rPr>
        <sz val="10"/>
        <rFont val="Arial"/>
        <family val="0"/>
        <charset val="1"/>
      </rPr>
      <t xml:space="preserve">CC </t>
    </r>
    <r>
      <rPr>
        <sz val="10"/>
        <rFont val="Noto Sans CJK SC"/>
        <family val="2"/>
      </rPr>
      <t xml:space="preserve">表示を確認できず）</t>
    </r>
  </si>
  <si>
    <r>
      <rPr>
        <sz val="10"/>
        <rFont val="Arial"/>
        <family val="0"/>
        <charset val="1"/>
      </rPr>
      <t xml:space="preserve">American Academy of Pediatrics</t>
    </r>
    <r>
      <rPr>
        <sz val="10"/>
        <rFont val="Noto Sans CJK SC"/>
        <family val="2"/>
      </rPr>
      <t xml:space="preserve">（</t>
    </r>
    <r>
      <rPr>
        <sz val="10"/>
        <rFont val="Arial"/>
        <family val="0"/>
        <charset val="1"/>
      </rPr>
      <t xml:space="preserve">CC </t>
    </r>
    <r>
      <rPr>
        <sz val="10"/>
        <rFont val="Noto Sans CJK SC"/>
        <family val="2"/>
      </rPr>
      <t xml:space="preserve">表示なし）</t>
    </r>
  </si>
  <si>
    <r>
      <rPr>
        <sz val="10"/>
        <rFont val="Noto Sans CJK SC"/>
        <family val="2"/>
      </rPr>
      <t xml:space="preserve">ライセンス表示を確認できず（</t>
    </r>
    <r>
      <rPr>
        <sz val="10"/>
        <rFont val="Arial"/>
        <family val="0"/>
        <charset val="1"/>
      </rPr>
      <t xml:space="preserve">© The Cleveland Clinic Foundation</t>
    </r>
    <r>
      <rPr>
        <sz val="10"/>
        <rFont val="Noto Sans CJK SC"/>
        <family val="2"/>
      </rPr>
      <t xml:space="preserve">）</t>
    </r>
  </si>
  <si>
    <r>
      <rPr>
        <sz val="10"/>
        <rFont val="Arial"/>
        <family val="0"/>
        <charset val="1"/>
      </rPr>
      <t xml:space="preserve">CC BY 4.0</t>
    </r>
    <r>
      <rPr>
        <sz val="10"/>
        <rFont val="Noto Sans CJK SC"/>
        <family val="2"/>
      </rPr>
      <t xml:space="preserve">（</t>
    </r>
    <r>
      <rPr>
        <sz val="10"/>
        <rFont val="Arial"/>
        <family val="0"/>
        <charset val="1"/>
      </rPr>
      <t xml:space="preserve">Crossref</t>
    </r>
    <r>
      <rPr>
        <sz val="10"/>
        <rFont val="Noto Sans CJK SC"/>
        <family val="2"/>
      </rPr>
      <t xml:space="preserve">・</t>
    </r>
    <r>
      <rPr>
        <sz val="10"/>
        <rFont val="Arial"/>
        <family val="0"/>
        <charset val="1"/>
      </rPr>
      <t xml:space="preserve">Europe PMC</t>
    </r>
    <r>
      <rPr>
        <sz val="10"/>
        <rFont val="Noto Sans CJK SC"/>
        <family val="2"/>
      </rPr>
      <t xml:space="preserve">のライセンス表示）</t>
    </r>
  </si>
  <si>
    <r>
      <rPr>
        <sz val="10"/>
        <rFont val="Arial"/>
        <family val="0"/>
        <charset val="1"/>
      </rPr>
      <t xml:space="preserve">CC BY 4.0</t>
    </r>
    <r>
      <rPr>
        <sz val="10"/>
        <rFont val="Noto Sans CJK SC"/>
        <family val="2"/>
      </rPr>
      <t xml:space="preserve">（</t>
    </r>
    <r>
      <rPr>
        <sz val="10"/>
        <rFont val="Arial"/>
        <family val="0"/>
        <charset val="1"/>
      </rPr>
      <t xml:space="preserve">PMC</t>
    </r>
    <r>
      <rPr>
        <sz val="10"/>
        <rFont val="Noto Sans CJK SC"/>
        <family val="2"/>
      </rPr>
      <t xml:space="preserve">・</t>
    </r>
    <r>
      <rPr>
        <sz val="10"/>
        <rFont val="Arial"/>
        <family val="0"/>
        <charset val="1"/>
      </rPr>
      <t xml:space="preserve">Europe PMC</t>
    </r>
    <r>
      <rPr>
        <sz val="10"/>
        <rFont val="Noto Sans CJK SC"/>
        <family val="2"/>
      </rPr>
      <t xml:space="preserve">のライセンス表示）</t>
    </r>
  </si>
  <si>
    <t xml:space="preserve">ライセンス表示なし（学会ガイドライン）</t>
  </si>
  <si>
    <t xml:space="preserve">ライセンス表示なし</t>
  </si>
  <si>
    <r>
      <rPr>
        <sz val="10"/>
        <rFont val="Noto Sans CJK SC"/>
        <family val="2"/>
      </rPr>
      <t xml:space="preserve">日本皮膚科学会ガイドライン（</t>
    </r>
    <r>
      <rPr>
        <sz val="10"/>
        <rFont val="Arial"/>
        <family val="0"/>
        <charset val="1"/>
      </rPr>
      <t xml:space="preserve">CC</t>
    </r>
    <r>
      <rPr>
        <sz val="10"/>
        <rFont val="Noto Sans CJK SC"/>
        <family val="2"/>
      </rPr>
      <t xml:space="preserve">表示なし）</t>
    </r>
  </si>
  <si>
    <t xml:space="preserve">CC BY-NC-SA 3.0</t>
  </si>
  <si>
    <r>
      <rPr>
        <sz val="10"/>
        <rFont val="Noto Sans CJK SC"/>
        <family val="2"/>
      </rPr>
      <t xml:space="preserve">日本皮膚科学会ガイダンス（</t>
    </r>
    <r>
      <rPr>
        <sz val="10"/>
        <rFont val="Arial"/>
        <family val="0"/>
        <charset val="1"/>
      </rPr>
      <t xml:space="preserve">CC</t>
    </r>
    <r>
      <rPr>
        <sz val="10"/>
        <rFont val="Noto Sans CJK SC"/>
        <family val="2"/>
      </rPr>
      <t xml:space="preserve">表示なし）</t>
    </r>
  </si>
  <si>
    <r>
      <rPr>
        <sz val="10"/>
        <rFont val="Arial"/>
        <family val="0"/>
        <charset val="1"/>
      </rPr>
      <t xml:space="preserve">© 2016 Elsevier B.V.</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</si>
  <si>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CC</t>
    </r>
    <r>
      <rPr>
        <sz val="10"/>
        <rFont val="Noto Sans CJK SC"/>
        <family val="2"/>
      </rPr>
      <t xml:space="preserve">表示を確認できず</t>
    </r>
  </si>
  <si>
    <r>
      <rPr>
        <sz val="10"/>
        <rFont val="Arial"/>
        <family val="0"/>
        <charset val="1"/>
      </rPr>
      <t xml:space="preserve">© The Author 2014, Oxford University Press</t>
    </r>
    <r>
      <rPr>
        <sz val="10"/>
        <rFont val="Noto Sans CJK SC"/>
        <family val="2"/>
      </rPr>
      <t xml:space="preserve">（</t>
    </r>
    <r>
      <rPr>
        <sz val="10"/>
        <rFont val="Arial"/>
        <family val="0"/>
        <charset val="1"/>
      </rPr>
      <t xml:space="preserve">CC</t>
    </r>
    <r>
      <rPr>
        <sz val="10"/>
        <rFont val="Noto Sans CJK SC"/>
        <family val="2"/>
      </rPr>
      <t xml:space="preserve">表示なし）</t>
    </r>
  </si>
  <si>
    <t xml:space="preserve">政府刊行物（厚生労働省）</t>
  </si>
  <si>
    <t xml:space="preserve">© 2024 StatPearls Publishing LLC</t>
  </si>
  <si>
    <r>
      <rPr>
        <sz val="10"/>
        <rFont val="Arial"/>
        <family val="0"/>
        <charset val="1"/>
      </rPr>
      <t xml:space="preserve">© The Cochrane Collaboration</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</si>
  <si>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European Academy of Dermatology and Venereology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</si>
  <si>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American Society for Microbiology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</si>
  <si>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American Academy of Family Physicians</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</si>
  <si>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Japanese Dermatological Association</t>
    </r>
    <r>
      <rPr>
        <sz val="10"/>
        <rFont val="Noto Sans CJK SC"/>
        <family val="2"/>
      </rPr>
      <t xml:space="preserve">（</t>
    </r>
    <r>
      <rPr>
        <sz val="10"/>
        <rFont val="Arial"/>
        <family val="0"/>
        <charset val="1"/>
      </rPr>
      <t xml:space="preserve">Wiley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</si>
  <si>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American Academy of Dermatology</t>
    </r>
    <r>
      <rPr>
        <sz val="10"/>
        <rFont val="Noto Sans CJK SC"/>
        <family val="2"/>
      </rPr>
      <t xml:space="preserve">（</t>
    </r>
    <r>
      <rPr>
        <sz val="10"/>
        <rFont val="Arial"/>
        <family val="0"/>
        <charset val="1"/>
      </rPr>
      <t xml:space="preserve">Elsevier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</si>
  <si>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British Association of Dermatologists</t>
    </r>
    <r>
      <rPr>
        <sz val="10"/>
        <rFont val="Noto Sans CJK SC"/>
        <family val="2"/>
      </rPr>
      <t xml:space="preserve">（</t>
    </r>
    <r>
      <rPr>
        <sz val="10"/>
        <rFont val="Arial"/>
        <family val="0"/>
        <charset val="1"/>
      </rPr>
      <t xml:space="preserve">Wiley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</si>
  <si>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Springer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</si>
  <si>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Society for Publication of Acta Dermato-Venereologica</t>
    </r>
    <r>
      <rPr>
        <sz val="10"/>
        <rFont val="Noto Sans CJK SC"/>
        <family val="2"/>
      </rPr>
      <t xml:space="preserve">（</t>
    </r>
    <r>
      <rPr>
        <sz val="10"/>
        <rFont val="Arial"/>
        <family val="0"/>
        <charset val="1"/>
      </rPr>
      <t xml:space="preserve">CC</t>
    </r>
    <r>
      <rPr>
        <sz val="10"/>
        <rFont val="Noto Sans CJK SC"/>
        <family val="2"/>
      </rPr>
      <t xml:space="preserve">表示を確認できず）</t>
    </r>
  </si>
  <si>
    <r>
      <rPr>
        <sz val="10"/>
        <rFont val="Arial"/>
        <family val="0"/>
        <charset val="1"/>
      </rPr>
      <t xml:space="preserve">© Adis</t>
    </r>
    <r>
      <rPr>
        <sz val="10"/>
        <rFont val="Noto Sans CJK SC"/>
        <family val="2"/>
      </rPr>
      <t xml:space="preserve">（</t>
    </r>
    <r>
      <rPr>
        <sz val="10"/>
        <rFont val="Arial"/>
        <family val="0"/>
        <charset val="1"/>
      </rPr>
      <t xml:space="preserve">Springer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</si>
  <si>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The Cochrane Collaboration</t>
    </r>
    <r>
      <rPr>
        <sz val="10"/>
        <rFont val="Noto Sans CJK SC"/>
        <family val="2"/>
      </rPr>
      <t xml:space="preserve">（</t>
    </r>
    <r>
      <rPr>
        <sz val="10"/>
        <rFont val="Arial"/>
        <family val="0"/>
        <charset val="1"/>
      </rPr>
      <t xml:space="preserve">Wiley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</si>
  <si>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Society of General Internal Medicine</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</si>
  <si>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College of Family Physicians of Canada</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</si>
  <si>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American Academy of Ophthalmology</t>
    </r>
    <r>
      <rPr>
        <sz val="10"/>
        <rFont val="Noto Sans CJK SC"/>
        <family val="2"/>
      </rPr>
      <t xml:space="preserve">（</t>
    </r>
    <r>
      <rPr>
        <sz val="10"/>
        <rFont val="Arial"/>
        <family val="0"/>
        <charset val="1"/>
      </rPr>
      <t xml:space="preserve">Elsevier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</si>
  <si>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American Academy of Otolaryngology-Head and Neck Surgery Foundation</t>
    </r>
    <r>
      <rPr>
        <sz val="10"/>
        <rFont val="Noto Sans CJK SC"/>
        <family val="2"/>
      </rPr>
      <t xml:space="preserve">（</t>
    </r>
    <r>
      <rPr>
        <sz val="10"/>
        <rFont val="Arial"/>
        <family val="0"/>
        <charset val="1"/>
      </rPr>
      <t xml:space="preserve">SAGE</t>
    </r>
    <r>
      <rPr>
        <sz val="10"/>
        <rFont val="Noto Sans CJK SC"/>
        <family val="2"/>
      </rPr>
      <t xml:space="preserve">、</t>
    </r>
    <r>
      <rPr>
        <sz val="10"/>
        <rFont val="Arial"/>
        <family val="0"/>
        <charset val="1"/>
      </rPr>
      <t xml:space="preserve">CC</t>
    </r>
    <r>
      <rPr>
        <sz val="10"/>
        <rFont val="Noto Sans CJK SC"/>
        <family val="2"/>
      </rPr>
      <t xml:space="preserve">表示なし）</t>
    </r>
  </si>
  <si>
    <t xml:space="preserve">Public domain (US Government)</t>
  </si>
  <si>
    <r>
      <rPr>
        <sz val="10"/>
        <rFont val="Arial"/>
        <family val="0"/>
        <charset val="1"/>
      </rPr>
      <t xml:space="preserve">© Deutscher Ärzte-Verlag</t>
    </r>
    <r>
      <rPr>
        <sz val="10"/>
        <rFont val="Noto Sans CJK SC"/>
        <family val="2"/>
      </rPr>
      <t xml:space="preserve">（</t>
    </r>
    <r>
      <rPr>
        <sz val="10"/>
        <rFont val="Arial"/>
        <family val="0"/>
        <charset val="1"/>
      </rPr>
      <t xml:space="preserve">PMC </t>
    </r>
    <r>
      <rPr>
        <sz val="10"/>
        <rFont val="Noto Sans CJK SC"/>
        <family val="2"/>
      </rPr>
      <t xml:space="preserve">収載版で </t>
    </r>
    <r>
      <rPr>
        <sz val="10"/>
        <rFont val="Arial"/>
        <family val="0"/>
        <charset val="1"/>
      </rPr>
      <t xml:space="preserve">CC </t>
    </r>
    <r>
      <rPr>
        <sz val="10"/>
        <rFont val="Noto Sans CJK SC"/>
        <family val="2"/>
      </rPr>
      <t xml:space="preserve">表示を確認できず）</t>
    </r>
  </si>
  <si>
    <r>
      <rPr>
        <sz val="10"/>
        <rFont val="Arial"/>
        <family val="0"/>
        <charset val="1"/>
      </rPr>
      <t xml:space="preserve">© Elsevier</t>
    </r>
    <r>
      <rPr>
        <sz val="10"/>
        <rFont val="Noto Sans CJK SC"/>
        <family val="2"/>
      </rPr>
      <t xml:space="preserve">（</t>
    </r>
    <r>
      <rPr>
        <sz val="10"/>
        <rFont val="Arial"/>
        <family val="0"/>
        <charset val="1"/>
      </rPr>
      <t xml:space="preserve">CC </t>
    </r>
    <r>
      <rPr>
        <sz val="10"/>
        <rFont val="Noto Sans CJK SC"/>
        <family val="2"/>
      </rPr>
      <t xml:space="preserve">表示なし）</t>
    </r>
  </si>
  <si>
    <t xml:space="preserve">© American Academy of Family Physicians</t>
  </si>
  <si>
    <t xml:space="preserve">© American Academy of Ophthalmology / Elsevier</t>
  </si>
  <si>
    <r>
      <rPr>
        <sz val="10"/>
        <rFont val="Arial"/>
        <family val="0"/>
        <charset val="1"/>
      </rPr>
      <t xml:space="preserve">© Elsevier / American Academy of Ophthalmology</t>
    </r>
    <r>
      <rPr>
        <sz val="10"/>
        <rFont val="Noto Sans CJK SC"/>
        <family val="2"/>
      </rPr>
      <t xml:space="preserve">（著者原稿が </t>
    </r>
    <r>
      <rPr>
        <sz val="10"/>
        <rFont val="Arial"/>
        <family val="0"/>
        <charset val="1"/>
      </rPr>
      <t xml:space="preserve">PMC </t>
    </r>
    <r>
      <rPr>
        <sz val="10"/>
        <rFont val="Noto Sans CJK SC"/>
        <family val="2"/>
      </rPr>
      <t xml:space="preserve">収載）</t>
    </r>
  </si>
  <si>
    <t xml:space="preserve">© Springer Science+Business Media, LLC 2012</t>
  </si>
  <si>
    <r>
      <rPr>
        <sz val="10"/>
        <rFont val="Arial"/>
        <family val="0"/>
        <charset val="1"/>
      </rPr>
      <t xml:space="preserve">© Elsevier</t>
    </r>
    <r>
      <rPr>
        <sz val="10"/>
        <rFont val="Noto Sans CJK SC"/>
        <family val="2"/>
      </rPr>
      <t xml:space="preserve">（</t>
    </r>
    <r>
      <rPr>
        <sz val="10"/>
        <rFont val="Arial"/>
        <family val="0"/>
        <charset val="1"/>
      </rPr>
      <t xml:space="preserve">TFOS DEWS II </t>
    </r>
    <r>
      <rPr>
        <sz val="10"/>
        <rFont val="Noto Sans CJK SC"/>
        <family val="2"/>
      </rPr>
      <t xml:space="preserve">報告書、</t>
    </r>
    <r>
      <rPr>
        <sz val="10"/>
        <rFont val="Arial"/>
        <family val="0"/>
        <charset val="1"/>
      </rPr>
      <t xml:space="preserve">CC </t>
    </r>
    <r>
      <rPr>
        <sz val="10"/>
        <rFont val="Noto Sans CJK SC"/>
        <family val="2"/>
      </rPr>
      <t xml:space="preserve">表示なし）</t>
    </r>
  </si>
  <si>
    <r>
      <rPr>
        <sz val="10"/>
        <rFont val="Arial"/>
        <family val="0"/>
        <charset val="1"/>
      </rPr>
      <t xml:space="preserve">© Wolters Kluwer</t>
    </r>
    <r>
      <rPr>
        <sz val="10"/>
        <rFont val="Noto Sans CJK SC"/>
        <family val="2"/>
      </rPr>
      <t xml:space="preserve">（</t>
    </r>
    <r>
      <rPr>
        <sz val="10"/>
        <rFont val="Arial"/>
        <family val="0"/>
        <charset val="1"/>
      </rPr>
      <t xml:space="preserve">CC </t>
    </r>
    <r>
      <rPr>
        <sz val="10"/>
        <rFont val="Noto Sans CJK SC"/>
        <family val="2"/>
      </rPr>
      <t xml:space="preserve">表示なし）</t>
    </r>
  </si>
  <si>
    <r>
      <rPr>
        <sz val="10"/>
        <rFont val="Arial"/>
        <family val="0"/>
        <charset val="1"/>
      </rPr>
      <t xml:space="preserve">© Wolters Kluwer</t>
    </r>
    <r>
      <rPr>
        <sz val="10"/>
        <rFont val="Noto Sans CJK SC"/>
        <family val="2"/>
      </rPr>
      <t xml:space="preserve">（</t>
    </r>
    <r>
      <rPr>
        <sz val="10"/>
        <rFont val="Arial"/>
        <family val="0"/>
        <charset val="1"/>
      </rPr>
      <t xml:space="preserve">PMC </t>
    </r>
    <r>
      <rPr>
        <sz val="10"/>
        <rFont val="Noto Sans CJK SC"/>
        <family val="2"/>
      </rPr>
      <t xml:space="preserve">収載版で </t>
    </r>
    <r>
      <rPr>
        <sz val="10"/>
        <rFont val="Arial"/>
        <family val="0"/>
        <charset val="1"/>
      </rPr>
      <t xml:space="preserve">CC </t>
    </r>
    <r>
      <rPr>
        <sz val="10"/>
        <rFont val="Noto Sans CJK SC"/>
        <family val="2"/>
      </rPr>
      <t xml:space="preserve">表示を確認できず）</t>
    </r>
  </si>
  <si>
    <t xml:space="preserve">© Elsevier (The Lancet)</t>
  </si>
  <si>
    <t xml:space="preserve">© Nature Portfolio (Springer Nature)</t>
  </si>
  <si>
    <r>
      <rPr>
        <sz val="10"/>
        <rFont val="Noto Sans CJK SC"/>
        <family val="2"/>
      </rPr>
      <t xml:space="preserve">日本緑内障学会ガイドライン英語版（</t>
    </r>
    <r>
      <rPr>
        <sz val="10"/>
        <rFont val="Arial"/>
        <family val="0"/>
        <charset val="1"/>
      </rPr>
      <t xml:space="preserve">CC</t>
    </r>
    <r>
      <rPr>
        <sz val="10"/>
        <rFont val="Noto Sans CJK SC"/>
        <family val="2"/>
      </rPr>
      <t xml:space="preserve">表示なし）</t>
    </r>
  </si>
  <si>
    <r>
      <rPr>
        <sz val="10"/>
        <rFont val="Arial"/>
        <family val="0"/>
        <charset val="1"/>
      </rPr>
      <t xml:space="preserve">CC BY-NC-ND 4.0</t>
    </r>
    <r>
      <rPr>
        <sz val="10"/>
        <rFont val="Noto Sans CJK SC"/>
        <family val="2"/>
      </rPr>
      <t xml:space="preserve">（</t>
    </r>
    <r>
      <rPr>
        <sz val="10"/>
        <rFont val="Arial"/>
        <family val="0"/>
        <charset val="1"/>
      </rPr>
      <t xml:space="preserve">Crossref</t>
    </r>
    <r>
      <rPr>
        <sz val="10"/>
        <rFont val="Noto Sans CJK SC"/>
        <family val="2"/>
      </rPr>
      <t xml:space="preserve">のライセンス欄で確認）</t>
    </r>
  </si>
  <si>
    <r>
      <rPr>
        <sz val="10"/>
        <rFont val="Arial"/>
        <family val="0"/>
        <charset val="1"/>
      </rPr>
      <t xml:space="preserve">CC BY 4.0</t>
    </r>
    <r>
      <rPr>
        <sz val="10"/>
        <rFont val="Noto Sans CJK SC"/>
        <family val="2"/>
      </rPr>
      <t xml:space="preserve">（</t>
    </r>
    <r>
      <rPr>
        <sz val="10"/>
        <rFont val="Arial"/>
        <family val="0"/>
        <charset val="1"/>
      </rPr>
      <t xml:space="preserve">Crossref</t>
    </r>
    <r>
      <rPr>
        <sz val="10"/>
        <rFont val="Noto Sans CJK SC"/>
        <family val="2"/>
      </rPr>
      <t xml:space="preserve">のライセンス欄で確認）</t>
    </r>
  </si>
  <si>
    <r>
      <rPr>
        <sz val="10"/>
        <rFont val="Noto Sans CJK SC"/>
        <family val="2"/>
      </rPr>
      <t xml:space="preserve">ライセンス表示を確認できず（出版社ライセンスは</t>
    </r>
    <r>
      <rPr>
        <sz val="10"/>
        <rFont val="Arial"/>
        <family val="0"/>
        <charset val="1"/>
      </rPr>
      <t xml:space="preserve">TDM</t>
    </r>
    <r>
      <rPr>
        <sz val="10"/>
        <rFont val="Noto Sans CJK SC"/>
        <family val="2"/>
      </rPr>
      <t xml:space="preserve">用のみ）</t>
    </r>
  </si>
  <si>
    <r>
      <rPr>
        <sz val="10"/>
        <rFont val="Arial"/>
        <family val="0"/>
        <charset val="1"/>
      </rPr>
      <t xml:space="preserve">CC BY-NC 3.0</t>
    </r>
    <r>
      <rPr>
        <sz val="10"/>
        <rFont val="Noto Sans CJK SC"/>
        <family val="2"/>
      </rPr>
      <t xml:space="preserve">（</t>
    </r>
    <r>
      <rPr>
        <sz val="10"/>
        <rFont val="Arial"/>
        <family val="0"/>
        <charset val="1"/>
      </rPr>
      <t xml:space="preserve">Crossref</t>
    </r>
    <r>
      <rPr>
        <sz val="10"/>
        <rFont val="Noto Sans CJK SC"/>
        <family val="2"/>
      </rPr>
      <t xml:space="preserve">のライセンス欄で確認）</t>
    </r>
  </si>
  <si>
    <r>
      <rPr>
        <sz val="10"/>
        <rFont val="Arial"/>
        <family val="0"/>
        <charset val="1"/>
      </rPr>
      <t xml:space="preserve">© 2015 Massachusetts Medical Society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</si>
  <si>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2004 American Academy of Family Physicians</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</si>
  <si>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2006 Massachusetts Medical Society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</si>
  <si>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2017 American Medical Association</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</si>
  <si>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2018 American Academy of Pediatrics</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</si>
  <si>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CC</t>
    </r>
    <r>
      <rPr>
        <sz val="10"/>
        <rFont val="Noto Sans CJK SC"/>
        <family val="2"/>
      </rPr>
      <t xml:space="preserve">表示なし</t>
    </r>
  </si>
  <si>
    <t xml:space="preserve">© 2010 Macmillan Publishers Limited. All rights reserved</t>
  </si>
  <si>
    <r>
      <rPr>
        <sz val="10"/>
        <rFont val="Arial"/>
        <family val="0"/>
        <charset val="1"/>
      </rPr>
      <t xml:space="preserve">© 2023 American Academy of Ophthalmology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</si>
  <si>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Noto Sans CJK SC"/>
        <family val="2"/>
      </rPr>
      <t xml:space="preserve">学会ガイドライン（</t>
    </r>
    <r>
      <rPr>
        <sz val="10"/>
        <rFont val="Arial"/>
        <family val="0"/>
        <charset val="1"/>
      </rPr>
      <t xml:space="preserve">CC</t>
    </r>
    <r>
      <rPr>
        <sz val="10"/>
        <rFont val="Noto Sans CJK SC"/>
        <family val="2"/>
      </rPr>
      <t xml:space="preserve">表示なし）</t>
    </r>
  </si>
  <si>
    <r>
      <rPr>
        <sz val="10"/>
        <rFont val="Arial"/>
        <family val="0"/>
        <charset val="1"/>
      </rPr>
      <t xml:space="preserve">© World Health Organization 2004</t>
    </r>
    <r>
      <rPr>
        <sz val="10"/>
        <rFont val="Noto Sans CJK SC"/>
        <family val="2"/>
      </rPr>
      <t xml:space="preserve">（</t>
    </r>
    <r>
      <rPr>
        <sz val="10"/>
        <rFont val="Arial"/>
        <family val="0"/>
        <charset val="1"/>
      </rPr>
      <t xml:space="preserve">All rights reserved</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</si>
  <si>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Springer Nature</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</si>
  <si>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Thieme</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</si>
  <si>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American Academy of Otolaryngology—Head and Neck Surgery Foundation</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</si>
  <si>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Wolters Kluwer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</si>
  <si>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John Wiley &amp; Sons</t>
    </r>
    <r>
      <rPr>
        <sz val="10"/>
        <rFont val="Noto Sans CJK SC"/>
        <family val="2"/>
      </rPr>
      <t xml:space="preserve">（</t>
    </r>
    <r>
      <rPr>
        <sz val="10"/>
        <rFont val="Arial"/>
        <family val="0"/>
        <charset val="1"/>
      </rPr>
      <t xml:space="preserve">CC</t>
    </r>
    <r>
      <rPr>
        <sz val="10"/>
        <rFont val="Noto Sans CJK SC"/>
        <family val="2"/>
      </rPr>
      <t xml:space="preserve">表示は </t>
    </r>
    <r>
      <rPr>
        <sz val="10"/>
        <rFont val="Arial"/>
        <family val="0"/>
        <charset val="1"/>
      </rPr>
      <t xml:space="preserve">Crossref</t>
    </r>
    <r>
      <rPr>
        <sz val="10"/>
        <rFont val="Noto Sans CJK SC"/>
        <family val="2"/>
      </rPr>
      <t xml:space="preserve">・</t>
    </r>
    <r>
      <rPr>
        <sz val="10"/>
        <rFont val="Arial"/>
        <family val="0"/>
        <charset val="1"/>
      </rPr>
      <t xml:space="preserve">PMC </t>
    </r>
    <r>
      <rPr>
        <sz val="10"/>
        <rFont val="Noto Sans CJK SC"/>
        <family val="2"/>
      </rPr>
      <t xml:space="preserve">で確認できず）</t>
    </r>
  </si>
  <si>
    <r>
      <rPr>
        <sz val="10"/>
        <rFont val="Arial"/>
        <family val="0"/>
        <charset val="1"/>
      </rPr>
      <t xml:space="preserve">© European Academy of Neurology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</si>
  <si>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Springer Nature</t>
    </r>
    <r>
      <rPr>
        <sz val="10"/>
        <rFont val="Noto Sans CJK SC"/>
        <family val="2"/>
      </rPr>
      <t xml:space="preserve">（</t>
    </r>
    <r>
      <rPr>
        <sz val="10"/>
        <rFont val="Arial"/>
        <family val="0"/>
        <charset val="1"/>
      </rPr>
      <t xml:space="preserve">exclusive licence</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</si>
  <si>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 Sociedad Española de Otorrinolaringología y Cirugía de Cabeza y Cuello / Elsevier España</t>
    </r>
    <r>
      <rPr>
        <sz val="10"/>
        <rFont val="Noto Sans CJK SC"/>
        <family val="2"/>
      </rPr>
      <t xml:space="preserve">（</t>
    </r>
    <r>
      <rPr>
        <sz val="10"/>
        <rFont val="Arial"/>
        <family val="0"/>
        <charset val="1"/>
      </rPr>
      <t xml:space="preserve">All rights reserved</t>
    </r>
    <r>
      <rPr>
        <sz val="10"/>
        <rFont val="Noto Sans CJK SC"/>
        <family val="2"/>
      </rPr>
      <t xml:space="preserve">）</t>
    </r>
  </si>
  <si>
    <r>
      <rPr>
        <sz val="10"/>
        <rFont val="Arial"/>
        <family val="0"/>
        <charset val="1"/>
      </rPr>
      <t xml:space="preserve">© Elsevier</t>
    </r>
    <r>
      <rPr>
        <sz val="10"/>
        <rFont val="Noto Sans CJK SC"/>
        <family val="2"/>
      </rPr>
      <t xml:space="preserve">（</t>
    </r>
    <r>
      <rPr>
        <sz val="10"/>
        <rFont val="Arial"/>
        <family val="0"/>
        <charset val="1"/>
      </rPr>
      <t xml:space="preserve">CC</t>
    </r>
    <r>
      <rPr>
        <sz val="10"/>
        <rFont val="Noto Sans CJK SC"/>
        <family val="2"/>
      </rPr>
      <t xml:space="preserve">表示なし）</t>
    </r>
  </si>
  <si>
    <t xml:space="preserve">ライセンス表示を確認できず（誌のウェブサイトで全文が無料公開）</t>
  </si>
  <si>
    <r>
      <rPr>
        <sz val="10"/>
        <rFont val="Arial"/>
        <family val="0"/>
        <charset val="1"/>
      </rPr>
      <t xml:space="preserve">© Springer</t>
    </r>
    <r>
      <rPr>
        <sz val="10"/>
        <rFont val="Noto Sans CJK SC"/>
        <family val="2"/>
      </rPr>
      <t xml:space="preserve">（</t>
    </r>
    <r>
      <rPr>
        <sz val="10"/>
        <rFont val="Arial"/>
        <family val="0"/>
        <charset val="1"/>
      </rPr>
      <t xml:space="preserve">CC </t>
    </r>
    <r>
      <rPr>
        <sz val="10"/>
        <rFont val="Noto Sans CJK SC"/>
        <family val="2"/>
      </rPr>
      <t xml:space="preserve">表示なし）</t>
    </r>
  </si>
  <si>
    <r>
      <rPr>
        <sz val="10"/>
        <rFont val="Arial"/>
        <family val="0"/>
        <charset val="1"/>
      </rPr>
      <t xml:space="preserve">© Nature Portfolio</t>
    </r>
    <r>
      <rPr>
        <sz val="10"/>
        <rFont val="Noto Sans CJK SC"/>
        <family val="2"/>
      </rPr>
      <t xml:space="preserve">（</t>
    </r>
    <r>
      <rPr>
        <sz val="10"/>
        <rFont val="Arial"/>
        <family val="0"/>
        <charset val="1"/>
      </rPr>
      <t xml:space="preserve">CC </t>
    </r>
    <r>
      <rPr>
        <sz val="10"/>
        <rFont val="Noto Sans CJK SC"/>
        <family val="2"/>
      </rPr>
      <t xml:space="preserve">表示なし）</t>
    </r>
  </si>
  <si>
    <r>
      <rPr>
        <sz val="10"/>
        <rFont val="Arial"/>
        <family val="0"/>
        <charset val="1"/>
      </rPr>
      <t xml:space="preserve">© Elsevier</t>
    </r>
    <r>
      <rPr>
        <sz val="10"/>
        <rFont val="Noto Sans CJK SC"/>
        <family val="2"/>
      </rPr>
      <t xml:space="preserve">（</t>
    </r>
    <r>
      <rPr>
        <sz val="10"/>
        <rFont val="Arial"/>
        <family val="0"/>
        <charset val="1"/>
      </rPr>
      <t xml:space="preserve">CC </t>
    </r>
    <r>
      <rPr>
        <sz val="10"/>
        <rFont val="Noto Sans CJK SC"/>
        <family val="2"/>
      </rPr>
      <t xml:space="preserve">表示を確認できず）</t>
    </r>
  </si>
  <si>
    <t xml:space="preserve">© BMJ Publishing Group</t>
  </si>
  <si>
    <r>
      <rPr>
        <sz val="10"/>
        <rFont val="Arial"/>
        <family val="0"/>
        <charset val="1"/>
      </rPr>
      <t xml:space="preserve">© American Cancer Society</t>
    </r>
    <r>
      <rPr>
        <sz val="10"/>
        <rFont val="Noto Sans CJK SC"/>
        <family val="2"/>
      </rPr>
      <t xml:space="preserve">（</t>
    </r>
    <r>
      <rPr>
        <sz val="10"/>
        <rFont val="Arial"/>
        <family val="0"/>
        <charset val="1"/>
      </rPr>
      <t xml:space="preserve">CC </t>
    </r>
    <r>
      <rPr>
        <sz val="10"/>
        <rFont val="Noto Sans CJK SC"/>
        <family val="2"/>
      </rPr>
      <t xml:space="preserve">表示なし）</t>
    </r>
  </si>
  <si>
    <t xml:space="preserve">ライセンス未確認</t>
  </si>
  <si>
    <r>
      <rPr>
        <sz val="10"/>
        <rFont val="Arial"/>
        <family val="0"/>
        <charset val="1"/>
      </rPr>
      <t xml:space="preserve">CC</t>
    </r>
    <r>
      <rPr>
        <sz val="10"/>
        <rFont val="Noto Sans CJK SC"/>
        <family val="2"/>
      </rPr>
      <t xml:space="preserve">ライセンス表示なし（学会ガイドライン）</t>
    </r>
  </si>
  <si>
    <t xml:space="preserve">Schiffman E, Ohrbach R, Truelove E, et al. Diagnostic Criteria for Temporomandibular Disorders (DC/TMD) for Clinical and Research Applications. J Oral Facial Pain Headache. 2014;28(1):6-27.</t>
  </si>
  <si>
    <r>
      <rPr>
        <sz val="10"/>
        <rFont val="Arial"/>
        <family val="0"/>
        <charset val="1"/>
      </rPr>
      <t xml:space="preserve">CC</t>
    </r>
    <r>
      <rPr>
        <sz val="10"/>
        <rFont val="Noto Sans CJK SC"/>
        <family val="2"/>
      </rPr>
      <t xml:space="preserve">ライセンス表示なし（学会ステートメント）</t>
    </r>
  </si>
  <si>
    <r>
      <rPr>
        <sz val="10"/>
        <rFont val="Arial"/>
        <family val="0"/>
        <charset val="1"/>
      </rPr>
      <t xml:space="preserve">Ruiz de la Cuesta F, et al. Deep neck space abscesses in children: 15 years of experience in a children's ENT referral unit. An Pediatr (Engl Ed). 2019;91(1):30-36.</t>
    </r>
    <r>
      <rPr>
        <sz val="10"/>
        <rFont val="Noto Sans CJK SC"/>
        <family val="2"/>
      </rPr>
      <t xml:space="preserve">（スペイン語論文）</t>
    </r>
  </si>
  <si>
    <t xml:space="preserve">Lee SJ, Lee SY, et al. Clinical characteristics, pathological distribution, and prognostic factors in non-Hodgkin lymphoma of Waldeyer's ring: nationwide Korean study. Korean J Intern Med. 2014;29(3):352-360.</t>
  </si>
  <si>
    <r>
      <rPr>
        <sz val="10"/>
        <rFont val="Noto Sans CJK SC"/>
        <family val="2"/>
      </rPr>
      <t xml:space="preserve">ライセンス表示を確認できず（学会ガイドライン、</t>
    </r>
    <r>
      <rPr>
        <sz val="10"/>
        <rFont val="Arial"/>
        <family val="0"/>
        <charset val="1"/>
      </rPr>
      <t xml:space="preserve">CC</t>
    </r>
    <r>
      <rPr>
        <sz val="10"/>
        <rFont val="Noto Sans CJK SC"/>
        <family val="2"/>
      </rPr>
      <t xml:space="preserve">表示なし）</t>
    </r>
  </si>
  <si>
    <r>
      <rPr>
        <sz val="10"/>
        <rFont val="Arial"/>
        <family val="0"/>
        <charset val="1"/>
      </rPr>
      <t xml:space="preserve">CC BY-NC</t>
    </r>
    <r>
      <rPr>
        <sz val="10"/>
        <rFont val="Noto Sans CJK SC"/>
        <family val="2"/>
      </rPr>
      <t xml:space="preserve">（</t>
    </r>
    <r>
      <rPr>
        <sz val="10"/>
        <rFont val="Arial"/>
        <family val="0"/>
        <charset val="1"/>
      </rPr>
      <t xml:space="preserve">Europe PMC</t>
    </r>
    <r>
      <rPr>
        <sz val="10"/>
        <rFont val="Noto Sans CJK SC"/>
        <family val="2"/>
      </rPr>
      <t xml:space="preserve">の表示）</t>
    </r>
  </si>
  <si>
    <r>
      <rPr>
        <sz val="10"/>
        <rFont val="Arial"/>
        <family val="0"/>
        <charset val="1"/>
      </rPr>
      <t xml:space="preserve">CC BY-NC-SA</t>
    </r>
    <r>
      <rPr>
        <sz val="10"/>
        <rFont val="Noto Sans CJK SC"/>
        <family val="2"/>
      </rPr>
      <t xml:space="preserve">（</t>
    </r>
    <r>
      <rPr>
        <sz val="10"/>
        <rFont val="Arial"/>
        <family val="0"/>
        <charset val="1"/>
      </rPr>
      <t xml:space="preserve">Europe PMC</t>
    </r>
    <r>
      <rPr>
        <sz val="10"/>
        <rFont val="Noto Sans CJK SC"/>
        <family val="2"/>
      </rPr>
      <t xml:space="preserve">の表示）</t>
    </r>
  </si>
  <si>
    <r>
      <rPr>
        <sz val="10"/>
        <rFont val="Arial"/>
        <family val="0"/>
        <charset val="1"/>
      </rPr>
      <t xml:space="preserve">CC BY-NC-ND</t>
    </r>
    <r>
      <rPr>
        <sz val="10"/>
        <rFont val="Noto Sans CJK SC"/>
        <family val="2"/>
      </rPr>
      <t xml:space="preserve">（</t>
    </r>
    <r>
      <rPr>
        <sz val="10"/>
        <rFont val="Arial"/>
        <family val="0"/>
        <charset val="1"/>
      </rPr>
      <t xml:space="preserve">Europe PMC</t>
    </r>
    <r>
      <rPr>
        <sz val="10"/>
        <rFont val="Noto Sans CJK SC"/>
        <family val="2"/>
      </rPr>
      <t xml:space="preserve">の表示）</t>
    </r>
  </si>
  <si>
    <t xml:space="preserve">SRC-1587</t>
  </si>
  <si>
    <t xml:space="preserve">Johnston SC et al. Clopidogrel and Aspirin in Acute Ischemic Stroke and High-Risk TIA (POINT). N Engl J Med 2018</t>
  </si>
  <si>
    <t xml:space="preserve">10.1056/NEJMoa1800410</t>
  </si>
  <si>
    <t xml:space="preserve">29766750</t>
  </si>
  <si>
    <t xml:space="preserve">SRC-1596</t>
  </si>
  <si>
    <t xml:space="preserve">Albers GW et al. Thrombectomy for Stroke at 6 to 16 Hours with Selection by Perfusion Imaging (DEFUSE 3). N Engl J Med 2018</t>
  </si>
  <si>
    <t xml:space="preserve">10.1056/NEJMoa1713973</t>
  </si>
  <si>
    <t xml:space="preserve">29364767</t>
  </si>
  <si>
    <t xml:space="preserve">SRC-1606</t>
  </si>
  <si>
    <t xml:space="preserve">Borden JA et al. A proposed classification for spinal and cranial dural arteriovenous fistulous malformations and implications for treatment. J Neurosurg 1995</t>
  </si>
  <si>
    <t xml:space="preserve">10.3171/jns.1995.82.2.0166</t>
  </si>
  <si>
    <t xml:space="preserve">7815143</t>
  </si>
  <si>
    <t xml:space="preserve">SRC-1725</t>
  </si>
  <si>
    <t xml:space="preserve">Croop R, Lipton RB, Kudrow D, et al. Oral rimegepant for preventive treatment of migraine: a phase 2/3, randomised, double-blind, placebo-controlled trial. Lancet. 2021;397(10268):51-60</t>
  </si>
  <si>
    <t xml:space="preserve">10.1016/S0140-6736(20)32544-7</t>
  </si>
  <si>
    <t xml:space="preserve">33338437</t>
  </si>
  <si>
    <t xml:space="preserve">SRC-1729</t>
  </si>
  <si>
    <t xml:space="preserve">Leone M, D'Amico D, Frediani F, et al. Verapamil in the prophylaxis of episodic cluster headache: a double-blind study versus placebo. Neurology. 2000;54(6):1382-1385</t>
  </si>
  <si>
    <t xml:space="preserve">10.1212/WNL.54.6.1382</t>
  </si>
  <si>
    <t xml:space="preserve">10746617</t>
  </si>
  <si>
    <t xml:space="preserve">SRC-1732</t>
  </si>
  <si>
    <r>
      <rPr>
        <sz val="10"/>
        <rFont val="Noto Sans CJK SC"/>
        <family val="2"/>
      </rPr>
      <t xml:space="preserve">アッヴィ合同会社</t>
    </r>
    <r>
      <rPr>
        <sz val="10"/>
        <rFont val="Arial"/>
        <family val="0"/>
        <charset val="1"/>
      </rPr>
      <t xml:space="preserve">. </t>
    </r>
    <r>
      <rPr>
        <sz val="10"/>
        <rFont val="Noto Sans CJK SC"/>
        <family val="2"/>
      </rPr>
      <t xml:space="preserve">アクイプタ（アトゲパント）の片頭痛発作の発症抑制に関する製造販売承認取得の発表資料</t>
    </r>
    <r>
      <rPr>
        <sz val="10"/>
        <rFont val="Arial"/>
        <family val="0"/>
        <charset val="1"/>
      </rPr>
      <t xml:space="preserve">. 2026</t>
    </r>
    <r>
      <rPr>
        <sz val="10"/>
        <rFont val="Noto Sans CJK SC"/>
        <family val="2"/>
      </rPr>
      <t xml:space="preserve">（承認日：</t>
    </r>
    <r>
      <rPr>
        <sz val="10"/>
        <rFont val="Arial"/>
        <family val="0"/>
        <charset val="1"/>
      </rPr>
      <t xml:space="preserve">2026</t>
    </r>
    <r>
      <rPr>
        <sz val="10"/>
        <rFont val="Noto Sans CJK SC"/>
        <family val="2"/>
      </rPr>
      <t xml:space="preserve">年</t>
    </r>
    <r>
      <rPr>
        <sz val="10"/>
        <rFont val="Arial"/>
        <family val="0"/>
        <charset val="1"/>
      </rPr>
      <t xml:space="preserve">2</t>
    </r>
    <r>
      <rPr>
        <sz val="10"/>
        <rFont val="Noto Sans CJK SC"/>
        <family val="2"/>
      </rPr>
      <t xml:space="preserve">月</t>
    </r>
    <r>
      <rPr>
        <sz val="10"/>
        <rFont val="Arial"/>
        <family val="0"/>
        <charset val="1"/>
      </rPr>
      <t xml:space="preserve">19</t>
    </r>
    <r>
      <rPr>
        <sz val="10"/>
        <rFont val="Noto Sans CJK SC"/>
        <family val="2"/>
      </rPr>
      <t xml:space="preserve">日）</t>
    </r>
  </si>
  <si>
    <t xml:space="preserve">SRC-1760</t>
  </si>
  <si>
    <t xml:space="preserve">SRC-1805</t>
  </si>
  <si>
    <r>
      <rPr>
        <sz val="10"/>
        <rFont val="Noto Sans CJK SC"/>
        <family val="2"/>
      </rPr>
      <t xml:space="preserve">学会ガイドライン書籍（</t>
    </r>
    <r>
      <rPr>
        <sz val="10"/>
        <rFont val="Arial"/>
        <family val="0"/>
        <charset val="1"/>
      </rPr>
      <t xml:space="preserve">CC</t>
    </r>
    <r>
      <rPr>
        <sz val="10"/>
        <rFont val="Noto Sans CJK SC"/>
        <family val="2"/>
      </rPr>
      <t xml:space="preserve">表示なし）</t>
    </r>
  </si>
  <si>
    <r>
      <rPr>
        <sz val="10"/>
        <rFont val="Arial"/>
        <family val="0"/>
        <charset val="1"/>
      </rPr>
      <t xml:space="preserve">J Trauma</t>
    </r>
    <r>
      <rPr>
        <sz val="10"/>
        <rFont val="Noto Sans CJK SC"/>
        <family val="2"/>
      </rPr>
      <t xml:space="preserve">（</t>
    </r>
    <r>
      <rPr>
        <sz val="10"/>
        <rFont val="Arial"/>
        <family val="0"/>
        <charset val="1"/>
      </rPr>
      <t xml:space="preserve">Wolters Kluwer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</si>
  <si>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Neurosurgery</t>
    </r>
    <r>
      <rPr>
        <sz val="10"/>
        <rFont val="Noto Sans CJK SC"/>
        <family val="2"/>
      </rPr>
      <t xml:space="preserve">（</t>
    </r>
    <r>
      <rPr>
        <sz val="10"/>
        <rFont val="Arial"/>
        <family val="0"/>
        <charset val="1"/>
      </rPr>
      <t xml:space="preserve">Oxford University Press</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</si>
  <si>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J Neurosurg</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</si>
  <si>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CC BY-NC 4.0</t>
    </r>
    <r>
      <rPr>
        <sz val="10"/>
        <rFont val="Noto Sans CJK SC"/>
        <family val="2"/>
      </rPr>
      <t xml:space="preserve">（</t>
    </r>
    <r>
      <rPr>
        <sz val="10"/>
        <rFont val="Arial"/>
        <family val="0"/>
        <charset val="1"/>
      </rPr>
      <t xml:space="preserve">© Author(s) 2023</t>
    </r>
    <r>
      <rPr>
        <sz val="10"/>
        <rFont val="Noto Sans CJK SC"/>
        <family val="2"/>
      </rPr>
      <t xml:space="preserve">、</t>
    </r>
    <r>
      <rPr>
        <sz val="10"/>
        <rFont val="Arial"/>
        <family val="0"/>
        <charset val="1"/>
      </rPr>
      <t xml:space="preserve">No commercial re-use</t>
    </r>
    <r>
      <rPr>
        <sz val="10"/>
        <rFont val="Noto Sans CJK SC"/>
        <family val="2"/>
      </rPr>
      <t xml:space="preserve">）</t>
    </r>
  </si>
  <si>
    <r>
      <rPr>
        <sz val="10"/>
        <rFont val="Arial"/>
        <family val="0"/>
        <charset val="1"/>
      </rPr>
      <t xml:space="preserve">Pediatr Neurol</t>
    </r>
    <r>
      <rPr>
        <sz val="10"/>
        <rFont val="Noto Sans CJK SC"/>
        <family val="2"/>
      </rPr>
      <t xml:space="preserve">（</t>
    </r>
    <r>
      <rPr>
        <sz val="10"/>
        <rFont val="Arial"/>
        <family val="0"/>
        <charset val="1"/>
      </rPr>
      <t xml:space="preserve">Elsevier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</si>
  <si>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Neurosurgery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</si>
  <si>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World Neurosurg</t>
    </r>
    <r>
      <rPr>
        <sz val="10"/>
        <rFont val="Noto Sans CJK SC"/>
        <family val="2"/>
      </rPr>
      <t xml:space="preserve">（</t>
    </r>
    <r>
      <rPr>
        <sz val="10"/>
        <rFont val="Arial"/>
        <family val="0"/>
        <charset val="1"/>
      </rPr>
      <t xml:space="preserve">Elsevier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</si>
  <si>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Lancet</t>
    </r>
    <r>
      <rPr>
        <sz val="10"/>
        <rFont val="Noto Sans CJK SC"/>
        <family val="2"/>
      </rPr>
      <t xml:space="preserve">（</t>
    </r>
    <r>
      <rPr>
        <sz val="10"/>
        <rFont val="Arial"/>
        <family val="0"/>
        <charset val="1"/>
      </rPr>
      <t xml:space="preserve">Elsevier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</si>
  <si>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N Engl J Med</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</si>
  <si>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Br J Neurosurg</t>
    </r>
    <r>
      <rPr>
        <sz val="10"/>
        <rFont val="Noto Sans CJK SC"/>
        <family val="2"/>
      </rPr>
      <t xml:space="preserve">（</t>
    </r>
    <r>
      <rPr>
        <sz val="10"/>
        <rFont val="Arial"/>
        <family val="0"/>
        <charset val="1"/>
      </rPr>
      <t xml:space="preserve">Taylor &amp; Francis</t>
    </r>
    <r>
      <rPr>
        <sz val="10"/>
        <rFont val="Noto Sans CJK SC"/>
        <family val="2"/>
      </rPr>
      <t xml:space="preserve">、</t>
    </r>
    <r>
      <rPr>
        <sz val="10"/>
        <rFont val="Arial"/>
        <family val="0"/>
        <charset val="1"/>
      </rPr>
      <t xml:space="preserve">CC</t>
    </r>
    <r>
      <rPr>
        <sz val="10"/>
        <rFont val="Noto Sans CJK SC"/>
        <family val="2"/>
      </rPr>
      <t xml:space="preserve">表示なし）</t>
    </r>
  </si>
  <si>
    <t xml:space="preserve">政府標準利用規約に基づく公的資料（要最終確認）</t>
  </si>
  <si>
    <r>
      <rPr>
        <sz val="10"/>
        <rFont val="Arial"/>
        <family val="0"/>
        <charset val="1"/>
      </rPr>
      <t xml:space="preserve">The Journal of Bone and Joint Surgery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</si>
  <si>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Topics in Spinal Cord Injury Rehabilitation</t>
    </r>
    <r>
      <rPr>
        <sz val="10"/>
        <rFont val="Noto Sans CJK SC"/>
        <family val="2"/>
      </rPr>
      <t xml:space="preserve">（</t>
    </r>
    <r>
      <rPr>
        <sz val="10"/>
        <rFont val="Arial"/>
        <family val="0"/>
        <charset val="1"/>
      </rPr>
      <t xml:space="preserve">CC</t>
    </r>
    <r>
      <rPr>
        <sz val="10"/>
        <rFont val="Noto Sans CJK SC"/>
        <family val="2"/>
      </rPr>
      <t xml:space="preserve">表示を確認できず）</t>
    </r>
  </si>
  <si>
    <r>
      <rPr>
        <sz val="10"/>
        <rFont val="Arial"/>
        <family val="0"/>
        <charset val="1"/>
      </rPr>
      <t xml:space="preserve">Spinal Cord</t>
    </r>
    <r>
      <rPr>
        <sz val="10"/>
        <rFont val="Noto Sans CJK SC"/>
        <family val="2"/>
      </rPr>
      <t xml:space="preserve">（</t>
    </r>
    <r>
      <rPr>
        <sz val="10"/>
        <rFont val="Arial"/>
        <family val="0"/>
        <charset val="1"/>
      </rPr>
      <t xml:space="preserve">Springer Nature</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</si>
  <si>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Global Spine Journal</t>
    </r>
    <r>
      <rPr>
        <sz val="10"/>
        <rFont val="Noto Sans CJK SC"/>
        <family val="2"/>
      </rPr>
      <t xml:space="preserve">（</t>
    </r>
    <r>
      <rPr>
        <sz val="10"/>
        <rFont val="Arial"/>
        <family val="0"/>
        <charset val="1"/>
      </rPr>
      <t xml:space="preserve">AO Spine </t>
    </r>
    <r>
      <rPr>
        <sz val="10"/>
        <rFont val="Noto Sans CJK SC"/>
        <family val="2"/>
      </rPr>
      <t xml:space="preserve">ガイドライン、</t>
    </r>
    <r>
      <rPr>
        <sz val="10"/>
        <rFont val="Arial"/>
        <family val="0"/>
        <charset val="1"/>
      </rPr>
      <t xml:space="preserve">CC</t>
    </r>
    <r>
      <rPr>
        <sz val="10"/>
        <rFont val="Noto Sans CJK SC"/>
        <family val="2"/>
      </rPr>
      <t xml:space="preserve">表示なし）</t>
    </r>
  </si>
  <si>
    <r>
      <rPr>
        <sz val="10"/>
        <rFont val="Arial"/>
        <family val="0"/>
        <charset val="1"/>
      </rPr>
      <t xml:space="preserve">Spine</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</si>
  <si>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Injury</t>
    </r>
    <r>
      <rPr>
        <sz val="10"/>
        <rFont val="Noto Sans CJK SC"/>
        <family val="2"/>
      </rPr>
      <t xml:space="preserve">（</t>
    </r>
    <r>
      <rPr>
        <sz val="10"/>
        <rFont val="Arial"/>
        <family val="0"/>
        <charset val="1"/>
      </rPr>
      <t xml:space="preserve">Elsevier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</si>
  <si>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Nature Reviews Rheumatology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</si>
  <si>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The Journal of Trauma</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</si>
  <si>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Noto Sans CJK SC"/>
        <family val="2"/>
      </rPr>
      <t xml:space="preserve">学会標準文書（</t>
    </r>
    <r>
      <rPr>
        <sz val="10"/>
        <rFont val="Arial"/>
        <family val="0"/>
        <charset val="1"/>
      </rPr>
      <t xml:space="preserve">CC</t>
    </r>
    <r>
      <rPr>
        <sz val="10"/>
        <rFont val="Noto Sans CJK SC"/>
        <family val="2"/>
      </rPr>
      <t xml:space="preserve">表示なし）</t>
    </r>
  </si>
  <si>
    <r>
      <rPr>
        <sz val="10"/>
        <rFont val="Arial"/>
        <family val="0"/>
        <charset val="1"/>
      </rPr>
      <t xml:space="preserve">American Family Physician</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</si>
  <si>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British Journal of Sports Medicine</t>
    </r>
    <r>
      <rPr>
        <sz val="10"/>
        <rFont val="Noto Sans CJK SC"/>
        <family val="2"/>
      </rPr>
      <t xml:space="preserve">（</t>
    </r>
    <r>
      <rPr>
        <sz val="10"/>
        <rFont val="Arial"/>
        <family val="0"/>
        <charset val="1"/>
      </rPr>
      <t xml:space="preserve">CC</t>
    </r>
    <r>
      <rPr>
        <sz val="10"/>
        <rFont val="Noto Sans CJK SC"/>
        <family val="2"/>
      </rPr>
      <t xml:space="preserve">表示を確認できず）</t>
    </r>
  </si>
  <si>
    <r>
      <rPr>
        <sz val="10"/>
        <rFont val="Arial"/>
        <family val="0"/>
        <charset val="1"/>
      </rPr>
      <t xml:space="preserve">Journal of Orthopaedic Research</t>
    </r>
    <r>
      <rPr>
        <sz val="10"/>
        <rFont val="Noto Sans CJK SC"/>
        <family val="2"/>
      </rPr>
      <t xml:space="preserve">（</t>
    </r>
    <r>
      <rPr>
        <sz val="10"/>
        <rFont val="Arial"/>
        <family val="0"/>
        <charset val="1"/>
      </rPr>
      <t xml:space="preserve">Wiley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</si>
  <si>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Clinical Orthopaedics and Related Research</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</si>
  <si>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Clinical Neurophysiology</t>
    </r>
    <r>
      <rPr>
        <sz val="10"/>
        <rFont val="Noto Sans CJK SC"/>
        <family val="2"/>
      </rPr>
      <t xml:space="preserve">（</t>
    </r>
    <r>
      <rPr>
        <sz val="10"/>
        <rFont val="Arial"/>
        <family val="0"/>
        <charset val="1"/>
      </rPr>
      <t xml:space="preserve">Elsevier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</si>
  <si>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The Journal of Trauma and Acute Care Surgery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</si>
  <si>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Journal of Vascular Surgery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</si>
  <si>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The American Journal of Sports Medicine</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</si>
  <si>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HSS Journal</t>
    </r>
    <r>
      <rPr>
        <sz val="10"/>
        <rFont val="Noto Sans CJK SC"/>
        <family val="2"/>
      </rPr>
      <t xml:space="preserve">（</t>
    </r>
    <r>
      <rPr>
        <sz val="10"/>
        <rFont val="Arial"/>
        <family val="0"/>
        <charset val="1"/>
      </rPr>
      <t xml:space="preserve">Springer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</si>
  <si>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The Journal of Bone and Joint Surgery (Br)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</si>
  <si>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Nephrology Dialysis Transplantation</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</si>
  <si>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Plastic and Reconstructive Surgery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</si>
  <si>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European Journal of Trauma and Emergency Surgery</t>
    </r>
    <r>
      <rPr>
        <sz val="10"/>
        <rFont val="Noto Sans CJK SC"/>
        <family val="2"/>
      </rPr>
      <t xml:space="preserve">（</t>
    </r>
    <r>
      <rPr>
        <sz val="10"/>
        <rFont val="Arial"/>
        <family val="0"/>
        <charset val="1"/>
      </rPr>
      <t xml:space="preserve">Springer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</si>
  <si>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The Journal of Hand Surgery</t>
    </r>
    <r>
      <rPr>
        <sz val="10"/>
        <rFont val="Noto Sans CJK SC"/>
        <family val="2"/>
      </rPr>
      <t xml:space="preserve">（</t>
    </r>
    <r>
      <rPr>
        <sz val="10"/>
        <rFont val="Arial"/>
        <family val="0"/>
        <charset val="1"/>
      </rPr>
      <t xml:space="preserve">Elsevier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</si>
  <si>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BMJ</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</si>
  <si>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Journal of the American Academy of Orthopaedic Surgeons</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</si>
  <si>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Journal of Orthopaedic &amp; Sports Physical Therapy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</si>
  <si>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The American Journal of Sports Medicine</t>
    </r>
    <r>
      <rPr>
        <sz val="10"/>
        <rFont val="Noto Sans CJK SC"/>
        <family val="2"/>
      </rPr>
      <t xml:space="preserve">（</t>
    </r>
    <r>
      <rPr>
        <sz val="10"/>
        <rFont val="Arial"/>
        <family val="0"/>
        <charset val="1"/>
      </rPr>
      <t xml:space="preserve">SAGE</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</si>
  <si>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Journal of the Chinese Medical Association</t>
    </r>
    <r>
      <rPr>
        <sz val="10"/>
        <rFont val="Noto Sans CJK SC"/>
        <family val="2"/>
      </rPr>
      <t xml:space="preserve">（</t>
    </r>
    <r>
      <rPr>
        <sz val="10"/>
        <rFont val="Arial"/>
        <family val="0"/>
        <charset val="1"/>
      </rPr>
      <t xml:space="preserve">Elsevier</t>
    </r>
    <r>
      <rPr>
        <sz val="10"/>
        <rFont val="Noto Sans CJK SC"/>
        <family val="2"/>
      </rPr>
      <t xml:space="preserve">、</t>
    </r>
    <r>
      <rPr>
        <sz val="10"/>
        <rFont val="Arial"/>
        <family val="0"/>
        <charset val="1"/>
      </rPr>
      <t xml:space="preserve">CC</t>
    </r>
    <r>
      <rPr>
        <sz val="10"/>
        <rFont val="Noto Sans CJK SC"/>
        <family val="2"/>
      </rPr>
      <t xml:space="preserve">表示を確認できず）</t>
    </r>
  </si>
  <si>
    <r>
      <rPr>
        <sz val="10"/>
        <rFont val="Arial"/>
        <family val="0"/>
        <charset val="1"/>
      </rPr>
      <t xml:space="preserve">The New England Journal of Medicine</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</si>
  <si>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Pain</t>
    </r>
    <r>
      <rPr>
        <sz val="10"/>
        <rFont val="Noto Sans CJK SC"/>
        <family val="2"/>
      </rPr>
      <t xml:space="preserve">（</t>
    </r>
    <r>
      <rPr>
        <sz val="10"/>
        <rFont val="Arial"/>
        <family val="0"/>
        <charset val="1"/>
      </rPr>
      <t xml:space="preserve">Elsevier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</si>
  <si>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Nat Rev Dis Primers</t>
    </r>
    <r>
      <rPr>
        <sz val="10"/>
        <rFont val="Noto Sans CJK SC"/>
        <family val="2"/>
      </rPr>
      <t xml:space="preserve">（</t>
    </r>
    <r>
      <rPr>
        <sz val="10"/>
        <rFont val="Arial"/>
        <family val="0"/>
        <charset val="1"/>
      </rPr>
      <t xml:space="preserve">Springer Nature</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</si>
  <si>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J Neurol Sci</t>
    </r>
    <r>
      <rPr>
        <sz val="10"/>
        <rFont val="Noto Sans CJK SC"/>
        <family val="2"/>
      </rPr>
      <t xml:space="preserve">（</t>
    </r>
    <r>
      <rPr>
        <sz val="10"/>
        <rFont val="Arial"/>
        <family val="0"/>
        <charset val="1"/>
      </rPr>
      <t xml:space="preserve">Elsevier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</si>
  <si>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Lancet Neurology</t>
    </r>
    <r>
      <rPr>
        <sz val="10"/>
        <rFont val="Noto Sans CJK SC"/>
        <family val="2"/>
      </rPr>
      <t xml:space="preserve">（</t>
    </r>
    <r>
      <rPr>
        <sz val="10"/>
        <rFont val="Arial"/>
        <family val="0"/>
        <charset val="1"/>
      </rPr>
      <t xml:space="preserve">Elsevier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</si>
  <si>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Pediatric Neurology</t>
    </r>
    <r>
      <rPr>
        <sz val="10"/>
        <rFont val="Noto Sans CJK SC"/>
        <family val="2"/>
      </rPr>
      <t xml:space="preserve">（</t>
    </r>
    <r>
      <rPr>
        <sz val="10"/>
        <rFont val="Arial"/>
        <family val="0"/>
        <charset val="1"/>
      </rPr>
      <t xml:space="preserve">Elsevier</t>
    </r>
    <r>
      <rPr>
        <sz val="10"/>
        <rFont val="Noto Sans CJK SC"/>
        <family val="2"/>
      </rPr>
      <t xml:space="preserve">、</t>
    </r>
    <r>
      <rPr>
        <sz val="10"/>
        <rFont val="Arial"/>
        <family val="0"/>
        <charset val="1"/>
      </rPr>
      <t xml:space="preserve">CC</t>
    </r>
    <r>
      <rPr>
        <sz val="10"/>
        <rFont val="Noto Sans CJK SC"/>
        <family val="2"/>
      </rPr>
      <t xml:space="preserve">表示なし）</t>
    </r>
  </si>
  <si>
    <t xml:space="preserve">厚生労働省の公的ウェブサイト</t>
  </si>
  <si>
    <r>
      <rPr>
        <sz val="10"/>
        <rFont val="Arial"/>
        <family val="0"/>
        <charset val="1"/>
      </rPr>
      <t xml:space="preserve">CC BY 4.0</t>
    </r>
    <r>
      <rPr>
        <sz val="10"/>
        <rFont val="Noto Sans CJK SC"/>
        <family val="2"/>
      </rPr>
      <t xml:space="preserve">（誌の標準ライセンス）</t>
    </r>
  </si>
  <si>
    <r>
      <rPr>
        <sz val="10"/>
        <rFont val="Arial"/>
        <family val="0"/>
        <charset val="1"/>
      </rPr>
      <t xml:space="preserve">J Neurosurg Spine</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</si>
  <si>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J Med Genet</t>
    </r>
    <r>
      <rPr>
        <sz val="10"/>
        <rFont val="Noto Sans CJK SC"/>
        <family val="2"/>
      </rPr>
      <t xml:space="preserve">（</t>
    </r>
    <r>
      <rPr>
        <sz val="10"/>
        <rFont val="Arial"/>
        <family val="0"/>
        <charset val="1"/>
      </rPr>
      <t xml:space="preserve">BMJ</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</si>
  <si>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The Lancet</t>
    </r>
    <r>
      <rPr>
        <sz val="10"/>
        <rFont val="Noto Sans CJK SC"/>
        <family val="2"/>
      </rPr>
      <t xml:space="preserve">（</t>
    </r>
    <r>
      <rPr>
        <sz val="10"/>
        <rFont val="Arial"/>
        <family val="0"/>
        <charset val="1"/>
      </rPr>
      <t xml:space="preserve">Elsevier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</si>
  <si>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Neurology</t>
    </r>
    <r>
      <rPr>
        <sz val="10"/>
        <rFont val="Noto Sans CJK SC"/>
        <family val="2"/>
      </rPr>
      <t xml:space="preserve">（</t>
    </r>
    <r>
      <rPr>
        <sz val="10"/>
        <rFont val="Arial"/>
        <family val="0"/>
        <charset val="1"/>
      </rPr>
      <t xml:space="preserve">AAN</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</si>
  <si>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Dev Med Child Neurol Suppl</t>
    </r>
    <r>
      <rPr>
        <sz val="10"/>
        <rFont val="Noto Sans CJK SC"/>
        <family val="2"/>
      </rPr>
      <t xml:space="preserve">（</t>
    </r>
    <r>
      <rPr>
        <sz val="10"/>
        <rFont val="Arial"/>
        <family val="0"/>
        <charset val="1"/>
      </rPr>
      <t xml:space="preserve">Wiley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</si>
  <si>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Dev Med Child Neurol</t>
    </r>
    <r>
      <rPr>
        <sz val="10"/>
        <rFont val="Noto Sans CJK SC"/>
        <family val="2"/>
      </rPr>
      <t xml:space="preserve">（</t>
    </r>
    <r>
      <rPr>
        <sz val="10"/>
        <rFont val="Arial"/>
        <family val="0"/>
        <charset val="1"/>
      </rPr>
      <t xml:space="preserve">Wiley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</si>
  <si>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Cochrane Database Syst Rev</t>
    </r>
    <r>
      <rPr>
        <sz val="10"/>
        <rFont val="Noto Sans CJK SC"/>
        <family val="2"/>
      </rPr>
      <t xml:space="preserve">（</t>
    </r>
    <r>
      <rPr>
        <sz val="10"/>
        <rFont val="Arial"/>
        <family val="0"/>
        <charset val="1"/>
      </rPr>
      <t xml:space="preserve">Wiley</t>
    </r>
    <r>
      <rPr>
        <sz val="10"/>
        <rFont val="Noto Sans CJK SC"/>
        <family val="2"/>
      </rPr>
      <t xml:space="preserve">、</t>
    </r>
    <r>
      <rPr>
        <sz val="10"/>
        <rFont val="Arial"/>
        <family val="0"/>
        <charset val="1"/>
      </rPr>
      <t xml:space="preserve">CC</t>
    </r>
    <r>
      <rPr>
        <sz val="10"/>
        <rFont val="Noto Sans CJK SC"/>
        <family val="2"/>
      </rPr>
      <t xml:space="preserve">表示なし）</t>
    </r>
  </si>
  <si>
    <t xml:space="preserve">Uyeki TM, Hui DS, Zambon M, Wentworth DE, et al. Influenza. Lancet. 2022;400(10353):693-706</t>
  </si>
  <si>
    <r>
      <rPr>
        <sz val="10"/>
        <rFont val="Arial"/>
        <family val="0"/>
        <charset val="1"/>
      </rPr>
      <t xml:space="preserve">CC</t>
    </r>
    <r>
      <rPr>
        <sz val="10"/>
        <rFont val="Noto Sans CJK SC"/>
        <family val="2"/>
      </rPr>
      <t xml:space="preserve">表示なし（</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欄は </t>
    </r>
    <r>
      <rPr>
        <sz val="10"/>
        <rFont val="Arial"/>
        <family val="0"/>
        <charset val="1"/>
      </rPr>
      <t xml:space="preserve">TDM </t>
    </r>
    <r>
      <rPr>
        <sz val="10"/>
        <rFont val="Noto Sans CJK SC"/>
        <family val="2"/>
      </rPr>
      <t xml:space="preserve">ライセンスのみ）</t>
    </r>
  </si>
  <si>
    <t xml:space="preserve">Dobson J, Whitley RJ, Pocock S, Monto AS. Oseltamivir treatment for influenza in adults: a meta-analysis of randomised controlled trials. Lancet. 2015;385(9979):1729-1737</t>
  </si>
  <si>
    <t xml:space="preserve">Gao Y, Guyatt G, Uyeki TM, Liu M, et al. Antivirals for treatment of severe influenza: a systematic review and network meta-analysis of randomised controlled trials. Lancet. 2024;404(10454):753-763</t>
  </si>
  <si>
    <t xml:space="preserve">Li Y, Wang X, Blau DM, et al. Global, regional, and national disease burden estimates of acute lower respiratory infections due to respiratory syncytial virus in children younger than 5 years in 2019: a systematic analysis. Lancet. 2022;399(10340):2047-2064</t>
  </si>
  <si>
    <t xml:space="preserve">Simões EAF, Madhi SA, Muller WJ, et al. Efficacy of nirsevimab against respiratory syncytial virus lower respiratory tract infections in preterm and term infants, and pharmacokinetic extrapolation to infants with congenital heart disease and chronic lung disease: a pooled analysis of randomised controlled trials. Lancet Child Adolesc Health. 2023;7(3):180-189</t>
  </si>
  <si>
    <r>
      <rPr>
        <sz val="10"/>
        <rFont val="Noto Sans CJK SC"/>
        <family val="2"/>
      </rPr>
      <t xml:space="preserve">日本小児科学会</t>
    </r>
    <r>
      <rPr>
        <sz val="10"/>
        <rFont val="Arial"/>
        <family val="0"/>
        <charset val="1"/>
      </rPr>
      <t xml:space="preserve">. </t>
    </r>
    <r>
      <rPr>
        <sz val="10"/>
        <rFont val="Noto Sans CJK SC"/>
        <family val="2"/>
      </rPr>
      <t xml:space="preserve">日本におけるニルセビマブの使用について</t>
    </r>
    <r>
      <rPr>
        <sz val="10"/>
        <rFont val="Arial"/>
        <family val="0"/>
        <charset val="1"/>
      </rPr>
      <t xml:space="preserve">. 2024</t>
    </r>
    <r>
      <rPr>
        <sz val="10"/>
        <rFont val="Noto Sans CJK SC"/>
        <family val="2"/>
      </rPr>
      <t xml:space="preserve">年</t>
    </r>
    <r>
      <rPr>
        <sz val="10"/>
        <rFont val="Arial"/>
        <family val="0"/>
        <charset val="1"/>
      </rPr>
      <t xml:space="preserve">5</t>
    </r>
    <r>
      <rPr>
        <sz val="10"/>
        <rFont val="Noto Sans CJK SC"/>
        <family val="2"/>
      </rPr>
      <t xml:space="preserve">月</t>
    </r>
    <r>
      <rPr>
        <sz val="10"/>
        <rFont val="Arial"/>
        <family val="0"/>
        <charset val="1"/>
      </rPr>
      <t xml:space="preserve">22</t>
    </r>
    <r>
      <rPr>
        <sz val="10"/>
        <rFont val="Noto Sans CJK SC"/>
        <family val="2"/>
      </rPr>
      <t xml:space="preserve">日（学会ウェブページ掲載の </t>
    </r>
    <r>
      <rPr>
        <sz val="10"/>
        <rFont val="Arial"/>
        <family val="0"/>
        <charset val="1"/>
      </rPr>
      <t xml:space="preserve">PDF</t>
    </r>
    <r>
      <rPr>
        <sz val="10"/>
        <rFont val="Noto Sans CJK SC"/>
        <family val="2"/>
      </rPr>
      <t xml:space="preserve">）</t>
    </r>
  </si>
  <si>
    <r>
      <rPr>
        <sz val="10"/>
        <rFont val="Arial"/>
        <family val="0"/>
        <charset val="1"/>
      </rPr>
      <t xml:space="preserve">CC</t>
    </r>
    <r>
      <rPr>
        <sz val="10"/>
        <rFont val="Noto Sans CJK SC"/>
        <family val="2"/>
      </rPr>
      <t xml:space="preserve">表示なし（学会資料）</t>
    </r>
  </si>
  <si>
    <r>
      <rPr>
        <sz val="10"/>
        <rFont val="Arial"/>
        <family val="0"/>
        <charset val="1"/>
      </rPr>
      <t xml:space="preserve">Centers for Disease Control and Prevention. Clinical Overview of Mumps. CDC </t>
    </r>
    <r>
      <rPr>
        <sz val="10"/>
        <rFont val="Noto Sans CJK SC"/>
        <family val="2"/>
      </rPr>
      <t xml:space="preserve">公式ウェブページ（</t>
    </r>
    <r>
      <rPr>
        <sz val="10"/>
        <rFont val="Arial"/>
        <family val="0"/>
        <charset val="1"/>
      </rPr>
      <t xml:space="preserve">2025</t>
    </r>
    <r>
      <rPr>
        <sz val="10"/>
        <rFont val="Noto Sans CJK SC"/>
        <family val="2"/>
      </rPr>
      <t xml:space="preserve">年</t>
    </r>
    <r>
      <rPr>
        <sz val="10"/>
        <rFont val="Arial"/>
        <family val="0"/>
        <charset val="1"/>
      </rPr>
      <t xml:space="preserve">1</t>
    </r>
    <r>
      <rPr>
        <sz val="10"/>
        <rFont val="Noto Sans CJK SC"/>
        <family val="2"/>
      </rPr>
      <t xml:space="preserve">月</t>
    </r>
    <r>
      <rPr>
        <sz val="10"/>
        <rFont val="Arial"/>
        <family val="0"/>
        <charset val="1"/>
      </rPr>
      <t xml:space="preserve">17</t>
    </r>
    <r>
      <rPr>
        <sz val="10"/>
        <rFont val="Noto Sans CJK SC"/>
        <family val="2"/>
      </rPr>
      <t xml:space="preserve">日版）</t>
    </r>
  </si>
  <si>
    <t xml:space="preserve">米国政府資料</t>
  </si>
  <si>
    <t xml:space="preserve">Moss WJ. Measles. Lancet. 2017;390(10111):2490-2502</t>
  </si>
  <si>
    <t xml:space="preserve">McLean HQ, Fiebelkorn AP, Temte JL, Wallace GS. Prevention of measles, rubella, congenital rubella syndrome, and mumps, 2013: summary recommendations of the Advisory Committee on Immunization Practices (ACIP). MMWR Recomm Rep. 2013;62(RR-04):1-34</t>
  </si>
  <si>
    <r>
      <rPr>
        <sz val="10"/>
        <rFont val="Noto Sans CJK SC"/>
        <family val="2"/>
      </rPr>
      <t xml:space="preserve">国立感染症研究所（国立健康危機管理研究機構）</t>
    </r>
    <r>
      <rPr>
        <sz val="10"/>
        <rFont val="Arial"/>
        <family val="0"/>
        <charset val="1"/>
      </rPr>
      <t xml:space="preserve">. </t>
    </r>
    <r>
      <rPr>
        <sz val="10"/>
        <rFont val="Noto Sans CJK SC"/>
        <family val="2"/>
      </rPr>
      <t xml:space="preserve">麻しんの発生に関するリスクアセスメント（</t>
    </r>
    <r>
      <rPr>
        <sz val="10"/>
        <rFont val="Arial"/>
        <family val="0"/>
        <charset val="1"/>
      </rPr>
      <t xml:space="preserve">2026</t>
    </r>
    <r>
      <rPr>
        <sz val="10"/>
        <rFont val="Noto Sans CJK SC"/>
        <family val="2"/>
      </rPr>
      <t xml:space="preserve">年第一版）</t>
    </r>
    <r>
      <rPr>
        <sz val="10"/>
        <rFont val="Arial"/>
        <family val="0"/>
        <charset val="1"/>
      </rPr>
      <t xml:space="preserve">. 2026</t>
    </r>
  </si>
  <si>
    <t xml:space="preserve">日本の公的資料</t>
  </si>
  <si>
    <t xml:space="preserve">Lambert N, Strebel P, Orenstein W, Icenogle J, Poland GA. Rubella. Lancet. 2015;385(9984):2297-2307</t>
  </si>
  <si>
    <r>
      <rPr>
        <sz val="10"/>
        <rFont val="Noto Sans CJK SC"/>
        <family val="2"/>
      </rPr>
      <t xml:space="preserve">国立感染症研究所</t>
    </r>
    <r>
      <rPr>
        <sz val="10"/>
        <rFont val="Arial"/>
        <family val="0"/>
        <charset val="1"/>
      </rPr>
      <t xml:space="preserve">. </t>
    </r>
    <r>
      <rPr>
        <sz val="10"/>
        <rFont val="Noto Sans CJK SC"/>
        <family val="2"/>
      </rPr>
      <t xml:space="preserve">風疹・先天性風疹症候群 </t>
    </r>
    <r>
      <rPr>
        <sz val="10"/>
        <rFont val="Arial"/>
        <family val="0"/>
        <charset val="1"/>
      </rPr>
      <t xml:space="preserve">2025</t>
    </r>
    <r>
      <rPr>
        <sz val="10"/>
        <rFont val="Noto Sans CJK SC"/>
        <family val="2"/>
      </rPr>
      <t xml:space="preserve">年</t>
    </r>
    <r>
      <rPr>
        <sz val="10"/>
        <rFont val="Arial"/>
        <family val="0"/>
        <charset val="1"/>
      </rPr>
      <t xml:space="preserve">2</t>
    </r>
    <r>
      <rPr>
        <sz val="10"/>
        <rFont val="Noto Sans CJK SC"/>
        <family val="2"/>
      </rPr>
      <t xml:space="preserve">月現在</t>
    </r>
    <r>
      <rPr>
        <sz val="10"/>
        <rFont val="Arial"/>
        <family val="0"/>
        <charset val="1"/>
      </rPr>
      <t xml:space="preserve">. </t>
    </r>
    <r>
      <rPr>
        <sz val="10"/>
        <rFont val="Noto Sans CJK SC"/>
        <family val="2"/>
      </rPr>
      <t xml:space="preserve">病原微生物検出情報（</t>
    </r>
    <r>
      <rPr>
        <sz val="10"/>
        <rFont val="Arial"/>
        <family val="0"/>
        <charset val="1"/>
      </rPr>
      <t xml:space="preserve">IASR</t>
    </r>
    <r>
      <rPr>
        <sz val="10"/>
        <rFont val="Noto Sans CJK SC"/>
        <family val="2"/>
      </rPr>
      <t xml:space="preserve">）</t>
    </r>
    <r>
      <rPr>
        <sz val="10"/>
        <rFont val="Arial"/>
        <family val="0"/>
        <charset val="1"/>
      </rPr>
      <t xml:space="preserve">. 2025;46:73-75</t>
    </r>
  </si>
  <si>
    <t xml:space="preserve">Yamanishi K, Okuno T, Shiraki K, Takahashi M, Kondo T, Asano Y, et al. Identification of human herpesvirus-6 as a causal agent for exanthem subitum. Lancet. 1988;1(8594):1065-1067</t>
  </si>
  <si>
    <r>
      <rPr>
        <sz val="10"/>
        <rFont val="Arial"/>
        <family val="0"/>
        <charset val="1"/>
      </rPr>
      <t xml:space="preserve">CC</t>
    </r>
    <r>
      <rPr>
        <sz val="10"/>
        <rFont val="Noto Sans CJK SC"/>
        <family val="2"/>
      </rPr>
      <t xml:space="preserve">表示なし（</t>
    </r>
    <r>
      <rPr>
        <sz val="10"/>
        <rFont val="Arial"/>
        <family val="0"/>
        <charset val="1"/>
      </rPr>
      <t xml:space="preserve">Crossref </t>
    </r>
    <r>
      <rPr>
        <sz val="10"/>
        <rFont val="Noto Sans CJK SC"/>
        <family val="2"/>
      </rPr>
      <t xml:space="preserve">は </t>
    </r>
    <r>
      <rPr>
        <sz val="10"/>
        <rFont val="Arial"/>
        <family val="0"/>
        <charset val="1"/>
      </rPr>
      <t xml:space="preserve">TDM </t>
    </r>
    <r>
      <rPr>
        <sz val="10"/>
        <rFont val="Noto Sans CJK SC"/>
        <family val="2"/>
      </rPr>
      <t xml:space="preserve">ライセンスのみ）</t>
    </r>
  </si>
  <si>
    <t xml:space="preserve">Leung AKC, Lam JM, Barankin B, Leong KF, Hon KL. Roseola Infantum: An Updated Review. Curr Pediatr Rev. 2024;20(2):119-128</t>
  </si>
  <si>
    <r>
      <rPr>
        <sz val="10"/>
        <rFont val="Arial"/>
        <family val="0"/>
        <charset val="1"/>
      </rPr>
      <t xml:space="preserve">Crossref </t>
    </r>
    <r>
      <rPr>
        <sz val="10"/>
        <rFont val="Noto Sans CJK SC"/>
        <family val="2"/>
      </rPr>
      <t xml:space="preserve">にライセンス表示なし（要確認）</t>
    </r>
  </si>
  <si>
    <t xml:space="preserve">Zhu P, Ji W, Li D, Li Z, Chen Y, Dai B, et al. Current status of hand-foot-and-mouth disease. J Biomed Sci. 2023;30(1):15</t>
  </si>
  <si>
    <t xml:space="preserve">Sawyer LA, Hershow RC, Pallansch MA, Fishbein DB, Pinsky PF, Broerman SF, et al. An epidemic of acute hemorrhagic conjunctivitis in American Samoa caused by coxsackievirus A24 variant. Am J Epidemiol. 1989;130(6):1187-1198</t>
  </si>
  <si>
    <t xml:space="preserve">Koyama M, Hiroi S, Hirai Y, Kaida A. Prevalence of Human Adenovirus Type 3 Associated with Pharyngoconjunctival Fever in Children in Osaka, Japan during and after the COVID-19 Pandemic. Jpn J Infect Dis. 2024;77(5):292-295</t>
  </si>
  <si>
    <r>
      <rPr>
        <sz val="10"/>
        <rFont val="Arial"/>
        <family val="0"/>
        <charset val="1"/>
      </rPr>
      <t xml:space="preserve">Crossref </t>
    </r>
    <r>
      <rPr>
        <sz val="10"/>
        <rFont val="Noto Sans CJK SC"/>
        <family val="2"/>
      </rPr>
      <t xml:space="preserve">にライセンス表示なし</t>
    </r>
  </si>
  <si>
    <t xml:space="preserve">Jhanji V, Chan TCY, Li EYM, Agarwal K, Vajpayee RB. Adenoviral keratoconjunctivitis. Surv Ophthalmol. 2015;60(5):435-443</t>
  </si>
  <si>
    <t xml:space="preserve">Flynn TG, Olortegui MP, Kosek MN. Viral gastroenteritis. Lancet. 2024;403(10429):862-876</t>
  </si>
  <si>
    <r>
      <rPr>
        <sz val="10"/>
        <rFont val="Arial"/>
        <family val="0"/>
        <charset val="1"/>
      </rPr>
      <t xml:space="preserve">CC</t>
    </r>
    <r>
      <rPr>
        <sz val="10"/>
        <rFont val="Noto Sans CJK SC"/>
        <family val="2"/>
      </rPr>
      <t xml:space="preserve">表示なし（</t>
    </r>
    <r>
      <rPr>
        <sz val="10"/>
        <rFont val="Arial"/>
        <family val="0"/>
        <charset val="1"/>
      </rPr>
      <t xml:space="preserve">Crossref </t>
    </r>
    <r>
      <rPr>
        <sz val="10"/>
        <rFont val="Noto Sans CJK SC"/>
        <family val="2"/>
      </rPr>
      <t xml:space="preserve">は </t>
    </r>
    <r>
      <rPr>
        <sz val="10"/>
        <rFont val="Arial"/>
        <family val="0"/>
        <charset val="1"/>
      </rPr>
      <t xml:space="preserve">TDM </t>
    </r>
    <r>
      <rPr>
        <sz val="10"/>
        <rFont val="Noto Sans CJK SC"/>
        <family val="2"/>
      </rPr>
      <t xml:space="preserve">ライセンス等のみ）</t>
    </r>
  </si>
  <si>
    <t xml:space="preserve">Glass RI, Parashar UD, Estes MK. Norovirus gastroenteritis. N Engl J Med. 2009;361(18):1776-1785</t>
  </si>
  <si>
    <t xml:space="preserve">Dunmire SK, Verghese PS, Balfour HH Jr. Primary Epstein-Barr virus infection. J Clin Virol. 2018;102:84-92</t>
  </si>
  <si>
    <t xml:space="preserve">Sylvester JE, Buchanan BK, Silva TW. Infectious Mononucleosis: Rapid Evidence Review. Am Fam Physician. 2023;107(1):71-78</t>
  </si>
  <si>
    <t xml:space="preserve">Heegaard ED, Brown KE. Human parvovirus B19. Clin Microbiol Rev. 2002;15(3):485-505</t>
  </si>
  <si>
    <r>
      <rPr>
        <sz val="10"/>
        <rFont val="Arial"/>
        <family val="0"/>
        <charset val="1"/>
      </rPr>
      <t xml:space="preserve">ASM</t>
    </r>
    <r>
      <rPr>
        <sz val="10"/>
        <rFont val="Noto Sans CJK SC"/>
        <family val="2"/>
      </rPr>
      <t xml:space="preserve">誌（</t>
    </r>
    <r>
      <rPr>
        <sz val="10"/>
        <rFont val="Arial"/>
        <family val="0"/>
        <charset val="1"/>
      </rPr>
      <t xml:space="preserve">CC</t>
    </r>
    <r>
      <rPr>
        <sz val="10"/>
        <rFont val="Noto Sans CJK SC"/>
        <family val="2"/>
      </rPr>
      <t xml:space="preserve">表示なし、</t>
    </r>
    <r>
      <rPr>
        <sz val="10"/>
        <rFont val="Arial"/>
        <family val="0"/>
        <charset val="1"/>
      </rPr>
      <t xml:space="preserve">PMCID: PMC118081</t>
    </r>
    <r>
      <rPr>
        <sz val="10"/>
        <rFont val="Noto Sans CJK SC"/>
        <family val="2"/>
      </rPr>
      <t xml:space="preserve">）</t>
    </r>
  </si>
  <si>
    <t xml:space="preserve">Enders M, Weidner A, Zoellner I, Searle K, Enders G. Fetal morbidity and mortality after acute human parvovirus B19 infection in pregnancy: prospective evaluation of 1018 cases. Prenat Diagn. 2004;24(7):513-518</t>
  </si>
  <si>
    <r>
      <rPr>
        <sz val="10"/>
        <rFont val="Arial"/>
        <family val="0"/>
        <charset val="1"/>
      </rPr>
      <t xml:space="preserve">Wiley</t>
    </r>
    <r>
      <rPr>
        <sz val="10"/>
        <rFont val="Noto Sans CJK SC"/>
        <family val="2"/>
      </rPr>
      <t xml:space="preserve">誌（</t>
    </r>
    <r>
      <rPr>
        <sz val="10"/>
        <rFont val="Arial"/>
        <family val="0"/>
        <charset val="1"/>
      </rPr>
      <t xml:space="preserve">CC</t>
    </r>
    <r>
      <rPr>
        <sz val="10"/>
        <rFont val="Noto Sans CJK SC"/>
        <family val="2"/>
      </rPr>
      <t xml:space="preserve">表示なし）</t>
    </r>
  </si>
  <si>
    <t xml:space="preserve">Ito Y, Morioka I, Takahashi N, et al. Clinical Practice Guidelines for the Management of Congenital Cytomegalovirus Infection in Japan 2023: Executive Summary. Pediatr Infect Dis J. 2024;43(11):e390-e396</t>
  </si>
  <si>
    <r>
      <rPr>
        <sz val="10"/>
        <rFont val="Arial"/>
        <family val="0"/>
        <charset val="1"/>
      </rPr>
      <t xml:space="preserve">Wolters Kluwer</t>
    </r>
    <r>
      <rPr>
        <sz val="10"/>
        <rFont val="Noto Sans CJK SC"/>
        <family val="2"/>
      </rPr>
      <t xml:space="preserve">誌（</t>
    </r>
    <r>
      <rPr>
        <sz val="10"/>
        <rFont val="Arial"/>
        <family val="0"/>
        <charset val="1"/>
      </rPr>
      <t xml:space="preserve">CC</t>
    </r>
    <r>
      <rPr>
        <sz val="10"/>
        <rFont val="Noto Sans CJK SC"/>
        <family val="2"/>
      </rPr>
      <t xml:space="preserve">表示なし）</t>
    </r>
  </si>
  <si>
    <t xml:space="preserve">Kimberlin DW, Jester PM, Sánchez PJ, et al. Valganciclovir for symptomatic congenital cytomegalovirus disease. N Engl J Med. 2015;372(10):933-943</t>
  </si>
  <si>
    <r>
      <rPr>
        <sz val="10"/>
        <rFont val="Arial"/>
        <family val="0"/>
        <charset val="1"/>
      </rPr>
      <t xml:space="preserve">NEJM</t>
    </r>
    <r>
      <rPr>
        <sz val="10"/>
        <rFont val="Noto Sans CJK SC"/>
        <family val="2"/>
      </rPr>
      <t xml:space="preserve">（</t>
    </r>
    <r>
      <rPr>
        <sz val="10"/>
        <rFont val="Arial"/>
        <family val="0"/>
        <charset val="1"/>
      </rPr>
      <t xml:space="preserve">CC</t>
    </r>
    <r>
      <rPr>
        <sz val="10"/>
        <rFont val="Noto Sans CJK SC"/>
        <family val="2"/>
      </rPr>
      <t xml:space="preserve">表示なし、</t>
    </r>
    <r>
      <rPr>
        <sz val="10"/>
        <rFont val="Arial"/>
        <family val="0"/>
        <charset val="1"/>
      </rPr>
      <t xml:space="preserve">PMCID: PMC4401811</t>
    </r>
    <r>
      <rPr>
        <sz val="10"/>
        <rFont val="Noto Sans CJK SC"/>
        <family val="2"/>
      </rPr>
      <t xml:space="preserve">）</t>
    </r>
  </si>
  <si>
    <t xml:space="preserve">Rawlinson WD, Boppana SB, Fowler KB, et al. Congenital cytomegalovirus infection in pregnancy and the neonate: consensus recommendations for prevention, diagnosis, and therapy. Lancet Infect Dis. 2017;17(6):e177-e188</t>
  </si>
  <si>
    <r>
      <rPr>
        <sz val="10"/>
        <rFont val="Arial"/>
        <family val="0"/>
        <charset val="1"/>
      </rPr>
      <t xml:space="preserve">Elsevier</t>
    </r>
    <r>
      <rPr>
        <sz val="10"/>
        <rFont val="Noto Sans CJK SC"/>
        <family val="2"/>
      </rPr>
      <t xml:space="preserve">誌（</t>
    </r>
    <r>
      <rPr>
        <sz val="10"/>
        <rFont val="Arial"/>
        <family val="0"/>
        <charset val="1"/>
      </rPr>
      <t xml:space="preserve">CC</t>
    </r>
    <r>
      <rPr>
        <sz val="10"/>
        <rFont val="Noto Sans CJK SC"/>
        <family val="2"/>
      </rPr>
      <t xml:space="preserve">表示なし）</t>
    </r>
  </si>
  <si>
    <t xml:space="preserve">Hall AJ, Lopman BA, Payne DC, et al. Norovirus disease in the United States. Emerg Infect Dis. 2013;19(8):1198-1205</t>
  </si>
  <si>
    <r>
      <rPr>
        <sz val="10"/>
        <rFont val="Arial"/>
        <family val="0"/>
        <charset val="1"/>
      </rPr>
      <t xml:space="preserve">CC BY</t>
    </r>
    <r>
      <rPr>
        <sz val="10"/>
        <rFont val="Noto Sans CJK SC"/>
        <family val="2"/>
      </rPr>
      <t xml:space="preserve">（</t>
    </r>
    <r>
      <rPr>
        <sz val="10"/>
        <rFont val="Arial"/>
        <family val="0"/>
        <charset val="1"/>
      </rPr>
      <t xml:space="preserve">PMCID: PMC3739528</t>
    </r>
    <r>
      <rPr>
        <sz val="10"/>
        <rFont val="Noto Sans CJK SC"/>
        <family val="2"/>
      </rPr>
      <t xml:space="preserve">）</t>
    </r>
  </si>
  <si>
    <t xml:space="preserve">Robilotti E, Deresinski S, Pinsky BA. Norovirus. Clin Microbiol Rev. 2015;28(1):134-164</t>
  </si>
  <si>
    <r>
      <rPr>
        <sz val="10"/>
        <rFont val="Arial"/>
        <family val="0"/>
        <charset val="1"/>
      </rPr>
      <t xml:space="preserve">ASM</t>
    </r>
    <r>
      <rPr>
        <sz val="10"/>
        <rFont val="Noto Sans CJK SC"/>
        <family val="2"/>
      </rPr>
      <t xml:space="preserve">誌（</t>
    </r>
    <r>
      <rPr>
        <sz val="10"/>
        <rFont val="Arial"/>
        <family val="0"/>
        <charset val="1"/>
      </rPr>
      <t xml:space="preserve">CC</t>
    </r>
    <r>
      <rPr>
        <sz val="10"/>
        <rFont val="Noto Sans CJK SC"/>
        <family val="2"/>
      </rPr>
      <t xml:space="preserve">表示なし、</t>
    </r>
    <r>
      <rPr>
        <sz val="10"/>
        <rFont val="Arial"/>
        <family val="0"/>
        <charset val="1"/>
      </rPr>
      <t xml:space="preserve">PMCID: PMC4284304</t>
    </r>
    <r>
      <rPr>
        <sz val="10"/>
        <rFont val="Noto Sans CJK SC"/>
        <family val="2"/>
      </rPr>
      <t xml:space="preserve">）</t>
    </r>
  </si>
  <si>
    <t xml:space="preserve">Ruiz-Palacios GM, Pérez-Schael I, Velázquez FR, et al. Safety and efficacy of an attenuated vaccine against severe rotavirus gastroenteritis. N Engl J Med. 2006;354(1):11-22</t>
  </si>
  <si>
    <r>
      <rPr>
        <sz val="10"/>
        <rFont val="Arial"/>
        <family val="0"/>
        <charset val="1"/>
      </rPr>
      <t xml:space="preserve">NEJM</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</si>
  <si>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Noto Sans CJK SC"/>
        <family val="2"/>
      </rPr>
      <t xml:space="preserve">厚生労働省</t>
    </r>
    <r>
      <rPr>
        <sz val="10"/>
        <rFont val="Arial"/>
        <family val="0"/>
        <charset val="1"/>
      </rPr>
      <t xml:space="preserve">. </t>
    </r>
    <r>
      <rPr>
        <sz val="10"/>
        <rFont val="Noto Sans CJK SC"/>
        <family val="2"/>
      </rPr>
      <t xml:space="preserve">ロタウイルスワクチンに関する</t>
    </r>
    <r>
      <rPr>
        <sz val="10"/>
        <rFont val="Arial"/>
        <family val="0"/>
        <charset val="1"/>
      </rPr>
      <t xml:space="preserve">Q&amp;A. </t>
    </r>
    <r>
      <rPr>
        <sz val="10"/>
        <rFont val="Noto Sans CJK SC"/>
        <family val="2"/>
      </rPr>
      <t xml:space="preserve">厚生労働省ウェブサイト</t>
    </r>
  </si>
  <si>
    <t xml:space="preserve">政府標準利用規約</t>
  </si>
  <si>
    <t xml:space="preserve">Looker KJ, Magaret AS, May MT, et al. Global and Regional Estimates of Prevalent and Incident Herpes Simplex Virus Type 1 Infections in 2012. PLoS One. 2015;10(10):e0140765</t>
  </si>
  <si>
    <r>
      <rPr>
        <sz val="10"/>
        <rFont val="Arial"/>
        <family val="0"/>
        <charset val="1"/>
      </rPr>
      <t xml:space="preserve">CC0</t>
    </r>
    <r>
      <rPr>
        <sz val="10"/>
        <rFont val="Noto Sans CJK SC"/>
        <family val="2"/>
      </rPr>
      <t xml:space="preserve">（</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欄で確認）</t>
    </r>
  </si>
  <si>
    <t xml:space="preserve">Corey L, Wald A, Patel R, et al. Once-daily valacyclovir to reduce the risk of transmission of genital herpes. N Engl J Med. 2004;350(1):11-20</t>
  </si>
  <si>
    <t xml:space="preserve">Gershon AA, Breuer J, Cohen JI, et al. Varicella zoster virus infection. Nat Rev Dis Primers. 2015;1:15016</t>
  </si>
  <si>
    <t xml:space="preserve">Kawai K, Gebremeskel BG, Acosta CJ. Systematic review of incidence and complications of herpes zoster: towards a global perspective. BMJ Open. 2014;4(6):e004833</t>
  </si>
  <si>
    <r>
      <rPr>
        <sz val="10"/>
        <rFont val="Arial"/>
        <family val="0"/>
        <charset val="1"/>
      </rPr>
      <t xml:space="preserve">CC BY-NC</t>
    </r>
    <r>
      <rPr>
        <sz val="10"/>
        <rFont val="Noto Sans CJK SC"/>
        <family val="2"/>
      </rPr>
      <t xml:space="preserve">（</t>
    </r>
    <r>
      <rPr>
        <sz val="10"/>
        <rFont val="Arial"/>
        <family val="0"/>
        <charset val="1"/>
      </rPr>
      <t xml:space="preserve">Europe PMC </t>
    </r>
    <r>
      <rPr>
        <sz val="10"/>
        <rFont val="Noto Sans CJK SC"/>
        <family val="2"/>
      </rPr>
      <t xml:space="preserve">の </t>
    </r>
    <r>
      <rPr>
        <sz val="10"/>
        <rFont val="Arial"/>
        <family val="0"/>
        <charset val="1"/>
      </rPr>
      <t xml:space="preserve">license </t>
    </r>
    <r>
      <rPr>
        <sz val="10"/>
        <rFont val="Noto Sans CJK SC"/>
        <family val="2"/>
      </rPr>
      <t xml:space="preserve">欄で確認）</t>
    </r>
  </si>
  <si>
    <r>
      <rPr>
        <sz val="10"/>
        <rFont val="Noto Sans CJK SC"/>
        <family val="2"/>
      </rPr>
      <t xml:space="preserve">厚生労働省</t>
    </r>
    <r>
      <rPr>
        <sz val="10"/>
        <rFont val="Arial"/>
        <family val="0"/>
        <charset val="1"/>
      </rPr>
      <t xml:space="preserve">. </t>
    </r>
    <r>
      <rPr>
        <sz val="10"/>
        <rFont val="Noto Sans CJK SC"/>
        <family val="2"/>
      </rPr>
      <t xml:space="preserve">帯状疱疹ワクチン（予防接種のページ）</t>
    </r>
  </si>
  <si>
    <t xml:space="preserve">政府標準利用規約（厚生労働省ウェブサイト）</t>
  </si>
  <si>
    <t xml:space="preserve">Schiffman M, Doorbar J, Wentzensen N, et al. Carcinogenic human papillomavirus infection. Nat Rev Dis Primers. 2016;2:16086</t>
  </si>
  <si>
    <t xml:space="preserve">de Sanjosé S, Quint WG, Alemany L, et al. Human papillomavirus genotype attribution in invasive cervical cancer: a retrospective cross-sectional worldwide study. Lancet Oncol. 2010;11(11):1048-1056</t>
  </si>
  <si>
    <t xml:space="preserve">Deeks SG, Overbaugh J, Phillips A, Buchbinder S. HIV infection. Nat Rev Dis Primers. 2015;1:15035</t>
  </si>
  <si>
    <r>
      <rPr>
        <sz val="10"/>
        <rFont val="Arial"/>
        <family val="0"/>
        <charset val="1"/>
      </rPr>
      <t xml:space="preserve">CC</t>
    </r>
    <r>
      <rPr>
        <sz val="10"/>
        <rFont val="Noto Sans CJK SC"/>
        <family val="2"/>
      </rPr>
      <t xml:space="preserve">表示なし（</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欄はテキストマイニング用ライセンスのみ）</t>
    </r>
  </si>
  <si>
    <t xml:space="preserve">INSIGHT START Study Group. Initiation of Antiretroviral Therapy in Early Asymptomatic HIV Infection. N Engl J Med. 2015;373(9):795-807</t>
  </si>
  <si>
    <r>
      <rPr>
        <sz val="10"/>
        <rFont val="Noto Sans CJK SC"/>
        <family val="2"/>
      </rPr>
      <t xml:space="preserve">厚生労働省エイズ動向委員会</t>
    </r>
    <r>
      <rPr>
        <sz val="10"/>
        <rFont val="Arial"/>
        <family val="0"/>
        <charset val="1"/>
      </rPr>
      <t xml:space="preserve">. </t>
    </r>
    <r>
      <rPr>
        <sz val="10"/>
        <rFont val="Noto Sans CJK SC"/>
        <family val="2"/>
      </rPr>
      <t xml:space="preserve">令和</t>
    </r>
    <r>
      <rPr>
        <sz val="10"/>
        <rFont val="Arial"/>
        <family val="0"/>
        <charset val="1"/>
      </rPr>
      <t xml:space="preserve">6</t>
    </r>
    <r>
      <rPr>
        <sz val="10"/>
        <rFont val="Noto Sans CJK SC"/>
        <family val="2"/>
      </rPr>
      <t xml:space="preserve">（</t>
    </r>
    <r>
      <rPr>
        <sz val="10"/>
        <rFont val="Arial"/>
        <family val="0"/>
        <charset val="1"/>
      </rPr>
      <t xml:space="preserve">2024</t>
    </r>
    <r>
      <rPr>
        <sz val="10"/>
        <rFont val="Noto Sans CJK SC"/>
        <family val="2"/>
      </rPr>
      <t xml:space="preserve">）年エイズ発生動向年報（</t>
    </r>
    <r>
      <rPr>
        <sz val="10"/>
        <rFont val="Arial"/>
        <family val="0"/>
        <charset val="1"/>
      </rPr>
      <t xml:space="preserve">2025</t>
    </r>
    <r>
      <rPr>
        <sz val="10"/>
        <rFont val="Noto Sans CJK SC"/>
        <family val="2"/>
      </rPr>
      <t xml:space="preserve">年</t>
    </r>
    <r>
      <rPr>
        <sz val="10"/>
        <rFont val="Arial"/>
        <family val="0"/>
        <charset val="1"/>
      </rPr>
      <t xml:space="preserve">9</t>
    </r>
    <r>
      <rPr>
        <sz val="10"/>
        <rFont val="Noto Sans CJK SC"/>
        <family val="2"/>
      </rPr>
      <t xml:space="preserve">月</t>
    </r>
    <r>
      <rPr>
        <sz val="10"/>
        <rFont val="Arial"/>
        <family val="0"/>
        <charset val="1"/>
      </rPr>
      <t xml:space="preserve">26</t>
    </r>
    <r>
      <rPr>
        <sz val="10"/>
        <rFont val="Noto Sans CJK SC"/>
        <family val="2"/>
      </rPr>
      <t xml:space="preserve">日報告）</t>
    </r>
    <r>
      <rPr>
        <sz val="10"/>
        <rFont val="Arial"/>
        <family val="0"/>
        <charset val="1"/>
      </rPr>
      <t xml:space="preserve">. </t>
    </r>
    <r>
      <rPr>
        <sz val="10"/>
        <rFont val="Noto Sans CJK SC"/>
        <family val="2"/>
      </rPr>
      <t xml:space="preserve">厚生労働省</t>
    </r>
  </si>
  <si>
    <t xml:space="preserve">Kuhar DT, Henderson DK, Struble KA, et al. Updated US Public Health Service guidelines for the management of occupational exposures to human immunodeficiency virus and recommendations for postexposure prophylaxis. Infect Control Hosp Epidemiol. 2013;34(9):875-892</t>
  </si>
  <si>
    <t xml:space="preserve">Schillie S, Vellozzi C, Reingold A, et al. Prevention of Hepatitis B Virus Infection in the United States: Recommendations of the Advisory Committee on Immunization Practices. MMWR Recomm Rep. 2018;67(1):1-31</t>
  </si>
  <si>
    <r>
      <rPr>
        <sz val="10"/>
        <rFont val="Noto Sans CJK SC"/>
        <family val="2"/>
      </rPr>
      <t xml:space="preserve">厚生労働省</t>
    </r>
    <r>
      <rPr>
        <sz val="10"/>
        <rFont val="Arial"/>
        <family val="0"/>
        <charset val="1"/>
      </rPr>
      <t xml:space="preserve">. B</t>
    </r>
    <r>
      <rPr>
        <sz val="10"/>
        <rFont val="Noto Sans CJK SC"/>
        <family val="2"/>
      </rPr>
      <t xml:space="preserve">型肝炎ワクチン（予防接種情報ページ）；国立健康危機管理研究機構</t>
    </r>
    <r>
      <rPr>
        <sz val="10"/>
        <rFont val="Arial"/>
        <family val="0"/>
        <charset val="1"/>
      </rPr>
      <t xml:space="preserve">. B</t>
    </r>
    <r>
      <rPr>
        <sz val="10"/>
        <rFont val="Noto Sans CJK SC"/>
        <family val="2"/>
      </rPr>
      <t xml:space="preserve">型肝炎ワクチンの定期接種について</t>
    </r>
  </si>
  <si>
    <t xml:space="preserve">Gessain A, Cassar O. Epidemiological Aspects and World Distribution of HTLV-1 Infection. Front Microbiol. 2012;3:388</t>
  </si>
  <si>
    <r>
      <rPr>
        <sz val="10"/>
        <rFont val="Arial"/>
        <family val="0"/>
        <charset val="1"/>
      </rPr>
      <t xml:space="preserve">CC BY</t>
    </r>
    <r>
      <rPr>
        <sz val="10"/>
        <rFont val="Noto Sans CJK SC"/>
        <family val="2"/>
      </rPr>
      <t xml:space="preserve">（</t>
    </r>
    <r>
      <rPr>
        <sz val="10"/>
        <rFont val="Arial"/>
        <family val="0"/>
        <charset val="1"/>
      </rPr>
      <t xml:space="preserve">Europe PMC </t>
    </r>
    <r>
      <rPr>
        <sz val="10"/>
        <rFont val="Noto Sans CJK SC"/>
        <family val="2"/>
      </rPr>
      <t xml:space="preserve">の </t>
    </r>
    <r>
      <rPr>
        <sz val="10"/>
        <rFont val="Arial"/>
        <family val="0"/>
        <charset val="1"/>
      </rPr>
      <t xml:space="preserve">license </t>
    </r>
    <r>
      <rPr>
        <sz val="10"/>
        <rFont val="Noto Sans CJK SC"/>
        <family val="2"/>
      </rPr>
      <t xml:space="preserve">欄で確認）</t>
    </r>
  </si>
  <si>
    <r>
      <rPr>
        <sz val="10"/>
        <rFont val="Noto Sans CJK SC"/>
        <family val="2"/>
      </rPr>
      <t xml:space="preserve">厚生労働省「</t>
    </r>
    <r>
      <rPr>
        <sz val="10"/>
        <rFont val="Arial"/>
        <family val="0"/>
        <charset val="1"/>
      </rPr>
      <t xml:space="preserve">HTLV-1</t>
    </r>
    <r>
      <rPr>
        <sz val="10"/>
        <rFont val="Noto Sans CJK SC"/>
        <family val="2"/>
      </rPr>
      <t xml:space="preserve">総合対策」関係資料；</t>
    </r>
    <r>
      <rPr>
        <sz val="10"/>
        <rFont val="Arial"/>
        <family val="0"/>
        <charset val="1"/>
      </rPr>
      <t xml:space="preserve">HTLV-1</t>
    </r>
    <r>
      <rPr>
        <sz val="10"/>
        <rFont val="Noto Sans CJK SC"/>
        <family val="2"/>
      </rPr>
      <t xml:space="preserve">母子感染予防対策マニュアル（第</t>
    </r>
    <r>
      <rPr>
        <sz val="10"/>
        <rFont val="Arial"/>
        <family val="0"/>
        <charset val="1"/>
      </rPr>
      <t xml:space="preserve">2</t>
    </r>
    <r>
      <rPr>
        <sz val="10"/>
        <rFont val="Noto Sans CJK SC"/>
        <family val="2"/>
      </rPr>
      <t xml:space="preserve">版、こども家庭庁）</t>
    </r>
  </si>
  <si>
    <t xml:space="preserve">Hu B, Guo H, Zhou P, Shi ZL. Characteristics of SARS-CoV-2 and COVID-19. Nat Rev Microbiol. 2021;19(3):141-154</t>
  </si>
  <si>
    <r>
      <rPr>
        <sz val="10"/>
        <rFont val="Arial"/>
        <family val="0"/>
        <charset val="1"/>
      </rPr>
      <t xml:space="preserve">CC </t>
    </r>
    <r>
      <rPr>
        <sz val="10"/>
        <rFont val="Noto Sans CJK SC"/>
        <family val="2"/>
      </rPr>
      <t xml:space="preserve">表示なし</t>
    </r>
  </si>
  <si>
    <t xml:space="preserve">Polack FP, Thomas SJ, Kitchin N, et al. Safety and Efficacy of the BNT162b2 mRNA Covid-19 Vaccine. N Engl J Med. 2020;383(27):2603-2615</t>
  </si>
  <si>
    <t xml:space="preserve">RECOVERY Collaborative Group. Dexamethasone in Hospitalized Patients with Covid-19. N Engl J Med. 2021;384(8):693-704</t>
  </si>
  <si>
    <t xml:space="preserve">Bhatt S, Gething PW, Brady OJ, et al. The global distribution and burden of dengue. Nature. 2013;496(7446):504-507</t>
  </si>
  <si>
    <t xml:space="preserve">Kutsuna S, Kato Y, Moi ML, et al. Autochthonous dengue fever, Tokyo, Japan, 2014. Emerg Infect Dis. 2015;21(3):517-520</t>
  </si>
  <si>
    <t xml:space="preserve">van der Wouden JC, van der Sande R, Kruithof EJ, Sollie A, van Suijlekom-Smit LW, Koning S. Interventions for cutaneous molluscum contagiosum. Cochrane Database Syst Rev. 2017;(5):CD004767</t>
  </si>
  <si>
    <r>
      <rPr>
        <sz val="10"/>
        <rFont val="Arial"/>
        <family val="0"/>
        <charset val="1"/>
      </rPr>
      <t xml:space="preserve">CC </t>
    </r>
    <r>
      <rPr>
        <sz val="10"/>
        <rFont val="Noto Sans CJK SC"/>
        <family val="2"/>
      </rPr>
      <t xml:space="preserve">表示なし（</t>
    </r>
    <r>
      <rPr>
        <sz val="10"/>
        <rFont val="Arial"/>
        <family val="0"/>
        <charset val="1"/>
      </rPr>
      <t xml:space="preserve">Europe PMC </t>
    </r>
    <r>
      <rPr>
        <sz val="10"/>
        <rFont val="Noto Sans CJK SC"/>
        <family val="2"/>
      </rPr>
      <t xml:space="preserve">で </t>
    </r>
    <r>
      <rPr>
        <sz val="10"/>
        <rFont val="Arial"/>
        <family val="0"/>
        <charset val="1"/>
      </rPr>
      <t xml:space="preserve">OA </t>
    </r>
    <r>
      <rPr>
        <sz val="10"/>
        <rFont val="Noto Sans CJK SC"/>
        <family val="2"/>
      </rPr>
      <t xml:space="preserve">でないことを確認）</t>
    </r>
  </si>
  <si>
    <r>
      <rPr>
        <sz val="10"/>
        <rFont val="Noto Sans CJK SC"/>
        <family val="2"/>
      </rPr>
      <t xml:space="preserve">厚生労働省</t>
    </r>
    <r>
      <rPr>
        <sz val="10"/>
        <rFont val="Arial"/>
        <family val="0"/>
        <charset val="1"/>
      </rPr>
      <t xml:space="preserve">. </t>
    </r>
    <r>
      <rPr>
        <sz val="10"/>
        <rFont val="Noto Sans CJK SC"/>
        <family val="2"/>
      </rPr>
      <t xml:space="preserve">ポリオ（急性灰白髄炎）に関する</t>
    </r>
    <r>
      <rPr>
        <sz val="10"/>
        <rFont val="Arial"/>
        <family val="0"/>
        <charset val="1"/>
      </rPr>
      <t xml:space="preserve">Q&amp;A. </t>
    </r>
    <r>
      <rPr>
        <sz val="10"/>
        <rFont val="Noto Sans CJK SC"/>
        <family val="2"/>
      </rPr>
      <t xml:space="preserve">厚生労働省ウェブサイト</t>
    </r>
  </si>
  <si>
    <t xml:space="preserve">政府標準利用規約の対象</t>
  </si>
  <si>
    <t xml:space="preserve">Musso D, Gubler DJ. Zika Virus. Clin Microbiol Rev. 2016;29(3):487-524</t>
  </si>
  <si>
    <t xml:space="preserve">Mulangu S, Dodd LE, Davey RT Jr, et al. A Randomized, Controlled Trial of Ebola Virus Disease Therapeutics. N Engl J Med. 2019;381(24):2293-2303</t>
  </si>
  <si>
    <r>
      <rPr>
        <sz val="10"/>
        <rFont val="Noto Sans CJK SC"/>
        <family val="2"/>
      </rPr>
      <t xml:space="preserve">厚生労働省</t>
    </r>
    <r>
      <rPr>
        <sz val="10"/>
        <rFont val="Arial"/>
        <family val="0"/>
        <charset val="1"/>
      </rPr>
      <t xml:space="preserve">. </t>
    </r>
    <r>
      <rPr>
        <sz val="10"/>
        <rFont val="Noto Sans CJK SC"/>
        <family val="2"/>
      </rPr>
      <t xml:space="preserve">日本脳炎ワクチン</t>
    </r>
    <r>
      <rPr>
        <sz val="10"/>
        <rFont val="Arial"/>
        <family val="0"/>
        <charset val="1"/>
      </rPr>
      <t xml:space="preserve">. </t>
    </r>
    <r>
      <rPr>
        <sz val="10"/>
        <rFont val="Noto Sans CJK SC"/>
        <family val="2"/>
      </rPr>
      <t xml:space="preserve">厚生労働省ウェブサイト（予防接種ページ）</t>
    </r>
  </si>
  <si>
    <r>
      <rPr>
        <sz val="10"/>
        <rFont val="Arial"/>
        <family val="0"/>
        <charset val="1"/>
      </rPr>
      <t xml:space="preserve">CC</t>
    </r>
    <r>
      <rPr>
        <sz val="10"/>
        <rFont val="Noto Sans CJK SC"/>
        <family val="2"/>
      </rPr>
      <t xml:space="preserve">表示なし（</t>
    </r>
    <r>
      <rPr>
        <sz val="10"/>
        <rFont val="Arial"/>
        <family val="0"/>
        <charset val="1"/>
      </rPr>
      <t xml:space="preserve">Elsevier </t>
    </r>
    <r>
      <rPr>
        <sz val="10"/>
        <rFont val="Noto Sans CJK SC"/>
        <family val="2"/>
      </rPr>
      <t xml:space="preserve">誌）</t>
    </r>
  </si>
  <si>
    <t xml:space="preserve">政府機関の公開情報</t>
  </si>
  <si>
    <r>
      <rPr>
        <sz val="10"/>
        <rFont val="Arial"/>
        <family val="0"/>
        <charset val="1"/>
      </rPr>
      <t xml:space="preserve">CC BY 4.0</t>
    </r>
    <r>
      <rPr>
        <sz val="10"/>
        <rFont val="Noto Sans CJK SC"/>
        <family val="2"/>
      </rPr>
      <t xml:space="preserve">（</t>
    </r>
    <r>
      <rPr>
        <sz val="10"/>
        <rFont val="Arial"/>
        <family val="0"/>
        <charset val="1"/>
      </rPr>
      <t xml:space="preserve">Crossref license </t>
    </r>
    <r>
      <rPr>
        <sz val="10"/>
        <rFont val="Noto Sans CJK SC"/>
        <family val="2"/>
      </rPr>
      <t xml:space="preserve">フィールド、</t>
    </r>
    <r>
      <rPr>
        <sz val="10"/>
        <rFont val="Arial"/>
        <family val="0"/>
        <charset val="1"/>
      </rPr>
      <t xml:space="preserve">VoR</t>
    </r>
    <r>
      <rPr>
        <sz val="10"/>
        <rFont val="Noto Sans CJK SC"/>
        <family val="2"/>
      </rPr>
      <t xml:space="preserve">）</t>
    </r>
  </si>
  <si>
    <t xml:space="preserve">政府機関の公開ページ</t>
  </si>
  <si>
    <r>
      <rPr>
        <sz val="10"/>
        <rFont val="Arial"/>
        <family val="0"/>
        <charset val="1"/>
      </rPr>
      <t xml:space="preserve">CC </t>
    </r>
    <r>
      <rPr>
        <sz val="10"/>
        <rFont val="Noto Sans CJK SC"/>
        <family val="2"/>
      </rPr>
      <t xml:space="preserve">表示なし（</t>
    </r>
    <r>
      <rPr>
        <sz val="10"/>
        <rFont val="Arial"/>
        <family val="0"/>
        <charset val="1"/>
      </rPr>
      <t xml:space="preserve">Crossref </t>
    </r>
    <r>
      <rPr>
        <sz val="10"/>
        <rFont val="Noto Sans CJK SC"/>
        <family val="2"/>
      </rPr>
      <t xml:space="preserve">は </t>
    </r>
    <r>
      <rPr>
        <sz val="10"/>
        <rFont val="Arial"/>
        <family val="0"/>
        <charset val="1"/>
      </rPr>
      <t xml:space="preserve">TDM </t>
    </r>
    <r>
      <rPr>
        <sz val="10"/>
        <rFont val="Noto Sans CJK SC"/>
        <family val="2"/>
      </rPr>
      <t xml:space="preserve">ライセンスのみ。</t>
    </r>
    <r>
      <rPr>
        <sz val="10"/>
        <rFont val="Arial"/>
        <family val="0"/>
        <charset val="1"/>
      </rPr>
      <t xml:space="preserve">© WHO / Elsevier</t>
    </r>
    <r>
      <rPr>
        <sz val="10"/>
        <rFont val="Noto Sans CJK SC"/>
        <family val="2"/>
      </rPr>
      <t xml:space="preserve">）</t>
    </r>
  </si>
  <si>
    <r>
      <rPr>
        <sz val="10"/>
        <rFont val="Arial"/>
        <family val="0"/>
        <charset val="1"/>
      </rPr>
      <t xml:space="preserve">CC </t>
    </r>
    <r>
      <rPr>
        <sz val="10"/>
        <rFont val="Noto Sans CJK SC"/>
        <family val="2"/>
      </rPr>
      <t xml:space="preserve">表示なし（</t>
    </r>
    <r>
      <rPr>
        <sz val="10"/>
        <rFont val="Arial"/>
        <family val="0"/>
        <charset val="1"/>
      </rPr>
      <t xml:space="preserve">Crossref </t>
    </r>
    <r>
      <rPr>
        <sz val="10"/>
        <rFont val="Noto Sans CJK SC"/>
        <family val="2"/>
      </rPr>
      <t xml:space="preserve">にライセンスフィールドなし）</t>
    </r>
  </si>
  <si>
    <r>
      <rPr>
        <sz val="10"/>
        <rFont val="Arial"/>
        <family val="0"/>
        <charset val="1"/>
      </rPr>
      <t xml:space="preserve">CDC</t>
    </r>
    <r>
      <rPr>
        <sz val="10"/>
        <rFont val="Noto Sans CJK SC"/>
        <family val="2"/>
      </rPr>
      <t xml:space="preserve">（</t>
    </r>
    <r>
      <rPr>
        <sz val="10"/>
        <rFont val="Arial"/>
        <family val="0"/>
        <charset val="1"/>
      </rPr>
      <t xml:space="preserve">Emerging Infectious Diseases </t>
    </r>
    <r>
      <rPr>
        <sz val="10"/>
        <rFont val="Noto Sans CJK SC"/>
        <family val="2"/>
      </rPr>
      <t xml:space="preserve">は </t>
    </r>
    <r>
      <rPr>
        <sz val="10"/>
        <rFont val="Arial"/>
        <family val="0"/>
        <charset val="1"/>
      </rPr>
      <t xml:space="preserve">CDC </t>
    </r>
    <r>
      <rPr>
        <sz val="10"/>
        <rFont val="Noto Sans CJK SC"/>
        <family val="2"/>
      </rPr>
      <t xml:space="preserve">の機関誌）</t>
    </r>
  </si>
  <si>
    <r>
      <rPr>
        <sz val="10"/>
        <rFont val="Arial"/>
        <family val="0"/>
        <charset val="1"/>
      </rPr>
      <t xml:space="preserve">CC BY 4.0</t>
    </r>
    <r>
      <rPr>
        <sz val="10"/>
        <rFont val="Noto Sans CJK SC"/>
        <family val="2"/>
      </rPr>
      <t xml:space="preserve">（</t>
    </r>
    <r>
      <rPr>
        <sz val="10"/>
        <rFont val="Arial"/>
        <family val="0"/>
        <charset val="1"/>
      </rPr>
      <t xml:space="preserve">Crossref </t>
    </r>
    <r>
      <rPr>
        <sz val="10"/>
        <rFont val="Noto Sans CJK SC"/>
        <family val="2"/>
      </rPr>
      <t xml:space="preserve">の </t>
    </r>
    <r>
      <rPr>
        <sz val="10"/>
        <rFont val="Arial"/>
        <family val="0"/>
        <charset val="1"/>
      </rPr>
      <t xml:space="preserve">VoR </t>
    </r>
    <r>
      <rPr>
        <sz val="10"/>
        <rFont val="Noto Sans CJK SC"/>
        <family val="2"/>
      </rPr>
      <t xml:space="preserve">ライセンス）</t>
    </r>
  </si>
  <si>
    <r>
      <rPr>
        <sz val="10"/>
        <rFont val="Arial"/>
        <family val="0"/>
        <charset val="1"/>
      </rPr>
      <t xml:space="preserve">ASM </t>
    </r>
    <r>
      <rPr>
        <sz val="10"/>
        <rFont val="Noto Sans CJK SC"/>
        <family val="2"/>
      </rPr>
      <t xml:space="preserve">の非商用 </t>
    </r>
    <r>
      <rPr>
        <sz val="10"/>
        <rFont val="Arial"/>
        <family val="0"/>
        <charset val="1"/>
      </rPr>
      <t xml:space="preserve">TDM </t>
    </r>
    <r>
      <rPr>
        <sz val="10"/>
        <rFont val="Noto Sans CJK SC"/>
        <family val="2"/>
      </rPr>
      <t xml:space="preserve">ライセンスのみ</t>
    </r>
  </si>
  <si>
    <r>
      <rPr>
        <sz val="10"/>
        <rFont val="Arial"/>
        <family val="0"/>
        <charset val="1"/>
      </rPr>
      <t xml:space="preserve">CC </t>
    </r>
    <r>
      <rPr>
        <sz val="10"/>
        <rFont val="Noto Sans CJK SC"/>
        <family val="2"/>
      </rPr>
      <t xml:space="preserve">表示なし（</t>
    </r>
    <r>
      <rPr>
        <sz val="10"/>
        <rFont val="Arial"/>
        <family val="0"/>
        <charset val="1"/>
      </rPr>
      <t xml:space="preserve">© FEMS 2017</t>
    </r>
    <r>
      <rPr>
        <sz val="10"/>
        <rFont val="Noto Sans CJK SC"/>
        <family val="2"/>
      </rPr>
      <t xml:space="preserve">）</t>
    </r>
  </si>
  <si>
    <r>
      <rPr>
        <sz val="10"/>
        <rFont val="Arial"/>
        <family val="0"/>
        <charset val="1"/>
      </rPr>
      <t xml:space="preserve">CC BY</t>
    </r>
    <r>
      <rPr>
        <sz val="10"/>
        <rFont val="Noto Sans CJK SC"/>
        <family val="2"/>
      </rPr>
      <t xml:space="preserve">（論文ページ末尾のライセンス表示を確認）</t>
    </r>
  </si>
  <si>
    <t xml:space="preserve">Phin N, Parry-Ford F, Harrison T, et al. Epidemiology and clinical management of Legionnaires' disease. Lancet Infect Dis. 2014;14(10):1011-1021</t>
  </si>
  <si>
    <r>
      <rPr>
        <sz val="10"/>
        <rFont val="Noto Sans CJK SC"/>
        <family val="2"/>
      </rPr>
      <t xml:space="preserve">病原微生物検出情報（</t>
    </r>
    <r>
      <rPr>
        <sz val="10"/>
        <rFont val="Arial"/>
        <family val="0"/>
        <charset val="1"/>
      </rPr>
      <t xml:space="preserve">IASR</t>
    </r>
    <r>
      <rPr>
        <sz val="10"/>
        <rFont val="Noto Sans CJK SC"/>
        <family val="2"/>
      </rPr>
      <t xml:space="preserve">）</t>
    </r>
    <r>
      <rPr>
        <sz val="10"/>
        <rFont val="Arial"/>
        <family val="0"/>
        <charset val="1"/>
      </rPr>
      <t xml:space="preserve">45(7), 2024. </t>
    </r>
    <r>
      <rPr>
        <sz val="10"/>
        <rFont val="Noto Sans CJK SC"/>
        <family val="2"/>
      </rPr>
      <t xml:space="preserve">特集「レジオネラ症 </t>
    </r>
    <r>
      <rPr>
        <sz val="10"/>
        <rFont val="Arial"/>
        <family val="0"/>
        <charset val="1"/>
      </rPr>
      <t xml:space="preserve">2013</t>
    </r>
    <r>
      <rPr>
        <sz val="10"/>
        <rFont val="Noto Sans CJK SC"/>
        <family val="2"/>
      </rPr>
      <t xml:space="preserve">〜</t>
    </r>
    <r>
      <rPr>
        <sz val="10"/>
        <rFont val="Arial"/>
        <family val="0"/>
        <charset val="1"/>
      </rPr>
      <t xml:space="preserve">2023</t>
    </r>
    <r>
      <rPr>
        <sz val="10"/>
        <rFont val="Noto Sans CJK SC"/>
        <family val="2"/>
      </rPr>
      <t xml:space="preserve">年」</t>
    </r>
    <r>
      <rPr>
        <sz val="10"/>
        <rFont val="Arial"/>
        <family val="0"/>
        <charset val="1"/>
      </rPr>
      <t xml:space="preserve">. </t>
    </r>
    <r>
      <rPr>
        <sz val="10"/>
        <rFont val="Noto Sans CJK SC"/>
        <family val="2"/>
      </rPr>
      <t xml:space="preserve">国立健康危機管理研究機構</t>
    </r>
  </si>
  <si>
    <t xml:space="preserve">Moradali MF, Ghods S, Rehm BHA. Pseudomonas aeruginosa Lifestyle: A Paradigm for Adaptation, Survival, and Persistence. Front Cell Infect Microbiol. 2017;7:39</t>
  </si>
  <si>
    <t xml:space="preserve">Lee CR, Lee JH, Park M, et al. Biology of Acinetobacter baumannii: Pathogenesis, Antibiotic Resistance Mechanisms, and Prospective Treatment Options. Front Cell Infect Microbiol. 2017;7:55</t>
  </si>
  <si>
    <t xml:space="preserve">Wexler HM. Bacteroides: the good, the bad, and the nitty-gritty. Clin Microbiol Rev. 2007;20(4):593-621</t>
  </si>
  <si>
    <r>
      <rPr>
        <sz val="10"/>
        <rFont val="Noto Sans CJK SC"/>
        <family val="2"/>
      </rPr>
      <t xml:space="preserve">国立健康危機管理研究機構</t>
    </r>
    <r>
      <rPr>
        <sz val="10"/>
        <rFont val="Arial"/>
        <family val="0"/>
        <charset val="1"/>
      </rPr>
      <t xml:space="preserve">. </t>
    </r>
    <r>
      <rPr>
        <sz val="10"/>
        <rFont val="Noto Sans CJK SC"/>
        <family val="2"/>
      </rPr>
      <t xml:space="preserve">梅毒のサーベイランス情報（感染症発生動向調査に基づく梅毒の動向）；病原微生物検出情報（</t>
    </r>
    <r>
      <rPr>
        <sz val="10"/>
        <rFont val="Arial"/>
        <family val="0"/>
        <charset val="1"/>
      </rPr>
      <t xml:space="preserve">IASR</t>
    </r>
    <r>
      <rPr>
        <sz val="10"/>
        <rFont val="Noto Sans CJK SC"/>
        <family val="2"/>
      </rPr>
      <t xml:space="preserve">）</t>
    </r>
    <r>
      <rPr>
        <sz val="10"/>
        <rFont val="Arial"/>
        <family val="0"/>
        <charset val="1"/>
      </rPr>
      <t xml:space="preserve">44(12), 2024 </t>
    </r>
    <r>
      <rPr>
        <sz val="10"/>
        <rFont val="Noto Sans CJK SC"/>
        <family val="2"/>
      </rPr>
      <t xml:space="preserve">特集「梅毒 </t>
    </r>
    <r>
      <rPr>
        <sz val="10"/>
        <rFont val="Arial"/>
        <family val="0"/>
        <charset val="1"/>
      </rPr>
      <t xml:space="preserve">2023</t>
    </r>
    <r>
      <rPr>
        <sz val="10"/>
        <rFont val="Noto Sans CJK SC"/>
        <family val="2"/>
      </rPr>
      <t xml:space="preserve">年現在」</t>
    </r>
  </si>
  <si>
    <t xml:space="preserve">Brown NE, Blain AE, Burzlaff K, et al. Racial Disparities in Invasive Haemophilus influenzae Disease—United States, 2008-2017. Clin Infect Dis. 2021;73(9):1617-1624</t>
  </si>
  <si>
    <r>
      <rPr>
        <sz val="10"/>
        <rFont val="Noto Sans CJK SC"/>
        <family val="2"/>
      </rPr>
      <t xml:space="preserve">厚生労働省</t>
    </r>
    <r>
      <rPr>
        <sz val="10"/>
        <rFont val="Arial"/>
        <family val="0"/>
        <charset val="1"/>
      </rPr>
      <t xml:space="preserve">. Hib</t>
    </r>
    <r>
      <rPr>
        <sz val="10"/>
        <rFont val="Noto Sans CJK SC"/>
        <family val="2"/>
      </rPr>
      <t xml:space="preserve">感染症（疾患ページ）；病原微生物検出情報（</t>
    </r>
    <r>
      <rPr>
        <sz val="10"/>
        <rFont val="Arial"/>
        <family val="0"/>
        <charset val="1"/>
      </rPr>
      <t xml:space="preserve">IASR</t>
    </r>
    <r>
      <rPr>
        <sz val="10"/>
        <rFont val="Noto Sans CJK SC"/>
        <family val="2"/>
      </rPr>
      <t xml:space="preserve">）</t>
    </r>
    <r>
      <rPr>
        <sz val="10"/>
        <rFont val="Arial"/>
        <family val="0"/>
        <charset val="1"/>
      </rPr>
      <t xml:space="preserve">34(7), 2013 </t>
    </r>
    <r>
      <rPr>
        <sz val="10"/>
        <rFont val="Noto Sans CJK SC"/>
        <family val="2"/>
      </rPr>
      <t xml:space="preserve">特集「侵襲性インフルエンザ菌感染症」</t>
    </r>
  </si>
  <si>
    <t xml:space="preserve">Khalil IA, Troeger C, Blacker BF, et al. Morbidity and mortality due to shigella and enterotoxigenic Escherichia coli diarrhoea: the Global Burden of Disease Study 1990-2016. Lancet Infect Dis. 2018;18(11):1229-1240</t>
  </si>
  <si>
    <t xml:space="preserve">Ali M, Nelson AR, Lopez AL, Sack DA. Updated global burden of cholera in endemic countries. PLoS Negl Trop Dis. 2015;9(6):e0003832</t>
  </si>
  <si>
    <t xml:space="preserve">Sudarshan R, Sayo AR, Renner DR, et al. Tetanus: recognition and management. Lancet Infect Dis. 2025;25(11):e645-e657</t>
  </si>
  <si>
    <r>
      <rPr>
        <sz val="10"/>
        <rFont val="Noto Sans CJK SC"/>
        <family val="2"/>
      </rPr>
      <t xml:space="preserve">国立健康危機管理研究機構</t>
    </r>
    <r>
      <rPr>
        <sz val="10"/>
        <rFont val="Arial"/>
        <family val="0"/>
        <charset val="1"/>
      </rPr>
      <t xml:space="preserve">. </t>
    </r>
    <r>
      <rPr>
        <sz val="10"/>
        <rFont val="Noto Sans CJK SC"/>
        <family val="2"/>
      </rPr>
      <t xml:space="preserve">破傷風（詳細版）</t>
    </r>
  </si>
  <si>
    <t xml:space="preserve">Rao AK, Sobel J, Chatham-Stephens K, Luquez C. Clinical Guidelines for Diagnosis and Treatment of Botulism, 2021. MMWR Recomm Rep. 2021;70(2):1-30</t>
  </si>
  <si>
    <r>
      <rPr>
        <sz val="10"/>
        <rFont val="Noto Sans CJK SC"/>
        <family val="2"/>
      </rPr>
      <t xml:space="preserve">米国政府資料（</t>
    </r>
    <r>
      <rPr>
        <sz val="10"/>
        <rFont val="Arial"/>
        <family val="0"/>
        <charset val="1"/>
      </rPr>
      <t xml:space="preserve">CDC</t>
    </r>
    <r>
      <rPr>
        <sz val="10"/>
        <rFont val="Noto Sans CJK SC"/>
        <family val="2"/>
      </rPr>
      <t xml:space="preserve">）</t>
    </r>
  </si>
  <si>
    <r>
      <rPr>
        <sz val="10"/>
        <rFont val="Noto Sans CJK SC"/>
        <family val="2"/>
      </rPr>
      <t xml:space="preserve">国立健康危機管理研究機構</t>
    </r>
    <r>
      <rPr>
        <sz val="10"/>
        <rFont val="Arial"/>
        <family val="0"/>
        <charset val="1"/>
      </rPr>
      <t xml:space="preserve">. </t>
    </r>
    <r>
      <rPr>
        <sz val="10"/>
        <rFont val="Noto Sans CJK SC"/>
        <family val="2"/>
      </rPr>
      <t xml:space="preserve">ボツリヌス症（詳細版）</t>
    </r>
  </si>
  <si>
    <t xml:space="preserve">Valour F, Sénéchal A, Dupieux C, et al. Actinomycosis: etiology, clinical features, diagnosis, treatment, and management. Infect Drug Resist. 2014;7:183-197</t>
  </si>
  <si>
    <t xml:space="preserve">Wilson JW. Nocardiosis: updates and clinical overview. Mayo Clin Proc. 2012;87(4):403-407</t>
  </si>
  <si>
    <t xml:space="preserve">Truelove SA, Keegan LT, Moss WJ, et al. Clinical and Epidemiological Aspects of Diphtheria: A Systematic Review and Pooled Analysis. Clin Infect Dis. 2020;71(1):89-97</t>
  </si>
  <si>
    <r>
      <rPr>
        <sz val="10"/>
        <rFont val="Arial"/>
        <family val="0"/>
        <charset val="1"/>
      </rPr>
      <t xml:space="preserve">WHO</t>
    </r>
    <r>
      <rPr>
        <sz val="10"/>
        <rFont val="Noto Sans CJK SC"/>
        <family val="2"/>
      </rPr>
      <t xml:space="preserve">出版物の標準ライセンス（</t>
    </r>
    <r>
      <rPr>
        <sz val="10"/>
        <rFont val="Arial"/>
        <family val="0"/>
        <charset val="1"/>
      </rPr>
      <t xml:space="preserve">CC BY-NC-SA IGO</t>
    </r>
    <r>
      <rPr>
        <sz val="10"/>
        <rFont val="Noto Sans CJK SC"/>
        <family val="2"/>
      </rPr>
      <t xml:space="preserve">系）</t>
    </r>
  </si>
  <si>
    <t xml:space="preserve">Houben RMGJ, Dodd PJ. The Global Burden of Latent Tuberculosis Infection: A Re-estimation Using Mathematical Modelling. PLoS Med. 2016;13(10):e1002152</t>
  </si>
  <si>
    <t xml:space="preserve">Pai M, Behr MA, Dowdy D, et al. Tuberculosis. Nat Rev Dis Primers. 2016;2:16076</t>
  </si>
  <si>
    <t xml:space="preserve">Prevots DR, Marras TK. Epidemiology of human pulmonary infection with nontuberculous mycobacteria: a review. Clin Chest Med. 2015;36(1)</t>
  </si>
  <si>
    <t xml:space="preserve">Falkinham JO 3rd. Environmental sources of nontuberculous mycobacteria. Clin Chest Med. 2015;36(1)</t>
  </si>
  <si>
    <t xml:space="preserve">Denning DW. Global incidence and mortality of severe fungal disease. Lancet Infect Dis. 2024;24(7)</t>
  </si>
  <si>
    <t xml:space="preserve">Latgé JP, Chamilos G. Aspergillus fumigatus and Aspergillosis in 2019. Clin Microbiol Rev. 2019;33(1):e00140-18</t>
  </si>
  <si>
    <t xml:space="preserve">Rajasingham R, Govender NP, Jordan A, et al. The global burden of HIV-associated cryptococcal infection in adults in 2020: a modelling analysis. Lancet Infect Dis. 2022;22(12)</t>
  </si>
  <si>
    <r>
      <rPr>
        <sz val="10"/>
        <rFont val="Arial"/>
        <family val="0"/>
        <charset val="1"/>
      </rPr>
      <t xml:space="preserve">CC</t>
    </r>
    <r>
      <rPr>
        <sz val="10"/>
        <rFont val="Noto Sans CJK SC"/>
        <family val="2"/>
      </rPr>
      <t xml:space="preserve">表示なし（</t>
    </r>
    <r>
      <rPr>
        <sz val="10"/>
        <rFont val="Arial"/>
        <family val="0"/>
        <charset val="1"/>
      </rPr>
      <t xml:space="preserve">Crossref </t>
    </r>
    <r>
      <rPr>
        <sz val="10"/>
        <rFont val="Noto Sans CJK SC"/>
        <family val="2"/>
      </rPr>
      <t xml:space="preserve">に </t>
    </r>
    <r>
      <rPr>
        <sz val="10"/>
        <rFont val="Arial"/>
        <family val="0"/>
        <charset val="1"/>
      </rPr>
      <t xml:space="preserve">license </t>
    </r>
    <r>
      <rPr>
        <sz val="10"/>
        <rFont val="Noto Sans CJK SC"/>
        <family val="2"/>
      </rPr>
      <t xml:space="preserve">欄なし、日本医真菌学会誌）</t>
    </r>
  </si>
  <si>
    <r>
      <rPr>
        <sz val="10"/>
        <rFont val="Arial"/>
        <family val="0"/>
        <charset val="1"/>
      </rPr>
      <t xml:space="preserve">CC</t>
    </r>
    <r>
      <rPr>
        <sz val="10"/>
        <rFont val="Noto Sans CJK SC"/>
        <family val="2"/>
      </rPr>
      <t xml:space="preserve">表示なし（</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は </t>
    </r>
    <r>
      <rPr>
        <sz val="10"/>
        <rFont val="Arial"/>
        <family val="0"/>
        <charset val="1"/>
      </rPr>
      <t xml:space="preserve">TDM </t>
    </r>
    <r>
      <rPr>
        <sz val="10"/>
        <rFont val="Noto Sans CJK SC"/>
        <family val="2"/>
      </rPr>
      <t xml:space="preserve">用リンクのみ）</t>
    </r>
  </si>
  <si>
    <t xml:space="preserve">CC BY-NC-SA 3.0 IGO</t>
  </si>
  <si>
    <r>
      <rPr>
        <sz val="10"/>
        <rFont val="Noto Sans CJK SC"/>
        <family val="2"/>
      </rPr>
      <t xml:space="preserve">国立健康危機管理研究機構（</t>
    </r>
    <r>
      <rPr>
        <sz val="10"/>
        <rFont val="Arial"/>
        <family val="0"/>
        <charset val="1"/>
      </rPr>
      <t xml:space="preserve">JIHS</t>
    </r>
    <r>
      <rPr>
        <sz val="10"/>
        <rFont val="Noto Sans CJK SC"/>
        <family val="2"/>
      </rPr>
      <t xml:space="preserve">）</t>
    </r>
    <r>
      <rPr>
        <sz val="10"/>
        <rFont val="Arial"/>
        <family val="0"/>
        <charset val="1"/>
      </rPr>
      <t xml:space="preserve">. </t>
    </r>
    <r>
      <rPr>
        <sz val="10"/>
        <rFont val="Noto Sans CJK SC"/>
        <family val="2"/>
      </rPr>
      <t xml:space="preserve">わが国における輸入感染症としてのマラリア：</t>
    </r>
    <r>
      <rPr>
        <sz val="10"/>
        <rFont val="Arial"/>
        <family val="0"/>
        <charset val="1"/>
      </rPr>
      <t xml:space="preserve">2007</t>
    </r>
    <r>
      <rPr>
        <sz val="10"/>
        <rFont val="Noto Sans CJK SC"/>
        <family val="2"/>
      </rPr>
      <t xml:space="preserve">～</t>
    </r>
    <r>
      <rPr>
        <sz val="10"/>
        <rFont val="Arial"/>
        <family val="0"/>
        <charset val="1"/>
      </rPr>
      <t xml:space="preserve">2025</t>
    </r>
    <r>
      <rPr>
        <sz val="10"/>
        <rFont val="Noto Sans CJK SC"/>
        <family val="2"/>
      </rPr>
      <t xml:space="preserve">年</t>
    </r>
    <r>
      <rPr>
        <sz val="10"/>
        <rFont val="Arial"/>
        <family val="0"/>
        <charset val="1"/>
      </rPr>
      <t xml:space="preserve">. </t>
    </r>
    <r>
      <rPr>
        <sz val="10"/>
        <rFont val="Noto Sans CJK SC"/>
        <family val="2"/>
      </rPr>
      <t xml:space="preserve">病原微生物検出情報（</t>
    </r>
    <r>
      <rPr>
        <sz val="10"/>
        <rFont val="Arial"/>
        <family val="0"/>
        <charset val="1"/>
      </rPr>
      <t xml:space="preserve">IASR</t>
    </r>
    <r>
      <rPr>
        <sz val="10"/>
        <rFont val="Noto Sans CJK SC"/>
        <family val="2"/>
      </rPr>
      <t xml:space="preserve">） </t>
    </r>
    <r>
      <rPr>
        <sz val="10"/>
        <rFont val="Arial"/>
        <family val="0"/>
        <charset val="1"/>
      </rPr>
      <t xml:space="preserve">Vol.47</t>
    </r>
    <r>
      <rPr>
        <sz val="10"/>
        <rFont val="Noto Sans CJK SC"/>
        <family val="2"/>
      </rPr>
      <t xml:space="preserve">（</t>
    </r>
    <r>
      <rPr>
        <sz val="10"/>
        <rFont val="Arial"/>
        <family val="0"/>
        <charset val="1"/>
      </rPr>
      <t xml:space="preserve">2026</t>
    </r>
    <r>
      <rPr>
        <sz val="10"/>
        <rFont val="Noto Sans CJK SC"/>
        <family val="2"/>
      </rPr>
      <t xml:space="preserve">）</t>
    </r>
  </si>
  <si>
    <r>
      <rPr>
        <sz val="10"/>
        <rFont val="Arial"/>
        <family val="0"/>
        <charset val="1"/>
      </rPr>
      <t xml:space="preserve">CC BY-NC-ND</t>
    </r>
    <r>
      <rPr>
        <sz val="10"/>
        <rFont val="Noto Sans CJK SC"/>
        <family val="2"/>
      </rPr>
      <t xml:space="preserve">（</t>
    </r>
    <r>
      <rPr>
        <sz val="10"/>
        <rFont val="Arial"/>
        <family val="0"/>
        <charset val="1"/>
      </rPr>
      <t xml:space="preserve">Europe PMC </t>
    </r>
    <r>
      <rPr>
        <sz val="10"/>
        <rFont val="Noto Sans CJK SC"/>
        <family val="2"/>
      </rPr>
      <t xml:space="preserve">で確認）</t>
    </r>
  </si>
  <si>
    <r>
      <rPr>
        <sz val="10"/>
        <rFont val="Arial"/>
        <family val="0"/>
        <charset val="1"/>
      </rPr>
      <t xml:space="preserve">CC BY 4.0</t>
    </r>
    <r>
      <rPr>
        <sz val="10"/>
        <rFont val="Noto Sans CJK SC"/>
        <family val="2"/>
      </rPr>
      <t xml:space="preserve">（</t>
    </r>
    <r>
      <rPr>
        <sz val="10"/>
        <rFont val="Arial"/>
        <family val="0"/>
        <charset val="1"/>
      </rPr>
      <t xml:space="preserve">Crossref </t>
    </r>
    <r>
      <rPr>
        <sz val="10"/>
        <rFont val="Noto Sans CJK SC"/>
        <family val="2"/>
      </rPr>
      <t xml:space="preserve">で確認）</t>
    </r>
  </si>
  <si>
    <r>
      <rPr>
        <sz val="10"/>
        <rFont val="Arial"/>
        <family val="0"/>
        <charset val="1"/>
      </rPr>
      <t xml:space="preserve">CC</t>
    </r>
    <r>
      <rPr>
        <sz val="10"/>
        <rFont val="Noto Sans CJK SC"/>
        <family val="2"/>
      </rPr>
      <t xml:space="preserve">ライセンス表示なし（</t>
    </r>
    <r>
      <rPr>
        <sz val="10"/>
        <rFont val="Arial"/>
        <family val="0"/>
        <charset val="1"/>
      </rPr>
      <t xml:space="preserve">Europe PMC </t>
    </r>
    <r>
      <rPr>
        <sz val="10"/>
        <rFont val="Noto Sans CJK SC"/>
        <family val="2"/>
      </rPr>
      <t xml:space="preserve">でライセンス表示なしを確認）</t>
    </r>
  </si>
  <si>
    <r>
      <rPr>
        <sz val="10"/>
        <rFont val="Arial"/>
        <family val="0"/>
        <charset val="1"/>
      </rPr>
      <t xml:space="preserve">©</t>
    </r>
    <r>
      <rPr>
        <sz val="10"/>
        <rFont val="Noto Sans CJK SC"/>
        <family val="2"/>
      </rPr>
      <t xml:space="preserve">日本臨床微生物学会 </t>
    </r>
    <r>
      <rPr>
        <sz val="10"/>
        <rFont val="Arial"/>
        <family val="0"/>
        <charset val="1"/>
      </rPr>
      <t xml:space="preserve">2022</t>
    </r>
    <r>
      <rPr>
        <sz val="10"/>
        <rFont val="Noto Sans CJK SC"/>
        <family val="2"/>
      </rPr>
      <t xml:space="preserve">（</t>
    </r>
    <r>
      <rPr>
        <sz val="10"/>
        <rFont val="Arial"/>
        <family val="0"/>
        <charset val="1"/>
      </rPr>
      <t xml:space="preserve">CC</t>
    </r>
    <r>
      <rPr>
        <sz val="10"/>
        <rFont val="Noto Sans CJK SC"/>
        <family val="2"/>
      </rPr>
      <t xml:space="preserve">表示なし）</t>
    </r>
  </si>
  <si>
    <t xml:space="preserve">政府刊行物（厚生労働省）。本文テキストに利用規約の明記は確認できず</t>
  </si>
  <si>
    <t xml:space="preserve">政府資料（厚生労働省）</t>
  </si>
  <si>
    <r>
      <rPr>
        <sz val="10"/>
        <rFont val="Arial"/>
        <family val="0"/>
        <charset val="1"/>
      </rPr>
      <t xml:space="preserve">Crossref </t>
    </r>
    <r>
      <rPr>
        <sz val="10"/>
        <rFont val="Noto Sans CJK SC"/>
        <family val="2"/>
      </rPr>
      <t xml:space="preserve">の登録は </t>
    </r>
    <r>
      <rPr>
        <sz val="10"/>
        <rFont val="Arial"/>
        <family val="0"/>
        <charset val="1"/>
      </rPr>
      <t xml:space="preserve">Elsevier </t>
    </r>
    <r>
      <rPr>
        <sz val="10"/>
        <rFont val="Noto Sans CJK SC"/>
        <family val="2"/>
      </rPr>
      <t xml:space="preserve">の </t>
    </r>
    <r>
      <rPr>
        <sz val="10"/>
        <rFont val="Arial"/>
        <family val="0"/>
        <charset val="1"/>
      </rPr>
      <t xml:space="preserve">TDM </t>
    </r>
    <r>
      <rPr>
        <sz val="10"/>
        <rFont val="Noto Sans CJK SC"/>
        <family val="2"/>
      </rPr>
      <t xml:space="preserve">ライセンスのみ（</t>
    </r>
    <r>
      <rPr>
        <sz val="10"/>
        <rFont val="Arial"/>
        <family val="0"/>
        <charset val="1"/>
      </rPr>
      <t xml:space="preserve">CC </t>
    </r>
    <r>
      <rPr>
        <sz val="10"/>
        <rFont val="Noto Sans CJK SC"/>
        <family val="2"/>
      </rPr>
      <t xml:space="preserve">表示なし）</t>
    </r>
  </si>
  <si>
    <r>
      <rPr>
        <sz val="10"/>
        <rFont val="Arial"/>
        <family val="0"/>
        <charset val="1"/>
      </rPr>
      <t xml:space="preserve">All rights reserved</t>
    </r>
    <r>
      <rPr>
        <sz val="10"/>
        <rFont val="Noto Sans CJK SC"/>
        <family val="2"/>
      </rPr>
      <t xml:space="preserve">（</t>
    </r>
    <r>
      <rPr>
        <sz val="10"/>
        <rFont val="Arial"/>
        <family val="0"/>
        <charset val="1"/>
      </rPr>
      <t xml:space="preserve">WHO </t>
    </r>
    <r>
      <rPr>
        <sz val="10"/>
        <rFont val="Noto Sans CJK SC"/>
        <family val="2"/>
      </rPr>
      <t xml:space="preserve">出版物ページの表示）</t>
    </r>
  </si>
  <si>
    <r>
      <rPr>
        <sz val="10"/>
        <rFont val="Arial"/>
        <family val="0"/>
        <charset val="1"/>
      </rPr>
      <t xml:space="preserve">NEJM </t>
    </r>
    <r>
      <rPr>
        <sz val="10"/>
        <rFont val="Noto Sans CJK SC"/>
        <family val="2"/>
      </rPr>
      <t xml:space="preserve">の利用条件のみ（</t>
    </r>
    <r>
      <rPr>
        <sz val="10"/>
        <rFont val="Arial"/>
        <family val="0"/>
        <charset val="1"/>
      </rPr>
      <t xml:space="preserve">CC </t>
    </r>
    <r>
      <rPr>
        <sz val="10"/>
        <rFont val="Noto Sans CJK SC"/>
        <family val="2"/>
      </rPr>
      <t xml:space="preserve">表示なし）</t>
    </r>
  </si>
  <si>
    <r>
      <rPr>
        <sz val="10"/>
        <rFont val="Arial"/>
        <family val="0"/>
        <charset val="1"/>
      </rPr>
      <t xml:space="preserve">Crossref </t>
    </r>
    <r>
      <rPr>
        <sz val="10"/>
        <rFont val="Noto Sans CJK SC"/>
        <family val="2"/>
      </rPr>
      <t xml:space="preserve">の登録は </t>
    </r>
    <r>
      <rPr>
        <sz val="10"/>
        <rFont val="Arial"/>
        <family val="0"/>
        <charset val="1"/>
      </rPr>
      <t xml:space="preserve">ASM </t>
    </r>
    <r>
      <rPr>
        <sz val="10"/>
        <rFont val="Noto Sans CJK SC"/>
        <family val="2"/>
      </rPr>
      <t xml:space="preserve">の非商用 </t>
    </r>
    <r>
      <rPr>
        <sz val="10"/>
        <rFont val="Arial"/>
        <family val="0"/>
        <charset val="1"/>
      </rPr>
      <t xml:space="preserve">TDM </t>
    </r>
    <r>
      <rPr>
        <sz val="10"/>
        <rFont val="Noto Sans CJK SC"/>
        <family val="2"/>
      </rPr>
      <t xml:space="preserve">ライセンスのみ（</t>
    </r>
    <r>
      <rPr>
        <sz val="10"/>
        <rFont val="Arial"/>
        <family val="0"/>
        <charset val="1"/>
      </rPr>
      <t xml:space="preserve">CC </t>
    </r>
    <r>
      <rPr>
        <sz val="10"/>
        <rFont val="Noto Sans CJK SC"/>
        <family val="2"/>
      </rPr>
      <t xml:space="preserve">表示なし）</t>
    </r>
  </si>
  <si>
    <r>
      <rPr>
        <sz val="10"/>
        <rFont val="Arial"/>
        <family val="0"/>
        <charset val="1"/>
      </rPr>
      <t xml:space="preserve">CC BY-NC-ND 4.0</t>
    </r>
    <r>
      <rPr>
        <sz val="10"/>
        <rFont val="Noto Sans CJK SC"/>
        <family val="2"/>
      </rPr>
      <t xml:space="preserve">（</t>
    </r>
    <r>
      <rPr>
        <sz val="10"/>
        <rFont val="Arial"/>
        <family val="0"/>
        <charset val="1"/>
      </rPr>
      <t xml:space="preserve">Crossref </t>
    </r>
    <r>
      <rPr>
        <sz val="10"/>
        <rFont val="Noto Sans CJK SC"/>
        <family val="2"/>
      </rPr>
      <t xml:space="preserve">登録）</t>
    </r>
  </si>
  <si>
    <r>
      <rPr>
        <sz val="10"/>
        <rFont val="Arial"/>
        <family val="0"/>
        <charset val="1"/>
      </rPr>
      <t xml:space="preserve">CC </t>
    </r>
    <r>
      <rPr>
        <sz val="10"/>
        <rFont val="Noto Sans CJK SC"/>
        <family val="2"/>
      </rPr>
      <t xml:space="preserve">表示なし（</t>
    </r>
    <r>
      <rPr>
        <sz val="10"/>
        <rFont val="Arial"/>
        <family val="0"/>
        <charset val="1"/>
      </rPr>
      <t xml:space="preserve">Crossref </t>
    </r>
    <r>
      <rPr>
        <sz val="10"/>
        <rFont val="Noto Sans CJK SC"/>
        <family val="2"/>
      </rPr>
      <t xml:space="preserve">の登録は </t>
    </r>
    <r>
      <rPr>
        <sz val="10"/>
        <rFont val="Arial"/>
        <family val="0"/>
        <charset val="1"/>
      </rPr>
      <t xml:space="preserve">Elsevier </t>
    </r>
    <r>
      <rPr>
        <sz val="10"/>
        <rFont val="Noto Sans CJK SC"/>
        <family val="2"/>
      </rPr>
      <t xml:space="preserve">の </t>
    </r>
    <r>
      <rPr>
        <sz val="10"/>
        <rFont val="Arial"/>
        <family val="0"/>
        <charset val="1"/>
      </rPr>
      <t xml:space="preserve">TDM </t>
    </r>
    <r>
      <rPr>
        <sz val="10"/>
        <rFont val="Noto Sans CJK SC"/>
        <family val="2"/>
      </rPr>
      <t xml:space="preserve">ライセンスのみ）</t>
    </r>
  </si>
  <si>
    <r>
      <rPr>
        <sz val="10"/>
        <rFont val="Arial"/>
        <family val="0"/>
        <charset val="1"/>
      </rPr>
      <t xml:space="preserve">CC </t>
    </r>
    <r>
      <rPr>
        <sz val="10"/>
        <rFont val="Noto Sans CJK SC"/>
        <family val="2"/>
      </rPr>
      <t xml:space="preserve">表示なし（</t>
    </r>
    <r>
      <rPr>
        <sz val="10"/>
        <rFont val="Arial"/>
        <family val="0"/>
        <charset val="1"/>
      </rPr>
      <t xml:space="preserve">© The Cleveland Clinic Foundation</t>
    </r>
    <r>
      <rPr>
        <sz val="10"/>
        <rFont val="Noto Sans CJK SC"/>
        <family val="2"/>
      </rPr>
      <t xml:space="preserve">、</t>
    </r>
    <r>
      <rPr>
        <sz val="10"/>
        <rFont val="Arial"/>
        <family val="0"/>
        <charset val="1"/>
      </rPr>
      <t xml:space="preserve">Crossref </t>
    </r>
    <r>
      <rPr>
        <sz val="10"/>
        <rFont val="Noto Sans CJK SC"/>
        <family val="2"/>
      </rPr>
      <t xml:space="preserve">にライセンス登録なし）</t>
    </r>
  </si>
  <si>
    <r>
      <rPr>
        <sz val="10"/>
        <rFont val="Arial"/>
        <family val="0"/>
        <charset val="1"/>
      </rPr>
      <t xml:space="preserve">CC </t>
    </r>
    <r>
      <rPr>
        <sz val="10"/>
        <rFont val="Noto Sans CJK SC"/>
        <family val="2"/>
      </rPr>
      <t xml:space="preserve">表示なし（</t>
    </r>
    <r>
      <rPr>
        <sz val="10"/>
        <rFont val="Arial"/>
        <family val="0"/>
        <charset val="1"/>
      </rPr>
      <t xml:space="preserve">© 2011 Blackwell Publishing Ltd</t>
    </r>
    <r>
      <rPr>
        <sz val="10"/>
        <rFont val="Noto Sans CJK SC"/>
        <family val="2"/>
      </rPr>
      <t xml:space="preserve">）</t>
    </r>
  </si>
  <si>
    <r>
      <rPr>
        <sz val="10"/>
        <rFont val="Arial"/>
        <family val="0"/>
        <charset val="1"/>
      </rPr>
      <t xml:space="preserve">OA </t>
    </r>
    <r>
      <rPr>
        <sz val="10"/>
        <rFont val="Noto Sans CJK SC"/>
        <family val="2"/>
      </rPr>
      <t xml:space="preserve">でない</t>
    </r>
  </si>
  <si>
    <r>
      <rPr>
        <sz val="10"/>
        <rFont val="Arial"/>
        <family val="0"/>
        <charset val="1"/>
      </rPr>
      <t xml:space="preserve">© The American Society of Hematology</t>
    </r>
    <r>
      <rPr>
        <sz val="10"/>
        <rFont val="Noto Sans CJK SC"/>
        <family val="2"/>
      </rPr>
      <t xml:space="preserve">、</t>
    </r>
    <r>
      <rPr>
        <sz val="10"/>
        <rFont val="Arial"/>
        <family val="0"/>
        <charset val="1"/>
      </rPr>
      <t xml:space="preserve">CC </t>
    </r>
    <r>
      <rPr>
        <sz val="10"/>
        <rFont val="Noto Sans CJK SC"/>
        <family val="2"/>
      </rPr>
      <t xml:space="preserve">表示なし</t>
    </r>
  </si>
  <si>
    <r>
      <rPr>
        <sz val="10"/>
        <rFont val="Arial"/>
        <family val="0"/>
        <charset val="1"/>
      </rPr>
      <t xml:space="preserve">CC BY</t>
    </r>
    <r>
      <rPr>
        <sz val="10"/>
        <rFont val="Noto Sans CJK SC"/>
        <family val="2"/>
      </rPr>
      <t xml:space="preserve">（</t>
    </r>
    <r>
      <rPr>
        <sz val="10"/>
        <rFont val="Arial"/>
        <family val="0"/>
        <charset val="1"/>
      </rPr>
      <t xml:space="preserve">Europe PMC </t>
    </r>
    <r>
      <rPr>
        <sz val="10"/>
        <rFont val="Noto Sans CJK SC"/>
        <family val="2"/>
      </rPr>
      <t xml:space="preserve">で確認）</t>
    </r>
  </si>
  <si>
    <r>
      <rPr>
        <sz val="10"/>
        <rFont val="Arial"/>
        <family val="0"/>
        <charset val="1"/>
      </rPr>
      <t xml:space="preserve">© Wiley</t>
    </r>
    <r>
      <rPr>
        <sz val="10"/>
        <rFont val="Noto Sans CJK SC"/>
        <family val="2"/>
      </rPr>
      <t xml:space="preserve">、</t>
    </r>
    <r>
      <rPr>
        <sz val="10"/>
        <rFont val="Arial"/>
        <family val="0"/>
        <charset val="1"/>
      </rPr>
      <t xml:space="preserve">CC </t>
    </r>
    <r>
      <rPr>
        <sz val="10"/>
        <rFont val="Noto Sans CJK SC"/>
        <family val="2"/>
      </rPr>
      <t xml:space="preserve">表示なし</t>
    </r>
  </si>
  <si>
    <t xml:space="preserve">Seita J, Weissman IL. Hematopoietic stem cell: self-renewal versus differentiation. Wiley Interdiscip Rev Syst Biol Med. 2010;2(6):640-653</t>
  </si>
  <si>
    <t xml:space="preserve">Cascio MJ, DeLoughery TG. Anemia: Evaluation and Diagnostic Tests. Med Clin North Am. 2017;101(2):263-284</t>
  </si>
  <si>
    <t xml:space="preserve">Tefferi A. Anemia in adults: a contemporary approach to diagnosis. Mayo Clin Proc. 2003;78(10):1274-1280</t>
  </si>
  <si>
    <t xml:space="preserve">Adewoyin AS, Nwogoh B. Peripheral blood film - a review. Ann Ib Postgrad Med. 2014;12(2):71-79</t>
  </si>
  <si>
    <r>
      <rPr>
        <sz val="10"/>
        <rFont val="Noto Sans CJK SC"/>
        <family val="2"/>
      </rPr>
      <t xml:space="preserve">学会発行のガイド（</t>
    </r>
    <r>
      <rPr>
        <sz val="10"/>
        <rFont val="Arial"/>
        <family val="0"/>
        <charset val="1"/>
      </rPr>
      <t xml:space="preserve">CC </t>
    </r>
    <r>
      <rPr>
        <sz val="10"/>
        <rFont val="Noto Sans CJK SC"/>
        <family val="2"/>
      </rPr>
      <t xml:space="preserve">表示なし）</t>
    </r>
  </si>
  <si>
    <t xml:space="preserve">Vlaar APJ, Toy P, Fung M, et al. A consensus redefinition of transfusion-related acute lung injury. Transfusion. 2019;59(7):2465-2476</t>
  </si>
  <si>
    <r>
      <rPr>
        <sz val="10"/>
        <rFont val="Arial"/>
        <family val="0"/>
        <charset val="1"/>
      </rPr>
      <t xml:space="preserve">Crossref </t>
    </r>
    <r>
      <rPr>
        <sz val="10"/>
        <rFont val="Noto Sans CJK SC"/>
        <family val="2"/>
      </rPr>
      <t xml:space="preserve">に </t>
    </r>
    <r>
      <rPr>
        <sz val="10"/>
        <rFont val="Arial"/>
        <family val="0"/>
        <charset val="1"/>
      </rPr>
      <t xml:space="preserve">CC BY-NC-ND 4.0 </t>
    </r>
    <r>
      <rPr>
        <sz val="10"/>
        <rFont val="Noto Sans CJK SC"/>
        <family val="2"/>
      </rPr>
      <t xml:space="preserve">の登録あり</t>
    </r>
  </si>
  <si>
    <t xml:space="preserve">Wiersum-Osselton JC, et al. Revised international surveillance case definition of transfusion-associated circulatory overload: a classification system with procedural operational and provisional reporting rules. Lancet Haematol. 2019;6(7):e350-e358</t>
  </si>
  <si>
    <r>
      <rPr>
        <sz val="10"/>
        <rFont val="Arial"/>
        <family val="0"/>
        <charset val="1"/>
      </rPr>
      <t xml:space="preserve">Crossref </t>
    </r>
    <r>
      <rPr>
        <sz val="10"/>
        <rFont val="Noto Sans CJK SC"/>
        <family val="2"/>
      </rPr>
      <t xml:space="preserve">は </t>
    </r>
    <r>
      <rPr>
        <sz val="10"/>
        <rFont val="Arial"/>
        <family val="0"/>
        <charset val="1"/>
      </rPr>
      <t xml:space="preserve">Elsevier </t>
    </r>
    <r>
      <rPr>
        <sz val="10"/>
        <rFont val="Noto Sans CJK SC"/>
        <family val="2"/>
      </rPr>
      <t xml:space="preserve">の </t>
    </r>
    <r>
      <rPr>
        <sz val="10"/>
        <rFont val="Arial"/>
        <family val="0"/>
        <charset val="1"/>
      </rPr>
      <t xml:space="preserve">TDM </t>
    </r>
    <r>
      <rPr>
        <sz val="10"/>
        <rFont val="Noto Sans CJK SC"/>
        <family val="2"/>
      </rPr>
      <t xml:space="preserve">ライセンスのみ（</t>
    </r>
    <r>
      <rPr>
        <sz val="10"/>
        <rFont val="Arial"/>
        <family val="0"/>
        <charset val="1"/>
      </rPr>
      <t xml:space="preserve">CC </t>
    </r>
    <r>
      <rPr>
        <sz val="10"/>
        <rFont val="Noto Sans CJK SC"/>
        <family val="2"/>
      </rPr>
      <t xml:space="preserve">表示なし）</t>
    </r>
  </si>
  <si>
    <r>
      <rPr>
        <sz val="10"/>
        <rFont val="Noto Sans CJK SC"/>
        <family val="2"/>
      </rPr>
      <t xml:space="preserve">公的機関の年次報告（</t>
    </r>
    <r>
      <rPr>
        <sz val="10"/>
        <rFont val="Arial"/>
        <family val="0"/>
        <charset val="1"/>
      </rPr>
      <t xml:space="preserve">CC </t>
    </r>
    <r>
      <rPr>
        <sz val="10"/>
        <rFont val="Noto Sans CJK SC"/>
        <family val="2"/>
      </rPr>
      <t xml:space="preserve">表示なし）</t>
    </r>
  </si>
  <si>
    <t xml:space="preserve">Holcomb JB, Tilley BC, Baraniuk S, et al. Transfusion of plasma, platelets, and red blood cells in a 1:1:1 vs a 1:1:2 ratio and mortality in patients with severe trauma: the PROPPR randomized clinical trial. JAMA. 2015;313(5):471-482</t>
  </si>
  <si>
    <r>
      <rPr>
        <sz val="10"/>
        <rFont val="Noto Sans CJK SC"/>
        <family val="2"/>
      </rPr>
      <t xml:space="preserve">公的な全国調査報告（</t>
    </r>
    <r>
      <rPr>
        <sz val="10"/>
        <rFont val="Arial"/>
        <family val="0"/>
        <charset val="1"/>
      </rPr>
      <t xml:space="preserve">CC </t>
    </r>
    <r>
      <rPr>
        <sz val="10"/>
        <rFont val="Noto Sans CJK SC"/>
        <family val="2"/>
      </rPr>
      <t xml:space="preserve">表示なし）</t>
    </r>
  </si>
  <si>
    <t xml:space="preserve">Kamal AH, Tefferi A, Pruthi RK. How to interpret and pursue an abnormal prothrombin time, activated partial thromboplastin time, and bleeding time in adults. Mayo Clin Proc. 2007;82(7):864-873</t>
  </si>
  <si>
    <r>
      <rPr>
        <sz val="10"/>
        <rFont val="Arial"/>
        <family val="0"/>
        <charset val="1"/>
      </rPr>
      <t xml:space="preserve">Crossref </t>
    </r>
    <r>
      <rPr>
        <sz val="10"/>
        <rFont val="Noto Sans CJK SC"/>
        <family val="2"/>
      </rPr>
      <t xml:space="preserve">の登録は </t>
    </r>
    <r>
      <rPr>
        <sz val="10"/>
        <rFont val="Arial"/>
        <family val="0"/>
        <charset val="1"/>
      </rPr>
      <t xml:space="preserve">Springer </t>
    </r>
    <r>
      <rPr>
        <sz val="10"/>
        <rFont val="Noto Sans CJK SC"/>
        <family val="2"/>
      </rPr>
      <t xml:space="preserve">の </t>
    </r>
    <r>
      <rPr>
        <sz val="10"/>
        <rFont val="Arial"/>
        <family val="0"/>
        <charset val="1"/>
      </rPr>
      <t xml:space="preserve">TDM </t>
    </r>
    <r>
      <rPr>
        <sz val="10"/>
        <rFont val="Noto Sans CJK SC"/>
        <family val="2"/>
      </rPr>
      <t xml:space="preserve">のみ（</t>
    </r>
    <r>
      <rPr>
        <sz val="10"/>
        <rFont val="Arial"/>
        <family val="0"/>
        <charset val="1"/>
      </rPr>
      <t xml:space="preserve">CC </t>
    </r>
    <r>
      <rPr>
        <sz val="10"/>
        <rFont val="Noto Sans CJK SC"/>
        <family val="2"/>
      </rPr>
      <t xml:space="preserve">表示なし）</t>
    </r>
  </si>
  <si>
    <r>
      <rPr>
        <sz val="10"/>
        <rFont val="Arial"/>
        <family val="0"/>
        <charset val="1"/>
      </rPr>
      <t xml:space="preserve">Crossref </t>
    </r>
    <r>
      <rPr>
        <sz val="10"/>
        <rFont val="Noto Sans CJK SC"/>
        <family val="2"/>
      </rPr>
      <t xml:space="preserve">にライセンス登録なし</t>
    </r>
  </si>
  <si>
    <r>
      <rPr>
        <sz val="10"/>
        <rFont val="Arial"/>
        <family val="0"/>
        <charset val="1"/>
      </rPr>
      <t xml:space="preserve">Elsevier </t>
    </r>
    <r>
      <rPr>
        <sz val="10"/>
        <rFont val="Noto Sans CJK SC"/>
        <family val="2"/>
      </rPr>
      <t xml:space="preserve">の利用ライセンスのみ（</t>
    </r>
    <r>
      <rPr>
        <sz val="10"/>
        <rFont val="Arial"/>
        <family val="0"/>
        <charset val="1"/>
      </rPr>
      <t xml:space="preserve">CC </t>
    </r>
    <r>
      <rPr>
        <sz val="10"/>
        <rFont val="Noto Sans CJK SC"/>
        <family val="2"/>
      </rPr>
      <t xml:space="preserve">表示なし）</t>
    </r>
  </si>
  <si>
    <t xml:space="preserve">Rajkumar SV, Dimopoulos MA, Palumbo A, et al. International Myeloma Working Group updated criteria for the diagnosis of multiple myeloma. Lancet Oncol. 2014;15(12):e538-e548</t>
  </si>
  <si>
    <r>
      <rPr>
        <sz val="10"/>
        <rFont val="Arial"/>
        <family val="0"/>
        <charset val="1"/>
      </rPr>
      <t xml:space="preserve">CC </t>
    </r>
    <r>
      <rPr>
        <sz val="10"/>
        <rFont val="Noto Sans CJK SC"/>
        <family val="2"/>
      </rPr>
      <t xml:space="preserve">表示なし（</t>
    </r>
    <r>
      <rPr>
        <sz val="10"/>
        <rFont val="Arial"/>
        <family val="0"/>
        <charset val="1"/>
      </rPr>
      <t xml:space="preserve">Europe PMC </t>
    </r>
    <r>
      <rPr>
        <sz val="10"/>
        <rFont val="Noto Sans CJK SC"/>
        <family val="2"/>
      </rPr>
      <t xml:space="preserve">で非</t>
    </r>
    <r>
      <rPr>
        <sz val="10"/>
        <rFont val="Arial"/>
        <family val="0"/>
        <charset val="1"/>
      </rPr>
      <t xml:space="preserve">OA </t>
    </r>
    <r>
      <rPr>
        <sz val="10"/>
        <rFont val="Noto Sans CJK SC"/>
        <family val="2"/>
      </rPr>
      <t xml:space="preserve">を確認）</t>
    </r>
  </si>
  <si>
    <r>
      <rPr>
        <sz val="10"/>
        <rFont val="Noto Sans CJK SC"/>
        <family val="2"/>
      </rPr>
      <t xml:space="preserve">日本血液学会 編</t>
    </r>
    <r>
      <rPr>
        <sz val="10"/>
        <rFont val="Arial"/>
        <family val="0"/>
        <charset val="1"/>
      </rPr>
      <t xml:space="preserve">. </t>
    </r>
    <r>
      <rPr>
        <sz val="10"/>
        <rFont val="Noto Sans CJK SC"/>
        <family val="2"/>
      </rPr>
      <t xml:space="preserve">造血器腫瘍診療ガイドライン 第</t>
    </r>
    <r>
      <rPr>
        <sz val="10"/>
        <rFont val="Arial"/>
        <family val="0"/>
        <charset val="1"/>
      </rPr>
      <t xml:space="preserve">3.1</t>
    </r>
    <r>
      <rPr>
        <sz val="10"/>
        <rFont val="Noto Sans CJK SC"/>
        <family val="2"/>
      </rPr>
      <t xml:space="preserve">版（</t>
    </r>
    <r>
      <rPr>
        <sz val="10"/>
        <rFont val="Arial"/>
        <family val="0"/>
        <charset val="1"/>
      </rPr>
      <t xml:space="preserve">2024</t>
    </r>
    <r>
      <rPr>
        <sz val="10"/>
        <rFont val="Noto Sans CJK SC"/>
        <family val="2"/>
      </rPr>
      <t xml:space="preserve">年版）第Ⅲ章 骨髄腫</t>
    </r>
    <r>
      <rPr>
        <sz val="10"/>
        <rFont val="Arial"/>
        <family val="0"/>
        <charset val="1"/>
      </rPr>
      <t xml:space="preserve">. </t>
    </r>
    <r>
      <rPr>
        <sz val="10"/>
        <rFont val="Noto Sans CJK SC"/>
        <family val="2"/>
      </rPr>
      <t xml:space="preserve">日本血液学会ウェブサイト</t>
    </r>
  </si>
  <si>
    <r>
      <rPr>
        <sz val="10"/>
        <rFont val="Noto Sans CJK SC"/>
        <family val="2"/>
      </rPr>
      <t xml:space="preserve">学会の著作物（</t>
    </r>
    <r>
      <rPr>
        <sz val="10"/>
        <rFont val="Arial"/>
        <family val="0"/>
        <charset val="1"/>
      </rPr>
      <t xml:space="preserve">CC </t>
    </r>
    <r>
      <rPr>
        <sz val="10"/>
        <rFont val="Noto Sans CJK SC"/>
        <family val="2"/>
      </rPr>
      <t xml:space="preserve">表示なし）</t>
    </r>
  </si>
  <si>
    <t xml:space="preserve">Palumbo A, Avet-Loiseau H, Oliva S, et al. Revised International Staging System for Multiple Myeloma: A Report From International Myeloma Working Group. J Clin Oncol. 2015;33(26):2863-2869</t>
  </si>
  <si>
    <r>
      <rPr>
        <sz val="10"/>
        <rFont val="Arial"/>
        <family val="0"/>
        <charset val="1"/>
      </rPr>
      <t xml:space="preserve">Crossref </t>
    </r>
    <r>
      <rPr>
        <sz val="10"/>
        <rFont val="Noto Sans CJK SC"/>
        <family val="2"/>
      </rPr>
      <t xml:space="preserve">のライセンス欄は空（</t>
    </r>
    <r>
      <rPr>
        <sz val="10"/>
        <rFont val="Arial"/>
        <family val="0"/>
        <charset val="1"/>
      </rPr>
      <t xml:space="preserve">CC </t>
    </r>
    <r>
      <rPr>
        <sz val="10"/>
        <rFont val="Noto Sans CJK SC"/>
        <family val="2"/>
      </rPr>
      <t xml:space="preserve">表示なし）</t>
    </r>
  </si>
  <si>
    <t xml:space="preserve">Kyle RA, Therneau TM, Rajkumar SV, et al. A long-term study of prognosis in monoclonal gammopathy of undetermined significance. N Engl J Med. 2002;346(8):564-569</t>
  </si>
  <si>
    <t xml:space="preserve">Shimoyama M; Lymphoma Study Group. Diagnostic criteria and classification of clinical subtypes of adult T-cell leukaemia-lymphoma. Br J Haematol. 1991;79(3):428-437</t>
  </si>
  <si>
    <r>
      <rPr>
        <sz val="10"/>
        <rFont val="Arial"/>
        <family val="0"/>
        <charset val="1"/>
      </rPr>
      <t xml:space="preserve">Wiley </t>
    </r>
    <r>
      <rPr>
        <sz val="10"/>
        <rFont val="Noto Sans CJK SC"/>
        <family val="2"/>
      </rPr>
      <t xml:space="preserve">の利用条件のみ（</t>
    </r>
    <r>
      <rPr>
        <sz val="10"/>
        <rFont val="Arial"/>
        <family val="0"/>
        <charset val="1"/>
      </rPr>
      <t xml:space="preserve">CC </t>
    </r>
    <r>
      <rPr>
        <sz val="10"/>
        <rFont val="Noto Sans CJK SC"/>
        <family val="2"/>
      </rPr>
      <t xml:space="preserve">表示なし）</t>
    </r>
  </si>
  <si>
    <t xml:space="preserve">Katsuya H, Ishitsuka K, Utsunomiya A, et al. Treatment and survival among 1594 patients with ATL. Blood. 2015;126(24):2570-2577</t>
  </si>
  <si>
    <r>
      <rPr>
        <sz val="10"/>
        <rFont val="Arial"/>
        <family val="0"/>
        <charset val="1"/>
      </rPr>
      <t xml:space="preserve">Crossref </t>
    </r>
    <r>
      <rPr>
        <sz val="10"/>
        <rFont val="Noto Sans CJK SC"/>
        <family val="2"/>
      </rPr>
      <t xml:space="preserve">にライセンス登録なし（</t>
    </r>
    <r>
      <rPr>
        <sz val="10"/>
        <rFont val="Arial"/>
        <family val="0"/>
        <charset val="1"/>
      </rPr>
      <t xml:space="preserve">CC </t>
    </r>
    <r>
      <rPr>
        <sz val="10"/>
        <rFont val="Noto Sans CJK SC"/>
        <family val="2"/>
      </rPr>
      <t xml:space="preserve">表示なし）</t>
    </r>
  </si>
  <si>
    <t xml:space="preserve">Horwitz S, O'Connor OA, Pro B, et al. Brentuximab vedotin with chemotherapy for CD30-positive peripheral T-cell lymphoma (ECHELON-2): a global, double-blind, randomised, phase 3 trial. Lancet. 2019;393(10168):229-240</t>
  </si>
  <si>
    <r>
      <rPr>
        <sz val="10"/>
        <rFont val="Arial"/>
        <family val="0"/>
        <charset val="1"/>
      </rPr>
      <t xml:space="preserve">Crossref </t>
    </r>
    <r>
      <rPr>
        <sz val="10"/>
        <rFont val="Noto Sans CJK SC"/>
        <family val="2"/>
      </rPr>
      <t xml:space="preserve">の登録は </t>
    </r>
    <r>
      <rPr>
        <sz val="10"/>
        <rFont val="Arial"/>
        <family val="0"/>
        <charset val="1"/>
      </rPr>
      <t xml:space="preserve">Elsevier </t>
    </r>
    <r>
      <rPr>
        <sz val="10"/>
        <rFont val="Noto Sans CJK SC"/>
        <family val="2"/>
      </rPr>
      <t xml:space="preserve">の </t>
    </r>
    <r>
      <rPr>
        <sz val="10"/>
        <rFont val="Arial"/>
        <family val="0"/>
        <charset val="1"/>
      </rPr>
      <t xml:space="preserve">TDM </t>
    </r>
    <r>
      <rPr>
        <sz val="10"/>
        <rFont val="Noto Sans CJK SC"/>
        <family val="2"/>
      </rPr>
      <t xml:space="preserve">のみ（</t>
    </r>
    <r>
      <rPr>
        <sz val="10"/>
        <rFont val="Arial"/>
        <family val="0"/>
        <charset val="1"/>
      </rPr>
      <t xml:space="preserve">CC </t>
    </r>
    <r>
      <rPr>
        <sz val="10"/>
        <rFont val="Noto Sans CJK SC"/>
        <family val="2"/>
      </rPr>
      <t xml:space="preserve">表示なし）</t>
    </r>
  </si>
  <si>
    <t xml:space="preserve">Henter JI, Horne A, Aricó M, et al. HLH-2004: Diagnostic and therapeutic guidelines for hemophagocytic lymphohistiocytosis. Pediatr Blood Cancer. 2007;48(2):124-131</t>
  </si>
  <si>
    <t xml:space="preserve">Fardet L, Galicier L, Lambotte O, et al. Development and validation of the HScore, a score for the diagnosis of reactive hemophagocytic syndrome. Arthritis Rheumatol. 2014;66(9):2613-2620</t>
  </si>
  <si>
    <t xml:space="preserve">厚生労働省の研究事業成果物（政府資料）</t>
  </si>
  <si>
    <r>
      <rPr>
        <sz val="10"/>
        <rFont val="Arial"/>
        <family val="0"/>
        <charset val="1"/>
      </rPr>
      <t xml:space="preserve">CC BY-NC-ND</t>
    </r>
    <r>
      <rPr>
        <sz val="10"/>
        <rFont val="Noto Sans CJK SC"/>
        <family val="2"/>
      </rPr>
      <t xml:space="preserve">（誌の標準ライセンス。個別レコードでは </t>
    </r>
    <r>
      <rPr>
        <sz val="10"/>
        <rFont val="Arial"/>
        <family val="0"/>
        <charset val="1"/>
      </rPr>
      <t xml:space="preserve">license </t>
    </r>
    <r>
      <rPr>
        <sz val="10"/>
        <rFont val="Noto Sans CJK SC"/>
        <family val="2"/>
      </rPr>
      <t xml:space="preserve">表示を確認できず）</t>
    </r>
  </si>
  <si>
    <r>
      <rPr>
        <sz val="10"/>
        <rFont val="Noto Sans CJK SC"/>
        <family val="2"/>
      </rPr>
      <t xml:space="preserve">出版社の著作物（</t>
    </r>
    <r>
      <rPr>
        <sz val="10"/>
        <rFont val="Arial"/>
        <family val="0"/>
        <charset val="1"/>
      </rPr>
      <t xml:space="preserve">CC</t>
    </r>
    <r>
      <rPr>
        <sz val="10"/>
        <rFont val="Noto Sans CJK SC"/>
        <family val="2"/>
      </rPr>
      <t xml:space="preserve">表示なし）</t>
    </r>
  </si>
  <si>
    <r>
      <rPr>
        <sz val="10"/>
        <rFont val="Noto Sans CJK SC"/>
        <family val="2"/>
      </rPr>
      <t xml:space="preserve">出版社の著作物（</t>
    </r>
    <r>
      <rPr>
        <sz val="10"/>
        <rFont val="Arial"/>
        <family val="0"/>
        <charset val="1"/>
      </rPr>
      <t xml:space="preserve">Elsevier </t>
    </r>
    <r>
      <rPr>
        <sz val="10"/>
        <rFont val="Noto Sans CJK SC"/>
        <family val="2"/>
      </rPr>
      <t xml:space="preserve">の </t>
    </r>
    <r>
      <rPr>
        <sz val="10"/>
        <rFont val="Arial"/>
        <family val="0"/>
        <charset val="1"/>
      </rPr>
      <t xml:space="preserve">TDM </t>
    </r>
    <r>
      <rPr>
        <sz val="10"/>
        <rFont val="Noto Sans CJK SC"/>
        <family val="2"/>
      </rPr>
      <t xml:space="preserve">ライセンスのみ）</t>
    </r>
  </si>
  <si>
    <t xml:space="preserve">ライセンス表示を確認できず（購読誌）</t>
  </si>
  <si>
    <r>
      <rPr>
        <sz val="10"/>
        <rFont val="Arial"/>
        <family val="0"/>
        <charset val="1"/>
      </rPr>
      <t xml:space="preserve">CC BY-NC-ND 4.0</t>
    </r>
    <r>
      <rPr>
        <sz val="10"/>
        <rFont val="Noto Sans CJK SC"/>
        <family val="2"/>
      </rPr>
      <t xml:space="preserve">（</t>
    </r>
    <r>
      <rPr>
        <sz val="10"/>
        <rFont val="Arial"/>
        <family val="0"/>
        <charset val="1"/>
      </rPr>
      <t xml:space="preserve">Crossref</t>
    </r>
    <r>
      <rPr>
        <sz val="10"/>
        <rFont val="Noto Sans CJK SC"/>
        <family val="2"/>
      </rPr>
      <t xml:space="preserve">・</t>
    </r>
    <r>
      <rPr>
        <sz val="10"/>
        <rFont val="Arial"/>
        <family val="0"/>
        <charset val="1"/>
      </rPr>
      <t xml:space="preserve">Europe PMC </t>
    </r>
    <r>
      <rPr>
        <sz val="10"/>
        <rFont val="Noto Sans CJK SC"/>
        <family val="2"/>
      </rPr>
      <t xml:space="preserve">で確認）</t>
    </r>
  </si>
  <si>
    <r>
      <rPr>
        <sz val="10"/>
        <rFont val="Arial"/>
        <family val="0"/>
        <charset val="1"/>
      </rPr>
      <t xml:space="preserve">© The American Society of Hematology</t>
    </r>
    <r>
      <rPr>
        <sz val="10"/>
        <rFont val="Noto Sans CJK SC"/>
        <family val="2"/>
      </rPr>
      <t xml:space="preserve">（</t>
    </r>
    <r>
      <rPr>
        <sz val="10"/>
        <rFont val="Arial"/>
        <family val="0"/>
        <charset val="1"/>
      </rPr>
      <t xml:space="preserve">CC</t>
    </r>
    <r>
      <rPr>
        <sz val="10"/>
        <rFont val="Noto Sans CJK SC"/>
        <family val="2"/>
      </rPr>
      <t xml:space="preserve">ライセンスの明示を確認できず）</t>
    </r>
  </si>
  <si>
    <r>
      <rPr>
        <sz val="10"/>
        <rFont val="Noto Sans CJK SC"/>
        <family val="2"/>
      </rPr>
      <t xml:space="preserve">学会の著作物（</t>
    </r>
    <r>
      <rPr>
        <sz val="10"/>
        <rFont val="Arial"/>
        <family val="0"/>
        <charset val="1"/>
      </rPr>
      <t xml:space="preserve">CC</t>
    </r>
    <r>
      <rPr>
        <sz val="10"/>
        <rFont val="Noto Sans CJK SC"/>
        <family val="2"/>
      </rPr>
      <t xml:space="preserve">表示なし）</t>
    </r>
  </si>
  <si>
    <r>
      <rPr>
        <sz val="10"/>
        <rFont val="Arial"/>
        <family val="0"/>
        <charset val="1"/>
      </rPr>
      <t xml:space="preserve">CC BY 4.0</t>
    </r>
    <r>
      <rPr>
        <sz val="10"/>
        <rFont val="Noto Sans CJK SC"/>
        <family val="2"/>
      </rPr>
      <t xml:space="preserve">（</t>
    </r>
    <r>
      <rPr>
        <sz val="10"/>
        <rFont val="Arial"/>
        <family val="0"/>
        <charset val="1"/>
      </rPr>
      <t xml:space="preserve">Frontiers </t>
    </r>
    <r>
      <rPr>
        <sz val="10"/>
        <rFont val="Noto Sans CJK SC"/>
        <family val="2"/>
      </rPr>
      <t xml:space="preserve">の標準ライセンス）</t>
    </r>
  </si>
  <si>
    <t xml:space="preserve">厚労省関連の公的資料</t>
  </si>
  <si>
    <r>
      <rPr>
        <sz val="10"/>
        <rFont val="Arial"/>
        <family val="0"/>
        <charset val="1"/>
      </rPr>
      <t xml:space="preserve">Springer</t>
    </r>
    <r>
      <rPr>
        <sz val="10"/>
        <rFont val="Noto Sans CJK SC"/>
        <family val="2"/>
      </rPr>
      <t xml:space="preserve">（購読制、</t>
    </r>
    <r>
      <rPr>
        <sz val="10"/>
        <rFont val="Arial"/>
        <family val="0"/>
        <charset val="1"/>
      </rPr>
      <t xml:space="preserve">CC</t>
    </r>
    <r>
      <rPr>
        <sz val="10"/>
        <rFont val="Noto Sans CJK SC"/>
        <family val="2"/>
      </rPr>
      <t xml:space="preserve">表示なし）</t>
    </r>
  </si>
  <si>
    <r>
      <rPr>
        <sz val="10"/>
        <rFont val="Arial"/>
        <family val="0"/>
        <charset val="1"/>
      </rPr>
      <t xml:space="preserve">Springer</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</si>
  <si>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Elsevier </t>
    </r>
    <r>
      <rPr>
        <sz val="10"/>
        <rFont val="Noto Sans CJK SC"/>
        <family val="2"/>
      </rPr>
      <t xml:space="preserve">の </t>
    </r>
    <r>
      <rPr>
        <sz val="10"/>
        <rFont val="Arial"/>
        <family val="0"/>
        <charset val="1"/>
      </rPr>
      <t xml:space="preserve">TDM </t>
    </r>
    <r>
      <rPr>
        <sz val="10"/>
        <rFont val="Noto Sans CJK SC"/>
        <family val="2"/>
      </rPr>
      <t xml:space="preserve">ライセンスのみ（</t>
    </r>
    <r>
      <rPr>
        <sz val="10"/>
        <rFont val="Arial"/>
        <family val="0"/>
        <charset val="1"/>
      </rPr>
      <t xml:space="preserve">CC</t>
    </r>
    <r>
      <rPr>
        <sz val="10"/>
        <rFont val="Noto Sans CJK SC"/>
        <family val="2"/>
      </rPr>
      <t xml:space="preserve">表示なし）</t>
    </r>
  </si>
  <si>
    <r>
      <rPr>
        <sz val="10"/>
        <rFont val="Arial"/>
        <family val="0"/>
        <charset val="1"/>
      </rPr>
      <t xml:space="preserve">Blood Advances </t>
    </r>
    <r>
      <rPr>
        <sz val="10"/>
        <rFont val="Noto Sans CJK SC"/>
        <family val="2"/>
      </rPr>
      <t xml:space="preserve">の標準ライセンスは </t>
    </r>
    <r>
      <rPr>
        <sz val="10"/>
        <rFont val="Arial"/>
        <family val="0"/>
        <charset val="1"/>
      </rPr>
      <t xml:space="preserve">CC BY-NC-ND</t>
    </r>
    <r>
      <rPr>
        <sz val="10"/>
        <rFont val="Noto Sans CJK SC"/>
        <family val="2"/>
      </rPr>
      <t xml:space="preserve">（</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欄は空）</t>
    </r>
  </si>
  <si>
    <r>
      <rPr>
        <sz val="10"/>
        <rFont val="Arial"/>
        <family val="0"/>
        <charset val="1"/>
      </rPr>
      <t xml:space="preserve">CC BY-NC</t>
    </r>
    <r>
      <rPr>
        <sz val="10"/>
        <rFont val="Noto Sans CJK SC"/>
        <family val="2"/>
      </rPr>
      <t xml:space="preserve">（誌面表示。</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欄は空）</t>
    </r>
  </si>
  <si>
    <r>
      <rPr>
        <sz val="10"/>
        <rFont val="Arial"/>
        <family val="0"/>
        <charset val="1"/>
      </rPr>
      <t xml:space="preserve">Springer Nature </t>
    </r>
    <r>
      <rPr>
        <sz val="10"/>
        <rFont val="Noto Sans CJK SC"/>
        <family val="2"/>
      </rPr>
      <t xml:space="preserve">の </t>
    </r>
    <r>
      <rPr>
        <sz val="10"/>
        <rFont val="Arial"/>
        <family val="0"/>
        <charset val="1"/>
      </rPr>
      <t xml:space="preserve">TDM </t>
    </r>
    <r>
      <rPr>
        <sz val="10"/>
        <rFont val="Noto Sans CJK SC"/>
        <family val="2"/>
      </rPr>
      <t xml:space="preserve">ライセンスのみ（</t>
    </r>
    <r>
      <rPr>
        <sz val="10"/>
        <rFont val="Arial"/>
        <family val="0"/>
        <charset val="1"/>
      </rPr>
      <t xml:space="preserve">CC</t>
    </r>
    <r>
      <rPr>
        <sz val="10"/>
        <rFont val="Noto Sans CJK SC"/>
        <family val="2"/>
      </rPr>
      <t xml:space="preserve">表示なし）</t>
    </r>
  </si>
  <si>
    <r>
      <rPr>
        <sz val="10"/>
        <rFont val="Arial"/>
        <family val="0"/>
        <charset val="1"/>
      </rPr>
      <t xml:space="preserve">CC BY-NC-ND 4.0</t>
    </r>
    <r>
      <rPr>
        <sz val="10"/>
        <rFont val="Noto Sans CJK SC"/>
        <family val="2"/>
      </rPr>
      <t xml:space="preserve">（抄録の著作権表示で確認）</t>
    </r>
  </si>
  <si>
    <r>
      <rPr>
        <sz val="10"/>
        <rFont val="Arial"/>
        <family val="0"/>
        <charset val="1"/>
      </rPr>
      <t xml:space="preserve">BMJ</t>
    </r>
    <r>
      <rPr>
        <sz val="10"/>
        <rFont val="Noto Sans CJK SC"/>
        <family val="2"/>
      </rPr>
      <t xml:space="preserve">（</t>
    </r>
    <r>
      <rPr>
        <sz val="10"/>
        <rFont val="Arial"/>
        <family val="0"/>
        <charset val="1"/>
      </rPr>
      <t xml:space="preserve">© Author(s) 2023</t>
    </r>
    <r>
      <rPr>
        <sz val="10"/>
        <rFont val="Noto Sans CJK SC"/>
        <family val="2"/>
      </rPr>
      <t xml:space="preserve">、</t>
    </r>
    <r>
      <rPr>
        <sz val="10"/>
        <rFont val="Arial"/>
        <family val="0"/>
        <charset val="1"/>
      </rPr>
      <t xml:space="preserve">CC</t>
    </r>
    <r>
      <rPr>
        <sz val="10"/>
        <rFont val="Noto Sans CJK SC"/>
        <family val="2"/>
      </rPr>
      <t xml:space="preserve">表示なし）</t>
    </r>
  </si>
  <si>
    <t xml:space="preserve">Sutor AH, von Kries R, Cornelissen EA, McNinch AW, Andrew M. Vitamin K deficiency bleeding (VKDB) in infancy. ISTH Pediatric/Perinatal Subcommittee. Thromb Haemost. 1999;81(3):456-461</t>
  </si>
  <si>
    <t xml:space="preserve">Shearer MJ. Vitamin K deficiency bleeding (VKDB) in early infancy. Blood Rev. 2009;23(2):49-59</t>
  </si>
  <si>
    <r>
      <rPr>
        <sz val="10"/>
        <rFont val="Noto Sans CJK SC"/>
        <family val="2"/>
      </rPr>
      <t xml:space="preserve">日本小児科学会新生児委員会</t>
    </r>
    <r>
      <rPr>
        <sz val="10"/>
        <rFont val="Arial"/>
        <family val="0"/>
        <charset val="1"/>
      </rPr>
      <t xml:space="preserve">. </t>
    </r>
    <r>
      <rPr>
        <sz val="10"/>
        <rFont val="Noto Sans CJK SC"/>
        <family val="2"/>
      </rPr>
      <t xml:space="preserve">新生児・乳児ビタミン</t>
    </r>
    <r>
      <rPr>
        <sz val="10"/>
        <rFont val="Arial"/>
        <family val="0"/>
        <charset val="1"/>
      </rPr>
      <t xml:space="preserve">K</t>
    </r>
    <r>
      <rPr>
        <sz val="10"/>
        <rFont val="Noto Sans CJK SC"/>
        <family val="2"/>
      </rPr>
      <t xml:space="preserve">欠乏症出血症の予防法に関する</t>
    </r>
    <r>
      <rPr>
        <sz val="10"/>
        <rFont val="Arial"/>
        <family val="0"/>
        <charset val="1"/>
      </rPr>
      <t xml:space="preserve">Q&amp;A. </t>
    </r>
    <r>
      <rPr>
        <sz val="10"/>
        <rFont val="Noto Sans CJK SC"/>
        <family val="2"/>
      </rPr>
      <t xml:space="preserve">日本小児科学会</t>
    </r>
    <r>
      <rPr>
        <sz val="10"/>
        <rFont val="Arial"/>
        <family val="0"/>
        <charset val="1"/>
      </rPr>
      <t xml:space="preserve">. 2021</t>
    </r>
    <r>
      <rPr>
        <sz val="10"/>
        <rFont val="Noto Sans CJK SC"/>
        <family val="2"/>
      </rPr>
      <t xml:space="preserve">（関連学会・団体連名の提言「新生児と乳児のビタミン</t>
    </r>
    <r>
      <rPr>
        <sz val="10"/>
        <rFont val="Arial"/>
        <family val="0"/>
        <charset val="1"/>
      </rPr>
      <t xml:space="preserve">K</t>
    </r>
    <r>
      <rPr>
        <sz val="10"/>
        <rFont val="Noto Sans CJK SC"/>
        <family val="2"/>
      </rPr>
      <t xml:space="preserve">欠乏性出血症発症予防に関する提言」</t>
    </r>
    <r>
      <rPr>
        <sz val="10"/>
        <rFont val="Arial"/>
        <family val="0"/>
        <charset val="1"/>
      </rPr>
      <t xml:space="preserve">2021-11-30 </t>
    </r>
    <r>
      <rPr>
        <sz val="10"/>
        <rFont val="Noto Sans CJK SC"/>
        <family val="2"/>
      </rPr>
      <t xml:space="preserve">と一体の文書）</t>
    </r>
  </si>
  <si>
    <r>
      <rPr>
        <sz val="10"/>
        <rFont val="Noto Sans CJK SC"/>
        <family val="2"/>
      </rPr>
      <t xml:space="preserve">学会文書（</t>
    </r>
    <r>
      <rPr>
        <sz val="10"/>
        <rFont val="Arial"/>
        <family val="0"/>
        <charset val="1"/>
      </rPr>
      <t xml:space="preserve">CC </t>
    </r>
    <r>
      <rPr>
        <sz val="10"/>
        <rFont val="Noto Sans CJK SC"/>
        <family val="2"/>
      </rPr>
      <t xml:space="preserve">表示なし）</t>
    </r>
  </si>
  <si>
    <t xml:space="preserve">Farmakis D, Porter J, Taher A, Cappellini MD, Angastiniotis M, Eleftheriou A. 2021 Thalassaemia International Federation Guidelines for the Management of Transfusion-dependent Thalassemia. Hemasphere. 2022;6(8):e732</t>
  </si>
  <si>
    <r>
      <rPr>
        <sz val="10"/>
        <rFont val="Arial"/>
        <family val="0"/>
        <charset val="1"/>
      </rPr>
      <t xml:space="preserve">CC BY-NC-ND 4.0</t>
    </r>
    <r>
      <rPr>
        <sz val="10"/>
        <rFont val="Noto Sans CJK SC"/>
        <family val="2"/>
      </rPr>
      <t xml:space="preserve">（</t>
    </r>
    <r>
      <rPr>
        <sz val="10"/>
        <rFont val="Arial"/>
        <family val="0"/>
        <charset val="1"/>
      </rPr>
      <t xml:space="preserve">Europe PMC</t>
    </r>
    <r>
      <rPr>
        <sz val="10"/>
        <rFont val="Noto Sans CJK SC"/>
        <family val="2"/>
      </rPr>
      <t xml:space="preserve">・</t>
    </r>
    <r>
      <rPr>
        <sz val="10"/>
        <rFont val="Arial"/>
        <family val="0"/>
        <charset val="1"/>
      </rPr>
      <t xml:space="preserve">Crossref </t>
    </r>
    <r>
      <rPr>
        <sz val="10"/>
        <rFont val="Noto Sans CJK SC"/>
        <family val="2"/>
      </rPr>
      <t xml:space="preserve">で確認）</t>
    </r>
  </si>
  <si>
    <t xml:space="preserve">Kattamis A, Kwiatkowski JL, Aydinok Y. Thalassaemia. Lancet. 2022;399(10343):2310-2324</t>
  </si>
  <si>
    <t xml:space="preserve">Okubo R, Shirota C, Wada M, et al. Vitamin K deficiency bleeding and optimal prophylaxis methods in biliary atresia: a surveillance study in Japan. Pediatr Int. 2025;67(1):e70075</t>
  </si>
  <si>
    <r>
      <rPr>
        <sz val="10"/>
        <rFont val="Arial"/>
        <family val="0"/>
        <charset val="1"/>
      </rPr>
      <t xml:space="preserve">CC BY-NC-ND 4.0</t>
    </r>
    <r>
      <rPr>
        <sz val="10"/>
        <rFont val="Noto Sans CJK SC"/>
        <family val="2"/>
      </rPr>
      <t xml:space="preserve">（</t>
    </r>
    <r>
      <rPr>
        <sz val="10"/>
        <rFont val="Arial"/>
        <family val="0"/>
        <charset val="1"/>
      </rPr>
      <t xml:space="preserve">Europe PMC </t>
    </r>
    <r>
      <rPr>
        <sz val="10"/>
        <rFont val="Noto Sans CJK SC"/>
        <family val="2"/>
      </rPr>
      <t xml:space="preserve">で確認）</t>
    </r>
  </si>
  <si>
    <t xml:space="preserve">GBD 2021 Sickle Cell Disease Collaborators. Global, regional, and national prevalence and mortality burden of sickle cell disease, 2000-2021: a systematic analysis from the Global Burden of Disease Study 2021. Lancet Haematol. 2023;10(8):e585-e599</t>
  </si>
  <si>
    <t xml:space="preserve">Bolton-Maggs PH, Langer JC, Iolascon A, Tittensor P, King MJ; General Haematology Task Force of the British Committee for Standards in Haematology. Guidelines for the diagnosis and management of hereditary spherocytosis--2011 update. Br J Haematol. 2012;156(1):37-49</t>
  </si>
  <si>
    <r>
      <rPr>
        <sz val="10"/>
        <rFont val="Arial"/>
        <family val="0"/>
        <charset val="1"/>
      </rPr>
      <t xml:space="preserve">Crossref </t>
    </r>
    <r>
      <rPr>
        <sz val="10"/>
        <rFont val="Noto Sans CJK SC"/>
        <family val="2"/>
      </rPr>
      <t xml:space="preserve">の登録は </t>
    </r>
    <r>
      <rPr>
        <sz val="10"/>
        <rFont val="Arial"/>
        <family val="0"/>
        <charset val="1"/>
      </rPr>
      <t xml:space="preserve">Wiley </t>
    </r>
    <r>
      <rPr>
        <sz val="10"/>
        <rFont val="Noto Sans CJK SC"/>
        <family val="2"/>
      </rPr>
      <t xml:space="preserve">の利用条件のみ（</t>
    </r>
    <r>
      <rPr>
        <sz val="10"/>
        <rFont val="Arial"/>
        <family val="0"/>
        <charset val="1"/>
      </rPr>
      <t xml:space="preserve">CC </t>
    </r>
    <r>
      <rPr>
        <sz val="10"/>
        <rFont val="Noto Sans CJK SC"/>
        <family val="2"/>
      </rPr>
      <t xml:space="preserve">表示なし）</t>
    </r>
  </si>
  <si>
    <t xml:space="preserve">Luzzatto L, Ally M, Notaro R. Glucose-6-phosphate dehydrogenase deficiency. Blood. 2020;136(11):1225-1240</t>
  </si>
  <si>
    <t xml:space="preserve">Al-Samkari H, Shehata N, Lang-Robertson K, et al. Diagnosis and management of pyruvate kinase deficiency: international expert guidelines. Lancet Haematol. 2024;11(3):e228-e239</t>
  </si>
  <si>
    <r>
      <rPr>
        <sz val="10"/>
        <rFont val="Arial"/>
        <family val="0"/>
        <charset val="1"/>
      </rPr>
      <t xml:space="preserve">Crossref </t>
    </r>
    <r>
      <rPr>
        <sz val="10"/>
        <rFont val="Noto Sans CJK SC"/>
        <family val="2"/>
      </rPr>
      <t xml:space="preserve">の登録は </t>
    </r>
    <r>
      <rPr>
        <sz val="10"/>
        <rFont val="Arial"/>
        <family val="0"/>
        <charset val="1"/>
      </rPr>
      <t xml:space="preserve">Elsevier </t>
    </r>
    <r>
      <rPr>
        <sz val="10"/>
        <rFont val="Noto Sans CJK SC"/>
        <family val="2"/>
      </rPr>
      <t xml:space="preserve">の </t>
    </r>
    <r>
      <rPr>
        <sz val="10"/>
        <rFont val="Arial"/>
        <family val="0"/>
        <charset val="1"/>
      </rPr>
      <t xml:space="preserve">TDM </t>
    </r>
    <r>
      <rPr>
        <sz val="10"/>
        <rFont val="Noto Sans CJK SC"/>
        <family val="2"/>
      </rPr>
      <t xml:space="preserve">ライセンス等のみ（</t>
    </r>
    <r>
      <rPr>
        <sz val="10"/>
        <rFont val="Arial"/>
        <family val="0"/>
        <charset val="1"/>
      </rPr>
      <t xml:space="preserve">CC </t>
    </r>
    <r>
      <rPr>
        <sz val="10"/>
        <rFont val="Noto Sans CJK SC"/>
        <family val="2"/>
      </rPr>
      <t xml:space="preserve">表示なし）</t>
    </r>
  </si>
  <si>
    <t xml:space="preserve">Grainger JD, Thachil J, Will AM. How we treat the platelet glycoprotein defects; Glanzmann thrombasthenia and Bernard Soulier syndrome in children and adults. Br J Haematol. 2018;182(5):621-632</t>
  </si>
  <si>
    <r>
      <rPr>
        <sz val="10"/>
        <rFont val="Noto Sans CJK SC"/>
        <family val="2"/>
      </rPr>
      <t xml:space="preserve">日本小児血液・がん学会 編</t>
    </r>
    <r>
      <rPr>
        <sz val="10"/>
        <rFont val="Arial"/>
        <family val="0"/>
        <charset val="1"/>
      </rPr>
      <t xml:space="preserve">. </t>
    </r>
    <r>
      <rPr>
        <sz val="10"/>
        <rFont val="Noto Sans CJK SC"/>
        <family val="2"/>
      </rPr>
      <t xml:space="preserve">小児白血病・リンパ腫診療ガイドライン </t>
    </r>
    <r>
      <rPr>
        <sz val="10"/>
        <rFont val="Arial"/>
        <family val="0"/>
        <charset val="1"/>
      </rPr>
      <t xml:space="preserve">2016</t>
    </r>
    <r>
      <rPr>
        <sz val="10"/>
        <rFont val="Noto Sans CJK SC"/>
        <family val="2"/>
      </rPr>
      <t xml:space="preserve">年版</t>
    </r>
    <r>
      <rPr>
        <sz val="10"/>
        <rFont val="Arial"/>
        <family val="0"/>
        <charset val="1"/>
      </rPr>
      <t xml:space="preserve">. </t>
    </r>
    <r>
      <rPr>
        <sz val="10"/>
        <rFont val="Noto Sans CJK SC"/>
        <family val="2"/>
      </rPr>
      <t xml:space="preserve">金原出版</t>
    </r>
    <r>
      <rPr>
        <sz val="10"/>
        <rFont val="Arial"/>
        <family val="0"/>
        <charset val="1"/>
      </rPr>
      <t xml:space="preserve">. 2016</t>
    </r>
  </si>
  <si>
    <r>
      <rPr>
        <sz val="10"/>
        <rFont val="Noto Sans CJK SC"/>
        <family val="2"/>
      </rPr>
      <t xml:space="preserve">書籍（</t>
    </r>
    <r>
      <rPr>
        <sz val="10"/>
        <rFont val="Arial"/>
        <family val="0"/>
        <charset val="1"/>
      </rPr>
      <t xml:space="preserve">CC </t>
    </r>
    <r>
      <rPr>
        <sz val="10"/>
        <rFont val="Noto Sans CJK SC"/>
        <family val="2"/>
      </rPr>
      <t xml:space="preserve">表示なし）</t>
    </r>
  </si>
  <si>
    <t xml:space="preserve">Minard-Colin V, Brugières L, Reiter A, et al. Non-Hodgkin Lymphoma in Children and Adolescents: Progress Through Effective Collaboration, Current Knowledge, and Challenges Ahead. J Clin Oncol. 2015;33(27):2963-2974</t>
  </si>
  <si>
    <t xml:space="preserve">Cardona V, et al. World Allergy Organization anaphylaxis guidance 2020. World Allergy Organ J. 2020;13(10):100472</t>
  </si>
  <si>
    <t xml:space="preserve">Muraro A, et al. EAACI guidelines: Anaphylaxis (2021 update). Allergy. 2022;77(2):357-377</t>
  </si>
  <si>
    <r>
      <rPr>
        <sz val="10"/>
        <rFont val="Noto Sans CJK SC"/>
        <family val="2"/>
      </rPr>
      <t xml:space="preserve">未確認（</t>
    </r>
    <r>
      <rPr>
        <sz val="10"/>
        <rFont val="Arial"/>
        <family val="0"/>
        <charset val="1"/>
      </rPr>
      <t xml:space="preserve">Crossref </t>
    </r>
    <r>
      <rPr>
        <sz val="10"/>
        <rFont val="Noto Sans CJK SC"/>
        <family val="2"/>
      </rPr>
      <t xml:space="preserve">は </t>
    </r>
    <r>
      <rPr>
        <sz val="10"/>
        <rFont val="Arial"/>
        <family val="0"/>
        <charset val="1"/>
      </rPr>
      <t xml:space="preserve">Wiley </t>
    </r>
    <r>
      <rPr>
        <sz val="10"/>
        <rFont val="Noto Sans CJK SC"/>
        <family val="2"/>
      </rPr>
      <t xml:space="preserve">の利用条件のみ）</t>
    </r>
  </si>
  <si>
    <t xml:space="preserve">Sato S, et al. Current situation of anaphylaxis in Japan: Data from the anaphylaxis registry of training and teaching facilities certified by the Japanese Society of Allergology. Allergol Int. 2023;72(3):437-443</t>
  </si>
  <si>
    <t xml:space="preserve">Demoly P, et al. International Consensus (ICON) on drug allergy. Allergy. 2014;69(4):420-437</t>
  </si>
  <si>
    <t xml:space="preserve">Shenoy ES, et al. Evaluation and Management of Penicillin Allergy: A Review. JAMA. 2019;321(2):188-199</t>
  </si>
  <si>
    <t xml:space="preserve">Ebisawa M, et al. Japanese guidelines for food allergy 2020. Allergol Int. 2020;69(3):370-386</t>
  </si>
  <si>
    <t xml:space="preserve">Santos AF, et al. EAACI guidelines on the diagnosis of IgE-mediated food allergy. Allergy. 2023;78(12):3057-3076</t>
  </si>
  <si>
    <t xml:space="preserve">Kulthanan K, et al. Food-Dependent Exercise-Induced Wheals, Angioedema, and Anaphylaxis: A Systematic Review. J Allergy Clin Immunol Pract. 2022;10(9):2280-2296</t>
  </si>
  <si>
    <r>
      <rPr>
        <sz val="10"/>
        <rFont val="Noto Sans CJK SC"/>
        <family val="2"/>
      </rPr>
      <t xml:space="preserve">未確認（</t>
    </r>
    <r>
      <rPr>
        <sz val="10"/>
        <rFont val="Arial"/>
        <family val="0"/>
        <charset val="1"/>
      </rPr>
      <t xml:space="preserve">Crossref </t>
    </r>
    <r>
      <rPr>
        <sz val="10"/>
        <rFont val="Noto Sans CJK SC"/>
        <family val="2"/>
      </rPr>
      <t xml:space="preserve">は </t>
    </r>
    <r>
      <rPr>
        <sz val="10"/>
        <rFont val="Arial"/>
        <family val="0"/>
        <charset val="1"/>
      </rPr>
      <t xml:space="preserve">Elsevier </t>
    </r>
    <r>
      <rPr>
        <sz val="10"/>
        <rFont val="Noto Sans CJK SC"/>
        <family val="2"/>
      </rPr>
      <t xml:space="preserve">の </t>
    </r>
    <r>
      <rPr>
        <sz val="10"/>
        <rFont val="Arial"/>
        <family val="0"/>
        <charset val="1"/>
      </rPr>
      <t xml:space="preserve">TDM </t>
    </r>
    <r>
      <rPr>
        <sz val="10"/>
        <rFont val="Noto Sans CJK SC"/>
        <family val="2"/>
      </rPr>
      <t xml:space="preserve">ライセンスのみ）</t>
    </r>
  </si>
  <si>
    <t xml:space="preserve">Tarlo SM, Lemiere C. Occupational asthma. N Engl J Med. 2014;370(7):640-649</t>
  </si>
  <si>
    <t xml:space="preserve">Khalaf R, et al. Serum Sickness-Like Reactions Clinical Characteristics and Management: A Systematic Review. J Allergy Clin Immunol Pract. 2025;13(5):1068-1074</t>
  </si>
  <si>
    <t xml:space="preserve">Sturm GJ, et al. EAACI guidelines on allergen immunotherapy: Hymenoptera venom allergy. Allergy. 2018;73(4):744-764</t>
  </si>
  <si>
    <t xml:space="preserve">Warrington R, Watson W, Kim HL, Antonetti FR. An introduction to immunology and immunopathology. Allergy Asthma Clin Immunol. 2011;7 Suppl 1:S1</t>
  </si>
  <si>
    <r>
      <rPr>
        <sz val="10"/>
        <rFont val="Arial"/>
        <family val="0"/>
        <charset val="1"/>
      </rPr>
      <t xml:space="preserve">CC BY 2.0</t>
    </r>
    <r>
      <rPr>
        <sz val="10"/>
        <rFont val="Noto Sans CJK SC"/>
        <family val="2"/>
      </rPr>
      <t xml:space="preserve">（</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欄で確認）</t>
    </r>
  </si>
  <si>
    <t xml:space="preserve">Miyazaki D, Takamura E, Uchio E, et al. Japanese guidelines for allergic conjunctival diseases 2020. Allergol Int. 2020;69(3):346-355</t>
  </si>
  <si>
    <r>
      <rPr>
        <sz val="10"/>
        <rFont val="Arial"/>
        <family val="0"/>
        <charset val="1"/>
      </rPr>
      <t xml:space="preserve">CC BY-NC-ND 4.0</t>
    </r>
    <r>
      <rPr>
        <sz val="10"/>
        <rFont val="Noto Sans CJK SC"/>
        <family val="2"/>
      </rPr>
      <t xml:space="preserve">（</t>
    </r>
    <r>
      <rPr>
        <sz val="10"/>
        <rFont val="Arial"/>
        <family val="0"/>
        <charset val="1"/>
      </rPr>
      <t xml:space="preserve">Europe PMC </t>
    </r>
    <r>
      <rPr>
        <sz val="10"/>
        <rFont val="Noto Sans CJK SC"/>
        <family val="2"/>
      </rPr>
      <t xml:space="preserve">の </t>
    </r>
    <r>
      <rPr>
        <sz val="10"/>
        <rFont val="Arial"/>
        <family val="0"/>
        <charset val="1"/>
      </rPr>
      <t xml:space="preserve">license </t>
    </r>
    <r>
      <rPr>
        <sz val="10"/>
        <rFont val="Noto Sans CJK SC"/>
        <family val="2"/>
      </rPr>
      <t xml:space="preserve">表示で確認）</t>
    </r>
  </si>
  <si>
    <t xml:space="preserve">Okano M, Okubo K, Gotoh M, et al. Practical guideline for the management of allergic rhinitis in Japan 2024. Auris Nasus Larynx. 2025;52(4):426-441</t>
  </si>
  <si>
    <r>
      <rPr>
        <sz val="10"/>
        <rFont val="Arial"/>
        <family val="0"/>
        <charset val="1"/>
      </rPr>
      <t xml:space="preserve">CC </t>
    </r>
    <r>
      <rPr>
        <sz val="10"/>
        <rFont val="Noto Sans CJK SC"/>
        <family val="2"/>
      </rPr>
      <t xml:space="preserve">表示なし（</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欄は </t>
    </r>
    <r>
      <rPr>
        <sz val="10"/>
        <rFont val="Arial"/>
        <family val="0"/>
        <charset val="1"/>
      </rPr>
      <t xml:space="preserve">Elsevier </t>
    </r>
    <r>
      <rPr>
        <sz val="10"/>
        <rFont val="Noto Sans CJK SC"/>
        <family val="2"/>
      </rPr>
      <t xml:space="preserve">の </t>
    </r>
    <r>
      <rPr>
        <sz val="10"/>
        <rFont val="Arial"/>
        <family val="0"/>
        <charset val="1"/>
      </rPr>
      <t xml:space="preserve">TDM </t>
    </r>
    <r>
      <rPr>
        <sz val="10"/>
        <rFont val="Noto Sans CJK SC"/>
        <family val="2"/>
      </rPr>
      <t xml:space="preserve">条件のみ）</t>
    </r>
  </si>
  <si>
    <r>
      <rPr>
        <sz val="10"/>
        <rFont val="Noto Sans CJK SC"/>
        <family val="2"/>
      </rPr>
      <t xml:space="preserve">松原篤、坂下雅文、後藤穣、ほか</t>
    </r>
    <r>
      <rPr>
        <sz val="10"/>
        <rFont val="Arial"/>
        <family val="0"/>
        <charset val="1"/>
      </rPr>
      <t xml:space="preserve">. 2019</t>
    </r>
    <r>
      <rPr>
        <sz val="10"/>
        <rFont val="Noto Sans CJK SC"/>
        <family val="2"/>
      </rPr>
      <t xml:space="preserve">年全国疫学調査（鼻アレルギー）</t>
    </r>
    <r>
      <rPr>
        <sz val="10"/>
        <rFont val="Arial"/>
        <family val="0"/>
        <charset val="1"/>
      </rPr>
      <t xml:space="preserve">. </t>
    </r>
    <r>
      <rPr>
        <sz val="10"/>
        <rFont val="Noto Sans CJK SC"/>
        <family val="2"/>
      </rPr>
      <t xml:space="preserve">日本耳鼻咽喉科学会会報</t>
    </r>
    <r>
      <rPr>
        <sz val="10"/>
        <rFont val="Arial"/>
        <family val="0"/>
        <charset val="1"/>
      </rPr>
      <t xml:space="preserve">. 2020;123:485-490</t>
    </r>
  </si>
  <si>
    <t xml:space="preserve">未確認（日本語誌）</t>
  </si>
  <si>
    <t xml:space="preserve">Carlson G, Coop C. Pollen food allergy syndrome (PFAS): A review of current available literature. Ann Allergy Asthma Immunol. 2019;123(4):359-365</t>
  </si>
  <si>
    <r>
      <rPr>
        <sz val="10"/>
        <rFont val="Noto Sans CJK SC"/>
        <family val="2"/>
      </rPr>
      <t xml:space="preserve">日本皮膚科学会</t>
    </r>
    <r>
      <rPr>
        <sz val="10"/>
        <rFont val="Arial"/>
        <family val="0"/>
        <charset val="1"/>
      </rPr>
      <t xml:space="preserve">. </t>
    </r>
    <r>
      <rPr>
        <sz val="10"/>
        <rFont val="Noto Sans CJK SC"/>
        <family val="2"/>
      </rPr>
      <t xml:space="preserve">蕁麻疹診療ガイドライン</t>
    </r>
    <r>
      <rPr>
        <sz val="10"/>
        <rFont val="Arial"/>
        <family val="0"/>
        <charset val="1"/>
      </rPr>
      <t xml:space="preserve">2026</t>
    </r>
    <r>
      <rPr>
        <sz val="10"/>
        <rFont val="Noto Sans CJK SC"/>
        <family val="2"/>
      </rPr>
      <t xml:space="preserve">（第</t>
    </r>
    <r>
      <rPr>
        <sz val="10"/>
        <rFont val="Arial"/>
        <family val="0"/>
        <charset val="1"/>
      </rPr>
      <t xml:space="preserve">4</t>
    </r>
    <r>
      <rPr>
        <sz val="10"/>
        <rFont val="Noto Sans CJK SC"/>
        <family val="2"/>
      </rPr>
      <t xml:space="preserve">版）</t>
    </r>
    <r>
      <rPr>
        <sz val="10"/>
        <rFont val="Arial"/>
        <family val="0"/>
        <charset val="1"/>
      </rPr>
      <t xml:space="preserve">. </t>
    </r>
    <r>
      <rPr>
        <sz val="10"/>
        <rFont val="Noto Sans CJK SC"/>
        <family val="2"/>
      </rPr>
      <t xml:space="preserve">日本皮膚科学会</t>
    </r>
    <r>
      <rPr>
        <sz val="10"/>
        <rFont val="Arial"/>
        <family val="0"/>
        <charset val="1"/>
      </rPr>
      <t xml:space="preserve">. 2026</t>
    </r>
  </si>
  <si>
    <r>
      <rPr>
        <sz val="10"/>
        <rFont val="Noto Sans CJK SC"/>
        <family val="2"/>
      </rPr>
      <t xml:space="preserve">学会ガイドライン（</t>
    </r>
    <r>
      <rPr>
        <sz val="10"/>
        <rFont val="Arial"/>
        <family val="0"/>
        <charset val="1"/>
      </rPr>
      <t xml:space="preserve">CC </t>
    </r>
    <r>
      <rPr>
        <sz val="10"/>
        <rFont val="Noto Sans CJK SC"/>
        <family val="2"/>
      </rPr>
      <t xml:space="preserve">表示なし）</t>
    </r>
  </si>
  <si>
    <t xml:space="preserve">Caballero T, Ferrer M, Guilarte M, et al. Classification and Treatment of Angioedema without Wheals: A Spanish Delphi Consensus. Am J Clin Dermatol. 2023;24(1):135-141</t>
  </si>
  <si>
    <t xml:space="preserve">Kesh S, Bernstein JA. Isolated angioedema: A review of classification and update on management. Ann Allergy Asthma Immunol. 2022;129(6):692-702</t>
  </si>
  <si>
    <t xml:space="preserve">政府標準利用規約（厚生労働省の公的資料）</t>
  </si>
  <si>
    <r>
      <rPr>
        <sz val="10"/>
        <rFont val="Arial"/>
        <family val="0"/>
        <charset val="1"/>
      </rPr>
      <t xml:space="preserve">The Journal of Rheumatology</t>
    </r>
    <r>
      <rPr>
        <sz val="10"/>
        <rFont val="Noto Sans CJK SC"/>
        <family val="2"/>
      </rPr>
      <t xml:space="preserve">（</t>
    </r>
    <r>
      <rPr>
        <sz val="10"/>
        <rFont val="Arial"/>
        <family val="0"/>
        <charset val="1"/>
      </rPr>
      <t xml:space="preserve">CC</t>
    </r>
    <r>
      <rPr>
        <sz val="10"/>
        <rFont val="Noto Sans CJK SC"/>
        <family val="2"/>
      </rPr>
      <t xml:space="preserve">表示なし）</t>
    </r>
  </si>
  <si>
    <r>
      <rPr>
        <sz val="10"/>
        <rFont val="Arial"/>
        <family val="0"/>
        <charset val="1"/>
      </rPr>
      <t xml:space="preserve">CC BY-NC-ND</t>
    </r>
    <r>
      <rPr>
        <sz val="10"/>
        <rFont val="Noto Sans CJK SC"/>
        <family val="2"/>
      </rPr>
      <t xml:space="preserve">（抄録末尾の権利表示で確認）</t>
    </r>
  </si>
  <si>
    <r>
      <rPr>
        <sz val="10"/>
        <rFont val="Arial"/>
        <family val="0"/>
        <charset val="1"/>
      </rPr>
      <t xml:space="preserve">CC</t>
    </r>
    <r>
      <rPr>
        <sz val="10"/>
        <rFont val="Noto Sans CJK SC"/>
        <family val="2"/>
      </rPr>
      <t xml:space="preserve">表示は確認できず（</t>
    </r>
    <r>
      <rPr>
        <sz val="10"/>
        <rFont val="Arial"/>
        <family val="0"/>
        <charset val="1"/>
      </rPr>
      <t xml:space="preserve">Wiley </t>
    </r>
    <r>
      <rPr>
        <sz val="10"/>
        <rFont val="Noto Sans CJK SC"/>
        <family val="2"/>
      </rPr>
      <t xml:space="preserve">の版の利用条件のみ）</t>
    </r>
  </si>
  <si>
    <r>
      <rPr>
        <sz val="10"/>
        <rFont val="Arial"/>
        <family val="0"/>
        <charset val="1"/>
      </rPr>
      <t xml:space="preserve">CC</t>
    </r>
    <r>
      <rPr>
        <sz val="10"/>
        <rFont val="Noto Sans CJK SC"/>
        <family val="2"/>
      </rPr>
      <t xml:space="preserve">表示は確認できず（</t>
    </r>
    <r>
      <rPr>
        <sz val="10"/>
        <rFont val="Arial"/>
        <family val="0"/>
        <charset val="1"/>
      </rPr>
      <t xml:space="preserve">Elsevier </t>
    </r>
    <r>
      <rPr>
        <sz val="10"/>
        <rFont val="Noto Sans CJK SC"/>
        <family val="2"/>
      </rPr>
      <t xml:space="preserve">の </t>
    </r>
    <r>
      <rPr>
        <sz val="10"/>
        <rFont val="Arial"/>
        <family val="0"/>
        <charset val="1"/>
      </rPr>
      <t xml:space="preserve">TDM</t>
    </r>
    <r>
      <rPr>
        <sz val="10"/>
        <rFont val="Noto Sans CJK SC"/>
        <family val="2"/>
      </rPr>
      <t xml:space="preserve">／利用条件のみ）</t>
    </r>
  </si>
  <si>
    <r>
      <rPr>
        <sz val="10"/>
        <rFont val="Arial"/>
        <family val="0"/>
        <charset val="1"/>
      </rPr>
      <t xml:space="preserve">CC</t>
    </r>
    <r>
      <rPr>
        <sz val="10"/>
        <rFont val="Noto Sans CJK SC"/>
        <family val="2"/>
      </rPr>
      <t xml:space="preserve">表示なし（</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欄は </t>
    </r>
    <r>
      <rPr>
        <sz val="10"/>
        <rFont val="Arial"/>
        <family val="0"/>
        <charset val="1"/>
      </rPr>
      <t xml:space="preserve">TDM </t>
    </r>
    <r>
      <rPr>
        <sz val="10"/>
        <rFont val="Noto Sans CJK SC"/>
        <family val="2"/>
      </rPr>
      <t xml:space="preserve">用ライセンスと誌ポリシーのみ）</t>
    </r>
  </si>
  <si>
    <r>
      <rPr>
        <sz val="10"/>
        <rFont val="Arial"/>
        <family val="0"/>
        <charset val="1"/>
      </rPr>
      <t xml:space="preserve">CC</t>
    </r>
    <r>
      <rPr>
        <sz val="10"/>
        <rFont val="Noto Sans CJK SC"/>
        <family val="2"/>
      </rPr>
      <t xml:space="preserve">表示なし（</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欄なし）</t>
    </r>
  </si>
  <si>
    <r>
      <rPr>
        <sz val="10"/>
        <rFont val="Arial"/>
        <family val="0"/>
        <charset val="1"/>
      </rPr>
      <t xml:space="preserve">CC</t>
    </r>
    <r>
      <rPr>
        <sz val="10"/>
        <rFont val="Noto Sans CJK SC"/>
        <family val="2"/>
      </rPr>
      <t xml:space="preserve">表示なし（</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欄は </t>
    </r>
    <r>
      <rPr>
        <sz val="10"/>
        <rFont val="Arial"/>
        <family val="0"/>
        <charset val="1"/>
      </rPr>
      <t xml:space="preserve">TDM </t>
    </r>
    <r>
      <rPr>
        <sz val="10"/>
        <rFont val="Noto Sans CJK SC"/>
        <family val="2"/>
      </rPr>
      <t xml:space="preserve">用ライセンスのみ）</t>
    </r>
  </si>
  <si>
    <r>
      <rPr>
        <sz val="10"/>
        <rFont val="Arial"/>
        <family val="0"/>
        <charset val="1"/>
      </rPr>
      <t xml:space="preserve">Wiley </t>
    </r>
    <r>
      <rPr>
        <sz val="10"/>
        <rFont val="Noto Sans CJK SC"/>
        <family val="2"/>
      </rPr>
      <t xml:space="preserve">の利用条件のみ（</t>
    </r>
    <r>
      <rPr>
        <sz val="10"/>
        <rFont val="Arial"/>
        <family val="0"/>
        <charset val="1"/>
      </rPr>
      <t xml:space="preserve">CC</t>
    </r>
    <r>
      <rPr>
        <sz val="10"/>
        <rFont val="Noto Sans CJK SC"/>
        <family val="2"/>
      </rPr>
      <t xml:space="preserve">表示なし）</t>
    </r>
  </si>
  <si>
    <r>
      <rPr>
        <sz val="10"/>
        <rFont val="Arial"/>
        <family val="0"/>
        <charset val="1"/>
      </rPr>
      <t xml:space="preserve">NEJM </t>
    </r>
    <r>
      <rPr>
        <sz val="10"/>
        <rFont val="Noto Sans CJK SC"/>
        <family val="2"/>
      </rPr>
      <t xml:space="preserve">の利用条件（</t>
    </r>
    <r>
      <rPr>
        <sz val="10"/>
        <rFont val="Arial"/>
        <family val="0"/>
        <charset val="1"/>
      </rPr>
      <t xml:space="preserve">CC</t>
    </r>
    <r>
      <rPr>
        <sz val="10"/>
        <rFont val="Noto Sans CJK SC"/>
        <family val="2"/>
      </rPr>
      <t xml:space="preserve">表示なし）</t>
    </r>
  </si>
  <si>
    <r>
      <rPr>
        <sz val="10"/>
        <rFont val="Arial"/>
        <family val="0"/>
        <charset val="1"/>
      </rPr>
      <t xml:space="preserve">J Rheumatol</t>
    </r>
    <r>
      <rPr>
        <sz val="10"/>
        <rFont val="Noto Sans CJK SC"/>
        <family val="2"/>
      </rPr>
      <t xml:space="preserve">（</t>
    </r>
    <r>
      <rPr>
        <sz val="10"/>
        <rFont val="Arial"/>
        <family val="0"/>
        <charset val="1"/>
      </rPr>
      <t xml:space="preserve">CC</t>
    </r>
    <r>
      <rPr>
        <sz val="10"/>
        <rFont val="Noto Sans CJK SC"/>
        <family val="2"/>
      </rPr>
      <t xml:space="preserve">表示を確認できず）</t>
    </r>
  </si>
  <si>
    <t xml:space="preserve">Ponte C, Grayson PC, Robson JC, et al. 2022 American College of Rheumatology/EULAR classification criteria for giant cell arteritis. Ann Rheum Dis. 2022;81(12):1647-1653</t>
  </si>
  <si>
    <r>
      <rPr>
        <sz val="10"/>
        <rFont val="Arial"/>
        <family val="0"/>
        <charset val="1"/>
      </rPr>
      <t xml:space="preserve">Crossref </t>
    </r>
    <r>
      <rPr>
        <sz val="10"/>
        <rFont val="Noto Sans CJK SC"/>
        <family val="2"/>
      </rPr>
      <t xml:space="preserve">は </t>
    </r>
    <r>
      <rPr>
        <sz val="10"/>
        <rFont val="Arial"/>
        <family val="0"/>
        <charset val="1"/>
      </rPr>
      <t xml:space="preserve">TDM </t>
    </r>
    <r>
      <rPr>
        <sz val="10"/>
        <rFont val="Noto Sans CJK SC"/>
        <family val="2"/>
      </rPr>
      <t xml:space="preserve">リンクのみで </t>
    </r>
    <r>
      <rPr>
        <sz val="10"/>
        <rFont val="Arial"/>
        <family val="0"/>
        <charset val="1"/>
      </rPr>
      <t xml:space="preserve">CC </t>
    </r>
    <r>
      <rPr>
        <sz val="10"/>
        <rFont val="Noto Sans CJK SC"/>
        <family val="2"/>
      </rPr>
      <t xml:space="preserve">表示なし</t>
    </r>
  </si>
  <si>
    <r>
      <rPr>
        <sz val="10"/>
        <rFont val="Noto Sans CJK SC"/>
        <family val="2"/>
      </rPr>
      <t xml:space="preserve">日本循環器学会ほか合同研究班</t>
    </r>
    <r>
      <rPr>
        <sz val="10"/>
        <rFont val="Arial"/>
        <family val="0"/>
        <charset val="1"/>
      </rPr>
      <t xml:space="preserve">. 2026</t>
    </r>
    <r>
      <rPr>
        <sz val="10"/>
        <rFont val="Noto Sans CJK SC"/>
        <family val="2"/>
      </rPr>
      <t xml:space="preserve">年改訂版 大型血管炎診療ガイドライン</t>
    </r>
    <r>
      <rPr>
        <sz val="10"/>
        <rFont val="Arial"/>
        <family val="0"/>
        <charset val="1"/>
      </rPr>
      <t xml:space="preserve">. 2026</t>
    </r>
    <r>
      <rPr>
        <sz val="10"/>
        <rFont val="Noto Sans CJK SC"/>
        <family val="2"/>
      </rPr>
      <t xml:space="preserve">年</t>
    </r>
    <r>
      <rPr>
        <sz val="10"/>
        <rFont val="Arial"/>
        <family val="0"/>
        <charset val="1"/>
      </rPr>
      <t xml:space="preserve">3</t>
    </r>
    <r>
      <rPr>
        <sz val="10"/>
        <rFont val="Noto Sans CJK SC"/>
        <family val="2"/>
      </rPr>
      <t xml:space="preserve">月</t>
    </r>
    <r>
      <rPr>
        <sz val="10"/>
        <rFont val="Arial"/>
        <family val="0"/>
        <charset val="1"/>
      </rPr>
      <t xml:space="preserve">20</t>
    </r>
    <r>
      <rPr>
        <sz val="10"/>
        <rFont val="Noto Sans CJK SC"/>
        <family val="2"/>
      </rPr>
      <t xml:space="preserve">日発行</t>
    </r>
  </si>
  <si>
    <r>
      <rPr>
        <sz val="10"/>
        <rFont val="Noto Sans CJK SC"/>
        <family val="2"/>
      </rPr>
      <t xml:space="preserve">（無断転載を禁ずる）</t>
    </r>
    <r>
      <rPr>
        <sz val="10"/>
        <rFont val="Arial"/>
        <family val="0"/>
        <charset val="1"/>
      </rPr>
      <t xml:space="preserve">©</t>
    </r>
    <r>
      <rPr>
        <sz val="10"/>
        <rFont val="Noto Sans CJK SC"/>
        <family val="2"/>
      </rPr>
      <t xml:space="preserve">日本循環器学会</t>
    </r>
  </si>
  <si>
    <t xml:space="preserve">Hellmich B, Sanchez-Alamo B, Schirmer JH, et al. EULAR recommendations for the management of ANCA-associated vasculitis: 2022 update. Ann Rheum Dis. 2024;83(1):30-47</t>
  </si>
  <si>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欄に </t>
    </r>
    <r>
      <rPr>
        <sz val="10"/>
        <rFont val="Arial"/>
        <family val="0"/>
        <charset val="1"/>
      </rPr>
      <t xml:space="preserve">CC </t>
    </r>
    <r>
      <rPr>
        <sz val="10"/>
        <rFont val="Noto Sans CJK SC"/>
        <family val="2"/>
      </rPr>
      <t xml:space="preserve">の明示なし（</t>
    </r>
    <r>
      <rPr>
        <sz val="10"/>
        <rFont val="Arial"/>
        <family val="0"/>
        <charset val="1"/>
      </rPr>
      <t xml:space="preserve">TDM</t>
    </r>
    <r>
      <rPr>
        <sz val="10"/>
        <rFont val="Noto Sans CJK SC"/>
        <family val="2"/>
      </rPr>
      <t xml:space="preserve">・出版社ポリシーへのリンクのみ）</t>
    </r>
  </si>
  <si>
    <r>
      <rPr>
        <sz val="10"/>
        <rFont val="Noto Sans CJK SC"/>
        <family val="2"/>
      </rPr>
      <t xml:space="preserve">厚生労働省</t>
    </r>
    <r>
      <rPr>
        <sz val="10"/>
        <rFont val="Arial"/>
        <family val="0"/>
        <charset val="1"/>
      </rPr>
      <t xml:space="preserve">. </t>
    </r>
    <r>
      <rPr>
        <sz val="10"/>
        <rFont val="Noto Sans CJK SC"/>
        <family val="2"/>
      </rPr>
      <t xml:space="preserve">指定難病 </t>
    </r>
    <r>
      <rPr>
        <sz val="10"/>
        <rFont val="Arial"/>
        <family val="0"/>
        <charset val="1"/>
      </rPr>
      <t xml:space="preserve">56 </t>
    </r>
    <r>
      <rPr>
        <sz val="10"/>
        <rFont val="Noto Sans CJK SC"/>
        <family val="2"/>
      </rPr>
      <t xml:space="preserve">ベーチェット病（概要・診断基準等）</t>
    </r>
    <r>
      <rPr>
        <sz val="10"/>
        <rFont val="Arial"/>
        <family val="0"/>
        <charset val="1"/>
      </rPr>
      <t xml:space="preserve">. </t>
    </r>
    <r>
      <rPr>
        <sz val="10"/>
        <rFont val="Noto Sans CJK SC"/>
        <family val="2"/>
      </rPr>
      <t xml:space="preserve">診断基準は厚生労働省ベーチェット病診断基準（</t>
    </r>
    <r>
      <rPr>
        <sz val="10"/>
        <rFont val="Arial"/>
        <family val="0"/>
        <charset val="1"/>
      </rPr>
      <t xml:space="preserve">2024</t>
    </r>
    <r>
      <rPr>
        <sz val="10"/>
        <rFont val="Noto Sans CJK SC"/>
        <family val="2"/>
      </rPr>
      <t xml:space="preserve">年小改訂）</t>
    </r>
  </si>
  <si>
    <t xml:space="preserve">政府標準利用規約（厚生労働省）</t>
  </si>
  <si>
    <t xml:space="preserve">International Team for the Revision of the International Criteria for Behçet's Disease (ITR-ICBD). The International Criteria for Behçet's Disease (ICBD): a collaborative study of 27 countries on the sensitivity and specificity of the new criteria. J Eur Acad Dermatol Venereol. 2014;28(3):338-347</t>
  </si>
  <si>
    <r>
      <rPr>
        <sz val="10"/>
        <rFont val="Arial"/>
        <family val="0"/>
        <charset val="1"/>
      </rPr>
      <t xml:space="preserve">Wiley </t>
    </r>
    <r>
      <rPr>
        <sz val="10"/>
        <rFont val="Noto Sans CJK SC"/>
        <family val="2"/>
      </rPr>
      <t xml:space="preserve">の利用規約（</t>
    </r>
    <r>
      <rPr>
        <sz val="10"/>
        <rFont val="Arial"/>
        <family val="0"/>
        <charset val="1"/>
      </rPr>
      <t xml:space="preserve">Crossref </t>
    </r>
    <r>
      <rPr>
        <sz val="10"/>
        <rFont val="Noto Sans CJK SC"/>
        <family val="2"/>
      </rPr>
      <t xml:space="preserve">の </t>
    </r>
    <r>
      <rPr>
        <sz val="10"/>
        <rFont val="Arial"/>
        <family val="0"/>
        <charset val="1"/>
      </rPr>
      <t xml:space="preserve">license </t>
    </r>
    <r>
      <rPr>
        <sz val="10"/>
        <rFont val="Noto Sans CJK SC"/>
        <family val="2"/>
      </rPr>
      <t xml:space="preserve">欄。</t>
    </r>
    <r>
      <rPr>
        <sz val="10"/>
        <rFont val="Arial"/>
        <family val="0"/>
        <charset val="1"/>
      </rPr>
      <t xml:space="preserve">CC </t>
    </r>
    <r>
      <rPr>
        <sz val="10"/>
        <rFont val="Noto Sans CJK SC"/>
        <family val="2"/>
      </rPr>
      <t xml:space="preserve">表示なし）</t>
    </r>
  </si>
  <si>
    <t xml:space="preserve">Dasgupta B, Cimmino MA, Kremers HM, et al. 2012 provisional classification criteria for polymyalgia rheumatica: a EULAR/ACR collaborative initiative. Ann Rheum Dis. 2012;71(4):484-492</t>
  </si>
  <si>
    <t xml:space="preserve">Mukhtyar CB, Bosch P, Dejaco C, et al. 2025 EULAR recommendations for the management of polymyalgia rheumatica and primary large vessel vasculitis. Ann Rheum Dis. 2026</t>
  </si>
  <si>
    <t xml:space="preserve">Grayson PC, Ponte C, Suppiah R, et al. 2022 American College of Rheumatology/EULAR classification criteria for Takayasu arteritis. Ann Rheum Dis. 2022;81(12):1654-1660</t>
  </si>
  <si>
    <t xml:space="preserve">Chung SA, Gorelik M, Langford CA, et al. 2021 American College of Rheumatology/Vasculitis Foundation Guideline for the Management of Polyarteritis Nodosa. Arthritis Rheumatol. 2021;73(8):1384-1393</t>
  </si>
  <si>
    <r>
      <rPr>
        <sz val="10"/>
        <rFont val="Arial"/>
        <family val="0"/>
        <charset val="1"/>
      </rPr>
      <t xml:space="preserve">Wiley </t>
    </r>
    <r>
      <rPr>
        <sz val="10"/>
        <rFont val="Noto Sans CJK SC"/>
        <family val="2"/>
      </rPr>
      <t xml:space="preserve">の利用規約のみ（</t>
    </r>
    <r>
      <rPr>
        <sz val="10"/>
        <rFont val="Arial"/>
        <family val="0"/>
        <charset val="1"/>
      </rPr>
      <t xml:space="preserve">CC </t>
    </r>
    <r>
      <rPr>
        <sz val="10"/>
        <rFont val="Noto Sans CJK SC"/>
        <family val="2"/>
      </rPr>
      <t xml:space="preserve">表示なし）</t>
    </r>
  </si>
  <si>
    <t xml:space="preserve">Jennette JC, Falk RJ, Bacon PA, et al. 2012 revised International Chapel Hill Consensus Conference Nomenclature of Vasculitides. Arthritis Rheum. 2013;65(1):1-11</t>
  </si>
  <si>
    <t xml:space="preserve">Kobayashi T, Ayusawa M, Suzuki H, Abe J, Ito S, et al. Revision of diagnostic guidelines for Kawasaki disease (6th revised edition). Pediatr Int. 2020;62(10):1135-1138</t>
  </si>
  <si>
    <t xml:space="preserve">Research Committee of the Japanese Society of Pediatric Cardiology and Cardiac Surgery, Committee for Development of Guidelines for Medical Treatment of Acute Kawasaki Disease. Guidelines for Medical Treatment of Acute Kawasaki Disease (2020 Revised Version). J Pediatr Cardiol Card Surg. 2021;5(1):41-73</t>
  </si>
  <si>
    <r>
      <rPr>
        <sz val="10"/>
        <rFont val="Arial"/>
        <family val="0"/>
        <charset val="1"/>
      </rPr>
      <t xml:space="preserve">© Japanese Society of Pediatric Cardiology and Cardiac Surgery</t>
    </r>
    <r>
      <rPr>
        <sz val="10"/>
        <rFont val="Noto Sans CJK SC"/>
        <family val="2"/>
      </rPr>
      <t xml:space="preserve">（</t>
    </r>
    <r>
      <rPr>
        <sz val="10"/>
        <rFont val="Arial"/>
        <family val="0"/>
        <charset val="1"/>
      </rPr>
      <t xml:space="preserve">CC </t>
    </r>
    <r>
      <rPr>
        <sz val="10"/>
        <rFont val="Noto Sans CJK SC"/>
        <family val="2"/>
      </rPr>
      <t xml:space="preserve">表示なし）</t>
    </r>
  </si>
  <si>
    <t xml:space="preserve">大項目</t>
  </si>
  <si>
    <t xml:space="preserve">番号</t>
  </si>
  <si>
    <t xml:space="preserve">レベル</t>
  </si>
  <si>
    <t xml:space="preserve">有効なカード数</t>
  </si>
  <si>
    <t xml:space="preserve">カード</t>
  </si>
  <si>
    <t xml:space="preserve">妊娠の異常</t>
  </si>
  <si>
    <t xml:space="preserve">Ⅰ-1-A-①</t>
  </si>
  <si>
    <t xml:space="preserve">妊娠悪阻</t>
  </si>
  <si>
    <t xml:space="preserve">a</t>
  </si>
  <si>
    <t xml:space="preserve">Ⅰ-1-A-②</t>
  </si>
  <si>
    <t xml:space="preserve">異所性妊娠</t>
  </si>
  <si>
    <t xml:space="preserve">Ⅰ-1-A-③</t>
  </si>
  <si>
    <t xml:space="preserve">流産、切迫流産</t>
  </si>
  <si>
    <t xml:space="preserve">Ⅰ-1-A-④</t>
  </si>
  <si>
    <t xml:space="preserve">b</t>
  </si>
  <si>
    <t xml:space="preserve">Ⅰ-1-A-⑤</t>
  </si>
  <si>
    <t xml:space="preserve">頸管無力症</t>
  </si>
  <si>
    <t xml:space="preserve">Ⅰ-1-A-⑥</t>
  </si>
  <si>
    <t xml:space="preserve">不育症、習慣流産</t>
  </si>
  <si>
    <t xml:space="preserve">Ⅰ-1-B-①</t>
  </si>
  <si>
    <r>
      <rPr>
        <sz val="10"/>
        <rFont val="Noto Sans CJK SC"/>
        <family val="2"/>
      </rPr>
      <t xml:space="preserve">妊娠高血圧症候群、子癇、</t>
    </r>
    <r>
      <rPr>
        <sz val="10"/>
        <rFont val="Arial"/>
        <family val="0"/>
        <charset val="1"/>
      </rPr>
      <t xml:space="preserve">HELLP</t>
    </r>
    <r>
      <rPr>
        <sz val="10"/>
        <rFont val="Noto Sans CJK SC"/>
        <family val="2"/>
      </rPr>
      <t xml:space="preserve">症候群、加重型妊娠高血圧腎症</t>
    </r>
  </si>
  <si>
    <t xml:space="preserve">Ⅰ-1-B-②</t>
  </si>
  <si>
    <t xml:space="preserve">早産、切迫早産</t>
  </si>
  <si>
    <t xml:space="preserve">Ⅰ-1-B-③</t>
  </si>
  <si>
    <t xml:space="preserve">常位胎盤早期剝離</t>
  </si>
  <si>
    <t xml:space="preserve">Ⅰ-1-B-④</t>
  </si>
  <si>
    <t xml:space="preserve">前置胎盤、癒着胎盤</t>
  </si>
  <si>
    <t xml:space="preserve">Ⅰ-1-B-⑤</t>
  </si>
  <si>
    <t xml:space="preserve">多胎妊娠</t>
  </si>
  <si>
    <t xml:space="preserve">Ⅰ-1-B-⑥</t>
  </si>
  <si>
    <t xml:space="preserve">前期破水</t>
  </si>
  <si>
    <t xml:space="preserve">Ⅰ-1-B-⑦</t>
  </si>
  <si>
    <t xml:space="preserve">血液型不適合妊娠</t>
  </si>
  <si>
    <t xml:space="preserve">Ⅰ-1-B-⑧</t>
  </si>
  <si>
    <t xml:space="preserve">胎盤機能不全</t>
  </si>
  <si>
    <t xml:space="preserve">Ⅰ-1-B-⑨</t>
  </si>
  <si>
    <t xml:space="preserve">ハイリスク妊娠</t>
  </si>
  <si>
    <t xml:space="preserve">c</t>
  </si>
  <si>
    <t xml:space="preserve">Ⅰ-1-B-⑩</t>
  </si>
  <si>
    <t xml:space="preserve">過期妊娠</t>
  </si>
  <si>
    <t xml:space="preserve">Ⅰ-1-B-⑪</t>
  </si>
  <si>
    <t xml:space="preserve">羊水過多症、羊水過少症</t>
  </si>
  <si>
    <t xml:space="preserve">Ⅰ-1-B-⑫</t>
  </si>
  <si>
    <t xml:space="preserve">絨毛膜羊膜炎</t>
  </si>
  <si>
    <t xml:space="preserve">Ⅰ-1-C-①</t>
  </si>
  <si>
    <r>
      <rPr>
        <sz val="10"/>
        <rFont val="Noto Sans CJK SC"/>
        <family val="2"/>
      </rPr>
      <t xml:space="preserve">耐糖能異常合併妊娠</t>
    </r>
    <r>
      <rPr>
        <sz val="10"/>
        <rFont val="Arial"/>
        <family val="0"/>
        <charset val="1"/>
      </rPr>
      <t xml:space="preserve">(</t>
    </r>
    <r>
      <rPr>
        <sz val="10"/>
        <rFont val="Noto Sans CJK SC"/>
        <family val="2"/>
      </rPr>
      <t xml:space="preserve">妊娠糖尿病、糖尿病、妊娠中の明らかな糖尿病</t>
    </r>
    <r>
      <rPr>
        <sz val="10"/>
        <rFont val="Arial"/>
        <family val="0"/>
        <charset val="1"/>
      </rPr>
      <t xml:space="preserve">)</t>
    </r>
  </si>
  <si>
    <t xml:space="preserve">Ⅰ-1-C-②</t>
  </si>
  <si>
    <t xml:space="preserve">妊娠貧血、鉄欠乏性貧血</t>
  </si>
  <si>
    <t xml:space="preserve">Ⅰ-1-C-③</t>
  </si>
  <si>
    <r>
      <rPr>
        <sz val="10"/>
        <rFont val="Noto Sans CJK SC"/>
        <family val="2"/>
      </rPr>
      <t xml:space="preserve">甲状腺機能異常合併妊娠</t>
    </r>
    <r>
      <rPr>
        <sz val="10"/>
        <rFont val="Arial"/>
        <family val="0"/>
        <charset val="1"/>
      </rPr>
      <t xml:space="preserve">(</t>
    </r>
    <r>
      <rPr>
        <sz val="10"/>
        <rFont val="Noto Sans CJK SC"/>
        <family val="2"/>
      </rPr>
      <t xml:space="preserve">亢進症・低下症</t>
    </r>
    <r>
      <rPr>
        <sz val="10"/>
        <rFont val="Arial"/>
        <family val="0"/>
        <charset val="1"/>
      </rPr>
      <t xml:space="preserve">)</t>
    </r>
  </si>
  <si>
    <t xml:space="preserve">Ⅰ-1-C-④</t>
  </si>
  <si>
    <t xml:space="preserve">Ⅰ-1-C-⑤</t>
  </si>
  <si>
    <t xml:space="preserve">膠原病と類縁疾患</t>
  </si>
  <si>
    <t xml:space="preserve">Ⅰ-1-D-①</t>
  </si>
  <si>
    <r>
      <rPr>
        <sz val="10"/>
        <rFont val="Arial"/>
        <family val="0"/>
        <charset val="1"/>
      </rPr>
      <t xml:space="preserve">HBV</t>
    </r>
    <r>
      <rPr>
        <sz val="10"/>
        <rFont val="Noto Sans CJK SC"/>
        <family val="2"/>
      </rPr>
      <t xml:space="preserve">、</t>
    </r>
    <r>
      <rPr>
        <sz val="10"/>
        <rFont val="Arial"/>
        <family val="0"/>
        <charset val="1"/>
      </rPr>
      <t xml:space="preserve">HCV</t>
    </r>
    <r>
      <rPr>
        <sz val="10"/>
        <rFont val="Noto Sans CJK SC"/>
        <family val="2"/>
      </rPr>
      <t xml:space="preserve">、</t>
    </r>
    <r>
      <rPr>
        <sz val="10"/>
        <rFont val="Arial"/>
        <family val="0"/>
        <charset val="1"/>
      </rPr>
      <t xml:space="preserve">HIV</t>
    </r>
    <r>
      <rPr>
        <sz val="10"/>
        <rFont val="Noto Sans CJK SC"/>
        <family val="2"/>
      </rPr>
      <t xml:space="preserve">、</t>
    </r>
    <r>
      <rPr>
        <sz val="10"/>
        <rFont val="Arial"/>
        <family val="0"/>
        <charset val="1"/>
      </rPr>
      <t xml:space="preserve">HTLV-Ⅰ</t>
    </r>
    <r>
      <rPr>
        <sz val="10"/>
        <rFont val="Noto Sans CJK SC"/>
        <family val="2"/>
      </rPr>
      <t xml:space="preserve">、パルボウイルス</t>
    </r>
    <r>
      <rPr>
        <sz val="10"/>
        <rFont val="Arial"/>
        <family val="0"/>
        <charset val="1"/>
      </rPr>
      <t xml:space="preserve">B19(</t>
    </r>
    <r>
      <rPr>
        <sz val="10"/>
        <rFont val="Noto Sans CJK SC"/>
        <family val="2"/>
      </rPr>
      <t xml:space="preserve">伝染性紅斑</t>
    </r>
    <r>
      <rPr>
        <sz val="10"/>
        <rFont val="Arial"/>
        <family val="0"/>
        <charset val="1"/>
      </rPr>
      <t xml:space="preserve">)</t>
    </r>
    <r>
      <rPr>
        <sz val="10"/>
        <rFont val="Noto Sans CJK SC"/>
        <family val="2"/>
      </rPr>
      <t xml:space="preserve">、</t>
    </r>
    <r>
      <rPr>
        <sz val="10"/>
        <rFont val="Arial"/>
        <family val="0"/>
        <charset val="1"/>
      </rPr>
      <t xml:space="preserve">B</t>
    </r>
    <r>
      <rPr>
        <sz val="10"/>
        <rFont val="Noto Sans CJK SC"/>
        <family val="2"/>
      </rPr>
      <t xml:space="preserve">群連鎖球菌、</t>
    </r>
    <r>
      <rPr>
        <sz val="10"/>
        <rFont val="Arial"/>
        <family val="0"/>
        <charset val="1"/>
      </rPr>
      <t xml:space="preserve">TORCH</t>
    </r>
    <r>
      <rPr>
        <sz val="10"/>
        <rFont val="Noto Sans CJK SC"/>
        <family val="2"/>
      </rPr>
      <t xml:space="preserve">症候群</t>
    </r>
  </si>
  <si>
    <t xml:space="preserve">分娩・産褥の異常</t>
  </si>
  <si>
    <t xml:space="preserve">Ⅰ-2-A-①</t>
  </si>
  <si>
    <t xml:space="preserve">前期破水、早期破水</t>
  </si>
  <si>
    <t xml:space="preserve">Ⅰ-2-B-①</t>
  </si>
  <si>
    <t xml:space="preserve">微弱陣痛、過強陣痛</t>
  </si>
  <si>
    <t xml:space="preserve">Ⅰ-2-C-①</t>
  </si>
  <si>
    <r>
      <rPr>
        <sz val="10"/>
        <rFont val="Noto Sans CJK SC"/>
        <family val="2"/>
      </rPr>
      <t xml:space="preserve">児頭骨盤不均衡</t>
    </r>
    <r>
      <rPr>
        <sz val="10"/>
        <rFont val="Arial"/>
        <family val="0"/>
        <charset val="1"/>
      </rPr>
      <t xml:space="preserve">&lt;CPD&gt;</t>
    </r>
    <r>
      <rPr>
        <sz val="10"/>
        <rFont val="Noto Sans CJK SC"/>
        <family val="2"/>
      </rPr>
      <t xml:space="preserve">、狭骨盤</t>
    </r>
  </si>
  <si>
    <t xml:space="preserve">Ⅰ-2-D-①</t>
  </si>
  <si>
    <t xml:space="preserve">骨盤位、横位</t>
  </si>
  <si>
    <t xml:space="preserve">Ⅰ-2-E-①</t>
  </si>
  <si>
    <t xml:space="preserve">後方後頭位、低在横定位、高在縦定位</t>
  </si>
  <si>
    <t xml:space="preserve">Ⅰ-2-E-②</t>
  </si>
  <si>
    <t xml:space="preserve">不正軸進入</t>
  </si>
  <si>
    <t xml:space="preserve">Ⅰ-2-F-①</t>
  </si>
  <si>
    <t xml:space="preserve">癒着胎盤</t>
  </si>
  <si>
    <t xml:space="preserve">Ⅰ-2-G-①</t>
  </si>
  <si>
    <t xml:space="preserve">臍帯下垂、臍帯脱出</t>
  </si>
  <si>
    <t xml:space="preserve">Ⅰ-2-H-①</t>
  </si>
  <si>
    <t xml:space="preserve">遷延分娩、分娩停止、肩甲難産</t>
  </si>
  <si>
    <t xml:space="preserve">Ⅰ-2-I-①</t>
  </si>
  <si>
    <t xml:space="preserve">子宮破裂、頸管・腟・会陰裂傷</t>
  </si>
  <si>
    <t xml:space="preserve">Ⅰ-2-J-①</t>
  </si>
  <si>
    <t xml:space="preserve">弛緩出血、子宮内反症、羊水塞栓症、血栓塞栓症</t>
  </si>
  <si>
    <t xml:space="preserve">Ⅰ-2-J-②</t>
  </si>
  <si>
    <t xml:space="preserve">Ⅰ-2-K-①</t>
  </si>
  <si>
    <t xml:space="preserve">産褥期精神障害</t>
  </si>
  <si>
    <t xml:space="preserve">Ⅰ-2-K-②</t>
  </si>
  <si>
    <t xml:space="preserve">子宮復古不全、産褥熱</t>
  </si>
  <si>
    <t xml:space="preserve">Ⅰ-2-K-③</t>
  </si>
  <si>
    <t xml:space="preserve">乳腺炎、乳汁分泌不全</t>
  </si>
  <si>
    <t xml:space="preserve">Ⅰ-2-K-④</t>
  </si>
  <si>
    <t xml:space="preserve">産褥血栓症、肺塞栓症</t>
  </si>
  <si>
    <t xml:space="preserve">胎児・新生児の異常</t>
  </si>
  <si>
    <t xml:space="preserve">Ⅰ-3-A-①</t>
  </si>
  <si>
    <t xml:space="preserve">胎児機能不全</t>
  </si>
  <si>
    <t xml:space="preserve">Ⅰ-3-A-②</t>
  </si>
  <si>
    <t xml:space="preserve">多胎、双胎間輸血症候群</t>
  </si>
  <si>
    <t xml:space="preserve">Ⅰ-3-A-③</t>
  </si>
  <si>
    <r>
      <rPr>
        <sz val="10"/>
        <rFont val="Noto Sans CJK SC"/>
        <family val="2"/>
      </rPr>
      <t xml:space="preserve">胎児発育不全</t>
    </r>
    <r>
      <rPr>
        <sz val="10"/>
        <rFont val="Arial"/>
        <family val="0"/>
        <charset val="1"/>
      </rPr>
      <t xml:space="preserve">[fetal growth restriction&lt;FGR&gt;]</t>
    </r>
  </si>
  <si>
    <t xml:space="preserve">Ⅰ-3-A-④</t>
  </si>
  <si>
    <t xml:space="preserve">胎児貧血</t>
  </si>
  <si>
    <t xml:space="preserve">Ⅰ-3-A-⑤</t>
  </si>
  <si>
    <t xml:space="preserve">肺低形成</t>
  </si>
  <si>
    <t xml:space="preserve">Ⅰ-3-A-⑥</t>
  </si>
  <si>
    <r>
      <rPr>
        <sz val="10"/>
        <rFont val="Noto Sans CJK SC"/>
        <family val="2"/>
      </rPr>
      <t xml:space="preserve">胎児新生児溶血性疾患</t>
    </r>
    <r>
      <rPr>
        <sz val="10"/>
        <rFont val="Arial"/>
        <family val="0"/>
        <charset val="1"/>
      </rPr>
      <t xml:space="preserve">&lt;HDFN&gt;</t>
    </r>
    <r>
      <rPr>
        <sz val="10"/>
        <rFont val="Noto Sans CJK SC"/>
        <family val="2"/>
      </rPr>
      <t xml:space="preserve">、血液型不適合妊娠</t>
    </r>
  </si>
  <si>
    <t xml:space="preserve">Ⅰ-3-A-⑦</t>
  </si>
  <si>
    <t xml:space="preserve">形態異常</t>
  </si>
  <si>
    <t xml:space="preserve">Ⅰ-3-A-⑧</t>
  </si>
  <si>
    <t xml:space="preserve">胎児水腫・胸水・腹水</t>
  </si>
  <si>
    <t xml:space="preserve">Ⅰ-3-A-⑨</t>
  </si>
  <si>
    <t xml:space="preserve">子宮内胎児死亡</t>
  </si>
  <si>
    <t xml:space="preserve">Ⅰ-3-B-①</t>
  </si>
  <si>
    <t xml:space="preserve">新生児仮死</t>
  </si>
  <si>
    <t xml:space="preserve">Ⅰ-3-C-①</t>
  </si>
  <si>
    <t xml:space="preserve">低出生体重児、早期産児</t>
  </si>
  <si>
    <t xml:space="preserve">Ⅰ-3-C-②</t>
  </si>
  <si>
    <t xml:space="preserve">巨大児</t>
  </si>
  <si>
    <t xml:space="preserve">Ⅰ-3-C-③</t>
  </si>
  <si>
    <t xml:space="preserve">過期産児</t>
  </si>
  <si>
    <t xml:space="preserve">Ⅰ-3-D-①</t>
  </si>
  <si>
    <r>
      <rPr>
        <sz val="10"/>
        <rFont val="Noto Sans CJK SC"/>
        <family val="2"/>
      </rPr>
      <t xml:space="preserve">呼吸窮迫症候群</t>
    </r>
    <r>
      <rPr>
        <sz val="10"/>
        <rFont val="Arial"/>
        <family val="0"/>
        <charset val="1"/>
      </rPr>
      <t xml:space="preserve">&lt;RDS&gt;</t>
    </r>
  </si>
  <si>
    <t xml:space="preserve">Ⅰ-3-D-②</t>
  </si>
  <si>
    <r>
      <rPr>
        <sz val="10"/>
        <rFont val="Noto Sans CJK SC"/>
        <family val="2"/>
      </rPr>
      <t xml:space="preserve">胎便吸引症候群</t>
    </r>
    <r>
      <rPr>
        <sz val="10"/>
        <rFont val="Arial"/>
        <family val="0"/>
        <charset val="1"/>
      </rPr>
      <t xml:space="preserve">&lt;MAS&gt;</t>
    </r>
  </si>
  <si>
    <t xml:space="preserve">Ⅰ-3-D-③</t>
  </si>
  <si>
    <t xml:space="preserve">一過性多呼吸</t>
  </si>
  <si>
    <t xml:space="preserve">Ⅰ-3-D-④</t>
  </si>
  <si>
    <t xml:space="preserve">未熟児無呼吸発作</t>
  </si>
  <si>
    <t xml:space="preserve">Ⅰ-3-D-⑤</t>
  </si>
  <si>
    <t xml:space="preserve">新生児慢性肺疾患</t>
  </si>
  <si>
    <t xml:space="preserve">Ⅰ-3-E-①</t>
  </si>
  <si>
    <t xml:space="preserve">高ビリルビン血症</t>
  </si>
  <si>
    <t xml:space="preserve">Ⅰ-3-E-②</t>
  </si>
  <si>
    <t xml:space="preserve">新生児溶血性疾患</t>
  </si>
  <si>
    <t xml:space="preserve">Ⅰ-3-F-①</t>
  </si>
  <si>
    <t xml:space="preserve">低血糖、低カルシウム血症</t>
  </si>
  <si>
    <t xml:space="preserve">Ⅰ-3-G-①</t>
  </si>
  <si>
    <t xml:space="preserve">敗血症、髄膜炎</t>
  </si>
  <si>
    <t xml:space="preserve">Ⅰ-3-H-①</t>
  </si>
  <si>
    <t xml:space="preserve">Ⅰ-3-H-②</t>
  </si>
  <si>
    <t xml:space="preserve">頭蓋内出血</t>
  </si>
  <si>
    <t xml:space="preserve">Ⅰ-3-H-③</t>
  </si>
  <si>
    <t xml:space="preserve">帽状腱膜下出血</t>
  </si>
  <si>
    <t xml:space="preserve">Ⅰ-3-H-④</t>
  </si>
  <si>
    <t xml:space="preserve">頭血腫</t>
  </si>
  <si>
    <t xml:space="preserve">Ⅰ-3-H-⑤</t>
  </si>
  <si>
    <t xml:space="preserve">Ⅰ-3-H-⑥</t>
  </si>
  <si>
    <t xml:space="preserve">低体温症</t>
  </si>
  <si>
    <t xml:space="preserve">Ⅰ-3-H-⑦</t>
  </si>
  <si>
    <t xml:space="preserve">先天性甲状腺機能低下症</t>
  </si>
  <si>
    <t xml:space="preserve">Ⅰ-3-H-⑧</t>
  </si>
  <si>
    <t xml:space="preserve">未熟児貧血</t>
  </si>
  <si>
    <t xml:space="preserve">Ⅰ-3-H-⑨</t>
  </si>
  <si>
    <t xml:space="preserve">分娩外傷</t>
  </si>
  <si>
    <t xml:space="preserve">Ⅰ-3-H-⑩</t>
  </si>
  <si>
    <t xml:space="preserve">壊死性腸炎</t>
  </si>
  <si>
    <t xml:space="preserve">Ⅰ-3-H-⑪</t>
  </si>
  <si>
    <t xml:space="preserve">髄膜瘤</t>
  </si>
  <si>
    <t xml:space="preserve">性分化・染色体異常、先天異常および成長・発達の障害</t>
  </si>
  <si>
    <t xml:space="preserve">Ⅰ-4-A-①</t>
  </si>
  <si>
    <r>
      <rPr>
        <sz val="10"/>
        <rFont val="Arial"/>
        <family val="0"/>
        <charset val="1"/>
      </rPr>
      <t xml:space="preserve">Down</t>
    </r>
    <r>
      <rPr>
        <sz val="10"/>
        <rFont val="Noto Sans CJK SC"/>
        <family val="2"/>
      </rPr>
      <t xml:space="preserve">症候群</t>
    </r>
  </si>
  <si>
    <t xml:space="preserve">Ⅰ-4-A-②</t>
  </si>
  <si>
    <r>
      <rPr>
        <sz val="10"/>
        <rFont val="Arial"/>
        <family val="0"/>
        <charset val="1"/>
      </rPr>
      <t xml:space="preserve">Turner</t>
    </r>
    <r>
      <rPr>
        <sz val="10"/>
        <rFont val="Noto Sans CJK SC"/>
        <family val="2"/>
      </rPr>
      <t xml:space="preserve">症候群</t>
    </r>
  </si>
  <si>
    <t xml:space="preserve">Ⅰ-4-A-③</t>
  </si>
  <si>
    <r>
      <rPr>
        <sz val="10"/>
        <rFont val="Arial"/>
        <family val="0"/>
        <charset val="1"/>
      </rPr>
      <t xml:space="preserve">Klinefelter</t>
    </r>
    <r>
      <rPr>
        <sz val="10"/>
        <rFont val="Noto Sans CJK SC"/>
        <family val="2"/>
      </rPr>
      <t xml:space="preserve">症候群</t>
    </r>
  </si>
  <si>
    <t xml:space="preserve">Ⅰ-4-A-④</t>
  </si>
  <si>
    <r>
      <rPr>
        <sz val="10"/>
        <rFont val="Arial"/>
        <family val="0"/>
        <charset val="1"/>
      </rPr>
      <t xml:space="preserve">trisomy(13</t>
    </r>
    <r>
      <rPr>
        <sz val="10"/>
        <rFont val="Noto Sans CJK SC"/>
        <family val="2"/>
      </rPr>
      <t xml:space="preserve">番、</t>
    </r>
    <r>
      <rPr>
        <sz val="10"/>
        <rFont val="Arial"/>
        <family val="0"/>
        <charset val="1"/>
      </rPr>
      <t xml:space="preserve">18</t>
    </r>
    <r>
      <rPr>
        <sz val="10"/>
        <rFont val="Noto Sans CJK SC"/>
        <family val="2"/>
      </rPr>
      <t xml:space="preserve">番</t>
    </r>
    <r>
      <rPr>
        <sz val="10"/>
        <rFont val="Arial"/>
        <family val="0"/>
        <charset val="1"/>
      </rPr>
      <t xml:space="preserve">)</t>
    </r>
  </si>
  <si>
    <t xml:space="preserve">Ⅰ-4-B-①</t>
  </si>
  <si>
    <r>
      <rPr>
        <sz val="10"/>
        <rFont val="Noto Sans CJK SC"/>
        <family val="2"/>
      </rPr>
      <t xml:space="preserve">腟欠損症、</t>
    </r>
    <r>
      <rPr>
        <sz val="10"/>
        <rFont val="Arial"/>
        <family val="0"/>
        <charset val="1"/>
      </rPr>
      <t xml:space="preserve">Mayer-Rokitansky-Küster-Hauser&lt;MRKH&gt;</t>
    </r>
    <r>
      <rPr>
        <sz val="10"/>
        <rFont val="Noto Sans CJK SC"/>
        <family val="2"/>
      </rPr>
      <t xml:space="preserve">症候群</t>
    </r>
  </si>
  <si>
    <t xml:space="preserve">Ⅰ-4-B-②</t>
  </si>
  <si>
    <t xml:space="preserve">Ⅰ-4-C-①</t>
  </si>
  <si>
    <r>
      <rPr>
        <sz val="10"/>
        <rFont val="Noto Sans CJK SC"/>
        <family val="2"/>
      </rPr>
      <t xml:space="preserve">アンドロゲン不応症</t>
    </r>
    <r>
      <rPr>
        <sz val="10"/>
        <rFont val="Arial"/>
        <family val="0"/>
        <charset val="1"/>
      </rPr>
      <t xml:space="preserve">&lt;</t>
    </r>
    <r>
      <rPr>
        <sz val="10"/>
        <rFont val="Noto Sans CJK SC"/>
        <family val="2"/>
      </rPr>
      <t xml:space="preserve">精巣性女性化症候群</t>
    </r>
    <r>
      <rPr>
        <sz val="10"/>
        <rFont val="Arial"/>
        <family val="0"/>
        <charset val="1"/>
      </rPr>
      <t xml:space="preserve">&gt;</t>
    </r>
  </si>
  <si>
    <t xml:space="preserve">Ⅰ-4-C-②</t>
  </si>
  <si>
    <t xml:space="preserve">先天性副腎皮質過形成</t>
  </si>
  <si>
    <t xml:space="preserve">Ⅰ-4-D</t>
  </si>
  <si>
    <t xml:space="preserve">成長・発達の障害</t>
  </si>
  <si>
    <t xml:space="preserve">症状性を含む器質性精神障害、精神作用物質使用による精神および行動障害</t>
  </si>
  <si>
    <t xml:space="preserve">Ⅱ-1-A-①</t>
  </si>
  <si>
    <t xml:space="preserve">Ⅱ-1-A-②</t>
  </si>
  <si>
    <t xml:space="preserve">Ⅱ-1-A-③</t>
  </si>
  <si>
    <t xml:space="preserve">Ⅱ-1-A-④</t>
  </si>
  <si>
    <t xml:space="preserve">Ⅱ-1-B-①</t>
  </si>
  <si>
    <r>
      <rPr>
        <sz val="10"/>
        <rFont val="Arial"/>
        <family val="0"/>
        <charset val="1"/>
      </rPr>
      <t xml:space="preserve">Parkinson</t>
    </r>
    <r>
      <rPr>
        <sz val="10"/>
        <rFont val="Noto Sans CJK SC"/>
        <family val="2"/>
      </rPr>
      <t xml:space="preserve">病、進行性核上性麻痺、</t>
    </r>
    <r>
      <rPr>
        <sz val="10"/>
        <rFont val="Arial"/>
        <family val="0"/>
        <charset val="1"/>
      </rPr>
      <t xml:space="preserve">Wernicke</t>
    </r>
    <r>
      <rPr>
        <sz val="10"/>
        <rFont val="Noto Sans CJK SC"/>
        <family val="2"/>
      </rPr>
      <t xml:space="preserve">脳症、多発性硬化症</t>
    </r>
  </si>
  <si>
    <t xml:space="preserve">Ⅱ-1-C-①</t>
  </si>
  <si>
    <r>
      <rPr>
        <sz val="10"/>
        <rFont val="Noto Sans CJK SC"/>
        <family val="2"/>
      </rPr>
      <t xml:space="preserve">肝性脳症、</t>
    </r>
    <r>
      <rPr>
        <sz val="10"/>
        <rFont val="Arial"/>
        <family val="0"/>
        <charset val="1"/>
      </rPr>
      <t xml:space="preserve">Wilson</t>
    </r>
    <r>
      <rPr>
        <sz val="10"/>
        <rFont val="Noto Sans CJK SC"/>
        <family val="2"/>
      </rPr>
      <t xml:space="preserve">病、甲状腺機能障害、副腎皮質機能障害、全身性エリテマトーデス</t>
    </r>
    <r>
      <rPr>
        <sz val="10"/>
        <rFont val="Arial"/>
        <family val="0"/>
        <charset val="1"/>
      </rPr>
      <t xml:space="preserve">&lt;SLE&gt;</t>
    </r>
  </si>
  <si>
    <t xml:space="preserve">Ⅱ-1-D</t>
  </si>
  <si>
    <t xml:space="preserve">せん妄</t>
  </si>
  <si>
    <t xml:space="preserve">Ⅱ-1-E-①</t>
  </si>
  <si>
    <t xml:space="preserve">アルコール依存症</t>
  </si>
  <si>
    <t xml:space="preserve">Ⅱ-1-E-②</t>
  </si>
  <si>
    <r>
      <rPr>
        <sz val="10"/>
        <rFont val="Noto Sans CJK SC"/>
        <family val="2"/>
      </rPr>
      <t xml:space="preserve">精神病性障害</t>
    </r>
    <r>
      <rPr>
        <sz val="10"/>
        <rFont val="Arial"/>
        <family val="0"/>
        <charset val="1"/>
      </rPr>
      <t xml:space="preserve">(</t>
    </r>
    <r>
      <rPr>
        <sz val="10"/>
        <rFont val="Noto Sans CJK SC"/>
        <family val="2"/>
      </rPr>
      <t xml:space="preserve">アルコール精神病、覚醒剤精神病、大麻精神病</t>
    </r>
    <r>
      <rPr>
        <sz val="10"/>
        <rFont val="Arial"/>
        <family val="0"/>
        <charset val="1"/>
      </rPr>
      <t xml:space="preserve">)</t>
    </r>
  </si>
  <si>
    <t xml:space="preserve">Ⅱ-1-E-③</t>
  </si>
  <si>
    <r>
      <rPr>
        <sz val="10"/>
        <rFont val="Noto Sans CJK SC"/>
        <family val="2"/>
      </rPr>
      <t xml:space="preserve">ギャンブル障害</t>
    </r>
    <r>
      <rPr>
        <sz val="10"/>
        <rFont val="Arial"/>
        <family val="0"/>
        <charset val="1"/>
      </rPr>
      <t xml:space="preserve">&lt;</t>
    </r>
    <r>
      <rPr>
        <sz val="10"/>
        <rFont val="Noto Sans CJK SC"/>
        <family val="2"/>
      </rPr>
      <t xml:space="preserve">ギャンブル依存</t>
    </r>
    <r>
      <rPr>
        <sz val="10"/>
        <rFont val="Arial"/>
        <family val="0"/>
        <charset val="1"/>
      </rPr>
      <t xml:space="preserve">&gt;</t>
    </r>
    <r>
      <rPr>
        <sz val="10"/>
        <rFont val="Noto Sans CJK SC"/>
        <family val="2"/>
      </rPr>
      <t xml:space="preserve">、ゲーム依存</t>
    </r>
  </si>
  <si>
    <t xml:space="preserve">気分障害、統合失調症と類縁疾患</t>
  </si>
  <si>
    <t xml:space="preserve">Ⅱ-2-A-①</t>
  </si>
  <si>
    <t xml:space="preserve">うつ病</t>
  </si>
  <si>
    <t xml:space="preserve">Ⅱ-2-A-②</t>
  </si>
  <si>
    <r>
      <rPr>
        <sz val="10"/>
        <rFont val="Noto Sans CJK SC"/>
        <family val="2"/>
      </rPr>
      <t xml:space="preserve">双極性障害</t>
    </r>
    <r>
      <rPr>
        <sz val="10"/>
        <rFont val="Arial"/>
        <family val="0"/>
        <charset val="1"/>
      </rPr>
      <t xml:space="preserve">&lt;</t>
    </r>
    <r>
      <rPr>
        <sz val="10"/>
        <rFont val="Noto Sans CJK SC"/>
        <family val="2"/>
      </rPr>
      <t xml:space="preserve">躁うつ病</t>
    </r>
    <r>
      <rPr>
        <sz val="10"/>
        <rFont val="Arial"/>
        <family val="0"/>
        <charset val="1"/>
      </rPr>
      <t xml:space="preserve">&gt;</t>
    </r>
  </si>
  <si>
    <t xml:space="preserve">Ⅱ-2-B-①</t>
  </si>
  <si>
    <t xml:space="preserve">妄想型統合失調症</t>
  </si>
  <si>
    <t xml:space="preserve">Ⅱ-2-B-②</t>
  </si>
  <si>
    <t xml:space="preserve">破瓜型統合失調症</t>
  </si>
  <si>
    <t xml:space="preserve">Ⅱ-2-B-③</t>
  </si>
  <si>
    <t xml:space="preserve">緊張型統合失調症</t>
  </si>
  <si>
    <t xml:space="preserve">Ⅱ-2-C</t>
  </si>
  <si>
    <t xml:space="preserve">妄想性障害</t>
  </si>
  <si>
    <t xml:space="preserve">Ⅱ-2-D</t>
  </si>
  <si>
    <r>
      <rPr>
        <sz val="10"/>
        <rFont val="Noto Sans CJK SC"/>
        <family val="2"/>
      </rPr>
      <t xml:space="preserve">急性一過性精神病性障害</t>
    </r>
    <r>
      <rPr>
        <sz val="10"/>
        <rFont val="Arial"/>
        <family val="0"/>
        <charset val="1"/>
      </rPr>
      <t xml:space="preserve">&lt;</t>
    </r>
    <r>
      <rPr>
        <sz val="10"/>
        <rFont val="Noto Sans CJK SC"/>
        <family val="2"/>
      </rPr>
      <t xml:space="preserve">非定型精神病</t>
    </r>
    <r>
      <rPr>
        <sz val="10"/>
        <rFont val="Arial"/>
        <family val="0"/>
        <charset val="1"/>
      </rPr>
      <t xml:space="preserve">&gt;</t>
    </r>
  </si>
  <si>
    <t xml:space="preserve">Ⅱ-2-E</t>
  </si>
  <si>
    <t xml:space="preserve">統合失調感情障害</t>
  </si>
  <si>
    <t xml:space="preserve">不安症、ストレス関連症、身体的苦痛症または身体的体験症</t>
  </si>
  <si>
    <t xml:space="preserve">Ⅱ-3-A-①</t>
  </si>
  <si>
    <r>
      <rPr>
        <sz val="10"/>
        <rFont val="Noto Sans CJK SC"/>
        <family val="2"/>
      </rPr>
      <t xml:space="preserve">パニック障害</t>
    </r>
    <r>
      <rPr>
        <sz val="10"/>
        <rFont val="Arial"/>
        <family val="0"/>
        <charset val="1"/>
      </rPr>
      <t xml:space="preserve">&lt;</t>
    </r>
    <r>
      <rPr>
        <sz val="10"/>
        <rFont val="Noto Sans CJK SC"/>
        <family val="2"/>
      </rPr>
      <t xml:space="preserve">パニック症</t>
    </r>
    <r>
      <rPr>
        <sz val="10"/>
        <rFont val="Arial"/>
        <family val="0"/>
        <charset val="1"/>
      </rPr>
      <t xml:space="preserve">&gt;</t>
    </r>
  </si>
  <si>
    <t xml:space="preserve">Ⅱ-3-A-②</t>
  </si>
  <si>
    <r>
      <rPr>
        <sz val="10"/>
        <rFont val="Noto Sans CJK SC"/>
        <family val="2"/>
      </rPr>
      <t xml:space="preserve">全般性不安障害</t>
    </r>
    <r>
      <rPr>
        <sz val="10"/>
        <rFont val="Arial"/>
        <family val="0"/>
        <charset val="1"/>
      </rPr>
      <t xml:space="preserve">&lt;</t>
    </r>
    <r>
      <rPr>
        <sz val="10"/>
        <rFont val="Noto Sans CJK SC"/>
        <family val="2"/>
      </rPr>
      <t xml:space="preserve">全般不安症</t>
    </r>
    <r>
      <rPr>
        <sz val="10"/>
        <rFont val="Arial"/>
        <family val="0"/>
        <charset val="1"/>
      </rPr>
      <t xml:space="preserve">&gt;</t>
    </r>
  </si>
  <si>
    <t xml:space="preserve">Ⅱ-3-A-③</t>
  </si>
  <si>
    <r>
      <rPr>
        <sz val="10"/>
        <rFont val="Noto Sans CJK SC"/>
        <family val="2"/>
      </rPr>
      <t xml:space="preserve">社交</t>
    </r>
    <r>
      <rPr>
        <sz val="10"/>
        <rFont val="Arial"/>
        <family val="0"/>
        <charset val="1"/>
      </rPr>
      <t xml:space="preserve">&lt;</t>
    </r>
    <r>
      <rPr>
        <sz val="10"/>
        <rFont val="Noto Sans CJK SC"/>
        <family val="2"/>
      </rPr>
      <t xml:space="preserve">社会</t>
    </r>
    <r>
      <rPr>
        <sz val="10"/>
        <rFont val="Arial"/>
        <family val="0"/>
        <charset val="1"/>
      </rPr>
      <t xml:space="preserve">&gt;</t>
    </r>
    <r>
      <rPr>
        <sz val="10"/>
        <rFont val="Noto Sans CJK SC"/>
        <family val="2"/>
      </rPr>
      <t xml:space="preserve">不安障害</t>
    </r>
    <r>
      <rPr>
        <sz val="10"/>
        <rFont val="Arial"/>
        <family val="0"/>
        <charset val="1"/>
      </rPr>
      <t xml:space="preserve">&lt;</t>
    </r>
    <r>
      <rPr>
        <sz val="10"/>
        <rFont val="Noto Sans CJK SC"/>
        <family val="2"/>
      </rPr>
      <t xml:space="preserve">社交不安症</t>
    </r>
    <r>
      <rPr>
        <sz val="10"/>
        <rFont val="Arial"/>
        <family val="0"/>
        <charset val="1"/>
      </rPr>
      <t xml:space="preserve">&gt;&lt;</t>
    </r>
    <r>
      <rPr>
        <sz val="10"/>
        <rFont val="Noto Sans CJK SC"/>
        <family val="2"/>
      </rPr>
      <t xml:space="preserve">社交恐怖</t>
    </r>
    <r>
      <rPr>
        <sz val="10"/>
        <rFont val="Arial"/>
        <family val="0"/>
        <charset val="1"/>
      </rPr>
      <t xml:space="preserve">&gt;</t>
    </r>
  </si>
  <si>
    <t xml:space="preserve">Ⅱ-3-A-④</t>
  </si>
  <si>
    <t xml:space="preserve">広場恐怖症</t>
  </si>
  <si>
    <t xml:space="preserve">Ⅱ-3-B-①</t>
  </si>
  <si>
    <t xml:space="preserve">強迫症、身体醜形症、抜毛症、心気症</t>
  </si>
  <si>
    <t xml:space="preserve">Ⅱ-3-C-①</t>
  </si>
  <si>
    <r>
      <rPr>
        <sz val="10"/>
        <rFont val="Noto Sans CJK SC"/>
        <family val="2"/>
      </rPr>
      <t xml:space="preserve">心的外傷後ストレス障害</t>
    </r>
    <r>
      <rPr>
        <sz val="10"/>
        <rFont val="Arial"/>
        <family val="0"/>
        <charset val="1"/>
      </rPr>
      <t xml:space="preserve">&lt;</t>
    </r>
    <r>
      <rPr>
        <sz val="10"/>
        <rFont val="Noto Sans CJK SC"/>
        <family val="2"/>
      </rPr>
      <t xml:space="preserve">心的外傷後ストレス症</t>
    </r>
    <r>
      <rPr>
        <sz val="10"/>
        <rFont val="Arial"/>
        <family val="0"/>
        <charset val="1"/>
      </rPr>
      <t xml:space="preserve">&gt;&lt;PTSD&gt;</t>
    </r>
  </si>
  <si>
    <t xml:space="preserve">Ⅱ-3-C-②</t>
  </si>
  <si>
    <r>
      <rPr>
        <sz val="10"/>
        <rFont val="Noto Sans CJK SC"/>
        <family val="2"/>
      </rPr>
      <t xml:space="preserve">適応障害</t>
    </r>
    <r>
      <rPr>
        <sz val="10"/>
        <rFont val="Arial"/>
        <family val="0"/>
        <charset val="1"/>
      </rPr>
      <t xml:space="preserve">&lt;</t>
    </r>
    <r>
      <rPr>
        <sz val="10"/>
        <rFont val="Noto Sans CJK SC"/>
        <family val="2"/>
      </rPr>
      <t xml:space="preserve">適応反応症</t>
    </r>
    <r>
      <rPr>
        <sz val="10"/>
        <rFont val="Arial"/>
        <family val="0"/>
        <charset val="1"/>
      </rPr>
      <t xml:space="preserve">&gt;</t>
    </r>
  </si>
  <si>
    <t xml:space="preserve">Ⅱ-3-D-①</t>
  </si>
  <si>
    <r>
      <rPr>
        <sz val="10"/>
        <rFont val="Noto Sans CJK SC"/>
        <family val="2"/>
      </rPr>
      <t xml:space="preserve">解離性健忘、解離性同一性障害</t>
    </r>
    <r>
      <rPr>
        <sz val="10"/>
        <rFont val="Arial"/>
        <family val="0"/>
        <charset val="1"/>
      </rPr>
      <t xml:space="preserve">&lt;</t>
    </r>
    <r>
      <rPr>
        <sz val="10"/>
        <rFont val="Noto Sans CJK SC"/>
        <family val="2"/>
      </rPr>
      <t xml:space="preserve">解離性同一症</t>
    </r>
    <r>
      <rPr>
        <sz val="10"/>
        <rFont val="Arial"/>
        <family val="0"/>
        <charset val="1"/>
      </rPr>
      <t xml:space="preserve">&gt;</t>
    </r>
    <r>
      <rPr>
        <sz val="10"/>
        <rFont val="Noto Sans CJK SC"/>
        <family val="2"/>
      </rPr>
      <t xml:space="preserve">、離人感・現実感喪失症、転換</t>
    </r>
    <r>
      <rPr>
        <sz val="10"/>
        <rFont val="Arial"/>
        <family val="0"/>
        <charset val="1"/>
      </rPr>
      <t xml:space="preserve">&lt;</t>
    </r>
    <r>
      <rPr>
        <sz val="10"/>
        <rFont val="Noto Sans CJK SC"/>
        <family val="2"/>
      </rPr>
      <t xml:space="preserve">変換</t>
    </r>
    <r>
      <rPr>
        <sz val="10"/>
        <rFont val="Arial"/>
        <family val="0"/>
        <charset val="1"/>
      </rPr>
      <t xml:space="preserve">&gt;</t>
    </r>
    <r>
      <rPr>
        <sz val="10"/>
        <rFont val="Noto Sans CJK SC"/>
        <family val="2"/>
      </rPr>
      <t xml:space="preserve">症</t>
    </r>
    <r>
      <rPr>
        <sz val="10"/>
        <rFont val="Arial"/>
        <family val="0"/>
        <charset val="1"/>
      </rPr>
      <t xml:space="preserve">&lt;</t>
    </r>
    <r>
      <rPr>
        <sz val="10"/>
        <rFont val="Noto Sans CJK SC"/>
        <family val="2"/>
      </rPr>
      <t xml:space="preserve">解離性神経学的症状症</t>
    </r>
    <r>
      <rPr>
        <sz val="10"/>
        <rFont val="Arial"/>
        <family val="0"/>
        <charset val="1"/>
      </rPr>
      <t xml:space="preserve">&gt;</t>
    </r>
  </si>
  <si>
    <t xml:space="preserve">Ⅱ-3-E-①</t>
  </si>
  <si>
    <r>
      <rPr>
        <sz val="10"/>
        <rFont val="Noto Sans CJK SC"/>
        <family val="2"/>
      </rPr>
      <t xml:space="preserve">身体的苦痛症</t>
    </r>
    <r>
      <rPr>
        <sz val="10"/>
        <rFont val="Arial"/>
        <family val="0"/>
        <charset val="1"/>
      </rPr>
      <t xml:space="preserve">&lt;</t>
    </r>
    <r>
      <rPr>
        <sz val="10"/>
        <rFont val="Noto Sans CJK SC"/>
        <family val="2"/>
      </rPr>
      <t xml:space="preserve">身体症状症</t>
    </r>
    <r>
      <rPr>
        <sz val="10"/>
        <rFont val="Arial"/>
        <family val="0"/>
        <charset val="1"/>
      </rPr>
      <t xml:space="preserve">&gt;</t>
    </r>
  </si>
  <si>
    <t xml:space="preserve">生理的障害、身体的要因に関連した障害</t>
  </si>
  <si>
    <t xml:space="preserve">Ⅱ-4-A-①</t>
  </si>
  <si>
    <r>
      <rPr>
        <sz val="10"/>
        <rFont val="Noto Sans CJK SC"/>
        <family val="2"/>
      </rPr>
      <t xml:space="preserve">神経性やせ症</t>
    </r>
    <r>
      <rPr>
        <sz val="10"/>
        <rFont val="Arial"/>
        <family val="0"/>
        <charset val="1"/>
      </rPr>
      <t xml:space="preserve">&lt;</t>
    </r>
    <r>
      <rPr>
        <sz val="10"/>
        <rFont val="Noto Sans CJK SC"/>
        <family val="2"/>
      </rPr>
      <t xml:space="preserve">神経性無食欲症</t>
    </r>
    <r>
      <rPr>
        <sz val="10"/>
        <rFont val="Arial"/>
        <family val="0"/>
        <charset val="1"/>
      </rPr>
      <t xml:space="preserve">&gt;</t>
    </r>
  </si>
  <si>
    <t xml:space="preserve">Ⅱ-4-A-②</t>
  </si>
  <si>
    <r>
      <rPr>
        <sz val="10"/>
        <rFont val="Noto Sans CJK SC"/>
        <family val="2"/>
      </rPr>
      <t xml:space="preserve">神経性過食症</t>
    </r>
    <r>
      <rPr>
        <sz val="10"/>
        <rFont val="Arial"/>
        <family val="0"/>
        <charset val="1"/>
      </rPr>
      <t xml:space="preserve">&lt;</t>
    </r>
    <r>
      <rPr>
        <sz val="10"/>
        <rFont val="Noto Sans CJK SC"/>
        <family val="2"/>
      </rPr>
      <t xml:space="preserve">大食症</t>
    </r>
    <r>
      <rPr>
        <sz val="10"/>
        <rFont val="Arial"/>
        <family val="0"/>
        <charset val="1"/>
      </rPr>
      <t xml:space="preserve">&gt;</t>
    </r>
  </si>
  <si>
    <t xml:space="preserve">Ⅱ-4-B-①</t>
  </si>
  <si>
    <t xml:space="preserve">不眠症</t>
  </si>
  <si>
    <t xml:space="preserve">Ⅱ-4-B-②</t>
  </si>
  <si>
    <t xml:space="preserve">Ⅱ-4-B-③</t>
  </si>
  <si>
    <t xml:space="preserve">むずむず脚症候群</t>
  </si>
  <si>
    <t xml:space="preserve">Ⅱ-4-B-④</t>
  </si>
  <si>
    <r>
      <rPr>
        <sz val="10"/>
        <rFont val="Noto Sans CJK SC"/>
        <family val="2"/>
      </rPr>
      <t xml:space="preserve">レム</t>
    </r>
    <r>
      <rPr>
        <sz val="10"/>
        <rFont val="Arial"/>
        <family val="0"/>
        <charset val="1"/>
      </rPr>
      <t xml:space="preserve">&lt;REM&gt;</t>
    </r>
    <r>
      <rPr>
        <sz val="10"/>
        <rFont val="Noto Sans CJK SC"/>
        <family val="2"/>
      </rPr>
      <t xml:space="preserve">睡眠行動障害</t>
    </r>
  </si>
  <si>
    <t xml:space="preserve">Ⅱ-4-B-⑤</t>
  </si>
  <si>
    <t xml:space="preserve">過眠症</t>
  </si>
  <si>
    <t xml:space="preserve">Ⅱ-4-B-⑥</t>
  </si>
  <si>
    <t xml:space="preserve">概日リズム障害</t>
  </si>
  <si>
    <t xml:space="preserve">Ⅱ-4-B-⑦</t>
  </si>
  <si>
    <t xml:space="preserve">睡眠時遊行症</t>
  </si>
  <si>
    <t xml:space="preserve">Ⅱ-4-B-⑧</t>
  </si>
  <si>
    <t xml:space="preserve">周期性四肢運動障害</t>
  </si>
  <si>
    <t xml:space="preserve">Ⅱ-4-C</t>
  </si>
  <si>
    <t xml:space="preserve">性機能不全</t>
  </si>
  <si>
    <t xml:space="preserve">Ⅱ-4-D</t>
  </si>
  <si>
    <t xml:space="preserve">心身症</t>
  </si>
  <si>
    <t xml:space="preserve">小児・青年期の精神・心身医学的疾患、成人の人格・行動障害</t>
  </si>
  <si>
    <t xml:space="preserve">Ⅱ-5-A</t>
  </si>
  <si>
    <r>
      <rPr>
        <sz val="10"/>
        <rFont val="Noto Sans CJK SC"/>
        <family val="2"/>
      </rPr>
      <t xml:space="preserve">知的障害</t>
    </r>
    <r>
      <rPr>
        <sz val="10"/>
        <rFont val="Arial"/>
        <family val="0"/>
        <charset val="1"/>
      </rPr>
      <t xml:space="preserve">&lt;</t>
    </r>
    <r>
      <rPr>
        <sz val="10"/>
        <rFont val="Noto Sans CJK SC"/>
        <family val="2"/>
      </rPr>
      <t xml:space="preserve">知的発達症</t>
    </r>
    <r>
      <rPr>
        <sz val="10"/>
        <rFont val="Arial"/>
        <family val="0"/>
        <charset val="1"/>
      </rPr>
      <t xml:space="preserve">&gt;&lt;</t>
    </r>
    <r>
      <rPr>
        <sz val="10"/>
        <rFont val="Noto Sans CJK SC"/>
        <family val="2"/>
      </rPr>
      <t xml:space="preserve">精神遅滞</t>
    </r>
    <r>
      <rPr>
        <sz val="10"/>
        <rFont val="Arial"/>
        <family val="0"/>
        <charset val="1"/>
      </rPr>
      <t xml:space="preserve">&gt;</t>
    </r>
  </si>
  <si>
    <t xml:space="preserve">Ⅱ-5-B-①</t>
  </si>
  <si>
    <r>
      <rPr>
        <sz val="10"/>
        <rFont val="Noto Sans CJK SC"/>
        <family val="2"/>
      </rPr>
      <t xml:space="preserve">限局性学習障害</t>
    </r>
    <r>
      <rPr>
        <sz val="10"/>
        <rFont val="Arial"/>
        <family val="0"/>
        <charset val="1"/>
      </rPr>
      <t xml:space="preserve">&lt;</t>
    </r>
    <r>
      <rPr>
        <sz val="10"/>
        <rFont val="Noto Sans CJK SC"/>
        <family val="2"/>
      </rPr>
      <t xml:space="preserve">発達性学習症</t>
    </r>
    <r>
      <rPr>
        <sz val="10"/>
        <rFont val="Arial"/>
        <family val="0"/>
        <charset val="1"/>
      </rPr>
      <t xml:space="preserve">&gt;</t>
    </r>
  </si>
  <si>
    <t xml:space="preserve">Ⅱ-5-C-①</t>
  </si>
  <si>
    <r>
      <rPr>
        <sz val="10"/>
        <rFont val="Noto Sans CJK SC"/>
        <family val="2"/>
      </rPr>
      <t xml:space="preserve">発達性協調運動症</t>
    </r>
    <r>
      <rPr>
        <sz val="10"/>
        <rFont val="Arial"/>
        <family val="0"/>
        <charset val="1"/>
      </rPr>
      <t xml:space="preserve">&lt;</t>
    </r>
    <r>
      <rPr>
        <sz val="10"/>
        <rFont val="Noto Sans CJK SC"/>
        <family val="2"/>
      </rPr>
      <t xml:space="preserve">発達性協調運動障害</t>
    </r>
    <r>
      <rPr>
        <sz val="10"/>
        <rFont val="Arial"/>
        <family val="0"/>
        <charset val="1"/>
      </rPr>
      <t xml:space="preserve">&gt;</t>
    </r>
  </si>
  <si>
    <t xml:space="preserve">Ⅱ-5-C-②</t>
  </si>
  <si>
    <r>
      <rPr>
        <sz val="10"/>
        <rFont val="Noto Sans CJK SC"/>
        <family val="2"/>
      </rPr>
      <t xml:space="preserve">常動運動症</t>
    </r>
    <r>
      <rPr>
        <sz val="10"/>
        <rFont val="Arial"/>
        <family val="0"/>
        <charset val="1"/>
      </rPr>
      <t xml:space="preserve">&lt;</t>
    </r>
    <r>
      <rPr>
        <sz val="10"/>
        <rFont val="Noto Sans CJK SC"/>
        <family val="2"/>
      </rPr>
      <t xml:space="preserve">常動運動障害</t>
    </r>
    <r>
      <rPr>
        <sz val="10"/>
        <rFont val="Arial"/>
        <family val="0"/>
        <charset val="1"/>
      </rPr>
      <t xml:space="preserve">&gt;</t>
    </r>
  </si>
  <si>
    <t xml:space="preserve">Ⅱ-5-D</t>
  </si>
  <si>
    <t xml:space="preserve">自閉スペクトラム症</t>
  </si>
  <si>
    <t xml:space="preserve">Ⅱ-5-E</t>
  </si>
  <si>
    <r>
      <rPr>
        <sz val="10"/>
        <rFont val="Noto Sans CJK SC"/>
        <family val="2"/>
      </rPr>
      <t xml:space="preserve">注意欠如多動性障害</t>
    </r>
    <r>
      <rPr>
        <sz val="10"/>
        <rFont val="Arial"/>
        <family val="0"/>
        <charset val="1"/>
      </rPr>
      <t xml:space="preserve">&lt;</t>
    </r>
    <r>
      <rPr>
        <sz val="10"/>
        <rFont val="Noto Sans CJK SC"/>
        <family val="2"/>
      </rPr>
      <t xml:space="preserve">注意欠如多動症</t>
    </r>
    <r>
      <rPr>
        <sz val="10"/>
        <rFont val="Arial"/>
        <family val="0"/>
        <charset val="1"/>
      </rPr>
      <t xml:space="preserve">&gt;&lt;ADHD&gt;</t>
    </r>
  </si>
  <si>
    <t xml:space="preserve">Ⅱ-5-F-①</t>
  </si>
  <si>
    <r>
      <rPr>
        <sz val="10"/>
        <rFont val="Noto Sans CJK SC"/>
        <family val="2"/>
      </rPr>
      <t xml:space="preserve">素行障害</t>
    </r>
    <r>
      <rPr>
        <sz val="10"/>
        <rFont val="Arial"/>
        <family val="0"/>
        <charset val="1"/>
      </rPr>
      <t xml:space="preserve">&lt;</t>
    </r>
    <r>
      <rPr>
        <sz val="10"/>
        <rFont val="Noto Sans CJK SC"/>
        <family val="2"/>
      </rPr>
      <t xml:space="preserve">素行・非社会的行動症</t>
    </r>
    <r>
      <rPr>
        <sz val="10"/>
        <rFont val="Arial"/>
        <family val="0"/>
        <charset val="1"/>
      </rPr>
      <t xml:space="preserve">&gt;&lt;</t>
    </r>
    <r>
      <rPr>
        <sz val="10"/>
        <rFont val="Noto Sans CJK SC"/>
        <family val="2"/>
      </rPr>
      <t xml:space="preserve">行為障害</t>
    </r>
    <r>
      <rPr>
        <sz val="10"/>
        <rFont val="Arial"/>
        <family val="0"/>
        <charset val="1"/>
      </rPr>
      <t xml:space="preserve">&gt;</t>
    </r>
    <r>
      <rPr>
        <sz val="10"/>
        <rFont val="Noto Sans CJK SC"/>
        <family val="2"/>
      </rPr>
      <t xml:space="preserve">、反抗挑発症</t>
    </r>
  </si>
  <si>
    <t xml:space="preserve">Ⅱ-5-G</t>
  </si>
  <si>
    <t xml:space="preserve">場面緘黙</t>
  </si>
  <si>
    <t xml:space="preserve">Ⅱ-5-H-①</t>
  </si>
  <si>
    <r>
      <rPr>
        <sz val="10"/>
        <rFont val="Arial"/>
        <family val="0"/>
        <charset val="1"/>
      </rPr>
      <t xml:space="preserve">Tourette</t>
    </r>
    <r>
      <rPr>
        <sz val="10"/>
        <rFont val="Noto Sans CJK SC"/>
        <family val="2"/>
      </rPr>
      <t xml:space="preserve">障害</t>
    </r>
    <r>
      <rPr>
        <sz val="10"/>
        <rFont val="Arial"/>
        <family val="0"/>
        <charset val="1"/>
      </rPr>
      <t xml:space="preserve">&lt;Tourette</t>
    </r>
    <r>
      <rPr>
        <sz val="10"/>
        <rFont val="Noto Sans CJK SC"/>
        <family val="2"/>
      </rPr>
      <t xml:space="preserve">症</t>
    </r>
    <r>
      <rPr>
        <sz val="10"/>
        <rFont val="Arial"/>
        <family val="0"/>
        <charset val="1"/>
      </rPr>
      <t xml:space="preserve">&gt;</t>
    </r>
  </si>
  <si>
    <t xml:space="preserve">Ⅱ-5-I-①</t>
  </si>
  <si>
    <r>
      <rPr>
        <sz val="10"/>
        <rFont val="Noto Sans CJK SC"/>
        <family val="2"/>
      </rPr>
      <t xml:space="preserve">小児期発症流暢症</t>
    </r>
    <r>
      <rPr>
        <sz val="10"/>
        <rFont val="Arial"/>
        <family val="0"/>
        <charset val="1"/>
      </rPr>
      <t xml:space="preserve">&lt;</t>
    </r>
    <r>
      <rPr>
        <sz val="10"/>
        <rFont val="Noto Sans CJK SC"/>
        <family val="2"/>
      </rPr>
      <t xml:space="preserve">小児期発症流暢障害（吃音）</t>
    </r>
    <r>
      <rPr>
        <sz val="10"/>
        <rFont val="Arial"/>
        <family val="0"/>
        <charset val="1"/>
      </rPr>
      <t xml:space="preserve">&gt;</t>
    </r>
  </si>
  <si>
    <t xml:space="preserve">Ⅱ-5-J-①</t>
  </si>
  <si>
    <r>
      <rPr>
        <sz val="10"/>
        <rFont val="Noto Sans CJK SC"/>
        <family val="2"/>
      </rPr>
      <t xml:space="preserve">反応性アタッチメント症</t>
    </r>
    <r>
      <rPr>
        <sz val="10"/>
        <rFont val="Arial"/>
        <family val="0"/>
        <charset val="1"/>
      </rPr>
      <t xml:space="preserve">&lt;</t>
    </r>
    <r>
      <rPr>
        <sz val="10"/>
        <rFont val="Noto Sans CJK SC"/>
        <family val="2"/>
      </rPr>
      <t xml:space="preserve">反応性愛着障害</t>
    </r>
    <r>
      <rPr>
        <sz val="10"/>
        <rFont val="Arial"/>
        <family val="0"/>
        <charset val="1"/>
      </rPr>
      <t xml:space="preserve">&gt;</t>
    </r>
  </si>
  <si>
    <t xml:space="preserve">Ⅱ-5-J-②</t>
  </si>
  <si>
    <r>
      <rPr>
        <sz val="10"/>
        <rFont val="Noto Sans CJK SC"/>
        <family val="2"/>
      </rPr>
      <t xml:space="preserve">脱抑制性対人交流症</t>
    </r>
    <r>
      <rPr>
        <sz val="10"/>
        <rFont val="Arial"/>
        <family val="0"/>
        <charset val="1"/>
      </rPr>
      <t xml:space="preserve">&lt;</t>
    </r>
    <r>
      <rPr>
        <sz val="10"/>
        <rFont val="Noto Sans CJK SC"/>
        <family val="2"/>
      </rPr>
      <t xml:space="preserve">脱抑制型対人交流障害</t>
    </r>
    <r>
      <rPr>
        <sz val="10"/>
        <rFont val="Arial"/>
        <family val="0"/>
        <charset val="1"/>
      </rPr>
      <t xml:space="preserve">&gt;</t>
    </r>
  </si>
  <si>
    <t xml:space="preserve">成人のパーソナリティ・行動障害</t>
  </si>
  <si>
    <t xml:space="preserve">Ⅱ-6-A-①</t>
  </si>
  <si>
    <r>
      <rPr>
        <sz val="10"/>
        <rFont val="Noto Sans CJK SC"/>
        <family val="2"/>
      </rPr>
      <t xml:space="preserve">境界性パーソナリティ障害</t>
    </r>
    <r>
      <rPr>
        <sz val="10"/>
        <rFont val="Arial"/>
        <family val="0"/>
        <charset val="1"/>
      </rPr>
      <t xml:space="preserve">&lt;</t>
    </r>
    <r>
      <rPr>
        <sz val="10"/>
        <rFont val="Noto Sans CJK SC"/>
        <family val="2"/>
      </rPr>
      <t xml:space="preserve">ボーダーラインパターン</t>
    </r>
    <r>
      <rPr>
        <sz val="10"/>
        <rFont val="Arial"/>
        <family val="0"/>
        <charset val="1"/>
      </rPr>
      <t xml:space="preserve">&gt;</t>
    </r>
  </si>
  <si>
    <t xml:space="preserve">Ⅱ-6-B-①</t>
  </si>
  <si>
    <t xml:space="preserve">放火症、窃盗症</t>
  </si>
  <si>
    <t xml:space="preserve">Ⅱ-6-C-①</t>
  </si>
  <si>
    <t xml:space="preserve">窃視症、露出症、窃触症、小児性愛、フェティシズム</t>
  </si>
  <si>
    <t xml:space="preserve">Ⅲ-1-A-①</t>
  </si>
  <si>
    <t xml:space="preserve">Ⅲ-1-A-②</t>
  </si>
  <si>
    <t xml:space="preserve">Ⅲ-1-A-③</t>
  </si>
  <si>
    <t xml:space="preserve">Ⅲ-1-A-④</t>
  </si>
  <si>
    <t xml:space="preserve">Ⅲ-1-A-⑤</t>
  </si>
  <si>
    <t xml:space="preserve">Ⅲ-1-A-⑥</t>
  </si>
  <si>
    <t xml:space="preserve">Ⅲ-1-A-⑦</t>
  </si>
  <si>
    <t xml:space="preserve">Ⅲ-1-B-①</t>
  </si>
  <si>
    <t xml:space="preserve">Ⅲ-1-C-①</t>
  </si>
  <si>
    <t xml:space="preserve">Ⅲ-1-C-②</t>
  </si>
  <si>
    <t xml:space="preserve">Ⅲ-1-D-①</t>
  </si>
  <si>
    <t xml:space="preserve">Ⅲ-1-D-②</t>
  </si>
  <si>
    <r>
      <rPr>
        <sz val="10"/>
        <rFont val="Noto Sans CJK SC"/>
        <family val="2"/>
      </rPr>
      <t xml:space="preserve">中毒性表皮壊死症</t>
    </r>
    <r>
      <rPr>
        <sz val="10"/>
        <rFont val="Arial"/>
        <family val="0"/>
        <charset val="1"/>
      </rPr>
      <t xml:space="preserve">&lt;toxic epidermal necrolysis&gt;</t>
    </r>
  </si>
  <si>
    <t xml:space="preserve">Ⅲ-1-D-③</t>
  </si>
  <si>
    <r>
      <rPr>
        <sz val="10"/>
        <rFont val="Noto Sans CJK SC"/>
        <family val="2"/>
      </rPr>
      <t xml:space="preserve">薬剤性過敏症症候群</t>
    </r>
    <r>
      <rPr>
        <sz val="10"/>
        <rFont val="Arial"/>
        <family val="0"/>
        <charset val="1"/>
      </rPr>
      <t xml:space="preserve">&lt;drug-induced hypersensitivity syndrome&gt;</t>
    </r>
  </si>
  <si>
    <t xml:space="preserve">Ⅲ-1-D-④</t>
  </si>
  <si>
    <t xml:space="preserve">Ⅲ-1-E-①</t>
  </si>
  <si>
    <t xml:space="preserve">Ⅲ-1-E-②</t>
  </si>
  <si>
    <t xml:space="preserve">Ⅲ-1-F-①</t>
  </si>
  <si>
    <t xml:space="preserve">Ⅲ-1-F-②</t>
  </si>
  <si>
    <t xml:space="preserve">Ⅲ-1-G-①</t>
  </si>
  <si>
    <t xml:space="preserve">Ⅲ-1-G-②</t>
  </si>
  <si>
    <t xml:space="preserve">Ⅲ-1-G-③</t>
  </si>
  <si>
    <t xml:space="preserve">Ⅲ-2-A-①</t>
  </si>
  <si>
    <t xml:space="preserve">脂腺母斑、表皮母斑、色素性母斑、太田母斑</t>
  </si>
  <si>
    <t xml:space="preserve">Ⅲ-2-B-①</t>
  </si>
  <si>
    <r>
      <rPr>
        <sz val="10"/>
        <rFont val="Noto Sans CJK SC"/>
        <family val="2"/>
      </rPr>
      <t xml:space="preserve">神経線維腫症</t>
    </r>
    <r>
      <rPr>
        <sz val="10"/>
        <rFont val="Arial"/>
        <family val="0"/>
        <charset val="1"/>
      </rPr>
      <t xml:space="preserve">1</t>
    </r>
    <r>
      <rPr>
        <sz val="10"/>
        <rFont val="Noto Sans CJK SC"/>
        <family val="2"/>
      </rPr>
      <t xml:space="preserve">型</t>
    </r>
    <r>
      <rPr>
        <sz val="10"/>
        <rFont val="Arial"/>
        <family val="0"/>
        <charset val="1"/>
      </rPr>
      <t xml:space="preserve">&lt;von Recklinghausen</t>
    </r>
    <r>
      <rPr>
        <sz val="10"/>
        <rFont val="Noto Sans CJK SC"/>
        <family val="2"/>
      </rPr>
      <t xml:space="preserve">病</t>
    </r>
    <r>
      <rPr>
        <sz val="10"/>
        <rFont val="Arial"/>
        <family val="0"/>
        <charset val="1"/>
      </rPr>
      <t xml:space="preserve">&gt;</t>
    </r>
  </si>
  <si>
    <t xml:space="preserve">Ⅲ-2-B-②</t>
  </si>
  <si>
    <t xml:space="preserve">Ⅲ-2-C-①</t>
  </si>
  <si>
    <t xml:space="preserve">Ⅲ-2-C-②</t>
  </si>
  <si>
    <t xml:space="preserve">Ⅲ-2-C-③</t>
  </si>
  <si>
    <t xml:space="preserve">Ⅲ-2-C-④</t>
  </si>
  <si>
    <t xml:space="preserve">Ⅲ-2-D</t>
  </si>
  <si>
    <t xml:space="preserve">Ⅲ-2-E-①</t>
  </si>
  <si>
    <t xml:space="preserve">Ⅲ-2-E-②</t>
  </si>
  <si>
    <t xml:space="preserve">Ⅲ-2-E-③</t>
  </si>
  <si>
    <t xml:space="preserve">Ⅲ-2-E-④</t>
  </si>
  <si>
    <t xml:space="preserve">Ⅲ-2-E-⑤</t>
  </si>
  <si>
    <t xml:space="preserve">Ⅲ-2-E-⑥</t>
  </si>
  <si>
    <t xml:space="preserve">Ⅲ-2-E-⑦</t>
  </si>
  <si>
    <t xml:space="preserve">Ⅲ-2-E-⑧</t>
  </si>
  <si>
    <t xml:space="preserve">Ⅲ-2-F-①</t>
  </si>
  <si>
    <t xml:space="preserve">Ⅲ-2-F-②</t>
  </si>
  <si>
    <t xml:space="preserve">Ⅲ-2-F-③</t>
  </si>
  <si>
    <t xml:space="preserve">Ⅲ-2-F-④</t>
  </si>
  <si>
    <t xml:space="preserve">Ⅲ-2-F-⑤</t>
  </si>
  <si>
    <t xml:space="preserve">Ⅲ-2-F-⑥</t>
  </si>
  <si>
    <t xml:space="preserve">Ⅲ-2-F-⑦</t>
  </si>
  <si>
    <t xml:space="preserve">Ⅲ-2-G-①</t>
  </si>
  <si>
    <t xml:space="preserve">Ⅲ-2-G-②</t>
  </si>
  <si>
    <t xml:space="preserve">その他の皮膚疾患</t>
  </si>
  <si>
    <t xml:space="preserve">Ⅲ-3-A-①</t>
  </si>
  <si>
    <r>
      <rPr>
        <sz val="10"/>
        <rFont val="Arial"/>
        <family val="0"/>
        <charset val="1"/>
      </rPr>
      <t xml:space="preserve">Hailey-Hailey</t>
    </r>
    <r>
      <rPr>
        <sz val="10"/>
        <rFont val="Noto Sans CJK SC"/>
        <family val="2"/>
      </rPr>
      <t xml:space="preserve">病</t>
    </r>
  </si>
  <si>
    <t xml:space="preserve">Ⅲ-3-A-②</t>
  </si>
  <si>
    <t xml:space="preserve">先天性表皮水疱症</t>
  </si>
  <si>
    <t xml:space="preserve">Ⅲ-3-B-①</t>
  </si>
  <si>
    <t xml:space="preserve">天疱瘡</t>
  </si>
  <si>
    <t xml:space="preserve">Ⅲ-3-B-②</t>
  </si>
  <si>
    <t xml:space="preserve">水疱性類天疱瘡</t>
  </si>
  <si>
    <t xml:space="preserve">Ⅲ-3-B-③</t>
  </si>
  <si>
    <t xml:space="preserve">後天性表皮水疱症</t>
  </si>
  <si>
    <t xml:space="preserve">Ⅲ-3-C-①</t>
  </si>
  <si>
    <t xml:space="preserve">魚鱗癬</t>
  </si>
  <si>
    <t xml:space="preserve">Ⅲ-3-C-②</t>
  </si>
  <si>
    <t xml:space="preserve">掌蹠角化症</t>
  </si>
  <si>
    <t xml:space="preserve">Ⅲ-3-C-③</t>
  </si>
  <si>
    <r>
      <rPr>
        <sz val="10"/>
        <rFont val="Arial"/>
        <family val="0"/>
        <charset val="1"/>
      </rPr>
      <t xml:space="preserve">Darier</t>
    </r>
    <r>
      <rPr>
        <sz val="10"/>
        <rFont val="Noto Sans CJK SC"/>
        <family val="2"/>
      </rPr>
      <t xml:space="preserve">病</t>
    </r>
  </si>
  <si>
    <t xml:space="preserve">Ⅲ-3-C-④</t>
  </si>
  <si>
    <t xml:space="preserve">汗孔角化症</t>
  </si>
  <si>
    <t xml:space="preserve">Ⅲ-3-D-①</t>
  </si>
  <si>
    <t xml:space="preserve">Ⅲ-3-D-②</t>
  </si>
  <si>
    <t xml:space="preserve">扁平苔癬</t>
  </si>
  <si>
    <t xml:space="preserve">Ⅲ-3-D-③</t>
  </si>
  <si>
    <r>
      <rPr>
        <sz val="10"/>
        <rFont val="Arial"/>
        <family val="0"/>
        <charset val="1"/>
      </rPr>
      <t xml:space="preserve">Gibert</t>
    </r>
    <r>
      <rPr>
        <sz val="10"/>
        <rFont val="Noto Sans CJK SC"/>
        <family val="2"/>
      </rPr>
      <t xml:space="preserve">ばら色粃糠疹</t>
    </r>
  </si>
  <si>
    <t xml:space="preserve">Ⅲ-3-D-④</t>
  </si>
  <si>
    <t xml:space="preserve">類乾癬</t>
  </si>
  <si>
    <t xml:space="preserve">Ⅲ-3-E-①</t>
  </si>
  <si>
    <t xml:space="preserve">膿疱性乾癬</t>
  </si>
  <si>
    <t xml:space="preserve">Ⅲ-3-E-②</t>
  </si>
  <si>
    <t xml:space="preserve">掌蹠膿疱症</t>
  </si>
  <si>
    <t xml:space="preserve">Ⅲ-3-F-①</t>
  </si>
  <si>
    <t xml:space="preserve">慢性光線性皮膚炎</t>
  </si>
  <si>
    <t xml:space="preserve">Ⅲ-3-G-①</t>
  </si>
  <si>
    <t xml:space="preserve">尋常性白斑</t>
  </si>
  <si>
    <t xml:space="preserve">Ⅲ-3-H-①</t>
  </si>
  <si>
    <t xml:space="preserve">Ⅲ-3-H-②</t>
  </si>
  <si>
    <t xml:space="preserve">Ⅲ-3-H-③</t>
  </si>
  <si>
    <t xml:space="preserve">Ⅲ-3-I-①</t>
  </si>
  <si>
    <t xml:space="preserve">Ⅲ-3-J-①</t>
  </si>
  <si>
    <t xml:space="preserve">Ⅲ-3-J-②</t>
  </si>
  <si>
    <t xml:space="preserve">Ⅲ-3-J-③</t>
  </si>
  <si>
    <t xml:space="preserve">Ⅲ-3-J-④</t>
  </si>
  <si>
    <t xml:space="preserve">Ⅲ-3-J-⑤</t>
  </si>
  <si>
    <t xml:space="preserve">Ⅲ-3-J-⑥</t>
  </si>
  <si>
    <t xml:space="preserve">Ⅲ-3-J-⑦</t>
  </si>
  <si>
    <t xml:space="preserve">Ⅲ-3-J-⑧</t>
  </si>
  <si>
    <t xml:space="preserve">Ⅲ-3-K-①</t>
  </si>
  <si>
    <t xml:space="preserve">Ⅲ-3-K-②</t>
  </si>
  <si>
    <t xml:space="preserve">Ⅲ-3-K-③</t>
  </si>
  <si>
    <t xml:space="preserve">皮膚腺病</t>
  </si>
  <si>
    <t xml:space="preserve">Ⅲ-3-K-④</t>
  </si>
  <si>
    <t xml:space="preserve">硬結性紅斑</t>
  </si>
  <si>
    <t xml:space="preserve">Ⅲ-3-L-①</t>
  </si>
  <si>
    <t xml:space="preserve">Ⅲ-3-L-②</t>
  </si>
  <si>
    <t xml:space="preserve">Ⅲ-3-L-③</t>
  </si>
  <si>
    <t xml:space="preserve">Ⅲ-3-M-①</t>
  </si>
  <si>
    <t xml:space="preserve">Ⅲ-3-N-①</t>
  </si>
  <si>
    <t xml:space="preserve">Ⅲ-3-N-②</t>
  </si>
  <si>
    <t xml:space="preserve">Ⅲ-3-N-③</t>
  </si>
  <si>
    <t xml:space="preserve">Ⅲ-3-O-①</t>
  </si>
  <si>
    <t xml:space="preserve">Ⅲ-3-P-①</t>
  </si>
  <si>
    <t xml:space="preserve">Ⅲ-3-Q-①</t>
  </si>
  <si>
    <t xml:space="preserve">Ⅲ-3-R-①</t>
  </si>
  <si>
    <t xml:space="preserve">Ⅲ-3-R-②</t>
  </si>
  <si>
    <t xml:space="preserve">脛骨前粘液水腫</t>
  </si>
  <si>
    <t xml:space="preserve">Ⅲ-3-S-①</t>
  </si>
  <si>
    <t xml:space="preserve">アミロイド苔癬</t>
  </si>
  <si>
    <t xml:space="preserve">視機能異常、視神経疾患</t>
  </si>
  <si>
    <t xml:space="preserve">Ⅲ-4-A-①</t>
  </si>
  <si>
    <t xml:space="preserve">弱視</t>
  </si>
  <si>
    <t xml:space="preserve">Ⅲ-4-A-②</t>
  </si>
  <si>
    <t xml:space="preserve">屈折異常</t>
  </si>
  <si>
    <t xml:space="preserve">Ⅲ-4-A-③</t>
  </si>
  <si>
    <t xml:space="preserve">調節異常</t>
  </si>
  <si>
    <t xml:space="preserve">Ⅲ-4-A-④</t>
  </si>
  <si>
    <t xml:space="preserve">色覚異常</t>
  </si>
  <si>
    <t xml:space="preserve">Ⅲ-4-B-①</t>
  </si>
  <si>
    <t xml:space="preserve">Ⅲ-4-B-②</t>
  </si>
  <si>
    <t xml:space="preserve">視神経炎・症</t>
  </si>
  <si>
    <t xml:space="preserve">Ⅲ-4-B-③</t>
  </si>
  <si>
    <t xml:space="preserve">視神経萎縮</t>
  </si>
  <si>
    <t xml:space="preserve">Ⅲ-4-C-①</t>
  </si>
  <si>
    <t xml:space="preserve">斜視、斜位</t>
  </si>
  <si>
    <t xml:space="preserve">Ⅲ-4-C-②</t>
  </si>
  <si>
    <t xml:space="preserve">眼筋麻痺</t>
  </si>
  <si>
    <t xml:space="preserve">Ⅲ-4-C-③</t>
  </si>
  <si>
    <t xml:space="preserve">動眼神経麻痺</t>
  </si>
  <si>
    <t xml:space="preserve">Ⅲ-4-C-④</t>
  </si>
  <si>
    <t xml:space="preserve">外転神経麻痺</t>
  </si>
  <si>
    <t xml:space="preserve">Ⅲ-4-C-⑤</t>
  </si>
  <si>
    <t xml:space="preserve">滑車神経麻痺</t>
  </si>
  <si>
    <t xml:space="preserve">眼窩・外眼部・前眼部・眼球の疾患</t>
  </si>
  <si>
    <t xml:space="preserve">Ⅲ-5-A-①</t>
  </si>
  <si>
    <t xml:space="preserve">眼窩腫瘍</t>
  </si>
  <si>
    <t xml:space="preserve">Ⅲ-5-A-②</t>
  </si>
  <si>
    <t xml:space="preserve">眼球突出</t>
  </si>
  <si>
    <t xml:space="preserve">Ⅲ-5-B-①</t>
  </si>
  <si>
    <t xml:space="preserve">兎眼症</t>
  </si>
  <si>
    <t xml:space="preserve">Ⅲ-5-B-②</t>
  </si>
  <si>
    <t xml:space="preserve">麦粒腫</t>
  </si>
  <si>
    <t xml:space="preserve">Ⅲ-5-B-③</t>
  </si>
  <si>
    <t xml:space="preserve">霰粒腫</t>
  </si>
  <si>
    <t xml:space="preserve">Ⅲ-5-B-④</t>
  </si>
  <si>
    <t xml:space="preserve">眼瞼内反</t>
  </si>
  <si>
    <t xml:space="preserve">Ⅲ-5-B-⑤</t>
  </si>
  <si>
    <t xml:space="preserve">眼瞼外反</t>
  </si>
  <si>
    <t xml:space="preserve">Ⅲ-5-B-⑥</t>
  </si>
  <si>
    <t xml:space="preserve">Ⅲ-5-B-⑦</t>
  </si>
  <si>
    <t xml:space="preserve">Ⅲ-5-C-①</t>
  </si>
  <si>
    <t xml:space="preserve">結膜炎</t>
  </si>
  <si>
    <t xml:space="preserve">Ⅲ-5-C-②</t>
  </si>
  <si>
    <t xml:space="preserve">Ⅲ-5-C-③</t>
  </si>
  <si>
    <t xml:space="preserve">Ⅲ-5-C-④</t>
  </si>
  <si>
    <t xml:space="preserve">涙囊炎</t>
  </si>
  <si>
    <t xml:space="preserve">Ⅲ-5-C-⑤</t>
  </si>
  <si>
    <t xml:space="preserve">翼状片</t>
  </si>
  <si>
    <t xml:space="preserve">Ⅲ-5-C-⑥</t>
  </si>
  <si>
    <t xml:space="preserve">Ⅲ-5-C-⑦</t>
  </si>
  <si>
    <t xml:space="preserve">角膜感染症</t>
  </si>
  <si>
    <t xml:space="preserve">Ⅲ-5-C-⑧</t>
  </si>
  <si>
    <t xml:space="preserve">角膜炎</t>
  </si>
  <si>
    <t xml:space="preserve">Ⅲ-5-C-⑨</t>
  </si>
  <si>
    <t xml:space="preserve">角膜潰瘍</t>
  </si>
  <si>
    <t xml:space="preserve">Ⅲ-5-C-⑩</t>
  </si>
  <si>
    <t xml:space="preserve">Ⅲ-5-C-⑪</t>
  </si>
  <si>
    <t xml:space="preserve">涙液分泌障害</t>
  </si>
  <si>
    <t xml:space="preserve">Ⅲ-5-C-⑫</t>
  </si>
  <si>
    <t xml:space="preserve">角膜の色素沈着</t>
  </si>
  <si>
    <t xml:space="preserve">Ⅲ-5-D-①</t>
  </si>
  <si>
    <t xml:space="preserve">白内障</t>
  </si>
  <si>
    <t xml:space="preserve">Ⅲ-5-D-②</t>
  </si>
  <si>
    <t xml:space="preserve">緑内障</t>
  </si>
  <si>
    <t xml:space="preserve">Ⅲ-5-D-③</t>
  </si>
  <si>
    <t xml:space="preserve">Ⅲ-6-A-①</t>
  </si>
  <si>
    <t xml:space="preserve">Ⅲ-6-A-②</t>
  </si>
  <si>
    <r>
      <rPr>
        <sz val="10"/>
        <rFont val="Noto Sans CJK SC"/>
        <family val="2"/>
      </rPr>
      <t xml:space="preserve">前部ぶどう膜炎</t>
    </r>
    <r>
      <rPr>
        <sz val="10"/>
        <rFont val="Arial"/>
        <family val="0"/>
        <charset val="1"/>
      </rPr>
      <t xml:space="preserve">&lt;</t>
    </r>
    <r>
      <rPr>
        <sz val="10"/>
        <rFont val="Noto Sans CJK SC"/>
        <family val="2"/>
      </rPr>
      <t xml:space="preserve">虹彩炎、虹彩毛様体炎</t>
    </r>
    <r>
      <rPr>
        <sz val="10"/>
        <rFont val="Arial"/>
        <family val="0"/>
        <charset val="1"/>
      </rPr>
      <t xml:space="preserve">&gt;</t>
    </r>
  </si>
  <si>
    <t xml:space="preserve">Ⅲ-6-A-③</t>
  </si>
  <si>
    <r>
      <rPr>
        <sz val="10"/>
        <rFont val="Noto Sans CJK SC"/>
        <family val="2"/>
      </rPr>
      <t xml:space="preserve">後部ぶどう膜炎</t>
    </r>
    <r>
      <rPr>
        <sz val="10"/>
        <rFont val="Arial"/>
        <family val="0"/>
        <charset val="1"/>
      </rPr>
      <t xml:space="preserve">&lt;</t>
    </r>
    <r>
      <rPr>
        <sz val="10"/>
        <rFont val="Noto Sans CJK SC"/>
        <family val="2"/>
      </rPr>
      <t xml:space="preserve">脈絡膜炎、網脈絡膜炎</t>
    </r>
    <r>
      <rPr>
        <sz val="10"/>
        <rFont val="Arial"/>
        <family val="0"/>
        <charset val="1"/>
      </rPr>
      <t xml:space="preserve">&gt;</t>
    </r>
  </si>
  <si>
    <t xml:space="preserve">Ⅲ-6-A-④</t>
  </si>
  <si>
    <r>
      <rPr>
        <sz val="10"/>
        <rFont val="Arial"/>
        <family val="0"/>
        <charset val="1"/>
      </rPr>
      <t xml:space="preserve">Vogt-</t>
    </r>
    <r>
      <rPr>
        <sz val="10"/>
        <rFont val="Noto Sans CJK SC"/>
        <family val="2"/>
      </rPr>
      <t xml:space="preserve">小柳</t>
    </r>
    <r>
      <rPr>
        <sz val="10"/>
        <rFont val="Arial"/>
        <family val="0"/>
        <charset val="1"/>
      </rPr>
      <t xml:space="preserve">-</t>
    </r>
    <r>
      <rPr>
        <sz val="10"/>
        <rFont val="Noto Sans CJK SC"/>
        <family val="2"/>
      </rPr>
      <t xml:space="preserve">原田病</t>
    </r>
  </si>
  <si>
    <t xml:space="preserve">Ⅲ-6-A-⑤</t>
  </si>
  <si>
    <t xml:space="preserve">Ⅲ-6-B-①</t>
  </si>
  <si>
    <t xml:space="preserve">Ⅲ-6-C-①</t>
  </si>
  <si>
    <t xml:space="preserve">Ⅲ-6-C-②</t>
  </si>
  <si>
    <t xml:space="preserve">網膜剝離</t>
  </si>
  <si>
    <t xml:space="preserve">Ⅲ-6-C-③</t>
  </si>
  <si>
    <t xml:space="preserve">網膜静脈閉塞症</t>
  </si>
  <si>
    <t xml:space="preserve">Ⅲ-6-C-④</t>
  </si>
  <si>
    <t xml:space="preserve">網膜動脈閉塞症</t>
  </si>
  <si>
    <t xml:space="preserve">Ⅲ-6-C-⑤</t>
  </si>
  <si>
    <t xml:space="preserve">Ⅲ-6-C-⑥</t>
  </si>
  <si>
    <t xml:space="preserve">加齢黄斑変性</t>
  </si>
  <si>
    <t xml:space="preserve">Ⅲ-6-C-⑦</t>
  </si>
  <si>
    <t xml:space="preserve">Ⅲ-6-C-⑧</t>
  </si>
  <si>
    <t xml:space="preserve">変性近視</t>
  </si>
  <si>
    <t xml:space="preserve">Ⅲ-6-C-⑨</t>
  </si>
  <si>
    <t xml:space="preserve">Ⅲ-6-C-⑩</t>
  </si>
  <si>
    <r>
      <rPr>
        <sz val="10"/>
        <rFont val="Noto Sans CJK SC"/>
        <family val="2"/>
      </rPr>
      <t xml:space="preserve">黄斑円孔、網膜上膜</t>
    </r>
    <r>
      <rPr>
        <sz val="10"/>
        <rFont val="Arial"/>
        <family val="0"/>
        <charset val="1"/>
      </rPr>
      <t xml:space="preserve">&lt;</t>
    </r>
    <r>
      <rPr>
        <sz val="10"/>
        <rFont val="Noto Sans CJK SC"/>
        <family val="2"/>
      </rPr>
      <t xml:space="preserve">網膜前膜</t>
    </r>
    <r>
      <rPr>
        <sz val="10"/>
        <rFont val="Arial"/>
        <family val="0"/>
        <charset val="1"/>
      </rPr>
      <t xml:space="preserve">&gt;</t>
    </r>
  </si>
  <si>
    <t xml:space="preserve">Ⅲ-6-D-①</t>
  </si>
  <si>
    <t xml:space="preserve">Ⅲ-6-D-②</t>
  </si>
  <si>
    <t xml:space="preserve">硝子体混濁</t>
  </si>
  <si>
    <t xml:space="preserve">Ⅲ-6-E-①</t>
  </si>
  <si>
    <t xml:space="preserve">脈絡膜腫瘍</t>
  </si>
  <si>
    <t xml:space="preserve">Ⅲ-6-E-②</t>
  </si>
  <si>
    <t xml:space="preserve">外耳・中耳疾患</t>
  </si>
  <si>
    <t xml:space="preserve">Ⅲ-7-A-①</t>
  </si>
  <si>
    <t xml:space="preserve">外耳道異物</t>
  </si>
  <si>
    <t xml:space="preserve">Ⅲ-7-A-②</t>
  </si>
  <si>
    <r>
      <rPr>
        <sz val="10"/>
        <rFont val="Noto Sans CJK SC"/>
        <family val="2"/>
      </rPr>
      <t xml:space="preserve">耳性帯状疱疹</t>
    </r>
    <r>
      <rPr>
        <sz val="10"/>
        <rFont val="Arial"/>
        <family val="0"/>
        <charset val="1"/>
      </rPr>
      <t xml:space="preserve">&lt;Ramsay Hunt</t>
    </r>
    <r>
      <rPr>
        <sz val="10"/>
        <rFont val="Noto Sans CJK SC"/>
        <family val="2"/>
      </rPr>
      <t xml:space="preserve">症候群</t>
    </r>
    <r>
      <rPr>
        <sz val="10"/>
        <rFont val="Arial"/>
        <family val="0"/>
        <charset val="1"/>
      </rPr>
      <t xml:space="preserve">&gt;</t>
    </r>
  </si>
  <si>
    <t xml:space="preserve">Ⅲ-7-A-③</t>
  </si>
  <si>
    <r>
      <rPr>
        <sz val="10"/>
        <rFont val="Noto Sans CJK SC"/>
        <family val="2"/>
      </rPr>
      <t xml:space="preserve">急性化膿性限局性外耳炎</t>
    </r>
    <r>
      <rPr>
        <sz val="10"/>
        <rFont val="Arial"/>
        <family val="0"/>
        <charset val="1"/>
      </rPr>
      <t xml:space="preserve">&lt;</t>
    </r>
    <r>
      <rPr>
        <sz val="10"/>
        <rFont val="Noto Sans CJK SC"/>
        <family val="2"/>
      </rPr>
      <t xml:space="preserve">耳せつ</t>
    </r>
    <r>
      <rPr>
        <sz val="10"/>
        <rFont val="Arial"/>
        <family val="0"/>
        <charset val="1"/>
      </rPr>
      <t xml:space="preserve">&gt;</t>
    </r>
  </si>
  <si>
    <t xml:space="preserve">Ⅲ-7-A-④</t>
  </si>
  <si>
    <t xml:space="preserve">耳垢栓塞</t>
  </si>
  <si>
    <t xml:space="preserve">Ⅲ-7-A-⑤</t>
  </si>
  <si>
    <t xml:space="preserve">聴器癌、外耳道癌</t>
  </si>
  <si>
    <t xml:space="preserve">Ⅲ-7-A-⑥</t>
  </si>
  <si>
    <t xml:space="preserve">悪性外耳道炎</t>
  </si>
  <si>
    <t xml:space="preserve">Ⅲ-7-B-①</t>
  </si>
  <si>
    <t xml:space="preserve">鼓膜炎</t>
  </si>
  <si>
    <t xml:space="preserve">Ⅲ-7-C-①</t>
  </si>
  <si>
    <t xml:space="preserve">急性中耳炎</t>
  </si>
  <si>
    <t xml:space="preserve">Ⅲ-7-C-②</t>
  </si>
  <si>
    <t xml:space="preserve">滲出性中耳炎</t>
  </si>
  <si>
    <t xml:space="preserve">Ⅲ-7-C-③</t>
  </si>
  <si>
    <r>
      <rPr>
        <sz val="10"/>
        <rFont val="Noto Sans CJK SC"/>
        <family val="2"/>
      </rPr>
      <t xml:space="preserve">慢性穿孔性</t>
    </r>
    <r>
      <rPr>
        <sz val="10"/>
        <rFont val="Arial"/>
        <family val="0"/>
        <charset val="1"/>
      </rPr>
      <t xml:space="preserve">&lt;</t>
    </r>
    <r>
      <rPr>
        <sz val="10"/>
        <rFont val="Noto Sans CJK SC"/>
        <family val="2"/>
      </rPr>
      <t xml:space="preserve">化膿性</t>
    </r>
    <r>
      <rPr>
        <sz val="10"/>
        <rFont val="Arial"/>
        <family val="0"/>
        <charset val="1"/>
      </rPr>
      <t xml:space="preserve">&gt;</t>
    </r>
    <r>
      <rPr>
        <sz val="10"/>
        <rFont val="Noto Sans CJK SC"/>
        <family val="2"/>
      </rPr>
      <t xml:space="preserve">中耳炎</t>
    </r>
  </si>
  <si>
    <t xml:space="preserve">Ⅲ-7-C-④</t>
  </si>
  <si>
    <t xml:space="preserve">耳管機能不全</t>
  </si>
  <si>
    <t xml:space="preserve">Ⅲ-7-C-⑤</t>
  </si>
  <si>
    <t xml:space="preserve">好酸球性中耳炎</t>
  </si>
  <si>
    <t xml:space="preserve">Ⅲ-7-C-⑥</t>
  </si>
  <si>
    <t xml:space="preserve">真珠腫性中耳炎</t>
  </si>
  <si>
    <t xml:space="preserve">Ⅲ-7-C-⑦</t>
  </si>
  <si>
    <t xml:space="preserve">耳硬化症</t>
  </si>
  <si>
    <t xml:space="preserve">内耳・神経疾患</t>
  </si>
  <si>
    <t xml:space="preserve">Ⅲ-8-A-①</t>
  </si>
  <si>
    <t xml:space="preserve">騒音性難聴</t>
  </si>
  <si>
    <t xml:space="preserve">Ⅲ-8-A-②</t>
  </si>
  <si>
    <t xml:space="preserve">薬剤性難聴</t>
  </si>
  <si>
    <t xml:space="preserve">Ⅲ-8-A-③</t>
  </si>
  <si>
    <t xml:space="preserve">老人性難聴</t>
  </si>
  <si>
    <t xml:space="preserve">Ⅲ-8-A-④</t>
  </si>
  <si>
    <t xml:space="preserve">突発性難聴</t>
  </si>
  <si>
    <t xml:space="preserve">Ⅲ-8-A-⑤</t>
  </si>
  <si>
    <t xml:space="preserve">内耳炎</t>
  </si>
  <si>
    <t xml:space="preserve">Ⅲ-8-A-⑥</t>
  </si>
  <si>
    <t xml:space="preserve">音響外傷</t>
  </si>
  <si>
    <t xml:space="preserve">Ⅲ-8-A-⑦</t>
  </si>
  <si>
    <t xml:space="preserve">乳幼児の難聴</t>
  </si>
  <si>
    <t xml:space="preserve">Ⅲ-8-A-⑧</t>
  </si>
  <si>
    <t xml:space="preserve">ウイルス性難聴</t>
  </si>
  <si>
    <t xml:space="preserve">Ⅲ-8-A-⑨</t>
  </si>
  <si>
    <t xml:space="preserve">遺伝性難聴</t>
  </si>
  <si>
    <t xml:space="preserve">Ⅲ-8-A-⑩</t>
  </si>
  <si>
    <t xml:space="preserve">外リンパ瘻</t>
  </si>
  <si>
    <t xml:space="preserve">Ⅲ-8-A-⑪</t>
  </si>
  <si>
    <t xml:space="preserve">機能性難聴</t>
  </si>
  <si>
    <t xml:space="preserve">Ⅲ-8-B-①</t>
  </si>
  <si>
    <r>
      <rPr>
        <sz val="10"/>
        <rFont val="Arial"/>
        <family val="0"/>
        <charset val="1"/>
      </rPr>
      <t xml:space="preserve">Ménière</t>
    </r>
    <r>
      <rPr>
        <sz val="10"/>
        <rFont val="Noto Sans CJK SC"/>
        <family val="2"/>
      </rPr>
      <t xml:space="preserve">病</t>
    </r>
  </si>
  <si>
    <t xml:space="preserve">Ⅲ-8-B-②</t>
  </si>
  <si>
    <t xml:space="preserve">良性発作性頭位めまい症</t>
  </si>
  <si>
    <t xml:space="preserve">Ⅲ-8-B-③</t>
  </si>
  <si>
    <t xml:space="preserve">前庭神経炎</t>
  </si>
  <si>
    <t xml:space="preserve">Ⅲ-8-B-④</t>
  </si>
  <si>
    <t xml:space="preserve">薬剤性平衡障害</t>
  </si>
  <si>
    <t xml:space="preserve">Ⅲ-8-B-⑤</t>
  </si>
  <si>
    <t xml:space="preserve">動揺病</t>
  </si>
  <si>
    <t xml:space="preserve">Ⅲ-8-C-①</t>
  </si>
  <si>
    <t xml:space="preserve">顔面神経麻痺</t>
  </si>
  <si>
    <t xml:space="preserve">Ⅲ-8-C-②</t>
  </si>
  <si>
    <t xml:space="preserve">三叉神経痛</t>
  </si>
  <si>
    <t xml:space="preserve">Ⅲ-8-C-③</t>
  </si>
  <si>
    <r>
      <rPr>
        <sz val="10"/>
        <rFont val="Arial"/>
        <family val="0"/>
        <charset val="1"/>
      </rPr>
      <t xml:space="preserve">Horner</t>
    </r>
    <r>
      <rPr>
        <sz val="10"/>
        <rFont val="Noto Sans CJK SC"/>
        <family val="2"/>
      </rPr>
      <t xml:space="preserve">症候群</t>
    </r>
  </si>
  <si>
    <t xml:space="preserve">Ⅲ-8-C-④</t>
  </si>
  <si>
    <t xml:space="preserve">舌下神経麻痺</t>
  </si>
  <si>
    <t xml:space="preserve">Ⅲ-8-C-⑤</t>
  </si>
  <si>
    <t xml:space="preserve">小脳橋角部腫瘍</t>
  </si>
  <si>
    <t xml:space="preserve">Ⅲ-8-C-⑥</t>
  </si>
  <si>
    <t xml:space="preserve">舌咽神経麻痺、舌咽神経痛</t>
  </si>
  <si>
    <t xml:space="preserve">Ⅲ-8-C-⑦</t>
  </si>
  <si>
    <t xml:space="preserve">Ⅲ-8-C-⑧</t>
  </si>
  <si>
    <t xml:space="preserve">顔面けいれん、眼瞼けいれん</t>
  </si>
  <si>
    <t xml:space="preserve">Ⅲ-8-C-⑨</t>
  </si>
  <si>
    <t xml:space="preserve">軟口蓋麻痺</t>
  </si>
  <si>
    <t xml:space="preserve">Ⅲ-8-C-⑩</t>
  </si>
  <si>
    <t xml:space="preserve">頸静脈孔症候群</t>
  </si>
  <si>
    <t xml:space="preserve">Ⅲ-9-A-①</t>
  </si>
  <si>
    <t xml:space="preserve">鼻せつ</t>
  </si>
  <si>
    <t xml:space="preserve">Ⅲ-9-A-②</t>
  </si>
  <si>
    <t xml:space="preserve">Ⅲ-9-A-③</t>
  </si>
  <si>
    <t xml:space="preserve">Ⅲ-9-A-④</t>
  </si>
  <si>
    <t xml:space="preserve">歯性上顎洞炎</t>
  </si>
  <si>
    <t xml:space="preserve">Ⅲ-9-A-⑤</t>
  </si>
  <si>
    <t xml:space="preserve">副鼻腔真菌症</t>
  </si>
  <si>
    <t xml:space="preserve">Ⅲ-9-A-⑥</t>
  </si>
  <si>
    <t xml:space="preserve">術後副鼻腔囊胞</t>
  </si>
  <si>
    <t xml:space="preserve">Ⅲ-9-A-⑦</t>
  </si>
  <si>
    <t xml:space="preserve">鼻・副鼻腔癌</t>
  </si>
  <si>
    <t xml:space="preserve">Ⅲ-9-B-①</t>
  </si>
  <si>
    <r>
      <rPr>
        <sz val="10"/>
        <rFont val="Noto Sans CJK SC"/>
        <family val="2"/>
      </rPr>
      <t xml:space="preserve">感冒</t>
    </r>
    <r>
      <rPr>
        <sz val="10"/>
        <rFont val="Arial"/>
        <family val="0"/>
        <charset val="1"/>
      </rPr>
      <t xml:space="preserve">&lt;</t>
    </r>
    <r>
      <rPr>
        <sz val="10"/>
        <rFont val="Noto Sans CJK SC"/>
        <family val="2"/>
      </rPr>
      <t xml:space="preserve">かぜ症候群</t>
    </r>
    <r>
      <rPr>
        <sz val="10"/>
        <rFont val="Arial"/>
        <family val="0"/>
        <charset val="1"/>
      </rPr>
      <t xml:space="preserve">&gt;</t>
    </r>
  </si>
  <si>
    <t xml:space="preserve">Ⅲ-9-B-②</t>
  </si>
  <si>
    <t xml:space="preserve">クループ症候群</t>
  </si>
  <si>
    <t xml:space="preserve">Ⅲ-9-B-③</t>
  </si>
  <si>
    <t xml:space="preserve">急性喉頭蓋炎</t>
  </si>
  <si>
    <t xml:space="preserve">Ⅲ-9-B-④</t>
  </si>
  <si>
    <t xml:space="preserve">急性喉頭炎</t>
  </si>
  <si>
    <t xml:space="preserve">Ⅲ-9-B-⑤</t>
  </si>
  <si>
    <t xml:space="preserve">喉頭癌</t>
  </si>
  <si>
    <t xml:space="preserve">Ⅲ-9-B-⑥</t>
  </si>
  <si>
    <t xml:space="preserve">急性声門下喉頭炎</t>
  </si>
  <si>
    <t xml:space="preserve">Ⅲ-9-B-⑦</t>
  </si>
  <si>
    <t xml:space="preserve">声帯ポリープ、声帯結節</t>
  </si>
  <si>
    <t xml:space="preserve">Ⅲ-9-B-⑧</t>
  </si>
  <si>
    <t xml:space="preserve">慢性喉頭炎</t>
  </si>
  <si>
    <t xml:space="preserve">Ⅲ-9-B-⑨</t>
  </si>
  <si>
    <t xml:space="preserve">喉頭乳頭腫</t>
  </si>
  <si>
    <t xml:space="preserve">咽頭・口腔・唾液腺疾患</t>
  </si>
  <si>
    <t xml:space="preserve">Ⅲ-10-A-①</t>
  </si>
  <si>
    <t xml:space="preserve">口角炎、舌炎</t>
  </si>
  <si>
    <t xml:space="preserve">Ⅲ-10-A-②</t>
  </si>
  <si>
    <t xml:space="preserve">アフタ性口内炎</t>
  </si>
  <si>
    <t xml:space="preserve">Ⅲ-10-A-③</t>
  </si>
  <si>
    <t xml:space="preserve">急性ヘルペス性口内炎</t>
  </si>
  <si>
    <t xml:space="preserve">Ⅲ-10-A-④</t>
  </si>
  <si>
    <t xml:space="preserve">ヘルパンギーナ</t>
  </si>
  <si>
    <t xml:space="preserve">Ⅲ-10-A-⑤</t>
  </si>
  <si>
    <t xml:space="preserve">口腔カンジダ症</t>
  </si>
  <si>
    <t xml:space="preserve">Ⅲ-10-A-⑥</t>
  </si>
  <si>
    <r>
      <rPr>
        <sz val="10"/>
        <rFont val="Noto Sans CJK SC"/>
        <family val="2"/>
      </rPr>
      <t xml:space="preserve">白斑</t>
    </r>
    <r>
      <rPr>
        <sz val="10"/>
        <rFont val="Arial"/>
        <family val="0"/>
        <charset val="1"/>
      </rPr>
      <t xml:space="preserve">&lt;</t>
    </r>
    <r>
      <rPr>
        <sz val="10"/>
        <rFont val="Noto Sans CJK SC"/>
        <family val="2"/>
      </rPr>
      <t xml:space="preserve">板</t>
    </r>
    <r>
      <rPr>
        <sz val="10"/>
        <rFont val="Arial"/>
        <family val="0"/>
        <charset val="1"/>
      </rPr>
      <t xml:space="preserve">&gt;</t>
    </r>
    <r>
      <rPr>
        <sz val="10"/>
        <rFont val="Noto Sans CJK SC"/>
        <family val="2"/>
      </rPr>
      <t xml:space="preserve">症</t>
    </r>
  </si>
  <si>
    <t xml:space="preserve">Ⅲ-10-A-⑦</t>
  </si>
  <si>
    <t xml:space="preserve">口腔・口唇の癌、舌癌</t>
  </si>
  <si>
    <t xml:space="preserve">Ⅲ-10-B-①</t>
  </si>
  <si>
    <t xml:space="preserve">顎関節症</t>
  </si>
  <si>
    <t xml:space="preserve">Ⅲ-10-B-②</t>
  </si>
  <si>
    <t xml:space="preserve">Ⅲ-10-C-①</t>
  </si>
  <si>
    <t xml:space="preserve">Ⅲ-10-C-②</t>
  </si>
  <si>
    <r>
      <rPr>
        <sz val="10"/>
        <rFont val="Noto Sans CJK SC"/>
        <family val="2"/>
      </rPr>
      <t xml:space="preserve">口蓋扁桃肥大症、咽頭扁桃</t>
    </r>
    <r>
      <rPr>
        <sz val="10"/>
        <rFont val="Arial"/>
        <family val="0"/>
        <charset val="1"/>
      </rPr>
      <t xml:space="preserve">&lt;</t>
    </r>
    <r>
      <rPr>
        <sz val="10"/>
        <rFont val="Noto Sans CJK SC"/>
        <family val="2"/>
      </rPr>
      <t xml:space="preserve">アデノイド</t>
    </r>
    <r>
      <rPr>
        <sz val="10"/>
        <rFont val="Arial"/>
        <family val="0"/>
        <charset val="1"/>
      </rPr>
      <t xml:space="preserve">&gt;</t>
    </r>
    <r>
      <rPr>
        <sz val="10"/>
        <rFont val="Noto Sans CJK SC"/>
        <family val="2"/>
      </rPr>
      <t xml:space="preserve">増殖症</t>
    </r>
  </si>
  <si>
    <t xml:space="preserve">Ⅲ-10-C-③</t>
  </si>
  <si>
    <t xml:space="preserve">急性扁桃炎</t>
  </si>
  <si>
    <t xml:space="preserve">Ⅲ-10-C-④</t>
  </si>
  <si>
    <t xml:space="preserve">扁桃周囲炎・膿瘍</t>
  </si>
  <si>
    <t xml:space="preserve">Ⅲ-10-C-⑤</t>
  </si>
  <si>
    <t xml:space="preserve">咽後膿瘍</t>
  </si>
  <si>
    <t xml:space="preserve">Ⅲ-10-C-⑥</t>
  </si>
  <si>
    <t xml:space="preserve">慢性扁桃炎</t>
  </si>
  <si>
    <t xml:space="preserve">Ⅲ-10-C-⑦</t>
  </si>
  <si>
    <t xml:space="preserve">Ⅲ-10-C-⑧</t>
  </si>
  <si>
    <t xml:space="preserve">上咽頭癌</t>
  </si>
  <si>
    <t xml:space="preserve">Ⅲ-10-C-⑨</t>
  </si>
  <si>
    <t xml:space="preserve">中咽頭癌</t>
  </si>
  <si>
    <t xml:space="preserve">Ⅲ-10-C-⑩</t>
  </si>
  <si>
    <t xml:space="preserve">下咽頭癌</t>
  </si>
  <si>
    <t xml:space="preserve">Ⅲ-10-C-⑪</t>
  </si>
  <si>
    <t xml:space="preserve">若年性血管線維腫</t>
  </si>
  <si>
    <t xml:space="preserve">Ⅲ-10-D-①</t>
  </si>
  <si>
    <t xml:space="preserve">唾石症</t>
  </si>
  <si>
    <t xml:space="preserve">Ⅲ-10-D-②</t>
  </si>
  <si>
    <t xml:space="preserve">唾液腺炎</t>
  </si>
  <si>
    <t xml:space="preserve">Ⅲ-10-D-③</t>
  </si>
  <si>
    <t xml:space="preserve">唾液腺良性腫瘍</t>
  </si>
  <si>
    <t xml:space="preserve">Ⅲ-10-D-④</t>
  </si>
  <si>
    <t xml:space="preserve">唾液腺癌</t>
  </si>
  <si>
    <t xml:space="preserve">Ⅲ-10-E-①</t>
  </si>
  <si>
    <t xml:space="preserve">頸部リンパ節炎</t>
  </si>
  <si>
    <t xml:space="preserve">Ⅲ-10-E-②</t>
  </si>
  <si>
    <t xml:space="preserve">頸部膿瘍</t>
  </si>
  <si>
    <t xml:space="preserve">Ⅲ-10-E-③</t>
  </si>
  <si>
    <t xml:space="preserve">リンパ節転移</t>
  </si>
  <si>
    <t xml:space="preserve">Ⅲ-10-E-④</t>
  </si>
  <si>
    <t xml:space="preserve">先天性頸囊胞・瘻</t>
  </si>
  <si>
    <t xml:space="preserve">Ⅲ-10-E-⑤</t>
  </si>
  <si>
    <t xml:space="preserve">損傷、奇形</t>
  </si>
  <si>
    <t xml:space="preserve">Ⅲ-11-A-①</t>
  </si>
  <si>
    <t xml:space="preserve">Ⅲ-11-A-②</t>
  </si>
  <si>
    <t xml:space="preserve">凍傷・凍瘡</t>
  </si>
  <si>
    <t xml:space="preserve">Ⅲ-11-A-③</t>
  </si>
  <si>
    <t xml:space="preserve">電撃傷</t>
  </si>
  <si>
    <t xml:space="preserve">Ⅲ-11-A-④</t>
  </si>
  <si>
    <t xml:space="preserve">Ⅲ-11-A-⑤</t>
  </si>
  <si>
    <t xml:space="preserve">角・結膜化学損傷</t>
  </si>
  <si>
    <t xml:space="preserve">Ⅲ-11-A-⑥</t>
  </si>
  <si>
    <t xml:space="preserve">光線性眼障害</t>
  </si>
  <si>
    <t xml:space="preserve">Ⅲ-11-B-①</t>
  </si>
  <si>
    <t xml:space="preserve">Ⅲ-11-B-②</t>
  </si>
  <si>
    <t xml:space="preserve">鈍的眼外傷</t>
  </si>
  <si>
    <t xml:space="preserve">Ⅲ-11-B-③</t>
  </si>
  <si>
    <t xml:space="preserve">鋭的眼外傷</t>
  </si>
  <si>
    <t xml:space="preserve">Ⅲ-11-C-①</t>
  </si>
  <si>
    <t xml:space="preserve">鼓膜損傷</t>
  </si>
  <si>
    <t xml:space="preserve">Ⅲ-11-C-②</t>
  </si>
  <si>
    <t xml:space="preserve">耳介血腫</t>
  </si>
  <si>
    <t xml:space="preserve">Ⅲ-11-D-①</t>
  </si>
  <si>
    <t xml:space="preserve">側頭骨骨折</t>
  </si>
  <si>
    <t xml:space="preserve">Ⅲ-11-D-②</t>
  </si>
  <si>
    <t xml:space="preserve">鼻骨骨折</t>
  </si>
  <si>
    <t xml:space="preserve">Ⅲ-11-D-③</t>
  </si>
  <si>
    <t xml:space="preserve">顔面骨折</t>
  </si>
  <si>
    <t xml:space="preserve">Ⅲ-11-D-④</t>
  </si>
  <si>
    <t xml:space="preserve">前頭骨骨折</t>
  </si>
  <si>
    <t xml:space="preserve">Ⅲ-11-D-⑤</t>
  </si>
  <si>
    <t xml:space="preserve">吹き抜け骨折</t>
  </si>
  <si>
    <t xml:space="preserve">Ⅲ-11-D-⑥</t>
  </si>
  <si>
    <t xml:space="preserve">視神経損傷、視神経管骨折</t>
  </si>
  <si>
    <t xml:space="preserve">Ⅲ-11-E</t>
  </si>
  <si>
    <t xml:space="preserve">喉頭損傷</t>
  </si>
  <si>
    <t xml:space="preserve">Ⅲ-11-F-①</t>
  </si>
  <si>
    <t xml:space="preserve">耳介奇形</t>
  </si>
  <si>
    <t xml:space="preserve">Ⅲ-11-F-②</t>
  </si>
  <si>
    <t xml:space="preserve">先天性耳瘻孔</t>
  </si>
  <si>
    <t xml:space="preserve">Ⅲ-11-F-③</t>
  </si>
  <si>
    <t xml:space="preserve">外耳道閉鎖症</t>
  </si>
  <si>
    <t xml:space="preserve">Ⅲ-11-F-④</t>
  </si>
  <si>
    <t xml:space="preserve">中耳奇形</t>
  </si>
  <si>
    <t xml:space="preserve">Ⅲ-11-F-⑤</t>
  </si>
  <si>
    <t xml:space="preserve">内耳奇形</t>
  </si>
  <si>
    <t xml:space="preserve">Ⅲ-11-G-①</t>
  </si>
  <si>
    <t xml:space="preserve">唇裂、口蓋裂</t>
  </si>
  <si>
    <t xml:space="preserve">感染性呼吸器疾患</t>
  </si>
  <si>
    <t xml:space="preserve">Ⅳ-1-A-①</t>
  </si>
  <si>
    <t xml:space="preserve">Ⅳ-1-A-②</t>
  </si>
  <si>
    <t xml:space="preserve">Ⅳ-1-B-①</t>
  </si>
  <si>
    <t xml:space="preserve">Ⅳ-1-B-②</t>
  </si>
  <si>
    <t xml:space="preserve">Ⅳ-1-B-③</t>
  </si>
  <si>
    <t xml:space="preserve">Ⅳ-1-C-①</t>
  </si>
  <si>
    <t xml:space="preserve">アスペルギルス症、クリプトコックス症、カンジダ症、ニューモシスチス肺炎</t>
  </si>
  <si>
    <t xml:space="preserve">Ⅳ-1-D-①</t>
  </si>
  <si>
    <t xml:space="preserve">Ⅳ-1-D-②</t>
  </si>
  <si>
    <t xml:space="preserve">Ⅳ-1-E-①</t>
  </si>
  <si>
    <t xml:space="preserve">Ⅳ-1-F-①</t>
  </si>
  <si>
    <t xml:space="preserve">Ⅳ-1-G-①</t>
  </si>
  <si>
    <t xml:space="preserve">Ⅳ-1-G-②</t>
  </si>
  <si>
    <t xml:space="preserve">Ⅳ-1-G-③</t>
  </si>
  <si>
    <t xml:space="preserve">気管・気管支・肺の形態・機能異常、外傷</t>
  </si>
  <si>
    <t xml:space="preserve">Ⅳ-2-A-①</t>
  </si>
  <si>
    <t xml:space="preserve">Ⅳ-2-A-②</t>
  </si>
  <si>
    <t xml:space="preserve">Ⅳ-2-A-③</t>
  </si>
  <si>
    <t xml:space="preserve">Ⅳ-2-A-④</t>
  </si>
  <si>
    <t xml:space="preserve">Ⅳ-2-A-⑤</t>
  </si>
  <si>
    <t xml:space="preserve">Ⅳ-2-B-①</t>
  </si>
  <si>
    <t xml:space="preserve">Ⅳ-2-B-②</t>
  </si>
  <si>
    <t xml:space="preserve">Ⅳ-2-B-③</t>
  </si>
  <si>
    <t xml:space="preserve">Ⅳ-2-C-①</t>
  </si>
  <si>
    <r>
      <rPr>
        <sz val="10"/>
        <rFont val="Noto Sans CJK SC"/>
        <family val="2"/>
      </rPr>
      <t xml:space="preserve">慢性閉塞性肺疾患</t>
    </r>
    <r>
      <rPr>
        <sz val="10"/>
        <rFont val="Arial"/>
        <family val="0"/>
        <charset val="1"/>
      </rPr>
      <t xml:space="preserve">&lt;COPD&gt;</t>
    </r>
    <r>
      <rPr>
        <sz val="10"/>
        <rFont val="Noto Sans CJK SC"/>
        <family val="2"/>
      </rPr>
      <t xml:space="preserve">、喘息</t>
    </r>
    <r>
      <rPr>
        <sz val="10"/>
        <rFont val="Arial"/>
        <family val="0"/>
        <charset val="1"/>
      </rPr>
      <t xml:space="preserve">COPD</t>
    </r>
    <r>
      <rPr>
        <sz val="10"/>
        <rFont val="Noto Sans CJK SC"/>
        <family val="2"/>
      </rPr>
      <t xml:space="preserve">オーバーラップ</t>
    </r>
    <r>
      <rPr>
        <sz val="10"/>
        <rFont val="Arial"/>
        <family val="0"/>
        <charset val="1"/>
      </rPr>
      <t xml:space="preserve">&lt;ACO&gt;</t>
    </r>
  </si>
  <si>
    <t xml:space="preserve">Ⅳ-2-D-①</t>
  </si>
  <si>
    <t xml:space="preserve">Ⅳ-2-D-②</t>
  </si>
  <si>
    <t xml:space="preserve">免疫学的機序が考えられる肺疾患</t>
  </si>
  <si>
    <t xml:space="preserve">Ⅳ-3-A-①</t>
  </si>
  <si>
    <t xml:space="preserve">気管支喘息、咳喘息</t>
  </si>
  <si>
    <t xml:space="preserve">Ⅳ-3-A-②</t>
  </si>
  <si>
    <t xml:space="preserve">Ⅳ-3-A-③</t>
  </si>
  <si>
    <t xml:space="preserve">Ⅳ-3-A-④</t>
  </si>
  <si>
    <t xml:space="preserve">Ⅳ-3-A-⑤</t>
  </si>
  <si>
    <t xml:space="preserve">Ⅳ-3-B-①</t>
  </si>
  <si>
    <t xml:space="preserve">Ⅳ-3-B-②</t>
  </si>
  <si>
    <t xml:space="preserve">Ⅳ-3-B-③</t>
  </si>
  <si>
    <t xml:space="preserve">Ⅳ-3-B-④</t>
  </si>
  <si>
    <t xml:space="preserve">Ⅳ-3-B-⑤</t>
  </si>
  <si>
    <t xml:space="preserve">Ⅳ-3-B-⑥</t>
  </si>
  <si>
    <t xml:space="preserve">Ⅳ-3-B-⑦</t>
  </si>
  <si>
    <t xml:space="preserve">Ⅳ-3-B-⑧</t>
  </si>
  <si>
    <t xml:space="preserve">実質性・間質性肺障害</t>
  </si>
  <si>
    <t xml:space="preserve">Ⅳ-4-A-①</t>
  </si>
  <si>
    <r>
      <rPr>
        <sz val="10"/>
        <rFont val="Noto Sans CJK SC"/>
        <family val="2"/>
      </rPr>
      <t xml:space="preserve">特発性肺線維症</t>
    </r>
    <r>
      <rPr>
        <sz val="10"/>
        <rFont val="Arial"/>
        <family val="0"/>
        <charset val="1"/>
      </rPr>
      <t xml:space="preserve">&lt;IPF&gt;</t>
    </r>
  </si>
  <si>
    <t xml:space="preserve">Ⅳ-4-A-②</t>
  </si>
  <si>
    <r>
      <rPr>
        <sz val="10"/>
        <rFont val="Noto Sans CJK SC"/>
        <family val="2"/>
      </rPr>
      <t xml:space="preserve">非特異性間質性肺炎</t>
    </r>
    <r>
      <rPr>
        <sz val="10"/>
        <rFont val="Arial"/>
        <family val="0"/>
        <charset val="1"/>
      </rPr>
      <t xml:space="preserve">&lt;NSIP&gt;</t>
    </r>
  </si>
  <si>
    <t xml:space="preserve">Ⅳ-4-A-③</t>
  </si>
  <si>
    <t xml:space="preserve">Ⅳ-4-B-①</t>
  </si>
  <si>
    <t xml:space="preserve">Ⅳ-4-C-①</t>
  </si>
  <si>
    <t xml:space="preserve">Ⅳ-4-C-②</t>
  </si>
  <si>
    <t xml:space="preserve">Ⅳ-4-C-③</t>
  </si>
  <si>
    <t xml:space="preserve">Ⅳ-4-C-④</t>
  </si>
  <si>
    <t xml:space="preserve">Ⅳ-4-C-⑤</t>
  </si>
  <si>
    <t xml:space="preserve">Ⅳ-4-D-①</t>
  </si>
  <si>
    <t xml:space="preserve">Ⅳ-4-E-①</t>
  </si>
  <si>
    <r>
      <rPr>
        <sz val="10"/>
        <rFont val="Noto Sans CJK SC"/>
        <family val="2"/>
      </rPr>
      <t xml:space="preserve">珪肺</t>
    </r>
    <r>
      <rPr>
        <sz val="10"/>
        <rFont val="Arial"/>
        <family val="0"/>
        <charset val="1"/>
      </rPr>
      <t xml:space="preserve">&lt;silicosis&gt;</t>
    </r>
  </si>
  <si>
    <t xml:space="preserve">Ⅳ-4-E-②</t>
  </si>
  <si>
    <r>
      <rPr>
        <sz val="10"/>
        <rFont val="Noto Sans CJK SC"/>
        <family val="2"/>
      </rPr>
      <t xml:space="preserve">石綿肺</t>
    </r>
    <r>
      <rPr>
        <sz val="10"/>
        <rFont val="Arial"/>
        <family val="0"/>
        <charset val="1"/>
      </rPr>
      <t xml:space="preserve">&lt;asbestosis&gt;</t>
    </r>
  </si>
  <si>
    <t xml:space="preserve">Ⅳ-4-F-①</t>
  </si>
  <si>
    <t xml:space="preserve">Ⅳ-4-F-②</t>
  </si>
  <si>
    <t xml:space="preserve">Ⅳ-5-A-①</t>
  </si>
  <si>
    <t xml:space="preserve">Ⅳ-5-B-①</t>
  </si>
  <si>
    <t xml:space="preserve">Ⅳ-5-B-②</t>
  </si>
  <si>
    <t xml:space="preserve">Ⅳ-5-C-①</t>
  </si>
  <si>
    <t xml:space="preserve">左心系疾患に伴う肺高血圧症</t>
  </si>
  <si>
    <t xml:space="preserve">Ⅳ-5-C-②</t>
  </si>
  <si>
    <t xml:space="preserve">Ⅳ-5-C-③</t>
  </si>
  <si>
    <t xml:space="preserve">Ⅳ-5-D</t>
  </si>
  <si>
    <t xml:space="preserve">Ⅳ-5-E</t>
  </si>
  <si>
    <t xml:space="preserve">Ⅳ-6-A-①</t>
  </si>
  <si>
    <t xml:space="preserve">Ⅳ-6-A-②</t>
  </si>
  <si>
    <t xml:space="preserve">Ⅳ-6-B-①</t>
  </si>
  <si>
    <t xml:space="preserve">Ⅳ-6-B-②</t>
  </si>
  <si>
    <t xml:space="preserve">Ⅳ-6-C-①</t>
  </si>
  <si>
    <t xml:space="preserve">Ⅳ-6-C-②</t>
  </si>
  <si>
    <t xml:space="preserve">Ⅳ-6-C-③</t>
  </si>
  <si>
    <t xml:space="preserve">Ⅳ-6-C-④</t>
  </si>
  <si>
    <t xml:space="preserve">Ⅳ-6-C-⑤</t>
  </si>
  <si>
    <t xml:space="preserve">Ⅳ-6-D-①</t>
  </si>
  <si>
    <t xml:space="preserve">Ⅳ-6-E</t>
  </si>
  <si>
    <t xml:space="preserve">Ⅳ-6-F</t>
  </si>
  <si>
    <t xml:space="preserve">胸膜・縦隔・横隔膜・胸郭の形態・機能異常と外傷</t>
  </si>
  <si>
    <t xml:space="preserve">Ⅳ-7-A-①</t>
  </si>
  <si>
    <t xml:space="preserve">気胸、緊張性気胸</t>
  </si>
  <si>
    <t xml:space="preserve">Ⅳ-7-A-②</t>
  </si>
  <si>
    <t xml:space="preserve">Ⅳ-7-A-③</t>
  </si>
  <si>
    <t xml:space="preserve">Ⅳ-7-B-①</t>
  </si>
  <si>
    <t xml:space="preserve">縦隔気腫、皮下気腫</t>
  </si>
  <si>
    <t xml:space="preserve">Ⅳ-7-B-②</t>
  </si>
  <si>
    <t xml:space="preserve">気管食道瘻、食道気管瘻</t>
  </si>
  <si>
    <t xml:space="preserve">Ⅳ-7-B-③</t>
  </si>
  <si>
    <t xml:space="preserve">Ⅳ-7-B-④</t>
  </si>
  <si>
    <t xml:space="preserve">Ⅳ-7-C-①</t>
  </si>
  <si>
    <t xml:space="preserve">Ⅳ-7-C-②</t>
  </si>
  <si>
    <t xml:space="preserve">Ⅳ-7-C-③</t>
  </si>
  <si>
    <t xml:space="preserve">Ⅳ-7-C-④</t>
  </si>
  <si>
    <t xml:space="preserve">Ⅳ-7-C-⑤</t>
  </si>
  <si>
    <t xml:space="preserve">呼吸調節異常</t>
  </si>
  <si>
    <t xml:space="preserve">Ⅳ-8-A-①</t>
  </si>
  <si>
    <t xml:space="preserve">Ⅳ-8-A-②</t>
  </si>
  <si>
    <t xml:space="preserve">Ⅳ-8-A-③</t>
  </si>
  <si>
    <t xml:space="preserve">Ⅴ-1-A-①</t>
  </si>
  <si>
    <t xml:space="preserve">上室期外収縮</t>
  </si>
  <si>
    <t xml:space="preserve">Ⅴ-1-A-②</t>
  </si>
  <si>
    <t xml:space="preserve">Ⅴ-1-A-③</t>
  </si>
  <si>
    <t xml:space="preserve">Ⅴ-1-A-④</t>
  </si>
  <si>
    <t xml:space="preserve">Ⅴ-1-A-⑤</t>
  </si>
  <si>
    <t xml:space="preserve">Ⅴ-1-B-①</t>
  </si>
  <si>
    <t xml:space="preserve">Ⅴ-1-B-②</t>
  </si>
  <si>
    <t xml:space="preserve">Ⅴ-1-B-③</t>
  </si>
  <si>
    <t xml:space="preserve">Ⅴ-1-C-①</t>
  </si>
  <si>
    <t xml:space="preserve">Ⅴ-1-C-②</t>
  </si>
  <si>
    <t xml:space="preserve">Ⅴ-1-D-①</t>
  </si>
  <si>
    <t xml:space="preserve">Ⅴ-1-D-②</t>
  </si>
  <si>
    <t xml:space="preserve">Ⅴ-1-D-③</t>
  </si>
  <si>
    <t xml:space="preserve">Ⅴ-2-A-①</t>
  </si>
  <si>
    <t xml:space="preserve">左心不全</t>
  </si>
  <si>
    <t xml:space="preserve">Ⅴ-2-A-②</t>
  </si>
  <si>
    <t xml:space="preserve">右心不全</t>
  </si>
  <si>
    <t xml:space="preserve">Ⅴ-2-A-③</t>
  </si>
  <si>
    <t xml:space="preserve">Ⅴ-2-A-④</t>
  </si>
  <si>
    <t xml:space="preserve">Ⅴ-2-B</t>
  </si>
  <si>
    <t xml:space="preserve">Ⅴ-3-A-①</t>
  </si>
  <si>
    <t xml:space="preserve">Ⅴ-3-A-②</t>
  </si>
  <si>
    <t xml:space="preserve">Ⅴ-3-A-③</t>
  </si>
  <si>
    <t xml:space="preserve">Ⅴ-3-A-④</t>
  </si>
  <si>
    <t xml:space="preserve">Ⅴ-3-B-①</t>
  </si>
  <si>
    <t xml:space="preserve">Ⅴ-3-B-②</t>
  </si>
  <si>
    <t xml:space="preserve">三尖弁閉鎖症</t>
  </si>
  <si>
    <t xml:space="preserve">Ⅴ-3-B-③</t>
  </si>
  <si>
    <t xml:space="preserve">肺動脈閉鎖症</t>
  </si>
  <si>
    <t xml:space="preserve">Ⅴ-3-C-①</t>
  </si>
  <si>
    <t xml:space="preserve">Ⅴ-3-C-②</t>
  </si>
  <si>
    <t xml:space="preserve">Ⅴ-3-C-③</t>
  </si>
  <si>
    <t xml:space="preserve">Ⅴ-3-C-④</t>
  </si>
  <si>
    <t xml:space="preserve">Ⅴ-3-C-⑤</t>
  </si>
  <si>
    <t xml:space="preserve">Ⅴ-3-C-⑥</t>
  </si>
  <si>
    <t xml:space="preserve">Ⅴ-3-C-⑦</t>
  </si>
  <si>
    <t xml:space="preserve">Ⅴ-4-A-①</t>
  </si>
  <si>
    <t xml:space="preserve">Ⅴ-4-A-②</t>
  </si>
  <si>
    <t xml:space="preserve">Ⅴ-4-B-①</t>
  </si>
  <si>
    <t xml:space="preserve">Ⅴ-4-B-②</t>
  </si>
  <si>
    <t xml:space="preserve">Ⅴ-4-C-①</t>
  </si>
  <si>
    <t xml:space="preserve">Ⅴ-4-C-②</t>
  </si>
  <si>
    <t xml:space="preserve">Ⅴ-4-C-③</t>
  </si>
  <si>
    <t xml:space="preserve">連合弁膜症</t>
  </si>
  <si>
    <t xml:space="preserve">Ⅴ-4-C-④</t>
  </si>
  <si>
    <t xml:space="preserve">Ⅴ-5-A-①</t>
  </si>
  <si>
    <t xml:space="preserve">Ⅴ-5-A-②</t>
  </si>
  <si>
    <t xml:space="preserve">Ⅴ-5-B-①</t>
  </si>
  <si>
    <r>
      <rPr>
        <sz val="10"/>
        <rFont val="Noto Sans CJK SC"/>
        <family val="2"/>
      </rPr>
      <t xml:space="preserve">急性心筋梗塞（</t>
    </r>
    <r>
      <rPr>
        <sz val="10"/>
        <rFont val="Arial"/>
        <family val="0"/>
        <charset val="1"/>
      </rPr>
      <t xml:space="preserve">ST</t>
    </r>
    <r>
      <rPr>
        <sz val="10"/>
        <rFont val="Noto Sans CJK SC"/>
        <family val="2"/>
      </rPr>
      <t xml:space="preserve">上昇型・非</t>
    </r>
    <r>
      <rPr>
        <sz val="10"/>
        <rFont val="Arial"/>
        <family val="0"/>
        <charset val="1"/>
      </rPr>
      <t xml:space="preserve">ST</t>
    </r>
    <r>
      <rPr>
        <sz val="10"/>
        <rFont val="Noto Sans CJK SC"/>
        <family val="2"/>
      </rPr>
      <t xml:space="preserve">上昇型心筋梗塞）、不安定狭心症</t>
    </r>
  </si>
  <si>
    <t xml:space="preserve">Ⅴ-5-B-②</t>
  </si>
  <si>
    <t xml:space="preserve">Ⅴ-5-C</t>
  </si>
  <si>
    <t xml:space="preserve">Ⅴ-5-D</t>
  </si>
  <si>
    <t xml:space="preserve">Ⅴ-5-E</t>
  </si>
  <si>
    <t xml:space="preserve">Ⅴ-6-A-①</t>
  </si>
  <si>
    <t xml:space="preserve">Ⅴ-6-B-①</t>
  </si>
  <si>
    <t xml:space="preserve">Ⅴ-6-B-②</t>
  </si>
  <si>
    <t xml:space="preserve">Ⅴ-6-B-③</t>
  </si>
  <si>
    <t xml:space="preserve">Ⅴ-6-C-①</t>
  </si>
  <si>
    <t xml:space="preserve">Ⅴ-6-C-②</t>
  </si>
  <si>
    <t xml:space="preserve">Ⅴ-6-C-③</t>
  </si>
  <si>
    <t xml:space="preserve">アルコール性心筋症</t>
  </si>
  <si>
    <t xml:space="preserve">Ⅴ-6-C-④</t>
  </si>
  <si>
    <t xml:space="preserve">虚血性心筋症</t>
  </si>
  <si>
    <t xml:space="preserve">Ⅴ-6-C-⑤</t>
  </si>
  <si>
    <t xml:space="preserve">Ⅴ-6-D-①</t>
  </si>
  <si>
    <t xml:space="preserve">Ⅴ-6-D-②</t>
  </si>
  <si>
    <t xml:space="preserve">心囊液貯留</t>
  </si>
  <si>
    <t xml:space="preserve">Ⅴ-6-D-③</t>
  </si>
  <si>
    <t xml:space="preserve">Ⅴ-6-E</t>
  </si>
  <si>
    <t xml:space="preserve">Ⅴ-6-F-①</t>
  </si>
  <si>
    <t xml:space="preserve">Ⅴ-6-F-②</t>
  </si>
  <si>
    <t xml:space="preserve">転移性腫瘍</t>
  </si>
  <si>
    <t xml:space="preserve">Ⅴ-6-G-①</t>
  </si>
  <si>
    <t xml:space="preserve">心臓外傷</t>
  </si>
  <si>
    <t xml:space="preserve">Ⅴ-6-G-②</t>
  </si>
  <si>
    <t xml:space="preserve">血管損傷</t>
  </si>
  <si>
    <t xml:space="preserve">Ⅴ-6-H-①</t>
  </si>
  <si>
    <t xml:space="preserve">Ⅴ-6-H-②</t>
  </si>
  <si>
    <t xml:space="preserve">Ⅴ-7-A</t>
  </si>
  <si>
    <t xml:space="preserve">Ⅴ-7-B-①</t>
  </si>
  <si>
    <t xml:space="preserve">腎実質性高血圧症</t>
  </si>
  <si>
    <t xml:space="preserve">Ⅴ-7-B-②</t>
  </si>
  <si>
    <t xml:space="preserve">Ⅴ-7-B-③</t>
  </si>
  <si>
    <t xml:space="preserve">Ⅴ-7-B-④</t>
  </si>
  <si>
    <t xml:space="preserve">Ⅴ-7-C</t>
  </si>
  <si>
    <t xml:space="preserve">Ⅴ-7-D</t>
  </si>
  <si>
    <t xml:space="preserve">Ⅴ-8-A-①</t>
  </si>
  <si>
    <t xml:space="preserve">Ⅴ-8-A-②</t>
  </si>
  <si>
    <t xml:space="preserve">Ⅴ-8-A-③</t>
  </si>
  <si>
    <t xml:space="preserve">胸腹部大動脈瘤</t>
  </si>
  <si>
    <t xml:space="preserve">Ⅴ-8-A-④</t>
  </si>
  <si>
    <t xml:space="preserve">Ⅴ-8-A-⑤</t>
  </si>
  <si>
    <t xml:space="preserve">Ⅴ-8-A-⑥</t>
  </si>
  <si>
    <t xml:space="preserve">Ⅴ-8-B-①</t>
  </si>
  <si>
    <t xml:space="preserve">Ⅴ-8-B-②</t>
  </si>
  <si>
    <t xml:space="preserve">Ⅴ-8-B-③</t>
  </si>
  <si>
    <t xml:space="preserve">Ⅴ-8-B-④</t>
  </si>
  <si>
    <t xml:space="preserve">Ⅴ-8-C-①</t>
  </si>
  <si>
    <t xml:space="preserve">Ⅴ-8-D-①</t>
  </si>
  <si>
    <t xml:space="preserve">リンパ浮腫</t>
  </si>
  <si>
    <t xml:space="preserve">食道疾患</t>
  </si>
  <si>
    <t xml:space="preserve">Ⅵ-1-A-①</t>
  </si>
  <si>
    <t xml:space="preserve">食道アカラシア</t>
  </si>
  <si>
    <t xml:space="preserve">Ⅵ-1-B-①</t>
  </si>
  <si>
    <r>
      <rPr>
        <sz val="10"/>
        <rFont val="Noto Sans CJK SC"/>
        <family val="2"/>
      </rPr>
      <t xml:space="preserve">胃食道逆流症</t>
    </r>
    <r>
      <rPr>
        <sz val="10"/>
        <rFont val="Arial"/>
        <family val="0"/>
        <charset val="1"/>
      </rPr>
      <t xml:space="preserve">&lt;GERD&gt;</t>
    </r>
    <r>
      <rPr>
        <sz val="10"/>
        <rFont val="Noto Sans CJK SC"/>
        <family val="2"/>
      </rPr>
      <t xml:space="preserve">、非びらん性胃食道逆流症</t>
    </r>
    <r>
      <rPr>
        <sz val="10"/>
        <rFont val="Arial"/>
        <family val="0"/>
        <charset val="1"/>
      </rPr>
      <t xml:space="preserve">&lt;NERD&gt;</t>
    </r>
  </si>
  <si>
    <t xml:space="preserve">Ⅵ-1-B-②</t>
  </si>
  <si>
    <t xml:space="preserve">逆流性食道炎</t>
  </si>
  <si>
    <t xml:space="preserve">Ⅵ-1-C-①</t>
  </si>
  <si>
    <t xml:space="preserve">Ⅵ-1-D-①</t>
  </si>
  <si>
    <t xml:space="preserve">食道静脈瘤</t>
  </si>
  <si>
    <t xml:space="preserve">Ⅵ-1-E-①</t>
  </si>
  <si>
    <r>
      <rPr>
        <sz val="10"/>
        <rFont val="Arial"/>
        <family val="0"/>
        <charset val="1"/>
      </rPr>
      <t xml:space="preserve">Mallory-Weiss</t>
    </r>
    <r>
      <rPr>
        <sz val="10"/>
        <rFont val="Noto Sans CJK SC"/>
        <family val="2"/>
      </rPr>
      <t xml:space="preserve">症候群</t>
    </r>
  </si>
  <si>
    <t xml:space="preserve">Ⅵ-1-E-②</t>
  </si>
  <si>
    <t xml:space="preserve">食道穿孔・破裂</t>
  </si>
  <si>
    <t xml:space="preserve">胃・十二指腸疾患</t>
  </si>
  <si>
    <t xml:space="preserve">Ⅵ-2-A-①</t>
  </si>
  <si>
    <r>
      <rPr>
        <sz val="10"/>
        <rFont val="Noto Sans CJK SC"/>
        <family val="2"/>
      </rPr>
      <t xml:space="preserve">上腸間膜動脈性十二指腸閉塞症</t>
    </r>
    <r>
      <rPr>
        <sz val="10"/>
        <rFont val="Arial"/>
        <family val="0"/>
        <charset val="1"/>
      </rPr>
      <t xml:space="preserve">&lt;</t>
    </r>
    <r>
      <rPr>
        <sz val="10"/>
        <rFont val="Noto Sans CJK SC"/>
        <family val="2"/>
      </rPr>
      <t xml:space="preserve">上腸間膜動脈症候群</t>
    </r>
    <r>
      <rPr>
        <sz val="10"/>
        <rFont val="Arial"/>
        <family val="0"/>
        <charset val="1"/>
      </rPr>
      <t xml:space="preserve">&gt;</t>
    </r>
  </si>
  <si>
    <t xml:space="preserve">Ⅵ-2-B-①</t>
  </si>
  <si>
    <r>
      <rPr>
        <sz val="10"/>
        <rFont val="Noto Sans CJK SC"/>
        <family val="2"/>
      </rPr>
      <t xml:space="preserve">機能性ディスペプシア</t>
    </r>
    <r>
      <rPr>
        <sz val="10"/>
        <rFont val="Arial"/>
        <family val="0"/>
        <charset val="1"/>
      </rPr>
      <t xml:space="preserve">&lt;FD&gt;</t>
    </r>
  </si>
  <si>
    <t xml:space="preserve">Ⅵ-2-B-②</t>
  </si>
  <si>
    <t xml:space="preserve">Ⅵ-2-C-①</t>
  </si>
  <si>
    <t xml:space="preserve">急性胃炎、急性胃粘膜病変</t>
  </si>
  <si>
    <t xml:space="preserve">Ⅵ-2-C-②</t>
  </si>
  <si>
    <t xml:space="preserve">Ⅵ-2-C-③</t>
  </si>
  <si>
    <t xml:space="preserve">消化性潰瘍（胃潰瘍、十二指腸潰瘍）</t>
  </si>
  <si>
    <t xml:space="preserve">Ⅵ-2-C-④</t>
  </si>
  <si>
    <t xml:space="preserve">ヘリコバクター・ピロリ感染症</t>
  </si>
  <si>
    <t xml:space="preserve">Ⅵ-2-C-⑤</t>
  </si>
  <si>
    <t xml:space="preserve">Ⅵ-2-D-①</t>
  </si>
  <si>
    <t xml:space="preserve">Ⅵ-2-D-②</t>
  </si>
  <si>
    <t xml:space="preserve">Ⅵ-2-D-③</t>
  </si>
  <si>
    <t xml:space="preserve">胃腺腫</t>
  </si>
  <si>
    <t xml:space="preserve">Ⅵ-2-D-④</t>
  </si>
  <si>
    <t xml:space="preserve">十二指腸腫瘍</t>
  </si>
  <si>
    <t xml:space="preserve">小腸・結腸疾患</t>
  </si>
  <si>
    <t xml:space="preserve">Ⅵ-3-A-①</t>
  </si>
  <si>
    <t xml:space="preserve">便秘症</t>
  </si>
  <si>
    <t xml:space="preserve">Ⅵ-3-A-②</t>
  </si>
  <si>
    <t xml:space="preserve">Ⅵ-3-A-③</t>
  </si>
  <si>
    <t xml:space="preserve">吸収不良症候群</t>
  </si>
  <si>
    <t xml:space="preserve">Ⅵ-3-B-①</t>
  </si>
  <si>
    <t xml:space="preserve">Ⅵ-3-B-②</t>
  </si>
  <si>
    <t xml:space="preserve">虫垂炎</t>
  </si>
  <si>
    <t xml:space="preserve">Ⅵ-3-B-③</t>
  </si>
  <si>
    <t xml:space="preserve">薬物性腸炎</t>
  </si>
  <si>
    <t xml:space="preserve">Ⅵ-3-B-④</t>
  </si>
  <si>
    <r>
      <rPr>
        <sz val="10"/>
        <rFont val="Arial"/>
        <family val="0"/>
        <charset val="1"/>
      </rPr>
      <t xml:space="preserve">Crohn</t>
    </r>
    <r>
      <rPr>
        <sz val="10"/>
        <rFont val="Noto Sans CJK SC"/>
        <family val="2"/>
      </rPr>
      <t xml:space="preserve">病</t>
    </r>
  </si>
  <si>
    <t xml:space="preserve">Ⅵ-3-B-⑤</t>
  </si>
  <si>
    <t xml:space="preserve">潰瘍性大腸炎</t>
  </si>
  <si>
    <t xml:space="preserve">Ⅵ-3-B-⑥</t>
  </si>
  <si>
    <t xml:space="preserve">放射線性腸炎</t>
  </si>
  <si>
    <t xml:space="preserve">Ⅵ-3-B-⑦</t>
  </si>
  <si>
    <t xml:space="preserve">腸結核</t>
  </si>
  <si>
    <t xml:space="preserve">Ⅵ-3-C-①</t>
  </si>
  <si>
    <t xml:space="preserve">大腸ポリープ、大腸腺腫</t>
  </si>
  <si>
    <t xml:space="preserve">Ⅵ-3-C-②</t>
  </si>
  <si>
    <t xml:space="preserve">結腸癌</t>
  </si>
  <si>
    <t xml:space="preserve">Ⅵ-3-C-③</t>
  </si>
  <si>
    <t xml:space="preserve">小腸癌</t>
  </si>
  <si>
    <t xml:space="preserve">直腸・肛門疾患</t>
  </si>
  <si>
    <t xml:space="preserve">Ⅵ-4-A-①</t>
  </si>
  <si>
    <t xml:space="preserve">直腸脱</t>
  </si>
  <si>
    <t xml:space="preserve">Ⅵ-4-B-①</t>
  </si>
  <si>
    <t xml:space="preserve">肛門周囲膿瘍、痔瘻</t>
  </si>
  <si>
    <t xml:space="preserve">Ⅵ-4-C-①</t>
  </si>
  <si>
    <t xml:space="preserve">直腸癌</t>
  </si>
  <si>
    <t xml:space="preserve">Ⅵ-4-C-②</t>
  </si>
  <si>
    <t xml:space="preserve">肛門癌、肛門管癌</t>
  </si>
  <si>
    <t xml:space="preserve">Ⅵ-4-D-①</t>
  </si>
  <si>
    <t xml:space="preserve">Ⅵ-4-E-①</t>
  </si>
  <si>
    <t xml:space="preserve">裂肛</t>
  </si>
  <si>
    <t xml:space="preserve">消化管共通疾患</t>
  </si>
  <si>
    <t xml:space="preserve">Ⅵ-5-A-①</t>
  </si>
  <si>
    <t xml:space="preserve">抗血小板薬による粘膜障害</t>
  </si>
  <si>
    <t xml:space="preserve">Ⅵ-5-A-②</t>
  </si>
  <si>
    <t xml:space="preserve">消化管アレルギー、好酸球性胃腸炎、好酸球性食道炎</t>
  </si>
  <si>
    <t xml:space="preserve">Ⅵ-5-A-③</t>
  </si>
  <si>
    <r>
      <rPr>
        <sz val="10"/>
        <rFont val="Noto Sans CJK SC"/>
        <family val="2"/>
      </rPr>
      <t xml:space="preserve">消化管</t>
    </r>
    <r>
      <rPr>
        <sz val="10"/>
        <rFont val="Arial"/>
        <family val="0"/>
        <charset val="1"/>
      </rPr>
      <t xml:space="preserve">Behçet</t>
    </r>
  </si>
  <si>
    <t xml:space="preserve">Ⅵ-5-B-①</t>
  </si>
  <si>
    <t xml:space="preserve">Ⅵ-5-B-②</t>
  </si>
  <si>
    <r>
      <rPr>
        <sz val="10"/>
        <rFont val="Noto Sans CJK SC"/>
        <family val="2"/>
      </rPr>
      <t xml:space="preserve">消化管粘膜下腫瘍</t>
    </r>
    <r>
      <rPr>
        <sz val="10"/>
        <rFont val="Arial"/>
        <family val="0"/>
        <charset val="1"/>
      </rPr>
      <t xml:space="preserve">&lt;SMT&gt;</t>
    </r>
  </si>
  <si>
    <t xml:space="preserve">Ⅵ-5-B-③</t>
  </si>
  <si>
    <t xml:space="preserve">消化管ポリポーシス</t>
  </si>
  <si>
    <t xml:space="preserve">Ⅵ-5-B-④</t>
  </si>
  <si>
    <t xml:space="preserve">Ⅵ-5-C-①</t>
  </si>
  <si>
    <t xml:space="preserve">消化管アミロイドーシス</t>
  </si>
  <si>
    <t xml:space="preserve">Ⅵ-5-D-①</t>
  </si>
  <si>
    <r>
      <rPr>
        <sz val="10"/>
        <rFont val="Noto Sans CJK SC"/>
        <family val="2"/>
      </rPr>
      <t xml:space="preserve">食道憩室、胃憩室、十二指腸憩室、</t>
    </r>
    <r>
      <rPr>
        <sz val="10"/>
        <rFont val="Arial"/>
        <family val="0"/>
        <charset val="1"/>
      </rPr>
      <t xml:space="preserve">Meckel</t>
    </r>
    <r>
      <rPr>
        <sz val="10"/>
        <rFont val="Noto Sans CJK SC"/>
        <family val="2"/>
      </rPr>
      <t xml:space="preserve">憩室、大腸憩室</t>
    </r>
  </si>
  <si>
    <t xml:space="preserve">Ⅵ-5-E-①</t>
  </si>
  <si>
    <t xml:space="preserve">虚血性腸炎</t>
  </si>
  <si>
    <t xml:space="preserve">Ⅵ-5-E-②</t>
  </si>
  <si>
    <r>
      <rPr>
        <sz val="10"/>
        <rFont val="Noto Sans CJK SC"/>
        <family val="2"/>
      </rPr>
      <t xml:space="preserve">毛細血管拡張症</t>
    </r>
    <r>
      <rPr>
        <sz val="10"/>
        <rFont val="Arial"/>
        <family val="0"/>
        <charset val="1"/>
      </rPr>
      <t xml:space="preserve">&lt;angioectasia&gt;</t>
    </r>
  </si>
  <si>
    <t xml:space="preserve">肝疾患</t>
  </si>
  <si>
    <t xml:space="preserve">Ⅵ-6-A-①</t>
  </si>
  <si>
    <t xml:space="preserve">肝囊胞</t>
  </si>
  <si>
    <t xml:space="preserve">Ⅵ-6-B-①</t>
  </si>
  <si>
    <t xml:space="preserve">急性肝炎</t>
  </si>
  <si>
    <t xml:space="preserve">Ⅵ-6-B-②</t>
  </si>
  <si>
    <t xml:space="preserve">劇症肝炎</t>
  </si>
  <si>
    <t xml:space="preserve">Ⅵ-6-B-③</t>
  </si>
  <si>
    <t xml:space="preserve">慢性肝炎</t>
  </si>
  <si>
    <t xml:space="preserve">Ⅵ-6-B-④</t>
  </si>
  <si>
    <t xml:space="preserve">肝硬変</t>
  </si>
  <si>
    <t xml:space="preserve">Ⅵ-6-B-⑤</t>
  </si>
  <si>
    <r>
      <rPr>
        <sz val="10"/>
        <rFont val="Noto Sans CJK SC"/>
        <family val="2"/>
      </rPr>
      <t xml:space="preserve">原発性胆汁性胆管炎</t>
    </r>
    <r>
      <rPr>
        <sz val="10"/>
        <rFont val="Arial"/>
        <family val="0"/>
        <charset val="1"/>
      </rPr>
      <t xml:space="preserve">&lt;</t>
    </r>
    <r>
      <rPr>
        <sz val="10"/>
        <rFont val="Noto Sans CJK SC"/>
        <family val="2"/>
      </rPr>
      <t xml:space="preserve">原発性胆汁性肝硬変</t>
    </r>
    <r>
      <rPr>
        <sz val="10"/>
        <rFont val="Arial"/>
        <family val="0"/>
        <charset val="1"/>
      </rPr>
      <t xml:space="preserve">&gt;</t>
    </r>
  </si>
  <si>
    <t xml:space="preserve">Ⅵ-6-B-⑥</t>
  </si>
  <si>
    <t xml:space="preserve">Ⅵ-6-B-⑦</t>
  </si>
  <si>
    <t xml:space="preserve">自己免疫性肝炎</t>
  </si>
  <si>
    <t xml:space="preserve">Ⅵ-6-B-⑧</t>
  </si>
  <si>
    <t xml:space="preserve">Ⅵ-6-B-⑨</t>
  </si>
  <si>
    <t xml:space="preserve">Ⅵ-6-C-①</t>
  </si>
  <si>
    <t xml:space="preserve">Ⅵ-6-C-②</t>
  </si>
  <si>
    <t xml:space="preserve">肝内胆管癌</t>
  </si>
  <si>
    <t xml:space="preserve">Ⅵ-6-C-③</t>
  </si>
  <si>
    <t xml:space="preserve">転移性肝癌</t>
  </si>
  <si>
    <t xml:space="preserve">Ⅵ-6-C-④</t>
  </si>
  <si>
    <t xml:space="preserve">肝血管腫</t>
  </si>
  <si>
    <t xml:space="preserve">Ⅵ-6-D-①</t>
  </si>
  <si>
    <t xml:space="preserve">門脈圧亢進症</t>
  </si>
  <si>
    <t xml:space="preserve">Ⅵ-6-D-②</t>
  </si>
  <si>
    <r>
      <rPr>
        <sz val="10"/>
        <rFont val="Arial"/>
        <family val="0"/>
        <charset val="1"/>
      </rPr>
      <t xml:space="preserve">Budd-Chiari</t>
    </r>
    <r>
      <rPr>
        <sz val="10"/>
        <rFont val="Noto Sans CJK SC"/>
        <family val="2"/>
      </rPr>
      <t xml:space="preserve">症候群</t>
    </r>
  </si>
  <si>
    <t xml:space="preserve">Ⅵ-6-E-①</t>
  </si>
  <si>
    <t xml:space="preserve">ビリルビン代謝の異常</t>
  </si>
  <si>
    <t xml:space="preserve">Ⅵ-6-E-②</t>
  </si>
  <si>
    <t xml:space="preserve">脂肪肝</t>
  </si>
  <si>
    <t xml:space="preserve">Ⅵ-6-E-③</t>
  </si>
  <si>
    <t xml:space="preserve">アルコール性肝障害</t>
  </si>
  <si>
    <t xml:space="preserve">Ⅵ-6-E-④</t>
  </si>
  <si>
    <t xml:space="preserve">ヘモクロマトーシス</t>
  </si>
  <si>
    <t xml:space="preserve">Ⅵ-6-E-⑤</t>
  </si>
  <si>
    <r>
      <rPr>
        <sz val="10"/>
        <rFont val="Arial"/>
        <family val="0"/>
        <charset val="1"/>
      </rPr>
      <t xml:space="preserve">Wilson</t>
    </r>
    <r>
      <rPr>
        <sz val="10"/>
        <rFont val="Noto Sans CJK SC"/>
        <family val="2"/>
      </rPr>
      <t xml:space="preserve">病</t>
    </r>
  </si>
  <si>
    <t xml:space="preserve">胆道疾患</t>
  </si>
  <si>
    <t xml:space="preserve">Ⅵ-7-A-①</t>
  </si>
  <si>
    <t xml:space="preserve">膵・胆管合流異常症</t>
  </si>
  <si>
    <t xml:space="preserve">Ⅵ-7-B-①</t>
  </si>
  <si>
    <t xml:space="preserve">胆囊炎</t>
  </si>
  <si>
    <t xml:space="preserve">Ⅵ-7-B-②</t>
  </si>
  <si>
    <t xml:space="preserve">胆管炎</t>
  </si>
  <si>
    <t xml:space="preserve">Ⅵ-7-B-③</t>
  </si>
  <si>
    <t xml:space="preserve">Ⅵ-7-C-①</t>
  </si>
  <si>
    <t xml:space="preserve">胆囊ポリープ</t>
  </si>
  <si>
    <t xml:space="preserve">Ⅵ-7-C-②</t>
  </si>
  <si>
    <t xml:space="preserve">胆囊癌、胆管癌</t>
  </si>
  <si>
    <t xml:space="preserve">Ⅵ-7-C-③</t>
  </si>
  <si>
    <t xml:space="preserve">胆囊腺筋腫症</t>
  </si>
  <si>
    <t xml:space="preserve">Ⅵ-7-D-①</t>
  </si>
  <si>
    <t xml:space="preserve">膵疾患</t>
  </si>
  <si>
    <t xml:space="preserve">Ⅵ-8-A-①</t>
  </si>
  <si>
    <t xml:space="preserve">Ⅵ-8-A-②</t>
  </si>
  <si>
    <t xml:space="preserve">慢性膵炎・膵石症</t>
  </si>
  <si>
    <t xml:space="preserve">Ⅵ-8-A-③</t>
  </si>
  <si>
    <t xml:space="preserve">自己免疫性膵炎</t>
  </si>
  <si>
    <t xml:space="preserve">Ⅵ-8-B-①</t>
  </si>
  <si>
    <t xml:space="preserve">Ⅵ-8-B-②</t>
  </si>
  <si>
    <t xml:space="preserve">膵囊胞性腫瘍</t>
  </si>
  <si>
    <t xml:space="preserve">Ⅵ-8-B-③</t>
  </si>
  <si>
    <t xml:space="preserve">横隔膜・腹膜・腹壁疾患</t>
  </si>
  <si>
    <t xml:space="preserve">Ⅵ-9-A-①</t>
  </si>
  <si>
    <t xml:space="preserve">食道裂孔ヘルニア</t>
  </si>
  <si>
    <t xml:space="preserve">Ⅵ-9-A-②</t>
  </si>
  <si>
    <t xml:space="preserve">鼠径ヘルニア</t>
  </si>
  <si>
    <t xml:space="preserve">Ⅵ-9-A-③</t>
  </si>
  <si>
    <t xml:space="preserve">大腿ヘルニア</t>
  </si>
  <si>
    <t xml:space="preserve">Ⅵ-9-A-④</t>
  </si>
  <si>
    <t xml:space="preserve">閉鎖孔ヘルニア</t>
  </si>
  <si>
    <t xml:space="preserve">Ⅵ-9-A-⑤</t>
  </si>
  <si>
    <t xml:space="preserve">腹壁瘢痕ヘルニア</t>
  </si>
  <si>
    <t xml:space="preserve">Ⅵ-9-B-①</t>
  </si>
  <si>
    <t xml:space="preserve">細菌性腹膜炎</t>
  </si>
  <si>
    <t xml:space="preserve">Ⅵ-9-B-②</t>
  </si>
  <si>
    <r>
      <rPr>
        <sz val="10"/>
        <rFont val="Noto Sans CJK SC"/>
        <family val="2"/>
      </rPr>
      <t xml:space="preserve">横隔膜下・</t>
    </r>
    <r>
      <rPr>
        <sz val="10"/>
        <rFont val="Arial"/>
        <family val="0"/>
        <charset val="1"/>
      </rPr>
      <t xml:space="preserve">Douglas</t>
    </r>
    <r>
      <rPr>
        <sz val="10"/>
        <rFont val="Noto Sans CJK SC"/>
        <family val="2"/>
      </rPr>
      <t xml:space="preserve">窩膿瘍</t>
    </r>
  </si>
  <si>
    <t xml:space="preserve">Ⅵ-9-C-①</t>
  </si>
  <si>
    <t xml:space="preserve">癌性腹膜炎</t>
  </si>
  <si>
    <t xml:space="preserve">Ⅵ-9-C-②</t>
  </si>
  <si>
    <t xml:space="preserve">腹膜中皮腫</t>
  </si>
  <si>
    <t xml:space="preserve">Ⅵ-9-C-③</t>
  </si>
  <si>
    <t xml:space="preserve">腹膜偽粘液腫</t>
  </si>
  <si>
    <t xml:space="preserve">Ⅵ-9-C-④</t>
  </si>
  <si>
    <t xml:space="preserve">後腹膜腫瘍</t>
  </si>
  <si>
    <t xml:space="preserve">急性腹症</t>
  </si>
  <si>
    <t xml:space="preserve">Ⅵ-10-A-①</t>
  </si>
  <si>
    <t xml:space="preserve">単純性腸閉塞</t>
  </si>
  <si>
    <t xml:space="preserve">Ⅵ-10-A-②</t>
  </si>
  <si>
    <t xml:space="preserve">腸管軸捻転症</t>
  </si>
  <si>
    <t xml:space="preserve">Ⅵ-10-B-①</t>
  </si>
  <si>
    <t xml:space="preserve">麻痺性イレウス</t>
  </si>
  <si>
    <t xml:space="preserve">Ⅵ-10-C-①</t>
  </si>
  <si>
    <t xml:space="preserve">急性腹膜炎</t>
  </si>
  <si>
    <t xml:space="preserve">Ⅵ-10-D-①</t>
  </si>
  <si>
    <t xml:space="preserve">嵌頓ヘルニア</t>
  </si>
  <si>
    <t xml:space="preserve">Ⅵ-10-D-②</t>
  </si>
  <si>
    <t xml:space="preserve">絞扼性腸閉塞</t>
  </si>
  <si>
    <t xml:space="preserve">Ⅵ-10-D-③</t>
  </si>
  <si>
    <r>
      <rPr>
        <sz val="10"/>
        <rFont val="Noto Sans CJK SC"/>
        <family val="2"/>
      </rPr>
      <t xml:space="preserve">腸間膜動脈閉塞症、非閉塞性腸管虚血症</t>
    </r>
    <r>
      <rPr>
        <sz val="10"/>
        <rFont val="Arial"/>
        <family val="0"/>
        <charset val="1"/>
      </rPr>
      <t xml:space="preserve">&lt;NOMI&gt;</t>
    </r>
  </si>
  <si>
    <t xml:space="preserve">Ⅵ-10-D-④</t>
  </si>
  <si>
    <t xml:space="preserve">腸間膜静脈血栓症</t>
  </si>
  <si>
    <t xml:space="preserve">Ⅵ-10-E-①</t>
  </si>
  <si>
    <t xml:space="preserve">消化管穿孔</t>
  </si>
  <si>
    <t xml:space="preserve">損傷、異物</t>
  </si>
  <si>
    <t xml:space="preserve">Ⅵ-11-A-①</t>
  </si>
  <si>
    <t xml:space="preserve">腹部外傷</t>
  </si>
  <si>
    <t xml:space="preserve">Ⅵ-11-B-①</t>
  </si>
  <si>
    <t xml:space="preserve">消化管損傷</t>
  </si>
  <si>
    <t xml:space="preserve">Ⅵ-11-B-②</t>
  </si>
  <si>
    <t xml:space="preserve">肝損傷</t>
  </si>
  <si>
    <t xml:space="preserve">Ⅵ-11-B-③</t>
  </si>
  <si>
    <t xml:space="preserve">胆道損傷</t>
  </si>
  <si>
    <t xml:space="preserve">Ⅵ-11-B-④</t>
  </si>
  <si>
    <t xml:space="preserve">膵損傷</t>
  </si>
  <si>
    <t xml:space="preserve">Ⅵ-11-B-⑤</t>
  </si>
  <si>
    <t xml:space="preserve">脾損傷</t>
  </si>
  <si>
    <t xml:space="preserve">Ⅵ-11-B-⑥</t>
  </si>
  <si>
    <t xml:space="preserve">横隔膜損傷</t>
  </si>
  <si>
    <t xml:space="preserve">Ⅵ-11-C-①</t>
  </si>
  <si>
    <t xml:space="preserve">消化管異物</t>
  </si>
  <si>
    <t xml:space="preserve">Ⅵ-12-A-①</t>
  </si>
  <si>
    <t xml:space="preserve">先天性食道閉鎖症</t>
  </si>
  <si>
    <t xml:space="preserve">Ⅵ-12-B-①</t>
  </si>
  <si>
    <t xml:space="preserve">肥厚性幽門狭窄症</t>
  </si>
  <si>
    <t xml:space="preserve">Ⅵ-12-B-②</t>
  </si>
  <si>
    <t xml:space="preserve">先天性十二指腸閉鎖・狭窄症</t>
  </si>
  <si>
    <t xml:space="preserve">Ⅵ-12-C-①</t>
  </si>
  <si>
    <t xml:space="preserve">乳児下痢症</t>
  </si>
  <si>
    <t xml:space="preserve">Ⅵ-12-C-②</t>
  </si>
  <si>
    <t xml:space="preserve">新生児壊死性腸炎</t>
  </si>
  <si>
    <t xml:space="preserve">Ⅵ-12-C-③</t>
  </si>
  <si>
    <t xml:space="preserve">腸重積症</t>
  </si>
  <si>
    <t xml:space="preserve">Ⅵ-12-C-④</t>
  </si>
  <si>
    <t xml:space="preserve">先天性小腸狭窄・閉鎖症</t>
  </si>
  <si>
    <t xml:space="preserve">Ⅵ-12-C-⑤</t>
  </si>
  <si>
    <t xml:space="preserve">胎便性腹膜炎</t>
  </si>
  <si>
    <t xml:space="preserve">Ⅵ-12-C-⑥</t>
  </si>
  <si>
    <t xml:space="preserve">腸回転異常症</t>
  </si>
  <si>
    <t xml:space="preserve">Ⅵ-12-C-⑦</t>
  </si>
  <si>
    <r>
      <rPr>
        <sz val="10"/>
        <rFont val="Arial"/>
        <family val="0"/>
        <charset val="1"/>
      </rPr>
      <t xml:space="preserve">Hirschsprung</t>
    </r>
    <r>
      <rPr>
        <sz val="10"/>
        <rFont val="Noto Sans CJK SC"/>
        <family val="2"/>
      </rPr>
      <t xml:space="preserve">病</t>
    </r>
    <r>
      <rPr>
        <sz val="10"/>
        <rFont val="Arial"/>
        <family val="0"/>
        <charset val="1"/>
      </rPr>
      <t xml:space="preserve">&lt;</t>
    </r>
    <r>
      <rPr>
        <sz val="10"/>
        <rFont val="Noto Sans CJK SC"/>
        <family val="2"/>
      </rPr>
      <t xml:space="preserve">先天性巨大結腸症、腸管無神経節症</t>
    </r>
    <r>
      <rPr>
        <sz val="10"/>
        <rFont val="Arial"/>
        <family val="0"/>
        <charset val="1"/>
      </rPr>
      <t xml:space="preserve">&gt;</t>
    </r>
  </si>
  <si>
    <t xml:space="preserve">Ⅵ-12-D-①</t>
  </si>
  <si>
    <t xml:space="preserve">鎖肛</t>
  </si>
  <si>
    <t xml:space="preserve">Ⅵ-12-E-①</t>
  </si>
  <si>
    <t xml:space="preserve">新生児肝炎</t>
  </si>
  <si>
    <t xml:space="preserve">Ⅵ-12-E-②</t>
  </si>
  <si>
    <t xml:space="preserve">Ⅵ-12-E-③</t>
  </si>
  <si>
    <t xml:space="preserve">肝芽腫</t>
  </si>
  <si>
    <t xml:space="preserve">Ⅵ-12-F-①</t>
  </si>
  <si>
    <t xml:space="preserve">胆道閉鎖症</t>
  </si>
  <si>
    <t xml:space="preserve">Ⅵ-12-G-①</t>
  </si>
  <si>
    <t xml:space="preserve">Ⅵ-12-G-②</t>
  </si>
  <si>
    <t xml:space="preserve">尿膜管遺残</t>
  </si>
  <si>
    <t xml:space="preserve">Ⅵ-12-G-③</t>
  </si>
  <si>
    <t xml:space="preserve">Ⅵ-12-G-④</t>
  </si>
  <si>
    <t xml:space="preserve">臍ヘルニア</t>
  </si>
  <si>
    <t xml:space="preserve">Ⅵ-12-G-⑤</t>
  </si>
  <si>
    <t xml:space="preserve">精巣水瘤</t>
  </si>
  <si>
    <t xml:space="preserve">Ⅵ-12-G-⑥</t>
  </si>
  <si>
    <t xml:space="preserve">臍帯ヘルニア</t>
  </si>
  <si>
    <t xml:space="preserve">Ⅵ-12-G-⑦</t>
  </si>
  <si>
    <t xml:space="preserve">腹壁破裂</t>
  </si>
  <si>
    <t xml:space="preserve">Ⅶ-1-A-①</t>
  </si>
  <si>
    <t xml:space="preserve">Ⅶ-1-A-②</t>
  </si>
  <si>
    <t xml:space="preserve">Ⅶ-1-B-①</t>
  </si>
  <si>
    <t xml:space="preserve">Ⅶ-1-B-②</t>
  </si>
  <si>
    <t xml:space="preserve">Ⅶ-1-C-①</t>
  </si>
  <si>
    <t xml:space="preserve">Ⅶ-1-C-②</t>
  </si>
  <si>
    <t xml:space="preserve">Ⅶ-1-C-③</t>
  </si>
  <si>
    <t xml:space="preserve">Ⅶ-1-D-①</t>
  </si>
  <si>
    <t xml:space="preserve">Ⅶ-1-D-②</t>
  </si>
  <si>
    <t xml:space="preserve">Ⅶ-1-D-③</t>
  </si>
  <si>
    <t xml:space="preserve">Ⅶ-1-D-④</t>
  </si>
  <si>
    <t xml:space="preserve">Ⅶ-1-E-①</t>
  </si>
  <si>
    <t xml:space="preserve">Ⅶ-1-E-②</t>
  </si>
  <si>
    <t xml:space="preserve">Ⅶ-1-F</t>
  </si>
  <si>
    <t xml:space="preserve">Ⅶ-1-G</t>
  </si>
  <si>
    <t xml:space="preserve">Ⅶ-2-A-①</t>
  </si>
  <si>
    <t xml:space="preserve">Ⅶ-2-B-①</t>
  </si>
  <si>
    <t xml:space="preserve">Ⅶ-2-B-②</t>
  </si>
  <si>
    <t xml:space="preserve">Ⅶ-2-B-③</t>
  </si>
  <si>
    <t xml:space="preserve">Ⅶ-2-B-④</t>
  </si>
  <si>
    <t xml:space="preserve">Ⅶ-2-B-⑤</t>
  </si>
  <si>
    <t xml:space="preserve">Ⅶ-2-B-⑥</t>
  </si>
  <si>
    <t xml:space="preserve">Ⅶ-2-C</t>
  </si>
  <si>
    <t xml:space="preserve">Ⅶ-3-A</t>
  </si>
  <si>
    <t xml:space="preserve">Ⅶ-3-B</t>
  </si>
  <si>
    <t xml:space="preserve">Ⅶ-3-C-①</t>
  </si>
  <si>
    <t xml:space="preserve">Ⅶ-3-C-②</t>
  </si>
  <si>
    <t xml:space="preserve">Ⅶ-3-C-③</t>
  </si>
  <si>
    <t xml:space="preserve">Ⅶ-3-C-④</t>
  </si>
  <si>
    <t xml:space="preserve">Ⅶ-3-C-⑤</t>
  </si>
  <si>
    <t xml:space="preserve">Ⅶ-3-C-⑥</t>
  </si>
  <si>
    <t xml:space="preserve">Ⅶ-3-C-⑦</t>
  </si>
  <si>
    <t xml:space="preserve">Ⅶ-3-C-⑧</t>
  </si>
  <si>
    <t xml:space="preserve">Ⅶ-3-C-⑨</t>
  </si>
  <si>
    <t xml:space="preserve">Ⅶ-3-D-①</t>
  </si>
  <si>
    <t xml:space="preserve">Ⅶ-3-D-②</t>
  </si>
  <si>
    <t xml:space="preserve">Ⅶ-3-F-①</t>
  </si>
  <si>
    <t xml:space="preserve">Ⅶ-3-G</t>
  </si>
  <si>
    <t xml:space="preserve">Ⅶ-4-A-①</t>
  </si>
  <si>
    <t xml:space="preserve">Ⅶ-4-A-②</t>
  </si>
  <si>
    <t xml:space="preserve">Ⅶ-4-A-③</t>
  </si>
  <si>
    <t xml:space="preserve">Ⅶ-4-A-④</t>
  </si>
  <si>
    <t xml:space="preserve">Ⅶ-4-A-⑤</t>
  </si>
  <si>
    <t xml:space="preserve">Ⅶ-4-A-⑥</t>
  </si>
  <si>
    <t xml:space="preserve">Ⅶ-4-B-①</t>
  </si>
  <si>
    <t xml:space="preserve">Ⅶ-4-B-②</t>
  </si>
  <si>
    <t xml:space="preserve">Ⅶ-4-B-③</t>
  </si>
  <si>
    <t xml:space="preserve">Ⅶ-4-B-④</t>
  </si>
  <si>
    <t xml:space="preserve">Ⅶ-4-B-⑤</t>
  </si>
  <si>
    <t xml:space="preserve">Ⅶ-4-C-①</t>
  </si>
  <si>
    <t xml:space="preserve">Ⅶ-4-C-②</t>
  </si>
  <si>
    <t xml:space="preserve">Ⅶ-4-D-①</t>
  </si>
  <si>
    <t xml:space="preserve">Ⅶ-4-D-②</t>
  </si>
  <si>
    <t xml:space="preserve">Ⅶ-5-A-①</t>
  </si>
  <si>
    <t xml:space="preserve">Ⅶ-5-A-②</t>
  </si>
  <si>
    <t xml:space="preserve">Ⅶ-5-A-③</t>
  </si>
  <si>
    <t xml:space="preserve">Ⅶ-5-A-④</t>
  </si>
  <si>
    <t xml:space="preserve">Ⅶ-5-A-⑤</t>
  </si>
  <si>
    <t xml:space="preserve">Ⅶ-5-A-⑥</t>
  </si>
  <si>
    <t xml:space="preserve">Ⅶ-5-A-⑦</t>
  </si>
  <si>
    <t xml:space="preserve">Ⅶ-5-B-①</t>
  </si>
  <si>
    <t xml:space="preserve">Ⅶ-5-B-②</t>
  </si>
  <si>
    <t xml:space="preserve">糸球体病変</t>
  </si>
  <si>
    <t xml:space="preserve">Ⅷ-1-A-①</t>
  </si>
  <si>
    <t xml:space="preserve">Ⅷ-1-A-②</t>
  </si>
  <si>
    <t xml:space="preserve">Ⅷ-1-A-③</t>
  </si>
  <si>
    <t xml:space="preserve">慢性糸球体腎炎</t>
  </si>
  <si>
    <t xml:space="preserve">Ⅷ-1-B-①</t>
  </si>
  <si>
    <t xml:space="preserve">Ⅷ-1-B-②</t>
  </si>
  <si>
    <t xml:space="preserve">Ⅷ-1-B-③</t>
  </si>
  <si>
    <t xml:space="preserve">Ⅷ-1-B-④</t>
  </si>
  <si>
    <t xml:space="preserve">Ⅷ-1-C-①</t>
  </si>
  <si>
    <t xml:space="preserve">Ⅷ-1-C-②</t>
  </si>
  <si>
    <t xml:space="preserve">Ⅷ-1-C-③</t>
  </si>
  <si>
    <t xml:space="preserve">Ⅷ-1-C-④</t>
  </si>
  <si>
    <t xml:space="preserve">Ⅷ-1-D-①</t>
  </si>
  <si>
    <t xml:space="preserve">Ⅷ-1-D-②</t>
  </si>
  <si>
    <t xml:space="preserve">Ⅷ-1-D-③</t>
  </si>
  <si>
    <t xml:space="preserve">Ⅷ-1-D-④</t>
  </si>
  <si>
    <t xml:space="preserve">Ⅷ-1-D-⑤</t>
  </si>
  <si>
    <t xml:space="preserve">Ⅷ-1-E-①</t>
  </si>
  <si>
    <t xml:space="preserve">Ⅷ-1-E-②</t>
  </si>
  <si>
    <t xml:space="preserve">Ⅷ-1-F-①</t>
  </si>
  <si>
    <t xml:space="preserve">Ⅷ-1-F-②</t>
  </si>
  <si>
    <r>
      <rPr>
        <sz val="10"/>
        <rFont val="Noto Sans CJK SC"/>
        <family val="2"/>
      </rPr>
      <t xml:space="preserve">基底膜菲薄化症候群</t>
    </r>
    <r>
      <rPr>
        <sz val="10"/>
        <rFont val="Arial"/>
        <family val="0"/>
        <charset val="1"/>
      </rPr>
      <t xml:space="preserve">&lt;</t>
    </r>
    <r>
      <rPr>
        <sz val="10"/>
        <rFont val="Noto Sans CJK SC"/>
        <family val="2"/>
      </rPr>
      <t xml:space="preserve">良性家族性血尿</t>
    </r>
    <r>
      <rPr>
        <sz val="10"/>
        <rFont val="Arial"/>
        <family val="0"/>
        <charset val="1"/>
      </rPr>
      <t xml:space="preserve">&gt;</t>
    </r>
  </si>
  <si>
    <t xml:space="preserve">Ⅷ-1-F-③</t>
  </si>
  <si>
    <t xml:space="preserve">血管・尿細管・間質病変</t>
  </si>
  <si>
    <t xml:space="preserve">Ⅷ-2-A-①</t>
  </si>
  <si>
    <t xml:space="preserve">Ⅷ-2-A-②</t>
  </si>
  <si>
    <t xml:space="preserve">Ⅷ-2-A-③</t>
  </si>
  <si>
    <t xml:space="preserve">Ⅷ-2-A-④</t>
  </si>
  <si>
    <t xml:space="preserve">Ⅷ-2-A-⑤</t>
  </si>
  <si>
    <t xml:space="preserve">Ⅷ-2-A-⑥</t>
  </si>
  <si>
    <t xml:space="preserve">Ⅷ-2-A-⑦</t>
  </si>
  <si>
    <t xml:space="preserve">Ⅷ-2-A-⑧</t>
  </si>
  <si>
    <t xml:space="preserve">Ⅷ-2-B-①</t>
  </si>
  <si>
    <t xml:space="preserve">Ⅷ-2-B-②</t>
  </si>
  <si>
    <t xml:space="preserve">Ⅷ-2-B-③</t>
  </si>
  <si>
    <t xml:space="preserve">Ⅷ-2-B-④</t>
  </si>
  <si>
    <t xml:space="preserve">Ⅷ-2-B-⑤</t>
  </si>
  <si>
    <t xml:space="preserve">Ⅷ-2-B-⑥</t>
  </si>
  <si>
    <r>
      <rPr>
        <sz val="10"/>
        <rFont val="Arial"/>
        <family val="0"/>
        <charset val="1"/>
      </rPr>
      <t xml:space="preserve">IgG4</t>
    </r>
    <r>
      <rPr>
        <sz val="10"/>
        <rFont val="Noto Sans CJK SC"/>
        <family val="2"/>
      </rPr>
      <t xml:space="preserve">関連疾患</t>
    </r>
  </si>
  <si>
    <t xml:space="preserve">Ⅷ-2-B-⑦</t>
  </si>
  <si>
    <t xml:space="preserve">Ⅷ-2-B-⑧</t>
  </si>
  <si>
    <r>
      <rPr>
        <sz val="10"/>
        <rFont val="Noto Sans CJK SC"/>
        <family val="2"/>
      </rPr>
      <t xml:space="preserve">尿酸腎症</t>
    </r>
    <r>
      <rPr>
        <sz val="10"/>
        <rFont val="Arial"/>
        <family val="0"/>
        <charset val="1"/>
      </rPr>
      <t xml:space="preserve">&lt;</t>
    </r>
    <r>
      <rPr>
        <sz val="10"/>
        <rFont val="Noto Sans CJK SC"/>
        <family val="2"/>
      </rPr>
      <t xml:space="preserve">痛風腎</t>
    </r>
    <r>
      <rPr>
        <sz val="10"/>
        <rFont val="Arial"/>
        <family val="0"/>
        <charset val="1"/>
      </rPr>
      <t xml:space="preserve">&gt;</t>
    </r>
  </si>
  <si>
    <t xml:space="preserve">Ⅷ-2-C-①</t>
  </si>
  <si>
    <t xml:space="preserve">Ⅷ-2-C-②</t>
  </si>
  <si>
    <t xml:space="preserve">Ⅷ-2-C-③</t>
  </si>
  <si>
    <t xml:space="preserve">Ⅷ-2-C-④</t>
  </si>
  <si>
    <t xml:space="preserve">Ⅷ-2-C-⑤</t>
  </si>
  <si>
    <t xml:space="preserve">Ⅷ-2-C-⑥</t>
  </si>
  <si>
    <t xml:space="preserve">腎機能の障害による異常</t>
  </si>
  <si>
    <t xml:space="preserve">Ⅷ-3-A-①</t>
  </si>
  <si>
    <r>
      <rPr>
        <sz val="10"/>
        <rFont val="Noto Sans CJK SC"/>
        <family val="2"/>
      </rPr>
      <t xml:space="preserve">急性腎障害</t>
    </r>
    <r>
      <rPr>
        <sz val="10"/>
        <rFont val="Arial"/>
        <family val="0"/>
        <charset val="1"/>
      </rPr>
      <t xml:space="preserve">(</t>
    </r>
    <r>
      <rPr>
        <sz val="10"/>
        <rFont val="Noto Sans CJK SC"/>
        <family val="2"/>
      </rPr>
      <t xml:space="preserve">腎前性・腎性・腎後性</t>
    </r>
    <r>
      <rPr>
        <sz val="10"/>
        <rFont val="Arial"/>
        <family val="0"/>
        <charset val="1"/>
      </rPr>
      <t xml:space="preserve">)</t>
    </r>
  </si>
  <si>
    <t xml:space="preserve">Ⅷ-3-A-②</t>
  </si>
  <si>
    <t xml:space="preserve">Ⅷ-3-A-③</t>
  </si>
  <si>
    <t xml:space="preserve">Ⅷ-3-A-④</t>
  </si>
  <si>
    <t xml:space="preserve">Ⅷ-3-B</t>
  </si>
  <si>
    <t xml:space="preserve">Ⅷ-3-C-①</t>
  </si>
  <si>
    <t xml:space="preserve">Ⅷ-3-C-②</t>
  </si>
  <si>
    <r>
      <rPr>
        <sz val="10"/>
        <rFont val="Noto Sans CJK SC"/>
        <family val="2"/>
      </rPr>
      <t xml:space="preserve">ミネラル骨代謝異常</t>
    </r>
    <r>
      <rPr>
        <sz val="10"/>
        <rFont val="Arial"/>
        <family val="0"/>
        <charset val="1"/>
      </rPr>
      <t xml:space="preserve">&lt;CKD-MBD&gt;</t>
    </r>
  </si>
  <si>
    <t xml:space="preserve">Ⅷ-3-D-①</t>
  </si>
  <si>
    <t xml:space="preserve">Ⅷ-3-E-①</t>
  </si>
  <si>
    <t xml:space="preserve">Ⅷ-3-E-②</t>
  </si>
  <si>
    <t xml:space="preserve">Ⅷ-3-E-③</t>
  </si>
  <si>
    <t xml:space="preserve">Ⅷ-3-E-④</t>
  </si>
  <si>
    <t xml:space="preserve">Ⅷ-3-E-⑤</t>
  </si>
  <si>
    <t xml:space="preserve">Ⅷ-3-E-⑥</t>
  </si>
  <si>
    <t xml:space="preserve">Ⅷ-3-F-①</t>
  </si>
  <si>
    <t xml:space="preserve">アシドーシス</t>
  </si>
  <si>
    <t xml:space="preserve">Ⅷ-3-F-②</t>
  </si>
  <si>
    <t xml:space="preserve">アルカローシス</t>
  </si>
  <si>
    <t xml:space="preserve">腎・尿路結石と尿路閉塞性疾患</t>
  </si>
  <si>
    <t xml:space="preserve">Ⅷ-4-A-①</t>
  </si>
  <si>
    <t xml:space="preserve">腎結石、尿管結石</t>
  </si>
  <si>
    <t xml:space="preserve">Ⅷ-4-A-②</t>
  </si>
  <si>
    <t xml:space="preserve">膀胱結石、尿道結石</t>
  </si>
  <si>
    <t xml:space="preserve">Ⅷ-4-B-①</t>
  </si>
  <si>
    <t xml:space="preserve">上部尿路閉塞性疾患</t>
  </si>
  <si>
    <t xml:space="preserve">Ⅷ-4-B-②</t>
  </si>
  <si>
    <t xml:space="preserve">下部尿路閉塞性疾患</t>
  </si>
  <si>
    <t xml:space="preserve">Ⅷ-4-C-①</t>
  </si>
  <si>
    <t xml:space="preserve">Ⅷ-4-C-②</t>
  </si>
  <si>
    <t xml:space="preserve">膀胱尿管逆流症</t>
  </si>
  <si>
    <t xml:space="preserve">腎・尿路・生殖器の炎症</t>
  </si>
  <si>
    <t xml:space="preserve">Ⅷ-5-A-①</t>
  </si>
  <si>
    <t xml:space="preserve">急性腎盂腎炎</t>
  </si>
  <si>
    <t xml:space="preserve">Ⅷ-5-A-②</t>
  </si>
  <si>
    <t xml:space="preserve">膀胱炎</t>
  </si>
  <si>
    <t xml:space="preserve">Ⅷ-5-A-③</t>
  </si>
  <si>
    <t xml:space="preserve">尿道炎</t>
  </si>
  <si>
    <t xml:space="preserve">Ⅷ-5-A-④</t>
  </si>
  <si>
    <t xml:space="preserve">腎膿瘍</t>
  </si>
  <si>
    <t xml:space="preserve">Ⅷ-5-A-⑤</t>
  </si>
  <si>
    <t xml:space="preserve">慢性腎盂腎炎</t>
  </si>
  <si>
    <t xml:space="preserve">Ⅷ-5-B-①</t>
  </si>
  <si>
    <t xml:space="preserve">Ⅷ-5-B-②</t>
  </si>
  <si>
    <t xml:space="preserve">Ⅷ-5-B-③</t>
  </si>
  <si>
    <t xml:space="preserve">Ⅷ-5-B-④</t>
  </si>
  <si>
    <t xml:space="preserve">Ⅷ-5-C-①</t>
  </si>
  <si>
    <t xml:space="preserve">腟炎</t>
  </si>
  <si>
    <t xml:space="preserve">Ⅷ-5-C-②</t>
  </si>
  <si>
    <r>
      <rPr>
        <sz val="10"/>
        <rFont val="Noto Sans CJK SC"/>
        <family val="2"/>
      </rPr>
      <t xml:space="preserve">骨盤内炎症性疾患</t>
    </r>
    <r>
      <rPr>
        <sz val="10"/>
        <rFont val="Arial"/>
        <family val="0"/>
        <charset val="1"/>
      </rPr>
      <t xml:space="preserve">&lt;PID&gt;</t>
    </r>
  </si>
  <si>
    <t xml:space="preserve">Ⅷ-5-C-③</t>
  </si>
  <si>
    <t xml:space="preserve">Ⅷ-5-C-④</t>
  </si>
  <si>
    <r>
      <rPr>
        <sz val="10"/>
        <rFont val="Arial"/>
        <family val="0"/>
        <charset val="1"/>
      </rPr>
      <t xml:space="preserve">Bartholin</t>
    </r>
    <r>
      <rPr>
        <sz val="10"/>
        <rFont val="Noto Sans CJK SC"/>
        <family val="2"/>
      </rPr>
      <t xml:space="preserve">腺囊胞、</t>
    </r>
    <r>
      <rPr>
        <sz val="10"/>
        <rFont val="Arial"/>
        <family val="0"/>
        <charset val="1"/>
      </rPr>
      <t xml:space="preserve">Bartholin</t>
    </r>
    <r>
      <rPr>
        <sz val="10"/>
        <rFont val="Noto Sans CJK SC"/>
        <family val="2"/>
      </rPr>
      <t xml:space="preserve">腺炎</t>
    </r>
  </si>
  <si>
    <t xml:space="preserve">Ⅷ-5-C-⑤</t>
  </si>
  <si>
    <t xml:space="preserve">Ⅷ-5-C-⑥</t>
  </si>
  <si>
    <t xml:space="preserve">Ⅷ-5-C-⑦</t>
  </si>
  <si>
    <t xml:space="preserve">子宮留膿症、子宮留膿腫</t>
  </si>
  <si>
    <t xml:space="preserve">Ⅷ-5-C-⑧</t>
  </si>
  <si>
    <t xml:space="preserve">卵管留膿症、卵管留膿腫</t>
  </si>
  <si>
    <t xml:space="preserve">Ⅷ-5-D-①</t>
  </si>
  <si>
    <t xml:space="preserve">Ⅷ-5-D-②</t>
  </si>
  <si>
    <t xml:space="preserve">Ⅷ-5-D-③</t>
  </si>
  <si>
    <t xml:space="preserve">Ⅷ-5-D-④</t>
  </si>
  <si>
    <t xml:space="preserve">腎・尿路・男性生殖器の腫瘍</t>
  </si>
  <si>
    <t xml:space="preserve">Ⅷ-6-A-①</t>
  </si>
  <si>
    <t xml:space="preserve">Ⅷ-6-A-②</t>
  </si>
  <si>
    <t xml:space="preserve">Ⅷ-6-B-①</t>
  </si>
  <si>
    <t xml:space="preserve">Ⅷ-6-B-②</t>
  </si>
  <si>
    <t xml:space="preserve">Ⅷ-6-C-①</t>
  </si>
  <si>
    <t xml:space="preserve">Ⅷ-6-C-②</t>
  </si>
  <si>
    <t xml:space="preserve">Ⅷ-6-C-③</t>
  </si>
  <si>
    <r>
      <rPr>
        <sz val="10"/>
        <rFont val="Noto Sans CJK SC"/>
        <family val="2"/>
      </rPr>
      <t xml:space="preserve">精巣癌</t>
    </r>
    <r>
      <rPr>
        <sz val="10"/>
        <rFont val="Arial"/>
        <family val="0"/>
        <charset val="1"/>
      </rPr>
      <t xml:space="preserve">(</t>
    </r>
    <r>
      <rPr>
        <sz val="10"/>
        <rFont val="Noto Sans CJK SC"/>
        <family val="2"/>
      </rPr>
      <t xml:space="preserve">セミノーマ</t>
    </r>
    <r>
      <rPr>
        <sz val="10"/>
        <rFont val="Arial"/>
        <family val="0"/>
        <charset val="1"/>
      </rPr>
      <t xml:space="preserve">)</t>
    </r>
  </si>
  <si>
    <t xml:space="preserve">Ⅷ-6-C-④</t>
  </si>
  <si>
    <r>
      <rPr>
        <sz val="10"/>
        <rFont val="Noto Sans CJK SC"/>
        <family val="2"/>
      </rPr>
      <t xml:space="preserve">精巣癌</t>
    </r>
    <r>
      <rPr>
        <sz val="10"/>
        <rFont val="Arial"/>
        <family val="0"/>
        <charset val="1"/>
      </rPr>
      <t xml:space="preserve">(</t>
    </r>
    <r>
      <rPr>
        <sz val="10"/>
        <rFont val="Noto Sans CJK SC"/>
        <family val="2"/>
      </rPr>
      <t xml:space="preserve">非セミノーマ</t>
    </r>
    <r>
      <rPr>
        <sz val="10"/>
        <rFont val="Arial"/>
        <family val="0"/>
        <charset val="1"/>
      </rPr>
      <t xml:space="preserve">)</t>
    </r>
  </si>
  <si>
    <t xml:space="preserve">Ⅷ-6-C-⑤</t>
  </si>
  <si>
    <t xml:space="preserve">女性生殖器の類腫瘍・腫瘍</t>
  </si>
  <si>
    <t xml:space="preserve">Ⅷ-7-A-①</t>
  </si>
  <si>
    <t xml:space="preserve">Ⅷ-7-A-②</t>
  </si>
  <si>
    <t xml:space="preserve">Ⅷ-7-A-③</t>
  </si>
  <si>
    <t xml:space="preserve">Ⅷ-7-B-①</t>
  </si>
  <si>
    <r>
      <rPr>
        <sz val="10"/>
        <rFont val="Noto Sans CJK SC"/>
        <family val="2"/>
      </rPr>
      <t xml:space="preserve">子宮頸部上皮内腫瘍</t>
    </r>
    <r>
      <rPr>
        <sz val="10"/>
        <rFont val="Arial"/>
        <family val="0"/>
        <charset val="1"/>
      </rPr>
      <t xml:space="preserve">&lt;CIN&gt;</t>
    </r>
  </si>
  <si>
    <t xml:space="preserve">Ⅷ-7-B-②</t>
  </si>
  <si>
    <t xml:space="preserve">Ⅷ-7-B-③</t>
  </si>
  <si>
    <t xml:space="preserve">Ⅷ-7-C-①</t>
  </si>
  <si>
    <t xml:space="preserve">Ⅷ-7-C-②</t>
  </si>
  <si>
    <r>
      <rPr>
        <sz val="10"/>
        <rFont val="Noto Sans CJK SC"/>
        <family val="2"/>
      </rPr>
      <t xml:space="preserve">子宮体癌</t>
    </r>
    <r>
      <rPr>
        <sz val="10"/>
        <rFont val="Arial"/>
        <family val="0"/>
        <charset val="1"/>
      </rPr>
      <t xml:space="preserve">&lt;</t>
    </r>
    <r>
      <rPr>
        <sz val="10"/>
        <rFont val="Noto Sans CJK SC"/>
        <family val="2"/>
      </rPr>
      <t xml:space="preserve">子宮内膜癌</t>
    </r>
    <r>
      <rPr>
        <sz val="10"/>
        <rFont val="Arial"/>
        <family val="0"/>
        <charset val="1"/>
      </rPr>
      <t xml:space="preserve">&gt;</t>
    </r>
  </si>
  <si>
    <t xml:space="preserve">Ⅷ-7-C-③</t>
  </si>
  <si>
    <t xml:space="preserve">Ⅷ-7-C-④</t>
  </si>
  <si>
    <t xml:space="preserve">Ⅷ-7-C-⑤</t>
  </si>
  <si>
    <t xml:space="preserve">子宮内膜異型増殖症</t>
  </si>
  <si>
    <t xml:space="preserve">Ⅷ-7-C-⑥</t>
  </si>
  <si>
    <t xml:space="preserve">Ⅷ-7-D-①</t>
  </si>
  <si>
    <t xml:space="preserve">Ⅷ-7-D-②</t>
  </si>
  <si>
    <t xml:space="preserve">表層上皮性・間質性腫瘍</t>
  </si>
  <si>
    <t xml:space="preserve">Ⅷ-7-D-③</t>
  </si>
  <si>
    <t xml:space="preserve">Ⅷ-7-D-④</t>
  </si>
  <si>
    <t xml:space="preserve">Ⅷ-7-D-⑤</t>
  </si>
  <si>
    <t xml:space="preserve">Ⅷ-7-D-⑥</t>
  </si>
  <si>
    <r>
      <rPr>
        <sz val="10"/>
        <rFont val="Noto Sans CJK SC"/>
        <family val="2"/>
      </rPr>
      <t xml:space="preserve">二次性</t>
    </r>
    <r>
      <rPr>
        <sz val="10"/>
        <rFont val="Arial"/>
        <family val="0"/>
        <charset val="1"/>
      </rPr>
      <t xml:space="preserve">&lt;</t>
    </r>
    <r>
      <rPr>
        <sz val="10"/>
        <rFont val="Noto Sans CJK SC"/>
        <family val="2"/>
      </rPr>
      <t xml:space="preserve">転移性</t>
    </r>
    <r>
      <rPr>
        <sz val="10"/>
        <rFont val="Arial"/>
        <family val="0"/>
        <charset val="1"/>
      </rPr>
      <t xml:space="preserve">&gt;</t>
    </r>
    <r>
      <rPr>
        <sz val="10"/>
        <rFont val="Noto Sans CJK SC"/>
        <family val="2"/>
      </rPr>
      <t xml:space="preserve">腫瘍</t>
    </r>
  </si>
  <si>
    <t xml:space="preserve">Ⅷ-7-D-⑦</t>
  </si>
  <si>
    <t xml:space="preserve">Ⅷ-7-E-①</t>
  </si>
  <si>
    <t xml:space="preserve">Ⅷ-7-E-②</t>
  </si>
  <si>
    <t xml:space="preserve">Ⅷ-7-F-①</t>
  </si>
  <si>
    <t xml:space="preserve">Ⅷ-7-F-②</t>
  </si>
  <si>
    <t xml:space="preserve">Ⅷ-7-F-③</t>
  </si>
  <si>
    <t xml:space="preserve">Ⅷ-7-G-①</t>
  </si>
  <si>
    <t xml:space="preserve">月経異常、不妊、不育</t>
  </si>
  <si>
    <t xml:space="preserve">Ⅷ-8-A-①</t>
  </si>
  <si>
    <t xml:space="preserve">視床下部性無月経</t>
  </si>
  <si>
    <t xml:space="preserve">Ⅷ-8-A-②</t>
  </si>
  <si>
    <t xml:space="preserve">Ⅷ-8-A-③</t>
  </si>
  <si>
    <t xml:space="preserve">卵巣性無月経</t>
  </si>
  <si>
    <t xml:space="preserve">Ⅷ-8-A-④</t>
  </si>
  <si>
    <t xml:space="preserve">子宮性無月経</t>
  </si>
  <si>
    <t xml:space="preserve">Ⅷ-8-B-①</t>
  </si>
  <si>
    <t xml:space="preserve">希発月経</t>
  </si>
  <si>
    <t xml:space="preserve">Ⅷ-8-B-②</t>
  </si>
  <si>
    <t xml:space="preserve">過多月経</t>
  </si>
  <si>
    <t xml:space="preserve">Ⅷ-8-B-③</t>
  </si>
  <si>
    <t xml:space="preserve">Ⅷ-8-C-①</t>
  </si>
  <si>
    <t xml:space="preserve">機能性月経困難症</t>
  </si>
  <si>
    <t xml:space="preserve">Ⅷ-8-C-②</t>
  </si>
  <si>
    <t xml:space="preserve">Ⅷ-8-D-①</t>
  </si>
  <si>
    <t xml:space="preserve">月経前症候群</t>
  </si>
  <si>
    <t xml:space="preserve">Ⅷ-8-D-②</t>
  </si>
  <si>
    <t xml:space="preserve">機能性子宮出血</t>
  </si>
  <si>
    <t xml:space="preserve">Ⅷ-8-D-③</t>
  </si>
  <si>
    <t xml:space="preserve">無排卵</t>
  </si>
  <si>
    <t xml:space="preserve">Ⅷ-8-D-④</t>
  </si>
  <si>
    <t xml:space="preserve">Ⅷ-8-D-⑤</t>
  </si>
  <si>
    <t xml:space="preserve">高プロラクチン血症、乳汁漏出症</t>
  </si>
  <si>
    <t xml:space="preserve">Ⅷ-8-D-⑥</t>
  </si>
  <si>
    <r>
      <rPr>
        <sz val="10"/>
        <rFont val="Noto Sans CJK SC"/>
        <family val="2"/>
      </rPr>
      <t xml:space="preserve">多囊胞性卵巣症候群</t>
    </r>
    <r>
      <rPr>
        <sz val="10"/>
        <rFont val="Arial"/>
        <family val="0"/>
        <charset val="1"/>
      </rPr>
      <t xml:space="preserve">&lt;PCOS&gt;</t>
    </r>
  </si>
  <si>
    <t xml:space="preserve">Ⅷ-8-E-①</t>
  </si>
  <si>
    <t xml:space="preserve">女性不妊症</t>
  </si>
  <si>
    <t xml:space="preserve">Ⅷ-8-E-②</t>
  </si>
  <si>
    <t xml:space="preserve">Ⅷ-8-E-③</t>
  </si>
  <si>
    <t xml:space="preserve">Ⅷ-8-E-④</t>
  </si>
  <si>
    <t xml:space="preserve">男性不妊症</t>
  </si>
  <si>
    <t xml:space="preserve">Ⅷ-8-E-⑤</t>
  </si>
  <si>
    <t xml:space="preserve">Ⅷ-8-F</t>
  </si>
  <si>
    <t xml:space="preserve">避妊</t>
  </si>
  <si>
    <t xml:space="preserve">更年期・閉経後障害</t>
  </si>
  <si>
    <t xml:space="preserve">Ⅷ-9-A</t>
  </si>
  <si>
    <t xml:space="preserve">更年期障害</t>
  </si>
  <si>
    <t xml:space="preserve">Ⅷ-9-B-①</t>
  </si>
  <si>
    <t xml:space="preserve">Ⅷ-9-B-②</t>
  </si>
  <si>
    <t xml:space="preserve">萎縮性腟炎</t>
  </si>
  <si>
    <t xml:space="preserve">Ⅷ-9-B-③</t>
  </si>
  <si>
    <t xml:space="preserve">脂質異常症</t>
  </si>
  <si>
    <t xml:space="preserve">Ⅷ-9-B-④</t>
  </si>
  <si>
    <t xml:space="preserve">動脈硬化</t>
  </si>
  <si>
    <t xml:space="preserve">Ⅷ-9-B-⑤</t>
  </si>
  <si>
    <t xml:space="preserve">冠動脈疾患</t>
  </si>
  <si>
    <t xml:space="preserve">その他の尿路・生殖器異常</t>
  </si>
  <si>
    <t xml:space="preserve">Ⅷ-10-A-①</t>
  </si>
  <si>
    <t xml:space="preserve">Ⅷ-10-A-②</t>
  </si>
  <si>
    <t xml:space="preserve">Ⅷ-10-A-③</t>
  </si>
  <si>
    <t xml:space="preserve">Ⅷ-10-A-④</t>
  </si>
  <si>
    <t xml:space="preserve">単純性腎囊胞</t>
  </si>
  <si>
    <t xml:space="preserve">Ⅷ-10-A-⑤</t>
  </si>
  <si>
    <t xml:space="preserve">囊胞腎</t>
  </si>
  <si>
    <t xml:space="preserve">Ⅷ-10-A-⑥</t>
  </si>
  <si>
    <t xml:space="preserve">Ⅷ-10-A-⑦</t>
  </si>
  <si>
    <t xml:space="preserve">Ⅷ-10-B-①</t>
  </si>
  <si>
    <t xml:space="preserve">Ⅷ-10-B-②</t>
  </si>
  <si>
    <t xml:space="preserve">Ⅷ-10-B-③</t>
  </si>
  <si>
    <t xml:space="preserve">Ⅷ-10-B-④</t>
  </si>
  <si>
    <t xml:space="preserve">Ⅷ-10-B-⑤</t>
  </si>
  <si>
    <t xml:space="preserve">Ⅷ-10-B-⑥</t>
  </si>
  <si>
    <t xml:space="preserve">Ⅷ-10-C-①</t>
  </si>
  <si>
    <t xml:space="preserve">Ⅷ-10-C-②</t>
  </si>
  <si>
    <t xml:space="preserve">腟脱、子宮脱</t>
  </si>
  <si>
    <t xml:space="preserve">Ⅷ-10-D-①</t>
  </si>
  <si>
    <r>
      <rPr>
        <sz val="10"/>
        <rFont val="Noto Sans CJK SC"/>
        <family val="2"/>
      </rPr>
      <t xml:space="preserve">夜尿症</t>
    </r>
    <r>
      <rPr>
        <sz val="10"/>
        <rFont val="Arial"/>
        <family val="0"/>
        <charset val="1"/>
      </rPr>
      <t xml:space="preserve">&lt;</t>
    </r>
    <r>
      <rPr>
        <sz val="10"/>
        <rFont val="Noto Sans CJK SC"/>
        <family val="2"/>
      </rPr>
      <t xml:space="preserve">夜間遺尿症</t>
    </r>
    <r>
      <rPr>
        <sz val="10"/>
        <rFont val="Arial"/>
        <family val="0"/>
        <charset val="1"/>
      </rPr>
      <t xml:space="preserve">&gt;</t>
    </r>
  </si>
  <si>
    <t xml:space="preserve">Ⅷ-10-D-②</t>
  </si>
  <si>
    <t xml:space="preserve">Ⅷ-10-D-③</t>
  </si>
  <si>
    <t xml:space="preserve">Ⅷ-10-D-④</t>
  </si>
  <si>
    <t xml:space="preserve">Ⅷ-10-D-⑤</t>
  </si>
  <si>
    <t xml:space="preserve">Ⅷ-10-E-①</t>
  </si>
  <si>
    <t xml:space="preserve">Ⅷ-10-E-②</t>
  </si>
  <si>
    <t xml:space="preserve">Ⅷ-10-E-③</t>
  </si>
  <si>
    <t xml:space="preserve">Ⅷ-10-E-④</t>
  </si>
  <si>
    <t xml:space="preserve">Ⅷ-10-E-⑤</t>
  </si>
  <si>
    <t xml:space="preserve">直腸腟瘻、膀胱腸瘻</t>
  </si>
  <si>
    <t xml:space="preserve">Ⅷ-10-E-⑥</t>
  </si>
  <si>
    <r>
      <rPr>
        <sz val="10"/>
        <rFont val="Noto Sans CJK SC"/>
        <family val="2"/>
      </rPr>
      <t xml:space="preserve">子宮腔癒着症</t>
    </r>
    <r>
      <rPr>
        <sz val="10"/>
        <rFont val="Arial"/>
        <family val="0"/>
        <charset val="1"/>
      </rPr>
      <t xml:space="preserve">&lt;Asherman</t>
    </r>
    <r>
      <rPr>
        <sz val="10"/>
        <rFont val="Noto Sans CJK SC"/>
        <family val="2"/>
      </rPr>
      <t xml:space="preserve">症候群</t>
    </r>
    <r>
      <rPr>
        <sz val="10"/>
        <rFont val="Arial"/>
        <family val="0"/>
        <charset val="1"/>
      </rPr>
      <t xml:space="preserve">&gt;</t>
    </r>
  </si>
  <si>
    <t xml:space="preserve">Ⅷ-10-E-⑦</t>
  </si>
  <si>
    <t xml:space="preserve">Ⅷ-10-E-⑧</t>
  </si>
  <si>
    <t xml:space="preserve">Ⅷ-10-E-⑨</t>
  </si>
  <si>
    <t xml:space="preserve">Ⅷ-10-E-⑩</t>
  </si>
  <si>
    <t xml:space="preserve">月経瘻</t>
  </si>
  <si>
    <t xml:space="preserve">Ⅸ-1-A-①</t>
  </si>
  <si>
    <t xml:space="preserve">高血圧性脳出血</t>
  </si>
  <si>
    <t xml:space="preserve">Ⅸ-1-A-②</t>
  </si>
  <si>
    <t xml:space="preserve">Ⅸ-1-B-①</t>
  </si>
  <si>
    <t xml:space="preserve">脳動脈瘤、解離性脳動脈瘤</t>
  </si>
  <si>
    <t xml:space="preserve">Ⅸ-1-C-①</t>
  </si>
  <si>
    <t xml:space="preserve">心原性脳塞栓症</t>
  </si>
  <si>
    <t xml:space="preserve">Ⅸ-1-C-②</t>
  </si>
  <si>
    <t xml:space="preserve">アテローム血栓性脳梗塞</t>
  </si>
  <si>
    <t xml:space="preserve">Ⅸ-1-C-③</t>
  </si>
  <si>
    <t xml:space="preserve">ラクナ梗塞</t>
  </si>
  <si>
    <t xml:space="preserve">Ⅸ-1-C-④</t>
  </si>
  <si>
    <t xml:space="preserve">Ⅸ-1-C-⑤</t>
  </si>
  <si>
    <t xml:space="preserve">Ⅸ-1-D-①</t>
  </si>
  <si>
    <t xml:space="preserve">脳動脈解離</t>
  </si>
  <si>
    <t xml:space="preserve">Ⅸ-1-D-②</t>
  </si>
  <si>
    <t xml:space="preserve">脳動静脈奇形</t>
  </si>
  <si>
    <t xml:space="preserve">Ⅸ-1-D-③</t>
  </si>
  <si>
    <t xml:space="preserve">静脈洞血栓症</t>
  </si>
  <si>
    <t xml:space="preserve">Ⅸ-1-D-④</t>
  </si>
  <si>
    <t xml:space="preserve">もやもや病</t>
  </si>
  <si>
    <t xml:space="preserve">Ⅸ-1-D-⑤</t>
  </si>
  <si>
    <t xml:space="preserve">硬膜動静脈瘻</t>
  </si>
  <si>
    <t xml:space="preserve">Ⅸ-1-E-①</t>
  </si>
  <si>
    <t xml:space="preserve">偽性球麻痺</t>
  </si>
  <si>
    <t xml:space="preserve">Ⅸ-1-E-②</t>
  </si>
  <si>
    <t xml:space="preserve">廃用性萎縮</t>
  </si>
  <si>
    <t xml:space="preserve">Ⅸ-1-E-③</t>
  </si>
  <si>
    <t xml:space="preserve">Ⅸ-2-A-①</t>
  </si>
  <si>
    <t xml:space="preserve">Ⅸ-2-A-②</t>
  </si>
  <si>
    <t xml:space="preserve">Ⅸ-2-A-③</t>
  </si>
  <si>
    <t xml:space="preserve">Ⅸ-2-A-④</t>
  </si>
  <si>
    <t xml:space="preserve">Ⅸ-2-B-①</t>
  </si>
  <si>
    <t xml:space="preserve">Ⅸ-2-B-②</t>
  </si>
  <si>
    <r>
      <rPr>
        <sz val="10"/>
        <rFont val="Noto Sans CJK SC"/>
        <family val="2"/>
      </rPr>
      <t xml:space="preserve">下垂体腫瘍</t>
    </r>
    <r>
      <rPr>
        <sz val="10"/>
        <rFont val="Arial"/>
        <family val="0"/>
        <charset val="1"/>
      </rPr>
      <t xml:space="preserve">(</t>
    </r>
    <r>
      <rPr>
        <sz val="10"/>
        <rFont val="Noto Sans CJK SC"/>
        <family val="2"/>
      </rPr>
      <t xml:space="preserve">下垂体腺腫</t>
    </r>
    <r>
      <rPr>
        <sz val="10"/>
        <rFont val="Arial"/>
        <family val="0"/>
        <charset val="1"/>
      </rPr>
      <t xml:space="preserve">)</t>
    </r>
  </si>
  <si>
    <t xml:space="preserve">Ⅸ-2-B-③</t>
  </si>
  <si>
    <t xml:space="preserve">Ⅸ-2-B-④</t>
  </si>
  <si>
    <t xml:space="preserve">Ⅸ-2-C-①</t>
  </si>
  <si>
    <t xml:space="preserve">Ⅸ-2-C-②</t>
  </si>
  <si>
    <r>
      <rPr>
        <sz val="10"/>
        <rFont val="Noto Sans CJK SC"/>
        <family val="2"/>
      </rPr>
      <t xml:space="preserve">髄膜癌腫症</t>
    </r>
    <r>
      <rPr>
        <sz val="10"/>
        <rFont val="Arial"/>
        <family val="0"/>
        <charset val="1"/>
      </rPr>
      <t xml:space="preserve">&lt;</t>
    </r>
    <r>
      <rPr>
        <sz val="10"/>
        <rFont val="Noto Sans CJK SC"/>
        <family val="2"/>
      </rPr>
      <t xml:space="preserve">癌性髄膜炎</t>
    </r>
    <r>
      <rPr>
        <sz val="10"/>
        <rFont val="Arial"/>
        <family val="0"/>
        <charset val="1"/>
      </rPr>
      <t xml:space="preserve">&gt;</t>
    </r>
  </si>
  <si>
    <t xml:space="preserve">Ⅸ-2-D-①</t>
  </si>
  <si>
    <t xml:space="preserve">Ⅸ-3-A-①</t>
  </si>
  <si>
    <t xml:space="preserve">Ⅸ-3-A-②</t>
  </si>
  <si>
    <t xml:space="preserve">Ⅸ-3-A-③</t>
  </si>
  <si>
    <t xml:space="preserve">Ⅸ-3-A-④</t>
  </si>
  <si>
    <r>
      <rPr>
        <sz val="10"/>
        <rFont val="Arial"/>
        <family val="0"/>
        <charset val="1"/>
      </rPr>
      <t xml:space="preserve">AIDS</t>
    </r>
    <r>
      <rPr>
        <sz val="10"/>
        <rFont val="Noto Sans CJK SC"/>
        <family val="2"/>
      </rPr>
      <t xml:space="preserve">認知症</t>
    </r>
    <r>
      <rPr>
        <sz val="10"/>
        <rFont val="Arial"/>
        <family val="0"/>
        <charset val="1"/>
      </rPr>
      <t xml:space="preserve">&lt;HIV</t>
    </r>
    <r>
      <rPr>
        <sz val="10"/>
        <rFont val="Noto Sans CJK SC"/>
        <family val="2"/>
      </rPr>
      <t xml:space="preserve">脳症</t>
    </r>
    <r>
      <rPr>
        <sz val="10"/>
        <rFont val="Arial"/>
        <family val="0"/>
        <charset val="1"/>
      </rPr>
      <t xml:space="preserve">&gt;</t>
    </r>
  </si>
  <si>
    <t xml:space="preserve">Ⅸ-3-A-⑤</t>
  </si>
  <si>
    <r>
      <rPr>
        <sz val="10"/>
        <rFont val="Arial"/>
        <family val="0"/>
        <charset val="1"/>
      </rPr>
      <t xml:space="preserve">HTLV-Ⅰ</t>
    </r>
    <r>
      <rPr>
        <sz val="10"/>
        <rFont val="Noto Sans CJK SC"/>
        <family val="2"/>
      </rPr>
      <t xml:space="preserve">関連脊髄症</t>
    </r>
    <r>
      <rPr>
        <sz val="10"/>
        <rFont val="Arial"/>
        <family val="0"/>
        <charset val="1"/>
      </rPr>
      <t xml:space="preserve">&lt;HAM&gt;</t>
    </r>
  </si>
  <si>
    <t xml:space="preserve">Ⅸ-3-B-①</t>
  </si>
  <si>
    <r>
      <rPr>
        <sz val="10"/>
        <rFont val="Arial"/>
        <family val="0"/>
        <charset val="1"/>
      </rPr>
      <t xml:space="preserve">Creutzfeldt-Jakob</t>
    </r>
    <r>
      <rPr>
        <sz val="10"/>
        <rFont val="Noto Sans CJK SC"/>
        <family val="2"/>
      </rPr>
      <t xml:space="preserve">病</t>
    </r>
  </si>
  <si>
    <t xml:space="preserve">Ⅸ-3-C-①</t>
  </si>
  <si>
    <t xml:space="preserve">Ⅸ-3-C-②</t>
  </si>
  <si>
    <t xml:space="preserve">Ⅸ-3-C-③</t>
  </si>
  <si>
    <t xml:space="preserve">Ⅸ-3-C-④</t>
  </si>
  <si>
    <t xml:space="preserve">Ⅸ-3-D-①</t>
  </si>
  <si>
    <t xml:space="preserve">Ⅸ-3-D-②</t>
  </si>
  <si>
    <t xml:space="preserve">Ⅸ-3-E-①</t>
  </si>
  <si>
    <t xml:space="preserve">Ⅸ-3-E-②</t>
  </si>
  <si>
    <t xml:space="preserve">Ⅸ-3-E-③</t>
  </si>
  <si>
    <t xml:space="preserve">Ⅸ-3-E-④</t>
  </si>
  <si>
    <t xml:space="preserve">Ⅸ-4-A-①</t>
  </si>
  <si>
    <t xml:space="preserve">Ⅸ-4-A-②</t>
  </si>
  <si>
    <t xml:space="preserve">Ⅸ-4-A-③</t>
  </si>
  <si>
    <t xml:space="preserve">Ⅸ-4-A-④</t>
  </si>
  <si>
    <t xml:space="preserve">Ⅸ-4-B-①</t>
  </si>
  <si>
    <t xml:space="preserve">Ⅸ-4-B-②</t>
  </si>
  <si>
    <t xml:space="preserve">Ⅸ-4-B-③</t>
  </si>
  <si>
    <t xml:space="preserve">Ⅸ-4-B-④</t>
  </si>
  <si>
    <t xml:space="preserve">Ⅸ-4-B-⑤</t>
  </si>
  <si>
    <t xml:space="preserve">Ⅸ-4-C-①</t>
  </si>
  <si>
    <t xml:space="preserve">Ⅸ-4-C-②</t>
  </si>
  <si>
    <t xml:space="preserve">Ⅸ-4-C-③</t>
  </si>
  <si>
    <t xml:space="preserve">Ⅸ-4-C-④</t>
  </si>
  <si>
    <t xml:space="preserve">Ⅸ-4-D-①</t>
  </si>
  <si>
    <t xml:space="preserve">Ⅸ-4-D-②</t>
  </si>
  <si>
    <t xml:space="preserve">Ⅸ-4-D-③</t>
  </si>
  <si>
    <t xml:space="preserve">Ⅸ-4-E-①</t>
  </si>
  <si>
    <t xml:space="preserve">Ⅸ-4-F-①</t>
  </si>
  <si>
    <t xml:space="preserve">Ⅸ-4-F-②</t>
  </si>
  <si>
    <t xml:space="preserve">Ⅸ-4-F-③</t>
  </si>
  <si>
    <t xml:space="preserve">Ⅸ-4-G-①</t>
  </si>
  <si>
    <r>
      <rPr>
        <sz val="10"/>
        <rFont val="Noto Sans CJK SC"/>
        <family val="2"/>
      </rPr>
      <t xml:space="preserve">筋萎縮性側索硬化症</t>
    </r>
    <r>
      <rPr>
        <sz val="10"/>
        <rFont val="Arial"/>
        <family val="0"/>
        <charset val="1"/>
      </rPr>
      <t xml:space="preserve">&lt;ALS&gt;</t>
    </r>
  </si>
  <si>
    <t xml:space="preserve">Ⅸ-4-G-②</t>
  </si>
  <si>
    <t xml:space="preserve">Ⅸ-4-H-①</t>
  </si>
  <si>
    <t xml:space="preserve">Ⅸ-4-H-②</t>
  </si>
  <si>
    <t xml:space="preserve">Ⅸ-4-I-①</t>
  </si>
  <si>
    <r>
      <rPr>
        <sz val="10"/>
        <rFont val="Noto Sans CJK SC"/>
        <family val="2"/>
      </rPr>
      <t xml:space="preserve">一酸化炭素中毒</t>
    </r>
    <r>
      <rPr>
        <sz val="10"/>
        <rFont val="Arial"/>
        <family val="0"/>
        <charset val="1"/>
      </rPr>
      <t xml:space="preserve">&lt;CO</t>
    </r>
    <r>
      <rPr>
        <sz val="10"/>
        <rFont val="Noto Sans CJK SC"/>
        <family val="2"/>
      </rPr>
      <t xml:space="preserve">中毒</t>
    </r>
    <r>
      <rPr>
        <sz val="10"/>
        <rFont val="Arial"/>
        <family val="0"/>
        <charset val="1"/>
      </rPr>
      <t xml:space="preserve">&gt;</t>
    </r>
  </si>
  <si>
    <t xml:space="preserve">Ⅸ-4-I-②</t>
  </si>
  <si>
    <t xml:space="preserve">Ⅸ-4-I-③</t>
  </si>
  <si>
    <t xml:space="preserve">末梢神経・神経筋接合部・筋疾患</t>
  </si>
  <si>
    <t xml:space="preserve">Ⅸ-5-A-①</t>
  </si>
  <si>
    <t xml:space="preserve">Ⅸ-5-A-②</t>
  </si>
  <si>
    <r>
      <rPr>
        <sz val="10"/>
        <rFont val="Arial"/>
        <family val="0"/>
        <charset val="1"/>
      </rPr>
      <t xml:space="preserve">Guillain-Barré</t>
    </r>
    <r>
      <rPr>
        <sz val="10"/>
        <rFont val="Noto Sans CJK SC"/>
        <family val="2"/>
      </rPr>
      <t xml:space="preserve">症候群、慢性炎症性脱髄性多発根ニューロパチー</t>
    </r>
  </si>
  <si>
    <t xml:space="preserve">Ⅸ-5-A-③</t>
  </si>
  <si>
    <t xml:space="preserve">腫瘍随伴性多発ニューロパチー</t>
  </si>
  <si>
    <t xml:space="preserve">Ⅸ-5-A-④</t>
  </si>
  <si>
    <t xml:space="preserve">Ⅸ-5-A-⑤</t>
  </si>
  <si>
    <t xml:space="preserve">Ⅸ-5-A-⑥</t>
  </si>
  <si>
    <t xml:space="preserve">遺伝性運動感覚性ニューロパチー</t>
  </si>
  <si>
    <t xml:space="preserve">Ⅸ-5-A-⑦</t>
  </si>
  <si>
    <t xml:space="preserve">Ⅸ-5-B-①</t>
  </si>
  <si>
    <t xml:space="preserve">Ⅸ-5-B-②</t>
  </si>
  <si>
    <t xml:space="preserve">Ⅸ-5-C-①</t>
  </si>
  <si>
    <t xml:space="preserve">Ⅸ-5-C-②</t>
  </si>
  <si>
    <t xml:space="preserve">Ⅸ-5-C-③</t>
  </si>
  <si>
    <t xml:space="preserve">Ⅸ-5-D-①</t>
  </si>
  <si>
    <t xml:space="preserve">Ⅸ-5-D-②</t>
  </si>
  <si>
    <t xml:space="preserve">Ⅸ-5-D-③</t>
  </si>
  <si>
    <t xml:space="preserve">Ⅸ-5-D-④</t>
  </si>
  <si>
    <t xml:space="preserve">Ⅸ-5-D-⑤</t>
  </si>
  <si>
    <t xml:space="preserve">Ⅸ-5-D-⑥</t>
  </si>
  <si>
    <t xml:space="preserve">Ⅸ-5-D-⑦</t>
  </si>
  <si>
    <t xml:space="preserve">発作性・機能性・自律神経系疾患</t>
  </si>
  <si>
    <t xml:space="preserve">Ⅸ-6-A-①</t>
  </si>
  <si>
    <r>
      <rPr>
        <sz val="10"/>
        <rFont val="Noto Sans CJK SC"/>
        <family val="2"/>
      </rPr>
      <t xml:space="preserve">強直間代発作</t>
    </r>
    <r>
      <rPr>
        <sz val="10"/>
        <rFont val="Arial"/>
        <family val="0"/>
        <charset val="1"/>
      </rPr>
      <t xml:space="preserve">&lt;</t>
    </r>
    <r>
      <rPr>
        <sz val="10"/>
        <rFont val="Noto Sans CJK SC"/>
        <family val="2"/>
      </rPr>
      <t xml:space="preserve">全般運動発作</t>
    </r>
    <r>
      <rPr>
        <sz val="10"/>
        <rFont val="Arial"/>
        <family val="0"/>
        <charset val="1"/>
      </rPr>
      <t xml:space="preserve">&gt;</t>
    </r>
  </si>
  <si>
    <t xml:space="preserve">Ⅸ-6-A-②</t>
  </si>
  <si>
    <r>
      <rPr>
        <sz val="10"/>
        <rFont val="Noto Sans CJK SC"/>
        <family val="2"/>
      </rPr>
      <t xml:space="preserve">欠神発作</t>
    </r>
    <r>
      <rPr>
        <sz val="10"/>
        <rFont val="Arial"/>
        <family val="0"/>
        <charset val="1"/>
      </rPr>
      <t xml:space="preserve">&lt;</t>
    </r>
    <r>
      <rPr>
        <sz val="10"/>
        <rFont val="Noto Sans CJK SC"/>
        <family val="2"/>
      </rPr>
      <t xml:space="preserve">全般非運動発作</t>
    </r>
    <r>
      <rPr>
        <sz val="10"/>
        <rFont val="Arial"/>
        <family val="0"/>
        <charset val="1"/>
      </rPr>
      <t xml:space="preserve">&gt;</t>
    </r>
  </si>
  <si>
    <t xml:space="preserve">Ⅸ-6-B-①</t>
  </si>
  <si>
    <r>
      <rPr>
        <sz val="10"/>
        <rFont val="Noto Sans CJK SC"/>
        <family val="2"/>
      </rPr>
      <t xml:space="preserve">単純部分発作</t>
    </r>
    <r>
      <rPr>
        <sz val="10"/>
        <rFont val="Arial"/>
        <family val="0"/>
        <charset val="1"/>
      </rPr>
      <t xml:space="preserve">&lt;</t>
    </r>
    <r>
      <rPr>
        <sz val="10"/>
        <rFont val="Noto Sans CJK SC"/>
        <family val="2"/>
      </rPr>
      <t xml:space="preserve">焦点意識保持発作</t>
    </r>
    <r>
      <rPr>
        <sz val="10"/>
        <rFont val="Arial"/>
        <family val="0"/>
        <charset val="1"/>
      </rPr>
      <t xml:space="preserve">&gt;</t>
    </r>
  </si>
  <si>
    <t xml:space="preserve">Ⅸ-6-B-②</t>
  </si>
  <si>
    <r>
      <rPr>
        <sz val="10"/>
        <rFont val="Noto Sans CJK SC"/>
        <family val="2"/>
      </rPr>
      <t xml:space="preserve">複雑部分発作</t>
    </r>
    <r>
      <rPr>
        <sz val="10"/>
        <rFont val="Arial"/>
        <family val="0"/>
        <charset val="1"/>
      </rPr>
      <t xml:space="preserve">&lt;</t>
    </r>
    <r>
      <rPr>
        <sz val="10"/>
        <rFont val="Noto Sans CJK SC"/>
        <family val="2"/>
      </rPr>
      <t xml:space="preserve">焦点意識減損発作</t>
    </r>
    <r>
      <rPr>
        <sz val="10"/>
        <rFont val="Arial"/>
        <family val="0"/>
        <charset val="1"/>
      </rPr>
      <t xml:space="preserve">&gt;</t>
    </r>
  </si>
  <si>
    <t xml:space="preserve">Ⅸ-6-C-①</t>
  </si>
  <si>
    <t xml:space="preserve">Ⅸ-6-C-②</t>
  </si>
  <si>
    <t xml:space="preserve">Ⅸ-6-C-③</t>
  </si>
  <si>
    <t xml:space="preserve">Ⅸ-6-D-①</t>
  </si>
  <si>
    <t xml:space="preserve">てんかん重積状態</t>
  </si>
  <si>
    <t xml:space="preserve">脊椎・脊髄疾患、骨・関節系統疾患</t>
  </si>
  <si>
    <t xml:space="preserve">Ⅸ-7-A-①</t>
  </si>
  <si>
    <t xml:space="preserve">Ⅸ-7-A-②</t>
  </si>
  <si>
    <t xml:space="preserve">Ⅸ-7-A-③</t>
  </si>
  <si>
    <t xml:space="preserve">脊髄症、神経根症</t>
  </si>
  <si>
    <t xml:space="preserve">Ⅸ-7-A-④</t>
  </si>
  <si>
    <t xml:space="preserve">Ⅸ-7-A-⑤</t>
  </si>
  <si>
    <t xml:space="preserve">Ⅸ-7-A-⑥</t>
  </si>
  <si>
    <t xml:space="preserve">Ⅸ-7-A-⑦</t>
  </si>
  <si>
    <t xml:space="preserve">Ⅸ-7-A-⑧</t>
  </si>
  <si>
    <r>
      <rPr>
        <sz val="10"/>
        <rFont val="Noto Sans CJK SC"/>
        <family val="2"/>
      </rPr>
      <t xml:space="preserve">後弯症</t>
    </r>
    <r>
      <rPr>
        <sz val="10"/>
        <rFont val="Arial"/>
        <family val="0"/>
        <charset val="1"/>
      </rPr>
      <t xml:space="preserve">&lt;</t>
    </r>
    <r>
      <rPr>
        <sz val="10"/>
        <rFont val="Noto Sans CJK SC"/>
        <family val="2"/>
      </rPr>
      <t xml:space="preserve">円背・亀背</t>
    </r>
    <r>
      <rPr>
        <sz val="10"/>
        <rFont val="Arial"/>
        <family val="0"/>
        <charset val="1"/>
      </rPr>
      <t xml:space="preserve">&gt;</t>
    </r>
  </si>
  <si>
    <t xml:space="preserve">Ⅸ-7-A-⑨</t>
  </si>
  <si>
    <t xml:space="preserve">Ⅸ-7-A-⑩</t>
  </si>
  <si>
    <t xml:space="preserve">Ⅸ-7-A-⑪</t>
  </si>
  <si>
    <t xml:space="preserve">Ⅸ-7-A-⑫</t>
  </si>
  <si>
    <t xml:space="preserve">Ⅸ-7-A-⑬</t>
  </si>
  <si>
    <t xml:space="preserve">Ⅸ-7-A-⑭</t>
  </si>
  <si>
    <t xml:space="preserve">Ⅸ-7-A-⑮</t>
  </si>
  <si>
    <t xml:space="preserve">Ⅸ-7-B-①</t>
  </si>
  <si>
    <t xml:space="preserve">Ⅸ-7-B-②</t>
  </si>
  <si>
    <t xml:space="preserve">Ⅸ-7-C-①</t>
  </si>
  <si>
    <t xml:space="preserve">Ⅸ-7-C-②</t>
  </si>
  <si>
    <t xml:space="preserve">くる病、骨軟化症</t>
  </si>
  <si>
    <t xml:space="preserve">Ⅸ-7-C-③</t>
  </si>
  <si>
    <t xml:space="preserve">Ⅸ-8-A-①</t>
  </si>
  <si>
    <t xml:space="preserve">Ⅸ-8-A-②</t>
  </si>
  <si>
    <t xml:space="preserve">Ⅸ-8-A-③</t>
  </si>
  <si>
    <t xml:space="preserve">Ⅸ-8-A-④</t>
  </si>
  <si>
    <t xml:space="preserve">Ⅸ-8-B-①</t>
  </si>
  <si>
    <t xml:space="preserve">Ⅸ-8-B-②</t>
  </si>
  <si>
    <t xml:space="preserve">Ⅸ-8-C-①</t>
  </si>
  <si>
    <t xml:space="preserve">Ⅸ-8-C-②</t>
  </si>
  <si>
    <t xml:space="preserve">Ⅸ-8-D-①</t>
  </si>
  <si>
    <t xml:space="preserve">Ⅸ-8-D-②</t>
  </si>
  <si>
    <r>
      <rPr>
        <sz val="10"/>
        <rFont val="Noto Sans CJK SC"/>
        <family val="2"/>
      </rPr>
      <t xml:space="preserve">発育性股関節形成不全</t>
    </r>
    <r>
      <rPr>
        <sz val="10"/>
        <rFont val="Arial"/>
        <family val="0"/>
        <charset val="1"/>
      </rPr>
      <t xml:space="preserve">&lt;</t>
    </r>
    <r>
      <rPr>
        <sz val="10"/>
        <rFont val="Noto Sans CJK SC"/>
        <family val="2"/>
      </rPr>
      <t xml:space="preserve">先天性股関節脱臼</t>
    </r>
    <r>
      <rPr>
        <sz val="10"/>
        <rFont val="Arial"/>
        <family val="0"/>
        <charset val="1"/>
      </rPr>
      <t xml:space="preserve">&gt;</t>
    </r>
  </si>
  <si>
    <t xml:space="preserve">Ⅸ-8-D-③</t>
  </si>
  <si>
    <t xml:space="preserve">Ⅸ-8-D-④</t>
  </si>
  <si>
    <t xml:space="preserve">Ⅸ-8-D-⑤</t>
  </si>
  <si>
    <t xml:space="preserve">Ⅸ-8-E-①</t>
  </si>
  <si>
    <t xml:space="preserve">Ⅸ-8-E-②</t>
  </si>
  <si>
    <t xml:space="preserve">Ⅸ-8-E-③</t>
  </si>
  <si>
    <t xml:space="preserve">Ⅸ-8-E-④</t>
  </si>
  <si>
    <t xml:space="preserve">Ⅸ-8-F-①</t>
  </si>
  <si>
    <t xml:space="preserve">Ⅸ-8-F-②</t>
  </si>
  <si>
    <t xml:space="preserve">Ⅸ-8-F-③</t>
  </si>
  <si>
    <t xml:space="preserve">Ⅸ-8-G-①</t>
  </si>
  <si>
    <t xml:space="preserve">Ⅸ-8-H-①</t>
  </si>
  <si>
    <t xml:space="preserve">Ⅸ-8-H-②</t>
  </si>
  <si>
    <t xml:space="preserve">Ⅸ-8-H-③</t>
  </si>
  <si>
    <t xml:space="preserve">Ⅸ-8-I-①</t>
  </si>
  <si>
    <t xml:space="preserve">Ⅸ-8-I-②</t>
  </si>
  <si>
    <t xml:space="preserve">Ⅸ-8-I-③</t>
  </si>
  <si>
    <t xml:space="preserve">Ⅸ-8-J-①</t>
  </si>
  <si>
    <t xml:space="preserve">Ⅸ-8-J-②</t>
  </si>
  <si>
    <t xml:space="preserve">Ⅸ-8-J-③</t>
  </si>
  <si>
    <t xml:space="preserve">Ⅸ-9-A-①</t>
  </si>
  <si>
    <t xml:space="preserve">Ⅸ-9-A-②</t>
  </si>
  <si>
    <t xml:space="preserve">Ⅸ-9-A-③</t>
  </si>
  <si>
    <t xml:space="preserve">Ⅸ-9-A-④</t>
  </si>
  <si>
    <t xml:space="preserve">Ⅸ-9-B-①</t>
  </si>
  <si>
    <t xml:space="preserve">Ⅸ-9-B-②</t>
  </si>
  <si>
    <t xml:space="preserve">Ⅸ-9-B-③</t>
  </si>
  <si>
    <t xml:space="preserve">Ⅸ-9-B-④</t>
  </si>
  <si>
    <t xml:space="preserve">Ⅸ-9-C</t>
  </si>
  <si>
    <t xml:space="preserve">Ⅸ-9-D-①</t>
  </si>
  <si>
    <t xml:space="preserve">Ⅸ-9-D-②</t>
  </si>
  <si>
    <t xml:space="preserve">Ⅸ-9-D-③</t>
  </si>
  <si>
    <t xml:space="preserve">Ⅸ-9-E-①</t>
  </si>
  <si>
    <t xml:space="preserve">Ⅸ-9-E-②</t>
  </si>
  <si>
    <t xml:space="preserve">Ⅸ-9-E-③</t>
  </si>
  <si>
    <t xml:space="preserve">Ⅸ-9-E-④</t>
  </si>
  <si>
    <t xml:space="preserve">Ⅸ-9-E-⑤</t>
  </si>
  <si>
    <t xml:space="preserve">Ⅸ-9-F-①</t>
  </si>
  <si>
    <t xml:space="preserve">Ⅸ-9-F-②</t>
  </si>
  <si>
    <t xml:space="preserve">Ⅸ-9-F-③</t>
  </si>
  <si>
    <t xml:space="preserve">悪性末梢神経鞘腫</t>
  </si>
  <si>
    <t xml:space="preserve">Ⅸ-9-F-④</t>
  </si>
  <si>
    <t xml:space="preserve">神経・運動器の外傷、脳・脊髄の形成異常、神経皮膚症候群、その他</t>
  </si>
  <si>
    <t xml:space="preserve">Ⅸ-10-A-①</t>
  </si>
  <si>
    <t xml:space="preserve">Ⅸ-10-A-②</t>
  </si>
  <si>
    <t xml:space="preserve">Ⅸ-10-A-③</t>
  </si>
  <si>
    <t xml:space="preserve">Ⅸ-10-A-④</t>
  </si>
  <si>
    <t xml:space="preserve">Ⅸ-10-A-⑤</t>
  </si>
  <si>
    <t xml:space="preserve">急性硬膜下血腫、慢性硬膜下血腫</t>
  </si>
  <si>
    <t xml:space="preserve">Ⅸ-10-A-⑥</t>
  </si>
  <si>
    <t xml:space="preserve">Ⅸ-10-A-⑦</t>
  </si>
  <si>
    <t xml:space="preserve">Ⅸ-10-A-⑧</t>
  </si>
  <si>
    <t xml:space="preserve">髄液漏・脳脊髄液減少症</t>
  </si>
  <si>
    <t xml:space="preserve">Ⅸ-10-B-①</t>
  </si>
  <si>
    <t xml:space="preserve">頸髄・胸髄・腰髄損傷</t>
  </si>
  <si>
    <t xml:space="preserve">Ⅸ-10-C-①</t>
  </si>
  <si>
    <t xml:space="preserve">Ⅸ-10-C-②</t>
  </si>
  <si>
    <t xml:space="preserve">Ⅸ-10-C-③</t>
  </si>
  <si>
    <t xml:space="preserve">Ⅸ-10-C-④</t>
  </si>
  <si>
    <t xml:space="preserve">Ⅸ-10-D-①</t>
  </si>
  <si>
    <r>
      <rPr>
        <sz val="10"/>
        <rFont val="Noto Sans CJK SC"/>
        <family val="2"/>
      </rPr>
      <t xml:space="preserve">捻挫</t>
    </r>
    <r>
      <rPr>
        <sz val="10"/>
        <rFont val="Arial"/>
        <family val="0"/>
        <charset val="1"/>
      </rPr>
      <t xml:space="preserve">&lt;</t>
    </r>
    <r>
      <rPr>
        <sz val="10"/>
        <rFont val="Noto Sans CJK SC"/>
        <family val="2"/>
      </rPr>
      <t xml:space="preserve">靱帯損傷</t>
    </r>
    <r>
      <rPr>
        <sz val="10"/>
        <rFont val="Arial"/>
        <family val="0"/>
        <charset val="1"/>
      </rPr>
      <t xml:space="preserve">&gt;</t>
    </r>
  </si>
  <si>
    <t xml:space="preserve">Ⅸ-10-D-②</t>
  </si>
  <si>
    <t xml:space="preserve">Ⅸ-10-D-③</t>
  </si>
  <si>
    <t xml:space="preserve">脱臼、亜脱臼</t>
  </si>
  <si>
    <t xml:space="preserve">Ⅸ-10-E-①</t>
  </si>
  <si>
    <t xml:space="preserve">Ⅸ-10-E-②</t>
  </si>
  <si>
    <t xml:space="preserve">Ⅸ-10-E-③</t>
  </si>
  <si>
    <t xml:space="preserve">筋断裂、腱断裂</t>
  </si>
  <si>
    <t xml:space="preserve">Ⅸ-10-E-④</t>
  </si>
  <si>
    <r>
      <rPr>
        <sz val="10"/>
        <rFont val="Noto Sans CJK SC"/>
        <family val="2"/>
      </rPr>
      <t xml:space="preserve">区画</t>
    </r>
    <r>
      <rPr>
        <sz val="10"/>
        <rFont val="Arial"/>
        <family val="0"/>
        <charset val="1"/>
      </rPr>
      <t xml:space="preserve">&lt;</t>
    </r>
    <r>
      <rPr>
        <sz val="10"/>
        <rFont val="Noto Sans CJK SC"/>
        <family val="2"/>
      </rPr>
      <t xml:space="preserve">コンパートメント</t>
    </r>
    <r>
      <rPr>
        <sz val="10"/>
        <rFont val="Arial"/>
        <family val="0"/>
        <charset val="1"/>
      </rPr>
      <t xml:space="preserve">&gt;</t>
    </r>
    <r>
      <rPr>
        <sz val="10"/>
        <rFont val="Noto Sans CJK SC"/>
        <family val="2"/>
      </rPr>
      <t xml:space="preserve">症候群</t>
    </r>
  </si>
  <si>
    <t xml:space="preserve">Ⅸ-10-E-⑤</t>
  </si>
  <si>
    <r>
      <rPr>
        <sz val="10"/>
        <rFont val="Noto Sans CJK SC"/>
        <family val="2"/>
      </rPr>
      <t xml:space="preserve">挫滅</t>
    </r>
    <r>
      <rPr>
        <sz val="10"/>
        <rFont val="Arial"/>
        <family val="0"/>
        <charset val="1"/>
      </rPr>
      <t xml:space="preserve">&lt;</t>
    </r>
    <r>
      <rPr>
        <sz val="10"/>
        <rFont val="Noto Sans CJK SC"/>
        <family val="2"/>
      </rPr>
      <t xml:space="preserve">圧挫</t>
    </r>
    <r>
      <rPr>
        <sz val="10"/>
        <rFont val="Arial"/>
        <family val="0"/>
        <charset val="1"/>
      </rPr>
      <t xml:space="preserve">&gt;</t>
    </r>
    <r>
      <rPr>
        <sz val="10"/>
        <rFont val="Noto Sans CJK SC"/>
        <family val="2"/>
      </rPr>
      <t xml:space="preserve">症候群</t>
    </r>
    <r>
      <rPr>
        <sz val="10"/>
        <rFont val="Arial"/>
        <family val="0"/>
        <charset val="1"/>
      </rPr>
      <t xml:space="preserve">&lt;crush syndrome&gt;</t>
    </r>
  </si>
  <si>
    <t xml:space="preserve">Ⅸ-10-F-①</t>
  </si>
  <si>
    <t xml:space="preserve">外傷性切断、関節離断</t>
  </si>
  <si>
    <t xml:space="preserve">Ⅸ-10-G-①</t>
  </si>
  <si>
    <t xml:space="preserve">Ⅸ-10-G-②</t>
  </si>
  <si>
    <t xml:space="preserve">突き指</t>
  </si>
  <si>
    <t xml:space="preserve">Ⅸ-10-G-③</t>
  </si>
  <si>
    <t xml:space="preserve">Ⅸ-10-G-④</t>
  </si>
  <si>
    <t xml:space="preserve">Ⅸ-10-G-⑤</t>
  </si>
  <si>
    <t xml:space="preserve">Ⅸ-10-G-⑥</t>
  </si>
  <si>
    <t xml:space="preserve">Ⅸ-10-G-⑦</t>
  </si>
  <si>
    <t xml:space="preserve">Ⅸ-10-G-⑧</t>
  </si>
  <si>
    <t xml:space="preserve">Ⅸ-10-H-①</t>
  </si>
  <si>
    <t xml:space="preserve">Ⅸ-10-H-②</t>
  </si>
  <si>
    <t xml:space="preserve">Ⅸ-10-H-③</t>
  </si>
  <si>
    <t xml:space="preserve">Ⅸ-10-H-④</t>
  </si>
  <si>
    <t xml:space="preserve">Ⅸ-10-H-⑤</t>
  </si>
  <si>
    <r>
      <rPr>
        <sz val="10"/>
        <rFont val="Noto Sans CJK SC"/>
        <family val="2"/>
      </rPr>
      <t xml:space="preserve">複合性局所疼痛症候群</t>
    </r>
    <r>
      <rPr>
        <sz val="10"/>
        <rFont val="Arial"/>
        <family val="0"/>
        <charset val="1"/>
      </rPr>
      <t xml:space="preserve">&lt;CRPS&gt;</t>
    </r>
  </si>
  <si>
    <t xml:space="preserve">Ⅸ-10-H-⑥</t>
  </si>
  <si>
    <t xml:space="preserve">変形治癒骨折</t>
  </si>
  <si>
    <t xml:space="preserve">Ⅸ-10-I-①</t>
  </si>
  <si>
    <t xml:space="preserve">閉塞性水頭症</t>
  </si>
  <si>
    <t xml:space="preserve">Ⅸ-10-I-②</t>
  </si>
  <si>
    <t xml:space="preserve">Ⅸ-10-I-③</t>
  </si>
  <si>
    <t xml:space="preserve">交通性水頭症</t>
  </si>
  <si>
    <t xml:space="preserve">Ⅸ-10-J-①</t>
  </si>
  <si>
    <t xml:space="preserve">Ⅸ-10-J-②</t>
  </si>
  <si>
    <t xml:space="preserve">二分頭蓋、脳瘤</t>
  </si>
  <si>
    <t xml:space="preserve">Ⅸ-10-J-③</t>
  </si>
  <si>
    <t xml:space="preserve">二分脊椎、髄膜瘤</t>
  </si>
  <si>
    <t xml:space="preserve">Ⅸ-10-J-④</t>
  </si>
  <si>
    <t xml:space="preserve">Ⅸ-10-J-⑤</t>
  </si>
  <si>
    <t xml:space="preserve">Ⅸ-10-K-①</t>
  </si>
  <si>
    <t xml:space="preserve">Ⅸ-10-K-②</t>
  </si>
  <si>
    <t xml:space="preserve">Ⅸ-10-K-③</t>
  </si>
  <si>
    <t xml:space="preserve">Ⅸ-10-K-④</t>
  </si>
  <si>
    <t xml:space="preserve">Ⅸ-11-A-①</t>
  </si>
  <si>
    <t xml:space="preserve">Ⅸ-11-B-①</t>
  </si>
  <si>
    <t xml:space="preserve">Ⅸ-11-B-②</t>
  </si>
  <si>
    <t xml:space="preserve">先天性筋強直性ジストロフィー</t>
  </si>
  <si>
    <t xml:space="preserve">Ⅸ-11-C-①</t>
  </si>
  <si>
    <t xml:space="preserve">Ⅸ-11-C-②</t>
  </si>
  <si>
    <t xml:space="preserve">Ⅸ-11-C-③</t>
  </si>
  <si>
    <r>
      <rPr>
        <sz val="10"/>
        <rFont val="Arial"/>
        <family val="0"/>
        <charset val="1"/>
      </rPr>
      <t xml:space="preserve">West</t>
    </r>
    <r>
      <rPr>
        <sz val="10"/>
        <rFont val="Noto Sans CJK SC"/>
        <family val="2"/>
      </rPr>
      <t xml:space="preserve">症候群</t>
    </r>
    <r>
      <rPr>
        <sz val="10"/>
        <rFont val="Arial"/>
        <family val="0"/>
        <charset val="1"/>
      </rPr>
      <t xml:space="preserve">&lt;</t>
    </r>
    <r>
      <rPr>
        <sz val="10"/>
        <rFont val="Noto Sans CJK SC"/>
        <family val="2"/>
      </rPr>
      <t xml:space="preserve">点頭てんかん</t>
    </r>
    <r>
      <rPr>
        <sz val="10"/>
        <rFont val="Arial"/>
        <family val="0"/>
        <charset val="1"/>
      </rPr>
      <t xml:space="preserve">&gt;</t>
    </r>
  </si>
  <si>
    <t xml:space="preserve">Ⅸ-11-C-④</t>
  </si>
  <si>
    <t xml:space="preserve">中心・側頭部に棘波をもつ良性小児てんかん</t>
  </si>
  <si>
    <t xml:space="preserve">Ⅸ-11-C-⑤</t>
  </si>
  <si>
    <r>
      <rPr>
        <sz val="10"/>
        <rFont val="Noto Sans CJK SC"/>
        <family val="2"/>
      </rPr>
      <t xml:space="preserve">憤怒けいれん</t>
    </r>
    <r>
      <rPr>
        <sz val="10"/>
        <rFont val="Arial"/>
        <family val="0"/>
        <charset val="1"/>
      </rPr>
      <t xml:space="preserve">&lt;</t>
    </r>
    <r>
      <rPr>
        <sz val="10"/>
        <rFont val="Noto Sans CJK SC"/>
        <family val="2"/>
      </rPr>
      <t xml:space="preserve">泣き入りひきつけ</t>
    </r>
    <r>
      <rPr>
        <sz val="10"/>
        <rFont val="Arial"/>
        <family val="0"/>
        <charset val="1"/>
      </rPr>
      <t xml:space="preserve">&gt;</t>
    </r>
  </si>
  <si>
    <t xml:space="preserve">Ⅸ-11-C-⑥</t>
  </si>
  <si>
    <t xml:space="preserve">Ⅸ-11-D-①</t>
  </si>
  <si>
    <t xml:space="preserve">Ⅸ-11-E-①</t>
  </si>
  <si>
    <t xml:space="preserve">Ⅸ-11-E-②</t>
  </si>
  <si>
    <r>
      <rPr>
        <sz val="10"/>
        <rFont val="Noto Sans CJK SC"/>
        <family val="2"/>
      </rPr>
      <t xml:space="preserve">亜急性硬化性全脳炎</t>
    </r>
    <r>
      <rPr>
        <sz val="10"/>
        <rFont val="Arial"/>
        <family val="0"/>
        <charset val="1"/>
      </rPr>
      <t xml:space="preserve">&lt;SSPE&gt;</t>
    </r>
  </si>
  <si>
    <t xml:space="preserve">間脳・下垂体疾患</t>
  </si>
  <si>
    <t xml:space="preserve">Ⅹ-1-A-①</t>
  </si>
  <si>
    <t xml:space="preserve">Ⅹ-1-A-②</t>
  </si>
  <si>
    <t xml:space="preserve">Ⅹ-1-A-③</t>
  </si>
  <si>
    <t xml:space="preserve">Ⅹ-1-A-④</t>
  </si>
  <si>
    <t xml:space="preserve">Ⅹ-1-B-①</t>
  </si>
  <si>
    <t xml:space="preserve">Ⅹ-1-B-②</t>
  </si>
  <si>
    <r>
      <rPr>
        <sz val="10"/>
        <rFont val="Arial"/>
        <family val="0"/>
        <charset val="1"/>
      </rPr>
      <t xml:space="preserve">ADH</t>
    </r>
    <r>
      <rPr>
        <sz val="10"/>
        <rFont val="Noto Sans CJK SC"/>
        <family val="2"/>
      </rPr>
      <t xml:space="preserve">不適合分泌症候群</t>
    </r>
    <r>
      <rPr>
        <sz val="10"/>
        <rFont val="Arial"/>
        <family val="0"/>
        <charset val="1"/>
      </rPr>
      <t xml:space="preserve">&lt;SIADH&gt;</t>
    </r>
  </si>
  <si>
    <t xml:space="preserve">Ⅹ-1-B-③</t>
  </si>
  <si>
    <t xml:space="preserve">Ⅹ-1-B-④</t>
  </si>
  <si>
    <t xml:space="preserve">Ⅹ-1-B-⑤</t>
  </si>
  <si>
    <t xml:space="preserve">Ⅹ-1-B-⑥</t>
  </si>
  <si>
    <t xml:space="preserve">Ⅹ-1-B-⑦</t>
  </si>
  <si>
    <t xml:space="preserve">Ⅹ-1-B-⑧</t>
  </si>
  <si>
    <t xml:space="preserve">甲状腺疾患</t>
  </si>
  <si>
    <t xml:space="preserve">Ⅹ-2-A-①</t>
  </si>
  <si>
    <t xml:space="preserve">Ⅹ-2-A-②</t>
  </si>
  <si>
    <t xml:space="preserve">Ⅹ-2-B-①</t>
  </si>
  <si>
    <r>
      <rPr>
        <sz val="10"/>
        <rFont val="Noto Sans CJK SC"/>
        <family val="2"/>
      </rPr>
      <t xml:space="preserve">慢性甲状腺炎</t>
    </r>
    <r>
      <rPr>
        <sz val="10"/>
        <rFont val="Arial"/>
        <family val="0"/>
        <charset val="1"/>
      </rPr>
      <t xml:space="preserve">&lt;</t>
    </r>
    <r>
      <rPr>
        <sz val="10"/>
        <rFont val="Noto Sans CJK SC"/>
        <family val="2"/>
      </rPr>
      <t xml:space="preserve">橋本病</t>
    </r>
    <r>
      <rPr>
        <sz val="10"/>
        <rFont val="Arial"/>
        <family val="0"/>
        <charset val="1"/>
      </rPr>
      <t xml:space="preserve">&gt;</t>
    </r>
  </si>
  <si>
    <t xml:space="preserve">Ⅹ-2-B-②</t>
  </si>
  <si>
    <t xml:space="preserve">Ⅹ-2-B-③</t>
  </si>
  <si>
    <t xml:space="preserve">Ⅹ-2-C-①</t>
  </si>
  <si>
    <t xml:space="preserve">Ⅹ-2-C-②</t>
  </si>
  <si>
    <t xml:space="preserve">Ⅹ-2-C-③</t>
  </si>
  <si>
    <t xml:space="preserve">Ⅹ-2-C-④</t>
  </si>
  <si>
    <r>
      <rPr>
        <sz val="10"/>
        <rFont val="Noto Sans CJK SC"/>
        <family val="2"/>
      </rPr>
      <t xml:space="preserve">副甲状腺</t>
    </r>
    <r>
      <rPr>
        <sz val="10"/>
        <rFont val="Arial"/>
        <family val="0"/>
        <charset val="1"/>
      </rPr>
      <t xml:space="preserve">&lt;</t>
    </r>
    <r>
      <rPr>
        <sz val="10"/>
        <rFont val="Noto Sans CJK SC"/>
        <family val="2"/>
      </rPr>
      <t xml:space="preserve">上皮小体</t>
    </r>
    <r>
      <rPr>
        <sz val="10"/>
        <rFont val="Arial"/>
        <family val="0"/>
        <charset val="1"/>
      </rPr>
      <t xml:space="preserve">&gt;</t>
    </r>
    <r>
      <rPr>
        <sz val="10"/>
        <rFont val="Noto Sans CJK SC"/>
        <family val="2"/>
      </rPr>
      <t xml:space="preserve">疾患とカルシウム・リン代謝異常</t>
    </r>
  </si>
  <si>
    <t xml:space="preserve">Ⅹ-3-A-①</t>
  </si>
  <si>
    <r>
      <rPr>
        <sz val="10"/>
        <rFont val="Noto Sans CJK SC"/>
        <family val="2"/>
      </rPr>
      <t xml:space="preserve">副甲状腺</t>
    </r>
    <r>
      <rPr>
        <sz val="10"/>
        <rFont val="Arial"/>
        <family val="0"/>
        <charset val="1"/>
      </rPr>
      <t xml:space="preserve">&lt;</t>
    </r>
    <r>
      <rPr>
        <sz val="10"/>
        <rFont val="Noto Sans CJK SC"/>
        <family val="2"/>
      </rPr>
      <t xml:space="preserve">上皮小体</t>
    </r>
    <r>
      <rPr>
        <sz val="10"/>
        <rFont val="Arial"/>
        <family val="0"/>
        <charset val="1"/>
      </rPr>
      <t xml:space="preserve">&gt;</t>
    </r>
    <r>
      <rPr>
        <sz val="10"/>
        <rFont val="Noto Sans CJK SC"/>
        <family val="2"/>
      </rPr>
      <t xml:space="preserve">機能亢進症</t>
    </r>
  </si>
  <si>
    <t xml:space="preserve">Ⅹ-3-A-②</t>
  </si>
  <si>
    <r>
      <rPr>
        <sz val="10"/>
        <rFont val="Noto Sans CJK SC"/>
        <family val="2"/>
      </rPr>
      <t xml:space="preserve">副甲状腺</t>
    </r>
    <r>
      <rPr>
        <sz val="10"/>
        <rFont val="Arial"/>
        <family val="0"/>
        <charset val="1"/>
      </rPr>
      <t xml:space="preserve">&lt;</t>
    </r>
    <r>
      <rPr>
        <sz val="10"/>
        <rFont val="Noto Sans CJK SC"/>
        <family val="2"/>
      </rPr>
      <t xml:space="preserve">上皮小体</t>
    </r>
    <r>
      <rPr>
        <sz val="10"/>
        <rFont val="Arial"/>
        <family val="0"/>
        <charset val="1"/>
      </rPr>
      <t xml:space="preserve">&gt;</t>
    </r>
    <r>
      <rPr>
        <sz val="10"/>
        <rFont val="Noto Sans CJK SC"/>
        <family val="2"/>
      </rPr>
      <t xml:space="preserve">機能低下症</t>
    </r>
  </si>
  <si>
    <t xml:space="preserve">Ⅹ-3-B-①</t>
  </si>
  <si>
    <t xml:space="preserve">Ⅹ-3-B-②</t>
  </si>
  <si>
    <t xml:space="preserve">Ⅹ-3-B-③</t>
  </si>
  <si>
    <t xml:space="preserve">Ⅹ-3-B-④</t>
  </si>
  <si>
    <t xml:space="preserve">副腎皮質・髄質疾患</t>
  </si>
  <si>
    <t xml:space="preserve">Ⅹ-4-A-①</t>
  </si>
  <si>
    <r>
      <rPr>
        <sz val="10"/>
        <rFont val="Arial"/>
        <family val="0"/>
        <charset val="1"/>
      </rPr>
      <t xml:space="preserve">Cushing</t>
    </r>
    <r>
      <rPr>
        <sz val="10"/>
        <rFont val="Noto Sans CJK SC"/>
        <family val="2"/>
      </rPr>
      <t xml:space="preserve">症候群</t>
    </r>
  </si>
  <si>
    <t xml:space="preserve">Ⅹ-4-A-②</t>
  </si>
  <si>
    <t xml:space="preserve">アルドステロン過剰症、原発性アルドステロン症</t>
  </si>
  <si>
    <t xml:space="preserve">Ⅹ-4-A-③</t>
  </si>
  <si>
    <r>
      <rPr>
        <sz val="10"/>
        <rFont val="Noto Sans CJK SC"/>
        <family val="2"/>
      </rPr>
      <t xml:space="preserve">慢性副腎不全</t>
    </r>
    <r>
      <rPr>
        <sz val="10"/>
        <rFont val="Arial"/>
        <family val="0"/>
        <charset val="1"/>
      </rPr>
      <t xml:space="preserve">&lt;Addison</t>
    </r>
    <r>
      <rPr>
        <sz val="10"/>
        <rFont val="Noto Sans CJK SC"/>
        <family val="2"/>
      </rPr>
      <t xml:space="preserve">病</t>
    </r>
    <r>
      <rPr>
        <sz val="10"/>
        <rFont val="Arial"/>
        <family val="0"/>
        <charset val="1"/>
      </rPr>
      <t xml:space="preserve">&gt;</t>
    </r>
  </si>
  <si>
    <t xml:space="preserve">Ⅹ-4-A-④</t>
  </si>
  <si>
    <t xml:space="preserve">急性副腎不全</t>
  </si>
  <si>
    <t xml:space="preserve">Ⅹ-4-A-⑤</t>
  </si>
  <si>
    <t xml:space="preserve">Ⅹ-4-A-⑥</t>
  </si>
  <si>
    <t xml:space="preserve">Ⅹ-4-A-⑦</t>
  </si>
  <si>
    <t xml:space="preserve">Ⅹ-4-B-①</t>
  </si>
  <si>
    <t xml:space="preserve">褐色細胞腫</t>
  </si>
  <si>
    <t xml:space="preserve">Ⅹ-4-B-②</t>
  </si>
  <si>
    <t xml:space="preserve">その他の内分泌疾患</t>
  </si>
  <si>
    <t xml:space="preserve">Ⅹ-5-A-①</t>
  </si>
  <si>
    <t xml:space="preserve">Ⅹ-5-A-②</t>
  </si>
  <si>
    <t xml:space="preserve">Ⅹ-5-B-①</t>
  </si>
  <si>
    <t xml:space="preserve">多発性内分泌腫瘍症</t>
  </si>
  <si>
    <t xml:space="preserve">Ⅹ-5-B-②</t>
  </si>
  <si>
    <t xml:space="preserve">Ⅹ-5-B-③</t>
  </si>
  <si>
    <t xml:space="preserve">消化管ホルモン産生腫瘍（消化管神経内分泌腫瘍）</t>
  </si>
  <si>
    <t xml:space="preserve">Ⅹ-5-B-④</t>
  </si>
  <si>
    <t xml:space="preserve">Ⅹ-5-C-①</t>
  </si>
  <si>
    <t xml:space="preserve">糖質代謝異常</t>
  </si>
  <si>
    <t xml:space="preserve">Ⅹ-6-A-①</t>
  </si>
  <si>
    <r>
      <rPr>
        <sz val="10"/>
        <rFont val="Arial"/>
        <family val="0"/>
        <charset val="1"/>
      </rPr>
      <t xml:space="preserve">1</t>
    </r>
    <r>
      <rPr>
        <sz val="10"/>
        <rFont val="Noto Sans CJK SC"/>
        <family val="2"/>
      </rPr>
      <t xml:space="preserve">型糖尿病</t>
    </r>
  </si>
  <si>
    <t xml:space="preserve">Ⅹ-6-A-②</t>
  </si>
  <si>
    <r>
      <rPr>
        <sz val="10"/>
        <rFont val="Arial"/>
        <family val="0"/>
        <charset val="1"/>
      </rPr>
      <t xml:space="preserve">2</t>
    </r>
    <r>
      <rPr>
        <sz val="10"/>
        <rFont val="Noto Sans CJK SC"/>
        <family val="2"/>
      </rPr>
      <t xml:space="preserve">型糖尿病</t>
    </r>
  </si>
  <si>
    <t xml:space="preserve">Ⅹ-6-A-③</t>
  </si>
  <si>
    <t xml:space="preserve">二次性糖尿病、遺伝子異常による糖尿病</t>
  </si>
  <si>
    <t xml:space="preserve">Ⅹ-6-A-④</t>
  </si>
  <si>
    <t xml:space="preserve">妊娠糖尿病</t>
  </si>
  <si>
    <t xml:space="preserve">Ⅹ-6-B-①</t>
  </si>
  <si>
    <t xml:space="preserve">Ⅹ-6-B-②</t>
  </si>
  <si>
    <t xml:space="preserve">Ⅹ-6-B-③</t>
  </si>
  <si>
    <t xml:space="preserve">Ⅹ-6-C-①</t>
  </si>
  <si>
    <t xml:space="preserve">Ⅹ-6-C-②</t>
  </si>
  <si>
    <t xml:space="preserve">Ⅹ-6-C-③</t>
  </si>
  <si>
    <t xml:space="preserve">Ⅹ-6-C-④</t>
  </si>
  <si>
    <t xml:space="preserve">Ⅹ-6-C-⑤</t>
  </si>
  <si>
    <t xml:space="preserve">Ⅹ-6-D-①</t>
  </si>
  <si>
    <t xml:space="preserve">Ⅹ-6-D-②</t>
  </si>
  <si>
    <t xml:space="preserve">薬剤による低血糖</t>
  </si>
  <si>
    <t xml:space="preserve">Ⅹ-6-D-③</t>
  </si>
  <si>
    <t xml:space="preserve">Ⅹ-6-D-④</t>
  </si>
  <si>
    <t xml:space="preserve">Ⅹ-6-D-⑤</t>
  </si>
  <si>
    <t xml:space="preserve">Ⅹ-6-D-⑥</t>
  </si>
  <si>
    <t xml:space="preserve">膵外腫瘍</t>
  </si>
  <si>
    <t xml:space="preserve">Ⅹ-6-E-①</t>
  </si>
  <si>
    <r>
      <rPr>
        <sz val="10"/>
        <rFont val="Noto Sans CJK SC"/>
        <family val="2"/>
      </rPr>
      <t xml:space="preserve">乳糖分解酵素障害症</t>
    </r>
    <r>
      <rPr>
        <sz val="10"/>
        <rFont val="Arial"/>
        <family val="0"/>
        <charset val="1"/>
      </rPr>
      <t xml:space="preserve">&lt;</t>
    </r>
    <r>
      <rPr>
        <sz val="10"/>
        <rFont val="Noto Sans CJK SC"/>
        <family val="2"/>
      </rPr>
      <t xml:space="preserve">乳糖不耐症</t>
    </r>
    <r>
      <rPr>
        <sz val="10"/>
        <rFont val="Arial"/>
        <family val="0"/>
        <charset val="1"/>
      </rPr>
      <t xml:space="preserve">&gt;</t>
    </r>
  </si>
  <si>
    <t xml:space="preserve">脂質代謝異常</t>
  </si>
  <si>
    <t xml:space="preserve">Ⅹ-7-A-①</t>
  </si>
  <si>
    <t xml:space="preserve">原発性高脂血症</t>
  </si>
  <si>
    <t xml:space="preserve">Ⅹ-7-A-②</t>
  </si>
  <si>
    <t xml:space="preserve">Ⅹ-7-B-①</t>
  </si>
  <si>
    <t xml:space="preserve">単純性肥満</t>
  </si>
  <si>
    <t xml:space="preserve">Ⅹ-7-B-②</t>
  </si>
  <si>
    <t xml:space="preserve">Ⅹ-7-B-③</t>
  </si>
  <si>
    <t xml:space="preserve">蛋白・アミノ酸代謝異常</t>
  </si>
  <si>
    <t xml:space="preserve">Ⅹ-8-A-①</t>
  </si>
  <si>
    <t xml:space="preserve">Ⅹ-8-B-①</t>
  </si>
  <si>
    <t xml:space="preserve">その他の代謝異常</t>
  </si>
  <si>
    <t xml:space="preserve">Ⅹ-9-A-①</t>
  </si>
  <si>
    <t xml:space="preserve">ビタミン欠乏症</t>
  </si>
  <si>
    <t xml:space="preserve">Ⅹ-9-A-②</t>
  </si>
  <si>
    <t xml:space="preserve">Ⅹ-9-B-①</t>
  </si>
  <si>
    <t xml:space="preserve">痛風</t>
  </si>
  <si>
    <t xml:space="preserve">Ⅹ-9-B-②</t>
  </si>
  <si>
    <t xml:space="preserve">高尿酸血症</t>
  </si>
  <si>
    <t xml:space="preserve">Ⅹ-9-C-①</t>
  </si>
  <si>
    <t xml:space="preserve">Ⅹ-9-D-①</t>
  </si>
  <si>
    <t xml:space="preserve">Ⅹ-9-E-①</t>
  </si>
  <si>
    <t xml:space="preserve">Ⅹ-9-E-②</t>
  </si>
  <si>
    <t xml:space="preserve">Ⅹ-9-E-③</t>
  </si>
  <si>
    <r>
      <rPr>
        <sz val="10"/>
        <rFont val="Noto Sans CJK SC"/>
        <family val="2"/>
      </rPr>
      <t xml:space="preserve">亜鉛欠乏症候群</t>
    </r>
    <r>
      <rPr>
        <sz val="10"/>
        <rFont val="Arial"/>
        <family val="0"/>
        <charset val="1"/>
      </rPr>
      <t xml:space="preserve">&lt;</t>
    </r>
    <r>
      <rPr>
        <sz val="10"/>
        <rFont val="Noto Sans CJK SC"/>
        <family val="2"/>
      </rPr>
      <t xml:space="preserve">腸性肢端皮膚炎</t>
    </r>
    <r>
      <rPr>
        <sz val="10"/>
        <rFont val="Arial"/>
        <family val="0"/>
        <charset val="1"/>
      </rPr>
      <t xml:space="preserve">&gt;</t>
    </r>
  </si>
  <si>
    <t xml:space="preserve">Ⅹ-9-F-①</t>
  </si>
  <si>
    <t xml:space="preserve">Ⅹ-9-F-②</t>
  </si>
  <si>
    <t xml:space="preserve">Ⅹ-9-G-①</t>
  </si>
  <si>
    <t xml:space="preserve">Ⅹ-10-A-①</t>
  </si>
  <si>
    <t xml:space="preserve">Ⅹ-10-A-②</t>
  </si>
  <si>
    <t xml:space="preserve">Ⅹ-10-A-③</t>
  </si>
  <si>
    <t xml:space="preserve">Ⅹ-10-A-④</t>
  </si>
  <si>
    <r>
      <rPr>
        <sz val="10"/>
        <rFont val="Noto Sans CJK SC"/>
        <family val="2"/>
      </rPr>
      <t xml:space="preserve">性早熟症</t>
    </r>
    <r>
      <rPr>
        <sz val="10"/>
        <rFont val="Arial"/>
        <family val="0"/>
        <charset val="1"/>
      </rPr>
      <t xml:space="preserve">&lt;</t>
    </r>
    <r>
      <rPr>
        <sz val="10"/>
        <rFont val="Noto Sans CJK SC"/>
        <family val="2"/>
      </rPr>
      <t xml:space="preserve">思春期早発症</t>
    </r>
    <r>
      <rPr>
        <sz val="10"/>
        <rFont val="Arial"/>
        <family val="0"/>
        <charset val="1"/>
      </rPr>
      <t xml:space="preserve">&gt;</t>
    </r>
  </si>
  <si>
    <t xml:space="preserve">Ⅹ-10-B-①</t>
  </si>
  <si>
    <r>
      <rPr>
        <sz val="10"/>
        <rFont val="Noto Sans CJK SC"/>
        <family val="2"/>
      </rPr>
      <t xml:space="preserve">アセトン血性嘔吐症</t>
    </r>
    <r>
      <rPr>
        <sz val="10"/>
        <rFont val="Arial"/>
        <family val="0"/>
        <charset val="1"/>
      </rPr>
      <t xml:space="preserve">&lt;</t>
    </r>
    <r>
      <rPr>
        <sz val="10"/>
        <rFont val="Noto Sans CJK SC"/>
        <family val="2"/>
      </rPr>
      <t xml:space="preserve">周期性嘔吐症</t>
    </r>
    <r>
      <rPr>
        <sz val="10"/>
        <rFont val="Arial"/>
        <family val="0"/>
        <charset val="1"/>
      </rPr>
      <t xml:space="preserve">&gt;</t>
    </r>
  </si>
  <si>
    <t xml:space="preserve">Ⅹ-10-B-②</t>
  </si>
  <si>
    <t xml:space="preserve">Ⅹ-10-C-①</t>
  </si>
  <si>
    <t xml:space="preserve">Ⅹ-10-C-②</t>
  </si>
  <si>
    <t xml:space="preserve">Ⅹ-10-C-③</t>
  </si>
  <si>
    <t xml:space="preserve">Ⅹ-10-C-④</t>
  </si>
  <si>
    <t xml:space="preserve">Ⅹ-10-C-⑤</t>
  </si>
  <si>
    <t xml:space="preserve">先天性アミノ酸代謝異常症</t>
  </si>
  <si>
    <t xml:space="preserve">Ⅹ-10-C-⑥</t>
  </si>
  <si>
    <t xml:space="preserve">Ⅹ-10-C-⑦</t>
  </si>
  <si>
    <t xml:space="preserve">Ⅹ-11-A-①</t>
  </si>
  <si>
    <t xml:space="preserve">Ⅹ-11-B-①</t>
  </si>
  <si>
    <t xml:space="preserve">乳癌</t>
  </si>
  <si>
    <t xml:space="preserve">Ⅹ-11-B-②</t>
  </si>
  <si>
    <t xml:space="preserve">Ⅹ-11-B-③</t>
  </si>
  <si>
    <t xml:space="preserve">Ⅹ-11-B-④</t>
  </si>
  <si>
    <t xml:space="preserve">Ⅹ-11-C-①</t>
  </si>
  <si>
    <t xml:space="preserve">Ⅺ-1-A-①</t>
  </si>
  <si>
    <t xml:space="preserve">Ⅺ-1-A-②</t>
  </si>
  <si>
    <t xml:space="preserve">Ⅺ-1-A-③</t>
  </si>
  <si>
    <t xml:space="preserve">Ⅺ-1-A-④</t>
  </si>
  <si>
    <t xml:space="preserve">Ⅺ-1-A-⑤</t>
  </si>
  <si>
    <t xml:space="preserve">Ⅺ-1-A-⑥</t>
  </si>
  <si>
    <t xml:space="preserve">Ⅺ-1-B-①</t>
  </si>
  <si>
    <t xml:space="preserve">Ⅺ-1-B-②</t>
  </si>
  <si>
    <r>
      <rPr>
        <sz val="10"/>
        <rFont val="Noto Sans CJK SC"/>
        <family val="2"/>
      </rPr>
      <t xml:space="preserve">鼻アレルギー</t>
    </r>
    <r>
      <rPr>
        <sz val="10"/>
        <rFont val="Arial"/>
        <family val="0"/>
        <charset val="1"/>
      </rPr>
      <t xml:space="preserve">&lt;</t>
    </r>
    <r>
      <rPr>
        <sz val="10"/>
        <rFont val="Noto Sans CJK SC"/>
        <family val="2"/>
      </rPr>
      <t xml:space="preserve">アレルギー性鼻炎</t>
    </r>
    <r>
      <rPr>
        <sz val="10"/>
        <rFont val="Arial"/>
        <family val="0"/>
        <charset val="1"/>
      </rPr>
      <t xml:space="preserve">&gt;</t>
    </r>
  </si>
  <si>
    <t xml:space="preserve">Ⅺ-1-B-③</t>
  </si>
  <si>
    <t xml:space="preserve">Ⅺ-1-B-④</t>
  </si>
  <si>
    <t xml:space="preserve">Ⅺ-1-B-⑤</t>
  </si>
  <si>
    <t xml:space="preserve">Ⅺ-1-B-⑥</t>
  </si>
  <si>
    <t xml:space="preserve">Ⅺ-1-B-⑦</t>
  </si>
  <si>
    <t xml:space="preserve">Ⅺ-1-C-①</t>
  </si>
  <si>
    <t xml:space="preserve">Ⅺ-1-C-②</t>
  </si>
  <si>
    <t xml:space="preserve">Ⅺ-1-C-③</t>
  </si>
  <si>
    <t xml:space="preserve">Ⅺ-2-A-①</t>
  </si>
  <si>
    <t xml:space="preserve">Ⅺ-2-A-②</t>
  </si>
  <si>
    <t xml:space="preserve">Ⅺ-2-A-③</t>
  </si>
  <si>
    <t xml:space="preserve">Ⅺ-2-B-①</t>
  </si>
  <si>
    <t xml:space="preserve">体軸性脊椎関節炎、強直性脊椎炎</t>
  </si>
  <si>
    <t xml:space="preserve">Ⅺ-2-B-②</t>
  </si>
  <si>
    <t xml:space="preserve">末梢性脊椎関節炎</t>
  </si>
  <si>
    <t xml:space="preserve">Ⅺ-2-B-③</t>
  </si>
  <si>
    <t xml:space="preserve">掌蹠膿疱症性骨関節炎</t>
  </si>
  <si>
    <t xml:space="preserve">Ⅺ-2-C-①</t>
  </si>
  <si>
    <t xml:space="preserve">Ⅺ-2-C-②</t>
  </si>
  <si>
    <t xml:space="preserve">Ⅺ-2-C-③</t>
  </si>
  <si>
    <t xml:space="preserve">Ⅺ-2-C-④</t>
  </si>
  <si>
    <t xml:space="preserve">Ⅺ-2-C-⑤</t>
  </si>
  <si>
    <t xml:space="preserve">Ⅺ-2-C-⑥</t>
  </si>
  <si>
    <t xml:space="preserve">Ⅺ-2-D-①</t>
  </si>
  <si>
    <t xml:space="preserve">Ⅺ-2-D-②</t>
  </si>
  <si>
    <t xml:space="preserve">Ⅺ-2-D-③</t>
  </si>
  <si>
    <t xml:space="preserve">Ⅺ-2-D-④</t>
  </si>
  <si>
    <t xml:space="preserve">Ⅺ-2-D-⑤</t>
  </si>
  <si>
    <t xml:space="preserve">Ⅺ-2-D-⑥</t>
  </si>
  <si>
    <t xml:space="preserve">Ⅺ-2-D-⑦</t>
  </si>
  <si>
    <t xml:space="preserve">Ⅺ-2-D-⑧</t>
  </si>
  <si>
    <t xml:space="preserve">Ⅺ-2-D-⑨</t>
  </si>
  <si>
    <t xml:space="preserve">Ⅺ-2-D-⑩</t>
  </si>
  <si>
    <t xml:space="preserve">Ⅺ-2-D-⑪</t>
  </si>
  <si>
    <t xml:space="preserve">Ⅺ-2-E-①</t>
  </si>
  <si>
    <t xml:space="preserve">Ⅺ-2-E-②</t>
  </si>
  <si>
    <t xml:space="preserve">偽痛風</t>
  </si>
  <si>
    <t xml:space="preserve">Ⅺ-2-F-①</t>
  </si>
  <si>
    <t xml:space="preserve">家族性地中海熱</t>
  </si>
  <si>
    <t xml:space="preserve">Ⅺ-2-G-①</t>
  </si>
  <si>
    <t xml:space="preserve">Ⅺ-2-G-②</t>
  </si>
  <si>
    <t xml:space="preserve">線維筋痛症</t>
  </si>
  <si>
    <t xml:space="preserve">Ⅺ-2-G-③</t>
  </si>
  <si>
    <t xml:space="preserve">再発性多発軟骨炎</t>
  </si>
  <si>
    <t xml:space="preserve">Ⅺ-2-G-④</t>
  </si>
  <si>
    <t xml:space="preserve">Ⅺ-2-G-⑤</t>
  </si>
  <si>
    <t xml:space="preserve">原発性免疫不全症</t>
  </si>
  <si>
    <t xml:space="preserve">Ⅺ-3-A-①</t>
  </si>
  <si>
    <t xml:space="preserve">重症複合免疫不全症</t>
  </si>
  <si>
    <t xml:space="preserve">Ⅺ-3-B-①</t>
  </si>
  <si>
    <r>
      <rPr>
        <sz val="10"/>
        <rFont val="Noto Sans CJK SC"/>
        <family val="2"/>
      </rPr>
      <t xml:space="preserve">選択的</t>
    </r>
    <r>
      <rPr>
        <sz val="10"/>
        <rFont val="Arial"/>
        <family val="0"/>
        <charset val="1"/>
      </rPr>
      <t xml:space="preserve">IgA</t>
    </r>
    <r>
      <rPr>
        <sz val="10"/>
        <rFont val="Noto Sans CJK SC"/>
        <family val="2"/>
      </rPr>
      <t xml:space="preserve">欠損症</t>
    </r>
  </si>
  <si>
    <t xml:space="preserve">Ⅺ-3-B-②</t>
  </si>
  <si>
    <t xml:space="preserve">無ガンマグロブリン血症</t>
  </si>
  <si>
    <t xml:space="preserve">Ⅺ-3-B-③</t>
  </si>
  <si>
    <r>
      <rPr>
        <sz val="10"/>
        <rFont val="Noto Sans CJK SC"/>
        <family val="2"/>
      </rPr>
      <t xml:space="preserve">高</t>
    </r>
    <r>
      <rPr>
        <sz val="10"/>
        <rFont val="Arial"/>
        <family val="0"/>
        <charset val="1"/>
      </rPr>
      <t xml:space="preserve">IgM</t>
    </r>
    <r>
      <rPr>
        <sz val="10"/>
        <rFont val="Noto Sans CJK SC"/>
        <family val="2"/>
      </rPr>
      <t xml:space="preserve">症候群</t>
    </r>
  </si>
  <si>
    <t xml:space="preserve">Ⅺ-3-C-①</t>
  </si>
  <si>
    <r>
      <rPr>
        <sz val="10"/>
        <rFont val="Arial"/>
        <family val="0"/>
        <charset val="1"/>
      </rPr>
      <t xml:space="preserve">Wiskott-Aldrich</t>
    </r>
    <r>
      <rPr>
        <sz val="10"/>
        <rFont val="Noto Sans CJK SC"/>
        <family val="2"/>
      </rPr>
      <t xml:space="preserve">症候群</t>
    </r>
  </si>
  <si>
    <t xml:space="preserve">Ⅺ-3-C-②</t>
  </si>
  <si>
    <r>
      <rPr>
        <sz val="10"/>
        <rFont val="Noto Sans CJK SC"/>
        <family val="2"/>
      </rPr>
      <t xml:space="preserve">毛細血管拡張性失調症</t>
    </r>
    <r>
      <rPr>
        <sz val="10"/>
        <rFont val="Arial"/>
        <family val="0"/>
        <charset val="1"/>
      </rPr>
      <t xml:space="preserve">&lt;ataxia telangiectasia&gt;</t>
    </r>
  </si>
  <si>
    <t xml:space="preserve">Ⅺ-3-C-③</t>
  </si>
  <si>
    <r>
      <rPr>
        <sz val="10"/>
        <rFont val="Noto Sans CJK SC"/>
        <family val="2"/>
      </rPr>
      <t xml:space="preserve">胸腺低形成</t>
    </r>
    <r>
      <rPr>
        <sz val="10"/>
        <rFont val="Arial"/>
        <family val="0"/>
        <charset val="1"/>
      </rPr>
      <t xml:space="preserve">&lt;DiGeorge</t>
    </r>
    <r>
      <rPr>
        <sz val="10"/>
        <rFont val="Noto Sans CJK SC"/>
        <family val="2"/>
      </rPr>
      <t xml:space="preserve">症候群</t>
    </r>
    <r>
      <rPr>
        <sz val="10"/>
        <rFont val="Arial"/>
        <family val="0"/>
        <charset val="1"/>
      </rPr>
      <t xml:space="preserve">&gt;</t>
    </r>
  </si>
  <si>
    <t xml:space="preserve">Ⅺ-3-D-①</t>
  </si>
  <si>
    <r>
      <rPr>
        <sz val="10"/>
        <rFont val="Arial"/>
        <family val="0"/>
        <charset val="1"/>
      </rPr>
      <t xml:space="preserve">Chédiak-Higashi</t>
    </r>
    <r>
      <rPr>
        <sz val="10"/>
        <rFont val="Noto Sans CJK SC"/>
        <family val="2"/>
      </rPr>
      <t xml:space="preserve">症候群</t>
    </r>
  </si>
  <si>
    <t xml:space="preserve">Ⅺ-3-E-①</t>
  </si>
  <si>
    <t xml:space="preserve">慢性肉芽腫症、重症先天性好中球減少症</t>
  </si>
  <si>
    <t xml:space="preserve">Ⅺ-3-F-①</t>
  </si>
  <si>
    <t xml:space="preserve">Ⅺ-3-F-②</t>
  </si>
  <si>
    <t xml:space="preserve">先天性補体欠損症</t>
  </si>
  <si>
    <t xml:space="preserve">続発性免疫不全症</t>
  </si>
  <si>
    <t xml:space="preserve">Ⅺ-4-A-①</t>
  </si>
  <si>
    <r>
      <rPr>
        <sz val="10"/>
        <rFont val="Noto Sans CJK SC"/>
        <family val="2"/>
      </rPr>
      <t xml:space="preserve">後天性免疫不全症候群</t>
    </r>
    <r>
      <rPr>
        <sz val="10"/>
        <rFont val="Arial"/>
        <family val="0"/>
        <charset val="1"/>
      </rPr>
      <t xml:space="preserve">&lt;AIDS&gt;</t>
    </r>
  </si>
  <si>
    <t xml:space="preserve">Ⅺ-4-B</t>
  </si>
  <si>
    <t xml:space="preserve">悪性腫瘍による免疫不全症</t>
  </si>
  <si>
    <t xml:space="preserve">Ⅺ-4-C</t>
  </si>
  <si>
    <t xml:space="preserve">自己免疫疾患による免疫不全症</t>
  </si>
  <si>
    <t xml:space="preserve">Ⅺ-4-D</t>
  </si>
  <si>
    <t xml:space="preserve">医原性免疫不全症</t>
  </si>
  <si>
    <t xml:space="preserve">Ⅺ-5-A-①</t>
  </si>
  <si>
    <t xml:space="preserve">Ⅺ-5-A-②</t>
  </si>
  <si>
    <t xml:space="preserve">Ⅺ-5-A-③</t>
  </si>
  <si>
    <t xml:space="preserve">リウマチ熱</t>
  </si>
  <si>
    <t xml:space="preserve">ウイルス</t>
  </si>
  <si>
    <t xml:space="preserve">Ⅻ-1-A-①</t>
  </si>
  <si>
    <t xml:space="preserve">Ⅻ-1-A-②</t>
  </si>
  <si>
    <t xml:space="preserve">Ⅻ-1-A-③</t>
  </si>
  <si>
    <r>
      <rPr>
        <sz val="10"/>
        <rFont val="Noto Sans CJK SC"/>
        <family val="2"/>
      </rPr>
      <t xml:space="preserve">流行性耳下腺炎</t>
    </r>
    <r>
      <rPr>
        <sz val="10"/>
        <rFont val="Arial"/>
        <family val="0"/>
        <charset val="1"/>
      </rPr>
      <t xml:space="preserve">&lt;</t>
    </r>
    <r>
      <rPr>
        <sz val="10"/>
        <rFont val="Noto Sans CJK SC"/>
        <family val="2"/>
      </rPr>
      <t xml:space="preserve">ムンプス</t>
    </r>
    <r>
      <rPr>
        <sz val="10"/>
        <rFont val="Arial"/>
        <family val="0"/>
        <charset val="1"/>
      </rPr>
      <t xml:space="preserve">&gt;</t>
    </r>
  </si>
  <si>
    <t xml:space="preserve">Ⅻ-1-A-④</t>
  </si>
  <si>
    <t xml:space="preserve">Ⅻ-1-A-⑤</t>
  </si>
  <si>
    <t xml:space="preserve">Ⅻ-1-A-⑥</t>
  </si>
  <si>
    <t xml:space="preserve">Ⅻ-1-A-⑦</t>
  </si>
  <si>
    <r>
      <rPr>
        <sz val="10"/>
        <rFont val="Noto Sans CJK SC"/>
        <family val="2"/>
      </rPr>
      <t xml:space="preserve">コクサッキーウイルス感染症、エコー</t>
    </r>
    <r>
      <rPr>
        <sz val="10"/>
        <rFont val="Arial"/>
        <family val="0"/>
        <charset val="1"/>
      </rPr>
      <t xml:space="preserve">&lt;ECHO&gt;</t>
    </r>
    <r>
      <rPr>
        <sz val="10"/>
        <rFont val="Noto Sans CJK SC"/>
        <family val="2"/>
      </rPr>
      <t xml:space="preserve">ウイルス感染症</t>
    </r>
  </si>
  <si>
    <t xml:space="preserve">Ⅻ-1-A-⑧</t>
  </si>
  <si>
    <t xml:space="preserve">Ⅻ-1-A-⑨</t>
  </si>
  <si>
    <t xml:space="preserve">Ⅻ-1-A-⑩</t>
  </si>
  <si>
    <t xml:space="preserve">Ⅻ-1-A-⑪</t>
  </si>
  <si>
    <t xml:space="preserve">Ⅻ-1-A-⑫</t>
  </si>
  <si>
    <r>
      <rPr>
        <sz val="10"/>
        <rFont val="Arial"/>
        <family val="0"/>
        <charset val="1"/>
      </rPr>
      <t xml:space="preserve">Epstein-Barr&lt;EB&gt;</t>
    </r>
    <r>
      <rPr>
        <sz val="10"/>
        <rFont val="Noto Sans CJK SC"/>
        <family val="2"/>
      </rPr>
      <t xml:space="preserve">ウイルス感染症</t>
    </r>
  </si>
  <si>
    <t xml:space="preserve">Ⅻ-1-A-⑬</t>
  </si>
  <si>
    <t xml:space="preserve">Ⅻ-1-A-⑭</t>
  </si>
  <si>
    <t xml:space="preserve">Ⅻ-1-A-⑮</t>
  </si>
  <si>
    <r>
      <rPr>
        <sz val="10"/>
        <rFont val="Noto Sans CJK SC"/>
        <family val="2"/>
      </rPr>
      <t xml:space="preserve">ヒトパピローマウイルス</t>
    </r>
    <r>
      <rPr>
        <sz val="10"/>
        <rFont val="Arial"/>
        <family val="0"/>
        <charset val="1"/>
      </rPr>
      <t xml:space="preserve">&lt;HPV&gt;</t>
    </r>
    <r>
      <rPr>
        <sz val="10"/>
        <rFont val="Noto Sans CJK SC"/>
        <family val="2"/>
      </rPr>
      <t xml:space="preserve">感染症</t>
    </r>
  </si>
  <si>
    <t xml:space="preserve">Ⅻ-1-A-⑯</t>
  </si>
  <si>
    <r>
      <rPr>
        <sz val="10"/>
        <rFont val="Noto Sans CJK SC"/>
        <family val="2"/>
      </rPr>
      <t xml:space="preserve">ヒト免疫不全ウイルス</t>
    </r>
    <r>
      <rPr>
        <sz val="10"/>
        <rFont val="Arial"/>
        <family val="0"/>
        <charset val="1"/>
      </rPr>
      <t xml:space="preserve">&lt;HIV&gt;</t>
    </r>
    <r>
      <rPr>
        <sz val="10"/>
        <rFont val="Noto Sans CJK SC"/>
        <family val="2"/>
      </rPr>
      <t xml:space="preserve">感染症、後天性免疫不全症候群</t>
    </r>
    <r>
      <rPr>
        <sz val="10"/>
        <rFont val="Arial"/>
        <family val="0"/>
        <charset val="1"/>
      </rPr>
      <t xml:space="preserve">&lt;AIDS&gt;</t>
    </r>
  </si>
  <si>
    <t xml:space="preserve">Ⅻ-1-A-⑰</t>
  </si>
  <si>
    <t xml:space="preserve">Ⅻ-1-A-⑱</t>
  </si>
  <si>
    <t xml:space="preserve">ウイルス性髄膜炎</t>
  </si>
  <si>
    <t xml:space="preserve">Ⅻ-1-A-⑲</t>
  </si>
  <si>
    <t xml:space="preserve">Ⅻ-1-A-⑳</t>
  </si>
  <si>
    <r>
      <rPr>
        <sz val="10"/>
        <rFont val="Arial"/>
        <family val="0"/>
        <charset val="1"/>
      </rPr>
      <t xml:space="preserve">Ⅻ-1-A-</t>
    </r>
    <r>
      <rPr>
        <sz val="10"/>
        <rFont val="Noto Sans CJK SC"/>
        <family val="2"/>
      </rPr>
      <t xml:space="preserve">㉑</t>
    </r>
  </si>
  <si>
    <r>
      <rPr>
        <sz val="10"/>
        <rFont val="Arial"/>
        <family val="0"/>
        <charset val="1"/>
      </rPr>
      <t xml:space="preserve">Ⅻ-1-A-</t>
    </r>
    <r>
      <rPr>
        <sz val="10"/>
        <rFont val="Noto Sans CJK SC"/>
        <family val="2"/>
      </rPr>
      <t xml:space="preserve">㉒</t>
    </r>
  </si>
  <si>
    <r>
      <rPr>
        <sz val="10"/>
        <rFont val="Arial"/>
        <family val="0"/>
        <charset val="1"/>
      </rPr>
      <t xml:space="preserve">Ⅻ-1-A-</t>
    </r>
    <r>
      <rPr>
        <sz val="10"/>
        <rFont val="Noto Sans CJK SC"/>
        <family val="2"/>
      </rPr>
      <t xml:space="preserve">㉓</t>
    </r>
  </si>
  <si>
    <r>
      <rPr>
        <sz val="10"/>
        <rFont val="Arial"/>
        <family val="0"/>
        <charset val="1"/>
      </rPr>
      <t xml:space="preserve">Ⅻ-1-A-</t>
    </r>
    <r>
      <rPr>
        <sz val="10"/>
        <rFont val="Noto Sans CJK SC"/>
        <family val="2"/>
      </rPr>
      <t xml:space="preserve">㉔</t>
    </r>
  </si>
  <si>
    <r>
      <rPr>
        <sz val="10"/>
        <rFont val="Noto Sans CJK SC"/>
        <family val="2"/>
      </rPr>
      <t xml:space="preserve">ヒト</t>
    </r>
    <r>
      <rPr>
        <sz val="10"/>
        <rFont val="Arial"/>
        <family val="0"/>
        <charset val="1"/>
      </rPr>
      <t xml:space="preserve">T</t>
    </r>
    <r>
      <rPr>
        <sz val="10"/>
        <rFont val="Noto Sans CJK SC"/>
        <family val="2"/>
      </rPr>
      <t xml:space="preserve">細胞白血病ウイルス</t>
    </r>
    <r>
      <rPr>
        <sz val="10"/>
        <rFont val="Arial"/>
        <family val="0"/>
        <charset val="1"/>
      </rPr>
      <t xml:space="preserve">&lt;HTLV-Ⅰ&gt;</t>
    </r>
    <r>
      <rPr>
        <sz val="10"/>
        <rFont val="Noto Sans CJK SC"/>
        <family val="2"/>
      </rPr>
      <t xml:space="preserve">感染症</t>
    </r>
  </si>
  <si>
    <r>
      <rPr>
        <sz val="10"/>
        <rFont val="Arial"/>
        <family val="0"/>
        <charset val="1"/>
      </rPr>
      <t xml:space="preserve">Ⅻ-1-A-</t>
    </r>
    <r>
      <rPr>
        <sz val="10"/>
        <rFont val="Noto Sans CJK SC"/>
        <family val="2"/>
      </rPr>
      <t xml:space="preserve">㉕</t>
    </r>
  </si>
  <si>
    <r>
      <rPr>
        <sz val="10"/>
        <rFont val="Noto Sans CJK SC"/>
        <family val="2"/>
      </rPr>
      <t xml:space="preserve">急性灰白髄炎</t>
    </r>
    <r>
      <rPr>
        <sz val="10"/>
        <rFont val="Arial"/>
        <family val="0"/>
        <charset val="1"/>
      </rPr>
      <t xml:space="preserve">&lt;</t>
    </r>
    <r>
      <rPr>
        <sz val="10"/>
        <rFont val="Noto Sans CJK SC"/>
        <family val="2"/>
      </rPr>
      <t xml:space="preserve">ポリオ</t>
    </r>
    <r>
      <rPr>
        <sz val="10"/>
        <rFont val="Arial"/>
        <family val="0"/>
        <charset val="1"/>
      </rPr>
      <t xml:space="preserve">&gt;</t>
    </r>
  </si>
  <si>
    <r>
      <rPr>
        <sz val="10"/>
        <rFont val="Arial"/>
        <family val="0"/>
        <charset val="1"/>
      </rPr>
      <t xml:space="preserve">Ⅻ-1-A-</t>
    </r>
    <r>
      <rPr>
        <sz val="10"/>
        <rFont val="Noto Sans CJK SC"/>
        <family val="2"/>
      </rPr>
      <t xml:space="preserve">㉖</t>
    </r>
  </si>
  <si>
    <r>
      <rPr>
        <sz val="10"/>
        <rFont val="Arial"/>
        <family val="0"/>
        <charset val="1"/>
      </rPr>
      <t xml:space="preserve">Ⅻ-1-A-</t>
    </r>
    <r>
      <rPr>
        <sz val="10"/>
        <rFont val="Noto Sans CJK SC"/>
        <family val="2"/>
      </rPr>
      <t xml:space="preserve">㉗</t>
    </r>
  </si>
  <si>
    <r>
      <rPr>
        <sz val="10"/>
        <rFont val="Arial"/>
        <family val="0"/>
        <charset val="1"/>
      </rPr>
      <t xml:space="preserve">Ⅻ-1-A-</t>
    </r>
    <r>
      <rPr>
        <sz val="10"/>
        <rFont val="Noto Sans CJK SC"/>
        <family val="2"/>
      </rPr>
      <t xml:space="preserve">㉘</t>
    </r>
  </si>
  <si>
    <t xml:space="preserve">細菌</t>
  </si>
  <si>
    <t xml:space="preserve">Ⅻ-2-A-①</t>
  </si>
  <si>
    <t xml:space="preserve">Ⅻ-2-A-②</t>
  </si>
  <si>
    <t xml:space="preserve">性器クラミジア感染症</t>
  </si>
  <si>
    <t xml:space="preserve">Ⅻ-2-A-③</t>
  </si>
  <si>
    <t xml:space="preserve">Ⅻ-2-A-④</t>
  </si>
  <si>
    <t xml:space="preserve">Ⅻ-2-A-⑤</t>
  </si>
  <si>
    <r>
      <rPr>
        <sz val="10"/>
        <rFont val="Noto Sans CJK SC"/>
        <family val="2"/>
      </rPr>
      <t xml:space="preserve">クラミジア結膜炎</t>
    </r>
    <r>
      <rPr>
        <sz val="10"/>
        <rFont val="Arial"/>
        <family val="0"/>
        <charset val="1"/>
      </rPr>
      <t xml:space="preserve">&lt;</t>
    </r>
    <r>
      <rPr>
        <sz val="10"/>
        <rFont val="Noto Sans CJK SC"/>
        <family val="2"/>
      </rPr>
      <t xml:space="preserve">トラコーマ</t>
    </r>
    <r>
      <rPr>
        <sz val="10"/>
        <rFont val="Arial"/>
        <family val="0"/>
        <charset val="1"/>
      </rPr>
      <t xml:space="preserve">&gt;</t>
    </r>
  </si>
  <si>
    <t xml:space="preserve">Ⅻ-2-A-⑥</t>
  </si>
  <si>
    <t xml:space="preserve">Ⅻ-2-A-⑦</t>
  </si>
  <si>
    <t xml:space="preserve">Ⅻ-2-B-①</t>
  </si>
  <si>
    <t xml:space="preserve">Ⅻ-2-B-②</t>
  </si>
  <si>
    <t xml:space="preserve">Ⅻ-2-B-③</t>
  </si>
  <si>
    <t xml:space="preserve">Ⅻ-2-B-④</t>
  </si>
  <si>
    <r>
      <rPr>
        <sz val="10"/>
        <rFont val="Noto Sans CJK SC"/>
        <family val="2"/>
      </rPr>
      <t xml:space="preserve">黄色ブドウ球菌感染症、メチシリン耐性黄色ブドウ球菌</t>
    </r>
    <r>
      <rPr>
        <sz val="10"/>
        <rFont val="Arial"/>
        <family val="0"/>
        <charset val="1"/>
      </rPr>
      <t xml:space="preserve">&lt;MRSA&gt;</t>
    </r>
    <r>
      <rPr>
        <sz val="10"/>
        <rFont val="Noto Sans CJK SC"/>
        <family val="2"/>
      </rPr>
      <t xml:space="preserve">感染症</t>
    </r>
  </si>
  <si>
    <t xml:space="preserve">Ⅻ-2-B-⑤</t>
  </si>
  <si>
    <t xml:space="preserve">Ⅻ-2-B-⑥</t>
  </si>
  <si>
    <t xml:space="preserve">淋菌感染症</t>
  </si>
  <si>
    <t xml:space="preserve">Ⅻ-2-B-⑦</t>
  </si>
  <si>
    <t xml:space="preserve">Ⅻ-2-B-⑧</t>
  </si>
  <si>
    <t xml:space="preserve">Ⅻ-2-B-⑨</t>
  </si>
  <si>
    <t xml:space="preserve">Ⅻ-2-B-⑩</t>
  </si>
  <si>
    <t xml:space="preserve">Ⅻ-2-B-⑪</t>
  </si>
  <si>
    <t xml:space="preserve">Ⅻ-2-B-⑫</t>
  </si>
  <si>
    <t xml:space="preserve">Ⅻ-2-B-⑬</t>
  </si>
  <si>
    <t xml:space="preserve">Ⅻ-2-B-⑭</t>
  </si>
  <si>
    <t xml:space="preserve">Ⅻ-2-B-⑮</t>
  </si>
  <si>
    <t xml:space="preserve">Ⅻ-2-B-⑯</t>
  </si>
  <si>
    <t xml:space="preserve">Ⅻ-2-B-⑰</t>
  </si>
  <si>
    <t xml:space="preserve">Ⅻ-2-B-⑱</t>
  </si>
  <si>
    <t xml:space="preserve">Ⅻ-2-B-⑲</t>
  </si>
  <si>
    <t xml:space="preserve">Ⅻ-2-B-⑳</t>
  </si>
  <si>
    <r>
      <rPr>
        <sz val="10"/>
        <rFont val="Arial"/>
        <family val="0"/>
        <charset val="1"/>
      </rPr>
      <t xml:space="preserve">Ⅻ-2-B-</t>
    </r>
    <r>
      <rPr>
        <sz val="10"/>
        <rFont val="Noto Sans CJK SC"/>
        <family val="2"/>
      </rPr>
      <t xml:space="preserve">㉑</t>
    </r>
  </si>
  <si>
    <t xml:space="preserve">クロストリジウム・ディフィシル腸炎</t>
  </si>
  <si>
    <r>
      <rPr>
        <sz val="10"/>
        <rFont val="Arial"/>
        <family val="0"/>
        <charset val="1"/>
      </rPr>
      <t xml:space="preserve">Ⅻ-2-B-</t>
    </r>
    <r>
      <rPr>
        <sz val="10"/>
        <rFont val="Noto Sans CJK SC"/>
        <family val="2"/>
      </rPr>
      <t xml:space="preserve">㉒</t>
    </r>
  </si>
  <si>
    <r>
      <rPr>
        <sz val="10"/>
        <rFont val="Arial"/>
        <family val="0"/>
        <charset val="1"/>
      </rPr>
      <t xml:space="preserve">Ⅻ-2-B-</t>
    </r>
    <r>
      <rPr>
        <sz val="10"/>
        <rFont val="Noto Sans CJK SC"/>
        <family val="2"/>
      </rPr>
      <t xml:space="preserve">㉓</t>
    </r>
  </si>
  <si>
    <r>
      <rPr>
        <sz val="10"/>
        <rFont val="Arial"/>
        <family val="0"/>
        <charset val="1"/>
      </rPr>
      <t xml:space="preserve">Ⅻ-2-B-</t>
    </r>
    <r>
      <rPr>
        <sz val="10"/>
        <rFont val="Noto Sans CJK SC"/>
        <family val="2"/>
      </rPr>
      <t xml:space="preserve">㉔</t>
    </r>
  </si>
  <si>
    <r>
      <rPr>
        <sz val="10"/>
        <rFont val="Arial"/>
        <family val="0"/>
        <charset val="1"/>
      </rPr>
      <t xml:space="preserve">Ⅻ-2-B-</t>
    </r>
    <r>
      <rPr>
        <sz val="10"/>
        <rFont val="Noto Sans CJK SC"/>
        <family val="2"/>
      </rPr>
      <t xml:space="preserve">㉕</t>
    </r>
  </si>
  <si>
    <r>
      <rPr>
        <sz val="10"/>
        <rFont val="Arial"/>
        <family val="0"/>
        <charset val="1"/>
      </rPr>
      <t xml:space="preserve">Ⅻ-2-B-</t>
    </r>
    <r>
      <rPr>
        <sz val="10"/>
        <rFont val="Noto Sans CJK SC"/>
        <family val="2"/>
      </rPr>
      <t xml:space="preserve">㉖</t>
    </r>
  </si>
  <si>
    <r>
      <rPr>
        <sz val="10"/>
        <rFont val="Arial"/>
        <family val="0"/>
        <charset val="1"/>
      </rPr>
      <t xml:space="preserve">Ⅻ-2-B-</t>
    </r>
    <r>
      <rPr>
        <sz val="10"/>
        <rFont val="Noto Sans CJK SC"/>
        <family val="2"/>
      </rPr>
      <t xml:space="preserve">㉗</t>
    </r>
  </si>
  <si>
    <r>
      <rPr>
        <sz val="10"/>
        <rFont val="Arial"/>
        <family val="0"/>
        <charset val="1"/>
      </rPr>
      <t xml:space="preserve">Ⅻ-2-B-</t>
    </r>
    <r>
      <rPr>
        <sz val="10"/>
        <rFont val="Noto Sans CJK SC"/>
        <family val="2"/>
      </rPr>
      <t xml:space="preserve">㉘</t>
    </r>
  </si>
  <si>
    <r>
      <rPr>
        <sz val="10"/>
        <rFont val="Arial"/>
        <family val="0"/>
        <charset val="1"/>
      </rPr>
      <t xml:space="preserve">Ⅻ-2-B-</t>
    </r>
    <r>
      <rPr>
        <sz val="10"/>
        <rFont val="Noto Sans CJK SC"/>
        <family val="2"/>
      </rPr>
      <t xml:space="preserve">㉙</t>
    </r>
  </si>
  <si>
    <r>
      <rPr>
        <sz val="10"/>
        <rFont val="Arial"/>
        <family val="0"/>
        <charset val="1"/>
      </rPr>
      <t xml:space="preserve">Ⅻ-2-B-</t>
    </r>
    <r>
      <rPr>
        <sz val="10"/>
        <rFont val="Noto Sans CJK SC"/>
        <family val="2"/>
      </rPr>
      <t xml:space="preserve">㉚</t>
    </r>
  </si>
  <si>
    <r>
      <rPr>
        <sz val="10"/>
        <rFont val="Arial"/>
        <family val="0"/>
        <charset val="1"/>
      </rPr>
      <t xml:space="preserve">Ⅻ-2-B-</t>
    </r>
    <r>
      <rPr>
        <sz val="10"/>
        <rFont val="Noto Sans CJK SC"/>
        <family val="2"/>
      </rPr>
      <t xml:space="preserve">㉛</t>
    </r>
  </si>
  <si>
    <r>
      <rPr>
        <sz val="10"/>
        <rFont val="Noto Sans CJK SC"/>
        <family val="2"/>
      </rPr>
      <t xml:space="preserve">抗酸菌</t>
    </r>
    <r>
      <rPr>
        <sz val="10"/>
        <rFont val="Arial"/>
        <family val="0"/>
        <charset val="1"/>
      </rPr>
      <t xml:space="preserve">&lt;</t>
    </r>
    <r>
      <rPr>
        <sz val="10"/>
        <rFont val="Noto Sans CJK SC"/>
        <family val="2"/>
      </rPr>
      <t xml:space="preserve">マイコバクテリア</t>
    </r>
    <r>
      <rPr>
        <sz val="10"/>
        <rFont val="Arial"/>
        <family val="0"/>
        <charset val="1"/>
      </rPr>
      <t xml:space="preserve">&gt;</t>
    </r>
  </si>
  <si>
    <t xml:space="preserve">Ⅻ-3-A-①</t>
  </si>
  <si>
    <t xml:space="preserve">Ⅻ-3-A-②</t>
  </si>
  <si>
    <t xml:space="preserve">Ⅻ-3-A-③</t>
  </si>
  <si>
    <t xml:space="preserve">真菌、寄生虫、その他の病原体</t>
  </si>
  <si>
    <t xml:space="preserve">Ⅻ-4-A-①</t>
  </si>
  <si>
    <t xml:space="preserve">Ⅻ-4-A-②</t>
  </si>
  <si>
    <t xml:space="preserve">Ⅻ-4-A-③</t>
  </si>
  <si>
    <t xml:space="preserve">Ⅻ-4-A-④</t>
  </si>
  <si>
    <t xml:space="preserve">Ⅻ-4-A-⑤</t>
  </si>
  <si>
    <t xml:space="preserve">Ⅻ-4-A-⑥</t>
  </si>
  <si>
    <t xml:space="preserve">Ⅻ-4-A-⑦</t>
  </si>
  <si>
    <t xml:space="preserve">Ⅻ-4-A-⑧</t>
  </si>
  <si>
    <t xml:space="preserve">Ⅻ-4-A-⑨</t>
  </si>
  <si>
    <t xml:space="preserve">Ⅻ-4-A-⑩</t>
  </si>
  <si>
    <t xml:space="preserve">Ⅻ-4-A-⑪</t>
  </si>
  <si>
    <t xml:space="preserve">トリコモナス症</t>
  </si>
  <si>
    <t xml:space="preserve">Ⅻ-4-A-⑫</t>
  </si>
  <si>
    <t xml:space="preserve">Ⅻ-4-A-⑬</t>
  </si>
  <si>
    <t xml:space="preserve">Ⅻ-4-A-⑭</t>
  </si>
  <si>
    <t xml:space="preserve">Ⅻ-4-A-⑮</t>
  </si>
  <si>
    <t xml:space="preserve">Ⅻ-4-A-⑯</t>
  </si>
  <si>
    <t xml:space="preserve">Ⅻ-4-A-⑰</t>
  </si>
  <si>
    <t xml:space="preserve">Ⅻ-4-A-⑱</t>
  </si>
  <si>
    <t xml:space="preserve">食中毒、病害動物による疾患</t>
  </si>
  <si>
    <t xml:space="preserve">ⅩⅢ-1-A-①</t>
  </si>
  <si>
    <t xml:space="preserve">細菌性食中毒</t>
  </si>
  <si>
    <t xml:space="preserve">ⅩⅢ-1-A-②</t>
  </si>
  <si>
    <t xml:space="preserve">ウイルス性食中毒</t>
  </si>
  <si>
    <t xml:space="preserve">ⅩⅢ-1-A-③</t>
  </si>
  <si>
    <t xml:space="preserve">化学性食中毒</t>
  </si>
  <si>
    <t xml:space="preserve">ⅩⅢ-1-A-④</t>
  </si>
  <si>
    <t xml:space="preserve">自然毒食中毒</t>
  </si>
  <si>
    <t xml:space="preserve">ⅩⅢ-1-B-①</t>
  </si>
  <si>
    <t xml:space="preserve">節足動物による疾患</t>
  </si>
  <si>
    <t xml:space="preserve">ⅩⅢ-1-B-②</t>
  </si>
  <si>
    <t xml:space="preserve">毒蛇咬傷</t>
  </si>
  <si>
    <t xml:space="preserve">ⅩⅢ-1-C-①</t>
  </si>
  <si>
    <t xml:space="preserve">旅行者下痢症</t>
  </si>
  <si>
    <t xml:space="preserve">アルコールによる障害、薬物依存・中毒</t>
  </si>
  <si>
    <t xml:space="preserve">ⅩⅢ-2-A-①</t>
  </si>
  <si>
    <t xml:space="preserve">急性アルコール中毒</t>
  </si>
  <si>
    <t xml:space="preserve">ⅩⅢ-2-A-②</t>
  </si>
  <si>
    <t xml:space="preserve">ⅩⅢ-2-A-③</t>
  </si>
  <si>
    <t xml:space="preserve">アルコール精神病</t>
  </si>
  <si>
    <t xml:space="preserve">ⅩⅢ-2-A-④</t>
  </si>
  <si>
    <t xml:space="preserve">慢性アルコール性臓器障害</t>
  </si>
  <si>
    <t xml:space="preserve">ⅩⅢ-2-A-⑤</t>
  </si>
  <si>
    <t xml:space="preserve">妊婦・胎児への影響、胎児性アルコール症候群</t>
  </si>
  <si>
    <t xml:space="preserve">ⅩⅢ-2-B-①</t>
  </si>
  <si>
    <t xml:space="preserve">睡眠薬依存・中毒</t>
  </si>
  <si>
    <t xml:space="preserve">ⅩⅢ-2-B-②</t>
  </si>
  <si>
    <t xml:space="preserve">向精神薬依存・中毒</t>
  </si>
  <si>
    <t xml:space="preserve">ⅩⅢ-2-B-③</t>
  </si>
  <si>
    <t xml:space="preserve">解熱鎮痛薬依存・中毒</t>
  </si>
  <si>
    <t xml:space="preserve">ⅩⅢ-2-B-④</t>
  </si>
  <si>
    <t xml:space="preserve">麻薬依存・中毒</t>
  </si>
  <si>
    <t xml:space="preserve">ⅩⅢ-2-B-⑤</t>
  </si>
  <si>
    <t xml:space="preserve">覚醒剤依存・中毒</t>
  </si>
  <si>
    <t xml:space="preserve">ⅩⅢ-2-B-⑥</t>
  </si>
  <si>
    <t xml:space="preserve">有機溶剤依存・中毒</t>
  </si>
  <si>
    <t xml:space="preserve">ⅩⅢ-2-C</t>
  </si>
  <si>
    <t xml:space="preserve">毒劇物中毒</t>
  </si>
  <si>
    <t xml:space="preserve">喫煙による障害</t>
  </si>
  <si>
    <t xml:space="preserve">ⅩⅢ-3-A-①</t>
  </si>
  <si>
    <t xml:space="preserve">タバコ煙中の有害物質、未成年者の喫煙、受動喫煙</t>
  </si>
  <si>
    <t xml:space="preserve">ⅩⅢ-3-B-①</t>
  </si>
  <si>
    <t xml:space="preserve">タバコ依存</t>
  </si>
  <si>
    <t xml:space="preserve">ⅩⅢ-3-B-②</t>
  </si>
  <si>
    <r>
      <rPr>
        <sz val="10"/>
        <rFont val="Noto Sans CJK SC"/>
        <family val="2"/>
      </rPr>
      <t xml:space="preserve">呼吸器疾患</t>
    </r>
    <r>
      <rPr>
        <sz val="10"/>
        <rFont val="Arial"/>
        <family val="0"/>
        <charset val="1"/>
      </rPr>
      <t xml:space="preserve">(</t>
    </r>
    <r>
      <rPr>
        <sz val="10"/>
        <rFont val="Noto Sans CJK SC"/>
        <family val="2"/>
      </rPr>
      <t xml:space="preserve">慢性閉塞性肺疾患</t>
    </r>
    <r>
      <rPr>
        <sz val="10"/>
        <rFont val="Arial"/>
        <family val="0"/>
        <charset val="1"/>
      </rPr>
      <t xml:space="preserve">&lt;COPD&gt;)</t>
    </r>
    <r>
      <rPr>
        <sz val="10"/>
        <rFont val="Noto Sans CJK SC"/>
        <family val="2"/>
      </rPr>
      <t xml:space="preserve">、がん、循環器疾患</t>
    </r>
  </si>
  <si>
    <t xml:space="preserve">ⅩⅢ-3-B-③</t>
  </si>
  <si>
    <t xml:space="preserve">妊婦・胎児への影響</t>
  </si>
  <si>
    <t xml:space="preserve">産業中毒とその他の職業性疾患</t>
  </si>
  <si>
    <t xml:space="preserve">ⅩⅢ-4-A-①</t>
  </si>
  <si>
    <t xml:space="preserve">金属中毒</t>
  </si>
  <si>
    <t xml:space="preserve">ⅩⅢ-4-A-②</t>
  </si>
  <si>
    <t xml:space="preserve">ガス中毒</t>
  </si>
  <si>
    <t xml:space="preserve">ⅩⅢ-4-A-③</t>
  </si>
  <si>
    <t xml:space="preserve">有機溶剤中毒</t>
  </si>
  <si>
    <t xml:space="preserve">ⅩⅢ-4-A-④</t>
  </si>
  <si>
    <t xml:space="preserve">化学物質中毒</t>
  </si>
  <si>
    <t xml:space="preserve">ⅩⅢ-4-A-⑤</t>
  </si>
  <si>
    <t xml:space="preserve">農薬中毒</t>
  </si>
  <si>
    <t xml:space="preserve">ⅩⅢ-4-B-①</t>
  </si>
  <si>
    <t xml:space="preserve">職業性腰痛</t>
  </si>
  <si>
    <t xml:space="preserve">ⅩⅢ-4-B-②</t>
  </si>
  <si>
    <t xml:space="preserve">頸肩腕障害</t>
  </si>
  <si>
    <t xml:space="preserve">ⅩⅢ-4-B-③</t>
  </si>
  <si>
    <r>
      <rPr>
        <sz val="10"/>
        <rFont val="Arial"/>
        <family val="0"/>
        <charset val="1"/>
      </rPr>
      <t xml:space="preserve">VDT</t>
    </r>
    <r>
      <rPr>
        <sz val="10"/>
        <rFont val="Noto Sans CJK SC"/>
        <family val="2"/>
      </rPr>
      <t xml:space="preserve">作業による障害</t>
    </r>
  </si>
  <si>
    <t xml:space="preserve">ⅩⅢ-4-C-①</t>
  </si>
  <si>
    <t xml:space="preserve">脳血管疾患</t>
  </si>
  <si>
    <t xml:space="preserve">ⅩⅢ-4-C-②</t>
  </si>
  <si>
    <t xml:space="preserve">ⅩⅢ-4-C-③</t>
  </si>
  <si>
    <t xml:space="preserve">自殺</t>
  </si>
  <si>
    <t xml:space="preserve">ⅩⅢ-4-D-①</t>
  </si>
  <si>
    <t xml:space="preserve">適応障害</t>
  </si>
  <si>
    <t xml:space="preserve">ⅩⅢ-4-D-②</t>
  </si>
  <si>
    <t xml:space="preserve">ⅩⅢ-4-D-③</t>
  </si>
  <si>
    <t xml:space="preserve">ⅩⅢ-4-E-①</t>
  </si>
  <si>
    <t xml:space="preserve">職業性喘息</t>
  </si>
  <si>
    <t xml:space="preserve">ⅩⅢ-4-E-②</t>
  </si>
  <si>
    <t xml:space="preserve">ⅩⅢ-4-E-③</t>
  </si>
  <si>
    <t xml:space="preserve">ⅩⅢ-4-E-④</t>
  </si>
  <si>
    <t xml:space="preserve">ⅩⅢ-4-F-①</t>
  </si>
  <si>
    <t xml:space="preserve">職業がん</t>
  </si>
  <si>
    <t xml:space="preserve">ⅩⅢ-4-F-②</t>
  </si>
  <si>
    <t xml:space="preserve">ⅩⅢ-4-F-③</t>
  </si>
  <si>
    <t xml:space="preserve">酸素欠乏症</t>
  </si>
  <si>
    <t xml:space="preserve">物理的原因・生活環境因子による障害</t>
  </si>
  <si>
    <t xml:space="preserve">ⅩⅢ-5-A-①</t>
  </si>
  <si>
    <t xml:space="preserve">熱中症</t>
  </si>
  <si>
    <t xml:space="preserve">ⅩⅢ-5-A-②</t>
  </si>
  <si>
    <r>
      <rPr>
        <sz val="10"/>
        <rFont val="Noto Sans CJK SC"/>
        <family val="2"/>
      </rPr>
      <t xml:space="preserve">偶発性低体温</t>
    </r>
    <r>
      <rPr>
        <sz val="10"/>
        <rFont val="Arial"/>
        <family val="0"/>
        <charset val="1"/>
      </rPr>
      <t xml:space="preserve">{</t>
    </r>
    <r>
      <rPr>
        <sz val="10"/>
        <rFont val="Noto Sans CJK SC"/>
        <family val="2"/>
      </rPr>
      <t xml:space="preserve">症</t>
    </r>
    <r>
      <rPr>
        <sz val="10"/>
        <rFont val="Arial"/>
        <family val="0"/>
        <charset val="1"/>
      </rPr>
      <t xml:space="preserve">}</t>
    </r>
  </si>
  <si>
    <t xml:space="preserve">ⅩⅢ-5-A-③</t>
  </si>
  <si>
    <t xml:space="preserve">ⅩⅢ-5-B-①</t>
  </si>
  <si>
    <t xml:space="preserve">ⅩⅢ-5-C-①</t>
  </si>
  <si>
    <t xml:space="preserve">ⅩⅢ-5-C-②</t>
  </si>
  <si>
    <t xml:space="preserve">手腕振動障害</t>
  </si>
  <si>
    <t xml:space="preserve">ⅩⅢ-5-D-①</t>
  </si>
  <si>
    <t xml:space="preserve">減圧症</t>
  </si>
  <si>
    <t xml:space="preserve">ⅩⅢ-5-D-②</t>
  </si>
  <si>
    <t xml:space="preserve">高山病</t>
  </si>
  <si>
    <t xml:space="preserve">ⅩⅢ-5-E-①</t>
  </si>
  <si>
    <t xml:space="preserve">急性放射線障害</t>
  </si>
  <si>
    <t xml:space="preserve">ⅩⅢ-5-E-②</t>
  </si>
  <si>
    <t xml:space="preserve">放射線による発がん</t>
  </si>
  <si>
    <t xml:space="preserve">ⅩⅢ-5-F</t>
  </si>
  <si>
    <t xml:space="preserve">非電離放射線障害</t>
  </si>
  <si>
    <t xml:space="preserve">ⅩⅢ-5-G-①</t>
  </si>
  <si>
    <t xml:space="preserve">誤飲</t>
  </si>
  <si>
    <t xml:space="preserve">ⅩⅢ-5-G-②</t>
  </si>
  <si>
    <t xml:space="preserve">誤嚥</t>
  </si>
  <si>
    <t xml:space="preserve">ⅩⅢ-5-G-③</t>
  </si>
  <si>
    <t xml:space="preserve">創傷</t>
  </si>
  <si>
    <t xml:space="preserve">ⅩⅢ-5-G-④</t>
  </si>
  <si>
    <t xml:space="preserve">ⅩⅢ-5-G-⑤</t>
  </si>
  <si>
    <t xml:space="preserve">急性中毒</t>
  </si>
  <si>
    <t xml:space="preserve">ⅩⅢ-5-H-①</t>
  </si>
  <si>
    <t xml:space="preserve">化学物質過敏症</t>
  </si>
  <si>
    <t xml:space="preserve">ⅩⅢ-5-H-②</t>
  </si>
  <si>
    <r>
      <rPr>
        <sz val="10"/>
        <rFont val="Noto Sans CJK SC"/>
        <family val="2"/>
      </rPr>
      <t xml:space="preserve">シックハウス症候群</t>
    </r>
    <r>
      <rPr>
        <sz val="10"/>
        <rFont val="Arial"/>
        <family val="0"/>
        <charset val="1"/>
      </rPr>
      <t xml:space="preserve">&lt;</t>
    </r>
    <r>
      <rPr>
        <sz val="10"/>
        <rFont val="Noto Sans CJK SC"/>
        <family val="2"/>
      </rPr>
      <t xml:space="preserve">シックビル症候群</t>
    </r>
    <r>
      <rPr>
        <sz val="10"/>
        <rFont val="Arial"/>
        <family val="0"/>
        <charset val="1"/>
      </rPr>
      <t xml:space="preserve">&gt;</t>
    </r>
  </si>
  <si>
    <t xml:space="preserve">ⅩⅢ-5-I-①</t>
  </si>
  <si>
    <t xml:space="preserve">交通事故</t>
  </si>
  <si>
    <t xml:space="preserve">ⅩⅢ-5-I-②</t>
  </si>
  <si>
    <t xml:space="preserve">家庭内事故</t>
  </si>
  <si>
    <t xml:space="preserve">ⅩⅢ-5-I-③</t>
  </si>
  <si>
    <t xml:space="preserve">自然災害</t>
  </si>
  <si>
    <t xml:space="preserve">説明</t>
  </si>
  <si>
    <t xml:space="preserve">このファイルについて</t>
  </si>
  <si>
    <r>
      <rPr>
        <sz val="10"/>
        <rFont val="Arial"/>
        <family val="0"/>
        <charset val="1"/>
      </rPr>
      <t xml:space="preserve">hm-cmed/cleanroom-facts </t>
    </r>
    <r>
      <rPr>
        <sz val="10"/>
        <rFont val="Noto Sans CJK SC"/>
        <family val="2"/>
      </rPr>
      <t xml:space="preserve">の </t>
    </r>
    <r>
      <rPr>
        <sz val="10"/>
        <rFont val="Arial"/>
        <family val="0"/>
        <charset val="1"/>
      </rPr>
      <t xml:space="preserve">data/facts</t>
    </r>
    <r>
      <rPr>
        <sz val="10"/>
        <rFont val="Noto Sans CJK SC"/>
        <family val="2"/>
      </rPr>
      <t xml:space="preserve">（カード）、</t>
    </r>
    <r>
      <rPr>
        <sz val="10"/>
        <rFont val="Arial"/>
        <family val="0"/>
        <charset val="1"/>
      </rPr>
      <t xml:space="preserve">data/sources</t>
    </r>
    <r>
      <rPr>
        <sz val="10"/>
        <rFont val="Noto Sans CJK SC"/>
        <family val="2"/>
      </rPr>
      <t xml:space="preserve">（出典）、</t>
    </r>
    <r>
      <rPr>
        <sz val="10"/>
        <rFont val="Arial"/>
        <family val="0"/>
        <charset val="1"/>
      </rPr>
      <t xml:space="preserve">data/curriculum</t>
    </r>
    <r>
      <rPr>
        <sz val="10"/>
        <rFont val="Noto Sans CJK SC"/>
        <family val="2"/>
      </rPr>
      <t xml:space="preserve">（出題基準）から作った一覧です。元データを変えても、このファイルは自動では更新されません（作り直す必要があります）。</t>
    </r>
  </si>
  <si>
    <t xml:space="preserve">件数の数え方</t>
  </si>
  <si>
    <t xml:space="preserve">「概要」と「出題基準の網羅」の件数は、「カード一覧」「出典一覧」を数える数式です。</t>
  </si>
  <si>
    <t xml:space="preserve">有効と廃止</t>
  </si>
  <si>
    <r>
      <rPr>
        <sz val="10"/>
        <rFont val="Noto Sans CJK SC"/>
        <family val="2"/>
      </rPr>
      <t xml:space="preserve">状態（</t>
    </r>
    <r>
      <rPr>
        <sz val="10"/>
        <rFont val="Arial"/>
        <family val="0"/>
        <charset val="1"/>
      </rPr>
      <t xml:space="preserve">status</t>
    </r>
    <r>
      <rPr>
        <sz val="10"/>
        <rFont val="Noto Sans CJK SC"/>
        <family val="2"/>
      </rPr>
      <t xml:space="preserve">）が </t>
    </r>
    <r>
      <rPr>
        <sz val="10"/>
        <rFont val="Arial"/>
        <family val="0"/>
        <charset val="1"/>
      </rPr>
      <t xml:space="preserve">retired </t>
    </r>
    <r>
      <rPr>
        <sz val="10"/>
        <rFont val="Noto Sans CJK SC"/>
        <family val="2"/>
      </rPr>
      <t xml:space="preserve">のカードは廃止です。置き換え先の列に、統合・差し替え先のカードがあります。</t>
    </r>
    <r>
      <rPr>
        <sz val="10"/>
        <rFont val="Arial"/>
        <family val="0"/>
        <charset val="1"/>
      </rPr>
      <t xml:space="preserve">ID </t>
    </r>
    <r>
      <rPr>
        <sz val="10"/>
        <rFont val="Noto Sans CJK SC"/>
        <family val="2"/>
      </rPr>
      <t xml:space="preserve">は再利用しません。</t>
    </r>
  </si>
  <si>
    <r>
      <rPr>
        <sz val="10"/>
        <rFont val="Arial"/>
        <family val="0"/>
        <charset val="1"/>
      </rPr>
      <t xml:space="preserve">draft</t>
    </r>
    <r>
      <rPr>
        <sz val="10"/>
        <rFont val="Noto Sans CJK SC"/>
        <family val="2"/>
      </rPr>
      <t xml:space="preserve">：出典・数値の照合が未完了。</t>
    </r>
    <r>
      <rPr>
        <sz val="10"/>
        <rFont val="Arial"/>
        <family val="0"/>
        <charset val="1"/>
      </rPr>
      <t xml:space="preserve">verified_sources</t>
    </r>
    <r>
      <rPr>
        <sz val="10"/>
        <rFont val="Noto Sans CJK SC"/>
        <family val="2"/>
      </rPr>
      <t xml:space="preserve">：識別子とライセンスを </t>
    </r>
    <r>
      <rPr>
        <sz val="10"/>
        <rFont val="Arial"/>
        <family val="0"/>
        <charset val="1"/>
      </rPr>
      <t xml:space="preserve">API </t>
    </r>
    <r>
      <rPr>
        <sz val="10"/>
        <rFont val="Noto Sans CJK SC"/>
        <family val="2"/>
      </rPr>
      <t xml:space="preserve">で照合済み。</t>
    </r>
    <r>
      <rPr>
        <sz val="10"/>
        <rFont val="Arial"/>
        <family val="0"/>
        <charset val="1"/>
      </rPr>
      <t xml:space="preserve">verified_expert</t>
    </r>
    <r>
      <rPr>
        <sz val="10"/>
        <rFont val="Noto Sans CJK SC"/>
        <family val="2"/>
      </rPr>
      <t xml:space="preserve">：専門医が監修済み（人だけが付けます）。</t>
    </r>
  </si>
  <si>
    <r>
      <rPr>
        <sz val="10"/>
        <rFont val="Arial"/>
        <family val="0"/>
        <charset val="1"/>
      </rPr>
      <t xml:space="preserve">OPEN</t>
    </r>
    <r>
      <rPr>
        <sz val="10"/>
        <rFont val="Noto Sans CJK SC"/>
        <family val="2"/>
      </rPr>
      <t xml:space="preserve">（</t>
    </r>
    <r>
      <rPr>
        <sz val="10"/>
        <rFont val="Arial"/>
        <family val="0"/>
        <charset val="1"/>
      </rPr>
      <t xml:space="preserve">CC BY</t>
    </r>
    <r>
      <rPr>
        <sz val="10"/>
        <rFont val="Noto Sans CJK SC"/>
        <family val="2"/>
      </rPr>
      <t xml:space="preserve">・</t>
    </r>
    <r>
      <rPr>
        <sz val="10"/>
        <rFont val="Arial"/>
        <family val="0"/>
        <charset val="1"/>
      </rPr>
      <t xml:space="preserve">CC0</t>
    </r>
    <r>
      <rPr>
        <sz val="10"/>
        <rFont val="Noto Sans CJK SC"/>
        <family val="2"/>
      </rPr>
      <t xml:space="preserve">）、</t>
    </r>
    <r>
      <rPr>
        <sz val="10"/>
        <rFont val="Arial"/>
        <family val="0"/>
        <charset val="1"/>
      </rPr>
      <t xml:space="preserve">RESTRICTED</t>
    </r>
    <r>
      <rPr>
        <sz val="10"/>
        <rFont val="Noto Sans CJK SC"/>
        <family val="2"/>
      </rPr>
      <t xml:space="preserve">（</t>
    </r>
    <r>
      <rPr>
        <sz val="10"/>
        <rFont val="Arial"/>
        <family val="0"/>
        <charset val="1"/>
      </rPr>
      <t xml:space="preserve">CC BY-NC</t>
    </r>
    <r>
      <rPr>
        <sz val="10"/>
        <rFont val="Noto Sans CJK SC"/>
        <family val="2"/>
      </rPr>
      <t xml:space="preserve">・</t>
    </r>
    <r>
      <rPr>
        <sz val="10"/>
        <rFont val="Arial"/>
        <family val="0"/>
        <charset val="1"/>
      </rPr>
      <t xml:space="preserve">ND</t>
    </r>
    <r>
      <rPr>
        <sz val="10"/>
        <rFont val="Noto Sans CJK SC"/>
        <family val="2"/>
      </rPr>
      <t xml:space="preserve">、出版社規約など）、</t>
    </r>
    <r>
      <rPr>
        <sz val="10"/>
        <rFont val="Arial"/>
        <family val="0"/>
        <charset val="1"/>
      </rPr>
      <t xml:space="preserve">GOV_JP</t>
    </r>
    <r>
      <rPr>
        <sz val="10"/>
        <rFont val="Noto Sans CJK SC"/>
        <family val="2"/>
      </rPr>
      <t xml:space="preserve">（日本の公的資料）、</t>
    </r>
    <r>
      <rPr>
        <sz val="10"/>
        <rFont val="Arial"/>
        <family val="0"/>
        <charset val="1"/>
      </rPr>
      <t xml:space="preserve">GOV_US</t>
    </r>
    <r>
      <rPr>
        <sz val="10"/>
        <rFont val="Noto Sans CJK SC"/>
        <family val="2"/>
      </rPr>
      <t xml:space="preserve">（米国連邦政府著作物）、</t>
    </r>
    <r>
      <rPr>
        <sz val="10"/>
        <rFont val="Arial"/>
        <family val="0"/>
        <charset val="1"/>
      </rPr>
      <t xml:space="preserve">UNKNOWN</t>
    </r>
    <r>
      <rPr>
        <sz val="10"/>
        <rFont val="Noto Sans CJK SC"/>
        <family val="2"/>
      </rPr>
      <t xml:space="preserve">（未確認。</t>
    </r>
    <r>
      <rPr>
        <sz val="10"/>
        <rFont val="Arial"/>
        <family val="0"/>
        <charset val="1"/>
      </rPr>
      <t xml:space="preserve">RESTRICTED </t>
    </r>
    <r>
      <rPr>
        <sz val="10"/>
        <rFont val="Noto Sans CJK SC"/>
        <family val="2"/>
      </rPr>
      <t xml:space="preserve">と同じ扱い）。</t>
    </r>
  </si>
  <si>
    <t xml:space="preserve">出題基準の網羅</t>
  </si>
  <si>
    <t xml:space="preserve">カードの出題基準の欄に「医学各論 番号（」が含まれ、廃止でないカードを数えています。「作らない」とした項目は、別の章の既存カードに番号を足して受けています。</t>
  </si>
  <si>
    <t xml:space="preserve">著作権</t>
  </si>
  <si>
    <t xml:space="preserve">主張文は出典の文言を写さず自作した文です。このファイルに論文やガイドラインの本文は含みません。</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</si>
</sst>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4"/>
      <name val="Noto Sans CJK SC"/>
      <family val="2"/>
    </font>
    <font>
      <sz val="10"/>
      <name val="Noto Sans CJK SC"/>
      <family val="2"/>
    </font>
    <font>
      <sz val="10"/>
      <name val="Arial"/>
      <family val="0"/>
      <charset val="1"/>
    </font>
    <font>
      <b val="true"/>
      <sz val="10"/>
      <name val="Noto Sans CJK SC"/>
      <family val="2"/>
    </font>
    <font>
      <b val="true"/>
      <sz val="10"/>
      <color rgb="FFFFFFFF"/>
      <name val="Noto Sans CJK SC"/>
      <family val="2"/>
    </font>
    <font>
      <b val="true"/>
      <sz val="10"/>
      <color rgb="FFFFFFFF"/>
      <name val="Arial"/>
      <family val="0"/>
      <charset val="1"/>
    </font>
    <font>
      <b val="true"/>
      <sz val="10"/>
      <name val="Arial"/>
      <family val="0"/>
      <charset val="1"/>
    </font>
  </fonts>
  <fills count="4">
    <fill>
      <patternFill patternType="none"/>
    </fill>
    <fill>
      <patternFill patternType="gray125"/>
    </fill>
    <fill>
      <patternFill patternType="solid">
        <fgColor rgb="FF305496"/>
        <bgColor rgb="FF666699"/>
      </patternFill>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30549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44"/>
    <col collapsed="false" customWidth="true" hidden="false" outlineLevel="0" max="5" min="4" style="0" width="8"/>
    <col collapsed="false" customWidth="true" hidden="false" outlineLevel="0" max="6" min="6" style="0" width="9"/>
    <col collapsed="false" customWidth="true" hidden="false" outlineLevel="0" max="7" min="7" style="0" width="8"/>
    <col collapsed="false" customWidth="true" hidden="false" outlineLevel="0" max="8" min="8" style="0" width="11"/>
    <col collapsed="false" customWidth="true" hidden="false" outlineLevel="0" max="10" min="9" style="0" width="9"/>
    <col collapsed="false" customWidth="true" hidden="false" outlineLevel="0" max="11" min="11" style="0" width="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2" t="s">
        <v>3</v>
      </c>
      <c r="B5" s="2" t="n">
        <f aca="false">COUNTA(カード一覧!A2:A3170)</f>
        <v>3169</v>
      </c>
    </row>
    <row r="6" customFormat="false" ht="15" hidden="false" customHeight="false" outlineLevel="0" collapsed="false">
      <c r="A6" s="2" t="s">
        <v>4</v>
      </c>
      <c r="B6" s="2" t="n">
        <f aca="false">COUNTIF(カード一覧!N2:N3170,"&lt;&gt;retired")</f>
        <v>3136</v>
      </c>
    </row>
    <row r="7" customFormat="false" ht="15" hidden="false" customHeight="false" outlineLevel="0" collapsed="false">
      <c r="A7" s="2" t="s">
        <v>5</v>
      </c>
      <c r="B7" s="2" t="n">
        <f aca="false">COUNTIF(カード一覧!N2:N3170,"retired")</f>
        <v>33</v>
      </c>
    </row>
    <row r="8" customFormat="false" ht="15" hidden="false" customHeight="false" outlineLevel="0" collapsed="false">
      <c r="A8" s="2" t="s">
        <v>6</v>
      </c>
      <c r="B8" s="2" t="n">
        <f aca="false">COUNTIF(カード一覧!N2:N3170,"verified_expert")</f>
        <v>0</v>
      </c>
    </row>
    <row r="9" customFormat="false" ht="15" hidden="false" customHeight="false" outlineLevel="0" collapsed="false">
      <c r="A9" s="2" t="s">
        <v>7</v>
      </c>
      <c r="B9" s="2" t="n">
        <f aca="false">COUNTA(出典一覧!A2:A1840)</f>
        <v>1839</v>
      </c>
    </row>
    <row r="10" customFormat="false" ht="15" hidden="false" customHeight="false" outlineLevel="0" collapsed="false">
      <c r="A10" s="2" t="s">
        <v>8</v>
      </c>
      <c r="B10" s="2" t="n">
        <f aca="false">COUNTA(出題基準の網羅!D2:D1483)</f>
        <v>1482</v>
      </c>
    </row>
    <row r="11" customFormat="false" ht="15" hidden="false" customHeight="false" outlineLevel="0" collapsed="false">
      <c r="A11" s="2" t="s">
        <v>9</v>
      </c>
      <c r="B11" s="2" t="n">
        <f aca="false">COUNTIF(出題基準の網羅!H2:H1483,"あり")</f>
        <v>1174</v>
      </c>
    </row>
    <row r="12" customFormat="false" ht="15" hidden="false" customHeight="false" outlineLevel="0" collapsed="false">
      <c r="A12" s="2" t="s">
        <v>10</v>
      </c>
      <c r="B12" s="4" t="n">
        <f aca="false">B11/B10</f>
        <v>0.792172739541161</v>
      </c>
    </row>
    <row r="14" customFormat="false" ht="15" hidden="false" customHeight="false" outlineLevel="0" collapsed="false">
      <c r="A14" s="3" t="s">
        <v>11</v>
      </c>
    </row>
    <row r="15" customFormat="false" ht="15" hidden="false" customHeight="false" outlineLevel="0" collapsed="false">
      <c r="A15" s="5" t="s">
        <v>12</v>
      </c>
      <c r="B15" s="5" t="s">
        <v>13</v>
      </c>
      <c r="C15" s="5" t="s">
        <v>14</v>
      </c>
      <c r="D15" s="5" t="s">
        <v>15</v>
      </c>
      <c r="E15" s="5" t="s">
        <v>9</v>
      </c>
      <c r="F15" s="5" t="s">
        <v>16</v>
      </c>
      <c r="G15" s="5" t="s">
        <v>17</v>
      </c>
    </row>
    <row r="16" customFormat="false" ht="15" hidden="false" customHeight="false" outlineLevel="0" collapsed="false">
      <c r="A16" s="6" t="s">
        <v>18</v>
      </c>
      <c r="B16" s="2" t="s">
        <v>19</v>
      </c>
      <c r="C16" s="2" t="n">
        <f aca="false">COUNTIF(出題基準の網羅!$A$2:$A$1483,A16)</f>
        <v>82</v>
      </c>
      <c r="D16" s="2" t="n">
        <f aca="false">COUNTIFS(出題基準の網羅!$A$2:$A$1483,A16,出題基準の網羅!$F$2:$F$1483,"a")</f>
        <v>20</v>
      </c>
      <c r="E16" s="2" t="n">
        <f aca="false">COUNTIFS(出題基準の網羅!$A$2:$A$1483,A16,出題基準の網羅!$H$2:$H$1483,"あり")</f>
        <v>4</v>
      </c>
      <c r="F16" s="4" t="n">
        <f aca="false">IF(C16=0,0,E16/C16)</f>
        <v>0.0487804878048781</v>
      </c>
      <c r="G16" s="2" t="n">
        <f aca="false">COUNTIFS(出題基準の網羅!$A$2:$A$1483,A16,出題基準の網羅!$F$2:$F$1483,"a",出題基準の網羅!$H$2:$H$1483,"なし")</f>
        <v>19</v>
      </c>
    </row>
    <row r="17" customFormat="false" ht="15" hidden="false" customHeight="false" outlineLevel="0" collapsed="false">
      <c r="A17" s="6" t="s">
        <v>20</v>
      </c>
      <c r="B17" s="2" t="s">
        <v>21</v>
      </c>
      <c r="C17" s="2" t="n">
        <f aca="false">COUNTIF(出題基準の網羅!$A$2:$A$1483,A17)</f>
        <v>54</v>
      </c>
      <c r="D17" s="2" t="n">
        <f aca="false">COUNTIFS(出題基準の網羅!$A$2:$A$1483,A17,出題基準の網羅!$F$2:$F$1483,"a")</f>
        <v>22</v>
      </c>
      <c r="E17" s="2" t="n">
        <f aca="false">COUNTIFS(出題基準の網羅!$A$2:$A$1483,A17,出題基準の網羅!$H$2:$H$1483,"あり")</f>
        <v>4</v>
      </c>
      <c r="F17" s="4" t="n">
        <f aca="false">IF(C17=0,0,E17/C17)</f>
        <v>0.0740740740740741</v>
      </c>
      <c r="G17" s="2" t="n">
        <f aca="false">COUNTIFS(出題基準の網羅!$A$2:$A$1483,A17,出題基準の網羅!$F$2:$F$1483,"a",出題基準の網羅!$H$2:$H$1483,"なし")</f>
        <v>19</v>
      </c>
    </row>
    <row r="18" customFormat="false" ht="15" hidden="false" customHeight="false" outlineLevel="0" collapsed="false">
      <c r="A18" s="6" t="s">
        <v>22</v>
      </c>
      <c r="B18" s="2" t="s">
        <v>23</v>
      </c>
      <c r="C18" s="2" t="n">
        <f aca="false">COUNTIF(出題基準の網羅!$A$2:$A$1483,A18)</f>
        <v>257</v>
      </c>
      <c r="D18" s="2" t="n">
        <f aca="false">COUNTIFS(出題基準の網羅!$A$2:$A$1483,A18,出題基準の網羅!$F$2:$F$1483,"a")</f>
        <v>96</v>
      </c>
      <c r="E18" s="2" t="n">
        <f aca="false">COUNTIFS(出題基準の網羅!$A$2:$A$1483,A18,出題基準の網羅!$H$2:$H$1483,"あり")</f>
        <v>248</v>
      </c>
      <c r="F18" s="4" t="n">
        <f aca="false">IF(C18=0,0,E18/C18)</f>
        <v>0.964980544747082</v>
      </c>
      <c r="G18" s="2" t="n">
        <f aca="false">COUNTIFS(出題基準の網羅!$A$2:$A$1483,A18,出題基準の網羅!$F$2:$F$1483,"a",出題基準の網羅!$H$2:$H$1483,"なし")</f>
        <v>0</v>
      </c>
    </row>
    <row r="19" customFormat="false" ht="15" hidden="false" customHeight="false" outlineLevel="0" collapsed="false">
      <c r="A19" s="6" t="s">
        <v>24</v>
      </c>
      <c r="B19" s="2" t="s">
        <v>25</v>
      </c>
      <c r="C19" s="2" t="n">
        <f aca="false">COUNTIF(出題基準の網羅!$A$2:$A$1483,A19)</f>
        <v>86</v>
      </c>
      <c r="D19" s="2" t="n">
        <f aca="false">COUNTIFS(出題基準の網羅!$A$2:$A$1483,A19,出題基準の網羅!$F$2:$F$1483,"a")</f>
        <v>41</v>
      </c>
      <c r="E19" s="2" t="n">
        <f aca="false">COUNTIFS(出題基準の網羅!$A$2:$A$1483,A19,出題基準の網羅!$H$2:$H$1483,"あり")</f>
        <v>86</v>
      </c>
      <c r="F19" s="4" t="n">
        <f aca="false">IF(C19=0,0,E19/C19)</f>
        <v>1</v>
      </c>
      <c r="G19" s="2" t="n">
        <f aca="false">COUNTIFS(出題基準の網羅!$A$2:$A$1483,A19,出題基準の網羅!$F$2:$F$1483,"a",出題基準の網羅!$H$2:$H$1483,"なし")</f>
        <v>0</v>
      </c>
    </row>
    <row r="20" customFormat="false" ht="15" hidden="false" customHeight="false" outlineLevel="0" collapsed="false">
      <c r="A20" s="6" t="s">
        <v>26</v>
      </c>
      <c r="B20" s="2" t="s">
        <v>27</v>
      </c>
      <c r="C20" s="2" t="n">
        <f aca="false">COUNTIF(出題基準の網羅!$A$2:$A$1483,A20)</f>
        <v>85</v>
      </c>
      <c r="D20" s="2" t="n">
        <f aca="false">COUNTIFS(出題基準の網羅!$A$2:$A$1483,A20,出題基準の網羅!$F$2:$F$1483,"a")</f>
        <v>51</v>
      </c>
      <c r="E20" s="2" t="n">
        <f aca="false">COUNTIFS(出題基準の網羅!$A$2:$A$1483,A20,出題基準の網羅!$H$2:$H$1483,"あり")</f>
        <v>73</v>
      </c>
      <c r="F20" s="4" t="n">
        <f aca="false">IF(C20=0,0,E20/C20)</f>
        <v>0.858823529411765</v>
      </c>
      <c r="G20" s="2" t="n">
        <f aca="false">COUNTIFS(出題基準の網羅!$A$2:$A$1483,A20,出題基準の網羅!$F$2:$F$1483,"a",出題基準の網羅!$H$2:$H$1483,"なし")</f>
        <v>5</v>
      </c>
    </row>
    <row r="21" customFormat="false" ht="15" hidden="false" customHeight="false" outlineLevel="0" collapsed="false">
      <c r="A21" s="6" t="s">
        <v>28</v>
      </c>
      <c r="B21" s="2" t="s">
        <v>29</v>
      </c>
      <c r="C21" s="2" t="n">
        <f aca="false">COUNTIF(出題基準の網羅!$A$2:$A$1483,A21)</f>
        <v>134</v>
      </c>
      <c r="D21" s="2" t="n">
        <f aca="false">COUNTIFS(出題基準の網羅!$A$2:$A$1483,A21,出題基準の網羅!$F$2:$F$1483,"a")</f>
        <v>66</v>
      </c>
      <c r="E21" s="2" t="n">
        <f aca="false">COUNTIFS(出題基準の網羅!$A$2:$A$1483,A21,出題基準の網羅!$H$2:$H$1483,"あり")</f>
        <v>65</v>
      </c>
      <c r="F21" s="4" t="n">
        <f aca="false">IF(C21=0,0,E21/C21)</f>
        <v>0.485074626865672</v>
      </c>
      <c r="G21" s="2" t="n">
        <f aca="false">COUNTIFS(出題基準の網羅!$A$2:$A$1483,A21,出題基準の網羅!$F$2:$F$1483,"a",出題基準の網羅!$H$2:$H$1483,"なし")</f>
        <v>21</v>
      </c>
    </row>
    <row r="22" customFormat="false" ht="15" hidden="false" customHeight="false" outlineLevel="0" collapsed="false">
      <c r="A22" s="6" t="s">
        <v>30</v>
      </c>
      <c r="B22" s="2" t="s">
        <v>31</v>
      </c>
      <c r="C22" s="2" t="n">
        <f aca="false">COUNTIF(出題基準の網羅!$A$2:$A$1483,A22)</f>
        <v>62</v>
      </c>
      <c r="D22" s="2" t="n">
        <f aca="false">COUNTIFS(出題基準の網羅!$A$2:$A$1483,A22,出題基準の網羅!$F$2:$F$1483,"a")</f>
        <v>23</v>
      </c>
      <c r="E22" s="2" t="n">
        <f aca="false">COUNTIFS(出題基準の網羅!$A$2:$A$1483,A22,出題基準の網羅!$H$2:$H$1483,"あり")</f>
        <v>62</v>
      </c>
      <c r="F22" s="4" t="n">
        <f aca="false">IF(C22=0,0,E22/C22)</f>
        <v>1</v>
      </c>
      <c r="G22" s="2" t="n">
        <f aca="false">COUNTIFS(出題基準の網羅!$A$2:$A$1483,A22,出題基準の網羅!$F$2:$F$1483,"a",出題基準の網羅!$H$2:$H$1483,"なし")</f>
        <v>0</v>
      </c>
    </row>
    <row r="23" customFormat="false" ht="15" hidden="false" customHeight="false" outlineLevel="0" collapsed="false">
      <c r="A23" s="6" t="s">
        <v>32</v>
      </c>
      <c r="B23" s="2" t="s">
        <v>33</v>
      </c>
      <c r="C23" s="2" t="n">
        <f aca="false">COUNTIF(出題基準の網羅!$A$2:$A$1483,A23)</f>
        <v>177</v>
      </c>
      <c r="D23" s="2" t="n">
        <f aca="false">COUNTIFS(出題基準の網羅!$A$2:$A$1483,A23,出題基準の網羅!$F$2:$F$1483,"a")</f>
        <v>85</v>
      </c>
      <c r="E23" s="2" t="n">
        <f aca="false">COUNTIFS(出題基準の網羅!$A$2:$A$1483,A23,出題基準の網羅!$H$2:$H$1483,"あり")</f>
        <v>175</v>
      </c>
      <c r="F23" s="4" t="n">
        <f aca="false">IF(C23=0,0,E23/C23)</f>
        <v>0.988700564971751</v>
      </c>
      <c r="G23" s="2" t="n">
        <f aca="false">COUNTIFS(出題基準の網羅!$A$2:$A$1483,A23,出題基準の網羅!$F$2:$F$1483,"a",出題基準の網羅!$H$2:$H$1483,"なし")</f>
        <v>0</v>
      </c>
    </row>
    <row r="24" customFormat="false" ht="15" hidden="false" customHeight="false" outlineLevel="0" collapsed="false">
      <c r="A24" s="6" t="s">
        <v>34</v>
      </c>
      <c r="B24" s="2" t="s">
        <v>35</v>
      </c>
      <c r="C24" s="2" t="n">
        <f aca="false">COUNTIF(出題基準の網羅!$A$2:$A$1483,A24)</f>
        <v>228</v>
      </c>
      <c r="D24" s="2" t="n">
        <f aca="false">COUNTIFS(出題基準の網羅!$A$2:$A$1483,A24,出題基準の網羅!$F$2:$F$1483,"a")</f>
        <v>87</v>
      </c>
      <c r="E24" s="2" t="n">
        <f aca="false">COUNTIFS(出題基準の網羅!$A$2:$A$1483,A24,出題基準の網羅!$H$2:$H$1483,"あり")</f>
        <v>228</v>
      </c>
      <c r="F24" s="4" t="n">
        <f aca="false">IF(C24=0,0,E24/C24)</f>
        <v>1</v>
      </c>
      <c r="G24" s="2" t="n">
        <f aca="false">COUNTIFS(出題基準の網羅!$A$2:$A$1483,A24,出題基準の網羅!$F$2:$F$1483,"a",出題基準の網羅!$H$2:$H$1483,"なし")</f>
        <v>0</v>
      </c>
    </row>
    <row r="25" customFormat="false" ht="15" hidden="false" customHeight="false" outlineLevel="0" collapsed="false">
      <c r="A25" s="6" t="s">
        <v>36</v>
      </c>
      <c r="B25" s="2" t="s">
        <v>37</v>
      </c>
      <c r="C25" s="2" t="n">
        <f aca="false">COUNTIF(出題基準の網羅!$A$2:$A$1483,A25)</f>
        <v>100</v>
      </c>
      <c r="D25" s="2" t="n">
        <f aca="false">COUNTIFS(出題基準の網羅!$A$2:$A$1483,A25,出題基準の網羅!$F$2:$F$1483,"a")</f>
        <v>30</v>
      </c>
      <c r="E25" s="2" t="n">
        <f aca="false">COUNTIFS(出題基準の網羅!$A$2:$A$1483,A25,出題基準の網羅!$H$2:$H$1483,"あり")</f>
        <v>99</v>
      </c>
      <c r="F25" s="4" t="n">
        <f aca="false">IF(C25=0,0,E25/C25)</f>
        <v>0.99</v>
      </c>
      <c r="G25" s="2" t="n">
        <f aca="false">COUNTIFS(出題基準の網羅!$A$2:$A$1483,A25,出題基準の網羅!$F$2:$F$1483,"a",出題基準の網羅!$H$2:$H$1483,"なし")</f>
        <v>0</v>
      </c>
    </row>
    <row r="26" customFormat="false" ht="15" hidden="false" customHeight="false" outlineLevel="0" collapsed="false">
      <c r="A26" s="6" t="s">
        <v>38</v>
      </c>
      <c r="B26" s="2" t="s">
        <v>39</v>
      </c>
      <c r="C26" s="2" t="n">
        <f aca="false">COUNTIF(出題基準の網羅!$A$2:$A$1483,A26)</f>
        <v>65</v>
      </c>
      <c r="D26" s="2" t="n">
        <f aca="false">COUNTIFS(出題基準の網羅!$A$2:$A$1483,A26,出題基準の網羅!$F$2:$F$1483,"a")</f>
        <v>30</v>
      </c>
      <c r="E26" s="2" t="n">
        <f aca="false">COUNTIFS(出題基準の網羅!$A$2:$A$1483,A26,出題基準の網羅!$H$2:$H$1483,"あり")</f>
        <v>41</v>
      </c>
      <c r="F26" s="4" t="n">
        <f aca="false">IF(C26=0,0,E26/C26)</f>
        <v>0.630769230769231</v>
      </c>
      <c r="G26" s="2" t="n">
        <f aca="false">COUNTIFS(出題基準の網羅!$A$2:$A$1483,A26,出題基準の網羅!$F$2:$F$1483,"a",出題基準の網羅!$H$2:$H$1483,"なし")</f>
        <v>5</v>
      </c>
    </row>
    <row r="27" customFormat="false" ht="15" hidden="false" customHeight="false" outlineLevel="0" collapsed="false">
      <c r="A27" s="6" t="s">
        <v>40</v>
      </c>
      <c r="B27" s="2" t="s">
        <v>41</v>
      </c>
      <c r="C27" s="2" t="n">
        <f aca="false">COUNTIF(出題基準の網羅!$A$2:$A$1483,A27)</f>
        <v>87</v>
      </c>
      <c r="D27" s="2" t="n">
        <f aca="false">COUNTIFS(出題基準の網羅!$A$2:$A$1483,A27,出題基準の網羅!$F$2:$F$1483,"a")</f>
        <v>55</v>
      </c>
      <c r="E27" s="2" t="n">
        <f aca="false">COUNTIFS(出題基準の網羅!$A$2:$A$1483,A27,出題基準の網羅!$H$2:$H$1483,"あり")</f>
        <v>87</v>
      </c>
      <c r="F27" s="4" t="n">
        <f aca="false">IF(C27=0,0,E27/C27)</f>
        <v>1</v>
      </c>
      <c r="G27" s="2" t="n">
        <f aca="false">COUNTIFS(出題基準の網羅!$A$2:$A$1483,A27,出題基準の網羅!$F$2:$F$1483,"a",出題基準の網羅!$H$2:$H$1483,"なし")</f>
        <v>0</v>
      </c>
    </row>
    <row r="28" customFormat="false" ht="15" hidden="false" customHeight="false" outlineLevel="0" collapsed="false">
      <c r="A28" s="6" t="s">
        <v>42</v>
      </c>
      <c r="B28" s="2" t="s">
        <v>43</v>
      </c>
      <c r="C28" s="2" t="n">
        <f aca="false">COUNTIF(出題基準の網羅!$A$2:$A$1483,A28)</f>
        <v>65</v>
      </c>
      <c r="D28" s="2" t="n">
        <f aca="false">COUNTIFS(出題基準の網羅!$A$2:$A$1483,A28,出題基準の網羅!$F$2:$F$1483,"a")</f>
        <v>37</v>
      </c>
      <c r="E28" s="2" t="n">
        <f aca="false">COUNTIFS(出題基準の網羅!$A$2:$A$1483,A28,出題基準の網羅!$H$2:$H$1483,"あり")</f>
        <v>2</v>
      </c>
      <c r="F28" s="4" t="n">
        <f aca="false">IF(C28=0,0,E28/C28)</f>
        <v>0.0307692307692308</v>
      </c>
      <c r="G28" s="2" t="n">
        <f aca="false">COUNTIFS(出題基準の網羅!$A$2:$A$1483,A28,出題基準の網羅!$F$2:$F$1483,"a",出題基準の網羅!$H$2:$H$1483,"なし")</f>
        <v>35</v>
      </c>
    </row>
    <row r="29" customFormat="false" ht="15" hidden="false" customHeight="false" outlineLevel="0" collapsed="false">
      <c r="A29" s="7" t="s">
        <v>44</v>
      </c>
      <c r="B29" s="8"/>
      <c r="C29" s="7" t="n">
        <f aca="false">SUM(C16:C28)</f>
        <v>1482</v>
      </c>
      <c r="D29" s="7" t="n">
        <f aca="false">SUM(D16:D28)</f>
        <v>643</v>
      </c>
      <c r="E29" s="7" t="n">
        <f aca="false">SUM(E16:E28)</f>
        <v>1174</v>
      </c>
      <c r="F29" s="9" t="n">
        <f aca="false">IF(C29=0,0,E29/C29)</f>
        <v>0.792172739541161</v>
      </c>
      <c r="G29" s="7" t="n">
        <f aca="false">SUM(G16:G28)</f>
        <v>104</v>
      </c>
    </row>
    <row r="31" customFormat="false" ht="15" hidden="false" customHeight="false" outlineLevel="0" collapsed="false">
      <c r="A31" s="3" t="s">
        <v>45</v>
      </c>
    </row>
    <row r="32" customFormat="false" ht="15" hidden="false" customHeight="false" outlineLevel="0" collapsed="false">
      <c r="A32" s="5" t="s">
        <v>46</v>
      </c>
      <c r="B32" s="5" t="s">
        <v>47</v>
      </c>
      <c r="C32" s="5" t="s">
        <v>48</v>
      </c>
      <c r="D32" s="5" t="s">
        <v>49</v>
      </c>
      <c r="E32" s="5" t="s">
        <v>50</v>
      </c>
      <c r="F32" s="5" t="s">
        <v>51</v>
      </c>
      <c r="G32" s="10" t="s">
        <v>52</v>
      </c>
      <c r="H32" s="10" t="s">
        <v>53</v>
      </c>
      <c r="I32" s="10" t="s">
        <v>54</v>
      </c>
      <c r="J32" s="10" t="s">
        <v>55</v>
      </c>
      <c r="K32" s="10" t="s">
        <v>56</v>
      </c>
    </row>
    <row r="33" customFormat="false" ht="15" hidden="false" customHeight="false" outlineLevel="0" collapsed="false">
      <c r="A33" s="2" t="s">
        <v>57</v>
      </c>
      <c r="B33" s="6" t="s">
        <v>58</v>
      </c>
      <c r="C33" s="6" t="s">
        <v>59</v>
      </c>
      <c r="D33" s="2" t="n">
        <f aca="false">COUNTIFS(カード一覧!$C$2:$C$3170,B33,カード一覧!$N$2:$N$3170,"&lt;&gt;retired")</f>
        <v>20</v>
      </c>
      <c r="E33" s="2" t="n">
        <f aca="false">COUNTIFS(カード一覧!$C$2:$C$3170,B33,カード一覧!$N$2:$N$3170,"retired")</f>
        <v>0</v>
      </c>
      <c r="F33" s="2" t="n">
        <f aca="false">COUNTIFS(カード一覧!$C$2:$C$3170,B33,カード一覧!$N$2:$N$3170,"verified_expert")</f>
        <v>0</v>
      </c>
      <c r="G33" s="2" t="n">
        <f aca="false">COUNTIFS(カード一覧!$C$2:$C$3170,B33,カード一覧!$N$2:$N$3170,"&lt;&gt;retired",カード一覧!$M$2:$M$3170,"OPEN")</f>
        <v>10</v>
      </c>
      <c r="H33" s="2" t="n">
        <f aca="false">COUNTIFS(カード一覧!$C$2:$C$3170,B33,カード一覧!$N$2:$N$3170,"&lt;&gt;retired",カード一覧!$M$2:$M$3170,"RESTRICTED")</f>
        <v>6</v>
      </c>
      <c r="I33" s="2" t="n">
        <f aca="false">COUNTIFS(カード一覧!$C$2:$C$3170,B33,カード一覧!$N$2:$N$3170,"&lt;&gt;retired",カード一覧!$M$2:$M$3170,"GOV_JP")</f>
        <v>0</v>
      </c>
      <c r="J33" s="2" t="n">
        <f aca="false">COUNTIFS(カード一覧!$C$2:$C$3170,B33,カード一覧!$N$2:$N$3170,"&lt;&gt;retired",カード一覧!$M$2:$M$3170,"GOV_US")</f>
        <v>0</v>
      </c>
      <c r="K33" s="2" t="n">
        <f aca="false">COUNTIFS(カード一覧!$C$2:$C$3170,B33,カード一覧!$N$2:$N$3170,"&lt;&gt;retired",カード一覧!$M$2:$M$3170,"UNKNOWN")</f>
        <v>4</v>
      </c>
    </row>
    <row r="34" customFormat="false" ht="15" hidden="false" customHeight="false" outlineLevel="0" collapsed="false">
      <c r="A34" s="2" t="s">
        <v>57</v>
      </c>
      <c r="B34" s="6" t="s">
        <v>60</v>
      </c>
      <c r="C34" s="2" t="s">
        <v>61</v>
      </c>
      <c r="D34" s="2" t="n">
        <f aca="false">COUNTIFS(カード一覧!$C$2:$C$3170,B34,カード一覧!$N$2:$N$3170,"&lt;&gt;retired")</f>
        <v>18</v>
      </c>
      <c r="E34" s="2" t="n">
        <f aca="false">COUNTIFS(カード一覧!$C$2:$C$3170,B34,カード一覧!$N$2:$N$3170,"retired")</f>
        <v>0</v>
      </c>
      <c r="F34" s="2" t="n">
        <f aca="false">COUNTIFS(カード一覧!$C$2:$C$3170,B34,カード一覧!$N$2:$N$3170,"verified_expert")</f>
        <v>0</v>
      </c>
      <c r="G34" s="2" t="n">
        <f aca="false">COUNTIFS(カード一覧!$C$2:$C$3170,B34,カード一覧!$N$2:$N$3170,"&lt;&gt;retired",カード一覧!$M$2:$M$3170,"OPEN")</f>
        <v>2</v>
      </c>
      <c r="H34" s="2" t="n">
        <f aca="false">COUNTIFS(カード一覧!$C$2:$C$3170,B34,カード一覧!$N$2:$N$3170,"&lt;&gt;retired",カード一覧!$M$2:$M$3170,"RESTRICTED")</f>
        <v>10</v>
      </c>
      <c r="I34" s="2" t="n">
        <f aca="false">COUNTIFS(カード一覧!$C$2:$C$3170,B34,カード一覧!$N$2:$N$3170,"&lt;&gt;retired",カード一覧!$M$2:$M$3170,"GOV_JP")</f>
        <v>0</v>
      </c>
      <c r="J34" s="2" t="n">
        <f aca="false">COUNTIFS(カード一覧!$C$2:$C$3170,B34,カード一覧!$N$2:$N$3170,"&lt;&gt;retired",カード一覧!$M$2:$M$3170,"GOV_US")</f>
        <v>0</v>
      </c>
      <c r="K34" s="2" t="n">
        <f aca="false">COUNTIFS(カード一覧!$C$2:$C$3170,B34,カード一覧!$N$2:$N$3170,"&lt;&gt;retired",カード一覧!$M$2:$M$3170,"UNKNOWN")</f>
        <v>6</v>
      </c>
    </row>
    <row r="35" customFormat="false" ht="15" hidden="false" customHeight="false" outlineLevel="0" collapsed="false">
      <c r="A35" s="2" t="s">
        <v>57</v>
      </c>
      <c r="B35" s="6" t="s">
        <v>62</v>
      </c>
      <c r="C35" s="2" t="s">
        <v>63</v>
      </c>
      <c r="D35" s="2" t="n">
        <f aca="false">COUNTIFS(カード一覧!$C$2:$C$3170,B35,カード一覧!$N$2:$N$3170,"&lt;&gt;retired")</f>
        <v>89</v>
      </c>
      <c r="E35" s="2" t="n">
        <f aca="false">COUNTIFS(カード一覧!$C$2:$C$3170,B35,カード一覧!$N$2:$N$3170,"retired")</f>
        <v>4</v>
      </c>
      <c r="F35" s="2" t="n">
        <f aca="false">COUNTIFS(カード一覧!$C$2:$C$3170,B35,カード一覧!$N$2:$N$3170,"verified_expert")</f>
        <v>0</v>
      </c>
      <c r="G35" s="2" t="n">
        <f aca="false">COUNTIFS(カード一覧!$C$2:$C$3170,B35,カード一覧!$N$2:$N$3170,"&lt;&gt;retired",カード一覧!$M$2:$M$3170,"OPEN")</f>
        <v>30</v>
      </c>
      <c r="H35" s="2" t="n">
        <f aca="false">COUNTIFS(カード一覧!$C$2:$C$3170,B35,カード一覧!$N$2:$N$3170,"&lt;&gt;retired",カード一覧!$M$2:$M$3170,"RESTRICTED")</f>
        <v>47</v>
      </c>
      <c r="I35" s="2" t="n">
        <f aca="false">COUNTIFS(カード一覧!$C$2:$C$3170,B35,カード一覧!$N$2:$N$3170,"&lt;&gt;retired",カード一覧!$M$2:$M$3170,"GOV_JP")</f>
        <v>2</v>
      </c>
      <c r="J35" s="2" t="n">
        <f aca="false">COUNTIFS(カード一覧!$C$2:$C$3170,B35,カード一覧!$N$2:$N$3170,"&lt;&gt;retired",カード一覧!$M$2:$M$3170,"GOV_US")</f>
        <v>0</v>
      </c>
      <c r="K35" s="2" t="n">
        <f aca="false">COUNTIFS(カード一覧!$C$2:$C$3170,B35,カード一覧!$N$2:$N$3170,"&lt;&gt;retired",カード一覧!$M$2:$M$3170,"UNKNOWN")</f>
        <v>10</v>
      </c>
    </row>
    <row r="36" customFormat="false" ht="15" hidden="false" customHeight="false" outlineLevel="0" collapsed="false">
      <c r="A36" s="2" t="s">
        <v>57</v>
      </c>
      <c r="B36" s="6" t="s">
        <v>64</v>
      </c>
      <c r="C36" s="2" t="s">
        <v>65</v>
      </c>
      <c r="D36" s="2" t="n">
        <f aca="false">COUNTIFS(カード一覧!$C$2:$C$3170,B36,カード一覧!$N$2:$N$3170,"&lt;&gt;retired")</f>
        <v>94</v>
      </c>
      <c r="E36" s="2" t="n">
        <f aca="false">COUNTIFS(カード一覧!$C$2:$C$3170,B36,カード一覧!$N$2:$N$3170,"retired")</f>
        <v>1</v>
      </c>
      <c r="F36" s="2" t="n">
        <f aca="false">COUNTIFS(カード一覧!$C$2:$C$3170,B36,カード一覧!$N$2:$N$3170,"verified_expert")</f>
        <v>0</v>
      </c>
      <c r="G36" s="2" t="n">
        <f aca="false">COUNTIFS(カード一覧!$C$2:$C$3170,B36,カード一覧!$N$2:$N$3170,"&lt;&gt;retired",カード一覧!$M$2:$M$3170,"OPEN")</f>
        <v>71</v>
      </c>
      <c r="H36" s="2" t="n">
        <f aca="false">COUNTIFS(カード一覧!$C$2:$C$3170,B36,カード一覧!$N$2:$N$3170,"&lt;&gt;retired",カード一覧!$M$2:$M$3170,"RESTRICTED")</f>
        <v>15</v>
      </c>
      <c r="I36" s="2" t="n">
        <f aca="false">COUNTIFS(カード一覧!$C$2:$C$3170,B36,カード一覧!$N$2:$N$3170,"&lt;&gt;retired",カード一覧!$M$2:$M$3170,"GOV_JP")</f>
        <v>5</v>
      </c>
      <c r="J36" s="2" t="n">
        <f aca="false">COUNTIFS(カード一覧!$C$2:$C$3170,B36,カード一覧!$N$2:$N$3170,"&lt;&gt;retired",カード一覧!$M$2:$M$3170,"GOV_US")</f>
        <v>1</v>
      </c>
      <c r="K36" s="2" t="n">
        <f aca="false">COUNTIFS(カード一覧!$C$2:$C$3170,B36,カード一覧!$N$2:$N$3170,"&lt;&gt;retired",カード一覧!$M$2:$M$3170,"UNKNOWN")</f>
        <v>2</v>
      </c>
    </row>
    <row r="37" customFormat="false" ht="15" hidden="false" customHeight="false" outlineLevel="0" collapsed="false">
      <c r="A37" s="2" t="s">
        <v>57</v>
      </c>
      <c r="B37" s="6" t="s">
        <v>66</v>
      </c>
      <c r="C37" s="2" t="s">
        <v>67</v>
      </c>
      <c r="D37" s="2" t="n">
        <f aca="false">COUNTIFS(カード一覧!$C$2:$C$3170,B37,カード一覧!$N$2:$N$3170,"&lt;&gt;retired")</f>
        <v>89</v>
      </c>
      <c r="E37" s="2" t="n">
        <f aca="false">COUNTIFS(カード一覧!$C$2:$C$3170,B37,カード一覧!$N$2:$N$3170,"retired")</f>
        <v>0</v>
      </c>
      <c r="F37" s="2" t="n">
        <f aca="false">COUNTIFS(カード一覧!$C$2:$C$3170,B37,カード一覧!$N$2:$N$3170,"verified_expert")</f>
        <v>0</v>
      </c>
      <c r="G37" s="2" t="n">
        <f aca="false">COUNTIFS(カード一覧!$C$2:$C$3170,B37,カード一覧!$N$2:$N$3170,"&lt;&gt;retired",カード一覧!$M$2:$M$3170,"OPEN")</f>
        <v>39</v>
      </c>
      <c r="H37" s="2" t="n">
        <f aca="false">COUNTIFS(カード一覧!$C$2:$C$3170,B37,カード一覧!$N$2:$N$3170,"&lt;&gt;retired",カード一覧!$M$2:$M$3170,"RESTRICTED")</f>
        <v>20</v>
      </c>
      <c r="I37" s="2" t="n">
        <f aca="false">COUNTIFS(カード一覧!$C$2:$C$3170,B37,カード一覧!$N$2:$N$3170,"&lt;&gt;retired",カード一覧!$M$2:$M$3170,"GOV_JP")</f>
        <v>13</v>
      </c>
      <c r="J37" s="2" t="n">
        <f aca="false">COUNTIFS(カード一覧!$C$2:$C$3170,B37,カード一覧!$N$2:$N$3170,"&lt;&gt;retired",カード一覧!$M$2:$M$3170,"GOV_US")</f>
        <v>11</v>
      </c>
      <c r="K37" s="2" t="n">
        <f aca="false">COUNTIFS(カード一覧!$C$2:$C$3170,B37,カード一覧!$N$2:$N$3170,"&lt;&gt;retired",カード一覧!$M$2:$M$3170,"UNKNOWN")</f>
        <v>6</v>
      </c>
    </row>
    <row r="38" customFormat="false" ht="15" hidden="false" customHeight="false" outlineLevel="0" collapsed="false">
      <c r="A38" s="2" t="s">
        <v>57</v>
      </c>
      <c r="B38" s="6" t="s">
        <v>68</v>
      </c>
      <c r="C38" s="2" t="s">
        <v>69</v>
      </c>
      <c r="D38" s="2" t="n">
        <f aca="false">COUNTIFS(カード一覧!$C$2:$C$3170,B38,カード一覧!$N$2:$N$3170,"&lt;&gt;retired")</f>
        <v>104</v>
      </c>
      <c r="E38" s="2" t="n">
        <f aca="false">COUNTIFS(カード一覧!$C$2:$C$3170,B38,カード一覧!$N$2:$N$3170,"retired")</f>
        <v>0</v>
      </c>
      <c r="F38" s="2" t="n">
        <f aca="false">COUNTIFS(カード一覧!$C$2:$C$3170,B38,カード一覧!$N$2:$N$3170,"verified_expert")</f>
        <v>0</v>
      </c>
      <c r="G38" s="2" t="n">
        <f aca="false">COUNTIFS(カード一覧!$C$2:$C$3170,B38,カード一覧!$N$2:$N$3170,"&lt;&gt;retired",カード一覧!$M$2:$M$3170,"OPEN")</f>
        <v>34</v>
      </c>
      <c r="H38" s="2" t="n">
        <f aca="false">COUNTIFS(カード一覧!$C$2:$C$3170,B38,カード一覧!$N$2:$N$3170,"&lt;&gt;retired",カード一覧!$M$2:$M$3170,"RESTRICTED")</f>
        <v>23</v>
      </c>
      <c r="I38" s="2" t="n">
        <f aca="false">COUNTIFS(カード一覧!$C$2:$C$3170,B38,カード一覧!$N$2:$N$3170,"&lt;&gt;retired",カード一覧!$M$2:$M$3170,"GOV_JP")</f>
        <v>26</v>
      </c>
      <c r="J38" s="2" t="n">
        <f aca="false">COUNTIFS(カード一覧!$C$2:$C$3170,B38,カード一覧!$N$2:$N$3170,"&lt;&gt;retired",カード一覧!$M$2:$M$3170,"GOV_US")</f>
        <v>17</v>
      </c>
      <c r="K38" s="2" t="n">
        <f aca="false">COUNTIFS(カード一覧!$C$2:$C$3170,B38,カード一覧!$N$2:$N$3170,"&lt;&gt;retired",カード一覧!$M$2:$M$3170,"UNKNOWN")</f>
        <v>4</v>
      </c>
    </row>
    <row r="39" customFormat="false" ht="15" hidden="false" customHeight="false" outlineLevel="0" collapsed="false">
      <c r="A39" s="2" t="s">
        <v>57</v>
      </c>
      <c r="B39" s="6" t="s">
        <v>70</v>
      </c>
      <c r="C39" s="2" t="s">
        <v>71</v>
      </c>
      <c r="D39" s="2" t="n">
        <f aca="false">COUNTIFS(カード一覧!$C$2:$C$3170,B39,カード一覧!$N$2:$N$3170,"&lt;&gt;retired")</f>
        <v>68</v>
      </c>
      <c r="E39" s="2" t="n">
        <f aca="false">COUNTIFS(カード一覧!$C$2:$C$3170,B39,カード一覧!$N$2:$N$3170,"retired")</f>
        <v>0</v>
      </c>
      <c r="F39" s="2" t="n">
        <f aca="false">COUNTIFS(カード一覧!$C$2:$C$3170,B39,カード一覧!$N$2:$N$3170,"verified_expert")</f>
        <v>0</v>
      </c>
      <c r="G39" s="2" t="n">
        <f aca="false">COUNTIFS(カード一覧!$C$2:$C$3170,B39,カード一覧!$N$2:$N$3170,"&lt;&gt;retired",カード一覧!$M$2:$M$3170,"OPEN")</f>
        <v>0</v>
      </c>
      <c r="H39" s="2" t="n">
        <f aca="false">COUNTIFS(カード一覧!$C$2:$C$3170,B39,カード一覧!$N$2:$N$3170,"&lt;&gt;retired",カード一覧!$M$2:$M$3170,"RESTRICTED")</f>
        <v>18</v>
      </c>
      <c r="I39" s="2" t="n">
        <f aca="false">COUNTIFS(カード一覧!$C$2:$C$3170,B39,カード一覧!$N$2:$N$3170,"&lt;&gt;retired",カード一覧!$M$2:$M$3170,"GOV_JP")</f>
        <v>12</v>
      </c>
      <c r="J39" s="2" t="n">
        <f aca="false">COUNTIFS(カード一覧!$C$2:$C$3170,B39,カード一覧!$N$2:$N$3170,"&lt;&gt;retired",カード一覧!$M$2:$M$3170,"GOV_US")</f>
        <v>12</v>
      </c>
      <c r="K39" s="2" t="n">
        <f aca="false">COUNTIFS(カード一覧!$C$2:$C$3170,B39,カード一覧!$N$2:$N$3170,"&lt;&gt;retired",カード一覧!$M$2:$M$3170,"UNKNOWN")</f>
        <v>26</v>
      </c>
    </row>
    <row r="40" customFormat="false" ht="15" hidden="false" customHeight="false" outlineLevel="0" collapsed="false">
      <c r="A40" s="2" t="s">
        <v>57</v>
      </c>
      <c r="B40" s="6" t="s">
        <v>72</v>
      </c>
      <c r="C40" s="2" t="s">
        <v>73</v>
      </c>
      <c r="D40" s="2" t="n">
        <f aca="false">COUNTIFS(カード一覧!$C$2:$C$3170,B40,カード一覧!$N$2:$N$3170,"&lt;&gt;retired")</f>
        <v>93</v>
      </c>
      <c r="E40" s="2" t="n">
        <f aca="false">COUNTIFS(カード一覧!$C$2:$C$3170,B40,カード一覧!$N$2:$N$3170,"retired")</f>
        <v>0</v>
      </c>
      <c r="F40" s="2" t="n">
        <f aca="false">COUNTIFS(カード一覧!$C$2:$C$3170,B40,カード一覧!$N$2:$N$3170,"verified_expert")</f>
        <v>0</v>
      </c>
      <c r="G40" s="2" t="n">
        <f aca="false">COUNTIFS(カード一覧!$C$2:$C$3170,B40,カード一覧!$N$2:$N$3170,"&lt;&gt;retired",カード一覧!$M$2:$M$3170,"OPEN")</f>
        <v>24</v>
      </c>
      <c r="H40" s="2" t="n">
        <f aca="false">COUNTIFS(カード一覧!$C$2:$C$3170,B40,カード一覧!$N$2:$N$3170,"&lt;&gt;retired",カード一覧!$M$2:$M$3170,"RESTRICTED")</f>
        <v>69</v>
      </c>
      <c r="I40" s="2" t="n">
        <f aca="false">COUNTIFS(カード一覧!$C$2:$C$3170,B40,カード一覧!$N$2:$N$3170,"&lt;&gt;retired",カード一覧!$M$2:$M$3170,"GOV_JP")</f>
        <v>0</v>
      </c>
      <c r="J40" s="2" t="n">
        <f aca="false">COUNTIFS(カード一覧!$C$2:$C$3170,B40,カード一覧!$N$2:$N$3170,"&lt;&gt;retired",カード一覧!$M$2:$M$3170,"GOV_US")</f>
        <v>0</v>
      </c>
      <c r="K40" s="2" t="n">
        <f aca="false">COUNTIFS(カード一覧!$C$2:$C$3170,B40,カード一覧!$N$2:$N$3170,"&lt;&gt;retired",カード一覧!$M$2:$M$3170,"UNKNOWN")</f>
        <v>0</v>
      </c>
    </row>
    <row r="41" customFormat="false" ht="15" hidden="false" customHeight="false" outlineLevel="0" collapsed="false">
      <c r="A41" s="2" t="s">
        <v>57</v>
      </c>
      <c r="B41" s="6" t="s">
        <v>74</v>
      </c>
      <c r="C41" s="2" t="s">
        <v>75</v>
      </c>
      <c r="D41" s="2" t="n">
        <f aca="false">COUNTIFS(カード一覧!$C$2:$C$3170,B41,カード一覧!$N$2:$N$3170,"&lt;&gt;retired")</f>
        <v>37</v>
      </c>
      <c r="E41" s="2" t="n">
        <f aca="false">COUNTIFS(カード一覧!$C$2:$C$3170,B41,カード一覧!$N$2:$N$3170,"retired")</f>
        <v>0</v>
      </c>
      <c r="F41" s="2" t="n">
        <f aca="false">COUNTIFS(カード一覧!$C$2:$C$3170,B41,カード一覧!$N$2:$N$3170,"verified_expert")</f>
        <v>0</v>
      </c>
      <c r="G41" s="2" t="n">
        <f aca="false">COUNTIFS(カード一覧!$C$2:$C$3170,B41,カード一覧!$N$2:$N$3170,"&lt;&gt;retired",カード一覧!$M$2:$M$3170,"OPEN")</f>
        <v>7</v>
      </c>
      <c r="H41" s="2" t="n">
        <f aca="false">COUNTIFS(カード一覧!$C$2:$C$3170,B41,カード一覧!$N$2:$N$3170,"&lt;&gt;retired",カード一覧!$M$2:$M$3170,"RESTRICTED")</f>
        <v>24</v>
      </c>
      <c r="I41" s="2" t="n">
        <f aca="false">COUNTIFS(カード一覧!$C$2:$C$3170,B41,カード一覧!$N$2:$N$3170,"&lt;&gt;retired",カード一覧!$M$2:$M$3170,"GOV_JP")</f>
        <v>0</v>
      </c>
      <c r="J41" s="2" t="n">
        <f aca="false">COUNTIFS(カード一覧!$C$2:$C$3170,B41,カード一覧!$N$2:$N$3170,"&lt;&gt;retired",カード一覧!$M$2:$M$3170,"GOV_US")</f>
        <v>0</v>
      </c>
      <c r="K41" s="2" t="n">
        <f aca="false">COUNTIFS(カード一覧!$C$2:$C$3170,B41,カード一覧!$N$2:$N$3170,"&lt;&gt;retired",カード一覧!$M$2:$M$3170,"UNKNOWN")</f>
        <v>6</v>
      </c>
    </row>
    <row r="42" customFormat="false" ht="15" hidden="false" customHeight="false" outlineLevel="0" collapsed="false">
      <c r="A42" s="2" t="s">
        <v>57</v>
      </c>
      <c r="B42" s="6" t="s">
        <v>76</v>
      </c>
      <c r="C42" s="2" t="s">
        <v>77</v>
      </c>
      <c r="D42" s="2" t="n">
        <f aca="false">COUNTIFS(カード一覧!$C$2:$C$3170,B42,カード一覧!$N$2:$N$3170,"&lt;&gt;retired")</f>
        <v>240</v>
      </c>
      <c r="E42" s="2" t="n">
        <f aca="false">COUNTIFS(カード一覧!$C$2:$C$3170,B42,カード一覧!$N$2:$N$3170,"retired")</f>
        <v>0</v>
      </c>
      <c r="F42" s="2" t="n">
        <f aca="false">COUNTIFS(カード一覧!$C$2:$C$3170,B42,カード一覧!$N$2:$N$3170,"verified_expert")</f>
        <v>0</v>
      </c>
      <c r="G42" s="2" t="n">
        <f aca="false">COUNTIFS(カード一覧!$C$2:$C$3170,B42,カード一覧!$N$2:$N$3170,"&lt;&gt;retired",カード一覧!$M$2:$M$3170,"OPEN")</f>
        <v>41</v>
      </c>
      <c r="H42" s="2" t="n">
        <f aca="false">COUNTIFS(カード一覧!$C$2:$C$3170,B42,カード一覧!$N$2:$N$3170,"&lt;&gt;retired",カード一覧!$M$2:$M$3170,"RESTRICTED")</f>
        <v>155</v>
      </c>
      <c r="I42" s="2" t="n">
        <f aca="false">COUNTIFS(カード一覧!$C$2:$C$3170,B42,カード一覧!$N$2:$N$3170,"&lt;&gt;retired",カード一覧!$M$2:$M$3170,"GOV_JP")</f>
        <v>9</v>
      </c>
      <c r="J42" s="2" t="n">
        <f aca="false">COUNTIFS(カード一覧!$C$2:$C$3170,B42,カード一覧!$N$2:$N$3170,"&lt;&gt;retired",カード一覧!$M$2:$M$3170,"GOV_US")</f>
        <v>19</v>
      </c>
      <c r="K42" s="2" t="n">
        <f aca="false">COUNTIFS(カード一覧!$C$2:$C$3170,B42,カード一覧!$N$2:$N$3170,"&lt;&gt;retired",カード一覧!$M$2:$M$3170,"UNKNOWN")</f>
        <v>16</v>
      </c>
    </row>
    <row r="43" customFormat="false" ht="15" hidden="false" customHeight="false" outlineLevel="0" collapsed="false">
      <c r="A43" s="2" t="s">
        <v>78</v>
      </c>
      <c r="B43" s="6" t="s">
        <v>79</v>
      </c>
      <c r="C43" s="2" t="s">
        <v>80</v>
      </c>
      <c r="D43" s="2" t="n">
        <f aca="false">COUNTIFS(カード一覧!$C$2:$C$3170,B43,カード一覧!$N$2:$N$3170,"&lt;&gt;retired")</f>
        <v>35</v>
      </c>
      <c r="E43" s="2" t="n">
        <f aca="false">COUNTIFS(カード一覧!$C$2:$C$3170,B43,カード一覧!$N$2:$N$3170,"retired")</f>
        <v>0</v>
      </c>
      <c r="F43" s="2" t="n">
        <f aca="false">COUNTIFS(カード一覧!$C$2:$C$3170,B43,カード一覧!$N$2:$N$3170,"verified_expert")</f>
        <v>0</v>
      </c>
      <c r="G43" s="2" t="n">
        <f aca="false">COUNTIFS(カード一覧!$C$2:$C$3170,B43,カード一覧!$N$2:$N$3170,"&lt;&gt;retired",カード一覧!$M$2:$M$3170,"OPEN")</f>
        <v>15</v>
      </c>
      <c r="H43" s="2" t="n">
        <f aca="false">COUNTIFS(カード一覧!$C$2:$C$3170,B43,カード一覧!$N$2:$N$3170,"&lt;&gt;retired",カード一覧!$M$2:$M$3170,"RESTRICTED")</f>
        <v>20</v>
      </c>
      <c r="I43" s="2" t="n">
        <f aca="false">COUNTIFS(カード一覧!$C$2:$C$3170,B43,カード一覧!$N$2:$N$3170,"&lt;&gt;retired",カード一覧!$M$2:$M$3170,"GOV_JP")</f>
        <v>0</v>
      </c>
      <c r="J43" s="2" t="n">
        <f aca="false">COUNTIFS(カード一覧!$C$2:$C$3170,B43,カード一覧!$N$2:$N$3170,"&lt;&gt;retired",カード一覧!$M$2:$M$3170,"GOV_US")</f>
        <v>0</v>
      </c>
      <c r="K43" s="2" t="n">
        <f aca="false">COUNTIFS(カード一覧!$C$2:$C$3170,B43,カード一覧!$N$2:$N$3170,"&lt;&gt;retired",カード一覧!$M$2:$M$3170,"UNKNOWN")</f>
        <v>0</v>
      </c>
    </row>
    <row r="44" customFormat="false" ht="15" hidden="false" customHeight="false" outlineLevel="0" collapsed="false">
      <c r="A44" s="2" t="s">
        <v>78</v>
      </c>
      <c r="B44" s="6" t="s">
        <v>81</v>
      </c>
      <c r="C44" s="2" t="s">
        <v>82</v>
      </c>
      <c r="D44" s="2" t="n">
        <f aca="false">COUNTIFS(カード一覧!$C$2:$C$3170,B44,カード一覧!$N$2:$N$3170,"&lt;&gt;retired")</f>
        <v>25</v>
      </c>
      <c r="E44" s="2" t="n">
        <f aca="false">COUNTIFS(カード一覧!$C$2:$C$3170,B44,カード一覧!$N$2:$N$3170,"retired")</f>
        <v>0</v>
      </c>
      <c r="F44" s="2" t="n">
        <f aca="false">COUNTIFS(カード一覧!$C$2:$C$3170,B44,カード一覧!$N$2:$N$3170,"verified_expert")</f>
        <v>0</v>
      </c>
      <c r="G44" s="2" t="n">
        <f aca="false">COUNTIFS(カード一覧!$C$2:$C$3170,B44,カード一覧!$N$2:$N$3170,"&lt;&gt;retired",カード一覧!$M$2:$M$3170,"OPEN")</f>
        <v>0</v>
      </c>
      <c r="H44" s="2" t="n">
        <f aca="false">COUNTIFS(カード一覧!$C$2:$C$3170,B44,カード一覧!$N$2:$N$3170,"&lt;&gt;retired",カード一覧!$M$2:$M$3170,"RESTRICTED")</f>
        <v>24</v>
      </c>
      <c r="I44" s="2" t="n">
        <f aca="false">COUNTIFS(カード一覧!$C$2:$C$3170,B44,カード一覧!$N$2:$N$3170,"&lt;&gt;retired",カード一覧!$M$2:$M$3170,"GOV_JP")</f>
        <v>0</v>
      </c>
      <c r="J44" s="2" t="n">
        <f aca="false">COUNTIFS(カード一覧!$C$2:$C$3170,B44,カード一覧!$N$2:$N$3170,"&lt;&gt;retired",カード一覧!$M$2:$M$3170,"GOV_US")</f>
        <v>0</v>
      </c>
      <c r="K44" s="2" t="n">
        <f aca="false">COUNTIFS(カード一覧!$C$2:$C$3170,B44,カード一覧!$N$2:$N$3170,"&lt;&gt;retired",カード一覧!$M$2:$M$3170,"UNKNOWN")</f>
        <v>1</v>
      </c>
    </row>
    <row r="45" customFormat="false" ht="15" hidden="false" customHeight="false" outlineLevel="0" collapsed="false">
      <c r="A45" s="2" t="s">
        <v>78</v>
      </c>
      <c r="B45" s="6" t="s">
        <v>83</v>
      </c>
      <c r="C45" s="2" t="s">
        <v>84</v>
      </c>
      <c r="D45" s="2" t="n">
        <f aca="false">COUNTIFS(カード一覧!$C$2:$C$3170,B45,カード一覧!$N$2:$N$3170,"&lt;&gt;retired")</f>
        <v>30</v>
      </c>
      <c r="E45" s="2" t="n">
        <f aca="false">COUNTIFS(カード一覧!$C$2:$C$3170,B45,カード一覧!$N$2:$N$3170,"retired")</f>
        <v>0</v>
      </c>
      <c r="F45" s="2" t="n">
        <f aca="false">COUNTIFS(カード一覧!$C$2:$C$3170,B45,カード一覧!$N$2:$N$3170,"verified_expert")</f>
        <v>0</v>
      </c>
      <c r="G45" s="2" t="n">
        <f aca="false">COUNTIFS(カード一覧!$C$2:$C$3170,B45,カード一覧!$N$2:$N$3170,"&lt;&gt;retired",カード一覧!$M$2:$M$3170,"OPEN")</f>
        <v>0</v>
      </c>
      <c r="H45" s="2" t="n">
        <f aca="false">COUNTIFS(カード一覧!$C$2:$C$3170,B45,カード一覧!$N$2:$N$3170,"&lt;&gt;retired",カード一覧!$M$2:$M$3170,"RESTRICTED")</f>
        <v>28</v>
      </c>
      <c r="I45" s="2" t="n">
        <f aca="false">COUNTIFS(カード一覧!$C$2:$C$3170,B45,カード一覧!$N$2:$N$3170,"&lt;&gt;retired",カード一覧!$M$2:$M$3170,"GOV_JP")</f>
        <v>1</v>
      </c>
      <c r="J45" s="2" t="n">
        <f aca="false">COUNTIFS(カード一覧!$C$2:$C$3170,B45,カード一覧!$N$2:$N$3170,"&lt;&gt;retired",カード一覧!$M$2:$M$3170,"GOV_US")</f>
        <v>0</v>
      </c>
      <c r="K45" s="2" t="n">
        <f aca="false">COUNTIFS(カード一覧!$C$2:$C$3170,B45,カード一覧!$N$2:$N$3170,"&lt;&gt;retired",カード一覧!$M$2:$M$3170,"UNKNOWN")</f>
        <v>1</v>
      </c>
    </row>
    <row r="46" customFormat="false" ht="15" hidden="false" customHeight="false" outlineLevel="0" collapsed="false">
      <c r="A46" s="2" t="s">
        <v>78</v>
      </c>
      <c r="B46" s="6" t="s">
        <v>85</v>
      </c>
      <c r="C46" s="2" t="s">
        <v>86</v>
      </c>
      <c r="D46" s="2" t="n">
        <f aca="false">COUNTIFS(カード一覧!$C$2:$C$3170,B46,カード一覧!$N$2:$N$3170,"&lt;&gt;retired")</f>
        <v>32</v>
      </c>
      <c r="E46" s="2" t="n">
        <f aca="false">COUNTIFS(カード一覧!$C$2:$C$3170,B46,カード一覧!$N$2:$N$3170,"retired")</f>
        <v>0</v>
      </c>
      <c r="F46" s="2" t="n">
        <f aca="false">COUNTIFS(カード一覧!$C$2:$C$3170,B46,カード一覧!$N$2:$N$3170,"verified_expert")</f>
        <v>0</v>
      </c>
      <c r="G46" s="2" t="n">
        <f aca="false">COUNTIFS(カード一覧!$C$2:$C$3170,B46,カード一覧!$N$2:$N$3170,"&lt;&gt;retired",カード一覧!$M$2:$M$3170,"OPEN")</f>
        <v>4</v>
      </c>
      <c r="H46" s="2" t="n">
        <f aca="false">COUNTIFS(カード一覧!$C$2:$C$3170,B46,カード一覧!$N$2:$N$3170,"&lt;&gt;retired",カード一覧!$M$2:$M$3170,"RESTRICTED")</f>
        <v>23</v>
      </c>
      <c r="I46" s="2" t="n">
        <f aca="false">COUNTIFS(カード一覧!$C$2:$C$3170,B46,カード一覧!$N$2:$N$3170,"&lt;&gt;retired",カード一覧!$M$2:$M$3170,"GOV_JP")</f>
        <v>0</v>
      </c>
      <c r="J46" s="2" t="n">
        <f aca="false">COUNTIFS(カード一覧!$C$2:$C$3170,B46,カード一覧!$N$2:$N$3170,"&lt;&gt;retired",カード一覧!$M$2:$M$3170,"GOV_US")</f>
        <v>3</v>
      </c>
      <c r="K46" s="2" t="n">
        <f aca="false">COUNTIFS(カード一覧!$C$2:$C$3170,B46,カード一覧!$N$2:$N$3170,"&lt;&gt;retired",カード一覧!$M$2:$M$3170,"UNKNOWN")</f>
        <v>2</v>
      </c>
    </row>
    <row r="47" customFormat="false" ht="15" hidden="false" customHeight="false" outlineLevel="0" collapsed="false">
      <c r="A47" s="2" t="s">
        <v>78</v>
      </c>
      <c r="B47" s="6" t="s">
        <v>87</v>
      </c>
      <c r="C47" s="2" t="s">
        <v>88</v>
      </c>
      <c r="D47" s="2" t="n">
        <f aca="false">COUNTIFS(カード一覧!$C$2:$C$3170,B47,カード一覧!$N$2:$N$3170,"&lt;&gt;retired")</f>
        <v>32</v>
      </c>
      <c r="E47" s="2" t="n">
        <f aca="false">COUNTIFS(カード一覧!$C$2:$C$3170,B47,カード一覧!$N$2:$N$3170,"retired")</f>
        <v>0</v>
      </c>
      <c r="F47" s="2" t="n">
        <f aca="false">COUNTIFS(カード一覧!$C$2:$C$3170,B47,カード一覧!$N$2:$N$3170,"verified_expert")</f>
        <v>0</v>
      </c>
      <c r="G47" s="2" t="n">
        <f aca="false">COUNTIFS(カード一覧!$C$2:$C$3170,B47,カード一覧!$N$2:$N$3170,"&lt;&gt;retired",カード一覧!$M$2:$M$3170,"OPEN")</f>
        <v>1</v>
      </c>
      <c r="H47" s="2" t="n">
        <f aca="false">COUNTIFS(カード一覧!$C$2:$C$3170,B47,カード一覧!$N$2:$N$3170,"&lt;&gt;retired",カード一覧!$M$2:$M$3170,"RESTRICTED")</f>
        <v>11</v>
      </c>
      <c r="I47" s="2" t="n">
        <f aca="false">COUNTIFS(カード一覧!$C$2:$C$3170,B47,カード一覧!$N$2:$N$3170,"&lt;&gt;retired",カード一覧!$M$2:$M$3170,"GOV_JP")</f>
        <v>9</v>
      </c>
      <c r="J47" s="2" t="n">
        <f aca="false">COUNTIFS(カード一覧!$C$2:$C$3170,B47,カード一覧!$N$2:$N$3170,"&lt;&gt;retired",カード一覧!$M$2:$M$3170,"GOV_US")</f>
        <v>2</v>
      </c>
      <c r="K47" s="2" t="n">
        <f aca="false">COUNTIFS(カード一覧!$C$2:$C$3170,B47,カード一覧!$N$2:$N$3170,"&lt;&gt;retired",カード一覧!$M$2:$M$3170,"UNKNOWN")</f>
        <v>9</v>
      </c>
    </row>
    <row r="48" customFormat="false" ht="15" hidden="false" customHeight="false" outlineLevel="0" collapsed="false">
      <c r="A48" s="2" t="s">
        <v>78</v>
      </c>
      <c r="B48" s="6" t="s">
        <v>89</v>
      </c>
      <c r="C48" s="2" t="s">
        <v>90</v>
      </c>
      <c r="D48" s="2" t="n">
        <f aca="false">COUNTIFS(カード一覧!$C$2:$C$3170,B48,カード一覧!$N$2:$N$3170,"&lt;&gt;retired")</f>
        <v>25</v>
      </c>
      <c r="E48" s="2" t="n">
        <f aca="false">COUNTIFS(カード一覧!$C$2:$C$3170,B48,カード一覧!$N$2:$N$3170,"retired")</f>
        <v>0</v>
      </c>
      <c r="F48" s="2" t="n">
        <f aca="false">COUNTIFS(カード一覧!$C$2:$C$3170,B48,カード一覧!$N$2:$N$3170,"verified_expert")</f>
        <v>0</v>
      </c>
      <c r="G48" s="2" t="n">
        <f aca="false">COUNTIFS(カード一覧!$C$2:$C$3170,B48,カード一覧!$N$2:$N$3170,"&lt;&gt;retired",カード一覧!$M$2:$M$3170,"OPEN")</f>
        <v>1</v>
      </c>
      <c r="H48" s="2" t="n">
        <f aca="false">COUNTIFS(カード一覧!$C$2:$C$3170,B48,カード一覧!$N$2:$N$3170,"&lt;&gt;retired",カード一覧!$M$2:$M$3170,"RESTRICTED")</f>
        <v>5</v>
      </c>
      <c r="I48" s="2" t="n">
        <f aca="false">COUNTIFS(カード一覧!$C$2:$C$3170,B48,カード一覧!$N$2:$N$3170,"&lt;&gt;retired",カード一覧!$M$2:$M$3170,"GOV_JP")</f>
        <v>10</v>
      </c>
      <c r="J48" s="2" t="n">
        <f aca="false">COUNTIFS(カード一覧!$C$2:$C$3170,B48,カード一覧!$N$2:$N$3170,"&lt;&gt;retired",カード一覧!$M$2:$M$3170,"GOV_US")</f>
        <v>9</v>
      </c>
      <c r="K48" s="2" t="n">
        <f aca="false">COUNTIFS(カード一覧!$C$2:$C$3170,B48,カード一覧!$N$2:$N$3170,"&lt;&gt;retired",カード一覧!$M$2:$M$3170,"UNKNOWN")</f>
        <v>0</v>
      </c>
    </row>
    <row r="49" customFormat="false" ht="15" hidden="false" customHeight="false" outlineLevel="0" collapsed="false">
      <c r="A49" s="2" t="s">
        <v>78</v>
      </c>
      <c r="B49" s="6" t="s">
        <v>91</v>
      </c>
      <c r="C49" s="2" t="s">
        <v>92</v>
      </c>
      <c r="D49" s="2" t="n">
        <f aca="false">COUNTIFS(カード一覧!$C$2:$C$3170,B49,カード一覧!$N$2:$N$3170,"&lt;&gt;retired")</f>
        <v>20</v>
      </c>
      <c r="E49" s="2" t="n">
        <f aca="false">COUNTIFS(カード一覧!$C$2:$C$3170,B49,カード一覧!$N$2:$N$3170,"retired")</f>
        <v>0</v>
      </c>
      <c r="F49" s="2" t="n">
        <f aca="false">COUNTIFS(カード一覧!$C$2:$C$3170,B49,カード一覧!$N$2:$N$3170,"verified_expert")</f>
        <v>0</v>
      </c>
      <c r="G49" s="2" t="n">
        <f aca="false">COUNTIFS(カード一覧!$C$2:$C$3170,B49,カード一覧!$N$2:$N$3170,"&lt;&gt;retired",カード一覧!$M$2:$M$3170,"OPEN")</f>
        <v>0</v>
      </c>
      <c r="H49" s="2" t="n">
        <f aca="false">COUNTIFS(カード一覧!$C$2:$C$3170,B49,カード一覧!$N$2:$N$3170,"&lt;&gt;retired",カード一覧!$M$2:$M$3170,"RESTRICTED")</f>
        <v>13</v>
      </c>
      <c r="I49" s="2" t="n">
        <f aca="false">COUNTIFS(カード一覧!$C$2:$C$3170,B49,カード一覧!$N$2:$N$3170,"&lt;&gt;retired",カード一覧!$M$2:$M$3170,"GOV_JP")</f>
        <v>3</v>
      </c>
      <c r="J49" s="2" t="n">
        <f aca="false">COUNTIFS(カード一覧!$C$2:$C$3170,B49,カード一覧!$N$2:$N$3170,"&lt;&gt;retired",カード一覧!$M$2:$M$3170,"GOV_US")</f>
        <v>1</v>
      </c>
      <c r="K49" s="2" t="n">
        <f aca="false">COUNTIFS(カード一覧!$C$2:$C$3170,B49,カード一覧!$N$2:$N$3170,"&lt;&gt;retired",カード一覧!$M$2:$M$3170,"UNKNOWN")</f>
        <v>3</v>
      </c>
    </row>
    <row r="50" customFormat="false" ht="15" hidden="false" customHeight="false" outlineLevel="0" collapsed="false">
      <c r="A50" s="2" t="s">
        <v>78</v>
      </c>
      <c r="B50" s="6" t="s">
        <v>93</v>
      </c>
      <c r="C50" s="2" t="s">
        <v>94</v>
      </c>
      <c r="D50" s="2" t="n">
        <f aca="false">COUNTIFS(カード一覧!$C$2:$C$3170,B50,カード一覧!$N$2:$N$3170,"&lt;&gt;retired")</f>
        <v>46</v>
      </c>
      <c r="E50" s="2" t="n">
        <f aca="false">COUNTIFS(カード一覧!$C$2:$C$3170,B50,カード一覧!$N$2:$N$3170,"retired")</f>
        <v>0</v>
      </c>
      <c r="F50" s="2" t="n">
        <f aca="false">COUNTIFS(カード一覧!$C$2:$C$3170,B50,カード一覧!$N$2:$N$3170,"verified_expert")</f>
        <v>0</v>
      </c>
      <c r="G50" s="2" t="n">
        <f aca="false">COUNTIFS(カード一覧!$C$2:$C$3170,B50,カード一覧!$N$2:$N$3170,"&lt;&gt;retired",カード一覧!$M$2:$M$3170,"OPEN")</f>
        <v>0</v>
      </c>
      <c r="H50" s="2" t="n">
        <f aca="false">COUNTIFS(カード一覧!$C$2:$C$3170,B50,カード一覧!$N$2:$N$3170,"&lt;&gt;retired",カード一覧!$M$2:$M$3170,"RESTRICTED")</f>
        <v>21</v>
      </c>
      <c r="I50" s="2" t="n">
        <f aca="false">COUNTIFS(カード一覧!$C$2:$C$3170,B50,カード一覧!$N$2:$N$3170,"&lt;&gt;retired",カード一覧!$M$2:$M$3170,"GOV_JP")</f>
        <v>5</v>
      </c>
      <c r="J50" s="2" t="n">
        <f aca="false">COUNTIFS(カード一覧!$C$2:$C$3170,B50,カード一覧!$N$2:$N$3170,"&lt;&gt;retired",カード一覧!$M$2:$M$3170,"GOV_US")</f>
        <v>7</v>
      </c>
      <c r="K50" s="2" t="n">
        <f aca="false">COUNTIFS(カード一覧!$C$2:$C$3170,B50,カード一覧!$N$2:$N$3170,"&lt;&gt;retired",カード一覧!$M$2:$M$3170,"UNKNOWN")</f>
        <v>13</v>
      </c>
    </row>
    <row r="51" customFormat="false" ht="15" hidden="false" customHeight="false" outlineLevel="0" collapsed="false">
      <c r="A51" s="2" t="s">
        <v>78</v>
      </c>
      <c r="B51" s="6" t="s">
        <v>95</v>
      </c>
      <c r="C51" s="2" t="s">
        <v>96</v>
      </c>
      <c r="D51" s="2" t="n">
        <f aca="false">COUNTIFS(カード一覧!$C$2:$C$3170,B51,カード一覧!$N$2:$N$3170,"&lt;&gt;retired")</f>
        <v>21</v>
      </c>
      <c r="E51" s="2" t="n">
        <f aca="false">COUNTIFS(カード一覧!$C$2:$C$3170,B51,カード一覧!$N$2:$N$3170,"retired")</f>
        <v>0</v>
      </c>
      <c r="F51" s="2" t="n">
        <f aca="false">COUNTIFS(カード一覧!$C$2:$C$3170,B51,カード一覧!$N$2:$N$3170,"verified_expert")</f>
        <v>0</v>
      </c>
      <c r="G51" s="2" t="n">
        <f aca="false">COUNTIFS(カード一覧!$C$2:$C$3170,B51,カード一覧!$N$2:$N$3170,"&lt;&gt;retired",カード一覧!$M$2:$M$3170,"OPEN")</f>
        <v>0</v>
      </c>
      <c r="H51" s="2" t="n">
        <f aca="false">COUNTIFS(カード一覧!$C$2:$C$3170,B51,カード一覧!$N$2:$N$3170,"&lt;&gt;retired",カード一覧!$M$2:$M$3170,"RESTRICTED")</f>
        <v>19</v>
      </c>
      <c r="I51" s="2" t="n">
        <f aca="false">COUNTIFS(カード一覧!$C$2:$C$3170,B51,カード一覧!$N$2:$N$3170,"&lt;&gt;retired",カード一覧!$M$2:$M$3170,"GOV_JP")</f>
        <v>2</v>
      </c>
      <c r="J51" s="2" t="n">
        <f aca="false">COUNTIFS(カード一覧!$C$2:$C$3170,B51,カード一覧!$N$2:$N$3170,"&lt;&gt;retired",カード一覧!$M$2:$M$3170,"GOV_US")</f>
        <v>0</v>
      </c>
      <c r="K51" s="2" t="n">
        <f aca="false">COUNTIFS(カード一覧!$C$2:$C$3170,B51,カード一覧!$N$2:$N$3170,"&lt;&gt;retired",カード一覧!$M$2:$M$3170,"UNKNOWN")</f>
        <v>0</v>
      </c>
    </row>
    <row r="52" customFormat="false" ht="15" hidden="false" customHeight="false" outlineLevel="0" collapsed="false">
      <c r="A52" s="2" t="s">
        <v>97</v>
      </c>
      <c r="B52" s="6" t="s">
        <v>98</v>
      </c>
      <c r="C52" s="2" t="s">
        <v>99</v>
      </c>
      <c r="D52" s="2" t="n">
        <f aca="false">COUNTIFS(カード一覧!$C$2:$C$3170,B52,カード一覧!$N$2:$N$3170,"&lt;&gt;retired")</f>
        <v>57</v>
      </c>
      <c r="E52" s="2" t="n">
        <f aca="false">COUNTIFS(カード一覧!$C$2:$C$3170,B52,カード一覧!$N$2:$N$3170,"retired")</f>
        <v>0</v>
      </c>
      <c r="F52" s="2" t="n">
        <f aca="false">COUNTIFS(カード一覧!$C$2:$C$3170,B52,カード一覧!$N$2:$N$3170,"verified_expert")</f>
        <v>0</v>
      </c>
      <c r="G52" s="2" t="n">
        <f aca="false">COUNTIFS(カード一覧!$C$2:$C$3170,B52,カード一覧!$N$2:$N$3170,"&lt;&gt;retired",カード一覧!$M$2:$M$3170,"OPEN")</f>
        <v>2</v>
      </c>
      <c r="H52" s="2" t="n">
        <f aca="false">COUNTIFS(カード一覧!$C$2:$C$3170,B52,カード一覧!$N$2:$N$3170,"&lt;&gt;retired",カード一覧!$M$2:$M$3170,"RESTRICTED")</f>
        <v>19</v>
      </c>
      <c r="I52" s="2" t="n">
        <f aca="false">COUNTIFS(カード一覧!$C$2:$C$3170,B52,カード一覧!$N$2:$N$3170,"&lt;&gt;retired",カード一覧!$M$2:$M$3170,"GOV_JP")</f>
        <v>16</v>
      </c>
      <c r="J52" s="2" t="n">
        <f aca="false">COUNTIFS(カード一覧!$C$2:$C$3170,B52,カード一覧!$N$2:$N$3170,"&lt;&gt;retired",カード一覧!$M$2:$M$3170,"GOV_US")</f>
        <v>13</v>
      </c>
      <c r="K52" s="2" t="n">
        <f aca="false">COUNTIFS(カード一覧!$C$2:$C$3170,B52,カード一覧!$N$2:$N$3170,"&lt;&gt;retired",カード一覧!$M$2:$M$3170,"UNKNOWN")</f>
        <v>7</v>
      </c>
    </row>
    <row r="53" customFormat="false" ht="15" hidden="false" customHeight="false" outlineLevel="0" collapsed="false">
      <c r="A53" s="2" t="s">
        <v>97</v>
      </c>
      <c r="B53" s="6" t="s">
        <v>100</v>
      </c>
      <c r="C53" s="2" t="s">
        <v>101</v>
      </c>
      <c r="D53" s="2" t="n">
        <f aca="false">COUNTIFS(カード一覧!$C$2:$C$3170,B53,カード一覧!$N$2:$N$3170,"&lt;&gt;retired")</f>
        <v>41</v>
      </c>
      <c r="E53" s="2" t="n">
        <f aca="false">COUNTIFS(カード一覧!$C$2:$C$3170,B53,カード一覧!$N$2:$N$3170,"retired")</f>
        <v>0</v>
      </c>
      <c r="F53" s="2" t="n">
        <f aca="false">COUNTIFS(カード一覧!$C$2:$C$3170,B53,カード一覧!$N$2:$N$3170,"verified_expert")</f>
        <v>0</v>
      </c>
      <c r="G53" s="2" t="n">
        <f aca="false">COUNTIFS(カード一覧!$C$2:$C$3170,B53,カード一覧!$N$2:$N$3170,"&lt;&gt;retired",カード一覧!$M$2:$M$3170,"OPEN")</f>
        <v>3</v>
      </c>
      <c r="H53" s="2" t="n">
        <f aca="false">COUNTIFS(カード一覧!$C$2:$C$3170,B53,カード一覧!$N$2:$N$3170,"&lt;&gt;retired",カード一覧!$M$2:$M$3170,"RESTRICTED")</f>
        <v>21</v>
      </c>
      <c r="I53" s="2" t="n">
        <f aca="false">COUNTIFS(カード一覧!$C$2:$C$3170,B53,カード一覧!$N$2:$N$3170,"&lt;&gt;retired",カード一覧!$M$2:$M$3170,"GOV_JP")</f>
        <v>2</v>
      </c>
      <c r="J53" s="2" t="n">
        <f aca="false">COUNTIFS(カード一覧!$C$2:$C$3170,B53,カード一覧!$N$2:$N$3170,"&lt;&gt;retired",カード一覧!$M$2:$M$3170,"GOV_US")</f>
        <v>2</v>
      </c>
      <c r="K53" s="2" t="n">
        <f aca="false">COUNTIFS(カード一覧!$C$2:$C$3170,B53,カード一覧!$N$2:$N$3170,"&lt;&gt;retired",カード一覧!$M$2:$M$3170,"UNKNOWN")</f>
        <v>13</v>
      </c>
    </row>
    <row r="54" customFormat="false" ht="15" hidden="false" customHeight="false" outlineLevel="0" collapsed="false">
      <c r="A54" s="2" t="s">
        <v>97</v>
      </c>
      <c r="B54" s="6" t="s">
        <v>102</v>
      </c>
      <c r="C54" s="2" t="s">
        <v>103</v>
      </c>
      <c r="D54" s="2" t="n">
        <f aca="false">COUNTIFS(カード一覧!$C$2:$C$3170,B54,カード一覧!$N$2:$N$3170,"&lt;&gt;retired")</f>
        <v>60</v>
      </c>
      <c r="E54" s="2" t="n">
        <f aca="false">COUNTIFS(カード一覧!$C$2:$C$3170,B54,カード一覧!$N$2:$N$3170,"retired")</f>
        <v>1</v>
      </c>
      <c r="F54" s="2" t="n">
        <f aca="false">COUNTIFS(カード一覧!$C$2:$C$3170,B54,カード一覧!$N$2:$N$3170,"verified_expert")</f>
        <v>0</v>
      </c>
      <c r="G54" s="2" t="n">
        <f aca="false">COUNTIFS(カード一覧!$C$2:$C$3170,B54,カード一覧!$N$2:$N$3170,"&lt;&gt;retired",カード一覧!$M$2:$M$3170,"OPEN")</f>
        <v>3</v>
      </c>
      <c r="H54" s="2" t="n">
        <f aca="false">COUNTIFS(カード一覧!$C$2:$C$3170,B54,カード一覧!$N$2:$N$3170,"&lt;&gt;retired",カード一覧!$M$2:$M$3170,"RESTRICTED")</f>
        <v>16</v>
      </c>
      <c r="I54" s="2" t="n">
        <f aca="false">COUNTIFS(カード一覧!$C$2:$C$3170,B54,カード一覧!$N$2:$N$3170,"&lt;&gt;retired",カード一覧!$M$2:$M$3170,"GOV_JP")</f>
        <v>4</v>
      </c>
      <c r="J54" s="2" t="n">
        <f aca="false">COUNTIFS(カード一覧!$C$2:$C$3170,B54,カード一覧!$N$2:$N$3170,"&lt;&gt;retired",カード一覧!$M$2:$M$3170,"GOV_US")</f>
        <v>1</v>
      </c>
      <c r="K54" s="2" t="n">
        <f aca="false">COUNTIFS(カード一覧!$C$2:$C$3170,B54,カード一覧!$N$2:$N$3170,"&lt;&gt;retired",カード一覧!$M$2:$M$3170,"UNKNOWN")</f>
        <v>36</v>
      </c>
    </row>
    <row r="55" customFormat="false" ht="15" hidden="false" customHeight="false" outlineLevel="0" collapsed="false">
      <c r="A55" s="2" t="s">
        <v>97</v>
      </c>
      <c r="B55" s="6" t="s">
        <v>104</v>
      </c>
      <c r="C55" s="2" t="s">
        <v>105</v>
      </c>
      <c r="D55" s="2" t="n">
        <f aca="false">COUNTIFS(カード一覧!$C$2:$C$3170,B55,カード一覧!$N$2:$N$3170,"&lt;&gt;retired")</f>
        <v>31</v>
      </c>
      <c r="E55" s="2" t="n">
        <f aca="false">COUNTIFS(カード一覧!$C$2:$C$3170,B55,カード一覧!$N$2:$N$3170,"retired")</f>
        <v>0</v>
      </c>
      <c r="F55" s="2" t="n">
        <f aca="false">COUNTIFS(カード一覧!$C$2:$C$3170,B55,カード一覧!$N$2:$N$3170,"verified_expert")</f>
        <v>0</v>
      </c>
      <c r="G55" s="2" t="n">
        <f aca="false">COUNTIFS(カード一覧!$C$2:$C$3170,B55,カード一覧!$N$2:$N$3170,"&lt;&gt;retired",カード一覧!$M$2:$M$3170,"OPEN")</f>
        <v>0</v>
      </c>
      <c r="H55" s="2" t="n">
        <f aca="false">COUNTIFS(カード一覧!$C$2:$C$3170,B55,カード一覧!$N$2:$N$3170,"&lt;&gt;retired",カード一覧!$M$2:$M$3170,"RESTRICTED")</f>
        <v>8</v>
      </c>
      <c r="I55" s="2" t="n">
        <f aca="false">COUNTIFS(カード一覧!$C$2:$C$3170,B55,カード一覧!$N$2:$N$3170,"&lt;&gt;retired",カード一覧!$M$2:$M$3170,"GOV_JP")</f>
        <v>0</v>
      </c>
      <c r="J55" s="2" t="n">
        <f aca="false">COUNTIFS(カード一覧!$C$2:$C$3170,B55,カード一覧!$N$2:$N$3170,"&lt;&gt;retired",カード一覧!$M$2:$M$3170,"GOV_US")</f>
        <v>0</v>
      </c>
      <c r="K55" s="2" t="n">
        <f aca="false">COUNTIFS(カード一覧!$C$2:$C$3170,B55,カード一覧!$N$2:$N$3170,"&lt;&gt;retired",カード一覧!$M$2:$M$3170,"UNKNOWN")</f>
        <v>23</v>
      </c>
    </row>
    <row r="56" customFormat="false" ht="15" hidden="false" customHeight="false" outlineLevel="0" collapsed="false">
      <c r="A56" s="2" t="s">
        <v>97</v>
      </c>
      <c r="B56" s="6" t="s">
        <v>106</v>
      </c>
      <c r="C56" s="2" t="s">
        <v>107</v>
      </c>
      <c r="D56" s="2" t="n">
        <f aca="false">COUNTIFS(カード一覧!$C$2:$C$3170,B56,カード一覧!$N$2:$N$3170,"&lt;&gt;retired")</f>
        <v>54</v>
      </c>
      <c r="E56" s="2" t="n">
        <f aca="false">COUNTIFS(カード一覧!$C$2:$C$3170,B56,カード一覧!$N$2:$N$3170,"retired")</f>
        <v>0</v>
      </c>
      <c r="F56" s="2" t="n">
        <f aca="false">COUNTIFS(カード一覧!$C$2:$C$3170,B56,カード一覧!$N$2:$N$3170,"verified_expert")</f>
        <v>0</v>
      </c>
      <c r="G56" s="2" t="n">
        <f aca="false">COUNTIFS(カード一覧!$C$2:$C$3170,B56,カード一覧!$N$2:$N$3170,"&lt;&gt;retired",カード一覧!$M$2:$M$3170,"OPEN")</f>
        <v>4</v>
      </c>
      <c r="H56" s="2" t="n">
        <f aca="false">COUNTIFS(カード一覧!$C$2:$C$3170,B56,カード一覧!$N$2:$N$3170,"&lt;&gt;retired",カード一覧!$M$2:$M$3170,"RESTRICTED")</f>
        <v>26</v>
      </c>
      <c r="I56" s="2" t="n">
        <f aca="false">COUNTIFS(カード一覧!$C$2:$C$3170,B56,カード一覧!$N$2:$N$3170,"&lt;&gt;retired",カード一覧!$M$2:$M$3170,"GOV_JP")</f>
        <v>9</v>
      </c>
      <c r="J56" s="2" t="n">
        <f aca="false">COUNTIFS(カード一覧!$C$2:$C$3170,B56,カード一覧!$N$2:$N$3170,"&lt;&gt;retired",カード一覧!$M$2:$M$3170,"GOV_US")</f>
        <v>7</v>
      </c>
      <c r="K56" s="2" t="n">
        <f aca="false">COUNTIFS(カード一覧!$C$2:$C$3170,B56,カード一覧!$N$2:$N$3170,"&lt;&gt;retired",カード一覧!$M$2:$M$3170,"UNKNOWN")</f>
        <v>8</v>
      </c>
    </row>
    <row r="57" customFormat="false" ht="15" hidden="false" customHeight="false" outlineLevel="0" collapsed="false">
      <c r="A57" s="2" t="s">
        <v>97</v>
      </c>
      <c r="B57" s="6" t="s">
        <v>108</v>
      </c>
      <c r="C57" s="2" t="s">
        <v>109</v>
      </c>
      <c r="D57" s="2" t="n">
        <f aca="false">COUNTIFS(カード一覧!$C$2:$C$3170,B57,カード一覧!$N$2:$N$3170,"&lt;&gt;retired")</f>
        <v>30</v>
      </c>
      <c r="E57" s="2" t="n">
        <f aca="false">COUNTIFS(カード一覧!$C$2:$C$3170,B57,カード一覧!$N$2:$N$3170,"retired")</f>
        <v>0</v>
      </c>
      <c r="F57" s="2" t="n">
        <f aca="false">COUNTIFS(カード一覧!$C$2:$C$3170,B57,カード一覧!$N$2:$N$3170,"verified_expert")</f>
        <v>0</v>
      </c>
      <c r="G57" s="2" t="n">
        <f aca="false">COUNTIFS(カード一覧!$C$2:$C$3170,B57,カード一覧!$N$2:$N$3170,"&lt;&gt;retired",カード一覧!$M$2:$M$3170,"OPEN")</f>
        <v>1</v>
      </c>
      <c r="H57" s="2" t="n">
        <f aca="false">COUNTIFS(カード一覧!$C$2:$C$3170,B57,カード一覧!$N$2:$N$3170,"&lt;&gt;retired",カード一覧!$M$2:$M$3170,"RESTRICTED")</f>
        <v>9</v>
      </c>
      <c r="I57" s="2" t="n">
        <f aca="false">COUNTIFS(カード一覧!$C$2:$C$3170,B57,カード一覧!$N$2:$N$3170,"&lt;&gt;retired",カード一覧!$M$2:$M$3170,"GOV_JP")</f>
        <v>1</v>
      </c>
      <c r="J57" s="2" t="n">
        <f aca="false">COUNTIFS(カード一覧!$C$2:$C$3170,B57,カード一覧!$N$2:$N$3170,"&lt;&gt;retired",カード一覧!$M$2:$M$3170,"GOV_US")</f>
        <v>12</v>
      </c>
      <c r="K57" s="2" t="n">
        <f aca="false">COUNTIFS(カード一覧!$C$2:$C$3170,B57,カード一覧!$N$2:$N$3170,"&lt;&gt;retired",カード一覧!$M$2:$M$3170,"UNKNOWN")</f>
        <v>7</v>
      </c>
    </row>
    <row r="58" customFormat="false" ht="15" hidden="false" customHeight="false" outlineLevel="0" collapsed="false">
      <c r="A58" s="2" t="s">
        <v>97</v>
      </c>
      <c r="B58" s="6" t="s">
        <v>110</v>
      </c>
      <c r="C58" s="2" t="s">
        <v>111</v>
      </c>
      <c r="D58" s="2" t="n">
        <f aca="false">COUNTIFS(カード一覧!$C$2:$C$3170,B58,カード一覧!$N$2:$N$3170,"&lt;&gt;retired")</f>
        <v>24</v>
      </c>
      <c r="E58" s="2" t="n">
        <f aca="false">COUNTIFS(カード一覧!$C$2:$C$3170,B58,カード一覧!$N$2:$N$3170,"retired")</f>
        <v>1</v>
      </c>
      <c r="F58" s="2" t="n">
        <f aca="false">COUNTIFS(カード一覧!$C$2:$C$3170,B58,カード一覧!$N$2:$N$3170,"verified_expert")</f>
        <v>0</v>
      </c>
      <c r="G58" s="2" t="n">
        <f aca="false">COUNTIFS(カード一覧!$C$2:$C$3170,B58,カード一覧!$N$2:$N$3170,"&lt;&gt;retired",カード一覧!$M$2:$M$3170,"OPEN")</f>
        <v>2</v>
      </c>
      <c r="H58" s="2" t="n">
        <f aca="false">COUNTIFS(カード一覧!$C$2:$C$3170,B58,カード一覧!$N$2:$N$3170,"&lt;&gt;retired",カード一覧!$M$2:$M$3170,"RESTRICTED")</f>
        <v>8</v>
      </c>
      <c r="I58" s="2" t="n">
        <f aca="false">COUNTIFS(カード一覧!$C$2:$C$3170,B58,カード一覧!$N$2:$N$3170,"&lt;&gt;retired",カード一覧!$M$2:$M$3170,"GOV_JP")</f>
        <v>5</v>
      </c>
      <c r="J58" s="2" t="n">
        <f aca="false">COUNTIFS(カード一覧!$C$2:$C$3170,B58,カード一覧!$N$2:$N$3170,"&lt;&gt;retired",カード一覧!$M$2:$M$3170,"GOV_US")</f>
        <v>0</v>
      </c>
      <c r="K58" s="2" t="n">
        <f aca="false">COUNTIFS(カード一覧!$C$2:$C$3170,B58,カード一覧!$N$2:$N$3170,"&lt;&gt;retired",カード一覧!$M$2:$M$3170,"UNKNOWN")</f>
        <v>9</v>
      </c>
    </row>
    <row r="59" customFormat="false" ht="15" hidden="false" customHeight="false" outlineLevel="0" collapsed="false">
      <c r="A59" s="2" t="s">
        <v>112</v>
      </c>
      <c r="B59" s="6" t="s">
        <v>113</v>
      </c>
      <c r="C59" s="2" t="s">
        <v>114</v>
      </c>
      <c r="D59" s="2" t="n">
        <f aca="false">COUNTIFS(カード一覧!$C$2:$C$3170,B59,カード一覧!$N$2:$N$3170,"&lt;&gt;retired")</f>
        <v>40</v>
      </c>
      <c r="E59" s="2" t="n">
        <f aca="false">COUNTIFS(カード一覧!$C$2:$C$3170,B59,カード一覧!$N$2:$N$3170,"retired")</f>
        <v>0</v>
      </c>
      <c r="F59" s="2" t="n">
        <f aca="false">COUNTIFS(カード一覧!$C$2:$C$3170,B59,カード一覧!$N$2:$N$3170,"verified_expert")</f>
        <v>0</v>
      </c>
      <c r="G59" s="2" t="n">
        <f aca="false">COUNTIFS(カード一覧!$C$2:$C$3170,B59,カード一覧!$N$2:$N$3170,"&lt;&gt;retired",カード一覧!$M$2:$M$3170,"OPEN")</f>
        <v>4</v>
      </c>
      <c r="H59" s="2" t="n">
        <f aca="false">COUNTIFS(カード一覧!$C$2:$C$3170,B59,カード一覧!$N$2:$N$3170,"&lt;&gt;retired",カード一覧!$M$2:$M$3170,"RESTRICTED")</f>
        <v>25</v>
      </c>
      <c r="I59" s="2" t="n">
        <f aca="false">COUNTIFS(カード一覧!$C$2:$C$3170,B59,カード一覧!$N$2:$N$3170,"&lt;&gt;retired",カード一覧!$M$2:$M$3170,"GOV_JP")</f>
        <v>0</v>
      </c>
      <c r="J59" s="2" t="n">
        <f aca="false">COUNTIFS(カード一覧!$C$2:$C$3170,B59,カード一覧!$N$2:$N$3170,"&lt;&gt;retired",カード一覧!$M$2:$M$3170,"GOV_US")</f>
        <v>0</v>
      </c>
      <c r="K59" s="2" t="n">
        <f aca="false">COUNTIFS(カード一覧!$C$2:$C$3170,B59,カード一覧!$N$2:$N$3170,"&lt;&gt;retired",カード一覧!$M$2:$M$3170,"UNKNOWN")</f>
        <v>11</v>
      </c>
    </row>
    <row r="60" customFormat="false" ht="15" hidden="false" customHeight="false" outlineLevel="0" collapsed="false">
      <c r="A60" s="2" t="s">
        <v>112</v>
      </c>
      <c r="B60" s="6" t="s">
        <v>115</v>
      </c>
      <c r="C60" s="2" t="s">
        <v>116</v>
      </c>
      <c r="D60" s="2" t="n">
        <f aca="false">COUNTIFS(カード一覧!$C$2:$C$3170,B60,カード一覧!$N$2:$N$3170,"&lt;&gt;retired")</f>
        <v>28</v>
      </c>
      <c r="E60" s="2" t="n">
        <f aca="false">COUNTIFS(カード一覧!$C$2:$C$3170,B60,カード一覧!$N$2:$N$3170,"retired")</f>
        <v>0</v>
      </c>
      <c r="F60" s="2" t="n">
        <f aca="false">COUNTIFS(カード一覧!$C$2:$C$3170,B60,カード一覧!$N$2:$N$3170,"verified_expert")</f>
        <v>0</v>
      </c>
      <c r="G60" s="2" t="n">
        <f aca="false">COUNTIFS(カード一覧!$C$2:$C$3170,B60,カード一覧!$N$2:$N$3170,"&lt;&gt;retired",カード一覧!$M$2:$M$3170,"OPEN")</f>
        <v>4</v>
      </c>
      <c r="H60" s="2" t="n">
        <f aca="false">COUNTIFS(カード一覧!$C$2:$C$3170,B60,カード一覧!$N$2:$N$3170,"&lt;&gt;retired",カード一覧!$M$2:$M$3170,"RESTRICTED")</f>
        <v>24</v>
      </c>
      <c r="I60" s="2" t="n">
        <f aca="false">COUNTIFS(カード一覧!$C$2:$C$3170,B60,カード一覧!$N$2:$N$3170,"&lt;&gt;retired",カード一覧!$M$2:$M$3170,"GOV_JP")</f>
        <v>0</v>
      </c>
      <c r="J60" s="2" t="n">
        <f aca="false">COUNTIFS(カード一覧!$C$2:$C$3170,B60,カード一覧!$N$2:$N$3170,"&lt;&gt;retired",カード一覧!$M$2:$M$3170,"GOV_US")</f>
        <v>0</v>
      </c>
      <c r="K60" s="2" t="n">
        <f aca="false">COUNTIFS(カード一覧!$C$2:$C$3170,B60,カード一覧!$N$2:$N$3170,"&lt;&gt;retired",カード一覧!$M$2:$M$3170,"UNKNOWN")</f>
        <v>0</v>
      </c>
    </row>
    <row r="61" customFormat="false" ht="15" hidden="false" customHeight="false" outlineLevel="0" collapsed="false">
      <c r="A61" s="2" t="s">
        <v>112</v>
      </c>
      <c r="B61" s="6" t="s">
        <v>117</v>
      </c>
      <c r="C61" s="2" t="s">
        <v>118</v>
      </c>
      <c r="D61" s="2" t="n">
        <f aca="false">COUNTIFS(カード一覧!$C$2:$C$3170,B61,カード一覧!$N$2:$N$3170,"&lt;&gt;retired")</f>
        <v>40</v>
      </c>
      <c r="E61" s="2" t="n">
        <f aca="false">COUNTIFS(カード一覧!$C$2:$C$3170,B61,カード一覧!$N$2:$N$3170,"retired")</f>
        <v>0</v>
      </c>
      <c r="F61" s="2" t="n">
        <f aca="false">COUNTIFS(カード一覧!$C$2:$C$3170,B61,カード一覧!$N$2:$N$3170,"verified_expert")</f>
        <v>0</v>
      </c>
      <c r="G61" s="2" t="n">
        <f aca="false">COUNTIFS(カード一覧!$C$2:$C$3170,B61,カード一覧!$N$2:$N$3170,"&lt;&gt;retired",カード一覧!$M$2:$M$3170,"OPEN")</f>
        <v>8</v>
      </c>
      <c r="H61" s="2" t="n">
        <f aca="false">COUNTIFS(カード一覧!$C$2:$C$3170,B61,カード一覧!$N$2:$N$3170,"&lt;&gt;retired",カード一覧!$M$2:$M$3170,"RESTRICTED")</f>
        <v>29</v>
      </c>
      <c r="I61" s="2" t="n">
        <f aca="false">COUNTIFS(カード一覧!$C$2:$C$3170,B61,カード一覧!$N$2:$N$3170,"&lt;&gt;retired",カード一覧!$M$2:$M$3170,"GOV_JP")</f>
        <v>0</v>
      </c>
      <c r="J61" s="2" t="n">
        <f aca="false">COUNTIFS(カード一覧!$C$2:$C$3170,B61,カード一覧!$N$2:$N$3170,"&lt;&gt;retired",カード一覧!$M$2:$M$3170,"GOV_US")</f>
        <v>0</v>
      </c>
      <c r="K61" s="2" t="n">
        <f aca="false">COUNTIFS(カード一覧!$C$2:$C$3170,B61,カード一覧!$N$2:$N$3170,"&lt;&gt;retired",カード一覧!$M$2:$M$3170,"UNKNOWN")</f>
        <v>3</v>
      </c>
    </row>
    <row r="62" customFormat="false" ht="15" hidden="false" customHeight="false" outlineLevel="0" collapsed="false">
      <c r="A62" s="2" t="s">
        <v>112</v>
      </c>
      <c r="B62" s="6" t="s">
        <v>119</v>
      </c>
      <c r="C62" s="2" t="s">
        <v>120</v>
      </c>
      <c r="D62" s="2" t="n">
        <f aca="false">COUNTIFS(カード一覧!$C$2:$C$3170,B62,カード一覧!$N$2:$N$3170,"&lt;&gt;retired")</f>
        <v>32</v>
      </c>
      <c r="E62" s="2" t="n">
        <f aca="false">COUNTIFS(カード一覧!$C$2:$C$3170,B62,カード一覧!$N$2:$N$3170,"retired")</f>
        <v>0</v>
      </c>
      <c r="F62" s="2" t="n">
        <f aca="false">COUNTIFS(カード一覧!$C$2:$C$3170,B62,カード一覧!$N$2:$N$3170,"verified_expert")</f>
        <v>0</v>
      </c>
      <c r="G62" s="2" t="n">
        <f aca="false">COUNTIFS(カード一覧!$C$2:$C$3170,B62,カード一覧!$N$2:$N$3170,"&lt;&gt;retired",カード一覧!$M$2:$M$3170,"OPEN")</f>
        <v>9</v>
      </c>
      <c r="H62" s="2" t="n">
        <f aca="false">COUNTIFS(カード一覧!$C$2:$C$3170,B62,カード一覧!$N$2:$N$3170,"&lt;&gt;retired",カード一覧!$M$2:$M$3170,"RESTRICTED")</f>
        <v>23</v>
      </c>
      <c r="I62" s="2" t="n">
        <f aca="false">COUNTIFS(カード一覧!$C$2:$C$3170,B62,カード一覧!$N$2:$N$3170,"&lt;&gt;retired",カード一覧!$M$2:$M$3170,"GOV_JP")</f>
        <v>0</v>
      </c>
      <c r="J62" s="2" t="n">
        <f aca="false">COUNTIFS(カード一覧!$C$2:$C$3170,B62,カード一覧!$N$2:$N$3170,"&lt;&gt;retired",カード一覧!$M$2:$M$3170,"GOV_US")</f>
        <v>0</v>
      </c>
      <c r="K62" s="2" t="n">
        <f aca="false">COUNTIFS(カード一覧!$C$2:$C$3170,B62,カード一覧!$N$2:$N$3170,"&lt;&gt;retired",カード一覧!$M$2:$M$3170,"UNKNOWN")</f>
        <v>0</v>
      </c>
    </row>
    <row r="63" customFormat="false" ht="15" hidden="false" customHeight="false" outlineLevel="0" collapsed="false">
      <c r="A63" s="2" t="s">
        <v>112</v>
      </c>
      <c r="B63" s="6" t="s">
        <v>121</v>
      </c>
      <c r="C63" s="2" t="s">
        <v>122</v>
      </c>
      <c r="D63" s="2" t="n">
        <f aca="false">COUNTIFS(カード一覧!$C$2:$C$3170,B63,カード一覧!$N$2:$N$3170,"&lt;&gt;retired")</f>
        <v>34</v>
      </c>
      <c r="E63" s="2" t="n">
        <f aca="false">COUNTIFS(カード一覧!$C$2:$C$3170,B63,カード一覧!$N$2:$N$3170,"retired")</f>
        <v>0</v>
      </c>
      <c r="F63" s="2" t="n">
        <f aca="false">COUNTIFS(カード一覧!$C$2:$C$3170,B63,カード一覧!$N$2:$N$3170,"verified_expert")</f>
        <v>0</v>
      </c>
      <c r="G63" s="2" t="n">
        <f aca="false">COUNTIFS(カード一覧!$C$2:$C$3170,B63,カード一覧!$N$2:$N$3170,"&lt;&gt;retired",カード一覧!$M$2:$M$3170,"OPEN")</f>
        <v>10</v>
      </c>
      <c r="H63" s="2" t="n">
        <f aca="false">COUNTIFS(カード一覧!$C$2:$C$3170,B63,カード一覧!$N$2:$N$3170,"&lt;&gt;retired",カード一覧!$M$2:$M$3170,"RESTRICTED")</f>
        <v>14</v>
      </c>
      <c r="I63" s="2" t="n">
        <f aca="false">COUNTIFS(カード一覧!$C$2:$C$3170,B63,カード一覧!$N$2:$N$3170,"&lt;&gt;retired",カード一覧!$M$2:$M$3170,"GOV_JP")</f>
        <v>0</v>
      </c>
      <c r="J63" s="2" t="n">
        <f aca="false">COUNTIFS(カード一覧!$C$2:$C$3170,B63,カード一覧!$N$2:$N$3170,"&lt;&gt;retired",カード一覧!$M$2:$M$3170,"GOV_US")</f>
        <v>5</v>
      </c>
      <c r="K63" s="2" t="n">
        <f aca="false">COUNTIFS(カード一覧!$C$2:$C$3170,B63,カード一覧!$N$2:$N$3170,"&lt;&gt;retired",カード一覧!$M$2:$M$3170,"UNKNOWN")</f>
        <v>5</v>
      </c>
    </row>
    <row r="64" customFormat="false" ht="15" hidden="false" customHeight="false" outlineLevel="0" collapsed="false">
      <c r="A64" s="2" t="s">
        <v>112</v>
      </c>
      <c r="B64" s="6" t="s">
        <v>123</v>
      </c>
      <c r="C64" s="2" t="s">
        <v>124</v>
      </c>
      <c r="D64" s="2" t="n">
        <f aca="false">COUNTIFS(カード一覧!$C$2:$C$3170,B64,カード一覧!$N$2:$N$3170,"&lt;&gt;retired")</f>
        <v>39</v>
      </c>
      <c r="E64" s="2" t="n">
        <f aca="false">COUNTIFS(カード一覧!$C$2:$C$3170,B64,カード一覧!$N$2:$N$3170,"retired")</f>
        <v>0</v>
      </c>
      <c r="F64" s="2" t="n">
        <f aca="false">COUNTIFS(カード一覧!$C$2:$C$3170,B64,カード一覧!$N$2:$N$3170,"verified_expert")</f>
        <v>0</v>
      </c>
      <c r="G64" s="2" t="n">
        <f aca="false">COUNTIFS(カード一覧!$C$2:$C$3170,B64,カード一覧!$N$2:$N$3170,"&lt;&gt;retired",カード一覧!$M$2:$M$3170,"OPEN")</f>
        <v>6</v>
      </c>
      <c r="H64" s="2" t="n">
        <f aca="false">COUNTIFS(カード一覧!$C$2:$C$3170,B64,カード一覧!$N$2:$N$3170,"&lt;&gt;retired",カード一覧!$M$2:$M$3170,"RESTRICTED")</f>
        <v>29</v>
      </c>
      <c r="I64" s="2" t="n">
        <f aca="false">COUNTIFS(カード一覧!$C$2:$C$3170,B64,カード一覧!$N$2:$N$3170,"&lt;&gt;retired",カード一覧!$M$2:$M$3170,"GOV_JP")</f>
        <v>0</v>
      </c>
      <c r="J64" s="2" t="n">
        <f aca="false">COUNTIFS(カード一覧!$C$2:$C$3170,B64,カード一覧!$N$2:$N$3170,"&lt;&gt;retired",カード一覧!$M$2:$M$3170,"GOV_US")</f>
        <v>2</v>
      </c>
      <c r="K64" s="2" t="n">
        <f aca="false">COUNTIFS(カード一覧!$C$2:$C$3170,B64,カード一覧!$N$2:$N$3170,"&lt;&gt;retired",カード一覧!$M$2:$M$3170,"UNKNOWN")</f>
        <v>2</v>
      </c>
    </row>
    <row r="65" customFormat="false" ht="15" hidden="false" customHeight="false" outlineLevel="0" collapsed="false">
      <c r="A65" s="2" t="s">
        <v>112</v>
      </c>
      <c r="B65" s="6" t="s">
        <v>125</v>
      </c>
      <c r="C65" s="2" t="s">
        <v>126</v>
      </c>
      <c r="D65" s="2" t="n">
        <f aca="false">COUNTIFS(カード一覧!$C$2:$C$3170,B65,カード一覧!$N$2:$N$3170,"&lt;&gt;retired")</f>
        <v>62</v>
      </c>
      <c r="E65" s="2" t="n">
        <f aca="false">COUNTIFS(カード一覧!$C$2:$C$3170,B65,カード一覧!$N$2:$N$3170,"retired")</f>
        <v>0</v>
      </c>
      <c r="F65" s="2" t="n">
        <f aca="false">COUNTIFS(カード一覧!$C$2:$C$3170,B65,カード一覧!$N$2:$N$3170,"verified_expert")</f>
        <v>0</v>
      </c>
      <c r="G65" s="2" t="n">
        <f aca="false">COUNTIFS(カード一覧!$C$2:$C$3170,B65,カード一覧!$N$2:$N$3170,"&lt;&gt;retired",カード一覧!$M$2:$M$3170,"OPEN")</f>
        <v>9</v>
      </c>
      <c r="H65" s="2" t="n">
        <f aca="false">COUNTIFS(カード一覧!$C$2:$C$3170,B65,カード一覧!$N$2:$N$3170,"&lt;&gt;retired",カード一覧!$M$2:$M$3170,"RESTRICTED")</f>
        <v>45</v>
      </c>
      <c r="I65" s="2" t="n">
        <f aca="false">COUNTIFS(カード一覧!$C$2:$C$3170,B65,カード一覧!$N$2:$N$3170,"&lt;&gt;retired",カード一覧!$M$2:$M$3170,"GOV_JP")</f>
        <v>0</v>
      </c>
      <c r="J65" s="2" t="n">
        <f aca="false">COUNTIFS(カード一覧!$C$2:$C$3170,B65,カード一覧!$N$2:$N$3170,"&lt;&gt;retired",カード一覧!$M$2:$M$3170,"GOV_US")</f>
        <v>6</v>
      </c>
      <c r="K65" s="2" t="n">
        <f aca="false">COUNTIFS(カード一覧!$C$2:$C$3170,B65,カード一覧!$N$2:$N$3170,"&lt;&gt;retired",カード一覧!$M$2:$M$3170,"UNKNOWN")</f>
        <v>2</v>
      </c>
    </row>
    <row r="66" customFormat="false" ht="15" hidden="false" customHeight="false" outlineLevel="0" collapsed="false">
      <c r="A66" s="2" t="s">
        <v>112</v>
      </c>
      <c r="B66" s="6" t="s">
        <v>127</v>
      </c>
      <c r="C66" s="2" t="s">
        <v>128</v>
      </c>
      <c r="D66" s="2" t="n">
        <f aca="false">COUNTIFS(カード一覧!$C$2:$C$3170,B66,カード一覧!$N$2:$N$3170,"&lt;&gt;retired")</f>
        <v>60</v>
      </c>
      <c r="E66" s="2" t="n">
        <f aca="false">COUNTIFS(カード一覧!$C$2:$C$3170,B66,カード一覧!$N$2:$N$3170,"retired")</f>
        <v>5</v>
      </c>
      <c r="F66" s="2" t="n">
        <f aca="false">COUNTIFS(カード一覧!$C$2:$C$3170,B66,カード一覧!$N$2:$N$3170,"verified_expert")</f>
        <v>0</v>
      </c>
      <c r="G66" s="2" t="n">
        <f aca="false">COUNTIFS(カード一覧!$C$2:$C$3170,B66,カード一覧!$N$2:$N$3170,"&lt;&gt;retired",カード一覧!$M$2:$M$3170,"OPEN")</f>
        <v>7</v>
      </c>
      <c r="H66" s="2" t="n">
        <f aca="false">COUNTIFS(カード一覧!$C$2:$C$3170,B66,カード一覧!$N$2:$N$3170,"&lt;&gt;retired",カード一覧!$M$2:$M$3170,"RESTRICTED")</f>
        <v>8</v>
      </c>
      <c r="I66" s="2" t="n">
        <f aca="false">COUNTIFS(カード一覧!$C$2:$C$3170,B66,カード一覧!$N$2:$N$3170,"&lt;&gt;retired",カード一覧!$M$2:$M$3170,"GOV_JP")</f>
        <v>0</v>
      </c>
      <c r="J66" s="2" t="n">
        <f aca="false">COUNTIFS(カード一覧!$C$2:$C$3170,B66,カード一覧!$N$2:$N$3170,"&lt;&gt;retired",カード一覧!$M$2:$M$3170,"GOV_US")</f>
        <v>0</v>
      </c>
      <c r="K66" s="2" t="n">
        <f aca="false">COUNTIFS(カード一覧!$C$2:$C$3170,B66,カード一覧!$N$2:$N$3170,"&lt;&gt;retired",カード一覧!$M$2:$M$3170,"UNKNOWN")</f>
        <v>45</v>
      </c>
    </row>
    <row r="67" customFormat="false" ht="15" hidden="false" customHeight="false" outlineLevel="0" collapsed="false">
      <c r="A67" s="2" t="s">
        <v>129</v>
      </c>
      <c r="B67" s="6" t="s">
        <v>130</v>
      </c>
      <c r="C67" s="2" t="s">
        <v>131</v>
      </c>
      <c r="D67" s="2" t="n">
        <f aca="false">COUNTIFS(カード一覧!$C$2:$C$3170,B67,カード一覧!$N$2:$N$3170,"&lt;&gt;retired")</f>
        <v>40</v>
      </c>
      <c r="E67" s="2" t="n">
        <f aca="false">COUNTIFS(カード一覧!$C$2:$C$3170,B67,カード一覧!$N$2:$N$3170,"retired")</f>
        <v>0</v>
      </c>
      <c r="F67" s="2" t="n">
        <f aca="false">COUNTIFS(カード一覧!$C$2:$C$3170,B67,カード一覧!$N$2:$N$3170,"verified_expert")</f>
        <v>0</v>
      </c>
      <c r="G67" s="2" t="n">
        <f aca="false">COUNTIFS(カード一覧!$C$2:$C$3170,B67,カード一覧!$N$2:$N$3170,"&lt;&gt;retired",カード一覧!$M$2:$M$3170,"OPEN")</f>
        <v>5</v>
      </c>
      <c r="H67" s="2" t="n">
        <f aca="false">COUNTIFS(カード一覧!$C$2:$C$3170,B67,カード一覧!$N$2:$N$3170,"&lt;&gt;retired",カード一覧!$M$2:$M$3170,"RESTRICTED")</f>
        <v>18</v>
      </c>
      <c r="I67" s="2" t="n">
        <f aca="false">COUNTIFS(カード一覧!$C$2:$C$3170,B67,カード一覧!$N$2:$N$3170,"&lt;&gt;retired",カード一覧!$M$2:$M$3170,"GOV_JP")</f>
        <v>0</v>
      </c>
      <c r="J67" s="2" t="n">
        <f aca="false">COUNTIFS(カード一覧!$C$2:$C$3170,B67,カード一覧!$N$2:$N$3170,"&lt;&gt;retired",カード一覧!$M$2:$M$3170,"GOV_US")</f>
        <v>0</v>
      </c>
      <c r="K67" s="2" t="n">
        <f aca="false">COUNTIFS(カード一覧!$C$2:$C$3170,B67,カード一覧!$N$2:$N$3170,"&lt;&gt;retired",カード一覧!$M$2:$M$3170,"UNKNOWN")</f>
        <v>17</v>
      </c>
    </row>
    <row r="68" customFormat="false" ht="15" hidden="false" customHeight="false" outlineLevel="0" collapsed="false">
      <c r="A68" s="2" t="s">
        <v>129</v>
      </c>
      <c r="B68" s="6" t="s">
        <v>132</v>
      </c>
      <c r="C68" s="2" t="s">
        <v>133</v>
      </c>
      <c r="D68" s="2" t="n">
        <f aca="false">COUNTIFS(カード一覧!$C$2:$C$3170,B68,カード一覧!$N$2:$N$3170,"&lt;&gt;retired")</f>
        <v>32</v>
      </c>
      <c r="E68" s="2" t="n">
        <f aca="false">COUNTIFS(カード一覧!$C$2:$C$3170,B68,カード一覧!$N$2:$N$3170,"retired")</f>
        <v>0</v>
      </c>
      <c r="F68" s="2" t="n">
        <f aca="false">COUNTIFS(カード一覧!$C$2:$C$3170,B68,カード一覧!$N$2:$N$3170,"verified_expert")</f>
        <v>0</v>
      </c>
      <c r="G68" s="2" t="n">
        <f aca="false">COUNTIFS(カード一覧!$C$2:$C$3170,B68,カード一覧!$N$2:$N$3170,"&lt;&gt;retired",カード一覧!$M$2:$M$3170,"OPEN")</f>
        <v>4</v>
      </c>
      <c r="H68" s="2" t="n">
        <f aca="false">COUNTIFS(カード一覧!$C$2:$C$3170,B68,カード一覧!$N$2:$N$3170,"&lt;&gt;retired",カード一覧!$M$2:$M$3170,"RESTRICTED")</f>
        <v>15</v>
      </c>
      <c r="I68" s="2" t="n">
        <f aca="false">COUNTIFS(カード一覧!$C$2:$C$3170,B68,カード一覧!$N$2:$N$3170,"&lt;&gt;retired",カード一覧!$M$2:$M$3170,"GOV_JP")</f>
        <v>0</v>
      </c>
      <c r="J68" s="2" t="n">
        <f aca="false">COUNTIFS(カード一覧!$C$2:$C$3170,B68,カード一覧!$N$2:$N$3170,"&lt;&gt;retired",カード一覧!$M$2:$M$3170,"GOV_US")</f>
        <v>0</v>
      </c>
      <c r="K68" s="2" t="n">
        <f aca="false">COUNTIFS(カード一覧!$C$2:$C$3170,B68,カード一覧!$N$2:$N$3170,"&lt;&gt;retired",カード一覧!$M$2:$M$3170,"UNKNOWN")</f>
        <v>13</v>
      </c>
    </row>
    <row r="69" customFormat="false" ht="15" hidden="false" customHeight="false" outlineLevel="0" collapsed="false">
      <c r="A69" s="2" t="s">
        <v>129</v>
      </c>
      <c r="B69" s="6" t="s">
        <v>134</v>
      </c>
      <c r="C69" s="2" t="s">
        <v>135</v>
      </c>
      <c r="D69" s="2" t="n">
        <f aca="false">COUNTIFS(カード一覧!$C$2:$C$3170,B69,カード一覧!$N$2:$N$3170,"&lt;&gt;retired")</f>
        <v>38</v>
      </c>
      <c r="E69" s="2" t="n">
        <f aca="false">COUNTIFS(カード一覧!$C$2:$C$3170,B69,カード一覧!$N$2:$N$3170,"retired")</f>
        <v>0</v>
      </c>
      <c r="F69" s="2" t="n">
        <f aca="false">COUNTIFS(カード一覧!$C$2:$C$3170,B69,カード一覧!$N$2:$N$3170,"verified_expert")</f>
        <v>0</v>
      </c>
      <c r="G69" s="2" t="n">
        <f aca="false">COUNTIFS(カード一覧!$C$2:$C$3170,B69,カード一覧!$N$2:$N$3170,"&lt;&gt;retired",カード一覧!$M$2:$M$3170,"OPEN")</f>
        <v>1</v>
      </c>
      <c r="H69" s="2" t="n">
        <f aca="false">COUNTIFS(カード一覧!$C$2:$C$3170,B69,カード一覧!$N$2:$N$3170,"&lt;&gt;retired",カード一覧!$M$2:$M$3170,"RESTRICTED")</f>
        <v>30</v>
      </c>
      <c r="I69" s="2" t="n">
        <f aca="false">COUNTIFS(カード一覧!$C$2:$C$3170,B69,カード一覧!$N$2:$N$3170,"&lt;&gt;retired",カード一覧!$M$2:$M$3170,"GOV_JP")</f>
        <v>0</v>
      </c>
      <c r="J69" s="2" t="n">
        <f aca="false">COUNTIFS(カード一覧!$C$2:$C$3170,B69,カード一覧!$N$2:$N$3170,"&lt;&gt;retired",カード一覧!$M$2:$M$3170,"GOV_US")</f>
        <v>0</v>
      </c>
      <c r="K69" s="2" t="n">
        <f aca="false">COUNTIFS(カード一覧!$C$2:$C$3170,B69,カード一覧!$N$2:$N$3170,"&lt;&gt;retired",カード一覧!$M$2:$M$3170,"UNKNOWN")</f>
        <v>7</v>
      </c>
    </row>
    <row r="70" customFormat="false" ht="15" hidden="false" customHeight="false" outlineLevel="0" collapsed="false">
      <c r="A70" s="2" t="s">
        <v>129</v>
      </c>
      <c r="B70" s="6" t="s">
        <v>136</v>
      </c>
      <c r="C70" s="2" t="s">
        <v>137</v>
      </c>
      <c r="D70" s="2" t="n">
        <f aca="false">COUNTIFS(カード一覧!$C$2:$C$3170,B70,カード一覧!$N$2:$N$3170,"&lt;&gt;retired")</f>
        <v>36</v>
      </c>
      <c r="E70" s="2" t="n">
        <f aca="false">COUNTIFS(カード一覧!$C$2:$C$3170,B70,カード一覧!$N$2:$N$3170,"retired")</f>
        <v>6</v>
      </c>
      <c r="F70" s="2" t="n">
        <f aca="false">COUNTIFS(カード一覧!$C$2:$C$3170,B70,カード一覧!$N$2:$N$3170,"verified_expert")</f>
        <v>0</v>
      </c>
      <c r="G70" s="2" t="n">
        <f aca="false">COUNTIFS(カード一覧!$C$2:$C$3170,B70,カード一覧!$N$2:$N$3170,"&lt;&gt;retired",カード一覧!$M$2:$M$3170,"OPEN")</f>
        <v>7</v>
      </c>
      <c r="H70" s="2" t="n">
        <f aca="false">COUNTIFS(カード一覧!$C$2:$C$3170,B70,カード一覧!$N$2:$N$3170,"&lt;&gt;retired",カード一覧!$M$2:$M$3170,"RESTRICTED")</f>
        <v>13</v>
      </c>
      <c r="I70" s="2" t="n">
        <f aca="false">COUNTIFS(カード一覧!$C$2:$C$3170,B70,カード一覧!$N$2:$N$3170,"&lt;&gt;retired",カード一覧!$M$2:$M$3170,"GOV_JP")</f>
        <v>0</v>
      </c>
      <c r="J70" s="2" t="n">
        <f aca="false">COUNTIFS(カード一覧!$C$2:$C$3170,B70,カード一覧!$N$2:$N$3170,"&lt;&gt;retired",カード一覧!$M$2:$M$3170,"GOV_US")</f>
        <v>0</v>
      </c>
      <c r="K70" s="2" t="n">
        <f aca="false">COUNTIFS(カード一覧!$C$2:$C$3170,B70,カード一覧!$N$2:$N$3170,"&lt;&gt;retired",カード一覧!$M$2:$M$3170,"UNKNOWN")</f>
        <v>16</v>
      </c>
    </row>
    <row r="71" customFormat="false" ht="15" hidden="false" customHeight="false" outlineLevel="0" collapsed="false">
      <c r="A71" s="2" t="s">
        <v>129</v>
      </c>
      <c r="B71" s="6" t="s">
        <v>138</v>
      </c>
      <c r="C71" s="2" t="s">
        <v>139</v>
      </c>
      <c r="D71" s="2" t="n">
        <f aca="false">COUNTIFS(カード一覧!$C$2:$C$3170,B71,カード一覧!$N$2:$N$3170,"&lt;&gt;retired")</f>
        <v>16</v>
      </c>
      <c r="E71" s="2" t="n">
        <f aca="false">COUNTIFS(カード一覧!$C$2:$C$3170,B71,カード一覧!$N$2:$N$3170,"retired")</f>
        <v>3</v>
      </c>
      <c r="F71" s="2" t="n">
        <f aca="false">COUNTIFS(カード一覧!$C$2:$C$3170,B71,カード一覧!$N$2:$N$3170,"verified_expert")</f>
        <v>0</v>
      </c>
      <c r="G71" s="2" t="n">
        <f aca="false">COUNTIFS(カード一覧!$C$2:$C$3170,B71,カード一覧!$N$2:$N$3170,"&lt;&gt;retired",カード一覧!$M$2:$M$3170,"OPEN")</f>
        <v>7</v>
      </c>
      <c r="H71" s="2" t="n">
        <f aca="false">COUNTIFS(カード一覧!$C$2:$C$3170,B71,カード一覧!$N$2:$N$3170,"&lt;&gt;retired",カード一覧!$M$2:$M$3170,"RESTRICTED")</f>
        <v>1</v>
      </c>
      <c r="I71" s="2" t="n">
        <f aca="false">COUNTIFS(カード一覧!$C$2:$C$3170,B71,カード一覧!$N$2:$N$3170,"&lt;&gt;retired",カード一覧!$M$2:$M$3170,"GOV_JP")</f>
        <v>0</v>
      </c>
      <c r="J71" s="2" t="n">
        <f aca="false">COUNTIFS(カード一覧!$C$2:$C$3170,B71,カード一覧!$N$2:$N$3170,"&lt;&gt;retired",カード一覧!$M$2:$M$3170,"GOV_US")</f>
        <v>0</v>
      </c>
      <c r="K71" s="2" t="n">
        <f aca="false">COUNTIFS(カード一覧!$C$2:$C$3170,B71,カード一覧!$N$2:$N$3170,"&lt;&gt;retired",カード一覧!$M$2:$M$3170,"UNKNOWN")</f>
        <v>8</v>
      </c>
    </row>
    <row r="72" customFormat="false" ht="15" hidden="false" customHeight="false" outlineLevel="0" collapsed="false">
      <c r="A72" s="2" t="s">
        <v>129</v>
      </c>
      <c r="B72" s="6" t="s">
        <v>140</v>
      </c>
      <c r="C72" s="2" t="s">
        <v>141</v>
      </c>
      <c r="D72" s="2" t="n">
        <f aca="false">COUNTIFS(カード一覧!$C$2:$C$3170,B72,カード一覧!$N$2:$N$3170,"&lt;&gt;retired")</f>
        <v>17</v>
      </c>
      <c r="E72" s="2" t="n">
        <f aca="false">COUNTIFS(カード一覧!$C$2:$C$3170,B72,カード一覧!$N$2:$N$3170,"retired")</f>
        <v>0</v>
      </c>
      <c r="F72" s="2" t="n">
        <f aca="false">COUNTIFS(カード一覧!$C$2:$C$3170,B72,カード一覧!$N$2:$N$3170,"verified_expert")</f>
        <v>0</v>
      </c>
      <c r="G72" s="2" t="n">
        <f aca="false">COUNTIFS(カード一覧!$C$2:$C$3170,B72,カード一覧!$N$2:$N$3170,"&lt;&gt;retired",カード一覧!$M$2:$M$3170,"OPEN")</f>
        <v>3</v>
      </c>
      <c r="H72" s="2" t="n">
        <f aca="false">COUNTIFS(カード一覧!$C$2:$C$3170,B72,カード一覧!$N$2:$N$3170,"&lt;&gt;retired",カード一覧!$M$2:$M$3170,"RESTRICTED")</f>
        <v>4</v>
      </c>
      <c r="I72" s="2" t="n">
        <f aca="false">COUNTIFS(カード一覧!$C$2:$C$3170,B72,カード一覧!$N$2:$N$3170,"&lt;&gt;retired",カード一覧!$M$2:$M$3170,"GOV_JP")</f>
        <v>0</v>
      </c>
      <c r="J72" s="2" t="n">
        <f aca="false">COUNTIFS(カード一覧!$C$2:$C$3170,B72,カード一覧!$N$2:$N$3170,"&lt;&gt;retired",カード一覧!$M$2:$M$3170,"GOV_US")</f>
        <v>0</v>
      </c>
      <c r="K72" s="2" t="n">
        <f aca="false">COUNTIFS(カード一覧!$C$2:$C$3170,B72,カード一覧!$N$2:$N$3170,"&lt;&gt;retired",カード一覧!$M$2:$M$3170,"UNKNOWN")</f>
        <v>10</v>
      </c>
    </row>
    <row r="73" customFormat="false" ht="15" hidden="false" customHeight="false" outlineLevel="0" collapsed="false">
      <c r="A73" s="2" t="s">
        <v>129</v>
      </c>
      <c r="B73" s="6" t="s">
        <v>142</v>
      </c>
      <c r="C73" s="2" t="s">
        <v>143</v>
      </c>
      <c r="D73" s="2" t="n">
        <f aca="false">COUNTIFS(カード一覧!$C$2:$C$3170,B73,カード一覧!$N$2:$N$3170,"&lt;&gt;retired")</f>
        <v>14</v>
      </c>
      <c r="E73" s="2" t="n">
        <f aca="false">COUNTIFS(カード一覧!$C$2:$C$3170,B73,カード一覧!$N$2:$N$3170,"retired")</f>
        <v>0</v>
      </c>
      <c r="F73" s="2" t="n">
        <f aca="false">COUNTIFS(カード一覧!$C$2:$C$3170,B73,カード一覧!$N$2:$N$3170,"verified_expert")</f>
        <v>0</v>
      </c>
      <c r="G73" s="2" t="n">
        <f aca="false">COUNTIFS(カード一覧!$C$2:$C$3170,B73,カード一覧!$N$2:$N$3170,"&lt;&gt;retired",カード一覧!$M$2:$M$3170,"OPEN")</f>
        <v>2</v>
      </c>
      <c r="H73" s="2" t="n">
        <f aca="false">COUNTIFS(カード一覧!$C$2:$C$3170,B73,カード一覧!$N$2:$N$3170,"&lt;&gt;retired",カード一覧!$M$2:$M$3170,"RESTRICTED")</f>
        <v>5</v>
      </c>
      <c r="I73" s="2" t="n">
        <f aca="false">COUNTIFS(カード一覧!$C$2:$C$3170,B73,カード一覧!$N$2:$N$3170,"&lt;&gt;retired",カード一覧!$M$2:$M$3170,"GOV_JP")</f>
        <v>1</v>
      </c>
      <c r="J73" s="2" t="n">
        <f aca="false">COUNTIFS(カード一覧!$C$2:$C$3170,B73,カード一覧!$N$2:$N$3170,"&lt;&gt;retired",カード一覧!$M$2:$M$3170,"GOV_US")</f>
        <v>0</v>
      </c>
      <c r="K73" s="2" t="n">
        <f aca="false">COUNTIFS(カード一覧!$C$2:$C$3170,B73,カード一覧!$N$2:$N$3170,"&lt;&gt;retired",カード一覧!$M$2:$M$3170,"UNKNOWN")</f>
        <v>6</v>
      </c>
    </row>
    <row r="74" customFormat="false" ht="15" hidden="false" customHeight="false" outlineLevel="0" collapsed="false">
      <c r="A74" s="2" t="s">
        <v>144</v>
      </c>
      <c r="B74" s="6" t="s">
        <v>145</v>
      </c>
      <c r="C74" s="2" t="s">
        <v>146</v>
      </c>
      <c r="D74" s="2" t="n">
        <f aca="false">COUNTIFS(カード一覧!$C$2:$C$3170,B74,カード一覧!$N$2:$N$3170,"&lt;&gt;retired")</f>
        <v>30</v>
      </c>
      <c r="E74" s="2" t="n">
        <f aca="false">COUNTIFS(カード一覧!$C$2:$C$3170,B74,カード一覧!$N$2:$N$3170,"retired")</f>
        <v>2</v>
      </c>
      <c r="F74" s="2" t="n">
        <f aca="false">COUNTIFS(カード一覧!$C$2:$C$3170,B74,カード一覧!$N$2:$N$3170,"verified_expert")</f>
        <v>0</v>
      </c>
      <c r="G74" s="2" t="n">
        <f aca="false">COUNTIFS(カード一覧!$C$2:$C$3170,B74,カード一覧!$N$2:$N$3170,"&lt;&gt;retired",カード一覧!$M$2:$M$3170,"OPEN")</f>
        <v>3</v>
      </c>
      <c r="H74" s="2" t="n">
        <f aca="false">COUNTIFS(カード一覧!$C$2:$C$3170,B74,カード一覧!$N$2:$N$3170,"&lt;&gt;retired",カード一覧!$M$2:$M$3170,"RESTRICTED")</f>
        <v>13</v>
      </c>
      <c r="I74" s="2" t="n">
        <f aca="false">COUNTIFS(カード一覧!$C$2:$C$3170,B74,カード一覧!$N$2:$N$3170,"&lt;&gt;retired",カード一覧!$M$2:$M$3170,"GOV_JP")</f>
        <v>0</v>
      </c>
      <c r="J74" s="2" t="n">
        <f aca="false">COUNTIFS(カード一覧!$C$2:$C$3170,B74,カード一覧!$N$2:$N$3170,"&lt;&gt;retired",カード一覧!$M$2:$M$3170,"GOV_US")</f>
        <v>0</v>
      </c>
      <c r="K74" s="2" t="n">
        <f aca="false">COUNTIFS(カード一覧!$C$2:$C$3170,B74,カード一覧!$N$2:$N$3170,"&lt;&gt;retired",カード一覧!$M$2:$M$3170,"UNKNOWN")</f>
        <v>14</v>
      </c>
    </row>
    <row r="75" customFormat="false" ht="15" hidden="false" customHeight="false" outlineLevel="0" collapsed="false">
      <c r="A75" s="2" t="s">
        <v>144</v>
      </c>
      <c r="B75" s="6" t="s">
        <v>147</v>
      </c>
      <c r="C75" s="2" t="s">
        <v>148</v>
      </c>
      <c r="D75" s="2" t="n">
        <f aca="false">COUNTIFS(カード一覧!$C$2:$C$3170,B75,カード一覧!$N$2:$N$3170,"&lt;&gt;retired")</f>
        <v>36</v>
      </c>
      <c r="E75" s="2" t="n">
        <f aca="false">COUNTIFS(カード一覧!$C$2:$C$3170,B75,カード一覧!$N$2:$N$3170,"retired")</f>
        <v>7</v>
      </c>
      <c r="F75" s="2" t="n">
        <f aca="false">COUNTIFS(カード一覧!$C$2:$C$3170,B75,カード一覧!$N$2:$N$3170,"verified_expert")</f>
        <v>0</v>
      </c>
      <c r="G75" s="2" t="n">
        <f aca="false">COUNTIFS(カード一覧!$C$2:$C$3170,B75,カード一覧!$N$2:$N$3170,"&lt;&gt;retired",カード一覧!$M$2:$M$3170,"OPEN")</f>
        <v>4</v>
      </c>
      <c r="H75" s="2" t="n">
        <f aca="false">COUNTIFS(カード一覧!$C$2:$C$3170,B75,カード一覧!$N$2:$N$3170,"&lt;&gt;retired",カード一覧!$M$2:$M$3170,"RESTRICTED")</f>
        <v>13</v>
      </c>
      <c r="I75" s="2" t="n">
        <f aca="false">COUNTIFS(カード一覧!$C$2:$C$3170,B75,カード一覧!$N$2:$N$3170,"&lt;&gt;retired",カード一覧!$M$2:$M$3170,"GOV_JP")</f>
        <v>1</v>
      </c>
      <c r="J75" s="2" t="n">
        <f aca="false">COUNTIFS(カード一覧!$C$2:$C$3170,B75,カード一覧!$N$2:$N$3170,"&lt;&gt;retired",カード一覧!$M$2:$M$3170,"GOV_US")</f>
        <v>0</v>
      </c>
      <c r="K75" s="2" t="n">
        <f aca="false">COUNTIFS(カード一覧!$C$2:$C$3170,B75,カード一覧!$N$2:$N$3170,"&lt;&gt;retired",カード一覧!$M$2:$M$3170,"UNKNOWN")</f>
        <v>18</v>
      </c>
    </row>
    <row r="76" customFormat="false" ht="15" hidden="false" customHeight="false" outlineLevel="0" collapsed="false">
      <c r="A76" s="2" t="s">
        <v>144</v>
      </c>
      <c r="B76" s="6" t="s">
        <v>149</v>
      </c>
      <c r="C76" s="2" t="s">
        <v>150</v>
      </c>
      <c r="D76" s="2" t="n">
        <f aca="false">COUNTIFS(カード一覧!$C$2:$C$3170,B76,カード一覧!$N$2:$N$3170,"&lt;&gt;retired")</f>
        <v>51</v>
      </c>
      <c r="E76" s="2" t="n">
        <f aca="false">COUNTIFS(カード一覧!$C$2:$C$3170,B76,カード一覧!$N$2:$N$3170,"retired")</f>
        <v>0</v>
      </c>
      <c r="F76" s="2" t="n">
        <f aca="false">COUNTIFS(カード一覧!$C$2:$C$3170,B76,カード一覧!$N$2:$N$3170,"verified_expert")</f>
        <v>0</v>
      </c>
      <c r="G76" s="2" t="n">
        <f aca="false">COUNTIFS(カード一覧!$C$2:$C$3170,B76,カード一覧!$N$2:$N$3170,"&lt;&gt;retired",カード一覧!$M$2:$M$3170,"OPEN")</f>
        <v>5</v>
      </c>
      <c r="H76" s="2" t="n">
        <f aca="false">COUNTIFS(カード一覧!$C$2:$C$3170,B76,カード一覧!$N$2:$N$3170,"&lt;&gt;retired",カード一覧!$M$2:$M$3170,"RESTRICTED")</f>
        <v>10</v>
      </c>
      <c r="I76" s="2" t="n">
        <f aca="false">COUNTIFS(カード一覧!$C$2:$C$3170,B76,カード一覧!$N$2:$N$3170,"&lt;&gt;retired",カード一覧!$M$2:$M$3170,"GOV_JP")</f>
        <v>1</v>
      </c>
      <c r="J76" s="2" t="n">
        <f aca="false">COUNTIFS(カード一覧!$C$2:$C$3170,B76,カード一覧!$N$2:$N$3170,"&lt;&gt;retired",カード一覧!$M$2:$M$3170,"GOV_US")</f>
        <v>0</v>
      </c>
      <c r="K76" s="2" t="n">
        <f aca="false">COUNTIFS(カード一覧!$C$2:$C$3170,B76,カード一覧!$N$2:$N$3170,"&lt;&gt;retired",カード一覧!$M$2:$M$3170,"UNKNOWN")</f>
        <v>35</v>
      </c>
    </row>
    <row r="77" customFormat="false" ht="15" hidden="false" customHeight="false" outlineLevel="0" collapsed="false">
      <c r="A77" s="2" t="s">
        <v>144</v>
      </c>
      <c r="B77" s="6" t="s">
        <v>151</v>
      </c>
      <c r="C77" s="2" t="s">
        <v>152</v>
      </c>
      <c r="D77" s="2" t="n">
        <f aca="false">COUNTIFS(カード一覧!$C$2:$C$3170,B77,カード一覧!$N$2:$N$3170,"&lt;&gt;retired")</f>
        <v>12</v>
      </c>
      <c r="E77" s="2" t="n">
        <f aca="false">COUNTIFS(カード一覧!$C$2:$C$3170,B77,カード一覧!$N$2:$N$3170,"retired")</f>
        <v>0</v>
      </c>
      <c r="F77" s="2" t="n">
        <f aca="false">COUNTIFS(カード一覧!$C$2:$C$3170,B77,カード一覧!$N$2:$N$3170,"verified_expert")</f>
        <v>0</v>
      </c>
      <c r="G77" s="2" t="n">
        <f aca="false">COUNTIFS(カード一覧!$C$2:$C$3170,B77,カード一覧!$N$2:$N$3170,"&lt;&gt;retired",カード一覧!$M$2:$M$3170,"OPEN")</f>
        <v>3</v>
      </c>
      <c r="H77" s="2" t="n">
        <f aca="false">COUNTIFS(カード一覧!$C$2:$C$3170,B77,カード一覧!$N$2:$N$3170,"&lt;&gt;retired",カード一覧!$M$2:$M$3170,"RESTRICTED")</f>
        <v>0</v>
      </c>
      <c r="I77" s="2" t="n">
        <f aca="false">COUNTIFS(カード一覧!$C$2:$C$3170,B77,カード一覧!$N$2:$N$3170,"&lt;&gt;retired",カード一覧!$M$2:$M$3170,"GOV_JP")</f>
        <v>0</v>
      </c>
      <c r="J77" s="2" t="n">
        <f aca="false">COUNTIFS(カード一覧!$C$2:$C$3170,B77,カード一覧!$N$2:$N$3170,"&lt;&gt;retired",カード一覧!$M$2:$M$3170,"GOV_US")</f>
        <v>0</v>
      </c>
      <c r="K77" s="2" t="n">
        <f aca="false">COUNTIFS(カード一覧!$C$2:$C$3170,B77,カード一覧!$N$2:$N$3170,"&lt;&gt;retired",カード一覧!$M$2:$M$3170,"UNKNOWN")</f>
        <v>9</v>
      </c>
    </row>
    <row r="78" customFormat="false" ht="15" hidden="false" customHeight="false" outlineLevel="0" collapsed="false">
      <c r="A78" s="2" t="s">
        <v>144</v>
      </c>
      <c r="B78" s="6" t="s">
        <v>153</v>
      </c>
      <c r="C78" s="2" t="s">
        <v>154</v>
      </c>
      <c r="D78" s="2" t="n">
        <f aca="false">COUNTIFS(カード一覧!$C$2:$C$3170,B78,カード一覧!$N$2:$N$3170,"&lt;&gt;retired")</f>
        <v>49</v>
      </c>
      <c r="E78" s="2" t="n">
        <f aca="false">COUNTIFS(カード一覧!$C$2:$C$3170,B78,カード一覧!$N$2:$N$3170,"retired")</f>
        <v>0</v>
      </c>
      <c r="F78" s="2" t="n">
        <f aca="false">COUNTIFS(カード一覧!$C$2:$C$3170,B78,カード一覧!$N$2:$N$3170,"verified_expert")</f>
        <v>0</v>
      </c>
      <c r="G78" s="2" t="n">
        <f aca="false">COUNTIFS(カード一覧!$C$2:$C$3170,B78,カード一覧!$N$2:$N$3170,"&lt;&gt;retired",カード一覧!$M$2:$M$3170,"OPEN")</f>
        <v>2</v>
      </c>
      <c r="H78" s="2" t="n">
        <f aca="false">COUNTIFS(カード一覧!$C$2:$C$3170,B78,カード一覧!$N$2:$N$3170,"&lt;&gt;retired",カード一覧!$M$2:$M$3170,"RESTRICTED")</f>
        <v>12</v>
      </c>
      <c r="I78" s="2" t="n">
        <f aca="false">COUNTIFS(カード一覧!$C$2:$C$3170,B78,カード一覧!$N$2:$N$3170,"&lt;&gt;retired",カード一覧!$M$2:$M$3170,"GOV_JP")</f>
        <v>0</v>
      </c>
      <c r="J78" s="2" t="n">
        <f aca="false">COUNTIFS(カード一覧!$C$2:$C$3170,B78,カード一覧!$N$2:$N$3170,"&lt;&gt;retired",カード一覧!$M$2:$M$3170,"GOV_US")</f>
        <v>1</v>
      </c>
      <c r="K78" s="2" t="n">
        <f aca="false">COUNTIFS(カード一覧!$C$2:$C$3170,B78,カード一覧!$N$2:$N$3170,"&lt;&gt;retired",カード一覧!$M$2:$M$3170,"UNKNOWN")</f>
        <v>34</v>
      </c>
    </row>
    <row r="79" customFormat="false" ht="15" hidden="false" customHeight="false" outlineLevel="0" collapsed="false">
      <c r="A79" s="2" t="s">
        <v>144</v>
      </c>
      <c r="B79" s="6" t="s">
        <v>155</v>
      </c>
      <c r="C79" s="2" t="s">
        <v>156</v>
      </c>
      <c r="D79" s="2" t="n">
        <f aca="false">COUNTIFS(カード一覧!$C$2:$C$3170,B79,カード一覧!$N$2:$N$3170,"&lt;&gt;retired")</f>
        <v>28</v>
      </c>
      <c r="E79" s="2" t="n">
        <f aca="false">COUNTIFS(カード一覧!$C$2:$C$3170,B79,カード一覧!$N$2:$N$3170,"retired")</f>
        <v>0</v>
      </c>
      <c r="F79" s="2" t="n">
        <f aca="false">COUNTIFS(カード一覧!$C$2:$C$3170,B79,カード一覧!$N$2:$N$3170,"verified_expert")</f>
        <v>0</v>
      </c>
      <c r="G79" s="2" t="n">
        <f aca="false">COUNTIFS(カード一覧!$C$2:$C$3170,B79,カード一覧!$N$2:$N$3170,"&lt;&gt;retired",カード一覧!$M$2:$M$3170,"OPEN")</f>
        <v>3</v>
      </c>
      <c r="H79" s="2" t="n">
        <f aca="false">COUNTIFS(カード一覧!$C$2:$C$3170,B79,カード一覧!$N$2:$N$3170,"&lt;&gt;retired",カード一覧!$M$2:$M$3170,"RESTRICTED")</f>
        <v>1</v>
      </c>
      <c r="I79" s="2" t="n">
        <f aca="false">COUNTIFS(カード一覧!$C$2:$C$3170,B79,カード一覧!$N$2:$N$3170,"&lt;&gt;retired",カード一覧!$M$2:$M$3170,"GOV_JP")</f>
        <v>0</v>
      </c>
      <c r="J79" s="2" t="n">
        <f aca="false">COUNTIFS(カード一覧!$C$2:$C$3170,B79,カード一覧!$N$2:$N$3170,"&lt;&gt;retired",カード一覧!$M$2:$M$3170,"GOV_US")</f>
        <v>0</v>
      </c>
      <c r="K79" s="2" t="n">
        <f aca="false">COUNTIFS(カード一覧!$C$2:$C$3170,B79,カード一覧!$N$2:$N$3170,"&lt;&gt;retired",カード一覧!$M$2:$M$3170,"UNKNOWN")</f>
        <v>24</v>
      </c>
    </row>
    <row r="80" customFormat="false" ht="15" hidden="false" customHeight="false" outlineLevel="0" collapsed="false">
      <c r="A80" s="2" t="s">
        <v>144</v>
      </c>
      <c r="B80" s="6" t="s">
        <v>157</v>
      </c>
      <c r="C80" s="2" t="s">
        <v>158</v>
      </c>
      <c r="D80" s="2" t="n">
        <f aca="false">COUNTIFS(カード一覧!$C$2:$C$3170,B80,カード一覧!$N$2:$N$3170,"&lt;&gt;retired")</f>
        <v>44</v>
      </c>
      <c r="E80" s="2" t="n">
        <f aca="false">COUNTIFS(カード一覧!$C$2:$C$3170,B80,カード一覧!$N$2:$N$3170,"retired")</f>
        <v>0</v>
      </c>
      <c r="F80" s="2" t="n">
        <f aca="false">COUNTIFS(カード一覧!$C$2:$C$3170,B80,カード一覧!$N$2:$N$3170,"verified_expert")</f>
        <v>0</v>
      </c>
      <c r="G80" s="2" t="n">
        <f aca="false">COUNTIFS(カード一覧!$C$2:$C$3170,B80,カード一覧!$N$2:$N$3170,"&lt;&gt;retired",カード一覧!$M$2:$M$3170,"OPEN")</f>
        <v>9</v>
      </c>
      <c r="H80" s="2" t="n">
        <f aca="false">COUNTIFS(カード一覧!$C$2:$C$3170,B80,カード一覧!$N$2:$N$3170,"&lt;&gt;retired",カード一覧!$M$2:$M$3170,"RESTRICTED")</f>
        <v>12</v>
      </c>
      <c r="I80" s="2" t="n">
        <f aca="false">COUNTIFS(カード一覧!$C$2:$C$3170,B80,カード一覧!$N$2:$N$3170,"&lt;&gt;retired",カード一覧!$M$2:$M$3170,"GOV_JP")</f>
        <v>0</v>
      </c>
      <c r="J80" s="2" t="n">
        <f aca="false">COUNTIFS(カード一覧!$C$2:$C$3170,B80,カード一覧!$N$2:$N$3170,"&lt;&gt;retired",カード一覧!$M$2:$M$3170,"GOV_US")</f>
        <v>0</v>
      </c>
      <c r="K80" s="2" t="n">
        <f aca="false">COUNTIFS(カード一覧!$C$2:$C$3170,B80,カード一覧!$N$2:$N$3170,"&lt;&gt;retired",カード一覧!$M$2:$M$3170,"UNKNOWN")</f>
        <v>23</v>
      </c>
    </row>
    <row r="81" customFormat="false" ht="15" hidden="false" customHeight="false" outlineLevel="0" collapsed="false">
      <c r="A81" s="2" t="s">
        <v>144</v>
      </c>
      <c r="B81" s="6" t="s">
        <v>159</v>
      </c>
      <c r="C81" s="2" t="s">
        <v>160</v>
      </c>
      <c r="D81" s="2" t="n">
        <f aca="false">COUNTIFS(カード一覧!$C$2:$C$3170,B81,カード一覧!$N$2:$N$3170,"&lt;&gt;retired")</f>
        <v>21</v>
      </c>
      <c r="E81" s="2" t="n">
        <f aca="false">COUNTIFS(カード一覧!$C$2:$C$3170,B81,カード一覧!$N$2:$N$3170,"retired")</f>
        <v>0</v>
      </c>
      <c r="F81" s="2" t="n">
        <f aca="false">COUNTIFS(カード一覧!$C$2:$C$3170,B81,カード一覧!$N$2:$N$3170,"verified_expert")</f>
        <v>0</v>
      </c>
      <c r="G81" s="2" t="n">
        <f aca="false">COUNTIFS(カード一覧!$C$2:$C$3170,B81,カード一覧!$N$2:$N$3170,"&lt;&gt;retired",カード一覧!$M$2:$M$3170,"OPEN")</f>
        <v>1</v>
      </c>
      <c r="H81" s="2" t="n">
        <f aca="false">COUNTIFS(カード一覧!$C$2:$C$3170,B81,カード一覧!$N$2:$N$3170,"&lt;&gt;retired",カード一覧!$M$2:$M$3170,"RESTRICTED")</f>
        <v>5</v>
      </c>
      <c r="I81" s="2" t="n">
        <f aca="false">COUNTIFS(カード一覧!$C$2:$C$3170,B81,カード一覧!$N$2:$N$3170,"&lt;&gt;retired",カード一覧!$M$2:$M$3170,"GOV_JP")</f>
        <v>0</v>
      </c>
      <c r="J81" s="2" t="n">
        <f aca="false">COUNTIFS(カード一覧!$C$2:$C$3170,B81,カード一覧!$N$2:$N$3170,"&lt;&gt;retired",カード一覧!$M$2:$M$3170,"GOV_US")</f>
        <v>0</v>
      </c>
      <c r="K81" s="2" t="n">
        <f aca="false">COUNTIFS(カード一覧!$C$2:$C$3170,B81,カード一覧!$N$2:$N$3170,"&lt;&gt;retired",カード一覧!$M$2:$M$3170,"UNKNOWN")</f>
        <v>15</v>
      </c>
    </row>
    <row r="82" customFormat="false" ht="15" hidden="false" customHeight="false" outlineLevel="0" collapsed="false">
      <c r="A82" s="2" t="s">
        <v>144</v>
      </c>
      <c r="B82" s="6" t="s">
        <v>161</v>
      </c>
      <c r="C82" s="2" t="s">
        <v>162</v>
      </c>
      <c r="D82" s="2" t="n">
        <f aca="false">COUNTIFS(カード一覧!$C$2:$C$3170,B82,カード一覧!$N$2:$N$3170,"&lt;&gt;retired")</f>
        <v>32</v>
      </c>
      <c r="E82" s="2" t="n">
        <f aca="false">COUNTIFS(カード一覧!$C$2:$C$3170,B82,カード一覧!$N$2:$N$3170,"retired")</f>
        <v>0</v>
      </c>
      <c r="F82" s="2" t="n">
        <f aca="false">COUNTIFS(カード一覧!$C$2:$C$3170,B82,カード一覧!$N$2:$N$3170,"verified_expert")</f>
        <v>0</v>
      </c>
      <c r="G82" s="2" t="n">
        <f aca="false">COUNTIFS(カード一覧!$C$2:$C$3170,B82,カード一覧!$N$2:$N$3170,"&lt;&gt;retired",カード一覧!$M$2:$M$3170,"OPEN")</f>
        <v>1</v>
      </c>
      <c r="H82" s="2" t="n">
        <f aca="false">COUNTIFS(カード一覧!$C$2:$C$3170,B82,カード一覧!$N$2:$N$3170,"&lt;&gt;retired",カード一覧!$M$2:$M$3170,"RESTRICTED")</f>
        <v>8</v>
      </c>
      <c r="I82" s="2" t="n">
        <f aca="false">COUNTIFS(カード一覧!$C$2:$C$3170,B82,カード一覧!$N$2:$N$3170,"&lt;&gt;retired",カード一覧!$M$2:$M$3170,"GOV_JP")</f>
        <v>0</v>
      </c>
      <c r="J82" s="2" t="n">
        <f aca="false">COUNTIFS(カード一覧!$C$2:$C$3170,B82,カード一覧!$N$2:$N$3170,"&lt;&gt;retired",カード一覧!$M$2:$M$3170,"GOV_US")</f>
        <v>0</v>
      </c>
      <c r="K82" s="2" t="n">
        <f aca="false">COUNTIFS(カード一覧!$C$2:$C$3170,B82,カード一覧!$N$2:$N$3170,"&lt;&gt;retired",カード一覧!$M$2:$M$3170,"UNKNOWN")</f>
        <v>23</v>
      </c>
    </row>
    <row r="83" customFormat="false" ht="15" hidden="false" customHeight="false" outlineLevel="0" collapsed="false">
      <c r="A83" s="2" t="s">
        <v>144</v>
      </c>
      <c r="B83" s="6" t="s">
        <v>163</v>
      </c>
      <c r="C83" s="2" t="s">
        <v>164</v>
      </c>
      <c r="D83" s="2" t="n">
        <f aca="false">COUNTIFS(カード一覧!$C$2:$C$3170,B83,カード一覧!$N$2:$N$3170,"&lt;&gt;retired")</f>
        <v>28</v>
      </c>
      <c r="E83" s="2" t="n">
        <f aca="false">COUNTIFS(カード一覧!$C$2:$C$3170,B83,カード一覧!$N$2:$N$3170,"retired")</f>
        <v>0</v>
      </c>
      <c r="F83" s="2" t="n">
        <f aca="false">COUNTIFS(カード一覧!$C$2:$C$3170,B83,カード一覧!$N$2:$N$3170,"verified_expert")</f>
        <v>0</v>
      </c>
      <c r="G83" s="2" t="n">
        <f aca="false">COUNTIFS(カード一覧!$C$2:$C$3170,B83,カード一覧!$N$2:$N$3170,"&lt;&gt;retired",カード一覧!$M$2:$M$3170,"OPEN")</f>
        <v>6</v>
      </c>
      <c r="H83" s="2" t="n">
        <f aca="false">COUNTIFS(カード一覧!$C$2:$C$3170,B83,カード一覧!$N$2:$N$3170,"&lt;&gt;retired",カード一覧!$M$2:$M$3170,"RESTRICTED")</f>
        <v>7</v>
      </c>
      <c r="I83" s="2" t="n">
        <f aca="false">COUNTIFS(カード一覧!$C$2:$C$3170,B83,カード一覧!$N$2:$N$3170,"&lt;&gt;retired",カード一覧!$M$2:$M$3170,"GOV_JP")</f>
        <v>0</v>
      </c>
      <c r="J83" s="2" t="n">
        <f aca="false">COUNTIFS(カード一覧!$C$2:$C$3170,B83,カード一覧!$N$2:$N$3170,"&lt;&gt;retired",カード一覧!$M$2:$M$3170,"GOV_US")</f>
        <v>0</v>
      </c>
      <c r="K83" s="2" t="n">
        <f aca="false">COUNTIFS(カード一覧!$C$2:$C$3170,B83,カード一覧!$N$2:$N$3170,"&lt;&gt;retired",カード一覧!$M$2:$M$3170,"UNKNOWN")</f>
        <v>15</v>
      </c>
    </row>
    <row r="84" customFormat="false" ht="15" hidden="false" customHeight="false" outlineLevel="0" collapsed="false">
      <c r="A84" s="2" t="s">
        <v>165</v>
      </c>
      <c r="B84" s="6" t="s">
        <v>166</v>
      </c>
      <c r="C84" s="2" t="s">
        <v>167</v>
      </c>
      <c r="D84" s="2" t="n">
        <f aca="false">COUNTIFS(カード一覧!$C$2:$C$3170,B84,カード一覧!$N$2:$N$3170,"&lt;&gt;retired")</f>
        <v>50</v>
      </c>
      <c r="E84" s="2" t="n">
        <f aca="false">COUNTIFS(カード一覧!$C$2:$C$3170,B84,カード一覧!$N$2:$N$3170,"retired")</f>
        <v>0</v>
      </c>
      <c r="F84" s="2" t="n">
        <f aca="false">COUNTIFS(カード一覧!$C$2:$C$3170,B84,カード一覧!$N$2:$N$3170,"verified_expert")</f>
        <v>0</v>
      </c>
      <c r="G84" s="2" t="n">
        <f aca="false">COUNTIFS(カード一覧!$C$2:$C$3170,B84,カード一覧!$N$2:$N$3170,"&lt;&gt;retired",カード一覧!$M$2:$M$3170,"OPEN")</f>
        <v>1</v>
      </c>
      <c r="H84" s="2" t="n">
        <f aca="false">COUNTIFS(カード一覧!$C$2:$C$3170,B84,カード一覧!$N$2:$N$3170,"&lt;&gt;retired",カード一覧!$M$2:$M$3170,"RESTRICTED")</f>
        <v>49</v>
      </c>
      <c r="I84" s="2" t="n">
        <f aca="false">COUNTIFS(カード一覧!$C$2:$C$3170,B84,カード一覧!$N$2:$N$3170,"&lt;&gt;retired",カード一覧!$M$2:$M$3170,"GOV_JP")</f>
        <v>0</v>
      </c>
      <c r="J84" s="2" t="n">
        <f aca="false">COUNTIFS(カード一覧!$C$2:$C$3170,B84,カード一覧!$N$2:$N$3170,"&lt;&gt;retired",カード一覧!$M$2:$M$3170,"GOV_US")</f>
        <v>0</v>
      </c>
      <c r="K84" s="2" t="n">
        <f aca="false">COUNTIFS(カード一覧!$C$2:$C$3170,B84,カード一覧!$N$2:$N$3170,"&lt;&gt;retired",カード一覧!$M$2:$M$3170,"UNKNOWN")</f>
        <v>0</v>
      </c>
    </row>
    <row r="85" customFormat="false" ht="15" hidden="false" customHeight="false" outlineLevel="0" collapsed="false">
      <c r="A85" s="2" t="s">
        <v>165</v>
      </c>
      <c r="B85" s="6" t="s">
        <v>168</v>
      </c>
      <c r="C85" s="2" t="s">
        <v>169</v>
      </c>
      <c r="D85" s="2" t="n">
        <f aca="false">COUNTIFS(カード一覧!$C$2:$C$3170,B85,カード一覧!$N$2:$N$3170,"&lt;&gt;retired")</f>
        <v>19</v>
      </c>
      <c r="E85" s="2" t="n">
        <f aca="false">COUNTIFS(カード一覧!$C$2:$C$3170,B85,カード一覧!$N$2:$N$3170,"retired")</f>
        <v>0</v>
      </c>
      <c r="F85" s="2" t="n">
        <f aca="false">COUNTIFS(カード一覧!$C$2:$C$3170,B85,カード一覧!$N$2:$N$3170,"verified_expert")</f>
        <v>0</v>
      </c>
      <c r="G85" s="2" t="n">
        <f aca="false">COUNTIFS(カード一覧!$C$2:$C$3170,B85,カード一覧!$N$2:$N$3170,"&lt;&gt;retired",カード一覧!$M$2:$M$3170,"OPEN")</f>
        <v>2</v>
      </c>
      <c r="H85" s="2" t="n">
        <f aca="false">COUNTIFS(カード一覧!$C$2:$C$3170,B85,カード一覧!$N$2:$N$3170,"&lt;&gt;retired",カード一覧!$M$2:$M$3170,"RESTRICTED")</f>
        <v>14</v>
      </c>
      <c r="I85" s="2" t="n">
        <f aca="false">COUNTIFS(カード一覧!$C$2:$C$3170,B85,カード一覧!$N$2:$N$3170,"&lt;&gt;retired",カード一覧!$M$2:$M$3170,"GOV_JP")</f>
        <v>0</v>
      </c>
      <c r="J85" s="2" t="n">
        <f aca="false">COUNTIFS(カード一覧!$C$2:$C$3170,B85,カード一覧!$N$2:$N$3170,"&lt;&gt;retired",カード一覧!$M$2:$M$3170,"GOV_US")</f>
        <v>0</v>
      </c>
      <c r="K85" s="2" t="n">
        <f aca="false">COUNTIFS(カード一覧!$C$2:$C$3170,B85,カード一覧!$N$2:$N$3170,"&lt;&gt;retired",カード一覧!$M$2:$M$3170,"UNKNOWN")</f>
        <v>3</v>
      </c>
    </row>
    <row r="86" customFormat="false" ht="15" hidden="false" customHeight="false" outlineLevel="0" collapsed="false">
      <c r="A86" s="2" t="s">
        <v>165</v>
      </c>
      <c r="B86" s="6" t="s">
        <v>170</v>
      </c>
      <c r="C86" s="2" t="s">
        <v>171</v>
      </c>
      <c r="D86" s="2" t="n">
        <f aca="false">COUNTIFS(カード一覧!$C$2:$C$3170,B86,カード一覧!$N$2:$N$3170,"&lt;&gt;retired")</f>
        <v>29</v>
      </c>
      <c r="E86" s="2" t="n">
        <f aca="false">COUNTIFS(カード一覧!$C$2:$C$3170,B86,カード一覧!$N$2:$N$3170,"retired")</f>
        <v>0</v>
      </c>
      <c r="F86" s="2" t="n">
        <f aca="false">COUNTIFS(カード一覧!$C$2:$C$3170,B86,カード一覧!$N$2:$N$3170,"verified_expert")</f>
        <v>0</v>
      </c>
      <c r="G86" s="2" t="n">
        <f aca="false">COUNTIFS(カード一覧!$C$2:$C$3170,B86,カード一覧!$N$2:$N$3170,"&lt;&gt;retired",カード一覧!$M$2:$M$3170,"OPEN")</f>
        <v>2</v>
      </c>
      <c r="H86" s="2" t="n">
        <f aca="false">COUNTIFS(カード一覧!$C$2:$C$3170,B86,カード一覧!$N$2:$N$3170,"&lt;&gt;retired",カード一覧!$M$2:$M$3170,"RESTRICTED")</f>
        <v>21</v>
      </c>
      <c r="I86" s="2" t="n">
        <f aca="false">COUNTIFS(カード一覧!$C$2:$C$3170,B86,カード一覧!$N$2:$N$3170,"&lt;&gt;retired",カード一覧!$M$2:$M$3170,"GOV_JP")</f>
        <v>2</v>
      </c>
      <c r="J86" s="2" t="n">
        <f aca="false">COUNTIFS(カード一覧!$C$2:$C$3170,B86,カード一覧!$N$2:$N$3170,"&lt;&gt;retired",カード一覧!$M$2:$M$3170,"GOV_US")</f>
        <v>0</v>
      </c>
      <c r="K86" s="2" t="n">
        <f aca="false">COUNTIFS(カード一覧!$C$2:$C$3170,B86,カード一覧!$N$2:$N$3170,"&lt;&gt;retired",カード一覧!$M$2:$M$3170,"UNKNOWN")</f>
        <v>4</v>
      </c>
    </row>
    <row r="87" customFormat="false" ht="15" hidden="false" customHeight="false" outlineLevel="0" collapsed="false">
      <c r="A87" s="2" t="s">
        <v>165</v>
      </c>
      <c r="B87" s="6" t="s">
        <v>172</v>
      </c>
      <c r="C87" s="2" t="s">
        <v>173</v>
      </c>
      <c r="D87" s="2" t="n">
        <f aca="false">COUNTIFS(カード一覧!$C$2:$C$3170,B87,カード一覧!$N$2:$N$3170,"&lt;&gt;retired")</f>
        <v>56</v>
      </c>
      <c r="E87" s="2" t="n">
        <f aca="false">COUNTIFS(カード一覧!$C$2:$C$3170,B87,カード一覧!$N$2:$N$3170,"retired")</f>
        <v>0</v>
      </c>
      <c r="F87" s="2" t="n">
        <f aca="false">COUNTIFS(カード一覧!$C$2:$C$3170,B87,カード一覧!$N$2:$N$3170,"verified_expert")</f>
        <v>0</v>
      </c>
      <c r="G87" s="2" t="n">
        <f aca="false">COUNTIFS(カード一覧!$C$2:$C$3170,B87,カード一覧!$N$2:$N$3170,"&lt;&gt;retired",カード一覧!$M$2:$M$3170,"OPEN")</f>
        <v>10</v>
      </c>
      <c r="H87" s="2" t="n">
        <f aca="false">COUNTIFS(カード一覧!$C$2:$C$3170,B87,カード一覧!$N$2:$N$3170,"&lt;&gt;retired",カード一覧!$M$2:$M$3170,"RESTRICTED")</f>
        <v>30</v>
      </c>
      <c r="I87" s="2" t="n">
        <f aca="false">COUNTIFS(カード一覧!$C$2:$C$3170,B87,カード一覧!$N$2:$N$3170,"&lt;&gt;retired",カード一覧!$M$2:$M$3170,"GOV_JP")</f>
        <v>4</v>
      </c>
      <c r="J87" s="2" t="n">
        <f aca="false">COUNTIFS(カード一覧!$C$2:$C$3170,B87,カード一覧!$N$2:$N$3170,"&lt;&gt;retired",カード一覧!$M$2:$M$3170,"GOV_US")</f>
        <v>0</v>
      </c>
      <c r="K87" s="2" t="n">
        <f aca="false">COUNTIFS(カード一覧!$C$2:$C$3170,B87,カード一覧!$N$2:$N$3170,"&lt;&gt;retired",カード一覧!$M$2:$M$3170,"UNKNOWN")</f>
        <v>12</v>
      </c>
    </row>
    <row r="88" customFormat="false" ht="15" hidden="false" customHeight="false" outlineLevel="0" collapsed="false">
      <c r="A88" s="2" t="s">
        <v>165</v>
      </c>
      <c r="B88" s="6" t="s">
        <v>174</v>
      </c>
      <c r="C88" s="2" t="s">
        <v>175</v>
      </c>
      <c r="D88" s="2" t="n">
        <f aca="false">COUNTIFS(カード一覧!$C$2:$C$3170,B88,カード一覧!$N$2:$N$3170,"&lt;&gt;retired")</f>
        <v>44</v>
      </c>
      <c r="E88" s="2" t="n">
        <f aca="false">COUNTIFS(カード一覧!$C$2:$C$3170,B88,カード一覧!$N$2:$N$3170,"retired")</f>
        <v>0</v>
      </c>
      <c r="F88" s="2" t="n">
        <f aca="false">COUNTIFS(カード一覧!$C$2:$C$3170,B88,カード一覧!$N$2:$N$3170,"verified_expert")</f>
        <v>0</v>
      </c>
      <c r="G88" s="2" t="n">
        <f aca="false">COUNTIFS(カード一覧!$C$2:$C$3170,B88,カード一覧!$N$2:$N$3170,"&lt;&gt;retired",カード一覧!$M$2:$M$3170,"OPEN")</f>
        <v>4</v>
      </c>
      <c r="H88" s="2" t="n">
        <f aca="false">COUNTIFS(カード一覧!$C$2:$C$3170,B88,カード一覧!$N$2:$N$3170,"&lt;&gt;retired",カード一覧!$M$2:$M$3170,"RESTRICTED")</f>
        <v>31</v>
      </c>
      <c r="I88" s="2" t="n">
        <f aca="false">COUNTIFS(カード一覧!$C$2:$C$3170,B88,カード一覧!$N$2:$N$3170,"&lt;&gt;retired",カード一覧!$M$2:$M$3170,"GOV_JP")</f>
        <v>0</v>
      </c>
      <c r="J88" s="2" t="n">
        <f aca="false">COUNTIFS(カード一覧!$C$2:$C$3170,B88,カード一覧!$N$2:$N$3170,"&lt;&gt;retired",カード一覧!$M$2:$M$3170,"GOV_US")</f>
        <v>0</v>
      </c>
      <c r="K88" s="2" t="n">
        <f aca="false">COUNTIFS(カード一覧!$C$2:$C$3170,B88,カード一覧!$N$2:$N$3170,"&lt;&gt;retired",カード一覧!$M$2:$M$3170,"UNKNOWN")</f>
        <v>9</v>
      </c>
    </row>
    <row r="89" customFormat="false" ht="15" hidden="false" customHeight="false" outlineLevel="0" collapsed="false">
      <c r="A89" s="2" t="s">
        <v>165</v>
      </c>
      <c r="B89" s="6" t="s">
        <v>176</v>
      </c>
      <c r="C89" s="2" t="s">
        <v>177</v>
      </c>
      <c r="D89" s="2" t="n">
        <f aca="false">COUNTIFS(カード一覧!$C$2:$C$3170,B89,カード一覧!$N$2:$N$3170,"&lt;&gt;retired")</f>
        <v>24</v>
      </c>
      <c r="E89" s="2" t="n">
        <f aca="false">COUNTIFS(カード一覧!$C$2:$C$3170,B89,カード一覧!$N$2:$N$3170,"retired")</f>
        <v>0</v>
      </c>
      <c r="F89" s="2" t="n">
        <f aca="false">COUNTIFS(カード一覧!$C$2:$C$3170,B89,カード一覧!$N$2:$N$3170,"verified_expert")</f>
        <v>0</v>
      </c>
      <c r="G89" s="2" t="n">
        <f aca="false">COUNTIFS(カード一覧!$C$2:$C$3170,B89,カード一覧!$N$2:$N$3170,"&lt;&gt;retired",カード一覧!$M$2:$M$3170,"OPEN")</f>
        <v>9</v>
      </c>
      <c r="H89" s="2" t="n">
        <f aca="false">COUNTIFS(カード一覧!$C$2:$C$3170,B89,カード一覧!$N$2:$N$3170,"&lt;&gt;retired",カード一覧!$M$2:$M$3170,"RESTRICTED")</f>
        <v>8</v>
      </c>
      <c r="I89" s="2" t="n">
        <f aca="false">COUNTIFS(カード一覧!$C$2:$C$3170,B89,カード一覧!$N$2:$N$3170,"&lt;&gt;retired",カード一覧!$M$2:$M$3170,"GOV_JP")</f>
        <v>0</v>
      </c>
      <c r="J89" s="2" t="n">
        <f aca="false">COUNTIFS(カード一覧!$C$2:$C$3170,B89,カード一覧!$N$2:$N$3170,"&lt;&gt;retired",カード一覧!$M$2:$M$3170,"GOV_US")</f>
        <v>0</v>
      </c>
      <c r="K89" s="2" t="n">
        <f aca="false">COUNTIFS(カード一覧!$C$2:$C$3170,B89,カード一覧!$N$2:$N$3170,"&lt;&gt;retired",カード一覧!$M$2:$M$3170,"UNKNOWN")</f>
        <v>7</v>
      </c>
    </row>
    <row r="90" customFormat="false" ht="15" hidden="false" customHeight="false" outlineLevel="0" collapsed="false">
      <c r="A90" s="2" t="s">
        <v>165</v>
      </c>
      <c r="B90" s="6" t="s">
        <v>178</v>
      </c>
      <c r="C90" s="2" t="s">
        <v>179</v>
      </c>
      <c r="D90" s="2" t="n">
        <f aca="false">COUNTIFS(カード一覧!$C$2:$C$3170,B90,カード一覧!$N$2:$N$3170,"&lt;&gt;retired")</f>
        <v>27</v>
      </c>
      <c r="E90" s="2" t="n">
        <f aca="false">COUNTIFS(カード一覧!$C$2:$C$3170,B90,カード一覧!$N$2:$N$3170,"retired")</f>
        <v>0</v>
      </c>
      <c r="F90" s="2" t="n">
        <f aca="false">COUNTIFS(カード一覧!$C$2:$C$3170,B90,カード一覧!$N$2:$N$3170,"verified_expert")</f>
        <v>0</v>
      </c>
      <c r="G90" s="2" t="n">
        <f aca="false">COUNTIFS(カード一覧!$C$2:$C$3170,B90,カード一覧!$N$2:$N$3170,"&lt;&gt;retired",カード一覧!$M$2:$M$3170,"OPEN")</f>
        <v>0</v>
      </c>
      <c r="H90" s="2" t="n">
        <f aca="false">COUNTIFS(カード一覧!$C$2:$C$3170,B90,カード一覧!$N$2:$N$3170,"&lt;&gt;retired",カード一覧!$M$2:$M$3170,"RESTRICTED")</f>
        <v>24</v>
      </c>
      <c r="I90" s="2" t="n">
        <f aca="false">COUNTIFS(カード一覧!$C$2:$C$3170,B90,カード一覧!$N$2:$N$3170,"&lt;&gt;retired",カード一覧!$M$2:$M$3170,"GOV_JP")</f>
        <v>3</v>
      </c>
      <c r="J90" s="2" t="n">
        <f aca="false">COUNTIFS(カード一覧!$C$2:$C$3170,B90,カード一覧!$N$2:$N$3170,"&lt;&gt;retired",カード一覧!$M$2:$M$3170,"GOV_US")</f>
        <v>0</v>
      </c>
      <c r="K90" s="2" t="n">
        <f aca="false">COUNTIFS(カード一覧!$C$2:$C$3170,B90,カード一覧!$N$2:$N$3170,"&lt;&gt;retired",カード一覧!$M$2:$M$3170,"UNKNOWN")</f>
        <v>0</v>
      </c>
    </row>
    <row r="91" customFormat="false" ht="15" hidden="false" customHeight="false" outlineLevel="0" collapsed="false">
      <c r="A91" s="2" t="s">
        <v>165</v>
      </c>
      <c r="B91" s="6" t="s">
        <v>180</v>
      </c>
      <c r="C91" s="2" t="s">
        <v>181</v>
      </c>
      <c r="D91" s="2" t="n">
        <f aca="false">COUNTIFS(カード一覧!$C$2:$C$3170,B91,カード一覧!$N$2:$N$3170,"&lt;&gt;retired")</f>
        <v>29</v>
      </c>
      <c r="E91" s="2" t="n">
        <f aca="false">COUNTIFS(カード一覧!$C$2:$C$3170,B91,カード一覧!$N$2:$N$3170,"retired")</f>
        <v>0</v>
      </c>
      <c r="F91" s="2" t="n">
        <f aca="false">COUNTIFS(カード一覧!$C$2:$C$3170,B91,カード一覧!$N$2:$N$3170,"verified_expert")</f>
        <v>0</v>
      </c>
      <c r="G91" s="2" t="n">
        <f aca="false">COUNTIFS(カード一覧!$C$2:$C$3170,B91,カード一覧!$N$2:$N$3170,"&lt;&gt;retired",カード一覧!$M$2:$M$3170,"OPEN")</f>
        <v>3</v>
      </c>
      <c r="H91" s="2" t="n">
        <f aca="false">COUNTIFS(カード一覧!$C$2:$C$3170,B91,カード一覧!$N$2:$N$3170,"&lt;&gt;retired",カード一覧!$M$2:$M$3170,"RESTRICTED")</f>
        <v>15</v>
      </c>
      <c r="I91" s="2" t="n">
        <f aca="false">COUNTIFS(カード一覧!$C$2:$C$3170,B91,カード一覧!$N$2:$N$3170,"&lt;&gt;retired",カード一覧!$M$2:$M$3170,"GOV_JP")</f>
        <v>0</v>
      </c>
      <c r="J91" s="2" t="n">
        <f aca="false">COUNTIFS(カード一覧!$C$2:$C$3170,B91,カード一覧!$N$2:$N$3170,"&lt;&gt;retired",カード一覧!$M$2:$M$3170,"GOV_US")</f>
        <v>0</v>
      </c>
      <c r="K91" s="2" t="n">
        <f aca="false">COUNTIFS(カード一覧!$C$2:$C$3170,B91,カード一覧!$N$2:$N$3170,"&lt;&gt;retired",カード一覧!$M$2:$M$3170,"UNKNOWN")</f>
        <v>11</v>
      </c>
    </row>
    <row r="92" customFormat="false" ht="15" hidden="false" customHeight="false" outlineLevel="0" collapsed="false">
      <c r="A92" s="2" t="s">
        <v>165</v>
      </c>
      <c r="B92" s="6" t="s">
        <v>182</v>
      </c>
      <c r="C92" s="2" t="s">
        <v>183</v>
      </c>
      <c r="D92" s="2" t="n">
        <f aca="false">COUNTIFS(カード一覧!$C$2:$C$3170,B92,カード一覧!$N$2:$N$3170,"&lt;&gt;retired")</f>
        <v>17</v>
      </c>
      <c r="E92" s="2" t="n">
        <f aca="false">COUNTIFS(カード一覧!$C$2:$C$3170,B92,カード一覧!$N$2:$N$3170,"retired")</f>
        <v>0</v>
      </c>
      <c r="F92" s="2" t="n">
        <f aca="false">COUNTIFS(カード一覧!$C$2:$C$3170,B92,カード一覧!$N$2:$N$3170,"verified_expert")</f>
        <v>0</v>
      </c>
      <c r="G92" s="2" t="n">
        <f aca="false">COUNTIFS(カード一覧!$C$2:$C$3170,B92,カード一覧!$N$2:$N$3170,"&lt;&gt;retired",カード一覧!$M$2:$M$3170,"OPEN")</f>
        <v>0</v>
      </c>
      <c r="H92" s="2" t="n">
        <f aca="false">COUNTIFS(カード一覧!$C$2:$C$3170,B92,カード一覧!$N$2:$N$3170,"&lt;&gt;retired",カード一覧!$M$2:$M$3170,"RESTRICTED")</f>
        <v>16</v>
      </c>
      <c r="I92" s="2" t="n">
        <f aca="false">COUNTIFS(カード一覧!$C$2:$C$3170,B92,カード一覧!$N$2:$N$3170,"&lt;&gt;retired",カード一覧!$M$2:$M$3170,"GOV_JP")</f>
        <v>1</v>
      </c>
      <c r="J92" s="2" t="n">
        <f aca="false">COUNTIFS(カード一覧!$C$2:$C$3170,B92,カード一覧!$N$2:$N$3170,"&lt;&gt;retired",カード一覧!$M$2:$M$3170,"GOV_US")</f>
        <v>0</v>
      </c>
      <c r="K92" s="2" t="n">
        <f aca="false">COUNTIFS(カード一覧!$C$2:$C$3170,B92,カード一覧!$N$2:$N$3170,"&lt;&gt;retired",カード一覧!$M$2:$M$3170,"UNKNOWN")</f>
        <v>0</v>
      </c>
    </row>
    <row r="93" customFormat="false" ht="15" hidden="false" customHeight="false" outlineLevel="0" collapsed="false">
      <c r="A93" s="2" t="s">
        <v>165</v>
      </c>
      <c r="B93" s="6" t="s">
        <v>184</v>
      </c>
      <c r="C93" s="2" t="s">
        <v>185</v>
      </c>
      <c r="D93" s="2" t="n">
        <f aca="false">COUNTIFS(カード一覧!$C$2:$C$3170,B93,カード一覧!$N$2:$N$3170,"&lt;&gt;retired")</f>
        <v>19</v>
      </c>
      <c r="E93" s="2" t="n">
        <f aca="false">COUNTIFS(カード一覧!$C$2:$C$3170,B93,カード一覧!$N$2:$N$3170,"retired")</f>
        <v>1</v>
      </c>
      <c r="F93" s="2" t="n">
        <f aca="false">COUNTIFS(カード一覧!$C$2:$C$3170,B93,カード一覧!$N$2:$N$3170,"verified_expert")</f>
        <v>0</v>
      </c>
      <c r="G93" s="2" t="n">
        <f aca="false">COUNTIFS(カード一覧!$C$2:$C$3170,B93,カード一覧!$N$2:$N$3170,"&lt;&gt;retired",カード一覧!$M$2:$M$3170,"OPEN")</f>
        <v>4</v>
      </c>
      <c r="H93" s="2" t="n">
        <f aca="false">COUNTIFS(カード一覧!$C$2:$C$3170,B93,カード一覧!$N$2:$N$3170,"&lt;&gt;retired",カード一覧!$M$2:$M$3170,"RESTRICTED")</f>
        <v>14</v>
      </c>
      <c r="I93" s="2" t="n">
        <f aca="false">COUNTIFS(カード一覧!$C$2:$C$3170,B93,カード一覧!$N$2:$N$3170,"&lt;&gt;retired",カード一覧!$M$2:$M$3170,"GOV_JP")</f>
        <v>1</v>
      </c>
      <c r="J93" s="2" t="n">
        <f aca="false">COUNTIFS(カード一覧!$C$2:$C$3170,B93,カード一覧!$N$2:$N$3170,"&lt;&gt;retired",カード一覧!$M$2:$M$3170,"GOV_US")</f>
        <v>0</v>
      </c>
      <c r="K93" s="2" t="n">
        <f aca="false">COUNTIFS(カード一覧!$C$2:$C$3170,B93,カード一覧!$N$2:$N$3170,"&lt;&gt;retired",カード一覧!$M$2:$M$3170,"UNKNOWN")</f>
        <v>0</v>
      </c>
    </row>
    <row r="94" customFormat="false" ht="15" hidden="false" customHeight="false" outlineLevel="0" collapsed="false">
      <c r="A94" s="2" t="s">
        <v>165</v>
      </c>
      <c r="B94" s="6" t="s">
        <v>186</v>
      </c>
      <c r="C94" s="2" t="s">
        <v>187</v>
      </c>
      <c r="D94" s="2" t="n">
        <f aca="false">COUNTIFS(カード一覧!$C$2:$C$3170,B94,カード一覧!$N$2:$N$3170,"&lt;&gt;retired")</f>
        <v>50</v>
      </c>
      <c r="E94" s="2" t="n">
        <f aca="false">COUNTIFS(カード一覧!$C$2:$C$3170,B94,カード一覧!$N$2:$N$3170,"retired")</f>
        <v>0</v>
      </c>
      <c r="F94" s="2" t="n">
        <f aca="false">COUNTIFS(カード一覧!$C$2:$C$3170,B94,カード一覧!$N$2:$N$3170,"verified_expert")</f>
        <v>0</v>
      </c>
      <c r="G94" s="2" t="n">
        <f aca="false">COUNTIFS(カード一覧!$C$2:$C$3170,B94,カード一覧!$N$2:$N$3170,"&lt;&gt;retired",カード一覧!$M$2:$M$3170,"OPEN")</f>
        <v>3</v>
      </c>
      <c r="H94" s="2" t="n">
        <f aca="false">COUNTIFS(カード一覧!$C$2:$C$3170,B94,カード一覧!$N$2:$N$3170,"&lt;&gt;retired",カード一覧!$M$2:$M$3170,"RESTRICTED")</f>
        <v>31</v>
      </c>
      <c r="I94" s="2" t="n">
        <f aca="false">COUNTIFS(カード一覧!$C$2:$C$3170,B94,カード一覧!$N$2:$N$3170,"&lt;&gt;retired",カード一覧!$M$2:$M$3170,"GOV_JP")</f>
        <v>0</v>
      </c>
      <c r="J94" s="2" t="n">
        <f aca="false">COUNTIFS(カード一覧!$C$2:$C$3170,B94,カード一覧!$N$2:$N$3170,"&lt;&gt;retired",カード一覧!$M$2:$M$3170,"GOV_US")</f>
        <v>0</v>
      </c>
      <c r="K94" s="2" t="n">
        <f aca="false">COUNTIFS(カード一覧!$C$2:$C$3170,B94,カード一覧!$N$2:$N$3170,"&lt;&gt;retired",カード一覧!$M$2:$M$3170,"UNKNOWN")</f>
        <v>16</v>
      </c>
    </row>
    <row r="95" customFormat="false" ht="15" hidden="false" customHeight="false" outlineLevel="0" collapsed="false">
      <c r="A95" s="2" t="s">
        <v>165</v>
      </c>
      <c r="B95" s="6" t="s">
        <v>188</v>
      </c>
      <c r="C95" s="2" t="s">
        <v>189</v>
      </c>
      <c r="D95" s="2" t="n">
        <f aca="false">COUNTIFS(カード一覧!$C$2:$C$3170,B95,カード一覧!$N$2:$N$3170,"&lt;&gt;retired")</f>
        <v>27</v>
      </c>
      <c r="E95" s="2" t="n">
        <f aca="false">COUNTIFS(カード一覧!$C$2:$C$3170,B95,カード一覧!$N$2:$N$3170,"retired")</f>
        <v>0</v>
      </c>
      <c r="F95" s="2" t="n">
        <f aca="false">COUNTIFS(カード一覧!$C$2:$C$3170,B95,カード一覧!$N$2:$N$3170,"verified_expert")</f>
        <v>0</v>
      </c>
      <c r="G95" s="2" t="n">
        <f aca="false">COUNTIFS(カード一覧!$C$2:$C$3170,B95,カード一覧!$N$2:$N$3170,"&lt;&gt;retired",カード一覧!$M$2:$M$3170,"OPEN")</f>
        <v>5</v>
      </c>
      <c r="H95" s="2" t="n">
        <f aca="false">COUNTIFS(カード一覧!$C$2:$C$3170,B95,カード一覧!$N$2:$N$3170,"&lt;&gt;retired",カード一覧!$M$2:$M$3170,"RESTRICTED")</f>
        <v>17</v>
      </c>
      <c r="I95" s="2" t="n">
        <f aca="false">COUNTIFS(カード一覧!$C$2:$C$3170,B95,カード一覧!$N$2:$N$3170,"&lt;&gt;retired",カード一覧!$M$2:$M$3170,"GOV_JP")</f>
        <v>0</v>
      </c>
      <c r="J95" s="2" t="n">
        <f aca="false">COUNTIFS(カード一覧!$C$2:$C$3170,B95,カード一覧!$N$2:$N$3170,"&lt;&gt;retired",カード一覧!$M$2:$M$3170,"GOV_US")</f>
        <v>0</v>
      </c>
      <c r="K95" s="2" t="n">
        <f aca="false">COUNTIFS(カード一覧!$C$2:$C$3170,B95,カード一覧!$N$2:$N$3170,"&lt;&gt;retired",カード一覧!$M$2:$M$3170,"UNKNOWN")</f>
        <v>5</v>
      </c>
    </row>
    <row r="96" customFormat="false" ht="15" hidden="false" customHeight="false" outlineLevel="0" collapsed="false">
      <c r="A96" s="2" t="s">
        <v>165</v>
      </c>
      <c r="B96" s="6" t="s">
        <v>190</v>
      </c>
      <c r="C96" s="2" t="s">
        <v>191</v>
      </c>
      <c r="D96" s="2" t="n">
        <f aca="false">COUNTIFS(カード一覧!$C$2:$C$3170,B96,カード一覧!$N$2:$N$3170,"&lt;&gt;retired")</f>
        <v>75</v>
      </c>
      <c r="E96" s="2" t="n">
        <f aca="false">COUNTIFS(カード一覧!$C$2:$C$3170,B96,カード一覧!$N$2:$N$3170,"retired")</f>
        <v>1</v>
      </c>
      <c r="F96" s="2" t="n">
        <f aca="false">COUNTIFS(カード一覧!$C$2:$C$3170,B96,カード一覧!$N$2:$N$3170,"verified_expert")</f>
        <v>0</v>
      </c>
      <c r="G96" s="2" t="n">
        <f aca="false">COUNTIFS(カード一覧!$C$2:$C$3170,B96,カード一覧!$N$2:$N$3170,"&lt;&gt;retired",カード一覧!$M$2:$M$3170,"OPEN")</f>
        <v>8</v>
      </c>
      <c r="H96" s="2" t="n">
        <f aca="false">COUNTIFS(カード一覧!$C$2:$C$3170,B96,カード一覧!$N$2:$N$3170,"&lt;&gt;retired",カード一覧!$M$2:$M$3170,"RESTRICTED")</f>
        <v>59</v>
      </c>
      <c r="I96" s="2" t="n">
        <f aca="false">COUNTIFS(カード一覧!$C$2:$C$3170,B96,カード一覧!$N$2:$N$3170,"&lt;&gt;retired",カード一覧!$M$2:$M$3170,"GOV_JP")</f>
        <v>1</v>
      </c>
      <c r="J96" s="2" t="n">
        <f aca="false">COUNTIFS(カード一覧!$C$2:$C$3170,B96,カード一覧!$N$2:$N$3170,"&lt;&gt;retired",カード一覧!$M$2:$M$3170,"GOV_US")</f>
        <v>0</v>
      </c>
      <c r="K96" s="2" t="n">
        <f aca="false">COUNTIFS(カード一覧!$C$2:$C$3170,B96,カード一覧!$N$2:$N$3170,"&lt;&gt;retired",カード一覧!$M$2:$M$3170,"UNKNOWN")</f>
        <v>7</v>
      </c>
    </row>
    <row r="97" customFormat="false" ht="15" hidden="false" customHeight="false" outlineLevel="0" collapsed="false">
      <c r="A97" s="2" t="s">
        <v>165</v>
      </c>
      <c r="B97" s="6" t="s">
        <v>192</v>
      </c>
      <c r="C97" s="2" t="s">
        <v>193</v>
      </c>
      <c r="D97" s="2" t="n">
        <f aca="false">COUNTIFS(カード一覧!$C$2:$C$3170,B97,カード一覧!$N$2:$N$3170,"&lt;&gt;retired")</f>
        <v>29</v>
      </c>
      <c r="E97" s="2" t="n">
        <f aca="false">COUNTIFS(カード一覧!$C$2:$C$3170,B97,カード一覧!$N$2:$N$3170,"retired")</f>
        <v>0</v>
      </c>
      <c r="F97" s="2" t="n">
        <f aca="false">COUNTIFS(カード一覧!$C$2:$C$3170,B97,カード一覧!$N$2:$N$3170,"verified_expert")</f>
        <v>0</v>
      </c>
      <c r="G97" s="2" t="n">
        <f aca="false">COUNTIFS(カード一覧!$C$2:$C$3170,B97,カード一覧!$N$2:$N$3170,"&lt;&gt;retired",カード一覧!$M$2:$M$3170,"OPEN")</f>
        <v>6</v>
      </c>
      <c r="H97" s="2" t="n">
        <f aca="false">COUNTIFS(カード一覧!$C$2:$C$3170,B97,カード一覧!$N$2:$N$3170,"&lt;&gt;retired",カード一覧!$M$2:$M$3170,"RESTRICTED")</f>
        <v>22</v>
      </c>
      <c r="I97" s="2" t="n">
        <f aca="false">COUNTIFS(カード一覧!$C$2:$C$3170,B97,カード一覧!$N$2:$N$3170,"&lt;&gt;retired",カード一覧!$M$2:$M$3170,"GOV_JP")</f>
        <v>1</v>
      </c>
      <c r="J97" s="2" t="n">
        <f aca="false">COUNTIFS(カード一覧!$C$2:$C$3170,B97,カード一覧!$N$2:$N$3170,"&lt;&gt;retired",カード一覧!$M$2:$M$3170,"GOV_US")</f>
        <v>0</v>
      </c>
      <c r="K97" s="2" t="n">
        <f aca="false">COUNTIFS(カード一覧!$C$2:$C$3170,B97,カード一覧!$N$2:$N$3170,"&lt;&gt;retired",カード一覧!$M$2:$M$3170,"UNKNOWN")</f>
        <v>0</v>
      </c>
    </row>
    <row r="98" customFormat="false" ht="15" hidden="false" customHeight="false" outlineLevel="0" collapsed="false">
      <c r="A98" s="2" t="s">
        <v>194</v>
      </c>
      <c r="B98" s="6" t="s">
        <v>195</v>
      </c>
      <c r="C98" s="2" t="s">
        <v>196</v>
      </c>
      <c r="D98" s="2" t="n">
        <f aca="false">COUNTIFS(カード一覧!$C$2:$C$3170,B98,カード一覧!$N$2:$N$3170,"&lt;&gt;retired")</f>
        <v>32</v>
      </c>
      <c r="E98" s="2" t="n">
        <f aca="false">COUNTIFS(カード一覧!$C$2:$C$3170,B98,カード一覧!$N$2:$N$3170,"retired")</f>
        <v>0</v>
      </c>
      <c r="F98" s="2" t="n">
        <f aca="false">COUNTIFS(カード一覧!$C$2:$C$3170,B98,カード一覧!$N$2:$N$3170,"verified_expert")</f>
        <v>0</v>
      </c>
      <c r="G98" s="2" t="n">
        <f aca="false">COUNTIFS(カード一覧!$C$2:$C$3170,B98,カード一覧!$N$2:$N$3170,"&lt;&gt;retired",カード一覧!$M$2:$M$3170,"OPEN")</f>
        <v>5</v>
      </c>
      <c r="H98" s="2" t="n">
        <f aca="false">COUNTIFS(カード一覧!$C$2:$C$3170,B98,カード一覧!$N$2:$N$3170,"&lt;&gt;retired",カード一覧!$M$2:$M$3170,"RESTRICTED")</f>
        <v>21</v>
      </c>
      <c r="I98" s="2" t="n">
        <f aca="false">COUNTIFS(カード一覧!$C$2:$C$3170,B98,カード一覧!$N$2:$N$3170,"&lt;&gt;retired",カード一覧!$M$2:$M$3170,"GOV_JP")</f>
        <v>3</v>
      </c>
      <c r="J98" s="2" t="n">
        <f aca="false">COUNTIFS(カード一覧!$C$2:$C$3170,B98,カード一覧!$N$2:$N$3170,"&lt;&gt;retired",カード一覧!$M$2:$M$3170,"GOV_US")</f>
        <v>2</v>
      </c>
      <c r="K98" s="2" t="n">
        <f aca="false">COUNTIFS(カード一覧!$C$2:$C$3170,B98,カード一覧!$N$2:$N$3170,"&lt;&gt;retired",カード一覧!$M$2:$M$3170,"UNKNOWN")</f>
        <v>1</v>
      </c>
    </row>
    <row r="99" customFormat="false" ht="15" hidden="false" customHeight="false" outlineLevel="0" collapsed="false">
      <c r="A99" s="2" t="s">
        <v>194</v>
      </c>
      <c r="B99" s="6" t="s">
        <v>197</v>
      </c>
      <c r="C99" s="2" t="s">
        <v>198</v>
      </c>
      <c r="D99" s="2" t="n">
        <f aca="false">COUNTIFS(カード一覧!$C$2:$C$3170,B99,カード一覧!$N$2:$N$3170,"&lt;&gt;retired")</f>
        <v>26</v>
      </c>
      <c r="E99" s="2" t="n">
        <f aca="false">COUNTIFS(カード一覧!$C$2:$C$3170,B99,カード一覧!$N$2:$N$3170,"retired")</f>
        <v>0</v>
      </c>
      <c r="F99" s="2" t="n">
        <f aca="false">COUNTIFS(カード一覧!$C$2:$C$3170,B99,カード一覧!$N$2:$N$3170,"verified_expert")</f>
        <v>0</v>
      </c>
      <c r="G99" s="2" t="n">
        <f aca="false">COUNTIFS(カード一覧!$C$2:$C$3170,B99,カード一覧!$N$2:$N$3170,"&lt;&gt;retired",カード一覧!$M$2:$M$3170,"OPEN")</f>
        <v>3</v>
      </c>
      <c r="H99" s="2" t="n">
        <f aca="false">COUNTIFS(カード一覧!$C$2:$C$3170,B99,カード一覧!$N$2:$N$3170,"&lt;&gt;retired",カード一覧!$M$2:$M$3170,"RESTRICTED")</f>
        <v>15</v>
      </c>
      <c r="I99" s="2" t="n">
        <f aca="false">COUNTIFS(カード一覧!$C$2:$C$3170,B99,カード一覧!$N$2:$N$3170,"&lt;&gt;retired",カード一覧!$M$2:$M$3170,"GOV_JP")</f>
        <v>6</v>
      </c>
      <c r="J99" s="2" t="n">
        <f aca="false">COUNTIFS(カード一覧!$C$2:$C$3170,B99,カード一覧!$N$2:$N$3170,"&lt;&gt;retired",カード一覧!$M$2:$M$3170,"GOV_US")</f>
        <v>2</v>
      </c>
      <c r="K99" s="2" t="n">
        <f aca="false">COUNTIFS(カード一覧!$C$2:$C$3170,B99,カード一覧!$N$2:$N$3170,"&lt;&gt;retired",カード一覧!$M$2:$M$3170,"UNKNOWN")</f>
        <v>0</v>
      </c>
    </row>
    <row r="100" customFormat="false" ht="15" hidden="false" customHeight="false" outlineLevel="0" collapsed="false">
      <c r="A100" s="2" t="s">
        <v>194</v>
      </c>
      <c r="B100" s="6" t="s">
        <v>199</v>
      </c>
      <c r="C100" s="2" t="s">
        <v>200</v>
      </c>
      <c r="D100" s="2" t="n">
        <f aca="false">COUNTIFS(カード一覧!$C$2:$C$3170,B100,カード一覧!$N$2:$N$3170,"&lt;&gt;retired")</f>
        <v>6</v>
      </c>
      <c r="E100" s="2" t="n">
        <f aca="false">COUNTIFS(カード一覧!$C$2:$C$3170,B100,カード一覧!$N$2:$N$3170,"retired")</f>
        <v>0</v>
      </c>
      <c r="F100" s="2" t="n">
        <f aca="false">COUNTIFS(カード一覧!$C$2:$C$3170,B100,カード一覧!$N$2:$N$3170,"verified_expert")</f>
        <v>0</v>
      </c>
      <c r="G100" s="2" t="n">
        <f aca="false">COUNTIFS(カード一覧!$C$2:$C$3170,B100,カード一覧!$N$2:$N$3170,"&lt;&gt;retired",カード一覧!$M$2:$M$3170,"OPEN")</f>
        <v>2</v>
      </c>
      <c r="H100" s="2" t="n">
        <f aca="false">COUNTIFS(カード一覧!$C$2:$C$3170,B100,カード一覧!$N$2:$N$3170,"&lt;&gt;retired",カード一覧!$M$2:$M$3170,"RESTRICTED")</f>
        <v>4</v>
      </c>
      <c r="I100" s="2" t="n">
        <f aca="false">COUNTIFS(カード一覧!$C$2:$C$3170,B100,カード一覧!$N$2:$N$3170,"&lt;&gt;retired",カード一覧!$M$2:$M$3170,"GOV_JP")</f>
        <v>0</v>
      </c>
      <c r="J100" s="2" t="n">
        <f aca="false">COUNTIFS(カード一覧!$C$2:$C$3170,B100,カード一覧!$N$2:$N$3170,"&lt;&gt;retired",カード一覧!$M$2:$M$3170,"GOV_US")</f>
        <v>0</v>
      </c>
      <c r="K100" s="2" t="n">
        <f aca="false">COUNTIFS(カード一覧!$C$2:$C$3170,B100,カード一覧!$N$2:$N$3170,"&lt;&gt;retired",カード一覧!$M$2:$M$3170,"UNKNOWN")</f>
        <v>0</v>
      </c>
    </row>
    <row r="101" customFormat="false" ht="15" hidden="false" customHeight="false" outlineLevel="0" collapsed="false">
      <c r="A101" s="2" t="s">
        <v>194</v>
      </c>
      <c r="B101" s="6" t="s">
        <v>201</v>
      </c>
      <c r="C101" s="2" t="s">
        <v>202</v>
      </c>
      <c r="D101" s="2" t="n">
        <f aca="false">COUNTIFS(カード一覧!$C$2:$C$3170,B101,カード一覧!$N$2:$N$3170,"&lt;&gt;retired")</f>
        <v>45</v>
      </c>
      <c r="E101" s="2" t="n">
        <f aca="false">COUNTIFS(カード一覧!$C$2:$C$3170,B101,カード一覧!$N$2:$N$3170,"retired")</f>
        <v>0</v>
      </c>
      <c r="F101" s="2" t="n">
        <f aca="false">COUNTIFS(カード一覧!$C$2:$C$3170,B101,カード一覧!$N$2:$N$3170,"verified_expert")</f>
        <v>0</v>
      </c>
      <c r="G101" s="2" t="n">
        <f aca="false">COUNTIFS(カード一覧!$C$2:$C$3170,B101,カード一覧!$N$2:$N$3170,"&lt;&gt;retired",カード一覧!$M$2:$M$3170,"OPEN")</f>
        <v>12</v>
      </c>
      <c r="H101" s="2" t="n">
        <f aca="false">COUNTIFS(カード一覧!$C$2:$C$3170,B101,カード一覧!$N$2:$N$3170,"&lt;&gt;retired",カード一覧!$M$2:$M$3170,"RESTRICTED")</f>
        <v>18</v>
      </c>
      <c r="I101" s="2" t="n">
        <f aca="false">COUNTIFS(カード一覧!$C$2:$C$3170,B101,カード一覧!$N$2:$N$3170,"&lt;&gt;retired",カード一覧!$M$2:$M$3170,"GOV_JP")</f>
        <v>11</v>
      </c>
      <c r="J101" s="2" t="n">
        <f aca="false">COUNTIFS(カード一覧!$C$2:$C$3170,B101,カード一覧!$N$2:$N$3170,"&lt;&gt;retired",カード一覧!$M$2:$M$3170,"GOV_US")</f>
        <v>3</v>
      </c>
      <c r="K101" s="2" t="n">
        <f aca="false">COUNTIFS(カード一覧!$C$2:$C$3170,B101,カード一覧!$N$2:$N$3170,"&lt;&gt;retired",カード一覧!$M$2:$M$3170,"UNKNOWN")</f>
        <v>1</v>
      </c>
    </row>
    <row r="102" customFormat="false" ht="15" hidden="false" customHeight="false" outlineLevel="0" collapsed="false">
      <c r="A102" s="2" t="s">
        <v>194</v>
      </c>
      <c r="B102" s="6" t="s">
        <v>203</v>
      </c>
      <c r="C102" s="2" t="s">
        <v>204</v>
      </c>
      <c r="D102" s="2" t="n">
        <f aca="false">COUNTIFS(カード一覧!$C$2:$C$3170,B102,カード一覧!$N$2:$N$3170,"&lt;&gt;retired")</f>
        <v>6</v>
      </c>
      <c r="E102" s="2" t="n">
        <f aca="false">COUNTIFS(カード一覧!$C$2:$C$3170,B102,カード一覧!$N$2:$N$3170,"retired")</f>
        <v>0</v>
      </c>
      <c r="F102" s="2" t="n">
        <f aca="false">COUNTIFS(カード一覧!$C$2:$C$3170,B102,カード一覧!$N$2:$N$3170,"verified_expert")</f>
        <v>0</v>
      </c>
      <c r="G102" s="2" t="n">
        <f aca="false">COUNTIFS(カード一覧!$C$2:$C$3170,B102,カード一覧!$N$2:$N$3170,"&lt;&gt;retired",カード一覧!$M$2:$M$3170,"OPEN")</f>
        <v>1</v>
      </c>
      <c r="H102" s="2" t="n">
        <f aca="false">COUNTIFS(カード一覧!$C$2:$C$3170,B102,カード一覧!$N$2:$N$3170,"&lt;&gt;retired",カード一覧!$M$2:$M$3170,"RESTRICTED")</f>
        <v>4</v>
      </c>
      <c r="I102" s="2" t="n">
        <f aca="false">COUNTIFS(カード一覧!$C$2:$C$3170,B102,カード一覧!$N$2:$N$3170,"&lt;&gt;retired",カード一覧!$M$2:$M$3170,"GOV_JP")</f>
        <v>1</v>
      </c>
      <c r="J102" s="2" t="n">
        <f aca="false">COUNTIFS(カード一覧!$C$2:$C$3170,B102,カード一覧!$N$2:$N$3170,"&lt;&gt;retired",カード一覧!$M$2:$M$3170,"GOV_US")</f>
        <v>0</v>
      </c>
      <c r="K102" s="2" t="n">
        <f aca="false">COUNTIFS(カード一覧!$C$2:$C$3170,B102,カード一覧!$N$2:$N$3170,"&lt;&gt;retired",カード一覧!$M$2:$M$3170,"UNKNOWN")</f>
        <v>0</v>
      </c>
    </row>
    <row r="103" customFormat="false" ht="15" hidden="false" customHeight="false" outlineLevel="0" collapsed="false">
      <c r="A103" s="2" t="s">
        <v>194</v>
      </c>
      <c r="B103" s="6" t="s">
        <v>205</v>
      </c>
      <c r="C103" s="2" t="s">
        <v>206</v>
      </c>
      <c r="D103" s="2" t="n">
        <f aca="false">COUNTIFS(カード一覧!$C$2:$C$3170,B103,カード一覧!$N$2:$N$3170,"&lt;&gt;retired")</f>
        <v>22</v>
      </c>
      <c r="E103" s="2" t="n">
        <f aca="false">COUNTIFS(カード一覧!$C$2:$C$3170,B103,カード一覧!$N$2:$N$3170,"retired")</f>
        <v>0</v>
      </c>
      <c r="F103" s="2" t="n">
        <f aca="false">COUNTIFS(カード一覧!$C$2:$C$3170,B103,カード一覧!$N$2:$N$3170,"verified_expert")</f>
        <v>0</v>
      </c>
      <c r="G103" s="2" t="n">
        <f aca="false">COUNTIFS(カード一覧!$C$2:$C$3170,B103,カード一覧!$N$2:$N$3170,"&lt;&gt;retired",カード一覧!$M$2:$M$3170,"OPEN")</f>
        <v>4</v>
      </c>
      <c r="H103" s="2" t="n">
        <f aca="false">COUNTIFS(カード一覧!$C$2:$C$3170,B103,カード一覧!$N$2:$N$3170,"&lt;&gt;retired",カード一覧!$M$2:$M$3170,"RESTRICTED")</f>
        <v>10</v>
      </c>
      <c r="I103" s="2" t="n">
        <f aca="false">COUNTIFS(カード一覧!$C$2:$C$3170,B103,カード一覧!$N$2:$N$3170,"&lt;&gt;retired",カード一覧!$M$2:$M$3170,"GOV_JP")</f>
        <v>4</v>
      </c>
      <c r="J103" s="2" t="n">
        <f aca="false">COUNTIFS(カード一覧!$C$2:$C$3170,B103,カード一覧!$N$2:$N$3170,"&lt;&gt;retired",カード一覧!$M$2:$M$3170,"GOV_US")</f>
        <v>0</v>
      </c>
      <c r="K103" s="2" t="n">
        <f aca="false">COUNTIFS(カード一覧!$C$2:$C$3170,B103,カード一覧!$N$2:$N$3170,"&lt;&gt;retired",カード一覧!$M$2:$M$3170,"UNKNOWN")</f>
        <v>4</v>
      </c>
    </row>
    <row r="104" customFormat="false" ht="15" hidden="false" customHeight="false" outlineLevel="0" collapsed="false">
      <c r="A104" s="2" t="s">
        <v>194</v>
      </c>
      <c r="B104" s="6" t="s">
        <v>207</v>
      </c>
      <c r="C104" s="2" t="s">
        <v>208</v>
      </c>
      <c r="D104" s="2" t="n">
        <f aca="false">COUNTIFS(カード一覧!$C$2:$C$3170,B104,カード一覧!$N$2:$N$3170,"&lt;&gt;retired")</f>
        <v>19</v>
      </c>
      <c r="E104" s="2" t="n">
        <f aca="false">COUNTIFS(カード一覧!$C$2:$C$3170,B104,カード一覧!$N$2:$N$3170,"retired")</f>
        <v>0</v>
      </c>
      <c r="F104" s="2" t="n">
        <f aca="false">COUNTIFS(カード一覧!$C$2:$C$3170,B104,カード一覧!$N$2:$N$3170,"verified_expert")</f>
        <v>0</v>
      </c>
      <c r="G104" s="2" t="n">
        <f aca="false">COUNTIFS(カード一覧!$C$2:$C$3170,B104,カード一覧!$N$2:$N$3170,"&lt;&gt;retired",カード一覧!$M$2:$M$3170,"OPEN")</f>
        <v>4</v>
      </c>
      <c r="H104" s="2" t="n">
        <f aca="false">COUNTIFS(カード一覧!$C$2:$C$3170,B104,カード一覧!$N$2:$N$3170,"&lt;&gt;retired",カード一覧!$M$2:$M$3170,"RESTRICTED")</f>
        <v>10</v>
      </c>
      <c r="I104" s="2" t="n">
        <f aca="false">COUNTIFS(カード一覧!$C$2:$C$3170,B104,カード一覧!$N$2:$N$3170,"&lt;&gt;retired",カード一覧!$M$2:$M$3170,"GOV_JP")</f>
        <v>3</v>
      </c>
      <c r="J104" s="2" t="n">
        <f aca="false">COUNTIFS(カード一覧!$C$2:$C$3170,B104,カード一覧!$N$2:$N$3170,"&lt;&gt;retired",カード一覧!$M$2:$M$3170,"GOV_US")</f>
        <v>2</v>
      </c>
      <c r="K104" s="2" t="n">
        <f aca="false">COUNTIFS(カード一覧!$C$2:$C$3170,B104,カード一覧!$N$2:$N$3170,"&lt;&gt;retired",カード一覧!$M$2:$M$3170,"UNKNOWN")</f>
        <v>0</v>
      </c>
    </row>
    <row r="105" customFormat="false" ht="15" hidden="false" customHeight="false" outlineLevel="0" collapsed="false">
      <c r="A105" s="2" t="s">
        <v>209</v>
      </c>
      <c r="B105" s="6" t="s">
        <v>210</v>
      </c>
      <c r="C105" s="2" t="s">
        <v>211</v>
      </c>
      <c r="D105" s="2" t="n">
        <f aca="false">COUNTIFS(カード一覧!$C$2:$C$3170,B105,カード一覧!$N$2:$N$3170,"&lt;&gt;retired")</f>
        <v>33</v>
      </c>
      <c r="E105" s="2" t="n">
        <f aca="false">COUNTIFS(カード一覧!$C$2:$C$3170,B105,カード一覧!$N$2:$N$3170,"retired")</f>
        <v>0</v>
      </c>
      <c r="F105" s="2" t="n">
        <f aca="false">COUNTIFS(カード一覧!$C$2:$C$3170,B105,カード一覧!$N$2:$N$3170,"verified_expert")</f>
        <v>0</v>
      </c>
      <c r="G105" s="2" t="n">
        <f aca="false">COUNTIFS(カード一覧!$C$2:$C$3170,B105,カード一覧!$N$2:$N$3170,"&lt;&gt;retired",カード一覧!$M$2:$M$3170,"OPEN")</f>
        <v>2</v>
      </c>
      <c r="H105" s="2" t="n">
        <f aca="false">COUNTIFS(カード一覧!$C$2:$C$3170,B105,カード一覧!$N$2:$N$3170,"&lt;&gt;retired",カード一覧!$M$2:$M$3170,"RESTRICTED")</f>
        <v>18</v>
      </c>
      <c r="I105" s="2" t="n">
        <f aca="false">COUNTIFS(カード一覧!$C$2:$C$3170,B105,カード一覧!$N$2:$N$3170,"&lt;&gt;retired",カード一覧!$M$2:$M$3170,"GOV_JP")</f>
        <v>0</v>
      </c>
      <c r="J105" s="2" t="n">
        <f aca="false">COUNTIFS(カード一覧!$C$2:$C$3170,B105,カード一覧!$N$2:$N$3170,"&lt;&gt;retired",カード一覧!$M$2:$M$3170,"GOV_US")</f>
        <v>0</v>
      </c>
      <c r="K105" s="2" t="n">
        <f aca="false">COUNTIFS(カード一覧!$C$2:$C$3170,B105,カード一覧!$N$2:$N$3170,"&lt;&gt;retired",カード一覧!$M$2:$M$3170,"UNKNOWN")</f>
        <v>13</v>
      </c>
    </row>
    <row r="106" customFormat="false" ht="15" hidden="false" customHeight="false" outlineLevel="0" collapsed="false">
      <c r="A106" s="2" t="s">
        <v>209</v>
      </c>
      <c r="B106" s="6" t="s">
        <v>212</v>
      </c>
      <c r="C106" s="2" t="s">
        <v>213</v>
      </c>
      <c r="D106" s="2" t="n">
        <f aca="false">COUNTIFS(カード一覧!$C$2:$C$3170,B106,カード一覧!$N$2:$N$3170,"&lt;&gt;retired")</f>
        <v>14</v>
      </c>
      <c r="E106" s="2" t="n">
        <f aca="false">COUNTIFS(カード一覧!$C$2:$C$3170,B106,カード一覧!$N$2:$N$3170,"retired")</f>
        <v>0</v>
      </c>
      <c r="F106" s="2" t="n">
        <f aca="false">COUNTIFS(カード一覧!$C$2:$C$3170,B106,カード一覧!$N$2:$N$3170,"verified_expert")</f>
        <v>0</v>
      </c>
      <c r="G106" s="2" t="n">
        <f aca="false">COUNTIFS(カード一覧!$C$2:$C$3170,B106,カード一覧!$N$2:$N$3170,"&lt;&gt;retired",カード一覧!$M$2:$M$3170,"OPEN")</f>
        <v>0</v>
      </c>
      <c r="H106" s="2" t="n">
        <f aca="false">COUNTIFS(カード一覧!$C$2:$C$3170,B106,カード一覧!$N$2:$N$3170,"&lt;&gt;retired",カード一覧!$M$2:$M$3170,"RESTRICTED")</f>
        <v>10</v>
      </c>
      <c r="I106" s="2" t="n">
        <f aca="false">COUNTIFS(カード一覧!$C$2:$C$3170,B106,カード一覧!$N$2:$N$3170,"&lt;&gt;retired",カード一覧!$M$2:$M$3170,"GOV_JP")</f>
        <v>0</v>
      </c>
      <c r="J106" s="2" t="n">
        <f aca="false">COUNTIFS(カード一覧!$C$2:$C$3170,B106,カード一覧!$N$2:$N$3170,"&lt;&gt;retired",カード一覧!$M$2:$M$3170,"GOV_US")</f>
        <v>0</v>
      </c>
      <c r="K106" s="2" t="n">
        <f aca="false">COUNTIFS(カード一覧!$C$2:$C$3170,B106,カード一覧!$N$2:$N$3170,"&lt;&gt;retired",カード一覧!$M$2:$M$3170,"UNKNOWN")</f>
        <v>4</v>
      </c>
    </row>
    <row r="107" customFormat="false" ht="15" hidden="false" customHeight="false" outlineLevel="0" collapsed="false">
      <c r="A107" s="2" t="s">
        <v>209</v>
      </c>
      <c r="B107" s="6" t="s">
        <v>214</v>
      </c>
      <c r="C107" s="2" t="s">
        <v>215</v>
      </c>
      <c r="D107" s="2" t="n">
        <f aca="false">COUNTIFS(カード一覧!$C$2:$C$3170,B107,カード一覧!$N$2:$N$3170,"&lt;&gt;retired")</f>
        <v>17</v>
      </c>
      <c r="E107" s="2" t="n">
        <f aca="false">COUNTIFS(カード一覧!$C$2:$C$3170,B107,カード一覧!$N$2:$N$3170,"retired")</f>
        <v>0</v>
      </c>
      <c r="F107" s="2" t="n">
        <f aca="false">COUNTIFS(カード一覧!$C$2:$C$3170,B107,カード一覧!$N$2:$N$3170,"verified_expert")</f>
        <v>0</v>
      </c>
      <c r="G107" s="2" t="n">
        <f aca="false">COUNTIFS(カード一覧!$C$2:$C$3170,B107,カード一覧!$N$2:$N$3170,"&lt;&gt;retired",カード一覧!$M$2:$M$3170,"OPEN")</f>
        <v>3</v>
      </c>
      <c r="H107" s="2" t="n">
        <f aca="false">COUNTIFS(カード一覧!$C$2:$C$3170,B107,カード一覧!$N$2:$N$3170,"&lt;&gt;retired",カード一覧!$M$2:$M$3170,"RESTRICTED")</f>
        <v>14</v>
      </c>
      <c r="I107" s="2" t="n">
        <f aca="false">COUNTIFS(カード一覧!$C$2:$C$3170,B107,カード一覧!$N$2:$N$3170,"&lt;&gt;retired",カード一覧!$M$2:$M$3170,"GOV_JP")</f>
        <v>0</v>
      </c>
      <c r="J107" s="2" t="n">
        <f aca="false">COUNTIFS(カード一覧!$C$2:$C$3170,B107,カード一覧!$N$2:$N$3170,"&lt;&gt;retired",カード一覧!$M$2:$M$3170,"GOV_US")</f>
        <v>0</v>
      </c>
      <c r="K107" s="2" t="n">
        <f aca="false">COUNTIFS(カード一覧!$C$2:$C$3170,B107,カード一覧!$N$2:$N$3170,"&lt;&gt;retired",カード一覧!$M$2:$M$3170,"UNKNOWN")</f>
        <v>0</v>
      </c>
    </row>
    <row r="108" customFormat="false" ht="15" hidden="false" customHeight="false" outlineLevel="0" collapsed="false">
      <c r="A108" s="2" t="s">
        <v>209</v>
      </c>
      <c r="B108" s="6" t="s">
        <v>216</v>
      </c>
      <c r="C108" s="2" t="s">
        <v>217</v>
      </c>
      <c r="D108" s="2" t="n">
        <f aca="false">COUNTIFS(カード一覧!$C$2:$C$3170,B108,カード一覧!$N$2:$N$3170,"&lt;&gt;retired")</f>
        <v>31</v>
      </c>
      <c r="E108" s="2" t="n">
        <f aca="false">COUNTIFS(カード一覧!$C$2:$C$3170,B108,カード一覧!$N$2:$N$3170,"retired")</f>
        <v>1</v>
      </c>
      <c r="F108" s="2" t="n">
        <f aca="false">COUNTIFS(カード一覧!$C$2:$C$3170,B108,カード一覧!$N$2:$N$3170,"verified_expert")</f>
        <v>0</v>
      </c>
      <c r="G108" s="2" t="n">
        <f aca="false">COUNTIFS(カード一覧!$C$2:$C$3170,B108,カード一覧!$N$2:$N$3170,"&lt;&gt;retired",カード一覧!$M$2:$M$3170,"OPEN")</f>
        <v>3</v>
      </c>
      <c r="H108" s="2" t="n">
        <f aca="false">COUNTIFS(カード一覧!$C$2:$C$3170,B108,カード一覧!$N$2:$N$3170,"&lt;&gt;retired",カード一覧!$M$2:$M$3170,"RESTRICTED")</f>
        <v>27</v>
      </c>
      <c r="I108" s="2" t="n">
        <f aca="false">COUNTIFS(カード一覧!$C$2:$C$3170,B108,カード一覧!$N$2:$N$3170,"&lt;&gt;retired",カード一覧!$M$2:$M$3170,"GOV_JP")</f>
        <v>0</v>
      </c>
      <c r="J108" s="2" t="n">
        <f aca="false">COUNTIFS(カード一覧!$C$2:$C$3170,B108,カード一覧!$N$2:$N$3170,"&lt;&gt;retired",カード一覧!$M$2:$M$3170,"GOV_US")</f>
        <v>0</v>
      </c>
      <c r="K108" s="2" t="n">
        <f aca="false">COUNTIFS(カード一覧!$C$2:$C$3170,B108,カード一覧!$N$2:$N$3170,"&lt;&gt;retired",カード一覧!$M$2:$M$3170,"UNKNOWN")</f>
        <v>1</v>
      </c>
    </row>
    <row r="109" customFormat="false" ht="15" hidden="false" customHeight="false" outlineLevel="0" collapsed="false">
      <c r="A109" s="2" t="s">
        <v>209</v>
      </c>
      <c r="B109" s="6" t="s">
        <v>218</v>
      </c>
      <c r="C109" s="2" t="s">
        <v>219</v>
      </c>
      <c r="D109" s="2" t="n">
        <f aca="false">COUNTIFS(カード一覧!$C$2:$C$3170,B109,カード一覧!$N$2:$N$3170,"&lt;&gt;retired")</f>
        <v>35</v>
      </c>
      <c r="E109" s="2" t="n">
        <f aca="false">COUNTIFS(カード一覧!$C$2:$C$3170,B109,カード一覧!$N$2:$N$3170,"retired")</f>
        <v>0</v>
      </c>
      <c r="F109" s="2" t="n">
        <f aca="false">COUNTIFS(カード一覧!$C$2:$C$3170,B109,カード一覧!$N$2:$N$3170,"verified_expert")</f>
        <v>0</v>
      </c>
      <c r="G109" s="2" t="n">
        <f aca="false">COUNTIFS(カード一覧!$C$2:$C$3170,B109,カード一覧!$N$2:$N$3170,"&lt;&gt;retired",カード一覧!$M$2:$M$3170,"OPEN")</f>
        <v>3</v>
      </c>
      <c r="H109" s="2" t="n">
        <f aca="false">COUNTIFS(カード一覧!$C$2:$C$3170,B109,カード一覧!$N$2:$N$3170,"&lt;&gt;retired",カード一覧!$M$2:$M$3170,"RESTRICTED")</f>
        <v>25</v>
      </c>
      <c r="I109" s="2" t="n">
        <f aca="false">COUNTIFS(カード一覧!$C$2:$C$3170,B109,カード一覧!$N$2:$N$3170,"&lt;&gt;retired",カード一覧!$M$2:$M$3170,"GOV_JP")</f>
        <v>4</v>
      </c>
      <c r="J109" s="2" t="n">
        <f aca="false">COUNTIFS(カード一覧!$C$2:$C$3170,B109,カード一覧!$N$2:$N$3170,"&lt;&gt;retired",カード一覧!$M$2:$M$3170,"GOV_US")</f>
        <v>0</v>
      </c>
      <c r="K109" s="2" t="n">
        <f aca="false">COUNTIFS(カード一覧!$C$2:$C$3170,B109,カード一覧!$N$2:$N$3170,"&lt;&gt;retired",カード一覧!$M$2:$M$3170,"UNKNOWN")</f>
        <v>3</v>
      </c>
    </row>
    <row r="110" customFormat="false" ht="15" hidden="false" customHeight="false" outlineLevel="0" collapsed="false">
      <c r="A110" s="2" t="s">
        <v>209</v>
      </c>
      <c r="B110" s="6" t="s">
        <v>220</v>
      </c>
      <c r="C110" s="2" t="s">
        <v>221</v>
      </c>
      <c r="D110" s="2" t="n">
        <f aca="false">COUNTIFS(カード一覧!$C$2:$C$3170,B110,カード一覧!$N$2:$N$3170,"&lt;&gt;retired")</f>
        <v>18</v>
      </c>
      <c r="E110" s="2" t="n">
        <f aca="false">COUNTIFS(カード一覧!$C$2:$C$3170,B110,カード一覧!$N$2:$N$3170,"retired")</f>
        <v>0</v>
      </c>
      <c r="F110" s="2" t="n">
        <f aca="false">COUNTIFS(カード一覧!$C$2:$C$3170,B110,カード一覧!$N$2:$N$3170,"verified_expert")</f>
        <v>0</v>
      </c>
      <c r="G110" s="2" t="n">
        <f aca="false">COUNTIFS(カード一覧!$C$2:$C$3170,B110,カード一覧!$N$2:$N$3170,"&lt;&gt;retired",カード一覧!$M$2:$M$3170,"OPEN")</f>
        <v>1</v>
      </c>
      <c r="H110" s="2" t="n">
        <f aca="false">COUNTIFS(カード一覧!$C$2:$C$3170,B110,カード一覧!$N$2:$N$3170,"&lt;&gt;retired",カード一覧!$M$2:$M$3170,"RESTRICTED")</f>
        <v>2</v>
      </c>
      <c r="I110" s="2" t="n">
        <f aca="false">COUNTIFS(カード一覧!$C$2:$C$3170,B110,カード一覧!$N$2:$N$3170,"&lt;&gt;retired",カード一覧!$M$2:$M$3170,"GOV_JP")</f>
        <v>0</v>
      </c>
      <c r="J110" s="2" t="n">
        <f aca="false">COUNTIFS(カード一覧!$C$2:$C$3170,B110,カード一覧!$N$2:$N$3170,"&lt;&gt;retired",カード一覧!$M$2:$M$3170,"GOV_US")</f>
        <v>0</v>
      </c>
      <c r="K110" s="2" t="n">
        <f aca="false">COUNTIFS(カード一覧!$C$2:$C$3170,B110,カード一覧!$N$2:$N$3170,"&lt;&gt;retired",カード一覧!$M$2:$M$3170,"UNKNOWN")</f>
        <v>15</v>
      </c>
    </row>
    <row r="111" customFormat="false" ht="15" hidden="false" customHeight="false" outlineLevel="0" collapsed="false">
      <c r="A111" s="2" t="s">
        <v>222</v>
      </c>
      <c r="B111" s="6" t="s">
        <v>223</v>
      </c>
      <c r="C111" s="2" t="s">
        <v>224</v>
      </c>
      <c r="D111" s="2" t="n">
        <f aca="false">COUNTIFS(カード一覧!$C$2:$C$3170,B111,カード一覧!$N$2:$N$3170,"&lt;&gt;retired")</f>
        <v>23</v>
      </c>
      <c r="E111" s="2" t="n">
        <f aca="false">COUNTIFS(カード一覧!$C$2:$C$3170,B111,カード一覧!$N$2:$N$3170,"retired")</f>
        <v>0</v>
      </c>
      <c r="F111" s="2" t="n">
        <f aca="false">COUNTIFS(カード一覧!$C$2:$C$3170,B111,カード一覧!$N$2:$N$3170,"verified_expert")</f>
        <v>0</v>
      </c>
      <c r="G111" s="2" t="n">
        <f aca="false">COUNTIFS(カード一覧!$C$2:$C$3170,B111,カード一覧!$N$2:$N$3170,"&lt;&gt;retired",カード一覧!$M$2:$M$3170,"OPEN")</f>
        <v>2</v>
      </c>
      <c r="H111" s="2" t="n">
        <f aca="false">COUNTIFS(カード一覧!$C$2:$C$3170,B111,カード一覧!$N$2:$N$3170,"&lt;&gt;retired",カード一覧!$M$2:$M$3170,"RESTRICTED")</f>
        <v>11</v>
      </c>
      <c r="I111" s="2" t="n">
        <f aca="false">COUNTIFS(カード一覧!$C$2:$C$3170,B111,カード一覧!$N$2:$N$3170,"&lt;&gt;retired",カード一覧!$M$2:$M$3170,"GOV_JP")</f>
        <v>0</v>
      </c>
      <c r="J111" s="2" t="n">
        <f aca="false">COUNTIFS(カード一覧!$C$2:$C$3170,B111,カード一覧!$N$2:$N$3170,"&lt;&gt;retired",カード一覧!$M$2:$M$3170,"GOV_US")</f>
        <v>0</v>
      </c>
      <c r="K111" s="2" t="n">
        <f aca="false">COUNTIFS(カード一覧!$C$2:$C$3170,B111,カード一覧!$N$2:$N$3170,"&lt;&gt;retired",カード一覧!$M$2:$M$3170,"UNKNOWN")</f>
        <v>10</v>
      </c>
    </row>
    <row r="112" customFormat="false" ht="15" hidden="false" customHeight="false" outlineLevel="0" collapsed="false">
      <c r="A112" s="2" t="s">
        <v>222</v>
      </c>
      <c r="B112" s="6" t="s">
        <v>225</v>
      </c>
      <c r="C112" s="2" t="s">
        <v>226</v>
      </c>
      <c r="D112" s="2" t="n">
        <f aca="false">COUNTIFS(カード一覧!$C$2:$C$3170,B112,カード一覧!$N$2:$N$3170,"&lt;&gt;retired")</f>
        <v>21</v>
      </c>
      <c r="E112" s="2" t="n">
        <f aca="false">COUNTIFS(カード一覧!$C$2:$C$3170,B112,カード一覧!$N$2:$N$3170,"retired")</f>
        <v>0</v>
      </c>
      <c r="F112" s="2" t="n">
        <f aca="false">COUNTIFS(カード一覧!$C$2:$C$3170,B112,カード一覧!$N$2:$N$3170,"verified_expert")</f>
        <v>0</v>
      </c>
      <c r="G112" s="2" t="n">
        <f aca="false">COUNTIFS(カード一覧!$C$2:$C$3170,B112,カード一覧!$N$2:$N$3170,"&lt;&gt;retired",カード一覧!$M$2:$M$3170,"OPEN")</f>
        <v>0</v>
      </c>
      <c r="H112" s="2" t="n">
        <f aca="false">COUNTIFS(カード一覧!$C$2:$C$3170,B112,カード一覧!$N$2:$N$3170,"&lt;&gt;retired",カード一覧!$M$2:$M$3170,"RESTRICTED")</f>
        <v>11</v>
      </c>
      <c r="I112" s="2" t="n">
        <f aca="false">COUNTIFS(カード一覧!$C$2:$C$3170,B112,カード一覧!$N$2:$N$3170,"&lt;&gt;retired",カード一覧!$M$2:$M$3170,"GOV_JP")</f>
        <v>1</v>
      </c>
      <c r="J112" s="2" t="n">
        <f aca="false">COUNTIFS(カード一覧!$C$2:$C$3170,B112,カード一覧!$N$2:$N$3170,"&lt;&gt;retired",カード一覧!$M$2:$M$3170,"GOV_US")</f>
        <v>0</v>
      </c>
      <c r="K112" s="2" t="n">
        <f aca="false">COUNTIFS(カード一覧!$C$2:$C$3170,B112,カード一覧!$N$2:$N$3170,"&lt;&gt;retired",カード一覧!$M$2:$M$3170,"UNKNOWN")</f>
        <v>9</v>
      </c>
    </row>
    <row r="113" customFormat="false" ht="15" hidden="false" customHeight="false" outlineLevel="0" collapsed="false">
      <c r="A113" s="2" t="s">
        <v>222</v>
      </c>
      <c r="B113" s="6" t="s">
        <v>227</v>
      </c>
      <c r="C113" s="2" t="s">
        <v>228</v>
      </c>
      <c r="D113" s="2" t="n">
        <f aca="false">COUNTIFS(カード一覧!$C$2:$C$3170,B113,カード一覧!$N$2:$N$3170,"&lt;&gt;retired")</f>
        <v>19</v>
      </c>
      <c r="E113" s="2" t="n">
        <f aca="false">COUNTIFS(カード一覧!$C$2:$C$3170,B113,カード一覧!$N$2:$N$3170,"retired")</f>
        <v>0</v>
      </c>
      <c r="F113" s="2" t="n">
        <f aca="false">COUNTIFS(カード一覧!$C$2:$C$3170,B113,カード一覧!$N$2:$N$3170,"verified_expert")</f>
        <v>0</v>
      </c>
      <c r="G113" s="2" t="n">
        <f aca="false">COUNTIFS(カード一覧!$C$2:$C$3170,B113,カード一覧!$N$2:$N$3170,"&lt;&gt;retired",カード一覧!$M$2:$M$3170,"OPEN")</f>
        <v>0</v>
      </c>
      <c r="H113" s="2" t="n">
        <f aca="false">COUNTIFS(カード一覧!$C$2:$C$3170,B113,カード一覧!$N$2:$N$3170,"&lt;&gt;retired",カード一覧!$M$2:$M$3170,"RESTRICTED")</f>
        <v>8</v>
      </c>
      <c r="I113" s="2" t="n">
        <f aca="false">COUNTIFS(カード一覧!$C$2:$C$3170,B113,カード一覧!$N$2:$N$3170,"&lt;&gt;retired",カード一覧!$M$2:$M$3170,"GOV_JP")</f>
        <v>1</v>
      </c>
      <c r="J113" s="2" t="n">
        <f aca="false">COUNTIFS(カード一覧!$C$2:$C$3170,B113,カード一覧!$N$2:$N$3170,"&lt;&gt;retired",カード一覧!$M$2:$M$3170,"GOV_US")</f>
        <v>0</v>
      </c>
      <c r="K113" s="2" t="n">
        <f aca="false">COUNTIFS(カード一覧!$C$2:$C$3170,B113,カード一覧!$N$2:$N$3170,"&lt;&gt;retired",カード一覧!$M$2:$M$3170,"UNKNOWN")</f>
        <v>10</v>
      </c>
    </row>
    <row r="114" customFormat="false" ht="15" hidden="false" customHeight="false" outlineLevel="0" collapsed="false">
      <c r="A114" s="7" t="s">
        <v>44</v>
      </c>
      <c r="B114" s="8"/>
      <c r="C114" s="8"/>
      <c r="D114" s="7" t="n">
        <f aca="false">SUM(D33:D113)</f>
        <v>3136</v>
      </c>
      <c r="E114" s="7" t="n">
        <f aca="false">SUM(E33:E113)</f>
        <v>33</v>
      </c>
      <c r="F114" s="7" t="n">
        <f aca="false">SUM(F33:F113)</f>
        <v>0</v>
      </c>
      <c r="G114" s="7" t="n">
        <f aca="false">SUM(G33:G113)</f>
        <v>519</v>
      </c>
      <c r="H114" s="7" t="n">
        <f aca="false">SUM(H33:H113)</f>
        <v>1581</v>
      </c>
      <c r="I114" s="7" t="n">
        <f aca="false">SUM(I33:I113)</f>
        <v>184</v>
      </c>
      <c r="J114" s="7" t="n">
        <f aca="false">SUM(J33:J113)</f>
        <v>140</v>
      </c>
      <c r="K114" s="7" t="n">
        <f aca="false">SUM(K33:K113)</f>
        <v>712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1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6"/>
    <col collapsed="false" customWidth="true" hidden="false" outlineLevel="0" max="4" min="4" style="0" width="18"/>
    <col collapsed="false" customWidth="true" hidden="false" outlineLevel="0" max="5" min="5" style="0" width="70"/>
    <col collapsed="false" customWidth="true" hidden="false" outlineLevel="0" max="6" min="6" style="0" width="8"/>
    <col collapsed="false" customWidth="true" hidden="false" outlineLevel="0" max="7" min="7" style="0" width="40"/>
    <col collapsed="false" customWidth="true" hidden="false" outlineLevel="0" max="8" min="8" style="0" width="30"/>
    <col collapsed="false" customWidth="true" hidden="false" outlineLevel="0" max="9" min="9" style="0" width="10"/>
    <col collapsed="false" customWidth="true" hidden="false" outlineLevel="0" max="10" min="10" style="0" width="40"/>
    <col collapsed="false" customWidth="true" hidden="false" outlineLevel="0" max="11" min="11" style="0" width="22"/>
    <col collapsed="false" customWidth="true" hidden="false" outlineLevel="0" max="12" min="12" style="0" width="10"/>
    <col collapsed="false" customWidth="true" hidden="false" outlineLevel="0" max="14" min="13" style="0" width="12"/>
    <col collapsed="false" customWidth="true" hidden="false" outlineLevel="0" max="15" min="15" style="0" width="10"/>
    <col collapsed="false" customWidth="true" hidden="false" outlineLevel="0" max="16" min="16" style="0" width="11"/>
    <col collapsed="false" customWidth="true" hidden="false" outlineLevel="0" max="17" min="17" style="0" width="50"/>
  </cols>
  <sheetData>
    <row r="1" customFormat="false" ht="44" hidden="false" customHeight="false" outlineLevel="0" collapsed="false">
      <c r="A1" s="11" t="s">
        <v>229</v>
      </c>
      <c r="B1" s="12" t="s">
        <v>46</v>
      </c>
      <c r="C1" s="12" t="s">
        <v>47</v>
      </c>
      <c r="D1" s="12" t="s">
        <v>230</v>
      </c>
      <c r="E1" s="12" t="s">
        <v>231</v>
      </c>
      <c r="F1" s="12" t="s">
        <v>232</v>
      </c>
      <c r="G1" s="12" t="s">
        <v>233</v>
      </c>
      <c r="H1" s="12" t="s">
        <v>234</v>
      </c>
      <c r="I1" s="12" t="s">
        <v>235</v>
      </c>
      <c r="J1" s="12" t="s">
        <v>7</v>
      </c>
      <c r="K1" s="11" t="s">
        <v>236</v>
      </c>
      <c r="L1" s="11" t="s">
        <v>237</v>
      </c>
      <c r="M1" s="12" t="s">
        <v>238</v>
      </c>
      <c r="N1" s="12" t="s">
        <v>239</v>
      </c>
      <c r="O1" s="12" t="s">
        <v>240</v>
      </c>
      <c r="P1" s="12" t="s">
        <v>241</v>
      </c>
      <c r="Q1" s="12" t="s">
        <v>242</v>
      </c>
    </row>
    <row r="2" customFormat="false" ht="29.85" hidden="false" customHeight="false" outlineLevel="0" collapsed="false">
      <c r="A2" s="13" t="s">
        <v>243</v>
      </c>
      <c r="B2" s="14" t="s">
        <v>57</v>
      </c>
      <c r="C2" s="13" t="s">
        <v>58</v>
      </c>
      <c r="D2" s="14"/>
      <c r="E2" s="15" t="s">
        <v>244</v>
      </c>
      <c r="F2" s="13" t="s">
        <v>245</v>
      </c>
      <c r="G2" s="16" t="s">
        <v>246</v>
      </c>
      <c r="H2" s="14"/>
      <c r="I2" s="14"/>
      <c r="J2" s="13" t="s">
        <v>247</v>
      </c>
      <c r="K2" s="13" t="s">
        <v>248</v>
      </c>
      <c r="L2" s="14"/>
      <c r="M2" s="13" t="s">
        <v>53</v>
      </c>
      <c r="N2" s="13" t="s">
        <v>249</v>
      </c>
      <c r="O2" s="14"/>
      <c r="P2" s="13" t="s">
        <v>250</v>
      </c>
      <c r="Q2" s="16"/>
    </row>
    <row r="3" customFormat="false" ht="44" hidden="false" customHeight="false" outlineLevel="0" collapsed="false">
      <c r="A3" s="13" t="s">
        <v>251</v>
      </c>
      <c r="B3" s="14" t="s">
        <v>57</v>
      </c>
      <c r="C3" s="13" t="s">
        <v>58</v>
      </c>
      <c r="D3" s="14"/>
      <c r="E3" s="16" t="s">
        <v>252</v>
      </c>
      <c r="F3" s="13" t="s">
        <v>245</v>
      </c>
      <c r="G3" s="16" t="s">
        <v>246</v>
      </c>
      <c r="H3" s="14"/>
      <c r="I3" s="14"/>
      <c r="J3" s="13" t="s">
        <v>253</v>
      </c>
      <c r="K3" s="13" t="s">
        <v>254</v>
      </c>
      <c r="L3" s="13" t="s">
        <v>255</v>
      </c>
      <c r="M3" s="13" t="s">
        <v>56</v>
      </c>
      <c r="N3" s="13" t="s">
        <v>249</v>
      </c>
      <c r="O3" s="14"/>
      <c r="P3" s="13" t="s">
        <v>250</v>
      </c>
      <c r="Q3" s="15" t="s">
        <v>256</v>
      </c>
    </row>
    <row r="4" customFormat="false" ht="29.85" hidden="false" customHeight="false" outlineLevel="0" collapsed="false">
      <c r="A4" s="13" t="s">
        <v>257</v>
      </c>
      <c r="B4" s="14" t="s">
        <v>57</v>
      </c>
      <c r="C4" s="13" t="s">
        <v>58</v>
      </c>
      <c r="D4" s="14"/>
      <c r="E4" s="16" t="s">
        <v>258</v>
      </c>
      <c r="F4" s="13" t="s">
        <v>245</v>
      </c>
      <c r="G4" s="16" t="s">
        <v>246</v>
      </c>
      <c r="H4" s="14"/>
      <c r="I4" s="14"/>
      <c r="J4" s="13" t="s">
        <v>259</v>
      </c>
      <c r="K4" s="14"/>
      <c r="L4" s="14"/>
      <c r="M4" s="13" t="s">
        <v>56</v>
      </c>
      <c r="N4" s="13" t="s">
        <v>249</v>
      </c>
      <c r="O4" s="14"/>
      <c r="P4" s="13" t="s">
        <v>250</v>
      </c>
      <c r="Q4" s="16" t="s">
        <v>260</v>
      </c>
    </row>
    <row r="5" customFormat="false" ht="29.85" hidden="false" customHeight="false" outlineLevel="0" collapsed="false">
      <c r="A5" s="13" t="s">
        <v>261</v>
      </c>
      <c r="B5" s="14" t="s">
        <v>57</v>
      </c>
      <c r="C5" s="13" t="s">
        <v>58</v>
      </c>
      <c r="D5" s="14"/>
      <c r="E5" s="15" t="s">
        <v>262</v>
      </c>
      <c r="F5" s="13" t="s">
        <v>245</v>
      </c>
      <c r="G5" s="16" t="s">
        <v>246</v>
      </c>
      <c r="H5" s="14"/>
      <c r="I5" s="14"/>
      <c r="J5" s="13" t="s">
        <v>263</v>
      </c>
      <c r="K5" s="13" t="s">
        <v>264</v>
      </c>
      <c r="L5" s="14"/>
      <c r="M5" s="13" t="s">
        <v>52</v>
      </c>
      <c r="N5" s="13" t="s">
        <v>249</v>
      </c>
      <c r="O5" s="14"/>
      <c r="P5" s="13" t="s">
        <v>250</v>
      </c>
      <c r="Q5" s="16"/>
    </row>
    <row r="6" customFormat="false" ht="29.85" hidden="false" customHeight="false" outlineLevel="0" collapsed="false">
      <c r="A6" s="13" t="s">
        <v>265</v>
      </c>
      <c r="B6" s="14" t="s">
        <v>57</v>
      </c>
      <c r="C6" s="13" t="s">
        <v>58</v>
      </c>
      <c r="D6" s="14"/>
      <c r="E6" s="15" t="s">
        <v>266</v>
      </c>
      <c r="F6" s="13" t="s">
        <v>245</v>
      </c>
      <c r="G6" s="16" t="s">
        <v>246</v>
      </c>
      <c r="H6" s="14"/>
      <c r="I6" s="14"/>
      <c r="J6" s="13" t="s">
        <v>263</v>
      </c>
      <c r="K6" s="13" t="s">
        <v>264</v>
      </c>
      <c r="L6" s="14"/>
      <c r="M6" s="13" t="s">
        <v>52</v>
      </c>
      <c r="N6" s="13" t="s">
        <v>249</v>
      </c>
      <c r="O6" s="14"/>
      <c r="P6" s="13" t="s">
        <v>250</v>
      </c>
      <c r="Q6" s="16"/>
    </row>
    <row r="7" customFormat="false" ht="29.85" hidden="false" customHeight="false" outlineLevel="0" collapsed="false">
      <c r="A7" s="13" t="s">
        <v>267</v>
      </c>
      <c r="B7" s="14" t="s">
        <v>57</v>
      </c>
      <c r="C7" s="13" t="s">
        <v>58</v>
      </c>
      <c r="D7" s="14"/>
      <c r="E7" s="15" t="s">
        <v>268</v>
      </c>
      <c r="F7" s="13" t="s">
        <v>245</v>
      </c>
      <c r="G7" s="16" t="s">
        <v>246</v>
      </c>
      <c r="H7" s="14"/>
      <c r="I7" s="14"/>
      <c r="J7" s="13" t="s">
        <v>263</v>
      </c>
      <c r="K7" s="13" t="s">
        <v>264</v>
      </c>
      <c r="L7" s="14"/>
      <c r="M7" s="13" t="s">
        <v>52</v>
      </c>
      <c r="N7" s="13" t="s">
        <v>249</v>
      </c>
      <c r="O7" s="14"/>
      <c r="P7" s="13" t="s">
        <v>250</v>
      </c>
      <c r="Q7" s="16"/>
    </row>
    <row r="8" customFormat="false" ht="44" hidden="false" customHeight="false" outlineLevel="0" collapsed="false">
      <c r="A8" s="13" t="s">
        <v>269</v>
      </c>
      <c r="B8" s="14" t="s">
        <v>57</v>
      </c>
      <c r="C8" s="13" t="s">
        <v>58</v>
      </c>
      <c r="D8" s="14"/>
      <c r="E8" s="16" t="s">
        <v>270</v>
      </c>
      <c r="F8" s="13" t="s">
        <v>245</v>
      </c>
      <c r="G8" s="16" t="s">
        <v>246</v>
      </c>
      <c r="H8" s="14"/>
      <c r="I8" s="14"/>
      <c r="J8" s="13" t="s">
        <v>263</v>
      </c>
      <c r="K8" s="13" t="s">
        <v>264</v>
      </c>
      <c r="L8" s="14"/>
      <c r="M8" s="13" t="s">
        <v>52</v>
      </c>
      <c r="N8" s="13" t="s">
        <v>249</v>
      </c>
      <c r="O8" s="14"/>
      <c r="P8" s="13" t="s">
        <v>250</v>
      </c>
      <c r="Q8" s="16" t="s">
        <v>271</v>
      </c>
    </row>
    <row r="9" customFormat="false" ht="44" hidden="false" customHeight="false" outlineLevel="0" collapsed="false">
      <c r="A9" s="13" t="s">
        <v>272</v>
      </c>
      <c r="B9" s="14" t="s">
        <v>57</v>
      </c>
      <c r="C9" s="13" t="s">
        <v>58</v>
      </c>
      <c r="D9" s="14"/>
      <c r="E9" s="16" t="s">
        <v>273</v>
      </c>
      <c r="F9" s="13" t="s">
        <v>274</v>
      </c>
      <c r="G9" s="16" t="s">
        <v>246</v>
      </c>
      <c r="H9" s="14"/>
      <c r="I9" s="14"/>
      <c r="J9" s="13" t="s">
        <v>275</v>
      </c>
      <c r="K9" s="13" t="s">
        <v>276</v>
      </c>
      <c r="L9" s="13" t="s">
        <v>277</v>
      </c>
      <c r="M9" s="13" t="s">
        <v>53</v>
      </c>
      <c r="N9" s="13" t="s">
        <v>249</v>
      </c>
      <c r="O9" s="14"/>
      <c r="P9" s="13" t="s">
        <v>250</v>
      </c>
      <c r="Q9" s="16" t="s">
        <v>278</v>
      </c>
    </row>
    <row r="10" customFormat="false" ht="44" hidden="false" customHeight="false" outlineLevel="0" collapsed="false">
      <c r="A10" s="13" t="s">
        <v>279</v>
      </c>
      <c r="B10" s="14" t="s">
        <v>57</v>
      </c>
      <c r="C10" s="13" t="s">
        <v>58</v>
      </c>
      <c r="D10" s="14"/>
      <c r="E10" s="16" t="s">
        <v>280</v>
      </c>
      <c r="F10" s="13" t="s">
        <v>281</v>
      </c>
      <c r="G10" s="16" t="s">
        <v>246</v>
      </c>
      <c r="H10" s="14"/>
      <c r="I10" s="14"/>
      <c r="J10" s="13" t="s">
        <v>282</v>
      </c>
      <c r="K10" s="13" t="s">
        <v>283</v>
      </c>
      <c r="L10" s="14"/>
      <c r="M10" s="13" t="s">
        <v>53</v>
      </c>
      <c r="N10" s="13" t="s">
        <v>249</v>
      </c>
      <c r="O10" s="14"/>
      <c r="P10" s="13" t="s">
        <v>250</v>
      </c>
      <c r="Q10" s="16"/>
    </row>
    <row r="11" customFormat="false" ht="29.85" hidden="false" customHeight="false" outlineLevel="0" collapsed="false">
      <c r="A11" s="13" t="s">
        <v>284</v>
      </c>
      <c r="B11" s="14" t="s">
        <v>57</v>
      </c>
      <c r="C11" s="13" t="s">
        <v>58</v>
      </c>
      <c r="D11" s="14"/>
      <c r="E11" s="15" t="s">
        <v>285</v>
      </c>
      <c r="F11" s="13" t="s">
        <v>281</v>
      </c>
      <c r="G11" s="16" t="s">
        <v>246</v>
      </c>
      <c r="H11" s="14"/>
      <c r="I11" s="14"/>
      <c r="J11" s="13" t="s">
        <v>286</v>
      </c>
      <c r="K11" s="14"/>
      <c r="L11" s="14"/>
      <c r="M11" s="13" t="s">
        <v>52</v>
      </c>
      <c r="N11" s="13" t="s">
        <v>249</v>
      </c>
      <c r="O11" s="14"/>
      <c r="P11" s="13" t="s">
        <v>250</v>
      </c>
      <c r="Q11" s="16"/>
    </row>
    <row r="12" customFormat="false" ht="29.85" hidden="false" customHeight="false" outlineLevel="0" collapsed="false">
      <c r="A12" s="13" t="s">
        <v>287</v>
      </c>
      <c r="B12" s="14" t="s">
        <v>57</v>
      </c>
      <c r="C12" s="13" t="s">
        <v>58</v>
      </c>
      <c r="D12" s="14"/>
      <c r="E12" s="15" t="s">
        <v>288</v>
      </c>
      <c r="F12" s="13" t="s">
        <v>245</v>
      </c>
      <c r="G12" s="16" t="s">
        <v>246</v>
      </c>
      <c r="H12" s="14"/>
      <c r="I12" s="14"/>
      <c r="J12" s="13" t="s">
        <v>289</v>
      </c>
      <c r="K12" s="13" t="s">
        <v>290</v>
      </c>
      <c r="L12" s="14"/>
      <c r="M12" s="13" t="s">
        <v>52</v>
      </c>
      <c r="N12" s="13" t="s">
        <v>249</v>
      </c>
      <c r="O12" s="14"/>
      <c r="P12" s="13" t="s">
        <v>250</v>
      </c>
      <c r="Q12" s="16"/>
    </row>
    <row r="13" customFormat="false" ht="29.85" hidden="false" customHeight="false" outlineLevel="0" collapsed="false">
      <c r="A13" s="13" t="s">
        <v>291</v>
      </c>
      <c r="B13" s="14" t="s">
        <v>57</v>
      </c>
      <c r="C13" s="13" t="s">
        <v>58</v>
      </c>
      <c r="D13" s="14"/>
      <c r="E13" s="16" t="s">
        <v>292</v>
      </c>
      <c r="F13" s="13" t="s">
        <v>281</v>
      </c>
      <c r="G13" s="16" t="s">
        <v>246</v>
      </c>
      <c r="H13" s="14"/>
      <c r="I13" s="14"/>
      <c r="J13" s="13" t="s">
        <v>293</v>
      </c>
      <c r="K13" s="13" t="s">
        <v>283</v>
      </c>
      <c r="L13" s="14"/>
      <c r="M13" s="13" t="s">
        <v>53</v>
      </c>
      <c r="N13" s="13" t="s">
        <v>249</v>
      </c>
      <c r="O13" s="14"/>
      <c r="P13" s="13" t="s">
        <v>250</v>
      </c>
      <c r="Q13" s="16" t="s">
        <v>294</v>
      </c>
    </row>
    <row r="14" customFormat="false" ht="44" hidden="false" customHeight="false" outlineLevel="0" collapsed="false">
      <c r="A14" s="13" t="s">
        <v>295</v>
      </c>
      <c r="B14" s="14" t="s">
        <v>57</v>
      </c>
      <c r="C14" s="13" t="s">
        <v>58</v>
      </c>
      <c r="D14" s="14"/>
      <c r="E14" s="16" t="s">
        <v>296</v>
      </c>
      <c r="F14" s="13" t="s">
        <v>245</v>
      </c>
      <c r="G14" s="16" t="s">
        <v>246</v>
      </c>
      <c r="H14" s="14"/>
      <c r="I14" s="14"/>
      <c r="J14" s="13" t="s">
        <v>289</v>
      </c>
      <c r="K14" s="13" t="s">
        <v>290</v>
      </c>
      <c r="L14" s="14"/>
      <c r="M14" s="13" t="s">
        <v>52</v>
      </c>
      <c r="N14" s="13" t="s">
        <v>249</v>
      </c>
      <c r="O14" s="14"/>
      <c r="P14" s="13" t="s">
        <v>250</v>
      </c>
      <c r="Q14" s="16"/>
    </row>
    <row r="15" customFormat="false" ht="29.85" hidden="false" customHeight="false" outlineLevel="0" collapsed="false">
      <c r="A15" s="13" t="s">
        <v>297</v>
      </c>
      <c r="B15" s="14" t="s">
        <v>57</v>
      </c>
      <c r="C15" s="13" t="s">
        <v>58</v>
      </c>
      <c r="D15" s="14"/>
      <c r="E15" s="16" t="s">
        <v>298</v>
      </c>
      <c r="F15" s="13" t="s">
        <v>245</v>
      </c>
      <c r="G15" s="16" t="s">
        <v>246</v>
      </c>
      <c r="H15" s="14"/>
      <c r="I15" s="14"/>
      <c r="J15" s="13" t="s">
        <v>299</v>
      </c>
      <c r="K15" s="13" t="s">
        <v>300</v>
      </c>
      <c r="L15" s="14"/>
      <c r="M15" s="13" t="s">
        <v>56</v>
      </c>
      <c r="N15" s="13" t="s">
        <v>249</v>
      </c>
      <c r="O15" s="14"/>
      <c r="P15" s="13" t="s">
        <v>250</v>
      </c>
      <c r="Q15" s="15" t="s">
        <v>301</v>
      </c>
    </row>
    <row r="16" customFormat="false" ht="29.85" hidden="false" customHeight="false" outlineLevel="0" collapsed="false">
      <c r="A16" s="13" t="s">
        <v>302</v>
      </c>
      <c r="B16" s="14" t="s">
        <v>57</v>
      </c>
      <c r="C16" s="13" t="s">
        <v>58</v>
      </c>
      <c r="D16" s="14"/>
      <c r="E16" s="15" t="s">
        <v>303</v>
      </c>
      <c r="F16" s="13" t="s">
        <v>245</v>
      </c>
      <c r="G16" s="16" t="s">
        <v>246</v>
      </c>
      <c r="H16" s="14"/>
      <c r="I16" s="14"/>
      <c r="J16" s="13" t="s">
        <v>304</v>
      </c>
      <c r="K16" s="13" t="s">
        <v>290</v>
      </c>
      <c r="L16" s="14"/>
      <c r="M16" s="13" t="s">
        <v>52</v>
      </c>
      <c r="N16" s="13" t="s">
        <v>249</v>
      </c>
      <c r="O16" s="14"/>
      <c r="P16" s="13" t="s">
        <v>250</v>
      </c>
      <c r="Q16" s="16"/>
    </row>
    <row r="17" customFormat="false" ht="29.85" hidden="false" customHeight="false" outlineLevel="0" collapsed="false">
      <c r="A17" s="13" t="s">
        <v>305</v>
      </c>
      <c r="B17" s="14" t="s">
        <v>57</v>
      </c>
      <c r="C17" s="13" t="s">
        <v>58</v>
      </c>
      <c r="D17" s="14"/>
      <c r="E17" s="16" t="s">
        <v>306</v>
      </c>
      <c r="F17" s="13" t="s">
        <v>245</v>
      </c>
      <c r="G17" s="16" t="s">
        <v>246</v>
      </c>
      <c r="H17" s="14"/>
      <c r="I17" s="14"/>
      <c r="J17" s="13" t="s">
        <v>289</v>
      </c>
      <c r="K17" s="13" t="s">
        <v>290</v>
      </c>
      <c r="L17" s="14"/>
      <c r="M17" s="13" t="s">
        <v>52</v>
      </c>
      <c r="N17" s="13" t="s">
        <v>249</v>
      </c>
      <c r="O17" s="14"/>
      <c r="P17" s="13" t="s">
        <v>250</v>
      </c>
      <c r="Q17" s="16" t="s">
        <v>307</v>
      </c>
    </row>
    <row r="18" customFormat="false" ht="29.85" hidden="false" customHeight="false" outlineLevel="0" collapsed="false">
      <c r="A18" s="13" t="s">
        <v>308</v>
      </c>
      <c r="B18" s="14" t="s">
        <v>57</v>
      </c>
      <c r="C18" s="13" t="s">
        <v>58</v>
      </c>
      <c r="D18" s="14"/>
      <c r="E18" s="16" t="s">
        <v>309</v>
      </c>
      <c r="F18" s="13" t="s">
        <v>310</v>
      </c>
      <c r="G18" s="16" t="s">
        <v>246</v>
      </c>
      <c r="H18" s="14"/>
      <c r="I18" s="14"/>
      <c r="J18" s="13" t="s">
        <v>311</v>
      </c>
      <c r="K18" s="13" t="s">
        <v>312</v>
      </c>
      <c r="L18" s="13" t="s">
        <v>313</v>
      </c>
      <c r="M18" s="13" t="s">
        <v>53</v>
      </c>
      <c r="N18" s="13" t="s">
        <v>249</v>
      </c>
      <c r="O18" s="14"/>
      <c r="P18" s="13" t="s">
        <v>250</v>
      </c>
      <c r="Q18" s="16" t="s">
        <v>314</v>
      </c>
    </row>
    <row r="19" customFormat="false" ht="29.85" hidden="false" customHeight="false" outlineLevel="0" collapsed="false">
      <c r="A19" s="13" t="s">
        <v>315</v>
      </c>
      <c r="B19" s="14" t="s">
        <v>57</v>
      </c>
      <c r="C19" s="13" t="s">
        <v>58</v>
      </c>
      <c r="D19" s="14"/>
      <c r="E19" s="16" t="s">
        <v>316</v>
      </c>
      <c r="F19" s="13" t="s">
        <v>245</v>
      </c>
      <c r="G19" s="16" t="s">
        <v>246</v>
      </c>
      <c r="H19" s="14"/>
      <c r="I19" s="14"/>
      <c r="J19" s="14" t="s">
        <v>317</v>
      </c>
      <c r="K19" s="14"/>
      <c r="L19" s="14"/>
      <c r="M19" s="13" t="s">
        <v>56</v>
      </c>
      <c r="N19" s="13" t="s">
        <v>249</v>
      </c>
      <c r="O19" s="14"/>
      <c r="P19" s="13" t="s">
        <v>250</v>
      </c>
      <c r="Q19" s="16"/>
    </row>
    <row r="20" customFormat="false" ht="29.85" hidden="false" customHeight="false" outlineLevel="0" collapsed="false">
      <c r="A20" s="13" t="s">
        <v>318</v>
      </c>
      <c r="B20" s="14" t="s">
        <v>57</v>
      </c>
      <c r="C20" s="13" t="s">
        <v>58</v>
      </c>
      <c r="D20" s="14"/>
      <c r="E20" s="15" t="s">
        <v>319</v>
      </c>
      <c r="F20" s="13" t="s">
        <v>245</v>
      </c>
      <c r="G20" s="16" t="s">
        <v>246</v>
      </c>
      <c r="H20" s="14"/>
      <c r="I20" s="14"/>
      <c r="J20" s="13" t="s">
        <v>320</v>
      </c>
      <c r="K20" s="13" t="s">
        <v>264</v>
      </c>
      <c r="L20" s="14"/>
      <c r="M20" s="13" t="s">
        <v>52</v>
      </c>
      <c r="N20" s="13" t="s">
        <v>249</v>
      </c>
      <c r="O20" s="14"/>
      <c r="P20" s="13" t="s">
        <v>250</v>
      </c>
      <c r="Q20" s="16"/>
    </row>
    <row r="21" customFormat="false" ht="29.85" hidden="false" customHeight="false" outlineLevel="0" collapsed="false">
      <c r="A21" s="13" t="s">
        <v>321</v>
      </c>
      <c r="B21" s="14" t="s">
        <v>57</v>
      </c>
      <c r="C21" s="13" t="s">
        <v>58</v>
      </c>
      <c r="D21" s="14"/>
      <c r="E21" s="15" t="s">
        <v>322</v>
      </c>
      <c r="F21" s="13" t="s">
        <v>323</v>
      </c>
      <c r="G21" s="16" t="s">
        <v>246</v>
      </c>
      <c r="H21" s="14"/>
      <c r="I21" s="14"/>
      <c r="J21" s="13" t="s">
        <v>324</v>
      </c>
      <c r="K21" s="14"/>
      <c r="L21" s="14"/>
      <c r="M21" s="13" t="s">
        <v>53</v>
      </c>
      <c r="N21" s="13" t="s">
        <v>249</v>
      </c>
      <c r="O21" s="14"/>
      <c r="P21" s="13" t="s">
        <v>250</v>
      </c>
      <c r="Q21" s="16" t="s">
        <v>325</v>
      </c>
    </row>
    <row r="22" customFormat="false" ht="44" hidden="false" customHeight="false" outlineLevel="0" collapsed="false">
      <c r="A22" s="13" t="s">
        <v>326</v>
      </c>
      <c r="B22" s="14" t="s">
        <v>57</v>
      </c>
      <c r="C22" s="13" t="s">
        <v>60</v>
      </c>
      <c r="D22" s="14"/>
      <c r="E22" s="16" t="s">
        <v>327</v>
      </c>
      <c r="F22" s="13" t="s">
        <v>281</v>
      </c>
      <c r="G22" s="16"/>
      <c r="H22" s="14"/>
      <c r="I22" s="14"/>
      <c r="J22" s="13" t="s">
        <v>328</v>
      </c>
      <c r="K22" s="13" t="s">
        <v>329</v>
      </c>
      <c r="L22" s="13" t="s">
        <v>330</v>
      </c>
      <c r="M22" s="13" t="s">
        <v>53</v>
      </c>
      <c r="N22" s="13" t="s">
        <v>249</v>
      </c>
      <c r="O22" s="14"/>
      <c r="P22" s="13" t="s">
        <v>250</v>
      </c>
      <c r="Q22" s="16"/>
    </row>
    <row r="23" customFormat="false" ht="15" hidden="false" customHeight="false" outlineLevel="0" collapsed="false">
      <c r="A23" s="13" t="s">
        <v>331</v>
      </c>
      <c r="B23" s="14" t="s">
        <v>57</v>
      </c>
      <c r="C23" s="13" t="s">
        <v>60</v>
      </c>
      <c r="D23" s="14"/>
      <c r="E23" s="15" t="s">
        <v>332</v>
      </c>
      <c r="F23" s="13" t="s">
        <v>281</v>
      </c>
      <c r="G23" s="16"/>
      <c r="H23" s="14"/>
      <c r="I23" s="14"/>
      <c r="J23" s="13" t="s">
        <v>333</v>
      </c>
      <c r="K23" s="13" t="s">
        <v>329</v>
      </c>
      <c r="L23" s="14"/>
      <c r="M23" s="13" t="s">
        <v>53</v>
      </c>
      <c r="N23" s="13" t="s">
        <v>249</v>
      </c>
      <c r="O23" s="14"/>
      <c r="P23" s="13" t="s">
        <v>250</v>
      </c>
      <c r="Q23" s="16"/>
    </row>
    <row r="24" customFormat="false" ht="15" hidden="false" customHeight="false" outlineLevel="0" collapsed="false">
      <c r="A24" s="13" t="s">
        <v>334</v>
      </c>
      <c r="B24" s="14" t="s">
        <v>57</v>
      </c>
      <c r="C24" s="13" t="s">
        <v>60</v>
      </c>
      <c r="D24" s="14"/>
      <c r="E24" s="16" t="s">
        <v>335</v>
      </c>
      <c r="F24" s="13" t="s">
        <v>281</v>
      </c>
      <c r="G24" s="16"/>
      <c r="H24" s="14"/>
      <c r="I24" s="14"/>
      <c r="J24" s="13" t="s">
        <v>333</v>
      </c>
      <c r="K24" s="13" t="s">
        <v>329</v>
      </c>
      <c r="L24" s="14"/>
      <c r="M24" s="13" t="s">
        <v>53</v>
      </c>
      <c r="N24" s="13" t="s">
        <v>249</v>
      </c>
      <c r="O24" s="14"/>
      <c r="P24" s="13" t="s">
        <v>250</v>
      </c>
      <c r="Q24" s="16" t="s">
        <v>336</v>
      </c>
    </row>
    <row r="25" customFormat="false" ht="58.2" hidden="false" customHeight="false" outlineLevel="0" collapsed="false">
      <c r="A25" s="13" t="s">
        <v>337</v>
      </c>
      <c r="B25" s="14" t="s">
        <v>57</v>
      </c>
      <c r="C25" s="13" t="s">
        <v>60</v>
      </c>
      <c r="D25" s="14"/>
      <c r="E25" s="16" t="s">
        <v>338</v>
      </c>
      <c r="F25" s="13" t="s">
        <v>339</v>
      </c>
      <c r="G25" s="16"/>
      <c r="H25" s="14"/>
      <c r="I25" s="14"/>
      <c r="J25" s="13" t="s">
        <v>340</v>
      </c>
      <c r="K25" s="14"/>
      <c r="L25" s="13" t="s">
        <v>341</v>
      </c>
      <c r="M25" s="13" t="s">
        <v>53</v>
      </c>
      <c r="N25" s="13" t="s">
        <v>249</v>
      </c>
      <c r="O25" s="14"/>
      <c r="P25" s="13" t="s">
        <v>250</v>
      </c>
      <c r="Q25" s="15" t="s">
        <v>342</v>
      </c>
    </row>
    <row r="26" customFormat="false" ht="29.85" hidden="false" customHeight="false" outlineLevel="0" collapsed="false">
      <c r="A26" s="13" t="s">
        <v>343</v>
      </c>
      <c r="B26" s="14" t="s">
        <v>57</v>
      </c>
      <c r="C26" s="13" t="s">
        <v>60</v>
      </c>
      <c r="D26" s="14"/>
      <c r="E26" s="16" t="s">
        <v>344</v>
      </c>
      <c r="F26" s="13" t="s">
        <v>310</v>
      </c>
      <c r="G26" s="16"/>
      <c r="H26" s="14"/>
      <c r="I26" s="14"/>
      <c r="J26" s="13" t="s">
        <v>333</v>
      </c>
      <c r="K26" s="13" t="s">
        <v>329</v>
      </c>
      <c r="L26" s="14"/>
      <c r="M26" s="13" t="s">
        <v>53</v>
      </c>
      <c r="N26" s="13" t="s">
        <v>249</v>
      </c>
      <c r="O26" s="14"/>
      <c r="P26" s="13" t="s">
        <v>250</v>
      </c>
      <c r="Q26" s="16"/>
    </row>
    <row r="27" customFormat="false" ht="29.85" hidden="false" customHeight="false" outlineLevel="0" collapsed="false">
      <c r="A27" s="13" t="s">
        <v>345</v>
      </c>
      <c r="B27" s="14" t="s">
        <v>57</v>
      </c>
      <c r="C27" s="13" t="s">
        <v>60</v>
      </c>
      <c r="D27" s="14"/>
      <c r="E27" s="16" t="s">
        <v>346</v>
      </c>
      <c r="F27" s="13" t="s">
        <v>347</v>
      </c>
      <c r="G27" s="16"/>
      <c r="H27" s="14"/>
      <c r="I27" s="14"/>
      <c r="J27" s="13" t="s">
        <v>348</v>
      </c>
      <c r="K27" s="13" t="s">
        <v>349</v>
      </c>
      <c r="L27" s="14"/>
      <c r="M27" s="13" t="s">
        <v>53</v>
      </c>
      <c r="N27" s="13" t="s">
        <v>249</v>
      </c>
      <c r="O27" s="14"/>
      <c r="P27" s="13" t="s">
        <v>250</v>
      </c>
      <c r="Q27" s="16"/>
    </row>
    <row r="28" customFormat="false" ht="29.85" hidden="false" customHeight="false" outlineLevel="0" collapsed="false">
      <c r="A28" s="13" t="s">
        <v>350</v>
      </c>
      <c r="B28" s="14" t="s">
        <v>57</v>
      </c>
      <c r="C28" s="13" t="s">
        <v>60</v>
      </c>
      <c r="D28" s="14"/>
      <c r="E28" s="16" t="s">
        <v>351</v>
      </c>
      <c r="F28" s="13" t="s">
        <v>245</v>
      </c>
      <c r="G28" s="16"/>
      <c r="H28" s="14"/>
      <c r="I28" s="14"/>
      <c r="J28" s="13" t="s">
        <v>352</v>
      </c>
      <c r="K28" s="13" t="s">
        <v>353</v>
      </c>
      <c r="L28" s="14"/>
      <c r="M28" s="13" t="s">
        <v>53</v>
      </c>
      <c r="N28" s="13" t="s">
        <v>249</v>
      </c>
      <c r="O28" s="14"/>
      <c r="P28" s="13" t="s">
        <v>250</v>
      </c>
      <c r="Q28" s="16"/>
    </row>
    <row r="29" customFormat="false" ht="29.85" hidden="false" customHeight="false" outlineLevel="0" collapsed="false">
      <c r="A29" s="13" t="s">
        <v>354</v>
      </c>
      <c r="B29" s="14" t="s">
        <v>57</v>
      </c>
      <c r="C29" s="13" t="s">
        <v>60</v>
      </c>
      <c r="D29" s="14"/>
      <c r="E29" s="16" t="s">
        <v>355</v>
      </c>
      <c r="F29" s="13" t="s">
        <v>274</v>
      </c>
      <c r="G29" s="16"/>
      <c r="H29" s="14"/>
      <c r="I29" s="14"/>
      <c r="J29" s="13" t="s">
        <v>356</v>
      </c>
      <c r="K29" s="13" t="s">
        <v>357</v>
      </c>
      <c r="L29" s="14"/>
      <c r="M29" s="13" t="s">
        <v>56</v>
      </c>
      <c r="N29" s="13" t="s">
        <v>249</v>
      </c>
      <c r="O29" s="14"/>
      <c r="P29" s="13" t="s">
        <v>250</v>
      </c>
      <c r="Q29" s="16" t="s">
        <v>358</v>
      </c>
    </row>
    <row r="30" customFormat="false" ht="44" hidden="false" customHeight="false" outlineLevel="0" collapsed="false">
      <c r="A30" s="13" t="s">
        <v>359</v>
      </c>
      <c r="B30" s="14" t="s">
        <v>57</v>
      </c>
      <c r="C30" s="13" t="s">
        <v>60</v>
      </c>
      <c r="D30" s="14"/>
      <c r="E30" s="15" t="s">
        <v>360</v>
      </c>
      <c r="F30" s="13" t="s">
        <v>310</v>
      </c>
      <c r="G30" s="16"/>
      <c r="H30" s="14"/>
      <c r="I30" s="14"/>
      <c r="J30" s="13" t="s">
        <v>361</v>
      </c>
      <c r="K30" s="14"/>
      <c r="L30" s="14"/>
      <c r="M30" s="13" t="s">
        <v>53</v>
      </c>
      <c r="N30" s="13" t="s">
        <v>249</v>
      </c>
      <c r="O30" s="14"/>
      <c r="P30" s="13" t="s">
        <v>250</v>
      </c>
      <c r="Q30" s="16"/>
    </row>
    <row r="31" customFormat="false" ht="44" hidden="false" customHeight="false" outlineLevel="0" collapsed="false">
      <c r="A31" s="13" t="s">
        <v>362</v>
      </c>
      <c r="B31" s="14" t="s">
        <v>57</v>
      </c>
      <c r="C31" s="13" t="s">
        <v>60</v>
      </c>
      <c r="D31" s="14"/>
      <c r="E31" s="15" t="s">
        <v>363</v>
      </c>
      <c r="F31" s="13" t="s">
        <v>274</v>
      </c>
      <c r="G31" s="16"/>
      <c r="H31" s="14"/>
      <c r="I31" s="14"/>
      <c r="J31" s="13" t="s">
        <v>364</v>
      </c>
      <c r="K31" s="13" t="s">
        <v>365</v>
      </c>
      <c r="L31" s="14"/>
      <c r="M31" s="13" t="s">
        <v>56</v>
      </c>
      <c r="N31" s="13" t="s">
        <v>249</v>
      </c>
      <c r="O31" s="14"/>
      <c r="P31" s="13" t="s">
        <v>250</v>
      </c>
      <c r="Q31" s="16"/>
    </row>
    <row r="32" customFormat="false" ht="15" hidden="false" customHeight="false" outlineLevel="0" collapsed="false">
      <c r="A32" s="13" t="s">
        <v>366</v>
      </c>
      <c r="B32" s="14" t="s">
        <v>57</v>
      </c>
      <c r="C32" s="13" t="s">
        <v>60</v>
      </c>
      <c r="D32" s="14"/>
      <c r="E32" s="16" t="s">
        <v>367</v>
      </c>
      <c r="F32" s="13" t="s">
        <v>310</v>
      </c>
      <c r="G32" s="16"/>
      <c r="H32" s="14"/>
      <c r="I32" s="14"/>
      <c r="J32" s="13" t="s">
        <v>368</v>
      </c>
      <c r="K32" s="14"/>
      <c r="L32" s="14"/>
      <c r="M32" s="13" t="s">
        <v>53</v>
      </c>
      <c r="N32" s="13" t="s">
        <v>249</v>
      </c>
      <c r="O32" s="14"/>
      <c r="P32" s="13" t="s">
        <v>250</v>
      </c>
      <c r="Q32" s="16" t="s">
        <v>369</v>
      </c>
    </row>
    <row r="33" customFormat="false" ht="29.85" hidden="false" customHeight="false" outlineLevel="0" collapsed="false">
      <c r="A33" s="13" t="s">
        <v>370</v>
      </c>
      <c r="B33" s="14" t="s">
        <v>57</v>
      </c>
      <c r="C33" s="13" t="s">
        <v>60</v>
      </c>
      <c r="D33" s="14"/>
      <c r="E33" s="16" t="s">
        <v>371</v>
      </c>
      <c r="F33" s="13" t="s">
        <v>245</v>
      </c>
      <c r="G33" s="16"/>
      <c r="H33" s="14"/>
      <c r="I33" s="14"/>
      <c r="J33" s="13" t="s">
        <v>263</v>
      </c>
      <c r="K33" s="13" t="s">
        <v>264</v>
      </c>
      <c r="L33" s="14"/>
      <c r="M33" s="13" t="s">
        <v>52</v>
      </c>
      <c r="N33" s="13" t="s">
        <v>249</v>
      </c>
      <c r="O33" s="14"/>
      <c r="P33" s="13" t="s">
        <v>250</v>
      </c>
      <c r="Q33" s="16"/>
    </row>
    <row r="34" customFormat="false" ht="29.85" hidden="false" customHeight="false" outlineLevel="0" collapsed="false">
      <c r="A34" s="13" t="s">
        <v>372</v>
      </c>
      <c r="B34" s="14" t="s">
        <v>57</v>
      </c>
      <c r="C34" s="13" t="s">
        <v>60</v>
      </c>
      <c r="D34" s="14"/>
      <c r="E34" s="16" t="s">
        <v>373</v>
      </c>
      <c r="F34" s="13" t="s">
        <v>374</v>
      </c>
      <c r="G34" s="16"/>
      <c r="H34" s="14"/>
      <c r="I34" s="14"/>
      <c r="J34" s="13" t="s">
        <v>375</v>
      </c>
      <c r="K34" s="13" t="s">
        <v>376</v>
      </c>
      <c r="L34" s="14"/>
      <c r="M34" s="13" t="s">
        <v>52</v>
      </c>
      <c r="N34" s="13" t="s">
        <v>249</v>
      </c>
      <c r="O34" s="14"/>
      <c r="P34" s="13" t="s">
        <v>250</v>
      </c>
      <c r="Q34" s="16"/>
    </row>
    <row r="35" customFormat="false" ht="29.85" hidden="false" customHeight="false" outlineLevel="0" collapsed="false">
      <c r="A35" s="13" t="s">
        <v>377</v>
      </c>
      <c r="B35" s="14" t="s">
        <v>57</v>
      </c>
      <c r="C35" s="13" t="s">
        <v>60</v>
      </c>
      <c r="D35" s="14"/>
      <c r="E35" s="16" t="s">
        <v>378</v>
      </c>
      <c r="F35" s="13" t="s">
        <v>281</v>
      </c>
      <c r="G35" s="16"/>
      <c r="H35" s="14"/>
      <c r="I35" s="14"/>
      <c r="J35" s="13" t="s">
        <v>379</v>
      </c>
      <c r="K35" s="13" t="s">
        <v>329</v>
      </c>
      <c r="L35" s="14"/>
      <c r="M35" s="13" t="s">
        <v>53</v>
      </c>
      <c r="N35" s="13" t="s">
        <v>249</v>
      </c>
      <c r="O35" s="14"/>
      <c r="P35" s="13" t="s">
        <v>250</v>
      </c>
      <c r="Q35" s="16" t="s">
        <v>380</v>
      </c>
    </row>
    <row r="36" customFormat="false" ht="44" hidden="false" customHeight="false" outlineLevel="0" collapsed="false">
      <c r="A36" s="13" t="s">
        <v>381</v>
      </c>
      <c r="B36" s="14" t="s">
        <v>57</v>
      </c>
      <c r="C36" s="13" t="s">
        <v>60</v>
      </c>
      <c r="D36" s="14"/>
      <c r="E36" s="15" t="s">
        <v>382</v>
      </c>
      <c r="F36" s="13" t="s">
        <v>274</v>
      </c>
      <c r="G36" s="16"/>
      <c r="H36" s="14"/>
      <c r="I36" s="14"/>
      <c r="J36" s="13" t="s">
        <v>383</v>
      </c>
      <c r="K36" s="13" t="s">
        <v>365</v>
      </c>
      <c r="L36" s="14"/>
      <c r="M36" s="13" t="s">
        <v>56</v>
      </c>
      <c r="N36" s="13" t="s">
        <v>249</v>
      </c>
      <c r="O36" s="14"/>
      <c r="P36" s="13" t="s">
        <v>250</v>
      </c>
      <c r="Q36" s="16"/>
    </row>
    <row r="37" customFormat="false" ht="44" hidden="false" customHeight="false" outlineLevel="0" collapsed="false">
      <c r="A37" s="13" t="s">
        <v>384</v>
      </c>
      <c r="B37" s="14" t="s">
        <v>57</v>
      </c>
      <c r="C37" s="13" t="s">
        <v>60</v>
      </c>
      <c r="D37" s="14"/>
      <c r="E37" s="16" t="s">
        <v>385</v>
      </c>
      <c r="F37" s="13" t="s">
        <v>274</v>
      </c>
      <c r="G37" s="16"/>
      <c r="H37" s="14"/>
      <c r="I37" s="14"/>
      <c r="J37" s="13" t="s">
        <v>386</v>
      </c>
      <c r="K37" s="13" t="s">
        <v>387</v>
      </c>
      <c r="L37" s="14"/>
      <c r="M37" s="13" t="s">
        <v>56</v>
      </c>
      <c r="N37" s="13" t="s">
        <v>249</v>
      </c>
      <c r="O37" s="14"/>
      <c r="P37" s="13" t="s">
        <v>250</v>
      </c>
      <c r="Q37" s="16" t="s">
        <v>388</v>
      </c>
    </row>
    <row r="38" customFormat="false" ht="29.85" hidden="false" customHeight="false" outlineLevel="0" collapsed="false">
      <c r="A38" s="13" t="s">
        <v>389</v>
      </c>
      <c r="B38" s="14" t="s">
        <v>57</v>
      </c>
      <c r="C38" s="13" t="s">
        <v>60</v>
      </c>
      <c r="D38" s="14"/>
      <c r="E38" s="16" t="s">
        <v>390</v>
      </c>
      <c r="F38" s="13" t="s">
        <v>274</v>
      </c>
      <c r="G38" s="16"/>
      <c r="H38" s="14"/>
      <c r="I38" s="14"/>
      <c r="J38" s="13" t="s">
        <v>383</v>
      </c>
      <c r="K38" s="13" t="s">
        <v>365</v>
      </c>
      <c r="L38" s="14"/>
      <c r="M38" s="13" t="s">
        <v>56</v>
      </c>
      <c r="N38" s="13" t="s">
        <v>249</v>
      </c>
      <c r="O38" s="14"/>
      <c r="P38" s="13" t="s">
        <v>250</v>
      </c>
      <c r="Q38" s="16"/>
    </row>
    <row r="39" customFormat="false" ht="29.85" hidden="false" customHeight="false" outlineLevel="0" collapsed="false">
      <c r="A39" s="13" t="s">
        <v>391</v>
      </c>
      <c r="B39" s="14" t="s">
        <v>57</v>
      </c>
      <c r="C39" s="13" t="s">
        <v>60</v>
      </c>
      <c r="D39" s="14"/>
      <c r="E39" s="16" t="s">
        <v>392</v>
      </c>
      <c r="F39" s="13" t="s">
        <v>274</v>
      </c>
      <c r="G39" s="16"/>
      <c r="H39" s="14"/>
      <c r="I39" s="14"/>
      <c r="J39" s="13" t="s">
        <v>383</v>
      </c>
      <c r="K39" s="13" t="s">
        <v>365</v>
      </c>
      <c r="L39" s="14"/>
      <c r="M39" s="13" t="s">
        <v>56</v>
      </c>
      <c r="N39" s="13" t="s">
        <v>249</v>
      </c>
      <c r="O39" s="14"/>
      <c r="P39" s="13" t="s">
        <v>250</v>
      </c>
      <c r="Q39" s="16"/>
    </row>
    <row r="40" customFormat="false" ht="44" hidden="false" customHeight="false" outlineLevel="0" collapsed="false">
      <c r="A40" s="13" t="s">
        <v>393</v>
      </c>
      <c r="B40" s="14" t="s">
        <v>57</v>
      </c>
      <c r="C40" s="13" t="s">
        <v>62</v>
      </c>
      <c r="D40" s="13" t="s">
        <v>394</v>
      </c>
      <c r="E40" s="16" t="s">
        <v>395</v>
      </c>
      <c r="F40" s="14" t="s">
        <v>396</v>
      </c>
      <c r="G40" s="16" t="s">
        <v>397</v>
      </c>
      <c r="H40" s="13" t="s">
        <v>398</v>
      </c>
      <c r="I40" s="14"/>
      <c r="J40" s="13" t="s">
        <v>399</v>
      </c>
      <c r="K40" s="13" t="s">
        <v>400</v>
      </c>
      <c r="L40" s="13" t="s">
        <v>401</v>
      </c>
      <c r="M40" s="13" t="s">
        <v>52</v>
      </c>
      <c r="N40" s="13" t="s">
        <v>402</v>
      </c>
      <c r="O40" s="14"/>
      <c r="P40" s="13" t="s">
        <v>250</v>
      </c>
      <c r="Q40" s="15" t="s">
        <v>403</v>
      </c>
    </row>
    <row r="41" customFormat="false" ht="29.85" hidden="false" customHeight="false" outlineLevel="0" collapsed="false">
      <c r="A41" s="13" t="s">
        <v>404</v>
      </c>
      <c r="B41" s="14" t="s">
        <v>57</v>
      </c>
      <c r="C41" s="13" t="s">
        <v>62</v>
      </c>
      <c r="D41" s="13" t="s">
        <v>394</v>
      </c>
      <c r="E41" s="16" t="s">
        <v>405</v>
      </c>
      <c r="F41" s="14" t="s">
        <v>396</v>
      </c>
      <c r="G41" s="16" t="s">
        <v>397</v>
      </c>
      <c r="H41" s="13" t="s">
        <v>398</v>
      </c>
      <c r="I41" s="14"/>
      <c r="J41" s="13" t="s">
        <v>399</v>
      </c>
      <c r="K41" s="13" t="s">
        <v>400</v>
      </c>
      <c r="L41" s="13" t="s">
        <v>401</v>
      </c>
      <c r="M41" s="13" t="s">
        <v>52</v>
      </c>
      <c r="N41" s="13" t="s">
        <v>402</v>
      </c>
      <c r="O41" s="14"/>
      <c r="P41" s="13" t="s">
        <v>250</v>
      </c>
      <c r="Q41" s="15" t="s">
        <v>403</v>
      </c>
    </row>
    <row r="42" customFormat="false" ht="29.85" hidden="false" customHeight="false" outlineLevel="0" collapsed="false">
      <c r="A42" s="13" t="s">
        <v>406</v>
      </c>
      <c r="B42" s="14" t="s">
        <v>57</v>
      </c>
      <c r="C42" s="13" t="s">
        <v>62</v>
      </c>
      <c r="D42" s="13" t="s">
        <v>394</v>
      </c>
      <c r="E42" s="16" t="s">
        <v>407</v>
      </c>
      <c r="F42" s="14" t="s">
        <v>396</v>
      </c>
      <c r="G42" s="16" t="s">
        <v>408</v>
      </c>
      <c r="H42" s="13" t="s">
        <v>409</v>
      </c>
      <c r="I42" s="14"/>
      <c r="J42" s="13" t="s">
        <v>399</v>
      </c>
      <c r="K42" s="13" t="s">
        <v>400</v>
      </c>
      <c r="L42" s="13" t="s">
        <v>401</v>
      </c>
      <c r="M42" s="13" t="s">
        <v>52</v>
      </c>
      <c r="N42" s="13" t="s">
        <v>402</v>
      </c>
      <c r="O42" s="14"/>
      <c r="P42" s="13" t="s">
        <v>250</v>
      </c>
      <c r="Q42" s="15" t="s">
        <v>410</v>
      </c>
    </row>
    <row r="43" customFormat="false" ht="29.85" hidden="false" customHeight="false" outlineLevel="0" collapsed="false">
      <c r="A43" s="13" t="s">
        <v>411</v>
      </c>
      <c r="B43" s="14" t="s">
        <v>57</v>
      </c>
      <c r="C43" s="13" t="s">
        <v>62</v>
      </c>
      <c r="D43" s="13" t="s">
        <v>394</v>
      </c>
      <c r="E43" s="16" t="s">
        <v>412</v>
      </c>
      <c r="F43" s="14" t="s">
        <v>396</v>
      </c>
      <c r="G43" s="16" t="s">
        <v>408</v>
      </c>
      <c r="H43" s="13" t="s">
        <v>409</v>
      </c>
      <c r="I43" s="14"/>
      <c r="J43" s="13" t="s">
        <v>399</v>
      </c>
      <c r="K43" s="13" t="s">
        <v>400</v>
      </c>
      <c r="L43" s="13" t="s">
        <v>401</v>
      </c>
      <c r="M43" s="13" t="s">
        <v>52</v>
      </c>
      <c r="N43" s="13" t="s">
        <v>402</v>
      </c>
      <c r="O43" s="14"/>
      <c r="P43" s="13" t="s">
        <v>250</v>
      </c>
      <c r="Q43" s="15" t="s">
        <v>403</v>
      </c>
    </row>
    <row r="44" customFormat="false" ht="44" hidden="false" customHeight="false" outlineLevel="0" collapsed="false">
      <c r="A44" s="13" t="s">
        <v>413</v>
      </c>
      <c r="B44" s="14" t="s">
        <v>57</v>
      </c>
      <c r="C44" s="13" t="s">
        <v>62</v>
      </c>
      <c r="D44" s="13" t="s">
        <v>394</v>
      </c>
      <c r="E44" s="16" t="s">
        <v>414</v>
      </c>
      <c r="F44" s="14" t="s">
        <v>415</v>
      </c>
      <c r="G44" s="16" t="s">
        <v>408</v>
      </c>
      <c r="H44" s="13" t="s">
        <v>409</v>
      </c>
      <c r="I44" s="14"/>
      <c r="J44" s="13" t="s">
        <v>416</v>
      </c>
      <c r="K44" s="13" t="s">
        <v>417</v>
      </c>
      <c r="L44" s="13" t="s">
        <v>418</v>
      </c>
      <c r="M44" s="13" t="s">
        <v>53</v>
      </c>
      <c r="N44" s="13" t="s">
        <v>249</v>
      </c>
      <c r="O44" s="14"/>
      <c r="P44" s="13" t="s">
        <v>250</v>
      </c>
      <c r="Q44" s="15" t="s">
        <v>419</v>
      </c>
    </row>
    <row r="45" customFormat="false" ht="29.85" hidden="false" customHeight="false" outlineLevel="0" collapsed="false">
      <c r="A45" s="13" t="s">
        <v>420</v>
      </c>
      <c r="B45" s="14" t="s">
        <v>57</v>
      </c>
      <c r="C45" s="13" t="s">
        <v>62</v>
      </c>
      <c r="D45" s="13" t="s">
        <v>394</v>
      </c>
      <c r="E45" s="16" t="s">
        <v>421</v>
      </c>
      <c r="F45" s="14" t="s">
        <v>396</v>
      </c>
      <c r="G45" s="16" t="s">
        <v>408</v>
      </c>
      <c r="H45" s="13" t="s">
        <v>409</v>
      </c>
      <c r="I45" s="14"/>
      <c r="J45" s="13" t="s">
        <v>399</v>
      </c>
      <c r="K45" s="13" t="s">
        <v>400</v>
      </c>
      <c r="L45" s="13" t="s">
        <v>401</v>
      </c>
      <c r="M45" s="13" t="s">
        <v>52</v>
      </c>
      <c r="N45" s="13" t="s">
        <v>402</v>
      </c>
      <c r="O45" s="14"/>
      <c r="P45" s="13" t="s">
        <v>250</v>
      </c>
      <c r="Q45" s="15" t="s">
        <v>403</v>
      </c>
    </row>
    <row r="46" customFormat="false" ht="29.85" hidden="false" customHeight="false" outlineLevel="0" collapsed="false">
      <c r="A46" s="13" t="s">
        <v>422</v>
      </c>
      <c r="B46" s="14" t="s">
        <v>57</v>
      </c>
      <c r="C46" s="13" t="s">
        <v>62</v>
      </c>
      <c r="D46" s="13" t="s">
        <v>394</v>
      </c>
      <c r="E46" s="16" t="s">
        <v>423</v>
      </c>
      <c r="F46" s="14" t="s">
        <v>396</v>
      </c>
      <c r="G46" s="16" t="s">
        <v>408</v>
      </c>
      <c r="H46" s="13" t="s">
        <v>409</v>
      </c>
      <c r="I46" s="14"/>
      <c r="J46" s="13" t="s">
        <v>399</v>
      </c>
      <c r="K46" s="13" t="s">
        <v>400</v>
      </c>
      <c r="L46" s="13" t="s">
        <v>401</v>
      </c>
      <c r="M46" s="13" t="s">
        <v>52</v>
      </c>
      <c r="N46" s="13" t="s">
        <v>402</v>
      </c>
      <c r="O46" s="14"/>
      <c r="P46" s="13" t="s">
        <v>250</v>
      </c>
      <c r="Q46" s="15" t="s">
        <v>424</v>
      </c>
    </row>
    <row r="47" customFormat="false" ht="29.85" hidden="false" customHeight="false" outlineLevel="0" collapsed="false">
      <c r="A47" s="13" t="s">
        <v>425</v>
      </c>
      <c r="B47" s="14" t="s">
        <v>57</v>
      </c>
      <c r="C47" s="13" t="s">
        <v>62</v>
      </c>
      <c r="D47" s="13" t="s">
        <v>394</v>
      </c>
      <c r="E47" s="15" t="s">
        <v>426</v>
      </c>
      <c r="F47" s="14" t="s">
        <v>415</v>
      </c>
      <c r="G47" s="16" t="s">
        <v>397</v>
      </c>
      <c r="H47" s="13" t="s">
        <v>427</v>
      </c>
      <c r="I47" s="14"/>
      <c r="J47" s="13" t="s">
        <v>428</v>
      </c>
      <c r="K47" s="13" t="s">
        <v>400</v>
      </c>
      <c r="L47" s="13" t="s">
        <v>401</v>
      </c>
      <c r="M47" s="13" t="s">
        <v>52</v>
      </c>
      <c r="N47" s="13" t="s">
        <v>402</v>
      </c>
      <c r="O47" s="14"/>
      <c r="P47" s="13" t="s">
        <v>250</v>
      </c>
      <c r="Q47" s="15" t="s">
        <v>429</v>
      </c>
    </row>
    <row r="48" customFormat="false" ht="58.2" hidden="false" customHeight="false" outlineLevel="0" collapsed="false">
      <c r="A48" s="13" t="s">
        <v>430</v>
      </c>
      <c r="B48" s="14" t="s">
        <v>57</v>
      </c>
      <c r="C48" s="13" t="s">
        <v>62</v>
      </c>
      <c r="D48" s="13" t="s">
        <v>394</v>
      </c>
      <c r="E48" s="15" t="s">
        <v>431</v>
      </c>
      <c r="F48" s="14"/>
      <c r="G48" s="16" t="s">
        <v>397</v>
      </c>
      <c r="H48" s="13" t="s">
        <v>409</v>
      </c>
      <c r="I48" s="13" t="s">
        <v>432</v>
      </c>
      <c r="J48" s="13" t="s">
        <v>433</v>
      </c>
      <c r="K48" s="13" t="s">
        <v>434</v>
      </c>
      <c r="L48" s="13" t="s">
        <v>435</v>
      </c>
      <c r="M48" s="13" t="s">
        <v>53</v>
      </c>
      <c r="N48" s="13" t="s">
        <v>249</v>
      </c>
      <c r="O48" s="14"/>
      <c r="P48" s="13" t="s">
        <v>250</v>
      </c>
      <c r="Q48" s="16" t="s">
        <v>436</v>
      </c>
    </row>
    <row r="49" customFormat="false" ht="44" hidden="false" customHeight="false" outlineLevel="0" collapsed="false">
      <c r="A49" s="13" t="s">
        <v>437</v>
      </c>
      <c r="B49" s="14" t="s">
        <v>57</v>
      </c>
      <c r="C49" s="13" t="s">
        <v>62</v>
      </c>
      <c r="D49" s="13" t="s">
        <v>394</v>
      </c>
      <c r="E49" s="15" t="s">
        <v>438</v>
      </c>
      <c r="F49" s="14" t="s">
        <v>415</v>
      </c>
      <c r="G49" s="16" t="s">
        <v>397</v>
      </c>
      <c r="H49" s="13" t="s">
        <v>398</v>
      </c>
      <c r="I49" s="14"/>
      <c r="J49" s="13" t="s">
        <v>399</v>
      </c>
      <c r="K49" s="13" t="s">
        <v>400</v>
      </c>
      <c r="L49" s="13" t="s">
        <v>401</v>
      </c>
      <c r="M49" s="13" t="s">
        <v>52</v>
      </c>
      <c r="N49" s="13" t="s">
        <v>402</v>
      </c>
      <c r="O49" s="14"/>
      <c r="P49" s="13" t="s">
        <v>250</v>
      </c>
      <c r="Q49" s="15" t="s">
        <v>429</v>
      </c>
    </row>
    <row r="50" customFormat="false" ht="58.2" hidden="false" customHeight="false" outlineLevel="0" collapsed="false">
      <c r="A50" s="13" t="s">
        <v>439</v>
      </c>
      <c r="B50" s="14" t="s">
        <v>57</v>
      </c>
      <c r="C50" s="13" t="s">
        <v>62</v>
      </c>
      <c r="D50" s="13" t="s">
        <v>394</v>
      </c>
      <c r="E50" s="15" t="s">
        <v>440</v>
      </c>
      <c r="F50" s="14" t="s">
        <v>396</v>
      </c>
      <c r="G50" s="16" t="s">
        <v>397</v>
      </c>
      <c r="H50" s="13" t="s">
        <v>441</v>
      </c>
      <c r="I50" s="14"/>
      <c r="J50" s="13" t="s">
        <v>399</v>
      </c>
      <c r="K50" s="13" t="s">
        <v>400</v>
      </c>
      <c r="L50" s="13" t="s">
        <v>401</v>
      </c>
      <c r="M50" s="13" t="s">
        <v>52</v>
      </c>
      <c r="N50" s="13" t="s">
        <v>402</v>
      </c>
      <c r="O50" s="14"/>
      <c r="P50" s="13" t="s">
        <v>250</v>
      </c>
      <c r="Q50" s="15" t="s">
        <v>429</v>
      </c>
    </row>
    <row r="51" customFormat="false" ht="29.85" hidden="false" customHeight="false" outlineLevel="0" collapsed="false">
      <c r="A51" s="13" t="s">
        <v>442</v>
      </c>
      <c r="B51" s="14" t="s">
        <v>57</v>
      </c>
      <c r="C51" s="13" t="s">
        <v>62</v>
      </c>
      <c r="D51" s="13" t="s">
        <v>394</v>
      </c>
      <c r="E51" s="16" t="s">
        <v>443</v>
      </c>
      <c r="F51" s="14" t="s">
        <v>396</v>
      </c>
      <c r="G51" s="16" t="s">
        <v>408</v>
      </c>
      <c r="H51" s="13" t="s">
        <v>398</v>
      </c>
      <c r="I51" s="14"/>
      <c r="J51" s="13" t="s">
        <v>444</v>
      </c>
      <c r="K51" s="13" t="s">
        <v>445</v>
      </c>
      <c r="L51" s="13" t="s">
        <v>446</v>
      </c>
      <c r="M51" s="13" t="s">
        <v>52</v>
      </c>
      <c r="N51" s="13" t="s">
        <v>249</v>
      </c>
      <c r="O51" s="14"/>
      <c r="P51" s="13" t="s">
        <v>250</v>
      </c>
      <c r="Q51" s="15" t="s">
        <v>447</v>
      </c>
    </row>
    <row r="52" customFormat="false" ht="29.85" hidden="false" customHeight="false" outlineLevel="0" collapsed="false">
      <c r="A52" s="13" t="s">
        <v>448</v>
      </c>
      <c r="B52" s="14" t="s">
        <v>57</v>
      </c>
      <c r="C52" s="13" t="s">
        <v>62</v>
      </c>
      <c r="D52" s="13" t="s">
        <v>394</v>
      </c>
      <c r="E52" s="16" t="s">
        <v>449</v>
      </c>
      <c r="F52" s="14" t="s">
        <v>450</v>
      </c>
      <c r="G52" s="16" t="s">
        <v>408</v>
      </c>
      <c r="H52" s="13" t="s">
        <v>398</v>
      </c>
      <c r="I52" s="14"/>
      <c r="J52" s="13" t="s">
        <v>451</v>
      </c>
      <c r="K52" s="13" t="s">
        <v>452</v>
      </c>
      <c r="L52" s="13" t="s">
        <v>453</v>
      </c>
      <c r="M52" s="13" t="s">
        <v>53</v>
      </c>
      <c r="N52" s="13" t="s">
        <v>402</v>
      </c>
      <c r="O52" s="14"/>
      <c r="P52" s="13" t="s">
        <v>250</v>
      </c>
      <c r="Q52" s="15" t="s">
        <v>447</v>
      </c>
    </row>
    <row r="53" customFormat="false" ht="29.85" hidden="false" customHeight="false" outlineLevel="0" collapsed="false">
      <c r="A53" s="13" t="s">
        <v>454</v>
      </c>
      <c r="B53" s="14" t="s">
        <v>57</v>
      </c>
      <c r="C53" s="13" t="s">
        <v>62</v>
      </c>
      <c r="D53" s="13" t="s">
        <v>394</v>
      </c>
      <c r="E53" s="15" t="s">
        <v>455</v>
      </c>
      <c r="F53" s="14" t="s">
        <v>456</v>
      </c>
      <c r="G53" s="16" t="s">
        <v>408</v>
      </c>
      <c r="H53" s="13" t="s">
        <v>398</v>
      </c>
      <c r="I53" s="14"/>
      <c r="J53" s="13" t="s">
        <v>451</v>
      </c>
      <c r="K53" s="13" t="s">
        <v>452</v>
      </c>
      <c r="L53" s="13" t="s">
        <v>453</v>
      </c>
      <c r="M53" s="13" t="s">
        <v>53</v>
      </c>
      <c r="N53" s="13" t="s">
        <v>402</v>
      </c>
      <c r="O53" s="14"/>
      <c r="P53" s="13" t="s">
        <v>250</v>
      </c>
      <c r="Q53" s="15" t="s">
        <v>457</v>
      </c>
    </row>
    <row r="54" customFormat="false" ht="29.85" hidden="false" customHeight="false" outlineLevel="0" collapsed="false">
      <c r="A54" s="13" t="s">
        <v>458</v>
      </c>
      <c r="B54" s="14" t="s">
        <v>57</v>
      </c>
      <c r="C54" s="13" t="s">
        <v>62</v>
      </c>
      <c r="D54" s="13" t="s">
        <v>394</v>
      </c>
      <c r="E54" s="16" t="s">
        <v>459</v>
      </c>
      <c r="F54" s="14" t="s">
        <v>396</v>
      </c>
      <c r="G54" s="16" t="s">
        <v>408</v>
      </c>
      <c r="H54" s="13" t="s">
        <v>398</v>
      </c>
      <c r="I54" s="14"/>
      <c r="J54" s="13" t="s">
        <v>460</v>
      </c>
      <c r="K54" s="13" t="s">
        <v>461</v>
      </c>
      <c r="L54" s="13" t="s">
        <v>462</v>
      </c>
      <c r="M54" s="13" t="s">
        <v>52</v>
      </c>
      <c r="N54" s="13" t="s">
        <v>402</v>
      </c>
      <c r="O54" s="14"/>
      <c r="P54" s="13" t="s">
        <v>250</v>
      </c>
      <c r="Q54" s="15" t="s">
        <v>403</v>
      </c>
    </row>
    <row r="55" customFormat="false" ht="29.85" hidden="false" customHeight="false" outlineLevel="0" collapsed="false">
      <c r="A55" s="13" t="s">
        <v>463</v>
      </c>
      <c r="B55" s="14" t="s">
        <v>57</v>
      </c>
      <c r="C55" s="13" t="s">
        <v>62</v>
      </c>
      <c r="D55" s="13" t="s">
        <v>394</v>
      </c>
      <c r="E55" s="15" t="s">
        <v>464</v>
      </c>
      <c r="F55" s="14" t="s">
        <v>450</v>
      </c>
      <c r="G55" s="16" t="s">
        <v>408</v>
      </c>
      <c r="H55" s="13" t="s">
        <v>398</v>
      </c>
      <c r="I55" s="14"/>
      <c r="J55" s="13" t="s">
        <v>451</v>
      </c>
      <c r="K55" s="13" t="s">
        <v>452</v>
      </c>
      <c r="L55" s="13" t="s">
        <v>453</v>
      </c>
      <c r="M55" s="13" t="s">
        <v>53</v>
      </c>
      <c r="N55" s="13" t="s">
        <v>402</v>
      </c>
      <c r="O55" s="14"/>
      <c r="P55" s="13" t="s">
        <v>250</v>
      </c>
      <c r="Q55" s="15" t="s">
        <v>403</v>
      </c>
    </row>
    <row r="56" customFormat="false" ht="29.85" hidden="false" customHeight="false" outlineLevel="0" collapsed="false">
      <c r="A56" s="13" t="s">
        <v>465</v>
      </c>
      <c r="B56" s="14" t="s">
        <v>57</v>
      </c>
      <c r="C56" s="13" t="s">
        <v>62</v>
      </c>
      <c r="D56" s="13" t="s">
        <v>394</v>
      </c>
      <c r="E56" s="15" t="s">
        <v>466</v>
      </c>
      <c r="F56" s="14" t="s">
        <v>450</v>
      </c>
      <c r="G56" s="16" t="s">
        <v>408</v>
      </c>
      <c r="H56" s="13" t="s">
        <v>398</v>
      </c>
      <c r="I56" s="14"/>
      <c r="J56" s="13" t="s">
        <v>451</v>
      </c>
      <c r="K56" s="13" t="s">
        <v>452</v>
      </c>
      <c r="L56" s="13" t="s">
        <v>453</v>
      </c>
      <c r="M56" s="13" t="s">
        <v>53</v>
      </c>
      <c r="N56" s="13" t="s">
        <v>402</v>
      </c>
      <c r="O56" s="14"/>
      <c r="P56" s="13" t="s">
        <v>250</v>
      </c>
      <c r="Q56" s="15" t="s">
        <v>403</v>
      </c>
    </row>
    <row r="57" customFormat="false" ht="44" hidden="false" customHeight="false" outlineLevel="0" collapsed="false">
      <c r="A57" s="13" t="s">
        <v>467</v>
      </c>
      <c r="B57" s="14" t="s">
        <v>57</v>
      </c>
      <c r="C57" s="13" t="s">
        <v>62</v>
      </c>
      <c r="D57" s="14" t="s">
        <v>468</v>
      </c>
      <c r="E57" s="15" t="s">
        <v>469</v>
      </c>
      <c r="F57" s="14" t="s">
        <v>415</v>
      </c>
      <c r="G57" s="16" t="s">
        <v>470</v>
      </c>
      <c r="H57" s="13" t="s">
        <v>398</v>
      </c>
      <c r="I57" s="14"/>
      <c r="J57" s="13" t="s">
        <v>471</v>
      </c>
      <c r="K57" s="13" t="s">
        <v>472</v>
      </c>
      <c r="L57" s="13" t="s">
        <v>473</v>
      </c>
      <c r="M57" s="13" t="s">
        <v>56</v>
      </c>
      <c r="N57" s="13" t="s">
        <v>402</v>
      </c>
      <c r="O57" s="14"/>
      <c r="P57" s="13" t="s">
        <v>250</v>
      </c>
      <c r="Q57" s="15" t="s">
        <v>403</v>
      </c>
    </row>
    <row r="58" customFormat="false" ht="29.85" hidden="false" customHeight="false" outlineLevel="0" collapsed="false">
      <c r="A58" s="13" t="s">
        <v>474</v>
      </c>
      <c r="B58" s="14" t="s">
        <v>57</v>
      </c>
      <c r="C58" s="13" t="s">
        <v>62</v>
      </c>
      <c r="D58" s="14" t="s">
        <v>468</v>
      </c>
      <c r="E58" s="16" t="s">
        <v>475</v>
      </c>
      <c r="F58" s="14" t="s">
        <v>415</v>
      </c>
      <c r="G58" s="16" t="s">
        <v>470</v>
      </c>
      <c r="H58" s="13" t="s">
        <v>398</v>
      </c>
      <c r="I58" s="14"/>
      <c r="J58" s="13" t="s">
        <v>476</v>
      </c>
      <c r="K58" s="13" t="s">
        <v>477</v>
      </c>
      <c r="L58" s="13" t="s">
        <v>478</v>
      </c>
      <c r="M58" s="13" t="s">
        <v>53</v>
      </c>
      <c r="N58" s="13" t="s">
        <v>402</v>
      </c>
      <c r="O58" s="14"/>
      <c r="P58" s="13" t="s">
        <v>250</v>
      </c>
      <c r="Q58" s="15" t="s">
        <v>479</v>
      </c>
    </row>
    <row r="59" customFormat="false" ht="29.85" hidden="false" customHeight="false" outlineLevel="0" collapsed="false">
      <c r="A59" s="13" t="s">
        <v>480</v>
      </c>
      <c r="B59" s="14" t="s">
        <v>57</v>
      </c>
      <c r="C59" s="13" t="s">
        <v>62</v>
      </c>
      <c r="D59" s="14" t="s">
        <v>468</v>
      </c>
      <c r="E59" s="16" t="s">
        <v>481</v>
      </c>
      <c r="F59" s="14" t="s">
        <v>396</v>
      </c>
      <c r="G59" s="16" t="s">
        <v>470</v>
      </c>
      <c r="H59" s="13" t="s">
        <v>409</v>
      </c>
      <c r="I59" s="14"/>
      <c r="J59" s="13" t="s">
        <v>482</v>
      </c>
      <c r="K59" s="13" t="s">
        <v>483</v>
      </c>
      <c r="L59" s="13" t="s">
        <v>484</v>
      </c>
      <c r="M59" s="13" t="s">
        <v>53</v>
      </c>
      <c r="N59" s="13" t="s">
        <v>249</v>
      </c>
      <c r="O59" s="14"/>
      <c r="P59" s="13" t="s">
        <v>250</v>
      </c>
      <c r="Q59" s="15" t="s">
        <v>403</v>
      </c>
    </row>
    <row r="60" customFormat="false" ht="29.85" hidden="false" customHeight="false" outlineLevel="0" collapsed="false">
      <c r="A60" s="13" t="s">
        <v>485</v>
      </c>
      <c r="B60" s="14" t="s">
        <v>57</v>
      </c>
      <c r="C60" s="13" t="s">
        <v>62</v>
      </c>
      <c r="D60" s="14" t="s">
        <v>468</v>
      </c>
      <c r="E60" s="15" t="s">
        <v>486</v>
      </c>
      <c r="F60" s="14" t="s">
        <v>415</v>
      </c>
      <c r="G60" s="16" t="s">
        <v>470</v>
      </c>
      <c r="H60" s="13" t="s">
        <v>409</v>
      </c>
      <c r="I60" s="14"/>
      <c r="J60" s="13" t="s">
        <v>487</v>
      </c>
      <c r="K60" s="13" t="s">
        <v>488</v>
      </c>
      <c r="L60" s="13" t="s">
        <v>489</v>
      </c>
      <c r="M60" s="13" t="s">
        <v>53</v>
      </c>
      <c r="N60" s="13" t="s">
        <v>402</v>
      </c>
      <c r="O60" s="14"/>
      <c r="P60" s="13" t="s">
        <v>250</v>
      </c>
      <c r="Q60" s="15" t="s">
        <v>479</v>
      </c>
    </row>
    <row r="61" customFormat="false" ht="29.85" hidden="false" customHeight="false" outlineLevel="0" collapsed="false">
      <c r="A61" s="13" t="s">
        <v>490</v>
      </c>
      <c r="B61" s="14" t="s">
        <v>57</v>
      </c>
      <c r="C61" s="13" t="s">
        <v>62</v>
      </c>
      <c r="D61" s="14" t="s">
        <v>468</v>
      </c>
      <c r="E61" s="15" t="s">
        <v>491</v>
      </c>
      <c r="F61" s="14" t="s">
        <v>415</v>
      </c>
      <c r="G61" s="16" t="s">
        <v>470</v>
      </c>
      <c r="H61" s="13" t="s">
        <v>398</v>
      </c>
      <c r="I61" s="14"/>
      <c r="J61" s="13" t="s">
        <v>471</v>
      </c>
      <c r="K61" s="13" t="s">
        <v>472</v>
      </c>
      <c r="L61" s="13" t="s">
        <v>473</v>
      </c>
      <c r="M61" s="13" t="s">
        <v>56</v>
      </c>
      <c r="N61" s="13" t="s">
        <v>249</v>
      </c>
      <c r="O61" s="14"/>
      <c r="P61" s="13" t="s">
        <v>250</v>
      </c>
      <c r="Q61" s="15" t="s">
        <v>447</v>
      </c>
    </row>
    <row r="62" customFormat="false" ht="29.85" hidden="false" customHeight="false" outlineLevel="0" collapsed="false">
      <c r="A62" s="13" t="s">
        <v>492</v>
      </c>
      <c r="B62" s="14" t="s">
        <v>57</v>
      </c>
      <c r="C62" s="13" t="s">
        <v>62</v>
      </c>
      <c r="D62" s="14" t="s">
        <v>468</v>
      </c>
      <c r="E62" s="15" t="s">
        <v>493</v>
      </c>
      <c r="F62" s="14"/>
      <c r="G62" s="16" t="s">
        <v>470</v>
      </c>
      <c r="H62" s="13" t="s">
        <v>398</v>
      </c>
      <c r="I62" s="13" t="s">
        <v>494</v>
      </c>
      <c r="J62" s="13" t="s">
        <v>495</v>
      </c>
      <c r="K62" s="13" t="s">
        <v>496</v>
      </c>
      <c r="L62" s="13" t="s">
        <v>497</v>
      </c>
      <c r="M62" s="13" t="s">
        <v>53</v>
      </c>
      <c r="N62" s="13" t="s">
        <v>402</v>
      </c>
      <c r="O62" s="14"/>
      <c r="P62" s="13" t="s">
        <v>250</v>
      </c>
      <c r="Q62" s="16" t="s">
        <v>498</v>
      </c>
    </row>
    <row r="63" customFormat="false" ht="44" hidden="false" customHeight="false" outlineLevel="0" collapsed="false">
      <c r="A63" s="13" t="s">
        <v>499</v>
      </c>
      <c r="B63" s="14" t="s">
        <v>57</v>
      </c>
      <c r="C63" s="13" t="s">
        <v>62</v>
      </c>
      <c r="D63" s="14" t="s">
        <v>468</v>
      </c>
      <c r="E63" s="16" t="s">
        <v>500</v>
      </c>
      <c r="F63" s="14"/>
      <c r="G63" s="16" t="s">
        <v>470</v>
      </c>
      <c r="H63" s="13" t="s">
        <v>398</v>
      </c>
      <c r="I63" s="14"/>
      <c r="J63" s="14" t="s">
        <v>501</v>
      </c>
      <c r="K63" s="14"/>
      <c r="L63" s="14"/>
      <c r="M63" s="13" t="s">
        <v>53</v>
      </c>
      <c r="N63" s="13" t="s">
        <v>249</v>
      </c>
      <c r="O63" s="14"/>
      <c r="P63" s="13" t="s">
        <v>250</v>
      </c>
      <c r="Q63" s="15" t="s">
        <v>502</v>
      </c>
    </row>
    <row r="64" customFormat="false" ht="44" hidden="false" customHeight="false" outlineLevel="0" collapsed="false">
      <c r="A64" s="13" t="s">
        <v>503</v>
      </c>
      <c r="B64" s="14" t="s">
        <v>57</v>
      </c>
      <c r="C64" s="13" t="s">
        <v>62</v>
      </c>
      <c r="D64" s="14" t="s">
        <v>504</v>
      </c>
      <c r="E64" s="15" t="s">
        <v>505</v>
      </c>
      <c r="F64" s="14" t="s">
        <v>415</v>
      </c>
      <c r="G64" s="16" t="s">
        <v>506</v>
      </c>
      <c r="H64" s="13" t="s">
        <v>507</v>
      </c>
      <c r="I64" s="13" t="s">
        <v>508</v>
      </c>
      <c r="J64" s="13" t="s">
        <v>509</v>
      </c>
      <c r="K64" s="13" t="s">
        <v>510</v>
      </c>
      <c r="L64" s="13" t="s">
        <v>511</v>
      </c>
      <c r="M64" s="13" t="s">
        <v>53</v>
      </c>
      <c r="N64" s="13" t="s">
        <v>249</v>
      </c>
      <c r="O64" s="14"/>
      <c r="P64" s="13" t="s">
        <v>250</v>
      </c>
      <c r="Q64" s="15" t="s">
        <v>403</v>
      </c>
    </row>
    <row r="65" customFormat="false" ht="29.85" hidden="false" customHeight="false" outlineLevel="0" collapsed="false">
      <c r="A65" s="13" t="s">
        <v>512</v>
      </c>
      <c r="B65" s="14" t="s">
        <v>57</v>
      </c>
      <c r="C65" s="13" t="s">
        <v>62</v>
      </c>
      <c r="D65" s="14" t="s">
        <v>504</v>
      </c>
      <c r="E65" s="15" t="s">
        <v>513</v>
      </c>
      <c r="F65" s="14" t="s">
        <v>415</v>
      </c>
      <c r="G65" s="16" t="s">
        <v>506</v>
      </c>
      <c r="H65" s="13" t="s">
        <v>507</v>
      </c>
      <c r="I65" s="13" t="s">
        <v>508</v>
      </c>
      <c r="J65" s="13" t="s">
        <v>509</v>
      </c>
      <c r="K65" s="13" t="s">
        <v>510</v>
      </c>
      <c r="L65" s="13" t="s">
        <v>511</v>
      </c>
      <c r="M65" s="13" t="s">
        <v>53</v>
      </c>
      <c r="N65" s="13" t="s">
        <v>249</v>
      </c>
      <c r="O65" s="14"/>
      <c r="P65" s="13" t="s">
        <v>250</v>
      </c>
      <c r="Q65" s="15" t="s">
        <v>403</v>
      </c>
    </row>
    <row r="66" customFormat="false" ht="29.85" hidden="false" customHeight="false" outlineLevel="0" collapsed="false">
      <c r="A66" s="13" t="s">
        <v>514</v>
      </c>
      <c r="B66" s="14" t="s">
        <v>57</v>
      </c>
      <c r="C66" s="13" t="s">
        <v>62</v>
      </c>
      <c r="D66" s="14" t="s">
        <v>504</v>
      </c>
      <c r="E66" s="15" t="s">
        <v>515</v>
      </c>
      <c r="F66" s="14" t="s">
        <v>415</v>
      </c>
      <c r="G66" s="16" t="s">
        <v>506</v>
      </c>
      <c r="H66" s="13" t="s">
        <v>516</v>
      </c>
      <c r="I66" s="13" t="s">
        <v>508</v>
      </c>
      <c r="J66" s="13" t="s">
        <v>509</v>
      </c>
      <c r="K66" s="13" t="s">
        <v>510</v>
      </c>
      <c r="L66" s="13" t="s">
        <v>511</v>
      </c>
      <c r="M66" s="13" t="s">
        <v>53</v>
      </c>
      <c r="N66" s="13" t="s">
        <v>402</v>
      </c>
      <c r="O66" s="14"/>
      <c r="P66" s="13" t="s">
        <v>250</v>
      </c>
      <c r="Q66" s="15" t="s">
        <v>517</v>
      </c>
    </row>
    <row r="67" customFormat="false" ht="29.85" hidden="false" customHeight="false" outlineLevel="0" collapsed="false">
      <c r="A67" s="13" t="s">
        <v>518</v>
      </c>
      <c r="B67" s="14" t="s">
        <v>57</v>
      </c>
      <c r="C67" s="13" t="s">
        <v>62</v>
      </c>
      <c r="D67" s="14" t="s">
        <v>504</v>
      </c>
      <c r="E67" s="16" t="s">
        <v>519</v>
      </c>
      <c r="F67" s="14" t="s">
        <v>415</v>
      </c>
      <c r="G67" s="16" t="s">
        <v>506</v>
      </c>
      <c r="H67" s="13" t="s">
        <v>507</v>
      </c>
      <c r="I67" s="13" t="s">
        <v>508</v>
      </c>
      <c r="J67" s="13" t="s">
        <v>509</v>
      </c>
      <c r="K67" s="13" t="s">
        <v>510</v>
      </c>
      <c r="L67" s="13" t="s">
        <v>511</v>
      </c>
      <c r="M67" s="13" t="s">
        <v>53</v>
      </c>
      <c r="N67" s="13" t="s">
        <v>402</v>
      </c>
      <c r="O67" s="14"/>
      <c r="P67" s="13" t="s">
        <v>250</v>
      </c>
      <c r="Q67" s="15" t="s">
        <v>520</v>
      </c>
    </row>
    <row r="68" customFormat="false" ht="44" hidden="false" customHeight="false" outlineLevel="0" collapsed="false">
      <c r="A68" s="13" t="s">
        <v>521</v>
      </c>
      <c r="B68" s="14" t="s">
        <v>57</v>
      </c>
      <c r="C68" s="13" t="s">
        <v>62</v>
      </c>
      <c r="D68" s="14" t="s">
        <v>504</v>
      </c>
      <c r="E68" s="15" t="s">
        <v>522</v>
      </c>
      <c r="F68" s="14"/>
      <c r="G68" s="16" t="s">
        <v>506</v>
      </c>
      <c r="H68" s="13" t="s">
        <v>516</v>
      </c>
      <c r="I68" s="13" t="s">
        <v>508</v>
      </c>
      <c r="J68" s="13" t="s">
        <v>523</v>
      </c>
      <c r="K68" s="13" t="s">
        <v>510</v>
      </c>
      <c r="L68" s="13" t="s">
        <v>511</v>
      </c>
      <c r="M68" s="13" t="s">
        <v>53</v>
      </c>
      <c r="N68" s="13" t="s">
        <v>402</v>
      </c>
      <c r="O68" s="14"/>
      <c r="P68" s="13" t="s">
        <v>250</v>
      </c>
      <c r="Q68" s="16" t="s">
        <v>524</v>
      </c>
    </row>
    <row r="69" customFormat="false" ht="44" hidden="false" customHeight="false" outlineLevel="0" collapsed="false">
      <c r="A69" s="13" t="s">
        <v>525</v>
      </c>
      <c r="B69" s="14" t="s">
        <v>57</v>
      </c>
      <c r="C69" s="13" t="s">
        <v>62</v>
      </c>
      <c r="D69" s="14" t="s">
        <v>504</v>
      </c>
      <c r="E69" s="16" t="s">
        <v>526</v>
      </c>
      <c r="F69" s="14" t="s">
        <v>415</v>
      </c>
      <c r="G69" s="16" t="s">
        <v>506</v>
      </c>
      <c r="H69" s="13" t="s">
        <v>507</v>
      </c>
      <c r="I69" s="13" t="s">
        <v>508</v>
      </c>
      <c r="J69" s="13" t="s">
        <v>509</v>
      </c>
      <c r="K69" s="13" t="s">
        <v>510</v>
      </c>
      <c r="L69" s="13" t="s">
        <v>511</v>
      </c>
      <c r="M69" s="13" t="s">
        <v>53</v>
      </c>
      <c r="N69" s="13" t="s">
        <v>402</v>
      </c>
      <c r="O69" s="14"/>
      <c r="P69" s="13" t="s">
        <v>250</v>
      </c>
      <c r="Q69" s="15" t="s">
        <v>403</v>
      </c>
    </row>
    <row r="70" customFormat="false" ht="44" hidden="false" customHeight="false" outlineLevel="0" collapsed="false">
      <c r="A70" s="13" t="s">
        <v>527</v>
      </c>
      <c r="B70" s="14" t="s">
        <v>57</v>
      </c>
      <c r="C70" s="13" t="s">
        <v>62</v>
      </c>
      <c r="D70" s="14" t="s">
        <v>504</v>
      </c>
      <c r="E70" s="15" t="s">
        <v>528</v>
      </c>
      <c r="F70" s="14"/>
      <c r="G70" s="16" t="s">
        <v>506</v>
      </c>
      <c r="H70" s="13" t="s">
        <v>516</v>
      </c>
      <c r="I70" s="13" t="s">
        <v>508</v>
      </c>
      <c r="J70" s="13" t="s">
        <v>529</v>
      </c>
      <c r="K70" s="13" t="s">
        <v>510</v>
      </c>
      <c r="L70" s="13" t="s">
        <v>511</v>
      </c>
      <c r="M70" s="13" t="s">
        <v>53</v>
      </c>
      <c r="N70" s="13" t="s">
        <v>402</v>
      </c>
      <c r="O70" s="14"/>
      <c r="P70" s="13" t="s">
        <v>250</v>
      </c>
      <c r="Q70" s="15" t="s">
        <v>517</v>
      </c>
    </row>
    <row r="71" customFormat="false" ht="29.85" hidden="false" customHeight="false" outlineLevel="0" collapsed="false">
      <c r="A71" s="13" t="s">
        <v>530</v>
      </c>
      <c r="B71" s="14" t="s">
        <v>57</v>
      </c>
      <c r="C71" s="13" t="s">
        <v>62</v>
      </c>
      <c r="D71" s="14" t="s">
        <v>504</v>
      </c>
      <c r="E71" s="16" t="s">
        <v>531</v>
      </c>
      <c r="F71" s="14"/>
      <c r="G71" s="16" t="s">
        <v>506</v>
      </c>
      <c r="H71" s="13" t="s">
        <v>507</v>
      </c>
      <c r="I71" s="13" t="s">
        <v>532</v>
      </c>
      <c r="J71" s="13" t="s">
        <v>533</v>
      </c>
      <c r="K71" s="13" t="s">
        <v>534</v>
      </c>
      <c r="L71" s="13" t="s">
        <v>535</v>
      </c>
      <c r="M71" s="13" t="s">
        <v>53</v>
      </c>
      <c r="N71" s="13" t="s">
        <v>402</v>
      </c>
      <c r="O71" s="14"/>
      <c r="P71" s="13" t="s">
        <v>250</v>
      </c>
      <c r="Q71" s="16" t="s">
        <v>536</v>
      </c>
    </row>
    <row r="72" customFormat="false" ht="29.85" hidden="false" customHeight="false" outlineLevel="0" collapsed="false">
      <c r="A72" s="13" t="s">
        <v>537</v>
      </c>
      <c r="B72" s="14" t="s">
        <v>57</v>
      </c>
      <c r="C72" s="13" t="s">
        <v>62</v>
      </c>
      <c r="D72" s="14" t="s">
        <v>504</v>
      </c>
      <c r="E72" s="16" t="s">
        <v>538</v>
      </c>
      <c r="F72" s="14" t="s">
        <v>539</v>
      </c>
      <c r="G72" s="16" t="s">
        <v>506</v>
      </c>
      <c r="H72" s="13" t="s">
        <v>507</v>
      </c>
      <c r="I72" s="13" t="s">
        <v>532</v>
      </c>
      <c r="J72" s="13" t="s">
        <v>540</v>
      </c>
      <c r="K72" s="13" t="s">
        <v>534</v>
      </c>
      <c r="L72" s="13" t="s">
        <v>535</v>
      </c>
      <c r="M72" s="13" t="s">
        <v>53</v>
      </c>
      <c r="N72" s="13" t="s">
        <v>402</v>
      </c>
      <c r="O72" s="14"/>
      <c r="P72" s="13" t="s">
        <v>250</v>
      </c>
      <c r="Q72" s="15" t="s">
        <v>403</v>
      </c>
    </row>
    <row r="73" customFormat="false" ht="44" hidden="false" customHeight="false" outlineLevel="0" collapsed="false">
      <c r="A73" s="13" t="s">
        <v>541</v>
      </c>
      <c r="B73" s="14" t="s">
        <v>57</v>
      </c>
      <c r="C73" s="13" t="s">
        <v>62</v>
      </c>
      <c r="D73" s="14" t="s">
        <v>504</v>
      </c>
      <c r="E73" s="15" t="s">
        <v>542</v>
      </c>
      <c r="F73" s="14" t="s">
        <v>415</v>
      </c>
      <c r="G73" s="16" t="s">
        <v>506</v>
      </c>
      <c r="H73" s="13" t="s">
        <v>543</v>
      </c>
      <c r="I73" s="14"/>
      <c r="J73" s="13" t="s">
        <v>544</v>
      </c>
      <c r="K73" s="13" t="s">
        <v>545</v>
      </c>
      <c r="L73" s="13" t="s">
        <v>546</v>
      </c>
      <c r="M73" s="13" t="s">
        <v>53</v>
      </c>
      <c r="N73" s="13" t="s">
        <v>402</v>
      </c>
      <c r="O73" s="14"/>
      <c r="P73" s="13" t="s">
        <v>250</v>
      </c>
      <c r="Q73" s="15" t="s">
        <v>547</v>
      </c>
    </row>
    <row r="74" customFormat="false" ht="44" hidden="false" customHeight="false" outlineLevel="0" collapsed="false">
      <c r="A74" s="13" t="s">
        <v>548</v>
      </c>
      <c r="B74" s="14" t="s">
        <v>57</v>
      </c>
      <c r="C74" s="13" t="s">
        <v>62</v>
      </c>
      <c r="D74" s="14" t="s">
        <v>549</v>
      </c>
      <c r="E74" s="16" t="s">
        <v>550</v>
      </c>
      <c r="F74" s="14"/>
      <c r="G74" s="16" t="s">
        <v>551</v>
      </c>
      <c r="H74" s="13" t="s">
        <v>552</v>
      </c>
      <c r="I74" s="13" t="s">
        <v>553</v>
      </c>
      <c r="J74" s="14" t="s">
        <v>554</v>
      </c>
      <c r="K74" s="14"/>
      <c r="L74" s="14"/>
      <c r="M74" s="13" t="s">
        <v>54</v>
      </c>
      <c r="N74" s="13" t="s">
        <v>249</v>
      </c>
      <c r="O74" s="14"/>
      <c r="P74" s="13" t="s">
        <v>250</v>
      </c>
      <c r="Q74" s="15" t="s">
        <v>555</v>
      </c>
    </row>
    <row r="75" customFormat="false" ht="29.85" hidden="false" customHeight="false" outlineLevel="0" collapsed="false">
      <c r="A75" s="13" t="s">
        <v>556</v>
      </c>
      <c r="B75" s="14" t="s">
        <v>57</v>
      </c>
      <c r="C75" s="13" t="s">
        <v>62</v>
      </c>
      <c r="D75" s="14" t="s">
        <v>549</v>
      </c>
      <c r="E75" s="15" t="s">
        <v>557</v>
      </c>
      <c r="F75" s="14" t="s">
        <v>396</v>
      </c>
      <c r="G75" s="16" t="s">
        <v>549</v>
      </c>
      <c r="H75" s="14" t="s">
        <v>558</v>
      </c>
      <c r="I75" s="14"/>
      <c r="J75" s="13" t="s">
        <v>460</v>
      </c>
      <c r="K75" s="13" t="s">
        <v>461</v>
      </c>
      <c r="L75" s="13" t="s">
        <v>462</v>
      </c>
      <c r="M75" s="13" t="s">
        <v>52</v>
      </c>
      <c r="N75" s="13" t="s">
        <v>559</v>
      </c>
      <c r="O75" s="13" t="s">
        <v>548</v>
      </c>
      <c r="P75" s="13" t="s">
        <v>250</v>
      </c>
      <c r="Q75" s="15" t="s">
        <v>403</v>
      </c>
    </row>
    <row r="76" customFormat="false" ht="44" hidden="false" customHeight="false" outlineLevel="0" collapsed="false">
      <c r="A76" s="13" t="s">
        <v>560</v>
      </c>
      <c r="B76" s="14" t="s">
        <v>57</v>
      </c>
      <c r="C76" s="13" t="s">
        <v>62</v>
      </c>
      <c r="D76" s="14" t="s">
        <v>549</v>
      </c>
      <c r="E76" s="16" t="s">
        <v>561</v>
      </c>
      <c r="F76" s="14" t="s">
        <v>396</v>
      </c>
      <c r="G76" s="16" t="s">
        <v>551</v>
      </c>
      <c r="H76" s="13" t="s">
        <v>552</v>
      </c>
      <c r="I76" s="14"/>
      <c r="J76" s="13" t="s">
        <v>460</v>
      </c>
      <c r="K76" s="13" t="s">
        <v>461</v>
      </c>
      <c r="L76" s="13" t="s">
        <v>462</v>
      </c>
      <c r="M76" s="13" t="s">
        <v>52</v>
      </c>
      <c r="N76" s="13" t="s">
        <v>402</v>
      </c>
      <c r="O76" s="14"/>
      <c r="P76" s="13" t="s">
        <v>250</v>
      </c>
      <c r="Q76" s="15" t="s">
        <v>403</v>
      </c>
    </row>
    <row r="77" customFormat="false" ht="44" hidden="false" customHeight="false" outlineLevel="0" collapsed="false">
      <c r="A77" s="13" t="s">
        <v>562</v>
      </c>
      <c r="B77" s="14" t="s">
        <v>57</v>
      </c>
      <c r="C77" s="13" t="s">
        <v>62</v>
      </c>
      <c r="D77" s="14" t="s">
        <v>549</v>
      </c>
      <c r="E77" s="16" t="s">
        <v>563</v>
      </c>
      <c r="F77" s="14" t="s">
        <v>396</v>
      </c>
      <c r="G77" s="16" t="s">
        <v>551</v>
      </c>
      <c r="H77" s="13" t="s">
        <v>552</v>
      </c>
      <c r="I77" s="14"/>
      <c r="J77" s="13" t="s">
        <v>460</v>
      </c>
      <c r="K77" s="13" t="s">
        <v>461</v>
      </c>
      <c r="L77" s="13" t="s">
        <v>462</v>
      </c>
      <c r="M77" s="13" t="s">
        <v>52</v>
      </c>
      <c r="N77" s="13" t="s">
        <v>402</v>
      </c>
      <c r="O77" s="14"/>
      <c r="P77" s="13" t="s">
        <v>250</v>
      </c>
      <c r="Q77" s="15" t="s">
        <v>403</v>
      </c>
    </row>
    <row r="78" customFormat="false" ht="29.85" hidden="false" customHeight="false" outlineLevel="0" collapsed="false">
      <c r="A78" s="13" t="s">
        <v>564</v>
      </c>
      <c r="B78" s="14" t="s">
        <v>57</v>
      </c>
      <c r="C78" s="13" t="s">
        <v>62</v>
      </c>
      <c r="D78" s="14" t="s">
        <v>549</v>
      </c>
      <c r="E78" s="16" t="s">
        <v>565</v>
      </c>
      <c r="F78" s="14" t="s">
        <v>456</v>
      </c>
      <c r="G78" s="16" t="s">
        <v>551</v>
      </c>
      <c r="H78" s="13" t="s">
        <v>552</v>
      </c>
      <c r="I78" s="14"/>
      <c r="J78" s="13" t="s">
        <v>460</v>
      </c>
      <c r="K78" s="13" t="s">
        <v>461</v>
      </c>
      <c r="L78" s="13" t="s">
        <v>462</v>
      </c>
      <c r="M78" s="13" t="s">
        <v>52</v>
      </c>
      <c r="N78" s="13" t="s">
        <v>402</v>
      </c>
      <c r="O78" s="14"/>
      <c r="P78" s="13" t="s">
        <v>250</v>
      </c>
      <c r="Q78" s="15" t="s">
        <v>403</v>
      </c>
    </row>
    <row r="79" customFormat="false" ht="44" hidden="false" customHeight="false" outlineLevel="0" collapsed="false">
      <c r="A79" s="13" t="s">
        <v>566</v>
      </c>
      <c r="B79" s="14" t="s">
        <v>57</v>
      </c>
      <c r="C79" s="13" t="s">
        <v>62</v>
      </c>
      <c r="D79" s="14" t="s">
        <v>549</v>
      </c>
      <c r="E79" s="16" t="s">
        <v>567</v>
      </c>
      <c r="F79" s="14" t="s">
        <v>568</v>
      </c>
      <c r="G79" s="16" t="s">
        <v>551</v>
      </c>
      <c r="H79" s="13" t="s">
        <v>552</v>
      </c>
      <c r="I79" s="14"/>
      <c r="J79" s="13" t="s">
        <v>460</v>
      </c>
      <c r="K79" s="13" t="s">
        <v>461</v>
      </c>
      <c r="L79" s="13" t="s">
        <v>462</v>
      </c>
      <c r="M79" s="13" t="s">
        <v>52</v>
      </c>
      <c r="N79" s="13" t="s">
        <v>402</v>
      </c>
      <c r="O79" s="14"/>
      <c r="P79" s="13" t="s">
        <v>250</v>
      </c>
      <c r="Q79" s="15" t="s">
        <v>429</v>
      </c>
    </row>
    <row r="80" customFormat="false" ht="15" hidden="false" customHeight="false" outlineLevel="0" collapsed="false">
      <c r="A80" s="13" t="s">
        <v>569</v>
      </c>
      <c r="B80" s="14" t="s">
        <v>57</v>
      </c>
      <c r="C80" s="13" t="s">
        <v>62</v>
      </c>
      <c r="D80" s="14" t="s">
        <v>549</v>
      </c>
      <c r="E80" s="16" t="s">
        <v>570</v>
      </c>
      <c r="F80" s="14" t="s">
        <v>396</v>
      </c>
      <c r="G80" s="16" t="s">
        <v>551</v>
      </c>
      <c r="H80" s="13" t="s">
        <v>552</v>
      </c>
      <c r="I80" s="14"/>
      <c r="J80" s="13" t="s">
        <v>460</v>
      </c>
      <c r="K80" s="13" t="s">
        <v>461</v>
      </c>
      <c r="L80" s="13" t="s">
        <v>462</v>
      </c>
      <c r="M80" s="13" t="s">
        <v>52</v>
      </c>
      <c r="N80" s="13" t="s">
        <v>402</v>
      </c>
      <c r="O80" s="14"/>
      <c r="P80" s="13" t="s">
        <v>250</v>
      </c>
      <c r="Q80" s="15" t="s">
        <v>429</v>
      </c>
    </row>
    <row r="81" customFormat="false" ht="29.85" hidden="false" customHeight="false" outlineLevel="0" collapsed="false">
      <c r="A81" s="13" t="s">
        <v>571</v>
      </c>
      <c r="B81" s="14" t="s">
        <v>57</v>
      </c>
      <c r="C81" s="13" t="s">
        <v>62</v>
      </c>
      <c r="D81" s="14" t="s">
        <v>549</v>
      </c>
      <c r="E81" s="16" t="s">
        <v>572</v>
      </c>
      <c r="F81" s="14" t="s">
        <v>396</v>
      </c>
      <c r="G81" s="16" t="s">
        <v>549</v>
      </c>
      <c r="H81" s="14" t="s">
        <v>558</v>
      </c>
      <c r="I81" s="14"/>
      <c r="J81" s="14" t="s">
        <v>573</v>
      </c>
      <c r="K81" s="14"/>
      <c r="L81" s="14"/>
      <c r="M81" s="13" t="s">
        <v>56</v>
      </c>
      <c r="N81" s="13" t="s">
        <v>559</v>
      </c>
      <c r="O81" s="13" t="s">
        <v>574</v>
      </c>
      <c r="P81" s="13" t="s">
        <v>250</v>
      </c>
      <c r="Q81" s="15" t="s">
        <v>447</v>
      </c>
    </row>
    <row r="82" customFormat="false" ht="44" hidden="false" customHeight="false" outlineLevel="0" collapsed="false">
      <c r="A82" s="13" t="s">
        <v>575</v>
      </c>
      <c r="B82" s="14" t="s">
        <v>57</v>
      </c>
      <c r="C82" s="13" t="s">
        <v>62</v>
      </c>
      <c r="D82" s="14" t="s">
        <v>549</v>
      </c>
      <c r="E82" s="16" t="s">
        <v>576</v>
      </c>
      <c r="F82" s="14" t="s">
        <v>396</v>
      </c>
      <c r="G82" s="16" t="s">
        <v>551</v>
      </c>
      <c r="H82" s="13" t="s">
        <v>577</v>
      </c>
      <c r="I82" s="14"/>
      <c r="J82" s="13" t="s">
        <v>444</v>
      </c>
      <c r="K82" s="13" t="s">
        <v>445</v>
      </c>
      <c r="L82" s="13" t="s">
        <v>446</v>
      </c>
      <c r="M82" s="13" t="s">
        <v>52</v>
      </c>
      <c r="N82" s="13" t="s">
        <v>249</v>
      </c>
      <c r="O82" s="14"/>
      <c r="P82" s="13" t="s">
        <v>250</v>
      </c>
      <c r="Q82" s="15" t="s">
        <v>403</v>
      </c>
    </row>
    <row r="83" customFormat="false" ht="29.85" hidden="false" customHeight="false" outlineLevel="0" collapsed="false">
      <c r="A83" s="13" t="s">
        <v>578</v>
      </c>
      <c r="B83" s="14" t="s">
        <v>57</v>
      </c>
      <c r="C83" s="13" t="s">
        <v>62</v>
      </c>
      <c r="D83" s="14" t="s">
        <v>549</v>
      </c>
      <c r="E83" s="15" t="s">
        <v>579</v>
      </c>
      <c r="F83" s="14" t="s">
        <v>396</v>
      </c>
      <c r="G83" s="16" t="s">
        <v>551</v>
      </c>
      <c r="H83" s="13" t="s">
        <v>552</v>
      </c>
      <c r="I83" s="14"/>
      <c r="J83" s="13" t="s">
        <v>444</v>
      </c>
      <c r="K83" s="13" t="s">
        <v>445</v>
      </c>
      <c r="L83" s="13" t="s">
        <v>446</v>
      </c>
      <c r="M83" s="13" t="s">
        <v>52</v>
      </c>
      <c r="N83" s="13" t="s">
        <v>249</v>
      </c>
      <c r="O83" s="14"/>
      <c r="P83" s="13" t="s">
        <v>250</v>
      </c>
      <c r="Q83" s="15" t="s">
        <v>403</v>
      </c>
    </row>
    <row r="84" customFormat="false" ht="44" hidden="false" customHeight="false" outlineLevel="0" collapsed="false">
      <c r="A84" s="13" t="s">
        <v>580</v>
      </c>
      <c r="B84" s="14" t="s">
        <v>57</v>
      </c>
      <c r="C84" s="13" t="s">
        <v>62</v>
      </c>
      <c r="D84" s="14" t="s">
        <v>549</v>
      </c>
      <c r="E84" s="16" t="s">
        <v>581</v>
      </c>
      <c r="F84" s="14" t="s">
        <v>396</v>
      </c>
      <c r="G84" s="16" t="s">
        <v>551</v>
      </c>
      <c r="H84" s="13" t="s">
        <v>582</v>
      </c>
      <c r="I84" s="14"/>
      <c r="J84" s="13" t="s">
        <v>460</v>
      </c>
      <c r="K84" s="13" t="s">
        <v>461</v>
      </c>
      <c r="L84" s="13" t="s">
        <v>462</v>
      </c>
      <c r="M84" s="13" t="s">
        <v>52</v>
      </c>
      <c r="N84" s="13" t="s">
        <v>249</v>
      </c>
      <c r="O84" s="14"/>
      <c r="P84" s="13" t="s">
        <v>250</v>
      </c>
      <c r="Q84" s="15" t="s">
        <v>403</v>
      </c>
    </row>
    <row r="85" customFormat="false" ht="29.85" hidden="false" customHeight="false" outlineLevel="0" collapsed="false">
      <c r="A85" s="13" t="s">
        <v>583</v>
      </c>
      <c r="B85" s="14" t="s">
        <v>57</v>
      </c>
      <c r="C85" s="13" t="s">
        <v>62</v>
      </c>
      <c r="D85" s="14" t="s">
        <v>549</v>
      </c>
      <c r="E85" s="16" t="s">
        <v>584</v>
      </c>
      <c r="F85" s="14" t="s">
        <v>396</v>
      </c>
      <c r="G85" s="16" t="s">
        <v>551</v>
      </c>
      <c r="H85" s="13" t="s">
        <v>582</v>
      </c>
      <c r="I85" s="13" t="s">
        <v>585</v>
      </c>
      <c r="J85" s="13" t="s">
        <v>586</v>
      </c>
      <c r="K85" s="13" t="s">
        <v>587</v>
      </c>
      <c r="L85" s="13" t="s">
        <v>588</v>
      </c>
      <c r="M85" s="13" t="s">
        <v>53</v>
      </c>
      <c r="N85" s="13" t="s">
        <v>249</v>
      </c>
      <c r="O85" s="14"/>
      <c r="P85" s="13" t="s">
        <v>250</v>
      </c>
      <c r="Q85" s="15" t="s">
        <v>403</v>
      </c>
    </row>
    <row r="86" customFormat="false" ht="29.85" hidden="false" customHeight="false" outlineLevel="0" collapsed="false">
      <c r="A86" s="13" t="s">
        <v>589</v>
      </c>
      <c r="B86" s="14" t="s">
        <v>57</v>
      </c>
      <c r="C86" s="13" t="s">
        <v>62</v>
      </c>
      <c r="D86" s="14" t="s">
        <v>549</v>
      </c>
      <c r="E86" s="16" t="s">
        <v>590</v>
      </c>
      <c r="F86" s="14" t="s">
        <v>396</v>
      </c>
      <c r="G86" s="16" t="s">
        <v>551</v>
      </c>
      <c r="H86" s="13" t="s">
        <v>582</v>
      </c>
      <c r="I86" s="14"/>
      <c r="J86" s="13" t="s">
        <v>460</v>
      </c>
      <c r="K86" s="13" t="s">
        <v>461</v>
      </c>
      <c r="L86" s="13" t="s">
        <v>462</v>
      </c>
      <c r="M86" s="13" t="s">
        <v>52</v>
      </c>
      <c r="N86" s="13" t="s">
        <v>402</v>
      </c>
      <c r="O86" s="14"/>
      <c r="P86" s="13" t="s">
        <v>250</v>
      </c>
      <c r="Q86" s="15" t="s">
        <v>447</v>
      </c>
    </row>
    <row r="87" customFormat="false" ht="44" hidden="false" customHeight="false" outlineLevel="0" collapsed="false">
      <c r="A87" s="13" t="s">
        <v>591</v>
      </c>
      <c r="B87" s="14" t="s">
        <v>57</v>
      </c>
      <c r="C87" s="13" t="s">
        <v>62</v>
      </c>
      <c r="D87" s="14" t="s">
        <v>549</v>
      </c>
      <c r="E87" s="16" t="s">
        <v>592</v>
      </c>
      <c r="F87" s="14" t="s">
        <v>593</v>
      </c>
      <c r="G87" s="16" t="s">
        <v>551</v>
      </c>
      <c r="H87" s="13" t="s">
        <v>552</v>
      </c>
      <c r="I87" s="14"/>
      <c r="J87" s="13" t="s">
        <v>444</v>
      </c>
      <c r="K87" s="13" t="s">
        <v>445</v>
      </c>
      <c r="L87" s="13" t="s">
        <v>446</v>
      </c>
      <c r="M87" s="13" t="s">
        <v>52</v>
      </c>
      <c r="N87" s="13" t="s">
        <v>249</v>
      </c>
      <c r="O87" s="14"/>
      <c r="P87" s="13" t="s">
        <v>250</v>
      </c>
      <c r="Q87" s="15" t="s">
        <v>447</v>
      </c>
    </row>
    <row r="88" customFormat="false" ht="58.2" hidden="false" customHeight="false" outlineLevel="0" collapsed="false">
      <c r="A88" s="13" t="s">
        <v>594</v>
      </c>
      <c r="B88" s="14" t="s">
        <v>57</v>
      </c>
      <c r="C88" s="13" t="s">
        <v>62</v>
      </c>
      <c r="D88" s="14" t="s">
        <v>549</v>
      </c>
      <c r="E88" s="16" t="s">
        <v>595</v>
      </c>
      <c r="F88" s="14"/>
      <c r="G88" s="16" t="s">
        <v>551</v>
      </c>
      <c r="H88" s="13" t="s">
        <v>552</v>
      </c>
      <c r="I88" s="13" t="s">
        <v>596</v>
      </c>
      <c r="J88" s="13" t="s">
        <v>597</v>
      </c>
      <c r="K88" s="13" t="s">
        <v>598</v>
      </c>
      <c r="L88" s="13" t="s">
        <v>599</v>
      </c>
      <c r="M88" s="13" t="s">
        <v>53</v>
      </c>
      <c r="N88" s="13" t="s">
        <v>402</v>
      </c>
      <c r="O88" s="14"/>
      <c r="P88" s="13" t="s">
        <v>250</v>
      </c>
      <c r="Q88" s="16" t="s">
        <v>600</v>
      </c>
    </row>
    <row r="89" customFormat="false" ht="29.85" hidden="false" customHeight="false" outlineLevel="0" collapsed="false">
      <c r="A89" s="13" t="s">
        <v>601</v>
      </c>
      <c r="B89" s="14" t="s">
        <v>57</v>
      </c>
      <c r="C89" s="13" t="s">
        <v>62</v>
      </c>
      <c r="D89" s="14" t="s">
        <v>549</v>
      </c>
      <c r="E89" s="15" t="s">
        <v>602</v>
      </c>
      <c r="F89" s="14" t="s">
        <v>396</v>
      </c>
      <c r="G89" s="16" t="s">
        <v>551</v>
      </c>
      <c r="H89" s="13" t="s">
        <v>552</v>
      </c>
      <c r="I89" s="13" t="s">
        <v>596</v>
      </c>
      <c r="J89" s="13" t="s">
        <v>603</v>
      </c>
      <c r="K89" s="13" t="s">
        <v>598</v>
      </c>
      <c r="L89" s="13" t="s">
        <v>599</v>
      </c>
      <c r="M89" s="13" t="s">
        <v>53</v>
      </c>
      <c r="N89" s="13" t="s">
        <v>249</v>
      </c>
      <c r="O89" s="14"/>
      <c r="P89" s="13" t="s">
        <v>250</v>
      </c>
      <c r="Q89" s="15" t="s">
        <v>447</v>
      </c>
    </row>
    <row r="90" customFormat="false" ht="69.4" hidden="false" customHeight="false" outlineLevel="0" collapsed="false">
      <c r="A90" s="13" t="s">
        <v>604</v>
      </c>
      <c r="B90" s="14" t="s">
        <v>57</v>
      </c>
      <c r="C90" s="13" t="s">
        <v>62</v>
      </c>
      <c r="D90" s="14" t="s">
        <v>549</v>
      </c>
      <c r="E90" s="16" t="s">
        <v>605</v>
      </c>
      <c r="F90" s="14"/>
      <c r="G90" s="16" t="s">
        <v>551</v>
      </c>
      <c r="H90" s="13" t="s">
        <v>552</v>
      </c>
      <c r="I90" s="13" t="s">
        <v>606</v>
      </c>
      <c r="J90" s="13" t="s">
        <v>607</v>
      </c>
      <c r="K90" s="13" t="s">
        <v>608</v>
      </c>
      <c r="L90" s="13" t="s">
        <v>609</v>
      </c>
      <c r="M90" s="13" t="s">
        <v>53</v>
      </c>
      <c r="N90" s="13" t="s">
        <v>402</v>
      </c>
      <c r="O90" s="14"/>
      <c r="P90" s="13" t="s">
        <v>250</v>
      </c>
      <c r="Q90" s="15" t="s">
        <v>610</v>
      </c>
    </row>
    <row r="91" customFormat="false" ht="29.85" hidden="false" customHeight="false" outlineLevel="0" collapsed="false">
      <c r="A91" s="13" t="s">
        <v>611</v>
      </c>
      <c r="B91" s="14" t="s">
        <v>57</v>
      </c>
      <c r="C91" s="13" t="s">
        <v>62</v>
      </c>
      <c r="D91" s="14" t="s">
        <v>549</v>
      </c>
      <c r="E91" s="16" t="s">
        <v>612</v>
      </c>
      <c r="F91" s="14"/>
      <c r="G91" s="16" t="s">
        <v>551</v>
      </c>
      <c r="H91" s="13" t="s">
        <v>552</v>
      </c>
      <c r="I91" s="13" t="s">
        <v>613</v>
      </c>
      <c r="J91" s="13" t="s">
        <v>614</v>
      </c>
      <c r="K91" s="13" t="s">
        <v>615</v>
      </c>
      <c r="L91" s="13" t="s">
        <v>616</v>
      </c>
      <c r="M91" s="13" t="s">
        <v>53</v>
      </c>
      <c r="N91" s="13" t="s">
        <v>402</v>
      </c>
      <c r="O91" s="14"/>
      <c r="P91" s="13" t="s">
        <v>250</v>
      </c>
      <c r="Q91" s="15" t="s">
        <v>479</v>
      </c>
    </row>
    <row r="92" customFormat="false" ht="44" hidden="false" customHeight="false" outlineLevel="0" collapsed="false">
      <c r="A92" s="13" t="s">
        <v>617</v>
      </c>
      <c r="B92" s="14" t="s">
        <v>57</v>
      </c>
      <c r="C92" s="13" t="s">
        <v>62</v>
      </c>
      <c r="D92" s="14" t="s">
        <v>549</v>
      </c>
      <c r="E92" s="15" t="s">
        <v>618</v>
      </c>
      <c r="F92" s="14" t="s">
        <v>415</v>
      </c>
      <c r="G92" s="16" t="s">
        <v>551</v>
      </c>
      <c r="H92" s="13" t="s">
        <v>552</v>
      </c>
      <c r="I92" s="13" t="s">
        <v>619</v>
      </c>
      <c r="J92" s="13" t="s">
        <v>620</v>
      </c>
      <c r="K92" s="13" t="s">
        <v>621</v>
      </c>
      <c r="L92" s="13" t="s">
        <v>622</v>
      </c>
      <c r="M92" s="13" t="s">
        <v>53</v>
      </c>
      <c r="N92" s="13" t="s">
        <v>402</v>
      </c>
      <c r="O92" s="14"/>
      <c r="P92" s="13" t="s">
        <v>250</v>
      </c>
      <c r="Q92" s="15" t="s">
        <v>403</v>
      </c>
    </row>
    <row r="93" customFormat="false" ht="29.85" hidden="false" customHeight="false" outlineLevel="0" collapsed="false">
      <c r="A93" s="13" t="s">
        <v>623</v>
      </c>
      <c r="B93" s="14" t="s">
        <v>57</v>
      </c>
      <c r="C93" s="13" t="s">
        <v>62</v>
      </c>
      <c r="D93" s="14" t="s">
        <v>549</v>
      </c>
      <c r="E93" s="16" t="s">
        <v>624</v>
      </c>
      <c r="F93" s="14"/>
      <c r="G93" s="16" t="s">
        <v>551</v>
      </c>
      <c r="H93" s="13" t="s">
        <v>552</v>
      </c>
      <c r="I93" s="13" t="s">
        <v>619</v>
      </c>
      <c r="J93" s="13" t="s">
        <v>625</v>
      </c>
      <c r="K93" s="13" t="s">
        <v>626</v>
      </c>
      <c r="L93" s="13" t="s">
        <v>627</v>
      </c>
      <c r="M93" s="13" t="s">
        <v>53</v>
      </c>
      <c r="N93" s="13" t="s">
        <v>402</v>
      </c>
      <c r="O93" s="14"/>
      <c r="P93" s="13" t="s">
        <v>250</v>
      </c>
      <c r="Q93" s="15" t="s">
        <v>628</v>
      </c>
    </row>
    <row r="94" customFormat="false" ht="44" hidden="false" customHeight="false" outlineLevel="0" collapsed="false">
      <c r="A94" s="13" t="s">
        <v>629</v>
      </c>
      <c r="B94" s="14" t="s">
        <v>57</v>
      </c>
      <c r="C94" s="13" t="s">
        <v>62</v>
      </c>
      <c r="D94" s="14" t="s">
        <v>549</v>
      </c>
      <c r="E94" s="16" t="s">
        <v>630</v>
      </c>
      <c r="F94" s="14" t="s">
        <v>396</v>
      </c>
      <c r="G94" s="16" t="s">
        <v>551</v>
      </c>
      <c r="H94" s="13" t="s">
        <v>552</v>
      </c>
      <c r="I94" s="14"/>
      <c r="J94" s="13" t="s">
        <v>460</v>
      </c>
      <c r="K94" s="13" t="s">
        <v>461</v>
      </c>
      <c r="L94" s="13" t="s">
        <v>462</v>
      </c>
      <c r="M94" s="13" t="s">
        <v>52</v>
      </c>
      <c r="N94" s="13" t="s">
        <v>402</v>
      </c>
      <c r="O94" s="14"/>
      <c r="P94" s="13" t="s">
        <v>250</v>
      </c>
      <c r="Q94" s="15" t="s">
        <v>447</v>
      </c>
    </row>
    <row r="95" customFormat="false" ht="29.85" hidden="false" customHeight="false" outlineLevel="0" collapsed="false">
      <c r="A95" s="13" t="s">
        <v>631</v>
      </c>
      <c r="B95" s="14" t="s">
        <v>57</v>
      </c>
      <c r="C95" s="13" t="s">
        <v>62</v>
      </c>
      <c r="D95" s="14" t="s">
        <v>549</v>
      </c>
      <c r="E95" s="16" t="s">
        <v>632</v>
      </c>
      <c r="F95" s="14" t="s">
        <v>396</v>
      </c>
      <c r="G95" s="16" t="s">
        <v>551</v>
      </c>
      <c r="H95" s="13" t="s">
        <v>552</v>
      </c>
      <c r="I95" s="14"/>
      <c r="J95" s="13" t="s">
        <v>460</v>
      </c>
      <c r="K95" s="13" t="s">
        <v>461</v>
      </c>
      <c r="L95" s="13" t="s">
        <v>462</v>
      </c>
      <c r="M95" s="13" t="s">
        <v>52</v>
      </c>
      <c r="N95" s="13" t="s">
        <v>402</v>
      </c>
      <c r="O95" s="14"/>
      <c r="P95" s="13" t="s">
        <v>250</v>
      </c>
      <c r="Q95" s="15" t="s">
        <v>403</v>
      </c>
    </row>
    <row r="96" customFormat="false" ht="29.85" hidden="false" customHeight="false" outlineLevel="0" collapsed="false">
      <c r="A96" s="13" t="s">
        <v>633</v>
      </c>
      <c r="B96" s="14" t="s">
        <v>57</v>
      </c>
      <c r="C96" s="13" t="s">
        <v>62</v>
      </c>
      <c r="D96" s="14" t="s">
        <v>634</v>
      </c>
      <c r="E96" s="16" t="s">
        <v>635</v>
      </c>
      <c r="F96" s="14" t="s">
        <v>415</v>
      </c>
      <c r="G96" s="16" t="s">
        <v>636</v>
      </c>
      <c r="H96" s="13" t="s">
        <v>398</v>
      </c>
      <c r="I96" s="14"/>
      <c r="J96" s="13" t="s">
        <v>637</v>
      </c>
      <c r="K96" s="13" t="s">
        <v>638</v>
      </c>
      <c r="L96" s="13" t="s">
        <v>639</v>
      </c>
      <c r="M96" s="13" t="s">
        <v>53</v>
      </c>
      <c r="N96" s="13" t="s">
        <v>402</v>
      </c>
      <c r="O96" s="14"/>
      <c r="P96" s="13" t="s">
        <v>250</v>
      </c>
      <c r="Q96" s="15" t="s">
        <v>403</v>
      </c>
    </row>
    <row r="97" customFormat="false" ht="44" hidden="false" customHeight="false" outlineLevel="0" collapsed="false">
      <c r="A97" s="13" t="s">
        <v>640</v>
      </c>
      <c r="B97" s="14" t="s">
        <v>57</v>
      </c>
      <c r="C97" s="13" t="s">
        <v>62</v>
      </c>
      <c r="D97" s="14" t="s">
        <v>634</v>
      </c>
      <c r="E97" s="15" t="s">
        <v>641</v>
      </c>
      <c r="F97" s="14" t="s">
        <v>456</v>
      </c>
      <c r="G97" s="16" t="s">
        <v>636</v>
      </c>
      <c r="H97" s="13" t="s">
        <v>398</v>
      </c>
      <c r="I97" s="14"/>
      <c r="J97" s="13" t="s">
        <v>637</v>
      </c>
      <c r="K97" s="13" t="s">
        <v>638</v>
      </c>
      <c r="L97" s="13" t="s">
        <v>639</v>
      </c>
      <c r="M97" s="13" t="s">
        <v>53</v>
      </c>
      <c r="N97" s="13" t="s">
        <v>402</v>
      </c>
      <c r="O97" s="14"/>
      <c r="P97" s="13" t="s">
        <v>250</v>
      </c>
      <c r="Q97" s="15" t="s">
        <v>642</v>
      </c>
    </row>
    <row r="98" customFormat="false" ht="29.85" hidden="false" customHeight="false" outlineLevel="0" collapsed="false">
      <c r="A98" s="13" t="s">
        <v>643</v>
      </c>
      <c r="B98" s="14" t="s">
        <v>57</v>
      </c>
      <c r="C98" s="13" t="s">
        <v>62</v>
      </c>
      <c r="D98" s="14" t="s">
        <v>634</v>
      </c>
      <c r="E98" s="15" t="s">
        <v>644</v>
      </c>
      <c r="F98" s="14" t="s">
        <v>450</v>
      </c>
      <c r="G98" s="16" t="s">
        <v>636</v>
      </c>
      <c r="H98" s="13" t="s">
        <v>398</v>
      </c>
      <c r="I98" s="14"/>
      <c r="J98" s="13" t="s">
        <v>637</v>
      </c>
      <c r="K98" s="13" t="s">
        <v>638</v>
      </c>
      <c r="L98" s="13" t="s">
        <v>639</v>
      </c>
      <c r="M98" s="13" t="s">
        <v>53</v>
      </c>
      <c r="N98" s="13" t="s">
        <v>249</v>
      </c>
      <c r="O98" s="14"/>
      <c r="P98" s="13" t="s">
        <v>250</v>
      </c>
      <c r="Q98" s="15" t="s">
        <v>403</v>
      </c>
    </row>
    <row r="99" customFormat="false" ht="29.85" hidden="false" customHeight="false" outlineLevel="0" collapsed="false">
      <c r="A99" s="13" t="s">
        <v>645</v>
      </c>
      <c r="B99" s="14" t="s">
        <v>57</v>
      </c>
      <c r="C99" s="13" t="s">
        <v>62</v>
      </c>
      <c r="D99" s="14" t="s">
        <v>634</v>
      </c>
      <c r="E99" s="15" t="s">
        <v>646</v>
      </c>
      <c r="F99" s="14" t="s">
        <v>450</v>
      </c>
      <c r="G99" s="16" t="s">
        <v>647</v>
      </c>
      <c r="H99" s="13" t="s">
        <v>441</v>
      </c>
      <c r="I99" s="14"/>
      <c r="J99" s="13" t="s">
        <v>637</v>
      </c>
      <c r="K99" s="13" t="s">
        <v>638</v>
      </c>
      <c r="L99" s="13" t="s">
        <v>639</v>
      </c>
      <c r="M99" s="13" t="s">
        <v>53</v>
      </c>
      <c r="N99" s="13" t="s">
        <v>249</v>
      </c>
      <c r="O99" s="14"/>
      <c r="P99" s="13" t="s">
        <v>250</v>
      </c>
      <c r="Q99" s="15" t="s">
        <v>403</v>
      </c>
    </row>
    <row r="100" customFormat="false" ht="58.2" hidden="false" customHeight="false" outlineLevel="0" collapsed="false">
      <c r="A100" s="13" t="s">
        <v>648</v>
      </c>
      <c r="B100" s="14" t="s">
        <v>57</v>
      </c>
      <c r="C100" s="13" t="s">
        <v>62</v>
      </c>
      <c r="D100" s="14" t="s">
        <v>634</v>
      </c>
      <c r="E100" s="16" t="s">
        <v>649</v>
      </c>
      <c r="F100" s="14"/>
      <c r="G100" s="16" t="s">
        <v>647</v>
      </c>
      <c r="H100" s="13" t="s">
        <v>409</v>
      </c>
      <c r="I100" s="13" t="s">
        <v>650</v>
      </c>
      <c r="J100" s="14" t="s">
        <v>651</v>
      </c>
      <c r="K100" s="14"/>
      <c r="L100" s="14"/>
      <c r="M100" s="13" t="s">
        <v>53</v>
      </c>
      <c r="N100" s="13" t="s">
        <v>249</v>
      </c>
      <c r="O100" s="14"/>
      <c r="P100" s="13" t="s">
        <v>250</v>
      </c>
      <c r="Q100" s="16" t="s">
        <v>652</v>
      </c>
    </row>
    <row r="101" customFormat="false" ht="44" hidden="false" customHeight="false" outlineLevel="0" collapsed="false">
      <c r="A101" s="13" t="s">
        <v>653</v>
      </c>
      <c r="B101" s="14" t="s">
        <v>57</v>
      </c>
      <c r="C101" s="13" t="s">
        <v>62</v>
      </c>
      <c r="D101" s="14" t="s">
        <v>634</v>
      </c>
      <c r="E101" s="16" t="s">
        <v>654</v>
      </c>
      <c r="F101" s="14" t="s">
        <v>456</v>
      </c>
      <c r="G101" s="16" t="s">
        <v>647</v>
      </c>
      <c r="H101" s="13" t="s">
        <v>655</v>
      </c>
      <c r="I101" s="13" t="s">
        <v>656</v>
      </c>
      <c r="J101" s="13" t="s">
        <v>657</v>
      </c>
      <c r="K101" s="13" t="s">
        <v>658</v>
      </c>
      <c r="L101" s="13" t="s">
        <v>659</v>
      </c>
      <c r="M101" s="13" t="s">
        <v>53</v>
      </c>
      <c r="N101" s="13" t="s">
        <v>402</v>
      </c>
      <c r="O101" s="14"/>
      <c r="P101" s="13" t="s">
        <v>250</v>
      </c>
      <c r="Q101" s="15" t="s">
        <v>403</v>
      </c>
    </row>
    <row r="102" customFormat="false" ht="29.85" hidden="false" customHeight="false" outlineLevel="0" collapsed="false">
      <c r="A102" s="13" t="s">
        <v>660</v>
      </c>
      <c r="B102" s="14" t="s">
        <v>57</v>
      </c>
      <c r="C102" s="13" t="s">
        <v>62</v>
      </c>
      <c r="D102" s="14" t="s">
        <v>634</v>
      </c>
      <c r="E102" s="16" t="s">
        <v>661</v>
      </c>
      <c r="F102" s="14"/>
      <c r="G102" s="16" t="s">
        <v>662</v>
      </c>
      <c r="H102" s="13" t="s">
        <v>655</v>
      </c>
      <c r="I102" s="13" t="s">
        <v>663</v>
      </c>
      <c r="J102" s="13" t="s">
        <v>664</v>
      </c>
      <c r="K102" s="13" t="s">
        <v>665</v>
      </c>
      <c r="L102" s="13" t="s">
        <v>341</v>
      </c>
      <c r="M102" s="13" t="s">
        <v>53</v>
      </c>
      <c r="N102" s="13" t="s">
        <v>402</v>
      </c>
      <c r="O102" s="14"/>
      <c r="P102" s="13" t="s">
        <v>250</v>
      </c>
      <c r="Q102" s="16" t="s">
        <v>666</v>
      </c>
    </row>
    <row r="103" customFormat="false" ht="44" hidden="false" customHeight="false" outlineLevel="0" collapsed="false">
      <c r="A103" s="13" t="s">
        <v>667</v>
      </c>
      <c r="B103" s="14" t="s">
        <v>57</v>
      </c>
      <c r="C103" s="13" t="s">
        <v>62</v>
      </c>
      <c r="D103" s="14" t="s">
        <v>634</v>
      </c>
      <c r="E103" s="15" t="s">
        <v>668</v>
      </c>
      <c r="F103" s="14" t="s">
        <v>539</v>
      </c>
      <c r="G103" s="16" t="s">
        <v>647</v>
      </c>
      <c r="H103" s="13" t="s">
        <v>669</v>
      </c>
      <c r="I103" s="13" t="s">
        <v>656</v>
      </c>
      <c r="J103" s="13" t="s">
        <v>657</v>
      </c>
      <c r="K103" s="13" t="s">
        <v>658</v>
      </c>
      <c r="L103" s="13" t="s">
        <v>659</v>
      </c>
      <c r="M103" s="13" t="s">
        <v>53</v>
      </c>
      <c r="N103" s="13" t="s">
        <v>402</v>
      </c>
      <c r="O103" s="14"/>
      <c r="P103" s="13" t="s">
        <v>250</v>
      </c>
      <c r="Q103" s="15" t="s">
        <v>403</v>
      </c>
    </row>
    <row r="104" customFormat="false" ht="29.85" hidden="false" customHeight="false" outlineLevel="0" collapsed="false">
      <c r="A104" s="13" t="s">
        <v>670</v>
      </c>
      <c r="B104" s="14" t="s">
        <v>57</v>
      </c>
      <c r="C104" s="13" t="s">
        <v>62</v>
      </c>
      <c r="D104" s="14" t="s">
        <v>634</v>
      </c>
      <c r="E104" s="16" t="s">
        <v>671</v>
      </c>
      <c r="F104" s="14"/>
      <c r="G104" s="16" t="s">
        <v>647</v>
      </c>
      <c r="H104" s="13" t="s">
        <v>655</v>
      </c>
      <c r="I104" s="14"/>
      <c r="J104" s="13" t="s">
        <v>672</v>
      </c>
      <c r="K104" s="13" t="s">
        <v>673</v>
      </c>
      <c r="L104" s="13" t="s">
        <v>674</v>
      </c>
      <c r="M104" s="13" t="s">
        <v>53</v>
      </c>
      <c r="N104" s="13" t="s">
        <v>402</v>
      </c>
      <c r="O104" s="14"/>
      <c r="P104" s="13" t="s">
        <v>250</v>
      </c>
      <c r="Q104" s="15" t="s">
        <v>675</v>
      </c>
    </row>
    <row r="105" customFormat="false" ht="58.2" hidden="false" customHeight="false" outlineLevel="0" collapsed="false">
      <c r="A105" s="13" t="s">
        <v>676</v>
      </c>
      <c r="B105" s="14" t="s">
        <v>57</v>
      </c>
      <c r="C105" s="13" t="s">
        <v>62</v>
      </c>
      <c r="D105" s="14" t="s">
        <v>634</v>
      </c>
      <c r="E105" s="16" t="s">
        <v>677</v>
      </c>
      <c r="F105" s="14"/>
      <c r="G105" s="16" t="s">
        <v>647</v>
      </c>
      <c r="H105" s="13" t="s">
        <v>678</v>
      </c>
      <c r="I105" s="13" t="s">
        <v>679</v>
      </c>
      <c r="J105" s="13" t="s">
        <v>680</v>
      </c>
      <c r="K105" s="13" t="s">
        <v>681</v>
      </c>
      <c r="L105" s="13" t="s">
        <v>682</v>
      </c>
      <c r="M105" s="13" t="s">
        <v>52</v>
      </c>
      <c r="N105" s="13" t="s">
        <v>249</v>
      </c>
      <c r="O105" s="14"/>
      <c r="P105" s="13" t="s">
        <v>250</v>
      </c>
      <c r="Q105" s="15" t="s">
        <v>683</v>
      </c>
    </row>
    <row r="106" customFormat="false" ht="44" hidden="false" customHeight="false" outlineLevel="0" collapsed="false">
      <c r="A106" s="13" t="s">
        <v>684</v>
      </c>
      <c r="B106" s="14" t="s">
        <v>57</v>
      </c>
      <c r="C106" s="13" t="s">
        <v>62</v>
      </c>
      <c r="D106" s="14" t="s">
        <v>685</v>
      </c>
      <c r="E106" s="16" t="s">
        <v>686</v>
      </c>
      <c r="F106" s="14" t="s">
        <v>415</v>
      </c>
      <c r="G106" s="15" t="s">
        <v>687</v>
      </c>
      <c r="H106" s="14" t="s">
        <v>558</v>
      </c>
      <c r="I106" s="14"/>
      <c r="J106" s="14" t="s">
        <v>573</v>
      </c>
      <c r="K106" s="14"/>
      <c r="L106" s="14"/>
      <c r="M106" s="13" t="s">
        <v>56</v>
      </c>
      <c r="N106" s="13" t="s">
        <v>559</v>
      </c>
      <c r="O106" s="13" t="s">
        <v>688</v>
      </c>
      <c r="P106" s="13" t="s">
        <v>250</v>
      </c>
      <c r="Q106" s="15" t="s">
        <v>447</v>
      </c>
    </row>
    <row r="107" customFormat="false" ht="72.35" hidden="false" customHeight="false" outlineLevel="0" collapsed="false">
      <c r="A107" s="13" t="s">
        <v>689</v>
      </c>
      <c r="B107" s="14" t="s">
        <v>57</v>
      </c>
      <c r="C107" s="13" t="s">
        <v>62</v>
      </c>
      <c r="D107" s="14" t="s">
        <v>685</v>
      </c>
      <c r="E107" s="16" t="s">
        <v>690</v>
      </c>
      <c r="F107" s="14" t="s">
        <v>415</v>
      </c>
      <c r="G107" s="15" t="s">
        <v>687</v>
      </c>
      <c r="H107" s="14" t="s">
        <v>558</v>
      </c>
      <c r="I107" s="14"/>
      <c r="J107" s="14" t="s">
        <v>573</v>
      </c>
      <c r="K107" s="14"/>
      <c r="L107" s="14"/>
      <c r="M107" s="13" t="s">
        <v>56</v>
      </c>
      <c r="N107" s="13" t="s">
        <v>559</v>
      </c>
      <c r="O107" s="13" t="s">
        <v>691</v>
      </c>
      <c r="P107" s="13" t="s">
        <v>250</v>
      </c>
      <c r="Q107" s="15" t="s">
        <v>692</v>
      </c>
    </row>
    <row r="108" customFormat="false" ht="29.85" hidden="false" customHeight="false" outlineLevel="0" collapsed="false">
      <c r="A108" s="13" t="s">
        <v>693</v>
      </c>
      <c r="B108" s="14" t="s">
        <v>57</v>
      </c>
      <c r="C108" s="13" t="s">
        <v>62</v>
      </c>
      <c r="D108" s="14" t="s">
        <v>694</v>
      </c>
      <c r="E108" s="16" t="s">
        <v>695</v>
      </c>
      <c r="F108" s="14"/>
      <c r="G108" s="16" t="s">
        <v>696</v>
      </c>
      <c r="H108" s="13" t="s">
        <v>409</v>
      </c>
      <c r="I108" s="13" t="s">
        <v>697</v>
      </c>
      <c r="J108" s="13" t="s">
        <v>698</v>
      </c>
      <c r="K108" s="13" t="s">
        <v>699</v>
      </c>
      <c r="L108" s="13" t="s">
        <v>700</v>
      </c>
      <c r="M108" s="13" t="s">
        <v>56</v>
      </c>
      <c r="N108" s="13" t="s">
        <v>249</v>
      </c>
      <c r="O108" s="14"/>
      <c r="P108" s="13" t="s">
        <v>250</v>
      </c>
      <c r="Q108" s="16" t="s">
        <v>701</v>
      </c>
    </row>
    <row r="109" customFormat="false" ht="29.85" hidden="false" customHeight="false" outlineLevel="0" collapsed="false">
      <c r="A109" s="13" t="s">
        <v>702</v>
      </c>
      <c r="B109" s="14" t="s">
        <v>57</v>
      </c>
      <c r="C109" s="13" t="s">
        <v>62</v>
      </c>
      <c r="D109" s="14" t="s">
        <v>694</v>
      </c>
      <c r="E109" s="16" t="s">
        <v>703</v>
      </c>
      <c r="F109" s="14"/>
      <c r="G109" s="16" t="s">
        <v>696</v>
      </c>
      <c r="H109" s="13" t="s">
        <v>398</v>
      </c>
      <c r="I109" s="13" t="s">
        <v>697</v>
      </c>
      <c r="J109" s="13" t="s">
        <v>704</v>
      </c>
      <c r="K109" s="13" t="s">
        <v>699</v>
      </c>
      <c r="L109" s="13" t="s">
        <v>700</v>
      </c>
      <c r="M109" s="13" t="s">
        <v>56</v>
      </c>
      <c r="N109" s="13" t="s">
        <v>249</v>
      </c>
      <c r="O109" s="14"/>
      <c r="P109" s="13" t="s">
        <v>250</v>
      </c>
      <c r="Q109" s="16" t="s">
        <v>705</v>
      </c>
    </row>
    <row r="110" customFormat="false" ht="29.85" hidden="false" customHeight="false" outlineLevel="0" collapsed="false">
      <c r="A110" s="13" t="s">
        <v>706</v>
      </c>
      <c r="B110" s="14" t="s">
        <v>57</v>
      </c>
      <c r="C110" s="13" t="s">
        <v>62</v>
      </c>
      <c r="D110" s="14" t="s">
        <v>694</v>
      </c>
      <c r="E110" s="16" t="s">
        <v>707</v>
      </c>
      <c r="F110" s="14"/>
      <c r="G110" s="16" t="s">
        <v>696</v>
      </c>
      <c r="H110" s="13" t="s">
        <v>409</v>
      </c>
      <c r="I110" s="13" t="s">
        <v>697</v>
      </c>
      <c r="J110" s="13" t="s">
        <v>708</v>
      </c>
      <c r="K110" s="13" t="s">
        <v>699</v>
      </c>
      <c r="L110" s="13" t="s">
        <v>700</v>
      </c>
      <c r="M110" s="13" t="s">
        <v>56</v>
      </c>
      <c r="N110" s="13" t="s">
        <v>249</v>
      </c>
      <c r="O110" s="14"/>
      <c r="P110" s="13" t="s">
        <v>250</v>
      </c>
      <c r="Q110" s="16" t="s">
        <v>705</v>
      </c>
    </row>
    <row r="111" customFormat="false" ht="29.85" hidden="false" customHeight="false" outlineLevel="0" collapsed="false">
      <c r="A111" s="13" t="s">
        <v>709</v>
      </c>
      <c r="B111" s="14" t="s">
        <v>57</v>
      </c>
      <c r="C111" s="13" t="s">
        <v>62</v>
      </c>
      <c r="D111" s="14" t="s">
        <v>694</v>
      </c>
      <c r="E111" s="16" t="s">
        <v>710</v>
      </c>
      <c r="F111" s="14"/>
      <c r="G111" s="16" t="s">
        <v>711</v>
      </c>
      <c r="H111" s="13" t="s">
        <v>409</v>
      </c>
      <c r="I111" s="13" t="s">
        <v>697</v>
      </c>
      <c r="J111" s="13" t="s">
        <v>712</v>
      </c>
      <c r="K111" s="13" t="s">
        <v>699</v>
      </c>
      <c r="L111" s="13" t="s">
        <v>700</v>
      </c>
      <c r="M111" s="13" t="s">
        <v>56</v>
      </c>
      <c r="N111" s="13" t="s">
        <v>249</v>
      </c>
      <c r="O111" s="14"/>
      <c r="P111" s="13" t="s">
        <v>250</v>
      </c>
      <c r="Q111" s="15" t="s">
        <v>713</v>
      </c>
    </row>
    <row r="112" customFormat="false" ht="44" hidden="false" customHeight="false" outlineLevel="0" collapsed="false">
      <c r="A112" s="13" t="s">
        <v>714</v>
      </c>
      <c r="B112" s="14" t="s">
        <v>57</v>
      </c>
      <c r="C112" s="13" t="s">
        <v>62</v>
      </c>
      <c r="D112" s="14" t="s">
        <v>694</v>
      </c>
      <c r="E112" s="16" t="s">
        <v>715</v>
      </c>
      <c r="F112" s="14"/>
      <c r="G112" s="16" t="s">
        <v>696</v>
      </c>
      <c r="H112" s="13" t="s">
        <v>398</v>
      </c>
      <c r="I112" s="13" t="s">
        <v>716</v>
      </c>
      <c r="J112" s="13" t="s">
        <v>717</v>
      </c>
      <c r="K112" s="13" t="s">
        <v>718</v>
      </c>
      <c r="L112" s="13" t="s">
        <v>719</v>
      </c>
      <c r="M112" s="13" t="s">
        <v>53</v>
      </c>
      <c r="N112" s="13" t="s">
        <v>249</v>
      </c>
      <c r="O112" s="14"/>
      <c r="P112" s="13" t="s">
        <v>250</v>
      </c>
      <c r="Q112" s="15" t="s">
        <v>720</v>
      </c>
    </row>
    <row r="113" customFormat="false" ht="44" hidden="false" customHeight="false" outlineLevel="0" collapsed="false">
      <c r="A113" s="13" t="s">
        <v>721</v>
      </c>
      <c r="B113" s="14" t="s">
        <v>57</v>
      </c>
      <c r="C113" s="13" t="s">
        <v>62</v>
      </c>
      <c r="D113" s="14" t="s">
        <v>694</v>
      </c>
      <c r="E113" s="16" t="s">
        <v>722</v>
      </c>
      <c r="F113" s="14"/>
      <c r="G113" s="16" t="s">
        <v>696</v>
      </c>
      <c r="H113" s="13" t="s">
        <v>398</v>
      </c>
      <c r="I113" s="13" t="s">
        <v>723</v>
      </c>
      <c r="J113" s="13" t="s">
        <v>724</v>
      </c>
      <c r="K113" s="13" t="s">
        <v>725</v>
      </c>
      <c r="L113" s="13" t="s">
        <v>726</v>
      </c>
      <c r="M113" s="13" t="s">
        <v>53</v>
      </c>
      <c r="N113" s="13" t="s">
        <v>402</v>
      </c>
      <c r="O113" s="14"/>
      <c r="P113" s="13" t="s">
        <v>250</v>
      </c>
      <c r="Q113" s="15" t="s">
        <v>727</v>
      </c>
    </row>
    <row r="114" customFormat="false" ht="29.85" hidden="false" customHeight="false" outlineLevel="0" collapsed="false">
      <c r="A114" s="13" t="s">
        <v>728</v>
      </c>
      <c r="B114" s="14" t="s">
        <v>57</v>
      </c>
      <c r="C114" s="13" t="s">
        <v>62</v>
      </c>
      <c r="D114" s="14" t="s">
        <v>694</v>
      </c>
      <c r="E114" s="16" t="s">
        <v>729</v>
      </c>
      <c r="F114" s="14"/>
      <c r="G114" s="16" t="s">
        <v>696</v>
      </c>
      <c r="H114" s="13" t="s">
        <v>398</v>
      </c>
      <c r="I114" s="13" t="s">
        <v>716</v>
      </c>
      <c r="J114" s="13" t="s">
        <v>730</v>
      </c>
      <c r="K114" s="13" t="s">
        <v>718</v>
      </c>
      <c r="L114" s="13" t="s">
        <v>719</v>
      </c>
      <c r="M114" s="13" t="s">
        <v>53</v>
      </c>
      <c r="N114" s="13" t="s">
        <v>249</v>
      </c>
      <c r="O114" s="14"/>
      <c r="P114" s="13" t="s">
        <v>250</v>
      </c>
      <c r="Q114" s="15" t="s">
        <v>731</v>
      </c>
    </row>
    <row r="115" customFormat="false" ht="44" hidden="false" customHeight="false" outlineLevel="0" collapsed="false">
      <c r="A115" s="13" t="s">
        <v>732</v>
      </c>
      <c r="B115" s="14" t="s">
        <v>57</v>
      </c>
      <c r="C115" s="13" t="s">
        <v>62</v>
      </c>
      <c r="D115" s="14" t="s">
        <v>694</v>
      </c>
      <c r="E115" s="16" t="s">
        <v>733</v>
      </c>
      <c r="F115" s="14"/>
      <c r="G115" s="16" t="s">
        <v>734</v>
      </c>
      <c r="H115" s="13" t="s">
        <v>507</v>
      </c>
      <c r="I115" s="14"/>
      <c r="J115" s="13" t="s">
        <v>735</v>
      </c>
      <c r="K115" s="13" t="s">
        <v>736</v>
      </c>
      <c r="L115" s="13" t="s">
        <v>737</v>
      </c>
      <c r="M115" s="13" t="s">
        <v>53</v>
      </c>
      <c r="N115" s="13" t="s">
        <v>402</v>
      </c>
      <c r="O115" s="14"/>
      <c r="P115" s="13" t="s">
        <v>738</v>
      </c>
      <c r="Q115" s="15" t="s">
        <v>739</v>
      </c>
    </row>
    <row r="116" customFormat="false" ht="44" hidden="false" customHeight="false" outlineLevel="0" collapsed="false">
      <c r="A116" s="13" t="s">
        <v>740</v>
      </c>
      <c r="B116" s="14" t="s">
        <v>57</v>
      </c>
      <c r="C116" s="13" t="s">
        <v>62</v>
      </c>
      <c r="D116" s="14" t="s">
        <v>694</v>
      </c>
      <c r="E116" s="16" t="s">
        <v>741</v>
      </c>
      <c r="F116" s="14"/>
      <c r="G116" s="16" t="s">
        <v>711</v>
      </c>
      <c r="H116" s="13" t="s">
        <v>427</v>
      </c>
      <c r="I116" s="14"/>
      <c r="J116" s="13" t="s">
        <v>742</v>
      </c>
      <c r="K116" s="13" t="s">
        <v>743</v>
      </c>
      <c r="L116" s="13" t="s">
        <v>744</v>
      </c>
      <c r="M116" s="13" t="s">
        <v>56</v>
      </c>
      <c r="N116" s="13" t="s">
        <v>249</v>
      </c>
      <c r="O116" s="14"/>
      <c r="P116" s="13" t="s">
        <v>738</v>
      </c>
      <c r="Q116" s="15" t="s">
        <v>745</v>
      </c>
    </row>
    <row r="117" customFormat="false" ht="44" hidden="false" customHeight="false" outlineLevel="0" collapsed="false">
      <c r="A117" s="13" t="s">
        <v>746</v>
      </c>
      <c r="B117" s="14" t="s">
        <v>57</v>
      </c>
      <c r="C117" s="13" t="s">
        <v>62</v>
      </c>
      <c r="D117" s="14" t="s">
        <v>694</v>
      </c>
      <c r="E117" s="16" t="s">
        <v>747</v>
      </c>
      <c r="F117" s="14"/>
      <c r="G117" s="16" t="s">
        <v>696</v>
      </c>
      <c r="H117" s="13" t="s">
        <v>398</v>
      </c>
      <c r="I117" s="14"/>
      <c r="J117" s="13" t="s">
        <v>748</v>
      </c>
      <c r="K117" s="13" t="s">
        <v>749</v>
      </c>
      <c r="L117" s="13" t="s">
        <v>750</v>
      </c>
      <c r="M117" s="13" t="s">
        <v>56</v>
      </c>
      <c r="N117" s="13" t="s">
        <v>402</v>
      </c>
      <c r="O117" s="14"/>
      <c r="P117" s="13" t="s">
        <v>738</v>
      </c>
      <c r="Q117" s="15" t="s">
        <v>751</v>
      </c>
    </row>
    <row r="118" customFormat="false" ht="58.2" hidden="false" customHeight="false" outlineLevel="0" collapsed="false">
      <c r="A118" s="13" t="s">
        <v>752</v>
      </c>
      <c r="B118" s="14" t="s">
        <v>57</v>
      </c>
      <c r="C118" s="13" t="s">
        <v>62</v>
      </c>
      <c r="D118" s="14" t="s">
        <v>694</v>
      </c>
      <c r="E118" s="16" t="s">
        <v>753</v>
      </c>
      <c r="F118" s="14"/>
      <c r="G118" s="16" t="s">
        <v>754</v>
      </c>
      <c r="H118" s="13" t="s">
        <v>755</v>
      </c>
      <c r="I118" s="13" t="s">
        <v>756</v>
      </c>
      <c r="J118" s="13" t="s">
        <v>757</v>
      </c>
      <c r="K118" s="13" t="s">
        <v>758</v>
      </c>
      <c r="L118" s="13" t="s">
        <v>759</v>
      </c>
      <c r="M118" s="13" t="s">
        <v>53</v>
      </c>
      <c r="N118" s="13" t="s">
        <v>249</v>
      </c>
      <c r="O118" s="14"/>
      <c r="P118" s="13" t="s">
        <v>250</v>
      </c>
      <c r="Q118" s="16" t="s">
        <v>760</v>
      </c>
    </row>
    <row r="119" customFormat="false" ht="44" hidden="false" customHeight="false" outlineLevel="0" collapsed="false">
      <c r="A119" s="13" t="s">
        <v>761</v>
      </c>
      <c r="B119" s="14" t="s">
        <v>57</v>
      </c>
      <c r="C119" s="13" t="s">
        <v>62</v>
      </c>
      <c r="D119" s="14" t="s">
        <v>694</v>
      </c>
      <c r="E119" s="16" t="s">
        <v>762</v>
      </c>
      <c r="F119" s="14"/>
      <c r="G119" s="16" t="s">
        <v>754</v>
      </c>
      <c r="H119" s="13" t="s">
        <v>409</v>
      </c>
      <c r="I119" s="13" t="s">
        <v>763</v>
      </c>
      <c r="J119" s="13" t="s">
        <v>764</v>
      </c>
      <c r="K119" s="13" t="s">
        <v>765</v>
      </c>
      <c r="L119" s="13" t="s">
        <v>766</v>
      </c>
      <c r="M119" s="13" t="s">
        <v>53</v>
      </c>
      <c r="N119" s="13" t="s">
        <v>402</v>
      </c>
      <c r="O119" s="14"/>
      <c r="P119" s="13" t="s">
        <v>250</v>
      </c>
      <c r="Q119" s="16" t="s">
        <v>767</v>
      </c>
    </row>
    <row r="120" customFormat="false" ht="44" hidden="false" customHeight="false" outlineLevel="0" collapsed="false">
      <c r="A120" s="13" t="s">
        <v>768</v>
      </c>
      <c r="B120" s="14" t="s">
        <v>57</v>
      </c>
      <c r="C120" s="13" t="s">
        <v>62</v>
      </c>
      <c r="D120" s="14" t="s">
        <v>694</v>
      </c>
      <c r="E120" s="15" t="s">
        <v>769</v>
      </c>
      <c r="F120" s="14"/>
      <c r="G120" s="16" t="s">
        <v>754</v>
      </c>
      <c r="H120" s="13" t="s">
        <v>398</v>
      </c>
      <c r="I120" s="13" t="s">
        <v>763</v>
      </c>
      <c r="J120" s="13" t="s">
        <v>770</v>
      </c>
      <c r="K120" s="13" t="s">
        <v>765</v>
      </c>
      <c r="L120" s="13" t="s">
        <v>766</v>
      </c>
      <c r="M120" s="13" t="s">
        <v>53</v>
      </c>
      <c r="N120" s="13" t="s">
        <v>402</v>
      </c>
      <c r="O120" s="14"/>
      <c r="P120" s="13" t="s">
        <v>250</v>
      </c>
      <c r="Q120" s="16" t="s">
        <v>771</v>
      </c>
    </row>
    <row r="121" customFormat="false" ht="44" hidden="false" customHeight="false" outlineLevel="0" collapsed="false">
      <c r="A121" s="13" t="s">
        <v>772</v>
      </c>
      <c r="B121" s="14" t="s">
        <v>57</v>
      </c>
      <c r="C121" s="13" t="s">
        <v>62</v>
      </c>
      <c r="D121" s="14" t="s">
        <v>694</v>
      </c>
      <c r="E121" s="15" t="s">
        <v>773</v>
      </c>
      <c r="F121" s="14"/>
      <c r="G121" s="16" t="s">
        <v>774</v>
      </c>
      <c r="H121" s="13" t="s">
        <v>398</v>
      </c>
      <c r="I121" s="14"/>
      <c r="J121" s="13" t="s">
        <v>775</v>
      </c>
      <c r="K121" s="13" t="s">
        <v>776</v>
      </c>
      <c r="L121" s="13" t="s">
        <v>777</v>
      </c>
      <c r="M121" s="13" t="s">
        <v>52</v>
      </c>
      <c r="N121" s="13" t="s">
        <v>402</v>
      </c>
      <c r="O121" s="14"/>
      <c r="P121" s="13" t="s">
        <v>738</v>
      </c>
      <c r="Q121" s="15" t="s">
        <v>479</v>
      </c>
    </row>
    <row r="122" customFormat="false" ht="58.2" hidden="false" customHeight="false" outlineLevel="0" collapsed="false">
      <c r="A122" s="13" t="s">
        <v>778</v>
      </c>
      <c r="B122" s="14" t="s">
        <v>57</v>
      </c>
      <c r="C122" s="13" t="s">
        <v>62</v>
      </c>
      <c r="D122" s="14" t="s">
        <v>694</v>
      </c>
      <c r="E122" s="15" t="s">
        <v>779</v>
      </c>
      <c r="F122" s="14"/>
      <c r="G122" s="16" t="s">
        <v>711</v>
      </c>
      <c r="H122" s="13" t="s">
        <v>398</v>
      </c>
      <c r="I122" s="14"/>
      <c r="J122" s="13" t="s">
        <v>780</v>
      </c>
      <c r="K122" s="13" t="s">
        <v>781</v>
      </c>
      <c r="L122" s="13" t="s">
        <v>782</v>
      </c>
      <c r="M122" s="13" t="s">
        <v>52</v>
      </c>
      <c r="N122" s="13" t="s">
        <v>402</v>
      </c>
      <c r="O122" s="14"/>
      <c r="P122" s="13" t="s">
        <v>738</v>
      </c>
      <c r="Q122" s="15" t="s">
        <v>783</v>
      </c>
    </row>
    <row r="123" customFormat="false" ht="58.2" hidden="false" customHeight="false" outlineLevel="0" collapsed="false">
      <c r="A123" s="13" t="s">
        <v>784</v>
      </c>
      <c r="B123" s="14" t="s">
        <v>57</v>
      </c>
      <c r="C123" s="13" t="s">
        <v>62</v>
      </c>
      <c r="D123" s="14" t="s">
        <v>694</v>
      </c>
      <c r="E123" s="15" t="s">
        <v>785</v>
      </c>
      <c r="F123" s="14"/>
      <c r="G123" s="16" t="s">
        <v>786</v>
      </c>
      <c r="H123" s="13" t="s">
        <v>441</v>
      </c>
      <c r="I123" s="14"/>
      <c r="J123" s="13" t="s">
        <v>787</v>
      </c>
      <c r="K123" s="13" t="s">
        <v>788</v>
      </c>
      <c r="L123" s="13" t="s">
        <v>789</v>
      </c>
      <c r="M123" s="13" t="s">
        <v>56</v>
      </c>
      <c r="N123" s="13" t="s">
        <v>402</v>
      </c>
      <c r="O123" s="14"/>
      <c r="P123" s="13" t="s">
        <v>738</v>
      </c>
      <c r="Q123" s="15" t="s">
        <v>479</v>
      </c>
    </row>
    <row r="124" customFormat="false" ht="44" hidden="false" customHeight="false" outlineLevel="0" collapsed="false">
      <c r="A124" s="13" t="s">
        <v>790</v>
      </c>
      <c r="B124" s="14" t="s">
        <v>57</v>
      </c>
      <c r="C124" s="13" t="s">
        <v>62</v>
      </c>
      <c r="D124" s="14" t="s">
        <v>694</v>
      </c>
      <c r="E124" s="15" t="s">
        <v>791</v>
      </c>
      <c r="F124" s="14"/>
      <c r="G124" s="16" t="s">
        <v>792</v>
      </c>
      <c r="H124" s="13" t="s">
        <v>398</v>
      </c>
      <c r="I124" s="13" t="s">
        <v>793</v>
      </c>
      <c r="J124" s="13" t="s">
        <v>794</v>
      </c>
      <c r="K124" s="13" t="s">
        <v>795</v>
      </c>
      <c r="L124" s="13" t="s">
        <v>796</v>
      </c>
      <c r="M124" s="13" t="s">
        <v>52</v>
      </c>
      <c r="N124" s="13" t="s">
        <v>249</v>
      </c>
      <c r="O124" s="14"/>
      <c r="P124" s="13" t="s">
        <v>250</v>
      </c>
      <c r="Q124" s="16" t="s">
        <v>797</v>
      </c>
    </row>
    <row r="125" customFormat="false" ht="44" hidden="false" customHeight="false" outlineLevel="0" collapsed="false">
      <c r="A125" s="13" t="s">
        <v>798</v>
      </c>
      <c r="B125" s="14" t="s">
        <v>57</v>
      </c>
      <c r="C125" s="13" t="s">
        <v>62</v>
      </c>
      <c r="D125" s="14" t="s">
        <v>694</v>
      </c>
      <c r="E125" s="16" t="s">
        <v>799</v>
      </c>
      <c r="F125" s="14"/>
      <c r="G125" s="16" t="s">
        <v>792</v>
      </c>
      <c r="H125" s="13" t="s">
        <v>398</v>
      </c>
      <c r="I125" s="13" t="s">
        <v>793</v>
      </c>
      <c r="J125" s="13" t="s">
        <v>800</v>
      </c>
      <c r="K125" s="13" t="s">
        <v>795</v>
      </c>
      <c r="L125" s="13" t="s">
        <v>796</v>
      </c>
      <c r="M125" s="13" t="s">
        <v>52</v>
      </c>
      <c r="N125" s="13" t="s">
        <v>402</v>
      </c>
      <c r="O125" s="14"/>
      <c r="P125" s="13" t="s">
        <v>250</v>
      </c>
      <c r="Q125" s="16" t="s">
        <v>705</v>
      </c>
    </row>
    <row r="126" customFormat="false" ht="44" hidden="false" customHeight="false" outlineLevel="0" collapsed="false">
      <c r="A126" s="13" t="s">
        <v>801</v>
      </c>
      <c r="B126" s="14" t="s">
        <v>57</v>
      </c>
      <c r="C126" s="13" t="s">
        <v>62</v>
      </c>
      <c r="D126" s="14" t="s">
        <v>694</v>
      </c>
      <c r="E126" s="15" t="s">
        <v>802</v>
      </c>
      <c r="F126" s="14"/>
      <c r="G126" s="16" t="s">
        <v>792</v>
      </c>
      <c r="H126" s="13" t="s">
        <v>441</v>
      </c>
      <c r="I126" s="13" t="s">
        <v>793</v>
      </c>
      <c r="J126" s="13" t="s">
        <v>800</v>
      </c>
      <c r="K126" s="13" t="s">
        <v>795</v>
      </c>
      <c r="L126" s="13" t="s">
        <v>796</v>
      </c>
      <c r="M126" s="13" t="s">
        <v>52</v>
      </c>
      <c r="N126" s="13" t="s">
        <v>249</v>
      </c>
      <c r="O126" s="14"/>
      <c r="P126" s="13" t="s">
        <v>250</v>
      </c>
      <c r="Q126" s="16" t="s">
        <v>803</v>
      </c>
    </row>
    <row r="127" customFormat="false" ht="44" hidden="false" customHeight="false" outlineLevel="0" collapsed="false">
      <c r="A127" s="13" t="s">
        <v>804</v>
      </c>
      <c r="B127" s="14" t="s">
        <v>57</v>
      </c>
      <c r="C127" s="13" t="s">
        <v>62</v>
      </c>
      <c r="D127" s="14" t="s">
        <v>468</v>
      </c>
      <c r="E127" s="15" t="s">
        <v>805</v>
      </c>
      <c r="F127" s="14"/>
      <c r="G127" s="16" t="s">
        <v>470</v>
      </c>
      <c r="H127" s="13" t="s">
        <v>409</v>
      </c>
      <c r="I127" s="14"/>
      <c r="J127" s="13" t="s">
        <v>487</v>
      </c>
      <c r="K127" s="13" t="s">
        <v>488</v>
      </c>
      <c r="L127" s="13" t="s">
        <v>489</v>
      </c>
      <c r="M127" s="13" t="s">
        <v>53</v>
      </c>
      <c r="N127" s="13" t="s">
        <v>402</v>
      </c>
      <c r="O127" s="14"/>
      <c r="P127" s="13" t="s">
        <v>738</v>
      </c>
      <c r="Q127" s="15" t="s">
        <v>479</v>
      </c>
    </row>
    <row r="128" customFormat="false" ht="44" hidden="false" customHeight="false" outlineLevel="0" collapsed="false">
      <c r="A128" s="13" t="s">
        <v>574</v>
      </c>
      <c r="B128" s="14" t="s">
        <v>57</v>
      </c>
      <c r="C128" s="13" t="s">
        <v>62</v>
      </c>
      <c r="D128" s="14" t="s">
        <v>694</v>
      </c>
      <c r="E128" s="16" t="s">
        <v>806</v>
      </c>
      <c r="F128" s="14"/>
      <c r="G128" s="16" t="s">
        <v>551</v>
      </c>
      <c r="H128" s="13" t="s">
        <v>409</v>
      </c>
      <c r="I128" s="13" t="s">
        <v>585</v>
      </c>
      <c r="J128" s="14" t="s">
        <v>807</v>
      </c>
      <c r="K128" s="13" t="s">
        <v>587</v>
      </c>
      <c r="L128" s="13" t="s">
        <v>588</v>
      </c>
      <c r="M128" s="13" t="s">
        <v>53</v>
      </c>
      <c r="N128" s="13" t="s">
        <v>249</v>
      </c>
      <c r="O128" s="14"/>
      <c r="P128" s="13" t="s">
        <v>250</v>
      </c>
      <c r="Q128" s="16" t="s">
        <v>808</v>
      </c>
    </row>
    <row r="129" customFormat="false" ht="29.85" hidden="false" customHeight="false" outlineLevel="0" collapsed="false">
      <c r="A129" s="13" t="s">
        <v>809</v>
      </c>
      <c r="B129" s="14" t="s">
        <v>57</v>
      </c>
      <c r="C129" s="13" t="s">
        <v>62</v>
      </c>
      <c r="D129" s="14" t="s">
        <v>549</v>
      </c>
      <c r="E129" s="16" t="s">
        <v>810</v>
      </c>
      <c r="F129" s="14"/>
      <c r="G129" s="16" t="s">
        <v>551</v>
      </c>
      <c r="H129" s="13" t="s">
        <v>552</v>
      </c>
      <c r="I129" s="13" t="s">
        <v>811</v>
      </c>
      <c r="J129" s="14" t="s">
        <v>812</v>
      </c>
      <c r="K129" s="14"/>
      <c r="L129" s="14"/>
      <c r="M129" s="13" t="s">
        <v>53</v>
      </c>
      <c r="N129" s="13" t="s">
        <v>249</v>
      </c>
      <c r="O129" s="14"/>
      <c r="P129" s="13" t="s">
        <v>250</v>
      </c>
      <c r="Q129" s="15" t="s">
        <v>813</v>
      </c>
    </row>
    <row r="130" customFormat="false" ht="29.85" hidden="false" customHeight="false" outlineLevel="0" collapsed="false">
      <c r="A130" s="13" t="s">
        <v>814</v>
      </c>
      <c r="B130" s="14" t="s">
        <v>57</v>
      </c>
      <c r="C130" s="13" t="s">
        <v>62</v>
      </c>
      <c r="D130" s="14" t="s">
        <v>468</v>
      </c>
      <c r="E130" s="16" t="s">
        <v>815</v>
      </c>
      <c r="F130" s="14"/>
      <c r="G130" s="16" t="s">
        <v>470</v>
      </c>
      <c r="H130" s="13" t="s">
        <v>398</v>
      </c>
      <c r="I130" s="14"/>
      <c r="J130" s="14" t="s">
        <v>816</v>
      </c>
      <c r="K130" s="14"/>
      <c r="L130" s="14"/>
      <c r="M130" s="13" t="s">
        <v>56</v>
      </c>
      <c r="N130" s="13" t="s">
        <v>249</v>
      </c>
      <c r="O130" s="14"/>
      <c r="P130" s="13" t="s">
        <v>250</v>
      </c>
      <c r="Q130" s="15" t="s">
        <v>817</v>
      </c>
    </row>
    <row r="131" customFormat="false" ht="58.2" hidden="false" customHeight="false" outlineLevel="0" collapsed="false">
      <c r="A131" s="13" t="s">
        <v>818</v>
      </c>
      <c r="B131" s="14" t="s">
        <v>57</v>
      </c>
      <c r="C131" s="13" t="s">
        <v>62</v>
      </c>
      <c r="D131" s="14" t="s">
        <v>549</v>
      </c>
      <c r="E131" s="15" t="s">
        <v>819</v>
      </c>
      <c r="F131" s="14"/>
      <c r="G131" s="16" t="s">
        <v>551</v>
      </c>
      <c r="H131" s="13" t="s">
        <v>552</v>
      </c>
      <c r="I131" s="13" t="s">
        <v>820</v>
      </c>
      <c r="J131" s="13" t="s">
        <v>821</v>
      </c>
      <c r="K131" s="13" t="s">
        <v>822</v>
      </c>
      <c r="L131" s="13" t="s">
        <v>823</v>
      </c>
      <c r="M131" s="13" t="s">
        <v>52</v>
      </c>
      <c r="N131" s="13" t="s">
        <v>249</v>
      </c>
      <c r="O131" s="14"/>
      <c r="P131" s="13" t="s">
        <v>250</v>
      </c>
      <c r="Q131" s="15" t="s">
        <v>824</v>
      </c>
    </row>
    <row r="132" customFormat="false" ht="29.85" hidden="false" customHeight="false" outlineLevel="0" collapsed="false">
      <c r="A132" s="13" t="s">
        <v>825</v>
      </c>
      <c r="B132" s="14" t="s">
        <v>57</v>
      </c>
      <c r="C132" s="13" t="s">
        <v>62</v>
      </c>
      <c r="D132" s="13" t="s">
        <v>394</v>
      </c>
      <c r="E132" s="16" t="s">
        <v>826</v>
      </c>
      <c r="F132" s="14"/>
      <c r="G132" s="16" t="s">
        <v>397</v>
      </c>
      <c r="H132" s="13" t="s">
        <v>441</v>
      </c>
      <c r="I132" s="13" t="s">
        <v>827</v>
      </c>
      <c r="J132" s="14" t="s">
        <v>828</v>
      </c>
      <c r="K132" s="14"/>
      <c r="L132" s="14"/>
      <c r="M132" s="13" t="s">
        <v>54</v>
      </c>
      <c r="N132" s="13" t="s">
        <v>249</v>
      </c>
      <c r="O132" s="14"/>
      <c r="P132" s="13" t="s">
        <v>250</v>
      </c>
      <c r="Q132" s="15" t="s">
        <v>829</v>
      </c>
    </row>
    <row r="133" customFormat="false" ht="58.2" hidden="false" customHeight="false" outlineLevel="0" collapsed="false">
      <c r="A133" s="13" t="s">
        <v>830</v>
      </c>
      <c r="B133" s="14" t="s">
        <v>57</v>
      </c>
      <c r="C133" s="13" t="s">
        <v>64</v>
      </c>
      <c r="D133" s="14" t="s">
        <v>831</v>
      </c>
      <c r="E133" s="16" t="s">
        <v>832</v>
      </c>
      <c r="F133" s="14" t="s">
        <v>396</v>
      </c>
      <c r="G133" s="16" t="s">
        <v>833</v>
      </c>
      <c r="H133" s="13" t="s">
        <v>398</v>
      </c>
      <c r="I133" s="13" t="s">
        <v>834</v>
      </c>
      <c r="J133" s="13" t="s">
        <v>835</v>
      </c>
      <c r="K133" s="13" t="s">
        <v>836</v>
      </c>
      <c r="L133" s="13" t="s">
        <v>837</v>
      </c>
      <c r="M133" s="13" t="s">
        <v>52</v>
      </c>
      <c r="N133" s="13" t="s">
        <v>402</v>
      </c>
      <c r="O133" s="14"/>
      <c r="P133" s="13" t="s">
        <v>738</v>
      </c>
      <c r="Q133" s="16"/>
    </row>
    <row r="134" customFormat="false" ht="44" hidden="false" customHeight="false" outlineLevel="0" collapsed="false">
      <c r="A134" s="13" t="s">
        <v>838</v>
      </c>
      <c r="B134" s="14" t="s">
        <v>57</v>
      </c>
      <c r="C134" s="13" t="s">
        <v>64</v>
      </c>
      <c r="D134" s="14" t="s">
        <v>831</v>
      </c>
      <c r="E134" s="15" t="s">
        <v>839</v>
      </c>
      <c r="F134" s="14" t="s">
        <v>840</v>
      </c>
      <c r="G134" s="16" t="s">
        <v>833</v>
      </c>
      <c r="H134" s="13" t="s">
        <v>398</v>
      </c>
      <c r="I134" s="13" t="s">
        <v>834</v>
      </c>
      <c r="J134" s="13" t="s">
        <v>835</v>
      </c>
      <c r="K134" s="13" t="s">
        <v>836</v>
      </c>
      <c r="L134" s="13" t="s">
        <v>837</v>
      </c>
      <c r="M134" s="13" t="s">
        <v>52</v>
      </c>
      <c r="N134" s="13" t="s">
        <v>402</v>
      </c>
      <c r="O134" s="14"/>
      <c r="P134" s="13" t="s">
        <v>738</v>
      </c>
      <c r="Q134" s="16"/>
    </row>
    <row r="135" customFormat="false" ht="44" hidden="false" customHeight="false" outlineLevel="0" collapsed="false">
      <c r="A135" s="13" t="s">
        <v>841</v>
      </c>
      <c r="B135" s="14" t="s">
        <v>57</v>
      </c>
      <c r="C135" s="13" t="s">
        <v>64</v>
      </c>
      <c r="D135" s="14" t="s">
        <v>831</v>
      </c>
      <c r="E135" s="15" t="s">
        <v>842</v>
      </c>
      <c r="F135" s="14" t="s">
        <v>396</v>
      </c>
      <c r="G135" s="16" t="s">
        <v>833</v>
      </c>
      <c r="H135" s="13" t="s">
        <v>398</v>
      </c>
      <c r="I135" s="13" t="s">
        <v>834</v>
      </c>
      <c r="J135" s="13" t="s">
        <v>835</v>
      </c>
      <c r="K135" s="13" t="s">
        <v>836</v>
      </c>
      <c r="L135" s="13" t="s">
        <v>837</v>
      </c>
      <c r="M135" s="13" t="s">
        <v>52</v>
      </c>
      <c r="N135" s="13" t="s">
        <v>402</v>
      </c>
      <c r="O135" s="14"/>
      <c r="P135" s="13" t="s">
        <v>738</v>
      </c>
      <c r="Q135" s="16"/>
    </row>
    <row r="136" customFormat="false" ht="44" hidden="false" customHeight="false" outlineLevel="0" collapsed="false">
      <c r="A136" s="13" t="s">
        <v>843</v>
      </c>
      <c r="B136" s="14" t="s">
        <v>57</v>
      </c>
      <c r="C136" s="13" t="s">
        <v>64</v>
      </c>
      <c r="D136" s="14" t="s">
        <v>831</v>
      </c>
      <c r="E136" s="15" t="s">
        <v>844</v>
      </c>
      <c r="F136" s="14"/>
      <c r="G136" s="16" t="s">
        <v>833</v>
      </c>
      <c r="H136" s="13" t="s">
        <v>398</v>
      </c>
      <c r="I136" s="13" t="s">
        <v>834</v>
      </c>
      <c r="J136" s="13" t="s">
        <v>835</v>
      </c>
      <c r="K136" s="13" t="s">
        <v>836</v>
      </c>
      <c r="L136" s="13" t="s">
        <v>837</v>
      </c>
      <c r="M136" s="13" t="s">
        <v>52</v>
      </c>
      <c r="N136" s="13" t="s">
        <v>402</v>
      </c>
      <c r="O136" s="14"/>
      <c r="P136" s="13" t="s">
        <v>738</v>
      </c>
      <c r="Q136" s="15" t="s">
        <v>845</v>
      </c>
    </row>
    <row r="137" customFormat="false" ht="29.85" hidden="false" customHeight="false" outlineLevel="0" collapsed="false">
      <c r="A137" s="13" t="s">
        <v>846</v>
      </c>
      <c r="B137" s="14" t="s">
        <v>57</v>
      </c>
      <c r="C137" s="13" t="s">
        <v>64</v>
      </c>
      <c r="D137" s="14" t="s">
        <v>831</v>
      </c>
      <c r="E137" s="16" t="s">
        <v>847</v>
      </c>
      <c r="F137" s="14" t="s">
        <v>396</v>
      </c>
      <c r="G137" s="16" t="s">
        <v>833</v>
      </c>
      <c r="H137" s="13" t="s">
        <v>398</v>
      </c>
      <c r="I137" s="13" t="s">
        <v>834</v>
      </c>
      <c r="J137" s="13" t="s">
        <v>835</v>
      </c>
      <c r="K137" s="13" t="s">
        <v>836</v>
      </c>
      <c r="L137" s="13" t="s">
        <v>837</v>
      </c>
      <c r="M137" s="13" t="s">
        <v>52</v>
      </c>
      <c r="N137" s="13" t="s">
        <v>402</v>
      </c>
      <c r="O137" s="14"/>
      <c r="P137" s="13" t="s">
        <v>738</v>
      </c>
      <c r="Q137" s="16" t="s">
        <v>848</v>
      </c>
    </row>
    <row r="138" customFormat="false" ht="29.85" hidden="false" customHeight="false" outlineLevel="0" collapsed="false">
      <c r="A138" s="13" t="s">
        <v>849</v>
      </c>
      <c r="B138" s="14" t="s">
        <v>57</v>
      </c>
      <c r="C138" s="13" t="s">
        <v>64</v>
      </c>
      <c r="D138" s="14" t="s">
        <v>831</v>
      </c>
      <c r="E138" s="15" t="s">
        <v>850</v>
      </c>
      <c r="F138" s="14"/>
      <c r="G138" s="16" t="s">
        <v>833</v>
      </c>
      <c r="H138" s="13" t="s">
        <v>398</v>
      </c>
      <c r="I138" s="13" t="s">
        <v>834</v>
      </c>
      <c r="J138" s="13" t="s">
        <v>835</v>
      </c>
      <c r="K138" s="13" t="s">
        <v>836</v>
      </c>
      <c r="L138" s="13" t="s">
        <v>837</v>
      </c>
      <c r="M138" s="13" t="s">
        <v>52</v>
      </c>
      <c r="N138" s="13" t="s">
        <v>402</v>
      </c>
      <c r="O138" s="14"/>
      <c r="P138" s="13" t="s">
        <v>738</v>
      </c>
      <c r="Q138" s="16"/>
    </row>
    <row r="139" customFormat="false" ht="44" hidden="false" customHeight="false" outlineLevel="0" collapsed="false">
      <c r="A139" s="13" t="s">
        <v>851</v>
      </c>
      <c r="B139" s="14" t="s">
        <v>57</v>
      </c>
      <c r="C139" s="13" t="s">
        <v>64</v>
      </c>
      <c r="D139" s="14" t="s">
        <v>831</v>
      </c>
      <c r="E139" s="15" t="s">
        <v>852</v>
      </c>
      <c r="F139" s="14"/>
      <c r="G139" s="16" t="s">
        <v>833</v>
      </c>
      <c r="H139" s="13" t="s">
        <v>398</v>
      </c>
      <c r="I139" s="13" t="s">
        <v>834</v>
      </c>
      <c r="J139" s="13" t="s">
        <v>835</v>
      </c>
      <c r="K139" s="13" t="s">
        <v>836</v>
      </c>
      <c r="L139" s="13" t="s">
        <v>837</v>
      </c>
      <c r="M139" s="13" t="s">
        <v>52</v>
      </c>
      <c r="N139" s="13" t="s">
        <v>402</v>
      </c>
      <c r="O139" s="14"/>
      <c r="P139" s="13" t="s">
        <v>738</v>
      </c>
      <c r="Q139" s="16"/>
    </row>
    <row r="140" customFormat="false" ht="58.2" hidden="false" customHeight="false" outlineLevel="0" collapsed="false">
      <c r="A140" s="13" t="s">
        <v>853</v>
      </c>
      <c r="B140" s="14" t="s">
        <v>57</v>
      </c>
      <c r="C140" s="13" t="s">
        <v>64</v>
      </c>
      <c r="D140" s="14" t="s">
        <v>831</v>
      </c>
      <c r="E140" s="16" t="s">
        <v>854</v>
      </c>
      <c r="F140" s="14" t="s">
        <v>396</v>
      </c>
      <c r="G140" s="16" t="s">
        <v>833</v>
      </c>
      <c r="H140" s="13" t="s">
        <v>409</v>
      </c>
      <c r="I140" s="13" t="s">
        <v>834</v>
      </c>
      <c r="J140" s="13" t="s">
        <v>835</v>
      </c>
      <c r="K140" s="13" t="s">
        <v>836</v>
      </c>
      <c r="L140" s="13" t="s">
        <v>837</v>
      </c>
      <c r="M140" s="13" t="s">
        <v>52</v>
      </c>
      <c r="N140" s="13" t="s">
        <v>402</v>
      </c>
      <c r="O140" s="14"/>
      <c r="P140" s="13" t="s">
        <v>738</v>
      </c>
      <c r="Q140" s="16"/>
    </row>
    <row r="141" customFormat="false" ht="44" hidden="false" customHeight="false" outlineLevel="0" collapsed="false">
      <c r="A141" s="13" t="s">
        <v>855</v>
      </c>
      <c r="B141" s="14" t="s">
        <v>57</v>
      </c>
      <c r="C141" s="13" t="s">
        <v>64</v>
      </c>
      <c r="D141" s="14" t="s">
        <v>831</v>
      </c>
      <c r="E141" s="15" t="s">
        <v>856</v>
      </c>
      <c r="F141" s="14" t="s">
        <v>396</v>
      </c>
      <c r="G141" s="16" t="s">
        <v>833</v>
      </c>
      <c r="H141" s="13" t="s">
        <v>398</v>
      </c>
      <c r="I141" s="13" t="s">
        <v>834</v>
      </c>
      <c r="J141" s="13" t="s">
        <v>835</v>
      </c>
      <c r="K141" s="13" t="s">
        <v>836</v>
      </c>
      <c r="L141" s="13" t="s">
        <v>837</v>
      </c>
      <c r="M141" s="13" t="s">
        <v>52</v>
      </c>
      <c r="N141" s="13" t="s">
        <v>402</v>
      </c>
      <c r="O141" s="14"/>
      <c r="P141" s="13" t="s">
        <v>738</v>
      </c>
      <c r="Q141" s="16"/>
    </row>
    <row r="142" customFormat="false" ht="29.85" hidden="false" customHeight="false" outlineLevel="0" collapsed="false">
      <c r="A142" s="13" t="s">
        <v>857</v>
      </c>
      <c r="B142" s="14" t="s">
        <v>57</v>
      </c>
      <c r="C142" s="13" t="s">
        <v>64</v>
      </c>
      <c r="D142" s="14" t="s">
        <v>831</v>
      </c>
      <c r="E142" s="15" t="s">
        <v>858</v>
      </c>
      <c r="F142" s="14"/>
      <c r="G142" s="16" t="s">
        <v>833</v>
      </c>
      <c r="H142" s="13" t="s">
        <v>398</v>
      </c>
      <c r="I142" s="13" t="s">
        <v>834</v>
      </c>
      <c r="J142" s="13" t="s">
        <v>835</v>
      </c>
      <c r="K142" s="13" t="s">
        <v>836</v>
      </c>
      <c r="L142" s="13" t="s">
        <v>837</v>
      </c>
      <c r="M142" s="13" t="s">
        <v>52</v>
      </c>
      <c r="N142" s="13" t="s">
        <v>402</v>
      </c>
      <c r="O142" s="14"/>
      <c r="P142" s="13" t="s">
        <v>738</v>
      </c>
      <c r="Q142" s="16" t="s">
        <v>859</v>
      </c>
    </row>
    <row r="143" customFormat="false" ht="29.85" hidden="false" customHeight="false" outlineLevel="0" collapsed="false">
      <c r="A143" s="13" t="s">
        <v>860</v>
      </c>
      <c r="B143" s="14" t="s">
        <v>57</v>
      </c>
      <c r="C143" s="13" t="s">
        <v>64</v>
      </c>
      <c r="D143" s="14" t="s">
        <v>831</v>
      </c>
      <c r="E143" s="16" t="s">
        <v>861</v>
      </c>
      <c r="F143" s="14" t="s">
        <v>396</v>
      </c>
      <c r="G143" s="16" t="s">
        <v>833</v>
      </c>
      <c r="H143" s="13" t="s">
        <v>398</v>
      </c>
      <c r="I143" s="13" t="s">
        <v>834</v>
      </c>
      <c r="J143" s="13" t="s">
        <v>835</v>
      </c>
      <c r="K143" s="13" t="s">
        <v>836</v>
      </c>
      <c r="L143" s="13" t="s">
        <v>837</v>
      </c>
      <c r="M143" s="13" t="s">
        <v>52</v>
      </c>
      <c r="N143" s="13" t="s">
        <v>402</v>
      </c>
      <c r="O143" s="14"/>
      <c r="P143" s="13" t="s">
        <v>738</v>
      </c>
      <c r="Q143" s="16"/>
    </row>
    <row r="144" customFormat="false" ht="29.85" hidden="false" customHeight="false" outlineLevel="0" collapsed="false">
      <c r="A144" s="13" t="s">
        <v>862</v>
      </c>
      <c r="B144" s="14" t="s">
        <v>57</v>
      </c>
      <c r="C144" s="13" t="s">
        <v>64</v>
      </c>
      <c r="D144" s="14" t="s">
        <v>831</v>
      </c>
      <c r="E144" s="16" t="s">
        <v>863</v>
      </c>
      <c r="F144" s="14" t="s">
        <v>396</v>
      </c>
      <c r="G144" s="16" t="s">
        <v>833</v>
      </c>
      <c r="H144" s="13" t="s">
        <v>398</v>
      </c>
      <c r="I144" s="13" t="s">
        <v>834</v>
      </c>
      <c r="J144" s="13" t="s">
        <v>835</v>
      </c>
      <c r="K144" s="13" t="s">
        <v>836</v>
      </c>
      <c r="L144" s="13" t="s">
        <v>837</v>
      </c>
      <c r="M144" s="13" t="s">
        <v>52</v>
      </c>
      <c r="N144" s="13" t="s">
        <v>402</v>
      </c>
      <c r="O144" s="14"/>
      <c r="P144" s="13" t="s">
        <v>738</v>
      </c>
      <c r="Q144" s="16"/>
    </row>
    <row r="145" customFormat="false" ht="29.85" hidden="false" customHeight="false" outlineLevel="0" collapsed="false">
      <c r="A145" s="13" t="s">
        <v>864</v>
      </c>
      <c r="B145" s="14" t="s">
        <v>57</v>
      </c>
      <c r="C145" s="13" t="s">
        <v>64</v>
      </c>
      <c r="D145" s="14" t="s">
        <v>831</v>
      </c>
      <c r="E145" s="15" t="s">
        <v>865</v>
      </c>
      <c r="F145" s="14" t="s">
        <v>396</v>
      </c>
      <c r="G145" s="16" t="s">
        <v>833</v>
      </c>
      <c r="H145" s="13" t="s">
        <v>398</v>
      </c>
      <c r="I145" s="13" t="s">
        <v>834</v>
      </c>
      <c r="J145" s="13" t="s">
        <v>835</v>
      </c>
      <c r="K145" s="13" t="s">
        <v>836</v>
      </c>
      <c r="L145" s="13" t="s">
        <v>837</v>
      </c>
      <c r="M145" s="13" t="s">
        <v>52</v>
      </c>
      <c r="N145" s="13" t="s">
        <v>402</v>
      </c>
      <c r="O145" s="14"/>
      <c r="P145" s="13" t="s">
        <v>738</v>
      </c>
      <c r="Q145" s="16"/>
    </row>
    <row r="146" customFormat="false" ht="44" hidden="false" customHeight="false" outlineLevel="0" collapsed="false">
      <c r="A146" s="13" t="s">
        <v>866</v>
      </c>
      <c r="B146" s="14" t="s">
        <v>57</v>
      </c>
      <c r="C146" s="13" t="s">
        <v>64</v>
      </c>
      <c r="D146" s="14" t="s">
        <v>831</v>
      </c>
      <c r="E146" s="15" t="s">
        <v>867</v>
      </c>
      <c r="F146" s="14" t="s">
        <v>396</v>
      </c>
      <c r="G146" s="16" t="s">
        <v>833</v>
      </c>
      <c r="H146" s="13" t="s">
        <v>398</v>
      </c>
      <c r="I146" s="13" t="s">
        <v>834</v>
      </c>
      <c r="J146" s="13" t="s">
        <v>835</v>
      </c>
      <c r="K146" s="13" t="s">
        <v>836</v>
      </c>
      <c r="L146" s="13" t="s">
        <v>837</v>
      </c>
      <c r="M146" s="13" t="s">
        <v>52</v>
      </c>
      <c r="N146" s="13" t="s">
        <v>402</v>
      </c>
      <c r="O146" s="14"/>
      <c r="P146" s="13" t="s">
        <v>738</v>
      </c>
      <c r="Q146" s="16"/>
    </row>
    <row r="147" customFormat="false" ht="29.85" hidden="false" customHeight="false" outlineLevel="0" collapsed="false">
      <c r="A147" s="13" t="s">
        <v>868</v>
      </c>
      <c r="B147" s="14" t="s">
        <v>57</v>
      </c>
      <c r="C147" s="13" t="s">
        <v>64</v>
      </c>
      <c r="D147" s="14" t="s">
        <v>831</v>
      </c>
      <c r="E147" s="16" t="s">
        <v>869</v>
      </c>
      <c r="F147" s="14"/>
      <c r="G147" s="16" t="s">
        <v>833</v>
      </c>
      <c r="H147" s="13" t="s">
        <v>398</v>
      </c>
      <c r="I147" s="13" t="s">
        <v>834</v>
      </c>
      <c r="J147" s="13" t="s">
        <v>835</v>
      </c>
      <c r="K147" s="13" t="s">
        <v>836</v>
      </c>
      <c r="L147" s="13" t="s">
        <v>837</v>
      </c>
      <c r="M147" s="13" t="s">
        <v>52</v>
      </c>
      <c r="N147" s="13" t="s">
        <v>402</v>
      </c>
      <c r="O147" s="14"/>
      <c r="P147" s="13" t="s">
        <v>738</v>
      </c>
      <c r="Q147" s="16"/>
    </row>
    <row r="148" customFormat="false" ht="29.85" hidden="false" customHeight="false" outlineLevel="0" collapsed="false">
      <c r="A148" s="13" t="s">
        <v>870</v>
      </c>
      <c r="B148" s="14" t="s">
        <v>57</v>
      </c>
      <c r="C148" s="13" t="s">
        <v>64</v>
      </c>
      <c r="D148" s="14" t="s">
        <v>831</v>
      </c>
      <c r="E148" s="15" t="s">
        <v>871</v>
      </c>
      <c r="F148" s="14"/>
      <c r="G148" s="16" t="s">
        <v>833</v>
      </c>
      <c r="H148" s="13" t="s">
        <v>398</v>
      </c>
      <c r="I148" s="13" t="s">
        <v>834</v>
      </c>
      <c r="J148" s="13" t="s">
        <v>835</v>
      </c>
      <c r="K148" s="13" t="s">
        <v>836</v>
      </c>
      <c r="L148" s="13" t="s">
        <v>837</v>
      </c>
      <c r="M148" s="13" t="s">
        <v>52</v>
      </c>
      <c r="N148" s="13" t="s">
        <v>402</v>
      </c>
      <c r="O148" s="14"/>
      <c r="P148" s="13" t="s">
        <v>738</v>
      </c>
      <c r="Q148" s="16"/>
    </row>
    <row r="149" customFormat="false" ht="44" hidden="false" customHeight="false" outlineLevel="0" collapsed="false">
      <c r="A149" s="13" t="s">
        <v>872</v>
      </c>
      <c r="B149" s="14" t="s">
        <v>57</v>
      </c>
      <c r="C149" s="13" t="s">
        <v>64</v>
      </c>
      <c r="D149" s="14" t="s">
        <v>831</v>
      </c>
      <c r="E149" s="15" t="s">
        <v>873</v>
      </c>
      <c r="F149" s="14"/>
      <c r="G149" s="16" t="s">
        <v>833</v>
      </c>
      <c r="H149" s="13" t="s">
        <v>398</v>
      </c>
      <c r="I149" s="13" t="s">
        <v>834</v>
      </c>
      <c r="J149" s="13" t="s">
        <v>835</v>
      </c>
      <c r="K149" s="13" t="s">
        <v>836</v>
      </c>
      <c r="L149" s="13" t="s">
        <v>837</v>
      </c>
      <c r="M149" s="13" t="s">
        <v>52</v>
      </c>
      <c r="N149" s="13" t="s">
        <v>402</v>
      </c>
      <c r="O149" s="14"/>
      <c r="P149" s="13" t="s">
        <v>738</v>
      </c>
      <c r="Q149" s="16"/>
    </row>
    <row r="150" customFormat="false" ht="44" hidden="false" customHeight="false" outlineLevel="0" collapsed="false">
      <c r="A150" s="13" t="s">
        <v>874</v>
      </c>
      <c r="B150" s="14" t="s">
        <v>57</v>
      </c>
      <c r="C150" s="13" t="s">
        <v>64</v>
      </c>
      <c r="D150" s="14" t="s">
        <v>831</v>
      </c>
      <c r="E150" s="15" t="s">
        <v>875</v>
      </c>
      <c r="F150" s="14"/>
      <c r="G150" s="16" t="s">
        <v>833</v>
      </c>
      <c r="H150" s="13" t="s">
        <v>398</v>
      </c>
      <c r="I150" s="13" t="s">
        <v>834</v>
      </c>
      <c r="J150" s="13" t="s">
        <v>835</v>
      </c>
      <c r="K150" s="13" t="s">
        <v>836</v>
      </c>
      <c r="L150" s="13" t="s">
        <v>837</v>
      </c>
      <c r="M150" s="13" t="s">
        <v>52</v>
      </c>
      <c r="N150" s="13" t="s">
        <v>402</v>
      </c>
      <c r="O150" s="14"/>
      <c r="P150" s="13" t="s">
        <v>738</v>
      </c>
      <c r="Q150" s="16"/>
    </row>
    <row r="151" customFormat="false" ht="44" hidden="false" customHeight="false" outlineLevel="0" collapsed="false">
      <c r="A151" s="13" t="s">
        <v>876</v>
      </c>
      <c r="B151" s="14" t="s">
        <v>57</v>
      </c>
      <c r="C151" s="13" t="s">
        <v>64</v>
      </c>
      <c r="D151" s="13" t="s">
        <v>877</v>
      </c>
      <c r="E151" s="16" t="s">
        <v>878</v>
      </c>
      <c r="F151" s="14" t="s">
        <v>396</v>
      </c>
      <c r="G151" s="16" t="s">
        <v>879</v>
      </c>
      <c r="H151" s="13" t="s">
        <v>398</v>
      </c>
      <c r="I151" s="13" t="s">
        <v>880</v>
      </c>
      <c r="J151" s="13" t="s">
        <v>881</v>
      </c>
      <c r="K151" s="13" t="s">
        <v>264</v>
      </c>
      <c r="L151" s="13" t="s">
        <v>882</v>
      </c>
      <c r="M151" s="13" t="s">
        <v>52</v>
      </c>
      <c r="N151" s="13" t="s">
        <v>402</v>
      </c>
      <c r="O151" s="14"/>
      <c r="P151" s="13" t="s">
        <v>738</v>
      </c>
      <c r="Q151" s="16"/>
    </row>
    <row r="152" customFormat="false" ht="44" hidden="false" customHeight="false" outlineLevel="0" collapsed="false">
      <c r="A152" s="13" t="s">
        <v>883</v>
      </c>
      <c r="B152" s="14" t="s">
        <v>57</v>
      </c>
      <c r="C152" s="13" t="s">
        <v>64</v>
      </c>
      <c r="D152" s="13" t="s">
        <v>877</v>
      </c>
      <c r="E152" s="16" t="s">
        <v>884</v>
      </c>
      <c r="F152" s="14" t="s">
        <v>396</v>
      </c>
      <c r="G152" s="16" t="s">
        <v>879</v>
      </c>
      <c r="H152" s="13" t="s">
        <v>398</v>
      </c>
      <c r="I152" s="13" t="s">
        <v>880</v>
      </c>
      <c r="J152" s="13" t="s">
        <v>881</v>
      </c>
      <c r="K152" s="13" t="s">
        <v>264</v>
      </c>
      <c r="L152" s="13" t="s">
        <v>882</v>
      </c>
      <c r="M152" s="13" t="s">
        <v>52</v>
      </c>
      <c r="N152" s="13" t="s">
        <v>402</v>
      </c>
      <c r="O152" s="14"/>
      <c r="P152" s="13" t="s">
        <v>738</v>
      </c>
      <c r="Q152" s="16"/>
    </row>
    <row r="153" customFormat="false" ht="44" hidden="false" customHeight="false" outlineLevel="0" collapsed="false">
      <c r="A153" s="13" t="s">
        <v>885</v>
      </c>
      <c r="B153" s="14" t="s">
        <v>57</v>
      </c>
      <c r="C153" s="13" t="s">
        <v>64</v>
      </c>
      <c r="D153" s="13" t="s">
        <v>877</v>
      </c>
      <c r="E153" s="15" t="s">
        <v>886</v>
      </c>
      <c r="F153" s="14" t="s">
        <v>396</v>
      </c>
      <c r="G153" s="16" t="s">
        <v>879</v>
      </c>
      <c r="H153" s="13" t="s">
        <v>398</v>
      </c>
      <c r="I153" s="13" t="s">
        <v>880</v>
      </c>
      <c r="J153" s="13" t="s">
        <v>881</v>
      </c>
      <c r="K153" s="13" t="s">
        <v>264</v>
      </c>
      <c r="L153" s="13" t="s">
        <v>882</v>
      </c>
      <c r="M153" s="13" t="s">
        <v>52</v>
      </c>
      <c r="N153" s="13" t="s">
        <v>402</v>
      </c>
      <c r="O153" s="14"/>
      <c r="P153" s="13" t="s">
        <v>738</v>
      </c>
      <c r="Q153" s="16"/>
    </row>
    <row r="154" customFormat="false" ht="29.85" hidden="false" customHeight="false" outlineLevel="0" collapsed="false">
      <c r="A154" s="13" t="s">
        <v>887</v>
      </c>
      <c r="B154" s="14" t="s">
        <v>57</v>
      </c>
      <c r="C154" s="13" t="s">
        <v>64</v>
      </c>
      <c r="D154" s="13" t="s">
        <v>877</v>
      </c>
      <c r="E154" s="15" t="s">
        <v>888</v>
      </c>
      <c r="F154" s="14" t="s">
        <v>396</v>
      </c>
      <c r="G154" s="16" t="s">
        <v>879</v>
      </c>
      <c r="H154" s="13" t="s">
        <v>398</v>
      </c>
      <c r="I154" s="13" t="s">
        <v>880</v>
      </c>
      <c r="J154" s="13" t="s">
        <v>881</v>
      </c>
      <c r="K154" s="13" t="s">
        <v>264</v>
      </c>
      <c r="L154" s="13" t="s">
        <v>882</v>
      </c>
      <c r="M154" s="13" t="s">
        <v>52</v>
      </c>
      <c r="N154" s="13" t="s">
        <v>402</v>
      </c>
      <c r="O154" s="14"/>
      <c r="P154" s="13" t="s">
        <v>738</v>
      </c>
      <c r="Q154" s="16"/>
    </row>
    <row r="155" customFormat="false" ht="44" hidden="false" customHeight="false" outlineLevel="0" collapsed="false">
      <c r="A155" s="13" t="s">
        <v>889</v>
      </c>
      <c r="B155" s="14" t="s">
        <v>57</v>
      </c>
      <c r="C155" s="13" t="s">
        <v>64</v>
      </c>
      <c r="D155" s="13" t="s">
        <v>877</v>
      </c>
      <c r="E155" s="16" t="s">
        <v>890</v>
      </c>
      <c r="F155" s="14" t="s">
        <v>396</v>
      </c>
      <c r="G155" s="16" t="s">
        <v>891</v>
      </c>
      <c r="H155" s="13" t="s">
        <v>398</v>
      </c>
      <c r="I155" s="13" t="s">
        <v>880</v>
      </c>
      <c r="J155" s="13" t="s">
        <v>881</v>
      </c>
      <c r="K155" s="13" t="s">
        <v>264</v>
      </c>
      <c r="L155" s="13" t="s">
        <v>882</v>
      </c>
      <c r="M155" s="13" t="s">
        <v>52</v>
      </c>
      <c r="N155" s="13" t="s">
        <v>402</v>
      </c>
      <c r="O155" s="14"/>
      <c r="P155" s="13" t="s">
        <v>738</v>
      </c>
      <c r="Q155" s="16"/>
    </row>
    <row r="156" customFormat="false" ht="58.2" hidden="false" customHeight="false" outlineLevel="0" collapsed="false">
      <c r="A156" s="13" t="s">
        <v>892</v>
      </c>
      <c r="B156" s="14" t="s">
        <v>57</v>
      </c>
      <c r="C156" s="13" t="s">
        <v>64</v>
      </c>
      <c r="D156" s="13" t="s">
        <v>877</v>
      </c>
      <c r="E156" s="16" t="s">
        <v>893</v>
      </c>
      <c r="F156" s="14" t="s">
        <v>396</v>
      </c>
      <c r="G156" s="16" t="s">
        <v>891</v>
      </c>
      <c r="H156" s="13" t="s">
        <v>398</v>
      </c>
      <c r="I156" s="13" t="s">
        <v>880</v>
      </c>
      <c r="J156" s="13" t="s">
        <v>881</v>
      </c>
      <c r="K156" s="13" t="s">
        <v>264</v>
      </c>
      <c r="L156" s="13" t="s">
        <v>882</v>
      </c>
      <c r="M156" s="13" t="s">
        <v>52</v>
      </c>
      <c r="N156" s="13" t="s">
        <v>402</v>
      </c>
      <c r="O156" s="14"/>
      <c r="P156" s="13" t="s">
        <v>738</v>
      </c>
      <c r="Q156" s="16"/>
    </row>
    <row r="157" customFormat="false" ht="44" hidden="false" customHeight="false" outlineLevel="0" collapsed="false">
      <c r="A157" s="13" t="s">
        <v>894</v>
      </c>
      <c r="B157" s="14" t="s">
        <v>57</v>
      </c>
      <c r="C157" s="13" t="s">
        <v>64</v>
      </c>
      <c r="D157" s="13" t="s">
        <v>877</v>
      </c>
      <c r="E157" s="16" t="s">
        <v>895</v>
      </c>
      <c r="F157" s="14" t="s">
        <v>396</v>
      </c>
      <c r="G157" s="16" t="s">
        <v>891</v>
      </c>
      <c r="H157" s="13" t="s">
        <v>398</v>
      </c>
      <c r="I157" s="13" t="s">
        <v>880</v>
      </c>
      <c r="J157" s="13" t="s">
        <v>881</v>
      </c>
      <c r="K157" s="13" t="s">
        <v>264</v>
      </c>
      <c r="L157" s="13" t="s">
        <v>882</v>
      </c>
      <c r="M157" s="13" t="s">
        <v>52</v>
      </c>
      <c r="N157" s="13" t="s">
        <v>402</v>
      </c>
      <c r="O157" s="14"/>
      <c r="P157" s="13" t="s">
        <v>738</v>
      </c>
      <c r="Q157" s="16"/>
    </row>
    <row r="158" customFormat="false" ht="29.85" hidden="false" customHeight="false" outlineLevel="0" collapsed="false">
      <c r="A158" s="13" t="s">
        <v>896</v>
      </c>
      <c r="B158" s="14" t="s">
        <v>57</v>
      </c>
      <c r="C158" s="13" t="s">
        <v>64</v>
      </c>
      <c r="D158" s="13" t="s">
        <v>877</v>
      </c>
      <c r="E158" s="15" t="s">
        <v>897</v>
      </c>
      <c r="F158" s="14" t="s">
        <v>396</v>
      </c>
      <c r="G158" s="16" t="s">
        <v>891</v>
      </c>
      <c r="H158" s="13" t="s">
        <v>398</v>
      </c>
      <c r="I158" s="13" t="s">
        <v>880</v>
      </c>
      <c r="J158" s="13" t="s">
        <v>881</v>
      </c>
      <c r="K158" s="13" t="s">
        <v>264</v>
      </c>
      <c r="L158" s="13" t="s">
        <v>882</v>
      </c>
      <c r="M158" s="13" t="s">
        <v>52</v>
      </c>
      <c r="N158" s="13" t="s">
        <v>402</v>
      </c>
      <c r="O158" s="14"/>
      <c r="P158" s="13" t="s">
        <v>738</v>
      </c>
      <c r="Q158" s="16"/>
    </row>
    <row r="159" customFormat="false" ht="29.85" hidden="false" customHeight="false" outlineLevel="0" collapsed="false">
      <c r="A159" s="13" t="s">
        <v>898</v>
      </c>
      <c r="B159" s="14" t="s">
        <v>57</v>
      </c>
      <c r="C159" s="13" t="s">
        <v>64</v>
      </c>
      <c r="D159" s="13" t="s">
        <v>877</v>
      </c>
      <c r="E159" s="16" t="s">
        <v>899</v>
      </c>
      <c r="F159" s="14" t="s">
        <v>396</v>
      </c>
      <c r="G159" s="16" t="s">
        <v>879</v>
      </c>
      <c r="H159" s="13" t="s">
        <v>398</v>
      </c>
      <c r="I159" s="13" t="s">
        <v>880</v>
      </c>
      <c r="J159" s="13" t="s">
        <v>881</v>
      </c>
      <c r="K159" s="13" t="s">
        <v>264</v>
      </c>
      <c r="L159" s="13" t="s">
        <v>882</v>
      </c>
      <c r="M159" s="13" t="s">
        <v>52</v>
      </c>
      <c r="N159" s="13" t="s">
        <v>402</v>
      </c>
      <c r="O159" s="14"/>
      <c r="P159" s="13" t="s">
        <v>738</v>
      </c>
      <c r="Q159" s="16"/>
    </row>
    <row r="160" customFormat="false" ht="44" hidden="false" customHeight="false" outlineLevel="0" collapsed="false">
      <c r="A160" s="13" t="s">
        <v>900</v>
      </c>
      <c r="B160" s="14" t="s">
        <v>57</v>
      </c>
      <c r="C160" s="13" t="s">
        <v>64</v>
      </c>
      <c r="D160" s="14" t="s">
        <v>901</v>
      </c>
      <c r="E160" s="15" t="s">
        <v>902</v>
      </c>
      <c r="F160" s="14" t="s">
        <v>396</v>
      </c>
      <c r="G160" s="16" t="s">
        <v>903</v>
      </c>
      <c r="H160" s="13" t="s">
        <v>398</v>
      </c>
      <c r="I160" s="13" t="s">
        <v>880</v>
      </c>
      <c r="J160" s="13" t="s">
        <v>881</v>
      </c>
      <c r="K160" s="13" t="s">
        <v>264</v>
      </c>
      <c r="L160" s="13" t="s">
        <v>882</v>
      </c>
      <c r="M160" s="13" t="s">
        <v>52</v>
      </c>
      <c r="N160" s="13" t="s">
        <v>402</v>
      </c>
      <c r="O160" s="14"/>
      <c r="P160" s="13" t="s">
        <v>738</v>
      </c>
      <c r="Q160" s="16"/>
    </row>
    <row r="161" customFormat="false" ht="44" hidden="false" customHeight="false" outlineLevel="0" collapsed="false">
      <c r="A161" s="13" t="s">
        <v>904</v>
      </c>
      <c r="B161" s="14" t="s">
        <v>57</v>
      </c>
      <c r="C161" s="13" t="s">
        <v>64</v>
      </c>
      <c r="D161" s="14" t="s">
        <v>905</v>
      </c>
      <c r="E161" s="16" t="s">
        <v>906</v>
      </c>
      <c r="F161" s="14" t="s">
        <v>396</v>
      </c>
      <c r="G161" s="16" t="s">
        <v>879</v>
      </c>
      <c r="H161" s="13" t="s">
        <v>398</v>
      </c>
      <c r="I161" s="13" t="s">
        <v>880</v>
      </c>
      <c r="J161" s="13" t="s">
        <v>881</v>
      </c>
      <c r="K161" s="13" t="s">
        <v>264</v>
      </c>
      <c r="L161" s="13" t="s">
        <v>882</v>
      </c>
      <c r="M161" s="13" t="s">
        <v>52</v>
      </c>
      <c r="N161" s="13" t="s">
        <v>402</v>
      </c>
      <c r="O161" s="14"/>
      <c r="P161" s="13" t="s">
        <v>738</v>
      </c>
      <c r="Q161" s="16"/>
    </row>
    <row r="162" customFormat="false" ht="29.85" hidden="false" customHeight="false" outlineLevel="0" collapsed="false">
      <c r="A162" s="13" t="s">
        <v>907</v>
      </c>
      <c r="B162" s="14" t="s">
        <v>57</v>
      </c>
      <c r="C162" s="13" t="s">
        <v>64</v>
      </c>
      <c r="D162" s="14" t="s">
        <v>905</v>
      </c>
      <c r="E162" s="16" t="s">
        <v>908</v>
      </c>
      <c r="F162" s="14" t="s">
        <v>396</v>
      </c>
      <c r="G162" s="16" t="s">
        <v>879</v>
      </c>
      <c r="H162" s="13" t="s">
        <v>398</v>
      </c>
      <c r="I162" s="13" t="s">
        <v>880</v>
      </c>
      <c r="J162" s="13" t="s">
        <v>881</v>
      </c>
      <c r="K162" s="13" t="s">
        <v>264</v>
      </c>
      <c r="L162" s="13" t="s">
        <v>882</v>
      </c>
      <c r="M162" s="13" t="s">
        <v>52</v>
      </c>
      <c r="N162" s="13" t="s">
        <v>402</v>
      </c>
      <c r="O162" s="14"/>
      <c r="P162" s="13" t="s">
        <v>738</v>
      </c>
      <c r="Q162" s="16"/>
    </row>
    <row r="163" customFormat="false" ht="44" hidden="false" customHeight="false" outlineLevel="0" collapsed="false">
      <c r="A163" s="13" t="s">
        <v>909</v>
      </c>
      <c r="B163" s="14" t="s">
        <v>57</v>
      </c>
      <c r="C163" s="13" t="s">
        <v>64</v>
      </c>
      <c r="D163" s="14" t="s">
        <v>905</v>
      </c>
      <c r="E163" s="16" t="s">
        <v>910</v>
      </c>
      <c r="F163" s="14" t="s">
        <v>396</v>
      </c>
      <c r="G163" s="16" t="s">
        <v>911</v>
      </c>
      <c r="H163" s="13" t="s">
        <v>398</v>
      </c>
      <c r="I163" s="13" t="s">
        <v>880</v>
      </c>
      <c r="J163" s="13" t="s">
        <v>881</v>
      </c>
      <c r="K163" s="13" t="s">
        <v>264</v>
      </c>
      <c r="L163" s="13" t="s">
        <v>882</v>
      </c>
      <c r="M163" s="13" t="s">
        <v>52</v>
      </c>
      <c r="N163" s="13" t="s">
        <v>402</v>
      </c>
      <c r="O163" s="14"/>
      <c r="P163" s="13" t="s">
        <v>738</v>
      </c>
      <c r="Q163" s="16"/>
    </row>
    <row r="164" customFormat="false" ht="58.2" hidden="false" customHeight="false" outlineLevel="0" collapsed="false">
      <c r="A164" s="13" t="s">
        <v>912</v>
      </c>
      <c r="B164" s="14" t="s">
        <v>57</v>
      </c>
      <c r="C164" s="13" t="s">
        <v>64</v>
      </c>
      <c r="D164" s="14" t="s">
        <v>913</v>
      </c>
      <c r="E164" s="16" t="s">
        <v>914</v>
      </c>
      <c r="F164" s="14" t="s">
        <v>396</v>
      </c>
      <c r="G164" s="16" t="s">
        <v>911</v>
      </c>
      <c r="H164" s="13" t="s">
        <v>398</v>
      </c>
      <c r="I164" s="13" t="s">
        <v>880</v>
      </c>
      <c r="J164" s="13" t="s">
        <v>881</v>
      </c>
      <c r="K164" s="13" t="s">
        <v>264</v>
      </c>
      <c r="L164" s="13" t="s">
        <v>882</v>
      </c>
      <c r="M164" s="13" t="s">
        <v>52</v>
      </c>
      <c r="N164" s="13" t="s">
        <v>402</v>
      </c>
      <c r="O164" s="14"/>
      <c r="P164" s="13" t="s">
        <v>738</v>
      </c>
      <c r="Q164" s="16"/>
    </row>
    <row r="165" customFormat="false" ht="44" hidden="false" customHeight="false" outlineLevel="0" collapsed="false">
      <c r="A165" s="13" t="s">
        <v>915</v>
      </c>
      <c r="B165" s="14" t="s">
        <v>57</v>
      </c>
      <c r="C165" s="13" t="s">
        <v>64</v>
      </c>
      <c r="D165" s="14" t="s">
        <v>916</v>
      </c>
      <c r="E165" s="16" t="s">
        <v>917</v>
      </c>
      <c r="F165" s="14" t="s">
        <v>396</v>
      </c>
      <c r="G165" s="16" t="s">
        <v>918</v>
      </c>
      <c r="H165" s="13" t="s">
        <v>552</v>
      </c>
      <c r="I165" s="13" t="s">
        <v>919</v>
      </c>
      <c r="J165" s="14" t="s">
        <v>920</v>
      </c>
      <c r="K165" s="14"/>
      <c r="L165" s="14"/>
      <c r="M165" s="13" t="s">
        <v>54</v>
      </c>
      <c r="N165" s="13" t="s">
        <v>402</v>
      </c>
      <c r="O165" s="14"/>
      <c r="P165" s="13" t="s">
        <v>738</v>
      </c>
      <c r="Q165" s="16"/>
    </row>
    <row r="166" customFormat="false" ht="44" hidden="false" customHeight="false" outlineLevel="0" collapsed="false">
      <c r="A166" s="13" t="s">
        <v>921</v>
      </c>
      <c r="B166" s="14" t="s">
        <v>57</v>
      </c>
      <c r="C166" s="13" t="s">
        <v>64</v>
      </c>
      <c r="D166" s="14" t="s">
        <v>916</v>
      </c>
      <c r="E166" s="16" t="s">
        <v>922</v>
      </c>
      <c r="F166" s="14" t="s">
        <v>396</v>
      </c>
      <c r="G166" s="16" t="s">
        <v>918</v>
      </c>
      <c r="H166" s="13" t="s">
        <v>552</v>
      </c>
      <c r="I166" s="13" t="s">
        <v>923</v>
      </c>
      <c r="J166" s="14" t="s">
        <v>924</v>
      </c>
      <c r="K166" s="14"/>
      <c r="L166" s="14"/>
      <c r="M166" s="13" t="s">
        <v>54</v>
      </c>
      <c r="N166" s="13" t="s">
        <v>402</v>
      </c>
      <c r="O166" s="14"/>
      <c r="P166" s="13" t="s">
        <v>738</v>
      </c>
      <c r="Q166" s="16"/>
    </row>
    <row r="167" customFormat="false" ht="29.85" hidden="false" customHeight="false" outlineLevel="0" collapsed="false">
      <c r="A167" s="13" t="s">
        <v>925</v>
      </c>
      <c r="B167" s="14" t="s">
        <v>57</v>
      </c>
      <c r="C167" s="13" t="s">
        <v>64</v>
      </c>
      <c r="D167" s="14" t="s">
        <v>916</v>
      </c>
      <c r="E167" s="16" t="s">
        <v>926</v>
      </c>
      <c r="F167" s="14"/>
      <c r="G167" s="16" t="s">
        <v>918</v>
      </c>
      <c r="H167" s="13" t="s">
        <v>552</v>
      </c>
      <c r="I167" s="13" t="s">
        <v>927</v>
      </c>
      <c r="J167" s="13" t="s">
        <v>928</v>
      </c>
      <c r="K167" s="13" t="s">
        <v>929</v>
      </c>
      <c r="L167" s="13" t="s">
        <v>930</v>
      </c>
      <c r="M167" s="13" t="s">
        <v>52</v>
      </c>
      <c r="N167" s="13" t="s">
        <v>402</v>
      </c>
      <c r="O167" s="14"/>
      <c r="P167" s="13" t="s">
        <v>738</v>
      </c>
      <c r="Q167" s="16"/>
    </row>
    <row r="168" customFormat="false" ht="44" hidden="false" customHeight="false" outlineLevel="0" collapsed="false">
      <c r="A168" s="13" t="s">
        <v>931</v>
      </c>
      <c r="B168" s="14" t="s">
        <v>57</v>
      </c>
      <c r="C168" s="13" t="s">
        <v>64</v>
      </c>
      <c r="D168" s="14" t="s">
        <v>916</v>
      </c>
      <c r="E168" s="16" t="s">
        <v>932</v>
      </c>
      <c r="F168" s="14"/>
      <c r="G168" s="16" t="s">
        <v>918</v>
      </c>
      <c r="H168" s="13" t="s">
        <v>582</v>
      </c>
      <c r="I168" s="13" t="s">
        <v>927</v>
      </c>
      <c r="J168" s="13" t="s">
        <v>928</v>
      </c>
      <c r="K168" s="13" t="s">
        <v>929</v>
      </c>
      <c r="L168" s="13" t="s">
        <v>930</v>
      </c>
      <c r="M168" s="13" t="s">
        <v>52</v>
      </c>
      <c r="N168" s="13" t="s">
        <v>402</v>
      </c>
      <c r="O168" s="14"/>
      <c r="P168" s="13" t="s">
        <v>738</v>
      </c>
      <c r="Q168" s="16"/>
    </row>
    <row r="169" customFormat="false" ht="58.2" hidden="false" customHeight="false" outlineLevel="0" collapsed="false">
      <c r="A169" s="13" t="s">
        <v>933</v>
      </c>
      <c r="B169" s="14" t="s">
        <v>57</v>
      </c>
      <c r="C169" s="13" t="s">
        <v>64</v>
      </c>
      <c r="D169" s="14" t="s">
        <v>916</v>
      </c>
      <c r="E169" s="16" t="s">
        <v>934</v>
      </c>
      <c r="F169" s="14"/>
      <c r="G169" s="16" t="s">
        <v>918</v>
      </c>
      <c r="H169" s="13" t="s">
        <v>582</v>
      </c>
      <c r="I169" s="13" t="s">
        <v>927</v>
      </c>
      <c r="J169" s="13" t="s">
        <v>928</v>
      </c>
      <c r="K169" s="13" t="s">
        <v>929</v>
      </c>
      <c r="L169" s="13" t="s">
        <v>930</v>
      </c>
      <c r="M169" s="13" t="s">
        <v>52</v>
      </c>
      <c r="N169" s="13" t="s">
        <v>402</v>
      </c>
      <c r="O169" s="14"/>
      <c r="P169" s="13" t="s">
        <v>738</v>
      </c>
      <c r="Q169" s="16"/>
    </row>
    <row r="170" customFormat="false" ht="58.2" hidden="false" customHeight="false" outlineLevel="0" collapsed="false">
      <c r="A170" s="13" t="s">
        <v>935</v>
      </c>
      <c r="B170" s="14" t="s">
        <v>57</v>
      </c>
      <c r="C170" s="13" t="s">
        <v>64</v>
      </c>
      <c r="D170" s="14" t="s">
        <v>916</v>
      </c>
      <c r="E170" s="16" t="s">
        <v>936</v>
      </c>
      <c r="F170" s="14"/>
      <c r="G170" s="16" t="s">
        <v>918</v>
      </c>
      <c r="H170" s="13" t="s">
        <v>582</v>
      </c>
      <c r="I170" s="13" t="s">
        <v>927</v>
      </c>
      <c r="J170" s="13" t="s">
        <v>928</v>
      </c>
      <c r="K170" s="13" t="s">
        <v>929</v>
      </c>
      <c r="L170" s="13" t="s">
        <v>930</v>
      </c>
      <c r="M170" s="13" t="s">
        <v>52</v>
      </c>
      <c r="N170" s="13" t="s">
        <v>402</v>
      </c>
      <c r="O170" s="14"/>
      <c r="P170" s="13" t="s">
        <v>738</v>
      </c>
      <c r="Q170" s="16"/>
    </row>
    <row r="171" customFormat="false" ht="58.2" hidden="false" customHeight="false" outlineLevel="0" collapsed="false">
      <c r="A171" s="13" t="s">
        <v>937</v>
      </c>
      <c r="B171" s="14" t="s">
        <v>57</v>
      </c>
      <c r="C171" s="13" t="s">
        <v>64</v>
      </c>
      <c r="D171" s="14" t="s">
        <v>916</v>
      </c>
      <c r="E171" s="16" t="s">
        <v>938</v>
      </c>
      <c r="F171" s="14"/>
      <c r="G171" s="16" t="s">
        <v>918</v>
      </c>
      <c r="H171" s="13" t="s">
        <v>582</v>
      </c>
      <c r="I171" s="13" t="s">
        <v>927</v>
      </c>
      <c r="J171" s="13" t="s">
        <v>928</v>
      </c>
      <c r="K171" s="13" t="s">
        <v>929</v>
      </c>
      <c r="L171" s="13" t="s">
        <v>930</v>
      </c>
      <c r="M171" s="13" t="s">
        <v>52</v>
      </c>
      <c r="N171" s="13" t="s">
        <v>402</v>
      </c>
      <c r="O171" s="14"/>
      <c r="P171" s="13" t="s">
        <v>738</v>
      </c>
      <c r="Q171" s="16" t="s">
        <v>939</v>
      </c>
    </row>
    <row r="172" customFormat="false" ht="58.2" hidden="false" customHeight="false" outlineLevel="0" collapsed="false">
      <c r="A172" s="13" t="s">
        <v>940</v>
      </c>
      <c r="B172" s="14" t="s">
        <v>57</v>
      </c>
      <c r="C172" s="13" t="s">
        <v>64</v>
      </c>
      <c r="D172" s="14" t="s">
        <v>916</v>
      </c>
      <c r="E172" s="15" t="s">
        <v>941</v>
      </c>
      <c r="F172" s="14"/>
      <c r="G172" s="16" t="s">
        <v>918</v>
      </c>
      <c r="H172" s="13" t="s">
        <v>582</v>
      </c>
      <c r="I172" s="13" t="s">
        <v>927</v>
      </c>
      <c r="J172" s="13" t="s">
        <v>928</v>
      </c>
      <c r="K172" s="13" t="s">
        <v>929</v>
      </c>
      <c r="L172" s="13" t="s">
        <v>930</v>
      </c>
      <c r="M172" s="13" t="s">
        <v>52</v>
      </c>
      <c r="N172" s="13" t="s">
        <v>402</v>
      </c>
      <c r="O172" s="14"/>
      <c r="P172" s="13" t="s">
        <v>738</v>
      </c>
      <c r="Q172" s="16"/>
    </row>
    <row r="173" customFormat="false" ht="44" hidden="false" customHeight="false" outlineLevel="0" collapsed="false">
      <c r="A173" s="13" t="s">
        <v>942</v>
      </c>
      <c r="B173" s="14" t="s">
        <v>57</v>
      </c>
      <c r="C173" s="13" t="s">
        <v>64</v>
      </c>
      <c r="D173" s="14" t="s">
        <v>916</v>
      </c>
      <c r="E173" s="15" t="s">
        <v>943</v>
      </c>
      <c r="F173" s="14"/>
      <c r="G173" s="16" t="s">
        <v>918</v>
      </c>
      <c r="H173" s="13" t="s">
        <v>582</v>
      </c>
      <c r="I173" s="13" t="s">
        <v>927</v>
      </c>
      <c r="J173" s="13" t="s">
        <v>928</v>
      </c>
      <c r="K173" s="13" t="s">
        <v>929</v>
      </c>
      <c r="L173" s="13" t="s">
        <v>930</v>
      </c>
      <c r="M173" s="13" t="s">
        <v>52</v>
      </c>
      <c r="N173" s="13" t="s">
        <v>402</v>
      </c>
      <c r="O173" s="14"/>
      <c r="P173" s="13" t="s">
        <v>738</v>
      </c>
      <c r="Q173" s="16"/>
    </row>
    <row r="174" customFormat="false" ht="58.2" hidden="false" customHeight="false" outlineLevel="0" collapsed="false">
      <c r="A174" s="13" t="s">
        <v>944</v>
      </c>
      <c r="B174" s="14" t="s">
        <v>57</v>
      </c>
      <c r="C174" s="13" t="s">
        <v>64</v>
      </c>
      <c r="D174" s="14" t="s">
        <v>916</v>
      </c>
      <c r="E174" s="16" t="s">
        <v>945</v>
      </c>
      <c r="F174" s="14"/>
      <c r="G174" s="16" t="s">
        <v>918</v>
      </c>
      <c r="H174" s="13" t="s">
        <v>552</v>
      </c>
      <c r="I174" s="13" t="s">
        <v>927</v>
      </c>
      <c r="J174" s="13" t="s">
        <v>928</v>
      </c>
      <c r="K174" s="13" t="s">
        <v>929</v>
      </c>
      <c r="L174" s="13" t="s">
        <v>930</v>
      </c>
      <c r="M174" s="13" t="s">
        <v>52</v>
      </c>
      <c r="N174" s="13" t="s">
        <v>402</v>
      </c>
      <c r="O174" s="14"/>
      <c r="P174" s="13" t="s">
        <v>738</v>
      </c>
      <c r="Q174" s="16"/>
    </row>
    <row r="175" customFormat="false" ht="44" hidden="false" customHeight="false" outlineLevel="0" collapsed="false">
      <c r="A175" s="13" t="s">
        <v>946</v>
      </c>
      <c r="B175" s="14" t="s">
        <v>57</v>
      </c>
      <c r="C175" s="13" t="s">
        <v>64</v>
      </c>
      <c r="D175" s="14" t="s">
        <v>916</v>
      </c>
      <c r="E175" s="16" t="s">
        <v>947</v>
      </c>
      <c r="F175" s="14"/>
      <c r="G175" s="16" t="s">
        <v>918</v>
      </c>
      <c r="H175" s="13" t="s">
        <v>552</v>
      </c>
      <c r="I175" s="13" t="s">
        <v>927</v>
      </c>
      <c r="J175" s="13" t="s">
        <v>928</v>
      </c>
      <c r="K175" s="13" t="s">
        <v>929</v>
      </c>
      <c r="L175" s="13" t="s">
        <v>930</v>
      </c>
      <c r="M175" s="13" t="s">
        <v>52</v>
      </c>
      <c r="N175" s="13" t="s">
        <v>402</v>
      </c>
      <c r="O175" s="14"/>
      <c r="P175" s="13" t="s">
        <v>738</v>
      </c>
      <c r="Q175" s="16"/>
    </row>
    <row r="176" customFormat="false" ht="44" hidden="false" customHeight="false" outlineLevel="0" collapsed="false">
      <c r="A176" s="13" t="s">
        <v>948</v>
      </c>
      <c r="B176" s="14" t="s">
        <v>57</v>
      </c>
      <c r="C176" s="13" t="s">
        <v>64</v>
      </c>
      <c r="D176" s="14" t="s">
        <v>916</v>
      </c>
      <c r="E176" s="16" t="s">
        <v>949</v>
      </c>
      <c r="F176" s="14"/>
      <c r="G176" s="16" t="s">
        <v>918</v>
      </c>
      <c r="H176" s="13" t="s">
        <v>552</v>
      </c>
      <c r="I176" s="13" t="s">
        <v>950</v>
      </c>
      <c r="J176" s="13" t="s">
        <v>951</v>
      </c>
      <c r="K176" s="13" t="s">
        <v>952</v>
      </c>
      <c r="L176" s="13" t="s">
        <v>953</v>
      </c>
      <c r="M176" s="13" t="s">
        <v>52</v>
      </c>
      <c r="N176" s="13" t="s">
        <v>402</v>
      </c>
      <c r="O176" s="14"/>
      <c r="P176" s="13" t="s">
        <v>738</v>
      </c>
      <c r="Q176" s="16"/>
    </row>
    <row r="177" customFormat="false" ht="58.2" hidden="false" customHeight="false" outlineLevel="0" collapsed="false">
      <c r="A177" s="13" t="s">
        <v>954</v>
      </c>
      <c r="B177" s="14" t="s">
        <v>57</v>
      </c>
      <c r="C177" s="13" t="s">
        <v>64</v>
      </c>
      <c r="D177" s="14" t="s">
        <v>916</v>
      </c>
      <c r="E177" s="16" t="s">
        <v>955</v>
      </c>
      <c r="F177" s="14"/>
      <c r="G177" s="16" t="s">
        <v>918</v>
      </c>
      <c r="H177" s="13" t="s">
        <v>552</v>
      </c>
      <c r="I177" s="13" t="s">
        <v>927</v>
      </c>
      <c r="J177" s="13" t="s">
        <v>928</v>
      </c>
      <c r="K177" s="13" t="s">
        <v>929</v>
      </c>
      <c r="L177" s="13" t="s">
        <v>930</v>
      </c>
      <c r="M177" s="13" t="s">
        <v>52</v>
      </c>
      <c r="N177" s="13" t="s">
        <v>402</v>
      </c>
      <c r="O177" s="14"/>
      <c r="P177" s="13" t="s">
        <v>738</v>
      </c>
      <c r="Q177" s="16"/>
    </row>
    <row r="178" customFormat="false" ht="58.2" hidden="false" customHeight="false" outlineLevel="0" collapsed="false">
      <c r="A178" s="13" t="s">
        <v>956</v>
      </c>
      <c r="B178" s="14" t="s">
        <v>57</v>
      </c>
      <c r="C178" s="13" t="s">
        <v>64</v>
      </c>
      <c r="D178" s="14" t="s">
        <v>916</v>
      </c>
      <c r="E178" s="16" t="s">
        <v>957</v>
      </c>
      <c r="F178" s="14"/>
      <c r="G178" s="16" t="s">
        <v>918</v>
      </c>
      <c r="H178" s="13" t="s">
        <v>552</v>
      </c>
      <c r="I178" s="13" t="s">
        <v>927</v>
      </c>
      <c r="J178" s="13" t="s">
        <v>928</v>
      </c>
      <c r="K178" s="13" t="s">
        <v>929</v>
      </c>
      <c r="L178" s="13" t="s">
        <v>930</v>
      </c>
      <c r="M178" s="13" t="s">
        <v>52</v>
      </c>
      <c r="N178" s="13" t="s">
        <v>402</v>
      </c>
      <c r="O178" s="14"/>
      <c r="P178" s="13" t="s">
        <v>738</v>
      </c>
      <c r="Q178" s="16"/>
    </row>
    <row r="179" customFormat="false" ht="29.85" hidden="false" customHeight="false" outlineLevel="0" collapsed="false">
      <c r="A179" s="13" t="s">
        <v>958</v>
      </c>
      <c r="B179" s="14" t="s">
        <v>57</v>
      </c>
      <c r="C179" s="13" t="s">
        <v>64</v>
      </c>
      <c r="D179" s="14" t="s">
        <v>916</v>
      </c>
      <c r="E179" s="15" t="s">
        <v>959</v>
      </c>
      <c r="F179" s="14"/>
      <c r="G179" s="16" t="s">
        <v>918</v>
      </c>
      <c r="H179" s="13" t="s">
        <v>552</v>
      </c>
      <c r="I179" s="13" t="s">
        <v>927</v>
      </c>
      <c r="J179" s="13" t="s">
        <v>928</v>
      </c>
      <c r="K179" s="13" t="s">
        <v>929</v>
      </c>
      <c r="L179" s="13" t="s">
        <v>930</v>
      </c>
      <c r="M179" s="13" t="s">
        <v>52</v>
      </c>
      <c r="N179" s="13" t="s">
        <v>402</v>
      </c>
      <c r="O179" s="14"/>
      <c r="P179" s="13" t="s">
        <v>738</v>
      </c>
      <c r="Q179" s="16"/>
    </row>
    <row r="180" customFormat="false" ht="58.2" hidden="false" customHeight="false" outlineLevel="0" collapsed="false">
      <c r="A180" s="13" t="s">
        <v>960</v>
      </c>
      <c r="B180" s="14" t="s">
        <v>57</v>
      </c>
      <c r="C180" s="13" t="s">
        <v>64</v>
      </c>
      <c r="D180" s="14" t="s">
        <v>916</v>
      </c>
      <c r="E180" s="16" t="s">
        <v>961</v>
      </c>
      <c r="F180" s="14"/>
      <c r="G180" s="16" t="s">
        <v>918</v>
      </c>
      <c r="H180" s="13" t="s">
        <v>552</v>
      </c>
      <c r="I180" s="13" t="s">
        <v>950</v>
      </c>
      <c r="J180" s="13" t="s">
        <v>951</v>
      </c>
      <c r="K180" s="13" t="s">
        <v>952</v>
      </c>
      <c r="L180" s="13" t="s">
        <v>953</v>
      </c>
      <c r="M180" s="13" t="s">
        <v>52</v>
      </c>
      <c r="N180" s="13" t="s">
        <v>402</v>
      </c>
      <c r="O180" s="14"/>
      <c r="P180" s="13" t="s">
        <v>738</v>
      </c>
      <c r="Q180" s="16"/>
    </row>
    <row r="181" customFormat="false" ht="44" hidden="false" customHeight="false" outlineLevel="0" collapsed="false">
      <c r="A181" s="13" t="s">
        <v>962</v>
      </c>
      <c r="B181" s="14" t="s">
        <v>57</v>
      </c>
      <c r="C181" s="13" t="s">
        <v>64</v>
      </c>
      <c r="D181" s="14" t="s">
        <v>916</v>
      </c>
      <c r="E181" s="15" t="s">
        <v>963</v>
      </c>
      <c r="F181" s="14"/>
      <c r="G181" s="16" t="s">
        <v>918</v>
      </c>
      <c r="H181" s="13" t="s">
        <v>552</v>
      </c>
      <c r="I181" s="13" t="s">
        <v>927</v>
      </c>
      <c r="J181" s="13" t="s">
        <v>928</v>
      </c>
      <c r="K181" s="13" t="s">
        <v>929</v>
      </c>
      <c r="L181" s="13" t="s">
        <v>930</v>
      </c>
      <c r="M181" s="13" t="s">
        <v>52</v>
      </c>
      <c r="N181" s="13" t="s">
        <v>402</v>
      </c>
      <c r="O181" s="14"/>
      <c r="P181" s="13" t="s">
        <v>738</v>
      </c>
      <c r="Q181" s="16" t="s">
        <v>964</v>
      </c>
    </row>
    <row r="182" customFormat="false" ht="58.2" hidden="false" customHeight="false" outlineLevel="0" collapsed="false">
      <c r="A182" s="13" t="s">
        <v>965</v>
      </c>
      <c r="B182" s="14" t="s">
        <v>57</v>
      </c>
      <c r="C182" s="13" t="s">
        <v>64</v>
      </c>
      <c r="D182" s="14" t="s">
        <v>916</v>
      </c>
      <c r="E182" s="15" t="s">
        <v>966</v>
      </c>
      <c r="F182" s="14"/>
      <c r="G182" s="16" t="s">
        <v>918</v>
      </c>
      <c r="H182" s="13" t="s">
        <v>552</v>
      </c>
      <c r="I182" s="13" t="s">
        <v>927</v>
      </c>
      <c r="J182" s="13" t="s">
        <v>928</v>
      </c>
      <c r="K182" s="13" t="s">
        <v>929</v>
      </c>
      <c r="L182" s="13" t="s">
        <v>930</v>
      </c>
      <c r="M182" s="13" t="s">
        <v>52</v>
      </c>
      <c r="N182" s="13" t="s">
        <v>402</v>
      </c>
      <c r="O182" s="14"/>
      <c r="P182" s="13" t="s">
        <v>738</v>
      </c>
      <c r="Q182" s="16"/>
    </row>
    <row r="183" customFormat="false" ht="72.35" hidden="false" customHeight="false" outlineLevel="0" collapsed="false">
      <c r="A183" s="13" t="s">
        <v>967</v>
      </c>
      <c r="B183" s="14" t="s">
        <v>57</v>
      </c>
      <c r="C183" s="13" t="s">
        <v>64</v>
      </c>
      <c r="D183" s="14" t="s">
        <v>916</v>
      </c>
      <c r="E183" s="16" t="s">
        <v>968</v>
      </c>
      <c r="F183" s="14" t="s">
        <v>969</v>
      </c>
      <c r="G183" s="16" t="s">
        <v>918</v>
      </c>
      <c r="H183" s="13" t="s">
        <v>552</v>
      </c>
      <c r="I183" s="13" t="s">
        <v>927</v>
      </c>
      <c r="J183" s="13" t="s">
        <v>928</v>
      </c>
      <c r="K183" s="13" t="s">
        <v>929</v>
      </c>
      <c r="L183" s="13" t="s">
        <v>930</v>
      </c>
      <c r="M183" s="13" t="s">
        <v>52</v>
      </c>
      <c r="N183" s="13" t="s">
        <v>402</v>
      </c>
      <c r="O183" s="14"/>
      <c r="P183" s="13" t="s">
        <v>738</v>
      </c>
      <c r="Q183" s="16"/>
    </row>
    <row r="184" customFormat="false" ht="44" hidden="false" customHeight="false" outlineLevel="0" collapsed="false">
      <c r="A184" s="13" t="s">
        <v>970</v>
      </c>
      <c r="B184" s="14" t="s">
        <v>57</v>
      </c>
      <c r="C184" s="13" t="s">
        <v>64</v>
      </c>
      <c r="D184" s="14" t="s">
        <v>916</v>
      </c>
      <c r="E184" s="16" t="s">
        <v>971</v>
      </c>
      <c r="F184" s="14"/>
      <c r="G184" s="16" t="s">
        <v>918</v>
      </c>
      <c r="H184" s="13" t="s">
        <v>972</v>
      </c>
      <c r="I184" s="13" t="s">
        <v>927</v>
      </c>
      <c r="J184" s="13" t="s">
        <v>928</v>
      </c>
      <c r="K184" s="13" t="s">
        <v>929</v>
      </c>
      <c r="L184" s="13" t="s">
        <v>930</v>
      </c>
      <c r="M184" s="13" t="s">
        <v>52</v>
      </c>
      <c r="N184" s="13" t="s">
        <v>402</v>
      </c>
      <c r="O184" s="14"/>
      <c r="P184" s="13" t="s">
        <v>738</v>
      </c>
      <c r="Q184" s="16"/>
    </row>
    <row r="185" customFormat="false" ht="44" hidden="false" customHeight="false" outlineLevel="0" collapsed="false">
      <c r="A185" s="13" t="s">
        <v>973</v>
      </c>
      <c r="B185" s="14" t="s">
        <v>57</v>
      </c>
      <c r="C185" s="13" t="s">
        <v>64</v>
      </c>
      <c r="D185" s="14" t="s">
        <v>916</v>
      </c>
      <c r="E185" s="15" t="s">
        <v>974</v>
      </c>
      <c r="F185" s="14"/>
      <c r="G185" s="16" t="s">
        <v>918</v>
      </c>
      <c r="H185" s="13" t="s">
        <v>972</v>
      </c>
      <c r="I185" s="13" t="s">
        <v>927</v>
      </c>
      <c r="J185" s="13" t="s">
        <v>928</v>
      </c>
      <c r="K185" s="13" t="s">
        <v>929</v>
      </c>
      <c r="L185" s="13" t="s">
        <v>930</v>
      </c>
      <c r="M185" s="13" t="s">
        <v>52</v>
      </c>
      <c r="N185" s="13" t="s">
        <v>402</v>
      </c>
      <c r="O185" s="14"/>
      <c r="P185" s="13" t="s">
        <v>738</v>
      </c>
      <c r="Q185" s="16"/>
    </row>
    <row r="186" customFormat="false" ht="58.2" hidden="false" customHeight="false" outlineLevel="0" collapsed="false">
      <c r="A186" s="13" t="s">
        <v>975</v>
      </c>
      <c r="B186" s="14" t="s">
        <v>57</v>
      </c>
      <c r="C186" s="13" t="s">
        <v>64</v>
      </c>
      <c r="D186" s="14" t="s">
        <v>916</v>
      </c>
      <c r="E186" s="15" t="s">
        <v>976</v>
      </c>
      <c r="F186" s="14"/>
      <c r="G186" s="16" t="s">
        <v>918</v>
      </c>
      <c r="H186" s="13" t="s">
        <v>552</v>
      </c>
      <c r="I186" s="13" t="s">
        <v>927</v>
      </c>
      <c r="J186" s="13" t="s">
        <v>928</v>
      </c>
      <c r="K186" s="13" t="s">
        <v>929</v>
      </c>
      <c r="L186" s="13" t="s">
        <v>930</v>
      </c>
      <c r="M186" s="13" t="s">
        <v>52</v>
      </c>
      <c r="N186" s="13" t="s">
        <v>402</v>
      </c>
      <c r="O186" s="14"/>
      <c r="P186" s="13" t="s">
        <v>738</v>
      </c>
      <c r="Q186" s="16"/>
    </row>
    <row r="187" customFormat="false" ht="44" hidden="false" customHeight="false" outlineLevel="0" collapsed="false">
      <c r="A187" s="13" t="s">
        <v>977</v>
      </c>
      <c r="B187" s="14" t="s">
        <v>57</v>
      </c>
      <c r="C187" s="13" t="s">
        <v>64</v>
      </c>
      <c r="D187" s="14" t="s">
        <v>916</v>
      </c>
      <c r="E187" s="15" t="s">
        <v>978</v>
      </c>
      <c r="F187" s="14" t="s">
        <v>979</v>
      </c>
      <c r="G187" s="16" t="s">
        <v>918</v>
      </c>
      <c r="H187" s="13" t="s">
        <v>552</v>
      </c>
      <c r="I187" s="13" t="s">
        <v>980</v>
      </c>
      <c r="J187" s="13" t="s">
        <v>981</v>
      </c>
      <c r="K187" s="13" t="s">
        <v>982</v>
      </c>
      <c r="L187" s="13" t="s">
        <v>983</v>
      </c>
      <c r="M187" s="13" t="s">
        <v>53</v>
      </c>
      <c r="N187" s="13" t="s">
        <v>402</v>
      </c>
      <c r="O187" s="14"/>
      <c r="P187" s="13" t="s">
        <v>738</v>
      </c>
      <c r="Q187" s="16" t="s">
        <v>984</v>
      </c>
    </row>
    <row r="188" customFormat="false" ht="44" hidden="false" customHeight="false" outlineLevel="0" collapsed="false">
      <c r="A188" s="13" t="s">
        <v>985</v>
      </c>
      <c r="B188" s="14" t="s">
        <v>57</v>
      </c>
      <c r="C188" s="13" t="s">
        <v>64</v>
      </c>
      <c r="D188" s="14" t="s">
        <v>916</v>
      </c>
      <c r="E188" s="15" t="s">
        <v>986</v>
      </c>
      <c r="F188" s="14" t="s">
        <v>987</v>
      </c>
      <c r="G188" s="16" t="s">
        <v>918</v>
      </c>
      <c r="H188" s="13" t="s">
        <v>552</v>
      </c>
      <c r="I188" s="13" t="s">
        <v>988</v>
      </c>
      <c r="J188" s="13" t="s">
        <v>989</v>
      </c>
      <c r="K188" s="13" t="s">
        <v>990</v>
      </c>
      <c r="L188" s="13" t="s">
        <v>991</v>
      </c>
      <c r="M188" s="13" t="s">
        <v>53</v>
      </c>
      <c r="N188" s="13" t="s">
        <v>402</v>
      </c>
      <c r="O188" s="14"/>
      <c r="P188" s="13" t="s">
        <v>738</v>
      </c>
      <c r="Q188" s="16" t="s">
        <v>992</v>
      </c>
    </row>
    <row r="189" customFormat="false" ht="44" hidden="false" customHeight="false" outlineLevel="0" collapsed="false">
      <c r="A189" s="13" t="s">
        <v>993</v>
      </c>
      <c r="B189" s="14" t="s">
        <v>57</v>
      </c>
      <c r="C189" s="13" t="s">
        <v>64</v>
      </c>
      <c r="D189" s="14" t="s">
        <v>916</v>
      </c>
      <c r="E189" s="16" t="s">
        <v>994</v>
      </c>
      <c r="F189" s="14" t="s">
        <v>396</v>
      </c>
      <c r="G189" s="16" t="s">
        <v>918</v>
      </c>
      <c r="H189" s="13" t="s">
        <v>552</v>
      </c>
      <c r="I189" s="13" t="s">
        <v>995</v>
      </c>
      <c r="J189" s="14" t="s">
        <v>996</v>
      </c>
      <c r="K189" s="14"/>
      <c r="L189" s="14"/>
      <c r="M189" s="13" t="s">
        <v>53</v>
      </c>
      <c r="N189" s="13" t="s">
        <v>402</v>
      </c>
      <c r="O189" s="14"/>
      <c r="P189" s="13" t="s">
        <v>738</v>
      </c>
      <c r="Q189" s="16" t="s">
        <v>997</v>
      </c>
    </row>
    <row r="190" customFormat="false" ht="58.2" hidden="false" customHeight="false" outlineLevel="0" collapsed="false">
      <c r="A190" s="13" t="s">
        <v>998</v>
      </c>
      <c r="B190" s="14" t="s">
        <v>57</v>
      </c>
      <c r="C190" s="13" t="s">
        <v>64</v>
      </c>
      <c r="D190" s="14" t="s">
        <v>916</v>
      </c>
      <c r="E190" s="16" t="s">
        <v>999</v>
      </c>
      <c r="F190" s="14"/>
      <c r="G190" s="16" t="s">
        <v>918</v>
      </c>
      <c r="H190" s="13" t="s">
        <v>552</v>
      </c>
      <c r="I190" s="13" t="s">
        <v>927</v>
      </c>
      <c r="J190" s="13" t="s">
        <v>928</v>
      </c>
      <c r="K190" s="13" t="s">
        <v>929</v>
      </c>
      <c r="L190" s="13" t="s">
        <v>930</v>
      </c>
      <c r="M190" s="13" t="s">
        <v>52</v>
      </c>
      <c r="N190" s="13" t="s">
        <v>402</v>
      </c>
      <c r="O190" s="14"/>
      <c r="P190" s="13" t="s">
        <v>738</v>
      </c>
      <c r="Q190" s="16"/>
    </row>
    <row r="191" customFormat="false" ht="72.35" hidden="false" customHeight="false" outlineLevel="0" collapsed="false">
      <c r="A191" s="13" t="s">
        <v>1000</v>
      </c>
      <c r="B191" s="14" t="s">
        <v>57</v>
      </c>
      <c r="C191" s="13" t="s">
        <v>64</v>
      </c>
      <c r="D191" s="14" t="s">
        <v>916</v>
      </c>
      <c r="E191" s="16" t="s">
        <v>1001</v>
      </c>
      <c r="F191" s="14"/>
      <c r="G191" s="16" t="s">
        <v>918</v>
      </c>
      <c r="H191" s="13" t="s">
        <v>552</v>
      </c>
      <c r="I191" s="13" t="s">
        <v>927</v>
      </c>
      <c r="J191" s="13" t="s">
        <v>928</v>
      </c>
      <c r="K191" s="13" t="s">
        <v>929</v>
      </c>
      <c r="L191" s="13" t="s">
        <v>930</v>
      </c>
      <c r="M191" s="13" t="s">
        <v>52</v>
      </c>
      <c r="N191" s="13" t="s">
        <v>402</v>
      </c>
      <c r="O191" s="14"/>
      <c r="P191" s="13" t="s">
        <v>738</v>
      </c>
      <c r="Q191" s="16"/>
    </row>
    <row r="192" customFormat="false" ht="44" hidden="false" customHeight="false" outlineLevel="0" collapsed="false">
      <c r="A192" s="13" t="s">
        <v>1002</v>
      </c>
      <c r="B192" s="14" t="s">
        <v>57</v>
      </c>
      <c r="C192" s="13" t="s">
        <v>64</v>
      </c>
      <c r="D192" s="14" t="s">
        <v>916</v>
      </c>
      <c r="E192" s="16" t="s">
        <v>1003</v>
      </c>
      <c r="F192" s="14"/>
      <c r="G192" s="16" t="s">
        <v>918</v>
      </c>
      <c r="H192" s="13" t="s">
        <v>552</v>
      </c>
      <c r="I192" s="13" t="s">
        <v>927</v>
      </c>
      <c r="J192" s="13" t="s">
        <v>928</v>
      </c>
      <c r="K192" s="13" t="s">
        <v>929</v>
      </c>
      <c r="L192" s="13" t="s">
        <v>930</v>
      </c>
      <c r="M192" s="13" t="s">
        <v>52</v>
      </c>
      <c r="N192" s="13" t="s">
        <v>402</v>
      </c>
      <c r="O192" s="14"/>
      <c r="P192" s="13" t="s">
        <v>738</v>
      </c>
      <c r="Q192" s="16"/>
    </row>
    <row r="193" customFormat="false" ht="58.2" hidden="false" customHeight="false" outlineLevel="0" collapsed="false">
      <c r="A193" s="13" t="s">
        <v>1004</v>
      </c>
      <c r="B193" s="14" t="s">
        <v>57</v>
      </c>
      <c r="C193" s="13" t="s">
        <v>64</v>
      </c>
      <c r="D193" s="14" t="s">
        <v>916</v>
      </c>
      <c r="E193" s="16" t="s">
        <v>1005</v>
      </c>
      <c r="F193" s="14"/>
      <c r="G193" s="16" t="s">
        <v>918</v>
      </c>
      <c r="H193" s="13" t="s">
        <v>552</v>
      </c>
      <c r="I193" s="13" t="s">
        <v>927</v>
      </c>
      <c r="J193" s="13" t="s">
        <v>928</v>
      </c>
      <c r="K193" s="13" t="s">
        <v>929</v>
      </c>
      <c r="L193" s="13" t="s">
        <v>930</v>
      </c>
      <c r="M193" s="13" t="s">
        <v>52</v>
      </c>
      <c r="N193" s="13" t="s">
        <v>402</v>
      </c>
      <c r="O193" s="14"/>
      <c r="P193" s="13" t="s">
        <v>738</v>
      </c>
      <c r="Q193" s="16"/>
    </row>
    <row r="194" customFormat="false" ht="58.2" hidden="false" customHeight="false" outlineLevel="0" collapsed="false">
      <c r="A194" s="13" t="s">
        <v>1006</v>
      </c>
      <c r="B194" s="14" t="s">
        <v>57</v>
      </c>
      <c r="C194" s="13" t="s">
        <v>64</v>
      </c>
      <c r="D194" s="13" t="s">
        <v>1007</v>
      </c>
      <c r="E194" s="16" t="s">
        <v>1008</v>
      </c>
      <c r="F194" s="14" t="s">
        <v>396</v>
      </c>
      <c r="G194" s="16" t="s">
        <v>1009</v>
      </c>
      <c r="H194" s="13" t="s">
        <v>552</v>
      </c>
      <c r="I194" s="13" t="s">
        <v>1010</v>
      </c>
      <c r="J194" s="13" t="s">
        <v>1011</v>
      </c>
      <c r="K194" s="13" t="s">
        <v>1012</v>
      </c>
      <c r="L194" s="13" t="s">
        <v>1013</v>
      </c>
      <c r="M194" s="13" t="s">
        <v>52</v>
      </c>
      <c r="N194" s="13" t="s">
        <v>402</v>
      </c>
      <c r="O194" s="14"/>
      <c r="P194" s="13" t="s">
        <v>738</v>
      </c>
      <c r="Q194" s="16"/>
    </row>
    <row r="195" customFormat="false" ht="44" hidden="false" customHeight="false" outlineLevel="0" collapsed="false">
      <c r="A195" s="13" t="s">
        <v>1014</v>
      </c>
      <c r="B195" s="14" t="s">
        <v>57</v>
      </c>
      <c r="C195" s="13" t="s">
        <v>64</v>
      </c>
      <c r="D195" s="13" t="s">
        <v>1007</v>
      </c>
      <c r="E195" s="15" t="s">
        <v>1015</v>
      </c>
      <c r="F195" s="14"/>
      <c r="G195" s="16" t="s">
        <v>1009</v>
      </c>
      <c r="H195" s="13" t="s">
        <v>552</v>
      </c>
      <c r="I195" s="13" t="s">
        <v>1010</v>
      </c>
      <c r="J195" s="13" t="s">
        <v>1011</v>
      </c>
      <c r="K195" s="13" t="s">
        <v>1012</v>
      </c>
      <c r="L195" s="13" t="s">
        <v>1013</v>
      </c>
      <c r="M195" s="13" t="s">
        <v>52</v>
      </c>
      <c r="N195" s="13" t="s">
        <v>402</v>
      </c>
      <c r="O195" s="14"/>
      <c r="P195" s="13" t="s">
        <v>738</v>
      </c>
      <c r="Q195" s="16"/>
    </row>
    <row r="196" customFormat="false" ht="44" hidden="false" customHeight="false" outlineLevel="0" collapsed="false">
      <c r="A196" s="13" t="s">
        <v>1016</v>
      </c>
      <c r="B196" s="14" t="s">
        <v>57</v>
      </c>
      <c r="C196" s="13" t="s">
        <v>64</v>
      </c>
      <c r="D196" s="13" t="s">
        <v>1007</v>
      </c>
      <c r="E196" s="15" t="s">
        <v>1017</v>
      </c>
      <c r="F196" s="14"/>
      <c r="G196" s="16" t="s">
        <v>1009</v>
      </c>
      <c r="H196" s="13" t="s">
        <v>552</v>
      </c>
      <c r="I196" s="13" t="s">
        <v>1010</v>
      </c>
      <c r="J196" s="13" t="s">
        <v>1011</v>
      </c>
      <c r="K196" s="13" t="s">
        <v>1012</v>
      </c>
      <c r="L196" s="13" t="s">
        <v>1013</v>
      </c>
      <c r="M196" s="13" t="s">
        <v>52</v>
      </c>
      <c r="N196" s="13" t="s">
        <v>402</v>
      </c>
      <c r="O196" s="14"/>
      <c r="P196" s="13" t="s">
        <v>738</v>
      </c>
      <c r="Q196" s="16"/>
    </row>
    <row r="197" customFormat="false" ht="44" hidden="false" customHeight="false" outlineLevel="0" collapsed="false">
      <c r="A197" s="13" t="s">
        <v>1018</v>
      </c>
      <c r="B197" s="14" t="s">
        <v>57</v>
      </c>
      <c r="C197" s="13" t="s">
        <v>64</v>
      </c>
      <c r="D197" s="13" t="s">
        <v>1007</v>
      </c>
      <c r="E197" s="15" t="s">
        <v>1019</v>
      </c>
      <c r="F197" s="14"/>
      <c r="G197" s="16" t="s">
        <v>1009</v>
      </c>
      <c r="H197" s="13" t="s">
        <v>552</v>
      </c>
      <c r="I197" s="13" t="s">
        <v>1010</v>
      </c>
      <c r="J197" s="13" t="s">
        <v>1011</v>
      </c>
      <c r="K197" s="13" t="s">
        <v>1012</v>
      </c>
      <c r="L197" s="13" t="s">
        <v>1013</v>
      </c>
      <c r="M197" s="13" t="s">
        <v>52</v>
      </c>
      <c r="N197" s="13" t="s">
        <v>402</v>
      </c>
      <c r="O197" s="14"/>
      <c r="P197" s="13" t="s">
        <v>738</v>
      </c>
      <c r="Q197" s="16"/>
    </row>
    <row r="198" customFormat="false" ht="58.2" hidden="false" customHeight="false" outlineLevel="0" collapsed="false">
      <c r="A198" s="13" t="s">
        <v>1020</v>
      </c>
      <c r="B198" s="14" t="s">
        <v>57</v>
      </c>
      <c r="C198" s="13" t="s">
        <v>64</v>
      </c>
      <c r="D198" s="13" t="s">
        <v>1007</v>
      </c>
      <c r="E198" s="15" t="s">
        <v>1021</v>
      </c>
      <c r="F198" s="14"/>
      <c r="G198" s="16" t="s">
        <v>1009</v>
      </c>
      <c r="H198" s="13" t="s">
        <v>552</v>
      </c>
      <c r="I198" s="13" t="s">
        <v>1010</v>
      </c>
      <c r="J198" s="13" t="s">
        <v>1011</v>
      </c>
      <c r="K198" s="13" t="s">
        <v>1012</v>
      </c>
      <c r="L198" s="13" t="s">
        <v>1013</v>
      </c>
      <c r="M198" s="13" t="s">
        <v>52</v>
      </c>
      <c r="N198" s="13" t="s">
        <v>402</v>
      </c>
      <c r="O198" s="14"/>
      <c r="P198" s="13" t="s">
        <v>738</v>
      </c>
      <c r="Q198" s="16"/>
    </row>
    <row r="199" customFormat="false" ht="58.2" hidden="false" customHeight="false" outlineLevel="0" collapsed="false">
      <c r="A199" s="13" t="s">
        <v>1022</v>
      </c>
      <c r="B199" s="14" t="s">
        <v>57</v>
      </c>
      <c r="C199" s="13" t="s">
        <v>64</v>
      </c>
      <c r="D199" s="13" t="s">
        <v>1007</v>
      </c>
      <c r="E199" s="16" t="s">
        <v>1023</v>
      </c>
      <c r="F199" s="14"/>
      <c r="G199" s="16" t="s">
        <v>1009</v>
      </c>
      <c r="H199" s="13" t="s">
        <v>552</v>
      </c>
      <c r="I199" s="13" t="s">
        <v>1010</v>
      </c>
      <c r="J199" s="13" t="s">
        <v>1011</v>
      </c>
      <c r="K199" s="13" t="s">
        <v>1012</v>
      </c>
      <c r="L199" s="13" t="s">
        <v>1013</v>
      </c>
      <c r="M199" s="13" t="s">
        <v>52</v>
      </c>
      <c r="N199" s="13" t="s">
        <v>402</v>
      </c>
      <c r="O199" s="14"/>
      <c r="P199" s="13" t="s">
        <v>738</v>
      </c>
      <c r="Q199" s="16"/>
    </row>
    <row r="200" customFormat="false" ht="44" hidden="false" customHeight="false" outlineLevel="0" collapsed="false">
      <c r="A200" s="13" t="s">
        <v>1024</v>
      </c>
      <c r="B200" s="14" t="s">
        <v>57</v>
      </c>
      <c r="C200" s="13" t="s">
        <v>64</v>
      </c>
      <c r="D200" s="13" t="s">
        <v>1007</v>
      </c>
      <c r="E200" s="15" t="s">
        <v>1025</v>
      </c>
      <c r="F200" s="14"/>
      <c r="G200" s="16" t="s">
        <v>1009</v>
      </c>
      <c r="H200" s="13" t="s">
        <v>552</v>
      </c>
      <c r="I200" s="13" t="s">
        <v>1010</v>
      </c>
      <c r="J200" s="13" t="s">
        <v>1011</v>
      </c>
      <c r="K200" s="13" t="s">
        <v>1012</v>
      </c>
      <c r="L200" s="13" t="s">
        <v>1013</v>
      </c>
      <c r="M200" s="13" t="s">
        <v>52</v>
      </c>
      <c r="N200" s="13" t="s">
        <v>402</v>
      </c>
      <c r="O200" s="14"/>
      <c r="P200" s="13" t="s">
        <v>738</v>
      </c>
      <c r="Q200" s="16"/>
    </row>
    <row r="201" customFormat="false" ht="44" hidden="false" customHeight="false" outlineLevel="0" collapsed="false">
      <c r="A201" s="13" t="s">
        <v>1026</v>
      </c>
      <c r="B201" s="14" t="s">
        <v>57</v>
      </c>
      <c r="C201" s="13" t="s">
        <v>64</v>
      </c>
      <c r="D201" s="13" t="s">
        <v>1007</v>
      </c>
      <c r="E201" s="16" t="s">
        <v>1027</v>
      </c>
      <c r="F201" s="14"/>
      <c r="G201" s="16" t="s">
        <v>1009</v>
      </c>
      <c r="H201" s="13" t="s">
        <v>552</v>
      </c>
      <c r="I201" s="13" t="s">
        <v>1028</v>
      </c>
      <c r="J201" s="13" t="s">
        <v>1029</v>
      </c>
      <c r="K201" s="13" t="s">
        <v>1030</v>
      </c>
      <c r="L201" s="13" t="s">
        <v>1031</v>
      </c>
      <c r="M201" s="13" t="s">
        <v>53</v>
      </c>
      <c r="N201" s="13" t="s">
        <v>402</v>
      </c>
      <c r="O201" s="14"/>
      <c r="P201" s="13" t="s">
        <v>738</v>
      </c>
      <c r="Q201" s="16"/>
    </row>
    <row r="202" customFormat="false" ht="44" hidden="false" customHeight="false" outlineLevel="0" collapsed="false">
      <c r="A202" s="13" t="s">
        <v>1032</v>
      </c>
      <c r="B202" s="14" t="s">
        <v>57</v>
      </c>
      <c r="C202" s="13" t="s">
        <v>64</v>
      </c>
      <c r="D202" s="13" t="s">
        <v>1007</v>
      </c>
      <c r="E202" s="16" t="s">
        <v>1033</v>
      </c>
      <c r="F202" s="14"/>
      <c r="G202" s="16" t="s">
        <v>1009</v>
      </c>
      <c r="H202" s="13" t="s">
        <v>552</v>
      </c>
      <c r="I202" s="13" t="s">
        <v>1010</v>
      </c>
      <c r="J202" s="13" t="s">
        <v>1011</v>
      </c>
      <c r="K202" s="13" t="s">
        <v>1012</v>
      </c>
      <c r="L202" s="13" t="s">
        <v>1013</v>
      </c>
      <c r="M202" s="13" t="s">
        <v>52</v>
      </c>
      <c r="N202" s="13" t="s">
        <v>402</v>
      </c>
      <c r="O202" s="14"/>
      <c r="P202" s="13" t="s">
        <v>738</v>
      </c>
      <c r="Q202" s="15" t="s">
        <v>1034</v>
      </c>
    </row>
    <row r="203" customFormat="false" ht="44" hidden="false" customHeight="false" outlineLevel="0" collapsed="false">
      <c r="A203" s="13" t="s">
        <v>1035</v>
      </c>
      <c r="B203" s="14" t="s">
        <v>57</v>
      </c>
      <c r="C203" s="13" t="s">
        <v>64</v>
      </c>
      <c r="D203" s="14" t="s">
        <v>1036</v>
      </c>
      <c r="E203" s="16" t="s">
        <v>1037</v>
      </c>
      <c r="F203" s="14"/>
      <c r="G203" s="16" t="s">
        <v>1038</v>
      </c>
      <c r="H203" s="13" t="s">
        <v>552</v>
      </c>
      <c r="I203" s="13" t="s">
        <v>1039</v>
      </c>
      <c r="J203" s="13" t="s">
        <v>1040</v>
      </c>
      <c r="K203" s="13" t="s">
        <v>1041</v>
      </c>
      <c r="L203" s="13" t="s">
        <v>1042</v>
      </c>
      <c r="M203" s="13" t="s">
        <v>53</v>
      </c>
      <c r="N203" s="13" t="s">
        <v>249</v>
      </c>
      <c r="O203" s="14"/>
      <c r="P203" s="13" t="s">
        <v>738</v>
      </c>
      <c r="Q203" s="16" t="s">
        <v>1043</v>
      </c>
    </row>
    <row r="204" customFormat="false" ht="29.85" hidden="false" customHeight="false" outlineLevel="0" collapsed="false">
      <c r="A204" s="13" t="s">
        <v>1044</v>
      </c>
      <c r="B204" s="14" t="s">
        <v>57</v>
      </c>
      <c r="C204" s="13" t="s">
        <v>64</v>
      </c>
      <c r="D204" s="14" t="s">
        <v>1045</v>
      </c>
      <c r="E204" s="16" t="s">
        <v>1046</v>
      </c>
      <c r="F204" s="14" t="s">
        <v>396</v>
      </c>
      <c r="G204" s="16" t="s">
        <v>1047</v>
      </c>
      <c r="H204" s="13" t="s">
        <v>398</v>
      </c>
      <c r="I204" s="13" t="s">
        <v>650</v>
      </c>
      <c r="J204" s="14" t="s">
        <v>1048</v>
      </c>
      <c r="K204" s="14"/>
      <c r="L204" s="14"/>
      <c r="M204" s="13" t="s">
        <v>53</v>
      </c>
      <c r="N204" s="13" t="s">
        <v>402</v>
      </c>
      <c r="O204" s="14"/>
      <c r="P204" s="13" t="s">
        <v>738</v>
      </c>
      <c r="Q204" s="15" t="s">
        <v>1049</v>
      </c>
    </row>
    <row r="205" customFormat="false" ht="29.85" hidden="false" customHeight="false" outlineLevel="0" collapsed="false">
      <c r="A205" s="13" t="s">
        <v>1050</v>
      </c>
      <c r="B205" s="14" t="s">
        <v>57</v>
      </c>
      <c r="C205" s="13" t="s">
        <v>64</v>
      </c>
      <c r="D205" s="14" t="s">
        <v>1045</v>
      </c>
      <c r="E205" s="16" t="s">
        <v>1051</v>
      </c>
      <c r="F205" s="14" t="s">
        <v>396</v>
      </c>
      <c r="G205" s="16" t="s">
        <v>1047</v>
      </c>
      <c r="H205" s="13" t="s">
        <v>669</v>
      </c>
      <c r="I205" s="13" t="s">
        <v>679</v>
      </c>
      <c r="J205" s="13" t="s">
        <v>680</v>
      </c>
      <c r="K205" s="13" t="s">
        <v>681</v>
      </c>
      <c r="L205" s="13" t="s">
        <v>682</v>
      </c>
      <c r="M205" s="13" t="s">
        <v>52</v>
      </c>
      <c r="N205" s="13" t="s">
        <v>559</v>
      </c>
      <c r="O205" s="13" t="s">
        <v>676</v>
      </c>
      <c r="P205" s="13" t="s">
        <v>738</v>
      </c>
      <c r="Q205" s="16" t="s">
        <v>1052</v>
      </c>
    </row>
    <row r="206" customFormat="false" ht="72.35" hidden="false" customHeight="false" outlineLevel="0" collapsed="false">
      <c r="A206" s="13" t="s">
        <v>1053</v>
      </c>
      <c r="B206" s="14" t="s">
        <v>57</v>
      </c>
      <c r="C206" s="13" t="s">
        <v>64</v>
      </c>
      <c r="D206" s="14" t="s">
        <v>1054</v>
      </c>
      <c r="E206" s="16" t="s">
        <v>1055</v>
      </c>
      <c r="F206" s="14"/>
      <c r="G206" s="16" t="s">
        <v>1056</v>
      </c>
      <c r="H206" s="13" t="s">
        <v>398</v>
      </c>
      <c r="I206" s="13" t="s">
        <v>1057</v>
      </c>
      <c r="J206" s="13" t="s">
        <v>1058</v>
      </c>
      <c r="K206" s="13" t="s">
        <v>1059</v>
      </c>
      <c r="L206" s="13" t="s">
        <v>1060</v>
      </c>
      <c r="M206" s="13" t="s">
        <v>52</v>
      </c>
      <c r="N206" s="13" t="s">
        <v>402</v>
      </c>
      <c r="O206" s="14"/>
      <c r="P206" s="13" t="s">
        <v>738</v>
      </c>
      <c r="Q206" s="16"/>
    </row>
    <row r="207" customFormat="false" ht="44" hidden="false" customHeight="false" outlineLevel="0" collapsed="false">
      <c r="A207" s="13" t="s">
        <v>1061</v>
      </c>
      <c r="B207" s="14" t="s">
        <v>57</v>
      </c>
      <c r="C207" s="13" t="s">
        <v>64</v>
      </c>
      <c r="D207" s="14" t="s">
        <v>1054</v>
      </c>
      <c r="E207" s="16" t="s">
        <v>1062</v>
      </c>
      <c r="F207" s="14"/>
      <c r="G207" s="16" t="s">
        <v>1056</v>
      </c>
      <c r="H207" s="13" t="s">
        <v>398</v>
      </c>
      <c r="I207" s="13" t="s">
        <v>1057</v>
      </c>
      <c r="J207" s="13" t="s">
        <v>1058</v>
      </c>
      <c r="K207" s="13" t="s">
        <v>1059</v>
      </c>
      <c r="L207" s="13" t="s">
        <v>1060</v>
      </c>
      <c r="M207" s="13" t="s">
        <v>52</v>
      </c>
      <c r="N207" s="13" t="s">
        <v>402</v>
      </c>
      <c r="O207" s="14"/>
      <c r="P207" s="13" t="s">
        <v>738</v>
      </c>
      <c r="Q207" s="16"/>
    </row>
    <row r="208" customFormat="false" ht="44" hidden="false" customHeight="false" outlineLevel="0" collapsed="false">
      <c r="A208" s="13" t="s">
        <v>1063</v>
      </c>
      <c r="B208" s="14" t="s">
        <v>57</v>
      </c>
      <c r="C208" s="13" t="s">
        <v>64</v>
      </c>
      <c r="D208" s="14" t="s">
        <v>1054</v>
      </c>
      <c r="E208" s="16" t="s">
        <v>1064</v>
      </c>
      <c r="F208" s="14"/>
      <c r="G208" s="16" t="s">
        <v>1056</v>
      </c>
      <c r="H208" s="13" t="s">
        <v>398</v>
      </c>
      <c r="I208" s="13" t="s">
        <v>1057</v>
      </c>
      <c r="J208" s="13" t="s">
        <v>1058</v>
      </c>
      <c r="K208" s="13" t="s">
        <v>1059</v>
      </c>
      <c r="L208" s="13" t="s">
        <v>1060</v>
      </c>
      <c r="M208" s="13" t="s">
        <v>52</v>
      </c>
      <c r="N208" s="13" t="s">
        <v>402</v>
      </c>
      <c r="O208" s="14"/>
      <c r="P208" s="13" t="s">
        <v>738</v>
      </c>
      <c r="Q208" s="16" t="s">
        <v>1065</v>
      </c>
    </row>
    <row r="209" customFormat="false" ht="72.35" hidden="false" customHeight="false" outlineLevel="0" collapsed="false">
      <c r="A209" s="13" t="s">
        <v>1066</v>
      </c>
      <c r="B209" s="14" t="s">
        <v>57</v>
      </c>
      <c r="C209" s="13" t="s">
        <v>64</v>
      </c>
      <c r="D209" s="14" t="s">
        <v>1054</v>
      </c>
      <c r="E209" s="16" t="s">
        <v>1067</v>
      </c>
      <c r="F209" s="14"/>
      <c r="G209" s="16" t="s">
        <v>1056</v>
      </c>
      <c r="H209" s="13" t="s">
        <v>398</v>
      </c>
      <c r="I209" s="13" t="s">
        <v>1057</v>
      </c>
      <c r="J209" s="13" t="s">
        <v>1058</v>
      </c>
      <c r="K209" s="13" t="s">
        <v>1059</v>
      </c>
      <c r="L209" s="13" t="s">
        <v>1060</v>
      </c>
      <c r="M209" s="13" t="s">
        <v>52</v>
      </c>
      <c r="N209" s="13" t="s">
        <v>402</v>
      </c>
      <c r="O209" s="14"/>
      <c r="P209" s="13" t="s">
        <v>738</v>
      </c>
      <c r="Q209" s="16"/>
    </row>
    <row r="210" customFormat="false" ht="58.2" hidden="false" customHeight="false" outlineLevel="0" collapsed="false">
      <c r="A210" s="13" t="s">
        <v>1068</v>
      </c>
      <c r="B210" s="14" t="s">
        <v>57</v>
      </c>
      <c r="C210" s="13" t="s">
        <v>64</v>
      </c>
      <c r="D210" s="14" t="s">
        <v>1054</v>
      </c>
      <c r="E210" s="16" t="s">
        <v>1069</v>
      </c>
      <c r="F210" s="14"/>
      <c r="G210" s="16" t="s">
        <v>1056</v>
      </c>
      <c r="H210" s="13" t="s">
        <v>398</v>
      </c>
      <c r="I210" s="13" t="s">
        <v>1057</v>
      </c>
      <c r="J210" s="13" t="s">
        <v>1058</v>
      </c>
      <c r="K210" s="13" t="s">
        <v>1059</v>
      </c>
      <c r="L210" s="13" t="s">
        <v>1060</v>
      </c>
      <c r="M210" s="13" t="s">
        <v>52</v>
      </c>
      <c r="N210" s="13" t="s">
        <v>402</v>
      </c>
      <c r="O210" s="14"/>
      <c r="P210" s="13" t="s">
        <v>738</v>
      </c>
      <c r="Q210" s="16"/>
    </row>
    <row r="211" customFormat="false" ht="58.2" hidden="false" customHeight="false" outlineLevel="0" collapsed="false">
      <c r="A211" s="13" t="s">
        <v>1070</v>
      </c>
      <c r="B211" s="14" t="s">
        <v>57</v>
      </c>
      <c r="C211" s="13" t="s">
        <v>64</v>
      </c>
      <c r="D211" s="14" t="s">
        <v>1054</v>
      </c>
      <c r="E211" s="16" t="s">
        <v>1071</v>
      </c>
      <c r="F211" s="14"/>
      <c r="G211" s="16" t="s">
        <v>1056</v>
      </c>
      <c r="H211" s="13" t="s">
        <v>398</v>
      </c>
      <c r="I211" s="13" t="s">
        <v>1057</v>
      </c>
      <c r="J211" s="13" t="s">
        <v>1058</v>
      </c>
      <c r="K211" s="13" t="s">
        <v>1059</v>
      </c>
      <c r="L211" s="13" t="s">
        <v>1060</v>
      </c>
      <c r="M211" s="13" t="s">
        <v>52</v>
      </c>
      <c r="N211" s="13" t="s">
        <v>402</v>
      </c>
      <c r="O211" s="14"/>
      <c r="P211" s="13" t="s">
        <v>738</v>
      </c>
      <c r="Q211" s="16" t="s">
        <v>1072</v>
      </c>
    </row>
    <row r="212" customFormat="false" ht="29.85" hidden="false" customHeight="false" outlineLevel="0" collapsed="false">
      <c r="A212" s="13" t="s">
        <v>1073</v>
      </c>
      <c r="B212" s="14" t="s">
        <v>57</v>
      </c>
      <c r="C212" s="13" t="s">
        <v>64</v>
      </c>
      <c r="D212" s="14" t="s">
        <v>1054</v>
      </c>
      <c r="E212" s="16" t="s">
        <v>1074</v>
      </c>
      <c r="F212" s="14"/>
      <c r="G212" s="16" t="s">
        <v>1056</v>
      </c>
      <c r="H212" s="13" t="s">
        <v>552</v>
      </c>
      <c r="I212" s="13" t="s">
        <v>927</v>
      </c>
      <c r="J212" s="13" t="s">
        <v>928</v>
      </c>
      <c r="K212" s="13" t="s">
        <v>929</v>
      </c>
      <c r="L212" s="13" t="s">
        <v>930</v>
      </c>
      <c r="M212" s="13" t="s">
        <v>52</v>
      </c>
      <c r="N212" s="13" t="s">
        <v>402</v>
      </c>
      <c r="O212" s="14"/>
      <c r="P212" s="13" t="s">
        <v>738</v>
      </c>
      <c r="Q212" s="16"/>
    </row>
    <row r="213" customFormat="false" ht="44" hidden="false" customHeight="false" outlineLevel="0" collapsed="false">
      <c r="A213" s="13" t="s">
        <v>1075</v>
      </c>
      <c r="B213" s="14" t="s">
        <v>57</v>
      </c>
      <c r="C213" s="13" t="s">
        <v>64</v>
      </c>
      <c r="D213" s="14" t="s">
        <v>1076</v>
      </c>
      <c r="E213" s="16" t="s">
        <v>1077</v>
      </c>
      <c r="F213" s="14" t="s">
        <v>396</v>
      </c>
      <c r="G213" s="16" t="s">
        <v>1078</v>
      </c>
      <c r="H213" s="13" t="s">
        <v>398</v>
      </c>
      <c r="I213" s="13" t="s">
        <v>1079</v>
      </c>
      <c r="J213" s="14" t="s">
        <v>1080</v>
      </c>
      <c r="K213" s="14"/>
      <c r="L213" s="14"/>
      <c r="M213" s="13" t="s">
        <v>54</v>
      </c>
      <c r="N213" s="13" t="s">
        <v>402</v>
      </c>
      <c r="O213" s="14"/>
      <c r="P213" s="13" t="s">
        <v>738</v>
      </c>
      <c r="Q213" s="16"/>
    </row>
    <row r="214" customFormat="false" ht="44" hidden="false" customHeight="false" outlineLevel="0" collapsed="false">
      <c r="A214" s="13" t="s">
        <v>1081</v>
      </c>
      <c r="B214" s="14" t="s">
        <v>57</v>
      </c>
      <c r="C214" s="13" t="s">
        <v>64</v>
      </c>
      <c r="D214" s="14" t="s">
        <v>1076</v>
      </c>
      <c r="E214" s="16" t="s">
        <v>1082</v>
      </c>
      <c r="F214" s="14" t="s">
        <v>396</v>
      </c>
      <c r="G214" s="16" t="s">
        <v>1078</v>
      </c>
      <c r="H214" s="13" t="s">
        <v>398</v>
      </c>
      <c r="I214" s="13" t="s">
        <v>1079</v>
      </c>
      <c r="J214" s="14" t="s">
        <v>1080</v>
      </c>
      <c r="K214" s="14"/>
      <c r="L214" s="14"/>
      <c r="M214" s="13" t="s">
        <v>54</v>
      </c>
      <c r="N214" s="13" t="s">
        <v>402</v>
      </c>
      <c r="O214" s="14"/>
      <c r="P214" s="13" t="s">
        <v>738</v>
      </c>
      <c r="Q214" s="16"/>
    </row>
    <row r="215" customFormat="false" ht="44" hidden="false" customHeight="false" outlineLevel="0" collapsed="false">
      <c r="A215" s="13" t="s">
        <v>1083</v>
      </c>
      <c r="B215" s="14" t="s">
        <v>57</v>
      </c>
      <c r="C215" s="13" t="s">
        <v>64</v>
      </c>
      <c r="D215" s="14" t="s">
        <v>1076</v>
      </c>
      <c r="E215" s="16" t="s">
        <v>1084</v>
      </c>
      <c r="F215" s="14" t="s">
        <v>396</v>
      </c>
      <c r="G215" s="16" t="s">
        <v>1078</v>
      </c>
      <c r="H215" s="13" t="s">
        <v>398</v>
      </c>
      <c r="I215" s="13" t="s">
        <v>1079</v>
      </c>
      <c r="J215" s="14" t="s">
        <v>1080</v>
      </c>
      <c r="K215" s="14"/>
      <c r="L215" s="14"/>
      <c r="M215" s="13" t="s">
        <v>54</v>
      </c>
      <c r="N215" s="13" t="s">
        <v>402</v>
      </c>
      <c r="O215" s="14"/>
      <c r="P215" s="13" t="s">
        <v>738</v>
      </c>
      <c r="Q215" s="16" t="s">
        <v>1085</v>
      </c>
    </row>
    <row r="216" customFormat="false" ht="44" hidden="false" customHeight="false" outlineLevel="0" collapsed="false">
      <c r="A216" s="13" t="s">
        <v>1086</v>
      </c>
      <c r="B216" s="14" t="s">
        <v>57</v>
      </c>
      <c r="C216" s="13" t="s">
        <v>64</v>
      </c>
      <c r="D216" s="14" t="s">
        <v>1076</v>
      </c>
      <c r="E216" s="15" t="s">
        <v>1087</v>
      </c>
      <c r="F216" s="14" t="s">
        <v>396</v>
      </c>
      <c r="G216" s="16" t="s">
        <v>1078</v>
      </c>
      <c r="H216" s="13" t="s">
        <v>398</v>
      </c>
      <c r="I216" s="13" t="s">
        <v>1088</v>
      </c>
      <c r="J216" s="13" t="s">
        <v>1089</v>
      </c>
      <c r="K216" s="13" t="s">
        <v>1090</v>
      </c>
      <c r="L216" s="13" t="s">
        <v>1091</v>
      </c>
      <c r="M216" s="13" t="s">
        <v>55</v>
      </c>
      <c r="N216" s="13" t="s">
        <v>402</v>
      </c>
      <c r="O216" s="14"/>
      <c r="P216" s="13" t="s">
        <v>738</v>
      </c>
      <c r="Q216" s="15" t="s">
        <v>517</v>
      </c>
    </row>
    <row r="217" customFormat="false" ht="44" hidden="false" customHeight="false" outlineLevel="0" collapsed="false">
      <c r="A217" s="13" t="s">
        <v>1092</v>
      </c>
      <c r="B217" s="14" t="s">
        <v>57</v>
      </c>
      <c r="C217" s="13" t="s">
        <v>64</v>
      </c>
      <c r="D217" s="14" t="s">
        <v>1076</v>
      </c>
      <c r="E217" s="16" t="s">
        <v>1093</v>
      </c>
      <c r="F217" s="14" t="s">
        <v>396</v>
      </c>
      <c r="G217" s="16" t="s">
        <v>1078</v>
      </c>
      <c r="H217" s="13" t="s">
        <v>398</v>
      </c>
      <c r="I217" s="13" t="s">
        <v>1088</v>
      </c>
      <c r="J217" s="13" t="s">
        <v>1089</v>
      </c>
      <c r="K217" s="13" t="s">
        <v>1090</v>
      </c>
      <c r="L217" s="13" t="s">
        <v>1091</v>
      </c>
      <c r="M217" s="13" t="s">
        <v>56</v>
      </c>
      <c r="N217" s="13" t="s">
        <v>402</v>
      </c>
      <c r="O217" s="14"/>
      <c r="P217" s="13" t="s">
        <v>738</v>
      </c>
      <c r="Q217" s="15" t="s">
        <v>1094</v>
      </c>
    </row>
    <row r="218" customFormat="false" ht="44" hidden="false" customHeight="false" outlineLevel="0" collapsed="false">
      <c r="A218" s="13" t="s">
        <v>1095</v>
      </c>
      <c r="B218" s="14" t="s">
        <v>57</v>
      </c>
      <c r="C218" s="13" t="s">
        <v>64</v>
      </c>
      <c r="D218" s="14" t="s">
        <v>1096</v>
      </c>
      <c r="E218" s="16" t="s">
        <v>1097</v>
      </c>
      <c r="F218" s="14"/>
      <c r="G218" s="16" t="s">
        <v>903</v>
      </c>
      <c r="H218" s="13" t="s">
        <v>398</v>
      </c>
      <c r="I218" s="13" t="s">
        <v>1098</v>
      </c>
      <c r="J218" s="13" t="s">
        <v>1099</v>
      </c>
      <c r="K218" s="14"/>
      <c r="L218" s="13" t="s">
        <v>1100</v>
      </c>
      <c r="M218" s="13" t="s">
        <v>53</v>
      </c>
      <c r="N218" s="13" t="s">
        <v>402</v>
      </c>
      <c r="O218" s="14"/>
      <c r="P218" s="13" t="s">
        <v>738</v>
      </c>
      <c r="Q218" s="16" t="s">
        <v>1101</v>
      </c>
    </row>
    <row r="219" customFormat="false" ht="44" hidden="false" customHeight="false" outlineLevel="0" collapsed="false">
      <c r="A219" s="13" t="s">
        <v>1102</v>
      </c>
      <c r="B219" s="14" t="s">
        <v>57</v>
      </c>
      <c r="C219" s="13" t="s">
        <v>64</v>
      </c>
      <c r="D219" s="14" t="s">
        <v>1096</v>
      </c>
      <c r="E219" s="16" t="s">
        <v>1103</v>
      </c>
      <c r="F219" s="14"/>
      <c r="G219" s="16" t="s">
        <v>903</v>
      </c>
      <c r="H219" s="13" t="s">
        <v>398</v>
      </c>
      <c r="I219" s="13" t="s">
        <v>1098</v>
      </c>
      <c r="J219" s="13" t="s">
        <v>1099</v>
      </c>
      <c r="K219" s="14"/>
      <c r="L219" s="13" t="s">
        <v>1100</v>
      </c>
      <c r="M219" s="13" t="s">
        <v>53</v>
      </c>
      <c r="N219" s="13" t="s">
        <v>402</v>
      </c>
      <c r="O219" s="14"/>
      <c r="P219" s="13" t="s">
        <v>738</v>
      </c>
      <c r="Q219" s="16" t="s">
        <v>1104</v>
      </c>
    </row>
    <row r="220" customFormat="false" ht="29.85" hidden="false" customHeight="false" outlineLevel="0" collapsed="false">
      <c r="A220" s="13" t="s">
        <v>1105</v>
      </c>
      <c r="B220" s="14" t="s">
        <v>57</v>
      </c>
      <c r="C220" s="13" t="s">
        <v>64</v>
      </c>
      <c r="D220" s="14" t="s">
        <v>1096</v>
      </c>
      <c r="E220" s="16" t="s">
        <v>1106</v>
      </c>
      <c r="F220" s="14"/>
      <c r="G220" s="16" t="s">
        <v>903</v>
      </c>
      <c r="H220" s="13" t="s">
        <v>398</v>
      </c>
      <c r="I220" s="13" t="s">
        <v>1098</v>
      </c>
      <c r="J220" s="13" t="s">
        <v>1099</v>
      </c>
      <c r="K220" s="14"/>
      <c r="L220" s="13" t="s">
        <v>1100</v>
      </c>
      <c r="M220" s="13" t="s">
        <v>53</v>
      </c>
      <c r="N220" s="13" t="s">
        <v>402</v>
      </c>
      <c r="O220" s="14"/>
      <c r="P220" s="13" t="s">
        <v>738</v>
      </c>
      <c r="Q220" s="16" t="s">
        <v>1107</v>
      </c>
    </row>
    <row r="221" customFormat="false" ht="44" hidden="false" customHeight="false" outlineLevel="0" collapsed="false">
      <c r="A221" s="13" t="s">
        <v>1108</v>
      </c>
      <c r="B221" s="14" t="s">
        <v>57</v>
      </c>
      <c r="C221" s="13" t="s">
        <v>64</v>
      </c>
      <c r="D221" s="14" t="s">
        <v>1096</v>
      </c>
      <c r="E221" s="15" t="s">
        <v>1109</v>
      </c>
      <c r="F221" s="14" t="s">
        <v>396</v>
      </c>
      <c r="G221" s="16" t="s">
        <v>903</v>
      </c>
      <c r="H221" s="13" t="s">
        <v>398</v>
      </c>
      <c r="I221" s="13" t="s">
        <v>1110</v>
      </c>
      <c r="J221" s="14" t="s">
        <v>1111</v>
      </c>
      <c r="K221" s="13" t="s">
        <v>1112</v>
      </c>
      <c r="L221" s="14"/>
      <c r="M221" s="13" t="s">
        <v>53</v>
      </c>
      <c r="N221" s="13" t="s">
        <v>402</v>
      </c>
      <c r="O221" s="14"/>
      <c r="P221" s="13" t="s">
        <v>738</v>
      </c>
      <c r="Q221" s="16"/>
    </row>
    <row r="222" customFormat="false" ht="44" hidden="false" customHeight="false" outlineLevel="0" collapsed="false">
      <c r="A222" s="13" t="s">
        <v>1113</v>
      </c>
      <c r="B222" s="14" t="s">
        <v>57</v>
      </c>
      <c r="C222" s="13" t="s">
        <v>64</v>
      </c>
      <c r="D222" s="14" t="s">
        <v>1114</v>
      </c>
      <c r="E222" s="15" t="s">
        <v>1115</v>
      </c>
      <c r="F222" s="14" t="s">
        <v>396</v>
      </c>
      <c r="G222" s="16" t="s">
        <v>1116</v>
      </c>
      <c r="H222" s="13" t="s">
        <v>398</v>
      </c>
      <c r="I222" s="13" t="s">
        <v>1110</v>
      </c>
      <c r="J222" s="14" t="s">
        <v>1111</v>
      </c>
      <c r="K222" s="13" t="s">
        <v>1112</v>
      </c>
      <c r="L222" s="14"/>
      <c r="M222" s="13" t="s">
        <v>53</v>
      </c>
      <c r="N222" s="13" t="s">
        <v>402</v>
      </c>
      <c r="O222" s="14"/>
      <c r="P222" s="13" t="s">
        <v>738</v>
      </c>
      <c r="Q222" s="16"/>
    </row>
    <row r="223" customFormat="false" ht="29.85" hidden="false" customHeight="false" outlineLevel="0" collapsed="false">
      <c r="A223" s="13" t="s">
        <v>1117</v>
      </c>
      <c r="B223" s="14" t="s">
        <v>57</v>
      </c>
      <c r="C223" s="13" t="s">
        <v>64</v>
      </c>
      <c r="D223" s="14" t="s">
        <v>1114</v>
      </c>
      <c r="E223" s="16" t="s">
        <v>1118</v>
      </c>
      <c r="F223" s="14" t="s">
        <v>396</v>
      </c>
      <c r="G223" s="16" t="s">
        <v>1116</v>
      </c>
      <c r="H223" s="13" t="s">
        <v>398</v>
      </c>
      <c r="I223" s="13" t="s">
        <v>1110</v>
      </c>
      <c r="J223" s="14" t="s">
        <v>1111</v>
      </c>
      <c r="K223" s="13" t="s">
        <v>1112</v>
      </c>
      <c r="L223" s="14"/>
      <c r="M223" s="13" t="s">
        <v>53</v>
      </c>
      <c r="N223" s="13" t="s">
        <v>402</v>
      </c>
      <c r="O223" s="14"/>
      <c r="P223" s="13" t="s">
        <v>738</v>
      </c>
      <c r="Q223" s="16"/>
    </row>
    <row r="224" customFormat="false" ht="58.2" hidden="false" customHeight="false" outlineLevel="0" collapsed="false">
      <c r="A224" s="13" t="s">
        <v>1119</v>
      </c>
      <c r="B224" s="14" t="s">
        <v>57</v>
      </c>
      <c r="C224" s="13" t="s">
        <v>64</v>
      </c>
      <c r="D224" s="14" t="s">
        <v>1114</v>
      </c>
      <c r="E224" s="16" t="s">
        <v>1120</v>
      </c>
      <c r="F224" s="14" t="s">
        <v>415</v>
      </c>
      <c r="G224" s="16" t="s">
        <v>1116</v>
      </c>
      <c r="H224" s="13" t="s">
        <v>398</v>
      </c>
      <c r="I224" s="13" t="s">
        <v>1121</v>
      </c>
      <c r="J224" s="13" t="s">
        <v>1122</v>
      </c>
      <c r="K224" s="13" t="s">
        <v>1123</v>
      </c>
      <c r="L224" s="13" t="s">
        <v>1124</v>
      </c>
      <c r="M224" s="13" t="s">
        <v>53</v>
      </c>
      <c r="N224" s="13" t="s">
        <v>402</v>
      </c>
      <c r="O224" s="14"/>
      <c r="P224" s="13" t="s">
        <v>738</v>
      </c>
      <c r="Q224" s="15" t="s">
        <v>1125</v>
      </c>
    </row>
    <row r="225" customFormat="false" ht="44" hidden="false" customHeight="false" outlineLevel="0" collapsed="false">
      <c r="A225" s="13" t="s">
        <v>1126</v>
      </c>
      <c r="B225" s="14" t="s">
        <v>57</v>
      </c>
      <c r="C225" s="13" t="s">
        <v>64</v>
      </c>
      <c r="D225" s="14" t="s">
        <v>1127</v>
      </c>
      <c r="E225" s="16" t="s">
        <v>1128</v>
      </c>
      <c r="F225" s="14"/>
      <c r="G225" s="16" t="s">
        <v>1129</v>
      </c>
      <c r="H225" s="13" t="s">
        <v>398</v>
      </c>
      <c r="I225" s="13" t="s">
        <v>1130</v>
      </c>
      <c r="J225" s="13" t="s">
        <v>1131</v>
      </c>
      <c r="K225" s="13" t="s">
        <v>1132</v>
      </c>
      <c r="L225" s="13" t="s">
        <v>1133</v>
      </c>
      <c r="M225" s="13" t="s">
        <v>53</v>
      </c>
      <c r="N225" s="13" t="s">
        <v>402</v>
      </c>
      <c r="O225" s="14"/>
      <c r="P225" s="13" t="s">
        <v>738</v>
      </c>
      <c r="Q225" s="16" t="s">
        <v>1134</v>
      </c>
    </row>
    <row r="226" customFormat="false" ht="44" hidden="false" customHeight="false" outlineLevel="0" collapsed="false">
      <c r="A226" s="13" t="s">
        <v>1135</v>
      </c>
      <c r="B226" s="14" t="s">
        <v>57</v>
      </c>
      <c r="C226" s="13" t="s">
        <v>64</v>
      </c>
      <c r="D226" s="14" t="s">
        <v>1127</v>
      </c>
      <c r="E226" s="16" t="s">
        <v>1136</v>
      </c>
      <c r="F226" s="14"/>
      <c r="G226" s="16" t="s">
        <v>1129</v>
      </c>
      <c r="H226" s="13" t="s">
        <v>398</v>
      </c>
      <c r="I226" s="13" t="s">
        <v>1130</v>
      </c>
      <c r="J226" s="13" t="s">
        <v>1131</v>
      </c>
      <c r="K226" s="13" t="s">
        <v>1132</v>
      </c>
      <c r="L226" s="13" t="s">
        <v>1133</v>
      </c>
      <c r="M226" s="13" t="s">
        <v>53</v>
      </c>
      <c r="N226" s="13" t="s">
        <v>402</v>
      </c>
      <c r="O226" s="14"/>
      <c r="P226" s="13" t="s">
        <v>738</v>
      </c>
      <c r="Q226" s="16" t="s">
        <v>1137</v>
      </c>
    </row>
    <row r="227" customFormat="false" ht="44" hidden="false" customHeight="false" outlineLevel="0" collapsed="false">
      <c r="A227" s="13" t="s">
        <v>1138</v>
      </c>
      <c r="B227" s="14" t="s">
        <v>57</v>
      </c>
      <c r="C227" s="13" t="s">
        <v>64</v>
      </c>
      <c r="D227" s="14" t="s">
        <v>1127</v>
      </c>
      <c r="E227" s="15" t="s">
        <v>1139</v>
      </c>
      <c r="F227" s="14"/>
      <c r="G227" s="16" t="s">
        <v>1129</v>
      </c>
      <c r="H227" s="13" t="s">
        <v>398</v>
      </c>
      <c r="I227" s="13" t="s">
        <v>1140</v>
      </c>
      <c r="J227" s="13" t="s">
        <v>1141</v>
      </c>
      <c r="K227" s="13" t="s">
        <v>1142</v>
      </c>
      <c r="L227" s="13" t="s">
        <v>1143</v>
      </c>
      <c r="M227" s="13" t="s">
        <v>56</v>
      </c>
      <c r="N227" s="13" t="s">
        <v>402</v>
      </c>
      <c r="O227" s="14"/>
      <c r="P227" s="13" t="s">
        <v>738</v>
      </c>
      <c r="Q227" s="16" t="s">
        <v>1144</v>
      </c>
    </row>
    <row r="228" customFormat="false" ht="58.2" hidden="false" customHeight="false" outlineLevel="0" collapsed="false">
      <c r="A228" s="13" t="s">
        <v>1145</v>
      </c>
      <c r="B228" s="14" t="s">
        <v>57</v>
      </c>
      <c r="C228" s="13" t="s">
        <v>66</v>
      </c>
      <c r="D228" s="14" t="s">
        <v>1146</v>
      </c>
      <c r="E228" s="16" t="s">
        <v>1147</v>
      </c>
      <c r="F228" s="14" t="s">
        <v>396</v>
      </c>
      <c r="G228" s="16" t="s">
        <v>1148</v>
      </c>
      <c r="H228" s="13" t="s">
        <v>1149</v>
      </c>
      <c r="I228" s="13" t="s">
        <v>1150</v>
      </c>
      <c r="J228" s="13" t="s">
        <v>1151</v>
      </c>
      <c r="K228" s="13" t="s">
        <v>1152</v>
      </c>
      <c r="L228" s="13" t="s">
        <v>1153</v>
      </c>
      <c r="M228" s="13" t="s">
        <v>52</v>
      </c>
      <c r="N228" s="13" t="s">
        <v>402</v>
      </c>
      <c r="O228" s="14"/>
      <c r="P228" s="13" t="s">
        <v>1154</v>
      </c>
      <c r="Q228" s="15" t="s">
        <v>1155</v>
      </c>
    </row>
    <row r="229" customFormat="false" ht="29.85" hidden="false" customHeight="false" outlineLevel="0" collapsed="false">
      <c r="A229" s="13" t="s">
        <v>1156</v>
      </c>
      <c r="B229" s="14" t="s">
        <v>57</v>
      </c>
      <c r="C229" s="13" t="s">
        <v>66</v>
      </c>
      <c r="D229" s="14" t="s">
        <v>1146</v>
      </c>
      <c r="E229" s="16" t="s">
        <v>1157</v>
      </c>
      <c r="F229" s="14" t="s">
        <v>396</v>
      </c>
      <c r="G229" s="16" t="s">
        <v>1148</v>
      </c>
      <c r="H229" s="13" t="s">
        <v>1149</v>
      </c>
      <c r="I229" s="13" t="s">
        <v>1150</v>
      </c>
      <c r="J229" s="13" t="s">
        <v>1151</v>
      </c>
      <c r="K229" s="13" t="s">
        <v>1152</v>
      </c>
      <c r="L229" s="13" t="s">
        <v>1153</v>
      </c>
      <c r="M229" s="13" t="s">
        <v>52</v>
      </c>
      <c r="N229" s="13" t="s">
        <v>402</v>
      </c>
      <c r="O229" s="14"/>
      <c r="P229" s="13" t="s">
        <v>1154</v>
      </c>
      <c r="Q229" s="16"/>
    </row>
    <row r="230" customFormat="false" ht="29.85" hidden="false" customHeight="false" outlineLevel="0" collapsed="false">
      <c r="A230" s="13" t="s">
        <v>1158</v>
      </c>
      <c r="B230" s="14" t="s">
        <v>57</v>
      </c>
      <c r="C230" s="13" t="s">
        <v>66</v>
      </c>
      <c r="D230" s="14" t="s">
        <v>1146</v>
      </c>
      <c r="E230" s="16" t="s">
        <v>1159</v>
      </c>
      <c r="F230" s="14"/>
      <c r="G230" s="16" t="s">
        <v>1160</v>
      </c>
      <c r="H230" s="13" t="s">
        <v>1161</v>
      </c>
      <c r="I230" s="13" t="s">
        <v>1150</v>
      </c>
      <c r="J230" s="13" t="s">
        <v>1151</v>
      </c>
      <c r="K230" s="13" t="s">
        <v>1152</v>
      </c>
      <c r="L230" s="13" t="s">
        <v>1153</v>
      </c>
      <c r="M230" s="13" t="s">
        <v>52</v>
      </c>
      <c r="N230" s="13" t="s">
        <v>402</v>
      </c>
      <c r="O230" s="14"/>
      <c r="P230" s="13" t="s">
        <v>1154</v>
      </c>
      <c r="Q230" s="16"/>
    </row>
    <row r="231" customFormat="false" ht="29.85" hidden="false" customHeight="false" outlineLevel="0" collapsed="false">
      <c r="A231" s="13" t="s">
        <v>1162</v>
      </c>
      <c r="B231" s="14" t="s">
        <v>57</v>
      </c>
      <c r="C231" s="13" t="s">
        <v>66</v>
      </c>
      <c r="D231" s="14" t="s">
        <v>1146</v>
      </c>
      <c r="E231" s="16" t="s">
        <v>1163</v>
      </c>
      <c r="F231" s="14"/>
      <c r="G231" s="16" t="s">
        <v>1160</v>
      </c>
      <c r="H231" s="13" t="s">
        <v>1164</v>
      </c>
      <c r="I231" s="13" t="s">
        <v>1150</v>
      </c>
      <c r="J231" s="13" t="s">
        <v>1151</v>
      </c>
      <c r="K231" s="13" t="s">
        <v>1152</v>
      </c>
      <c r="L231" s="13" t="s">
        <v>1153</v>
      </c>
      <c r="M231" s="13" t="s">
        <v>52</v>
      </c>
      <c r="N231" s="13" t="s">
        <v>402</v>
      </c>
      <c r="O231" s="14"/>
      <c r="P231" s="13" t="s">
        <v>1154</v>
      </c>
      <c r="Q231" s="15" t="s">
        <v>1165</v>
      </c>
    </row>
    <row r="232" customFormat="false" ht="29.85" hidden="false" customHeight="false" outlineLevel="0" collapsed="false">
      <c r="A232" s="13" t="s">
        <v>1166</v>
      </c>
      <c r="B232" s="14" t="s">
        <v>57</v>
      </c>
      <c r="C232" s="13" t="s">
        <v>66</v>
      </c>
      <c r="D232" s="14" t="s">
        <v>1146</v>
      </c>
      <c r="E232" s="16" t="s">
        <v>1167</v>
      </c>
      <c r="F232" s="14"/>
      <c r="G232" s="16" t="s">
        <v>1168</v>
      </c>
      <c r="H232" s="13" t="s">
        <v>1169</v>
      </c>
      <c r="I232" s="13" t="s">
        <v>1150</v>
      </c>
      <c r="J232" s="13" t="s">
        <v>1151</v>
      </c>
      <c r="K232" s="13" t="s">
        <v>1152</v>
      </c>
      <c r="L232" s="13" t="s">
        <v>1153</v>
      </c>
      <c r="M232" s="13" t="s">
        <v>52</v>
      </c>
      <c r="N232" s="13" t="s">
        <v>402</v>
      </c>
      <c r="O232" s="14"/>
      <c r="P232" s="13" t="s">
        <v>1154</v>
      </c>
      <c r="Q232" s="16"/>
    </row>
    <row r="233" customFormat="false" ht="44" hidden="false" customHeight="false" outlineLevel="0" collapsed="false">
      <c r="A233" s="13" t="s">
        <v>1170</v>
      </c>
      <c r="B233" s="14" t="s">
        <v>57</v>
      </c>
      <c r="C233" s="13" t="s">
        <v>66</v>
      </c>
      <c r="D233" s="14" t="s">
        <v>1146</v>
      </c>
      <c r="E233" s="16" t="s">
        <v>1171</v>
      </c>
      <c r="F233" s="14"/>
      <c r="G233" s="16" t="s">
        <v>1148</v>
      </c>
      <c r="H233" s="13" t="s">
        <v>1149</v>
      </c>
      <c r="I233" s="13" t="s">
        <v>1150</v>
      </c>
      <c r="J233" s="13" t="s">
        <v>1151</v>
      </c>
      <c r="K233" s="13" t="s">
        <v>1152</v>
      </c>
      <c r="L233" s="13" t="s">
        <v>1153</v>
      </c>
      <c r="M233" s="13" t="s">
        <v>52</v>
      </c>
      <c r="N233" s="13" t="s">
        <v>402</v>
      </c>
      <c r="O233" s="14"/>
      <c r="P233" s="13" t="s">
        <v>1154</v>
      </c>
      <c r="Q233" s="16"/>
    </row>
    <row r="234" customFormat="false" ht="29.85" hidden="false" customHeight="false" outlineLevel="0" collapsed="false">
      <c r="A234" s="13" t="s">
        <v>1172</v>
      </c>
      <c r="B234" s="14" t="s">
        <v>57</v>
      </c>
      <c r="C234" s="13" t="s">
        <v>66</v>
      </c>
      <c r="D234" s="14" t="s">
        <v>1146</v>
      </c>
      <c r="E234" s="16" t="s">
        <v>1173</v>
      </c>
      <c r="F234" s="14"/>
      <c r="G234" s="16" t="s">
        <v>1160</v>
      </c>
      <c r="H234" s="13" t="s">
        <v>1164</v>
      </c>
      <c r="I234" s="13" t="s">
        <v>1150</v>
      </c>
      <c r="J234" s="13" t="s">
        <v>1151</v>
      </c>
      <c r="K234" s="13" t="s">
        <v>1152</v>
      </c>
      <c r="L234" s="13" t="s">
        <v>1153</v>
      </c>
      <c r="M234" s="13" t="s">
        <v>52</v>
      </c>
      <c r="N234" s="13" t="s">
        <v>402</v>
      </c>
      <c r="O234" s="14"/>
      <c r="P234" s="13" t="s">
        <v>1154</v>
      </c>
      <c r="Q234" s="16" t="s">
        <v>1174</v>
      </c>
    </row>
    <row r="235" customFormat="false" ht="44" hidden="false" customHeight="false" outlineLevel="0" collapsed="false">
      <c r="A235" s="13" t="s">
        <v>1175</v>
      </c>
      <c r="B235" s="14" t="s">
        <v>57</v>
      </c>
      <c r="C235" s="13" t="s">
        <v>66</v>
      </c>
      <c r="D235" s="14" t="s">
        <v>1146</v>
      </c>
      <c r="E235" s="16" t="s">
        <v>1176</v>
      </c>
      <c r="F235" s="14"/>
      <c r="G235" s="16" t="s">
        <v>1160</v>
      </c>
      <c r="H235" s="13" t="s">
        <v>1177</v>
      </c>
      <c r="I235" s="13" t="s">
        <v>1150</v>
      </c>
      <c r="J235" s="13" t="s">
        <v>1151</v>
      </c>
      <c r="K235" s="13" t="s">
        <v>1152</v>
      </c>
      <c r="L235" s="13" t="s">
        <v>1153</v>
      </c>
      <c r="M235" s="13" t="s">
        <v>52</v>
      </c>
      <c r="N235" s="13" t="s">
        <v>402</v>
      </c>
      <c r="O235" s="14"/>
      <c r="P235" s="13" t="s">
        <v>1154</v>
      </c>
      <c r="Q235" s="16"/>
    </row>
    <row r="236" customFormat="false" ht="58.2" hidden="false" customHeight="false" outlineLevel="0" collapsed="false">
      <c r="A236" s="13" t="s">
        <v>1178</v>
      </c>
      <c r="B236" s="14" t="s">
        <v>57</v>
      </c>
      <c r="C236" s="13" t="s">
        <v>66</v>
      </c>
      <c r="D236" s="14" t="s">
        <v>1146</v>
      </c>
      <c r="E236" s="16" t="s">
        <v>1179</v>
      </c>
      <c r="F236" s="14"/>
      <c r="G236" s="16" t="s">
        <v>1168</v>
      </c>
      <c r="H236" s="13" t="s">
        <v>1180</v>
      </c>
      <c r="I236" s="13" t="s">
        <v>1150</v>
      </c>
      <c r="J236" s="13" t="s">
        <v>1151</v>
      </c>
      <c r="K236" s="13" t="s">
        <v>1152</v>
      </c>
      <c r="L236" s="13" t="s">
        <v>1153</v>
      </c>
      <c r="M236" s="13" t="s">
        <v>52</v>
      </c>
      <c r="N236" s="13" t="s">
        <v>402</v>
      </c>
      <c r="O236" s="14"/>
      <c r="P236" s="13" t="s">
        <v>1154</v>
      </c>
      <c r="Q236" s="16" t="s">
        <v>1181</v>
      </c>
    </row>
    <row r="237" customFormat="false" ht="58.2" hidden="false" customHeight="false" outlineLevel="0" collapsed="false">
      <c r="A237" s="13" t="s">
        <v>1182</v>
      </c>
      <c r="B237" s="14" t="s">
        <v>57</v>
      </c>
      <c r="C237" s="13" t="s">
        <v>66</v>
      </c>
      <c r="D237" s="14" t="s">
        <v>1146</v>
      </c>
      <c r="E237" s="16" t="s">
        <v>1183</v>
      </c>
      <c r="F237" s="14"/>
      <c r="G237" s="16" t="s">
        <v>1168</v>
      </c>
      <c r="H237" s="13" t="s">
        <v>1184</v>
      </c>
      <c r="I237" s="13" t="s">
        <v>1150</v>
      </c>
      <c r="J237" s="13" t="s">
        <v>1151</v>
      </c>
      <c r="K237" s="13" t="s">
        <v>1152</v>
      </c>
      <c r="L237" s="13" t="s">
        <v>1153</v>
      </c>
      <c r="M237" s="13" t="s">
        <v>52</v>
      </c>
      <c r="N237" s="13" t="s">
        <v>402</v>
      </c>
      <c r="O237" s="14"/>
      <c r="P237" s="13" t="s">
        <v>1154</v>
      </c>
      <c r="Q237" s="16"/>
    </row>
    <row r="238" customFormat="false" ht="44" hidden="false" customHeight="false" outlineLevel="0" collapsed="false">
      <c r="A238" s="13" t="s">
        <v>1185</v>
      </c>
      <c r="B238" s="14" t="s">
        <v>57</v>
      </c>
      <c r="C238" s="13" t="s">
        <v>66</v>
      </c>
      <c r="D238" s="14" t="s">
        <v>1146</v>
      </c>
      <c r="E238" s="16" t="s">
        <v>1186</v>
      </c>
      <c r="F238" s="14" t="s">
        <v>396</v>
      </c>
      <c r="G238" s="16" t="s">
        <v>1160</v>
      </c>
      <c r="H238" s="13" t="s">
        <v>1164</v>
      </c>
      <c r="I238" s="13" t="s">
        <v>1187</v>
      </c>
      <c r="J238" s="14" t="s">
        <v>1188</v>
      </c>
      <c r="K238" s="14"/>
      <c r="L238" s="14"/>
      <c r="M238" s="13" t="s">
        <v>56</v>
      </c>
      <c r="N238" s="13" t="s">
        <v>402</v>
      </c>
      <c r="O238" s="14"/>
      <c r="P238" s="13" t="s">
        <v>1154</v>
      </c>
      <c r="Q238" s="16" t="s">
        <v>1189</v>
      </c>
    </row>
    <row r="239" customFormat="false" ht="29.85" hidden="false" customHeight="false" outlineLevel="0" collapsed="false">
      <c r="A239" s="13" t="s">
        <v>1190</v>
      </c>
      <c r="B239" s="14" t="s">
        <v>57</v>
      </c>
      <c r="C239" s="13" t="s">
        <v>66</v>
      </c>
      <c r="D239" s="14" t="s">
        <v>1146</v>
      </c>
      <c r="E239" s="16" t="s">
        <v>1191</v>
      </c>
      <c r="F239" s="14"/>
      <c r="G239" s="16" t="s">
        <v>1160</v>
      </c>
      <c r="H239" s="13" t="s">
        <v>1192</v>
      </c>
      <c r="I239" s="13" t="s">
        <v>1187</v>
      </c>
      <c r="J239" s="14" t="s">
        <v>1188</v>
      </c>
      <c r="K239" s="14"/>
      <c r="L239" s="14"/>
      <c r="M239" s="13" t="s">
        <v>56</v>
      </c>
      <c r="N239" s="13" t="s">
        <v>402</v>
      </c>
      <c r="O239" s="14"/>
      <c r="P239" s="13" t="s">
        <v>1154</v>
      </c>
      <c r="Q239" s="16"/>
    </row>
    <row r="240" customFormat="false" ht="58.2" hidden="false" customHeight="false" outlineLevel="0" collapsed="false">
      <c r="A240" s="13" t="s">
        <v>1193</v>
      </c>
      <c r="B240" s="14" t="s">
        <v>57</v>
      </c>
      <c r="C240" s="13" t="s">
        <v>66</v>
      </c>
      <c r="D240" s="14" t="s">
        <v>1146</v>
      </c>
      <c r="E240" s="16" t="s">
        <v>1194</v>
      </c>
      <c r="F240" s="14"/>
      <c r="G240" s="16" t="s">
        <v>1160</v>
      </c>
      <c r="H240" s="13" t="s">
        <v>1164</v>
      </c>
      <c r="I240" s="13" t="s">
        <v>1187</v>
      </c>
      <c r="J240" s="14" t="s">
        <v>1188</v>
      </c>
      <c r="K240" s="14"/>
      <c r="L240" s="14"/>
      <c r="M240" s="13" t="s">
        <v>56</v>
      </c>
      <c r="N240" s="13" t="s">
        <v>402</v>
      </c>
      <c r="O240" s="14"/>
      <c r="P240" s="13" t="s">
        <v>1154</v>
      </c>
      <c r="Q240" s="16"/>
    </row>
    <row r="241" customFormat="false" ht="44" hidden="false" customHeight="false" outlineLevel="0" collapsed="false">
      <c r="A241" s="13" t="s">
        <v>1195</v>
      </c>
      <c r="B241" s="14" t="s">
        <v>57</v>
      </c>
      <c r="C241" s="13" t="s">
        <v>66</v>
      </c>
      <c r="D241" s="14" t="s">
        <v>1146</v>
      </c>
      <c r="E241" s="16" t="s">
        <v>1196</v>
      </c>
      <c r="F241" s="14" t="s">
        <v>396</v>
      </c>
      <c r="G241" s="16" t="s">
        <v>1168</v>
      </c>
      <c r="H241" s="13" t="s">
        <v>1169</v>
      </c>
      <c r="I241" s="13" t="s">
        <v>1197</v>
      </c>
      <c r="J241" s="14" t="s">
        <v>1198</v>
      </c>
      <c r="K241" s="14"/>
      <c r="L241" s="14"/>
      <c r="M241" s="13" t="s">
        <v>56</v>
      </c>
      <c r="N241" s="13" t="s">
        <v>402</v>
      </c>
      <c r="O241" s="14"/>
      <c r="P241" s="13" t="s">
        <v>1154</v>
      </c>
      <c r="Q241" s="16" t="s">
        <v>1189</v>
      </c>
    </row>
    <row r="242" customFormat="false" ht="29.85" hidden="false" customHeight="false" outlineLevel="0" collapsed="false">
      <c r="A242" s="13" t="s">
        <v>1199</v>
      </c>
      <c r="B242" s="14" t="s">
        <v>57</v>
      </c>
      <c r="C242" s="13" t="s">
        <v>66</v>
      </c>
      <c r="D242" s="14" t="s">
        <v>1146</v>
      </c>
      <c r="E242" s="16" t="s">
        <v>1200</v>
      </c>
      <c r="F242" s="14"/>
      <c r="G242" s="16" t="s">
        <v>1168</v>
      </c>
      <c r="H242" s="13" t="s">
        <v>1169</v>
      </c>
      <c r="I242" s="13" t="s">
        <v>1197</v>
      </c>
      <c r="J242" s="14" t="s">
        <v>1198</v>
      </c>
      <c r="K242" s="14"/>
      <c r="L242" s="14"/>
      <c r="M242" s="13" t="s">
        <v>56</v>
      </c>
      <c r="N242" s="13" t="s">
        <v>402</v>
      </c>
      <c r="O242" s="14"/>
      <c r="P242" s="13" t="s">
        <v>1154</v>
      </c>
      <c r="Q242" s="16"/>
    </row>
    <row r="243" customFormat="false" ht="58.2" hidden="false" customHeight="false" outlineLevel="0" collapsed="false">
      <c r="A243" s="13" t="s">
        <v>1201</v>
      </c>
      <c r="B243" s="14" t="s">
        <v>57</v>
      </c>
      <c r="C243" s="13" t="s">
        <v>66</v>
      </c>
      <c r="D243" s="14" t="s">
        <v>1146</v>
      </c>
      <c r="E243" s="16" t="s">
        <v>1202</v>
      </c>
      <c r="F243" s="14" t="s">
        <v>396</v>
      </c>
      <c r="G243" s="16" t="s">
        <v>1168</v>
      </c>
      <c r="H243" s="13" t="s">
        <v>1203</v>
      </c>
      <c r="I243" s="13" t="s">
        <v>1197</v>
      </c>
      <c r="J243" s="14" t="s">
        <v>1198</v>
      </c>
      <c r="K243" s="14"/>
      <c r="L243" s="14"/>
      <c r="M243" s="13" t="s">
        <v>56</v>
      </c>
      <c r="N243" s="13" t="s">
        <v>402</v>
      </c>
      <c r="O243" s="14"/>
      <c r="P243" s="13" t="s">
        <v>1154</v>
      </c>
      <c r="Q243" s="16"/>
    </row>
    <row r="244" customFormat="false" ht="29.85" hidden="false" customHeight="false" outlineLevel="0" collapsed="false">
      <c r="A244" s="13" t="s">
        <v>1204</v>
      </c>
      <c r="B244" s="14" t="s">
        <v>57</v>
      </c>
      <c r="C244" s="13" t="s">
        <v>66</v>
      </c>
      <c r="D244" s="14" t="s">
        <v>1205</v>
      </c>
      <c r="E244" s="15" t="s">
        <v>1206</v>
      </c>
      <c r="F244" s="14"/>
      <c r="G244" s="16" t="s">
        <v>1207</v>
      </c>
      <c r="H244" s="13" t="s">
        <v>1208</v>
      </c>
      <c r="I244" s="13" t="s">
        <v>1209</v>
      </c>
      <c r="J244" s="13" t="s">
        <v>1210</v>
      </c>
      <c r="K244" s="13" t="s">
        <v>1211</v>
      </c>
      <c r="L244" s="13" t="s">
        <v>1212</v>
      </c>
      <c r="M244" s="13" t="s">
        <v>52</v>
      </c>
      <c r="N244" s="13" t="s">
        <v>402</v>
      </c>
      <c r="O244" s="14"/>
      <c r="P244" s="13" t="s">
        <v>1154</v>
      </c>
      <c r="Q244" s="15" t="s">
        <v>1213</v>
      </c>
    </row>
    <row r="245" customFormat="false" ht="29.85" hidden="false" customHeight="false" outlineLevel="0" collapsed="false">
      <c r="A245" s="13" t="s">
        <v>1214</v>
      </c>
      <c r="B245" s="14" t="s">
        <v>57</v>
      </c>
      <c r="C245" s="13" t="s">
        <v>66</v>
      </c>
      <c r="D245" s="14" t="s">
        <v>1205</v>
      </c>
      <c r="E245" s="15" t="s">
        <v>1215</v>
      </c>
      <c r="F245" s="14"/>
      <c r="G245" s="16" t="s">
        <v>1207</v>
      </c>
      <c r="H245" s="13" t="s">
        <v>1208</v>
      </c>
      <c r="I245" s="13" t="s">
        <v>1209</v>
      </c>
      <c r="J245" s="13" t="s">
        <v>1210</v>
      </c>
      <c r="K245" s="13" t="s">
        <v>1211</v>
      </c>
      <c r="L245" s="13" t="s">
        <v>1212</v>
      </c>
      <c r="M245" s="13" t="s">
        <v>52</v>
      </c>
      <c r="N245" s="13" t="s">
        <v>402</v>
      </c>
      <c r="O245" s="14"/>
      <c r="P245" s="13" t="s">
        <v>1154</v>
      </c>
      <c r="Q245" s="16" t="s">
        <v>1216</v>
      </c>
    </row>
    <row r="246" customFormat="false" ht="29.85" hidden="false" customHeight="false" outlineLevel="0" collapsed="false">
      <c r="A246" s="13" t="s">
        <v>1217</v>
      </c>
      <c r="B246" s="14" t="s">
        <v>57</v>
      </c>
      <c r="C246" s="13" t="s">
        <v>66</v>
      </c>
      <c r="D246" s="14" t="s">
        <v>1205</v>
      </c>
      <c r="E246" s="16" t="s">
        <v>1218</v>
      </c>
      <c r="F246" s="14"/>
      <c r="G246" s="16" t="s">
        <v>1207</v>
      </c>
      <c r="H246" s="13" t="s">
        <v>1219</v>
      </c>
      <c r="I246" s="13" t="s">
        <v>1209</v>
      </c>
      <c r="J246" s="13" t="s">
        <v>1210</v>
      </c>
      <c r="K246" s="13" t="s">
        <v>1211</v>
      </c>
      <c r="L246" s="13" t="s">
        <v>1212</v>
      </c>
      <c r="M246" s="13" t="s">
        <v>52</v>
      </c>
      <c r="N246" s="13" t="s">
        <v>402</v>
      </c>
      <c r="O246" s="14"/>
      <c r="P246" s="13" t="s">
        <v>1154</v>
      </c>
      <c r="Q246" s="16" t="s">
        <v>1216</v>
      </c>
    </row>
    <row r="247" customFormat="false" ht="44" hidden="false" customHeight="false" outlineLevel="0" collapsed="false">
      <c r="A247" s="13" t="s">
        <v>1220</v>
      </c>
      <c r="B247" s="14" t="s">
        <v>57</v>
      </c>
      <c r="C247" s="13" t="s">
        <v>66</v>
      </c>
      <c r="D247" s="14" t="s">
        <v>1205</v>
      </c>
      <c r="E247" s="15" t="s">
        <v>1221</v>
      </c>
      <c r="F247" s="14"/>
      <c r="G247" s="16" t="s">
        <v>1207</v>
      </c>
      <c r="H247" s="13" t="s">
        <v>1222</v>
      </c>
      <c r="I247" s="13" t="s">
        <v>1209</v>
      </c>
      <c r="J247" s="13" t="s">
        <v>1210</v>
      </c>
      <c r="K247" s="13" t="s">
        <v>1211</v>
      </c>
      <c r="L247" s="13" t="s">
        <v>1212</v>
      </c>
      <c r="M247" s="13" t="s">
        <v>52</v>
      </c>
      <c r="N247" s="13" t="s">
        <v>402</v>
      </c>
      <c r="O247" s="14"/>
      <c r="P247" s="13" t="s">
        <v>1154</v>
      </c>
      <c r="Q247" s="16" t="s">
        <v>1223</v>
      </c>
    </row>
    <row r="248" customFormat="false" ht="44" hidden="false" customHeight="false" outlineLevel="0" collapsed="false">
      <c r="A248" s="13" t="s">
        <v>1224</v>
      </c>
      <c r="B248" s="14" t="s">
        <v>57</v>
      </c>
      <c r="C248" s="13" t="s">
        <v>66</v>
      </c>
      <c r="D248" s="14" t="s">
        <v>1205</v>
      </c>
      <c r="E248" s="16" t="s">
        <v>1225</v>
      </c>
      <c r="F248" s="14"/>
      <c r="G248" s="16" t="s">
        <v>1207</v>
      </c>
      <c r="H248" s="13" t="s">
        <v>1226</v>
      </c>
      <c r="I248" s="13" t="s">
        <v>1209</v>
      </c>
      <c r="J248" s="13" t="s">
        <v>1210</v>
      </c>
      <c r="K248" s="13" t="s">
        <v>1211</v>
      </c>
      <c r="L248" s="13" t="s">
        <v>1212</v>
      </c>
      <c r="M248" s="13" t="s">
        <v>52</v>
      </c>
      <c r="N248" s="13" t="s">
        <v>402</v>
      </c>
      <c r="O248" s="14"/>
      <c r="P248" s="13" t="s">
        <v>1154</v>
      </c>
      <c r="Q248" s="15" t="s">
        <v>1227</v>
      </c>
    </row>
    <row r="249" customFormat="false" ht="44" hidden="false" customHeight="false" outlineLevel="0" collapsed="false">
      <c r="A249" s="13" t="s">
        <v>1228</v>
      </c>
      <c r="B249" s="14" t="s">
        <v>57</v>
      </c>
      <c r="C249" s="13" t="s">
        <v>66</v>
      </c>
      <c r="D249" s="14" t="s">
        <v>1205</v>
      </c>
      <c r="E249" s="15" t="s">
        <v>1229</v>
      </c>
      <c r="F249" s="14"/>
      <c r="G249" s="16" t="s">
        <v>1207</v>
      </c>
      <c r="H249" s="13" t="s">
        <v>1208</v>
      </c>
      <c r="I249" s="13" t="s">
        <v>1209</v>
      </c>
      <c r="J249" s="13" t="s">
        <v>1210</v>
      </c>
      <c r="K249" s="13" t="s">
        <v>1211</v>
      </c>
      <c r="L249" s="13" t="s">
        <v>1212</v>
      </c>
      <c r="M249" s="13" t="s">
        <v>52</v>
      </c>
      <c r="N249" s="13" t="s">
        <v>402</v>
      </c>
      <c r="O249" s="14"/>
      <c r="P249" s="13" t="s">
        <v>1154</v>
      </c>
      <c r="Q249" s="16" t="s">
        <v>1230</v>
      </c>
    </row>
    <row r="250" customFormat="false" ht="44" hidden="false" customHeight="false" outlineLevel="0" collapsed="false">
      <c r="A250" s="13" t="s">
        <v>1231</v>
      </c>
      <c r="B250" s="14" t="s">
        <v>57</v>
      </c>
      <c r="C250" s="13" t="s">
        <v>66</v>
      </c>
      <c r="D250" s="14" t="s">
        <v>1205</v>
      </c>
      <c r="E250" s="15" t="s">
        <v>1232</v>
      </c>
      <c r="F250" s="14" t="s">
        <v>396</v>
      </c>
      <c r="G250" s="16" t="s">
        <v>1207</v>
      </c>
      <c r="H250" s="13" t="s">
        <v>1208</v>
      </c>
      <c r="I250" s="13" t="s">
        <v>1209</v>
      </c>
      <c r="J250" s="13" t="s">
        <v>1210</v>
      </c>
      <c r="K250" s="13" t="s">
        <v>1211</v>
      </c>
      <c r="L250" s="13" t="s">
        <v>1212</v>
      </c>
      <c r="M250" s="13" t="s">
        <v>52</v>
      </c>
      <c r="N250" s="13" t="s">
        <v>402</v>
      </c>
      <c r="O250" s="14"/>
      <c r="P250" s="13" t="s">
        <v>1154</v>
      </c>
      <c r="Q250" s="16"/>
    </row>
    <row r="251" customFormat="false" ht="44" hidden="false" customHeight="false" outlineLevel="0" collapsed="false">
      <c r="A251" s="13" t="s">
        <v>1233</v>
      </c>
      <c r="B251" s="14" t="s">
        <v>57</v>
      </c>
      <c r="C251" s="13" t="s">
        <v>66</v>
      </c>
      <c r="D251" s="14" t="s">
        <v>1205</v>
      </c>
      <c r="E251" s="15" t="s">
        <v>1234</v>
      </c>
      <c r="F251" s="14"/>
      <c r="G251" s="16" t="s">
        <v>1207</v>
      </c>
      <c r="H251" s="13" t="s">
        <v>1208</v>
      </c>
      <c r="I251" s="13" t="s">
        <v>1209</v>
      </c>
      <c r="J251" s="13" t="s">
        <v>1210</v>
      </c>
      <c r="K251" s="13" t="s">
        <v>1211</v>
      </c>
      <c r="L251" s="13" t="s">
        <v>1212</v>
      </c>
      <c r="M251" s="13" t="s">
        <v>52</v>
      </c>
      <c r="N251" s="13" t="s">
        <v>402</v>
      </c>
      <c r="O251" s="14"/>
      <c r="P251" s="13" t="s">
        <v>1154</v>
      </c>
      <c r="Q251" s="16"/>
    </row>
    <row r="252" customFormat="false" ht="29.85" hidden="false" customHeight="false" outlineLevel="0" collapsed="false">
      <c r="A252" s="13" t="s">
        <v>1235</v>
      </c>
      <c r="B252" s="14" t="s">
        <v>57</v>
      </c>
      <c r="C252" s="13" t="s">
        <v>66</v>
      </c>
      <c r="D252" s="14" t="s">
        <v>1205</v>
      </c>
      <c r="E252" s="15" t="s">
        <v>1236</v>
      </c>
      <c r="F252" s="14"/>
      <c r="G252" s="16" t="s">
        <v>1207</v>
      </c>
      <c r="H252" s="13" t="s">
        <v>1208</v>
      </c>
      <c r="I252" s="13" t="s">
        <v>1209</v>
      </c>
      <c r="J252" s="13" t="s">
        <v>1210</v>
      </c>
      <c r="K252" s="13" t="s">
        <v>1211</v>
      </c>
      <c r="L252" s="13" t="s">
        <v>1212</v>
      </c>
      <c r="M252" s="13" t="s">
        <v>52</v>
      </c>
      <c r="N252" s="13" t="s">
        <v>402</v>
      </c>
      <c r="O252" s="14"/>
      <c r="P252" s="13" t="s">
        <v>1154</v>
      </c>
      <c r="Q252" s="16" t="s">
        <v>1237</v>
      </c>
    </row>
    <row r="253" customFormat="false" ht="29.85" hidden="false" customHeight="false" outlineLevel="0" collapsed="false">
      <c r="A253" s="13" t="s">
        <v>1238</v>
      </c>
      <c r="B253" s="14" t="s">
        <v>57</v>
      </c>
      <c r="C253" s="13" t="s">
        <v>66</v>
      </c>
      <c r="D253" s="14" t="s">
        <v>1205</v>
      </c>
      <c r="E253" s="15" t="s">
        <v>1239</v>
      </c>
      <c r="F253" s="14"/>
      <c r="G253" s="16" t="s">
        <v>1207</v>
      </c>
      <c r="H253" s="13" t="s">
        <v>1208</v>
      </c>
      <c r="I253" s="13" t="s">
        <v>1209</v>
      </c>
      <c r="J253" s="13" t="s">
        <v>1210</v>
      </c>
      <c r="K253" s="13" t="s">
        <v>1211</v>
      </c>
      <c r="L253" s="13" t="s">
        <v>1212</v>
      </c>
      <c r="M253" s="13" t="s">
        <v>52</v>
      </c>
      <c r="N253" s="13" t="s">
        <v>402</v>
      </c>
      <c r="O253" s="14"/>
      <c r="P253" s="13" t="s">
        <v>1154</v>
      </c>
      <c r="Q253" s="16"/>
    </row>
    <row r="254" customFormat="false" ht="44" hidden="false" customHeight="false" outlineLevel="0" collapsed="false">
      <c r="A254" s="13" t="s">
        <v>1240</v>
      </c>
      <c r="B254" s="14" t="s">
        <v>57</v>
      </c>
      <c r="C254" s="13" t="s">
        <v>66</v>
      </c>
      <c r="D254" s="14" t="s">
        <v>1241</v>
      </c>
      <c r="E254" s="16" t="s">
        <v>1242</v>
      </c>
      <c r="F254" s="14" t="s">
        <v>396</v>
      </c>
      <c r="G254" s="16" t="s">
        <v>1243</v>
      </c>
      <c r="H254" s="13" t="s">
        <v>1244</v>
      </c>
      <c r="I254" s="13" t="s">
        <v>1245</v>
      </c>
      <c r="J254" s="13" t="s">
        <v>1246</v>
      </c>
      <c r="K254" s="13" t="s">
        <v>1247</v>
      </c>
      <c r="L254" s="13" t="s">
        <v>1248</v>
      </c>
      <c r="M254" s="13" t="s">
        <v>53</v>
      </c>
      <c r="N254" s="13" t="s">
        <v>402</v>
      </c>
      <c r="O254" s="14"/>
      <c r="P254" s="13" t="s">
        <v>1154</v>
      </c>
      <c r="Q254" s="16"/>
    </row>
    <row r="255" customFormat="false" ht="44" hidden="false" customHeight="false" outlineLevel="0" collapsed="false">
      <c r="A255" s="13" t="s">
        <v>1249</v>
      </c>
      <c r="B255" s="14" t="s">
        <v>57</v>
      </c>
      <c r="C255" s="13" t="s">
        <v>66</v>
      </c>
      <c r="D255" s="14" t="s">
        <v>1241</v>
      </c>
      <c r="E255" s="16" t="s">
        <v>1250</v>
      </c>
      <c r="F255" s="14"/>
      <c r="G255" s="16" t="s">
        <v>1243</v>
      </c>
      <c r="H255" s="13" t="s">
        <v>1244</v>
      </c>
      <c r="I255" s="13" t="s">
        <v>1245</v>
      </c>
      <c r="J255" s="13" t="s">
        <v>1246</v>
      </c>
      <c r="K255" s="13" t="s">
        <v>1247</v>
      </c>
      <c r="L255" s="13" t="s">
        <v>1248</v>
      </c>
      <c r="M255" s="13" t="s">
        <v>53</v>
      </c>
      <c r="N255" s="13" t="s">
        <v>402</v>
      </c>
      <c r="O255" s="14"/>
      <c r="P255" s="13" t="s">
        <v>1154</v>
      </c>
      <c r="Q255" s="16"/>
    </row>
    <row r="256" customFormat="false" ht="44" hidden="false" customHeight="false" outlineLevel="0" collapsed="false">
      <c r="A256" s="13" t="s">
        <v>1251</v>
      </c>
      <c r="B256" s="14" t="s">
        <v>57</v>
      </c>
      <c r="C256" s="13" t="s">
        <v>66</v>
      </c>
      <c r="D256" s="14" t="s">
        <v>1241</v>
      </c>
      <c r="E256" s="16" t="s">
        <v>1252</v>
      </c>
      <c r="F256" s="14" t="s">
        <v>396</v>
      </c>
      <c r="G256" s="16" t="s">
        <v>1243</v>
      </c>
      <c r="H256" s="13" t="s">
        <v>1253</v>
      </c>
      <c r="I256" s="13" t="s">
        <v>1245</v>
      </c>
      <c r="J256" s="13" t="s">
        <v>1246</v>
      </c>
      <c r="K256" s="13" t="s">
        <v>1247</v>
      </c>
      <c r="L256" s="13" t="s">
        <v>1248</v>
      </c>
      <c r="M256" s="13" t="s">
        <v>53</v>
      </c>
      <c r="N256" s="13" t="s">
        <v>402</v>
      </c>
      <c r="O256" s="14"/>
      <c r="P256" s="13" t="s">
        <v>1154</v>
      </c>
      <c r="Q256" s="16" t="s">
        <v>1254</v>
      </c>
    </row>
    <row r="257" customFormat="false" ht="58.2" hidden="false" customHeight="false" outlineLevel="0" collapsed="false">
      <c r="A257" s="13" t="s">
        <v>1255</v>
      </c>
      <c r="B257" s="14" t="s">
        <v>57</v>
      </c>
      <c r="C257" s="13" t="s">
        <v>66</v>
      </c>
      <c r="D257" s="14" t="s">
        <v>1241</v>
      </c>
      <c r="E257" s="16" t="s">
        <v>1256</v>
      </c>
      <c r="F257" s="14"/>
      <c r="G257" s="16" t="s">
        <v>1243</v>
      </c>
      <c r="H257" s="13" t="s">
        <v>1244</v>
      </c>
      <c r="I257" s="13" t="s">
        <v>1245</v>
      </c>
      <c r="J257" s="13" t="s">
        <v>1246</v>
      </c>
      <c r="K257" s="13" t="s">
        <v>1247</v>
      </c>
      <c r="L257" s="13" t="s">
        <v>1248</v>
      </c>
      <c r="M257" s="13" t="s">
        <v>53</v>
      </c>
      <c r="N257" s="13" t="s">
        <v>402</v>
      </c>
      <c r="O257" s="14"/>
      <c r="P257" s="13" t="s">
        <v>1154</v>
      </c>
      <c r="Q257" s="16"/>
    </row>
    <row r="258" customFormat="false" ht="29.85" hidden="false" customHeight="false" outlineLevel="0" collapsed="false">
      <c r="A258" s="13" t="s">
        <v>1257</v>
      </c>
      <c r="B258" s="14" t="s">
        <v>57</v>
      </c>
      <c r="C258" s="13" t="s">
        <v>66</v>
      </c>
      <c r="D258" s="14" t="s">
        <v>1241</v>
      </c>
      <c r="E258" s="16" t="s">
        <v>1258</v>
      </c>
      <c r="F258" s="14"/>
      <c r="G258" s="16" t="s">
        <v>1243</v>
      </c>
      <c r="H258" s="13" t="s">
        <v>1244</v>
      </c>
      <c r="I258" s="13" t="s">
        <v>1245</v>
      </c>
      <c r="J258" s="13" t="s">
        <v>1246</v>
      </c>
      <c r="K258" s="13" t="s">
        <v>1247</v>
      </c>
      <c r="L258" s="13" t="s">
        <v>1248</v>
      </c>
      <c r="M258" s="13" t="s">
        <v>53</v>
      </c>
      <c r="N258" s="13" t="s">
        <v>402</v>
      </c>
      <c r="O258" s="14"/>
      <c r="P258" s="13" t="s">
        <v>1154</v>
      </c>
      <c r="Q258" s="16"/>
    </row>
    <row r="259" customFormat="false" ht="29.85" hidden="false" customHeight="false" outlineLevel="0" collapsed="false">
      <c r="A259" s="13" t="s">
        <v>1259</v>
      </c>
      <c r="B259" s="14" t="s">
        <v>57</v>
      </c>
      <c r="C259" s="13" t="s">
        <v>66</v>
      </c>
      <c r="D259" s="14" t="s">
        <v>1241</v>
      </c>
      <c r="E259" s="16" t="s">
        <v>1260</v>
      </c>
      <c r="F259" s="14"/>
      <c r="G259" s="16" t="s">
        <v>1243</v>
      </c>
      <c r="H259" s="13" t="s">
        <v>1244</v>
      </c>
      <c r="I259" s="13" t="s">
        <v>1245</v>
      </c>
      <c r="J259" s="13" t="s">
        <v>1246</v>
      </c>
      <c r="K259" s="13" t="s">
        <v>1247</v>
      </c>
      <c r="L259" s="13" t="s">
        <v>1248</v>
      </c>
      <c r="M259" s="13" t="s">
        <v>53</v>
      </c>
      <c r="N259" s="13" t="s">
        <v>402</v>
      </c>
      <c r="O259" s="14"/>
      <c r="P259" s="13" t="s">
        <v>1154</v>
      </c>
      <c r="Q259" s="16"/>
    </row>
    <row r="260" customFormat="false" ht="29.85" hidden="false" customHeight="false" outlineLevel="0" collapsed="false">
      <c r="A260" s="13" t="s">
        <v>1261</v>
      </c>
      <c r="B260" s="14" t="s">
        <v>57</v>
      </c>
      <c r="C260" s="13" t="s">
        <v>66</v>
      </c>
      <c r="D260" s="14" t="s">
        <v>1241</v>
      </c>
      <c r="E260" s="16" t="s">
        <v>1262</v>
      </c>
      <c r="F260" s="14"/>
      <c r="G260" s="16" t="s">
        <v>1243</v>
      </c>
      <c r="H260" s="13" t="s">
        <v>1253</v>
      </c>
      <c r="I260" s="13" t="s">
        <v>1245</v>
      </c>
      <c r="J260" s="13" t="s">
        <v>1246</v>
      </c>
      <c r="K260" s="13" t="s">
        <v>1247</v>
      </c>
      <c r="L260" s="13" t="s">
        <v>1248</v>
      </c>
      <c r="M260" s="13" t="s">
        <v>53</v>
      </c>
      <c r="N260" s="13" t="s">
        <v>402</v>
      </c>
      <c r="O260" s="14"/>
      <c r="P260" s="13" t="s">
        <v>1154</v>
      </c>
      <c r="Q260" s="16"/>
    </row>
    <row r="261" customFormat="false" ht="58.2" hidden="false" customHeight="false" outlineLevel="0" collapsed="false">
      <c r="A261" s="13" t="s">
        <v>1263</v>
      </c>
      <c r="B261" s="14" t="s">
        <v>57</v>
      </c>
      <c r="C261" s="13" t="s">
        <v>66</v>
      </c>
      <c r="D261" s="14" t="s">
        <v>1241</v>
      </c>
      <c r="E261" s="16" t="s">
        <v>1264</v>
      </c>
      <c r="F261" s="14" t="s">
        <v>396</v>
      </c>
      <c r="G261" s="16" t="s">
        <v>1243</v>
      </c>
      <c r="H261" s="13" t="s">
        <v>1253</v>
      </c>
      <c r="I261" s="13" t="s">
        <v>1245</v>
      </c>
      <c r="J261" s="13" t="s">
        <v>1246</v>
      </c>
      <c r="K261" s="13" t="s">
        <v>1247</v>
      </c>
      <c r="L261" s="13" t="s">
        <v>1248</v>
      </c>
      <c r="M261" s="13" t="s">
        <v>53</v>
      </c>
      <c r="N261" s="13" t="s">
        <v>402</v>
      </c>
      <c r="O261" s="14"/>
      <c r="P261" s="13" t="s">
        <v>1154</v>
      </c>
      <c r="Q261" s="16" t="s">
        <v>1265</v>
      </c>
    </row>
    <row r="262" customFormat="false" ht="44" hidden="false" customHeight="false" outlineLevel="0" collapsed="false">
      <c r="A262" s="13" t="s">
        <v>1266</v>
      </c>
      <c r="B262" s="14" t="s">
        <v>57</v>
      </c>
      <c r="C262" s="13" t="s">
        <v>66</v>
      </c>
      <c r="D262" s="14" t="s">
        <v>1241</v>
      </c>
      <c r="E262" s="16" t="s">
        <v>1267</v>
      </c>
      <c r="F262" s="14" t="s">
        <v>396</v>
      </c>
      <c r="G262" s="16" t="s">
        <v>1243</v>
      </c>
      <c r="H262" s="13" t="s">
        <v>1253</v>
      </c>
      <c r="I262" s="13" t="s">
        <v>1245</v>
      </c>
      <c r="J262" s="13" t="s">
        <v>1246</v>
      </c>
      <c r="K262" s="13" t="s">
        <v>1247</v>
      </c>
      <c r="L262" s="13" t="s">
        <v>1248</v>
      </c>
      <c r="M262" s="13" t="s">
        <v>53</v>
      </c>
      <c r="N262" s="13" t="s">
        <v>402</v>
      </c>
      <c r="O262" s="14"/>
      <c r="P262" s="13" t="s">
        <v>1154</v>
      </c>
      <c r="Q262" s="16" t="s">
        <v>1268</v>
      </c>
    </row>
    <row r="263" customFormat="false" ht="44" hidden="false" customHeight="false" outlineLevel="0" collapsed="false">
      <c r="A263" s="13" t="s">
        <v>1269</v>
      </c>
      <c r="B263" s="14" t="s">
        <v>57</v>
      </c>
      <c r="C263" s="13" t="s">
        <v>66</v>
      </c>
      <c r="D263" s="14" t="s">
        <v>1270</v>
      </c>
      <c r="E263" s="16" t="s">
        <v>1271</v>
      </c>
      <c r="F263" s="14"/>
      <c r="G263" s="16" t="s">
        <v>1272</v>
      </c>
      <c r="H263" s="13" t="s">
        <v>1273</v>
      </c>
      <c r="I263" s="13" t="s">
        <v>1274</v>
      </c>
      <c r="J263" s="13" t="s">
        <v>1275</v>
      </c>
      <c r="K263" s="13" t="s">
        <v>1276</v>
      </c>
      <c r="L263" s="13" t="s">
        <v>1277</v>
      </c>
      <c r="M263" s="13" t="s">
        <v>52</v>
      </c>
      <c r="N263" s="13" t="s">
        <v>402</v>
      </c>
      <c r="O263" s="14"/>
      <c r="P263" s="13" t="s">
        <v>1154</v>
      </c>
      <c r="Q263" s="16"/>
    </row>
    <row r="264" customFormat="false" ht="44" hidden="false" customHeight="false" outlineLevel="0" collapsed="false">
      <c r="A264" s="13" t="s">
        <v>1278</v>
      </c>
      <c r="B264" s="14" t="s">
        <v>57</v>
      </c>
      <c r="C264" s="13" t="s">
        <v>66</v>
      </c>
      <c r="D264" s="14" t="s">
        <v>1270</v>
      </c>
      <c r="E264" s="16" t="s">
        <v>1279</v>
      </c>
      <c r="F264" s="14"/>
      <c r="G264" s="16" t="s">
        <v>1272</v>
      </c>
      <c r="H264" s="13" t="s">
        <v>1273</v>
      </c>
      <c r="I264" s="13" t="s">
        <v>1274</v>
      </c>
      <c r="J264" s="13" t="s">
        <v>1275</v>
      </c>
      <c r="K264" s="13" t="s">
        <v>1276</v>
      </c>
      <c r="L264" s="13" t="s">
        <v>1277</v>
      </c>
      <c r="M264" s="13" t="s">
        <v>52</v>
      </c>
      <c r="N264" s="13" t="s">
        <v>402</v>
      </c>
      <c r="O264" s="14"/>
      <c r="P264" s="13" t="s">
        <v>1154</v>
      </c>
      <c r="Q264" s="16"/>
    </row>
    <row r="265" customFormat="false" ht="29.85" hidden="false" customHeight="false" outlineLevel="0" collapsed="false">
      <c r="A265" s="13" t="s">
        <v>1280</v>
      </c>
      <c r="B265" s="14" t="s">
        <v>57</v>
      </c>
      <c r="C265" s="13" t="s">
        <v>66</v>
      </c>
      <c r="D265" s="14" t="s">
        <v>1270</v>
      </c>
      <c r="E265" s="16" t="s">
        <v>1281</v>
      </c>
      <c r="F265" s="14"/>
      <c r="G265" s="16" t="s">
        <v>1272</v>
      </c>
      <c r="H265" s="13" t="s">
        <v>1282</v>
      </c>
      <c r="I265" s="13" t="s">
        <v>1274</v>
      </c>
      <c r="J265" s="13" t="s">
        <v>1275</v>
      </c>
      <c r="K265" s="13" t="s">
        <v>1276</v>
      </c>
      <c r="L265" s="13" t="s">
        <v>1277</v>
      </c>
      <c r="M265" s="13" t="s">
        <v>52</v>
      </c>
      <c r="N265" s="13" t="s">
        <v>402</v>
      </c>
      <c r="O265" s="14"/>
      <c r="P265" s="13" t="s">
        <v>1154</v>
      </c>
      <c r="Q265" s="16"/>
    </row>
    <row r="266" customFormat="false" ht="58.2" hidden="false" customHeight="false" outlineLevel="0" collapsed="false">
      <c r="A266" s="13" t="s">
        <v>1283</v>
      </c>
      <c r="B266" s="14" t="s">
        <v>57</v>
      </c>
      <c r="C266" s="13" t="s">
        <v>66</v>
      </c>
      <c r="D266" s="14" t="s">
        <v>1270</v>
      </c>
      <c r="E266" s="16" t="s">
        <v>1284</v>
      </c>
      <c r="F266" s="14"/>
      <c r="G266" s="16" t="s">
        <v>1272</v>
      </c>
      <c r="H266" s="13" t="s">
        <v>1282</v>
      </c>
      <c r="I266" s="13" t="s">
        <v>1274</v>
      </c>
      <c r="J266" s="13" t="s">
        <v>1275</v>
      </c>
      <c r="K266" s="13" t="s">
        <v>1276</v>
      </c>
      <c r="L266" s="13" t="s">
        <v>1277</v>
      </c>
      <c r="M266" s="13" t="s">
        <v>52</v>
      </c>
      <c r="N266" s="13" t="s">
        <v>402</v>
      </c>
      <c r="O266" s="14"/>
      <c r="P266" s="13" t="s">
        <v>1154</v>
      </c>
      <c r="Q266" s="15" t="s">
        <v>1285</v>
      </c>
    </row>
    <row r="267" customFormat="false" ht="58.2" hidden="false" customHeight="false" outlineLevel="0" collapsed="false">
      <c r="A267" s="13" t="s">
        <v>1286</v>
      </c>
      <c r="B267" s="14" t="s">
        <v>57</v>
      </c>
      <c r="C267" s="13" t="s">
        <v>66</v>
      </c>
      <c r="D267" s="14" t="s">
        <v>1270</v>
      </c>
      <c r="E267" s="16" t="s">
        <v>1287</v>
      </c>
      <c r="F267" s="14"/>
      <c r="G267" s="16" t="s">
        <v>1272</v>
      </c>
      <c r="H267" s="13" t="s">
        <v>1273</v>
      </c>
      <c r="I267" s="13" t="s">
        <v>1274</v>
      </c>
      <c r="J267" s="13" t="s">
        <v>1275</v>
      </c>
      <c r="K267" s="13" t="s">
        <v>1276</v>
      </c>
      <c r="L267" s="13" t="s">
        <v>1277</v>
      </c>
      <c r="M267" s="13" t="s">
        <v>52</v>
      </c>
      <c r="N267" s="13" t="s">
        <v>402</v>
      </c>
      <c r="O267" s="14"/>
      <c r="P267" s="13" t="s">
        <v>1154</v>
      </c>
      <c r="Q267" s="16"/>
    </row>
    <row r="268" customFormat="false" ht="29.85" hidden="false" customHeight="false" outlineLevel="0" collapsed="false">
      <c r="A268" s="13" t="s">
        <v>1288</v>
      </c>
      <c r="B268" s="14" t="s">
        <v>57</v>
      </c>
      <c r="C268" s="13" t="s">
        <v>66</v>
      </c>
      <c r="D268" s="14" t="s">
        <v>1270</v>
      </c>
      <c r="E268" s="16" t="s">
        <v>1289</v>
      </c>
      <c r="F268" s="14" t="s">
        <v>396</v>
      </c>
      <c r="G268" s="16" t="s">
        <v>1272</v>
      </c>
      <c r="H268" s="13" t="s">
        <v>1290</v>
      </c>
      <c r="I268" s="13" t="s">
        <v>1274</v>
      </c>
      <c r="J268" s="13" t="s">
        <v>1275</v>
      </c>
      <c r="K268" s="13" t="s">
        <v>1276</v>
      </c>
      <c r="L268" s="13" t="s">
        <v>1277</v>
      </c>
      <c r="M268" s="13" t="s">
        <v>52</v>
      </c>
      <c r="N268" s="13" t="s">
        <v>402</v>
      </c>
      <c r="O268" s="14"/>
      <c r="P268" s="13" t="s">
        <v>1154</v>
      </c>
      <c r="Q268" s="16"/>
    </row>
    <row r="269" customFormat="false" ht="44" hidden="false" customHeight="false" outlineLevel="0" collapsed="false">
      <c r="A269" s="13" t="s">
        <v>1291</v>
      </c>
      <c r="B269" s="14" t="s">
        <v>57</v>
      </c>
      <c r="C269" s="13" t="s">
        <v>66</v>
      </c>
      <c r="D269" s="14" t="s">
        <v>1270</v>
      </c>
      <c r="E269" s="16" t="s">
        <v>1292</v>
      </c>
      <c r="F269" s="14"/>
      <c r="G269" s="16" t="s">
        <v>1293</v>
      </c>
      <c r="H269" s="13" t="s">
        <v>1294</v>
      </c>
      <c r="I269" s="13" t="s">
        <v>1274</v>
      </c>
      <c r="J269" s="13" t="s">
        <v>1275</v>
      </c>
      <c r="K269" s="13" t="s">
        <v>1276</v>
      </c>
      <c r="L269" s="13" t="s">
        <v>1277</v>
      </c>
      <c r="M269" s="13" t="s">
        <v>52</v>
      </c>
      <c r="N269" s="13" t="s">
        <v>402</v>
      </c>
      <c r="O269" s="14"/>
      <c r="P269" s="13" t="s">
        <v>1154</v>
      </c>
      <c r="Q269" s="16" t="s">
        <v>1295</v>
      </c>
    </row>
    <row r="270" customFormat="false" ht="58.2" hidden="false" customHeight="false" outlineLevel="0" collapsed="false">
      <c r="A270" s="13" t="s">
        <v>1296</v>
      </c>
      <c r="B270" s="14" t="s">
        <v>57</v>
      </c>
      <c r="C270" s="13" t="s">
        <v>66</v>
      </c>
      <c r="D270" s="14" t="s">
        <v>1270</v>
      </c>
      <c r="E270" s="16" t="s">
        <v>1297</v>
      </c>
      <c r="F270" s="14"/>
      <c r="G270" s="16" t="s">
        <v>1038</v>
      </c>
      <c r="H270" s="13" t="s">
        <v>577</v>
      </c>
      <c r="I270" s="13" t="s">
        <v>1274</v>
      </c>
      <c r="J270" s="13" t="s">
        <v>1275</v>
      </c>
      <c r="K270" s="13" t="s">
        <v>1276</v>
      </c>
      <c r="L270" s="13" t="s">
        <v>1277</v>
      </c>
      <c r="M270" s="13" t="s">
        <v>52</v>
      </c>
      <c r="N270" s="13" t="s">
        <v>402</v>
      </c>
      <c r="O270" s="14"/>
      <c r="P270" s="13" t="s">
        <v>1154</v>
      </c>
      <c r="Q270" s="16" t="s">
        <v>1298</v>
      </c>
    </row>
    <row r="271" customFormat="false" ht="44" hidden="false" customHeight="false" outlineLevel="0" collapsed="false">
      <c r="A271" s="13" t="s">
        <v>1299</v>
      </c>
      <c r="B271" s="14" t="s">
        <v>57</v>
      </c>
      <c r="C271" s="13" t="s">
        <v>66</v>
      </c>
      <c r="D271" s="14" t="s">
        <v>1270</v>
      </c>
      <c r="E271" s="16" t="s">
        <v>1300</v>
      </c>
      <c r="F271" s="14"/>
      <c r="G271" s="16" t="s">
        <v>1272</v>
      </c>
      <c r="H271" s="13" t="s">
        <v>1282</v>
      </c>
      <c r="I271" s="13" t="s">
        <v>1274</v>
      </c>
      <c r="J271" s="13" t="s">
        <v>1275</v>
      </c>
      <c r="K271" s="13" t="s">
        <v>1276</v>
      </c>
      <c r="L271" s="13" t="s">
        <v>1277</v>
      </c>
      <c r="M271" s="13" t="s">
        <v>52</v>
      </c>
      <c r="N271" s="13" t="s">
        <v>402</v>
      </c>
      <c r="O271" s="14"/>
      <c r="P271" s="13" t="s">
        <v>1154</v>
      </c>
      <c r="Q271" s="16"/>
    </row>
    <row r="272" customFormat="false" ht="29.85" hidden="false" customHeight="false" outlineLevel="0" collapsed="false">
      <c r="A272" s="13" t="s">
        <v>1301</v>
      </c>
      <c r="B272" s="14" t="s">
        <v>57</v>
      </c>
      <c r="C272" s="13" t="s">
        <v>66</v>
      </c>
      <c r="D272" s="14" t="s">
        <v>1270</v>
      </c>
      <c r="E272" s="16" t="s">
        <v>1302</v>
      </c>
      <c r="F272" s="14"/>
      <c r="G272" s="16" t="s">
        <v>1303</v>
      </c>
      <c r="H272" s="13" t="s">
        <v>1304</v>
      </c>
      <c r="I272" s="13" t="s">
        <v>1274</v>
      </c>
      <c r="J272" s="13" t="s">
        <v>1275</v>
      </c>
      <c r="K272" s="13" t="s">
        <v>1276</v>
      </c>
      <c r="L272" s="13" t="s">
        <v>1277</v>
      </c>
      <c r="M272" s="13" t="s">
        <v>52</v>
      </c>
      <c r="N272" s="13" t="s">
        <v>402</v>
      </c>
      <c r="O272" s="14"/>
      <c r="P272" s="13" t="s">
        <v>1154</v>
      </c>
      <c r="Q272" s="15" t="s">
        <v>1305</v>
      </c>
    </row>
    <row r="273" customFormat="false" ht="44" hidden="false" customHeight="false" outlineLevel="0" collapsed="false">
      <c r="A273" s="13" t="s">
        <v>1306</v>
      </c>
      <c r="B273" s="14" t="s">
        <v>57</v>
      </c>
      <c r="C273" s="13" t="s">
        <v>66</v>
      </c>
      <c r="D273" s="14" t="s">
        <v>1307</v>
      </c>
      <c r="E273" s="16" t="s">
        <v>1308</v>
      </c>
      <c r="F273" s="14" t="s">
        <v>396</v>
      </c>
      <c r="G273" s="16" t="s">
        <v>1293</v>
      </c>
      <c r="H273" s="13" t="s">
        <v>1294</v>
      </c>
      <c r="I273" s="13" t="s">
        <v>1309</v>
      </c>
      <c r="J273" s="13" t="s">
        <v>1310</v>
      </c>
      <c r="K273" s="13" t="s">
        <v>1311</v>
      </c>
      <c r="L273" s="13" t="s">
        <v>1312</v>
      </c>
      <c r="M273" s="13" t="s">
        <v>52</v>
      </c>
      <c r="N273" s="13" t="s">
        <v>402</v>
      </c>
      <c r="O273" s="14"/>
      <c r="P273" s="13" t="s">
        <v>1154</v>
      </c>
      <c r="Q273" s="16"/>
    </row>
    <row r="274" customFormat="false" ht="44" hidden="false" customHeight="false" outlineLevel="0" collapsed="false">
      <c r="A274" s="13" t="s">
        <v>1313</v>
      </c>
      <c r="B274" s="14" t="s">
        <v>57</v>
      </c>
      <c r="C274" s="13" t="s">
        <v>66</v>
      </c>
      <c r="D274" s="14" t="s">
        <v>1307</v>
      </c>
      <c r="E274" s="16" t="s">
        <v>1314</v>
      </c>
      <c r="F274" s="14"/>
      <c r="G274" s="16" t="s">
        <v>1293</v>
      </c>
      <c r="H274" s="13" t="s">
        <v>1294</v>
      </c>
      <c r="I274" s="13" t="s">
        <v>1309</v>
      </c>
      <c r="J274" s="13" t="s">
        <v>1310</v>
      </c>
      <c r="K274" s="13" t="s">
        <v>1311</v>
      </c>
      <c r="L274" s="13" t="s">
        <v>1312</v>
      </c>
      <c r="M274" s="13" t="s">
        <v>52</v>
      </c>
      <c r="N274" s="13" t="s">
        <v>402</v>
      </c>
      <c r="O274" s="14"/>
      <c r="P274" s="13" t="s">
        <v>1154</v>
      </c>
      <c r="Q274" s="16"/>
    </row>
    <row r="275" customFormat="false" ht="44" hidden="false" customHeight="false" outlineLevel="0" collapsed="false">
      <c r="A275" s="13" t="s">
        <v>1315</v>
      </c>
      <c r="B275" s="14" t="s">
        <v>57</v>
      </c>
      <c r="C275" s="13" t="s">
        <v>66</v>
      </c>
      <c r="D275" s="14" t="s">
        <v>1307</v>
      </c>
      <c r="E275" s="15" t="s">
        <v>1316</v>
      </c>
      <c r="F275" s="14"/>
      <c r="G275" s="16" t="s">
        <v>1293</v>
      </c>
      <c r="H275" s="13" t="s">
        <v>1317</v>
      </c>
      <c r="I275" s="13" t="s">
        <v>1309</v>
      </c>
      <c r="J275" s="13" t="s">
        <v>1310</v>
      </c>
      <c r="K275" s="13" t="s">
        <v>1311</v>
      </c>
      <c r="L275" s="13" t="s">
        <v>1312</v>
      </c>
      <c r="M275" s="13" t="s">
        <v>52</v>
      </c>
      <c r="N275" s="13" t="s">
        <v>402</v>
      </c>
      <c r="O275" s="14"/>
      <c r="P275" s="13" t="s">
        <v>1154</v>
      </c>
      <c r="Q275" s="16"/>
    </row>
    <row r="276" customFormat="false" ht="29.85" hidden="false" customHeight="false" outlineLevel="0" collapsed="false">
      <c r="A276" s="13" t="s">
        <v>1318</v>
      </c>
      <c r="B276" s="14" t="s">
        <v>57</v>
      </c>
      <c r="C276" s="13" t="s">
        <v>66</v>
      </c>
      <c r="D276" s="14" t="s">
        <v>1307</v>
      </c>
      <c r="E276" s="16" t="s">
        <v>1319</v>
      </c>
      <c r="F276" s="14" t="s">
        <v>396</v>
      </c>
      <c r="G276" s="16" t="s">
        <v>1320</v>
      </c>
      <c r="H276" s="13" t="s">
        <v>1317</v>
      </c>
      <c r="I276" s="13" t="s">
        <v>1309</v>
      </c>
      <c r="J276" s="13" t="s">
        <v>1310</v>
      </c>
      <c r="K276" s="13" t="s">
        <v>1311</v>
      </c>
      <c r="L276" s="13" t="s">
        <v>1312</v>
      </c>
      <c r="M276" s="13" t="s">
        <v>52</v>
      </c>
      <c r="N276" s="13" t="s">
        <v>402</v>
      </c>
      <c r="O276" s="14"/>
      <c r="P276" s="13" t="s">
        <v>1154</v>
      </c>
      <c r="Q276" s="16"/>
    </row>
    <row r="277" customFormat="false" ht="29.85" hidden="false" customHeight="false" outlineLevel="0" collapsed="false">
      <c r="A277" s="13" t="s">
        <v>1321</v>
      </c>
      <c r="B277" s="14" t="s">
        <v>57</v>
      </c>
      <c r="C277" s="13" t="s">
        <v>66</v>
      </c>
      <c r="D277" s="14" t="s">
        <v>1307</v>
      </c>
      <c r="E277" s="15" t="s">
        <v>1322</v>
      </c>
      <c r="F277" s="14"/>
      <c r="G277" s="16" t="s">
        <v>1320</v>
      </c>
      <c r="H277" s="13" t="s">
        <v>1317</v>
      </c>
      <c r="I277" s="13" t="s">
        <v>1309</v>
      </c>
      <c r="J277" s="13" t="s">
        <v>1310</v>
      </c>
      <c r="K277" s="13" t="s">
        <v>1311</v>
      </c>
      <c r="L277" s="13" t="s">
        <v>1312</v>
      </c>
      <c r="M277" s="13" t="s">
        <v>52</v>
      </c>
      <c r="N277" s="13" t="s">
        <v>402</v>
      </c>
      <c r="O277" s="14"/>
      <c r="P277" s="13" t="s">
        <v>1154</v>
      </c>
      <c r="Q277" s="16"/>
    </row>
    <row r="278" customFormat="false" ht="29.85" hidden="false" customHeight="false" outlineLevel="0" collapsed="false">
      <c r="A278" s="13" t="s">
        <v>1323</v>
      </c>
      <c r="B278" s="14" t="s">
        <v>57</v>
      </c>
      <c r="C278" s="13" t="s">
        <v>66</v>
      </c>
      <c r="D278" s="14" t="s">
        <v>1307</v>
      </c>
      <c r="E278" s="16" t="s">
        <v>1324</v>
      </c>
      <c r="F278" s="14" t="s">
        <v>396</v>
      </c>
      <c r="G278" s="16" t="s">
        <v>1293</v>
      </c>
      <c r="H278" s="13" t="s">
        <v>1317</v>
      </c>
      <c r="I278" s="13" t="s">
        <v>1309</v>
      </c>
      <c r="J278" s="13" t="s">
        <v>1310</v>
      </c>
      <c r="K278" s="13" t="s">
        <v>1311</v>
      </c>
      <c r="L278" s="13" t="s">
        <v>1312</v>
      </c>
      <c r="M278" s="13" t="s">
        <v>52</v>
      </c>
      <c r="N278" s="13" t="s">
        <v>402</v>
      </c>
      <c r="O278" s="14"/>
      <c r="P278" s="13" t="s">
        <v>1154</v>
      </c>
      <c r="Q278" s="16" t="s">
        <v>1325</v>
      </c>
    </row>
    <row r="279" customFormat="false" ht="29.85" hidden="false" customHeight="false" outlineLevel="0" collapsed="false">
      <c r="A279" s="13" t="s">
        <v>1326</v>
      </c>
      <c r="B279" s="14" t="s">
        <v>57</v>
      </c>
      <c r="C279" s="13" t="s">
        <v>66</v>
      </c>
      <c r="D279" s="14" t="s">
        <v>1307</v>
      </c>
      <c r="E279" s="16" t="s">
        <v>1327</v>
      </c>
      <c r="F279" s="14"/>
      <c r="G279" s="16" t="s">
        <v>1320</v>
      </c>
      <c r="H279" s="13" t="s">
        <v>1317</v>
      </c>
      <c r="I279" s="13" t="s">
        <v>1309</v>
      </c>
      <c r="J279" s="13" t="s">
        <v>1310</v>
      </c>
      <c r="K279" s="13" t="s">
        <v>1311</v>
      </c>
      <c r="L279" s="13" t="s">
        <v>1312</v>
      </c>
      <c r="M279" s="13" t="s">
        <v>52</v>
      </c>
      <c r="N279" s="13" t="s">
        <v>402</v>
      </c>
      <c r="O279" s="14"/>
      <c r="P279" s="13" t="s">
        <v>1154</v>
      </c>
      <c r="Q279" s="15" t="s">
        <v>1328</v>
      </c>
    </row>
    <row r="280" customFormat="false" ht="29.85" hidden="false" customHeight="false" outlineLevel="0" collapsed="false">
      <c r="A280" s="13" t="s">
        <v>1329</v>
      </c>
      <c r="B280" s="14" t="s">
        <v>57</v>
      </c>
      <c r="C280" s="13" t="s">
        <v>66</v>
      </c>
      <c r="D280" s="14" t="s">
        <v>1307</v>
      </c>
      <c r="E280" s="16" t="s">
        <v>1330</v>
      </c>
      <c r="F280" s="14" t="s">
        <v>396</v>
      </c>
      <c r="G280" s="16" t="s">
        <v>1293</v>
      </c>
      <c r="H280" s="13" t="s">
        <v>1317</v>
      </c>
      <c r="I280" s="13" t="s">
        <v>1309</v>
      </c>
      <c r="J280" s="13" t="s">
        <v>1310</v>
      </c>
      <c r="K280" s="13" t="s">
        <v>1311</v>
      </c>
      <c r="L280" s="13" t="s">
        <v>1312</v>
      </c>
      <c r="M280" s="13" t="s">
        <v>52</v>
      </c>
      <c r="N280" s="13" t="s">
        <v>402</v>
      </c>
      <c r="O280" s="14"/>
      <c r="P280" s="13" t="s">
        <v>1154</v>
      </c>
      <c r="Q280" s="15" t="s">
        <v>1331</v>
      </c>
    </row>
    <row r="281" customFormat="false" ht="44" hidden="false" customHeight="false" outlineLevel="0" collapsed="false">
      <c r="A281" s="13" t="s">
        <v>1332</v>
      </c>
      <c r="B281" s="14" t="s">
        <v>57</v>
      </c>
      <c r="C281" s="13" t="s">
        <v>66</v>
      </c>
      <c r="D281" s="14" t="s">
        <v>1307</v>
      </c>
      <c r="E281" s="16" t="s">
        <v>1333</v>
      </c>
      <c r="F281" s="14" t="s">
        <v>396</v>
      </c>
      <c r="G281" s="16" t="s">
        <v>1293</v>
      </c>
      <c r="H281" s="13" t="s">
        <v>1317</v>
      </c>
      <c r="I281" s="13" t="s">
        <v>1334</v>
      </c>
      <c r="J281" s="14" t="s">
        <v>1335</v>
      </c>
      <c r="K281" s="14"/>
      <c r="L281" s="14"/>
      <c r="M281" s="13" t="s">
        <v>54</v>
      </c>
      <c r="N281" s="13" t="s">
        <v>402</v>
      </c>
      <c r="O281" s="14"/>
      <c r="P281" s="13" t="s">
        <v>1154</v>
      </c>
      <c r="Q281" s="15" t="s">
        <v>1336</v>
      </c>
    </row>
    <row r="282" customFormat="false" ht="29.85" hidden="false" customHeight="false" outlineLevel="0" collapsed="false">
      <c r="A282" s="13" t="s">
        <v>1337</v>
      </c>
      <c r="B282" s="14" t="s">
        <v>57</v>
      </c>
      <c r="C282" s="13" t="s">
        <v>66</v>
      </c>
      <c r="D282" s="14" t="s">
        <v>1307</v>
      </c>
      <c r="E282" s="16" t="s">
        <v>1338</v>
      </c>
      <c r="F282" s="14" t="s">
        <v>396</v>
      </c>
      <c r="G282" s="16" t="s">
        <v>1293</v>
      </c>
      <c r="H282" s="13" t="s">
        <v>1317</v>
      </c>
      <c r="I282" s="13" t="s">
        <v>1334</v>
      </c>
      <c r="J282" s="14" t="s">
        <v>1335</v>
      </c>
      <c r="K282" s="14"/>
      <c r="L282" s="14"/>
      <c r="M282" s="13" t="s">
        <v>54</v>
      </c>
      <c r="N282" s="13" t="s">
        <v>402</v>
      </c>
      <c r="O282" s="14"/>
      <c r="P282" s="13" t="s">
        <v>1154</v>
      </c>
      <c r="Q282" s="15" t="s">
        <v>1336</v>
      </c>
    </row>
    <row r="283" customFormat="false" ht="29.85" hidden="false" customHeight="false" outlineLevel="0" collapsed="false">
      <c r="A283" s="13" t="s">
        <v>1339</v>
      </c>
      <c r="B283" s="14" t="s">
        <v>57</v>
      </c>
      <c r="C283" s="13" t="s">
        <v>66</v>
      </c>
      <c r="D283" s="14" t="s">
        <v>1307</v>
      </c>
      <c r="E283" s="16" t="s">
        <v>1340</v>
      </c>
      <c r="F283" s="14" t="s">
        <v>396</v>
      </c>
      <c r="G283" s="16" t="s">
        <v>1293</v>
      </c>
      <c r="H283" s="13" t="s">
        <v>1341</v>
      </c>
      <c r="I283" s="13" t="s">
        <v>923</v>
      </c>
      <c r="J283" s="14" t="s">
        <v>924</v>
      </c>
      <c r="K283" s="14"/>
      <c r="L283" s="14"/>
      <c r="M283" s="13" t="s">
        <v>54</v>
      </c>
      <c r="N283" s="13" t="s">
        <v>402</v>
      </c>
      <c r="O283" s="14"/>
      <c r="P283" s="13" t="s">
        <v>1154</v>
      </c>
      <c r="Q283" s="16"/>
    </row>
    <row r="284" customFormat="false" ht="58.2" hidden="false" customHeight="false" outlineLevel="0" collapsed="false">
      <c r="A284" s="13" t="s">
        <v>1342</v>
      </c>
      <c r="B284" s="14" t="s">
        <v>57</v>
      </c>
      <c r="C284" s="13" t="s">
        <v>66</v>
      </c>
      <c r="D284" s="14" t="s">
        <v>1307</v>
      </c>
      <c r="E284" s="15" t="s">
        <v>1343</v>
      </c>
      <c r="F284" s="14"/>
      <c r="G284" s="16" t="s">
        <v>1344</v>
      </c>
      <c r="H284" s="13" t="s">
        <v>1345</v>
      </c>
      <c r="I284" s="13" t="s">
        <v>1346</v>
      </c>
      <c r="J284" s="13" t="s">
        <v>1347</v>
      </c>
      <c r="K284" s="14"/>
      <c r="L284" s="14"/>
      <c r="M284" s="13" t="s">
        <v>55</v>
      </c>
      <c r="N284" s="13" t="s">
        <v>402</v>
      </c>
      <c r="O284" s="14"/>
      <c r="P284" s="13" t="s">
        <v>1154</v>
      </c>
      <c r="Q284" s="16"/>
    </row>
    <row r="285" customFormat="false" ht="44" hidden="false" customHeight="false" outlineLevel="0" collapsed="false">
      <c r="A285" s="13" t="s">
        <v>1348</v>
      </c>
      <c r="B285" s="14" t="s">
        <v>57</v>
      </c>
      <c r="C285" s="13" t="s">
        <v>66</v>
      </c>
      <c r="D285" s="14" t="s">
        <v>1307</v>
      </c>
      <c r="E285" s="15" t="s">
        <v>1349</v>
      </c>
      <c r="F285" s="14" t="s">
        <v>450</v>
      </c>
      <c r="G285" s="16" t="s">
        <v>1350</v>
      </c>
      <c r="H285" s="13" t="s">
        <v>1351</v>
      </c>
      <c r="I285" s="13" t="s">
        <v>1346</v>
      </c>
      <c r="J285" s="13" t="s">
        <v>1347</v>
      </c>
      <c r="K285" s="14"/>
      <c r="L285" s="14"/>
      <c r="M285" s="13" t="s">
        <v>55</v>
      </c>
      <c r="N285" s="13" t="s">
        <v>402</v>
      </c>
      <c r="O285" s="14"/>
      <c r="P285" s="13" t="s">
        <v>1154</v>
      </c>
      <c r="Q285" s="16" t="s">
        <v>1352</v>
      </c>
    </row>
    <row r="286" customFormat="false" ht="29.85" hidden="false" customHeight="false" outlineLevel="0" collapsed="false">
      <c r="A286" s="13" t="s">
        <v>1353</v>
      </c>
      <c r="B286" s="14" t="s">
        <v>57</v>
      </c>
      <c r="C286" s="13" t="s">
        <v>66</v>
      </c>
      <c r="D286" s="14" t="s">
        <v>1307</v>
      </c>
      <c r="E286" s="16" t="s">
        <v>1354</v>
      </c>
      <c r="F286" s="14"/>
      <c r="G286" s="16" t="s">
        <v>1303</v>
      </c>
      <c r="H286" s="13" t="s">
        <v>1355</v>
      </c>
      <c r="I286" s="13" t="s">
        <v>1346</v>
      </c>
      <c r="J286" s="13" t="s">
        <v>1347</v>
      </c>
      <c r="K286" s="14"/>
      <c r="L286" s="14"/>
      <c r="M286" s="13" t="s">
        <v>55</v>
      </c>
      <c r="N286" s="13" t="s">
        <v>402</v>
      </c>
      <c r="O286" s="14"/>
      <c r="P286" s="13" t="s">
        <v>1154</v>
      </c>
      <c r="Q286" s="16"/>
    </row>
    <row r="287" customFormat="false" ht="44" hidden="false" customHeight="false" outlineLevel="0" collapsed="false">
      <c r="A287" s="13" t="s">
        <v>1356</v>
      </c>
      <c r="B287" s="14" t="s">
        <v>57</v>
      </c>
      <c r="C287" s="13" t="s">
        <v>66</v>
      </c>
      <c r="D287" s="14" t="s">
        <v>1357</v>
      </c>
      <c r="E287" s="16" t="s">
        <v>1358</v>
      </c>
      <c r="F287" s="14"/>
      <c r="G287" s="16" t="s">
        <v>1359</v>
      </c>
      <c r="H287" s="13" t="s">
        <v>1360</v>
      </c>
      <c r="I287" s="13" t="s">
        <v>1361</v>
      </c>
      <c r="J287" s="13" t="s">
        <v>1362</v>
      </c>
      <c r="K287" s="13" t="s">
        <v>1363</v>
      </c>
      <c r="L287" s="13" t="s">
        <v>1364</v>
      </c>
      <c r="M287" s="13" t="s">
        <v>53</v>
      </c>
      <c r="N287" s="13" t="s">
        <v>402</v>
      </c>
      <c r="O287" s="14"/>
      <c r="P287" s="13" t="s">
        <v>1154</v>
      </c>
      <c r="Q287" s="16" t="s">
        <v>1216</v>
      </c>
    </row>
    <row r="288" customFormat="false" ht="44" hidden="false" customHeight="false" outlineLevel="0" collapsed="false">
      <c r="A288" s="13" t="s">
        <v>1365</v>
      </c>
      <c r="B288" s="14" t="s">
        <v>57</v>
      </c>
      <c r="C288" s="13" t="s">
        <v>66</v>
      </c>
      <c r="D288" s="14" t="s">
        <v>1357</v>
      </c>
      <c r="E288" s="16" t="s">
        <v>1366</v>
      </c>
      <c r="F288" s="14"/>
      <c r="G288" s="16" t="s">
        <v>1359</v>
      </c>
      <c r="H288" s="13" t="s">
        <v>1360</v>
      </c>
      <c r="I288" s="13" t="s">
        <v>1361</v>
      </c>
      <c r="J288" s="13" t="s">
        <v>1362</v>
      </c>
      <c r="K288" s="13" t="s">
        <v>1363</v>
      </c>
      <c r="L288" s="13" t="s">
        <v>1364</v>
      </c>
      <c r="M288" s="13" t="s">
        <v>53</v>
      </c>
      <c r="N288" s="13" t="s">
        <v>402</v>
      </c>
      <c r="O288" s="14"/>
      <c r="P288" s="13" t="s">
        <v>1154</v>
      </c>
      <c r="Q288" s="16" t="s">
        <v>1216</v>
      </c>
    </row>
    <row r="289" customFormat="false" ht="44" hidden="false" customHeight="false" outlineLevel="0" collapsed="false">
      <c r="A289" s="13" t="s">
        <v>1367</v>
      </c>
      <c r="B289" s="14" t="s">
        <v>57</v>
      </c>
      <c r="C289" s="13" t="s">
        <v>66</v>
      </c>
      <c r="D289" s="14" t="s">
        <v>1357</v>
      </c>
      <c r="E289" s="16" t="s">
        <v>1368</v>
      </c>
      <c r="F289" s="14"/>
      <c r="G289" s="16" t="s">
        <v>1359</v>
      </c>
      <c r="H289" s="13" t="s">
        <v>1369</v>
      </c>
      <c r="I289" s="13" t="s">
        <v>1361</v>
      </c>
      <c r="J289" s="13" t="s">
        <v>1362</v>
      </c>
      <c r="K289" s="13" t="s">
        <v>1363</v>
      </c>
      <c r="L289" s="13" t="s">
        <v>1364</v>
      </c>
      <c r="M289" s="13" t="s">
        <v>53</v>
      </c>
      <c r="N289" s="13" t="s">
        <v>402</v>
      </c>
      <c r="O289" s="14"/>
      <c r="P289" s="13" t="s">
        <v>1154</v>
      </c>
      <c r="Q289" s="16" t="s">
        <v>1370</v>
      </c>
    </row>
    <row r="290" customFormat="false" ht="44" hidden="false" customHeight="false" outlineLevel="0" collapsed="false">
      <c r="A290" s="13" t="s">
        <v>1371</v>
      </c>
      <c r="B290" s="14" t="s">
        <v>57</v>
      </c>
      <c r="C290" s="13" t="s">
        <v>66</v>
      </c>
      <c r="D290" s="14" t="s">
        <v>1357</v>
      </c>
      <c r="E290" s="16" t="s">
        <v>1372</v>
      </c>
      <c r="F290" s="14" t="s">
        <v>396</v>
      </c>
      <c r="G290" s="16" t="s">
        <v>1359</v>
      </c>
      <c r="H290" s="13" t="s">
        <v>1373</v>
      </c>
      <c r="I290" s="13" t="s">
        <v>1361</v>
      </c>
      <c r="J290" s="13" t="s">
        <v>1362</v>
      </c>
      <c r="K290" s="13" t="s">
        <v>1363</v>
      </c>
      <c r="L290" s="13" t="s">
        <v>1364</v>
      </c>
      <c r="M290" s="13" t="s">
        <v>53</v>
      </c>
      <c r="N290" s="13" t="s">
        <v>402</v>
      </c>
      <c r="O290" s="14"/>
      <c r="P290" s="13" t="s">
        <v>1154</v>
      </c>
      <c r="Q290" s="16" t="s">
        <v>1216</v>
      </c>
    </row>
    <row r="291" customFormat="false" ht="58.2" hidden="false" customHeight="false" outlineLevel="0" collapsed="false">
      <c r="A291" s="13" t="s">
        <v>1374</v>
      </c>
      <c r="B291" s="14" t="s">
        <v>57</v>
      </c>
      <c r="C291" s="13" t="s">
        <v>66</v>
      </c>
      <c r="D291" s="14" t="s">
        <v>1357</v>
      </c>
      <c r="E291" s="16" t="s">
        <v>1375</v>
      </c>
      <c r="F291" s="14"/>
      <c r="G291" s="16" t="s">
        <v>1359</v>
      </c>
      <c r="H291" s="13" t="s">
        <v>1376</v>
      </c>
      <c r="I291" s="13" t="s">
        <v>1361</v>
      </c>
      <c r="J291" s="13" t="s">
        <v>1362</v>
      </c>
      <c r="K291" s="13" t="s">
        <v>1363</v>
      </c>
      <c r="L291" s="13" t="s">
        <v>1364</v>
      </c>
      <c r="M291" s="13" t="s">
        <v>53</v>
      </c>
      <c r="N291" s="13" t="s">
        <v>402</v>
      </c>
      <c r="O291" s="14"/>
      <c r="P291" s="13" t="s">
        <v>1154</v>
      </c>
      <c r="Q291" s="15" t="s">
        <v>1377</v>
      </c>
    </row>
    <row r="292" customFormat="false" ht="44" hidden="false" customHeight="false" outlineLevel="0" collapsed="false">
      <c r="A292" s="13" t="s">
        <v>1378</v>
      </c>
      <c r="B292" s="14" t="s">
        <v>57</v>
      </c>
      <c r="C292" s="13" t="s">
        <v>66</v>
      </c>
      <c r="D292" s="14" t="s">
        <v>1357</v>
      </c>
      <c r="E292" s="16" t="s">
        <v>1379</v>
      </c>
      <c r="F292" s="14"/>
      <c r="G292" s="16" t="s">
        <v>1359</v>
      </c>
      <c r="H292" s="13" t="s">
        <v>1380</v>
      </c>
      <c r="I292" s="13" t="s">
        <v>1361</v>
      </c>
      <c r="J292" s="13" t="s">
        <v>1362</v>
      </c>
      <c r="K292" s="13" t="s">
        <v>1363</v>
      </c>
      <c r="L292" s="13" t="s">
        <v>1364</v>
      </c>
      <c r="M292" s="13" t="s">
        <v>53</v>
      </c>
      <c r="N292" s="13" t="s">
        <v>402</v>
      </c>
      <c r="O292" s="14"/>
      <c r="P292" s="13" t="s">
        <v>1154</v>
      </c>
      <c r="Q292" s="16" t="s">
        <v>1370</v>
      </c>
    </row>
    <row r="293" customFormat="false" ht="44" hidden="false" customHeight="false" outlineLevel="0" collapsed="false">
      <c r="A293" s="13" t="s">
        <v>1381</v>
      </c>
      <c r="B293" s="14" t="s">
        <v>57</v>
      </c>
      <c r="C293" s="13" t="s">
        <v>66</v>
      </c>
      <c r="D293" s="14" t="s">
        <v>1357</v>
      </c>
      <c r="E293" s="16" t="s">
        <v>1382</v>
      </c>
      <c r="F293" s="14"/>
      <c r="G293" s="16" t="s">
        <v>1359</v>
      </c>
      <c r="H293" s="13" t="s">
        <v>1383</v>
      </c>
      <c r="I293" s="13" t="s">
        <v>1361</v>
      </c>
      <c r="J293" s="13" t="s">
        <v>1362</v>
      </c>
      <c r="K293" s="13" t="s">
        <v>1363</v>
      </c>
      <c r="L293" s="13" t="s">
        <v>1364</v>
      </c>
      <c r="M293" s="13" t="s">
        <v>53</v>
      </c>
      <c r="N293" s="13" t="s">
        <v>402</v>
      </c>
      <c r="O293" s="14"/>
      <c r="P293" s="13" t="s">
        <v>1154</v>
      </c>
      <c r="Q293" s="16" t="s">
        <v>1216</v>
      </c>
    </row>
    <row r="294" customFormat="false" ht="44" hidden="false" customHeight="false" outlineLevel="0" collapsed="false">
      <c r="A294" s="13" t="s">
        <v>1384</v>
      </c>
      <c r="B294" s="14" t="s">
        <v>57</v>
      </c>
      <c r="C294" s="13" t="s">
        <v>66</v>
      </c>
      <c r="D294" s="14" t="s">
        <v>1357</v>
      </c>
      <c r="E294" s="16" t="s">
        <v>1385</v>
      </c>
      <c r="F294" s="14"/>
      <c r="G294" s="16" t="s">
        <v>1359</v>
      </c>
      <c r="H294" s="13" t="s">
        <v>1373</v>
      </c>
      <c r="I294" s="13" t="s">
        <v>1361</v>
      </c>
      <c r="J294" s="13" t="s">
        <v>1362</v>
      </c>
      <c r="K294" s="13" t="s">
        <v>1363</v>
      </c>
      <c r="L294" s="13" t="s">
        <v>1364</v>
      </c>
      <c r="M294" s="13" t="s">
        <v>53</v>
      </c>
      <c r="N294" s="13" t="s">
        <v>402</v>
      </c>
      <c r="O294" s="14"/>
      <c r="P294" s="13" t="s">
        <v>1154</v>
      </c>
      <c r="Q294" s="16"/>
    </row>
    <row r="295" customFormat="false" ht="44" hidden="false" customHeight="false" outlineLevel="0" collapsed="false">
      <c r="A295" s="13" t="s">
        <v>1386</v>
      </c>
      <c r="B295" s="14" t="s">
        <v>57</v>
      </c>
      <c r="C295" s="13" t="s">
        <v>66</v>
      </c>
      <c r="D295" s="14" t="s">
        <v>1357</v>
      </c>
      <c r="E295" s="16" t="s">
        <v>1387</v>
      </c>
      <c r="F295" s="14"/>
      <c r="G295" s="16" t="s">
        <v>1359</v>
      </c>
      <c r="H295" s="13" t="s">
        <v>1388</v>
      </c>
      <c r="I295" s="13" t="s">
        <v>1361</v>
      </c>
      <c r="J295" s="13" t="s">
        <v>1362</v>
      </c>
      <c r="K295" s="13" t="s">
        <v>1363</v>
      </c>
      <c r="L295" s="13" t="s">
        <v>1364</v>
      </c>
      <c r="M295" s="13" t="s">
        <v>53</v>
      </c>
      <c r="N295" s="13" t="s">
        <v>402</v>
      </c>
      <c r="O295" s="14"/>
      <c r="P295" s="13" t="s">
        <v>1154</v>
      </c>
      <c r="Q295" s="16"/>
    </row>
    <row r="296" customFormat="false" ht="44" hidden="false" customHeight="false" outlineLevel="0" collapsed="false">
      <c r="A296" s="13" t="s">
        <v>1389</v>
      </c>
      <c r="B296" s="14" t="s">
        <v>57</v>
      </c>
      <c r="C296" s="13" t="s">
        <v>66</v>
      </c>
      <c r="D296" s="14" t="s">
        <v>1357</v>
      </c>
      <c r="E296" s="16" t="s">
        <v>1390</v>
      </c>
      <c r="F296" s="14"/>
      <c r="G296" s="16" t="s">
        <v>1359</v>
      </c>
      <c r="H296" s="13" t="s">
        <v>1391</v>
      </c>
      <c r="I296" s="13" t="s">
        <v>1361</v>
      </c>
      <c r="J296" s="13" t="s">
        <v>1362</v>
      </c>
      <c r="K296" s="13" t="s">
        <v>1363</v>
      </c>
      <c r="L296" s="13" t="s">
        <v>1364</v>
      </c>
      <c r="M296" s="13" t="s">
        <v>53</v>
      </c>
      <c r="N296" s="13" t="s">
        <v>402</v>
      </c>
      <c r="O296" s="14"/>
      <c r="P296" s="13" t="s">
        <v>1154</v>
      </c>
      <c r="Q296" s="16"/>
    </row>
    <row r="297" customFormat="false" ht="44" hidden="false" customHeight="false" outlineLevel="0" collapsed="false">
      <c r="A297" s="13" t="s">
        <v>1392</v>
      </c>
      <c r="B297" s="14" t="s">
        <v>57</v>
      </c>
      <c r="C297" s="13" t="s">
        <v>66</v>
      </c>
      <c r="D297" s="14" t="s">
        <v>1393</v>
      </c>
      <c r="E297" s="16" t="s">
        <v>1394</v>
      </c>
      <c r="F297" s="14"/>
      <c r="G297" s="16" t="s">
        <v>1395</v>
      </c>
      <c r="H297" s="13" t="s">
        <v>1396</v>
      </c>
      <c r="I297" s="13" t="s">
        <v>1397</v>
      </c>
      <c r="J297" s="14" t="s">
        <v>1398</v>
      </c>
      <c r="K297" s="14"/>
      <c r="L297" s="14"/>
      <c r="M297" s="13" t="s">
        <v>54</v>
      </c>
      <c r="N297" s="13" t="s">
        <v>402</v>
      </c>
      <c r="O297" s="14"/>
      <c r="P297" s="13" t="s">
        <v>1154</v>
      </c>
      <c r="Q297" s="16"/>
    </row>
    <row r="298" customFormat="false" ht="44" hidden="false" customHeight="false" outlineLevel="0" collapsed="false">
      <c r="A298" s="13" t="s">
        <v>1399</v>
      </c>
      <c r="B298" s="14" t="s">
        <v>57</v>
      </c>
      <c r="C298" s="13" t="s">
        <v>66</v>
      </c>
      <c r="D298" s="14" t="s">
        <v>1393</v>
      </c>
      <c r="E298" s="16" t="s">
        <v>1400</v>
      </c>
      <c r="F298" s="14"/>
      <c r="G298" s="16" t="s">
        <v>1395</v>
      </c>
      <c r="H298" s="13" t="s">
        <v>1401</v>
      </c>
      <c r="I298" s="13" t="s">
        <v>1397</v>
      </c>
      <c r="J298" s="14" t="s">
        <v>1398</v>
      </c>
      <c r="K298" s="14"/>
      <c r="L298" s="14"/>
      <c r="M298" s="13" t="s">
        <v>54</v>
      </c>
      <c r="N298" s="13" t="s">
        <v>402</v>
      </c>
      <c r="O298" s="14"/>
      <c r="P298" s="13" t="s">
        <v>1154</v>
      </c>
      <c r="Q298" s="16"/>
    </row>
    <row r="299" customFormat="false" ht="44" hidden="false" customHeight="false" outlineLevel="0" collapsed="false">
      <c r="A299" s="13" t="s">
        <v>1402</v>
      </c>
      <c r="B299" s="14" t="s">
        <v>57</v>
      </c>
      <c r="C299" s="13" t="s">
        <v>66</v>
      </c>
      <c r="D299" s="14" t="s">
        <v>1393</v>
      </c>
      <c r="E299" s="16" t="s">
        <v>1403</v>
      </c>
      <c r="F299" s="14" t="s">
        <v>396</v>
      </c>
      <c r="G299" s="16" t="s">
        <v>1395</v>
      </c>
      <c r="H299" s="13" t="s">
        <v>1401</v>
      </c>
      <c r="I299" s="13" t="s">
        <v>1397</v>
      </c>
      <c r="J299" s="14" t="s">
        <v>1398</v>
      </c>
      <c r="K299" s="14"/>
      <c r="L299" s="14"/>
      <c r="M299" s="13" t="s">
        <v>54</v>
      </c>
      <c r="N299" s="13" t="s">
        <v>402</v>
      </c>
      <c r="O299" s="14"/>
      <c r="P299" s="13" t="s">
        <v>1154</v>
      </c>
      <c r="Q299" s="16"/>
    </row>
    <row r="300" customFormat="false" ht="44" hidden="false" customHeight="false" outlineLevel="0" collapsed="false">
      <c r="A300" s="13" t="s">
        <v>1404</v>
      </c>
      <c r="B300" s="14" t="s">
        <v>57</v>
      </c>
      <c r="C300" s="13" t="s">
        <v>66</v>
      </c>
      <c r="D300" s="14" t="s">
        <v>1393</v>
      </c>
      <c r="E300" s="16" t="s">
        <v>1405</v>
      </c>
      <c r="F300" s="14"/>
      <c r="G300" s="16" t="s">
        <v>1395</v>
      </c>
      <c r="H300" s="13" t="s">
        <v>1406</v>
      </c>
      <c r="I300" s="13" t="s">
        <v>1397</v>
      </c>
      <c r="J300" s="14" t="s">
        <v>1398</v>
      </c>
      <c r="K300" s="14"/>
      <c r="L300" s="14"/>
      <c r="M300" s="13" t="s">
        <v>54</v>
      </c>
      <c r="N300" s="13" t="s">
        <v>402</v>
      </c>
      <c r="O300" s="14"/>
      <c r="P300" s="13" t="s">
        <v>1154</v>
      </c>
      <c r="Q300" s="16"/>
    </row>
    <row r="301" customFormat="false" ht="29.85" hidden="false" customHeight="false" outlineLevel="0" collapsed="false">
      <c r="A301" s="13" t="s">
        <v>1407</v>
      </c>
      <c r="B301" s="14" t="s">
        <v>57</v>
      </c>
      <c r="C301" s="13" t="s">
        <v>66</v>
      </c>
      <c r="D301" s="14" t="s">
        <v>1393</v>
      </c>
      <c r="E301" s="16" t="s">
        <v>1408</v>
      </c>
      <c r="F301" s="14" t="s">
        <v>396</v>
      </c>
      <c r="G301" s="16" t="s">
        <v>1409</v>
      </c>
      <c r="H301" s="13" t="s">
        <v>1406</v>
      </c>
      <c r="I301" s="13" t="s">
        <v>1410</v>
      </c>
      <c r="J301" s="14" t="s">
        <v>1411</v>
      </c>
      <c r="K301" s="14"/>
      <c r="L301" s="14"/>
      <c r="M301" s="13" t="s">
        <v>54</v>
      </c>
      <c r="N301" s="13" t="s">
        <v>402</v>
      </c>
      <c r="O301" s="14"/>
      <c r="P301" s="13" t="s">
        <v>1154</v>
      </c>
      <c r="Q301" s="16"/>
    </row>
    <row r="302" customFormat="false" ht="58.2" hidden="false" customHeight="false" outlineLevel="0" collapsed="false">
      <c r="A302" s="13" t="s">
        <v>1412</v>
      </c>
      <c r="B302" s="14" t="s">
        <v>57</v>
      </c>
      <c r="C302" s="13" t="s">
        <v>66</v>
      </c>
      <c r="D302" s="14" t="s">
        <v>1393</v>
      </c>
      <c r="E302" s="16" t="s">
        <v>1413</v>
      </c>
      <c r="F302" s="14"/>
      <c r="G302" s="16" t="s">
        <v>1409</v>
      </c>
      <c r="H302" s="13" t="s">
        <v>1401</v>
      </c>
      <c r="I302" s="13" t="s">
        <v>1410</v>
      </c>
      <c r="J302" s="14" t="s">
        <v>1411</v>
      </c>
      <c r="K302" s="14"/>
      <c r="L302" s="14"/>
      <c r="M302" s="13" t="s">
        <v>54</v>
      </c>
      <c r="N302" s="13" t="s">
        <v>402</v>
      </c>
      <c r="O302" s="14"/>
      <c r="P302" s="13" t="s">
        <v>1154</v>
      </c>
      <c r="Q302" s="16"/>
    </row>
    <row r="303" customFormat="false" ht="29.85" hidden="false" customHeight="false" outlineLevel="0" collapsed="false">
      <c r="A303" s="13" t="s">
        <v>1414</v>
      </c>
      <c r="B303" s="14" t="s">
        <v>57</v>
      </c>
      <c r="C303" s="13" t="s">
        <v>66</v>
      </c>
      <c r="D303" s="14" t="s">
        <v>1393</v>
      </c>
      <c r="E303" s="16" t="s">
        <v>1415</v>
      </c>
      <c r="F303" s="14"/>
      <c r="G303" s="16" t="s">
        <v>1416</v>
      </c>
      <c r="H303" s="13" t="s">
        <v>1417</v>
      </c>
      <c r="I303" s="13" t="s">
        <v>1418</v>
      </c>
      <c r="J303" s="14" t="s">
        <v>1419</v>
      </c>
      <c r="K303" s="14"/>
      <c r="L303" s="14"/>
      <c r="M303" s="13" t="s">
        <v>54</v>
      </c>
      <c r="N303" s="13" t="s">
        <v>402</v>
      </c>
      <c r="O303" s="14"/>
      <c r="P303" s="13" t="s">
        <v>1154</v>
      </c>
      <c r="Q303" s="16"/>
    </row>
    <row r="304" customFormat="false" ht="29.85" hidden="false" customHeight="false" outlineLevel="0" collapsed="false">
      <c r="A304" s="13" t="s">
        <v>1420</v>
      </c>
      <c r="B304" s="14" t="s">
        <v>57</v>
      </c>
      <c r="C304" s="13" t="s">
        <v>66</v>
      </c>
      <c r="D304" s="14" t="s">
        <v>1393</v>
      </c>
      <c r="E304" s="16" t="s">
        <v>1421</v>
      </c>
      <c r="F304" s="14"/>
      <c r="G304" s="16" t="s">
        <v>1416</v>
      </c>
      <c r="H304" s="13" t="s">
        <v>1422</v>
      </c>
      <c r="I304" s="13" t="s">
        <v>1418</v>
      </c>
      <c r="J304" s="14" t="s">
        <v>1419</v>
      </c>
      <c r="K304" s="14"/>
      <c r="L304" s="14"/>
      <c r="M304" s="13" t="s">
        <v>54</v>
      </c>
      <c r="N304" s="13" t="s">
        <v>402</v>
      </c>
      <c r="O304" s="14"/>
      <c r="P304" s="13" t="s">
        <v>1154</v>
      </c>
      <c r="Q304" s="16"/>
    </row>
    <row r="305" customFormat="false" ht="58.2" hidden="false" customHeight="false" outlineLevel="0" collapsed="false">
      <c r="A305" s="13" t="s">
        <v>1423</v>
      </c>
      <c r="B305" s="14" t="s">
        <v>57</v>
      </c>
      <c r="C305" s="13" t="s">
        <v>66</v>
      </c>
      <c r="D305" s="14" t="s">
        <v>1393</v>
      </c>
      <c r="E305" s="16" t="s">
        <v>1424</v>
      </c>
      <c r="F305" s="14"/>
      <c r="G305" s="16" t="s">
        <v>1416</v>
      </c>
      <c r="H305" s="13" t="s">
        <v>1422</v>
      </c>
      <c r="I305" s="13" t="s">
        <v>1418</v>
      </c>
      <c r="J305" s="14" t="s">
        <v>1419</v>
      </c>
      <c r="K305" s="14"/>
      <c r="L305" s="14"/>
      <c r="M305" s="13" t="s">
        <v>54</v>
      </c>
      <c r="N305" s="13" t="s">
        <v>402</v>
      </c>
      <c r="O305" s="14"/>
      <c r="P305" s="13" t="s">
        <v>1154</v>
      </c>
      <c r="Q305" s="16"/>
    </row>
    <row r="306" customFormat="false" ht="44" hidden="false" customHeight="false" outlineLevel="0" collapsed="false">
      <c r="A306" s="13" t="s">
        <v>1425</v>
      </c>
      <c r="B306" s="14" t="s">
        <v>57</v>
      </c>
      <c r="C306" s="13" t="s">
        <v>66</v>
      </c>
      <c r="D306" s="14" t="s">
        <v>1393</v>
      </c>
      <c r="E306" s="16" t="s">
        <v>1426</v>
      </c>
      <c r="F306" s="14" t="s">
        <v>396</v>
      </c>
      <c r="G306" s="16" t="s">
        <v>1427</v>
      </c>
      <c r="H306" s="13" t="s">
        <v>1422</v>
      </c>
      <c r="I306" s="13" t="s">
        <v>1418</v>
      </c>
      <c r="J306" s="14" t="s">
        <v>1419</v>
      </c>
      <c r="K306" s="14"/>
      <c r="L306" s="14"/>
      <c r="M306" s="13" t="s">
        <v>54</v>
      </c>
      <c r="N306" s="13" t="s">
        <v>402</v>
      </c>
      <c r="O306" s="14"/>
      <c r="P306" s="13" t="s">
        <v>1154</v>
      </c>
      <c r="Q306" s="16"/>
    </row>
    <row r="307" customFormat="false" ht="58.2" hidden="false" customHeight="false" outlineLevel="0" collapsed="false">
      <c r="A307" s="13" t="s">
        <v>1428</v>
      </c>
      <c r="B307" s="14" t="s">
        <v>57</v>
      </c>
      <c r="C307" s="13" t="s">
        <v>66</v>
      </c>
      <c r="D307" s="13" t="s">
        <v>1429</v>
      </c>
      <c r="E307" s="15" t="s">
        <v>1430</v>
      </c>
      <c r="F307" s="14"/>
      <c r="G307" s="16" t="s">
        <v>1431</v>
      </c>
      <c r="H307" s="13" t="s">
        <v>1406</v>
      </c>
      <c r="I307" s="13" t="s">
        <v>1432</v>
      </c>
      <c r="J307" s="13" t="s">
        <v>1433</v>
      </c>
      <c r="K307" s="14"/>
      <c r="L307" s="14"/>
      <c r="M307" s="13" t="s">
        <v>55</v>
      </c>
      <c r="N307" s="13" t="s">
        <v>402</v>
      </c>
      <c r="O307" s="14"/>
      <c r="P307" s="13" t="s">
        <v>1154</v>
      </c>
      <c r="Q307" s="16"/>
    </row>
    <row r="308" customFormat="false" ht="44" hidden="false" customHeight="false" outlineLevel="0" collapsed="false">
      <c r="A308" s="13" t="s">
        <v>1434</v>
      </c>
      <c r="B308" s="14" t="s">
        <v>57</v>
      </c>
      <c r="C308" s="13" t="s">
        <v>66</v>
      </c>
      <c r="D308" s="13" t="s">
        <v>1429</v>
      </c>
      <c r="E308" s="15" t="s">
        <v>1435</v>
      </c>
      <c r="F308" s="14"/>
      <c r="G308" s="16" t="s">
        <v>1431</v>
      </c>
      <c r="H308" s="13" t="s">
        <v>1406</v>
      </c>
      <c r="I308" s="13" t="s">
        <v>1432</v>
      </c>
      <c r="J308" s="13" t="s">
        <v>1433</v>
      </c>
      <c r="K308" s="14"/>
      <c r="L308" s="14"/>
      <c r="M308" s="13" t="s">
        <v>55</v>
      </c>
      <c r="N308" s="13" t="s">
        <v>402</v>
      </c>
      <c r="O308" s="14"/>
      <c r="P308" s="13" t="s">
        <v>1154</v>
      </c>
      <c r="Q308" s="16"/>
    </row>
    <row r="309" customFormat="false" ht="44" hidden="false" customHeight="false" outlineLevel="0" collapsed="false">
      <c r="A309" s="13" t="s">
        <v>1436</v>
      </c>
      <c r="B309" s="14" t="s">
        <v>57</v>
      </c>
      <c r="C309" s="13" t="s">
        <v>66</v>
      </c>
      <c r="D309" s="13" t="s">
        <v>1429</v>
      </c>
      <c r="E309" s="15" t="s">
        <v>1437</v>
      </c>
      <c r="F309" s="14"/>
      <c r="G309" s="16" t="s">
        <v>1431</v>
      </c>
      <c r="H309" s="13" t="s">
        <v>1401</v>
      </c>
      <c r="I309" s="13" t="s">
        <v>1432</v>
      </c>
      <c r="J309" s="13" t="s">
        <v>1433</v>
      </c>
      <c r="K309" s="14"/>
      <c r="L309" s="14"/>
      <c r="M309" s="13" t="s">
        <v>55</v>
      </c>
      <c r="N309" s="13" t="s">
        <v>402</v>
      </c>
      <c r="O309" s="14"/>
      <c r="P309" s="13" t="s">
        <v>1154</v>
      </c>
      <c r="Q309" s="16"/>
    </row>
    <row r="310" customFormat="false" ht="44" hidden="false" customHeight="false" outlineLevel="0" collapsed="false">
      <c r="A310" s="13" t="s">
        <v>1438</v>
      </c>
      <c r="B310" s="14" t="s">
        <v>57</v>
      </c>
      <c r="C310" s="13" t="s">
        <v>66</v>
      </c>
      <c r="D310" s="13" t="s">
        <v>1429</v>
      </c>
      <c r="E310" s="15" t="s">
        <v>1439</v>
      </c>
      <c r="F310" s="14" t="s">
        <v>450</v>
      </c>
      <c r="G310" s="16" t="s">
        <v>1431</v>
      </c>
      <c r="H310" s="13" t="s">
        <v>1401</v>
      </c>
      <c r="I310" s="13" t="s">
        <v>1432</v>
      </c>
      <c r="J310" s="13" t="s">
        <v>1433</v>
      </c>
      <c r="K310" s="14"/>
      <c r="L310" s="14"/>
      <c r="M310" s="13" t="s">
        <v>55</v>
      </c>
      <c r="N310" s="13" t="s">
        <v>402</v>
      </c>
      <c r="O310" s="14"/>
      <c r="P310" s="13" t="s">
        <v>1154</v>
      </c>
      <c r="Q310" s="16" t="s">
        <v>1440</v>
      </c>
    </row>
    <row r="311" customFormat="false" ht="72.35" hidden="false" customHeight="false" outlineLevel="0" collapsed="false">
      <c r="A311" s="13" t="s">
        <v>1441</v>
      </c>
      <c r="B311" s="14" t="s">
        <v>57</v>
      </c>
      <c r="C311" s="13" t="s">
        <v>66</v>
      </c>
      <c r="D311" s="13" t="s">
        <v>1429</v>
      </c>
      <c r="E311" s="15" t="s">
        <v>1442</v>
      </c>
      <c r="F311" s="14" t="s">
        <v>450</v>
      </c>
      <c r="G311" s="16" t="s">
        <v>1431</v>
      </c>
      <c r="H311" s="13" t="s">
        <v>1401</v>
      </c>
      <c r="I311" s="13" t="s">
        <v>1443</v>
      </c>
      <c r="J311" s="13" t="s">
        <v>1444</v>
      </c>
      <c r="K311" s="13" t="s">
        <v>1445</v>
      </c>
      <c r="L311" s="13" t="s">
        <v>1446</v>
      </c>
      <c r="M311" s="13" t="s">
        <v>53</v>
      </c>
      <c r="N311" s="13" t="s">
        <v>402</v>
      </c>
      <c r="O311" s="14"/>
      <c r="P311" s="13" t="s">
        <v>1154</v>
      </c>
      <c r="Q311" s="16"/>
    </row>
    <row r="312" customFormat="false" ht="44" hidden="false" customHeight="false" outlineLevel="0" collapsed="false">
      <c r="A312" s="13" t="s">
        <v>1447</v>
      </c>
      <c r="B312" s="14" t="s">
        <v>57</v>
      </c>
      <c r="C312" s="13" t="s">
        <v>66</v>
      </c>
      <c r="D312" s="14" t="s">
        <v>1448</v>
      </c>
      <c r="E312" s="16" t="s">
        <v>1449</v>
      </c>
      <c r="F312" s="14" t="s">
        <v>1450</v>
      </c>
      <c r="G312" s="16" t="s">
        <v>1451</v>
      </c>
      <c r="H312" s="13" t="s">
        <v>1452</v>
      </c>
      <c r="I312" s="13" t="s">
        <v>1453</v>
      </c>
      <c r="J312" s="13" t="s">
        <v>1454</v>
      </c>
      <c r="K312" s="14"/>
      <c r="L312" s="14"/>
      <c r="M312" s="13" t="s">
        <v>55</v>
      </c>
      <c r="N312" s="13" t="s">
        <v>402</v>
      </c>
      <c r="O312" s="14"/>
      <c r="P312" s="13" t="s">
        <v>1154</v>
      </c>
      <c r="Q312" s="16" t="s">
        <v>1455</v>
      </c>
    </row>
    <row r="313" customFormat="false" ht="44" hidden="false" customHeight="false" outlineLevel="0" collapsed="false">
      <c r="A313" s="13" t="s">
        <v>1456</v>
      </c>
      <c r="B313" s="14" t="s">
        <v>57</v>
      </c>
      <c r="C313" s="13" t="s">
        <v>66</v>
      </c>
      <c r="D313" s="14" t="s">
        <v>1448</v>
      </c>
      <c r="E313" s="16" t="s">
        <v>1457</v>
      </c>
      <c r="F313" s="14"/>
      <c r="G313" s="16" t="s">
        <v>1451</v>
      </c>
      <c r="H313" s="13" t="s">
        <v>398</v>
      </c>
      <c r="I313" s="13" t="s">
        <v>1453</v>
      </c>
      <c r="J313" s="13" t="s">
        <v>1454</v>
      </c>
      <c r="K313" s="14"/>
      <c r="L313" s="14"/>
      <c r="M313" s="13" t="s">
        <v>55</v>
      </c>
      <c r="N313" s="13" t="s">
        <v>402</v>
      </c>
      <c r="O313" s="14"/>
      <c r="P313" s="13" t="s">
        <v>1154</v>
      </c>
      <c r="Q313" s="16"/>
    </row>
    <row r="314" customFormat="false" ht="44" hidden="false" customHeight="false" outlineLevel="0" collapsed="false">
      <c r="A314" s="13" t="s">
        <v>1458</v>
      </c>
      <c r="B314" s="14" t="s">
        <v>57</v>
      </c>
      <c r="C314" s="13" t="s">
        <v>66</v>
      </c>
      <c r="D314" s="14" t="s">
        <v>1448</v>
      </c>
      <c r="E314" s="16" t="s">
        <v>1459</v>
      </c>
      <c r="F314" s="14"/>
      <c r="G314" s="16" t="s">
        <v>1451</v>
      </c>
      <c r="H314" s="13" t="s">
        <v>398</v>
      </c>
      <c r="I314" s="13" t="s">
        <v>1453</v>
      </c>
      <c r="J314" s="13" t="s">
        <v>1454</v>
      </c>
      <c r="K314" s="14"/>
      <c r="L314" s="14"/>
      <c r="M314" s="13" t="s">
        <v>55</v>
      </c>
      <c r="N314" s="13" t="s">
        <v>402</v>
      </c>
      <c r="O314" s="14"/>
      <c r="P314" s="13" t="s">
        <v>1154</v>
      </c>
      <c r="Q314" s="16"/>
    </row>
    <row r="315" customFormat="false" ht="44" hidden="false" customHeight="false" outlineLevel="0" collapsed="false">
      <c r="A315" s="13" t="s">
        <v>1460</v>
      </c>
      <c r="B315" s="14" t="s">
        <v>57</v>
      </c>
      <c r="C315" s="13" t="s">
        <v>66</v>
      </c>
      <c r="D315" s="14" t="s">
        <v>1461</v>
      </c>
      <c r="E315" s="16" t="s">
        <v>1462</v>
      </c>
      <c r="F315" s="14" t="s">
        <v>450</v>
      </c>
      <c r="G315" s="16" t="s">
        <v>1463</v>
      </c>
      <c r="H315" s="13" t="s">
        <v>1464</v>
      </c>
      <c r="I315" s="13" t="s">
        <v>1465</v>
      </c>
      <c r="J315" s="13" t="s">
        <v>1466</v>
      </c>
      <c r="K315" s="14"/>
      <c r="L315" s="14"/>
      <c r="M315" s="13" t="s">
        <v>55</v>
      </c>
      <c r="N315" s="13" t="s">
        <v>402</v>
      </c>
      <c r="O315" s="14"/>
      <c r="P315" s="13" t="s">
        <v>1154</v>
      </c>
      <c r="Q315" s="15" t="s">
        <v>1467</v>
      </c>
    </row>
    <row r="316" customFormat="false" ht="72.35" hidden="false" customHeight="false" outlineLevel="0" collapsed="false">
      <c r="A316" s="13" t="s">
        <v>1468</v>
      </c>
      <c r="B316" s="14" t="s">
        <v>57</v>
      </c>
      <c r="C316" s="13" t="s">
        <v>66</v>
      </c>
      <c r="D316" s="14" t="s">
        <v>1270</v>
      </c>
      <c r="E316" s="16" t="s">
        <v>1469</v>
      </c>
      <c r="F316" s="14" t="s">
        <v>396</v>
      </c>
      <c r="G316" s="16" t="s">
        <v>1303</v>
      </c>
      <c r="H316" s="13" t="s">
        <v>1304</v>
      </c>
      <c r="I316" s="13" t="s">
        <v>1274</v>
      </c>
      <c r="J316" s="13" t="s">
        <v>1275</v>
      </c>
      <c r="K316" s="13" t="s">
        <v>1276</v>
      </c>
      <c r="L316" s="13" t="s">
        <v>1277</v>
      </c>
      <c r="M316" s="13" t="s">
        <v>52</v>
      </c>
      <c r="N316" s="13" t="s">
        <v>402</v>
      </c>
      <c r="O316" s="14"/>
      <c r="P316" s="13" t="s">
        <v>1154</v>
      </c>
      <c r="Q316" s="15" t="s">
        <v>429</v>
      </c>
    </row>
    <row r="317" customFormat="false" ht="29.85" hidden="false" customHeight="false" outlineLevel="0" collapsed="false">
      <c r="A317" s="13" t="s">
        <v>1470</v>
      </c>
      <c r="B317" s="14" t="s">
        <v>57</v>
      </c>
      <c r="C317" s="13" t="s">
        <v>68</v>
      </c>
      <c r="D317" s="14" t="s">
        <v>1471</v>
      </c>
      <c r="E317" s="16" t="s">
        <v>1472</v>
      </c>
      <c r="F317" s="14" t="s">
        <v>396</v>
      </c>
      <c r="G317" s="16" t="s">
        <v>1473</v>
      </c>
      <c r="H317" s="13" t="s">
        <v>1474</v>
      </c>
      <c r="I317" s="13" t="s">
        <v>679</v>
      </c>
      <c r="J317" s="13" t="s">
        <v>680</v>
      </c>
      <c r="K317" s="13" t="s">
        <v>681</v>
      </c>
      <c r="L317" s="13" t="s">
        <v>682</v>
      </c>
      <c r="M317" s="13" t="s">
        <v>52</v>
      </c>
      <c r="N317" s="13" t="s">
        <v>402</v>
      </c>
      <c r="O317" s="14"/>
      <c r="P317" s="13" t="s">
        <v>1154</v>
      </c>
      <c r="Q317" s="16"/>
    </row>
    <row r="318" customFormat="false" ht="29.85" hidden="false" customHeight="false" outlineLevel="0" collapsed="false">
      <c r="A318" s="13" t="s">
        <v>1475</v>
      </c>
      <c r="B318" s="14" t="s">
        <v>57</v>
      </c>
      <c r="C318" s="13" t="s">
        <v>68</v>
      </c>
      <c r="D318" s="14" t="s">
        <v>1471</v>
      </c>
      <c r="E318" s="16" t="s">
        <v>1476</v>
      </c>
      <c r="F318" s="14"/>
      <c r="G318" s="16" t="s">
        <v>1473</v>
      </c>
      <c r="H318" s="13" t="s">
        <v>1477</v>
      </c>
      <c r="I318" s="13" t="s">
        <v>679</v>
      </c>
      <c r="J318" s="13" t="s">
        <v>680</v>
      </c>
      <c r="K318" s="13" t="s">
        <v>681</v>
      </c>
      <c r="L318" s="13" t="s">
        <v>682</v>
      </c>
      <c r="M318" s="13" t="s">
        <v>52</v>
      </c>
      <c r="N318" s="13" t="s">
        <v>402</v>
      </c>
      <c r="O318" s="14"/>
      <c r="P318" s="13" t="s">
        <v>1154</v>
      </c>
      <c r="Q318" s="16"/>
    </row>
    <row r="319" customFormat="false" ht="29.85" hidden="false" customHeight="false" outlineLevel="0" collapsed="false">
      <c r="A319" s="13" t="s">
        <v>1478</v>
      </c>
      <c r="B319" s="14" t="s">
        <v>57</v>
      </c>
      <c r="C319" s="13" t="s">
        <v>68</v>
      </c>
      <c r="D319" s="14" t="s">
        <v>1471</v>
      </c>
      <c r="E319" s="16" t="s">
        <v>1479</v>
      </c>
      <c r="F319" s="14"/>
      <c r="G319" s="16" t="s">
        <v>1473</v>
      </c>
      <c r="H319" s="13" t="s">
        <v>1474</v>
      </c>
      <c r="I319" s="13" t="s">
        <v>679</v>
      </c>
      <c r="J319" s="13" t="s">
        <v>680</v>
      </c>
      <c r="K319" s="13" t="s">
        <v>681</v>
      </c>
      <c r="L319" s="13" t="s">
        <v>682</v>
      </c>
      <c r="M319" s="13" t="s">
        <v>52</v>
      </c>
      <c r="N319" s="13" t="s">
        <v>402</v>
      </c>
      <c r="O319" s="14"/>
      <c r="P319" s="13" t="s">
        <v>1154</v>
      </c>
      <c r="Q319" s="16"/>
    </row>
    <row r="320" customFormat="false" ht="44" hidden="false" customHeight="false" outlineLevel="0" collapsed="false">
      <c r="A320" s="13" t="s">
        <v>1480</v>
      </c>
      <c r="B320" s="14" t="s">
        <v>57</v>
      </c>
      <c r="C320" s="13" t="s">
        <v>68</v>
      </c>
      <c r="D320" s="14" t="s">
        <v>1471</v>
      </c>
      <c r="E320" s="16" t="s">
        <v>1481</v>
      </c>
      <c r="F320" s="14"/>
      <c r="G320" s="16" t="s">
        <v>1473</v>
      </c>
      <c r="H320" s="13" t="s">
        <v>1477</v>
      </c>
      <c r="I320" s="13" t="s">
        <v>679</v>
      </c>
      <c r="J320" s="13" t="s">
        <v>680</v>
      </c>
      <c r="K320" s="13" t="s">
        <v>681</v>
      </c>
      <c r="L320" s="13" t="s">
        <v>682</v>
      </c>
      <c r="M320" s="13" t="s">
        <v>52</v>
      </c>
      <c r="N320" s="13" t="s">
        <v>402</v>
      </c>
      <c r="O320" s="14"/>
      <c r="P320" s="13" t="s">
        <v>1154</v>
      </c>
      <c r="Q320" s="16"/>
    </row>
    <row r="321" customFormat="false" ht="44" hidden="false" customHeight="false" outlineLevel="0" collapsed="false">
      <c r="A321" s="13" t="s">
        <v>1482</v>
      </c>
      <c r="B321" s="14" t="s">
        <v>57</v>
      </c>
      <c r="C321" s="13" t="s">
        <v>68</v>
      </c>
      <c r="D321" s="14" t="s">
        <v>1471</v>
      </c>
      <c r="E321" s="16" t="s">
        <v>1483</v>
      </c>
      <c r="F321" s="14"/>
      <c r="G321" s="16" t="s">
        <v>1473</v>
      </c>
      <c r="H321" s="13" t="s">
        <v>1474</v>
      </c>
      <c r="I321" s="13" t="s">
        <v>679</v>
      </c>
      <c r="J321" s="13" t="s">
        <v>680</v>
      </c>
      <c r="K321" s="13" t="s">
        <v>681</v>
      </c>
      <c r="L321" s="13" t="s">
        <v>682</v>
      </c>
      <c r="M321" s="13" t="s">
        <v>52</v>
      </c>
      <c r="N321" s="13" t="s">
        <v>402</v>
      </c>
      <c r="O321" s="14"/>
      <c r="P321" s="13" t="s">
        <v>1154</v>
      </c>
      <c r="Q321" s="16"/>
    </row>
    <row r="322" customFormat="false" ht="29.85" hidden="false" customHeight="false" outlineLevel="0" collapsed="false">
      <c r="A322" s="13" t="s">
        <v>1484</v>
      </c>
      <c r="B322" s="14" t="s">
        <v>57</v>
      </c>
      <c r="C322" s="13" t="s">
        <v>68</v>
      </c>
      <c r="D322" s="14" t="s">
        <v>1471</v>
      </c>
      <c r="E322" s="16" t="s">
        <v>1485</v>
      </c>
      <c r="F322" s="14"/>
      <c r="G322" s="16" t="s">
        <v>1473</v>
      </c>
      <c r="H322" s="13" t="s">
        <v>1486</v>
      </c>
      <c r="I322" s="13" t="s">
        <v>679</v>
      </c>
      <c r="J322" s="13" t="s">
        <v>680</v>
      </c>
      <c r="K322" s="13" t="s">
        <v>681</v>
      </c>
      <c r="L322" s="13" t="s">
        <v>682</v>
      </c>
      <c r="M322" s="13" t="s">
        <v>52</v>
      </c>
      <c r="N322" s="13" t="s">
        <v>402</v>
      </c>
      <c r="O322" s="14"/>
      <c r="P322" s="13" t="s">
        <v>1154</v>
      </c>
      <c r="Q322" s="16"/>
    </row>
    <row r="323" customFormat="false" ht="29.85" hidden="false" customHeight="false" outlineLevel="0" collapsed="false">
      <c r="A323" s="13" t="s">
        <v>1487</v>
      </c>
      <c r="B323" s="14" t="s">
        <v>57</v>
      </c>
      <c r="C323" s="13" t="s">
        <v>68</v>
      </c>
      <c r="D323" s="14" t="s">
        <v>1471</v>
      </c>
      <c r="E323" s="16" t="s">
        <v>1488</v>
      </c>
      <c r="F323" s="14"/>
      <c r="G323" s="16" t="s">
        <v>1473</v>
      </c>
      <c r="H323" s="13" t="s">
        <v>1474</v>
      </c>
      <c r="I323" s="13" t="s">
        <v>679</v>
      </c>
      <c r="J323" s="13" t="s">
        <v>680</v>
      </c>
      <c r="K323" s="13" t="s">
        <v>681</v>
      </c>
      <c r="L323" s="13" t="s">
        <v>682</v>
      </c>
      <c r="M323" s="13" t="s">
        <v>52</v>
      </c>
      <c r="N323" s="13" t="s">
        <v>402</v>
      </c>
      <c r="O323" s="14"/>
      <c r="P323" s="13" t="s">
        <v>1154</v>
      </c>
      <c r="Q323" s="16"/>
    </row>
    <row r="324" customFormat="false" ht="44" hidden="false" customHeight="false" outlineLevel="0" collapsed="false">
      <c r="A324" s="13" t="s">
        <v>1489</v>
      </c>
      <c r="B324" s="14" t="s">
        <v>57</v>
      </c>
      <c r="C324" s="13" t="s">
        <v>68</v>
      </c>
      <c r="D324" s="14" t="s">
        <v>1471</v>
      </c>
      <c r="E324" s="16" t="s">
        <v>1490</v>
      </c>
      <c r="F324" s="14" t="s">
        <v>396</v>
      </c>
      <c r="G324" s="16" t="s">
        <v>1473</v>
      </c>
      <c r="H324" s="13" t="s">
        <v>1474</v>
      </c>
      <c r="I324" s="13" t="s">
        <v>679</v>
      </c>
      <c r="J324" s="13" t="s">
        <v>680</v>
      </c>
      <c r="K324" s="13" t="s">
        <v>681</v>
      </c>
      <c r="L324" s="13" t="s">
        <v>682</v>
      </c>
      <c r="M324" s="13" t="s">
        <v>52</v>
      </c>
      <c r="N324" s="13" t="s">
        <v>402</v>
      </c>
      <c r="O324" s="14"/>
      <c r="P324" s="13" t="s">
        <v>1154</v>
      </c>
      <c r="Q324" s="16"/>
    </row>
    <row r="325" customFormat="false" ht="29.85" hidden="false" customHeight="false" outlineLevel="0" collapsed="false">
      <c r="A325" s="13" t="s">
        <v>1491</v>
      </c>
      <c r="B325" s="14" t="s">
        <v>57</v>
      </c>
      <c r="C325" s="13" t="s">
        <v>68</v>
      </c>
      <c r="D325" s="14" t="s">
        <v>1471</v>
      </c>
      <c r="E325" s="16" t="s">
        <v>1492</v>
      </c>
      <c r="F325" s="14"/>
      <c r="G325" s="16" t="s">
        <v>1473</v>
      </c>
      <c r="H325" s="13" t="s">
        <v>1486</v>
      </c>
      <c r="I325" s="13" t="s">
        <v>679</v>
      </c>
      <c r="J325" s="13" t="s">
        <v>680</v>
      </c>
      <c r="K325" s="13" t="s">
        <v>681</v>
      </c>
      <c r="L325" s="13" t="s">
        <v>682</v>
      </c>
      <c r="M325" s="13" t="s">
        <v>52</v>
      </c>
      <c r="N325" s="13" t="s">
        <v>402</v>
      </c>
      <c r="O325" s="14"/>
      <c r="P325" s="13" t="s">
        <v>1154</v>
      </c>
      <c r="Q325" s="16"/>
    </row>
    <row r="326" customFormat="false" ht="29.85" hidden="false" customHeight="false" outlineLevel="0" collapsed="false">
      <c r="A326" s="13" t="s">
        <v>1493</v>
      </c>
      <c r="B326" s="14" t="s">
        <v>57</v>
      </c>
      <c r="C326" s="13" t="s">
        <v>68</v>
      </c>
      <c r="D326" s="14" t="s">
        <v>1471</v>
      </c>
      <c r="E326" s="16" t="s">
        <v>1494</v>
      </c>
      <c r="F326" s="14"/>
      <c r="G326" s="16" t="s">
        <v>1473</v>
      </c>
      <c r="H326" s="13" t="s">
        <v>1486</v>
      </c>
      <c r="I326" s="13" t="s">
        <v>679</v>
      </c>
      <c r="J326" s="13" t="s">
        <v>680</v>
      </c>
      <c r="K326" s="13" t="s">
        <v>681</v>
      </c>
      <c r="L326" s="13" t="s">
        <v>682</v>
      </c>
      <c r="M326" s="13" t="s">
        <v>52</v>
      </c>
      <c r="N326" s="13" t="s">
        <v>402</v>
      </c>
      <c r="O326" s="14"/>
      <c r="P326" s="13" t="s">
        <v>1154</v>
      </c>
      <c r="Q326" s="16"/>
    </row>
    <row r="327" customFormat="false" ht="44" hidden="false" customHeight="false" outlineLevel="0" collapsed="false">
      <c r="A327" s="13" t="s">
        <v>1495</v>
      </c>
      <c r="B327" s="14" t="s">
        <v>57</v>
      </c>
      <c r="C327" s="13" t="s">
        <v>68</v>
      </c>
      <c r="D327" s="14" t="s">
        <v>1471</v>
      </c>
      <c r="E327" s="16" t="s">
        <v>1496</v>
      </c>
      <c r="F327" s="14" t="s">
        <v>396</v>
      </c>
      <c r="G327" s="16" t="s">
        <v>1473</v>
      </c>
      <c r="H327" s="13" t="s">
        <v>1474</v>
      </c>
      <c r="I327" s="13" t="s">
        <v>679</v>
      </c>
      <c r="J327" s="13" t="s">
        <v>680</v>
      </c>
      <c r="K327" s="13" t="s">
        <v>681</v>
      </c>
      <c r="L327" s="13" t="s">
        <v>682</v>
      </c>
      <c r="M327" s="13" t="s">
        <v>52</v>
      </c>
      <c r="N327" s="13" t="s">
        <v>402</v>
      </c>
      <c r="O327" s="14"/>
      <c r="P327" s="13" t="s">
        <v>1154</v>
      </c>
      <c r="Q327" s="16"/>
    </row>
    <row r="328" customFormat="false" ht="29.85" hidden="false" customHeight="false" outlineLevel="0" collapsed="false">
      <c r="A328" s="13" t="s">
        <v>1497</v>
      </c>
      <c r="B328" s="14" t="s">
        <v>57</v>
      </c>
      <c r="C328" s="13" t="s">
        <v>68</v>
      </c>
      <c r="D328" s="14" t="s">
        <v>1471</v>
      </c>
      <c r="E328" s="16" t="s">
        <v>1498</v>
      </c>
      <c r="F328" s="14"/>
      <c r="G328" s="16" t="s">
        <v>1473</v>
      </c>
      <c r="H328" s="13" t="s">
        <v>1474</v>
      </c>
      <c r="I328" s="13" t="s">
        <v>679</v>
      </c>
      <c r="J328" s="13" t="s">
        <v>680</v>
      </c>
      <c r="K328" s="13" t="s">
        <v>681</v>
      </c>
      <c r="L328" s="13" t="s">
        <v>682</v>
      </c>
      <c r="M328" s="13" t="s">
        <v>52</v>
      </c>
      <c r="N328" s="13" t="s">
        <v>402</v>
      </c>
      <c r="O328" s="14"/>
      <c r="P328" s="13" t="s">
        <v>1154</v>
      </c>
      <c r="Q328" s="16"/>
    </row>
    <row r="329" customFormat="false" ht="29.85" hidden="false" customHeight="false" outlineLevel="0" collapsed="false">
      <c r="A329" s="13" t="s">
        <v>1499</v>
      </c>
      <c r="B329" s="14" t="s">
        <v>57</v>
      </c>
      <c r="C329" s="13" t="s">
        <v>68</v>
      </c>
      <c r="D329" s="14" t="s">
        <v>1471</v>
      </c>
      <c r="E329" s="16" t="s">
        <v>1500</v>
      </c>
      <c r="F329" s="14" t="s">
        <v>396</v>
      </c>
      <c r="G329" s="16" t="s">
        <v>1473</v>
      </c>
      <c r="H329" s="13" t="s">
        <v>1474</v>
      </c>
      <c r="I329" s="13" t="s">
        <v>679</v>
      </c>
      <c r="J329" s="13" t="s">
        <v>680</v>
      </c>
      <c r="K329" s="13" t="s">
        <v>681</v>
      </c>
      <c r="L329" s="13" t="s">
        <v>682</v>
      </c>
      <c r="M329" s="13" t="s">
        <v>52</v>
      </c>
      <c r="N329" s="13" t="s">
        <v>402</v>
      </c>
      <c r="O329" s="14"/>
      <c r="P329" s="13" t="s">
        <v>1154</v>
      </c>
      <c r="Q329" s="16"/>
    </row>
    <row r="330" customFormat="false" ht="44" hidden="false" customHeight="false" outlineLevel="0" collapsed="false">
      <c r="A330" s="13" t="s">
        <v>1501</v>
      </c>
      <c r="B330" s="14" t="s">
        <v>57</v>
      </c>
      <c r="C330" s="13" t="s">
        <v>68</v>
      </c>
      <c r="D330" s="14" t="s">
        <v>1471</v>
      </c>
      <c r="E330" s="16" t="s">
        <v>1502</v>
      </c>
      <c r="F330" s="14"/>
      <c r="G330" s="16" t="s">
        <v>1473</v>
      </c>
      <c r="H330" s="13" t="s">
        <v>1474</v>
      </c>
      <c r="I330" s="13" t="s">
        <v>679</v>
      </c>
      <c r="J330" s="13" t="s">
        <v>680</v>
      </c>
      <c r="K330" s="13" t="s">
        <v>681</v>
      </c>
      <c r="L330" s="13" t="s">
        <v>682</v>
      </c>
      <c r="M330" s="13" t="s">
        <v>52</v>
      </c>
      <c r="N330" s="13" t="s">
        <v>402</v>
      </c>
      <c r="O330" s="14"/>
      <c r="P330" s="13" t="s">
        <v>1154</v>
      </c>
      <c r="Q330" s="16" t="s">
        <v>1503</v>
      </c>
    </row>
    <row r="331" customFormat="false" ht="44" hidden="false" customHeight="false" outlineLevel="0" collapsed="false">
      <c r="A331" s="13" t="s">
        <v>1504</v>
      </c>
      <c r="B331" s="14" t="s">
        <v>57</v>
      </c>
      <c r="C331" s="13" t="s">
        <v>68</v>
      </c>
      <c r="D331" s="14" t="s">
        <v>1471</v>
      </c>
      <c r="E331" s="16" t="s">
        <v>1505</v>
      </c>
      <c r="F331" s="14"/>
      <c r="G331" s="16" t="s">
        <v>1473</v>
      </c>
      <c r="H331" s="13" t="s">
        <v>1506</v>
      </c>
      <c r="I331" s="13" t="s">
        <v>679</v>
      </c>
      <c r="J331" s="13" t="s">
        <v>680</v>
      </c>
      <c r="K331" s="13" t="s">
        <v>681</v>
      </c>
      <c r="L331" s="13" t="s">
        <v>682</v>
      </c>
      <c r="M331" s="13" t="s">
        <v>52</v>
      </c>
      <c r="N331" s="13" t="s">
        <v>402</v>
      </c>
      <c r="O331" s="14"/>
      <c r="P331" s="13" t="s">
        <v>1154</v>
      </c>
      <c r="Q331" s="16"/>
    </row>
    <row r="332" customFormat="false" ht="29.85" hidden="false" customHeight="false" outlineLevel="0" collapsed="false">
      <c r="A332" s="13" t="s">
        <v>1507</v>
      </c>
      <c r="B332" s="14" t="s">
        <v>57</v>
      </c>
      <c r="C332" s="13" t="s">
        <v>68</v>
      </c>
      <c r="D332" s="14" t="s">
        <v>1471</v>
      </c>
      <c r="E332" s="16" t="s">
        <v>1508</v>
      </c>
      <c r="F332" s="14"/>
      <c r="G332" s="16" t="s">
        <v>1473</v>
      </c>
      <c r="H332" s="13" t="s">
        <v>1506</v>
      </c>
      <c r="I332" s="13" t="s">
        <v>679</v>
      </c>
      <c r="J332" s="13" t="s">
        <v>680</v>
      </c>
      <c r="K332" s="13" t="s">
        <v>681</v>
      </c>
      <c r="L332" s="13" t="s">
        <v>682</v>
      </c>
      <c r="M332" s="13" t="s">
        <v>52</v>
      </c>
      <c r="N332" s="13" t="s">
        <v>402</v>
      </c>
      <c r="O332" s="14"/>
      <c r="P332" s="13" t="s">
        <v>1154</v>
      </c>
      <c r="Q332" s="16"/>
    </row>
    <row r="333" customFormat="false" ht="44" hidden="false" customHeight="false" outlineLevel="0" collapsed="false">
      <c r="A333" s="13" t="s">
        <v>1509</v>
      </c>
      <c r="B333" s="14" t="s">
        <v>57</v>
      </c>
      <c r="C333" s="13" t="s">
        <v>68</v>
      </c>
      <c r="D333" s="14" t="s">
        <v>1471</v>
      </c>
      <c r="E333" s="16" t="s">
        <v>1510</v>
      </c>
      <c r="F333" s="14"/>
      <c r="G333" s="16" t="s">
        <v>1473</v>
      </c>
      <c r="H333" s="13" t="s">
        <v>1506</v>
      </c>
      <c r="I333" s="13" t="s">
        <v>679</v>
      </c>
      <c r="J333" s="13" t="s">
        <v>680</v>
      </c>
      <c r="K333" s="13" t="s">
        <v>681</v>
      </c>
      <c r="L333" s="13" t="s">
        <v>682</v>
      </c>
      <c r="M333" s="13" t="s">
        <v>52</v>
      </c>
      <c r="N333" s="13" t="s">
        <v>402</v>
      </c>
      <c r="O333" s="14"/>
      <c r="P333" s="13" t="s">
        <v>1154</v>
      </c>
      <c r="Q333" s="16"/>
    </row>
    <row r="334" customFormat="false" ht="44" hidden="false" customHeight="false" outlineLevel="0" collapsed="false">
      <c r="A334" s="13" t="s">
        <v>1511</v>
      </c>
      <c r="B334" s="14" t="s">
        <v>57</v>
      </c>
      <c r="C334" s="13" t="s">
        <v>68</v>
      </c>
      <c r="D334" s="14" t="s">
        <v>1471</v>
      </c>
      <c r="E334" s="16" t="s">
        <v>1512</v>
      </c>
      <c r="F334" s="14" t="s">
        <v>396</v>
      </c>
      <c r="G334" s="16" t="s">
        <v>1473</v>
      </c>
      <c r="H334" s="13" t="s">
        <v>1474</v>
      </c>
      <c r="I334" s="13" t="s">
        <v>679</v>
      </c>
      <c r="J334" s="13" t="s">
        <v>680</v>
      </c>
      <c r="K334" s="13" t="s">
        <v>681</v>
      </c>
      <c r="L334" s="13" t="s">
        <v>682</v>
      </c>
      <c r="M334" s="13" t="s">
        <v>52</v>
      </c>
      <c r="N334" s="13" t="s">
        <v>402</v>
      </c>
      <c r="O334" s="14"/>
      <c r="P334" s="13" t="s">
        <v>1154</v>
      </c>
      <c r="Q334" s="16" t="s">
        <v>1513</v>
      </c>
    </row>
    <row r="335" customFormat="false" ht="29.85" hidden="false" customHeight="false" outlineLevel="0" collapsed="false">
      <c r="A335" s="13" t="s">
        <v>1514</v>
      </c>
      <c r="B335" s="14" t="s">
        <v>57</v>
      </c>
      <c r="C335" s="13" t="s">
        <v>68</v>
      </c>
      <c r="D335" s="14" t="s">
        <v>1471</v>
      </c>
      <c r="E335" s="16" t="s">
        <v>1515</v>
      </c>
      <c r="F335" s="14"/>
      <c r="G335" s="16" t="s">
        <v>636</v>
      </c>
      <c r="H335" s="13" t="s">
        <v>1516</v>
      </c>
      <c r="I335" s="13" t="s">
        <v>679</v>
      </c>
      <c r="J335" s="13" t="s">
        <v>680</v>
      </c>
      <c r="K335" s="13" t="s">
        <v>681</v>
      </c>
      <c r="L335" s="13" t="s">
        <v>682</v>
      </c>
      <c r="M335" s="13" t="s">
        <v>52</v>
      </c>
      <c r="N335" s="13" t="s">
        <v>402</v>
      </c>
      <c r="O335" s="14"/>
      <c r="P335" s="13" t="s">
        <v>1154</v>
      </c>
      <c r="Q335" s="16" t="s">
        <v>1230</v>
      </c>
    </row>
    <row r="336" customFormat="false" ht="29.85" hidden="false" customHeight="false" outlineLevel="0" collapsed="false">
      <c r="A336" s="13" t="s">
        <v>1517</v>
      </c>
      <c r="B336" s="14" t="s">
        <v>57</v>
      </c>
      <c r="C336" s="13" t="s">
        <v>68</v>
      </c>
      <c r="D336" s="14" t="s">
        <v>1471</v>
      </c>
      <c r="E336" s="16" t="s">
        <v>1518</v>
      </c>
      <c r="F336" s="14"/>
      <c r="G336" s="16" t="s">
        <v>1473</v>
      </c>
      <c r="H336" s="13" t="s">
        <v>1474</v>
      </c>
      <c r="I336" s="13" t="s">
        <v>679</v>
      </c>
      <c r="J336" s="13" t="s">
        <v>680</v>
      </c>
      <c r="K336" s="13" t="s">
        <v>681</v>
      </c>
      <c r="L336" s="13" t="s">
        <v>682</v>
      </c>
      <c r="M336" s="13" t="s">
        <v>52</v>
      </c>
      <c r="N336" s="13" t="s">
        <v>402</v>
      </c>
      <c r="O336" s="14"/>
      <c r="P336" s="13" t="s">
        <v>1154</v>
      </c>
      <c r="Q336" s="16"/>
    </row>
    <row r="337" customFormat="false" ht="58.2" hidden="false" customHeight="false" outlineLevel="0" collapsed="false">
      <c r="A337" s="13" t="s">
        <v>1519</v>
      </c>
      <c r="B337" s="14" t="s">
        <v>57</v>
      </c>
      <c r="C337" s="13" t="s">
        <v>68</v>
      </c>
      <c r="D337" s="14" t="s">
        <v>1471</v>
      </c>
      <c r="E337" s="15" t="s">
        <v>1520</v>
      </c>
      <c r="F337" s="14"/>
      <c r="G337" s="16" t="s">
        <v>1521</v>
      </c>
      <c r="H337" s="13" t="s">
        <v>1522</v>
      </c>
      <c r="I337" s="13" t="s">
        <v>679</v>
      </c>
      <c r="J337" s="13" t="s">
        <v>680</v>
      </c>
      <c r="K337" s="13" t="s">
        <v>681</v>
      </c>
      <c r="L337" s="13" t="s">
        <v>682</v>
      </c>
      <c r="M337" s="13" t="s">
        <v>52</v>
      </c>
      <c r="N337" s="13" t="s">
        <v>402</v>
      </c>
      <c r="O337" s="14"/>
      <c r="P337" s="13" t="s">
        <v>1154</v>
      </c>
      <c r="Q337" s="16" t="s">
        <v>1523</v>
      </c>
    </row>
    <row r="338" customFormat="false" ht="44" hidden="false" customHeight="false" outlineLevel="0" collapsed="false">
      <c r="A338" s="13" t="s">
        <v>1524</v>
      </c>
      <c r="B338" s="14" t="s">
        <v>57</v>
      </c>
      <c r="C338" s="13" t="s">
        <v>68</v>
      </c>
      <c r="D338" s="14" t="s">
        <v>1471</v>
      </c>
      <c r="E338" s="16" t="s">
        <v>1525</v>
      </c>
      <c r="F338" s="14"/>
      <c r="G338" s="16" t="s">
        <v>1473</v>
      </c>
      <c r="H338" s="13" t="s">
        <v>1526</v>
      </c>
      <c r="I338" s="13" t="s">
        <v>679</v>
      </c>
      <c r="J338" s="13" t="s">
        <v>680</v>
      </c>
      <c r="K338" s="13" t="s">
        <v>681</v>
      </c>
      <c r="L338" s="13" t="s">
        <v>682</v>
      </c>
      <c r="M338" s="13" t="s">
        <v>52</v>
      </c>
      <c r="N338" s="13" t="s">
        <v>402</v>
      </c>
      <c r="O338" s="14"/>
      <c r="P338" s="13" t="s">
        <v>1154</v>
      </c>
      <c r="Q338" s="16" t="s">
        <v>1527</v>
      </c>
    </row>
    <row r="339" customFormat="false" ht="44" hidden="false" customHeight="false" outlineLevel="0" collapsed="false">
      <c r="A339" s="13" t="s">
        <v>1528</v>
      </c>
      <c r="B339" s="14" t="s">
        <v>57</v>
      </c>
      <c r="C339" s="13" t="s">
        <v>68</v>
      </c>
      <c r="D339" s="13" t="s">
        <v>1529</v>
      </c>
      <c r="E339" s="16" t="s">
        <v>1530</v>
      </c>
      <c r="F339" s="14" t="s">
        <v>396</v>
      </c>
      <c r="G339" s="16" t="s">
        <v>1531</v>
      </c>
      <c r="H339" s="13" t="s">
        <v>1532</v>
      </c>
      <c r="I339" s="13" t="s">
        <v>1533</v>
      </c>
      <c r="J339" s="13" t="s">
        <v>1534</v>
      </c>
      <c r="K339" s="13" t="s">
        <v>1535</v>
      </c>
      <c r="L339" s="13" t="s">
        <v>1536</v>
      </c>
      <c r="M339" s="13" t="s">
        <v>52</v>
      </c>
      <c r="N339" s="13" t="s">
        <v>402</v>
      </c>
      <c r="O339" s="14"/>
      <c r="P339" s="13" t="s">
        <v>1154</v>
      </c>
      <c r="Q339" s="16" t="s">
        <v>1537</v>
      </c>
    </row>
    <row r="340" customFormat="false" ht="29.85" hidden="false" customHeight="false" outlineLevel="0" collapsed="false">
      <c r="A340" s="13" t="s">
        <v>1538</v>
      </c>
      <c r="B340" s="14" t="s">
        <v>57</v>
      </c>
      <c r="C340" s="13" t="s">
        <v>68</v>
      </c>
      <c r="D340" s="13" t="s">
        <v>1529</v>
      </c>
      <c r="E340" s="16" t="s">
        <v>1539</v>
      </c>
      <c r="F340" s="14"/>
      <c r="G340" s="16" t="s">
        <v>1531</v>
      </c>
      <c r="H340" s="13" t="s">
        <v>1532</v>
      </c>
      <c r="I340" s="13" t="s">
        <v>1533</v>
      </c>
      <c r="J340" s="13" t="s">
        <v>1534</v>
      </c>
      <c r="K340" s="13" t="s">
        <v>1535</v>
      </c>
      <c r="L340" s="13" t="s">
        <v>1536</v>
      </c>
      <c r="M340" s="13" t="s">
        <v>52</v>
      </c>
      <c r="N340" s="13" t="s">
        <v>402</v>
      </c>
      <c r="O340" s="14"/>
      <c r="P340" s="13" t="s">
        <v>1154</v>
      </c>
      <c r="Q340" s="16"/>
    </row>
    <row r="341" customFormat="false" ht="29.85" hidden="false" customHeight="false" outlineLevel="0" collapsed="false">
      <c r="A341" s="13" t="s">
        <v>1540</v>
      </c>
      <c r="B341" s="14" t="s">
        <v>57</v>
      </c>
      <c r="C341" s="13" t="s">
        <v>68</v>
      </c>
      <c r="D341" s="13" t="s">
        <v>1529</v>
      </c>
      <c r="E341" s="15" t="s">
        <v>1541</v>
      </c>
      <c r="F341" s="14"/>
      <c r="G341" s="16" t="s">
        <v>1531</v>
      </c>
      <c r="H341" s="13" t="s">
        <v>1532</v>
      </c>
      <c r="I341" s="13" t="s">
        <v>1533</v>
      </c>
      <c r="J341" s="13" t="s">
        <v>1534</v>
      </c>
      <c r="K341" s="13" t="s">
        <v>1535</v>
      </c>
      <c r="L341" s="13" t="s">
        <v>1536</v>
      </c>
      <c r="M341" s="13" t="s">
        <v>52</v>
      </c>
      <c r="N341" s="13" t="s">
        <v>402</v>
      </c>
      <c r="O341" s="14"/>
      <c r="P341" s="13" t="s">
        <v>1154</v>
      </c>
      <c r="Q341" s="16"/>
    </row>
    <row r="342" customFormat="false" ht="72.35" hidden="false" customHeight="false" outlineLevel="0" collapsed="false">
      <c r="A342" s="13" t="s">
        <v>1542</v>
      </c>
      <c r="B342" s="14" t="s">
        <v>57</v>
      </c>
      <c r="C342" s="13" t="s">
        <v>68</v>
      </c>
      <c r="D342" s="13" t="s">
        <v>1529</v>
      </c>
      <c r="E342" s="16" t="s">
        <v>1543</v>
      </c>
      <c r="F342" s="14"/>
      <c r="G342" s="16" t="s">
        <v>1531</v>
      </c>
      <c r="H342" s="13" t="s">
        <v>1532</v>
      </c>
      <c r="I342" s="13" t="s">
        <v>1533</v>
      </c>
      <c r="J342" s="13" t="s">
        <v>1534</v>
      </c>
      <c r="K342" s="13" t="s">
        <v>1535</v>
      </c>
      <c r="L342" s="13" t="s">
        <v>1536</v>
      </c>
      <c r="M342" s="13" t="s">
        <v>52</v>
      </c>
      <c r="N342" s="13" t="s">
        <v>402</v>
      </c>
      <c r="O342" s="14"/>
      <c r="P342" s="13" t="s">
        <v>1154</v>
      </c>
      <c r="Q342" s="15" t="s">
        <v>1544</v>
      </c>
    </row>
    <row r="343" customFormat="false" ht="44" hidden="false" customHeight="false" outlineLevel="0" collapsed="false">
      <c r="A343" s="13" t="s">
        <v>1545</v>
      </c>
      <c r="B343" s="14" t="s">
        <v>57</v>
      </c>
      <c r="C343" s="13" t="s">
        <v>68</v>
      </c>
      <c r="D343" s="13" t="s">
        <v>1529</v>
      </c>
      <c r="E343" s="15" t="s">
        <v>1546</v>
      </c>
      <c r="F343" s="14"/>
      <c r="G343" s="16" t="s">
        <v>1531</v>
      </c>
      <c r="H343" s="13" t="s">
        <v>1532</v>
      </c>
      <c r="I343" s="13" t="s">
        <v>1533</v>
      </c>
      <c r="J343" s="13" t="s">
        <v>1534</v>
      </c>
      <c r="K343" s="13" t="s">
        <v>1535</v>
      </c>
      <c r="L343" s="13" t="s">
        <v>1536</v>
      </c>
      <c r="M343" s="13" t="s">
        <v>52</v>
      </c>
      <c r="N343" s="13" t="s">
        <v>402</v>
      </c>
      <c r="O343" s="14"/>
      <c r="P343" s="13" t="s">
        <v>1154</v>
      </c>
      <c r="Q343" s="15" t="s">
        <v>1547</v>
      </c>
    </row>
    <row r="344" customFormat="false" ht="44" hidden="false" customHeight="false" outlineLevel="0" collapsed="false">
      <c r="A344" s="13" t="s">
        <v>1548</v>
      </c>
      <c r="B344" s="14" t="s">
        <v>57</v>
      </c>
      <c r="C344" s="13" t="s">
        <v>68</v>
      </c>
      <c r="D344" s="13" t="s">
        <v>1529</v>
      </c>
      <c r="E344" s="16" t="s">
        <v>1549</v>
      </c>
      <c r="F344" s="14"/>
      <c r="G344" s="16" t="s">
        <v>1531</v>
      </c>
      <c r="H344" s="13" t="s">
        <v>1532</v>
      </c>
      <c r="I344" s="13" t="s">
        <v>1533</v>
      </c>
      <c r="J344" s="13" t="s">
        <v>1534</v>
      </c>
      <c r="K344" s="13" t="s">
        <v>1535</v>
      </c>
      <c r="L344" s="13" t="s">
        <v>1536</v>
      </c>
      <c r="M344" s="13" t="s">
        <v>52</v>
      </c>
      <c r="N344" s="13" t="s">
        <v>402</v>
      </c>
      <c r="O344" s="14"/>
      <c r="P344" s="13" t="s">
        <v>1154</v>
      </c>
      <c r="Q344" s="16" t="s">
        <v>1550</v>
      </c>
    </row>
    <row r="345" customFormat="false" ht="44" hidden="false" customHeight="false" outlineLevel="0" collapsed="false">
      <c r="A345" s="13" t="s">
        <v>1551</v>
      </c>
      <c r="B345" s="14" t="s">
        <v>57</v>
      </c>
      <c r="C345" s="13" t="s">
        <v>68</v>
      </c>
      <c r="D345" s="13" t="s">
        <v>1529</v>
      </c>
      <c r="E345" s="15" t="s">
        <v>1552</v>
      </c>
      <c r="F345" s="14" t="s">
        <v>396</v>
      </c>
      <c r="G345" s="16" t="s">
        <v>1531</v>
      </c>
      <c r="H345" s="13" t="s">
        <v>1532</v>
      </c>
      <c r="I345" s="13" t="s">
        <v>1533</v>
      </c>
      <c r="J345" s="13" t="s">
        <v>1534</v>
      </c>
      <c r="K345" s="13" t="s">
        <v>1535</v>
      </c>
      <c r="L345" s="13" t="s">
        <v>1536</v>
      </c>
      <c r="M345" s="13" t="s">
        <v>52</v>
      </c>
      <c r="N345" s="13" t="s">
        <v>402</v>
      </c>
      <c r="O345" s="14"/>
      <c r="P345" s="13" t="s">
        <v>1154</v>
      </c>
      <c r="Q345" s="16"/>
    </row>
    <row r="346" customFormat="false" ht="29.85" hidden="false" customHeight="false" outlineLevel="0" collapsed="false">
      <c r="A346" s="13" t="s">
        <v>1553</v>
      </c>
      <c r="B346" s="14" t="s">
        <v>57</v>
      </c>
      <c r="C346" s="13" t="s">
        <v>68</v>
      </c>
      <c r="D346" s="13" t="s">
        <v>1529</v>
      </c>
      <c r="E346" s="15" t="s">
        <v>1554</v>
      </c>
      <c r="F346" s="14"/>
      <c r="G346" s="16" t="s">
        <v>1531</v>
      </c>
      <c r="H346" s="13" t="s">
        <v>1532</v>
      </c>
      <c r="I346" s="13" t="s">
        <v>1533</v>
      </c>
      <c r="J346" s="13" t="s">
        <v>1534</v>
      </c>
      <c r="K346" s="13" t="s">
        <v>1535</v>
      </c>
      <c r="L346" s="13" t="s">
        <v>1536</v>
      </c>
      <c r="M346" s="13" t="s">
        <v>52</v>
      </c>
      <c r="N346" s="13" t="s">
        <v>402</v>
      </c>
      <c r="O346" s="14"/>
      <c r="P346" s="13" t="s">
        <v>1154</v>
      </c>
      <c r="Q346" s="16"/>
    </row>
    <row r="347" customFormat="false" ht="29.85" hidden="false" customHeight="false" outlineLevel="0" collapsed="false">
      <c r="A347" s="13" t="s">
        <v>1555</v>
      </c>
      <c r="B347" s="14" t="s">
        <v>57</v>
      </c>
      <c r="C347" s="13" t="s">
        <v>68</v>
      </c>
      <c r="D347" s="13" t="s">
        <v>1529</v>
      </c>
      <c r="E347" s="16" t="s">
        <v>1556</v>
      </c>
      <c r="F347" s="14"/>
      <c r="G347" s="16" t="s">
        <v>1521</v>
      </c>
      <c r="H347" s="13" t="s">
        <v>1557</v>
      </c>
      <c r="I347" s="13" t="s">
        <v>1533</v>
      </c>
      <c r="J347" s="13" t="s">
        <v>1534</v>
      </c>
      <c r="K347" s="13" t="s">
        <v>1535</v>
      </c>
      <c r="L347" s="13" t="s">
        <v>1536</v>
      </c>
      <c r="M347" s="13" t="s">
        <v>52</v>
      </c>
      <c r="N347" s="13" t="s">
        <v>402</v>
      </c>
      <c r="O347" s="14"/>
      <c r="P347" s="13" t="s">
        <v>1154</v>
      </c>
      <c r="Q347" s="15" t="s">
        <v>1558</v>
      </c>
    </row>
    <row r="348" customFormat="false" ht="44" hidden="false" customHeight="false" outlineLevel="0" collapsed="false">
      <c r="A348" s="13" t="s">
        <v>1559</v>
      </c>
      <c r="B348" s="14" t="s">
        <v>57</v>
      </c>
      <c r="C348" s="13" t="s">
        <v>68</v>
      </c>
      <c r="D348" s="13" t="s">
        <v>1529</v>
      </c>
      <c r="E348" s="15" t="s">
        <v>1560</v>
      </c>
      <c r="F348" s="14"/>
      <c r="G348" s="16" t="s">
        <v>1521</v>
      </c>
      <c r="H348" s="13" t="s">
        <v>1561</v>
      </c>
      <c r="I348" s="13" t="s">
        <v>1533</v>
      </c>
      <c r="J348" s="13" t="s">
        <v>1534</v>
      </c>
      <c r="K348" s="13" t="s">
        <v>1535</v>
      </c>
      <c r="L348" s="13" t="s">
        <v>1536</v>
      </c>
      <c r="M348" s="13" t="s">
        <v>52</v>
      </c>
      <c r="N348" s="13" t="s">
        <v>402</v>
      </c>
      <c r="O348" s="14"/>
      <c r="P348" s="13" t="s">
        <v>1154</v>
      </c>
      <c r="Q348" s="16"/>
    </row>
    <row r="349" customFormat="false" ht="29.85" hidden="false" customHeight="false" outlineLevel="0" collapsed="false">
      <c r="A349" s="13" t="s">
        <v>1562</v>
      </c>
      <c r="B349" s="14" t="s">
        <v>57</v>
      </c>
      <c r="C349" s="13" t="s">
        <v>68</v>
      </c>
      <c r="D349" s="13" t="s">
        <v>1529</v>
      </c>
      <c r="E349" s="15" t="s">
        <v>1563</v>
      </c>
      <c r="F349" s="14"/>
      <c r="G349" s="16" t="s">
        <v>1531</v>
      </c>
      <c r="H349" s="13" t="s">
        <v>1532</v>
      </c>
      <c r="I349" s="13" t="s">
        <v>1533</v>
      </c>
      <c r="J349" s="13" t="s">
        <v>1534</v>
      </c>
      <c r="K349" s="13" t="s">
        <v>1535</v>
      </c>
      <c r="L349" s="13" t="s">
        <v>1536</v>
      </c>
      <c r="M349" s="13" t="s">
        <v>52</v>
      </c>
      <c r="N349" s="13" t="s">
        <v>402</v>
      </c>
      <c r="O349" s="14"/>
      <c r="P349" s="13" t="s">
        <v>1154</v>
      </c>
      <c r="Q349" s="16"/>
    </row>
    <row r="350" customFormat="false" ht="29.85" hidden="false" customHeight="false" outlineLevel="0" collapsed="false">
      <c r="A350" s="13" t="s">
        <v>1564</v>
      </c>
      <c r="B350" s="14" t="s">
        <v>57</v>
      </c>
      <c r="C350" s="13" t="s">
        <v>68</v>
      </c>
      <c r="D350" s="13" t="s">
        <v>1529</v>
      </c>
      <c r="E350" s="15" t="s">
        <v>1565</v>
      </c>
      <c r="F350" s="14"/>
      <c r="G350" s="16" t="s">
        <v>1531</v>
      </c>
      <c r="H350" s="13" t="s">
        <v>1532</v>
      </c>
      <c r="I350" s="13" t="s">
        <v>1533</v>
      </c>
      <c r="J350" s="13" t="s">
        <v>1534</v>
      </c>
      <c r="K350" s="13" t="s">
        <v>1535</v>
      </c>
      <c r="L350" s="13" t="s">
        <v>1536</v>
      </c>
      <c r="M350" s="13" t="s">
        <v>52</v>
      </c>
      <c r="N350" s="13" t="s">
        <v>402</v>
      </c>
      <c r="O350" s="14"/>
      <c r="P350" s="13" t="s">
        <v>1154</v>
      </c>
      <c r="Q350" s="15" t="s">
        <v>1566</v>
      </c>
    </row>
    <row r="351" customFormat="false" ht="58.2" hidden="false" customHeight="false" outlineLevel="0" collapsed="false">
      <c r="A351" s="13" t="s">
        <v>1567</v>
      </c>
      <c r="B351" s="14" t="s">
        <v>57</v>
      </c>
      <c r="C351" s="13" t="s">
        <v>68</v>
      </c>
      <c r="D351" s="13" t="s">
        <v>1529</v>
      </c>
      <c r="E351" s="15" t="s">
        <v>1568</v>
      </c>
      <c r="F351" s="14"/>
      <c r="G351" s="16" t="s">
        <v>1531</v>
      </c>
      <c r="H351" s="13" t="s">
        <v>1532</v>
      </c>
      <c r="I351" s="13" t="s">
        <v>1569</v>
      </c>
      <c r="J351" s="13" t="s">
        <v>1570</v>
      </c>
      <c r="K351" s="13" t="s">
        <v>1571</v>
      </c>
      <c r="L351" s="13" t="s">
        <v>1572</v>
      </c>
      <c r="M351" s="13" t="s">
        <v>53</v>
      </c>
      <c r="N351" s="13" t="s">
        <v>402</v>
      </c>
      <c r="O351" s="14"/>
      <c r="P351" s="13" t="s">
        <v>1154</v>
      </c>
      <c r="Q351" s="16"/>
    </row>
    <row r="352" customFormat="false" ht="72.35" hidden="false" customHeight="false" outlineLevel="0" collapsed="false">
      <c r="A352" s="13" t="s">
        <v>1573</v>
      </c>
      <c r="B352" s="14" t="s">
        <v>57</v>
      </c>
      <c r="C352" s="13" t="s">
        <v>68</v>
      </c>
      <c r="D352" s="13" t="s">
        <v>1529</v>
      </c>
      <c r="E352" s="15" t="s">
        <v>1574</v>
      </c>
      <c r="F352" s="14"/>
      <c r="G352" s="16" t="s">
        <v>1531</v>
      </c>
      <c r="H352" s="13" t="s">
        <v>1532</v>
      </c>
      <c r="I352" s="13" t="s">
        <v>1569</v>
      </c>
      <c r="J352" s="13" t="s">
        <v>1570</v>
      </c>
      <c r="K352" s="13" t="s">
        <v>1571</v>
      </c>
      <c r="L352" s="13" t="s">
        <v>1572</v>
      </c>
      <c r="M352" s="13" t="s">
        <v>53</v>
      </c>
      <c r="N352" s="13" t="s">
        <v>402</v>
      </c>
      <c r="O352" s="14"/>
      <c r="P352" s="13" t="s">
        <v>1154</v>
      </c>
      <c r="Q352" s="15" t="s">
        <v>1575</v>
      </c>
    </row>
    <row r="353" customFormat="false" ht="29.85" hidden="false" customHeight="false" outlineLevel="0" collapsed="false">
      <c r="A353" s="13" t="s">
        <v>1576</v>
      </c>
      <c r="B353" s="14" t="s">
        <v>57</v>
      </c>
      <c r="C353" s="13" t="s">
        <v>68</v>
      </c>
      <c r="D353" s="13" t="s">
        <v>1529</v>
      </c>
      <c r="E353" s="15" t="s">
        <v>1577</v>
      </c>
      <c r="F353" s="14"/>
      <c r="G353" s="16" t="s">
        <v>1531</v>
      </c>
      <c r="H353" s="13" t="s">
        <v>1532</v>
      </c>
      <c r="I353" s="13" t="s">
        <v>1569</v>
      </c>
      <c r="J353" s="13" t="s">
        <v>1570</v>
      </c>
      <c r="K353" s="13" t="s">
        <v>1571</v>
      </c>
      <c r="L353" s="13" t="s">
        <v>1572</v>
      </c>
      <c r="M353" s="13" t="s">
        <v>53</v>
      </c>
      <c r="N353" s="13" t="s">
        <v>402</v>
      </c>
      <c r="O353" s="14"/>
      <c r="P353" s="13" t="s">
        <v>1154</v>
      </c>
      <c r="Q353" s="16"/>
    </row>
    <row r="354" customFormat="false" ht="44" hidden="false" customHeight="false" outlineLevel="0" collapsed="false">
      <c r="A354" s="13" t="s">
        <v>1578</v>
      </c>
      <c r="B354" s="14" t="s">
        <v>57</v>
      </c>
      <c r="C354" s="13" t="s">
        <v>68</v>
      </c>
      <c r="D354" s="14" t="s">
        <v>1579</v>
      </c>
      <c r="E354" s="16" t="s">
        <v>1580</v>
      </c>
      <c r="F354" s="14" t="s">
        <v>396</v>
      </c>
      <c r="G354" s="16" t="s">
        <v>1521</v>
      </c>
      <c r="H354" s="13" t="s">
        <v>1581</v>
      </c>
      <c r="I354" s="13" t="s">
        <v>1582</v>
      </c>
      <c r="J354" s="14" t="s">
        <v>1583</v>
      </c>
      <c r="K354" s="14"/>
      <c r="L354" s="14"/>
      <c r="M354" s="13" t="s">
        <v>53</v>
      </c>
      <c r="N354" s="13" t="s">
        <v>402</v>
      </c>
      <c r="O354" s="14"/>
      <c r="P354" s="13" t="s">
        <v>1154</v>
      </c>
      <c r="Q354" s="16"/>
    </row>
    <row r="355" customFormat="false" ht="44" hidden="false" customHeight="false" outlineLevel="0" collapsed="false">
      <c r="A355" s="13" t="s">
        <v>1584</v>
      </c>
      <c r="B355" s="14" t="s">
        <v>57</v>
      </c>
      <c r="C355" s="13" t="s">
        <v>68</v>
      </c>
      <c r="D355" s="14" t="s">
        <v>1579</v>
      </c>
      <c r="E355" s="16" t="s">
        <v>1585</v>
      </c>
      <c r="F355" s="14" t="s">
        <v>396</v>
      </c>
      <c r="G355" s="16" t="s">
        <v>1521</v>
      </c>
      <c r="H355" s="13" t="s">
        <v>1586</v>
      </c>
      <c r="I355" s="13" t="s">
        <v>1582</v>
      </c>
      <c r="J355" s="14" t="s">
        <v>1583</v>
      </c>
      <c r="K355" s="14"/>
      <c r="L355" s="14"/>
      <c r="M355" s="13" t="s">
        <v>53</v>
      </c>
      <c r="N355" s="13" t="s">
        <v>402</v>
      </c>
      <c r="O355" s="14"/>
      <c r="P355" s="13" t="s">
        <v>1154</v>
      </c>
      <c r="Q355" s="16"/>
    </row>
    <row r="356" customFormat="false" ht="44" hidden="false" customHeight="false" outlineLevel="0" collapsed="false">
      <c r="A356" s="13" t="s">
        <v>1587</v>
      </c>
      <c r="B356" s="14" t="s">
        <v>57</v>
      </c>
      <c r="C356" s="13" t="s">
        <v>68</v>
      </c>
      <c r="D356" s="14" t="s">
        <v>1579</v>
      </c>
      <c r="E356" s="16" t="s">
        <v>1588</v>
      </c>
      <c r="F356" s="14" t="s">
        <v>396</v>
      </c>
      <c r="G356" s="16" t="s">
        <v>1521</v>
      </c>
      <c r="H356" s="13" t="s">
        <v>1586</v>
      </c>
      <c r="I356" s="13" t="s">
        <v>1582</v>
      </c>
      <c r="J356" s="14" t="s">
        <v>1583</v>
      </c>
      <c r="K356" s="14"/>
      <c r="L356" s="14"/>
      <c r="M356" s="13" t="s">
        <v>53</v>
      </c>
      <c r="N356" s="13" t="s">
        <v>402</v>
      </c>
      <c r="O356" s="14"/>
      <c r="P356" s="13" t="s">
        <v>1154</v>
      </c>
      <c r="Q356" s="16"/>
    </row>
    <row r="357" customFormat="false" ht="44" hidden="false" customHeight="false" outlineLevel="0" collapsed="false">
      <c r="A357" s="13" t="s">
        <v>1589</v>
      </c>
      <c r="B357" s="14" t="s">
        <v>57</v>
      </c>
      <c r="C357" s="13" t="s">
        <v>68</v>
      </c>
      <c r="D357" s="14" t="s">
        <v>1579</v>
      </c>
      <c r="E357" s="16" t="s">
        <v>1590</v>
      </c>
      <c r="F357" s="14"/>
      <c r="G357" s="16" t="s">
        <v>1521</v>
      </c>
      <c r="H357" s="13" t="s">
        <v>1591</v>
      </c>
      <c r="I357" s="13" t="s">
        <v>1582</v>
      </c>
      <c r="J357" s="14" t="s">
        <v>1583</v>
      </c>
      <c r="K357" s="14"/>
      <c r="L357" s="14"/>
      <c r="M357" s="13" t="s">
        <v>53</v>
      </c>
      <c r="N357" s="13" t="s">
        <v>402</v>
      </c>
      <c r="O357" s="14"/>
      <c r="P357" s="13" t="s">
        <v>1154</v>
      </c>
      <c r="Q357" s="16"/>
    </row>
    <row r="358" customFormat="false" ht="44" hidden="false" customHeight="false" outlineLevel="0" collapsed="false">
      <c r="A358" s="13" t="s">
        <v>1592</v>
      </c>
      <c r="B358" s="14" t="s">
        <v>57</v>
      </c>
      <c r="C358" s="13" t="s">
        <v>68</v>
      </c>
      <c r="D358" s="14" t="s">
        <v>1579</v>
      </c>
      <c r="E358" s="16" t="s">
        <v>1593</v>
      </c>
      <c r="F358" s="14" t="s">
        <v>396</v>
      </c>
      <c r="G358" s="16" t="s">
        <v>1521</v>
      </c>
      <c r="H358" s="13" t="s">
        <v>1581</v>
      </c>
      <c r="I358" s="13" t="s">
        <v>1582</v>
      </c>
      <c r="J358" s="14" t="s">
        <v>1583</v>
      </c>
      <c r="K358" s="14"/>
      <c r="L358" s="14"/>
      <c r="M358" s="13" t="s">
        <v>53</v>
      </c>
      <c r="N358" s="13" t="s">
        <v>402</v>
      </c>
      <c r="O358" s="14"/>
      <c r="P358" s="13" t="s">
        <v>1154</v>
      </c>
      <c r="Q358" s="15" t="s">
        <v>1594</v>
      </c>
    </row>
    <row r="359" customFormat="false" ht="44" hidden="false" customHeight="false" outlineLevel="0" collapsed="false">
      <c r="A359" s="13" t="s">
        <v>1595</v>
      </c>
      <c r="B359" s="14" t="s">
        <v>57</v>
      </c>
      <c r="C359" s="13" t="s">
        <v>68</v>
      </c>
      <c r="D359" s="14" t="s">
        <v>1579</v>
      </c>
      <c r="E359" s="15" t="s">
        <v>1596</v>
      </c>
      <c r="F359" s="14" t="s">
        <v>396</v>
      </c>
      <c r="G359" s="16" t="s">
        <v>1521</v>
      </c>
      <c r="H359" s="13" t="s">
        <v>1581</v>
      </c>
      <c r="I359" s="13" t="s">
        <v>1582</v>
      </c>
      <c r="J359" s="14" t="s">
        <v>1583</v>
      </c>
      <c r="K359" s="14"/>
      <c r="L359" s="14"/>
      <c r="M359" s="13" t="s">
        <v>53</v>
      </c>
      <c r="N359" s="13" t="s">
        <v>402</v>
      </c>
      <c r="O359" s="14"/>
      <c r="P359" s="13" t="s">
        <v>1154</v>
      </c>
      <c r="Q359" s="16"/>
    </row>
    <row r="360" customFormat="false" ht="44" hidden="false" customHeight="false" outlineLevel="0" collapsed="false">
      <c r="A360" s="13" t="s">
        <v>1597</v>
      </c>
      <c r="B360" s="14" t="s">
        <v>57</v>
      </c>
      <c r="C360" s="13" t="s">
        <v>68</v>
      </c>
      <c r="D360" s="14" t="s">
        <v>1579</v>
      </c>
      <c r="E360" s="15" t="s">
        <v>1598</v>
      </c>
      <c r="F360" s="14" t="s">
        <v>396</v>
      </c>
      <c r="G360" s="16" t="s">
        <v>1521</v>
      </c>
      <c r="H360" s="13" t="s">
        <v>1599</v>
      </c>
      <c r="I360" s="13" t="s">
        <v>1582</v>
      </c>
      <c r="J360" s="14" t="s">
        <v>1583</v>
      </c>
      <c r="K360" s="14"/>
      <c r="L360" s="14"/>
      <c r="M360" s="13" t="s">
        <v>53</v>
      </c>
      <c r="N360" s="13" t="s">
        <v>402</v>
      </c>
      <c r="O360" s="14"/>
      <c r="P360" s="13" t="s">
        <v>1154</v>
      </c>
      <c r="Q360" s="16"/>
    </row>
    <row r="361" customFormat="false" ht="44" hidden="false" customHeight="false" outlineLevel="0" collapsed="false">
      <c r="A361" s="13" t="s">
        <v>1600</v>
      </c>
      <c r="B361" s="14" t="s">
        <v>57</v>
      </c>
      <c r="C361" s="13" t="s">
        <v>68</v>
      </c>
      <c r="D361" s="14" t="s">
        <v>1579</v>
      </c>
      <c r="E361" s="15" t="s">
        <v>1601</v>
      </c>
      <c r="F361" s="14" t="s">
        <v>396</v>
      </c>
      <c r="G361" s="16" t="s">
        <v>1521</v>
      </c>
      <c r="H361" s="13" t="s">
        <v>1581</v>
      </c>
      <c r="I361" s="13" t="s">
        <v>1582</v>
      </c>
      <c r="J361" s="14" t="s">
        <v>1583</v>
      </c>
      <c r="K361" s="14"/>
      <c r="L361" s="14"/>
      <c r="M361" s="13" t="s">
        <v>53</v>
      </c>
      <c r="N361" s="13" t="s">
        <v>402</v>
      </c>
      <c r="O361" s="14"/>
      <c r="P361" s="13" t="s">
        <v>1154</v>
      </c>
      <c r="Q361" s="16"/>
    </row>
    <row r="362" customFormat="false" ht="44" hidden="false" customHeight="false" outlineLevel="0" collapsed="false">
      <c r="A362" s="13" t="s">
        <v>1602</v>
      </c>
      <c r="B362" s="14" t="s">
        <v>57</v>
      </c>
      <c r="C362" s="13" t="s">
        <v>68</v>
      </c>
      <c r="D362" s="14" t="s">
        <v>1579</v>
      </c>
      <c r="E362" s="16" t="s">
        <v>1603</v>
      </c>
      <c r="F362" s="14"/>
      <c r="G362" s="16" t="s">
        <v>1521</v>
      </c>
      <c r="H362" s="13" t="s">
        <v>1599</v>
      </c>
      <c r="I362" s="13" t="s">
        <v>1582</v>
      </c>
      <c r="J362" s="14" t="s">
        <v>1583</v>
      </c>
      <c r="K362" s="14"/>
      <c r="L362" s="14"/>
      <c r="M362" s="13" t="s">
        <v>53</v>
      </c>
      <c r="N362" s="13" t="s">
        <v>402</v>
      </c>
      <c r="O362" s="14"/>
      <c r="P362" s="13" t="s">
        <v>1154</v>
      </c>
      <c r="Q362" s="16"/>
    </row>
    <row r="363" customFormat="false" ht="58.2" hidden="false" customHeight="false" outlineLevel="0" collapsed="false">
      <c r="A363" s="13" t="s">
        <v>1604</v>
      </c>
      <c r="B363" s="14" t="s">
        <v>57</v>
      </c>
      <c r="C363" s="13" t="s">
        <v>68</v>
      </c>
      <c r="D363" s="14" t="s">
        <v>1579</v>
      </c>
      <c r="E363" s="16" t="s">
        <v>1605</v>
      </c>
      <c r="F363" s="14"/>
      <c r="G363" s="16" t="s">
        <v>1521</v>
      </c>
      <c r="H363" s="13" t="s">
        <v>1581</v>
      </c>
      <c r="I363" s="13" t="s">
        <v>1582</v>
      </c>
      <c r="J363" s="14" t="s">
        <v>1583</v>
      </c>
      <c r="K363" s="14"/>
      <c r="L363" s="14"/>
      <c r="M363" s="13" t="s">
        <v>53</v>
      </c>
      <c r="N363" s="13" t="s">
        <v>402</v>
      </c>
      <c r="O363" s="14"/>
      <c r="P363" s="13" t="s">
        <v>1154</v>
      </c>
      <c r="Q363" s="16" t="s">
        <v>1606</v>
      </c>
    </row>
    <row r="364" customFormat="false" ht="44" hidden="false" customHeight="false" outlineLevel="0" collapsed="false">
      <c r="A364" s="13" t="s">
        <v>1607</v>
      </c>
      <c r="B364" s="14" t="s">
        <v>57</v>
      </c>
      <c r="C364" s="13" t="s">
        <v>68</v>
      </c>
      <c r="D364" s="14" t="s">
        <v>1579</v>
      </c>
      <c r="E364" s="16" t="s">
        <v>1608</v>
      </c>
      <c r="F364" s="14"/>
      <c r="G364" s="16" t="s">
        <v>1521</v>
      </c>
      <c r="H364" s="13" t="s">
        <v>1609</v>
      </c>
      <c r="I364" s="13" t="s">
        <v>1582</v>
      </c>
      <c r="J364" s="14" t="s">
        <v>1583</v>
      </c>
      <c r="K364" s="14"/>
      <c r="L364" s="14"/>
      <c r="M364" s="13" t="s">
        <v>53</v>
      </c>
      <c r="N364" s="13" t="s">
        <v>402</v>
      </c>
      <c r="O364" s="14"/>
      <c r="P364" s="13" t="s">
        <v>1154</v>
      </c>
      <c r="Q364" s="16"/>
    </row>
    <row r="365" customFormat="false" ht="44" hidden="false" customHeight="false" outlineLevel="0" collapsed="false">
      <c r="A365" s="13" t="s">
        <v>1610</v>
      </c>
      <c r="B365" s="14" t="s">
        <v>57</v>
      </c>
      <c r="C365" s="13" t="s">
        <v>68</v>
      </c>
      <c r="D365" s="14" t="s">
        <v>1579</v>
      </c>
      <c r="E365" s="16" t="s">
        <v>1611</v>
      </c>
      <c r="F365" s="14" t="s">
        <v>396</v>
      </c>
      <c r="G365" s="16" t="s">
        <v>1521</v>
      </c>
      <c r="H365" s="13" t="s">
        <v>1581</v>
      </c>
      <c r="I365" s="13" t="s">
        <v>1582</v>
      </c>
      <c r="J365" s="14" t="s">
        <v>1583</v>
      </c>
      <c r="K365" s="14"/>
      <c r="L365" s="14"/>
      <c r="M365" s="13" t="s">
        <v>53</v>
      </c>
      <c r="N365" s="13" t="s">
        <v>402</v>
      </c>
      <c r="O365" s="14"/>
      <c r="P365" s="13" t="s">
        <v>1154</v>
      </c>
      <c r="Q365" s="16"/>
    </row>
    <row r="366" customFormat="false" ht="29.85" hidden="false" customHeight="false" outlineLevel="0" collapsed="false">
      <c r="A366" s="13" t="s">
        <v>1612</v>
      </c>
      <c r="B366" s="14" t="s">
        <v>57</v>
      </c>
      <c r="C366" s="13" t="s">
        <v>68</v>
      </c>
      <c r="D366" s="14" t="s">
        <v>1579</v>
      </c>
      <c r="E366" s="16" t="s">
        <v>1613</v>
      </c>
      <c r="F366" s="14" t="s">
        <v>396</v>
      </c>
      <c r="G366" s="16" t="s">
        <v>1521</v>
      </c>
      <c r="H366" s="13" t="s">
        <v>1581</v>
      </c>
      <c r="I366" s="13" t="s">
        <v>1614</v>
      </c>
      <c r="J366" s="14" t="s">
        <v>1615</v>
      </c>
      <c r="K366" s="14"/>
      <c r="L366" s="14"/>
      <c r="M366" s="13" t="s">
        <v>54</v>
      </c>
      <c r="N366" s="13" t="s">
        <v>402</v>
      </c>
      <c r="O366" s="14"/>
      <c r="P366" s="13" t="s">
        <v>1154</v>
      </c>
      <c r="Q366" s="15" t="s">
        <v>1336</v>
      </c>
    </row>
    <row r="367" customFormat="false" ht="29.85" hidden="false" customHeight="false" outlineLevel="0" collapsed="false">
      <c r="A367" s="13" t="s">
        <v>1616</v>
      </c>
      <c r="B367" s="14" t="s">
        <v>57</v>
      </c>
      <c r="C367" s="13" t="s">
        <v>68</v>
      </c>
      <c r="D367" s="14" t="s">
        <v>1579</v>
      </c>
      <c r="E367" s="16" t="s">
        <v>1617</v>
      </c>
      <c r="F367" s="14" t="s">
        <v>396</v>
      </c>
      <c r="G367" s="16" t="s">
        <v>1521</v>
      </c>
      <c r="H367" s="13" t="s">
        <v>1581</v>
      </c>
      <c r="I367" s="13" t="s">
        <v>1614</v>
      </c>
      <c r="J367" s="14" t="s">
        <v>1615</v>
      </c>
      <c r="K367" s="14"/>
      <c r="L367" s="14"/>
      <c r="M367" s="13" t="s">
        <v>54</v>
      </c>
      <c r="N367" s="13" t="s">
        <v>402</v>
      </c>
      <c r="O367" s="14"/>
      <c r="P367" s="13" t="s">
        <v>1154</v>
      </c>
      <c r="Q367" s="15" t="s">
        <v>1336</v>
      </c>
    </row>
    <row r="368" customFormat="false" ht="29.85" hidden="false" customHeight="false" outlineLevel="0" collapsed="false">
      <c r="A368" s="13" t="s">
        <v>1618</v>
      </c>
      <c r="B368" s="14" t="s">
        <v>57</v>
      </c>
      <c r="C368" s="13" t="s">
        <v>68</v>
      </c>
      <c r="D368" s="14" t="s">
        <v>1619</v>
      </c>
      <c r="E368" s="15" t="s">
        <v>1620</v>
      </c>
      <c r="F368" s="14"/>
      <c r="G368" s="16" t="s">
        <v>1621</v>
      </c>
      <c r="H368" s="13" t="s">
        <v>1622</v>
      </c>
      <c r="I368" s="13" t="s">
        <v>1623</v>
      </c>
      <c r="J368" s="13" t="s">
        <v>1624</v>
      </c>
      <c r="K368" s="14"/>
      <c r="L368" s="14"/>
      <c r="M368" s="13" t="s">
        <v>55</v>
      </c>
      <c r="N368" s="13" t="s">
        <v>402</v>
      </c>
      <c r="O368" s="14"/>
      <c r="P368" s="13" t="s">
        <v>1154</v>
      </c>
      <c r="Q368" s="16"/>
    </row>
    <row r="369" customFormat="false" ht="44" hidden="false" customHeight="false" outlineLevel="0" collapsed="false">
      <c r="A369" s="13" t="s">
        <v>1625</v>
      </c>
      <c r="B369" s="14" t="s">
        <v>57</v>
      </c>
      <c r="C369" s="13" t="s">
        <v>68</v>
      </c>
      <c r="D369" s="14" t="s">
        <v>1619</v>
      </c>
      <c r="E369" s="15" t="s">
        <v>1626</v>
      </c>
      <c r="F369" s="14"/>
      <c r="G369" s="16" t="s">
        <v>1621</v>
      </c>
      <c r="H369" s="13" t="s">
        <v>1627</v>
      </c>
      <c r="I369" s="13" t="s">
        <v>1623</v>
      </c>
      <c r="J369" s="13" t="s">
        <v>1624</v>
      </c>
      <c r="K369" s="14"/>
      <c r="L369" s="14"/>
      <c r="M369" s="13" t="s">
        <v>55</v>
      </c>
      <c r="N369" s="13" t="s">
        <v>402</v>
      </c>
      <c r="O369" s="14"/>
      <c r="P369" s="13" t="s">
        <v>1154</v>
      </c>
      <c r="Q369" s="16"/>
    </row>
    <row r="370" customFormat="false" ht="44" hidden="false" customHeight="false" outlineLevel="0" collapsed="false">
      <c r="A370" s="13" t="s">
        <v>1628</v>
      </c>
      <c r="B370" s="14" t="s">
        <v>57</v>
      </c>
      <c r="C370" s="13" t="s">
        <v>68</v>
      </c>
      <c r="D370" s="14" t="s">
        <v>1619</v>
      </c>
      <c r="E370" s="15" t="s">
        <v>1629</v>
      </c>
      <c r="F370" s="14" t="s">
        <v>450</v>
      </c>
      <c r="G370" s="16" t="s">
        <v>1621</v>
      </c>
      <c r="H370" s="13" t="s">
        <v>1630</v>
      </c>
      <c r="I370" s="13" t="s">
        <v>1623</v>
      </c>
      <c r="J370" s="13" t="s">
        <v>1624</v>
      </c>
      <c r="K370" s="14"/>
      <c r="L370" s="14"/>
      <c r="M370" s="13" t="s">
        <v>55</v>
      </c>
      <c r="N370" s="13" t="s">
        <v>402</v>
      </c>
      <c r="O370" s="14"/>
      <c r="P370" s="13" t="s">
        <v>1154</v>
      </c>
      <c r="Q370" s="16"/>
    </row>
    <row r="371" customFormat="false" ht="29.85" hidden="false" customHeight="false" outlineLevel="0" collapsed="false">
      <c r="A371" s="13" t="s">
        <v>1631</v>
      </c>
      <c r="B371" s="14" t="s">
        <v>57</v>
      </c>
      <c r="C371" s="13" t="s">
        <v>68</v>
      </c>
      <c r="D371" s="14" t="s">
        <v>1619</v>
      </c>
      <c r="E371" s="15" t="s">
        <v>1632</v>
      </c>
      <c r="F371" s="14"/>
      <c r="G371" s="16" t="s">
        <v>1621</v>
      </c>
      <c r="H371" s="13" t="s">
        <v>1633</v>
      </c>
      <c r="I371" s="13" t="s">
        <v>1634</v>
      </c>
      <c r="J371" s="13" t="s">
        <v>1635</v>
      </c>
      <c r="K371" s="14"/>
      <c r="L371" s="14"/>
      <c r="M371" s="13" t="s">
        <v>55</v>
      </c>
      <c r="N371" s="13" t="s">
        <v>402</v>
      </c>
      <c r="O371" s="14"/>
      <c r="P371" s="13" t="s">
        <v>1154</v>
      </c>
      <c r="Q371" s="16"/>
    </row>
    <row r="372" customFormat="false" ht="29.85" hidden="false" customHeight="false" outlineLevel="0" collapsed="false">
      <c r="A372" s="13" t="s">
        <v>1636</v>
      </c>
      <c r="B372" s="14" t="s">
        <v>57</v>
      </c>
      <c r="C372" s="13" t="s">
        <v>68</v>
      </c>
      <c r="D372" s="14" t="s">
        <v>1619</v>
      </c>
      <c r="E372" s="15" t="s">
        <v>1637</v>
      </c>
      <c r="F372" s="14"/>
      <c r="G372" s="16" t="s">
        <v>1621</v>
      </c>
      <c r="H372" s="13" t="s">
        <v>1633</v>
      </c>
      <c r="I372" s="13" t="s">
        <v>1634</v>
      </c>
      <c r="J372" s="13" t="s">
        <v>1635</v>
      </c>
      <c r="K372" s="14"/>
      <c r="L372" s="14"/>
      <c r="M372" s="13" t="s">
        <v>55</v>
      </c>
      <c r="N372" s="13" t="s">
        <v>402</v>
      </c>
      <c r="O372" s="14"/>
      <c r="P372" s="13" t="s">
        <v>1154</v>
      </c>
      <c r="Q372" s="16"/>
    </row>
    <row r="373" customFormat="false" ht="29.85" hidden="false" customHeight="false" outlineLevel="0" collapsed="false">
      <c r="A373" s="13" t="s">
        <v>1638</v>
      </c>
      <c r="B373" s="14" t="s">
        <v>57</v>
      </c>
      <c r="C373" s="13" t="s">
        <v>68</v>
      </c>
      <c r="D373" s="14" t="s">
        <v>1619</v>
      </c>
      <c r="E373" s="16" t="s">
        <v>1639</v>
      </c>
      <c r="F373" s="14"/>
      <c r="G373" s="16" t="s">
        <v>1640</v>
      </c>
      <c r="H373" s="13" t="s">
        <v>1641</v>
      </c>
      <c r="I373" s="13" t="s">
        <v>1634</v>
      </c>
      <c r="J373" s="13" t="s">
        <v>1635</v>
      </c>
      <c r="K373" s="14"/>
      <c r="L373" s="14"/>
      <c r="M373" s="13" t="s">
        <v>55</v>
      </c>
      <c r="N373" s="13" t="s">
        <v>402</v>
      </c>
      <c r="O373" s="14"/>
      <c r="P373" s="13" t="s">
        <v>1154</v>
      </c>
      <c r="Q373" s="16"/>
    </row>
    <row r="374" customFormat="false" ht="29.85" hidden="false" customHeight="false" outlineLevel="0" collapsed="false">
      <c r="A374" s="13" t="s">
        <v>1642</v>
      </c>
      <c r="B374" s="14" t="s">
        <v>57</v>
      </c>
      <c r="C374" s="13" t="s">
        <v>68</v>
      </c>
      <c r="D374" s="14" t="s">
        <v>1619</v>
      </c>
      <c r="E374" s="15" t="s">
        <v>1643</v>
      </c>
      <c r="F374" s="14"/>
      <c r="G374" s="16" t="s">
        <v>1644</v>
      </c>
      <c r="H374" s="13" t="s">
        <v>1645</v>
      </c>
      <c r="I374" s="13" t="s">
        <v>1634</v>
      </c>
      <c r="J374" s="13" t="s">
        <v>1635</v>
      </c>
      <c r="K374" s="14"/>
      <c r="L374" s="14"/>
      <c r="M374" s="13" t="s">
        <v>55</v>
      </c>
      <c r="N374" s="13" t="s">
        <v>402</v>
      </c>
      <c r="O374" s="14"/>
      <c r="P374" s="13" t="s">
        <v>1154</v>
      </c>
      <c r="Q374" s="16" t="s">
        <v>1646</v>
      </c>
    </row>
    <row r="375" customFormat="false" ht="44" hidden="false" customHeight="false" outlineLevel="0" collapsed="false">
      <c r="A375" s="13" t="s">
        <v>1647</v>
      </c>
      <c r="B375" s="14" t="s">
        <v>57</v>
      </c>
      <c r="C375" s="13" t="s">
        <v>68</v>
      </c>
      <c r="D375" s="14" t="s">
        <v>1619</v>
      </c>
      <c r="E375" s="15" t="s">
        <v>1648</v>
      </c>
      <c r="F375" s="14"/>
      <c r="G375" s="16" t="s">
        <v>1621</v>
      </c>
      <c r="H375" s="13" t="s">
        <v>1649</v>
      </c>
      <c r="I375" s="13" t="s">
        <v>1650</v>
      </c>
      <c r="J375" s="13" t="s">
        <v>1651</v>
      </c>
      <c r="K375" s="14"/>
      <c r="L375" s="14"/>
      <c r="M375" s="13" t="s">
        <v>55</v>
      </c>
      <c r="N375" s="13" t="s">
        <v>402</v>
      </c>
      <c r="O375" s="14"/>
      <c r="P375" s="13" t="s">
        <v>1154</v>
      </c>
      <c r="Q375" s="16"/>
    </row>
    <row r="376" customFormat="false" ht="29.85" hidden="false" customHeight="false" outlineLevel="0" collapsed="false">
      <c r="A376" s="13" t="s">
        <v>1652</v>
      </c>
      <c r="B376" s="14" t="s">
        <v>57</v>
      </c>
      <c r="C376" s="13" t="s">
        <v>68</v>
      </c>
      <c r="D376" s="14" t="s">
        <v>1619</v>
      </c>
      <c r="E376" s="16" t="s">
        <v>1653</v>
      </c>
      <c r="F376" s="14"/>
      <c r="G376" s="16" t="s">
        <v>1640</v>
      </c>
      <c r="H376" s="13" t="s">
        <v>1654</v>
      </c>
      <c r="I376" s="13" t="s">
        <v>1650</v>
      </c>
      <c r="J376" s="13" t="s">
        <v>1651</v>
      </c>
      <c r="K376" s="14"/>
      <c r="L376" s="14"/>
      <c r="M376" s="13" t="s">
        <v>55</v>
      </c>
      <c r="N376" s="13" t="s">
        <v>402</v>
      </c>
      <c r="O376" s="14"/>
      <c r="P376" s="13" t="s">
        <v>1154</v>
      </c>
      <c r="Q376" s="16"/>
    </row>
    <row r="377" customFormat="false" ht="29.85" hidden="false" customHeight="false" outlineLevel="0" collapsed="false">
      <c r="A377" s="13" t="s">
        <v>1655</v>
      </c>
      <c r="B377" s="14" t="s">
        <v>57</v>
      </c>
      <c r="C377" s="13" t="s">
        <v>68</v>
      </c>
      <c r="D377" s="14" t="s">
        <v>1619</v>
      </c>
      <c r="E377" s="15" t="s">
        <v>1656</v>
      </c>
      <c r="F377" s="14"/>
      <c r="G377" s="16" t="s">
        <v>1640</v>
      </c>
      <c r="H377" s="13" t="s">
        <v>1657</v>
      </c>
      <c r="I377" s="13" t="s">
        <v>1650</v>
      </c>
      <c r="J377" s="13" t="s">
        <v>1651</v>
      </c>
      <c r="K377" s="14"/>
      <c r="L377" s="14"/>
      <c r="M377" s="13" t="s">
        <v>55</v>
      </c>
      <c r="N377" s="13" t="s">
        <v>402</v>
      </c>
      <c r="O377" s="14"/>
      <c r="P377" s="13" t="s">
        <v>1154</v>
      </c>
      <c r="Q377" s="16"/>
    </row>
    <row r="378" customFormat="false" ht="44" hidden="false" customHeight="false" outlineLevel="0" collapsed="false">
      <c r="A378" s="13" t="s">
        <v>1658</v>
      </c>
      <c r="B378" s="14" t="s">
        <v>57</v>
      </c>
      <c r="C378" s="13" t="s">
        <v>68</v>
      </c>
      <c r="D378" s="14" t="s">
        <v>1619</v>
      </c>
      <c r="E378" s="16" t="s">
        <v>1659</v>
      </c>
      <c r="F378" s="14" t="s">
        <v>450</v>
      </c>
      <c r="G378" s="16" t="s">
        <v>1640</v>
      </c>
      <c r="H378" s="13" t="s">
        <v>1660</v>
      </c>
      <c r="I378" s="13" t="s">
        <v>1650</v>
      </c>
      <c r="J378" s="13" t="s">
        <v>1651</v>
      </c>
      <c r="K378" s="14"/>
      <c r="L378" s="14"/>
      <c r="M378" s="13" t="s">
        <v>55</v>
      </c>
      <c r="N378" s="13" t="s">
        <v>402</v>
      </c>
      <c r="O378" s="14"/>
      <c r="P378" s="13" t="s">
        <v>1154</v>
      </c>
      <c r="Q378" s="16"/>
    </row>
    <row r="379" customFormat="false" ht="29.85" hidden="false" customHeight="false" outlineLevel="0" collapsed="false">
      <c r="A379" s="13" t="s">
        <v>1661</v>
      </c>
      <c r="B379" s="14" t="s">
        <v>57</v>
      </c>
      <c r="C379" s="13" t="s">
        <v>68</v>
      </c>
      <c r="D379" s="14" t="s">
        <v>1619</v>
      </c>
      <c r="E379" s="15" t="s">
        <v>1662</v>
      </c>
      <c r="F379" s="14" t="s">
        <v>396</v>
      </c>
      <c r="G379" s="16" t="s">
        <v>1621</v>
      </c>
      <c r="H379" s="13" t="s">
        <v>1663</v>
      </c>
      <c r="I379" s="13" t="s">
        <v>1664</v>
      </c>
      <c r="J379" s="14" t="s">
        <v>1665</v>
      </c>
      <c r="K379" s="14"/>
      <c r="L379" s="14"/>
      <c r="M379" s="13" t="s">
        <v>54</v>
      </c>
      <c r="N379" s="13" t="s">
        <v>402</v>
      </c>
      <c r="O379" s="14"/>
      <c r="P379" s="13" t="s">
        <v>1154</v>
      </c>
      <c r="Q379" s="16"/>
    </row>
    <row r="380" customFormat="false" ht="44" hidden="false" customHeight="false" outlineLevel="0" collapsed="false">
      <c r="A380" s="13" t="s">
        <v>1666</v>
      </c>
      <c r="B380" s="14" t="s">
        <v>57</v>
      </c>
      <c r="C380" s="13" t="s">
        <v>68</v>
      </c>
      <c r="D380" s="14" t="s">
        <v>1619</v>
      </c>
      <c r="E380" s="15" t="s">
        <v>1667</v>
      </c>
      <c r="F380" s="14" t="s">
        <v>396</v>
      </c>
      <c r="G380" s="16" t="s">
        <v>1621</v>
      </c>
      <c r="H380" s="13" t="s">
        <v>1668</v>
      </c>
      <c r="I380" s="13" t="s">
        <v>1664</v>
      </c>
      <c r="J380" s="14" t="s">
        <v>1665</v>
      </c>
      <c r="K380" s="14"/>
      <c r="L380" s="14"/>
      <c r="M380" s="13" t="s">
        <v>54</v>
      </c>
      <c r="N380" s="13" t="s">
        <v>402</v>
      </c>
      <c r="O380" s="14"/>
      <c r="P380" s="13" t="s">
        <v>1154</v>
      </c>
      <c r="Q380" s="15" t="s">
        <v>1669</v>
      </c>
    </row>
    <row r="381" customFormat="false" ht="44" hidden="false" customHeight="false" outlineLevel="0" collapsed="false">
      <c r="A381" s="13" t="s">
        <v>1670</v>
      </c>
      <c r="B381" s="14" t="s">
        <v>57</v>
      </c>
      <c r="C381" s="13" t="s">
        <v>68</v>
      </c>
      <c r="D381" s="14" t="s">
        <v>1619</v>
      </c>
      <c r="E381" s="15" t="s">
        <v>1671</v>
      </c>
      <c r="F381" s="14" t="s">
        <v>396</v>
      </c>
      <c r="G381" s="16" t="s">
        <v>1621</v>
      </c>
      <c r="H381" s="13" t="s">
        <v>1663</v>
      </c>
      <c r="I381" s="13" t="s">
        <v>1664</v>
      </c>
      <c r="J381" s="14" t="s">
        <v>1665</v>
      </c>
      <c r="K381" s="14"/>
      <c r="L381" s="14"/>
      <c r="M381" s="13" t="s">
        <v>54</v>
      </c>
      <c r="N381" s="13" t="s">
        <v>402</v>
      </c>
      <c r="O381" s="14"/>
      <c r="P381" s="13" t="s">
        <v>1154</v>
      </c>
      <c r="Q381" s="16"/>
    </row>
    <row r="382" customFormat="false" ht="44" hidden="false" customHeight="false" outlineLevel="0" collapsed="false">
      <c r="A382" s="13" t="s">
        <v>1672</v>
      </c>
      <c r="B382" s="14" t="s">
        <v>57</v>
      </c>
      <c r="C382" s="13" t="s">
        <v>68</v>
      </c>
      <c r="D382" s="14" t="s">
        <v>1673</v>
      </c>
      <c r="E382" s="15" t="s">
        <v>1674</v>
      </c>
      <c r="F382" s="14"/>
      <c r="G382" s="16" t="s">
        <v>1675</v>
      </c>
      <c r="H382" s="13" t="s">
        <v>1676</v>
      </c>
      <c r="I382" s="13" t="s">
        <v>1677</v>
      </c>
      <c r="J382" s="13" t="s">
        <v>1678</v>
      </c>
      <c r="K382" s="14"/>
      <c r="L382" s="14"/>
      <c r="M382" s="13" t="s">
        <v>55</v>
      </c>
      <c r="N382" s="13" t="s">
        <v>402</v>
      </c>
      <c r="O382" s="14"/>
      <c r="P382" s="13" t="s">
        <v>1154</v>
      </c>
      <c r="Q382" s="16" t="s">
        <v>1679</v>
      </c>
    </row>
    <row r="383" customFormat="false" ht="44" hidden="false" customHeight="false" outlineLevel="0" collapsed="false">
      <c r="A383" s="13" t="s">
        <v>1680</v>
      </c>
      <c r="B383" s="14" t="s">
        <v>57</v>
      </c>
      <c r="C383" s="13" t="s">
        <v>68</v>
      </c>
      <c r="D383" s="14" t="s">
        <v>1673</v>
      </c>
      <c r="E383" s="15" t="s">
        <v>1681</v>
      </c>
      <c r="F383" s="14"/>
      <c r="G383" s="16" t="s">
        <v>1675</v>
      </c>
      <c r="H383" s="13" t="s">
        <v>1676</v>
      </c>
      <c r="I383" s="13" t="s">
        <v>1677</v>
      </c>
      <c r="J383" s="13" t="s">
        <v>1678</v>
      </c>
      <c r="K383" s="14"/>
      <c r="L383" s="14"/>
      <c r="M383" s="13" t="s">
        <v>55</v>
      </c>
      <c r="N383" s="13" t="s">
        <v>402</v>
      </c>
      <c r="O383" s="14"/>
      <c r="P383" s="13" t="s">
        <v>1154</v>
      </c>
      <c r="Q383" s="16"/>
    </row>
    <row r="384" customFormat="false" ht="58.2" hidden="false" customHeight="false" outlineLevel="0" collapsed="false">
      <c r="A384" s="13" t="s">
        <v>1682</v>
      </c>
      <c r="B384" s="14" t="s">
        <v>57</v>
      </c>
      <c r="C384" s="13" t="s">
        <v>68</v>
      </c>
      <c r="D384" s="14" t="s">
        <v>1683</v>
      </c>
      <c r="E384" s="16" t="s">
        <v>1684</v>
      </c>
      <c r="F384" s="14" t="s">
        <v>396</v>
      </c>
      <c r="G384" s="16" t="s">
        <v>1685</v>
      </c>
      <c r="H384" s="13" t="s">
        <v>1686</v>
      </c>
      <c r="I384" s="13" t="s">
        <v>1687</v>
      </c>
      <c r="J384" s="13" t="s">
        <v>1688</v>
      </c>
      <c r="K384" s="13" t="s">
        <v>1689</v>
      </c>
      <c r="L384" s="13" t="s">
        <v>1690</v>
      </c>
      <c r="M384" s="13" t="s">
        <v>56</v>
      </c>
      <c r="N384" s="13" t="s">
        <v>402</v>
      </c>
      <c r="O384" s="14"/>
      <c r="P384" s="13" t="s">
        <v>1154</v>
      </c>
      <c r="Q384" s="15" t="s">
        <v>1691</v>
      </c>
    </row>
    <row r="385" customFormat="false" ht="58.2" hidden="false" customHeight="false" outlineLevel="0" collapsed="false">
      <c r="A385" s="13" t="s">
        <v>1692</v>
      </c>
      <c r="B385" s="14" t="s">
        <v>57</v>
      </c>
      <c r="C385" s="13" t="s">
        <v>68</v>
      </c>
      <c r="D385" s="14" t="s">
        <v>1683</v>
      </c>
      <c r="E385" s="16" t="s">
        <v>1693</v>
      </c>
      <c r="F385" s="14" t="s">
        <v>396</v>
      </c>
      <c r="G385" s="16" t="s">
        <v>1685</v>
      </c>
      <c r="H385" s="13" t="s">
        <v>1694</v>
      </c>
      <c r="I385" s="13" t="s">
        <v>1687</v>
      </c>
      <c r="J385" s="13" t="s">
        <v>1688</v>
      </c>
      <c r="K385" s="13" t="s">
        <v>1689</v>
      </c>
      <c r="L385" s="13" t="s">
        <v>1690</v>
      </c>
      <c r="M385" s="13" t="s">
        <v>56</v>
      </c>
      <c r="N385" s="13" t="s">
        <v>402</v>
      </c>
      <c r="O385" s="14"/>
      <c r="P385" s="13" t="s">
        <v>1154</v>
      </c>
      <c r="Q385" s="15" t="s">
        <v>1695</v>
      </c>
    </row>
    <row r="386" customFormat="false" ht="29.85" hidden="false" customHeight="false" outlineLevel="0" collapsed="false">
      <c r="A386" s="13" t="s">
        <v>1696</v>
      </c>
      <c r="B386" s="14" t="s">
        <v>57</v>
      </c>
      <c r="C386" s="13" t="s">
        <v>68</v>
      </c>
      <c r="D386" s="14" t="s">
        <v>1683</v>
      </c>
      <c r="E386" s="15" t="s">
        <v>1697</v>
      </c>
      <c r="F386" s="14" t="s">
        <v>396</v>
      </c>
      <c r="G386" s="16" t="s">
        <v>1685</v>
      </c>
      <c r="H386" s="13" t="s">
        <v>1698</v>
      </c>
      <c r="I386" s="13" t="s">
        <v>1687</v>
      </c>
      <c r="J386" s="13" t="s">
        <v>1688</v>
      </c>
      <c r="K386" s="13" t="s">
        <v>1689</v>
      </c>
      <c r="L386" s="13" t="s">
        <v>1690</v>
      </c>
      <c r="M386" s="13" t="s">
        <v>56</v>
      </c>
      <c r="N386" s="13" t="s">
        <v>402</v>
      </c>
      <c r="O386" s="14"/>
      <c r="P386" s="13" t="s">
        <v>1154</v>
      </c>
      <c r="Q386" s="16" t="s">
        <v>1699</v>
      </c>
    </row>
    <row r="387" customFormat="false" ht="29.85" hidden="false" customHeight="false" outlineLevel="0" collapsed="false">
      <c r="A387" s="13" t="s">
        <v>1700</v>
      </c>
      <c r="B387" s="14" t="s">
        <v>57</v>
      </c>
      <c r="C387" s="13" t="s">
        <v>68</v>
      </c>
      <c r="D387" s="14" t="s">
        <v>1683</v>
      </c>
      <c r="E387" s="16" t="s">
        <v>1701</v>
      </c>
      <c r="F387" s="14" t="s">
        <v>396</v>
      </c>
      <c r="G387" s="16" t="s">
        <v>1685</v>
      </c>
      <c r="H387" s="13" t="s">
        <v>1686</v>
      </c>
      <c r="I387" s="13" t="s">
        <v>1687</v>
      </c>
      <c r="J387" s="13" t="s">
        <v>1688</v>
      </c>
      <c r="K387" s="13" t="s">
        <v>1689</v>
      </c>
      <c r="L387" s="13" t="s">
        <v>1690</v>
      </c>
      <c r="M387" s="13" t="s">
        <v>56</v>
      </c>
      <c r="N387" s="13" t="s">
        <v>402</v>
      </c>
      <c r="O387" s="14"/>
      <c r="P387" s="13" t="s">
        <v>1154</v>
      </c>
      <c r="Q387" s="16" t="s">
        <v>1699</v>
      </c>
    </row>
    <row r="388" customFormat="false" ht="44" hidden="false" customHeight="false" outlineLevel="0" collapsed="false">
      <c r="A388" s="13" t="s">
        <v>1702</v>
      </c>
      <c r="B388" s="14" t="s">
        <v>57</v>
      </c>
      <c r="C388" s="13" t="s">
        <v>68</v>
      </c>
      <c r="D388" s="14" t="s">
        <v>1703</v>
      </c>
      <c r="E388" s="16" t="s">
        <v>1704</v>
      </c>
      <c r="F388" s="14" t="s">
        <v>396</v>
      </c>
      <c r="G388" s="16" t="s">
        <v>1705</v>
      </c>
      <c r="H388" s="13" t="s">
        <v>398</v>
      </c>
      <c r="I388" s="13" t="s">
        <v>1706</v>
      </c>
      <c r="J388" s="14" t="s">
        <v>1707</v>
      </c>
      <c r="K388" s="14"/>
      <c r="L388" s="14"/>
      <c r="M388" s="13" t="s">
        <v>54</v>
      </c>
      <c r="N388" s="13" t="s">
        <v>402</v>
      </c>
      <c r="O388" s="14"/>
      <c r="P388" s="13" t="s">
        <v>1154</v>
      </c>
      <c r="Q388" s="16"/>
    </row>
    <row r="389" customFormat="false" ht="29.85" hidden="false" customHeight="false" outlineLevel="0" collapsed="false">
      <c r="A389" s="13" t="s">
        <v>1708</v>
      </c>
      <c r="B389" s="14" t="s">
        <v>57</v>
      </c>
      <c r="C389" s="13" t="s">
        <v>68</v>
      </c>
      <c r="D389" s="14" t="s">
        <v>1703</v>
      </c>
      <c r="E389" s="16" t="s">
        <v>1709</v>
      </c>
      <c r="F389" s="14" t="s">
        <v>396</v>
      </c>
      <c r="G389" s="16" t="s">
        <v>1705</v>
      </c>
      <c r="H389" s="13" t="s">
        <v>398</v>
      </c>
      <c r="I389" s="13" t="s">
        <v>1706</v>
      </c>
      <c r="J389" s="14" t="s">
        <v>1707</v>
      </c>
      <c r="K389" s="14"/>
      <c r="L389" s="14"/>
      <c r="M389" s="13" t="s">
        <v>54</v>
      </c>
      <c r="N389" s="13" t="s">
        <v>402</v>
      </c>
      <c r="O389" s="14"/>
      <c r="P389" s="13" t="s">
        <v>1154</v>
      </c>
      <c r="Q389" s="16" t="s">
        <v>1710</v>
      </c>
    </row>
    <row r="390" customFormat="false" ht="58.2" hidden="false" customHeight="false" outlineLevel="0" collapsed="false">
      <c r="A390" s="13" t="s">
        <v>1711</v>
      </c>
      <c r="B390" s="14" t="s">
        <v>57</v>
      </c>
      <c r="C390" s="13" t="s">
        <v>68</v>
      </c>
      <c r="D390" s="14" t="s">
        <v>1712</v>
      </c>
      <c r="E390" s="16" t="s">
        <v>1713</v>
      </c>
      <c r="F390" s="14" t="s">
        <v>396</v>
      </c>
      <c r="G390" s="16" t="s">
        <v>1714</v>
      </c>
      <c r="H390" s="13" t="s">
        <v>1715</v>
      </c>
      <c r="I390" s="13" t="s">
        <v>1716</v>
      </c>
      <c r="J390" s="14" t="s">
        <v>1717</v>
      </c>
      <c r="K390" s="14"/>
      <c r="L390" s="14"/>
      <c r="M390" s="13" t="s">
        <v>54</v>
      </c>
      <c r="N390" s="13" t="s">
        <v>402</v>
      </c>
      <c r="O390" s="14"/>
      <c r="P390" s="13" t="s">
        <v>1154</v>
      </c>
      <c r="Q390" s="16" t="s">
        <v>1718</v>
      </c>
    </row>
    <row r="391" customFormat="false" ht="44" hidden="false" customHeight="false" outlineLevel="0" collapsed="false">
      <c r="A391" s="13" t="s">
        <v>1719</v>
      </c>
      <c r="B391" s="14" t="s">
        <v>57</v>
      </c>
      <c r="C391" s="13" t="s">
        <v>68</v>
      </c>
      <c r="D391" s="14" t="s">
        <v>1712</v>
      </c>
      <c r="E391" s="15" t="s">
        <v>1720</v>
      </c>
      <c r="F391" s="14" t="s">
        <v>396</v>
      </c>
      <c r="G391" s="16" t="s">
        <v>1714</v>
      </c>
      <c r="H391" s="13" t="s">
        <v>1721</v>
      </c>
      <c r="I391" s="13" t="s">
        <v>1716</v>
      </c>
      <c r="J391" s="14" t="s">
        <v>1717</v>
      </c>
      <c r="K391" s="14"/>
      <c r="L391" s="14"/>
      <c r="M391" s="13" t="s">
        <v>54</v>
      </c>
      <c r="N391" s="13" t="s">
        <v>402</v>
      </c>
      <c r="O391" s="14"/>
      <c r="P391" s="13" t="s">
        <v>1154</v>
      </c>
      <c r="Q391" s="16"/>
    </row>
    <row r="392" customFormat="false" ht="58.2" hidden="false" customHeight="false" outlineLevel="0" collapsed="false">
      <c r="A392" s="13" t="s">
        <v>1722</v>
      </c>
      <c r="B392" s="14" t="s">
        <v>57</v>
      </c>
      <c r="C392" s="13" t="s">
        <v>68</v>
      </c>
      <c r="D392" s="14" t="s">
        <v>1712</v>
      </c>
      <c r="E392" s="15" t="s">
        <v>1723</v>
      </c>
      <c r="F392" s="14" t="s">
        <v>396</v>
      </c>
      <c r="G392" s="16" t="s">
        <v>1714</v>
      </c>
      <c r="H392" s="13" t="s">
        <v>1715</v>
      </c>
      <c r="I392" s="13" t="s">
        <v>1716</v>
      </c>
      <c r="J392" s="14" t="s">
        <v>1717</v>
      </c>
      <c r="K392" s="14"/>
      <c r="L392" s="14"/>
      <c r="M392" s="13" t="s">
        <v>54</v>
      </c>
      <c r="N392" s="13" t="s">
        <v>402</v>
      </c>
      <c r="O392" s="14"/>
      <c r="P392" s="13" t="s">
        <v>1154</v>
      </c>
      <c r="Q392" s="16"/>
    </row>
    <row r="393" customFormat="false" ht="58.2" hidden="false" customHeight="false" outlineLevel="0" collapsed="false">
      <c r="A393" s="13" t="s">
        <v>1724</v>
      </c>
      <c r="B393" s="14" t="s">
        <v>57</v>
      </c>
      <c r="C393" s="13" t="s">
        <v>68</v>
      </c>
      <c r="D393" s="14" t="s">
        <v>1712</v>
      </c>
      <c r="E393" s="15" t="s">
        <v>1725</v>
      </c>
      <c r="F393" s="14" t="s">
        <v>396</v>
      </c>
      <c r="G393" s="16" t="s">
        <v>1714</v>
      </c>
      <c r="H393" s="13" t="s">
        <v>1715</v>
      </c>
      <c r="I393" s="13" t="s">
        <v>1716</v>
      </c>
      <c r="J393" s="14" t="s">
        <v>1717</v>
      </c>
      <c r="K393" s="14"/>
      <c r="L393" s="14"/>
      <c r="M393" s="13" t="s">
        <v>54</v>
      </c>
      <c r="N393" s="13" t="s">
        <v>402</v>
      </c>
      <c r="O393" s="14"/>
      <c r="P393" s="13" t="s">
        <v>1154</v>
      </c>
      <c r="Q393" s="16" t="s">
        <v>1726</v>
      </c>
    </row>
    <row r="394" customFormat="false" ht="44" hidden="false" customHeight="false" outlineLevel="0" collapsed="false">
      <c r="A394" s="13" t="s">
        <v>1727</v>
      </c>
      <c r="B394" s="14" t="s">
        <v>57</v>
      </c>
      <c r="C394" s="13" t="s">
        <v>68</v>
      </c>
      <c r="D394" s="14" t="s">
        <v>1712</v>
      </c>
      <c r="E394" s="16" t="s">
        <v>1728</v>
      </c>
      <c r="F394" s="14" t="s">
        <v>396</v>
      </c>
      <c r="G394" s="16" t="s">
        <v>1714</v>
      </c>
      <c r="H394" s="13" t="s">
        <v>1721</v>
      </c>
      <c r="I394" s="13" t="s">
        <v>1716</v>
      </c>
      <c r="J394" s="14" t="s">
        <v>1717</v>
      </c>
      <c r="K394" s="14"/>
      <c r="L394" s="14"/>
      <c r="M394" s="13" t="s">
        <v>54</v>
      </c>
      <c r="N394" s="13" t="s">
        <v>402</v>
      </c>
      <c r="O394" s="14"/>
      <c r="P394" s="13" t="s">
        <v>1154</v>
      </c>
      <c r="Q394" s="16" t="s">
        <v>1729</v>
      </c>
    </row>
    <row r="395" customFormat="false" ht="44" hidden="false" customHeight="false" outlineLevel="0" collapsed="false">
      <c r="A395" s="13" t="s">
        <v>1730</v>
      </c>
      <c r="B395" s="14" t="s">
        <v>57</v>
      </c>
      <c r="C395" s="13" t="s">
        <v>68</v>
      </c>
      <c r="D395" s="14" t="s">
        <v>1712</v>
      </c>
      <c r="E395" s="16" t="s">
        <v>1731</v>
      </c>
      <c r="F395" s="14" t="s">
        <v>396</v>
      </c>
      <c r="G395" s="16" t="s">
        <v>1732</v>
      </c>
      <c r="H395" s="13" t="s">
        <v>1733</v>
      </c>
      <c r="I395" s="13" t="s">
        <v>1734</v>
      </c>
      <c r="J395" s="14" t="s">
        <v>1735</v>
      </c>
      <c r="K395" s="14"/>
      <c r="L395" s="14"/>
      <c r="M395" s="13" t="s">
        <v>54</v>
      </c>
      <c r="N395" s="13" t="s">
        <v>402</v>
      </c>
      <c r="O395" s="14"/>
      <c r="P395" s="13" t="s">
        <v>1154</v>
      </c>
      <c r="Q395" s="16"/>
    </row>
    <row r="396" customFormat="false" ht="58.2" hidden="false" customHeight="false" outlineLevel="0" collapsed="false">
      <c r="A396" s="13" t="s">
        <v>1736</v>
      </c>
      <c r="B396" s="14" t="s">
        <v>57</v>
      </c>
      <c r="C396" s="13" t="s">
        <v>68</v>
      </c>
      <c r="D396" s="14" t="s">
        <v>1712</v>
      </c>
      <c r="E396" s="16" t="s">
        <v>1737</v>
      </c>
      <c r="F396" s="14" t="s">
        <v>396</v>
      </c>
      <c r="G396" s="16" t="s">
        <v>1732</v>
      </c>
      <c r="H396" s="13" t="s">
        <v>1733</v>
      </c>
      <c r="I396" s="13" t="s">
        <v>1734</v>
      </c>
      <c r="J396" s="14" t="s">
        <v>1735</v>
      </c>
      <c r="K396" s="14"/>
      <c r="L396" s="14"/>
      <c r="M396" s="13" t="s">
        <v>54</v>
      </c>
      <c r="N396" s="13" t="s">
        <v>402</v>
      </c>
      <c r="O396" s="14"/>
      <c r="P396" s="13" t="s">
        <v>1154</v>
      </c>
      <c r="Q396" s="16"/>
    </row>
    <row r="397" customFormat="false" ht="44" hidden="false" customHeight="false" outlineLevel="0" collapsed="false">
      <c r="A397" s="13" t="s">
        <v>1738</v>
      </c>
      <c r="B397" s="14" t="s">
        <v>57</v>
      </c>
      <c r="C397" s="13" t="s">
        <v>68</v>
      </c>
      <c r="D397" s="14" t="s">
        <v>1712</v>
      </c>
      <c r="E397" s="15" t="s">
        <v>1739</v>
      </c>
      <c r="F397" s="14" t="s">
        <v>396</v>
      </c>
      <c r="G397" s="16" t="s">
        <v>1732</v>
      </c>
      <c r="H397" s="13" t="s">
        <v>1740</v>
      </c>
      <c r="I397" s="13" t="s">
        <v>1734</v>
      </c>
      <c r="J397" s="14" t="s">
        <v>1735</v>
      </c>
      <c r="K397" s="14"/>
      <c r="L397" s="14"/>
      <c r="M397" s="13" t="s">
        <v>54</v>
      </c>
      <c r="N397" s="13" t="s">
        <v>402</v>
      </c>
      <c r="O397" s="14"/>
      <c r="P397" s="13" t="s">
        <v>1154</v>
      </c>
      <c r="Q397" s="16"/>
    </row>
    <row r="398" customFormat="false" ht="58.2" hidden="false" customHeight="false" outlineLevel="0" collapsed="false">
      <c r="A398" s="13" t="s">
        <v>1741</v>
      </c>
      <c r="B398" s="14" t="s">
        <v>57</v>
      </c>
      <c r="C398" s="13" t="s">
        <v>68</v>
      </c>
      <c r="D398" s="14" t="s">
        <v>1712</v>
      </c>
      <c r="E398" s="15" t="s">
        <v>1742</v>
      </c>
      <c r="F398" s="14" t="s">
        <v>396</v>
      </c>
      <c r="G398" s="16" t="s">
        <v>1732</v>
      </c>
      <c r="H398" s="13" t="s">
        <v>1733</v>
      </c>
      <c r="I398" s="13" t="s">
        <v>1734</v>
      </c>
      <c r="J398" s="14" t="s">
        <v>1735</v>
      </c>
      <c r="K398" s="14"/>
      <c r="L398" s="14"/>
      <c r="M398" s="13" t="s">
        <v>54</v>
      </c>
      <c r="N398" s="13" t="s">
        <v>402</v>
      </c>
      <c r="O398" s="14"/>
      <c r="P398" s="13" t="s">
        <v>1154</v>
      </c>
      <c r="Q398" s="16"/>
    </row>
    <row r="399" customFormat="false" ht="58.2" hidden="false" customHeight="false" outlineLevel="0" collapsed="false">
      <c r="A399" s="13" t="s">
        <v>1743</v>
      </c>
      <c r="B399" s="14" t="s">
        <v>57</v>
      </c>
      <c r="C399" s="13" t="s">
        <v>68</v>
      </c>
      <c r="D399" s="14" t="s">
        <v>1712</v>
      </c>
      <c r="E399" s="15" t="s">
        <v>1744</v>
      </c>
      <c r="F399" s="14" t="s">
        <v>396</v>
      </c>
      <c r="G399" s="16" t="s">
        <v>1732</v>
      </c>
      <c r="H399" s="13" t="s">
        <v>1745</v>
      </c>
      <c r="I399" s="13" t="s">
        <v>1734</v>
      </c>
      <c r="J399" s="14" t="s">
        <v>1735</v>
      </c>
      <c r="K399" s="14"/>
      <c r="L399" s="14"/>
      <c r="M399" s="13" t="s">
        <v>54</v>
      </c>
      <c r="N399" s="13" t="s">
        <v>402</v>
      </c>
      <c r="O399" s="14"/>
      <c r="P399" s="13" t="s">
        <v>1154</v>
      </c>
      <c r="Q399" s="16"/>
    </row>
    <row r="400" customFormat="false" ht="44" hidden="false" customHeight="false" outlineLevel="0" collapsed="false">
      <c r="A400" s="13" t="s">
        <v>1746</v>
      </c>
      <c r="B400" s="14" t="s">
        <v>57</v>
      </c>
      <c r="C400" s="13" t="s">
        <v>68</v>
      </c>
      <c r="D400" s="14" t="s">
        <v>1747</v>
      </c>
      <c r="E400" s="15" t="s">
        <v>1748</v>
      </c>
      <c r="F400" s="14" t="s">
        <v>396</v>
      </c>
      <c r="G400" s="16" t="s">
        <v>1749</v>
      </c>
      <c r="H400" s="13" t="s">
        <v>398</v>
      </c>
      <c r="I400" s="13" t="s">
        <v>1750</v>
      </c>
      <c r="J400" s="14" t="s">
        <v>1751</v>
      </c>
      <c r="K400" s="14"/>
      <c r="L400" s="14"/>
      <c r="M400" s="13" t="s">
        <v>54</v>
      </c>
      <c r="N400" s="13" t="s">
        <v>402</v>
      </c>
      <c r="O400" s="14"/>
      <c r="P400" s="13" t="s">
        <v>1154</v>
      </c>
      <c r="Q400" s="16"/>
    </row>
    <row r="401" customFormat="false" ht="58.2" hidden="false" customHeight="false" outlineLevel="0" collapsed="false">
      <c r="A401" s="13" t="s">
        <v>1752</v>
      </c>
      <c r="B401" s="14" t="s">
        <v>57</v>
      </c>
      <c r="C401" s="13" t="s">
        <v>68</v>
      </c>
      <c r="D401" s="14" t="s">
        <v>1747</v>
      </c>
      <c r="E401" s="16" t="s">
        <v>1753</v>
      </c>
      <c r="F401" s="14" t="s">
        <v>396</v>
      </c>
      <c r="G401" s="16" t="s">
        <v>1754</v>
      </c>
      <c r="H401" s="13" t="s">
        <v>398</v>
      </c>
      <c r="I401" s="13" t="s">
        <v>1750</v>
      </c>
      <c r="J401" s="14" t="s">
        <v>1751</v>
      </c>
      <c r="K401" s="14"/>
      <c r="L401" s="14"/>
      <c r="M401" s="13" t="s">
        <v>54</v>
      </c>
      <c r="N401" s="13" t="s">
        <v>402</v>
      </c>
      <c r="O401" s="14"/>
      <c r="P401" s="13" t="s">
        <v>1154</v>
      </c>
      <c r="Q401" s="16" t="s">
        <v>1755</v>
      </c>
    </row>
    <row r="402" customFormat="false" ht="44" hidden="false" customHeight="false" outlineLevel="0" collapsed="false">
      <c r="A402" s="13" t="s">
        <v>1756</v>
      </c>
      <c r="B402" s="14" t="s">
        <v>57</v>
      </c>
      <c r="C402" s="13" t="s">
        <v>68</v>
      </c>
      <c r="D402" s="14" t="s">
        <v>1747</v>
      </c>
      <c r="E402" s="15" t="s">
        <v>1757</v>
      </c>
      <c r="F402" s="14" t="s">
        <v>396</v>
      </c>
      <c r="G402" s="16" t="s">
        <v>1754</v>
      </c>
      <c r="H402" s="13" t="s">
        <v>398</v>
      </c>
      <c r="I402" s="13" t="s">
        <v>1750</v>
      </c>
      <c r="J402" s="14" t="s">
        <v>1751</v>
      </c>
      <c r="K402" s="14"/>
      <c r="L402" s="14"/>
      <c r="M402" s="13" t="s">
        <v>54</v>
      </c>
      <c r="N402" s="13" t="s">
        <v>402</v>
      </c>
      <c r="O402" s="14"/>
      <c r="P402" s="13" t="s">
        <v>1154</v>
      </c>
      <c r="Q402" s="16"/>
    </row>
    <row r="403" customFormat="false" ht="44" hidden="false" customHeight="false" outlineLevel="0" collapsed="false">
      <c r="A403" s="13" t="s">
        <v>1758</v>
      </c>
      <c r="B403" s="14" t="s">
        <v>57</v>
      </c>
      <c r="C403" s="13" t="s">
        <v>68</v>
      </c>
      <c r="D403" s="14" t="s">
        <v>1747</v>
      </c>
      <c r="E403" s="16" t="s">
        <v>1759</v>
      </c>
      <c r="F403" s="14" t="s">
        <v>450</v>
      </c>
      <c r="G403" s="16" t="s">
        <v>1760</v>
      </c>
      <c r="H403" s="13" t="s">
        <v>398</v>
      </c>
      <c r="I403" s="13" t="s">
        <v>1761</v>
      </c>
      <c r="J403" s="13" t="s">
        <v>1762</v>
      </c>
      <c r="K403" s="14"/>
      <c r="L403" s="14"/>
      <c r="M403" s="13" t="s">
        <v>55</v>
      </c>
      <c r="N403" s="13" t="s">
        <v>402</v>
      </c>
      <c r="O403" s="14"/>
      <c r="P403" s="13" t="s">
        <v>1154</v>
      </c>
      <c r="Q403" s="16" t="s">
        <v>1763</v>
      </c>
    </row>
    <row r="404" customFormat="false" ht="29.85" hidden="false" customHeight="false" outlineLevel="0" collapsed="false">
      <c r="A404" s="13" t="s">
        <v>1764</v>
      </c>
      <c r="B404" s="14" t="s">
        <v>57</v>
      </c>
      <c r="C404" s="13" t="s">
        <v>68</v>
      </c>
      <c r="D404" s="14" t="s">
        <v>1747</v>
      </c>
      <c r="E404" s="16" t="s">
        <v>1765</v>
      </c>
      <c r="F404" s="14"/>
      <c r="G404" s="16" t="s">
        <v>1766</v>
      </c>
      <c r="H404" s="13" t="s">
        <v>398</v>
      </c>
      <c r="I404" s="13" t="s">
        <v>1761</v>
      </c>
      <c r="J404" s="13" t="s">
        <v>1762</v>
      </c>
      <c r="K404" s="14"/>
      <c r="L404" s="14"/>
      <c r="M404" s="13" t="s">
        <v>55</v>
      </c>
      <c r="N404" s="13" t="s">
        <v>402</v>
      </c>
      <c r="O404" s="14"/>
      <c r="P404" s="13" t="s">
        <v>1154</v>
      </c>
      <c r="Q404" s="16"/>
    </row>
    <row r="405" customFormat="false" ht="44" hidden="false" customHeight="false" outlineLevel="0" collapsed="false">
      <c r="A405" s="13" t="s">
        <v>1767</v>
      </c>
      <c r="B405" s="14" t="s">
        <v>57</v>
      </c>
      <c r="C405" s="13" t="s">
        <v>68</v>
      </c>
      <c r="D405" s="14" t="s">
        <v>1768</v>
      </c>
      <c r="E405" s="15" t="s">
        <v>1769</v>
      </c>
      <c r="F405" s="14" t="s">
        <v>396</v>
      </c>
      <c r="G405" s="16" t="s">
        <v>1770</v>
      </c>
      <c r="H405" s="13" t="s">
        <v>1771</v>
      </c>
      <c r="I405" s="13" t="s">
        <v>1772</v>
      </c>
      <c r="J405" s="14" t="s">
        <v>1773</v>
      </c>
      <c r="K405" s="14"/>
      <c r="L405" s="14"/>
      <c r="M405" s="13" t="s">
        <v>54</v>
      </c>
      <c r="N405" s="13" t="s">
        <v>402</v>
      </c>
      <c r="O405" s="14"/>
      <c r="P405" s="13" t="s">
        <v>1154</v>
      </c>
      <c r="Q405" s="16" t="s">
        <v>1774</v>
      </c>
    </row>
    <row r="406" customFormat="false" ht="72.35" hidden="false" customHeight="false" outlineLevel="0" collapsed="false">
      <c r="A406" s="13" t="s">
        <v>1775</v>
      </c>
      <c r="B406" s="14" t="s">
        <v>57</v>
      </c>
      <c r="C406" s="13" t="s">
        <v>68</v>
      </c>
      <c r="D406" s="14" t="s">
        <v>1768</v>
      </c>
      <c r="E406" s="15" t="s">
        <v>1776</v>
      </c>
      <c r="F406" s="14" t="s">
        <v>396</v>
      </c>
      <c r="G406" s="16" t="s">
        <v>1770</v>
      </c>
      <c r="H406" s="13" t="s">
        <v>1777</v>
      </c>
      <c r="I406" s="13" t="s">
        <v>1772</v>
      </c>
      <c r="J406" s="14" t="s">
        <v>1773</v>
      </c>
      <c r="K406" s="14"/>
      <c r="L406" s="14"/>
      <c r="M406" s="13" t="s">
        <v>54</v>
      </c>
      <c r="N406" s="13" t="s">
        <v>402</v>
      </c>
      <c r="O406" s="14"/>
      <c r="P406" s="13" t="s">
        <v>1154</v>
      </c>
      <c r="Q406" s="16"/>
    </row>
    <row r="407" customFormat="false" ht="58.2" hidden="false" customHeight="false" outlineLevel="0" collapsed="false">
      <c r="A407" s="13" t="s">
        <v>1778</v>
      </c>
      <c r="B407" s="14" t="s">
        <v>57</v>
      </c>
      <c r="C407" s="13" t="s">
        <v>68</v>
      </c>
      <c r="D407" s="14" t="s">
        <v>1768</v>
      </c>
      <c r="E407" s="16" t="s">
        <v>1779</v>
      </c>
      <c r="F407" s="14" t="s">
        <v>396</v>
      </c>
      <c r="G407" s="16" t="s">
        <v>636</v>
      </c>
      <c r="H407" s="13" t="s">
        <v>1771</v>
      </c>
      <c r="I407" s="13" t="s">
        <v>1780</v>
      </c>
      <c r="J407" s="14" t="s">
        <v>1781</v>
      </c>
      <c r="K407" s="14"/>
      <c r="L407" s="14"/>
      <c r="M407" s="13" t="s">
        <v>54</v>
      </c>
      <c r="N407" s="13" t="s">
        <v>402</v>
      </c>
      <c r="O407" s="14"/>
      <c r="P407" s="13" t="s">
        <v>1154</v>
      </c>
      <c r="Q407" s="16" t="s">
        <v>1782</v>
      </c>
    </row>
    <row r="408" customFormat="false" ht="58.2" hidden="false" customHeight="false" outlineLevel="0" collapsed="false">
      <c r="A408" s="13" t="s">
        <v>1783</v>
      </c>
      <c r="B408" s="14" t="s">
        <v>57</v>
      </c>
      <c r="C408" s="13" t="s">
        <v>68</v>
      </c>
      <c r="D408" s="14" t="s">
        <v>1768</v>
      </c>
      <c r="E408" s="16" t="s">
        <v>1784</v>
      </c>
      <c r="F408" s="14" t="s">
        <v>396</v>
      </c>
      <c r="G408" s="16" t="s">
        <v>636</v>
      </c>
      <c r="H408" s="13" t="s">
        <v>1771</v>
      </c>
      <c r="I408" s="13" t="s">
        <v>1780</v>
      </c>
      <c r="J408" s="14" t="s">
        <v>1781</v>
      </c>
      <c r="K408" s="14"/>
      <c r="L408" s="14"/>
      <c r="M408" s="13" t="s">
        <v>54</v>
      </c>
      <c r="N408" s="13" t="s">
        <v>402</v>
      </c>
      <c r="O408" s="14"/>
      <c r="P408" s="13" t="s">
        <v>1154</v>
      </c>
      <c r="Q408" s="16"/>
    </row>
    <row r="409" customFormat="false" ht="44" hidden="false" customHeight="false" outlineLevel="0" collapsed="false">
      <c r="A409" s="13" t="s">
        <v>1785</v>
      </c>
      <c r="B409" s="14" t="s">
        <v>57</v>
      </c>
      <c r="C409" s="13" t="s">
        <v>68</v>
      </c>
      <c r="D409" s="14" t="s">
        <v>1673</v>
      </c>
      <c r="E409" s="15" t="s">
        <v>1786</v>
      </c>
      <c r="F409" s="14"/>
      <c r="G409" s="16" t="s">
        <v>1675</v>
      </c>
      <c r="H409" s="13" t="s">
        <v>1676</v>
      </c>
      <c r="I409" s="13" t="s">
        <v>1787</v>
      </c>
      <c r="J409" s="13" t="s">
        <v>1788</v>
      </c>
      <c r="K409" s="14"/>
      <c r="L409" s="14"/>
      <c r="M409" s="13" t="s">
        <v>55</v>
      </c>
      <c r="N409" s="13" t="s">
        <v>402</v>
      </c>
      <c r="O409" s="14"/>
      <c r="P409" s="13" t="s">
        <v>1154</v>
      </c>
      <c r="Q409" s="16" t="s">
        <v>1789</v>
      </c>
    </row>
    <row r="410" customFormat="false" ht="58.2" hidden="false" customHeight="false" outlineLevel="0" collapsed="false">
      <c r="A410" s="13" t="s">
        <v>1790</v>
      </c>
      <c r="B410" s="14" t="s">
        <v>57</v>
      </c>
      <c r="C410" s="13" t="s">
        <v>68</v>
      </c>
      <c r="D410" s="14" t="s">
        <v>1673</v>
      </c>
      <c r="E410" s="15" t="s">
        <v>1791</v>
      </c>
      <c r="F410" s="14"/>
      <c r="G410" s="16" t="s">
        <v>1675</v>
      </c>
      <c r="H410" s="13" t="s">
        <v>1676</v>
      </c>
      <c r="I410" s="13" t="s">
        <v>1792</v>
      </c>
      <c r="J410" s="13" t="s">
        <v>1793</v>
      </c>
      <c r="K410" s="14"/>
      <c r="L410" s="14"/>
      <c r="M410" s="13" t="s">
        <v>55</v>
      </c>
      <c r="N410" s="13" t="s">
        <v>402</v>
      </c>
      <c r="O410" s="14"/>
      <c r="P410" s="13" t="s">
        <v>1154</v>
      </c>
      <c r="Q410" s="16"/>
    </row>
    <row r="411" customFormat="false" ht="58.2" hidden="false" customHeight="false" outlineLevel="0" collapsed="false">
      <c r="A411" s="13" t="s">
        <v>1794</v>
      </c>
      <c r="B411" s="14" t="s">
        <v>57</v>
      </c>
      <c r="C411" s="13" t="s">
        <v>68</v>
      </c>
      <c r="D411" s="14" t="s">
        <v>1795</v>
      </c>
      <c r="E411" s="16" t="s">
        <v>1796</v>
      </c>
      <c r="F411" s="14"/>
      <c r="G411" s="16" t="s">
        <v>1797</v>
      </c>
      <c r="H411" s="13" t="s">
        <v>1798</v>
      </c>
      <c r="I411" s="13" t="s">
        <v>1799</v>
      </c>
      <c r="J411" s="13" t="s">
        <v>1800</v>
      </c>
      <c r="K411" s="13" t="s">
        <v>1801</v>
      </c>
      <c r="L411" s="13" t="s">
        <v>1802</v>
      </c>
      <c r="M411" s="13" t="s">
        <v>53</v>
      </c>
      <c r="N411" s="13" t="s">
        <v>402</v>
      </c>
      <c r="O411" s="14"/>
      <c r="P411" s="13" t="s">
        <v>1154</v>
      </c>
      <c r="Q411" s="16"/>
    </row>
    <row r="412" customFormat="false" ht="58.2" hidden="false" customHeight="false" outlineLevel="0" collapsed="false">
      <c r="A412" s="13" t="s">
        <v>1803</v>
      </c>
      <c r="B412" s="14" t="s">
        <v>57</v>
      </c>
      <c r="C412" s="13" t="s">
        <v>68</v>
      </c>
      <c r="D412" s="14" t="s">
        <v>1795</v>
      </c>
      <c r="E412" s="16" t="s">
        <v>1804</v>
      </c>
      <c r="F412" s="14" t="s">
        <v>396</v>
      </c>
      <c r="G412" s="16" t="s">
        <v>1797</v>
      </c>
      <c r="H412" s="13" t="s">
        <v>1798</v>
      </c>
      <c r="I412" s="13" t="s">
        <v>1799</v>
      </c>
      <c r="J412" s="13" t="s">
        <v>1800</v>
      </c>
      <c r="K412" s="13" t="s">
        <v>1801</v>
      </c>
      <c r="L412" s="13" t="s">
        <v>1802</v>
      </c>
      <c r="M412" s="13" t="s">
        <v>53</v>
      </c>
      <c r="N412" s="13" t="s">
        <v>402</v>
      </c>
      <c r="O412" s="14"/>
      <c r="P412" s="13" t="s">
        <v>1154</v>
      </c>
      <c r="Q412" s="16" t="s">
        <v>1805</v>
      </c>
    </row>
    <row r="413" customFormat="false" ht="15" hidden="false" customHeight="false" outlineLevel="0" collapsed="false">
      <c r="A413" s="13" t="s">
        <v>1806</v>
      </c>
      <c r="B413" s="14" t="s">
        <v>57</v>
      </c>
      <c r="C413" s="13" t="s">
        <v>68</v>
      </c>
      <c r="D413" s="14" t="s">
        <v>1795</v>
      </c>
      <c r="E413" s="15" t="s">
        <v>1807</v>
      </c>
      <c r="F413" s="14" t="s">
        <v>396</v>
      </c>
      <c r="G413" s="16" t="s">
        <v>1797</v>
      </c>
      <c r="H413" s="13" t="s">
        <v>1798</v>
      </c>
      <c r="I413" s="13" t="s">
        <v>1799</v>
      </c>
      <c r="J413" s="13" t="s">
        <v>1800</v>
      </c>
      <c r="K413" s="13" t="s">
        <v>1801</v>
      </c>
      <c r="L413" s="13" t="s">
        <v>1802</v>
      </c>
      <c r="M413" s="13" t="s">
        <v>53</v>
      </c>
      <c r="N413" s="13" t="s">
        <v>402</v>
      </c>
      <c r="O413" s="14"/>
      <c r="P413" s="13" t="s">
        <v>1154</v>
      </c>
      <c r="Q413" s="16" t="s">
        <v>1808</v>
      </c>
    </row>
    <row r="414" customFormat="false" ht="58.2" hidden="false" customHeight="false" outlineLevel="0" collapsed="false">
      <c r="A414" s="13" t="s">
        <v>1809</v>
      </c>
      <c r="B414" s="14" t="s">
        <v>57</v>
      </c>
      <c r="C414" s="13" t="s">
        <v>68</v>
      </c>
      <c r="D414" s="14" t="s">
        <v>1619</v>
      </c>
      <c r="E414" s="16" t="s">
        <v>1810</v>
      </c>
      <c r="F414" s="14" t="s">
        <v>396</v>
      </c>
      <c r="G414" s="16" t="s">
        <v>1811</v>
      </c>
      <c r="H414" s="13" t="s">
        <v>1641</v>
      </c>
      <c r="I414" s="13" t="s">
        <v>1812</v>
      </c>
      <c r="J414" s="14" t="s">
        <v>1813</v>
      </c>
      <c r="K414" s="14"/>
      <c r="L414" s="14"/>
      <c r="M414" s="13" t="s">
        <v>53</v>
      </c>
      <c r="N414" s="13" t="s">
        <v>402</v>
      </c>
      <c r="O414" s="14"/>
      <c r="P414" s="13" t="s">
        <v>1154</v>
      </c>
      <c r="Q414" s="16"/>
    </row>
    <row r="415" customFormat="false" ht="58.2" hidden="false" customHeight="false" outlineLevel="0" collapsed="false">
      <c r="A415" s="13" t="s">
        <v>1814</v>
      </c>
      <c r="B415" s="14" t="s">
        <v>57</v>
      </c>
      <c r="C415" s="13" t="s">
        <v>68</v>
      </c>
      <c r="D415" s="14" t="s">
        <v>1619</v>
      </c>
      <c r="E415" s="16" t="s">
        <v>1815</v>
      </c>
      <c r="F415" s="14" t="s">
        <v>396</v>
      </c>
      <c r="G415" s="16" t="s">
        <v>1811</v>
      </c>
      <c r="H415" s="13" t="s">
        <v>1641</v>
      </c>
      <c r="I415" s="13" t="s">
        <v>1812</v>
      </c>
      <c r="J415" s="14" t="s">
        <v>1813</v>
      </c>
      <c r="K415" s="14"/>
      <c r="L415" s="14"/>
      <c r="M415" s="13" t="s">
        <v>53</v>
      </c>
      <c r="N415" s="13" t="s">
        <v>402</v>
      </c>
      <c r="O415" s="14"/>
      <c r="P415" s="13" t="s">
        <v>1154</v>
      </c>
      <c r="Q415" s="16"/>
    </row>
    <row r="416" customFormat="false" ht="44" hidden="false" customHeight="false" outlineLevel="0" collapsed="false">
      <c r="A416" s="13" t="s">
        <v>1816</v>
      </c>
      <c r="B416" s="14" t="s">
        <v>57</v>
      </c>
      <c r="C416" s="13" t="s">
        <v>68</v>
      </c>
      <c r="D416" s="14" t="s">
        <v>1619</v>
      </c>
      <c r="E416" s="15" t="s">
        <v>1817</v>
      </c>
      <c r="F416" s="14" t="s">
        <v>396</v>
      </c>
      <c r="G416" s="16" t="s">
        <v>1811</v>
      </c>
      <c r="H416" s="13" t="s">
        <v>1641</v>
      </c>
      <c r="I416" s="13" t="s">
        <v>1812</v>
      </c>
      <c r="J416" s="14" t="s">
        <v>1813</v>
      </c>
      <c r="K416" s="14"/>
      <c r="L416" s="14"/>
      <c r="M416" s="13" t="s">
        <v>53</v>
      </c>
      <c r="N416" s="13" t="s">
        <v>402</v>
      </c>
      <c r="O416" s="14"/>
      <c r="P416" s="13" t="s">
        <v>1154</v>
      </c>
      <c r="Q416" s="16"/>
    </row>
    <row r="417" customFormat="false" ht="29.85" hidden="false" customHeight="false" outlineLevel="0" collapsed="false">
      <c r="A417" s="13" t="s">
        <v>1818</v>
      </c>
      <c r="B417" s="14" t="s">
        <v>57</v>
      </c>
      <c r="C417" s="13" t="s">
        <v>68</v>
      </c>
      <c r="D417" s="14" t="s">
        <v>1619</v>
      </c>
      <c r="E417" s="16" t="s">
        <v>1819</v>
      </c>
      <c r="F417" s="14" t="s">
        <v>396</v>
      </c>
      <c r="G417" s="16" t="s">
        <v>1685</v>
      </c>
      <c r="H417" s="13" t="s">
        <v>1645</v>
      </c>
      <c r="I417" s="13" t="s">
        <v>1812</v>
      </c>
      <c r="J417" s="14" t="s">
        <v>1813</v>
      </c>
      <c r="K417" s="14"/>
      <c r="L417" s="14"/>
      <c r="M417" s="13" t="s">
        <v>53</v>
      </c>
      <c r="N417" s="13" t="s">
        <v>402</v>
      </c>
      <c r="O417" s="14"/>
      <c r="P417" s="13" t="s">
        <v>1154</v>
      </c>
      <c r="Q417" s="16"/>
    </row>
    <row r="418" customFormat="false" ht="72.35" hidden="false" customHeight="false" outlineLevel="0" collapsed="false">
      <c r="A418" s="13" t="s">
        <v>1820</v>
      </c>
      <c r="B418" s="14" t="s">
        <v>57</v>
      </c>
      <c r="C418" s="13" t="s">
        <v>68</v>
      </c>
      <c r="D418" s="14" t="s">
        <v>1619</v>
      </c>
      <c r="E418" s="15" t="s">
        <v>1821</v>
      </c>
      <c r="F418" s="14" t="s">
        <v>396</v>
      </c>
      <c r="G418" s="16" t="s">
        <v>1685</v>
      </c>
      <c r="H418" s="13" t="s">
        <v>1645</v>
      </c>
      <c r="I418" s="13" t="s">
        <v>1812</v>
      </c>
      <c r="J418" s="14" t="s">
        <v>1813</v>
      </c>
      <c r="K418" s="14"/>
      <c r="L418" s="14"/>
      <c r="M418" s="13" t="s">
        <v>53</v>
      </c>
      <c r="N418" s="13" t="s">
        <v>402</v>
      </c>
      <c r="O418" s="14"/>
      <c r="P418" s="13" t="s">
        <v>1154</v>
      </c>
      <c r="Q418" s="16"/>
    </row>
    <row r="419" customFormat="false" ht="44" hidden="false" customHeight="false" outlineLevel="0" collapsed="false">
      <c r="A419" s="13" t="s">
        <v>1822</v>
      </c>
      <c r="B419" s="14" t="s">
        <v>57</v>
      </c>
      <c r="C419" s="13" t="s">
        <v>68</v>
      </c>
      <c r="D419" s="14" t="s">
        <v>1823</v>
      </c>
      <c r="E419" s="16" t="s">
        <v>1824</v>
      </c>
      <c r="F419" s="14" t="s">
        <v>396</v>
      </c>
      <c r="G419" s="16" t="s">
        <v>1825</v>
      </c>
      <c r="H419" s="13" t="s">
        <v>1826</v>
      </c>
      <c r="I419" s="13" t="s">
        <v>1827</v>
      </c>
      <c r="J419" s="14" t="s">
        <v>1828</v>
      </c>
      <c r="K419" s="14"/>
      <c r="L419" s="14"/>
      <c r="M419" s="13" t="s">
        <v>54</v>
      </c>
      <c r="N419" s="13" t="s">
        <v>402</v>
      </c>
      <c r="O419" s="14"/>
      <c r="P419" s="13" t="s">
        <v>1154</v>
      </c>
      <c r="Q419" s="16"/>
    </row>
    <row r="420" customFormat="false" ht="29.85" hidden="false" customHeight="false" outlineLevel="0" collapsed="false">
      <c r="A420" s="13" t="s">
        <v>1829</v>
      </c>
      <c r="B420" s="14" t="s">
        <v>57</v>
      </c>
      <c r="C420" s="13" t="s">
        <v>68</v>
      </c>
      <c r="D420" s="14" t="s">
        <v>1823</v>
      </c>
      <c r="E420" s="16" t="s">
        <v>1830</v>
      </c>
      <c r="F420" s="14" t="s">
        <v>396</v>
      </c>
      <c r="G420" s="16" t="s">
        <v>1825</v>
      </c>
      <c r="H420" s="13" t="s">
        <v>1826</v>
      </c>
      <c r="I420" s="13" t="s">
        <v>1827</v>
      </c>
      <c r="J420" s="14" t="s">
        <v>1828</v>
      </c>
      <c r="K420" s="14"/>
      <c r="L420" s="14"/>
      <c r="M420" s="13" t="s">
        <v>54</v>
      </c>
      <c r="N420" s="13" t="s">
        <v>402</v>
      </c>
      <c r="O420" s="14"/>
      <c r="P420" s="13" t="s">
        <v>1154</v>
      </c>
      <c r="Q420" s="16"/>
    </row>
    <row r="421" customFormat="false" ht="86.55" hidden="false" customHeight="false" outlineLevel="0" collapsed="false">
      <c r="A421" s="13" t="s">
        <v>1831</v>
      </c>
      <c r="B421" s="14" t="s">
        <v>57</v>
      </c>
      <c r="C421" s="13" t="s">
        <v>70</v>
      </c>
      <c r="D421" s="14" t="s">
        <v>1832</v>
      </c>
      <c r="E421" s="16" t="s">
        <v>1833</v>
      </c>
      <c r="F421" s="14" t="s">
        <v>396</v>
      </c>
      <c r="G421" s="16" t="s">
        <v>1834</v>
      </c>
      <c r="H421" s="13" t="s">
        <v>1835</v>
      </c>
      <c r="I421" s="13" t="s">
        <v>1836</v>
      </c>
      <c r="J421" s="14" t="s">
        <v>1837</v>
      </c>
      <c r="K421" s="14"/>
      <c r="L421" s="14"/>
      <c r="M421" s="13" t="s">
        <v>53</v>
      </c>
      <c r="N421" s="13" t="s">
        <v>249</v>
      </c>
      <c r="O421" s="14"/>
      <c r="P421" s="13" t="s">
        <v>1154</v>
      </c>
      <c r="Q421" s="15" t="s">
        <v>1838</v>
      </c>
    </row>
    <row r="422" customFormat="false" ht="29.85" hidden="false" customHeight="false" outlineLevel="0" collapsed="false">
      <c r="A422" s="13" t="s">
        <v>1839</v>
      </c>
      <c r="B422" s="14" t="s">
        <v>57</v>
      </c>
      <c r="C422" s="13" t="s">
        <v>70</v>
      </c>
      <c r="D422" s="14" t="s">
        <v>1832</v>
      </c>
      <c r="E422" s="16" t="s">
        <v>1840</v>
      </c>
      <c r="F422" s="14" t="s">
        <v>396</v>
      </c>
      <c r="G422" s="16" t="s">
        <v>1841</v>
      </c>
      <c r="H422" s="13" t="s">
        <v>1842</v>
      </c>
      <c r="I422" s="13" t="s">
        <v>1836</v>
      </c>
      <c r="J422" s="14" t="s">
        <v>1837</v>
      </c>
      <c r="K422" s="14"/>
      <c r="L422" s="14"/>
      <c r="M422" s="13" t="s">
        <v>53</v>
      </c>
      <c r="N422" s="13" t="s">
        <v>249</v>
      </c>
      <c r="O422" s="14"/>
      <c r="P422" s="13" t="s">
        <v>1154</v>
      </c>
      <c r="Q422" s="15" t="s">
        <v>1566</v>
      </c>
    </row>
    <row r="423" customFormat="false" ht="29.85" hidden="false" customHeight="false" outlineLevel="0" collapsed="false">
      <c r="A423" s="13" t="s">
        <v>1843</v>
      </c>
      <c r="B423" s="14" t="s">
        <v>57</v>
      </c>
      <c r="C423" s="13" t="s">
        <v>70</v>
      </c>
      <c r="D423" s="14" t="s">
        <v>1832</v>
      </c>
      <c r="E423" s="16" t="s">
        <v>1844</v>
      </c>
      <c r="F423" s="14" t="s">
        <v>396</v>
      </c>
      <c r="G423" s="16" t="s">
        <v>1841</v>
      </c>
      <c r="H423" s="13" t="s">
        <v>1845</v>
      </c>
      <c r="I423" s="13" t="s">
        <v>1836</v>
      </c>
      <c r="J423" s="14" t="s">
        <v>1837</v>
      </c>
      <c r="K423" s="14"/>
      <c r="L423" s="14"/>
      <c r="M423" s="13" t="s">
        <v>53</v>
      </c>
      <c r="N423" s="13" t="s">
        <v>249</v>
      </c>
      <c r="O423" s="14"/>
      <c r="P423" s="13" t="s">
        <v>1154</v>
      </c>
      <c r="Q423" s="16"/>
    </row>
    <row r="424" customFormat="false" ht="44" hidden="false" customHeight="false" outlineLevel="0" collapsed="false">
      <c r="A424" s="13" t="s">
        <v>1846</v>
      </c>
      <c r="B424" s="14" t="s">
        <v>57</v>
      </c>
      <c r="C424" s="13" t="s">
        <v>70</v>
      </c>
      <c r="D424" s="14" t="s">
        <v>1832</v>
      </c>
      <c r="E424" s="15" t="s">
        <v>1847</v>
      </c>
      <c r="F424" s="14" t="s">
        <v>396</v>
      </c>
      <c r="G424" s="16" t="s">
        <v>1841</v>
      </c>
      <c r="H424" s="13" t="s">
        <v>1848</v>
      </c>
      <c r="I424" s="13" t="s">
        <v>1836</v>
      </c>
      <c r="J424" s="14" t="s">
        <v>1837</v>
      </c>
      <c r="K424" s="14"/>
      <c r="L424" s="14"/>
      <c r="M424" s="13" t="s">
        <v>53</v>
      </c>
      <c r="N424" s="13" t="s">
        <v>249</v>
      </c>
      <c r="O424" s="14"/>
      <c r="P424" s="13" t="s">
        <v>1154</v>
      </c>
      <c r="Q424" s="15" t="s">
        <v>1566</v>
      </c>
    </row>
    <row r="425" customFormat="false" ht="44" hidden="false" customHeight="false" outlineLevel="0" collapsed="false">
      <c r="A425" s="13" t="s">
        <v>1849</v>
      </c>
      <c r="B425" s="14" t="s">
        <v>57</v>
      </c>
      <c r="C425" s="13" t="s">
        <v>70</v>
      </c>
      <c r="D425" s="14" t="s">
        <v>1832</v>
      </c>
      <c r="E425" s="16" t="s">
        <v>1850</v>
      </c>
      <c r="F425" s="14" t="s">
        <v>396</v>
      </c>
      <c r="G425" s="16" t="s">
        <v>1841</v>
      </c>
      <c r="H425" s="13" t="s">
        <v>1851</v>
      </c>
      <c r="I425" s="13" t="s">
        <v>1836</v>
      </c>
      <c r="J425" s="14" t="s">
        <v>1837</v>
      </c>
      <c r="K425" s="14"/>
      <c r="L425" s="14"/>
      <c r="M425" s="13" t="s">
        <v>53</v>
      </c>
      <c r="N425" s="13" t="s">
        <v>249</v>
      </c>
      <c r="O425" s="14"/>
      <c r="P425" s="13" t="s">
        <v>1154</v>
      </c>
      <c r="Q425" s="16" t="s">
        <v>1852</v>
      </c>
    </row>
    <row r="426" customFormat="false" ht="44" hidden="false" customHeight="false" outlineLevel="0" collapsed="false">
      <c r="A426" s="13" t="s">
        <v>1853</v>
      </c>
      <c r="B426" s="14" t="s">
        <v>57</v>
      </c>
      <c r="C426" s="13" t="s">
        <v>70</v>
      </c>
      <c r="D426" s="14" t="s">
        <v>1832</v>
      </c>
      <c r="E426" s="16" t="s">
        <v>1854</v>
      </c>
      <c r="F426" s="14" t="s">
        <v>396</v>
      </c>
      <c r="G426" s="16" t="s">
        <v>1855</v>
      </c>
      <c r="H426" s="13" t="s">
        <v>1856</v>
      </c>
      <c r="I426" s="13" t="s">
        <v>1836</v>
      </c>
      <c r="J426" s="14" t="s">
        <v>1837</v>
      </c>
      <c r="K426" s="14"/>
      <c r="L426" s="14"/>
      <c r="M426" s="13" t="s">
        <v>53</v>
      </c>
      <c r="N426" s="13" t="s">
        <v>249</v>
      </c>
      <c r="O426" s="14"/>
      <c r="P426" s="13" t="s">
        <v>1154</v>
      </c>
      <c r="Q426" s="16" t="s">
        <v>1857</v>
      </c>
    </row>
    <row r="427" customFormat="false" ht="44" hidden="false" customHeight="false" outlineLevel="0" collapsed="false">
      <c r="A427" s="13" t="s">
        <v>1858</v>
      </c>
      <c r="B427" s="14" t="s">
        <v>57</v>
      </c>
      <c r="C427" s="13" t="s">
        <v>70</v>
      </c>
      <c r="D427" s="14" t="s">
        <v>1859</v>
      </c>
      <c r="E427" s="16" t="s">
        <v>1860</v>
      </c>
      <c r="F427" s="14" t="s">
        <v>396</v>
      </c>
      <c r="G427" s="16" t="s">
        <v>1861</v>
      </c>
      <c r="H427" s="13" t="s">
        <v>1862</v>
      </c>
      <c r="I427" s="13" t="s">
        <v>1863</v>
      </c>
      <c r="J427" s="14" t="s">
        <v>1864</v>
      </c>
      <c r="K427" s="14"/>
      <c r="L427" s="14"/>
      <c r="M427" s="13" t="s">
        <v>54</v>
      </c>
      <c r="N427" s="13" t="s">
        <v>249</v>
      </c>
      <c r="O427" s="14"/>
      <c r="P427" s="13" t="s">
        <v>1154</v>
      </c>
      <c r="Q427" s="16"/>
    </row>
    <row r="428" customFormat="false" ht="29.85" hidden="false" customHeight="false" outlineLevel="0" collapsed="false">
      <c r="A428" s="13" t="s">
        <v>1865</v>
      </c>
      <c r="B428" s="14" t="s">
        <v>57</v>
      </c>
      <c r="C428" s="13" t="s">
        <v>70</v>
      </c>
      <c r="D428" s="14" t="s">
        <v>1859</v>
      </c>
      <c r="E428" s="16" t="s">
        <v>1866</v>
      </c>
      <c r="F428" s="14" t="s">
        <v>396</v>
      </c>
      <c r="G428" s="16" t="s">
        <v>1861</v>
      </c>
      <c r="H428" s="13" t="s">
        <v>1867</v>
      </c>
      <c r="I428" s="13" t="s">
        <v>1863</v>
      </c>
      <c r="J428" s="14" t="s">
        <v>1864</v>
      </c>
      <c r="K428" s="14"/>
      <c r="L428" s="14"/>
      <c r="M428" s="13" t="s">
        <v>54</v>
      </c>
      <c r="N428" s="13" t="s">
        <v>249</v>
      </c>
      <c r="O428" s="14"/>
      <c r="P428" s="13" t="s">
        <v>1154</v>
      </c>
      <c r="Q428" s="16"/>
    </row>
    <row r="429" customFormat="false" ht="58.2" hidden="false" customHeight="false" outlineLevel="0" collapsed="false">
      <c r="A429" s="13" t="s">
        <v>1868</v>
      </c>
      <c r="B429" s="14" t="s">
        <v>57</v>
      </c>
      <c r="C429" s="13" t="s">
        <v>70</v>
      </c>
      <c r="D429" s="14" t="s">
        <v>1859</v>
      </c>
      <c r="E429" s="15" t="s">
        <v>1869</v>
      </c>
      <c r="F429" s="14" t="s">
        <v>396</v>
      </c>
      <c r="G429" s="16" t="s">
        <v>1861</v>
      </c>
      <c r="H429" s="13" t="s">
        <v>1870</v>
      </c>
      <c r="I429" s="13" t="s">
        <v>1863</v>
      </c>
      <c r="J429" s="14" t="s">
        <v>1864</v>
      </c>
      <c r="K429" s="14"/>
      <c r="L429" s="14"/>
      <c r="M429" s="13" t="s">
        <v>54</v>
      </c>
      <c r="N429" s="13" t="s">
        <v>249</v>
      </c>
      <c r="O429" s="14"/>
      <c r="P429" s="13" t="s">
        <v>1154</v>
      </c>
      <c r="Q429" s="16"/>
    </row>
    <row r="430" customFormat="false" ht="58.2" hidden="false" customHeight="false" outlineLevel="0" collapsed="false">
      <c r="A430" s="13" t="s">
        <v>1871</v>
      </c>
      <c r="B430" s="14" t="s">
        <v>57</v>
      </c>
      <c r="C430" s="13" t="s">
        <v>70</v>
      </c>
      <c r="D430" s="14" t="s">
        <v>1859</v>
      </c>
      <c r="E430" s="15" t="s">
        <v>1872</v>
      </c>
      <c r="F430" s="14" t="s">
        <v>396</v>
      </c>
      <c r="G430" s="16" t="s">
        <v>1861</v>
      </c>
      <c r="H430" s="13" t="s">
        <v>1862</v>
      </c>
      <c r="I430" s="13" t="s">
        <v>1863</v>
      </c>
      <c r="J430" s="14" t="s">
        <v>1864</v>
      </c>
      <c r="K430" s="14"/>
      <c r="L430" s="14"/>
      <c r="M430" s="13" t="s">
        <v>54</v>
      </c>
      <c r="N430" s="13" t="s">
        <v>249</v>
      </c>
      <c r="O430" s="14"/>
      <c r="P430" s="13" t="s">
        <v>1154</v>
      </c>
      <c r="Q430" s="16"/>
    </row>
    <row r="431" customFormat="false" ht="29.85" hidden="false" customHeight="false" outlineLevel="0" collapsed="false">
      <c r="A431" s="13" t="s">
        <v>1873</v>
      </c>
      <c r="B431" s="14" t="s">
        <v>57</v>
      </c>
      <c r="C431" s="13" t="s">
        <v>70</v>
      </c>
      <c r="D431" s="14" t="s">
        <v>1874</v>
      </c>
      <c r="E431" s="16" t="s">
        <v>1875</v>
      </c>
      <c r="F431" s="14" t="s">
        <v>396</v>
      </c>
      <c r="G431" s="16" t="s">
        <v>1876</v>
      </c>
      <c r="H431" s="13" t="s">
        <v>1877</v>
      </c>
      <c r="I431" s="13" t="s">
        <v>1878</v>
      </c>
      <c r="J431" s="14" t="s">
        <v>1879</v>
      </c>
      <c r="K431" s="14"/>
      <c r="L431" s="14"/>
      <c r="M431" s="13" t="s">
        <v>54</v>
      </c>
      <c r="N431" s="13" t="s">
        <v>249</v>
      </c>
      <c r="O431" s="14"/>
      <c r="P431" s="13" t="s">
        <v>1154</v>
      </c>
      <c r="Q431" s="15" t="s">
        <v>1336</v>
      </c>
    </row>
    <row r="432" customFormat="false" ht="29.85" hidden="false" customHeight="false" outlineLevel="0" collapsed="false">
      <c r="A432" s="13" t="s">
        <v>1880</v>
      </c>
      <c r="B432" s="14" t="s">
        <v>57</v>
      </c>
      <c r="C432" s="13" t="s">
        <v>70</v>
      </c>
      <c r="D432" s="14" t="s">
        <v>1874</v>
      </c>
      <c r="E432" s="16" t="s">
        <v>1881</v>
      </c>
      <c r="F432" s="14" t="s">
        <v>396</v>
      </c>
      <c r="G432" s="16" t="s">
        <v>1876</v>
      </c>
      <c r="H432" s="13" t="s">
        <v>1877</v>
      </c>
      <c r="I432" s="13" t="s">
        <v>1878</v>
      </c>
      <c r="J432" s="14" t="s">
        <v>1879</v>
      </c>
      <c r="K432" s="14"/>
      <c r="L432" s="14"/>
      <c r="M432" s="13" t="s">
        <v>54</v>
      </c>
      <c r="N432" s="13" t="s">
        <v>249</v>
      </c>
      <c r="O432" s="14"/>
      <c r="P432" s="13" t="s">
        <v>1154</v>
      </c>
      <c r="Q432" s="15" t="s">
        <v>1336</v>
      </c>
    </row>
    <row r="433" customFormat="false" ht="58.2" hidden="false" customHeight="false" outlineLevel="0" collapsed="false">
      <c r="A433" s="13" t="s">
        <v>1882</v>
      </c>
      <c r="B433" s="14" t="s">
        <v>57</v>
      </c>
      <c r="C433" s="13" t="s">
        <v>70</v>
      </c>
      <c r="D433" s="14" t="s">
        <v>1883</v>
      </c>
      <c r="E433" s="16" t="s">
        <v>1884</v>
      </c>
      <c r="F433" s="14" t="s">
        <v>396</v>
      </c>
      <c r="G433" s="16" t="s">
        <v>1885</v>
      </c>
      <c r="H433" s="13" t="s">
        <v>1886</v>
      </c>
      <c r="I433" s="13" t="s">
        <v>1887</v>
      </c>
      <c r="J433" s="14" t="s">
        <v>1888</v>
      </c>
      <c r="K433" s="14"/>
      <c r="L433" s="14"/>
      <c r="M433" s="13" t="s">
        <v>53</v>
      </c>
      <c r="N433" s="13" t="s">
        <v>249</v>
      </c>
      <c r="O433" s="14"/>
      <c r="P433" s="13" t="s">
        <v>1154</v>
      </c>
      <c r="Q433" s="16"/>
    </row>
    <row r="434" customFormat="false" ht="29.85" hidden="false" customHeight="false" outlineLevel="0" collapsed="false">
      <c r="A434" s="13" t="s">
        <v>1889</v>
      </c>
      <c r="B434" s="14" t="s">
        <v>57</v>
      </c>
      <c r="C434" s="13" t="s">
        <v>70</v>
      </c>
      <c r="D434" s="14" t="s">
        <v>1883</v>
      </c>
      <c r="E434" s="16" t="s">
        <v>1890</v>
      </c>
      <c r="F434" s="14" t="s">
        <v>396</v>
      </c>
      <c r="G434" s="16" t="s">
        <v>1885</v>
      </c>
      <c r="H434" s="13" t="s">
        <v>1891</v>
      </c>
      <c r="I434" s="13" t="s">
        <v>1887</v>
      </c>
      <c r="J434" s="14" t="s">
        <v>1888</v>
      </c>
      <c r="K434" s="14"/>
      <c r="L434" s="14"/>
      <c r="M434" s="13" t="s">
        <v>53</v>
      </c>
      <c r="N434" s="13" t="s">
        <v>249</v>
      </c>
      <c r="O434" s="14"/>
      <c r="P434" s="13" t="s">
        <v>1154</v>
      </c>
      <c r="Q434" s="16"/>
    </row>
    <row r="435" customFormat="false" ht="72.35" hidden="false" customHeight="false" outlineLevel="0" collapsed="false">
      <c r="A435" s="13" t="s">
        <v>1892</v>
      </c>
      <c r="B435" s="14" t="s">
        <v>57</v>
      </c>
      <c r="C435" s="13" t="s">
        <v>70</v>
      </c>
      <c r="D435" s="14" t="s">
        <v>1883</v>
      </c>
      <c r="E435" s="16" t="s">
        <v>1893</v>
      </c>
      <c r="F435" s="14" t="s">
        <v>396</v>
      </c>
      <c r="G435" s="16" t="s">
        <v>1885</v>
      </c>
      <c r="H435" s="13" t="s">
        <v>1894</v>
      </c>
      <c r="I435" s="13" t="s">
        <v>1887</v>
      </c>
      <c r="J435" s="14" t="s">
        <v>1888</v>
      </c>
      <c r="K435" s="14"/>
      <c r="L435" s="14"/>
      <c r="M435" s="13" t="s">
        <v>53</v>
      </c>
      <c r="N435" s="13" t="s">
        <v>249</v>
      </c>
      <c r="O435" s="14"/>
      <c r="P435" s="13" t="s">
        <v>1154</v>
      </c>
      <c r="Q435" s="16"/>
    </row>
    <row r="436" customFormat="false" ht="44" hidden="false" customHeight="false" outlineLevel="0" collapsed="false">
      <c r="A436" s="13" t="s">
        <v>1895</v>
      </c>
      <c r="B436" s="14" t="s">
        <v>57</v>
      </c>
      <c r="C436" s="13" t="s">
        <v>70</v>
      </c>
      <c r="D436" s="14" t="s">
        <v>1883</v>
      </c>
      <c r="E436" s="16" t="s">
        <v>1896</v>
      </c>
      <c r="F436" s="14" t="s">
        <v>396</v>
      </c>
      <c r="G436" s="16" t="s">
        <v>1885</v>
      </c>
      <c r="H436" s="13" t="s">
        <v>1894</v>
      </c>
      <c r="I436" s="13" t="s">
        <v>1887</v>
      </c>
      <c r="J436" s="14" t="s">
        <v>1888</v>
      </c>
      <c r="K436" s="14"/>
      <c r="L436" s="14"/>
      <c r="M436" s="13" t="s">
        <v>53</v>
      </c>
      <c r="N436" s="13" t="s">
        <v>249</v>
      </c>
      <c r="O436" s="14"/>
      <c r="P436" s="13" t="s">
        <v>1154</v>
      </c>
      <c r="Q436" s="16"/>
    </row>
    <row r="437" customFormat="false" ht="44" hidden="false" customHeight="false" outlineLevel="0" collapsed="false">
      <c r="A437" s="13" t="s">
        <v>1897</v>
      </c>
      <c r="B437" s="14" t="s">
        <v>57</v>
      </c>
      <c r="C437" s="13" t="s">
        <v>70</v>
      </c>
      <c r="D437" s="14" t="s">
        <v>1883</v>
      </c>
      <c r="E437" s="16" t="s">
        <v>1898</v>
      </c>
      <c r="F437" s="14" t="s">
        <v>396</v>
      </c>
      <c r="G437" s="16" t="s">
        <v>1885</v>
      </c>
      <c r="H437" s="13" t="s">
        <v>1891</v>
      </c>
      <c r="I437" s="13" t="s">
        <v>1887</v>
      </c>
      <c r="J437" s="14" t="s">
        <v>1888</v>
      </c>
      <c r="K437" s="14"/>
      <c r="L437" s="14"/>
      <c r="M437" s="13" t="s">
        <v>53</v>
      </c>
      <c r="N437" s="13" t="s">
        <v>249</v>
      </c>
      <c r="O437" s="14"/>
      <c r="P437" s="13" t="s">
        <v>1154</v>
      </c>
      <c r="Q437" s="16"/>
    </row>
    <row r="438" customFormat="false" ht="44" hidden="false" customHeight="false" outlineLevel="0" collapsed="false">
      <c r="A438" s="13" t="s">
        <v>1899</v>
      </c>
      <c r="B438" s="14" t="s">
        <v>57</v>
      </c>
      <c r="C438" s="13" t="s">
        <v>70</v>
      </c>
      <c r="D438" s="14" t="s">
        <v>1883</v>
      </c>
      <c r="E438" s="16" t="s">
        <v>1900</v>
      </c>
      <c r="F438" s="14" t="s">
        <v>396</v>
      </c>
      <c r="G438" s="16" t="s">
        <v>1885</v>
      </c>
      <c r="H438" s="13" t="s">
        <v>1891</v>
      </c>
      <c r="I438" s="13" t="s">
        <v>1887</v>
      </c>
      <c r="J438" s="14" t="s">
        <v>1888</v>
      </c>
      <c r="K438" s="14"/>
      <c r="L438" s="14"/>
      <c r="M438" s="13" t="s">
        <v>53</v>
      </c>
      <c r="N438" s="13" t="s">
        <v>249</v>
      </c>
      <c r="O438" s="14"/>
      <c r="P438" s="13" t="s">
        <v>1154</v>
      </c>
      <c r="Q438" s="16"/>
    </row>
    <row r="439" customFormat="false" ht="29.85" hidden="false" customHeight="false" outlineLevel="0" collapsed="false">
      <c r="A439" s="13" t="s">
        <v>1901</v>
      </c>
      <c r="B439" s="14" t="s">
        <v>57</v>
      </c>
      <c r="C439" s="13" t="s">
        <v>70</v>
      </c>
      <c r="D439" s="14" t="s">
        <v>1883</v>
      </c>
      <c r="E439" s="16" t="s">
        <v>1902</v>
      </c>
      <c r="F439" s="14" t="s">
        <v>396</v>
      </c>
      <c r="G439" s="16" t="s">
        <v>1885</v>
      </c>
      <c r="H439" s="13" t="s">
        <v>1903</v>
      </c>
      <c r="I439" s="13" t="s">
        <v>1887</v>
      </c>
      <c r="J439" s="14" t="s">
        <v>1888</v>
      </c>
      <c r="K439" s="14"/>
      <c r="L439" s="14"/>
      <c r="M439" s="13" t="s">
        <v>53</v>
      </c>
      <c r="N439" s="13" t="s">
        <v>249</v>
      </c>
      <c r="O439" s="14"/>
      <c r="P439" s="13" t="s">
        <v>1154</v>
      </c>
      <c r="Q439" s="16"/>
    </row>
    <row r="440" customFormat="false" ht="44" hidden="false" customHeight="false" outlineLevel="0" collapsed="false">
      <c r="A440" s="13" t="s">
        <v>1904</v>
      </c>
      <c r="B440" s="14" t="s">
        <v>57</v>
      </c>
      <c r="C440" s="13" t="s">
        <v>70</v>
      </c>
      <c r="D440" s="14" t="s">
        <v>1883</v>
      </c>
      <c r="E440" s="16" t="s">
        <v>1905</v>
      </c>
      <c r="F440" s="14" t="s">
        <v>396</v>
      </c>
      <c r="G440" s="16" t="s">
        <v>1885</v>
      </c>
      <c r="H440" s="13" t="s">
        <v>1906</v>
      </c>
      <c r="I440" s="13" t="s">
        <v>1887</v>
      </c>
      <c r="J440" s="14" t="s">
        <v>1888</v>
      </c>
      <c r="K440" s="14"/>
      <c r="L440" s="14"/>
      <c r="M440" s="13" t="s">
        <v>53</v>
      </c>
      <c r="N440" s="13" t="s">
        <v>249</v>
      </c>
      <c r="O440" s="14"/>
      <c r="P440" s="13" t="s">
        <v>1154</v>
      </c>
      <c r="Q440" s="16"/>
    </row>
    <row r="441" customFormat="false" ht="44" hidden="false" customHeight="false" outlineLevel="0" collapsed="false">
      <c r="A441" s="13" t="s">
        <v>1907</v>
      </c>
      <c r="B441" s="14" t="s">
        <v>57</v>
      </c>
      <c r="C441" s="13" t="s">
        <v>70</v>
      </c>
      <c r="D441" s="14" t="s">
        <v>1883</v>
      </c>
      <c r="E441" s="16" t="s">
        <v>1908</v>
      </c>
      <c r="F441" s="14" t="s">
        <v>396</v>
      </c>
      <c r="G441" s="16" t="s">
        <v>1885</v>
      </c>
      <c r="H441" s="13" t="s">
        <v>1909</v>
      </c>
      <c r="I441" s="13" t="s">
        <v>1887</v>
      </c>
      <c r="J441" s="14" t="s">
        <v>1888</v>
      </c>
      <c r="K441" s="14"/>
      <c r="L441" s="14"/>
      <c r="M441" s="13" t="s">
        <v>53</v>
      </c>
      <c r="N441" s="13" t="s">
        <v>249</v>
      </c>
      <c r="O441" s="14"/>
      <c r="P441" s="13" t="s">
        <v>1154</v>
      </c>
      <c r="Q441" s="16"/>
    </row>
    <row r="442" customFormat="false" ht="58.2" hidden="false" customHeight="false" outlineLevel="0" collapsed="false">
      <c r="A442" s="13" t="s">
        <v>1910</v>
      </c>
      <c r="B442" s="14" t="s">
        <v>57</v>
      </c>
      <c r="C442" s="13" t="s">
        <v>70</v>
      </c>
      <c r="D442" s="14" t="s">
        <v>1883</v>
      </c>
      <c r="E442" s="16" t="s">
        <v>1911</v>
      </c>
      <c r="F442" s="14" t="s">
        <v>396</v>
      </c>
      <c r="G442" s="16" t="s">
        <v>1885</v>
      </c>
      <c r="H442" s="13" t="s">
        <v>1912</v>
      </c>
      <c r="I442" s="13" t="s">
        <v>1887</v>
      </c>
      <c r="J442" s="14" t="s">
        <v>1888</v>
      </c>
      <c r="K442" s="14"/>
      <c r="L442" s="14"/>
      <c r="M442" s="13" t="s">
        <v>53</v>
      </c>
      <c r="N442" s="13" t="s">
        <v>249</v>
      </c>
      <c r="O442" s="14"/>
      <c r="P442" s="13" t="s">
        <v>1154</v>
      </c>
      <c r="Q442" s="16"/>
    </row>
    <row r="443" customFormat="false" ht="29.85" hidden="false" customHeight="false" outlineLevel="0" collapsed="false">
      <c r="A443" s="13" t="s">
        <v>1913</v>
      </c>
      <c r="B443" s="14" t="s">
        <v>57</v>
      </c>
      <c r="C443" s="13" t="s">
        <v>70</v>
      </c>
      <c r="D443" s="14" t="s">
        <v>1883</v>
      </c>
      <c r="E443" s="16" t="s">
        <v>1914</v>
      </c>
      <c r="F443" s="14" t="s">
        <v>396</v>
      </c>
      <c r="G443" s="16" t="s">
        <v>1885</v>
      </c>
      <c r="H443" s="13" t="s">
        <v>1891</v>
      </c>
      <c r="I443" s="13" t="s">
        <v>1887</v>
      </c>
      <c r="J443" s="14" t="s">
        <v>1888</v>
      </c>
      <c r="K443" s="14"/>
      <c r="L443" s="14"/>
      <c r="M443" s="13" t="s">
        <v>53</v>
      </c>
      <c r="N443" s="13" t="s">
        <v>249</v>
      </c>
      <c r="O443" s="14"/>
      <c r="P443" s="13" t="s">
        <v>1154</v>
      </c>
      <c r="Q443" s="15" t="s">
        <v>1915</v>
      </c>
    </row>
    <row r="444" customFormat="false" ht="58.2" hidden="false" customHeight="false" outlineLevel="0" collapsed="false">
      <c r="A444" s="13" t="s">
        <v>1916</v>
      </c>
      <c r="B444" s="14" t="s">
        <v>57</v>
      </c>
      <c r="C444" s="13" t="s">
        <v>70</v>
      </c>
      <c r="D444" s="14" t="s">
        <v>1883</v>
      </c>
      <c r="E444" s="16" t="s">
        <v>1917</v>
      </c>
      <c r="F444" s="14" t="s">
        <v>396</v>
      </c>
      <c r="G444" s="16" t="s">
        <v>1885</v>
      </c>
      <c r="H444" s="13" t="s">
        <v>1891</v>
      </c>
      <c r="I444" s="13" t="s">
        <v>1887</v>
      </c>
      <c r="J444" s="14" t="s">
        <v>1888</v>
      </c>
      <c r="K444" s="14"/>
      <c r="L444" s="14"/>
      <c r="M444" s="13" t="s">
        <v>53</v>
      </c>
      <c r="N444" s="13" t="s">
        <v>249</v>
      </c>
      <c r="O444" s="14"/>
      <c r="P444" s="13" t="s">
        <v>1154</v>
      </c>
      <c r="Q444" s="16" t="s">
        <v>1918</v>
      </c>
    </row>
    <row r="445" customFormat="false" ht="58.2" hidden="false" customHeight="false" outlineLevel="0" collapsed="false">
      <c r="A445" s="13" t="s">
        <v>1919</v>
      </c>
      <c r="B445" s="14" t="s">
        <v>57</v>
      </c>
      <c r="C445" s="13" t="s">
        <v>70</v>
      </c>
      <c r="D445" s="14" t="s">
        <v>1920</v>
      </c>
      <c r="E445" s="16" t="s">
        <v>1921</v>
      </c>
      <c r="F445" s="14" t="s">
        <v>396</v>
      </c>
      <c r="G445" s="16" t="s">
        <v>1922</v>
      </c>
      <c r="H445" s="13" t="s">
        <v>1923</v>
      </c>
      <c r="I445" s="13" t="s">
        <v>1924</v>
      </c>
      <c r="J445" s="14" t="s">
        <v>1925</v>
      </c>
      <c r="K445" s="13" t="s">
        <v>1926</v>
      </c>
      <c r="L445" s="14"/>
      <c r="M445" s="13" t="s">
        <v>56</v>
      </c>
      <c r="N445" s="13" t="s">
        <v>249</v>
      </c>
      <c r="O445" s="14"/>
      <c r="P445" s="13" t="s">
        <v>1154</v>
      </c>
      <c r="Q445" s="16" t="s">
        <v>1927</v>
      </c>
    </row>
    <row r="446" customFormat="false" ht="29.85" hidden="false" customHeight="false" outlineLevel="0" collapsed="false">
      <c r="A446" s="13" t="s">
        <v>1928</v>
      </c>
      <c r="B446" s="14" t="s">
        <v>57</v>
      </c>
      <c r="C446" s="13" t="s">
        <v>70</v>
      </c>
      <c r="D446" s="14" t="s">
        <v>1920</v>
      </c>
      <c r="E446" s="16" t="s">
        <v>1929</v>
      </c>
      <c r="F446" s="14" t="s">
        <v>396</v>
      </c>
      <c r="G446" s="16" t="s">
        <v>1922</v>
      </c>
      <c r="H446" s="13" t="s">
        <v>1930</v>
      </c>
      <c r="I446" s="13" t="s">
        <v>1924</v>
      </c>
      <c r="J446" s="14" t="s">
        <v>1925</v>
      </c>
      <c r="K446" s="13" t="s">
        <v>1926</v>
      </c>
      <c r="L446" s="14"/>
      <c r="M446" s="13" t="s">
        <v>56</v>
      </c>
      <c r="N446" s="13" t="s">
        <v>249</v>
      </c>
      <c r="O446" s="14"/>
      <c r="P446" s="13" t="s">
        <v>1154</v>
      </c>
      <c r="Q446" s="16" t="s">
        <v>1931</v>
      </c>
    </row>
    <row r="447" customFormat="false" ht="58.2" hidden="false" customHeight="false" outlineLevel="0" collapsed="false">
      <c r="A447" s="13" t="s">
        <v>1932</v>
      </c>
      <c r="B447" s="14" t="s">
        <v>57</v>
      </c>
      <c r="C447" s="13" t="s">
        <v>70</v>
      </c>
      <c r="D447" s="14" t="s">
        <v>1920</v>
      </c>
      <c r="E447" s="16" t="s">
        <v>1933</v>
      </c>
      <c r="F447" s="14" t="s">
        <v>396</v>
      </c>
      <c r="G447" s="16" t="s">
        <v>1922</v>
      </c>
      <c r="H447" s="13" t="s">
        <v>1930</v>
      </c>
      <c r="I447" s="13" t="s">
        <v>1924</v>
      </c>
      <c r="J447" s="14" t="s">
        <v>1925</v>
      </c>
      <c r="K447" s="13" t="s">
        <v>1926</v>
      </c>
      <c r="L447" s="14"/>
      <c r="M447" s="13" t="s">
        <v>56</v>
      </c>
      <c r="N447" s="13" t="s">
        <v>249</v>
      </c>
      <c r="O447" s="14"/>
      <c r="P447" s="13" t="s">
        <v>1154</v>
      </c>
      <c r="Q447" s="15" t="s">
        <v>1566</v>
      </c>
    </row>
    <row r="448" customFormat="false" ht="29.85" hidden="false" customHeight="false" outlineLevel="0" collapsed="false">
      <c r="A448" s="13" t="s">
        <v>1934</v>
      </c>
      <c r="B448" s="14" t="s">
        <v>57</v>
      </c>
      <c r="C448" s="13" t="s">
        <v>70</v>
      </c>
      <c r="D448" s="14" t="s">
        <v>1920</v>
      </c>
      <c r="E448" s="16" t="s">
        <v>1935</v>
      </c>
      <c r="F448" s="14" t="s">
        <v>396</v>
      </c>
      <c r="G448" s="16" t="s">
        <v>1922</v>
      </c>
      <c r="H448" s="13" t="s">
        <v>1930</v>
      </c>
      <c r="I448" s="13" t="s">
        <v>1924</v>
      </c>
      <c r="J448" s="14" t="s">
        <v>1925</v>
      </c>
      <c r="K448" s="13" t="s">
        <v>1926</v>
      </c>
      <c r="L448" s="14"/>
      <c r="M448" s="13" t="s">
        <v>56</v>
      </c>
      <c r="N448" s="13" t="s">
        <v>249</v>
      </c>
      <c r="O448" s="14"/>
      <c r="P448" s="13" t="s">
        <v>1154</v>
      </c>
      <c r="Q448" s="16"/>
    </row>
    <row r="449" customFormat="false" ht="44" hidden="false" customHeight="false" outlineLevel="0" collapsed="false">
      <c r="A449" s="13" t="s">
        <v>1936</v>
      </c>
      <c r="B449" s="14" t="s">
        <v>57</v>
      </c>
      <c r="C449" s="13" t="s">
        <v>70</v>
      </c>
      <c r="D449" s="14" t="s">
        <v>1920</v>
      </c>
      <c r="E449" s="16" t="s">
        <v>1937</v>
      </c>
      <c r="F449" s="14" t="s">
        <v>396</v>
      </c>
      <c r="G449" s="16" t="s">
        <v>1922</v>
      </c>
      <c r="H449" s="13" t="s">
        <v>1938</v>
      </c>
      <c r="I449" s="13" t="s">
        <v>1924</v>
      </c>
      <c r="J449" s="14" t="s">
        <v>1925</v>
      </c>
      <c r="K449" s="13" t="s">
        <v>1926</v>
      </c>
      <c r="L449" s="14"/>
      <c r="M449" s="13" t="s">
        <v>56</v>
      </c>
      <c r="N449" s="13" t="s">
        <v>249</v>
      </c>
      <c r="O449" s="14"/>
      <c r="P449" s="13" t="s">
        <v>1154</v>
      </c>
      <c r="Q449" s="16"/>
    </row>
    <row r="450" customFormat="false" ht="44" hidden="false" customHeight="false" outlineLevel="0" collapsed="false">
      <c r="A450" s="13" t="s">
        <v>1939</v>
      </c>
      <c r="B450" s="14" t="s">
        <v>57</v>
      </c>
      <c r="C450" s="13" t="s">
        <v>70</v>
      </c>
      <c r="D450" s="14" t="s">
        <v>1920</v>
      </c>
      <c r="E450" s="16" t="s">
        <v>1940</v>
      </c>
      <c r="F450" s="14" t="s">
        <v>396</v>
      </c>
      <c r="G450" s="16" t="s">
        <v>1922</v>
      </c>
      <c r="H450" s="13" t="s">
        <v>1941</v>
      </c>
      <c r="I450" s="13" t="s">
        <v>1924</v>
      </c>
      <c r="J450" s="14" t="s">
        <v>1925</v>
      </c>
      <c r="K450" s="13" t="s">
        <v>1926</v>
      </c>
      <c r="L450" s="14"/>
      <c r="M450" s="13" t="s">
        <v>56</v>
      </c>
      <c r="N450" s="13" t="s">
        <v>249</v>
      </c>
      <c r="O450" s="14"/>
      <c r="P450" s="13" t="s">
        <v>1154</v>
      </c>
      <c r="Q450" s="16"/>
    </row>
    <row r="451" customFormat="false" ht="44" hidden="false" customHeight="false" outlineLevel="0" collapsed="false">
      <c r="A451" s="13" t="s">
        <v>1942</v>
      </c>
      <c r="B451" s="14" t="s">
        <v>57</v>
      </c>
      <c r="C451" s="13" t="s">
        <v>70</v>
      </c>
      <c r="D451" s="14" t="s">
        <v>1920</v>
      </c>
      <c r="E451" s="16" t="s">
        <v>1943</v>
      </c>
      <c r="F451" s="14" t="s">
        <v>396</v>
      </c>
      <c r="G451" s="16" t="s">
        <v>1922</v>
      </c>
      <c r="H451" s="13" t="s">
        <v>1930</v>
      </c>
      <c r="I451" s="13" t="s">
        <v>1924</v>
      </c>
      <c r="J451" s="14" t="s">
        <v>1925</v>
      </c>
      <c r="K451" s="13" t="s">
        <v>1926</v>
      </c>
      <c r="L451" s="14"/>
      <c r="M451" s="13" t="s">
        <v>56</v>
      </c>
      <c r="N451" s="13" t="s">
        <v>249</v>
      </c>
      <c r="O451" s="14"/>
      <c r="P451" s="13" t="s">
        <v>1154</v>
      </c>
      <c r="Q451" s="16"/>
    </row>
    <row r="452" customFormat="false" ht="44" hidden="false" customHeight="false" outlineLevel="0" collapsed="false">
      <c r="A452" s="13" t="s">
        <v>1944</v>
      </c>
      <c r="B452" s="14" t="s">
        <v>57</v>
      </c>
      <c r="C452" s="13" t="s">
        <v>70</v>
      </c>
      <c r="D452" s="14" t="s">
        <v>1920</v>
      </c>
      <c r="E452" s="16" t="s">
        <v>1945</v>
      </c>
      <c r="F452" s="14" t="s">
        <v>396</v>
      </c>
      <c r="G452" s="16" t="s">
        <v>1922</v>
      </c>
      <c r="H452" s="13" t="s">
        <v>1930</v>
      </c>
      <c r="I452" s="13" t="s">
        <v>1924</v>
      </c>
      <c r="J452" s="14" t="s">
        <v>1925</v>
      </c>
      <c r="K452" s="13" t="s">
        <v>1926</v>
      </c>
      <c r="L452" s="14"/>
      <c r="M452" s="13" t="s">
        <v>56</v>
      </c>
      <c r="N452" s="13" t="s">
        <v>249</v>
      </c>
      <c r="O452" s="14"/>
      <c r="P452" s="13" t="s">
        <v>1154</v>
      </c>
      <c r="Q452" s="16" t="s">
        <v>1946</v>
      </c>
    </row>
    <row r="453" customFormat="false" ht="44" hidden="false" customHeight="false" outlineLevel="0" collapsed="false">
      <c r="A453" s="13" t="s">
        <v>1947</v>
      </c>
      <c r="B453" s="14" t="s">
        <v>57</v>
      </c>
      <c r="C453" s="13" t="s">
        <v>70</v>
      </c>
      <c r="D453" s="14" t="s">
        <v>1920</v>
      </c>
      <c r="E453" s="16" t="s">
        <v>1948</v>
      </c>
      <c r="F453" s="14" t="s">
        <v>396</v>
      </c>
      <c r="G453" s="16" t="s">
        <v>1922</v>
      </c>
      <c r="H453" s="13" t="s">
        <v>1949</v>
      </c>
      <c r="I453" s="13" t="s">
        <v>1924</v>
      </c>
      <c r="J453" s="14" t="s">
        <v>1925</v>
      </c>
      <c r="K453" s="13" t="s">
        <v>1926</v>
      </c>
      <c r="L453" s="14"/>
      <c r="M453" s="13" t="s">
        <v>56</v>
      </c>
      <c r="N453" s="13" t="s">
        <v>249</v>
      </c>
      <c r="O453" s="14"/>
      <c r="P453" s="13" t="s">
        <v>1154</v>
      </c>
      <c r="Q453" s="16"/>
    </row>
    <row r="454" customFormat="false" ht="44" hidden="false" customHeight="false" outlineLevel="0" collapsed="false">
      <c r="A454" s="13" t="s">
        <v>1950</v>
      </c>
      <c r="B454" s="14" t="s">
        <v>57</v>
      </c>
      <c r="C454" s="13" t="s">
        <v>70</v>
      </c>
      <c r="D454" s="14" t="s">
        <v>1920</v>
      </c>
      <c r="E454" s="16" t="s">
        <v>1951</v>
      </c>
      <c r="F454" s="14" t="s">
        <v>396</v>
      </c>
      <c r="G454" s="16" t="s">
        <v>1922</v>
      </c>
      <c r="H454" s="13" t="s">
        <v>1952</v>
      </c>
      <c r="I454" s="13" t="s">
        <v>1924</v>
      </c>
      <c r="J454" s="14" t="s">
        <v>1925</v>
      </c>
      <c r="K454" s="13" t="s">
        <v>1926</v>
      </c>
      <c r="L454" s="14"/>
      <c r="M454" s="13" t="s">
        <v>56</v>
      </c>
      <c r="N454" s="13" t="s">
        <v>249</v>
      </c>
      <c r="O454" s="14"/>
      <c r="P454" s="13" t="s">
        <v>1154</v>
      </c>
      <c r="Q454" s="15" t="s">
        <v>1566</v>
      </c>
    </row>
    <row r="455" customFormat="false" ht="58.2" hidden="false" customHeight="false" outlineLevel="0" collapsed="false">
      <c r="A455" s="13" t="s">
        <v>1953</v>
      </c>
      <c r="B455" s="14" t="s">
        <v>57</v>
      </c>
      <c r="C455" s="13" t="s">
        <v>70</v>
      </c>
      <c r="D455" s="14" t="s">
        <v>1954</v>
      </c>
      <c r="E455" s="15" t="s">
        <v>1955</v>
      </c>
      <c r="F455" s="14" t="s">
        <v>396</v>
      </c>
      <c r="G455" s="16" t="s">
        <v>1956</v>
      </c>
      <c r="H455" s="13" t="s">
        <v>1957</v>
      </c>
      <c r="I455" s="13" t="s">
        <v>1958</v>
      </c>
      <c r="J455" s="14" t="s">
        <v>1959</v>
      </c>
      <c r="K455" s="14"/>
      <c r="L455" s="14"/>
      <c r="M455" s="13" t="s">
        <v>54</v>
      </c>
      <c r="N455" s="13" t="s">
        <v>249</v>
      </c>
      <c r="O455" s="14"/>
      <c r="P455" s="13" t="s">
        <v>1154</v>
      </c>
      <c r="Q455" s="16"/>
    </row>
    <row r="456" customFormat="false" ht="58.2" hidden="false" customHeight="false" outlineLevel="0" collapsed="false">
      <c r="A456" s="13" t="s">
        <v>1960</v>
      </c>
      <c r="B456" s="14" t="s">
        <v>57</v>
      </c>
      <c r="C456" s="13" t="s">
        <v>70</v>
      </c>
      <c r="D456" s="14" t="s">
        <v>1954</v>
      </c>
      <c r="E456" s="15" t="s">
        <v>1961</v>
      </c>
      <c r="F456" s="14" t="s">
        <v>396</v>
      </c>
      <c r="G456" s="16" t="s">
        <v>1956</v>
      </c>
      <c r="H456" s="13" t="s">
        <v>1962</v>
      </c>
      <c r="I456" s="13" t="s">
        <v>1958</v>
      </c>
      <c r="J456" s="14" t="s">
        <v>1959</v>
      </c>
      <c r="K456" s="14"/>
      <c r="L456" s="14"/>
      <c r="M456" s="13" t="s">
        <v>54</v>
      </c>
      <c r="N456" s="13" t="s">
        <v>249</v>
      </c>
      <c r="O456" s="14"/>
      <c r="P456" s="13" t="s">
        <v>1154</v>
      </c>
      <c r="Q456" s="16"/>
    </row>
    <row r="457" customFormat="false" ht="44" hidden="false" customHeight="false" outlineLevel="0" collapsed="false">
      <c r="A457" s="13" t="s">
        <v>1963</v>
      </c>
      <c r="B457" s="14" t="s">
        <v>57</v>
      </c>
      <c r="C457" s="13" t="s">
        <v>70</v>
      </c>
      <c r="D457" s="14" t="s">
        <v>1954</v>
      </c>
      <c r="E457" s="16" t="s">
        <v>1964</v>
      </c>
      <c r="F457" s="14" t="s">
        <v>396</v>
      </c>
      <c r="G457" s="16" t="s">
        <v>1956</v>
      </c>
      <c r="H457" s="13" t="s">
        <v>1962</v>
      </c>
      <c r="I457" s="13" t="s">
        <v>1958</v>
      </c>
      <c r="J457" s="14" t="s">
        <v>1959</v>
      </c>
      <c r="K457" s="14"/>
      <c r="L457" s="14"/>
      <c r="M457" s="13" t="s">
        <v>54</v>
      </c>
      <c r="N457" s="13" t="s">
        <v>249</v>
      </c>
      <c r="O457" s="14"/>
      <c r="P457" s="13" t="s">
        <v>1154</v>
      </c>
      <c r="Q457" s="16"/>
    </row>
    <row r="458" customFormat="false" ht="58.2" hidden="false" customHeight="false" outlineLevel="0" collapsed="false">
      <c r="A458" s="13" t="s">
        <v>1965</v>
      </c>
      <c r="B458" s="14" t="s">
        <v>57</v>
      </c>
      <c r="C458" s="13" t="s">
        <v>70</v>
      </c>
      <c r="D458" s="14" t="s">
        <v>1954</v>
      </c>
      <c r="E458" s="15" t="s">
        <v>1966</v>
      </c>
      <c r="F458" s="14" t="s">
        <v>396</v>
      </c>
      <c r="G458" s="16" t="s">
        <v>1956</v>
      </c>
      <c r="H458" s="13" t="s">
        <v>1957</v>
      </c>
      <c r="I458" s="13" t="s">
        <v>1958</v>
      </c>
      <c r="J458" s="14" t="s">
        <v>1959</v>
      </c>
      <c r="K458" s="14"/>
      <c r="L458" s="14"/>
      <c r="M458" s="13" t="s">
        <v>54</v>
      </c>
      <c r="N458" s="13" t="s">
        <v>249</v>
      </c>
      <c r="O458" s="14"/>
      <c r="P458" s="13" t="s">
        <v>1154</v>
      </c>
      <c r="Q458" s="16"/>
    </row>
    <row r="459" customFormat="false" ht="44" hidden="false" customHeight="false" outlineLevel="0" collapsed="false">
      <c r="A459" s="13" t="s">
        <v>1967</v>
      </c>
      <c r="B459" s="14" t="s">
        <v>57</v>
      </c>
      <c r="C459" s="13" t="s">
        <v>70</v>
      </c>
      <c r="D459" s="14" t="s">
        <v>1968</v>
      </c>
      <c r="E459" s="16" t="s">
        <v>1969</v>
      </c>
      <c r="F459" s="14" t="s">
        <v>396</v>
      </c>
      <c r="G459" s="16" t="s">
        <v>1970</v>
      </c>
      <c r="H459" s="13" t="s">
        <v>1971</v>
      </c>
      <c r="I459" s="13" t="s">
        <v>1972</v>
      </c>
      <c r="J459" s="13" t="s">
        <v>1973</v>
      </c>
      <c r="K459" s="13" t="s">
        <v>1974</v>
      </c>
      <c r="L459" s="14"/>
      <c r="M459" s="13" t="s">
        <v>56</v>
      </c>
      <c r="N459" s="13" t="s">
        <v>249</v>
      </c>
      <c r="O459" s="14"/>
      <c r="P459" s="13" t="s">
        <v>1154</v>
      </c>
      <c r="Q459" s="16"/>
    </row>
    <row r="460" customFormat="false" ht="44" hidden="false" customHeight="false" outlineLevel="0" collapsed="false">
      <c r="A460" s="13" t="s">
        <v>1975</v>
      </c>
      <c r="B460" s="14" t="s">
        <v>57</v>
      </c>
      <c r="C460" s="13" t="s">
        <v>70</v>
      </c>
      <c r="D460" s="14" t="s">
        <v>1968</v>
      </c>
      <c r="E460" s="16" t="s">
        <v>1976</v>
      </c>
      <c r="F460" s="14" t="s">
        <v>396</v>
      </c>
      <c r="G460" s="16" t="s">
        <v>1970</v>
      </c>
      <c r="H460" s="13" t="s">
        <v>1977</v>
      </c>
      <c r="I460" s="13" t="s">
        <v>1972</v>
      </c>
      <c r="J460" s="13" t="s">
        <v>1973</v>
      </c>
      <c r="K460" s="13" t="s">
        <v>1974</v>
      </c>
      <c r="L460" s="14"/>
      <c r="M460" s="13" t="s">
        <v>56</v>
      </c>
      <c r="N460" s="13" t="s">
        <v>249</v>
      </c>
      <c r="O460" s="14"/>
      <c r="P460" s="13" t="s">
        <v>1154</v>
      </c>
      <c r="Q460" s="16"/>
    </row>
    <row r="461" customFormat="false" ht="44" hidden="false" customHeight="false" outlineLevel="0" collapsed="false">
      <c r="A461" s="13" t="s">
        <v>1978</v>
      </c>
      <c r="B461" s="14" t="s">
        <v>57</v>
      </c>
      <c r="C461" s="13" t="s">
        <v>70</v>
      </c>
      <c r="D461" s="14" t="s">
        <v>1968</v>
      </c>
      <c r="E461" s="16" t="s">
        <v>1979</v>
      </c>
      <c r="F461" s="14" t="s">
        <v>396</v>
      </c>
      <c r="G461" s="16" t="s">
        <v>1970</v>
      </c>
      <c r="H461" s="13" t="s">
        <v>1971</v>
      </c>
      <c r="I461" s="13" t="s">
        <v>1972</v>
      </c>
      <c r="J461" s="13" t="s">
        <v>1973</v>
      </c>
      <c r="K461" s="13" t="s">
        <v>1974</v>
      </c>
      <c r="L461" s="14"/>
      <c r="M461" s="13" t="s">
        <v>56</v>
      </c>
      <c r="N461" s="13" t="s">
        <v>249</v>
      </c>
      <c r="O461" s="14"/>
      <c r="P461" s="13" t="s">
        <v>1154</v>
      </c>
      <c r="Q461" s="16"/>
    </row>
    <row r="462" customFormat="false" ht="29.85" hidden="false" customHeight="false" outlineLevel="0" collapsed="false">
      <c r="A462" s="13" t="s">
        <v>1980</v>
      </c>
      <c r="B462" s="14" t="s">
        <v>57</v>
      </c>
      <c r="C462" s="13" t="s">
        <v>70</v>
      </c>
      <c r="D462" s="14" t="s">
        <v>1968</v>
      </c>
      <c r="E462" s="16" t="s">
        <v>1981</v>
      </c>
      <c r="F462" s="14" t="s">
        <v>396</v>
      </c>
      <c r="G462" s="16" t="s">
        <v>1970</v>
      </c>
      <c r="H462" s="13" t="s">
        <v>1971</v>
      </c>
      <c r="I462" s="13" t="s">
        <v>1972</v>
      </c>
      <c r="J462" s="13" t="s">
        <v>1973</v>
      </c>
      <c r="K462" s="13" t="s">
        <v>1974</v>
      </c>
      <c r="L462" s="14"/>
      <c r="M462" s="13" t="s">
        <v>56</v>
      </c>
      <c r="N462" s="13" t="s">
        <v>249</v>
      </c>
      <c r="O462" s="14"/>
      <c r="P462" s="13" t="s">
        <v>1154</v>
      </c>
      <c r="Q462" s="16"/>
    </row>
    <row r="463" customFormat="false" ht="44" hidden="false" customHeight="false" outlineLevel="0" collapsed="false">
      <c r="A463" s="13" t="s">
        <v>1982</v>
      </c>
      <c r="B463" s="14" t="s">
        <v>57</v>
      </c>
      <c r="C463" s="13" t="s">
        <v>70</v>
      </c>
      <c r="D463" s="14" t="s">
        <v>1968</v>
      </c>
      <c r="E463" s="16" t="s">
        <v>1983</v>
      </c>
      <c r="F463" s="14" t="s">
        <v>396</v>
      </c>
      <c r="G463" s="16" t="s">
        <v>1970</v>
      </c>
      <c r="H463" s="13" t="s">
        <v>1971</v>
      </c>
      <c r="I463" s="13" t="s">
        <v>1972</v>
      </c>
      <c r="J463" s="13" t="s">
        <v>1973</v>
      </c>
      <c r="K463" s="13" t="s">
        <v>1974</v>
      </c>
      <c r="L463" s="14"/>
      <c r="M463" s="13" t="s">
        <v>56</v>
      </c>
      <c r="N463" s="13" t="s">
        <v>249</v>
      </c>
      <c r="O463" s="14"/>
      <c r="P463" s="13" t="s">
        <v>1154</v>
      </c>
      <c r="Q463" s="16"/>
    </row>
    <row r="464" customFormat="false" ht="29.85" hidden="false" customHeight="false" outlineLevel="0" collapsed="false">
      <c r="A464" s="13" t="s">
        <v>1984</v>
      </c>
      <c r="B464" s="14" t="s">
        <v>57</v>
      </c>
      <c r="C464" s="13" t="s">
        <v>70</v>
      </c>
      <c r="D464" s="14" t="s">
        <v>1968</v>
      </c>
      <c r="E464" s="16" t="s">
        <v>1985</v>
      </c>
      <c r="F464" s="14" t="s">
        <v>396</v>
      </c>
      <c r="G464" s="16" t="s">
        <v>1970</v>
      </c>
      <c r="H464" s="13" t="s">
        <v>1971</v>
      </c>
      <c r="I464" s="13" t="s">
        <v>1972</v>
      </c>
      <c r="J464" s="13" t="s">
        <v>1973</v>
      </c>
      <c r="K464" s="13" t="s">
        <v>1974</v>
      </c>
      <c r="L464" s="14"/>
      <c r="M464" s="13" t="s">
        <v>56</v>
      </c>
      <c r="N464" s="13" t="s">
        <v>249</v>
      </c>
      <c r="O464" s="14"/>
      <c r="P464" s="13" t="s">
        <v>1154</v>
      </c>
      <c r="Q464" s="16"/>
    </row>
    <row r="465" customFormat="false" ht="29.85" hidden="false" customHeight="false" outlineLevel="0" collapsed="false">
      <c r="A465" s="13" t="s">
        <v>1986</v>
      </c>
      <c r="B465" s="14" t="s">
        <v>57</v>
      </c>
      <c r="C465" s="13" t="s">
        <v>70</v>
      </c>
      <c r="D465" s="14" t="s">
        <v>1968</v>
      </c>
      <c r="E465" s="16" t="s">
        <v>1987</v>
      </c>
      <c r="F465" s="14" t="s">
        <v>396</v>
      </c>
      <c r="G465" s="16" t="s">
        <v>1970</v>
      </c>
      <c r="H465" s="13" t="s">
        <v>1971</v>
      </c>
      <c r="I465" s="13" t="s">
        <v>1988</v>
      </c>
      <c r="J465" s="14" t="s">
        <v>1989</v>
      </c>
      <c r="K465" s="14"/>
      <c r="L465" s="14"/>
      <c r="M465" s="13" t="s">
        <v>54</v>
      </c>
      <c r="N465" s="13" t="s">
        <v>249</v>
      </c>
      <c r="O465" s="14"/>
      <c r="P465" s="13" t="s">
        <v>1154</v>
      </c>
      <c r="Q465" s="15" t="s">
        <v>1336</v>
      </c>
    </row>
    <row r="466" customFormat="false" ht="29.85" hidden="false" customHeight="false" outlineLevel="0" collapsed="false">
      <c r="A466" s="13" t="s">
        <v>1990</v>
      </c>
      <c r="B466" s="14" t="s">
        <v>57</v>
      </c>
      <c r="C466" s="13" t="s">
        <v>70</v>
      </c>
      <c r="D466" s="14" t="s">
        <v>1968</v>
      </c>
      <c r="E466" s="16" t="s">
        <v>1991</v>
      </c>
      <c r="F466" s="14" t="s">
        <v>396</v>
      </c>
      <c r="G466" s="16" t="s">
        <v>1970</v>
      </c>
      <c r="H466" s="13" t="s">
        <v>1971</v>
      </c>
      <c r="I466" s="13" t="s">
        <v>1988</v>
      </c>
      <c r="J466" s="14" t="s">
        <v>1989</v>
      </c>
      <c r="K466" s="14"/>
      <c r="L466" s="14"/>
      <c r="M466" s="13" t="s">
        <v>54</v>
      </c>
      <c r="N466" s="13" t="s">
        <v>249</v>
      </c>
      <c r="O466" s="14"/>
      <c r="P466" s="13" t="s">
        <v>1154</v>
      </c>
      <c r="Q466" s="15" t="s">
        <v>1336</v>
      </c>
    </row>
    <row r="467" customFormat="false" ht="58.2" hidden="false" customHeight="false" outlineLevel="0" collapsed="false">
      <c r="A467" s="13" t="s">
        <v>1992</v>
      </c>
      <c r="B467" s="14" t="s">
        <v>57</v>
      </c>
      <c r="C467" s="13" t="s">
        <v>70</v>
      </c>
      <c r="D467" s="14" t="s">
        <v>1993</v>
      </c>
      <c r="E467" s="15" t="s">
        <v>1994</v>
      </c>
      <c r="F467" s="14"/>
      <c r="G467" s="16" t="s">
        <v>1995</v>
      </c>
      <c r="H467" s="13" t="s">
        <v>1996</v>
      </c>
      <c r="I467" s="13" t="s">
        <v>1997</v>
      </c>
      <c r="J467" s="13" t="s">
        <v>1998</v>
      </c>
      <c r="K467" s="13" t="s">
        <v>1999</v>
      </c>
      <c r="L467" s="13" t="s">
        <v>2000</v>
      </c>
      <c r="M467" s="13" t="s">
        <v>56</v>
      </c>
      <c r="N467" s="13" t="s">
        <v>249</v>
      </c>
      <c r="O467" s="14"/>
      <c r="P467" s="13" t="s">
        <v>1154</v>
      </c>
      <c r="Q467" s="16" t="s">
        <v>2001</v>
      </c>
    </row>
    <row r="468" customFormat="false" ht="29.85" hidden="false" customHeight="false" outlineLevel="0" collapsed="false">
      <c r="A468" s="13" t="s">
        <v>2002</v>
      </c>
      <c r="B468" s="14" t="s">
        <v>57</v>
      </c>
      <c r="C468" s="13" t="s">
        <v>70</v>
      </c>
      <c r="D468" s="14" t="s">
        <v>2003</v>
      </c>
      <c r="E468" s="16" t="s">
        <v>2004</v>
      </c>
      <c r="F468" s="14" t="s">
        <v>450</v>
      </c>
      <c r="G468" s="16" t="s">
        <v>2005</v>
      </c>
      <c r="H468" s="13" t="s">
        <v>2006</v>
      </c>
      <c r="I468" s="13" t="s">
        <v>2007</v>
      </c>
      <c r="J468" s="13" t="s">
        <v>2008</v>
      </c>
      <c r="K468" s="14"/>
      <c r="L468" s="14"/>
      <c r="M468" s="13" t="s">
        <v>55</v>
      </c>
      <c r="N468" s="13" t="s">
        <v>249</v>
      </c>
      <c r="O468" s="14"/>
      <c r="P468" s="13" t="s">
        <v>1154</v>
      </c>
      <c r="Q468" s="16" t="s">
        <v>2009</v>
      </c>
    </row>
    <row r="469" customFormat="false" ht="44" hidden="false" customHeight="false" outlineLevel="0" collapsed="false">
      <c r="A469" s="13" t="s">
        <v>2010</v>
      </c>
      <c r="B469" s="14" t="s">
        <v>57</v>
      </c>
      <c r="C469" s="13" t="s">
        <v>70</v>
      </c>
      <c r="D469" s="14" t="s">
        <v>2003</v>
      </c>
      <c r="E469" s="16" t="s">
        <v>2011</v>
      </c>
      <c r="F469" s="14"/>
      <c r="G469" s="16" t="s">
        <v>2005</v>
      </c>
      <c r="H469" s="13" t="s">
        <v>2006</v>
      </c>
      <c r="I469" s="13" t="s">
        <v>2007</v>
      </c>
      <c r="J469" s="13" t="s">
        <v>2008</v>
      </c>
      <c r="K469" s="14"/>
      <c r="L469" s="14"/>
      <c r="M469" s="13" t="s">
        <v>55</v>
      </c>
      <c r="N469" s="13" t="s">
        <v>249</v>
      </c>
      <c r="O469" s="14"/>
      <c r="P469" s="13" t="s">
        <v>1154</v>
      </c>
      <c r="Q469" s="16"/>
    </row>
    <row r="470" customFormat="false" ht="44" hidden="false" customHeight="false" outlineLevel="0" collapsed="false">
      <c r="A470" s="13" t="s">
        <v>2012</v>
      </c>
      <c r="B470" s="14" t="s">
        <v>57</v>
      </c>
      <c r="C470" s="13" t="s">
        <v>70</v>
      </c>
      <c r="D470" s="14" t="s">
        <v>2003</v>
      </c>
      <c r="E470" s="16" t="s">
        <v>2013</v>
      </c>
      <c r="F470" s="14"/>
      <c r="G470" s="16" t="s">
        <v>2005</v>
      </c>
      <c r="H470" s="13" t="s">
        <v>2014</v>
      </c>
      <c r="I470" s="13" t="s">
        <v>2007</v>
      </c>
      <c r="J470" s="13" t="s">
        <v>2008</v>
      </c>
      <c r="K470" s="14"/>
      <c r="L470" s="14"/>
      <c r="M470" s="13" t="s">
        <v>55</v>
      </c>
      <c r="N470" s="13" t="s">
        <v>249</v>
      </c>
      <c r="O470" s="14"/>
      <c r="P470" s="13" t="s">
        <v>1154</v>
      </c>
      <c r="Q470" s="16"/>
    </row>
    <row r="471" customFormat="false" ht="44" hidden="false" customHeight="false" outlineLevel="0" collapsed="false">
      <c r="A471" s="13" t="s">
        <v>2015</v>
      </c>
      <c r="B471" s="14" t="s">
        <v>57</v>
      </c>
      <c r="C471" s="13" t="s">
        <v>70</v>
      </c>
      <c r="D471" s="14" t="s">
        <v>2003</v>
      </c>
      <c r="E471" s="16" t="s">
        <v>2016</v>
      </c>
      <c r="F471" s="14"/>
      <c r="G471" s="16" t="s">
        <v>2005</v>
      </c>
      <c r="H471" s="13" t="s">
        <v>2006</v>
      </c>
      <c r="I471" s="13" t="s">
        <v>2007</v>
      </c>
      <c r="J471" s="13" t="s">
        <v>2008</v>
      </c>
      <c r="K471" s="14"/>
      <c r="L471" s="14"/>
      <c r="M471" s="13" t="s">
        <v>55</v>
      </c>
      <c r="N471" s="13" t="s">
        <v>249</v>
      </c>
      <c r="O471" s="14"/>
      <c r="P471" s="13" t="s">
        <v>1154</v>
      </c>
      <c r="Q471" s="16"/>
    </row>
    <row r="472" customFormat="false" ht="44" hidden="false" customHeight="false" outlineLevel="0" collapsed="false">
      <c r="A472" s="13" t="s">
        <v>2017</v>
      </c>
      <c r="B472" s="14" t="s">
        <v>57</v>
      </c>
      <c r="C472" s="13" t="s">
        <v>70</v>
      </c>
      <c r="D472" s="14" t="s">
        <v>2003</v>
      </c>
      <c r="E472" s="15" t="s">
        <v>2018</v>
      </c>
      <c r="F472" s="14"/>
      <c r="G472" s="16" t="s">
        <v>2005</v>
      </c>
      <c r="H472" s="13" t="s">
        <v>2014</v>
      </c>
      <c r="I472" s="13" t="s">
        <v>2007</v>
      </c>
      <c r="J472" s="13" t="s">
        <v>2008</v>
      </c>
      <c r="K472" s="14"/>
      <c r="L472" s="14"/>
      <c r="M472" s="13" t="s">
        <v>55</v>
      </c>
      <c r="N472" s="13" t="s">
        <v>249</v>
      </c>
      <c r="O472" s="14"/>
      <c r="P472" s="13" t="s">
        <v>1154</v>
      </c>
      <c r="Q472" s="16"/>
    </row>
    <row r="473" customFormat="false" ht="44" hidden="false" customHeight="false" outlineLevel="0" collapsed="false">
      <c r="A473" s="13" t="s">
        <v>2019</v>
      </c>
      <c r="B473" s="14" t="s">
        <v>57</v>
      </c>
      <c r="C473" s="13" t="s">
        <v>70</v>
      </c>
      <c r="D473" s="14" t="s">
        <v>2020</v>
      </c>
      <c r="E473" s="16" t="s">
        <v>2021</v>
      </c>
      <c r="F473" s="14" t="s">
        <v>396</v>
      </c>
      <c r="G473" s="16" t="s">
        <v>1834</v>
      </c>
      <c r="H473" s="13" t="s">
        <v>2022</v>
      </c>
      <c r="I473" s="13" t="s">
        <v>2023</v>
      </c>
      <c r="J473" s="13" t="s">
        <v>2024</v>
      </c>
      <c r="K473" s="13" t="s">
        <v>2025</v>
      </c>
      <c r="L473" s="14"/>
      <c r="M473" s="13" t="s">
        <v>56</v>
      </c>
      <c r="N473" s="13" t="s">
        <v>249</v>
      </c>
      <c r="O473" s="14"/>
      <c r="P473" s="13" t="s">
        <v>1154</v>
      </c>
      <c r="Q473" s="15" t="s">
        <v>2026</v>
      </c>
    </row>
    <row r="474" customFormat="false" ht="44" hidden="false" customHeight="false" outlineLevel="0" collapsed="false">
      <c r="A474" s="13" t="s">
        <v>2027</v>
      </c>
      <c r="B474" s="14" t="s">
        <v>57</v>
      </c>
      <c r="C474" s="13" t="s">
        <v>70</v>
      </c>
      <c r="D474" s="14" t="s">
        <v>2020</v>
      </c>
      <c r="E474" s="16" t="s">
        <v>2028</v>
      </c>
      <c r="F474" s="14" t="s">
        <v>396</v>
      </c>
      <c r="G474" s="16" t="s">
        <v>1834</v>
      </c>
      <c r="H474" s="13" t="s">
        <v>2022</v>
      </c>
      <c r="I474" s="13" t="s">
        <v>2023</v>
      </c>
      <c r="J474" s="13" t="s">
        <v>2024</v>
      </c>
      <c r="K474" s="13" t="s">
        <v>2025</v>
      </c>
      <c r="L474" s="14"/>
      <c r="M474" s="13" t="s">
        <v>56</v>
      </c>
      <c r="N474" s="13" t="s">
        <v>249</v>
      </c>
      <c r="O474" s="14"/>
      <c r="P474" s="13" t="s">
        <v>1154</v>
      </c>
      <c r="Q474" s="15" t="s">
        <v>2029</v>
      </c>
    </row>
    <row r="475" customFormat="false" ht="29.85" hidden="false" customHeight="false" outlineLevel="0" collapsed="false">
      <c r="A475" s="13" t="s">
        <v>2030</v>
      </c>
      <c r="B475" s="14" t="s">
        <v>57</v>
      </c>
      <c r="C475" s="13" t="s">
        <v>70</v>
      </c>
      <c r="D475" s="14" t="s">
        <v>2020</v>
      </c>
      <c r="E475" s="16" t="s">
        <v>2031</v>
      </c>
      <c r="F475" s="14" t="s">
        <v>396</v>
      </c>
      <c r="G475" s="16" t="s">
        <v>1834</v>
      </c>
      <c r="H475" s="13" t="s">
        <v>2032</v>
      </c>
      <c r="I475" s="13" t="s">
        <v>2023</v>
      </c>
      <c r="J475" s="13" t="s">
        <v>2024</v>
      </c>
      <c r="K475" s="13" t="s">
        <v>2025</v>
      </c>
      <c r="L475" s="14"/>
      <c r="M475" s="13" t="s">
        <v>56</v>
      </c>
      <c r="N475" s="13" t="s">
        <v>249</v>
      </c>
      <c r="O475" s="14"/>
      <c r="P475" s="13" t="s">
        <v>1154</v>
      </c>
      <c r="Q475" s="15" t="s">
        <v>2033</v>
      </c>
    </row>
    <row r="476" customFormat="false" ht="58.2" hidden="false" customHeight="false" outlineLevel="0" collapsed="false">
      <c r="A476" s="13" t="s">
        <v>2034</v>
      </c>
      <c r="B476" s="14" t="s">
        <v>57</v>
      </c>
      <c r="C476" s="13" t="s">
        <v>70</v>
      </c>
      <c r="D476" s="14" t="s">
        <v>2020</v>
      </c>
      <c r="E476" s="16" t="s">
        <v>2035</v>
      </c>
      <c r="F476" s="14" t="s">
        <v>396</v>
      </c>
      <c r="G476" s="16" t="s">
        <v>1834</v>
      </c>
      <c r="H476" s="13" t="s">
        <v>2036</v>
      </c>
      <c r="I476" s="13" t="s">
        <v>2023</v>
      </c>
      <c r="J476" s="13" t="s">
        <v>2024</v>
      </c>
      <c r="K476" s="13" t="s">
        <v>2025</v>
      </c>
      <c r="L476" s="14"/>
      <c r="M476" s="13" t="s">
        <v>56</v>
      </c>
      <c r="N476" s="13" t="s">
        <v>249</v>
      </c>
      <c r="O476" s="14"/>
      <c r="P476" s="13" t="s">
        <v>1154</v>
      </c>
      <c r="Q476" s="16"/>
    </row>
    <row r="477" customFormat="false" ht="44" hidden="false" customHeight="false" outlineLevel="0" collapsed="false">
      <c r="A477" s="13" t="s">
        <v>2037</v>
      </c>
      <c r="B477" s="14" t="s">
        <v>57</v>
      </c>
      <c r="C477" s="13" t="s">
        <v>70</v>
      </c>
      <c r="D477" s="14" t="s">
        <v>2020</v>
      </c>
      <c r="E477" s="16" t="s">
        <v>2038</v>
      </c>
      <c r="F477" s="14" t="s">
        <v>396</v>
      </c>
      <c r="G477" s="16" t="s">
        <v>1876</v>
      </c>
      <c r="H477" s="13" t="s">
        <v>2039</v>
      </c>
      <c r="I477" s="13" t="s">
        <v>2023</v>
      </c>
      <c r="J477" s="13" t="s">
        <v>2024</v>
      </c>
      <c r="K477" s="13" t="s">
        <v>2025</v>
      </c>
      <c r="L477" s="14"/>
      <c r="M477" s="13" t="s">
        <v>56</v>
      </c>
      <c r="N477" s="13" t="s">
        <v>249</v>
      </c>
      <c r="O477" s="14"/>
      <c r="P477" s="13" t="s">
        <v>1154</v>
      </c>
      <c r="Q477" s="16" t="s">
        <v>2040</v>
      </c>
    </row>
    <row r="478" customFormat="false" ht="58.2" hidden="false" customHeight="false" outlineLevel="0" collapsed="false">
      <c r="A478" s="13" t="s">
        <v>2041</v>
      </c>
      <c r="B478" s="14" t="s">
        <v>57</v>
      </c>
      <c r="C478" s="13" t="s">
        <v>70</v>
      </c>
      <c r="D478" s="14" t="s">
        <v>2020</v>
      </c>
      <c r="E478" s="16" t="s">
        <v>2042</v>
      </c>
      <c r="F478" s="14" t="s">
        <v>396</v>
      </c>
      <c r="G478" s="16" t="s">
        <v>1834</v>
      </c>
      <c r="H478" s="13" t="s">
        <v>2043</v>
      </c>
      <c r="I478" s="13" t="s">
        <v>2023</v>
      </c>
      <c r="J478" s="13" t="s">
        <v>2024</v>
      </c>
      <c r="K478" s="13" t="s">
        <v>2025</v>
      </c>
      <c r="L478" s="14"/>
      <c r="M478" s="13" t="s">
        <v>56</v>
      </c>
      <c r="N478" s="13" t="s">
        <v>249</v>
      </c>
      <c r="O478" s="14"/>
      <c r="P478" s="13" t="s">
        <v>1154</v>
      </c>
      <c r="Q478" s="16" t="s">
        <v>1927</v>
      </c>
    </row>
    <row r="479" customFormat="false" ht="29.85" hidden="false" customHeight="false" outlineLevel="0" collapsed="false">
      <c r="A479" s="13" t="s">
        <v>2044</v>
      </c>
      <c r="B479" s="14" t="s">
        <v>57</v>
      </c>
      <c r="C479" s="13" t="s">
        <v>70</v>
      </c>
      <c r="D479" s="14" t="s">
        <v>2020</v>
      </c>
      <c r="E479" s="16" t="s">
        <v>2045</v>
      </c>
      <c r="F479" s="14" t="s">
        <v>396</v>
      </c>
      <c r="G479" s="16" t="s">
        <v>1834</v>
      </c>
      <c r="H479" s="13" t="s">
        <v>2046</v>
      </c>
      <c r="I479" s="13" t="s">
        <v>2023</v>
      </c>
      <c r="J479" s="13" t="s">
        <v>2024</v>
      </c>
      <c r="K479" s="13" t="s">
        <v>2025</v>
      </c>
      <c r="L479" s="14"/>
      <c r="M479" s="13" t="s">
        <v>56</v>
      </c>
      <c r="N479" s="13" t="s">
        <v>249</v>
      </c>
      <c r="O479" s="14"/>
      <c r="P479" s="13" t="s">
        <v>1154</v>
      </c>
      <c r="Q479" s="16"/>
    </row>
    <row r="480" customFormat="false" ht="44" hidden="false" customHeight="false" outlineLevel="0" collapsed="false">
      <c r="A480" s="13" t="s">
        <v>2047</v>
      </c>
      <c r="B480" s="14" t="s">
        <v>57</v>
      </c>
      <c r="C480" s="13" t="s">
        <v>70</v>
      </c>
      <c r="D480" s="14" t="s">
        <v>2020</v>
      </c>
      <c r="E480" s="16" t="s">
        <v>2048</v>
      </c>
      <c r="F480" s="14" t="s">
        <v>396</v>
      </c>
      <c r="G480" s="16" t="s">
        <v>1834</v>
      </c>
      <c r="H480" s="13" t="s">
        <v>2022</v>
      </c>
      <c r="I480" s="13" t="s">
        <v>2023</v>
      </c>
      <c r="J480" s="13" t="s">
        <v>2024</v>
      </c>
      <c r="K480" s="13" t="s">
        <v>2025</v>
      </c>
      <c r="L480" s="14"/>
      <c r="M480" s="13" t="s">
        <v>56</v>
      </c>
      <c r="N480" s="13" t="s">
        <v>249</v>
      </c>
      <c r="O480" s="14"/>
      <c r="P480" s="13" t="s">
        <v>1154</v>
      </c>
      <c r="Q480" s="16"/>
    </row>
    <row r="481" customFormat="false" ht="44" hidden="false" customHeight="false" outlineLevel="0" collapsed="false">
      <c r="A481" s="13" t="s">
        <v>2049</v>
      </c>
      <c r="B481" s="14" t="s">
        <v>57</v>
      </c>
      <c r="C481" s="13" t="s">
        <v>70</v>
      </c>
      <c r="D481" s="14" t="s">
        <v>2020</v>
      </c>
      <c r="E481" s="16" t="s">
        <v>2050</v>
      </c>
      <c r="F481" s="14" t="s">
        <v>396</v>
      </c>
      <c r="G481" s="16" t="s">
        <v>1834</v>
      </c>
      <c r="H481" s="13" t="s">
        <v>2051</v>
      </c>
      <c r="I481" s="13" t="s">
        <v>2023</v>
      </c>
      <c r="J481" s="13" t="s">
        <v>2024</v>
      </c>
      <c r="K481" s="13" t="s">
        <v>2025</v>
      </c>
      <c r="L481" s="14"/>
      <c r="M481" s="13" t="s">
        <v>56</v>
      </c>
      <c r="N481" s="13" t="s">
        <v>249</v>
      </c>
      <c r="O481" s="14"/>
      <c r="P481" s="13" t="s">
        <v>1154</v>
      </c>
      <c r="Q481" s="15" t="s">
        <v>2052</v>
      </c>
    </row>
    <row r="482" customFormat="false" ht="58.2" hidden="false" customHeight="false" outlineLevel="0" collapsed="false">
      <c r="A482" s="13" t="s">
        <v>2053</v>
      </c>
      <c r="B482" s="14" t="s">
        <v>57</v>
      </c>
      <c r="C482" s="13" t="s">
        <v>70</v>
      </c>
      <c r="D482" s="14" t="s">
        <v>1874</v>
      </c>
      <c r="E482" s="16" t="s">
        <v>2054</v>
      </c>
      <c r="F482" s="14" t="s">
        <v>450</v>
      </c>
      <c r="G482" s="16" t="s">
        <v>1876</v>
      </c>
      <c r="H482" s="13" t="s">
        <v>2055</v>
      </c>
      <c r="I482" s="13" t="s">
        <v>2056</v>
      </c>
      <c r="J482" s="13" t="s">
        <v>2057</v>
      </c>
      <c r="K482" s="14"/>
      <c r="L482" s="14"/>
      <c r="M482" s="13" t="s">
        <v>55</v>
      </c>
      <c r="N482" s="13" t="s">
        <v>249</v>
      </c>
      <c r="O482" s="14"/>
      <c r="P482" s="13" t="s">
        <v>1154</v>
      </c>
      <c r="Q482" s="16" t="s">
        <v>2058</v>
      </c>
    </row>
    <row r="483" customFormat="false" ht="44" hidden="false" customHeight="false" outlineLevel="0" collapsed="false">
      <c r="A483" s="13" t="s">
        <v>2059</v>
      </c>
      <c r="B483" s="14" t="s">
        <v>57</v>
      </c>
      <c r="C483" s="13" t="s">
        <v>70</v>
      </c>
      <c r="D483" s="14" t="s">
        <v>1874</v>
      </c>
      <c r="E483" s="16" t="s">
        <v>2060</v>
      </c>
      <c r="F483" s="14"/>
      <c r="G483" s="16" t="s">
        <v>1876</v>
      </c>
      <c r="H483" s="13" t="s">
        <v>1877</v>
      </c>
      <c r="I483" s="13" t="s">
        <v>2056</v>
      </c>
      <c r="J483" s="13" t="s">
        <v>2057</v>
      </c>
      <c r="K483" s="14"/>
      <c r="L483" s="14"/>
      <c r="M483" s="13" t="s">
        <v>55</v>
      </c>
      <c r="N483" s="13" t="s">
        <v>249</v>
      </c>
      <c r="O483" s="14"/>
      <c r="P483" s="13" t="s">
        <v>1154</v>
      </c>
      <c r="Q483" s="15" t="s">
        <v>2061</v>
      </c>
    </row>
    <row r="484" customFormat="false" ht="58.2" hidden="false" customHeight="false" outlineLevel="0" collapsed="false">
      <c r="A484" s="13" t="s">
        <v>2062</v>
      </c>
      <c r="B484" s="14" t="s">
        <v>57</v>
      </c>
      <c r="C484" s="13" t="s">
        <v>70</v>
      </c>
      <c r="D484" s="14" t="s">
        <v>1874</v>
      </c>
      <c r="E484" s="16" t="s">
        <v>2063</v>
      </c>
      <c r="F484" s="14" t="s">
        <v>450</v>
      </c>
      <c r="G484" s="16" t="s">
        <v>1876</v>
      </c>
      <c r="H484" s="13" t="s">
        <v>1877</v>
      </c>
      <c r="I484" s="13" t="s">
        <v>2056</v>
      </c>
      <c r="J484" s="13" t="s">
        <v>2057</v>
      </c>
      <c r="K484" s="14"/>
      <c r="L484" s="14"/>
      <c r="M484" s="13" t="s">
        <v>55</v>
      </c>
      <c r="N484" s="13" t="s">
        <v>249</v>
      </c>
      <c r="O484" s="14"/>
      <c r="P484" s="13" t="s">
        <v>1154</v>
      </c>
      <c r="Q484" s="16" t="s">
        <v>2064</v>
      </c>
    </row>
    <row r="485" customFormat="false" ht="44" hidden="false" customHeight="false" outlineLevel="0" collapsed="false">
      <c r="A485" s="13" t="s">
        <v>2065</v>
      </c>
      <c r="B485" s="14" t="s">
        <v>57</v>
      </c>
      <c r="C485" s="13" t="s">
        <v>70</v>
      </c>
      <c r="D485" s="14" t="s">
        <v>1874</v>
      </c>
      <c r="E485" s="16" t="s">
        <v>2066</v>
      </c>
      <c r="F485" s="14"/>
      <c r="G485" s="16" t="s">
        <v>1876</v>
      </c>
      <c r="H485" s="13" t="s">
        <v>2067</v>
      </c>
      <c r="I485" s="13" t="s">
        <v>2068</v>
      </c>
      <c r="J485" s="13" t="s">
        <v>2069</v>
      </c>
      <c r="K485" s="14"/>
      <c r="L485" s="14"/>
      <c r="M485" s="13" t="s">
        <v>55</v>
      </c>
      <c r="N485" s="13" t="s">
        <v>249</v>
      </c>
      <c r="O485" s="14"/>
      <c r="P485" s="13" t="s">
        <v>1154</v>
      </c>
      <c r="Q485" s="16"/>
    </row>
    <row r="486" customFormat="false" ht="29.85" hidden="false" customHeight="false" outlineLevel="0" collapsed="false">
      <c r="A486" s="13" t="s">
        <v>2070</v>
      </c>
      <c r="B486" s="14" t="s">
        <v>57</v>
      </c>
      <c r="C486" s="13" t="s">
        <v>70</v>
      </c>
      <c r="D486" s="14" t="s">
        <v>1874</v>
      </c>
      <c r="E486" s="16" t="s">
        <v>2071</v>
      </c>
      <c r="F486" s="14"/>
      <c r="G486" s="16" t="s">
        <v>1876</v>
      </c>
      <c r="H486" s="13" t="s">
        <v>2072</v>
      </c>
      <c r="I486" s="13" t="s">
        <v>2068</v>
      </c>
      <c r="J486" s="13" t="s">
        <v>2069</v>
      </c>
      <c r="K486" s="14"/>
      <c r="L486" s="14"/>
      <c r="M486" s="13" t="s">
        <v>55</v>
      </c>
      <c r="N486" s="13" t="s">
        <v>249</v>
      </c>
      <c r="O486" s="14"/>
      <c r="P486" s="13" t="s">
        <v>1154</v>
      </c>
      <c r="Q486" s="15" t="s">
        <v>2061</v>
      </c>
    </row>
    <row r="487" customFormat="false" ht="58.2" hidden="false" customHeight="false" outlineLevel="0" collapsed="false">
      <c r="A487" s="13" t="s">
        <v>2073</v>
      </c>
      <c r="B487" s="14" t="s">
        <v>57</v>
      </c>
      <c r="C487" s="13" t="s">
        <v>70</v>
      </c>
      <c r="D487" s="14" t="s">
        <v>1874</v>
      </c>
      <c r="E487" s="16" t="s">
        <v>2074</v>
      </c>
      <c r="F487" s="14" t="s">
        <v>450</v>
      </c>
      <c r="G487" s="16" t="s">
        <v>1876</v>
      </c>
      <c r="H487" s="13" t="s">
        <v>1877</v>
      </c>
      <c r="I487" s="13" t="s">
        <v>2068</v>
      </c>
      <c r="J487" s="13" t="s">
        <v>2069</v>
      </c>
      <c r="K487" s="14"/>
      <c r="L487" s="14"/>
      <c r="M487" s="13" t="s">
        <v>55</v>
      </c>
      <c r="N487" s="13" t="s">
        <v>249</v>
      </c>
      <c r="O487" s="14"/>
      <c r="P487" s="13" t="s">
        <v>1154</v>
      </c>
      <c r="Q487" s="16" t="s">
        <v>2075</v>
      </c>
    </row>
    <row r="488" customFormat="false" ht="44" hidden="false" customHeight="false" outlineLevel="0" collapsed="false">
      <c r="A488" s="13" t="s">
        <v>2076</v>
      </c>
      <c r="B488" s="14" t="s">
        <v>57</v>
      </c>
      <c r="C488" s="13" t="s">
        <v>70</v>
      </c>
      <c r="D488" s="14" t="s">
        <v>1874</v>
      </c>
      <c r="E488" s="15" t="s">
        <v>2077</v>
      </c>
      <c r="F488" s="14"/>
      <c r="G488" s="16" t="s">
        <v>1876</v>
      </c>
      <c r="H488" s="13" t="s">
        <v>1877</v>
      </c>
      <c r="I488" s="13" t="s">
        <v>2068</v>
      </c>
      <c r="J488" s="13" t="s">
        <v>2069</v>
      </c>
      <c r="K488" s="14"/>
      <c r="L488" s="14"/>
      <c r="M488" s="13" t="s">
        <v>55</v>
      </c>
      <c r="N488" s="13" t="s">
        <v>249</v>
      </c>
      <c r="O488" s="14"/>
      <c r="P488" s="13" t="s">
        <v>1154</v>
      </c>
      <c r="Q488" s="16"/>
    </row>
    <row r="489" customFormat="false" ht="58.2" hidden="false" customHeight="false" outlineLevel="0" collapsed="false">
      <c r="A489" s="13" t="s">
        <v>2078</v>
      </c>
      <c r="B489" s="14" t="s">
        <v>57</v>
      </c>
      <c r="C489" s="13" t="s">
        <v>72</v>
      </c>
      <c r="D489" s="14" t="s">
        <v>2079</v>
      </c>
      <c r="E489" s="16" t="s">
        <v>2080</v>
      </c>
      <c r="F489" s="14"/>
      <c r="G489" s="16"/>
      <c r="H489" s="13" t="s">
        <v>2081</v>
      </c>
      <c r="I489" s="13" t="s">
        <v>2082</v>
      </c>
      <c r="J489" s="14" t="s">
        <v>2083</v>
      </c>
      <c r="K489" s="14"/>
      <c r="L489" s="14"/>
      <c r="M489" s="13" t="s">
        <v>53</v>
      </c>
      <c r="N489" s="13" t="s">
        <v>249</v>
      </c>
      <c r="O489" s="14"/>
      <c r="P489" s="13" t="s">
        <v>2084</v>
      </c>
      <c r="Q489" s="16"/>
    </row>
    <row r="490" customFormat="false" ht="58.2" hidden="false" customHeight="false" outlineLevel="0" collapsed="false">
      <c r="A490" s="13" t="s">
        <v>2085</v>
      </c>
      <c r="B490" s="14" t="s">
        <v>57</v>
      </c>
      <c r="C490" s="13" t="s">
        <v>72</v>
      </c>
      <c r="D490" s="14" t="s">
        <v>2079</v>
      </c>
      <c r="E490" s="16" t="s">
        <v>2086</v>
      </c>
      <c r="F490" s="14"/>
      <c r="G490" s="16"/>
      <c r="H490" s="13" t="s">
        <v>2081</v>
      </c>
      <c r="I490" s="13" t="s">
        <v>2082</v>
      </c>
      <c r="J490" s="14" t="s">
        <v>2083</v>
      </c>
      <c r="K490" s="14"/>
      <c r="L490" s="14"/>
      <c r="M490" s="13" t="s">
        <v>53</v>
      </c>
      <c r="N490" s="13" t="s">
        <v>249</v>
      </c>
      <c r="O490" s="14"/>
      <c r="P490" s="13" t="s">
        <v>2084</v>
      </c>
      <c r="Q490" s="15" t="s">
        <v>2087</v>
      </c>
    </row>
    <row r="491" customFormat="false" ht="58.2" hidden="false" customHeight="false" outlineLevel="0" collapsed="false">
      <c r="A491" s="13" t="s">
        <v>2088</v>
      </c>
      <c r="B491" s="14" t="s">
        <v>57</v>
      </c>
      <c r="C491" s="13" t="s">
        <v>72</v>
      </c>
      <c r="D491" s="14" t="s">
        <v>2079</v>
      </c>
      <c r="E491" s="16" t="s">
        <v>2089</v>
      </c>
      <c r="F491" s="14"/>
      <c r="G491" s="16"/>
      <c r="H491" s="13" t="s">
        <v>2090</v>
      </c>
      <c r="I491" s="13" t="s">
        <v>2082</v>
      </c>
      <c r="J491" s="14" t="s">
        <v>2083</v>
      </c>
      <c r="K491" s="14"/>
      <c r="L491" s="14"/>
      <c r="M491" s="13" t="s">
        <v>53</v>
      </c>
      <c r="N491" s="13" t="s">
        <v>249</v>
      </c>
      <c r="O491" s="14"/>
      <c r="P491" s="13" t="s">
        <v>2084</v>
      </c>
      <c r="Q491" s="16"/>
    </row>
    <row r="492" customFormat="false" ht="44" hidden="false" customHeight="false" outlineLevel="0" collapsed="false">
      <c r="A492" s="13" t="s">
        <v>2091</v>
      </c>
      <c r="B492" s="14" t="s">
        <v>57</v>
      </c>
      <c r="C492" s="13" t="s">
        <v>72</v>
      </c>
      <c r="D492" s="14" t="s">
        <v>2079</v>
      </c>
      <c r="E492" s="16" t="s">
        <v>2092</v>
      </c>
      <c r="F492" s="14"/>
      <c r="G492" s="16"/>
      <c r="H492" s="13" t="s">
        <v>2090</v>
      </c>
      <c r="I492" s="13" t="s">
        <v>2082</v>
      </c>
      <c r="J492" s="14" t="s">
        <v>2083</v>
      </c>
      <c r="K492" s="14"/>
      <c r="L492" s="14"/>
      <c r="M492" s="13" t="s">
        <v>53</v>
      </c>
      <c r="N492" s="13" t="s">
        <v>249</v>
      </c>
      <c r="O492" s="14"/>
      <c r="P492" s="13" t="s">
        <v>2084</v>
      </c>
      <c r="Q492" s="16"/>
    </row>
    <row r="493" customFormat="false" ht="44" hidden="false" customHeight="false" outlineLevel="0" collapsed="false">
      <c r="A493" s="13" t="s">
        <v>2093</v>
      </c>
      <c r="B493" s="14" t="s">
        <v>57</v>
      </c>
      <c r="C493" s="13" t="s">
        <v>72</v>
      </c>
      <c r="D493" s="14" t="s">
        <v>2079</v>
      </c>
      <c r="E493" s="16" t="s">
        <v>2094</v>
      </c>
      <c r="F493" s="14"/>
      <c r="G493" s="16"/>
      <c r="H493" s="13" t="s">
        <v>2095</v>
      </c>
      <c r="I493" s="13" t="s">
        <v>2082</v>
      </c>
      <c r="J493" s="14" t="s">
        <v>2083</v>
      </c>
      <c r="K493" s="14"/>
      <c r="L493" s="14"/>
      <c r="M493" s="13" t="s">
        <v>53</v>
      </c>
      <c r="N493" s="13" t="s">
        <v>249</v>
      </c>
      <c r="O493" s="14"/>
      <c r="P493" s="13" t="s">
        <v>2084</v>
      </c>
      <c r="Q493" s="16"/>
    </row>
    <row r="494" customFormat="false" ht="29.85" hidden="false" customHeight="false" outlineLevel="0" collapsed="false">
      <c r="A494" s="13" t="s">
        <v>2096</v>
      </c>
      <c r="B494" s="14" t="s">
        <v>57</v>
      </c>
      <c r="C494" s="13" t="s">
        <v>72</v>
      </c>
      <c r="D494" s="14" t="s">
        <v>2097</v>
      </c>
      <c r="E494" s="16" t="s">
        <v>2098</v>
      </c>
      <c r="F494" s="14"/>
      <c r="G494" s="16"/>
      <c r="H494" s="13" t="s">
        <v>2081</v>
      </c>
      <c r="I494" s="13" t="s">
        <v>2082</v>
      </c>
      <c r="J494" s="14" t="s">
        <v>2083</v>
      </c>
      <c r="K494" s="14"/>
      <c r="L494" s="14"/>
      <c r="M494" s="13" t="s">
        <v>53</v>
      </c>
      <c r="N494" s="13" t="s">
        <v>249</v>
      </c>
      <c r="O494" s="14"/>
      <c r="P494" s="13" t="s">
        <v>2084</v>
      </c>
      <c r="Q494" s="16"/>
    </row>
    <row r="495" customFormat="false" ht="58.2" hidden="false" customHeight="false" outlineLevel="0" collapsed="false">
      <c r="A495" s="13" t="s">
        <v>2099</v>
      </c>
      <c r="B495" s="14" t="s">
        <v>57</v>
      </c>
      <c r="C495" s="13" t="s">
        <v>72</v>
      </c>
      <c r="D495" s="14" t="s">
        <v>2097</v>
      </c>
      <c r="E495" s="16" t="s">
        <v>2100</v>
      </c>
      <c r="F495" s="14"/>
      <c r="G495" s="16"/>
      <c r="H495" s="13" t="s">
        <v>2101</v>
      </c>
      <c r="I495" s="13" t="s">
        <v>2082</v>
      </c>
      <c r="J495" s="14" t="s">
        <v>2083</v>
      </c>
      <c r="K495" s="14"/>
      <c r="L495" s="14"/>
      <c r="M495" s="13" t="s">
        <v>53</v>
      </c>
      <c r="N495" s="13" t="s">
        <v>249</v>
      </c>
      <c r="O495" s="14"/>
      <c r="P495" s="13" t="s">
        <v>2084</v>
      </c>
      <c r="Q495" s="16" t="s">
        <v>2102</v>
      </c>
    </row>
    <row r="496" customFormat="false" ht="29.85" hidden="false" customHeight="false" outlineLevel="0" collapsed="false">
      <c r="A496" s="13" t="s">
        <v>2103</v>
      </c>
      <c r="B496" s="14" t="s">
        <v>57</v>
      </c>
      <c r="C496" s="13" t="s">
        <v>72</v>
      </c>
      <c r="D496" s="14" t="s">
        <v>2097</v>
      </c>
      <c r="E496" s="16" t="s">
        <v>2104</v>
      </c>
      <c r="F496" s="14"/>
      <c r="G496" s="16"/>
      <c r="H496" s="13" t="s">
        <v>2101</v>
      </c>
      <c r="I496" s="13" t="s">
        <v>2082</v>
      </c>
      <c r="J496" s="14" t="s">
        <v>2083</v>
      </c>
      <c r="K496" s="14"/>
      <c r="L496" s="14"/>
      <c r="M496" s="13" t="s">
        <v>53</v>
      </c>
      <c r="N496" s="13" t="s">
        <v>249</v>
      </c>
      <c r="O496" s="14"/>
      <c r="P496" s="13" t="s">
        <v>2084</v>
      </c>
      <c r="Q496" s="16" t="s">
        <v>2102</v>
      </c>
    </row>
    <row r="497" customFormat="false" ht="44" hidden="false" customHeight="false" outlineLevel="0" collapsed="false">
      <c r="A497" s="13" t="s">
        <v>2105</v>
      </c>
      <c r="B497" s="14" t="s">
        <v>57</v>
      </c>
      <c r="C497" s="13" t="s">
        <v>72</v>
      </c>
      <c r="D497" s="14" t="s">
        <v>2097</v>
      </c>
      <c r="E497" s="16" t="s">
        <v>2106</v>
      </c>
      <c r="F497" s="14"/>
      <c r="G497" s="16"/>
      <c r="H497" s="13" t="s">
        <v>2081</v>
      </c>
      <c r="I497" s="13" t="s">
        <v>2082</v>
      </c>
      <c r="J497" s="14" t="s">
        <v>2083</v>
      </c>
      <c r="K497" s="14"/>
      <c r="L497" s="14"/>
      <c r="M497" s="13" t="s">
        <v>53</v>
      </c>
      <c r="N497" s="13" t="s">
        <v>249</v>
      </c>
      <c r="O497" s="14"/>
      <c r="P497" s="13" t="s">
        <v>2084</v>
      </c>
      <c r="Q497" s="16"/>
    </row>
    <row r="498" customFormat="false" ht="44" hidden="false" customHeight="false" outlineLevel="0" collapsed="false">
      <c r="A498" s="13" t="s">
        <v>2107</v>
      </c>
      <c r="B498" s="14" t="s">
        <v>57</v>
      </c>
      <c r="C498" s="13" t="s">
        <v>72</v>
      </c>
      <c r="D498" s="14" t="s">
        <v>2097</v>
      </c>
      <c r="E498" s="16" t="s">
        <v>2108</v>
      </c>
      <c r="F498" s="14"/>
      <c r="G498" s="16"/>
      <c r="H498" s="13" t="s">
        <v>2081</v>
      </c>
      <c r="I498" s="13" t="s">
        <v>2082</v>
      </c>
      <c r="J498" s="14" t="s">
        <v>2083</v>
      </c>
      <c r="K498" s="14"/>
      <c r="L498" s="14"/>
      <c r="M498" s="13" t="s">
        <v>53</v>
      </c>
      <c r="N498" s="13" t="s">
        <v>249</v>
      </c>
      <c r="O498" s="14"/>
      <c r="P498" s="13" t="s">
        <v>2084</v>
      </c>
      <c r="Q498" s="16"/>
    </row>
    <row r="499" customFormat="false" ht="44" hidden="false" customHeight="false" outlineLevel="0" collapsed="false">
      <c r="A499" s="13" t="s">
        <v>2109</v>
      </c>
      <c r="B499" s="14" t="s">
        <v>57</v>
      </c>
      <c r="C499" s="13" t="s">
        <v>72</v>
      </c>
      <c r="D499" s="14" t="s">
        <v>2097</v>
      </c>
      <c r="E499" s="16" t="s">
        <v>2110</v>
      </c>
      <c r="F499" s="14"/>
      <c r="G499" s="16"/>
      <c r="H499" s="13" t="s">
        <v>2081</v>
      </c>
      <c r="I499" s="13" t="s">
        <v>2082</v>
      </c>
      <c r="J499" s="14" t="s">
        <v>2083</v>
      </c>
      <c r="K499" s="14"/>
      <c r="L499" s="14"/>
      <c r="M499" s="13" t="s">
        <v>53</v>
      </c>
      <c r="N499" s="13" t="s">
        <v>249</v>
      </c>
      <c r="O499" s="14"/>
      <c r="P499" s="13" t="s">
        <v>2084</v>
      </c>
      <c r="Q499" s="16"/>
    </row>
    <row r="500" customFormat="false" ht="29.85" hidden="false" customHeight="false" outlineLevel="0" collapsed="false">
      <c r="A500" s="13" t="s">
        <v>2111</v>
      </c>
      <c r="B500" s="14" t="s">
        <v>57</v>
      </c>
      <c r="C500" s="13" t="s">
        <v>72</v>
      </c>
      <c r="D500" s="14" t="s">
        <v>2097</v>
      </c>
      <c r="E500" s="16" t="s">
        <v>2112</v>
      </c>
      <c r="F500" s="14"/>
      <c r="G500" s="16" t="s">
        <v>2113</v>
      </c>
      <c r="H500" s="13" t="s">
        <v>2114</v>
      </c>
      <c r="I500" s="13" t="s">
        <v>2082</v>
      </c>
      <c r="J500" s="14" t="s">
        <v>2083</v>
      </c>
      <c r="K500" s="14"/>
      <c r="L500" s="14"/>
      <c r="M500" s="13" t="s">
        <v>53</v>
      </c>
      <c r="N500" s="13" t="s">
        <v>249</v>
      </c>
      <c r="O500" s="14"/>
      <c r="P500" s="13" t="s">
        <v>2084</v>
      </c>
      <c r="Q500" s="16"/>
    </row>
    <row r="501" customFormat="false" ht="44" hidden="false" customHeight="false" outlineLevel="0" collapsed="false">
      <c r="A501" s="13" t="s">
        <v>2115</v>
      </c>
      <c r="B501" s="14" t="s">
        <v>57</v>
      </c>
      <c r="C501" s="13" t="s">
        <v>72</v>
      </c>
      <c r="D501" s="14" t="s">
        <v>2097</v>
      </c>
      <c r="E501" s="16" t="s">
        <v>2116</v>
      </c>
      <c r="F501" s="14"/>
      <c r="G501" s="16"/>
      <c r="H501" s="13" t="s">
        <v>2081</v>
      </c>
      <c r="I501" s="13" t="s">
        <v>2082</v>
      </c>
      <c r="J501" s="14" t="s">
        <v>2083</v>
      </c>
      <c r="K501" s="14"/>
      <c r="L501" s="14"/>
      <c r="M501" s="13" t="s">
        <v>53</v>
      </c>
      <c r="N501" s="13" t="s">
        <v>249</v>
      </c>
      <c r="O501" s="14"/>
      <c r="P501" s="13" t="s">
        <v>2084</v>
      </c>
      <c r="Q501" s="16"/>
    </row>
    <row r="502" customFormat="false" ht="29.85" hidden="false" customHeight="false" outlineLevel="0" collapsed="false">
      <c r="A502" s="13" t="s">
        <v>2117</v>
      </c>
      <c r="B502" s="14" t="s">
        <v>57</v>
      </c>
      <c r="C502" s="13" t="s">
        <v>72</v>
      </c>
      <c r="D502" s="14" t="s">
        <v>2097</v>
      </c>
      <c r="E502" s="16" t="s">
        <v>2118</v>
      </c>
      <c r="F502" s="14"/>
      <c r="G502" s="16"/>
      <c r="H502" s="13" t="s">
        <v>2119</v>
      </c>
      <c r="I502" s="13" t="s">
        <v>2082</v>
      </c>
      <c r="J502" s="14" t="s">
        <v>2083</v>
      </c>
      <c r="K502" s="14"/>
      <c r="L502" s="14"/>
      <c r="M502" s="13" t="s">
        <v>53</v>
      </c>
      <c r="N502" s="13" t="s">
        <v>249</v>
      </c>
      <c r="O502" s="14"/>
      <c r="P502" s="13" t="s">
        <v>2084</v>
      </c>
      <c r="Q502" s="16"/>
    </row>
    <row r="503" customFormat="false" ht="29.85" hidden="false" customHeight="false" outlineLevel="0" collapsed="false">
      <c r="A503" s="13" t="s">
        <v>2120</v>
      </c>
      <c r="B503" s="14" t="s">
        <v>57</v>
      </c>
      <c r="C503" s="13" t="s">
        <v>72</v>
      </c>
      <c r="D503" s="14" t="s">
        <v>2121</v>
      </c>
      <c r="E503" s="16" t="s">
        <v>2122</v>
      </c>
      <c r="F503" s="14"/>
      <c r="G503" s="16"/>
      <c r="H503" s="13" t="s">
        <v>2114</v>
      </c>
      <c r="I503" s="13" t="s">
        <v>2082</v>
      </c>
      <c r="J503" s="14" t="s">
        <v>2083</v>
      </c>
      <c r="K503" s="14"/>
      <c r="L503" s="14"/>
      <c r="M503" s="13" t="s">
        <v>53</v>
      </c>
      <c r="N503" s="13" t="s">
        <v>249</v>
      </c>
      <c r="O503" s="14"/>
      <c r="P503" s="13" t="s">
        <v>2084</v>
      </c>
      <c r="Q503" s="16"/>
    </row>
    <row r="504" customFormat="false" ht="58.2" hidden="false" customHeight="false" outlineLevel="0" collapsed="false">
      <c r="A504" s="13" t="s">
        <v>2123</v>
      </c>
      <c r="B504" s="14" t="s">
        <v>57</v>
      </c>
      <c r="C504" s="13" t="s">
        <v>72</v>
      </c>
      <c r="D504" s="14" t="s">
        <v>2121</v>
      </c>
      <c r="E504" s="16" t="s">
        <v>2124</v>
      </c>
      <c r="F504" s="14"/>
      <c r="G504" s="16"/>
      <c r="H504" s="13" t="s">
        <v>2081</v>
      </c>
      <c r="I504" s="13" t="s">
        <v>2082</v>
      </c>
      <c r="J504" s="14" t="s">
        <v>2083</v>
      </c>
      <c r="K504" s="14"/>
      <c r="L504" s="14"/>
      <c r="M504" s="13" t="s">
        <v>53</v>
      </c>
      <c r="N504" s="13" t="s">
        <v>249</v>
      </c>
      <c r="O504" s="14"/>
      <c r="P504" s="13" t="s">
        <v>2084</v>
      </c>
      <c r="Q504" s="16"/>
    </row>
    <row r="505" customFormat="false" ht="72.35" hidden="false" customHeight="false" outlineLevel="0" collapsed="false">
      <c r="A505" s="13" t="s">
        <v>2125</v>
      </c>
      <c r="B505" s="14" t="s">
        <v>57</v>
      </c>
      <c r="C505" s="13" t="s">
        <v>72</v>
      </c>
      <c r="D505" s="14" t="s">
        <v>2121</v>
      </c>
      <c r="E505" s="16" t="s">
        <v>2126</v>
      </c>
      <c r="F505" s="14"/>
      <c r="G505" s="16"/>
      <c r="H505" s="13" t="s">
        <v>2081</v>
      </c>
      <c r="I505" s="13" t="s">
        <v>2082</v>
      </c>
      <c r="J505" s="14" t="s">
        <v>2083</v>
      </c>
      <c r="K505" s="14"/>
      <c r="L505" s="14"/>
      <c r="M505" s="13" t="s">
        <v>53</v>
      </c>
      <c r="N505" s="13" t="s">
        <v>249</v>
      </c>
      <c r="O505" s="14"/>
      <c r="P505" s="13" t="s">
        <v>2084</v>
      </c>
      <c r="Q505" s="16"/>
    </row>
    <row r="506" customFormat="false" ht="72.35" hidden="false" customHeight="false" outlineLevel="0" collapsed="false">
      <c r="A506" s="13" t="s">
        <v>2127</v>
      </c>
      <c r="B506" s="14" t="s">
        <v>57</v>
      </c>
      <c r="C506" s="13" t="s">
        <v>72</v>
      </c>
      <c r="D506" s="14" t="s">
        <v>2121</v>
      </c>
      <c r="E506" s="16" t="s">
        <v>2128</v>
      </c>
      <c r="F506" s="14"/>
      <c r="G506" s="16"/>
      <c r="H506" s="13" t="s">
        <v>2081</v>
      </c>
      <c r="I506" s="13" t="s">
        <v>2082</v>
      </c>
      <c r="J506" s="14" t="s">
        <v>2083</v>
      </c>
      <c r="K506" s="14"/>
      <c r="L506" s="14"/>
      <c r="M506" s="13" t="s">
        <v>53</v>
      </c>
      <c r="N506" s="13" t="s">
        <v>249</v>
      </c>
      <c r="O506" s="14"/>
      <c r="P506" s="13" t="s">
        <v>2084</v>
      </c>
      <c r="Q506" s="16"/>
    </row>
    <row r="507" customFormat="false" ht="72.35" hidden="false" customHeight="false" outlineLevel="0" collapsed="false">
      <c r="A507" s="13" t="s">
        <v>2129</v>
      </c>
      <c r="B507" s="14" t="s">
        <v>57</v>
      </c>
      <c r="C507" s="13" t="s">
        <v>72</v>
      </c>
      <c r="D507" s="14" t="s">
        <v>2121</v>
      </c>
      <c r="E507" s="16" t="s">
        <v>2130</v>
      </c>
      <c r="F507" s="14"/>
      <c r="G507" s="16"/>
      <c r="H507" s="13" t="s">
        <v>2114</v>
      </c>
      <c r="I507" s="13" t="s">
        <v>2082</v>
      </c>
      <c r="J507" s="14" t="s">
        <v>2083</v>
      </c>
      <c r="K507" s="14"/>
      <c r="L507" s="14"/>
      <c r="M507" s="13" t="s">
        <v>53</v>
      </c>
      <c r="N507" s="13" t="s">
        <v>249</v>
      </c>
      <c r="O507" s="14"/>
      <c r="P507" s="13" t="s">
        <v>2084</v>
      </c>
      <c r="Q507" s="16"/>
    </row>
    <row r="508" customFormat="false" ht="44" hidden="false" customHeight="false" outlineLevel="0" collapsed="false">
      <c r="A508" s="13" t="s">
        <v>2131</v>
      </c>
      <c r="B508" s="14" t="s">
        <v>57</v>
      </c>
      <c r="C508" s="13" t="s">
        <v>72</v>
      </c>
      <c r="D508" s="14" t="s">
        <v>2121</v>
      </c>
      <c r="E508" s="16" t="s">
        <v>2132</v>
      </c>
      <c r="F508" s="14"/>
      <c r="G508" s="16" t="s">
        <v>2113</v>
      </c>
      <c r="H508" s="13" t="s">
        <v>2114</v>
      </c>
      <c r="I508" s="13" t="s">
        <v>2082</v>
      </c>
      <c r="J508" s="14" t="s">
        <v>2083</v>
      </c>
      <c r="K508" s="14"/>
      <c r="L508" s="14"/>
      <c r="M508" s="13" t="s">
        <v>53</v>
      </c>
      <c r="N508" s="13" t="s">
        <v>249</v>
      </c>
      <c r="O508" s="14"/>
      <c r="P508" s="13" t="s">
        <v>2084</v>
      </c>
      <c r="Q508" s="16"/>
    </row>
    <row r="509" customFormat="false" ht="58.2" hidden="false" customHeight="false" outlineLevel="0" collapsed="false">
      <c r="A509" s="13" t="s">
        <v>2133</v>
      </c>
      <c r="B509" s="14" t="s">
        <v>57</v>
      </c>
      <c r="C509" s="13" t="s">
        <v>72</v>
      </c>
      <c r="D509" s="14" t="s">
        <v>2134</v>
      </c>
      <c r="E509" s="16" t="s">
        <v>2135</v>
      </c>
      <c r="F509" s="14"/>
      <c r="G509" s="16"/>
      <c r="H509" s="13" t="s">
        <v>2136</v>
      </c>
      <c r="I509" s="13" t="s">
        <v>2082</v>
      </c>
      <c r="J509" s="14" t="s">
        <v>2083</v>
      </c>
      <c r="K509" s="14"/>
      <c r="L509" s="14"/>
      <c r="M509" s="13" t="s">
        <v>53</v>
      </c>
      <c r="N509" s="13" t="s">
        <v>249</v>
      </c>
      <c r="O509" s="14"/>
      <c r="P509" s="13" t="s">
        <v>2084</v>
      </c>
      <c r="Q509" s="16"/>
    </row>
    <row r="510" customFormat="false" ht="58.2" hidden="false" customHeight="false" outlineLevel="0" collapsed="false">
      <c r="A510" s="13" t="s">
        <v>2137</v>
      </c>
      <c r="B510" s="14" t="s">
        <v>57</v>
      </c>
      <c r="C510" s="13" t="s">
        <v>72</v>
      </c>
      <c r="D510" s="14" t="s">
        <v>2134</v>
      </c>
      <c r="E510" s="16" t="s">
        <v>2138</v>
      </c>
      <c r="F510" s="14"/>
      <c r="G510" s="16"/>
      <c r="H510" s="13" t="s">
        <v>2081</v>
      </c>
      <c r="I510" s="13" t="s">
        <v>2082</v>
      </c>
      <c r="J510" s="14" t="s">
        <v>2083</v>
      </c>
      <c r="K510" s="14"/>
      <c r="L510" s="14"/>
      <c r="M510" s="13" t="s">
        <v>53</v>
      </c>
      <c r="N510" s="13" t="s">
        <v>249</v>
      </c>
      <c r="O510" s="14"/>
      <c r="P510" s="13" t="s">
        <v>2084</v>
      </c>
      <c r="Q510" s="16"/>
    </row>
    <row r="511" customFormat="false" ht="29.85" hidden="false" customHeight="false" outlineLevel="0" collapsed="false">
      <c r="A511" s="13" t="s">
        <v>2139</v>
      </c>
      <c r="B511" s="14" t="s">
        <v>57</v>
      </c>
      <c r="C511" s="13" t="s">
        <v>72</v>
      </c>
      <c r="D511" s="14" t="s">
        <v>2134</v>
      </c>
      <c r="E511" s="16" t="s">
        <v>2140</v>
      </c>
      <c r="F511" s="14"/>
      <c r="G511" s="16"/>
      <c r="H511" s="13" t="s">
        <v>2081</v>
      </c>
      <c r="I511" s="13" t="s">
        <v>2082</v>
      </c>
      <c r="J511" s="14" t="s">
        <v>2083</v>
      </c>
      <c r="K511" s="14"/>
      <c r="L511" s="14"/>
      <c r="M511" s="13" t="s">
        <v>53</v>
      </c>
      <c r="N511" s="13" t="s">
        <v>249</v>
      </c>
      <c r="O511" s="14"/>
      <c r="P511" s="13" t="s">
        <v>2084</v>
      </c>
      <c r="Q511" s="16"/>
    </row>
    <row r="512" customFormat="false" ht="44" hidden="false" customHeight="false" outlineLevel="0" collapsed="false">
      <c r="A512" s="13" t="s">
        <v>2141</v>
      </c>
      <c r="B512" s="14" t="s">
        <v>57</v>
      </c>
      <c r="C512" s="13" t="s">
        <v>72</v>
      </c>
      <c r="D512" s="14" t="s">
        <v>2134</v>
      </c>
      <c r="E512" s="16" t="s">
        <v>2142</v>
      </c>
      <c r="F512" s="14"/>
      <c r="G512" s="16"/>
      <c r="H512" s="13" t="s">
        <v>2143</v>
      </c>
      <c r="I512" s="13" t="s">
        <v>2082</v>
      </c>
      <c r="J512" s="14" t="s">
        <v>2083</v>
      </c>
      <c r="K512" s="14"/>
      <c r="L512" s="14"/>
      <c r="M512" s="13" t="s">
        <v>53</v>
      </c>
      <c r="N512" s="13" t="s">
        <v>249</v>
      </c>
      <c r="O512" s="14"/>
      <c r="P512" s="13" t="s">
        <v>2084</v>
      </c>
      <c r="Q512" s="16"/>
    </row>
    <row r="513" customFormat="false" ht="58.2" hidden="false" customHeight="false" outlineLevel="0" collapsed="false">
      <c r="A513" s="13" t="s">
        <v>2144</v>
      </c>
      <c r="B513" s="14" t="s">
        <v>57</v>
      </c>
      <c r="C513" s="13" t="s">
        <v>72</v>
      </c>
      <c r="D513" s="14" t="s">
        <v>2134</v>
      </c>
      <c r="E513" s="16" t="s">
        <v>2145</v>
      </c>
      <c r="F513" s="14"/>
      <c r="G513" s="16"/>
      <c r="H513" s="13" t="s">
        <v>2146</v>
      </c>
      <c r="I513" s="13" t="s">
        <v>2082</v>
      </c>
      <c r="J513" s="14" t="s">
        <v>2083</v>
      </c>
      <c r="K513" s="14"/>
      <c r="L513" s="14"/>
      <c r="M513" s="13" t="s">
        <v>53</v>
      </c>
      <c r="N513" s="13" t="s">
        <v>249</v>
      </c>
      <c r="O513" s="14"/>
      <c r="P513" s="13" t="s">
        <v>2084</v>
      </c>
      <c r="Q513" s="16"/>
    </row>
    <row r="514" customFormat="false" ht="29.85" hidden="false" customHeight="false" outlineLevel="0" collapsed="false">
      <c r="A514" s="13" t="s">
        <v>2147</v>
      </c>
      <c r="B514" s="14" t="s">
        <v>57</v>
      </c>
      <c r="C514" s="13" t="s">
        <v>72</v>
      </c>
      <c r="D514" s="14" t="s">
        <v>2134</v>
      </c>
      <c r="E514" s="16" t="s">
        <v>2148</v>
      </c>
      <c r="F514" s="14"/>
      <c r="G514" s="16"/>
      <c r="H514" s="13" t="s">
        <v>2090</v>
      </c>
      <c r="I514" s="13" t="s">
        <v>2082</v>
      </c>
      <c r="J514" s="14" t="s">
        <v>2083</v>
      </c>
      <c r="K514" s="14"/>
      <c r="L514" s="14"/>
      <c r="M514" s="13" t="s">
        <v>53</v>
      </c>
      <c r="N514" s="13" t="s">
        <v>249</v>
      </c>
      <c r="O514" s="14"/>
      <c r="P514" s="13" t="s">
        <v>2084</v>
      </c>
      <c r="Q514" s="16" t="s">
        <v>2102</v>
      </c>
    </row>
    <row r="515" customFormat="false" ht="58.2" hidden="false" customHeight="false" outlineLevel="0" collapsed="false">
      <c r="A515" s="13" t="s">
        <v>2149</v>
      </c>
      <c r="B515" s="14" t="s">
        <v>57</v>
      </c>
      <c r="C515" s="13" t="s">
        <v>72</v>
      </c>
      <c r="D515" s="14" t="s">
        <v>2134</v>
      </c>
      <c r="E515" s="16" t="s">
        <v>2150</v>
      </c>
      <c r="F515" s="14"/>
      <c r="G515" s="16" t="s">
        <v>2113</v>
      </c>
      <c r="H515" s="13" t="s">
        <v>2114</v>
      </c>
      <c r="I515" s="13" t="s">
        <v>2082</v>
      </c>
      <c r="J515" s="14" t="s">
        <v>2083</v>
      </c>
      <c r="K515" s="14"/>
      <c r="L515" s="14"/>
      <c r="M515" s="13" t="s">
        <v>53</v>
      </c>
      <c r="N515" s="13" t="s">
        <v>249</v>
      </c>
      <c r="O515" s="14"/>
      <c r="P515" s="13" t="s">
        <v>2084</v>
      </c>
      <c r="Q515" s="16"/>
    </row>
    <row r="516" customFormat="false" ht="44" hidden="false" customHeight="false" outlineLevel="0" collapsed="false">
      <c r="A516" s="13" t="s">
        <v>2151</v>
      </c>
      <c r="B516" s="14" t="s">
        <v>57</v>
      </c>
      <c r="C516" s="13" t="s">
        <v>72</v>
      </c>
      <c r="D516" s="14" t="s">
        <v>2134</v>
      </c>
      <c r="E516" s="16" t="s">
        <v>2152</v>
      </c>
      <c r="F516" s="14"/>
      <c r="G516" s="16" t="s">
        <v>2113</v>
      </c>
      <c r="H516" s="13" t="s">
        <v>2114</v>
      </c>
      <c r="I516" s="13" t="s">
        <v>2082</v>
      </c>
      <c r="J516" s="14" t="s">
        <v>2083</v>
      </c>
      <c r="K516" s="14"/>
      <c r="L516" s="14"/>
      <c r="M516" s="13" t="s">
        <v>53</v>
      </c>
      <c r="N516" s="13" t="s">
        <v>249</v>
      </c>
      <c r="O516" s="14"/>
      <c r="P516" s="13" t="s">
        <v>2084</v>
      </c>
      <c r="Q516" s="15" t="s">
        <v>2153</v>
      </c>
    </row>
    <row r="517" customFormat="false" ht="58.2" hidden="false" customHeight="false" outlineLevel="0" collapsed="false">
      <c r="A517" s="13" t="s">
        <v>2154</v>
      </c>
      <c r="B517" s="14" t="s">
        <v>57</v>
      </c>
      <c r="C517" s="13" t="s">
        <v>72</v>
      </c>
      <c r="D517" s="14" t="s">
        <v>2134</v>
      </c>
      <c r="E517" s="16" t="s">
        <v>2155</v>
      </c>
      <c r="F517" s="14"/>
      <c r="G517" s="16" t="s">
        <v>2156</v>
      </c>
      <c r="H517" s="13" t="s">
        <v>2157</v>
      </c>
      <c r="I517" s="13" t="s">
        <v>2082</v>
      </c>
      <c r="J517" s="14" t="s">
        <v>2083</v>
      </c>
      <c r="K517" s="14"/>
      <c r="L517" s="14"/>
      <c r="M517" s="13" t="s">
        <v>53</v>
      </c>
      <c r="N517" s="13" t="s">
        <v>249</v>
      </c>
      <c r="O517" s="14"/>
      <c r="P517" s="13" t="s">
        <v>2084</v>
      </c>
      <c r="Q517" s="16"/>
    </row>
    <row r="518" customFormat="false" ht="44" hidden="false" customHeight="false" outlineLevel="0" collapsed="false">
      <c r="A518" s="13" t="s">
        <v>2158</v>
      </c>
      <c r="B518" s="14" t="s">
        <v>57</v>
      </c>
      <c r="C518" s="13" t="s">
        <v>72</v>
      </c>
      <c r="D518" s="14" t="s">
        <v>2134</v>
      </c>
      <c r="E518" s="15" t="s">
        <v>2159</v>
      </c>
      <c r="F518" s="14"/>
      <c r="G518" s="16"/>
      <c r="H518" s="13" t="s">
        <v>2081</v>
      </c>
      <c r="I518" s="13" t="s">
        <v>2082</v>
      </c>
      <c r="J518" s="14" t="s">
        <v>2083</v>
      </c>
      <c r="K518" s="14"/>
      <c r="L518" s="14"/>
      <c r="M518" s="13" t="s">
        <v>53</v>
      </c>
      <c r="N518" s="13" t="s">
        <v>249</v>
      </c>
      <c r="O518" s="14"/>
      <c r="P518" s="13" t="s">
        <v>2084</v>
      </c>
      <c r="Q518" s="16"/>
    </row>
    <row r="519" customFormat="false" ht="58.2" hidden="false" customHeight="false" outlineLevel="0" collapsed="false">
      <c r="A519" s="13" t="s">
        <v>2160</v>
      </c>
      <c r="B519" s="14" t="s">
        <v>57</v>
      </c>
      <c r="C519" s="13" t="s">
        <v>72</v>
      </c>
      <c r="D519" s="14" t="s">
        <v>2134</v>
      </c>
      <c r="E519" s="16" t="s">
        <v>2161</v>
      </c>
      <c r="F519" s="14"/>
      <c r="G519" s="16"/>
      <c r="H519" s="13" t="s">
        <v>2081</v>
      </c>
      <c r="I519" s="13" t="s">
        <v>2082</v>
      </c>
      <c r="J519" s="14" t="s">
        <v>2083</v>
      </c>
      <c r="K519" s="14"/>
      <c r="L519" s="14"/>
      <c r="M519" s="13" t="s">
        <v>53</v>
      </c>
      <c r="N519" s="13" t="s">
        <v>249</v>
      </c>
      <c r="O519" s="14"/>
      <c r="P519" s="13" t="s">
        <v>2084</v>
      </c>
      <c r="Q519" s="16"/>
    </row>
    <row r="520" customFormat="false" ht="44" hidden="false" customHeight="false" outlineLevel="0" collapsed="false">
      <c r="A520" s="13" t="s">
        <v>2162</v>
      </c>
      <c r="B520" s="14" t="s">
        <v>57</v>
      </c>
      <c r="C520" s="13" t="s">
        <v>72</v>
      </c>
      <c r="D520" s="14" t="s">
        <v>2134</v>
      </c>
      <c r="E520" s="16" t="s">
        <v>2163</v>
      </c>
      <c r="F520" s="14"/>
      <c r="G520" s="16"/>
      <c r="H520" s="13" t="s">
        <v>2081</v>
      </c>
      <c r="I520" s="13" t="s">
        <v>2082</v>
      </c>
      <c r="J520" s="14" t="s">
        <v>2083</v>
      </c>
      <c r="K520" s="14"/>
      <c r="L520" s="14"/>
      <c r="M520" s="13" t="s">
        <v>53</v>
      </c>
      <c r="N520" s="13" t="s">
        <v>249</v>
      </c>
      <c r="O520" s="14"/>
      <c r="P520" s="13" t="s">
        <v>2084</v>
      </c>
      <c r="Q520" s="16"/>
    </row>
    <row r="521" customFormat="false" ht="72.35" hidden="false" customHeight="false" outlineLevel="0" collapsed="false">
      <c r="A521" s="13" t="s">
        <v>2164</v>
      </c>
      <c r="B521" s="14" t="s">
        <v>57</v>
      </c>
      <c r="C521" s="13" t="s">
        <v>72</v>
      </c>
      <c r="D521" s="14" t="s">
        <v>2134</v>
      </c>
      <c r="E521" s="16" t="s">
        <v>2165</v>
      </c>
      <c r="F521" s="14"/>
      <c r="G521" s="16"/>
      <c r="H521" s="13" t="s">
        <v>2081</v>
      </c>
      <c r="I521" s="13" t="s">
        <v>2082</v>
      </c>
      <c r="J521" s="14" t="s">
        <v>2083</v>
      </c>
      <c r="K521" s="14"/>
      <c r="L521" s="14"/>
      <c r="M521" s="13" t="s">
        <v>53</v>
      </c>
      <c r="N521" s="13" t="s">
        <v>249</v>
      </c>
      <c r="O521" s="14"/>
      <c r="P521" s="13" t="s">
        <v>2084</v>
      </c>
      <c r="Q521" s="16" t="s">
        <v>2166</v>
      </c>
    </row>
    <row r="522" customFormat="false" ht="29.85" hidden="false" customHeight="false" outlineLevel="0" collapsed="false">
      <c r="A522" s="13" t="s">
        <v>2167</v>
      </c>
      <c r="B522" s="14" t="s">
        <v>57</v>
      </c>
      <c r="C522" s="13" t="s">
        <v>72</v>
      </c>
      <c r="D522" s="14" t="s">
        <v>2134</v>
      </c>
      <c r="E522" s="16" t="s">
        <v>2168</v>
      </c>
      <c r="F522" s="14"/>
      <c r="G522" s="16"/>
      <c r="H522" s="13" t="s">
        <v>2081</v>
      </c>
      <c r="I522" s="13" t="s">
        <v>2082</v>
      </c>
      <c r="J522" s="14" t="s">
        <v>2083</v>
      </c>
      <c r="K522" s="14"/>
      <c r="L522" s="14"/>
      <c r="M522" s="13" t="s">
        <v>53</v>
      </c>
      <c r="N522" s="13" t="s">
        <v>249</v>
      </c>
      <c r="O522" s="14"/>
      <c r="P522" s="13" t="s">
        <v>2084</v>
      </c>
      <c r="Q522" s="16"/>
    </row>
    <row r="523" customFormat="false" ht="58.2" hidden="false" customHeight="false" outlineLevel="0" collapsed="false">
      <c r="A523" s="13" t="s">
        <v>2169</v>
      </c>
      <c r="B523" s="14" t="s">
        <v>57</v>
      </c>
      <c r="C523" s="13" t="s">
        <v>72</v>
      </c>
      <c r="D523" s="14" t="s">
        <v>2170</v>
      </c>
      <c r="E523" s="16" t="s">
        <v>2171</v>
      </c>
      <c r="F523" s="14"/>
      <c r="G523" s="16"/>
      <c r="H523" s="13" t="s">
        <v>2172</v>
      </c>
      <c r="I523" s="13" t="s">
        <v>2082</v>
      </c>
      <c r="J523" s="14" t="s">
        <v>2083</v>
      </c>
      <c r="K523" s="14"/>
      <c r="L523" s="14"/>
      <c r="M523" s="13" t="s">
        <v>53</v>
      </c>
      <c r="N523" s="13" t="s">
        <v>249</v>
      </c>
      <c r="O523" s="14"/>
      <c r="P523" s="13" t="s">
        <v>2084</v>
      </c>
      <c r="Q523" s="16"/>
    </row>
    <row r="524" customFormat="false" ht="44" hidden="false" customHeight="false" outlineLevel="0" collapsed="false">
      <c r="A524" s="13" t="s">
        <v>2173</v>
      </c>
      <c r="B524" s="14" t="s">
        <v>57</v>
      </c>
      <c r="C524" s="13" t="s">
        <v>72</v>
      </c>
      <c r="D524" s="14" t="s">
        <v>2170</v>
      </c>
      <c r="E524" s="16" t="s">
        <v>2174</v>
      </c>
      <c r="F524" s="14"/>
      <c r="G524" s="16"/>
      <c r="H524" s="13" t="s">
        <v>2095</v>
      </c>
      <c r="I524" s="13" t="s">
        <v>2082</v>
      </c>
      <c r="J524" s="14" t="s">
        <v>2083</v>
      </c>
      <c r="K524" s="14"/>
      <c r="L524" s="14"/>
      <c r="M524" s="13" t="s">
        <v>53</v>
      </c>
      <c r="N524" s="13" t="s">
        <v>249</v>
      </c>
      <c r="O524" s="14"/>
      <c r="P524" s="13" t="s">
        <v>2084</v>
      </c>
      <c r="Q524" s="16"/>
    </row>
    <row r="525" customFormat="false" ht="44" hidden="false" customHeight="false" outlineLevel="0" collapsed="false">
      <c r="A525" s="13" t="s">
        <v>2175</v>
      </c>
      <c r="B525" s="14" t="s">
        <v>57</v>
      </c>
      <c r="C525" s="13" t="s">
        <v>72</v>
      </c>
      <c r="D525" s="14" t="s">
        <v>2170</v>
      </c>
      <c r="E525" s="16" t="s">
        <v>2176</v>
      </c>
      <c r="F525" s="14"/>
      <c r="G525" s="16"/>
      <c r="H525" s="13" t="s">
        <v>2081</v>
      </c>
      <c r="I525" s="13" t="s">
        <v>2082</v>
      </c>
      <c r="J525" s="14" t="s">
        <v>2083</v>
      </c>
      <c r="K525" s="14"/>
      <c r="L525" s="14"/>
      <c r="M525" s="13" t="s">
        <v>53</v>
      </c>
      <c r="N525" s="13" t="s">
        <v>249</v>
      </c>
      <c r="O525" s="14"/>
      <c r="P525" s="13" t="s">
        <v>2084</v>
      </c>
      <c r="Q525" s="16"/>
    </row>
    <row r="526" customFormat="false" ht="44" hidden="false" customHeight="false" outlineLevel="0" collapsed="false">
      <c r="A526" s="13" t="s">
        <v>2177</v>
      </c>
      <c r="B526" s="14" t="s">
        <v>57</v>
      </c>
      <c r="C526" s="13" t="s">
        <v>72</v>
      </c>
      <c r="D526" s="14" t="s">
        <v>2170</v>
      </c>
      <c r="E526" s="16" t="s">
        <v>2178</v>
      </c>
      <c r="F526" s="14"/>
      <c r="G526" s="16"/>
      <c r="H526" s="13" t="s">
        <v>2081</v>
      </c>
      <c r="I526" s="13" t="s">
        <v>2082</v>
      </c>
      <c r="J526" s="14" t="s">
        <v>2083</v>
      </c>
      <c r="K526" s="14"/>
      <c r="L526" s="14"/>
      <c r="M526" s="13" t="s">
        <v>53</v>
      </c>
      <c r="N526" s="13" t="s">
        <v>249</v>
      </c>
      <c r="O526" s="14"/>
      <c r="P526" s="13" t="s">
        <v>2084</v>
      </c>
      <c r="Q526" s="16"/>
    </row>
    <row r="527" customFormat="false" ht="44" hidden="false" customHeight="false" outlineLevel="0" collapsed="false">
      <c r="A527" s="13" t="s">
        <v>2179</v>
      </c>
      <c r="B527" s="14" t="s">
        <v>57</v>
      </c>
      <c r="C527" s="13" t="s">
        <v>72</v>
      </c>
      <c r="D527" s="14" t="s">
        <v>2170</v>
      </c>
      <c r="E527" s="16" t="s">
        <v>2180</v>
      </c>
      <c r="F527" s="14"/>
      <c r="G527" s="16"/>
      <c r="H527" s="13" t="s">
        <v>2081</v>
      </c>
      <c r="I527" s="13" t="s">
        <v>2082</v>
      </c>
      <c r="J527" s="14" t="s">
        <v>2083</v>
      </c>
      <c r="K527" s="14"/>
      <c r="L527" s="14"/>
      <c r="M527" s="13" t="s">
        <v>53</v>
      </c>
      <c r="N527" s="13" t="s">
        <v>249</v>
      </c>
      <c r="O527" s="14"/>
      <c r="P527" s="13" t="s">
        <v>2084</v>
      </c>
      <c r="Q527" s="16"/>
    </row>
    <row r="528" customFormat="false" ht="58.2" hidden="false" customHeight="false" outlineLevel="0" collapsed="false">
      <c r="A528" s="13" t="s">
        <v>2181</v>
      </c>
      <c r="B528" s="14" t="s">
        <v>57</v>
      </c>
      <c r="C528" s="13" t="s">
        <v>72</v>
      </c>
      <c r="D528" s="14" t="s">
        <v>2170</v>
      </c>
      <c r="E528" s="16" t="s">
        <v>2182</v>
      </c>
      <c r="F528" s="14"/>
      <c r="G528" s="16"/>
      <c r="H528" s="13" t="s">
        <v>2183</v>
      </c>
      <c r="I528" s="13" t="s">
        <v>2082</v>
      </c>
      <c r="J528" s="14" t="s">
        <v>2083</v>
      </c>
      <c r="K528" s="14"/>
      <c r="L528" s="14"/>
      <c r="M528" s="13" t="s">
        <v>53</v>
      </c>
      <c r="N528" s="13" t="s">
        <v>249</v>
      </c>
      <c r="O528" s="14"/>
      <c r="P528" s="13" t="s">
        <v>2084</v>
      </c>
      <c r="Q528" s="16"/>
    </row>
    <row r="529" customFormat="false" ht="44" hidden="false" customHeight="false" outlineLevel="0" collapsed="false">
      <c r="A529" s="13" t="s">
        <v>2184</v>
      </c>
      <c r="B529" s="14" t="s">
        <v>57</v>
      </c>
      <c r="C529" s="13" t="s">
        <v>72</v>
      </c>
      <c r="D529" s="14" t="s">
        <v>2170</v>
      </c>
      <c r="E529" s="15" t="s">
        <v>2185</v>
      </c>
      <c r="F529" s="14"/>
      <c r="G529" s="16"/>
      <c r="H529" s="13" t="s">
        <v>2186</v>
      </c>
      <c r="I529" s="13" t="s">
        <v>2082</v>
      </c>
      <c r="J529" s="14" t="s">
        <v>2083</v>
      </c>
      <c r="K529" s="14"/>
      <c r="L529" s="14"/>
      <c r="M529" s="13" t="s">
        <v>53</v>
      </c>
      <c r="N529" s="13" t="s">
        <v>249</v>
      </c>
      <c r="O529" s="14"/>
      <c r="P529" s="13" t="s">
        <v>2084</v>
      </c>
      <c r="Q529" s="16"/>
    </row>
    <row r="530" customFormat="false" ht="44" hidden="false" customHeight="false" outlineLevel="0" collapsed="false">
      <c r="A530" s="13" t="s">
        <v>2187</v>
      </c>
      <c r="B530" s="14" t="s">
        <v>57</v>
      </c>
      <c r="C530" s="13" t="s">
        <v>72</v>
      </c>
      <c r="D530" s="14" t="s">
        <v>2170</v>
      </c>
      <c r="E530" s="16" t="s">
        <v>2188</v>
      </c>
      <c r="F530" s="14"/>
      <c r="G530" s="16"/>
      <c r="H530" s="13" t="s">
        <v>2189</v>
      </c>
      <c r="I530" s="13" t="s">
        <v>2082</v>
      </c>
      <c r="J530" s="14" t="s">
        <v>2083</v>
      </c>
      <c r="K530" s="14"/>
      <c r="L530" s="14"/>
      <c r="M530" s="13" t="s">
        <v>53</v>
      </c>
      <c r="N530" s="13" t="s">
        <v>249</v>
      </c>
      <c r="O530" s="14"/>
      <c r="P530" s="13" t="s">
        <v>2084</v>
      </c>
      <c r="Q530" s="16"/>
    </row>
    <row r="531" customFormat="false" ht="72.35" hidden="false" customHeight="false" outlineLevel="0" collapsed="false">
      <c r="A531" s="13" t="s">
        <v>2190</v>
      </c>
      <c r="B531" s="14" t="s">
        <v>57</v>
      </c>
      <c r="C531" s="13" t="s">
        <v>72</v>
      </c>
      <c r="D531" s="14" t="s">
        <v>2170</v>
      </c>
      <c r="E531" s="16" t="s">
        <v>2191</v>
      </c>
      <c r="F531" s="14"/>
      <c r="G531" s="16"/>
      <c r="H531" s="13" t="s">
        <v>2192</v>
      </c>
      <c r="I531" s="13" t="s">
        <v>2082</v>
      </c>
      <c r="J531" s="14" t="s">
        <v>2083</v>
      </c>
      <c r="K531" s="14"/>
      <c r="L531" s="14"/>
      <c r="M531" s="13" t="s">
        <v>53</v>
      </c>
      <c r="N531" s="13" t="s">
        <v>249</v>
      </c>
      <c r="O531" s="14"/>
      <c r="P531" s="13" t="s">
        <v>2084</v>
      </c>
      <c r="Q531" s="16"/>
    </row>
    <row r="532" customFormat="false" ht="58.2" hidden="false" customHeight="false" outlineLevel="0" collapsed="false">
      <c r="A532" s="13" t="s">
        <v>2193</v>
      </c>
      <c r="B532" s="14" t="s">
        <v>57</v>
      </c>
      <c r="C532" s="13" t="s">
        <v>72</v>
      </c>
      <c r="D532" s="14" t="s">
        <v>2170</v>
      </c>
      <c r="E532" s="15" t="s">
        <v>2194</v>
      </c>
      <c r="F532" s="14"/>
      <c r="G532" s="16"/>
      <c r="H532" s="13" t="s">
        <v>2186</v>
      </c>
      <c r="I532" s="13" t="s">
        <v>2082</v>
      </c>
      <c r="J532" s="14" t="s">
        <v>2083</v>
      </c>
      <c r="K532" s="14"/>
      <c r="L532" s="14"/>
      <c r="M532" s="13" t="s">
        <v>53</v>
      </c>
      <c r="N532" s="13" t="s">
        <v>249</v>
      </c>
      <c r="O532" s="14"/>
      <c r="P532" s="13" t="s">
        <v>2084</v>
      </c>
      <c r="Q532" s="16"/>
    </row>
    <row r="533" customFormat="false" ht="72.35" hidden="false" customHeight="false" outlineLevel="0" collapsed="false">
      <c r="A533" s="13" t="s">
        <v>2195</v>
      </c>
      <c r="B533" s="14" t="s">
        <v>57</v>
      </c>
      <c r="C533" s="13" t="s">
        <v>72</v>
      </c>
      <c r="D533" s="14" t="s">
        <v>2170</v>
      </c>
      <c r="E533" s="15" t="s">
        <v>2196</v>
      </c>
      <c r="F533" s="14"/>
      <c r="G533" s="16"/>
      <c r="H533" s="13" t="s">
        <v>2186</v>
      </c>
      <c r="I533" s="13" t="s">
        <v>2082</v>
      </c>
      <c r="J533" s="14" t="s">
        <v>2083</v>
      </c>
      <c r="K533" s="14"/>
      <c r="L533" s="14"/>
      <c r="M533" s="13" t="s">
        <v>53</v>
      </c>
      <c r="N533" s="13" t="s">
        <v>249</v>
      </c>
      <c r="O533" s="14"/>
      <c r="P533" s="13" t="s">
        <v>2084</v>
      </c>
      <c r="Q533" s="16"/>
    </row>
    <row r="534" customFormat="false" ht="58.2" hidden="false" customHeight="false" outlineLevel="0" collapsed="false">
      <c r="A534" s="13" t="s">
        <v>2197</v>
      </c>
      <c r="B534" s="14" t="s">
        <v>57</v>
      </c>
      <c r="C534" s="13" t="s">
        <v>72</v>
      </c>
      <c r="D534" s="14" t="s">
        <v>2198</v>
      </c>
      <c r="E534" s="16" t="s">
        <v>2199</v>
      </c>
      <c r="F534" s="14"/>
      <c r="G534" s="16"/>
      <c r="H534" s="13" t="s">
        <v>2081</v>
      </c>
      <c r="I534" s="13" t="s">
        <v>2082</v>
      </c>
      <c r="J534" s="14" t="s">
        <v>2083</v>
      </c>
      <c r="K534" s="14"/>
      <c r="L534" s="14"/>
      <c r="M534" s="13" t="s">
        <v>53</v>
      </c>
      <c r="N534" s="13" t="s">
        <v>249</v>
      </c>
      <c r="O534" s="14"/>
      <c r="P534" s="13" t="s">
        <v>2084</v>
      </c>
      <c r="Q534" s="16"/>
    </row>
    <row r="535" customFormat="false" ht="29.85" hidden="false" customHeight="false" outlineLevel="0" collapsed="false">
      <c r="A535" s="13" t="s">
        <v>2200</v>
      </c>
      <c r="B535" s="14" t="s">
        <v>57</v>
      </c>
      <c r="C535" s="13" t="s">
        <v>72</v>
      </c>
      <c r="D535" s="14" t="s">
        <v>2198</v>
      </c>
      <c r="E535" s="16" t="s">
        <v>2201</v>
      </c>
      <c r="F535" s="14"/>
      <c r="G535" s="16"/>
      <c r="H535" s="13" t="s">
        <v>2081</v>
      </c>
      <c r="I535" s="13" t="s">
        <v>2082</v>
      </c>
      <c r="J535" s="14" t="s">
        <v>2083</v>
      </c>
      <c r="K535" s="14"/>
      <c r="L535" s="14"/>
      <c r="M535" s="13" t="s">
        <v>53</v>
      </c>
      <c r="N535" s="13" t="s">
        <v>249</v>
      </c>
      <c r="O535" s="14"/>
      <c r="P535" s="13" t="s">
        <v>2084</v>
      </c>
      <c r="Q535" s="16"/>
    </row>
    <row r="536" customFormat="false" ht="58.2" hidden="false" customHeight="false" outlineLevel="0" collapsed="false">
      <c r="A536" s="13" t="s">
        <v>2202</v>
      </c>
      <c r="B536" s="14" t="s">
        <v>57</v>
      </c>
      <c r="C536" s="13" t="s">
        <v>72</v>
      </c>
      <c r="D536" s="14" t="s">
        <v>2198</v>
      </c>
      <c r="E536" s="16" t="s">
        <v>2203</v>
      </c>
      <c r="F536" s="14"/>
      <c r="G536" s="16"/>
      <c r="H536" s="13" t="s">
        <v>2183</v>
      </c>
      <c r="I536" s="13" t="s">
        <v>2082</v>
      </c>
      <c r="J536" s="14" t="s">
        <v>2083</v>
      </c>
      <c r="K536" s="14"/>
      <c r="L536" s="14"/>
      <c r="M536" s="13" t="s">
        <v>53</v>
      </c>
      <c r="N536" s="13" t="s">
        <v>249</v>
      </c>
      <c r="O536" s="14"/>
      <c r="P536" s="13" t="s">
        <v>2084</v>
      </c>
      <c r="Q536" s="16"/>
    </row>
    <row r="537" customFormat="false" ht="58.2" hidden="false" customHeight="false" outlineLevel="0" collapsed="false">
      <c r="A537" s="13" t="s">
        <v>2204</v>
      </c>
      <c r="B537" s="14" t="s">
        <v>57</v>
      </c>
      <c r="C537" s="13" t="s">
        <v>72</v>
      </c>
      <c r="D537" s="14" t="s">
        <v>2198</v>
      </c>
      <c r="E537" s="16" t="s">
        <v>2205</v>
      </c>
      <c r="F537" s="14"/>
      <c r="G537" s="16"/>
      <c r="H537" s="13" t="s">
        <v>2114</v>
      </c>
      <c r="I537" s="13" t="s">
        <v>2082</v>
      </c>
      <c r="J537" s="14" t="s">
        <v>2083</v>
      </c>
      <c r="K537" s="14"/>
      <c r="L537" s="14"/>
      <c r="M537" s="13" t="s">
        <v>53</v>
      </c>
      <c r="N537" s="13" t="s">
        <v>249</v>
      </c>
      <c r="O537" s="14"/>
      <c r="P537" s="13" t="s">
        <v>2084</v>
      </c>
      <c r="Q537" s="16"/>
    </row>
    <row r="538" customFormat="false" ht="44" hidden="false" customHeight="false" outlineLevel="0" collapsed="false">
      <c r="A538" s="13" t="s">
        <v>2206</v>
      </c>
      <c r="B538" s="14" t="s">
        <v>57</v>
      </c>
      <c r="C538" s="13" t="s">
        <v>72</v>
      </c>
      <c r="D538" s="14" t="s">
        <v>2198</v>
      </c>
      <c r="E538" s="16" t="s">
        <v>2207</v>
      </c>
      <c r="F538" s="14"/>
      <c r="G538" s="16"/>
      <c r="H538" s="13" t="s">
        <v>2146</v>
      </c>
      <c r="I538" s="13" t="s">
        <v>2082</v>
      </c>
      <c r="J538" s="14" t="s">
        <v>2083</v>
      </c>
      <c r="K538" s="14"/>
      <c r="L538" s="14"/>
      <c r="M538" s="13" t="s">
        <v>53</v>
      </c>
      <c r="N538" s="13" t="s">
        <v>249</v>
      </c>
      <c r="O538" s="14"/>
      <c r="P538" s="13" t="s">
        <v>2084</v>
      </c>
      <c r="Q538" s="16"/>
    </row>
    <row r="539" customFormat="false" ht="58.2" hidden="false" customHeight="false" outlineLevel="0" collapsed="false">
      <c r="A539" s="13" t="s">
        <v>2208</v>
      </c>
      <c r="B539" s="14" t="s">
        <v>57</v>
      </c>
      <c r="C539" s="13" t="s">
        <v>72</v>
      </c>
      <c r="D539" s="14" t="s">
        <v>2198</v>
      </c>
      <c r="E539" s="16" t="s">
        <v>2209</v>
      </c>
      <c r="F539" s="14"/>
      <c r="G539" s="16"/>
      <c r="H539" s="13" t="s">
        <v>2081</v>
      </c>
      <c r="I539" s="13" t="s">
        <v>2082</v>
      </c>
      <c r="J539" s="14" t="s">
        <v>2083</v>
      </c>
      <c r="K539" s="14"/>
      <c r="L539" s="14"/>
      <c r="M539" s="13" t="s">
        <v>53</v>
      </c>
      <c r="N539" s="13" t="s">
        <v>249</v>
      </c>
      <c r="O539" s="14"/>
      <c r="P539" s="13" t="s">
        <v>2084</v>
      </c>
      <c r="Q539" s="16"/>
    </row>
    <row r="540" customFormat="false" ht="44" hidden="false" customHeight="false" outlineLevel="0" collapsed="false">
      <c r="A540" s="13" t="s">
        <v>2210</v>
      </c>
      <c r="B540" s="14" t="s">
        <v>57</v>
      </c>
      <c r="C540" s="13" t="s">
        <v>72</v>
      </c>
      <c r="D540" s="14" t="s">
        <v>2198</v>
      </c>
      <c r="E540" s="16" t="s">
        <v>2211</v>
      </c>
      <c r="F540" s="14"/>
      <c r="G540" s="16"/>
      <c r="H540" s="13" t="s">
        <v>2081</v>
      </c>
      <c r="I540" s="13" t="s">
        <v>2082</v>
      </c>
      <c r="J540" s="14" t="s">
        <v>2083</v>
      </c>
      <c r="K540" s="14"/>
      <c r="L540" s="14"/>
      <c r="M540" s="13" t="s">
        <v>53</v>
      </c>
      <c r="N540" s="13" t="s">
        <v>249</v>
      </c>
      <c r="O540" s="14"/>
      <c r="P540" s="13" t="s">
        <v>2084</v>
      </c>
      <c r="Q540" s="16"/>
    </row>
    <row r="541" customFormat="false" ht="44" hidden="false" customHeight="false" outlineLevel="0" collapsed="false">
      <c r="A541" s="13" t="s">
        <v>2212</v>
      </c>
      <c r="B541" s="14" t="s">
        <v>57</v>
      </c>
      <c r="C541" s="13" t="s">
        <v>72</v>
      </c>
      <c r="D541" s="14" t="s">
        <v>2198</v>
      </c>
      <c r="E541" s="16" t="s">
        <v>2213</v>
      </c>
      <c r="F541" s="14"/>
      <c r="G541" s="16"/>
      <c r="H541" s="13" t="s">
        <v>2214</v>
      </c>
      <c r="I541" s="13" t="s">
        <v>2082</v>
      </c>
      <c r="J541" s="14" t="s">
        <v>2083</v>
      </c>
      <c r="K541" s="14"/>
      <c r="L541" s="14"/>
      <c r="M541" s="13" t="s">
        <v>53</v>
      </c>
      <c r="N541" s="13" t="s">
        <v>249</v>
      </c>
      <c r="O541" s="14"/>
      <c r="P541" s="13" t="s">
        <v>2084</v>
      </c>
      <c r="Q541" s="16"/>
    </row>
    <row r="542" customFormat="false" ht="58.2" hidden="false" customHeight="false" outlineLevel="0" collapsed="false">
      <c r="A542" s="13" t="s">
        <v>2215</v>
      </c>
      <c r="B542" s="14" t="s">
        <v>57</v>
      </c>
      <c r="C542" s="13" t="s">
        <v>72</v>
      </c>
      <c r="D542" s="14" t="s">
        <v>2198</v>
      </c>
      <c r="E542" s="16" t="s">
        <v>2216</v>
      </c>
      <c r="F542" s="14"/>
      <c r="G542" s="16"/>
      <c r="H542" s="13" t="s">
        <v>2081</v>
      </c>
      <c r="I542" s="13" t="s">
        <v>2082</v>
      </c>
      <c r="J542" s="14" t="s">
        <v>2083</v>
      </c>
      <c r="K542" s="14"/>
      <c r="L542" s="14"/>
      <c r="M542" s="13" t="s">
        <v>53</v>
      </c>
      <c r="N542" s="13" t="s">
        <v>249</v>
      </c>
      <c r="O542" s="14"/>
      <c r="P542" s="13" t="s">
        <v>2084</v>
      </c>
      <c r="Q542" s="16"/>
    </row>
    <row r="543" customFormat="false" ht="29.85" hidden="false" customHeight="false" outlineLevel="0" collapsed="false">
      <c r="A543" s="13" t="s">
        <v>2217</v>
      </c>
      <c r="B543" s="14" t="s">
        <v>57</v>
      </c>
      <c r="C543" s="13" t="s">
        <v>72</v>
      </c>
      <c r="D543" s="14" t="s">
        <v>2218</v>
      </c>
      <c r="E543" s="16" t="s">
        <v>2219</v>
      </c>
      <c r="F543" s="14"/>
      <c r="G543" s="16"/>
      <c r="H543" s="13" t="s">
        <v>2095</v>
      </c>
      <c r="I543" s="13" t="s">
        <v>2220</v>
      </c>
      <c r="J543" s="13" t="s">
        <v>2221</v>
      </c>
      <c r="K543" s="13" t="s">
        <v>2222</v>
      </c>
      <c r="L543" s="14"/>
      <c r="M543" s="13" t="s">
        <v>52</v>
      </c>
      <c r="N543" s="13" t="s">
        <v>249</v>
      </c>
      <c r="O543" s="14"/>
      <c r="P543" s="13" t="s">
        <v>2084</v>
      </c>
      <c r="Q543" s="16" t="s">
        <v>2223</v>
      </c>
    </row>
    <row r="544" customFormat="false" ht="58.2" hidden="false" customHeight="false" outlineLevel="0" collapsed="false">
      <c r="A544" s="13" t="s">
        <v>2224</v>
      </c>
      <c r="B544" s="14" t="s">
        <v>57</v>
      </c>
      <c r="C544" s="13" t="s">
        <v>72</v>
      </c>
      <c r="D544" s="14" t="s">
        <v>2218</v>
      </c>
      <c r="E544" s="15" t="s">
        <v>2225</v>
      </c>
      <c r="F544" s="14"/>
      <c r="G544" s="16"/>
      <c r="H544" s="13" t="s">
        <v>2095</v>
      </c>
      <c r="I544" s="13" t="s">
        <v>2220</v>
      </c>
      <c r="J544" s="13" t="s">
        <v>2221</v>
      </c>
      <c r="K544" s="13" t="s">
        <v>2222</v>
      </c>
      <c r="L544" s="14"/>
      <c r="M544" s="13" t="s">
        <v>52</v>
      </c>
      <c r="N544" s="13" t="s">
        <v>249</v>
      </c>
      <c r="O544" s="14"/>
      <c r="P544" s="13" t="s">
        <v>2084</v>
      </c>
      <c r="Q544" s="16"/>
    </row>
    <row r="545" customFormat="false" ht="44" hidden="false" customHeight="false" outlineLevel="0" collapsed="false">
      <c r="A545" s="13" t="s">
        <v>2226</v>
      </c>
      <c r="B545" s="14" t="s">
        <v>57</v>
      </c>
      <c r="C545" s="13" t="s">
        <v>72</v>
      </c>
      <c r="D545" s="14" t="s">
        <v>2218</v>
      </c>
      <c r="E545" s="15" t="s">
        <v>2227</v>
      </c>
      <c r="F545" s="14"/>
      <c r="G545" s="16"/>
      <c r="H545" s="13" t="s">
        <v>2228</v>
      </c>
      <c r="I545" s="13" t="s">
        <v>2220</v>
      </c>
      <c r="J545" s="13" t="s">
        <v>2221</v>
      </c>
      <c r="K545" s="13" t="s">
        <v>2222</v>
      </c>
      <c r="L545" s="14"/>
      <c r="M545" s="13" t="s">
        <v>52</v>
      </c>
      <c r="N545" s="13" t="s">
        <v>249</v>
      </c>
      <c r="O545" s="14"/>
      <c r="P545" s="13" t="s">
        <v>2084</v>
      </c>
      <c r="Q545" s="16"/>
    </row>
    <row r="546" customFormat="false" ht="44" hidden="false" customHeight="false" outlineLevel="0" collapsed="false">
      <c r="A546" s="13" t="s">
        <v>2229</v>
      </c>
      <c r="B546" s="14" t="s">
        <v>57</v>
      </c>
      <c r="C546" s="13" t="s">
        <v>72</v>
      </c>
      <c r="D546" s="14" t="s">
        <v>2218</v>
      </c>
      <c r="E546" s="16" t="s">
        <v>2230</v>
      </c>
      <c r="F546" s="14"/>
      <c r="G546" s="16"/>
      <c r="H546" s="13" t="s">
        <v>2095</v>
      </c>
      <c r="I546" s="13" t="s">
        <v>2220</v>
      </c>
      <c r="J546" s="13" t="s">
        <v>2221</v>
      </c>
      <c r="K546" s="13" t="s">
        <v>2222</v>
      </c>
      <c r="L546" s="14"/>
      <c r="M546" s="13" t="s">
        <v>52</v>
      </c>
      <c r="N546" s="13" t="s">
        <v>249</v>
      </c>
      <c r="O546" s="14"/>
      <c r="P546" s="13" t="s">
        <v>2084</v>
      </c>
      <c r="Q546" s="16"/>
    </row>
    <row r="547" customFormat="false" ht="58.2" hidden="false" customHeight="false" outlineLevel="0" collapsed="false">
      <c r="A547" s="13" t="s">
        <v>2231</v>
      </c>
      <c r="B547" s="14" t="s">
        <v>57</v>
      </c>
      <c r="C547" s="13" t="s">
        <v>72</v>
      </c>
      <c r="D547" s="14" t="s">
        <v>2218</v>
      </c>
      <c r="E547" s="15" t="s">
        <v>2232</v>
      </c>
      <c r="F547" s="14"/>
      <c r="G547" s="16"/>
      <c r="H547" s="13" t="s">
        <v>2095</v>
      </c>
      <c r="I547" s="13" t="s">
        <v>2220</v>
      </c>
      <c r="J547" s="13" t="s">
        <v>2221</v>
      </c>
      <c r="K547" s="13" t="s">
        <v>2222</v>
      </c>
      <c r="L547" s="14"/>
      <c r="M547" s="13" t="s">
        <v>52</v>
      </c>
      <c r="N547" s="13" t="s">
        <v>249</v>
      </c>
      <c r="O547" s="14"/>
      <c r="P547" s="13" t="s">
        <v>2084</v>
      </c>
      <c r="Q547" s="16" t="s">
        <v>2233</v>
      </c>
    </row>
    <row r="548" customFormat="false" ht="58.2" hidden="false" customHeight="false" outlineLevel="0" collapsed="false">
      <c r="A548" s="13" t="s">
        <v>2234</v>
      </c>
      <c r="B548" s="14" t="s">
        <v>57</v>
      </c>
      <c r="C548" s="13" t="s">
        <v>72</v>
      </c>
      <c r="D548" s="14" t="s">
        <v>2218</v>
      </c>
      <c r="E548" s="15" t="s">
        <v>2235</v>
      </c>
      <c r="F548" s="14"/>
      <c r="G548" s="16"/>
      <c r="H548" s="13" t="s">
        <v>2095</v>
      </c>
      <c r="I548" s="13" t="s">
        <v>2220</v>
      </c>
      <c r="J548" s="13" t="s">
        <v>2221</v>
      </c>
      <c r="K548" s="13" t="s">
        <v>2222</v>
      </c>
      <c r="L548" s="14"/>
      <c r="M548" s="13" t="s">
        <v>52</v>
      </c>
      <c r="N548" s="13" t="s">
        <v>249</v>
      </c>
      <c r="O548" s="14"/>
      <c r="P548" s="13" t="s">
        <v>2084</v>
      </c>
      <c r="Q548" s="16"/>
    </row>
    <row r="549" customFormat="false" ht="44" hidden="false" customHeight="false" outlineLevel="0" collapsed="false">
      <c r="A549" s="13" t="s">
        <v>2236</v>
      </c>
      <c r="B549" s="14" t="s">
        <v>57</v>
      </c>
      <c r="C549" s="13" t="s">
        <v>72</v>
      </c>
      <c r="D549" s="14" t="s">
        <v>2218</v>
      </c>
      <c r="E549" s="15" t="s">
        <v>2237</v>
      </c>
      <c r="F549" s="14"/>
      <c r="G549" s="16"/>
      <c r="H549" s="13" t="s">
        <v>2095</v>
      </c>
      <c r="I549" s="13" t="s">
        <v>2220</v>
      </c>
      <c r="J549" s="13" t="s">
        <v>2221</v>
      </c>
      <c r="K549" s="13" t="s">
        <v>2222</v>
      </c>
      <c r="L549" s="14"/>
      <c r="M549" s="13" t="s">
        <v>52</v>
      </c>
      <c r="N549" s="13" t="s">
        <v>249</v>
      </c>
      <c r="O549" s="14"/>
      <c r="P549" s="13" t="s">
        <v>2084</v>
      </c>
      <c r="Q549" s="16"/>
    </row>
    <row r="550" customFormat="false" ht="58.2" hidden="false" customHeight="false" outlineLevel="0" collapsed="false">
      <c r="A550" s="13" t="s">
        <v>2238</v>
      </c>
      <c r="B550" s="14" t="s">
        <v>57</v>
      </c>
      <c r="C550" s="13" t="s">
        <v>72</v>
      </c>
      <c r="D550" s="14" t="s">
        <v>2218</v>
      </c>
      <c r="E550" s="15" t="s">
        <v>2239</v>
      </c>
      <c r="F550" s="14"/>
      <c r="G550" s="16"/>
      <c r="H550" s="13" t="s">
        <v>2095</v>
      </c>
      <c r="I550" s="13" t="s">
        <v>2220</v>
      </c>
      <c r="J550" s="13" t="s">
        <v>2221</v>
      </c>
      <c r="K550" s="13" t="s">
        <v>2222</v>
      </c>
      <c r="L550" s="14"/>
      <c r="M550" s="13" t="s">
        <v>52</v>
      </c>
      <c r="N550" s="13" t="s">
        <v>249</v>
      </c>
      <c r="O550" s="14"/>
      <c r="P550" s="13" t="s">
        <v>2084</v>
      </c>
      <c r="Q550" s="16"/>
    </row>
    <row r="551" customFormat="false" ht="29.85" hidden="false" customHeight="false" outlineLevel="0" collapsed="false">
      <c r="A551" s="13" t="s">
        <v>2240</v>
      </c>
      <c r="B551" s="14" t="s">
        <v>57</v>
      </c>
      <c r="C551" s="13" t="s">
        <v>72</v>
      </c>
      <c r="D551" s="14" t="s">
        <v>2241</v>
      </c>
      <c r="E551" s="16" t="s">
        <v>2242</v>
      </c>
      <c r="F551" s="14"/>
      <c r="G551" s="16"/>
      <c r="H551" s="13" t="s">
        <v>2090</v>
      </c>
      <c r="I551" s="13" t="s">
        <v>2243</v>
      </c>
      <c r="J551" s="13" t="s">
        <v>2244</v>
      </c>
      <c r="K551" s="13" t="s">
        <v>2245</v>
      </c>
      <c r="L551" s="14"/>
      <c r="M551" s="13" t="s">
        <v>52</v>
      </c>
      <c r="N551" s="13" t="s">
        <v>249</v>
      </c>
      <c r="O551" s="14"/>
      <c r="P551" s="13" t="s">
        <v>2084</v>
      </c>
      <c r="Q551" s="16" t="s">
        <v>2102</v>
      </c>
    </row>
    <row r="552" customFormat="false" ht="29.85" hidden="false" customHeight="false" outlineLevel="0" collapsed="false">
      <c r="A552" s="13" t="s">
        <v>2246</v>
      </c>
      <c r="B552" s="14" t="s">
        <v>57</v>
      </c>
      <c r="C552" s="13" t="s">
        <v>72</v>
      </c>
      <c r="D552" s="14" t="s">
        <v>2241</v>
      </c>
      <c r="E552" s="16" t="s">
        <v>2247</v>
      </c>
      <c r="F552" s="14"/>
      <c r="G552" s="16"/>
      <c r="H552" s="13" t="s">
        <v>2248</v>
      </c>
      <c r="I552" s="13" t="s">
        <v>2243</v>
      </c>
      <c r="J552" s="13" t="s">
        <v>2244</v>
      </c>
      <c r="K552" s="13" t="s">
        <v>2245</v>
      </c>
      <c r="L552" s="14"/>
      <c r="M552" s="13" t="s">
        <v>52</v>
      </c>
      <c r="N552" s="13" t="s">
        <v>249</v>
      </c>
      <c r="O552" s="14"/>
      <c r="P552" s="13" t="s">
        <v>2084</v>
      </c>
      <c r="Q552" s="16"/>
    </row>
    <row r="553" customFormat="false" ht="44" hidden="false" customHeight="false" outlineLevel="0" collapsed="false">
      <c r="A553" s="13" t="s">
        <v>2249</v>
      </c>
      <c r="B553" s="14" t="s">
        <v>57</v>
      </c>
      <c r="C553" s="13" t="s">
        <v>72</v>
      </c>
      <c r="D553" s="14" t="s">
        <v>2241</v>
      </c>
      <c r="E553" s="16" t="s">
        <v>2250</v>
      </c>
      <c r="F553" s="14"/>
      <c r="G553" s="16"/>
      <c r="H553" s="13" t="s">
        <v>2090</v>
      </c>
      <c r="I553" s="13" t="s">
        <v>2243</v>
      </c>
      <c r="J553" s="13" t="s">
        <v>2244</v>
      </c>
      <c r="K553" s="13" t="s">
        <v>2245</v>
      </c>
      <c r="L553" s="14"/>
      <c r="M553" s="13" t="s">
        <v>52</v>
      </c>
      <c r="N553" s="13" t="s">
        <v>249</v>
      </c>
      <c r="O553" s="14"/>
      <c r="P553" s="13" t="s">
        <v>2084</v>
      </c>
      <c r="Q553" s="16"/>
    </row>
    <row r="554" customFormat="false" ht="44" hidden="false" customHeight="false" outlineLevel="0" collapsed="false">
      <c r="A554" s="13" t="s">
        <v>2251</v>
      </c>
      <c r="B554" s="14" t="s">
        <v>57</v>
      </c>
      <c r="C554" s="13" t="s">
        <v>72</v>
      </c>
      <c r="D554" s="14" t="s">
        <v>2241</v>
      </c>
      <c r="E554" s="16" t="s">
        <v>2252</v>
      </c>
      <c r="F554" s="14"/>
      <c r="G554" s="16"/>
      <c r="H554" s="13" t="s">
        <v>2248</v>
      </c>
      <c r="I554" s="13" t="s">
        <v>2243</v>
      </c>
      <c r="J554" s="13" t="s">
        <v>2244</v>
      </c>
      <c r="K554" s="13" t="s">
        <v>2245</v>
      </c>
      <c r="L554" s="14"/>
      <c r="M554" s="13" t="s">
        <v>52</v>
      </c>
      <c r="N554" s="13" t="s">
        <v>249</v>
      </c>
      <c r="O554" s="14"/>
      <c r="P554" s="13" t="s">
        <v>2084</v>
      </c>
      <c r="Q554" s="16" t="s">
        <v>2253</v>
      </c>
    </row>
    <row r="555" customFormat="false" ht="58.2" hidden="false" customHeight="false" outlineLevel="0" collapsed="false">
      <c r="A555" s="13" t="s">
        <v>2254</v>
      </c>
      <c r="B555" s="14" t="s">
        <v>57</v>
      </c>
      <c r="C555" s="13" t="s">
        <v>72</v>
      </c>
      <c r="D555" s="14" t="s">
        <v>2241</v>
      </c>
      <c r="E555" s="16" t="s">
        <v>2255</v>
      </c>
      <c r="F555" s="14"/>
      <c r="G555" s="16"/>
      <c r="H555" s="13" t="s">
        <v>2090</v>
      </c>
      <c r="I555" s="13" t="s">
        <v>2243</v>
      </c>
      <c r="J555" s="13" t="s">
        <v>2244</v>
      </c>
      <c r="K555" s="13" t="s">
        <v>2245</v>
      </c>
      <c r="L555" s="14"/>
      <c r="M555" s="13" t="s">
        <v>52</v>
      </c>
      <c r="N555" s="13" t="s">
        <v>249</v>
      </c>
      <c r="O555" s="14"/>
      <c r="P555" s="13" t="s">
        <v>2084</v>
      </c>
      <c r="Q555" s="16" t="s">
        <v>2102</v>
      </c>
    </row>
    <row r="556" customFormat="false" ht="29.85" hidden="false" customHeight="false" outlineLevel="0" collapsed="false">
      <c r="A556" s="13" t="s">
        <v>2256</v>
      </c>
      <c r="B556" s="14" t="s">
        <v>57</v>
      </c>
      <c r="C556" s="13" t="s">
        <v>72</v>
      </c>
      <c r="D556" s="14" t="s">
        <v>2241</v>
      </c>
      <c r="E556" s="16" t="s">
        <v>2257</v>
      </c>
      <c r="F556" s="14"/>
      <c r="G556" s="16"/>
      <c r="H556" s="13" t="s">
        <v>2090</v>
      </c>
      <c r="I556" s="13" t="s">
        <v>2243</v>
      </c>
      <c r="J556" s="13" t="s">
        <v>2244</v>
      </c>
      <c r="K556" s="13" t="s">
        <v>2245</v>
      </c>
      <c r="L556" s="14"/>
      <c r="M556" s="13" t="s">
        <v>52</v>
      </c>
      <c r="N556" s="13" t="s">
        <v>249</v>
      </c>
      <c r="O556" s="14"/>
      <c r="P556" s="13" t="s">
        <v>2084</v>
      </c>
      <c r="Q556" s="16" t="s">
        <v>2258</v>
      </c>
    </row>
    <row r="557" customFormat="false" ht="29.85" hidden="false" customHeight="false" outlineLevel="0" collapsed="false">
      <c r="A557" s="13" t="s">
        <v>2259</v>
      </c>
      <c r="B557" s="14" t="s">
        <v>57</v>
      </c>
      <c r="C557" s="13" t="s">
        <v>72</v>
      </c>
      <c r="D557" s="14" t="s">
        <v>2260</v>
      </c>
      <c r="E557" s="16" t="s">
        <v>2261</v>
      </c>
      <c r="F557" s="14"/>
      <c r="G557" s="16" t="s">
        <v>2262</v>
      </c>
      <c r="H557" s="13" t="s">
        <v>2263</v>
      </c>
      <c r="I557" s="13" t="s">
        <v>2264</v>
      </c>
      <c r="J557" s="13" t="s">
        <v>2265</v>
      </c>
      <c r="K557" s="13" t="s">
        <v>2266</v>
      </c>
      <c r="L557" s="14"/>
      <c r="M557" s="13" t="s">
        <v>53</v>
      </c>
      <c r="N557" s="13" t="s">
        <v>249</v>
      </c>
      <c r="O557" s="14"/>
      <c r="P557" s="13" t="s">
        <v>2084</v>
      </c>
      <c r="Q557" s="16" t="s">
        <v>2267</v>
      </c>
    </row>
    <row r="558" customFormat="false" ht="44" hidden="false" customHeight="false" outlineLevel="0" collapsed="false">
      <c r="A558" s="13" t="s">
        <v>2268</v>
      </c>
      <c r="B558" s="14" t="s">
        <v>57</v>
      </c>
      <c r="C558" s="13" t="s">
        <v>72</v>
      </c>
      <c r="D558" s="14" t="s">
        <v>2260</v>
      </c>
      <c r="E558" s="16" t="s">
        <v>2269</v>
      </c>
      <c r="F558" s="14"/>
      <c r="G558" s="16" t="s">
        <v>2262</v>
      </c>
      <c r="H558" s="13" t="s">
        <v>2263</v>
      </c>
      <c r="I558" s="13" t="s">
        <v>2264</v>
      </c>
      <c r="J558" s="13" t="s">
        <v>2265</v>
      </c>
      <c r="K558" s="13" t="s">
        <v>2266</v>
      </c>
      <c r="L558" s="14"/>
      <c r="M558" s="13" t="s">
        <v>53</v>
      </c>
      <c r="N558" s="13" t="s">
        <v>249</v>
      </c>
      <c r="O558" s="14"/>
      <c r="P558" s="13" t="s">
        <v>2084</v>
      </c>
      <c r="Q558" s="16"/>
    </row>
    <row r="559" customFormat="false" ht="44" hidden="false" customHeight="false" outlineLevel="0" collapsed="false">
      <c r="A559" s="13" t="s">
        <v>2270</v>
      </c>
      <c r="B559" s="14" t="s">
        <v>57</v>
      </c>
      <c r="C559" s="13" t="s">
        <v>72</v>
      </c>
      <c r="D559" s="14" t="s">
        <v>2260</v>
      </c>
      <c r="E559" s="16" t="s">
        <v>2271</v>
      </c>
      <c r="F559" s="14"/>
      <c r="G559" s="16" t="s">
        <v>2262</v>
      </c>
      <c r="H559" s="13" t="s">
        <v>2263</v>
      </c>
      <c r="I559" s="13" t="s">
        <v>2264</v>
      </c>
      <c r="J559" s="13" t="s">
        <v>2265</v>
      </c>
      <c r="K559" s="13" t="s">
        <v>2266</v>
      </c>
      <c r="L559" s="14"/>
      <c r="M559" s="13" t="s">
        <v>53</v>
      </c>
      <c r="N559" s="13" t="s">
        <v>249</v>
      </c>
      <c r="O559" s="14"/>
      <c r="P559" s="13" t="s">
        <v>2084</v>
      </c>
      <c r="Q559" s="16" t="s">
        <v>2272</v>
      </c>
    </row>
    <row r="560" customFormat="false" ht="44" hidden="false" customHeight="false" outlineLevel="0" collapsed="false">
      <c r="A560" s="13" t="s">
        <v>2273</v>
      </c>
      <c r="B560" s="14" t="s">
        <v>57</v>
      </c>
      <c r="C560" s="13" t="s">
        <v>72</v>
      </c>
      <c r="D560" s="14" t="s">
        <v>2260</v>
      </c>
      <c r="E560" s="16" t="s">
        <v>2274</v>
      </c>
      <c r="F560" s="14"/>
      <c r="G560" s="16" t="s">
        <v>2262</v>
      </c>
      <c r="H560" s="13" t="s">
        <v>2263</v>
      </c>
      <c r="I560" s="13" t="s">
        <v>2264</v>
      </c>
      <c r="J560" s="13" t="s">
        <v>2265</v>
      </c>
      <c r="K560" s="13" t="s">
        <v>2266</v>
      </c>
      <c r="L560" s="14"/>
      <c r="M560" s="13" t="s">
        <v>53</v>
      </c>
      <c r="N560" s="13" t="s">
        <v>249</v>
      </c>
      <c r="O560" s="14"/>
      <c r="P560" s="13" t="s">
        <v>2084</v>
      </c>
      <c r="Q560" s="16"/>
    </row>
    <row r="561" customFormat="false" ht="44" hidden="false" customHeight="false" outlineLevel="0" collapsed="false">
      <c r="A561" s="13" t="s">
        <v>2275</v>
      </c>
      <c r="B561" s="14" t="s">
        <v>57</v>
      </c>
      <c r="C561" s="13" t="s">
        <v>72</v>
      </c>
      <c r="D561" s="14" t="s">
        <v>2260</v>
      </c>
      <c r="E561" s="16" t="s">
        <v>2276</v>
      </c>
      <c r="F561" s="14"/>
      <c r="G561" s="16" t="s">
        <v>2277</v>
      </c>
      <c r="H561" s="13" t="s">
        <v>2263</v>
      </c>
      <c r="I561" s="13" t="s">
        <v>2264</v>
      </c>
      <c r="J561" s="13" t="s">
        <v>2265</v>
      </c>
      <c r="K561" s="13" t="s">
        <v>2266</v>
      </c>
      <c r="L561" s="14"/>
      <c r="M561" s="13" t="s">
        <v>53</v>
      </c>
      <c r="N561" s="13" t="s">
        <v>249</v>
      </c>
      <c r="O561" s="14"/>
      <c r="P561" s="13" t="s">
        <v>2084</v>
      </c>
      <c r="Q561" s="16"/>
    </row>
    <row r="562" customFormat="false" ht="44" hidden="false" customHeight="false" outlineLevel="0" collapsed="false">
      <c r="A562" s="13" t="s">
        <v>2278</v>
      </c>
      <c r="B562" s="14" t="s">
        <v>57</v>
      </c>
      <c r="C562" s="13" t="s">
        <v>72</v>
      </c>
      <c r="D562" s="14" t="s">
        <v>2260</v>
      </c>
      <c r="E562" s="16" t="s">
        <v>2279</v>
      </c>
      <c r="F562" s="14"/>
      <c r="G562" s="16" t="s">
        <v>2262</v>
      </c>
      <c r="H562" s="13" t="s">
        <v>2263</v>
      </c>
      <c r="I562" s="13" t="s">
        <v>2264</v>
      </c>
      <c r="J562" s="13" t="s">
        <v>2265</v>
      </c>
      <c r="K562" s="13" t="s">
        <v>2266</v>
      </c>
      <c r="L562" s="14"/>
      <c r="M562" s="13" t="s">
        <v>53</v>
      </c>
      <c r="N562" s="13" t="s">
        <v>249</v>
      </c>
      <c r="O562" s="14"/>
      <c r="P562" s="13" t="s">
        <v>2084</v>
      </c>
      <c r="Q562" s="16" t="s">
        <v>2102</v>
      </c>
    </row>
    <row r="563" customFormat="false" ht="29.85" hidden="false" customHeight="false" outlineLevel="0" collapsed="false">
      <c r="A563" s="13" t="s">
        <v>2280</v>
      </c>
      <c r="B563" s="14" t="s">
        <v>57</v>
      </c>
      <c r="C563" s="13" t="s">
        <v>72</v>
      </c>
      <c r="D563" s="14" t="s">
        <v>2281</v>
      </c>
      <c r="E563" s="16" t="s">
        <v>2282</v>
      </c>
      <c r="F563" s="14"/>
      <c r="G563" s="16" t="s">
        <v>2113</v>
      </c>
      <c r="H563" s="13" t="s">
        <v>2283</v>
      </c>
      <c r="I563" s="13" t="s">
        <v>2284</v>
      </c>
      <c r="J563" s="13" t="s">
        <v>2285</v>
      </c>
      <c r="K563" s="13" t="s">
        <v>2286</v>
      </c>
      <c r="L563" s="14"/>
      <c r="M563" s="13" t="s">
        <v>52</v>
      </c>
      <c r="N563" s="13" t="s">
        <v>249</v>
      </c>
      <c r="O563" s="14"/>
      <c r="P563" s="13" t="s">
        <v>2084</v>
      </c>
      <c r="Q563" s="16"/>
    </row>
    <row r="564" customFormat="false" ht="44" hidden="false" customHeight="false" outlineLevel="0" collapsed="false">
      <c r="A564" s="13" t="s">
        <v>2287</v>
      </c>
      <c r="B564" s="14" t="s">
        <v>57</v>
      </c>
      <c r="C564" s="13" t="s">
        <v>72</v>
      </c>
      <c r="D564" s="14" t="s">
        <v>2281</v>
      </c>
      <c r="E564" s="16" t="s">
        <v>2288</v>
      </c>
      <c r="F564" s="14"/>
      <c r="G564" s="16" t="s">
        <v>2113</v>
      </c>
      <c r="H564" s="13" t="s">
        <v>2283</v>
      </c>
      <c r="I564" s="13" t="s">
        <v>2284</v>
      </c>
      <c r="J564" s="13" t="s">
        <v>2285</v>
      </c>
      <c r="K564" s="13" t="s">
        <v>2286</v>
      </c>
      <c r="L564" s="14"/>
      <c r="M564" s="13" t="s">
        <v>52</v>
      </c>
      <c r="N564" s="13" t="s">
        <v>249</v>
      </c>
      <c r="O564" s="14"/>
      <c r="P564" s="13" t="s">
        <v>2084</v>
      </c>
      <c r="Q564" s="16"/>
    </row>
    <row r="565" customFormat="false" ht="58.2" hidden="false" customHeight="false" outlineLevel="0" collapsed="false">
      <c r="A565" s="13" t="s">
        <v>2289</v>
      </c>
      <c r="B565" s="14" t="s">
        <v>57</v>
      </c>
      <c r="C565" s="13" t="s">
        <v>72</v>
      </c>
      <c r="D565" s="14" t="s">
        <v>2281</v>
      </c>
      <c r="E565" s="16" t="s">
        <v>2290</v>
      </c>
      <c r="F565" s="14"/>
      <c r="G565" s="16" t="s">
        <v>2113</v>
      </c>
      <c r="H565" s="13" t="s">
        <v>2283</v>
      </c>
      <c r="I565" s="13" t="s">
        <v>2284</v>
      </c>
      <c r="J565" s="13" t="s">
        <v>2285</v>
      </c>
      <c r="K565" s="13" t="s">
        <v>2286</v>
      </c>
      <c r="L565" s="14"/>
      <c r="M565" s="13" t="s">
        <v>52</v>
      </c>
      <c r="N565" s="13" t="s">
        <v>249</v>
      </c>
      <c r="O565" s="14"/>
      <c r="P565" s="13" t="s">
        <v>2084</v>
      </c>
      <c r="Q565" s="16" t="s">
        <v>2291</v>
      </c>
    </row>
    <row r="566" customFormat="false" ht="44" hidden="false" customHeight="false" outlineLevel="0" collapsed="false">
      <c r="A566" s="13" t="s">
        <v>2292</v>
      </c>
      <c r="B566" s="14" t="s">
        <v>57</v>
      </c>
      <c r="C566" s="13" t="s">
        <v>72</v>
      </c>
      <c r="D566" s="14" t="s">
        <v>2293</v>
      </c>
      <c r="E566" s="16" t="s">
        <v>2294</v>
      </c>
      <c r="F566" s="14"/>
      <c r="G566" s="16"/>
      <c r="H566" s="13" t="s">
        <v>2081</v>
      </c>
      <c r="I566" s="13" t="s">
        <v>2295</v>
      </c>
      <c r="J566" s="13" t="s">
        <v>2296</v>
      </c>
      <c r="K566" s="13" t="s">
        <v>2297</v>
      </c>
      <c r="L566" s="14"/>
      <c r="M566" s="13" t="s">
        <v>52</v>
      </c>
      <c r="N566" s="13" t="s">
        <v>249</v>
      </c>
      <c r="O566" s="14"/>
      <c r="P566" s="13" t="s">
        <v>2084</v>
      </c>
      <c r="Q566" s="15" t="s">
        <v>2298</v>
      </c>
    </row>
    <row r="567" customFormat="false" ht="44" hidden="false" customHeight="false" outlineLevel="0" collapsed="false">
      <c r="A567" s="13" t="s">
        <v>2299</v>
      </c>
      <c r="B567" s="14" t="s">
        <v>57</v>
      </c>
      <c r="C567" s="13" t="s">
        <v>72</v>
      </c>
      <c r="D567" s="14" t="s">
        <v>2293</v>
      </c>
      <c r="E567" s="16" t="s">
        <v>2300</v>
      </c>
      <c r="F567" s="14"/>
      <c r="G567" s="16"/>
      <c r="H567" s="13" t="s">
        <v>2081</v>
      </c>
      <c r="I567" s="13" t="s">
        <v>2295</v>
      </c>
      <c r="J567" s="13" t="s">
        <v>2296</v>
      </c>
      <c r="K567" s="13" t="s">
        <v>2297</v>
      </c>
      <c r="L567" s="14"/>
      <c r="M567" s="13" t="s">
        <v>52</v>
      </c>
      <c r="N567" s="13" t="s">
        <v>249</v>
      </c>
      <c r="O567" s="14"/>
      <c r="P567" s="13" t="s">
        <v>2084</v>
      </c>
      <c r="Q567" s="16"/>
    </row>
    <row r="568" customFormat="false" ht="29.85" hidden="false" customHeight="false" outlineLevel="0" collapsed="false">
      <c r="A568" s="13" t="s">
        <v>2301</v>
      </c>
      <c r="B568" s="14" t="s">
        <v>57</v>
      </c>
      <c r="C568" s="13" t="s">
        <v>72</v>
      </c>
      <c r="D568" s="14" t="s">
        <v>2293</v>
      </c>
      <c r="E568" s="16" t="s">
        <v>2302</v>
      </c>
      <c r="F568" s="14"/>
      <c r="G568" s="16"/>
      <c r="H568" s="13" t="s">
        <v>2183</v>
      </c>
      <c r="I568" s="13" t="s">
        <v>2295</v>
      </c>
      <c r="J568" s="13" t="s">
        <v>2296</v>
      </c>
      <c r="K568" s="13" t="s">
        <v>2297</v>
      </c>
      <c r="L568" s="14"/>
      <c r="M568" s="13" t="s">
        <v>52</v>
      </c>
      <c r="N568" s="13" t="s">
        <v>249</v>
      </c>
      <c r="O568" s="14"/>
      <c r="P568" s="13" t="s">
        <v>2084</v>
      </c>
      <c r="Q568" s="16" t="s">
        <v>2303</v>
      </c>
    </row>
    <row r="569" customFormat="false" ht="58.2" hidden="false" customHeight="false" outlineLevel="0" collapsed="false">
      <c r="A569" s="13" t="s">
        <v>2304</v>
      </c>
      <c r="B569" s="14" t="s">
        <v>57</v>
      </c>
      <c r="C569" s="13" t="s">
        <v>72</v>
      </c>
      <c r="D569" s="14" t="s">
        <v>2293</v>
      </c>
      <c r="E569" s="16" t="s">
        <v>2305</v>
      </c>
      <c r="F569" s="14"/>
      <c r="G569" s="16"/>
      <c r="H569" s="13" t="s">
        <v>2081</v>
      </c>
      <c r="I569" s="13" t="s">
        <v>2295</v>
      </c>
      <c r="J569" s="13" t="s">
        <v>2296</v>
      </c>
      <c r="K569" s="13" t="s">
        <v>2297</v>
      </c>
      <c r="L569" s="14"/>
      <c r="M569" s="13" t="s">
        <v>52</v>
      </c>
      <c r="N569" s="13" t="s">
        <v>249</v>
      </c>
      <c r="O569" s="14"/>
      <c r="P569" s="13" t="s">
        <v>2084</v>
      </c>
      <c r="Q569" s="16"/>
    </row>
    <row r="570" customFormat="false" ht="58.2" hidden="false" customHeight="false" outlineLevel="0" collapsed="false">
      <c r="A570" s="13" t="s">
        <v>2306</v>
      </c>
      <c r="B570" s="14" t="s">
        <v>57</v>
      </c>
      <c r="C570" s="13" t="s">
        <v>72</v>
      </c>
      <c r="D570" s="14" t="s">
        <v>2307</v>
      </c>
      <c r="E570" s="16" t="s">
        <v>2308</v>
      </c>
      <c r="F570" s="14"/>
      <c r="G570" s="16"/>
      <c r="H570" s="14"/>
      <c r="I570" s="13" t="s">
        <v>2309</v>
      </c>
      <c r="J570" s="13" t="s">
        <v>2310</v>
      </c>
      <c r="K570" s="13" t="s">
        <v>2311</v>
      </c>
      <c r="L570" s="14"/>
      <c r="M570" s="13" t="s">
        <v>53</v>
      </c>
      <c r="N570" s="13" t="s">
        <v>249</v>
      </c>
      <c r="O570" s="14"/>
      <c r="P570" s="13" t="s">
        <v>2084</v>
      </c>
      <c r="Q570" s="16"/>
    </row>
    <row r="571" customFormat="false" ht="58.2" hidden="false" customHeight="false" outlineLevel="0" collapsed="false">
      <c r="A571" s="13" t="s">
        <v>2312</v>
      </c>
      <c r="B571" s="14" t="s">
        <v>57</v>
      </c>
      <c r="C571" s="13" t="s">
        <v>72</v>
      </c>
      <c r="D571" s="14" t="s">
        <v>2307</v>
      </c>
      <c r="E571" s="16" t="s">
        <v>2313</v>
      </c>
      <c r="F571" s="14"/>
      <c r="G571" s="16"/>
      <c r="H571" s="14"/>
      <c r="I571" s="13" t="s">
        <v>2309</v>
      </c>
      <c r="J571" s="13" t="s">
        <v>2310</v>
      </c>
      <c r="K571" s="13" t="s">
        <v>2311</v>
      </c>
      <c r="L571" s="14"/>
      <c r="M571" s="13" t="s">
        <v>53</v>
      </c>
      <c r="N571" s="13" t="s">
        <v>249</v>
      </c>
      <c r="O571" s="14"/>
      <c r="P571" s="13" t="s">
        <v>2084</v>
      </c>
      <c r="Q571" s="16"/>
    </row>
    <row r="572" customFormat="false" ht="58.2" hidden="false" customHeight="false" outlineLevel="0" collapsed="false">
      <c r="A572" s="13" t="s">
        <v>2314</v>
      </c>
      <c r="B572" s="14" t="s">
        <v>57</v>
      </c>
      <c r="C572" s="13" t="s">
        <v>72</v>
      </c>
      <c r="D572" s="14" t="s">
        <v>2315</v>
      </c>
      <c r="E572" s="16" t="s">
        <v>2316</v>
      </c>
      <c r="F572" s="14"/>
      <c r="G572" s="16"/>
      <c r="H572" s="14"/>
      <c r="I572" s="13" t="s">
        <v>2317</v>
      </c>
      <c r="J572" s="13" t="s">
        <v>2318</v>
      </c>
      <c r="K572" s="13" t="s">
        <v>2319</v>
      </c>
      <c r="L572" s="14"/>
      <c r="M572" s="13" t="s">
        <v>52</v>
      </c>
      <c r="N572" s="13" t="s">
        <v>249</v>
      </c>
      <c r="O572" s="14"/>
      <c r="P572" s="13" t="s">
        <v>2084</v>
      </c>
      <c r="Q572" s="16"/>
    </row>
    <row r="573" customFormat="false" ht="44" hidden="false" customHeight="false" outlineLevel="0" collapsed="false">
      <c r="A573" s="13" t="s">
        <v>2320</v>
      </c>
      <c r="B573" s="14" t="s">
        <v>57</v>
      </c>
      <c r="C573" s="13" t="s">
        <v>72</v>
      </c>
      <c r="D573" s="14" t="s">
        <v>2315</v>
      </c>
      <c r="E573" s="16" t="s">
        <v>2321</v>
      </c>
      <c r="F573" s="14"/>
      <c r="G573" s="16"/>
      <c r="H573" s="14"/>
      <c r="I573" s="13" t="s">
        <v>2317</v>
      </c>
      <c r="J573" s="13" t="s">
        <v>2318</v>
      </c>
      <c r="K573" s="13" t="s">
        <v>2319</v>
      </c>
      <c r="L573" s="14"/>
      <c r="M573" s="13" t="s">
        <v>52</v>
      </c>
      <c r="N573" s="13" t="s">
        <v>249</v>
      </c>
      <c r="O573" s="14"/>
      <c r="P573" s="13" t="s">
        <v>2084</v>
      </c>
      <c r="Q573" s="16"/>
    </row>
    <row r="574" customFormat="false" ht="29.85" hidden="false" customHeight="false" outlineLevel="0" collapsed="false">
      <c r="A574" s="13" t="s">
        <v>2322</v>
      </c>
      <c r="B574" s="14" t="s">
        <v>57</v>
      </c>
      <c r="C574" s="13" t="s">
        <v>72</v>
      </c>
      <c r="D574" s="14" t="s">
        <v>2315</v>
      </c>
      <c r="E574" s="16" t="s">
        <v>2323</v>
      </c>
      <c r="F574" s="14"/>
      <c r="G574" s="16"/>
      <c r="H574" s="14"/>
      <c r="I574" s="13" t="s">
        <v>2317</v>
      </c>
      <c r="J574" s="13" t="s">
        <v>2318</v>
      </c>
      <c r="K574" s="13" t="s">
        <v>2319</v>
      </c>
      <c r="L574" s="14"/>
      <c r="M574" s="13" t="s">
        <v>52</v>
      </c>
      <c r="N574" s="13" t="s">
        <v>249</v>
      </c>
      <c r="O574" s="14"/>
      <c r="P574" s="13" t="s">
        <v>2084</v>
      </c>
      <c r="Q574" s="16"/>
    </row>
    <row r="575" customFormat="false" ht="58.2" hidden="false" customHeight="false" outlineLevel="0" collapsed="false">
      <c r="A575" s="13" t="s">
        <v>2324</v>
      </c>
      <c r="B575" s="14" t="s">
        <v>57</v>
      </c>
      <c r="C575" s="13" t="s">
        <v>72</v>
      </c>
      <c r="D575" s="14" t="s">
        <v>2325</v>
      </c>
      <c r="E575" s="16" t="s">
        <v>2326</v>
      </c>
      <c r="F575" s="14"/>
      <c r="G575" s="16"/>
      <c r="H575" s="13" t="s">
        <v>2263</v>
      </c>
      <c r="I575" s="13" t="s">
        <v>2327</v>
      </c>
      <c r="J575" s="13" t="s">
        <v>2328</v>
      </c>
      <c r="K575" s="13" t="s">
        <v>2329</v>
      </c>
      <c r="L575" s="14"/>
      <c r="M575" s="13" t="s">
        <v>53</v>
      </c>
      <c r="N575" s="13" t="s">
        <v>249</v>
      </c>
      <c r="O575" s="14"/>
      <c r="P575" s="13" t="s">
        <v>2084</v>
      </c>
      <c r="Q575" s="16"/>
    </row>
    <row r="576" customFormat="false" ht="58.2" hidden="false" customHeight="false" outlineLevel="0" collapsed="false">
      <c r="A576" s="13" t="s">
        <v>2330</v>
      </c>
      <c r="B576" s="14" t="s">
        <v>57</v>
      </c>
      <c r="C576" s="13" t="s">
        <v>72</v>
      </c>
      <c r="D576" s="14" t="s">
        <v>2325</v>
      </c>
      <c r="E576" s="16" t="s">
        <v>2331</v>
      </c>
      <c r="F576" s="14"/>
      <c r="G576" s="16"/>
      <c r="H576" s="13" t="s">
        <v>2263</v>
      </c>
      <c r="I576" s="13" t="s">
        <v>2327</v>
      </c>
      <c r="J576" s="13" t="s">
        <v>2328</v>
      </c>
      <c r="K576" s="13" t="s">
        <v>2329</v>
      </c>
      <c r="L576" s="14"/>
      <c r="M576" s="13" t="s">
        <v>53</v>
      </c>
      <c r="N576" s="13" t="s">
        <v>249</v>
      </c>
      <c r="O576" s="14"/>
      <c r="P576" s="13" t="s">
        <v>2084</v>
      </c>
      <c r="Q576" s="16"/>
    </row>
    <row r="577" customFormat="false" ht="58.2" hidden="false" customHeight="false" outlineLevel="0" collapsed="false">
      <c r="A577" s="13" t="s">
        <v>2332</v>
      </c>
      <c r="B577" s="14" t="s">
        <v>57</v>
      </c>
      <c r="C577" s="13" t="s">
        <v>72</v>
      </c>
      <c r="D577" s="14" t="s">
        <v>2325</v>
      </c>
      <c r="E577" s="16" t="s">
        <v>2333</v>
      </c>
      <c r="F577" s="14"/>
      <c r="G577" s="16"/>
      <c r="H577" s="13" t="s">
        <v>2263</v>
      </c>
      <c r="I577" s="13" t="s">
        <v>2327</v>
      </c>
      <c r="J577" s="13" t="s">
        <v>2328</v>
      </c>
      <c r="K577" s="13" t="s">
        <v>2329</v>
      </c>
      <c r="L577" s="14"/>
      <c r="M577" s="13" t="s">
        <v>53</v>
      </c>
      <c r="N577" s="13" t="s">
        <v>249</v>
      </c>
      <c r="O577" s="14"/>
      <c r="P577" s="13" t="s">
        <v>2084</v>
      </c>
      <c r="Q577" s="16"/>
    </row>
    <row r="578" customFormat="false" ht="58.2" hidden="false" customHeight="false" outlineLevel="0" collapsed="false">
      <c r="A578" s="13" t="s">
        <v>2334</v>
      </c>
      <c r="B578" s="14" t="s">
        <v>57</v>
      </c>
      <c r="C578" s="13" t="s">
        <v>72</v>
      </c>
      <c r="D578" s="14" t="s">
        <v>2325</v>
      </c>
      <c r="E578" s="16" t="s">
        <v>2335</v>
      </c>
      <c r="F578" s="14"/>
      <c r="G578" s="16"/>
      <c r="H578" s="13" t="s">
        <v>2263</v>
      </c>
      <c r="I578" s="13" t="s">
        <v>2327</v>
      </c>
      <c r="J578" s="13" t="s">
        <v>2328</v>
      </c>
      <c r="K578" s="13" t="s">
        <v>2329</v>
      </c>
      <c r="L578" s="14"/>
      <c r="M578" s="13" t="s">
        <v>53</v>
      </c>
      <c r="N578" s="13" t="s">
        <v>249</v>
      </c>
      <c r="O578" s="14"/>
      <c r="P578" s="13" t="s">
        <v>2084</v>
      </c>
      <c r="Q578" s="16"/>
    </row>
    <row r="579" customFormat="false" ht="72.35" hidden="false" customHeight="false" outlineLevel="0" collapsed="false">
      <c r="A579" s="13" t="s">
        <v>2336</v>
      </c>
      <c r="B579" s="14" t="s">
        <v>57</v>
      </c>
      <c r="C579" s="13" t="s">
        <v>72</v>
      </c>
      <c r="D579" s="14" t="s">
        <v>2325</v>
      </c>
      <c r="E579" s="16" t="s">
        <v>2337</v>
      </c>
      <c r="F579" s="14"/>
      <c r="G579" s="16"/>
      <c r="H579" s="13" t="s">
        <v>2338</v>
      </c>
      <c r="I579" s="13" t="s">
        <v>2327</v>
      </c>
      <c r="J579" s="13" t="s">
        <v>2328</v>
      </c>
      <c r="K579" s="13" t="s">
        <v>2329</v>
      </c>
      <c r="L579" s="14"/>
      <c r="M579" s="13" t="s">
        <v>53</v>
      </c>
      <c r="N579" s="13" t="s">
        <v>249</v>
      </c>
      <c r="O579" s="14"/>
      <c r="P579" s="13" t="s">
        <v>2084</v>
      </c>
      <c r="Q579" s="16"/>
    </row>
    <row r="580" customFormat="false" ht="58.2" hidden="false" customHeight="false" outlineLevel="0" collapsed="false">
      <c r="A580" s="13" t="s">
        <v>2339</v>
      </c>
      <c r="B580" s="14" t="s">
        <v>57</v>
      </c>
      <c r="C580" s="13" t="s">
        <v>72</v>
      </c>
      <c r="D580" s="14" t="s">
        <v>2325</v>
      </c>
      <c r="E580" s="16" t="s">
        <v>2340</v>
      </c>
      <c r="F580" s="14"/>
      <c r="G580" s="16"/>
      <c r="H580" s="13" t="s">
        <v>2338</v>
      </c>
      <c r="I580" s="13" t="s">
        <v>2327</v>
      </c>
      <c r="J580" s="13" t="s">
        <v>2328</v>
      </c>
      <c r="K580" s="13" t="s">
        <v>2329</v>
      </c>
      <c r="L580" s="14"/>
      <c r="M580" s="13" t="s">
        <v>53</v>
      </c>
      <c r="N580" s="13" t="s">
        <v>249</v>
      </c>
      <c r="O580" s="14"/>
      <c r="P580" s="13" t="s">
        <v>2084</v>
      </c>
      <c r="Q580" s="16"/>
    </row>
    <row r="581" customFormat="false" ht="58.2" hidden="false" customHeight="false" outlineLevel="0" collapsed="false">
      <c r="A581" s="13" t="s">
        <v>2341</v>
      </c>
      <c r="B581" s="14" t="s">
        <v>57</v>
      </c>
      <c r="C581" s="13" t="s">
        <v>72</v>
      </c>
      <c r="D581" s="14" t="s">
        <v>2325</v>
      </c>
      <c r="E581" s="16" t="s">
        <v>2342</v>
      </c>
      <c r="F581" s="14"/>
      <c r="G581" s="16" t="s">
        <v>2262</v>
      </c>
      <c r="H581" s="13" t="s">
        <v>2263</v>
      </c>
      <c r="I581" s="13" t="s">
        <v>2327</v>
      </c>
      <c r="J581" s="13" t="s">
        <v>2328</v>
      </c>
      <c r="K581" s="13" t="s">
        <v>2329</v>
      </c>
      <c r="L581" s="14"/>
      <c r="M581" s="13" t="s">
        <v>53</v>
      </c>
      <c r="N581" s="13" t="s">
        <v>249</v>
      </c>
      <c r="O581" s="14"/>
      <c r="P581" s="13" t="s">
        <v>2084</v>
      </c>
      <c r="Q581" s="16"/>
    </row>
    <row r="582" customFormat="false" ht="44" hidden="false" customHeight="false" outlineLevel="0" collapsed="false">
      <c r="A582" s="13" t="s">
        <v>2343</v>
      </c>
      <c r="B582" s="14" t="s">
        <v>57</v>
      </c>
      <c r="C582" s="13" t="s">
        <v>74</v>
      </c>
      <c r="D582" s="14" t="s">
        <v>2344</v>
      </c>
      <c r="E582" s="16" t="s">
        <v>2345</v>
      </c>
      <c r="F582" s="14" t="s">
        <v>2346</v>
      </c>
      <c r="G582" s="16"/>
      <c r="H582" s="13" t="s">
        <v>2347</v>
      </c>
      <c r="I582" s="13" t="s">
        <v>2348</v>
      </c>
      <c r="J582" s="13" t="s">
        <v>2349</v>
      </c>
      <c r="K582" s="13" t="s">
        <v>2350</v>
      </c>
      <c r="L582" s="14"/>
      <c r="M582" s="13" t="s">
        <v>53</v>
      </c>
      <c r="N582" s="13" t="s">
        <v>249</v>
      </c>
      <c r="O582" s="14"/>
      <c r="P582" s="13" t="s">
        <v>2084</v>
      </c>
      <c r="Q582" s="16" t="s">
        <v>2102</v>
      </c>
    </row>
    <row r="583" customFormat="false" ht="44" hidden="false" customHeight="false" outlineLevel="0" collapsed="false">
      <c r="A583" s="13" t="s">
        <v>2351</v>
      </c>
      <c r="B583" s="14" t="s">
        <v>57</v>
      </c>
      <c r="C583" s="13" t="s">
        <v>74</v>
      </c>
      <c r="D583" s="14" t="s">
        <v>2344</v>
      </c>
      <c r="E583" s="16" t="s">
        <v>2352</v>
      </c>
      <c r="F583" s="14" t="s">
        <v>2346</v>
      </c>
      <c r="G583" s="16"/>
      <c r="H583" s="13" t="s">
        <v>2353</v>
      </c>
      <c r="I583" s="13" t="s">
        <v>2348</v>
      </c>
      <c r="J583" s="13" t="s">
        <v>2349</v>
      </c>
      <c r="K583" s="13" t="s">
        <v>2350</v>
      </c>
      <c r="L583" s="14"/>
      <c r="M583" s="13" t="s">
        <v>53</v>
      </c>
      <c r="N583" s="13" t="s">
        <v>249</v>
      </c>
      <c r="O583" s="14"/>
      <c r="P583" s="13" t="s">
        <v>2084</v>
      </c>
      <c r="Q583" s="16"/>
    </row>
    <row r="584" customFormat="false" ht="29.85" hidden="false" customHeight="false" outlineLevel="0" collapsed="false">
      <c r="A584" s="13" t="s">
        <v>2354</v>
      </c>
      <c r="B584" s="14" t="s">
        <v>57</v>
      </c>
      <c r="C584" s="13" t="s">
        <v>74</v>
      </c>
      <c r="D584" s="14" t="s">
        <v>2344</v>
      </c>
      <c r="E584" s="16" t="s">
        <v>2355</v>
      </c>
      <c r="F584" s="14" t="s">
        <v>2346</v>
      </c>
      <c r="G584" s="16"/>
      <c r="H584" s="13" t="s">
        <v>2356</v>
      </c>
      <c r="I584" s="13" t="s">
        <v>2348</v>
      </c>
      <c r="J584" s="13" t="s">
        <v>2349</v>
      </c>
      <c r="K584" s="13" t="s">
        <v>2350</v>
      </c>
      <c r="L584" s="14"/>
      <c r="M584" s="13" t="s">
        <v>53</v>
      </c>
      <c r="N584" s="13" t="s">
        <v>249</v>
      </c>
      <c r="O584" s="14"/>
      <c r="P584" s="13" t="s">
        <v>2084</v>
      </c>
      <c r="Q584" s="16" t="s">
        <v>2102</v>
      </c>
    </row>
    <row r="585" customFormat="false" ht="44" hidden="false" customHeight="false" outlineLevel="0" collapsed="false">
      <c r="A585" s="13" t="s">
        <v>2357</v>
      </c>
      <c r="B585" s="14" t="s">
        <v>57</v>
      </c>
      <c r="C585" s="13" t="s">
        <v>74</v>
      </c>
      <c r="D585" s="14" t="s">
        <v>2344</v>
      </c>
      <c r="E585" s="15" t="s">
        <v>2358</v>
      </c>
      <c r="F585" s="14" t="s">
        <v>2346</v>
      </c>
      <c r="G585" s="16"/>
      <c r="H585" s="13" t="s">
        <v>2347</v>
      </c>
      <c r="I585" s="13" t="s">
        <v>2348</v>
      </c>
      <c r="J585" s="13" t="s">
        <v>2349</v>
      </c>
      <c r="K585" s="13" t="s">
        <v>2350</v>
      </c>
      <c r="L585" s="14"/>
      <c r="M585" s="13" t="s">
        <v>53</v>
      </c>
      <c r="N585" s="13" t="s">
        <v>249</v>
      </c>
      <c r="O585" s="14"/>
      <c r="P585" s="13" t="s">
        <v>2084</v>
      </c>
      <c r="Q585" s="16"/>
    </row>
    <row r="586" customFormat="false" ht="44" hidden="false" customHeight="false" outlineLevel="0" collapsed="false">
      <c r="A586" s="13" t="s">
        <v>2359</v>
      </c>
      <c r="B586" s="14" t="s">
        <v>57</v>
      </c>
      <c r="C586" s="13" t="s">
        <v>74</v>
      </c>
      <c r="D586" s="14" t="s">
        <v>2344</v>
      </c>
      <c r="E586" s="16" t="s">
        <v>2360</v>
      </c>
      <c r="F586" s="14" t="s">
        <v>2346</v>
      </c>
      <c r="G586" s="16"/>
      <c r="H586" s="13" t="s">
        <v>2361</v>
      </c>
      <c r="I586" s="13" t="s">
        <v>2348</v>
      </c>
      <c r="J586" s="13" t="s">
        <v>2349</v>
      </c>
      <c r="K586" s="13" t="s">
        <v>2350</v>
      </c>
      <c r="L586" s="14"/>
      <c r="M586" s="13" t="s">
        <v>53</v>
      </c>
      <c r="N586" s="13" t="s">
        <v>249</v>
      </c>
      <c r="O586" s="14"/>
      <c r="P586" s="13" t="s">
        <v>2084</v>
      </c>
      <c r="Q586" s="16"/>
    </row>
    <row r="587" customFormat="false" ht="44" hidden="false" customHeight="false" outlineLevel="0" collapsed="false">
      <c r="A587" s="13" t="s">
        <v>2362</v>
      </c>
      <c r="B587" s="14" t="s">
        <v>57</v>
      </c>
      <c r="C587" s="13" t="s">
        <v>74</v>
      </c>
      <c r="D587" s="14" t="s">
        <v>2344</v>
      </c>
      <c r="E587" s="16" t="s">
        <v>2363</v>
      </c>
      <c r="F587" s="14" t="s">
        <v>2346</v>
      </c>
      <c r="G587" s="16"/>
      <c r="H587" s="13" t="s">
        <v>2364</v>
      </c>
      <c r="I587" s="13" t="s">
        <v>2348</v>
      </c>
      <c r="J587" s="13" t="s">
        <v>2349</v>
      </c>
      <c r="K587" s="13" t="s">
        <v>2350</v>
      </c>
      <c r="L587" s="14"/>
      <c r="M587" s="13" t="s">
        <v>53</v>
      </c>
      <c r="N587" s="13" t="s">
        <v>249</v>
      </c>
      <c r="O587" s="14"/>
      <c r="P587" s="13" t="s">
        <v>2084</v>
      </c>
      <c r="Q587" s="16"/>
    </row>
    <row r="588" customFormat="false" ht="58.2" hidden="false" customHeight="false" outlineLevel="0" collapsed="false">
      <c r="A588" s="13" t="s">
        <v>2365</v>
      </c>
      <c r="B588" s="14" t="s">
        <v>57</v>
      </c>
      <c r="C588" s="13" t="s">
        <v>74</v>
      </c>
      <c r="D588" s="14" t="s">
        <v>2344</v>
      </c>
      <c r="E588" s="16" t="s">
        <v>2366</v>
      </c>
      <c r="F588" s="14" t="s">
        <v>2346</v>
      </c>
      <c r="G588" s="16"/>
      <c r="H588" s="13" t="s">
        <v>2361</v>
      </c>
      <c r="I588" s="13" t="s">
        <v>2348</v>
      </c>
      <c r="J588" s="13" t="s">
        <v>2349</v>
      </c>
      <c r="K588" s="13" t="s">
        <v>2350</v>
      </c>
      <c r="L588" s="14"/>
      <c r="M588" s="13" t="s">
        <v>53</v>
      </c>
      <c r="N588" s="13" t="s">
        <v>249</v>
      </c>
      <c r="O588" s="14"/>
      <c r="P588" s="13" t="s">
        <v>2084</v>
      </c>
      <c r="Q588" s="16"/>
    </row>
    <row r="589" customFormat="false" ht="29.85" hidden="false" customHeight="false" outlineLevel="0" collapsed="false">
      <c r="A589" s="13" t="s">
        <v>2367</v>
      </c>
      <c r="B589" s="14" t="s">
        <v>57</v>
      </c>
      <c r="C589" s="13" t="s">
        <v>74</v>
      </c>
      <c r="D589" s="14" t="s">
        <v>2344</v>
      </c>
      <c r="E589" s="16" t="s">
        <v>2368</v>
      </c>
      <c r="F589" s="14" t="s">
        <v>2346</v>
      </c>
      <c r="G589" s="16"/>
      <c r="H589" s="13" t="s">
        <v>2347</v>
      </c>
      <c r="I589" s="13" t="s">
        <v>2348</v>
      </c>
      <c r="J589" s="13" t="s">
        <v>2349</v>
      </c>
      <c r="K589" s="13" t="s">
        <v>2350</v>
      </c>
      <c r="L589" s="14"/>
      <c r="M589" s="13" t="s">
        <v>53</v>
      </c>
      <c r="N589" s="13" t="s">
        <v>249</v>
      </c>
      <c r="O589" s="14"/>
      <c r="P589" s="13" t="s">
        <v>2084</v>
      </c>
      <c r="Q589" s="16" t="s">
        <v>2102</v>
      </c>
    </row>
    <row r="590" customFormat="false" ht="44" hidden="false" customHeight="false" outlineLevel="0" collapsed="false">
      <c r="A590" s="13" t="s">
        <v>2369</v>
      </c>
      <c r="B590" s="14" t="s">
        <v>57</v>
      </c>
      <c r="C590" s="13" t="s">
        <v>74</v>
      </c>
      <c r="D590" s="14" t="s">
        <v>2370</v>
      </c>
      <c r="E590" s="16" t="s">
        <v>2371</v>
      </c>
      <c r="F590" s="14" t="s">
        <v>2346</v>
      </c>
      <c r="G590" s="16"/>
      <c r="H590" s="13" t="s">
        <v>2372</v>
      </c>
      <c r="I590" s="13" t="s">
        <v>2373</v>
      </c>
      <c r="J590" s="13" t="s">
        <v>2374</v>
      </c>
      <c r="K590" s="13" t="s">
        <v>2375</v>
      </c>
      <c r="L590" s="14"/>
      <c r="M590" s="13" t="s">
        <v>53</v>
      </c>
      <c r="N590" s="13" t="s">
        <v>249</v>
      </c>
      <c r="O590" s="14"/>
      <c r="P590" s="13" t="s">
        <v>2084</v>
      </c>
      <c r="Q590" s="16" t="s">
        <v>2376</v>
      </c>
    </row>
    <row r="591" customFormat="false" ht="58.2" hidden="false" customHeight="false" outlineLevel="0" collapsed="false">
      <c r="A591" s="13" t="s">
        <v>2377</v>
      </c>
      <c r="B591" s="14" t="s">
        <v>57</v>
      </c>
      <c r="C591" s="13" t="s">
        <v>74</v>
      </c>
      <c r="D591" s="14" t="s">
        <v>2370</v>
      </c>
      <c r="E591" s="16" t="s">
        <v>2378</v>
      </c>
      <c r="F591" s="14" t="s">
        <v>2346</v>
      </c>
      <c r="G591" s="16"/>
      <c r="H591" s="13" t="s">
        <v>2372</v>
      </c>
      <c r="I591" s="13" t="s">
        <v>2373</v>
      </c>
      <c r="J591" s="13" t="s">
        <v>2374</v>
      </c>
      <c r="K591" s="13" t="s">
        <v>2375</v>
      </c>
      <c r="L591" s="14"/>
      <c r="M591" s="13" t="s">
        <v>53</v>
      </c>
      <c r="N591" s="13" t="s">
        <v>249</v>
      </c>
      <c r="O591" s="14"/>
      <c r="P591" s="13" t="s">
        <v>2084</v>
      </c>
      <c r="Q591" s="16"/>
    </row>
    <row r="592" customFormat="false" ht="58.2" hidden="false" customHeight="false" outlineLevel="0" collapsed="false">
      <c r="A592" s="13" t="s">
        <v>2379</v>
      </c>
      <c r="B592" s="14" t="s">
        <v>57</v>
      </c>
      <c r="C592" s="13" t="s">
        <v>74</v>
      </c>
      <c r="D592" s="14" t="s">
        <v>2370</v>
      </c>
      <c r="E592" s="16" t="s">
        <v>2380</v>
      </c>
      <c r="F592" s="14" t="s">
        <v>2346</v>
      </c>
      <c r="G592" s="16"/>
      <c r="H592" s="13" t="s">
        <v>2381</v>
      </c>
      <c r="I592" s="13" t="s">
        <v>2373</v>
      </c>
      <c r="J592" s="13" t="s">
        <v>2374</v>
      </c>
      <c r="K592" s="13" t="s">
        <v>2375</v>
      </c>
      <c r="L592" s="14"/>
      <c r="M592" s="13" t="s">
        <v>53</v>
      </c>
      <c r="N592" s="13" t="s">
        <v>249</v>
      </c>
      <c r="O592" s="14"/>
      <c r="P592" s="13" t="s">
        <v>2084</v>
      </c>
      <c r="Q592" s="16" t="s">
        <v>2382</v>
      </c>
    </row>
    <row r="593" customFormat="false" ht="44" hidden="false" customHeight="false" outlineLevel="0" collapsed="false">
      <c r="A593" s="13" t="s">
        <v>2383</v>
      </c>
      <c r="B593" s="14" t="s">
        <v>57</v>
      </c>
      <c r="C593" s="13" t="s">
        <v>74</v>
      </c>
      <c r="D593" s="14" t="s">
        <v>2370</v>
      </c>
      <c r="E593" s="16" t="s">
        <v>2384</v>
      </c>
      <c r="F593" s="14" t="s">
        <v>2346</v>
      </c>
      <c r="G593" s="16"/>
      <c r="H593" s="13" t="s">
        <v>2381</v>
      </c>
      <c r="I593" s="13" t="s">
        <v>2373</v>
      </c>
      <c r="J593" s="13" t="s">
        <v>2374</v>
      </c>
      <c r="K593" s="13" t="s">
        <v>2375</v>
      </c>
      <c r="L593" s="14"/>
      <c r="M593" s="13" t="s">
        <v>53</v>
      </c>
      <c r="N593" s="13" t="s">
        <v>249</v>
      </c>
      <c r="O593" s="14"/>
      <c r="P593" s="13" t="s">
        <v>2084</v>
      </c>
      <c r="Q593" s="16"/>
    </row>
    <row r="594" customFormat="false" ht="58.2" hidden="false" customHeight="false" outlineLevel="0" collapsed="false">
      <c r="A594" s="13" t="s">
        <v>2385</v>
      </c>
      <c r="B594" s="14" t="s">
        <v>57</v>
      </c>
      <c r="C594" s="13" t="s">
        <v>74</v>
      </c>
      <c r="D594" s="14" t="s">
        <v>2370</v>
      </c>
      <c r="E594" s="16" t="s">
        <v>2386</v>
      </c>
      <c r="F594" s="14" t="s">
        <v>2346</v>
      </c>
      <c r="G594" s="16"/>
      <c r="H594" s="13" t="s">
        <v>2372</v>
      </c>
      <c r="I594" s="13" t="s">
        <v>2373</v>
      </c>
      <c r="J594" s="13" t="s">
        <v>2374</v>
      </c>
      <c r="K594" s="13" t="s">
        <v>2375</v>
      </c>
      <c r="L594" s="14"/>
      <c r="M594" s="13" t="s">
        <v>53</v>
      </c>
      <c r="N594" s="13" t="s">
        <v>249</v>
      </c>
      <c r="O594" s="14"/>
      <c r="P594" s="13" t="s">
        <v>2084</v>
      </c>
      <c r="Q594" s="16" t="s">
        <v>2387</v>
      </c>
    </row>
    <row r="595" customFormat="false" ht="44" hidden="false" customHeight="false" outlineLevel="0" collapsed="false">
      <c r="A595" s="13" t="s">
        <v>2388</v>
      </c>
      <c r="B595" s="14" t="s">
        <v>57</v>
      </c>
      <c r="C595" s="13" t="s">
        <v>74</v>
      </c>
      <c r="D595" s="14" t="s">
        <v>2370</v>
      </c>
      <c r="E595" s="16" t="s">
        <v>2389</v>
      </c>
      <c r="F595" s="14" t="s">
        <v>2346</v>
      </c>
      <c r="G595" s="16"/>
      <c r="H595" s="13" t="s">
        <v>2381</v>
      </c>
      <c r="I595" s="13" t="s">
        <v>2373</v>
      </c>
      <c r="J595" s="13" t="s">
        <v>2374</v>
      </c>
      <c r="K595" s="13" t="s">
        <v>2375</v>
      </c>
      <c r="L595" s="14"/>
      <c r="M595" s="13" t="s">
        <v>53</v>
      </c>
      <c r="N595" s="13" t="s">
        <v>249</v>
      </c>
      <c r="O595" s="14"/>
      <c r="P595" s="13" t="s">
        <v>2084</v>
      </c>
      <c r="Q595" s="16"/>
    </row>
    <row r="596" customFormat="false" ht="44" hidden="false" customHeight="false" outlineLevel="0" collapsed="false">
      <c r="A596" s="13" t="s">
        <v>2390</v>
      </c>
      <c r="B596" s="14" t="s">
        <v>57</v>
      </c>
      <c r="C596" s="13" t="s">
        <v>74</v>
      </c>
      <c r="D596" s="14" t="s">
        <v>2370</v>
      </c>
      <c r="E596" s="16" t="s">
        <v>2391</v>
      </c>
      <c r="F596" s="14" t="s">
        <v>2346</v>
      </c>
      <c r="G596" s="16"/>
      <c r="H596" s="13" t="s">
        <v>2392</v>
      </c>
      <c r="I596" s="13" t="s">
        <v>2373</v>
      </c>
      <c r="J596" s="13" t="s">
        <v>2374</v>
      </c>
      <c r="K596" s="13" t="s">
        <v>2375</v>
      </c>
      <c r="L596" s="14"/>
      <c r="M596" s="13" t="s">
        <v>53</v>
      </c>
      <c r="N596" s="13" t="s">
        <v>249</v>
      </c>
      <c r="O596" s="14"/>
      <c r="P596" s="13" t="s">
        <v>2084</v>
      </c>
      <c r="Q596" s="16" t="s">
        <v>2393</v>
      </c>
    </row>
    <row r="597" customFormat="false" ht="72.35" hidden="false" customHeight="false" outlineLevel="0" collapsed="false">
      <c r="A597" s="13" t="s">
        <v>2394</v>
      </c>
      <c r="B597" s="14" t="s">
        <v>57</v>
      </c>
      <c r="C597" s="13" t="s">
        <v>74</v>
      </c>
      <c r="D597" s="14" t="s">
        <v>2395</v>
      </c>
      <c r="E597" s="15" t="s">
        <v>2396</v>
      </c>
      <c r="F597" s="14" t="s">
        <v>2397</v>
      </c>
      <c r="G597" s="16"/>
      <c r="H597" s="13" t="s">
        <v>2381</v>
      </c>
      <c r="I597" s="13" t="s">
        <v>2398</v>
      </c>
      <c r="J597" s="13" t="s">
        <v>2399</v>
      </c>
      <c r="K597" s="13" t="s">
        <v>2400</v>
      </c>
      <c r="L597" s="14"/>
      <c r="M597" s="13" t="s">
        <v>53</v>
      </c>
      <c r="N597" s="13" t="s">
        <v>249</v>
      </c>
      <c r="O597" s="14"/>
      <c r="P597" s="13" t="s">
        <v>2084</v>
      </c>
      <c r="Q597" s="16" t="s">
        <v>2401</v>
      </c>
    </row>
    <row r="598" customFormat="false" ht="58.2" hidden="false" customHeight="false" outlineLevel="0" collapsed="false">
      <c r="A598" s="13" t="s">
        <v>2402</v>
      </c>
      <c r="B598" s="14" t="s">
        <v>57</v>
      </c>
      <c r="C598" s="13" t="s">
        <v>74</v>
      </c>
      <c r="D598" s="14" t="s">
        <v>2395</v>
      </c>
      <c r="E598" s="16" t="s">
        <v>2403</v>
      </c>
      <c r="F598" s="14" t="s">
        <v>2397</v>
      </c>
      <c r="G598" s="16"/>
      <c r="H598" s="13" t="s">
        <v>2381</v>
      </c>
      <c r="I598" s="13" t="s">
        <v>2398</v>
      </c>
      <c r="J598" s="13" t="s">
        <v>2399</v>
      </c>
      <c r="K598" s="13" t="s">
        <v>2400</v>
      </c>
      <c r="L598" s="14"/>
      <c r="M598" s="13" t="s">
        <v>53</v>
      </c>
      <c r="N598" s="13" t="s">
        <v>249</v>
      </c>
      <c r="O598" s="14"/>
      <c r="P598" s="13" t="s">
        <v>2084</v>
      </c>
      <c r="Q598" s="16"/>
    </row>
    <row r="599" customFormat="false" ht="72.35" hidden="false" customHeight="false" outlineLevel="0" collapsed="false">
      <c r="A599" s="13" t="s">
        <v>2404</v>
      </c>
      <c r="B599" s="14" t="s">
        <v>57</v>
      </c>
      <c r="C599" s="13" t="s">
        <v>74</v>
      </c>
      <c r="D599" s="14" t="s">
        <v>2395</v>
      </c>
      <c r="E599" s="16" t="s">
        <v>2405</v>
      </c>
      <c r="F599" s="14" t="s">
        <v>2397</v>
      </c>
      <c r="G599" s="16"/>
      <c r="H599" s="13" t="s">
        <v>2406</v>
      </c>
      <c r="I599" s="13" t="s">
        <v>2398</v>
      </c>
      <c r="J599" s="13" t="s">
        <v>2399</v>
      </c>
      <c r="K599" s="13" t="s">
        <v>2400</v>
      </c>
      <c r="L599" s="14"/>
      <c r="M599" s="13" t="s">
        <v>53</v>
      </c>
      <c r="N599" s="13" t="s">
        <v>249</v>
      </c>
      <c r="O599" s="14"/>
      <c r="P599" s="13" t="s">
        <v>2084</v>
      </c>
      <c r="Q599" s="16"/>
    </row>
    <row r="600" customFormat="false" ht="58.2" hidden="false" customHeight="false" outlineLevel="0" collapsed="false">
      <c r="A600" s="13" t="s">
        <v>2407</v>
      </c>
      <c r="B600" s="14" t="s">
        <v>57</v>
      </c>
      <c r="C600" s="13" t="s">
        <v>74</v>
      </c>
      <c r="D600" s="14" t="s">
        <v>2395</v>
      </c>
      <c r="E600" s="16" t="s">
        <v>2408</v>
      </c>
      <c r="F600" s="14" t="s">
        <v>2397</v>
      </c>
      <c r="G600" s="16"/>
      <c r="H600" s="13" t="s">
        <v>2406</v>
      </c>
      <c r="I600" s="13" t="s">
        <v>2398</v>
      </c>
      <c r="J600" s="13" t="s">
        <v>2399</v>
      </c>
      <c r="K600" s="13" t="s">
        <v>2400</v>
      </c>
      <c r="L600" s="14"/>
      <c r="M600" s="13" t="s">
        <v>53</v>
      </c>
      <c r="N600" s="13" t="s">
        <v>249</v>
      </c>
      <c r="O600" s="14"/>
      <c r="P600" s="13" t="s">
        <v>2084</v>
      </c>
      <c r="Q600" s="16" t="s">
        <v>2409</v>
      </c>
    </row>
    <row r="601" customFormat="false" ht="44" hidden="false" customHeight="false" outlineLevel="0" collapsed="false">
      <c r="A601" s="13" t="s">
        <v>2410</v>
      </c>
      <c r="B601" s="14" t="s">
        <v>57</v>
      </c>
      <c r="C601" s="13" t="s">
        <v>74</v>
      </c>
      <c r="D601" s="14" t="s">
        <v>2395</v>
      </c>
      <c r="E601" s="16" t="s">
        <v>2411</v>
      </c>
      <c r="F601" s="14" t="s">
        <v>2397</v>
      </c>
      <c r="G601" s="16"/>
      <c r="H601" s="13" t="s">
        <v>2406</v>
      </c>
      <c r="I601" s="13" t="s">
        <v>2398</v>
      </c>
      <c r="J601" s="13" t="s">
        <v>2399</v>
      </c>
      <c r="K601" s="13" t="s">
        <v>2400</v>
      </c>
      <c r="L601" s="14"/>
      <c r="M601" s="13" t="s">
        <v>53</v>
      </c>
      <c r="N601" s="13" t="s">
        <v>249</v>
      </c>
      <c r="O601" s="14"/>
      <c r="P601" s="13" t="s">
        <v>2084</v>
      </c>
      <c r="Q601" s="16"/>
    </row>
    <row r="602" customFormat="false" ht="72.35" hidden="false" customHeight="false" outlineLevel="0" collapsed="false">
      <c r="A602" s="13" t="s">
        <v>2412</v>
      </c>
      <c r="B602" s="14" t="s">
        <v>57</v>
      </c>
      <c r="C602" s="13" t="s">
        <v>74</v>
      </c>
      <c r="D602" s="14" t="s">
        <v>2395</v>
      </c>
      <c r="E602" s="16" t="s">
        <v>2413</v>
      </c>
      <c r="F602" s="14" t="s">
        <v>2397</v>
      </c>
      <c r="G602" s="16"/>
      <c r="H602" s="13" t="s">
        <v>2414</v>
      </c>
      <c r="I602" s="13" t="s">
        <v>2398</v>
      </c>
      <c r="J602" s="13" t="s">
        <v>2399</v>
      </c>
      <c r="K602" s="13" t="s">
        <v>2400</v>
      </c>
      <c r="L602" s="14"/>
      <c r="M602" s="13" t="s">
        <v>53</v>
      </c>
      <c r="N602" s="13" t="s">
        <v>249</v>
      </c>
      <c r="O602" s="14"/>
      <c r="P602" s="13" t="s">
        <v>2084</v>
      </c>
      <c r="Q602" s="16"/>
    </row>
    <row r="603" customFormat="false" ht="44" hidden="false" customHeight="false" outlineLevel="0" collapsed="false">
      <c r="A603" s="13" t="s">
        <v>2415</v>
      </c>
      <c r="B603" s="14" t="s">
        <v>57</v>
      </c>
      <c r="C603" s="13" t="s">
        <v>74</v>
      </c>
      <c r="D603" s="14" t="s">
        <v>2416</v>
      </c>
      <c r="E603" s="15" t="s">
        <v>2417</v>
      </c>
      <c r="F603" s="14"/>
      <c r="G603" s="16"/>
      <c r="H603" s="13" t="s">
        <v>2381</v>
      </c>
      <c r="I603" s="13" t="s">
        <v>2418</v>
      </c>
      <c r="J603" s="13" t="s">
        <v>2419</v>
      </c>
      <c r="K603" s="13" t="s">
        <v>2420</v>
      </c>
      <c r="L603" s="14"/>
      <c r="M603" s="13" t="s">
        <v>56</v>
      </c>
      <c r="N603" s="13" t="s">
        <v>249</v>
      </c>
      <c r="O603" s="14"/>
      <c r="P603" s="13" t="s">
        <v>2084</v>
      </c>
      <c r="Q603" s="16"/>
    </row>
    <row r="604" customFormat="false" ht="44" hidden="false" customHeight="false" outlineLevel="0" collapsed="false">
      <c r="A604" s="13" t="s">
        <v>2421</v>
      </c>
      <c r="B604" s="14" t="s">
        <v>57</v>
      </c>
      <c r="C604" s="13" t="s">
        <v>74</v>
      </c>
      <c r="D604" s="14" t="s">
        <v>2416</v>
      </c>
      <c r="E604" s="15" t="s">
        <v>2422</v>
      </c>
      <c r="F604" s="14"/>
      <c r="G604" s="16"/>
      <c r="H604" s="13" t="s">
        <v>2381</v>
      </c>
      <c r="I604" s="13" t="s">
        <v>2418</v>
      </c>
      <c r="J604" s="13" t="s">
        <v>2419</v>
      </c>
      <c r="K604" s="13" t="s">
        <v>2420</v>
      </c>
      <c r="L604" s="14"/>
      <c r="M604" s="13" t="s">
        <v>56</v>
      </c>
      <c r="N604" s="13" t="s">
        <v>249</v>
      </c>
      <c r="O604" s="14"/>
      <c r="P604" s="13" t="s">
        <v>2084</v>
      </c>
      <c r="Q604" s="16"/>
    </row>
    <row r="605" customFormat="false" ht="44" hidden="false" customHeight="false" outlineLevel="0" collapsed="false">
      <c r="A605" s="13" t="s">
        <v>2423</v>
      </c>
      <c r="B605" s="14" t="s">
        <v>57</v>
      </c>
      <c r="C605" s="13" t="s">
        <v>74</v>
      </c>
      <c r="D605" s="14" t="s">
        <v>2424</v>
      </c>
      <c r="E605" s="15" t="s">
        <v>2425</v>
      </c>
      <c r="F605" s="14" t="s">
        <v>2346</v>
      </c>
      <c r="G605" s="16"/>
      <c r="H605" s="13" t="s">
        <v>2426</v>
      </c>
      <c r="I605" s="13" t="s">
        <v>2427</v>
      </c>
      <c r="J605" s="13" t="s">
        <v>2428</v>
      </c>
      <c r="K605" s="13" t="s">
        <v>2429</v>
      </c>
      <c r="L605" s="14"/>
      <c r="M605" s="13" t="s">
        <v>52</v>
      </c>
      <c r="N605" s="13" t="s">
        <v>249</v>
      </c>
      <c r="O605" s="14"/>
      <c r="P605" s="13" t="s">
        <v>2084</v>
      </c>
      <c r="Q605" s="16" t="s">
        <v>2430</v>
      </c>
    </row>
    <row r="606" customFormat="false" ht="44" hidden="false" customHeight="false" outlineLevel="0" collapsed="false">
      <c r="A606" s="13" t="s">
        <v>2431</v>
      </c>
      <c r="B606" s="14" t="s">
        <v>57</v>
      </c>
      <c r="C606" s="13" t="s">
        <v>74</v>
      </c>
      <c r="D606" s="14" t="s">
        <v>2424</v>
      </c>
      <c r="E606" s="16" t="s">
        <v>2432</v>
      </c>
      <c r="F606" s="14" t="s">
        <v>2346</v>
      </c>
      <c r="G606" s="16"/>
      <c r="H606" s="13" t="s">
        <v>2426</v>
      </c>
      <c r="I606" s="13" t="s">
        <v>2427</v>
      </c>
      <c r="J606" s="13" t="s">
        <v>2428</v>
      </c>
      <c r="K606" s="13" t="s">
        <v>2429</v>
      </c>
      <c r="L606" s="14"/>
      <c r="M606" s="13" t="s">
        <v>52</v>
      </c>
      <c r="N606" s="13" t="s">
        <v>249</v>
      </c>
      <c r="O606" s="14"/>
      <c r="P606" s="13" t="s">
        <v>2084</v>
      </c>
      <c r="Q606" s="16"/>
    </row>
    <row r="607" customFormat="false" ht="44" hidden="false" customHeight="false" outlineLevel="0" collapsed="false">
      <c r="A607" s="13" t="s">
        <v>2433</v>
      </c>
      <c r="B607" s="14" t="s">
        <v>57</v>
      </c>
      <c r="C607" s="13" t="s">
        <v>74</v>
      </c>
      <c r="D607" s="14" t="s">
        <v>2424</v>
      </c>
      <c r="E607" s="16" t="s">
        <v>2434</v>
      </c>
      <c r="F607" s="14" t="s">
        <v>2346</v>
      </c>
      <c r="G607" s="16"/>
      <c r="H607" s="13" t="s">
        <v>2435</v>
      </c>
      <c r="I607" s="13" t="s">
        <v>2427</v>
      </c>
      <c r="J607" s="13" t="s">
        <v>2428</v>
      </c>
      <c r="K607" s="13" t="s">
        <v>2429</v>
      </c>
      <c r="L607" s="14"/>
      <c r="M607" s="13" t="s">
        <v>52</v>
      </c>
      <c r="N607" s="13" t="s">
        <v>249</v>
      </c>
      <c r="O607" s="14"/>
      <c r="P607" s="13" t="s">
        <v>2084</v>
      </c>
      <c r="Q607" s="16"/>
    </row>
    <row r="608" customFormat="false" ht="29.85" hidden="false" customHeight="false" outlineLevel="0" collapsed="false">
      <c r="A608" s="13" t="s">
        <v>2436</v>
      </c>
      <c r="B608" s="14" t="s">
        <v>57</v>
      </c>
      <c r="C608" s="13" t="s">
        <v>74</v>
      </c>
      <c r="D608" s="14" t="s">
        <v>2424</v>
      </c>
      <c r="E608" s="16" t="s">
        <v>2437</v>
      </c>
      <c r="F608" s="14" t="s">
        <v>2346</v>
      </c>
      <c r="G608" s="16"/>
      <c r="H608" s="13" t="s">
        <v>2426</v>
      </c>
      <c r="I608" s="13" t="s">
        <v>2427</v>
      </c>
      <c r="J608" s="13" t="s">
        <v>2428</v>
      </c>
      <c r="K608" s="13" t="s">
        <v>2429</v>
      </c>
      <c r="L608" s="14"/>
      <c r="M608" s="13" t="s">
        <v>52</v>
      </c>
      <c r="N608" s="13" t="s">
        <v>249</v>
      </c>
      <c r="O608" s="14"/>
      <c r="P608" s="13" t="s">
        <v>2084</v>
      </c>
      <c r="Q608" s="16" t="s">
        <v>2376</v>
      </c>
    </row>
    <row r="609" customFormat="false" ht="29.85" hidden="false" customHeight="false" outlineLevel="0" collapsed="false">
      <c r="A609" s="13" t="s">
        <v>2438</v>
      </c>
      <c r="B609" s="14" t="s">
        <v>57</v>
      </c>
      <c r="C609" s="13" t="s">
        <v>74</v>
      </c>
      <c r="D609" s="14" t="s">
        <v>2424</v>
      </c>
      <c r="E609" s="15" t="s">
        <v>2439</v>
      </c>
      <c r="F609" s="14" t="s">
        <v>2346</v>
      </c>
      <c r="G609" s="16"/>
      <c r="H609" s="13" t="s">
        <v>2426</v>
      </c>
      <c r="I609" s="13" t="s">
        <v>2427</v>
      </c>
      <c r="J609" s="13" t="s">
        <v>2428</v>
      </c>
      <c r="K609" s="13" t="s">
        <v>2429</v>
      </c>
      <c r="L609" s="14"/>
      <c r="M609" s="13" t="s">
        <v>52</v>
      </c>
      <c r="N609" s="13" t="s">
        <v>249</v>
      </c>
      <c r="O609" s="14"/>
      <c r="P609" s="13" t="s">
        <v>2084</v>
      </c>
      <c r="Q609" s="16"/>
    </row>
    <row r="610" customFormat="false" ht="58.2" hidden="false" customHeight="false" outlineLevel="0" collapsed="false">
      <c r="A610" s="13" t="s">
        <v>2440</v>
      </c>
      <c r="B610" s="14" t="s">
        <v>57</v>
      </c>
      <c r="C610" s="13" t="s">
        <v>74</v>
      </c>
      <c r="D610" s="14" t="s">
        <v>2424</v>
      </c>
      <c r="E610" s="15" t="s">
        <v>2441</v>
      </c>
      <c r="F610" s="14" t="s">
        <v>2346</v>
      </c>
      <c r="G610" s="16"/>
      <c r="H610" s="13" t="s">
        <v>2372</v>
      </c>
      <c r="I610" s="13" t="s">
        <v>2427</v>
      </c>
      <c r="J610" s="13" t="s">
        <v>2428</v>
      </c>
      <c r="K610" s="13" t="s">
        <v>2429</v>
      </c>
      <c r="L610" s="14"/>
      <c r="M610" s="13" t="s">
        <v>52</v>
      </c>
      <c r="N610" s="13" t="s">
        <v>249</v>
      </c>
      <c r="O610" s="14"/>
      <c r="P610" s="13" t="s">
        <v>2084</v>
      </c>
      <c r="Q610" s="16"/>
    </row>
    <row r="611" customFormat="false" ht="58.2" hidden="false" customHeight="false" outlineLevel="0" collapsed="false">
      <c r="A611" s="13" t="s">
        <v>2442</v>
      </c>
      <c r="B611" s="14" t="s">
        <v>57</v>
      </c>
      <c r="C611" s="13" t="s">
        <v>74</v>
      </c>
      <c r="D611" s="14" t="s">
        <v>2424</v>
      </c>
      <c r="E611" s="15" t="s">
        <v>2443</v>
      </c>
      <c r="F611" s="14" t="s">
        <v>2346</v>
      </c>
      <c r="G611" s="16"/>
      <c r="H611" s="13" t="s">
        <v>2426</v>
      </c>
      <c r="I611" s="13" t="s">
        <v>2427</v>
      </c>
      <c r="J611" s="13" t="s">
        <v>2428</v>
      </c>
      <c r="K611" s="13" t="s">
        <v>2429</v>
      </c>
      <c r="L611" s="14"/>
      <c r="M611" s="13" t="s">
        <v>52</v>
      </c>
      <c r="N611" s="13" t="s">
        <v>249</v>
      </c>
      <c r="O611" s="14"/>
      <c r="P611" s="13" t="s">
        <v>2084</v>
      </c>
      <c r="Q611" s="16" t="s">
        <v>2444</v>
      </c>
    </row>
    <row r="612" customFormat="false" ht="58.2" hidden="false" customHeight="false" outlineLevel="0" collapsed="false">
      <c r="A612" s="13" t="s">
        <v>2445</v>
      </c>
      <c r="B612" s="14" t="s">
        <v>57</v>
      </c>
      <c r="C612" s="13" t="s">
        <v>74</v>
      </c>
      <c r="D612" s="14" t="s">
        <v>2446</v>
      </c>
      <c r="E612" s="15" t="s">
        <v>2447</v>
      </c>
      <c r="F612" s="14"/>
      <c r="G612" s="16"/>
      <c r="H612" s="13" t="s">
        <v>2448</v>
      </c>
      <c r="I612" s="13" t="s">
        <v>2449</v>
      </c>
      <c r="J612" s="13" t="s">
        <v>2450</v>
      </c>
      <c r="K612" s="13" t="s">
        <v>2451</v>
      </c>
      <c r="L612" s="14"/>
      <c r="M612" s="13" t="s">
        <v>53</v>
      </c>
      <c r="N612" s="13" t="s">
        <v>249</v>
      </c>
      <c r="O612" s="14"/>
      <c r="P612" s="13" t="s">
        <v>2084</v>
      </c>
      <c r="Q612" s="16"/>
    </row>
    <row r="613" customFormat="false" ht="44" hidden="false" customHeight="false" outlineLevel="0" collapsed="false">
      <c r="A613" s="13" t="s">
        <v>2452</v>
      </c>
      <c r="B613" s="14" t="s">
        <v>57</v>
      </c>
      <c r="C613" s="13" t="s">
        <v>74</v>
      </c>
      <c r="D613" s="14" t="s">
        <v>2446</v>
      </c>
      <c r="E613" s="15" t="s">
        <v>2453</v>
      </c>
      <c r="F613" s="14"/>
      <c r="G613" s="16"/>
      <c r="H613" s="13" t="s">
        <v>2448</v>
      </c>
      <c r="I613" s="13" t="s">
        <v>2449</v>
      </c>
      <c r="J613" s="13" t="s">
        <v>2450</v>
      </c>
      <c r="K613" s="13" t="s">
        <v>2451</v>
      </c>
      <c r="L613" s="14"/>
      <c r="M613" s="13" t="s">
        <v>53</v>
      </c>
      <c r="N613" s="13" t="s">
        <v>249</v>
      </c>
      <c r="O613" s="14"/>
      <c r="P613" s="13" t="s">
        <v>2084</v>
      </c>
      <c r="Q613" s="16" t="s">
        <v>2454</v>
      </c>
    </row>
    <row r="614" customFormat="false" ht="72.35" hidden="false" customHeight="false" outlineLevel="0" collapsed="false">
      <c r="A614" s="13" t="s">
        <v>2455</v>
      </c>
      <c r="B614" s="14" t="s">
        <v>57</v>
      </c>
      <c r="C614" s="13" t="s">
        <v>74</v>
      </c>
      <c r="D614" s="14" t="s">
        <v>2446</v>
      </c>
      <c r="E614" s="15" t="s">
        <v>2456</v>
      </c>
      <c r="F614" s="14"/>
      <c r="G614" s="16"/>
      <c r="H614" s="13" t="s">
        <v>2448</v>
      </c>
      <c r="I614" s="13" t="s">
        <v>2449</v>
      </c>
      <c r="J614" s="13" t="s">
        <v>2450</v>
      </c>
      <c r="K614" s="13" t="s">
        <v>2451</v>
      </c>
      <c r="L614" s="14"/>
      <c r="M614" s="13" t="s">
        <v>53</v>
      </c>
      <c r="N614" s="13" t="s">
        <v>249</v>
      </c>
      <c r="O614" s="14"/>
      <c r="P614" s="13" t="s">
        <v>2084</v>
      </c>
      <c r="Q614" s="16" t="s">
        <v>2457</v>
      </c>
    </row>
    <row r="615" customFormat="false" ht="58.2" hidden="false" customHeight="false" outlineLevel="0" collapsed="false">
      <c r="A615" s="13" t="s">
        <v>2458</v>
      </c>
      <c r="B615" s="14" t="s">
        <v>57</v>
      </c>
      <c r="C615" s="13" t="s">
        <v>74</v>
      </c>
      <c r="D615" s="14" t="s">
        <v>2459</v>
      </c>
      <c r="E615" s="15" t="s">
        <v>2460</v>
      </c>
      <c r="F615" s="14"/>
      <c r="G615" s="16"/>
      <c r="H615" s="13" t="s">
        <v>2461</v>
      </c>
      <c r="I615" s="13" t="s">
        <v>2462</v>
      </c>
      <c r="J615" s="13" t="s">
        <v>2463</v>
      </c>
      <c r="K615" s="14"/>
      <c r="L615" s="14"/>
      <c r="M615" s="13" t="s">
        <v>56</v>
      </c>
      <c r="N615" s="13" t="s">
        <v>249</v>
      </c>
      <c r="O615" s="14"/>
      <c r="P615" s="13" t="s">
        <v>2084</v>
      </c>
      <c r="Q615" s="16"/>
    </row>
    <row r="616" customFormat="false" ht="44" hidden="false" customHeight="false" outlineLevel="0" collapsed="false">
      <c r="A616" s="13" t="s">
        <v>2464</v>
      </c>
      <c r="B616" s="14" t="s">
        <v>57</v>
      </c>
      <c r="C616" s="13" t="s">
        <v>74</v>
      </c>
      <c r="D616" s="14" t="s">
        <v>2459</v>
      </c>
      <c r="E616" s="15" t="s">
        <v>2465</v>
      </c>
      <c r="F616" s="14"/>
      <c r="G616" s="16"/>
      <c r="H616" s="13" t="s">
        <v>2392</v>
      </c>
      <c r="I616" s="13" t="s">
        <v>2462</v>
      </c>
      <c r="J616" s="13" t="s">
        <v>2463</v>
      </c>
      <c r="K616" s="14"/>
      <c r="L616" s="14"/>
      <c r="M616" s="13" t="s">
        <v>56</v>
      </c>
      <c r="N616" s="13" t="s">
        <v>249</v>
      </c>
      <c r="O616" s="14"/>
      <c r="P616" s="13" t="s">
        <v>2084</v>
      </c>
      <c r="Q616" s="16"/>
    </row>
    <row r="617" customFormat="false" ht="58.2" hidden="false" customHeight="false" outlineLevel="0" collapsed="false">
      <c r="A617" s="13" t="s">
        <v>2466</v>
      </c>
      <c r="B617" s="14" t="s">
        <v>57</v>
      </c>
      <c r="C617" s="13" t="s">
        <v>74</v>
      </c>
      <c r="D617" s="14" t="s">
        <v>2459</v>
      </c>
      <c r="E617" s="15" t="s">
        <v>2467</v>
      </c>
      <c r="F617" s="14"/>
      <c r="G617" s="16"/>
      <c r="H617" s="13" t="s">
        <v>2461</v>
      </c>
      <c r="I617" s="13" t="s">
        <v>2462</v>
      </c>
      <c r="J617" s="13" t="s">
        <v>2463</v>
      </c>
      <c r="K617" s="14"/>
      <c r="L617" s="14"/>
      <c r="M617" s="13" t="s">
        <v>56</v>
      </c>
      <c r="N617" s="13" t="s">
        <v>249</v>
      </c>
      <c r="O617" s="14"/>
      <c r="P617" s="13" t="s">
        <v>2084</v>
      </c>
      <c r="Q617" s="16"/>
    </row>
    <row r="618" customFormat="false" ht="44" hidden="false" customHeight="false" outlineLevel="0" collapsed="false">
      <c r="A618" s="13" t="s">
        <v>2468</v>
      </c>
      <c r="B618" s="14" t="s">
        <v>57</v>
      </c>
      <c r="C618" s="13" t="s">
        <v>74</v>
      </c>
      <c r="D618" s="14" t="s">
        <v>2459</v>
      </c>
      <c r="E618" s="16" t="s">
        <v>2469</v>
      </c>
      <c r="F618" s="14"/>
      <c r="G618" s="16"/>
      <c r="H618" s="13" t="s">
        <v>2461</v>
      </c>
      <c r="I618" s="13" t="s">
        <v>2462</v>
      </c>
      <c r="J618" s="13" t="s">
        <v>2463</v>
      </c>
      <c r="K618" s="14"/>
      <c r="L618" s="14"/>
      <c r="M618" s="13" t="s">
        <v>56</v>
      </c>
      <c r="N618" s="13" t="s">
        <v>249</v>
      </c>
      <c r="O618" s="14"/>
      <c r="P618" s="13" t="s">
        <v>2084</v>
      </c>
      <c r="Q618" s="16"/>
    </row>
    <row r="619" customFormat="false" ht="72.35" hidden="false" customHeight="false" outlineLevel="0" collapsed="false">
      <c r="A619" s="13" t="s">
        <v>2470</v>
      </c>
      <c r="B619" s="14" t="s">
        <v>57</v>
      </c>
      <c r="C619" s="13" t="s">
        <v>76</v>
      </c>
      <c r="D619" s="14" t="s">
        <v>2471</v>
      </c>
      <c r="E619" s="15" t="s">
        <v>2472</v>
      </c>
      <c r="F619" s="14"/>
      <c r="G619" s="16"/>
      <c r="H619" s="13" t="s">
        <v>2473</v>
      </c>
      <c r="I619" s="13" t="s">
        <v>2474</v>
      </c>
      <c r="J619" s="13" t="s">
        <v>2475</v>
      </c>
      <c r="K619" s="13" t="s">
        <v>2476</v>
      </c>
      <c r="L619" s="14"/>
      <c r="M619" s="13" t="s">
        <v>53</v>
      </c>
      <c r="N619" s="13" t="s">
        <v>249</v>
      </c>
      <c r="O619" s="14"/>
      <c r="P619" s="13" t="s">
        <v>2477</v>
      </c>
      <c r="Q619" s="16"/>
    </row>
    <row r="620" customFormat="false" ht="58.2" hidden="false" customHeight="false" outlineLevel="0" collapsed="false">
      <c r="A620" s="13" t="s">
        <v>2478</v>
      </c>
      <c r="B620" s="14" t="s">
        <v>57</v>
      </c>
      <c r="C620" s="13" t="s">
        <v>76</v>
      </c>
      <c r="D620" s="14" t="s">
        <v>2471</v>
      </c>
      <c r="E620" s="15" t="s">
        <v>2479</v>
      </c>
      <c r="F620" s="14"/>
      <c r="G620" s="16"/>
      <c r="H620" s="13" t="s">
        <v>2480</v>
      </c>
      <c r="I620" s="13" t="s">
        <v>2474</v>
      </c>
      <c r="J620" s="13" t="s">
        <v>2475</v>
      </c>
      <c r="K620" s="13" t="s">
        <v>2476</v>
      </c>
      <c r="L620" s="14"/>
      <c r="M620" s="13" t="s">
        <v>53</v>
      </c>
      <c r="N620" s="13" t="s">
        <v>249</v>
      </c>
      <c r="O620" s="14"/>
      <c r="P620" s="13" t="s">
        <v>2477</v>
      </c>
      <c r="Q620" s="16"/>
    </row>
    <row r="621" customFormat="false" ht="72.35" hidden="false" customHeight="false" outlineLevel="0" collapsed="false">
      <c r="A621" s="13" t="s">
        <v>2481</v>
      </c>
      <c r="B621" s="14" t="s">
        <v>57</v>
      </c>
      <c r="C621" s="13" t="s">
        <v>76</v>
      </c>
      <c r="D621" s="14" t="s">
        <v>2471</v>
      </c>
      <c r="E621" s="15" t="s">
        <v>2482</v>
      </c>
      <c r="F621" s="14"/>
      <c r="G621" s="16"/>
      <c r="H621" s="13" t="s">
        <v>2483</v>
      </c>
      <c r="I621" s="13" t="s">
        <v>2474</v>
      </c>
      <c r="J621" s="13" t="s">
        <v>2475</v>
      </c>
      <c r="K621" s="13" t="s">
        <v>2476</v>
      </c>
      <c r="L621" s="14"/>
      <c r="M621" s="13" t="s">
        <v>53</v>
      </c>
      <c r="N621" s="13" t="s">
        <v>249</v>
      </c>
      <c r="O621" s="14"/>
      <c r="P621" s="13" t="s">
        <v>2477</v>
      </c>
      <c r="Q621" s="16"/>
    </row>
    <row r="622" customFormat="false" ht="58.2" hidden="false" customHeight="false" outlineLevel="0" collapsed="false">
      <c r="A622" s="13" t="s">
        <v>2484</v>
      </c>
      <c r="B622" s="14" t="s">
        <v>57</v>
      </c>
      <c r="C622" s="13" t="s">
        <v>76</v>
      </c>
      <c r="D622" s="14" t="s">
        <v>2485</v>
      </c>
      <c r="E622" s="16" t="s">
        <v>2486</v>
      </c>
      <c r="F622" s="14" t="s">
        <v>396</v>
      </c>
      <c r="G622" s="16"/>
      <c r="H622" s="13" t="s">
        <v>398</v>
      </c>
      <c r="I622" s="13" t="s">
        <v>2487</v>
      </c>
      <c r="J622" s="14" t="s">
        <v>2488</v>
      </c>
      <c r="K622" s="14"/>
      <c r="L622" s="14"/>
      <c r="M622" s="13" t="s">
        <v>56</v>
      </c>
      <c r="N622" s="13" t="s">
        <v>249</v>
      </c>
      <c r="O622" s="14"/>
      <c r="P622" s="13" t="s">
        <v>2477</v>
      </c>
      <c r="Q622" s="16" t="s">
        <v>2489</v>
      </c>
    </row>
    <row r="623" customFormat="false" ht="29.85" hidden="false" customHeight="false" outlineLevel="0" collapsed="false">
      <c r="A623" s="13" t="s">
        <v>2490</v>
      </c>
      <c r="B623" s="14" t="s">
        <v>57</v>
      </c>
      <c r="C623" s="13" t="s">
        <v>76</v>
      </c>
      <c r="D623" s="14" t="s">
        <v>2485</v>
      </c>
      <c r="E623" s="16" t="s">
        <v>2491</v>
      </c>
      <c r="F623" s="14" t="s">
        <v>396</v>
      </c>
      <c r="G623" s="16"/>
      <c r="H623" s="13" t="s">
        <v>398</v>
      </c>
      <c r="I623" s="13" t="s">
        <v>2487</v>
      </c>
      <c r="J623" s="14" t="s">
        <v>2488</v>
      </c>
      <c r="K623" s="14"/>
      <c r="L623" s="14"/>
      <c r="M623" s="13" t="s">
        <v>56</v>
      </c>
      <c r="N623" s="13" t="s">
        <v>249</v>
      </c>
      <c r="O623" s="14"/>
      <c r="P623" s="13" t="s">
        <v>2477</v>
      </c>
      <c r="Q623" s="16" t="s">
        <v>2492</v>
      </c>
    </row>
    <row r="624" customFormat="false" ht="58.2" hidden="false" customHeight="false" outlineLevel="0" collapsed="false">
      <c r="A624" s="13" t="s">
        <v>2493</v>
      </c>
      <c r="B624" s="14" t="s">
        <v>57</v>
      </c>
      <c r="C624" s="13" t="s">
        <v>76</v>
      </c>
      <c r="D624" s="13" t="s">
        <v>2494</v>
      </c>
      <c r="E624" s="15" t="s">
        <v>2495</v>
      </c>
      <c r="F624" s="14"/>
      <c r="G624" s="16"/>
      <c r="H624" s="13" t="s">
        <v>2480</v>
      </c>
      <c r="I624" s="13" t="s">
        <v>2496</v>
      </c>
      <c r="J624" s="13" t="s">
        <v>2497</v>
      </c>
      <c r="K624" s="13" t="s">
        <v>2498</v>
      </c>
      <c r="L624" s="14"/>
      <c r="M624" s="13" t="s">
        <v>53</v>
      </c>
      <c r="N624" s="13" t="s">
        <v>249</v>
      </c>
      <c r="O624" s="14"/>
      <c r="P624" s="13" t="s">
        <v>2477</v>
      </c>
      <c r="Q624" s="16"/>
    </row>
    <row r="625" customFormat="false" ht="44" hidden="false" customHeight="false" outlineLevel="0" collapsed="false">
      <c r="A625" s="13" t="s">
        <v>2499</v>
      </c>
      <c r="B625" s="14" t="s">
        <v>57</v>
      </c>
      <c r="C625" s="13" t="s">
        <v>76</v>
      </c>
      <c r="D625" s="13" t="s">
        <v>2494</v>
      </c>
      <c r="E625" s="16" t="s">
        <v>2500</v>
      </c>
      <c r="F625" s="14"/>
      <c r="G625" s="16"/>
      <c r="H625" s="13" t="s">
        <v>2501</v>
      </c>
      <c r="I625" s="13" t="s">
        <v>2496</v>
      </c>
      <c r="J625" s="13" t="s">
        <v>2497</v>
      </c>
      <c r="K625" s="13" t="s">
        <v>2498</v>
      </c>
      <c r="L625" s="14"/>
      <c r="M625" s="13" t="s">
        <v>53</v>
      </c>
      <c r="N625" s="13" t="s">
        <v>249</v>
      </c>
      <c r="O625" s="14"/>
      <c r="P625" s="13" t="s">
        <v>2477</v>
      </c>
      <c r="Q625" s="16"/>
    </row>
    <row r="626" customFormat="false" ht="44" hidden="false" customHeight="false" outlineLevel="0" collapsed="false">
      <c r="A626" s="13" t="s">
        <v>2502</v>
      </c>
      <c r="B626" s="14" t="s">
        <v>57</v>
      </c>
      <c r="C626" s="13" t="s">
        <v>76</v>
      </c>
      <c r="D626" s="13" t="s">
        <v>2494</v>
      </c>
      <c r="E626" s="16" t="s">
        <v>2503</v>
      </c>
      <c r="F626" s="14"/>
      <c r="G626" s="16"/>
      <c r="H626" s="13" t="s">
        <v>1208</v>
      </c>
      <c r="I626" s="13" t="s">
        <v>2496</v>
      </c>
      <c r="J626" s="13" t="s">
        <v>2497</v>
      </c>
      <c r="K626" s="13" t="s">
        <v>2498</v>
      </c>
      <c r="L626" s="14"/>
      <c r="M626" s="13" t="s">
        <v>53</v>
      </c>
      <c r="N626" s="13" t="s">
        <v>249</v>
      </c>
      <c r="O626" s="14"/>
      <c r="P626" s="13" t="s">
        <v>2477</v>
      </c>
      <c r="Q626" s="16"/>
    </row>
    <row r="627" customFormat="false" ht="29.85" hidden="false" customHeight="false" outlineLevel="0" collapsed="false">
      <c r="A627" s="13" t="s">
        <v>2504</v>
      </c>
      <c r="B627" s="14" t="s">
        <v>57</v>
      </c>
      <c r="C627" s="13" t="s">
        <v>76</v>
      </c>
      <c r="D627" s="13" t="s">
        <v>2494</v>
      </c>
      <c r="E627" s="16" t="s">
        <v>2505</v>
      </c>
      <c r="F627" s="14"/>
      <c r="G627" s="16"/>
      <c r="H627" s="13" t="s">
        <v>2480</v>
      </c>
      <c r="I627" s="13" t="s">
        <v>2496</v>
      </c>
      <c r="J627" s="13" t="s">
        <v>2497</v>
      </c>
      <c r="K627" s="13" t="s">
        <v>2498</v>
      </c>
      <c r="L627" s="14"/>
      <c r="M627" s="13" t="s">
        <v>53</v>
      </c>
      <c r="N627" s="13" t="s">
        <v>249</v>
      </c>
      <c r="O627" s="14"/>
      <c r="P627" s="13" t="s">
        <v>2477</v>
      </c>
      <c r="Q627" s="16"/>
    </row>
    <row r="628" customFormat="false" ht="44" hidden="false" customHeight="false" outlineLevel="0" collapsed="false">
      <c r="A628" s="13" t="s">
        <v>2506</v>
      </c>
      <c r="B628" s="14" t="s">
        <v>57</v>
      </c>
      <c r="C628" s="13" t="s">
        <v>76</v>
      </c>
      <c r="D628" s="13" t="s">
        <v>2494</v>
      </c>
      <c r="E628" s="16" t="s">
        <v>2507</v>
      </c>
      <c r="F628" s="14" t="s">
        <v>396</v>
      </c>
      <c r="G628" s="16" t="s">
        <v>833</v>
      </c>
      <c r="H628" s="13" t="s">
        <v>2501</v>
      </c>
      <c r="I628" s="13" t="s">
        <v>2496</v>
      </c>
      <c r="J628" s="13" t="s">
        <v>2497</v>
      </c>
      <c r="K628" s="13" t="s">
        <v>2498</v>
      </c>
      <c r="L628" s="14"/>
      <c r="M628" s="13" t="s">
        <v>53</v>
      </c>
      <c r="N628" s="13" t="s">
        <v>249</v>
      </c>
      <c r="O628" s="14"/>
      <c r="P628" s="13" t="s">
        <v>2477</v>
      </c>
      <c r="Q628" s="16" t="s">
        <v>2508</v>
      </c>
    </row>
    <row r="629" customFormat="false" ht="44" hidden="false" customHeight="false" outlineLevel="0" collapsed="false">
      <c r="A629" s="13" t="s">
        <v>2509</v>
      </c>
      <c r="B629" s="14" t="s">
        <v>57</v>
      </c>
      <c r="C629" s="13" t="s">
        <v>76</v>
      </c>
      <c r="D629" s="14" t="s">
        <v>2510</v>
      </c>
      <c r="E629" s="16" t="s">
        <v>2511</v>
      </c>
      <c r="F629" s="14" t="s">
        <v>450</v>
      </c>
      <c r="G629" s="16"/>
      <c r="H629" s="13" t="s">
        <v>2512</v>
      </c>
      <c r="I629" s="13" t="s">
        <v>2513</v>
      </c>
      <c r="J629" s="13" t="s">
        <v>2514</v>
      </c>
      <c r="K629" s="14"/>
      <c r="L629" s="14"/>
      <c r="M629" s="13" t="s">
        <v>55</v>
      </c>
      <c r="N629" s="13" t="s">
        <v>249</v>
      </c>
      <c r="O629" s="14"/>
      <c r="P629" s="13" t="s">
        <v>2477</v>
      </c>
      <c r="Q629" s="16" t="s">
        <v>2515</v>
      </c>
    </row>
    <row r="630" customFormat="false" ht="29.85" hidden="false" customHeight="false" outlineLevel="0" collapsed="false">
      <c r="A630" s="13" t="s">
        <v>2516</v>
      </c>
      <c r="B630" s="14" t="s">
        <v>57</v>
      </c>
      <c r="C630" s="13" t="s">
        <v>76</v>
      </c>
      <c r="D630" s="14" t="s">
        <v>2510</v>
      </c>
      <c r="E630" s="16" t="s">
        <v>2517</v>
      </c>
      <c r="F630" s="14" t="s">
        <v>450</v>
      </c>
      <c r="G630" s="16"/>
      <c r="H630" s="13" t="s">
        <v>2518</v>
      </c>
      <c r="I630" s="13" t="s">
        <v>2513</v>
      </c>
      <c r="J630" s="13" t="s">
        <v>2514</v>
      </c>
      <c r="K630" s="14"/>
      <c r="L630" s="14"/>
      <c r="M630" s="13" t="s">
        <v>55</v>
      </c>
      <c r="N630" s="13" t="s">
        <v>249</v>
      </c>
      <c r="O630" s="14"/>
      <c r="P630" s="13" t="s">
        <v>2477</v>
      </c>
      <c r="Q630" s="16"/>
    </row>
    <row r="631" customFormat="false" ht="44" hidden="false" customHeight="false" outlineLevel="0" collapsed="false">
      <c r="A631" s="13" t="s">
        <v>2519</v>
      </c>
      <c r="B631" s="14" t="s">
        <v>57</v>
      </c>
      <c r="C631" s="13" t="s">
        <v>76</v>
      </c>
      <c r="D631" s="14" t="s">
        <v>2510</v>
      </c>
      <c r="E631" s="16" t="s">
        <v>2520</v>
      </c>
      <c r="F631" s="14" t="s">
        <v>450</v>
      </c>
      <c r="G631" s="16"/>
      <c r="H631" s="13" t="s">
        <v>2512</v>
      </c>
      <c r="I631" s="13" t="s">
        <v>2521</v>
      </c>
      <c r="J631" s="13" t="s">
        <v>2522</v>
      </c>
      <c r="K631" s="14"/>
      <c r="L631" s="14"/>
      <c r="M631" s="13" t="s">
        <v>55</v>
      </c>
      <c r="N631" s="13" t="s">
        <v>249</v>
      </c>
      <c r="O631" s="14"/>
      <c r="P631" s="13" t="s">
        <v>2477</v>
      </c>
      <c r="Q631" s="16" t="s">
        <v>2523</v>
      </c>
    </row>
    <row r="632" customFormat="false" ht="44" hidden="false" customHeight="false" outlineLevel="0" collapsed="false">
      <c r="A632" s="13" t="s">
        <v>2524</v>
      </c>
      <c r="B632" s="14" t="s">
        <v>57</v>
      </c>
      <c r="C632" s="13" t="s">
        <v>76</v>
      </c>
      <c r="D632" s="14" t="s">
        <v>2510</v>
      </c>
      <c r="E632" s="16" t="s">
        <v>2525</v>
      </c>
      <c r="F632" s="14" t="s">
        <v>450</v>
      </c>
      <c r="G632" s="16"/>
      <c r="H632" s="13" t="s">
        <v>2526</v>
      </c>
      <c r="I632" s="13" t="s">
        <v>2527</v>
      </c>
      <c r="J632" s="13" t="s">
        <v>2528</v>
      </c>
      <c r="K632" s="14"/>
      <c r="L632" s="14"/>
      <c r="M632" s="13" t="s">
        <v>55</v>
      </c>
      <c r="N632" s="13" t="s">
        <v>249</v>
      </c>
      <c r="O632" s="14"/>
      <c r="P632" s="13" t="s">
        <v>2477</v>
      </c>
      <c r="Q632" s="16"/>
    </row>
    <row r="633" customFormat="false" ht="58.2" hidden="false" customHeight="false" outlineLevel="0" collapsed="false">
      <c r="A633" s="13" t="s">
        <v>2529</v>
      </c>
      <c r="B633" s="14" t="s">
        <v>57</v>
      </c>
      <c r="C633" s="13" t="s">
        <v>76</v>
      </c>
      <c r="D633" s="14" t="s">
        <v>2510</v>
      </c>
      <c r="E633" s="16" t="s">
        <v>2530</v>
      </c>
      <c r="F633" s="14" t="s">
        <v>450</v>
      </c>
      <c r="G633" s="16"/>
      <c r="H633" s="13" t="s">
        <v>2512</v>
      </c>
      <c r="I633" s="13" t="s">
        <v>2527</v>
      </c>
      <c r="J633" s="13" t="s">
        <v>2528</v>
      </c>
      <c r="K633" s="14"/>
      <c r="L633" s="14"/>
      <c r="M633" s="13" t="s">
        <v>55</v>
      </c>
      <c r="N633" s="13" t="s">
        <v>249</v>
      </c>
      <c r="O633" s="14"/>
      <c r="P633" s="13" t="s">
        <v>2477</v>
      </c>
      <c r="Q633" s="16" t="s">
        <v>2531</v>
      </c>
    </row>
    <row r="634" customFormat="false" ht="44" hidden="false" customHeight="false" outlineLevel="0" collapsed="false">
      <c r="A634" s="13" t="s">
        <v>2532</v>
      </c>
      <c r="B634" s="14" t="s">
        <v>57</v>
      </c>
      <c r="C634" s="13" t="s">
        <v>76</v>
      </c>
      <c r="D634" s="14" t="s">
        <v>2533</v>
      </c>
      <c r="E634" s="16" t="s">
        <v>2534</v>
      </c>
      <c r="F634" s="14" t="s">
        <v>450</v>
      </c>
      <c r="G634" s="16"/>
      <c r="H634" s="13" t="s">
        <v>2526</v>
      </c>
      <c r="I634" s="13" t="s">
        <v>2535</v>
      </c>
      <c r="J634" s="13" t="s">
        <v>2536</v>
      </c>
      <c r="K634" s="14"/>
      <c r="L634" s="14"/>
      <c r="M634" s="13" t="s">
        <v>55</v>
      </c>
      <c r="N634" s="13" t="s">
        <v>249</v>
      </c>
      <c r="O634" s="14"/>
      <c r="P634" s="13" t="s">
        <v>2477</v>
      </c>
      <c r="Q634" s="16" t="s">
        <v>2537</v>
      </c>
    </row>
    <row r="635" customFormat="false" ht="29.85" hidden="false" customHeight="false" outlineLevel="0" collapsed="false">
      <c r="A635" s="13" t="s">
        <v>2538</v>
      </c>
      <c r="B635" s="14" t="s">
        <v>57</v>
      </c>
      <c r="C635" s="13" t="s">
        <v>76</v>
      </c>
      <c r="D635" s="14" t="s">
        <v>2533</v>
      </c>
      <c r="E635" s="16" t="s">
        <v>2539</v>
      </c>
      <c r="F635" s="14"/>
      <c r="G635" s="16"/>
      <c r="H635" s="13" t="s">
        <v>2526</v>
      </c>
      <c r="I635" s="13" t="s">
        <v>2535</v>
      </c>
      <c r="J635" s="13" t="s">
        <v>2536</v>
      </c>
      <c r="K635" s="14"/>
      <c r="L635" s="14"/>
      <c r="M635" s="13" t="s">
        <v>55</v>
      </c>
      <c r="N635" s="13" t="s">
        <v>249</v>
      </c>
      <c r="O635" s="14"/>
      <c r="P635" s="13" t="s">
        <v>2477</v>
      </c>
      <c r="Q635" s="16"/>
    </row>
    <row r="636" customFormat="false" ht="58.2" hidden="false" customHeight="false" outlineLevel="0" collapsed="false">
      <c r="A636" s="13" t="s">
        <v>2540</v>
      </c>
      <c r="B636" s="14" t="s">
        <v>57</v>
      </c>
      <c r="C636" s="13" t="s">
        <v>76</v>
      </c>
      <c r="D636" s="14" t="s">
        <v>2533</v>
      </c>
      <c r="E636" s="16" t="s">
        <v>2541</v>
      </c>
      <c r="F636" s="14" t="s">
        <v>450</v>
      </c>
      <c r="G636" s="16"/>
      <c r="H636" s="13" t="s">
        <v>2526</v>
      </c>
      <c r="I636" s="13" t="s">
        <v>2542</v>
      </c>
      <c r="J636" s="13" t="s">
        <v>2543</v>
      </c>
      <c r="K636" s="14"/>
      <c r="L636" s="14"/>
      <c r="M636" s="13" t="s">
        <v>55</v>
      </c>
      <c r="N636" s="13" t="s">
        <v>249</v>
      </c>
      <c r="O636" s="14"/>
      <c r="P636" s="13" t="s">
        <v>2477</v>
      </c>
      <c r="Q636" s="16" t="s">
        <v>2544</v>
      </c>
    </row>
    <row r="637" customFormat="false" ht="44" hidden="false" customHeight="false" outlineLevel="0" collapsed="false">
      <c r="A637" s="13" t="s">
        <v>2545</v>
      </c>
      <c r="B637" s="14" t="s">
        <v>57</v>
      </c>
      <c r="C637" s="13" t="s">
        <v>76</v>
      </c>
      <c r="D637" s="14" t="s">
        <v>2546</v>
      </c>
      <c r="E637" s="16" t="s">
        <v>2547</v>
      </c>
      <c r="F637" s="14"/>
      <c r="G637" s="16"/>
      <c r="H637" s="13" t="s">
        <v>2548</v>
      </c>
      <c r="I637" s="13" t="s">
        <v>2549</v>
      </c>
      <c r="J637" s="13" t="s">
        <v>2550</v>
      </c>
      <c r="K637" s="14"/>
      <c r="L637" s="14"/>
      <c r="M637" s="13" t="s">
        <v>55</v>
      </c>
      <c r="N637" s="13" t="s">
        <v>249</v>
      </c>
      <c r="O637" s="14"/>
      <c r="P637" s="13" t="s">
        <v>2477</v>
      </c>
      <c r="Q637" s="16"/>
    </row>
    <row r="638" customFormat="false" ht="29.85" hidden="false" customHeight="false" outlineLevel="0" collapsed="false">
      <c r="A638" s="13" t="s">
        <v>2551</v>
      </c>
      <c r="B638" s="14" t="s">
        <v>57</v>
      </c>
      <c r="C638" s="13" t="s">
        <v>76</v>
      </c>
      <c r="D638" s="14" t="s">
        <v>2546</v>
      </c>
      <c r="E638" s="16" t="s">
        <v>2552</v>
      </c>
      <c r="F638" s="14" t="s">
        <v>450</v>
      </c>
      <c r="G638" s="16"/>
      <c r="H638" s="13" t="s">
        <v>2548</v>
      </c>
      <c r="I638" s="13" t="s">
        <v>2549</v>
      </c>
      <c r="J638" s="13" t="s">
        <v>2550</v>
      </c>
      <c r="K638" s="14"/>
      <c r="L638" s="14"/>
      <c r="M638" s="13" t="s">
        <v>55</v>
      </c>
      <c r="N638" s="13" t="s">
        <v>249</v>
      </c>
      <c r="O638" s="14"/>
      <c r="P638" s="13" t="s">
        <v>2477</v>
      </c>
      <c r="Q638" s="16" t="s">
        <v>2553</v>
      </c>
    </row>
    <row r="639" customFormat="false" ht="72.35" hidden="false" customHeight="false" outlineLevel="0" collapsed="false">
      <c r="A639" s="13" t="s">
        <v>2554</v>
      </c>
      <c r="B639" s="14" t="s">
        <v>57</v>
      </c>
      <c r="C639" s="13" t="s">
        <v>76</v>
      </c>
      <c r="D639" s="14" t="s">
        <v>2546</v>
      </c>
      <c r="E639" s="16" t="s">
        <v>2555</v>
      </c>
      <c r="F639" s="14" t="s">
        <v>450</v>
      </c>
      <c r="G639" s="16"/>
      <c r="H639" s="13" t="s">
        <v>2548</v>
      </c>
      <c r="I639" s="13" t="s">
        <v>2556</v>
      </c>
      <c r="J639" s="13" t="s">
        <v>2557</v>
      </c>
      <c r="K639" s="14"/>
      <c r="L639" s="14"/>
      <c r="M639" s="13" t="s">
        <v>55</v>
      </c>
      <c r="N639" s="13" t="s">
        <v>249</v>
      </c>
      <c r="O639" s="14"/>
      <c r="P639" s="13" t="s">
        <v>2477</v>
      </c>
      <c r="Q639" s="16"/>
    </row>
    <row r="640" customFormat="false" ht="58.2" hidden="false" customHeight="false" outlineLevel="0" collapsed="false">
      <c r="A640" s="13" t="s">
        <v>2558</v>
      </c>
      <c r="B640" s="14" t="s">
        <v>57</v>
      </c>
      <c r="C640" s="13" t="s">
        <v>76</v>
      </c>
      <c r="D640" s="14" t="s">
        <v>2559</v>
      </c>
      <c r="E640" s="16" t="s">
        <v>2560</v>
      </c>
      <c r="F640" s="14" t="s">
        <v>396</v>
      </c>
      <c r="G640" s="16"/>
      <c r="H640" s="13" t="s">
        <v>2561</v>
      </c>
      <c r="I640" s="13" t="s">
        <v>2562</v>
      </c>
      <c r="J640" s="14" t="s">
        <v>2563</v>
      </c>
      <c r="K640" s="14"/>
      <c r="L640" s="14"/>
      <c r="M640" s="13" t="s">
        <v>54</v>
      </c>
      <c r="N640" s="13" t="s">
        <v>249</v>
      </c>
      <c r="O640" s="14"/>
      <c r="P640" s="13" t="s">
        <v>2477</v>
      </c>
      <c r="Q640" s="16"/>
    </row>
    <row r="641" customFormat="false" ht="44" hidden="false" customHeight="false" outlineLevel="0" collapsed="false">
      <c r="A641" s="13" t="s">
        <v>2564</v>
      </c>
      <c r="B641" s="14" t="s">
        <v>57</v>
      </c>
      <c r="C641" s="13" t="s">
        <v>76</v>
      </c>
      <c r="D641" s="14" t="s">
        <v>2559</v>
      </c>
      <c r="E641" s="16" t="s">
        <v>2565</v>
      </c>
      <c r="F641" s="14" t="s">
        <v>396</v>
      </c>
      <c r="G641" s="16"/>
      <c r="H641" s="13" t="s">
        <v>507</v>
      </c>
      <c r="I641" s="13" t="s">
        <v>2562</v>
      </c>
      <c r="J641" s="14" t="s">
        <v>2563</v>
      </c>
      <c r="K641" s="14"/>
      <c r="L641" s="14"/>
      <c r="M641" s="13" t="s">
        <v>54</v>
      </c>
      <c r="N641" s="13" t="s">
        <v>249</v>
      </c>
      <c r="O641" s="14"/>
      <c r="P641" s="13" t="s">
        <v>2477</v>
      </c>
      <c r="Q641" s="16" t="s">
        <v>2566</v>
      </c>
    </row>
    <row r="642" customFormat="false" ht="86.55" hidden="false" customHeight="false" outlineLevel="0" collapsed="false">
      <c r="A642" s="13" t="s">
        <v>2567</v>
      </c>
      <c r="B642" s="14" t="s">
        <v>57</v>
      </c>
      <c r="C642" s="13" t="s">
        <v>76</v>
      </c>
      <c r="D642" s="14" t="s">
        <v>2559</v>
      </c>
      <c r="E642" s="15" t="s">
        <v>2568</v>
      </c>
      <c r="F642" s="14" t="s">
        <v>396</v>
      </c>
      <c r="G642" s="16"/>
      <c r="H642" s="13" t="s">
        <v>2569</v>
      </c>
      <c r="I642" s="13" t="s">
        <v>2562</v>
      </c>
      <c r="J642" s="14" t="s">
        <v>2563</v>
      </c>
      <c r="K642" s="14"/>
      <c r="L642" s="14"/>
      <c r="M642" s="13" t="s">
        <v>54</v>
      </c>
      <c r="N642" s="13" t="s">
        <v>249</v>
      </c>
      <c r="O642" s="14"/>
      <c r="P642" s="13" t="s">
        <v>2477</v>
      </c>
      <c r="Q642" s="16"/>
    </row>
    <row r="643" customFormat="false" ht="58.2" hidden="false" customHeight="false" outlineLevel="0" collapsed="false">
      <c r="A643" s="13" t="s">
        <v>2570</v>
      </c>
      <c r="B643" s="14" t="s">
        <v>57</v>
      </c>
      <c r="C643" s="13" t="s">
        <v>76</v>
      </c>
      <c r="D643" s="14" t="s">
        <v>2559</v>
      </c>
      <c r="E643" s="15" t="s">
        <v>2571</v>
      </c>
      <c r="F643" s="14" t="s">
        <v>396</v>
      </c>
      <c r="G643" s="16"/>
      <c r="H643" s="13" t="s">
        <v>2572</v>
      </c>
      <c r="I643" s="13" t="s">
        <v>2562</v>
      </c>
      <c r="J643" s="14" t="s">
        <v>2563</v>
      </c>
      <c r="K643" s="14"/>
      <c r="L643" s="14"/>
      <c r="M643" s="13" t="s">
        <v>54</v>
      </c>
      <c r="N643" s="13" t="s">
        <v>249</v>
      </c>
      <c r="O643" s="14"/>
      <c r="P643" s="13" t="s">
        <v>2477</v>
      </c>
      <c r="Q643" s="16" t="s">
        <v>2573</v>
      </c>
    </row>
    <row r="644" customFormat="false" ht="58.2" hidden="false" customHeight="false" outlineLevel="0" collapsed="false">
      <c r="A644" s="13" t="s">
        <v>2574</v>
      </c>
      <c r="B644" s="14" t="s">
        <v>57</v>
      </c>
      <c r="C644" s="13" t="s">
        <v>76</v>
      </c>
      <c r="D644" s="14" t="s">
        <v>2559</v>
      </c>
      <c r="E644" s="15" t="s">
        <v>2575</v>
      </c>
      <c r="F644" s="14" t="s">
        <v>396</v>
      </c>
      <c r="G644" s="16"/>
      <c r="H644" s="13" t="s">
        <v>2572</v>
      </c>
      <c r="I644" s="13" t="s">
        <v>2562</v>
      </c>
      <c r="J644" s="14" t="s">
        <v>2563</v>
      </c>
      <c r="K644" s="14"/>
      <c r="L644" s="14"/>
      <c r="M644" s="13" t="s">
        <v>54</v>
      </c>
      <c r="N644" s="13" t="s">
        <v>249</v>
      </c>
      <c r="O644" s="14"/>
      <c r="P644" s="13" t="s">
        <v>2477</v>
      </c>
      <c r="Q644" s="16"/>
    </row>
    <row r="645" customFormat="false" ht="58.2" hidden="false" customHeight="false" outlineLevel="0" collapsed="false">
      <c r="A645" s="13" t="s">
        <v>2576</v>
      </c>
      <c r="B645" s="14" t="s">
        <v>57</v>
      </c>
      <c r="C645" s="13" t="s">
        <v>76</v>
      </c>
      <c r="D645" s="14" t="s">
        <v>2577</v>
      </c>
      <c r="E645" s="16" t="s">
        <v>2578</v>
      </c>
      <c r="F645" s="14" t="s">
        <v>396</v>
      </c>
      <c r="G645" s="16"/>
      <c r="H645" s="13" t="s">
        <v>2579</v>
      </c>
      <c r="I645" s="13" t="s">
        <v>2580</v>
      </c>
      <c r="J645" s="14" t="s">
        <v>2581</v>
      </c>
      <c r="K645" s="14"/>
      <c r="L645" s="14"/>
      <c r="M645" s="13" t="s">
        <v>54</v>
      </c>
      <c r="N645" s="13" t="s">
        <v>249</v>
      </c>
      <c r="O645" s="14"/>
      <c r="P645" s="13" t="s">
        <v>2477</v>
      </c>
      <c r="Q645" s="16"/>
    </row>
    <row r="646" customFormat="false" ht="58.2" hidden="false" customHeight="false" outlineLevel="0" collapsed="false">
      <c r="A646" s="13" t="s">
        <v>2582</v>
      </c>
      <c r="B646" s="14" t="s">
        <v>57</v>
      </c>
      <c r="C646" s="13" t="s">
        <v>76</v>
      </c>
      <c r="D646" s="14" t="s">
        <v>2577</v>
      </c>
      <c r="E646" s="16" t="s">
        <v>2583</v>
      </c>
      <c r="F646" s="14" t="s">
        <v>396</v>
      </c>
      <c r="G646" s="16"/>
      <c r="H646" s="13" t="s">
        <v>2584</v>
      </c>
      <c r="I646" s="13" t="s">
        <v>2580</v>
      </c>
      <c r="J646" s="14" t="s">
        <v>2581</v>
      </c>
      <c r="K646" s="14"/>
      <c r="L646" s="14"/>
      <c r="M646" s="13" t="s">
        <v>54</v>
      </c>
      <c r="N646" s="13" t="s">
        <v>249</v>
      </c>
      <c r="O646" s="14"/>
      <c r="P646" s="13" t="s">
        <v>2477</v>
      </c>
      <c r="Q646" s="16"/>
    </row>
    <row r="647" customFormat="false" ht="58.2" hidden="false" customHeight="false" outlineLevel="0" collapsed="false">
      <c r="A647" s="13" t="s">
        <v>2585</v>
      </c>
      <c r="B647" s="14" t="s">
        <v>57</v>
      </c>
      <c r="C647" s="13" t="s">
        <v>76</v>
      </c>
      <c r="D647" s="14" t="s">
        <v>2577</v>
      </c>
      <c r="E647" s="16" t="s">
        <v>2586</v>
      </c>
      <c r="F647" s="14" t="s">
        <v>396</v>
      </c>
      <c r="G647" s="16"/>
      <c r="H647" s="13" t="s">
        <v>2587</v>
      </c>
      <c r="I647" s="13" t="s">
        <v>2580</v>
      </c>
      <c r="J647" s="14" t="s">
        <v>2581</v>
      </c>
      <c r="K647" s="14"/>
      <c r="L647" s="14"/>
      <c r="M647" s="13" t="s">
        <v>54</v>
      </c>
      <c r="N647" s="13" t="s">
        <v>249</v>
      </c>
      <c r="O647" s="14"/>
      <c r="P647" s="13" t="s">
        <v>2477</v>
      </c>
      <c r="Q647" s="16"/>
    </row>
    <row r="648" customFormat="false" ht="44" hidden="false" customHeight="false" outlineLevel="0" collapsed="false">
      <c r="A648" s="13" t="s">
        <v>2588</v>
      </c>
      <c r="B648" s="14" t="s">
        <v>57</v>
      </c>
      <c r="C648" s="13" t="s">
        <v>76</v>
      </c>
      <c r="D648" s="14" t="s">
        <v>2577</v>
      </c>
      <c r="E648" s="15" t="s">
        <v>2589</v>
      </c>
      <c r="F648" s="14" t="s">
        <v>396</v>
      </c>
      <c r="G648" s="16"/>
      <c r="H648" s="13" t="s">
        <v>2590</v>
      </c>
      <c r="I648" s="13" t="s">
        <v>2580</v>
      </c>
      <c r="J648" s="14" t="s">
        <v>2581</v>
      </c>
      <c r="K648" s="14"/>
      <c r="L648" s="14"/>
      <c r="M648" s="13" t="s">
        <v>54</v>
      </c>
      <c r="N648" s="13" t="s">
        <v>249</v>
      </c>
      <c r="O648" s="14"/>
      <c r="P648" s="13" t="s">
        <v>2477</v>
      </c>
      <c r="Q648" s="16" t="s">
        <v>2573</v>
      </c>
    </row>
    <row r="649" customFormat="false" ht="58.2" hidden="false" customHeight="false" outlineLevel="0" collapsed="false">
      <c r="A649" s="13" t="s">
        <v>2591</v>
      </c>
      <c r="B649" s="14" t="s">
        <v>57</v>
      </c>
      <c r="C649" s="13" t="s">
        <v>76</v>
      </c>
      <c r="D649" s="13" t="s">
        <v>2592</v>
      </c>
      <c r="E649" s="15" t="s">
        <v>2593</v>
      </c>
      <c r="F649" s="14"/>
      <c r="G649" s="16"/>
      <c r="H649" s="13" t="s">
        <v>2594</v>
      </c>
      <c r="I649" s="13" t="s">
        <v>2595</v>
      </c>
      <c r="J649" s="13" t="s">
        <v>2596</v>
      </c>
      <c r="K649" s="14"/>
      <c r="L649" s="14"/>
      <c r="M649" s="13" t="s">
        <v>55</v>
      </c>
      <c r="N649" s="13" t="s">
        <v>249</v>
      </c>
      <c r="O649" s="14"/>
      <c r="P649" s="13" t="s">
        <v>2477</v>
      </c>
      <c r="Q649" s="16" t="s">
        <v>2597</v>
      </c>
    </row>
    <row r="650" customFormat="false" ht="44" hidden="false" customHeight="false" outlineLevel="0" collapsed="false">
      <c r="A650" s="13" t="s">
        <v>2598</v>
      </c>
      <c r="B650" s="14" t="s">
        <v>57</v>
      </c>
      <c r="C650" s="13" t="s">
        <v>76</v>
      </c>
      <c r="D650" s="13" t="s">
        <v>2592</v>
      </c>
      <c r="E650" s="16" t="s">
        <v>2599</v>
      </c>
      <c r="F650" s="14" t="s">
        <v>450</v>
      </c>
      <c r="G650" s="16"/>
      <c r="H650" s="13" t="s">
        <v>1208</v>
      </c>
      <c r="I650" s="13" t="s">
        <v>2600</v>
      </c>
      <c r="J650" s="13" t="s">
        <v>2601</v>
      </c>
      <c r="K650" s="14"/>
      <c r="L650" s="14"/>
      <c r="M650" s="13" t="s">
        <v>55</v>
      </c>
      <c r="N650" s="13" t="s">
        <v>249</v>
      </c>
      <c r="O650" s="14"/>
      <c r="P650" s="13" t="s">
        <v>2477</v>
      </c>
      <c r="Q650" s="16" t="s">
        <v>2597</v>
      </c>
    </row>
    <row r="651" customFormat="false" ht="58.2" hidden="false" customHeight="false" outlineLevel="0" collapsed="false">
      <c r="A651" s="13" t="s">
        <v>2602</v>
      </c>
      <c r="B651" s="14" t="s">
        <v>57</v>
      </c>
      <c r="C651" s="13" t="s">
        <v>76</v>
      </c>
      <c r="D651" s="13" t="s">
        <v>2592</v>
      </c>
      <c r="E651" s="16" t="s">
        <v>2603</v>
      </c>
      <c r="F651" s="14" t="s">
        <v>450</v>
      </c>
      <c r="G651" s="16"/>
      <c r="H651" s="13" t="s">
        <v>2604</v>
      </c>
      <c r="I651" s="13" t="s">
        <v>2600</v>
      </c>
      <c r="J651" s="13" t="s">
        <v>2601</v>
      </c>
      <c r="K651" s="14"/>
      <c r="L651" s="14"/>
      <c r="M651" s="13" t="s">
        <v>55</v>
      </c>
      <c r="N651" s="13" t="s">
        <v>249</v>
      </c>
      <c r="O651" s="14"/>
      <c r="P651" s="13" t="s">
        <v>2477</v>
      </c>
      <c r="Q651" s="16" t="s">
        <v>2605</v>
      </c>
    </row>
    <row r="652" customFormat="false" ht="44" hidden="false" customHeight="false" outlineLevel="0" collapsed="false">
      <c r="A652" s="13" t="s">
        <v>2606</v>
      </c>
      <c r="B652" s="14" t="s">
        <v>57</v>
      </c>
      <c r="C652" s="13" t="s">
        <v>76</v>
      </c>
      <c r="D652" s="14" t="s">
        <v>2607</v>
      </c>
      <c r="E652" s="16" t="s">
        <v>2608</v>
      </c>
      <c r="F652" s="14"/>
      <c r="G652" s="16"/>
      <c r="H652" s="13" t="s">
        <v>2609</v>
      </c>
      <c r="I652" s="13" t="s">
        <v>2610</v>
      </c>
      <c r="J652" s="13" t="s">
        <v>2611</v>
      </c>
      <c r="K652" s="14"/>
      <c r="L652" s="14"/>
      <c r="M652" s="13" t="s">
        <v>55</v>
      </c>
      <c r="N652" s="13" t="s">
        <v>249</v>
      </c>
      <c r="O652" s="14"/>
      <c r="P652" s="13" t="s">
        <v>2477</v>
      </c>
      <c r="Q652" s="16"/>
    </row>
    <row r="653" customFormat="false" ht="72.35" hidden="false" customHeight="false" outlineLevel="0" collapsed="false">
      <c r="A653" s="13" t="s">
        <v>2612</v>
      </c>
      <c r="B653" s="14" t="s">
        <v>57</v>
      </c>
      <c r="C653" s="13" t="s">
        <v>76</v>
      </c>
      <c r="D653" s="14" t="s">
        <v>2607</v>
      </c>
      <c r="E653" s="16" t="s">
        <v>2613</v>
      </c>
      <c r="F653" s="14"/>
      <c r="G653" s="16"/>
      <c r="H653" s="13" t="s">
        <v>2614</v>
      </c>
      <c r="I653" s="13" t="s">
        <v>2610</v>
      </c>
      <c r="J653" s="13" t="s">
        <v>2611</v>
      </c>
      <c r="K653" s="14"/>
      <c r="L653" s="14"/>
      <c r="M653" s="13" t="s">
        <v>55</v>
      </c>
      <c r="N653" s="13" t="s">
        <v>249</v>
      </c>
      <c r="O653" s="14"/>
      <c r="P653" s="13" t="s">
        <v>2477</v>
      </c>
      <c r="Q653" s="16" t="s">
        <v>2615</v>
      </c>
    </row>
    <row r="654" customFormat="false" ht="58.2" hidden="false" customHeight="false" outlineLevel="0" collapsed="false">
      <c r="A654" s="13" t="s">
        <v>2616</v>
      </c>
      <c r="B654" s="14" t="s">
        <v>57</v>
      </c>
      <c r="C654" s="13" t="s">
        <v>76</v>
      </c>
      <c r="D654" s="14" t="s">
        <v>2607</v>
      </c>
      <c r="E654" s="16" t="s">
        <v>2617</v>
      </c>
      <c r="F654" s="14" t="s">
        <v>450</v>
      </c>
      <c r="G654" s="16"/>
      <c r="H654" s="13" t="s">
        <v>2609</v>
      </c>
      <c r="I654" s="13" t="s">
        <v>2610</v>
      </c>
      <c r="J654" s="13" t="s">
        <v>2611</v>
      </c>
      <c r="K654" s="14"/>
      <c r="L654" s="14"/>
      <c r="M654" s="13" t="s">
        <v>55</v>
      </c>
      <c r="N654" s="13" t="s">
        <v>249</v>
      </c>
      <c r="O654" s="14"/>
      <c r="P654" s="13" t="s">
        <v>2477</v>
      </c>
      <c r="Q654" s="16"/>
    </row>
    <row r="655" customFormat="false" ht="58.2" hidden="false" customHeight="false" outlineLevel="0" collapsed="false">
      <c r="A655" s="13" t="s">
        <v>2618</v>
      </c>
      <c r="B655" s="14" t="s">
        <v>57</v>
      </c>
      <c r="C655" s="13" t="s">
        <v>76</v>
      </c>
      <c r="D655" s="14" t="s">
        <v>2471</v>
      </c>
      <c r="E655" s="15" t="s">
        <v>2619</v>
      </c>
      <c r="F655" s="14"/>
      <c r="G655" s="16"/>
      <c r="H655" s="13" t="s">
        <v>2480</v>
      </c>
      <c r="I655" s="13" t="s">
        <v>2620</v>
      </c>
      <c r="J655" s="13" t="s">
        <v>2621</v>
      </c>
      <c r="K655" s="14"/>
      <c r="L655" s="14"/>
      <c r="M655" s="13" t="s">
        <v>56</v>
      </c>
      <c r="N655" s="13" t="s">
        <v>249</v>
      </c>
      <c r="O655" s="14"/>
      <c r="P655" s="13" t="s">
        <v>2477</v>
      </c>
      <c r="Q655" s="16"/>
    </row>
    <row r="656" customFormat="false" ht="44" hidden="false" customHeight="false" outlineLevel="0" collapsed="false">
      <c r="A656" s="13" t="s">
        <v>2622</v>
      </c>
      <c r="B656" s="14" t="s">
        <v>57</v>
      </c>
      <c r="C656" s="13" t="s">
        <v>76</v>
      </c>
      <c r="D656" s="14" t="s">
        <v>2471</v>
      </c>
      <c r="E656" s="16" t="s">
        <v>2623</v>
      </c>
      <c r="F656" s="14"/>
      <c r="G656" s="16"/>
      <c r="H656" s="13" t="s">
        <v>2480</v>
      </c>
      <c r="I656" s="13" t="s">
        <v>2624</v>
      </c>
      <c r="J656" s="13" t="s">
        <v>2625</v>
      </c>
      <c r="K656" s="13" t="s">
        <v>2626</v>
      </c>
      <c r="L656" s="14"/>
      <c r="M656" s="13" t="s">
        <v>56</v>
      </c>
      <c r="N656" s="13" t="s">
        <v>249</v>
      </c>
      <c r="O656" s="14"/>
      <c r="P656" s="13" t="s">
        <v>2477</v>
      </c>
      <c r="Q656" s="16" t="s">
        <v>2627</v>
      </c>
    </row>
    <row r="657" customFormat="false" ht="44" hidden="false" customHeight="false" outlineLevel="0" collapsed="false">
      <c r="A657" s="13" t="s">
        <v>2628</v>
      </c>
      <c r="B657" s="14" t="s">
        <v>57</v>
      </c>
      <c r="C657" s="13" t="s">
        <v>76</v>
      </c>
      <c r="D657" s="13" t="s">
        <v>2629</v>
      </c>
      <c r="E657" s="16" t="s">
        <v>2630</v>
      </c>
      <c r="F657" s="14" t="s">
        <v>396</v>
      </c>
      <c r="G657" s="16" t="s">
        <v>833</v>
      </c>
      <c r="H657" s="13" t="s">
        <v>2631</v>
      </c>
      <c r="I657" s="13" t="s">
        <v>2632</v>
      </c>
      <c r="J657" s="14" t="s">
        <v>2633</v>
      </c>
      <c r="K657" s="14"/>
      <c r="L657" s="14"/>
      <c r="M657" s="13" t="s">
        <v>56</v>
      </c>
      <c r="N657" s="13" t="s">
        <v>249</v>
      </c>
      <c r="O657" s="14"/>
      <c r="P657" s="13" t="s">
        <v>2477</v>
      </c>
      <c r="Q657" s="16"/>
    </row>
    <row r="658" customFormat="false" ht="44" hidden="false" customHeight="false" outlineLevel="0" collapsed="false">
      <c r="A658" s="13" t="s">
        <v>2634</v>
      </c>
      <c r="B658" s="14" t="s">
        <v>57</v>
      </c>
      <c r="C658" s="13" t="s">
        <v>76</v>
      </c>
      <c r="D658" s="13" t="s">
        <v>2629</v>
      </c>
      <c r="E658" s="16" t="s">
        <v>2635</v>
      </c>
      <c r="F658" s="14" t="s">
        <v>396</v>
      </c>
      <c r="G658" s="16" t="s">
        <v>833</v>
      </c>
      <c r="H658" s="13" t="s">
        <v>2636</v>
      </c>
      <c r="I658" s="13" t="s">
        <v>2632</v>
      </c>
      <c r="J658" s="14" t="s">
        <v>2633</v>
      </c>
      <c r="K658" s="14"/>
      <c r="L658" s="14"/>
      <c r="M658" s="13" t="s">
        <v>56</v>
      </c>
      <c r="N658" s="13" t="s">
        <v>249</v>
      </c>
      <c r="O658" s="14"/>
      <c r="P658" s="13" t="s">
        <v>2477</v>
      </c>
      <c r="Q658" s="16"/>
    </row>
    <row r="659" customFormat="false" ht="44" hidden="false" customHeight="false" outlineLevel="0" collapsed="false">
      <c r="A659" s="13" t="s">
        <v>2637</v>
      </c>
      <c r="B659" s="14" t="s">
        <v>57</v>
      </c>
      <c r="C659" s="13" t="s">
        <v>76</v>
      </c>
      <c r="D659" s="13" t="s">
        <v>2629</v>
      </c>
      <c r="E659" s="16" t="s">
        <v>2638</v>
      </c>
      <c r="F659" s="14" t="s">
        <v>396</v>
      </c>
      <c r="G659" s="16" t="s">
        <v>833</v>
      </c>
      <c r="H659" s="13" t="s">
        <v>2636</v>
      </c>
      <c r="I659" s="13" t="s">
        <v>2632</v>
      </c>
      <c r="J659" s="14" t="s">
        <v>2633</v>
      </c>
      <c r="K659" s="14"/>
      <c r="L659" s="14"/>
      <c r="M659" s="13" t="s">
        <v>56</v>
      </c>
      <c r="N659" s="13" t="s">
        <v>249</v>
      </c>
      <c r="O659" s="14"/>
      <c r="P659" s="13" t="s">
        <v>2477</v>
      </c>
      <c r="Q659" s="16" t="s">
        <v>2639</v>
      </c>
    </row>
    <row r="660" customFormat="false" ht="44" hidden="false" customHeight="false" outlineLevel="0" collapsed="false">
      <c r="A660" s="13" t="s">
        <v>2640</v>
      </c>
      <c r="B660" s="14" t="s">
        <v>57</v>
      </c>
      <c r="C660" s="13" t="s">
        <v>76</v>
      </c>
      <c r="D660" s="13" t="s">
        <v>2629</v>
      </c>
      <c r="E660" s="16" t="s">
        <v>2641</v>
      </c>
      <c r="F660" s="14" t="s">
        <v>396</v>
      </c>
      <c r="G660" s="16"/>
      <c r="H660" s="13" t="s">
        <v>2642</v>
      </c>
      <c r="I660" s="13" t="s">
        <v>2643</v>
      </c>
      <c r="J660" s="14" t="s">
        <v>2644</v>
      </c>
      <c r="K660" s="14"/>
      <c r="L660" s="14"/>
      <c r="M660" s="13" t="s">
        <v>56</v>
      </c>
      <c r="N660" s="13" t="s">
        <v>249</v>
      </c>
      <c r="O660" s="14"/>
      <c r="P660" s="13" t="s">
        <v>2477</v>
      </c>
      <c r="Q660" s="16"/>
    </row>
    <row r="661" customFormat="false" ht="44" hidden="false" customHeight="false" outlineLevel="0" collapsed="false">
      <c r="A661" s="13" t="s">
        <v>2645</v>
      </c>
      <c r="B661" s="14" t="s">
        <v>57</v>
      </c>
      <c r="C661" s="13" t="s">
        <v>76</v>
      </c>
      <c r="D661" s="13" t="s">
        <v>2629</v>
      </c>
      <c r="E661" s="16" t="s">
        <v>2646</v>
      </c>
      <c r="F661" s="14" t="s">
        <v>396</v>
      </c>
      <c r="G661" s="16"/>
      <c r="H661" s="13" t="s">
        <v>2642</v>
      </c>
      <c r="I661" s="13" t="s">
        <v>2643</v>
      </c>
      <c r="J661" s="14" t="s">
        <v>2644</v>
      </c>
      <c r="K661" s="14"/>
      <c r="L661" s="14"/>
      <c r="M661" s="13" t="s">
        <v>56</v>
      </c>
      <c r="N661" s="13" t="s">
        <v>249</v>
      </c>
      <c r="O661" s="14"/>
      <c r="P661" s="13" t="s">
        <v>2477</v>
      </c>
      <c r="Q661" s="16"/>
    </row>
    <row r="662" customFormat="false" ht="58.2" hidden="false" customHeight="false" outlineLevel="0" collapsed="false">
      <c r="A662" s="13" t="s">
        <v>2647</v>
      </c>
      <c r="B662" s="14" t="s">
        <v>57</v>
      </c>
      <c r="C662" s="13" t="s">
        <v>76</v>
      </c>
      <c r="D662" s="13" t="s">
        <v>2629</v>
      </c>
      <c r="E662" s="16" t="s">
        <v>2648</v>
      </c>
      <c r="F662" s="14" t="s">
        <v>396</v>
      </c>
      <c r="G662" s="16"/>
      <c r="H662" s="13" t="s">
        <v>2649</v>
      </c>
      <c r="I662" s="13" t="s">
        <v>2650</v>
      </c>
      <c r="J662" s="14" t="s">
        <v>2651</v>
      </c>
      <c r="K662" s="14"/>
      <c r="L662" s="14"/>
      <c r="M662" s="13" t="s">
        <v>56</v>
      </c>
      <c r="N662" s="13" t="s">
        <v>249</v>
      </c>
      <c r="O662" s="14"/>
      <c r="P662" s="13" t="s">
        <v>2477</v>
      </c>
      <c r="Q662" s="16"/>
    </row>
    <row r="663" customFormat="false" ht="58.2" hidden="false" customHeight="false" outlineLevel="0" collapsed="false">
      <c r="A663" s="13" t="s">
        <v>2652</v>
      </c>
      <c r="B663" s="14" t="s">
        <v>57</v>
      </c>
      <c r="C663" s="13" t="s">
        <v>76</v>
      </c>
      <c r="D663" s="13" t="s">
        <v>2629</v>
      </c>
      <c r="E663" s="16" t="s">
        <v>2653</v>
      </c>
      <c r="F663" s="14" t="s">
        <v>396</v>
      </c>
      <c r="G663" s="16"/>
      <c r="H663" s="13" t="s">
        <v>2654</v>
      </c>
      <c r="I663" s="13" t="s">
        <v>2655</v>
      </c>
      <c r="J663" s="14" t="s">
        <v>2656</v>
      </c>
      <c r="K663" s="14"/>
      <c r="L663" s="14"/>
      <c r="M663" s="13" t="s">
        <v>56</v>
      </c>
      <c r="N663" s="13" t="s">
        <v>249</v>
      </c>
      <c r="O663" s="14"/>
      <c r="P663" s="13" t="s">
        <v>2477</v>
      </c>
      <c r="Q663" s="16"/>
    </row>
    <row r="664" customFormat="false" ht="58.2" hidden="false" customHeight="false" outlineLevel="0" collapsed="false">
      <c r="A664" s="13" t="s">
        <v>2657</v>
      </c>
      <c r="B664" s="14" t="s">
        <v>57</v>
      </c>
      <c r="C664" s="13" t="s">
        <v>76</v>
      </c>
      <c r="D664" s="13" t="s">
        <v>2629</v>
      </c>
      <c r="E664" s="16" t="s">
        <v>2658</v>
      </c>
      <c r="F664" s="14" t="s">
        <v>396</v>
      </c>
      <c r="G664" s="16"/>
      <c r="H664" s="13" t="s">
        <v>2654</v>
      </c>
      <c r="I664" s="13" t="s">
        <v>2659</v>
      </c>
      <c r="J664" s="14" t="s">
        <v>2660</v>
      </c>
      <c r="K664" s="14"/>
      <c r="L664" s="14"/>
      <c r="M664" s="13" t="s">
        <v>56</v>
      </c>
      <c r="N664" s="13" t="s">
        <v>249</v>
      </c>
      <c r="O664" s="14"/>
      <c r="P664" s="13" t="s">
        <v>2477</v>
      </c>
      <c r="Q664" s="16"/>
    </row>
    <row r="665" customFormat="false" ht="44" hidden="false" customHeight="false" outlineLevel="0" collapsed="false">
      <c r="A665" s="13" t="s">
        <v>2661</v>
      </c>
      <c r="B665" s="14" t="s">
        <v>57</v>
      </c>
      <c r="C665" s="13" t="s">
        <v>76</v>
      </c>
      <c r="D665" s="13" t="s">
        <v>2629</v>
      </c>
      <c r="E665" s="16" t="s">
        <v>2662</v>
      </c>
      <c r="F665" s="14" t="s">
        <v>396</v>
      </c>
      <c r="G665" s="16"/>
      <c r="H665" s="13" t="s">
        <v>2663</v>
      </c>
      <c r="I665" s="13" t="s">
        <v>2664</v>
      </c>
      <c r="J665" s="14" t="s">
        <v>2665</v>
      </c>
      <c r="K665" s="14"/>
      <c r="L665" s="14"/>
      <c r="M665" s="13" t="s">
        <v>56</v>
      </c>
      <c r="N665" s="13" t="s">
        <v>249</v>
      </c>
      <c r="O665" s="14"/>
      <c r="P665" s="13" t="s">
        <v>2477</v>
      </c>
      <c r="Q665" s="16"/>
    </row>
    <row r="666" customFormat="false" ht="58.2" hidden="false" customHeight="false" outlineLevel="0" collapsed="false">
      <c r="A666" s="13" t="s">
        <v>2666</v>
      </c>
      <c r="B666" s="14" t="s">
        <v>57</v>
      </c>
      <c r="C666" s="13" t="s">
        <v>76</v>
      </c>
      <c r="D666" s="14" t="s">
        <v>2667</v>
      </c>
      <c r="E666" s="16" t="s">
        <v>2668</v>
      </c>
      <c r="F666" s="14"/>
      <c r="G666" s="16"/>
      <c r="H666" s="13" t="s">
        <v>507</v>
      </c>
      <c r="I666" s="13" t="s">
        <v>2669</v>
      </c>
      <c r="J666" s="13" t="s">
        <v>2670</v>
      </c>
      <c r="K666" s="13" t="s">
        <v>2671</v>
      </c>
      <c r="L666" s="14"/>
      <c r="M666" s="13" t="s">
        <v>53</v>
      </c>
      <c r="N666" s="13" t="s">
        <v>249</v>
      </c>
      <c r="O666" s="14"/>
      <c r="P666" s="13" t="s">
        <v>2477</v>
      </c>
      <c r="Q666" s="16" t="s">
        <v>2672</v>
      </c>
    </row>
    <row r="667" customFormat="false" ht="29.85" hidden="false" customHeight="false" outlineLevel="0" collapsed="false">
      <c r="A667" s="13" t="s">
        <v>2673</v>
      </c>
      <c r="B667" s="14" t="s">
        <v>57</v>
      </c>
      <c r="C667" s="13" t="s">
        <v>76</v>
      </c>
      <c r="D667" s="14" t="s">
        <v>2667</v>
      </c>
      <c r="E667" s="16" t="s">
        <v>2674</v>
      </c>
      <c r="F667" s="14"/>
      <c r="G667" s="16"/>
      <c r="H667" s="13" t="s">
        <v>507</v>
      </c>
      <c r="I667" s="13" t="s">
        <v>2669</v>
      </c>
      <c r="J667" s="13" t="s">
        <v>2670</v>
      </c>
      <c r="K667" s="13" t="s">
        <v>2671</v>
      </c>
      <c r="L667" s="14"/>
      <c r="M667" s="13" t="s">
        <v>53</v>
      </c>
      <c r="N667" s="13" t="s">
        <v>249</v>
      </c>
      <c r="O667" s="14"/>
      <c r="P667" s="13" t="s">
        <v>2477</v>
      </c>
      <c r="Q667" s="16" t="s">
        <v>2675</v>
      </c>
    </row>
    <row r="668" customFormat="false" ht="44" hidden="false" customHeight="false" outlineLevel="0" collapsed="false">
      <c r="A668" s="13" t="s">
        <v>2676</v>
      </c>
      <c r="B668" s="14" t="s">
        <v>57</v>
      </c>
      <c r="C668" s="13" t="s">
        <v>76</v>
      </c>
      <c r="D668" s="14" t="s">
        <v>2667</v>
      </c>
      <c r="E668" s="16" t="s">
        <v>2677</v>
      </c>
      <c r="F668" s="14"/>
      <c r="G668" s="16"/>
      <c r="H668" s="13" t="s">
        <v>2678</v>
      </c>
      <c r="I668" s="13" t="s">
        <v>2669</v>
      </c>
      <c r="J668" s="13" t="s">
        <v>2670</v>
      </c>
      <c r="K668" s="13" t="s">
        <v>2671</v>
      </c>
      <c r="L668" s="14"/>
      <c r="M668" s="13" t="s">
        <v>53</v>
      </c>
      <c r="N668" s="13" t="s">
        <v>249</v>
      </c>
      <c r="O668" s="14"/>
      <c r="P668" s="13" t="s">
        <v>2477</v>
      </c>
      <c r="Q668" s="16" t="s">
        <v>2672</v>
      </c>
    </row>
    <row r="669" customFormat="false" ht="58.2" hidden="false" customHeight="false" outlineLevel="0" collapsed="false">
      <c r="A669" s="13" t="s">
        <v>2679</v>
      </c>
      <c r="B669" s="14" t="s">
        <v>57</v>
      </c>
      <c r="C669" s="13" t="s">
        <v>76</v>
      </c>
      <c r="D669" s="14" t="s">
        <v>2667</v>
      </c>
      <c r="E669" s="16" t="s">
        <v>2680</v>
      </c>
      <c r="F669" s="14"/>
      <c r="G669" s="16"/>
      <c r="H669" s="13" t="s">
        <v>507</v>
      </c>
      <c r="I669" s="13" t="s">
        <v>2669</v>
      </c>
      <c r="J669" s="13" t="s">
        <v>2670</v>
      </c>
      <c r="K669" s="13" t="s">
        <v>2671</v>
      </c>
      <c r="L669" s="14"/>
      <c r="M669" s="13" t="s">
        <v>53</v>
      </c>
      <c r="N669" s="13" t="s">
        <v>249</v>
      </c>
      <c r="O669" s="14"/>
      <c r="P669" s="13" t="s">
        <v>2477</v>
      </c>
      <c r="Q669" s="16" t="s">
        <v>2681</v>
      </c>
    </row>
    <row r="670" customFormat="false" ht="58.2" hidden="false" customHeight="false" outlineLevel="0" collapsed="false">
      <c r="A670" s="13" t="s">
        <v>2682</v>
      </c>
      <c r="B670" s="14" t="s">
        <v>57</v>
      </c>
      <c r="C670" s="13" t="s">
        <v>76</v>
      </c>
      <c r="D670" s="14" t="s">
        <v>2683</v>
      </c>
      <c r="E670" s="16" t="s">
        <v>2684</v>
      </c>
      <c r="F670" s="14"/>
      <c r="G670" s="16"/>
      <c r="H670" s="13" t="s">
        <v>2685</v>
      </c>
      <c r="I670" s="13" t="s">
        <v>2686</v>
      </c>
      <c r="J670" s="13" t="s">
        <v>2687</v>
      </c>
      <c r="K670" s="13" t="s">
        <v>2688</v>
      </c>
      <c r="L670" s="14"/>
      <c r="M670" s="13" t="s">
        <v>52</v>
      </c>
      <c r="N670" s="13" t="s">
        <v>249</v>
      </c>
      <c r="O670" s="14"/>
      <c r="P670" s="13" t="s">
        <v>2477</v>
      </c>
      <c r="Q670" s="16"/>
    </row>
    <row r="671" customFormat="false" ht="44" hidden="false" customHeight="false" outlineLevel="0" collapsed="false">
      <c r="A671" s="13" t="s">
        <v>2689</v>
      </c>
      <c r="B671" s="14" t="s">
        <v>57</v>
      </c>
      <c r="C671" s="13" t="s">
        <v>76</v>
      </c>
      <c r="D671" s="14" t="s">
        <v>2683</v>
      </c>
      <c r="E671" s="16" t="s">
        <v>2690</v>
      </c>
      <c r="F671" s="14"/>
      <c r="G671" s="16"/>
      <c r="H671" s="13" t="s">
        <v>2685</v>
      </c>
      <c r="I671" s="13" t="s">
        <v>2686</v>
      </c>
      <c r="J671" s="13" t="s">
        <v>2687</v>
      </c>
      <c r="K671" s="13" t="s">
        <v>2688</v>
      </c>
      <c r="L671" s="14"/>
      <c r="M671" s="13" t="s">
        <v>52</v>
      </c>
      <c r="N671" s="13" t="s">
        <v>249</v>
      </c>
      <c r="O671" s="14"/>
      <c r="P671" s="13" t="s">
        <v>2477</v>
      </c>
      <c r="Q671" s="16"/>
    </row>
    <row r="672" customFormat="false" ht="44" hidden="false" customHeight="false" outlineLevel="0" collapsed="false">
      <c r="A672" s="13" t="s">
        <v>2691</v>
      </c>
      <c r="B672" s="14" t="s">
        <v>57</v>
      </c>
      <c r="C672" s="13" t="s">
        <v>76</v>
      </c>
      <c r="D672" s="14" t="s">
        <v>2607</v>
      </c>
      <c r="E672" s="15" t="s">
        <v>2692</v>
      </c>
      <c r="F672" s="14" t="s">
        <v>450</v>
      </c>
      <c r="G672" s="16"/>
      <c r="H672" s="13" t="s">
        <v>2609</v>
      </c>
      <c r="I672" s="13" t="s">
        <v>2693</v>
      </c>
      <c r="J672" s="13" t="s">
        <v>2694</v>
      </c>
      <c r="K672" s="14"/>
      <c r="L672" s="14"/>
      <c r="M672" s="13" t="s">
        <v>55</v>
      </c>
      <c r="N672" s="13" t="s">
        <v>249</v>
      </c>
      <c r="O672" s="14"/>
      <c r="P672" s="13" t="s">
        <v>2477</v>
      </c>
      <c r="Q672" s="16"/>
    </row>
    <row r="673" customFormat="false" ht="44" hidden="false" customHeight="false" outlineLevel="0" collapsed="false">
      <c r="A673" s="13" t="s">
        <v>2695</v>
      </c>
      <c r="B673" s="14" t="s">
        <v>57</v>
      </c>
      <c r="C673" s="13" t="s">
        <v>76</v>
      </c>
      <c r="D673" s="14" t="s">
        <v>2607</v>
      </c>
      <c r="E673" s="16" t="s">
        <v>2696</v>
      </c>
      <c r="F673" s="14" t="s">
        <v>450</v>
      </c>
      <c r="G673" s="16"/>
      <c r="H673" s="13" t="s">
        <v>2609</v>
      </c>
      <c r="I673" s="13" t="s">
        <v>2693</v>
      </c>
      <c r="J673" s="13" t="s">
        <v>2694</v>
      </c>
      <c r="K673" s="14"/>
      <c r="L673" s="14"/>
      <c r="M673" s="13" t="s">
        <v>55</v>
      </c>
      <c r="N673" s="13" t="s">
        <v>249</v>
      </c>
      <c r="O673" s="14"/>
      <c r="P673" s="13" t="s">
        <v>2477</v>
      </c>
      <c r="Q673" s="16"/>
    </row>
    <row r="674" customFormat="false" ht="44" hidden="false" customHeight="false" outlineLevel="0" collapsed="false">
      <c r="A674" s="13" t="s">
        <v>2697</v>
      </c>
      <c r="B674" s="14" t="s">
        <v>57</v>
      </c>
      <c r="C674" s="13" t="s">
        <v>76</v>
      </c>
      <c r="D674" s="14" t="s">
        <v>2698</v>
      </c>
      <c r="E674" s="16" t="s">
        <v>2699</v>
      </c>
      <c r="F674" s="14"/>
      <c r="G674" s="16"/>
      <c r="H674" s="13" t="s">
        <v>2700</v>
      </c>
      <c r="I674" s="13" t="s">
        <v>2701</v>
      </c>
      <c r="J674" s="13" t="s">
        <v>2702</v>
      </c>
      <c r="K674" s="13" t="s">
        <v>2703</v>
      </c>
      <c r="L674" s="14"/>
      <c r="M674" s="13" t="s">
        <v>52</v>
      </c>
      <c r="N674" s="13" t="s">
        <v>249</v>
      </c>
      <c r="O674" s="14"/>
      <c r="P674" s="13" t="s">
        <v>2477</v>
      </c>
      <c r="Q674" s="16" t="s">
        <v>2704</v>
      </c>
    </row>
    <row r="675" customFormat="false" ht="29.85" hidden="false" customHeight="false" outlineLevel="0" collapsed="false">
      <c r="A675" s="13" t="s">
        <v>2705</v>
      </c>
      <c r="B675" s="14" t="s">
        <v>57</v>
      </c>
      <c r="C675" s="13" t="s">
        <v>76</v>
      </c>
      <c r="D675" s="14" t="s">
        <v>2698</v>
      </c>
      <c r="E675" s="16" t="s">
        <v>2706</v>
      </c>
      <c r="F675" s="14"/>
      <c r="G675" s="16"/>
      <c r="H675" s="13" t="s">
        <v>2707</v>
      </c>
      <c r="I675" s="13" t="s">
        <v>2701</v>
      </c>
      <c r="J675" s="13" t="s">
        <v>2702</v>
      </c>
      <c r="K675" s="13" t="s">
        <v>2703</v>
      </c>
      <c r="L675" s="14"/>
      <c r="M675" s="13" t="s">
        <v>52</v>
      </c>
      <c r="N675" s="13" t="s">
        <v>249</v>
      </c>
      <c r="O675" s="14"/>
      <c r="P675" s="13" t="s">
        <v>2477</v>
      </c>
      <c r="Q675" s="16"/>
    </row>
    <row r="676" customFormat="false" ht="86.55" hidden="false" customHeight="false" outlineLevel="0" collapsed="false">
      <c r="A676" s="13" t="s">
        <v>2708</v>
      </c>
      <c r="B676" s="14" t="s">
        <v>57</v>
      </c>
      <c r="C676" s="13" t="s">
        <v>76</v>
      </c>
      <c r="D676" s="14" t="s">
        <v>2709</v>
      </c>
      <c r="E676" s="15" t="s">
        <v>2710</v>
      </c>
      <c r="F676" s="14"/>
      <c r="G676" s="16"/>
      <c r="H676" s="13" t="s">
        <v>2711</v>
      </c>
      <c r="I676" s="13" t="s">
        <v>2712</v>
      </c>
      <c r="J676" s="13" t="s">
        <v>2713</v>
      </c>
      <c r="K676" s="13" t="s">
        <v>2714</v>
      </c>
      <c r="L676" s="14"/>
      <c r="M676" s="13" t="s">
        <v>53</v>
      </c>
      <c r="N676" s="13" t="s">
        <v>249</v>
      </c>
      <c r="O676" s="14"/>
      <c r="P676" s="13" t="s">
        <v>2477</v>
      </c>
      <c r="Q676" s="16"/>
    </row>
    <row r="677" customFormat="false" ht="72.35" hidden="false" customHeight="false" outlineLevel="0" collapsed="false">
      <c r="A677" s="13" t="s">
        <v>2715</v>
      </c>
      <c r="B677" s="14" t="s">
        <v>57</v>
      </c>
      <c r="C677" s="13" t="s">
        <v>76</v>
      </c>
      <c r="D677" s="14" t="s">
        <v>2709</v>
      </c>
      <c r="E677" s="16" t="s">
        <v>2716</v>
      </c>
      <c r="F677" s="14"/>
      <c r="G677" s="16"/>
      <c r="H677" s="13" t="s">
        <v>507</v>
      </c>
      <c r="I677" s="13" t="s">
        <v>2712</v>
      </c>
      <c r="J677" s="13" t="s">
        <v>2713</v>
      </c>
      <c r="K677" s="13" t="s">
        <v>2714</v>
      </c>
      <c r="L677" s="14"/>
      <c r="M677" s="13" t="s">
        <v>53</v>
      </c>
      <c r="N677" s="13" t="s">
        <v>249</v>
      </c>
      <c r="O677" s="14"/>
      <c r="P677" s="13" t="s">
        <v>2477</v>
      </c>
      <c r="Q677" s="16" t="s">
        <v>2717</v>
      </c>
    </row>
    <row r="678" customFormat="false" ht="58.2" hidden="false" customHeight="false" outlineLevel="0" collapsed="false">
      <c r="A678" s="13" t="s">
        <v>2718</v>
      </c>
      <c r="B678" s="14" t="s">
        <v>57</v>
      </c>
      <c r="C678" s="13" t="s">
        <v>76</v>
      </c>
      <c r="D678" s="14" t="s">
        <v>2709</v>
      </c>
      <c r="E678" s="16" t="s">
        <v>2719</v>
      </c>
      <c r="F678" s="14"/>
      <c r="G678" s="16"/>
      <c r="H678" s="13" t="s">
        <v>427</v>
      </c>
      <c r="I678" s="13" t="s">
        <v>2712</v>
      </c>
      <c r="J678" s="13" t="s">
        <v>2713</v>
      </c>
      <c r="K678" s="13" t="s">
        <v>2714</v>
      </c>
      <c r="L678" s="14"/>
      <c r="M678" s="13" t="s">
        <v>53</v>
      </c>
      <c r="N678" s="13" t="s">
        <v>249</v>
      </c>
      <c r="O678" s="14"/>
      <c r="P678" s="13" t="s">
        <v>2477</v>
      </c>
      <c r="Q678" s="16" t="s">
        <v>2720</v>
      </c>
    </row>
    <row r="679" customFormat="false" ht="72.35" hidden="false" customHeight="false" outlineLevel="0" collapsed="false">
      <c r="A679" s="13" t="s">
        <v>2721</v>
      </c>
      <c r="B679" s="14" t="s">
        <v>57</v>
      </c>
      <c r="C679" s="13" t="s">
        <v>76</v>
      </c>
      <c r="D679" s="14" t="s">
        <v>2709</v>
      </c>
      <c r="E679" s="16" t="s">
        <v>2722</v>
      </c>
      <c r="F679" s="14"/>
      <c r="G679" s="16"/>
      <c r="H679" s="13" t="s">
        <v>427</v>
      </c>
      <c r="I679" s="13" t="s">
        <v>2712</v>
      </c>
      <c r="J679" s="13" t="s">
        <v>2713</v>
      </c>
      <c r="K679" s="13" t="s">
        <v>2714</v>
      </c>
      <c r="L679" s="14"/>
      <c r="M679" s="13" t="s">
        <v>53</v>
      </c>
      <c r="N679" s="13" t="s">
        <v>249</v>
      </c>
      <c r="O679" s="14"/>
      <c r="P679" s="13" t="s">
        <v>2477</v>
      </c>
      <c r="Q679" s="16" t="s">
        <v>2723</v>
      </c>
    </row>
    <row r="680" customFormat="false" ht="58.2" hidden="false" customHeight="false" outlineLevel="0" collapsed="false">
      <c r="A680" s="13" t="s">
        <v>2724</v>
      </c>
      <c r="B680" s="14" t="s">
        <v>57</v>
      </c>
      <c r="C680" s="13" t="s">
        <v>76</v>
      </c>
      <c r="D680" s="14" t="s">
        <v>2709</v>
      </c>
      <c r="E680" s="16" t="s">
        <v>2725</v>
      </c>
      <c r="F680" s="14"/>
      <c r="G680" s="16"/>
      <c r="H680" s="13" t="s">
        <v>398</v>
      </c>
      <c r="I680" s="13" t="s">
        <v>2712</v>
      </c>
      <c r="J680" s="13" t="s">
        <v>2713</v>
      </c>
      <c r="K680" s="13" t="s">
        <v>2714</v>
      </c>
      <c r="L680" s="14"/>
      <c r="M680" s="13" t="s">
        <v>53</v>
      </c>
      <c r="N680" s="13" t="s">
        <v>249</v>
      </c>
      <c r="O680" s="14"/>
      <c r="P680" s="13" t="s">
        <v>2477</v>
      </c>
      <c r="Q680" s="16" t="s">
        <v>2717</v>
      </c>
    </row>
    <row r="681" customFormat="false" ht="58.2" hidden="false" customHeight="false" outlineLevel="0" collapsed="false">
      <c r="A681" s="13" t="s">
        <v>2726</v>
      </c>
      <c r="B681" s="14" t="s">
        <v>57</v>
      </c>
      <c r="C681" s="13" t="s">
        <v>76</v>
      </c>
      <c r="D681" s="14" t="s">
        <v>2709</v>
      </c>
      <c r="E681" s="16" t="s">
        <v>2727</v>
      </c>
      <c r="F681" s="14"/>
      <c r="G681" s="16"/>
      <c r="H681" s="13" t="s">
        <v>507</v>
      </c>
      <c r="I681" s="13" t="s">
        <v>2712</v>
      </c>
      <c r="J681" s="13" t="s">
        <v>2713</v>
      </c>
      <c r="K681" s="13" t="s">
        <v>2714</v>
      </c>
      <c r="L681" s="14"/>
      <c r="M681" s="13" t="s">
        <v>53</v>
      </c>
      <c r="N681" s="13" t="s">
        <v>249</v>
      </c>
      <c r="O681" s="14"/>
      <c r="P681" s="13" t="s">
        <v>2477</v>
      </c>
      <c r="Q681" s="15" t="s">
        <v>2728</v>
      </c>
    </row>
    <row r="682" customFormat="false" ht="72.35" hidden="false" customHeight="false" outlineLevel="0" collapsed="false">
      <c r="A682" s="13" t="s">
        <v>2729</v>
      </c>
      <c r="B682" s="14" t="s">
        <v>57</v>
      </c>
      <c r="C682" s="13" t="s">
        <v>76</v>
      </c>
      <c r="D682" s="14" t="s">
        <v>2730</v>
      </c>
      <c r="E682" s="15" t="s">
        <v>2731</v>
      </c>
      <c r="F682" s="14"/>
      <c r="G682" s="16" t="s">
        <v>833</v>
      </c>
      <c r="H682" s="13" t="s">
        <v>2636</v>
      </c>
      <c r="I682" s="13" t="s">
        <v>2732</v>
      </c>
      <c r="J682" s="13" t="s">
        <v>2733</v>
      </c>
      <c r="K682" s="13" t="s">
        <v>2734</v>
      </c>
      <c r="L682" s="14"/>
      <c r="M682" s="13" t="s">
        <v>53</v>
      </c>
      <c r="N682" s="13" t="s">
        <v>249</v>
      </c>
      <c r="O682" s="14"/>
      <c r="P682" s="13" t="s">
        <v>2477</v>
      </c>
      <c r="Q682" s="16" t="s">
        <v>2717</v>
      </c>
    </row>
    <row r="683" customFormat="false" ht="44" hidden="false" customHeight="false" outlineLevel="0" collapsed="false">
      <c r="A683" s="13" t="s">
        <v>2735</v>
      </c>
      <c r="B683" s="14" t="s">
        <v>57</v>
      </c>
      <c r="C683" s="13" t="s">
        <v>76</v>
      </c>
      <c r="D683" s="14" t="s">
        <v>2736</v>
      </c>
      <c r="E683" s="16" t="s">
        <v>2737</v>
      </c>
      <c r="F683" s="14"/>
      <c r="G683" s="16"/>
      <c r="H683" s="13" t="s">
        <v>2526</v>
      </c>
      <c r="I683" s="13" t="s">
        <v>2732</v>
      </c>
      <c r="J683" s="13" t="s">
        <v>2733</v>
      </c>
      <c r="K683" s="13" t="s">
        <v>2734</v>
      </c>
      <c r="L683" s="14"/>
      <c r="M683" s="13" t="s">
        <v>53</v>
      </c>
      <c r="N683" s="13" t="s">
        <v>249</v>
      </c>
      <c r="O683" s="14"/>
      <c r="P683" s="13" t="s">
        <v>2477</v>
      </c>
      <c r="Q683" s="16" t="s">
        <v>2738</v>
      </c>
    </row>
    <row r="684" customFormat="false" ht="58.2" hidden="false" customHeight="false" outlineLevel="0" collapsed="false">
      <c r="A684" s="13" t="s">
        <v>2739</v>
      </c>
      <c r="B684" s="14" t="s">
        <v>57</v>
      </c>
      <c r="C684" s="13" t="s">
        <v>76</v>
      </c>
      <c r="D684" s="14" t="s">
        <v>2533</v>
      </c>
      <c r="E684" s="15" t="s">
        <v>2740</v>
      </c>
      <c r="F684" s="14"/>
      <c r="G684" s="16"/>
      <c r="H684" s="13" t="s">
        <v>2526</v>
      </c>
      <c r="I684" s="13" t="s">
        <v>2732</v>
      </c>
      <c r="J684" s="13" t="s">
        <v>2733</v>
      </c>
      <c r="K684" s="13" t="s">
        <v>2734</v>
      </c>
      <c r="L684" s="14"/>
      <c r="M684" s="13" t="s">
        <v>53</v>
      </c>
      <c r="N684" s="13" t="s">
        <v>249</v>
      </c>
      <c r="O684" s="14"/>
      <c r="P684" s="13" t="s">
        <v>2477</v>
      </c>
      <c r="Q684" s="16" t="s">
        <v>2717</v>
      </c>
    </row>
    <row r="685" customFormat="false" ht="58.2" hidden="false" customHeight="false" outlineLevel="0" collapsed="false">
      <c r="A685" s="13" t="s">
        <v>2741</v>
      </c>
      <c r="B685" s="14" t="s">
        <v>57</v>
      </c>
      <c r="C685" s="13" t="s">
        <v>76</v>
      </c>
      <c r="D685" s="14" t="s">
        <v>2533</v>
      </c>
      <c r="E685" s="16" t="s">
        <v>2742</v>
      </c>
      <c r="F685" s="14"/>
      <c r="G685" s="16"/>
      <c r="H685" s="13" t="s">
        <v>2526</v>
      </c>
      <c r="I685" s="13" t="s">
        <v>2732</v>
      </c>
      <c r="J685" s="13" t="s">
        <v>2733</v>
      </c>
      <c r="K685" s="13" t="s">
        <v>2734</v>
      </c>
      <c r="L685" s="14"/>
      <c r="M685" s="13" t="s">
        <v>53</v>
      </c>
      <c r="N685" s="13" t="s">
        <v>249</v>
      </c>
      <c r="O685" s="14"/>
      <c r="P685" s="13" t="s">
        <v>2477</v>
      </c>
      <c r="Q685" s="15" t="s">
        <v>2728</v>
      </c>
    </row>
    <row r="686" customFormat="false" ht="72.35" hidden="false" customHeight="false" outlineLevel="0" collapsed="false">
      <c r="A686" s="13" t="s">
        <v>2743</v>
      </c>
      <c r="B686" s="14" t="s">
        <v>57</v>
      </c>
      <c r="C686" s="13" t="s">
        <v>76</v>
      </c>
      <c r="D686" s="14" t="s">
        <v>2667</v>
      </c>
      <c r="E686" s="15" t="s">
        <v>2744</v>
      </c>
      <c r="F686" s="14"/>
      <c r="G686" s="16"/>
      <c r="H686" s="13" t="s">
        <v>2512</v>
      </c>
      <c r="I686" s="13" t="s">
        <v>2732</v>
      </c>
      <c r="J686" s="13" t="s">
        <v>2733</v>
      </c>
      <c r="K686" s="13" t="s">
        <v>2734</v>
      </c>
      <c r="L686" s="14"/>
      <c r="M686" s="13" t="s">
        <v>53</v>
      </c>
      <c r="N686" s="13" t="s">
        <v>249</v>
      </c>
      <c r="O686" s="14"/>
      <c r="P686" s="13" t="s">
        <v>2477</v>
      </c>
      <c r="Q686" s="16"/>
    </row>
    <row r="687" customFormat="false" ht="44" hidden="false" customHeight="false" outlineLevel="0" collapsed="false">
      <c r="A687" s="13" t="s">
        <v>2745</v>
      </c>
      <c r="B687" s="14" t="s">
        <v>57</v>
      </c>
      <c r="C687" s="13" t="s">
        <v>76</v>
      </c>
      <c r="D687" s="14" t="s">
        <v>2746</v>
      </c>
      <c r="E687" s="15" t="s">
        <v>2747</v>
      </c>
      <c r="F687" s="14"/>
      <c r="G687" s="16"/>
      <c r="H687" s="13" t="s">
        <v>2483</v>
      </c>
      <c r="I687" s="13" t="s">
        <v>2748</v>
      </c>
      <c r="J687" s="13" t="s">
        <v>2749</v>
      </c>
      <c r="K687" s="13" t="s">
        <v>2750</v>
      </c>
      <c r="L687" s="14"/>
      <c r="M687" s="13" t="s">
        <v>53</v>
      </c>
      <c r="N687" s="13" t="s">
        <v>249</v>
      </c>
      <c r="O687" s="14"/>
      <c r="P687" s="13" t="s">
        <v>2477</v>
      </c>
      <c r="Q687" s="16"/>
    </row>
    <row r="688" customFormat="false" ht="58.2" hidden="false" customHeight="false" outlineLevel="0" collapsed="false">
      <c r="A688" s="13" t="s">
        <v>2751</v>
      </c>
      <c r="B688" s="14" t="s">
        <v>57</v>
      </c>
      <c r="C688" s="13" t="s">
        <v>76</v>
      </c>
      <c r="D688" s="14" t="s">
        <v>2746</v>
      </c>
      <c r="E688" s="15" t="s">
        <v>2752</v>
      </c>
      <c r="F688" s="14"/>
      <c r="G688" s="16"/>
      <c r="H688" s="13" t="s">
        <v>2753</v>
      </c>
      <c r="I688" s="13" t="s">
        <v>2748</v>
      </c>
      <c r="J688" s="13" t="s">
        <v>2749</v>
      </c>
      <c r="K688" s="13" t="s">
        <v>2750</v>
      </c>
      <c r="L688" s="14"/>
      <c r="M688" s="13" t="s">
        <v>53</v>
      </c>
      <c r="N688" s="13" t="s">
        <v>249</v>
      </c>
      <c r="O688" s="14"/>
      <c r="P688" s="13" t="s">
        <v>2477</v>
      </c>
      <c r="Q688" s="16"/>
    </row>
    <row r="689" customFormat="false" ht="44" hidden="false" customHeight="false" outlineLevel="0" collapsed="false">
      <c r="A689" s="13" t="s">
        <v>2754</v>
      </c>
      <c r="B689" s="14" t="s">
        <v>57</v>
      </c>
      <c r="C689" s="13" t="s">
        <v>76</v>
      </c>
      <c r="D689" s="14" t="s">
        <v>2746</v>
      </c>
      <c r="E689" s="16" t="s">
        <v>2755</v>
      </c>
      <c r="F689" s="14"/>
      <c r="G689" s="16"/>
      <c r="H689" s="13" t="s">
        <v>1452</v>
      </c>
      <c r="I689" s="13" t="s">
        <v>2748</v>
      </c>
      <c r="J689" s="13" t="s">
        <v>2749</v>
      </c>
      <c r="K689" s="13" t="s">
        <v>2750</v>
      </c>
      <c r="L689" s="14"/>
      <c r="M689" s="13" t="s">
        <v>53</v>
      </c>
      <c r="N689" s="13" t="s">
        <v>249</v>
      </c>
      <c r="O689" s="14"/>
      <c r="P689" s="13" t="s">
        <v>2477</v>
      </c>
      <c r="Q689" s="16" t="s">
        <v>2756</v>
      </c>
    </row>
    <row r="690" customFormat="false" ht="72.35" hidden="false" customHeight="false" outlineLevel="0" collapsed="false">
      <c r="A690" s="13" t="s">
        <v>2757</v>
      </c>
      <c r="B690" s="14" t="s">
        <v>57</v>
      </c>
      <c r="C690" s="13" t="s">
        <v>76</v>
      </c>
      <c r="D690" s="14" t="s">
        <v>2746</v>
      </c>
      <c r="E690" s="16" t="s">
        <v>2758</v>
      </c>
      <c r="F690" s="14"/>
      <c r="G690" s="16"/>
      <c r="H690" s="13" t="s">
        <v>2759</v>
      </c>
      <c r="I690" s="13" t="s">
        <v>2748</v>
      </c>
      <c r="J690" s="13" t="s">
        <v>2749</v>
      </c>
      <c r="K690" s="13" t="s">
        <v>2750</v>
      </c>
      <c r="L690" s="14"/>
      <c r="M690" s="13" t="s">
        <v>53</v>
      </c>
      <c r="N690" s="13" t="s">
        <v>249</v>
      </c>
      <c r="O690" s="14"/>
      <c r="P690" s="13" t="s">
        <v>2477</v>
      </c>
      <c r="Q690" s="16" t="s">
        <v>2717</v>
      </c>
    </row>
    <row r="691" customFormat="false" ht="58.2" hidden="false" customHeight="false" outlineLevel="0" collapsed="false">
      <c r="A691" s="13" t="s">
        <v>2760</v>
      </c>
      <c r="B691" s="14" t="s">
        <v>57</v>
      </c>
      <c r="C691" s="13" t="s">
        <v>76</v>
      </c>
      <c r="D691" s="14" t="s">
        <v>2746</v>
      </c>
      <c r="E691" s="16" t="s">
        <v>2761</v>
      </c>
      <c r="F691" s="14"/>
      <c r="G691" s="16"/>
      <c r="H691" s="13" t="s">
        <v>2707</v>
      </c>
      <c r="I691" s="13" t="s">
        <v>2748</v>
      </c>
      <c r="J691" s="13" t="s">
        <v>2749</v>
      </c>
      <c r="K691" s="13" t="s">
        <v>2750</v>
      </c>
      <c r="L691" s="14"/>
      <c r="M691" s="13" t="s">
        <v>53</v>
      </c>
      <c r="N691" s="13" t="s">
        <v>249</v>
      </c>
      <c r="O691" s="14"/>
      <c r="P691" s="13" t="s">
        <v>2477</v>
      </c>
      <c r="Q691" s="16" t="s">
        <v>2762</v>
      </c>
    </row>
    <row r="692" customFormat="false" ht="58.2" hidden="false" customHeight="false" outlineLevel="0" collapsed="false">
      <c r="A692" s="13" t="s">
        <v>2763</v>
      </c>
      <c r="B692" s="14" t="s">
        <v>57</v>
      </c>
      <c r="C692" s="13" t="s">
        <v>76</v>
      </c>
      <c r="D692" s="14" t="s">
        <v>2764</v>
      </c>
      <c r="E692" s="16" t="s">
        <v>2765</v>
      </c>
      <c r="F692" s="14"/>
      <c r="G692" s="16"/>
      <c r="H692" s="13" t="s">
        <v>2081</v>
      </c>
      <c r="I692" s="13" t="s">
        <v>2766</v>
      </c>
      <c r="J692" s="13" t="s">
        <v>2767</v>
      </c>
      <c r="K692" s="13" t="s">
        <v>2768</v>
      </c>
      <c r="L692" s="14"/>
      <c r="M692" s="13" t="s">
        <v>53</v>
      </c>
      <c r="N692" s="13" t="s">
        <v>249</v>
      </c>
      <c r="O692" s="14"/>
      <c r="P692" s="13" t="s">
        <v>2477</v>
      </c>
      <c r="Q692" s="16" t="s">
        <v>2756</v>
      </c>
    </row>
    <row r="693" customFormat="false" ht="58.2" hidden="false" customHeight="false" outlineLevel="0" collapsed="false">
      <c r="A693" s="13" t="s">
        <v>2769</v>
      </c>
      <c r="B693" s="14" t="s">
        <v>57</v>
      </c>
      <c r="C693" s="13" t="s">
        <v>76</v>
      </c>
      <c r="D693" s="14" t="s">
        <v>2764</v>
      </c>
      <c r="E693" s="16" t="s">
        <v>2770</v>
      </c>
      <c r="F693" s="14"/>
      <c r="G693" s="16"/>
      <c r="H693" s="13" t="s">
        <v>2081</v>
      </c>
      <c r="I693" s="13" t="s">
        <v>2766</v>
      </c>
      <c r="J693" s="13" t="s">
        <v>2767</v>
      </c>
      <c r="K693" s="13" t="s">
        <v>2768</v>
      </c>
      <c r="L693" s="14"/>
      <c r="M693" s="13" t="s">
        <v>53</v>
      </c>
      <c r="N693" s="13" t="s">
        <v>249</v>
      </c>
      <c r="O693" s="14"/>
      <c r="P693" s="13" t="s">
        <v>2477</v>
      </c>
      <c r="Q693" s="16"/>
    </row>
    <row r="694" customFormat="false" ht="72.35" hidden="false" customHeight="false" outlineLevel="0" collapsed="false">
      <c r="A694" s="13" t="s">
        <v>2771</v>
      </c>
      <c r="B694" s="14" t="s">
        <v>57</v>
      </c>
      <c r="C694" s="13" t="s">
        <v>76</v>
      </c>
      <c r="D694" s="14" t="s">
        <v>2764</v>
      </c>
      <c r="E694" s="16" t="s">
        <v>2772</v>
      </c>
      <c r="F694" s="14"/>
      <c r="G694" s="16"/>
      <c r="H694" s="13" t="s">
        <v>2081</v>
      </c>
      <c r="I694" s="13" t="s">
        <v>2766</v>
      </c>
      <c r="J694" s="13" t="s">
        <v>2767</v>
      </c>
      <c r="K694" s="13" t="s">
        <v>2768</v>
      </c>
      <c r="L694" s="14"/>
      <c r="M694" s="13" t="s">
        <v>53</v>
      </c>
      <c r="N694" s="13" t="s">
        <v>249</v>
      </c>
      <c r="O694" s="14"/>
      <c r="P694" s="13" t="s">
        <v>2477</v>
      </c>
      <c r="Q694" s="16" t="s">
        <v>2717</v>
      </c>
    </row>
    <row r="695" customFormat="false" ht="58.2" hidden="false" customHeight="false" outlineLevel="0" collapsed="false">
      <c r="A695" s="13" t="s">
        <v>2773</v>
      </c>
      <c r="B695" s="14" t="s">
        <v>57</v>
      </c>
      <c r="C695" s="13" t="s">
        <v>76</v>
      </c>
      <c r="D695" s="14" t="s">
        <v>2774</v>
      </c>
      <c r="E695" s="16" t="s">
        <v>2775</v>
      </c>
      <c r="F695" s="14"/>
      <c r="G695" s="16"/>
      <c r="H695" s="13" t="s">
        <v>2548</v>
      </c>
      <c r="I695" s="13" t="s">
        <v>2776</v>
      </c>
      <c r="J695" s="13" t="s">
        <v>2777</v>
      </c>
      <c r="K695" s="13" t="s">
        <v>2778</v>
      </c>
      <c r="L695" s="14"/>
      <c r="M695" s="13" t="s">
        <v>53</v>
      </c>
      <c r="N695" s="13" t="s">
        <v>249</v>
      </c>
      <c r="O695" s="14"/>
      <c r="P695" s="13" t="s">
        <v>2477</v>
      </c>
      <c r="Q695" s="16" t="s">
        <v>2779</v>
      </c>
    </row>
    <row r="696" customFormat="false" ht="58.2" hidden="false" customHeight="false" outlineLevel="0" collapsed="false">
      <c r="A696" s="13" t="s">
        <v>2780</v>
      </c>
      <c r="B696" s="14" t="s">
        <v>57</v>
      </c>
      <c r="C696" s="13" t="s">
        <v>76</v>
      </c>
      <c r="D696" s="14" t="s">
        <v>2774</v>
      </c>
      <c r="E696" s="16" t="s">
        <v>2781</v>
      </c>
      <c r="F696" s="14"/>
      <c r="G696" s="16"/>
      <c r="H696" s="13" t="s">
        <v>2685</v>
      </c>
      <c r="I696" s="13" t="s">
        <v>2776</v>
      </c>
      <c r="J696" s="13" t="s">
        <v>2777</v>
      </c>
      <c r="K696" s="13" t="s">
        <v>2778</v>
      </c>
      <c r="L696" s="14"/>
      <c r="M696" s="13" t="s">
        <v>53</v>
      </c>
      <c r="N696" s="13" t="s">
        <v>249</v>
      </c>
      <c r="O696" s="14"/>
      <c r="P696" s="13" t="s">
        <v>2477</v>
      </c>
      <c r="Q696" s="16"/>
    </row>
    <row r="697" customFormat="false" ht="58.2" hidden="false" customHeight="false" outlineLevel="0" collapsed="false">
      <c r="A697" s="13" t="s">
        <v>2782</v>
      </c>
      <c r="B697" s="14" t="s">
        <v>57</v>
      </c>
      <c r="C697" s="13" t="s">
        <v>76</v>
      </c>
      <c r="D697" s="14" t="s">
        <v>2774</v>
      </c>
      <c r="E697" s="16" t="s">
        <v>2783</v>
      </c>
      <c r="F697" s="14"/>
      <c r="G697" s="16"/>
      <c r="H697" s="13" t="s">
        <v>2548</v>
      </c>
      <c r="I697" s="13" t="s">
        <v>2776</v>
      </c>
      <c r="J697" s="13" t="s">
        <v>2777</v>
      </c>
      <c r="K697" s="13" t="s">
        <v>2778</v>
      </c>
      <c r="L697" s="14"/>
      <c r="M697" s="13" t="s">
        <v>53</v>
      </c>
      <c r="N697" s="13" t="s">
        <v>249</v>
      </c>
      <c r="O697" s="14"/>
      <c r="P697" s="13" t="s">
        <v>2477</v>
      </c>
      <c r="Q697" s="15" t="s">
        <v>2784</v>
      </c>
    </row>
    <row r="698" customFormat="false" ht="72.35" hidden="false" customHeight="false" outlineLevel="0" collapsed="false">
      <c r="A698" s="13" t="s">
        <v>2785</v>
      </c>
      <c r="B698" s="14" t="s">
        <v>57</v>
      </c>
      <c r="C698" s="13" t="s">
        <v>76</v>
      </c>
      <c r="D698" s="14" t="s">
        <v>2786</v>
      </c>
      <c r="E698" s="16" t="s">
        <v>2787</v>
      </c>
      <c r="F698" s="14"/>
      <c r="G698" s="16"/>
      <c r="H698" s="13" t="s">
        <v>2526</v>
      </c>
      <c r="I698" s="13" t="s">
        <v>2788</v>
      </c>
      <c r="J698" s="13" t="s">
        <v>2789</v>
      </c>
      <c r="K698" s="13" t="s">
        <v>2790</v>
      </c>
      <c r="L698" s="14"/>
      <c r="M698" s="13" t="s">
        <v>53</v>
      </c>
      <c r="N698" s="13" t="s">
        <v>249</v>
      </c>
      <c r="O698" s="14"/>
      <c r="P698" s="13" t="s">
        <v>2477</v>
      </c>
      <c r="Q698" s="16" t="s">
        <v>2717</v>
      </c>
    </row>
    <row r="699" customFormat="false" ht="44" hidden="false" customHeight="false" outlineLevel="0" collapsed="false">
      <c r="A699" s="13" t="s">
        <v>2791</v>
      </c>
      <c r="B699" s="14" t="s">
        <v>57</v>
      </c>
      <c r="C699" s="13" t="s">
        <v>76</v>
      </c>
      <c r="D699" s="14" t="s">
        <v>2786</v>
      </c>
      <c r="E699" s="16" t="s">
        <v>2792</v>
      </c>
      <c r="F699" s="14"/>
      <c r="G699" s="16"/>
      <c r="H699" s="13" t="s">
        <v>398</v>
      </c>
      <c r="I699" s="13" t="s">
        <v>2788</v>
      </c>
      <c r="J699" s="13" t="s">
        <v>2789</v>
      </c>
      <c r="K699" s="13" t="s">
        <v>2790</v>
      </c>
      <c r="L699" s="14"/>
      <c r="M699" s="13" t="s">
        <v>53</v>
      </c>
      <c r="N699" s="13" t="s">
        <v>249</v>
      </c>
      <c r="O699" s="14"/>
      <c r="P699" s="13" t="s">
        <v>2477</v>
      </c>
      <c r="Q699" s="16" t="s">
        <v>2793</v>
      </c>
    </row>
    <row r="700" customFormat="false" ht="58.2" hidden="false" customHeight="false" outlineLevel="0" collapsed="false">
      <c r="A700" s="13" t="s">
        <v>2794</v>
      </c>
      <c r="B700" s="14" t="s">
        <v>57</v>
      </c>
      <c r="C700" s="13" t="s">
        <v>76</v>
      </c>
      <c r="D700" s="14" t="s">
        <v>2786</v>
      </c>
      <c r="E700" s="16" t="s">
        <v>2795</v>
      </c>
      <c r="F700" s="14"/>
      <c r="G700" s="16"/>
      <c r="H700" s="13" t="s">
        <v>2707</v>
      </c>
      <c r="I700" s="13" t="s">
        <v>2788</v>
      </c>
      <c r="J700" s="13" t="s">
        <v>2789</v>
      </c>
      <c r="K700" s="13" t="s">
        <v>2790</v>
      </c>
      <c r="L700" s="14"/>
      <c r="M700" s="13" t="s">
        <v>53</v>
      </c>
      <c r="N700" s="13" t="s">
        <v>249</v>
      </c>
      <c r="O700" s="14"/>
      <c r="P700" s="13" t="s">
        <v>2477</v>
      </c>
      <c r="Q700" s="16" t="s">
        <v>2796</v>
      </c>
    </row>
    <row r="701" customFormat="false" ht="72.35" hidden="false" customHeight="false" outlineLevel="0" collapsed="false">
      <c r="A701" s="13" t="s">
        <v>2797</v>
      </c>
      <c r="B701" s="14" t="s">
        <v>57</v>
      </c>
      <c r="C701" s="13" t="s">
        <v>76</v>
      </c>
      <c r="D701" s="14" t="s">
        <v>2786</v>
      </c>
      <c r="E701" s="16" t="s">
        <v>2798</v>
      </c>
      <c r="F701" s="14"/>
      <c r="G701" s="16"/>
      <c r="H701" s="13" t="s">
        <v>2081</v>
      </c>
      <c r="I701" s="13" t="s">
        <v>2799</v>
      </c>
      <c r="J701" s="13" t="s">
        <v>2800</v>
      </c>
      <c r="K701" s="13" t="s">
        <v>2801</v>
      </c>
      <c r="L701" s="14"/>
      <c r="M701" s="13" t="s">
        <v>53</v>
      </c>
      <c r="N701" s="13" t="s">
        <v>249</v>
      </c>
      <c r="O701" s="14"/>
      <c r="P701" s="13" t="s">
        <v>2477</v>
      </c>
      <c r="Q701" s="16" t="s">
        <v>2756</v>
      </c>
    </row>
    <row r="702" customFormat="false" ht="58.2" hidden="false" customHeight="false" outlineLevel="0" collapsed="false">
      <c r="A702" s="13" t="s">
        <v>2802</v>
      </c>
      <c r="B702" s="14" t="s">
        <v>57</v>
      </c>
      <c r="C702" s="13" t="s">
        <v>76</v>
      </c>
      <c r="D702" s="14" t="s">
        <v>2786</v>
      </c>
      <c r="E702" s="16" t="s">
        <v>2803</v>
      </c>
      <c r="F702" s="14"/>
      <c r="G702" s="16"/>
      <c r="H702" s="13" t="s">
        <v>2707</v>
      </c>
      <c r="I702" s="13" t="s">
        <v>2799</v>
      </c>
      <c r="J702" s="13" t="s">
        <v>2800</v>
      </c>
      <c r="K702" s="13" t="s">
        <v>2801</v>
      </c>
      <c r="L702" s="14"/>
      <c r="M702" s="13" t="s">
        <v>53</v>
      </c>
      <c r="N702" s="13" t="s">
        <v>249</v>
      </c>
      <c r="O702" s="14"/>
      <c r="P702" s="13" t="s">
        <v>2477</v>
      </c>
      <c r="Q702" s="16" t="s">
        <v>2756</v>
      </c>
    </row>
    <row r="703" customFormat="false" ht="58.2" hidden="false" customHeight="false" outlineLevel="0" collapsed="false">
      <c r="A703" s="13" t="s">
        <v>2804</v>
      </c>
      <c r="B703" s="14" t="s">
        <v>57</v>
      </c>
      <c r="C703" s="13" t="s">
        <v>76</v>
      </c>
      <c r="D703" s="14" t="s">
        <v>2786</v>
      </c>
      <c r="E703" s="16" t="s">
        <v>2805</v>
      </c>
      <c r="F703" s="14"/>
      <c r="G703" s="16"/>
      <c r="H703" s="13" t="s">
        <v>2081</v>
      </c>
      <c r="I703" s="13" t="s">
        <v>2799</v>
      </c>
      <c r="J703" s="13" t="s">
        <v>2800</v>
      </c>
      <c r="K703" s="13" t="s">
        <v>2801</v>
      </c>
      <c r="L703" s="14"/>
      <c r="M703" s="13" t="s">
        <v>53</v>
      </c>
      <c r="N703" s="13" t="s">
        <v>249</v>
      </c>
      <c r="O703" s="14"/>
      <c r="P703" s="13" t="s">
        <v>2477</v>
      </c>
      <c r="Q703" s="16" t="s">
        <v>2717</v>
      </c>
    </row>
    <row r="704" customFormat="false" ht="72.35" hidden="false" customHeight="false" outlineLevel="0" collapsed="false">
      <c r="A704" s="13" t="s">
        <v>2806</v>
      </c>
      <c r="B704" s="14" t="s">
        <v>57</v>
      </c>
      <c r="C704" s="13" t="s">
        <v>76</v>
      </c>
      <c r="D704" s="13" t="s">
        <v>2807</v>
      </c>
      <c r="E704" s="15" t="s">
        <v>2808</v>
      </c>
      <c r="F704" s="14" t="s">
        <v>396</v>
      </c>
      <c r="G704" s="16"/>
      <c r="H704" s="13" t="s">
        <v>2809</v>
      </c>
      <c r="I704" s="13" t="s">
        <v>2810</v>
      </c>
      <c r="J704" s="14" t="s">
        <v>2811</v>
      </c>
      <c r="K704" s="14"/>
      <c r="L704" s="14"/>
      <c r="M704" s="13" t="s">
        <v>53</v>
      </c>
      <c r="N704" s="13" t="s">
        <v>249</v>
      </c>
      <c r="O704" s="14"/>
      <c r="P704" s="13" t="s">
        <v>2477</v>
      </c>
      <c r="Q704" s="16"/>
    </row>
    <row r="705" customFormat="false" ht="29.85" hidden="false" customHeight="false" outlineLevel="0" collapsed="false">
      <c r="A705" s="13" t="s">
        <v>2812</v>
      </c>
      <c r="B705" s="14" t="s">
        <v>57</v>
      </c>
      <c r="C705" s="13" t="s">
        <v>76</v>
      </c>
      <c r="D705" s="13" t="s">
        <v>2807</v>
      </c>
      <c r="E705" s="15" t="s">
        <v>2813</v>
      </c>
      <c r="F705" s="14" t="s">
        <v>396</v>
      </c>
      <c r="G705" s="16"/>
      <c r="H705" s="13" t="s">
        <v>2663</v>
      </c>
      <c r="I705" s="13" t="s">
        <v>2810</v>
      </c>
      <c r="J705" s="14" t="s">
        <v>2811</v>
      </c>
      <c r="K705" s="14"/>
      <c r="L705" s="14"/>
      <c r="M705" s="13" t="s">
        <v>53</v>
      </c>
      <c r="N705" s="13" t="s">
        <v>249</v>
      </c>
      <c r="O705" s="14"/>
      <c r="P705" s="13" t="s">
        <v>2477</v>
      </c>
      <c r="Q705" s="16"/>
    </row>
    <row r="706" customFormat="false" ht="29.85" hidden="false" customHeight="false" outlineLevel="0" collapsed="false">
      <c r="A706" s="13" t="s">
        <v>2814</v>
      </c>
      <c r="B706" s="14" t="s">
        <v>57</v>
      </c>
      <c r="C706" s="13" t="s">
        <v>76</v>
      </c>
      <c r="D706" s="13" t="s">
        <v>2807</v>
      </c>
      <c r="E706" s="16" t="s">
        <v>2815</v>
      </c>
      <c r="F706" s="14" t="s">
        <v>396</v>
      </c>
      <c r="G706" s="16"/>
      <c r="H706" s="13" t="s">
        <v>2809</v>
      </c>
      <c r="I706" s="13" t="s">
        <v>2810</v>
      </c>
      <c r="J706" s="14" t="s">
        <v>2811</v>
      </c>
      <c r="K706" s="14"/>
      <c r="L706" s="14"/>
      <c r="M706" s="13" t="s">
        <v>53</v>
      </c>
      <c r="N706" s="13" t="s">
        <v>249</v>
      </c>
      <c r="O706" s="14"/>
      <c r="P706" s="13" t="s">
        <v>2477</v>
      </c>
      <c r="Q706" s="15" t="s">
        <v>2816</v>
      </c>
    </row>
    <row r="707" customFormat="false" ht="29.85" hidden="false" customHeight="false" outlineLevel="0" collapsed="false">
      <c r="A707" s="13" t="s">
        <v>2817</v>
      </c>
      <c r="B707" s="14" t="s">
        <v>57</v>
      </c>
      <c r="C707" s="13" t="s">
        <v>76</v>
      </c>
      <c r="D707" s="13" t="s">
        <v>2807</v>
      </c>
      <c r="E707" s="15" t="s">
        <v>2818</v>
      </c>
      <c r="F707" s="14" t="s">
        <v>396</v>
      </c>
      <c r="G707" s="16"/>
      <c r="H707" s="13" t="s">
        <v>1208</v>
      </c>
      <c r="I707" s="13" t="s">
        <v>2810</v>
      </c>
      <c r="J707" s="14" t="s">
        <v>2811</v>
      </c>
      <c r="K707" s="14"/>
      <c r="L707" s="14"/>
      <c r="M707" s="13" t="s">
        <v>53</v>
      </c>
      <c r="N707" s="13" t="s">
        <v>249</v>
      </c>
      <c r="O707" s="14"/>
      <c r="P707" s="13" t="s">
        <v>2477</v>
      </c>
      <c r="Q707" s="15" t="s">
        <v>1566</v>
      </c>
    </row>
    <row r="708" customFormat="false" ht="44" hidden="false" customHeight="false" outlineLevel="0" collapsed="false">
      <c r="A708" s="13" t="s">
        <v>2819</v>
      </c>
      <c r="B708" s="14" t="s">
        <v>57</v>
      </c>
      <c r="C708" s="13" t="s">
        <v>76</v>
      </c>
      <c r="D708" s="13" t="s">
        <v>2820</v>
      </c>
      <c r="E708" s="16" t="s">
        <v>2821</v>
      </c>
      <c r="F708" s="14" t="s">
        <v>396</v>
      </c>
      <c r="G708" s="16"/>
      <c r="H708" s="13" t="s">
        <v>2663</v>
      </c>
      <c r="I708" s="13" t="s">
        <v>2810</v>
      </c>
      <c r="J708" s="14" t="s">
        <v>2811</v>
      </c>
      <c r="K708" s="14"/>
      <c r="L708" s="14"/>
      <c r="M708" s="13" t="s">
        <v>53</v>
      </c>
      <c r="N708" s="13" t="s">
        <v>249</v>
      </c>
      <c r="O708" s="14"/>
      <c r="P708" s="13" t="s">
        <v>2477</v>
      </c>
      <c r="Q708" s="16"/>
    </row>
    <row r="709" customFormat="false" ht="58.2" hidden="false" customHeight="false" outlineLevel="0" collapsed="false">
      <c r="A709" s="13" t="s">
        <v>2822</v>
      </c>
      <c r="B709" s="14" t="s">
        <v>57</v>
      </c>
      <c r="C709" s="13" t="s">
        <v>76</v>
      </c>
      <c r="D709" s="13" t="s">
        <v>2820</v>
      </c>
      <c r="E709" s="16" t="s">
        <v>2823</v>
      </c>
      <c r="F709" s="14" t="s">
        <v>396</v>
      </c>
      <c r="G709" s="16"/>
      <c r="H709" s="13" t="s">
        <v>2642</v>
      </c>
      <c r="I709" s="13" t="s">
        <v>2810</v>
      </c>
      <c r="J709" s="14" t="s">
        <v>2811</v>
      </c>
      <c r="K709" s="14"/>
      <c r="L709" s="14"/>
      <c r="M709" s="13" t="s">
        <v>53</v>
      </c>
      <c r="N709" s="13" t="s">
        <v>249</v>
      </c>
      <c r="O709" s="14"/>
      <c r="P709" s="13" t="s">
        <v>2477</v>
      </c>
      <c r="Q709" s="16"/>
    </row>
    <row r="710" customFormat="false" ht="58.2" hidden="false" customHeight="false" outlineLevel="0" collapsed="false">
      <c r="A710" s="13" t="s">
        <v>2824</v>
      </c>
      <c r="B710" s="14" t="s">
        <v>57</v>
      </c>
      <c r="C710" s="13" t="s">
        <v>76</v>
      </c>
      <c r="D710" s="13" t="s">
        <v>2820</v>
      </c>
      <c r="E710" s="16" t="s">
        <v>2825</v>
      </c>
      <c r="F710" s="14" t="s">
        <v>396</v>
      </c>
      <c r="G710" s="16"/>
      <c r="H710" s="13" t="s">
        <v>2826</v>
      </c>
      <c r="I710" s="13" t="s">
        <v>2810</v>
      </c>
      <c r="J710" s="14" t="s">
        <v>2811</v>
      </c>
      <c r="K710" s="14"/>
      <c r="L710" s="14"/>
      <c r="M710" s="13" t="s">
        <v>53</v>
      </c>
      <c r="N710" s="13" t="s">
        <v>249</v>
      </c>
      <c r="O710" s="14"/>
      <c r="P710" s="13" t="s">
        <v>2477</v>
      </c>
      <c r="Q710" s="16"/>
    </row>
    <row r="711" customFormat="false" ht="44" hidden="false" customHeight="false" outlineLevel="0" collapsed="false">
      <c r="A711" s="13" t="s">
        <v>2827</v>
      </c>
      <c r="B711" s="14" t="s">
        <v>57</v>
      </c>
      <c r="C711" s="13" t="s">
        <v>76</v>
      </c>
      <c r="D711" s="13" t="s">
        <v>2820</v>
      </c>
      <c r="E711" s="16" t="s">
        <v>2828</v>
      </c>
      <c r="F711" s="14" t="s">
        <v>396</v>
      </c>
      <c r="G711" s="16"/>
      <c r="H711" s="13" t="s">
        <v>1208</v>
      </c>
      <c r="I711" s="13" t="s">
        <v>2810</v>
      </c>
      <c r="J711" s="14" t="s">
        <v>2811</v>
      </c>
      <c r="K711" s="14"/>
      <c r="L711" s="14"/>
      <c r="M711" s="13" t="s">
        <v>53</v>
      </c>
      <c r="N711" s="13" t="s">
        <v>249</v>
      </c>
      <c r="O711" s="14"/>
      <c r="P711" s="13" t="s">
        <v>2477</v>
      </c>
      <c r="Q711" s="16"/>
    </row>
    <row r="712" customFormat="false" ht="72.35" hidden="false" customHeight="false" outlineLevel="0" collapsed="false">
      <c r="A712" s="13" t="s">
        <v>2829</v>
      </c>
      <c r="B712" s="14" t="s">
        <v>57</v>
      </c>
      <c r="C712" s="13" t="s">
        <v>76</v>
      </c>
      <c r="D712" s="13" t="s">
        <v>2820</v>
      </c>
      <c r="E712" s="16" t="s">
        <v>2830</v>
      </c>
      <c r="F712" s="14" t="s">
        <v>396</v>
      </c>
      <c r="G712" s="16"/>
      <c r="H712" s="13" t="s">
        <v>1208</v>
      </c>
      <c r="I712" s="13" t="s">
        <v>2810</v>
      </c>
      <c r="J712" s="14" t="s">
        <v>2811</v>
      </c>
      <c r="K712" s="14"/>
      <c r="L712" s="14"/>
      <c r="M712" s="13" t="s">
        <v>53</v>
      </c>
      <c r="N712" s="13" t="s">
        <v>249</v>
      </c>
      <c r="O712" s="14"/>
      <c r="P712" s="13" t="s">
        <v>2477</v>
      </c>
      <c r="Q712" s="15" t="s">
        <v>2831</v>
      </c>
    </row>
    <row r="713" customFormat="false" ht="44" hidden="false" customHeight="false" outlineLevel="0" collapsed="false">
      <c r="A713" s="13" t="s">
        <v>2832</v>
      </c>
      <c r="B713" s="14" t="s">
        <v>57</v>
      </c>
      <c r="C713" s="13" t="s">
        <v>76</v>
      </c>
      <c r="D713" s="13" t="s">
        <v>2820</v>
      </c>
      <c r="E713" s="16" t="s">
        <v>2833</v>
      </c>
      <c r="F713" s="14" t="s">
        <v>396</v>
      </c>
      <c r="G713" s="16"/>
      <c r="H713" s="13" t="s">
        <v>1208</v>
      </c>
      <c r="I713" s="13" t="s">
        <v>2810</v>
      </c>
      <c r="J713" s="14" t="s">
        <v>2811</v>
      </c>
      <c r="K713" s="14"/>
      <c r="L713" s="14"/>
      <c r="M713" s="13" t="s">
        <v>53</v>
      </c>
      <c r="N713" s="13" t="s">
        <v>249</v>
      </c>
      <c r="O713" s="14"/>
      <c r="P713" s="13" t="s">
        <v>2477</v>
      </c>
      <c r="Q713" s="15" t="s">
        <v>2834</v>
      </c>
    </row>
    <row r="714" customFormat="false" ht="58.2" hidden="false" customHeight="false" outlineLevel="0" collapsed="false">
      <c r="A714" s="13" t="s">
        <v>2835</v>
      </c>
      <c r="B714" s="14" t="s">
        <v>57</v>
      </c>
      <c r="C714" s="13" t="s">
        <v>76</v>
      </c>
      <c r="D714" s="13" t="s">
        <v>2820</v>
      </c>
      <c r="E714" s="16" t="s">
        <v>2836</v>
      </c>
      <c r="F714" s="14" t="s">
        <v>396</v>
      </c>
      <c r="G714" s="16"/>
      <c r="H714" s="13" t="s">
        <v>2663</v>
      </c>
      <c r="I714" s="13" t="s">
        <v>2810</v>
      </c>
      <c r="J714" s="14" t="s">
        <v>2811</v>
      </c>
      <c r="K714" s="14"/>
      <c r="L714" s="14"/>
      <c r="M714" s="13" t="s">
        <v>53</v>
      </c>
      <c r="N714" s="13" t="s">
        <v>249</v>
      </c>
      <c r="O714" s="14"/>
      <c r="P714" s="13" t="s">
        <v>2477</v>
      </c>
      <c r="Q714" s="16"/>
    </row>
    <row r="715" customFormat="false" ht="44" hidden="false" customHeight="false" outlineLevel="0" collapsed="false">
      <c r="A715" s="13" t="s">
        <v>2837</v>
      </c>
      <c r="B715" s="14" t="s">
        <v>57</v>
      </c>
      <c r="C715" s="13" t="s">
        <v>76</v>
      </c>
      <c r="D715" s="13" t="s">
        <v>2820</v>
      </c>
      <c r="E715" s="16" t="s">
        <v>2838</v>
      </c>
      <c r="F715" s="14" t="s">
        <v>396</v>
      </c>
      <c r="G715" s="16"/>
      <c r="H715" s="13" t="s">
        <v>1208</v>
      </c>
      <c r="I715" s="13" t="s">
        <v>2810</v>
      </c>
      <c r="J715" s="14" t="s">
        <v>2811</v>
      </c>
      <c r="K715" s="14"/>
      <c r="L715" s="14"/>
      <c r="M715" s="13" t="s">
        <v>53</v>
      </c>
      <c r="N715" s="13" t="s">
        <v>249</v>
      </c>
      <c r="O715" s="14"/>
      <c r="P715" s="13" t="s">
        <v>2477</v>
      </c>
      <c r="Q715" s="16" t="s">
        <v>2839</v>
      </c>
    </row>
    <row r="716" customFormat="false" ht="58.2" hidden="false" customHeight="false" outlineLevel="0" collapsed="false">
      <c r="A716" s="13" t="s">
        <v>2840</v>
      </c>
      <c r="B716" s="14" t="s">
        <v>57</v>
      </c>
      <c r="C716" s="13" t="s">
        <v>76</v>
      </c>
      <c r="D716" s="13" t="s">
        <v>2820</v>
      </c>
      <c r="E716" s="16" t="s">
        <v>2841</v>
      </c>
      <c r="F716" s="14" t="s">
        <v>396</v>
      </c>
      <c r="G716" s="16"/>
      <c r="H716" s="13" t="s">
        <v>1208</v>
      </c>
      <c r="I716" s="13" t="s">
        <v>2810</v>
      </c>
      <c r="J716" s="14" t="s">
        <v>2811</v>
      </c>
      <c r="K716" s="14"/>
      <c r="L716" s="14"/>
      <c r="M716" s="13" t="s">
        <v>53</v>
      </c>
      <c r="N716" s="13" t="s">
        <v>249</v>
      </c>
      <c r="O716" s="14"/>
      <c r="P716" s="13" t="s">
        <v>2477</v>
      </c>
      <c r="Q716" s="16"/>
    </row>
    <row r="717" customFormat="false" ht="58.2" hidden="false" customHeight="false" outlineLevel="0" collapsed="false">
      <c r="A717" s="13" t="s">
        <v>2842</v>
      </c>
      <c r="B717" s="14" t="s">
        <v>57</v>
      </c>
      <c r="C717" s="13" t="s">
        <v>76</v>
      </c>
      <c r="D717" s="14" t="s">
        <v>2843</v>
      </c>
      <c r="E717" s="16" t="s">
        <v>2844</v>
      </c>
      <c r="F717" s="14" t="s">
        <v>396</v>
      </c>
      <c r="G717" s="16"/>
      <c r="H717" s="13" t="s">
        <v>2654</v>
      </c>
      <c r="I717" s="13" t="s">
        <v>2845</v>
      </c>
      <c r="J717" s="14" t="s">
        <v>2846</v>
      </c>
      <c r="K717" s="14"/>
      <c r="L717" s="14"/>
      <c r="M717" s="13" t="s">
        <v>53</v>
      </c>
      <c r="N717" s="13" t="s">
        <v>249</v>
      </c>
      <c r="O717" s="14"/>
      <c r="P717" s="13" t="s">
        <v>2477</v>
      </c>
      <c r="Q717" s="16" t="s">
        <v>2847</v>
      </c>
    </row>
    <row r="718" customFormat="false" ht="44" hidden="false" customHeight="false" outlineLevel="0" collapsed="false">
      <c r="A718" s="13" t="s">
        <v>2848</v>
      </c>
      <c r="B718" s="14" t="s">
        <v>57</v>
      </c>
      <c r="C718" s="13" t="s">
        <v>76</v>
      </c>
      <c r="D718" s="14" t="s">
        <v>2843</v>
      </c>
      <c r="E718" s="16" t="s">
        <v>2849</v>
      </c>
      <c r="F718" s="14" t="s">
        <v>396</v>
      </c>
      <c r="G718" s="16"/>
      <c r="H718" s="13" t="s">
        <v>1253</v>
      </c>
      <c r="I718" s="13" t="s">
        <v>2845</v>
      </c>
      <c r="J718" s="14" t="s">
        <v>2846</v>
      </c>
      <c r="K718" s="14"/>
      <c r="L718" s="14"/>
      <c r="M718" s="13" t="s">
        <v>53</v>
      </c>
      <c r="N718" s="13" t="s">
        <v>249</v>
      </c>
      <c r="O718" s="14"/>
      <c r="P718" s="13" t="s">
        <v>2477</v>
      </c>
      <c r="Q718" s="16" t="s">
        <v>2850</v>
      </c>
    </row>
    <row r="719" customFormat="false" ht="58.2" hidden="false" customHeight="false" outlineLevel="0" collapsed="false">
      <c r="A719" s="13" t="s">
        <v>2851</v>
      </c>
      <c r="B719" s="14" t="s">
        <v>57</v>
      </c>
      <c r="C719" s="13" t="s">
        <v>76</v>
      </c>
      <c r="D719" s="14" t="s">
        <v>2843</v>
      </c>
      <c r="E719" s="16" t="s">
        <v>2852</v>
      </c>
      <c r="F719" s="14" t="s">
        <v>396</v>
      </c>
      <c r="G719" s="16"/>
      <c r="H719" s="13" t="s">
        <v>2853</v>
      </c>
      <c r="I719" s="13" t="s">
        <v>2845</v>
      </c>
      <c r="J719" s="14" t="s">
        <v>2846</v>
      </c>
      <c r="K719" s="14"/>
      <c r="L719" s="14"/>
      <c r="M719" s="13" t="s">
        <v>53</v>
      </c>
      <c r="N719" s="13" t="s">
        <v>249</v>
      </c>
      <c r="O719" s="14"/>
      <c r="P719" s="13" t="s">
        <v>2477</v>
      </c>
      <c r="Q719" s="16" t="s">
        <v>2854</v>
      </c>
    </row>
    <row r="720" customFormat="false" ht="86.55" hidden="false" customHeight="false" outlineLevel="0" collapsed="false">
      <c r="A720" s="13" t="s">
        <v>2855</v>
      </c>
      <c r="B720" s="14" t="s">
        <v>57</v>
      </c>
      <c r="C720" s="13" t="s">
        <v>76</v>
      </c>
      <c r="D720" s="14" t="s">
        <v>2843</v>
      </c>
      <c r="E720" s="16" t="s">
        <v>2856</v>
      </c>
      <c r="F720" s="14" t="s">
        <v>396</v>
      </c>
      <c r="G720" s="16"/>
      <c r="H720" s="13" t="s">
        <v>2857</v>
      </c>
      <c r="I720" s="13" t="s">
        <v>2845</v>
      </c>
      <c r="J720" s="14" t="s">
        <v>2846</v>
      </c>
      <c r="K720" s="14"/>
      <c r="L720" s="14"/>
      <c r="M720" s="13" t="s">
        <v>53</v>
      </c>
      <c r="N720" s="13" t="s">
        <v>249</v>
      </c>
      <c r="O720" s="14"/>
      <c r="P720" s="13" t="s">
        <v>2477</v>
      </c>
      <c r="Q720" s="16" t="s">
        <v>2858</v>
      </c>
    </row>
    <row r="721" customFormat="false" ht="58.2" hidden="false" customHeight="false" outlineLevel="0" collapsed="false">
      <c r="A721" s="13" t="s">
        <v>2859</v>
      </c>
      <c r="B721" s="14" t="s">
        <v>57</v>
      </c>
      <c r="C721" s="13" t="s">
        <v>76</v>
      </c>
      <c r="D721" s="14" t="s">
        <v>2843</v>
      </c>
      <c r="E721" s="16" t="s">
        <v>2860</v>
      </c>
      <c r="F721" s="14" t="s">
        <v>396</v>
      </c>
      <c r="G721" s="16"/>
      <c r="H721" s="13" t="s">
        <v>1253</v>
      </c>
      <c r="I721" s="13" t="s">
        <v>2845</v>
      </c>
      <c r="J721" s="14" t="s">
        <v>2846</v>
      </c>
      <c r="K721" s="14"/>
      <c r="L721" s="14"/>
      <c r="M721" s="13" t="s">
        <v>53</v>
      </c>
      <c r="N721" s="13" t="s">
        <v>249</v>
      </c>
      <c r="O721" s="14"/>
      <c r="P721" s="13" t="s">
        <v>2477</v>
      </c>
      <c r="Q721" s="16" t="s">
        <v>2861</v>
      </c>
    </row>
    <row r="722" customFormat="false" ht="44" hidden="false" customHeight="false" outlineLevel="0" collapsed="false">
      <c r="A722" s="13" t="s">
        <v>2862</v>
      </c>
      <c r="B722" s="14" t="s">
        <v>57</v>
      </c>
      <c r="C722" s="13" t="s">
        <v>76</v>
      </c>
      <c r="D722" s="14" t="s">
        <v>2843</v>
      </c>
      <c r="E722" s="16" t="s">
        <v>2863</v>
      </c>
      <c r="F722" s="14" t="s">
        <v>396</v>
      </c>
      <c r="G722" s="16"/>
      <c r="H722" s="13" t="s">
        <v>1253</v>
      </c>
      <c r="I722" s="13" t="s">
        <v>2845</v>
      </c>
      <c r="J722" s="14" t="s">
        <v>2846</v>
      </c>
      <c r="K722" s="14"/>
      <c r="L722" s="14"/>
      <c r="M722" s="13" t="s">
        <v>53</v>
      </c>
      <c r="N722" s="13" t="s">
        <v>249</v>
      </c>
      <c r="O722" s="14"/>
      <c r="P722" s="13" t="s">
        <v>2477</v>
      </c>
      <c r="Q722" s="16" t="s">
        <v>2864</v>
      </c>
    </row>
    <row r="723" customFormat="false" ht="29.85" hidden="false" customHeight="false" outlineLevel="0" collapsed="false">
      <c r="A723" s="13" t="s">
        <v>2865</v>
      </c>
      <c r="B723" s="14" t="s">
        <v>57</v>
      </c>
      <c r="C723" s="13" t="s">
        <v>76</v>
      </c>
      <c r="D723" s="14" t="s">
        <v>2843</v>
      </c>
      <c r="E723" s="16" t="s">
        <v>2866</v>
      </c>
      <c r="F723" s="14" t="s">
        <v>396</v>
      </c>
      <c r="G723" s="16"/>
      <c r="H723" s="13" t="s">
        <v>2654</v>
      </c>
      <c r="I723" s="13" t="s">
        <v>2845</v>
      </c>
      <c r="J723" s="14" t="s">
        <v>2846</v>
      </c>
      <c r="K723" s="14"/>
      <c r="L723" s="14"/>
      <c r="M723" s="13" t="s">
        <v>53</v>
      </c>
      <c r="N723" s="13" t="s">
        <v>249</v>
      </c>
      <c r="O723" s="14"/>
      <c r="P723" s="13" t="s">
        <v>2477</v>
      </c>
      <c r="Q723" s="16" t="s">
        <v>2867</v>
      </c>
    </row>
    <row r="724" customFormat="false" ht="58.2" hidden="false" customHeight="false" outlineLevel="0" collapsed="false">
      <c r="A724" s="13" t="s">
        <v>2868</v>
      </c>
      <c r="B724" s="14" t="s">
        <v>57</v>
      </c>
      <c r="C724" s="13" t="s">
        <v>76</v>
      </c>
      <c r="D724" s="14" t="s">
        <v>2843</v>
      </c>
      <c r="E724" s="16" t="s">
        <v>2869</v>
      </c>
      <c r="F724" s="14" t="s">
        <v>396</v>
      </c>
      <c r="G724" s="16"/>
      <c r="H724" s="13" t="s">
        <v>2870</v>
      </c>
      <c r="I724" s="13" t="s">
        <v>2845</v>
      </c>
      <c r="J724" s="14" t="s">
        <v>2846</v>
      </c>
      <c r="K724" s="14"/>
      <c r="L724" s="14"/>
      <c r="M724" s="13" t="s">
        <v>53</v>
      </c>
      <c r="N724" s="13" t="s">
        <v>249</v>
      </c>
      <c r="O724" s="14"/>
      <c r="P724" s="13" t="s">
        <v>2477</v>
      </c>
      <c r="Q724" s="16" t="s">
        <v>2871</v>
      </c>
    </row>
    <row r="725" customFormat="false" ht="44" hidden="false" customHeight="false" outlineLevel="0" collapsed="false">
      <c r="A725" s="13" t="s">
        <v>2872</v>
      </c>
      <c r="B725" s="14" t="s">
        <v>57</v>
      </c>
      <c r="C725" s="13" t="s">
        <v>76</v>
      </c>
      <c r="D725" s="14" t="s">
        <v>2843</v>
      </c>
      <c r="E725" s="16" t="s">
        <v>2873</v>
      </c>
      <c r="F725" s="14" t="s">
        <v>396</v>
      </c>
      <c r="G725" s="16"/>
      <c r="H725" s="13" t="s">
        <v>1253</v>
      </c>
      <c r="I725" s="13" t="s">
        <v>2845</v>
      </c>
      <c r="J725" s="14" t="s">
        <v>2846</v>
      </c>
      <c r="K725" s="14"/>
      <c r="L725" s="14"/>
      <c r="M725" s="13" t="s">
        <v>53</v>
      </c>
      <c r="N725" s="13" t="s">
        <v>249</v>
      </c>
      <c r="O725" s="14"/>
      <c r="P725" s="13" t="s">
        <v>2477</v>
      </c>
      <c r="Q725" s="16" t="s">
        <v>2874</v>
      </c>
    </row>
    <row r="726" customFormat="false" ht="44" hidden="false" customHeight="false" outlineLevel="0" collapsed="false">
      <c r="A726" s="13" t="s">
        <v>2875</v>
      </c>
      <c r="B726" s="14" t="s">
        <v>57</v>
      </c>
      <c r="C726" s="13" t="s">
        <v>76</v>
      </c>
      <c r="D726" s="14" t="s">
        <v>2843</v>
      </c>
      <c r="E726" s="16" t="s">
        <v>2876</v>
      </c>
      <c r="F726" s="14" t="s">
        <v>396</v>
      </c>
      <c r="G726" s="16"/>
      <c r="H726" s="13" t="s">
        <v>2877</v>
      </c>
      <c r="I726" s="13" t="s">
        <v>2845</v>
      </c>
      <c r="J726" s="14" t="s">
        <v>2846</v>
      </c>
      <c r="K726" s="14"/>
      <c r="L726" s="14"/>
      <c r="M726" s="13" t="s">
        <v>53</v>
      </c>
      <c r="N726" s="13" t="s">
        <v>249</v>
      </c>
      <c r="O726" s="14"/>
      <c r="P726" s="13" t="s">
        <v>2477</v>
      </c>
      <c r="Q726" s="16" t="s">
        <v>2878</v>
      </c>
    </row>
    <row r="727" customFormat="false" ht="72.35" hidden="false" customHeight="false" outlineLevel="0" collapsed="false">
      <c r="A727" s="13" t="s">
        <v>2879</v>
      </c>
      <c r="B727" s="14" t="s">
        <v>57</v>
      </c>
      <c r="C727" s="13" t="s">
        <v>76</v>
      </c>
      <c r="D727" s="14" t="s">
        <v>2880</v>
      </c>
      <c r="E727" s="15" t="s">
        <v>2881</v>
      </c>
      <c r="F727" s="14"/>
      <c r="G727" s="16"/>
      <c r="H727" s="13" t="s">
        <v>2882</v>
      </c>
      <c r="I727" s="13" t="s">
        <v>2883</v>
      </c>
      <c r="J727" s="13" t="s">
        <v>2884</v>
      </c>
      <c r="K727" s="13" t="s">
        <v>2885</v>
      </c>
      <c r="L727" s="13" t="s">
        <v>2886</v>
      </c>
      <c r="M727" s="13" t="s">
        <v>53</v>
      </c>
      <c r="N727" s="13" t="s">
        <v>249</v>
      </c>
      <c r="O727" s="14"/>
      <c r="P727" s="13" t="s">
        <v>2477</v>
      </c>
      <c r="Q727" s="16" t="s">
        <v>2887</v>
      </c>
    </row>
    <row r="728" customFormat="false" ht="44" hidden="false" customHeight="false" outlineLevel="0" collapsed="false">
      <c r="A728" s="13" t="s">
        <v>2888</v>
      </c>
      <c r="B728" s="14" t="s">
        <v>57</v>
      </c>
      <c r="C728" s="13" t="s">
        <v>76</v>
      </c>
      <c r="D728" s="13" t="s">
        <v>2889</v>
      </c>
      <c r="E728" s="15" t="s">
        <v>2890</v>
      </c>
      <c r="F728" s="14"/>
      <c r="G728" s="16"/>
      <c r="H728" s="13" t="s">
        <v>2480</v>
      </c>
      <c r="I728" s="13" t="s">
        <v>2891</v>
      </c>
      <c r="J728" s="13" t="s">
        <v>2892</v>
      </c>
      <c r="K728" s="14"/>
      <c r="L728" s="14"/>
      <c r="M728" s="13" t="s">
        <v>53</v>
      </c>
      <c r="N728" s="13" t="s">
        <v>249</v>
      </c>
      <c r="O728" s="14"/>
      <c r="P728" s="13" t="s">
        <v>2477</v>
      </c>
      <c r="Q728" s="16" t="s">
        <v>2893</v>
      </c>
    </row>
    <row r="729" customFormat="false" ht="58.2" hidden="false" customHeight="false" outlineLevel="0" collapsed="false">
      <c r="A729" s="13" t="s">
        <v>2894</v>
      </c>
      <c r="B729" s="14" t="s">
        <v>57</v>
      </c>
      <c r="C729" s="13" t="s">
        <v>76</v>
      </c>
      <c r="D729" s="13" t="s">
        <v>2889</v>
      </c>
      <c r="E729" s="15" t="s">
        <v>2895</v>
      </c>
      <c r="F729" s="14"/>
      <c r="G729" s="16"/>
      <c r="H729" s="13" t="s">
        <v>398</v>
      </c>
      <c r="I729" s="13" t="s">
        <v>2896</v>
      </c>
      <c r="J729" s="13" t="s">
        <v>2897</v>
      </c>
      <c r="K729" s="14"/>
      <c r="L729" s="14"/>
      <c r="M729" s="13" t="s">
        <v>53</v>
      </c>
      <c r="N729" s="13" t="s">
        <v>249</v>
      </c>
      <c r="O729" s="14"/>
      <c r="P729" s="13" t="s">
        <v>2477</v>
      </c>
      <c r="Q729" s="16"/>
    </row>
    <row r="730" customFormat="false" ht="58.2" hidden="false" customHeight="false" outlineLevel="0" collapsed="false">
      <c r="A730" s="13" t="s">
        <v>2898</v>
      </c>
      <c r="B730" s="14" t="s">
        <v>57</v>
      </c>
      <c r="C730" s="13" t="s">
        <v>76</v>
      </c>
      <c r="D730" s="13" t="s">
        <v>2889</v>
      </c>
      <c r="E730" s="15" t="s">
        <v>2899</v>
      </c>
      <c r="F730" s="14"/>
      <c r="G730" s="16"/>
      <c r="H730" s="13" t="s">
        <v>1208</v>
      </c>
      <c r="I730" s="13" t="s">
        <v>2900</v>
      </c>
      <c r="J730" s="13" t="s">
        <v>2901</v>
      </c>
      <c r="K730" s="14"/>
      <c r="L730" s="14"/>
      <c r="M730" s="13" t="s">
        <v>53</v>
      </c>
      <c r="N730" s="13" t="s">
        <v>249</v>
      </c>
      <c r="O730" s="14"/>
      <c r="P730" s="13" t="s">
        <v>2477</v>
      </c>
      <c r="Q730" s="16"/>
    </row>
    <row r="731" customFormat="false" ht="29.85" hidden="false" customHeight="false" outlineLevel="0" collapsed="false">
      <c r="A731" s="13" t="s">
        <v>2902</v>
      </c>
      <c r="B731" s="14" t="s">
        <v>57</v>
      </c>
      <c r="C731" s="13" t="s">
        <v>76</v>
      </c>
      <c r="D731" s="13" t="s">
        <v>2889</v>
      </c>
      <c r="E731" s="15" t="s">
        <v>2903</v>
      </c>
      <c r="F731" s="14"/>
      <c r="G731" s="16"/>
      <c r="H731" s="13" t="s">
        <v>2480</v>
      </c>
      <c r="I731" s="13" t="s">
        <v>2891</v>
      </c>
      <c r="J731" s="13" t="s">
        <v>2892</v>
      </c>
      <c r="K731" s="14"/>
      <c r="L731" s="14"/>
      <c r="M731" s="13" t="s">
        <v>53</v>
      </c>
      <c r="N731" s="13" t="s">
        <v>249</v>
      </c>
      <c r="O731" s="14"/>
      <c r="P731" s="13" t="s">
        <v>2477</v>
      </c>
      <c r="Q731" s="16" t="s">
        <v>2904</v>
      </c>
    </row>
    <row r="732" customFormat="false" ht="44" hidden="false" customHeight="false" outlineLevel="0" collapsed="false">
      <c r="A732" s="13" t="s">
        <v>2905</v>
      </c>
      <c r="B732" s="14" t="s">
        <v>57</v>
      </c>
      <c r="C732" s="13" t="s">
        <v>76</v>
      </c>
      <c r="D732" s="13" t="s">
        <v>2889</v>
      </c>
      <c r="E732" s="15" t="s">
        <v>2906</v>
      </c>
      <c r="F732" s="14"/>
      <c r="G732" s="16"/>
      <c r="H732" s="13" t="s">
        <v>2480</v>
      </c>
      <c r="I732" s="13" t="s">
        <v>2891</v>
      </c>
      <c r="J732" s="13" t="s">
        <v>2892</v>
      </c>
      <c r="K732" s="14"/>
      <c r="L732" s="14"/>
      <c r="M732" s="13" t="s">
        <v>53</v>
      </c>
      <c r="N732" s="13" t="s">
        <v>249</v>
      </c>
      <c r="O732" s="14"/>
      <c r="P732" s="13" t="s">
        <v>2477</v>
      </c>
      <c r="Q732" s="16" t="s">
        <v>2907</v>
      </c>
    </row>
    <row r="733" customFormat="false" ht="29.85" hidden="false" customHeight="false" outlineLevel="0" collapsed="false">
      <c r="A733" s="13" t="s">
        <v>2908</v>
      </c>
      <c r="B733" s="14" t="s">
        <v>57</v>
      </c>
      <c r="C733" s="13" t="s">
        <v>76</v>
      </c>
      <c r="D733" s="13" t="s">
        <v>2889</v>
      </c>
      <c r="E733" s="15" t="s">
        <v>2909</v>
      </c>
      <c r="F733" s="14"/>
      <c r="G733" s="16"/>
      <c r="H733" s="13" t="s">
        <v>2753</v>
      </c>
      <c r="I733" s="13" t="s">
        <v>2891</v>
      </c>
      <c r="J733" s="13" t="s">
        <v>2892</v>
      </c>
      <c r="K733" s="14"/>
      <c r="L733" s="14"/>
      <c r="M733" s="13" t="s">
        <v>53</v>
      </c>
      <c r="N733" s="13" t="s">
        <v>249</v>
      </c>
      <c r="O733" s="14"/>
      <c r="P733" s="13" t="s">
        <v>2477</v>
      </c>
      <c r="Q733" s="16" t="s">
        <v>2910</v>
      </c>
    </row>
    <row r="734" customFormat="false" ht="72.35" hidden="false" customHeight="false" outlineLevel="0" collapsed="false">
      <c r="A734" s="13" t="s">
        <v>2911</v>
      </c>
      <c r="B734" s="14" t="s">
        <v>57</v>
      </c>
      <c r="C734" s="13" t="s">
        <v>76</v>
      </c>
      <c r="D734" s="13" t="s">
        <v>2889</v>
      </c>
      <c r="E734" s="15" t="s">
        <v>2912</v>
      </c>
      <c r="F734" s="14"/>
      <c r="G734" s="16"/>
      <c r="H734" s="13" t="s">
        <v>2081</v>
      </c>
      <c r="I734" s="13" t="s">
        <v>2891</v>
      </c>
      <c r="J734" s="13" t="s">
        <v>2892</v>
      </c>
      <c r="K734" s="14"/>
      <c r="L734" s="14"/>
      <c r="M734" s="13" t="s">
        <v>53</v>
      </c>
      <c r="N734" s="13" t="s">
        <v>249</v>
      </c>
      <c r="O734" s="14"/>
      <c r="P734" s="13" t="s">
        <v>2477</v>
      </c>
      <c r="Q734" s="16" t="s">
        <v>2913</v>
      </c>
    </row>
    <row r="735" customFormat="false" ht="44" hidden="false" customHeight="false" outlineLevel="0" collapsed="false">
      <c r="A735" s="13" t="s">
        <v>2914</v>
      </c>
      <c r="B735" s="14" t="s">
        <v>57</v>
      </c>
      <c r="C735" s="13" t="s">
        <v>76</v>
      </c>
      <c r="D735" s="13" t="s">
        <v>2889</v>
      </c>
      <c r="E735" s="15" t="s">
        <v>2915</v>
      </c>
      <c r="F735" s="14"/>
      <c r="G735" s="16"/>
      <c r="H735" s="13" t="s">
        <v>2916</v>
      </c>
      <c r="I735" s="13" t="s">
        <v>2891</v>
      </c>
      <c r="J735" s="13" t="s">
        <v>2892</v>
      </c>
      <c r="K735" s="14"/>
      <c r="L735" s="14"/>
      <c r="M735" s="13" t="s">
        <v>53</v>
      </c>
      <c r="N735" s="13" t="s">
        <v>249</v>
      </c>
      <c r="O735" s="14"/>
      <c r="P735" s="13" t="s">
        <v>2477</v>
      </c>
      <c r="Q735" s="16"/>
    </row>
    <row r="736" customFormat="false" ht="86.55" hidden="false" customHeight="false" outlineLevel="0" collapsed="false">
      <c r="A736" s="13" t="s">
        <v>2917</v>
      </c>
      <c r="B736" s="14" t="s">
        <v>57</v>
      </c>
      <c r="C736" s="13" t="s">
        <v>76</v>
      </c>
      <c r="D736" s="13" t="s">
        <v>2918</v>
      </c>
      <c r="E736" s="15" t="s">
        <v>2919</v>
      </c>
      <c r="F736" s="14"/>
      <c r="G736" s="16"/>
      <c r="H736" s="13" t="s">
        <v>2920</v>
      </c>
      <c r="I736" s="13" t="s">
        <v>2921</v>
      </c>
      <c r="J736" s="13" t="s">
        <v>2922</v>
      </c>
      <c r="K736" s="13" t="s">
        <v>2923</v>
      </c>
      <c r="L736" s="14"/>
      <c r="M736" s="13" t="s">
        <v>53</v>
      </c>
      <c r="N736" s="13" t="s">
        <v>249</v>
      </c>
      <c r="O736" s="14"/>
      <c r="P736" s="13" t="s">
        <v>2477</v>
      </c>
      <c r="Q736" s="16"/>
    </row>
    <row r="737" customFormat="false" ht="29.85" hidden="false" customHeight="false" outlineLevel="0" collapsed="false">
      <c r="A737" s="13" t="s">
        <v>2924</v>
      </c>
      <c r="B737" s="14" t="s">
        <v>57</v>
      </c>
      <c r="C737" s="13" t="s">
        <v>76</v>
      </c>
      <c r="D737" s="13" t="s">
        <v>2918</v>
      </c>
      <c r="E737" s="15" t="s">
        <v>2925</v>
      </c>
      <c r="F737" s="14"/>
      <c r="G737" s="16"/>
      <c r="H737" s="13" t="s">
        <v>2920</v>
      </c>
      <c r="I737" s="13" t="s">
        <v>2921</v>
      </c>
      <c r="J737" s="13" t="s">
        <v>2922</v>
      </c>
      <c r="K737" s="13" t="s">
        <v>2923</v>
      </c>
      <c r="L737" s="14"/>
      <c r="M737" s="13" t="s">
        <v>53</v>
      </c>
      <c r="N737" s="13" t="s">
        <v>249</v>
      </c>
      <c r="O737" s="14"/>
      <c r="P737" s="13" t="s">
        <v>2477</v>
      </c>
      <c r="Q737" s="16"/>
    </row>
    <row r="738" customFormat="false" ht="44" hidden="false" customHeight="false" outlineLevel="0" collapsed="false">
      <c r="A738" s="13" t="s">
        <v>2926</v>
      </c>
      <c r="B738" s="14" t="s">
        <v>57</v>
      </c>
      <c r="C738" s="13" t="s">
        <v>76</v>
      </c>
      <c r="D738" s="13" t="s">
        <v>2918</v>
      </c>
      <c r="E738" s="15" t="s">
        <v>2927</v>
      </c>
      <c r="F738" s="14"/>
      <c r="G738" s="16"/>
      <c r="H738" s="13" t="s">
        <v>398</v>
      </c>
      <c r="I738" s="13" t="s">
        <v>2921</v>
      </c>
      <c r="J738" s="13" t="s">
        <v>2922</v>
      </c>
      <c r="K738" s="13" t="s">
        <v>2923</v>
      </c>
      <c r="L738" s="14"/>
      <c r="M738" s="13" t="s">
        <v>53</v>
      </c>
      <c r="N738" s="13" t="s">
        <v>249</v>
      </c>
      <c r="O738" s="14"/>
      <c r="P738" s="13" t="s">
        <v>2477</v>
      </c>
      <c r="Q738" s="15" t="s">
        <v>2928</v>
      </c>
    </row>
    <row r="739" customFormat="false" ht="58.2" hidden="false" customHeight="false" outlineLevel="0" collapsed="false">
      <c r="A739" s="13" t="s">
        <v>2929</v>
      </c>
      <c r="B739" s="14" t="s">
        <v>57</v>
      </c>
      <c r="C739" s="13" t="s">
        <v>76</v>
      </c>
      <c r="D739" s="13" t="s">
        <v>2918</v>
      </c>
      <c r="E739" s="15" t="s">
        <v>2930</v>
      </c>
      <c r="F739" s="14"/>
      <c r="G739" s="16" t="s">
        <v>833</v>
      </c>
      <c r="H739" s="13" t="s">
        <v>2636</v>
      </c>
      <c r="I739" s="13" t="s">
        <v>2921</v>
      </c>
      <c r="J739" s="13" t="s">
        <v>2922</v>
      </c>
      <c r="K739" s="13" t="s">
        <v>2923</v>
      </c>
      <c r="L739" s="14"/>
      <c r="M739" s="13" t="s">
        <v>53</v>
      </c>
      <c r="N739" s="13" t="s">
        <v>249</v>
      </c>
      <c r="O739" s="14"/>
      <c r="P739" s="13" t="s">
        <v>2477</v>
      </c>
      <c r="Q739" s="16" t="s">
        <v>2931</v>
      </c>
    </row>
    <row r="740" customFormat="false" ht="58.2" hidden="false" customHeight="false" outlineLevel="0" collapsed="false">
      <c r="A740" s="13" t="s">
        <v>2932</v>
      </c>
      <c r="B740" s="14" t="s">
        <v>57</v>
      </c>
      <c r="C740" s="13" t="s">
        <v>76</v>
      </c>
      <c r="D740" s="13" t="s">
        <v>2918</v>
      </c>
      <c r="E740" s="15" t="s">
        <v>2933</v>
      </c>
      <c r="F740" s="14"/>
      <c r="G740" s="16"/>
      <c r="H740" s="13" t="s">
        <v>2526</v>
      </c>
      <c r="I740" s="13" t="s">
        <v>2921</v>
      </c>
      <c r="J740" s="13" t="s">
        <v>2922</v>
      </c>
      <c r="K740" s="13" t="s">
        <v>2923</v>
      </c>
      <c r="L740" s="14"/>
      <c r="M740" s="13" t="s">
        <v>53</v>
      </c>
      <c r="N740" s="13" t="s">
        <v>249</v>
      </c>
      <c r="O740" s="14"/>
      <c r="P740" s="13" t="s">
        <v>2477</v>
      </c>
      <c r="Q740" s="16"/>
    </row>
    <row r="741" customFormat="false" ht="58.2" hidden="false" customHeight="false" outlineLevel="0" collapsed="false">
      <c r="A741" s="13" t="s">
        <v>2934</v>
      </c>
      <c r="B741" s="14" t="s">
        <v>57</v>
      </c>
      <c r="C741" s="13" t="s">
        <v>76</v>
      </c>
      <c r="D741" s="13" t="s">
        <v>2889</v>
      </c>
      <c r="E741" s="16" t="s">
        <v>2935</v>
      </c>
      <c r="F741" s="14"/>
      <c r="G741" s="16"/>
      <c r="H741" s="13" t="s">
        <v>1208</v>
      </c>
      <c r="I741" s="13" t="s">
        <v>2936</v>
      </c>
      <c r="J741" s="13" t="s">
        <v>2937</v>
      </c>
      <c r="K741" s="13" t="s">
        <v>2938</v>
      </c>
      <c r="L741" s="14"/>
      <c r="M741" s="13" t="s">
        <v>56</v>
      </c>
      <c r="N741" s="13" t="s">
        <v>249</v>
      </c>
      <c r="O741" s="14"/>
      <c r="P741" s="13" t="s">
        <v>2477</v>
      </c>
      <c r="Q741" s="16" t="s">
        <v>2939</v>
      </c>
    </row>
    <row r="742" customFormat="false" ht="58.2" hidden="false" customHeight="false" outlineLevel="0" collapsed="false">
      <c r="A742" s="13" t="s">
        <v>2940</v>
      </c>
      <c r="B742" s="14" t="s">
        <v>57</v>
      </c>
      <c r="C742" s="13" t="s">
        <v>76</v>
      </c>
      <c r="D742" s="13" t="s">
        <v>2889</v>
      </c>
      <c r="E742" s="15" t="s">
        <v>2941</v>
      </c>
      <c r="F742" s="14"/>
      <c r="G742" s="16"/>
      <c r="H742" s="13" t="s">
        <v>2711</v>
      </c>
      <c r="I742" s="13" t="s">
        <v>2942</v>
      </c>
      <c r="J742" s="13" t="s">
        <v>2943</v>
      </c>
      <c r="K742" s="13" t="s">
        <v>2944</v>
      </c>
      <c r="L742" s="14"/>
      <c r="M742" s="13" t="s">
        <v>56</v>
      </c>
      <c r="N742" s="13" t="s">
        <v>249</v>
      </c>
      <c r="O742" s="14"/>
      <c r="P742" s="13" t="s">
        <v>2477</v>
      </c>
      <c r="Q742" s="16" t="s">
        <v>2945</v>
      </c>
    </row>
    <row r="743" customFormat="false" ht="44" hidden="false" customHeight="false" outlineLevel="0" collapsed="false">
      <c r="A743" s="13" t="s">
        <v>2946</v>
      </c>
      <c r="B743" s="14" t="s">
        <v>57</v>
      </c>
      <c r="C743" s="13" t="s">
        <v>76</v>
      </c>
      <c r="D743" s="13" t="s">
        <v>2889</v>
      </c>
      <c r="E743" s="15" t="s">
        <v>2947</v>
      </c>
      <c r="F743" s="14"/>
      <c r="G743" s="16"/>
      <c r="H743" s="13" t="s">
        <v>1208</v>
      </c>
      <c r="I743" s="13" t="s">
        <v>2942</v>
      </c>
      <c r="J743" s="13" t="s">
        <v>2943</v>
      </c>
      <c r="K743" s="13" t="s">
        <v>2944</v>
      </c>
      <c r="L743" s="14"/>
      <c r="M743" s="13" t="s">
        <v>56</v>
      </c>
      <c r="N743" s="13" t="s">
        <v>249</v>
      </c>
      <c r="O743" s="14"/>
      <c r="P743" s="13" t="s">
        <v>2477</v>
      </c>
      <c r="Q743" s="16" t="s">
        <v>2948</v>
      </c>
    </row>
    <row r="744" customFormat="false" ht="58.2" hidden="false" customHeight="false" outlineLevel="0" collapsed="false">
      <c r="A744" s="13" t="s">
        <v>2949</v>
      </c>
      <c r="B744" s="14" t="s">
        <v>57</v>
      </c>
      <c r="C744" s="13" t="s">
        <v>76</v>
      </c>
      <c r="D744" s="13" t="s">
        <v>2950</v>
      </c>
      <c r="E744" s="15" t="s">
        <v>2951</v>
      </c>
      <c r="F744" s="14"/>
      <c r="G744" s="16"/>
      <c r="H744" s="13" t="s">
        <v>2952</v>
      </c>
      <c r="I744" s="13" t="s">
        <v>2953</v>
      </c>
      <c r="J744" s="13" t="s">
        <v>2954</v>
      </c>
      <c r="K744" s="13" t="s">
        <v>2955</v>
      </c>
      <c r="L744" s="14"/>
      <c r="M744" s="13" t="s">
        <v>52</v>
      </c>
      <c r="N744" s="13" t="s">
        <v>249</v>
      </c>
      <c r="O744" s="14"/>
      <c r="P744" s="13" t="s">
        <v>2084</v>
      </c>
      <c r="Q744" s="16"/>
    </row>
    <row r="745" customFormat="false" ht="58.2" hidden="false" customHeight="false" outlineLevel="0" collapsed="false">
      <c r="A745" s="13" t="s">
        <v>2956</v>
      </c>
      <c r="B745" s="14" t="s">
        <v>57</v>
      </c>
      <c r="C745" s="13" t="s">
        <v>76</v>
      </c>
      <c r="D745" s="13" t="s">
        <v>2950</v>
      </c>
      <c r="E745" s="15" t="s">
        <v>2957</v>
      </c>
      <c r="F745" s="14"/>
      <c r="G745" s="16"/>
      <c r="H745" s="13" t="s">
        <v>2753</v>
      </c>
      <c r="I745" s="13" t="s">
        <v>2953</v>
      </c>
      <c r="J745" s="13" t="s">
        <v>2954</v>
      </c>
      <c r="K745" s="13" t="s">
        <v>2955</v>
      </c>
      <c r="L745" s="14"/>
      <c r="M745" s="13" t="s">
        <v>52</v>
      </c>
      <c r="N745" s="13" t="s">
        <v>249</v>
      </c>
      <c r="O745" s="14"/>
      <c r="P745" s="13" t="s">
        <v>2084</v>
      </c>
      <c r="Q745" s="16"/>
    </row>
    <row r="746" customFormat="false" ht="86.55" hidden="false" customHeight="false" outlineLevel="0" collapsed="false">
      <c r="A746" s="13" t="s">
        <v>2958</v>
      </c>
      <c r="B746" s="14" t="s">
        <v>57</v>
      </c>
      <c r="C746" s="13" t="s">
        <v>76</v>
      </c>
      <c r="D746" s="13" t="s">
        <v>2950</v>
      </c>
      <c r="E746" s="15" t="s">
        <v>2959</v>
      </c>
      <c r="F746" s="14"/>
      <c r="G746" s="16"/>
      <c r="H746" s="13" t="s">
        <v>1208</v>
      </c>
      <c r="I746" s="13" t="s">
        <v>2953</v>
      </c>
      <c r="J746" s="13" t="s">
        <v>2954</v>
      </c>
      <c r="K746" s="13" t="s">
        <v>2955</v>
      </c>
      <c r="L746" s="14"/>
      <c r="M746" s="13" t="s">
        <v>52</v>
      </c>
      <c r="N746" s="13" t="s">
        <v>249</v>
      </c>
      <c r="O746" s="14"/>
      <c r="P746" s="13" t="s">
        <v>2084</v>
      </c>
      <c r="Q746" s="16" t="s">
        <v>2960</v>
      </c>
    </row>
    <row r="747" customFormat="false" ht="72.35" hidden="false" customHeight="false" outlineLevel="0" collapsed="false">
      <c r="A747" s="13" t="s">
        <v>2961</v>
      </c>
      <c r="B747" s="14" t="s">
        <v>57</v>
      </c>
      <c r="C747" s="13" t="s">
        <v>76</v>
      </c>
      <c r="D747" s="13" t="s">
        <v>2950</v>
      </c>
      <c r="E747" s="15" t="s">
        <v>2962</v>
      </c>
      <c r="F747" s="14"/>
      <c r="G747" s="16"/>
      <c r="H747" s="13" t="s">
        <v>2963</v>
      </c>
      <c r="I747" s="13" t="s">
        <v>2953</v>
      </c>
      <c r="J747" s="13" t="s">
        <v>2954</v>
      </c>
      <c r="K747" s="13" t="s">
        <v>2955</v>
      </c>
      <c r="L747" s="14"/>
      <c r="M747" s="13" t="s">
        <v>52</v>
      </c>
      <c r="N747" s="13" t="s">
        <v>249</v>
      </c>
      <c r="O747" s="14"/>
      <c r="P747" s="13" t="s">
        <v>2084</v>
      </c>
      <c r="Q747" s="16"/>
    </row>
    <row r="748" customFormat="false" ht="58.2" hidden="false" customHeight="false" outlineLevel="0" collapsed="false">
      <c r="A748" s="13" t="s">
        <v>2964</v>
      </c>
      <c r="B748" s="14" t="s">
        <v>57</v>
      </c>
      <c r="C748" s="13" t="s">
        <v>76</v>
      </c>
      <c r="D748" s="13" t="s">
        <v>2950</v>
      </c>
      <c r="E748" s="15" t="s">
        <v>2965</v>
      </c>
      <c r="F748" s="14"/>
      <c r="G748" s="16"/>
      <c r="H748" s="13" t="s">
        <v>1208</v>
      </c>
      <c r="I748" s="13" t="s">
        <v>2953</v>
      </c>
      <c r="J748" s="13" t="s">
        <v>2954</v>
      </c>
      <c r="K748" s="13" t="s">
        <v>2955</v>
      </c>
      <c r="L748" s="14"/>
      <c r="M748" s="13" t="s">
        <v>52</v>
      </c>
      <c r="N748" s="13" t="s">
        <v>249</v>
      </c>
      <c r="O748" s="14"/>
      <c r="P748" s="13" t="s">
        <v>2084</v>
      </c>
      <c r="Q748" s="16"/>
    </row>
    <row r="749" customFormat="false" ht="58.2" hidden="false" customHeight="false" outlineLevel="0" collapsed="false">
      <c r="A749" s="13" t="s">
        <v>2966</v>
      </c>
      <c r="B749" s="14" t="s">
        <v>57</v>
      </c>
      <c r="C749" s="13" t="s">
        <v>76</v>
      </c>
      <c r="D749" s="13" t="s">
        <v>2950</v>
      </c>
      <c r="E749" s="15" t="s">
        <v>2967</v>
      </c>
      <c r="F749" s="14"/>
      <c r="G749" s="16"/>
      <c r="H749" s="13" t="s">
        <v>2642</v>
      </c>
      <c r="I749" s="13" t="s">
        <v>2953</v>
      </c>
      <c r="J749" s="13" t="s">
        <v>2954</v>
      </c>
      <c r="K749" s="13" t="s">
        <v>2955</v>
      </c>
      <c r="L749" s="14"/>
      <c r="M749" s="13" t="s">
        <v>52</v>
      </c>
      <c r="N749" s="13" t="s">
        <v>249</v>
      </c>
      <c r="O749" s="14"/>
      <c r="P749" s="13" t="s">
        <v>2084</v>
      </c>
      <c r="Q749" s="16" t="s">
        <v>2968</v>
      </c>
    </row>
    <row r="750" customFormat="false" ht="72.35" hidden="false" customHeight="false" outlineLevel="0" collapsed="false">
      <c r="A750" s="13" t="s">
        <v>2969</v>
      </c>
      <c r="B750" s="14" t="s">
        <v>57</v>
      </c>
      <c r="C750" s="13" t="s">
        <v>76</v>
      </c>
      <c r="D750" s="13" t="s">
        <v>2950</v>
      </c>
      <c r="E750" s="15" t="s">
        <v>2970</v>
      </c>
      <c r="F750" s="14"/>
      <c r="G750" s="16"/>
      <c r="H750" s="13" t="s">
        <v>1208</v>
      </c>
      <c r="I750" s="13" t="s">
        <v>2953</v>
      </c>
      <c r="J750" s="13" t="s">
        <v>2954</v>
      </c>
      <c r="K750" s="13" t="s">
        <v>2955</v>
      </c>
      <c r="L750" s="14"/>
      <c r="M750" s="13" t="s">
        <v>52</v>
      </c>
      <c r="N750" s="13" t="s">
        <v>249</v>
      </c>
      <c r="O750" s="14"/>
      <c r="P750" s="13" t="s">
        <v>2084</v>
      </c>
      <c r="Q750" s="16" t="s">
        <v>2971</v>
      </c>
    </row>
    <row r="751" customFormat="false" ht="44" hidden="false" customHeight="false" outlineLevel="0" collapsed="false">
      <c r="A751" s="13" t="s">
        <v>2972</v>
      </c>
      <c r="B751" s="14" t="s">
        <v>57</v>
      </c>
      <c r="C751" s="13" t="s">
        <v>76</v>
      </c>
      <c r="D751" s="13" t="s">
        <v>2950</v>
      </c>
      <c r="E751" s="16" t="s">
        <v>2973</v>
      </c>
      <c r="F751" s="14"/>
      <c r="G751" s="16"/>
      <c r="H751" s="13" t="s">
        <v>2974</v>
      </c>
      <c r="I751" s="13" t="s">
        <v>2953</v>
      </c>
      <c r="J751" s="13" t="s">
        <v>2954</v>
      </c>
      <c r="K751" s="13" t="s">
        <v>2955</v>
      </c>
      <c r="L751" s="14"/>
      <c r="M751" s="13" t="s">
        <v>52</v>
      </c>
      <c r="N751" s="13" t="s">
        <v>249</v>
      </c>
      <c r="O751" s="14"/>
      <c r="P751" s="13" t="s">
        <v>2084</v>
      </c>
      <c r="Q751" s="16" t="s">
        <v>2975</v>
      </c>
    </row>
    <row r="752" customFormat="false" ht="58.2" hidden="false" customHeight="false" outlineLevel="0" collapsed="false">
      <c r="A752" s="13" t="s">
        <v>2976</v>
      </c>
      <c r="B752" s="14" t="s">
        <v>57</v>
      </c>
      <c r="C752" s="13" t="s">
        <v>76</v>
      </c>
      <c r="D752" s="13" t="s">
        <v>2950</v>
      </c>
      <c r="E752" s="15" t="s">
        <v>2977</v>
      </c>
      <c r="F752" s="14"/>
      <c r="G752" s="16"/>
      <c r="H752" s="13" t="s">
        <v>2663</v>
      </c>
      <c r="I752" s="13" t="s">
        <v>2953</v>
      </c>
      <c r="J752" s="13" t="s">
        <v>2954</v>
      </c>
      <c r="K752" s="13" t="s">
        <v>2955</v>
      </c>
      <c r="L752" s="14"/>
      <c r="M752" s="13" t="s">
        <v>52</v>
      </c>
      <c r="N752" s="13" t="s">
        <v>249</v>
      </c>
      <c r="O752" s="14"/>
      <c r="P752" s="13" t="s">
        <v>2084</v>
      </c>
      <c r="Q752" s="16" t="s">
        <v>2978</v>
      </c>
    </row>
    <row r="753" customFormat="false" ht="44" hidden="false" customHeight="false" outlineLevel="0" collapsed="false">
      <c r="A753" s="13" t="s">
        <v>2979</v>
      </c>
      <c r="B753" s="14" t="s">
        <v>57</v>
      </c>
      <c r="C753" s="13" t="s">
        <v>76</v>
      </c>
      <c r="D753" s="13" t="s">
        <v>2950</v>
      </c>
      <c r="E753" s="15" t="s">
        <v>2980</v>
      </c>
      <c r="F753" s="14"/>
      <c r="G753" s="16"/>
      <c r="H753" s="13" t="s">
        <v>1208</v>
      </c>
      <c r="I753" s="13" t="s">
        <v>2953</v>
      </c>
      <c r="J753" s="13" t="s">
        <v>2954</v>
      </c>
      <c r="K753" s="13" t="s">
        <v>2955</v>
      </c>
      <c r="L753" s="14"/>
      <c r="M753" s="13" t="s">
        <v>52</v>
      </c>
      <c r="N753" s="13" t="s">
        <v>249</v>
      </c>
      <c r="O753" s="14"/>
      <c r="P753" s="13" t="s">
        <v>2084</v>
      </c>
      <c r="Q753" s="16" t="s">
        <v>2981</v>
      </c>
    </row>
    <row r="754" customFormat="false" ht="58.2" hidden="false" customHeight="false" outlineLevel="0" collapsed="false">
      <c r="A754" s="13" t="s">
        <v>2982</v>
      </c>
      <c r="B754" s="14" t="s">
        <v>57</v>
      </c>
      <c r="C754" s="13" t="s">
        <v>76</v>
      </c>
      <c r="D754" s="13" t="s">
        <v>2950</v>
      </c>
      <c r="E754" s="15" t="s">
        <v>2983</v>
      </c>
      <c r="F754" s="14"/>
      <c r="G754" s="16"/>
      <c r="H754" s="13" t="s">
        <v>2753</v>
      </c>
      <c r="I754" s="13" t="s">
        <v>2953</v>
      </c>
      <c r="J754" s="13" t="s">
        <v>2954</v>
      </c>
      <c r="K754" s="13" t="s">
        <v>2955</v>
      </c>
      <c r="L754" s="14"/>
      <c r="M754" s="13" t="s">
        <v>52</v>
      </c>
      <c r="N754" s="13" t="s">
        <v>249</v>
      </c>
      <c r="O754" s="14"/>
      <c r="P754" s="13" t="s">
        <v>2084</v>
      </c>
      <c r="Q754" s="16"/>
    </row>
    <row r="755" customFormat="false" ht="44" hidden="false" customHeight="false" outlineLevel="0" collapsed="false">
      <c r="A755" s="13" t="s">
        <v>2984</v>
      </c>
      <c r="B755" s="14" t="s">
        <v>57</v>
      </c>
      <c r="C755" s="13" t="s">
        <v>76</v>
      </c>
      <c r="D755" s="13" t="s">
        <v>2950</v>
      </c>
      <c r="E755" s="15" t="s">
        <v>2985</v>
      </c>
      <c r="F755" s="14"/>
      <c r="G755" s="16"/>
      <c r="H755" s="13" t="s">
        <v>2663</v>
      </c>
      <c r="I755" s="13" t="s">
        <v>2953</v>
      </c>
      <c r="J755" s="13" t="s">
        <v>2954</v>
      </c>
      <c r="K755" s="13" t="s">
        <v>2955</v>
      </c>
      <c r="L755" s="14"/>
      <c r="M755" s="13" t="s">
        <v>52</v>
      </c>
      <c r="N755" s="13" t="s">
        <v>249</v>
      </c>
      <c r="O755" s="14"/>
      <c r="P755" s="13" t="s">
        <v>2084</v>
      </c>
      <c r="Q755" s="16"/>
    </row>
    <row r="756" customFormat="false" ht="58.2" hidden="false" customHeight="false" outlineLevel="0" collapsed="false">
      <c r="A756" s="13" t="s">
        <v>2986</v>
      </c>
      <c r="B756" s="14" t="s">
        <v>57</v>
      </c>
      <c r="C756" s="13" t="s">
        <v>76</v>
      </c>
      <c r="D756" s="13" t="s">
        <v>2950</v>
      </c>
      <c r="E756" s="16" t="s">
        <v>2987</v>
      </c>
      <c r="F756" s="14"/>
      <c r="G756" s="16"/>
      <c r="H756" s="13" t="s">
        <v>1208</v>
      </c>
      <c r="I756" s="13" t="s">
        <v>2953</v>
      </c>
      <c r="J756" s="13" t="s">
        <v>2954</v>
      </c>
      <c r="K756" s="13" t="s">
        <v>2955</v>
      </c>
      <c r="L756" s="14"/>
      <c r="M756" s="13" t="s">
        <v>52</v>
      </c>
      <c r="N756" s="13" t="s">
        <v>249</v>
      </c>
      <c r="O756" s="14"/>
      <c r="P756" s="13" t="s">
        <v>2084</v>
      </c>
      <c r="Q756" s="16"/>
    </row>
    <row r="757" customFormat="false" ht="72.35" hidden="false" customHeight="false" outlineLevel="0" collapsed="false">
      <c r="A757" s="13" t="s">
        <v>2988</v>
      </c>
      <c r="B757" s="14" t="s">
        <v>57</v>
      </c>
      <c r="C757" s="13" t="s">
        <v>76</v>
      </c>
      <c r="D757" s="13" t="s">
        <v>2950</v>
      </c>
      <c r="E757" s="15" t="s">
        <v>2989</v>
      </c>
      <c r="F757" s="14"/>
      <c r="G757" s="16"/>
      <c r="H757" s="13" t="s">
        <v>2654</v>
      </c>
      <c r="I757" s="13" t="s">
        <v>2953</v>
      </c>
      <c r="J757" s="13" t="s">
        <v>2954</v>
      </c>
      <c r="K757" s="13" t="s">
        <v>2955</v>
      </c>
      <c r="L757" s="14"/>
      <c r="M757" s="13" t="s">
        <v>52</v>
      </c>
      <c r="N757" s="13" t="s">
        <v>249</v>
      </c>
      <c r="O757" s="14"/>
      <c r="P757" s="13" t="s">
        <v>2084</v>
      </c>
      <c r="Q757" s="16"/>
    </row>
    <row r="758" customFormat="false" ht="58.2" hidden="false" customHeight="false" outlineLevel="0" collapsed="false">
      <c r="A758" s="13" t="s">
        <v>2990</v>
      </c>
      <c r="B758" s="14" t="s">
        <v>57</v>
      </c>
      <c r="C758" s="13" t="s">
        <v>76</v>
      </c>
      <c r="D758" s="13" t="s">
        <v>2950</v>
      </c>
      <c r="E758" s="15" t="s">
        <v>2991</v>
      </c>
      <c r="F758" s="14"/>
      <c r="G758" s="16"/>
      <c r="H758" s="13" t="s">
        <v>1253</v>
      </c>
      <c r="I758" s="13" t="s">
        <v>2953</v>
      </c>
      <c r="J758" s="13" t="s">
        <v>2954</v>
      </c>
      <c r="K758" s="13" t="s">
        <v>2955</v>
      </c>
      <c r="L758" s="14"/>
      <c r="M758" s="13" t="s">
        <v>52</v>
      </c>
      <c r="N758" s="13" t="s">
        <v>249</v>
      </c>
      <c r="O758" s="14"/>
      <c r="P758" s="13" t="s">
        <v>2084</v>
      </c>
      <c r="Q758" s="16" t="s">
        <v>2992</v>
      </c>
    </row>
    <row r="759" customFormat="false" ht="58.2" hidden="false" customHeight="false" outlineLevel="0" collapsed="false">
      <c r="A759" s="13" t="s">
        <v>2993</v>
      </c>
      <c r="B759" s="14" t="s">
        <v>57</v>
      </c>
      <c r="C759" s="13" t="s">
        <v>76</v>
      </c>
      <c r="D759" s="13" t="s">
        <v>2950</v>
      </c>
      <c r="E759" s="15" t="s">
        <v>2994</v>
      </c>
      <c r="F759" s="14"/>
      <c r="G759" s="16"/>
      <c r="H759" s="13" t="s">
        <v>2870</v>
      </c>
      <c r="I759" s="13" t="s">
        <v>2953</v>
      </c>
      <c r="J759" s="13" t="s">
        <v>2954</v>
      </c>
      <c r="K759" s="13" t="s">
        <v>2955</v>
      </c>
      <c r="L759" s="14"/>
      <c r="M759" s="13" t="s">
        <v>52</v>
      </c>
      <c r="N759" s="13" t="s">
        <v>249</v>
      </c>
      <c r="O759" s="14"/>
      <c r="P759" s="13" t="s">
        <v>2084</v>
      </c>
      <c r="Q759" s="16"/>
    </row>
    <row r="760" customFormat="false" ht="58.2" hidden="false" customHeight="false" outlineLevel="0" collapsed="false">
      <c r="A760" s="13" t="s">
        <v>2995</v>
      </c>
      <c r="B760" s="14" t="s">
        <v>57</v>
      </c>
      <c r="C760" s="13" t="s">
        <v>76</v>
      </c>
      <c r="D760" s="13" t="s">
        <v>2950</v>
      </c>
      <c r="E760" s="15" t="s">
        <v>2996</v>
      </c>
      <c r="F760" s="14"/>
      <c r="G760" s="16"/>
      <c r="H760" s="13" t="s">
        <v>2654</v>
      </c>
      <c r="I760" s="13" t="s">
        <v>2953</v>
      </c>
      <c r="J760" s="13" t="s">
        <v>2954</v>
      </c>
      <c r="K760" s="13" t="s">
        <v>2955</v>
      </c>
      <c r="L760" s="14"/>
      <c r="M760" s="13" t="s">
        <v>52</v>
      </c>
      <c r="N760" s="13" t="s">
        <v>249</v>
      </c>
      <c r="O760" s="14"/>
      <c r="P760" s="13" t="s">
        <v>2084</v>
      </c>
      <c r="Q760" s="16"/>
    </row>
    <row r="761" customFormat="false" ht="58.2" hidden="false" customHeight="false" outlineLevel="0" collapsed="false">
      <c r="A761" s="13" t="s">
        <v>2997</v>
      </c>
      <c r="B761" s="14" t="s">
        <v>57</v>
      </c>
      <c r="C761" s="13" t="s">
        <v>76</v>
      </c>
      <c r="D761" s="13" t="s">
        <v>2950</v>
      </c>
      <c r="E761" s="15" t="s">
        <v>2998</v>
      </c>
      <c r="F761" s="14"/>
      <c r="G761" s="16"/>
      <c r="H761" s="13" t="s">
        <v>1452</v>
      </c>
      <c r="I761" s="13" t="s">
        <v>2953</v>
      </c>
      <c r="J761" s="13" t="s">
        <v>2954</v>
      </c>
      <c r="K761" s="13" t="s">
        <v>2955</v>
      </c>
      <c r="L761" s="14"/>
      <c r="M761" s="13" t="s">
        <v>52</v>
      </c>
      <c r="N761" s="13" t="s">
        <v>249</v>
      </c>
      <c r="O761" s="14"/>
      <c r="P761" s="13" t="s">
        <v>2084</v>
      </c>
      <c r="Q761" s="16"/>
    </row>
    <row r="762" customFormat="false" ht="58.2" hidden="false" customHeight="false" outlineLevel="0" collapsed="false">
      <c r="A762" s="13" t="s">
        <v>2999</v>
      </c>
      <c r="B762" s="14" t="s">
        <v>57</v>
      </c>
      <c r="C762" s="13" t="s">
        <v>76</v>
      </c>
      <c r="D762" s="13" t="s">
        <v>2950</v>
      </c>
      <c r="E762" s="16" t="s">
        <v>3000</v>
      </c>
      <c r="F762" s="14"/>
      <c r="G762" s="16"/>
      <c r="H762" s="13" t="s">
        <v>1452</v>
      </c>
      <c r="I762" s="13" t="s">
        <v>2953</v>
      </c>
      <c r="J762" s="13" t="s">
        <v>2954</v>
      </c>
      <c r="K762" s="13" t="s">
        <v>2955</v>
      </c>
      <c r="L762" s="14"/>
      <c r="M762" s="13" t="s">
        <v>52</v>
      </c>
      <c r="N762" s="13" t="s">
        <v>249</v>
      </c>
      <c r="O762" s="14"/>
      <c r="P762" s="13" t="s">
        <v>2084</v>
      </c>
      <c r="Q762" s="16"/>
    </row>
    <row r="763" customFormat="false" ht="58.2" hidden="false" customHeight="false" outlineLevel="0" collapsed="false">
      <c r="A763" s="13" t="s">
        <v>3001</v>
      </c>
      <c r="B763" s="14" t="s">
        <v>57</v>
      </c>
      <c r="C763" s="13" t="s">
        <v>76</v>
      </c>
      <c r="D763" s="13" t="s">
        <v>2950</v>
      </c>
      <c r="E763" s="15" t="s">
        <v>3002</v>
      </c>
      <c r="F763" s="14"/>
      <c r="G763" s="16"/>
      <c r="H763" s="13" t="s">
        <v>2759</v>
      </c>
      <c r="I763" s="13" t="s">
        <v>2953</v>
      </c>
      <c r="J763" s="13" t="s">
        <v>2954</v>
      </c>
      <c r="K763" s="13" t="s">
        <v>2955</v>
      </c>
      <c r="L763" s="14"/>
      <c r="M763" s="13" t="s">
        <v>52</v>
      </c>
      <c r="N763" s="13" t="s">
        <v>249</v>
      </c>
      <c r="O763" s="14"/>
      <c r="P763" s="13" t="s">
        <v>2084</v>
      </c>
      <c r="Q763" s="16"/>
    </row>
    <row r="764" customFormat="false" ht="58.2" hidden="false" customHeight="false" outlineLevel="0" collapsed="false">
      <c r="A764" s="13" t="s">
        <v>3003</v>
      </c>
      <c r="B764" s="14" t="s">
        <v>57</v>
      </c>
      <c r="C764" s="13" t="s">
        <v>76</v>
      </c>
      <c r="D764" s="13" t="s">
        <v>2950</v>
      </c>
      <c r="E764" s="16" t="s">
        <v>3004</v>
      </c>
      <c r="F764" s="14"/>
      <c r="G764" s="16"/>
      <c r="H764" s="13" t="s">
        <v>2759</v>
      </c>
      <c r="I764" s="13" t="s">
        <v>2953</v>
      </c>
      <c r="J764" s="13" t="s">
        <v>2954</v>
      </c>
      <c r="K764" s="13" t="s">
        <v>2955</v>
      </c>
      <c r="L764" s="14"/>
      <c r="M764" s="13" t="s">
        <v>52</v>
      </c>
      <c r="N764" s="13" t="s">
        <v>249</v>
      </c>
      <c r="O764" s="14"/>
      <c r="P764" s="13" t="s">
        <v>2084</v>
      </c>
      <c r="Q764" s="16" t="s">
        <v>3005</v>
      </c>
    </row>
    <row r="765" customFormat="false" ht="58.2" hidden="false" customHeight="false" outlineLevel="0" collapsed="false">
      <c r="A765" s="13" t="s">
        <v>3006</v>
      </c>
      <c r="B765" s="14" t="s">
        <v>57</v>
      </c>
      <c r="C765" s="13" t="s">
        <v>76</v>
      </c>
      <c r="D765" s="13" t="s">
        <v>2950</v>
      </c>
      <c r="E765" s="15" t="s">
        <v>3007</v>
      </c>
      <c r="F765" s="14"/>
      <c r="G765" s="16"/>
      <c r="H765" s="13" t="s">
        <v>1208</v>
      </c>
      <c r="I765" s="13" t="s">
        <v>2953</v>
      </c>
      <c r="J765" s="13" t="s">
        <v>2954</v>
      </c>
      <c r="K765" s="13" t="s">
        <v>2955</v>
      </c>
      <c r="L765" s="14"/>
      <c r="M765" s="13" t="s">
        <v>52</v>
      </c>
      <c r="N765" s="13" t="s">
        <v>249</v>
      </c>
      <c r="O765" s="14"/>
      <c r="P765" s="13" t="s">
        <v>2084</v>
      </c>
      <c r="Q765" s="16" t="s">
        <v>3008</v>
      </c>
    </row>
    <row r="766" customFormat="false" ht="72.35" hidden="false" customHeight="false" outlineLevel="0" collapsed="false">
      <c r="A766" s="13" t="s">
        <v>3009</v>
      </c>
      <c r="B766" s="14" t="s">
        <v>57</v>
      </c>
      <c r="C766" s="13" t="s">
        <v>76</v>
      </c>
      <c r="D766" s="13" t="s">
        <v>2950</v>
      </c>
      <c r="E766" s="15" t="s">
        <v>3010</v>
      </c>
      <c r="F766" s="14"/>
      <c r="G766" s="16"/>
      <c r="H766" s="13" t="s">
        <v>2707</v>
      </c>
      <c r="I766" s="13" t="s">
        <v>2953</v>
      </c>
      <c r="J766" s="13" t="s">
        <v>2954</v>
      </c>
      <c r="K766" s="13" t="s">
        <v>2955</v>
      </c>
      <c r="L766" s="14"/>
      <c r="M766" s="13" t="s">
        <v>52</v>
      </c>
      <c r="N766" s="13" t="s">
        <v>249</v>
      </c>
      <c r="O766" s="14"/>
      <c r="P766" s="13" t="s">
        <v>2084</v>
      </c>
      <c r="Q766" s="16"/>
    </row>
    <row r="767" customFormat="false" ht="44" hidden="false" customHeight="false" outlineLevel="0" collapsed="false">
      <c r="A767" s="13" t="s">
        <v>3011</v>
      </c>
      <c r="B767" s="14" t="s">
        <v>57</v>
      </c>
      <c r="C767" s="13" t="s">
        <v>76</v>
      </c>
      <c r="D767" s="13" t="s">
        <v>3012</v>
      </c>
      <c r="E767" s="15" t="s">
        <v>3013</v>
      </c>
      <c r="F767" s="14"/>
      <c r="G767" s="16"/>
      <c r="H767" s="13" t="s">
        <v>2081</v>
      </c>
      <c r="I767" s="13" t="s">
        <v>3014</v>
      </c>
      <c r="J767" s="13" t="s">
        <v>3015</v>
      </c>
      <c r="K767" s="13" t="s">
        <v>3016</v>
      </c>
      <c r="L767" s="14"/>
      <c r="M767" s="13" t="s">
        <v>53</v>
      </c>
      <c r="N767" s="13" t="s">
        <v>249</v>
      </c>
      <c r="O767" s="14"/>
      <c r="P767" s="13" t="s">
        <v>2084</v>
      </c>
      <c r="Q767" s="16"/>
    </row>
    <row r="768" customFormat="false" ht="72.35" hidden="false" customHeight="false" outlineLevel="0" collapsed="false">
      <c r="A768" s="13" t="s">
        <v>3017</v>
      </c>
      <c r="B768" s="14" t="s">
        <v>57</v>
      </c>
      <c r="C768" s="13" t="s">
        <v>76</v>
      </c>
      <c r="D768" s="13" t="s">
        <v>3012</v>
      </c>
      <c r="E768" s="15" t="s">
        <v>3018</v>
      </c>
      <c r="F768" s="14"/>
      <c r="G768" s="16"/>
      <c r="H768" s="13" t="s">
        <v>2081</v>
      </c>
      <c r="I768" s="13" t="s">
        <v>3014</v>
      </c>
      <c r="J768" s="13" t="s">
        <v>3015</v>
      </c>
      <c r="K768" s="13" t="s">
        <v>3016</v>
      </c>
      <c r="L768" s="14"/>
      <c r="M768" s="13" t="s">
        <v>53</v>
      </c>
      <c r="N768" s="13" t="s">
        <v>249</v>
      </c>
      <c r="O768" s="14"/>
      <c r="P768" s="13" t="s">
        <v>2084</v>
      </c>
      <c r="Q768" s="16"/>
    </row>
    <row r="769" customFormat="false" ht="72.35" hidden="false" customHeight="false" outlineLevel="0" collapsed="false">
      <c r="A769" s="13" t="s">
        <v>3019</v>
      </c>
      <c r="B769" s="14" t="s">
        <v>57</v>
      </c>
      <c r="C769" s="13" t="s">
        <v>76</v>
      </c>
      <c r="D769" s="13" t="s">
        <v>3012</v>
      </c>
      <c r="E769" s="15" t="s">
        <v>3020</v>
      </c>
      <c r="F769" s="14"/>
      <c r="G769" s="16"/>
      <c r="H769" s="13" t="s">
        <v>2081</v>
      </c>
      <c r="I769" s="13" t="s">
        <v>3014</v>
      </c>
      <c r="J769" s="13" t="s">
        <v>3015</v>
      </c>
      <c r="K769" s="13" t="s">
        <v>3016</v>
      </c>
      <c r="L769" s="14"/>
      <c r="M769" s="13" t="s">
        <v>53</v>
      </c>
      <c r="N769" s="13" t="s">
        <v>249</v>
      </c>
      <c r="O769" s="14"/>
      <c r="P769" s="13" t="s">
        <v>2084</v>
      </c>
      <c r="Q769" s="16" t="s">
        <v>3021</v>
      </c>
    </row>
    <row r="770" customFormat="false" ht="72.35" hidden="false" customHeight="false" outlineLevel="0" collapsed="false">
      <c r="A770" s="13" t="s">
        <v>3022</v>
      </c>
      <c r="B770" s="14" t="s">
        <v>57</v>
      </c>
      <c r="C770" s="13" t="s">
        <v>76</v>
      </c>
      <c r="D770" s="13" t="s">
        <v>3012</v>
      </c>
      <c r="E770" s="15" t="s">
        <v>3023</v>
      </c>
      <c r="F770" s="14"/>
      <c r="G770" s="16"/>
      <c r="H770" s="13" t="s">
        <v>2081</v>
      </c>
      <c r="I770" s="13" t="s">
        <v>3014</v>
      </c>
      <c r="J770" s="13" t="s">
        <v>3015</v>
      </c>
      <c r="K770" s="13" t="s">
        <v>3016</v>
      </c>
      <c r="L770" s="14"/>
      <c r="M770" s="13" t="s">
        <v>53</v>
      </c>
      <c r="N770" s="13" t="s">
        <v>249</v>
      </c>
      <c r="O770" s="14"/>
      <c r="P770" s="13" t="s">
        <v>2084</v>
      </c>
      <c r="Q770" s="16" t="s">
        <v>3024</v>
      </c>
    </row>
    <row r="771" customFormat="false" ht="86.55" hidden="false" customHeight="false" outlineLevel="0" collapsed="false">
      <c r="A771" s="13" t="s">
        <v>3025</v>
      </c>
      <c r="B771" s="14" t="s">
        <v>57</v>
      </c>
      <c r="C771" s="13" t="s">
        <v>76</v>
      </c>
      <c r="D771" s="13" t="s">
        <v>3012</v>
      </c>
      <c r="E771" s="15" t="s">
        <v>3026</v>
      </c>
      <c r="F771" s="14"/>
      <c r="G771" s="16"/>
      <c r="H771" s="13" t="s">
        <v>2081</v>
      </c>
      <c r="I771" s="13" t="s">
        <v>3014</v>
      </c>
      <c r="J771" s="13" t="s">
        <v>3015</v>
      </c>
      <c r="K771" s="13" t="s">
        <v>3016</v>
      </c>
      <c r="L771" s="14"/>
      <c r="M771" s="13" t="s">
        <v>53</v>
      </c>
      <c r="N771" s="13" t="s">
        <v>249</v>
      </c>
      <c r="O771" s="14"/>
      <c r="P771" s="13" t="s">
        <v>2084</v>
      </c>
      <c r="Q771" s="16"/>
    </row>
    <row r="772" customFormat="false" ht="72.35" hidden="false" customHeight="false" outlineLevel="0" collapsed="false">
      <c r="A772" s="13" t="s">
        <v>3027</v>
      </c>
      <c r="B772" s="14" t="s">
        <v>57</v>
      </c>
      <c r="C772" s="13" t="s">
        <v>76</v>
      </c>
      <c r="D772" s="13" t="s">
        <v>3012</v>
      </c>
      <c r="E772" s="15" t="s">
        <v>3028</v>
      </c>
      <c r="F772" s="14"/>
      <c r="G772" s="16"/>
      <c r="H772" s="13" t="s">
        <v>2136</v>
      </c>
      <c r="I772" s="13" t="s">
        <v>3014</v>
      </c>
      <c r="J772" s="13" t="s">
        <v>3015</v>
      </c>
      <c r="K772" s="13" t="s">
        <v>3016</v>
      </c>
      <c r="L772" s="14"/>
      <c r="M772" s="13" t="s">
        <v>53</v>
      </c>
      <c r="N772" s="13" t="s">
        <v>249</v>
      </c>
      <c r="O772" s="14"/>
      <c r="P772" s="13" t="s">
        <v>2084</v>
      </c>
      <c r="Q772" s="16"/>
    </row>
    <row r="773" customFormat="false" ht="58.2" hidden="false" customHeight="false" outlineLevel="0" collapsed="false">
      <c r="A773" s="13" t="s">
        <v>3029</v>
      </c>
      <c r="B773" s="14" t="s">
        <v>57</v>
      </c>
      <c r="C773" s="13" t="s">
        <v>76</v>
      </c>
      <c r="D773" s="13" t="s">
        <v>3012</v>
      </c>
      <c r="E773" s="16" t="s">
        <v>3030</v>
      </c>
      <c r="F773" s="14"/>
      <c r="G773" s="16"/>
      <c r="H773" s="13" t="s">
        <v>2081</v>
      </c>
      <c r="I773" s="13" t="s">
        <v>3014</v>
      </c>
      <c r="J773" s="13" t="s">
        <v>3015</v>
      </c>
      <c r="K773" s="13" t="s">
        <v>3016</v>
      </c>
      <c r="L773" s="14"/>
      <c r="M773" s="13" t="s">
        <v>53</v>
      </c>
      <c r="N773" s="13" t="s">
        <v>249</v>
      </c>
      <c r="O773" s="14"/>
      <c r="P773" s="13" t="s">
        <v>2084</v>
      </c>
      <c r="Q773" s="16" t="s">
        <v>3031</v>
      </c>
    </row>
    <row r="774" customFormat="false" ht="86.55" hidden="false" customHeight="false" outlineLevel="0" collapsed="false">
      <c r="A774" s="13" t="s">
        <v>3032</v>
      </c>
      <c r="B774" s="14" t="s">
        <v>57</v>
      </c>
      <c r="C774" s="13" t="s">
        <v>76</v>
      </c>
      <c r="D774" s="13" t="s">
        <v>3012</v>
      </c>
      <c r="E774" s="15" t="s">
        <v>3033</v>
      </c>
      <c r="F774" s="14"/>
      <c r="G774" s="16"/>
      <c r="H774" s="13" t="s">
        <v>2081</v>
      </c>
      <c r="I774" s="13" t="s">
        <v>3014</v>
      </c>
      <c r="J774" s="13" t="s">
        <v>3015</v>
      </c>
      <c r="K774" s="13" t="s">
        <v>3016</v>
      </c>
      <c r="L774" s="14"/>
      <c r="M774" s="13" t="s">
        <v>53</v>
      </c>
      <c r="N774" s="13" t="s">
        <v>249</v>
      </c>
      <c r="O774" s="14"/>
      <c r="P774" s="13" t="s">
        <v>2084</v>
      </c>
      <c r="Q774" s="16" t="s">
        <v>3034</v>
      </c>
    </row>
    <row r="775" customFormat="false" ht="58.2" hidden="false" customHeight="false" outlineLevel="0" collapsed="false">
      <c r="A775" s="13" t="s">
        <v>3035</v>
      </c>
      <c r="B775" s="14" t="s">
        <v>57</v>
      </c>
      <c r="C775" s="13" t="s">
        <v>76</v>
      </c>
      <c r="D775" s="13" t="s">
        <v>3012</v>
      </c>
      <c r="E775" s="16" t="s">
        <v>3036</v>
      </c>
      <c r="F775" s="14"/>
      <c r="G775" s="16"/>
      <c r="H775" s="13" t="s">
        <v>2081</v>
      </c>
      <c r="I775" s="13" t="s">
        <v>3014</v>
      </c>
      <c r="J775" s="13" t="s">
        <v>3015</v>
      </c>
      <c r="K775" s="13" t="s">
        <v>3016</v>
      </c>
      <c r="L775" s="14"/>
      <c r="M775" s="13" t="s">
        <v>53</v>
      </c>
      <c r="N775" s="13" t="s">
        <v>249</v>
      </c>
      <c r="O775" s="14"/>
      <c r="P775" s="13" t="s">
        <v>2084</v>
      </c>
      <c r="Q775" s="16" t="s">
        <v>3037</v>
      </c>
    </row>
    <row r="776" customFormat="false" ht="58.2" hidden="false" customHeight="false" outlineLevel="0" collapsed="false">
      <c r="A776" s="13" t="s">
        <v>3038</v>
      </c>
      <c r="B776" s="14" t="s">
        <v>57</v>
      </c>
      <c r="C776" s="13" t="s">
        <v>76</v>
      </c>
      <c r="D776" s="13" t="s">
        <v>3039</v>
      </c>
      <c r="E776" s="15" t="s">
        <v>3040</v>
      </c>
      <c r="F776" s="14"/>
      <c r="G776" s="16"/>
      <c r="H776" s="13" t="s">
        <v>2548</v>
      </c>
      <c r="I776" s="13" t="s">
        <v>3041</v>
      </c>
      <c r="J776" s="13" t="s">
        <v>3042</v>
      </c>
      <c r="K776" s="13" t="s">
        <v>3043</v>
      </c>
      <c r="L776" s="14"/>
      <c r="M776" s="13" t="s">
        <v>53</v>
      </c>
      <c r="N776" s="13" t="s">
        <v>249</v>
      </c>
      <c r="O776" s="14"/>
      <c r="P776" s="13" t="s">
        <v>2084</v>
      </c>
      <c r="Q776" s="16"/>
    </row>
    <row r="777" customFormat="false" ht="72.35" hidden="false" customHeight="false" outlineLevel="0" collapsed="false">
      <c r="A777" s="13" t="s">
        <v>3044</v>
      </c>
      <c r="B777" s="14" t="s">
        <v>57</v>
      </c>
      <c r="C777" s="13" t="s">
        <v>76</v>
      </c>
      <c r="D777" s="13" t="s">
        <v>3039</v>
      </c>
      <c r="E777" s="15" t="s">
        <v>3045</v>
      </c>
      <c r="F777" s="14"/>
      <c r="G777" s="16"/>
      <c r="H777" s="13" t="s">
        <v>2548</v>
      </c>
      <c r="I777" s="13" t="s">
        <v>3041</v>
      </c>
      <c r="J777" s="13" t="s">
        <v>3042</v>
      </c>
      <c r="K777" s="13" t="s">
        <v>3043</v>
      </c>
      <c r="L777" s="14"/>
      <c r="M777" s="13" t="s">
        <v>53</v>
      </c>
      <c r="N777" s="13" t="s">
        <v>249</v>
      </c>
      <c r="O777" s="14"/>
      <c r="P777" s="13" t="s">
        <v>2084</v>
      </c>
      <c r="Q777" s="16"/>
    </row>
    <row r="778" customFormat="false" ht="58.2" hidden="false" customHeight="false" outlineLevel="0" collapsed="false">
      <c r="A778" s="13" t="s">
        <v>3046</v>
      </c>
      <c r="B778" s="14" t="s">
        <v>57</v>
      </c>
      <c r="C778" s="13" t="s">
        <v>76</v>
      </c>
      <c r="D778" s="13" t="s">
        <v>3039</v>
      </c>
      <c r="E778" s="16" t="s">
        <v>3047</v>
      </c>
      <c r="F778" s="14"/>
      <c r="G778" s="16"/>
      <c r="H778" s="13" t="s">
        <v>2548</v>
      </c>
      <c r="I778" s="13" t="s">
        <v>3041</v>
      </c>
      <c r="J778" s="13" t="s">
        <v>3042</v>
      </c>
      <c r="K778" s="13" t="s">
        <v>3043</v>
      </c>
      <c r="L778" s="14"/>
      <c r="M778" s="13" t="s">
        <v>53</v>
      </c>
      <c r="N778" s="13" t="s">
        <v>249</v>
      </c>
      <c r="O778" s="14"/>
      <c r="P778" s="13" t="s">
        <v>2084</v>
      </c>
      <c r="Q778" s="16" t="s">
        <v>3048</v>
      </c>
    </row>
    <row r="779" customFormat="false" ht="72.35" hidden="false" customHeight="false" outlineLevel="0" collapsed="false">
      <c r="A779" s="13" t="s">
        <v>3049</v>
      </c>
      <c r="B779" s="14" t="s">
        <v>57</v>
      </c>
      <c r="C779" s="13" t="s">
        <v>76</v>
      </c>
      <c r="D779" s="13" t="s">
        <v>3039</v>
      </c>
      <c r="E779" s="15" t="s">
        <v>3050</v>
      </c>
      <c r="F779" s="14"/>
      <c r="G779" s="16"/>
      <c r="H779" s="13" t="s">
        <v>2870</v>
      </c>
      <c r="I779" s="13" t="s">
        <v>3041</v>
      </c>
      <c r="J779" s="13" t="s">
        <v>3042</v>
      </c>
      <c r="K779" s="13" t="s">
        <v>3043</v>
      </c>
      <c r="L779" s="14"/>
      <c r="M779" s="13" t="s">
        <v>53</v>
      </c>
      <c r="N779" s="13" t="s">
        <v>249</v>
      </c>
      <c r="O779" s="14"/>
      <c r="P779" s="13" t="s">
        <v>2084</v>
      </c>
      <c r="Q779" s="16"/>
    </row>
    <row r="780" customFormat="false" ht="72.35" hidden="false" customHeight="false" outlineLevel="0" collapsed="false">
      <c r="A780" s="13" t="s">
        <v>3051</v>
      </c>
      <c r="B780" s="14" t="s">
        <v>57</v>
      </c>
      <c r="C780" s="13" t="s">
        <v>76</v>
      </c>
      <c r="D780" s="13" t="s">
        <v>3039</v>
      </c>
      <c r="E780" s="16" t="s">
        <v>3052</v>
      </c>
      <c r="F780" s="14"/>
      <c r="G780" s="16"/>
      <c r="H780" s="13" t="s">
        <v>2870</v>
      </c>
      <c r="I780" s="13" t="s">
        <v>3041</v>
      </c>
      <c r="J780" s="13" t="s">
        <v>3042</v>
      </c>
      <c r="K780" s="13" t="s">
        <v>3043</v>
      </c>
      <c r="L780" s="14"/>
      <c r="M780" s="13" t="s">
        <v>53</v>
      </c>
      <c r="N780" s="13" t="s">
        <v>249</v>
      </c>
      <c r="O780" s="14"/>
      <c r="P780" s="13" t="s">
        <v>2084</v>
      </c>
      <c r="Q780" s="16" t="s">
        <v>2978</v>
      </c>
    </row>
    <row r="781" customFormat="false" ht="72.35" hidden="false" customHeight="false" outlineLevel="0" collapsed="false">
      <c r="A781" s="13" t="s">
        <v>3053</v>
      </c>
      <c r="B781" s="14" t="s">
        <v>57</v>
      </c>
      <c r="C781" s="13" t="s">
        <v>76</v>
      </c>
      <c r="D781" s="13" t="s">
        <v>3039</v>
      </c>
      <c r="E781" s="15" t="s">
        <v>3054</v>
      </c>
      <c r="F781" s="14"/>
      <c r="G781" s="16"/>
      <c r="H781" s="13" t="s">
        <v>2548</v>
      </c>
      <c r="I781" s="13" t="s">
        <v>3041</v>
      </c>
      <c r="J781" s="13" t="s">
        <v>3042</v>
      </c>
      <c r="K781" s="13" t="s">
        <v>3043</v>
      </c>
      <c r="L781" s="14"/>
      <c r="M781" s="13" t="s">
        <v>53</v>
      </c>
      <c r="N781" s="13" t="s">
        <v>249</v>
      </c>
      <c r="O781" s="14"/>
      <c r="P781" s="13" t="s">
        <v>2084</v>
      </c>
      <c r="Q781" s="16"/>
    </row>
    <row r="782" customFormat="false" ht="86.55" hidden="false" customHeight="false" outlineLevel="0" collapsed="false">
      <c r="A782" s="13" t="s">
        <v>3055</v>
      </c>
      <c r="B782" s="14" t="s">
        <v>57</v>
      </c>
      <c r="C782" s="13" t="s">
        <v>76</v>
      </c>
      <c r="D782" s="13" t="s">
        <v>3039</v>
      </c>
      <c r="E782" s="15" t="s">
        <v>3056</v>
      </c>
      <c r="F782" s="14"/>
      <c r="G782" s="16"/>
      <c r="H782" s="13" t="s">
        <v>2870</v>
      </c>
      <c r="I782" s="13" t="s">
        <v>3041</v>
      </c>
      <c r="J782" s="13" t="s">
        <v>3042</v>
      </c>
      <c r="K782" s="13" t="s">
        <v>3043</v>
      </c>
      <c r="L782" s="14"/>
      <c r="M782" s="13" t="s">
        <v>53</v>
      </c>
      <c r="N782" s="13" t="s">
        <v>249</v>
      </c>
      <c r="O782" s="14"/>
      <c r="P782" s="13" t="s">
        <v>2084</v>
      </c>
      <c r="Q782" s="16"/>
    </row>
    <row r="783" customFormat="false" ht="72.35" hidden="false" customHeight="false" outlineLevel="0" collapsed="false">
      <c r="A783" s="13" t="s">
        <v>3057</v>
      </c>
      <c r="B783" s="14" t="s">
        <v>57</v>
      </c>
      <c r="C783" s="13" t="s">
        <v>76</v>
      </c>
      <c r="D783" s="13" t="s">
        <v>3039</v>
      </c>
      <c r="E783" s="15" t="s">
        <v>3058</v>
      </c>
      <c r="F783" s="14"/>
      <c r="G783" s="16"/>
      <c r="H783" s="13" t="s">
        <v>2963</v>
      </c>
      <c r="I783" s="13" t="s">
        <v>3041</v>
      </c>
      <c r="J783" s="13" t="s">
        <v>3042</v>
      </c>
      <c r="K783" s="13" t="s">
        <v>3043</v>
      </c>
      <c r="L783" s="14"/>
      <c r="M783" s="13" t="s">
        <v>53</v>
      </c>
      <c r="N783" s="13" t="s">
        <v>249</v>
      </c>
      <c r="O783" s="14"/>
      <c r="P783" s="13" t="s">
        <v>2084</v>
      </c>
      <c r="Q783" s="16"/>
    </row>
    <row r="784" customFormat="false" ht="86.55" hidden="false" customHeight="false" outlineLevel="0" collapsed="false">
      <c r="A784" s="13" t="s">
        <v>3059</v>
      </c>
      <c r="B784" s="14" t="s">
        <v>57</v>
      </c>
      <c r="C784" s="13" t="s">
        <v>76</v>
      </c>
      <c r="D784" s="13" t="s">
        <v>3060</v>
      </c>
      <c r="E784" s="15" t="s">
        <v>3061</v>
      </c>
      <c r="F784" s="14"/>
      <c r="G784" s="16"/>
      <c r="H784" s="13" t="s">
        <v>2809</v>
      </c>
      <c r="I784" s="13" t="s">
        <v>3062</v>
      </c>
      <c r="J784" s="13" t="s">
        <v>3063</v>
      </c>
      <c r="K784" s="13" t="s">
        <v>3064</v>
      </c>
      <c r="L784" s="14"/>
      <c r="M784" s="13" t="s">
        <v>53</v>
      </c>
      <c r="N784" s="13" t="s">
        <v>249</v>
      </c>
      <c r="O784" s="14"/>
      <c r="P784" s="13" t="s">
        <v>2084</v>
      </c>
      <c r="Q784" s="16"/>
    </row>
    <row r="785" customFormat="false" ht="58.2" hidden="false" customHeight="false" outlineLevel="0" collapsed="false">
      <c r="A785" s="13" t="s">
        <v>3065</v>
      </c>
      <c r="B785" s="14" t="s">
        <v>57</v>
      </c>
      <c r="C785" s="13" t="s">
        <v>76</v>
      </c>
      <c r="D785" s="13" t="s">
        <v>3060</v>
      </c>
      <c r="E785" s="15" t="s">
        <v>3066</v>
      </c>
      <c r="F785" s="14"/>
      <c r="G785" s="16"/>
      <c r="H785" s="13" t="s">
        <v>1208</v>
      </c>
      <c r="I785" s="13" t="s">
        <v>3062</v>
      </c>
      <c r="J785" s="13" t="s">
        <v>3063</v>
      </c>
      <c r="K785" s="13" t="s">
        <v>3064</v>
      </c>
      <c r="L785" s="14"/>
      <c r="M785" s="13" t="s">
        <v>53</v>
      </c>
      <c r="N785" s="13" t="s">
        <v>249</v>
      </c>
      <c r="O785" s="14"/>
      <c r="P785" s="13" t="s">
        <v>2084</v>
      </c>
      <c r="Q785" s="16"/>
    </row>
    <row r="786" customFormat="false" ht="72.35" hidden="false" customHeight="false" outlineLevel="0" collapsed="false">
      <c r="A786" s="13" t="s">
        <v>3067</v>
      </c>
      <c r="B786" s="14" t="s">
        <v>57</v>
      </c>
      <c r="C786" s="13" t="s">
        <v>76</v>
      </c>
      <c r="D786" s="13" t="s">
        <v>3060</v>
      </c>
      <c r="E786" s="15" t="s">
        <v>3068</v>
      </c>
      <c r="F786" s="14"/>
      <c r="G786" s="16" t="s">
        <v>833</v>
      </c>
      <c r="H786" s="13" t="s">
        <v>2480</v>
      </c>
      <c r="I786" s="13" t="s">
        <v>3062</v>
      </c>
      <c r="J786" s="13" t="s">
        <v>3063</v>
      </c>
      <c r="K786" s="13" t="s">
        <v>3064</v>
      </c>
      <c r="L786" s="14"/>
      <c r="M786" s="13" t="s">
        <v>53</v>
      </c>
      <c r="N786" s="13" t="s">
        <v>249</v>
      </c>
      <c r="O786" s="14"/>
      <c r="P786" s="13" t="s">
        <v>2084</v>
      </c>
      <c r="Q786" s="16"/>
    </row>
    <row r="787" customFormat="false" ht="58.2" hidden="false" customHeight="false" outlineLevel="0" collapsed="false">
      <c r="A787" s="13" t="s">
        <v>3069</v>
      </c>
      <c r="B787" s="14" t="s">
        <v>57</v>
      </c>
      <c r="C787" s="13" t="s">
        <v>76</v>
      </c>
      <c r="D787" s="13" t="s">
        <v>3060</v>
      </c>
      <c r="E787" s="15" t="s">
        <v>3070</v>
      </c>
      <c r="F787" s="14"/>
      <c r="G787" s="16"/>
      <c r="H787" s="13" t="s">
        <v>1208</v>
      </c>
      <c r="I787" s="13" t="s">
        <v>3062</v>
      </c>
      <c r="J787" s="13" t="s">
        <v>3063</v>
      </c>
      <c r="K787" s="13" t="s">
        <v>3064</v>
      </c>
      <c r="L787" s="14"/>
      <c r="M787" s="13" t="s">
        <v>53</v>
      </c>
      <c r="N787" s="13" t="s">
        <v>249</v>
      </c>
      <c r="O787" s="14"/>
      <c r="P787" s="13" t="s">
        <v>2084</v>
      </c>
      <c r="Q787" s="16"/>
    </row>
    <row r="788" customFormat="false" ht="58.2" hidden="false" customHeight="false" outlineLevel="0" collapsed="false">
      <c r="A788" s="13" t="s">
        <v>3071</v>
      </c>
      <c r="B788" s="14" t="s">
        <v>57</v>
      </c>
      <c r="C788" s="13" t="s">
        <v>76</v>
      </c>
      <c r="D788" s="13" t="s">
        <v>3072</v>
      </c>
      <c r="E788" s="15" t="s">
        <v>3073</v>
      </c>
      <c r="F788" s="14"/>
      <c r="G788" s="16"/>
      <c r="H788" s="13" t="s">
        <v>2480</v>
      </c>
      <c r="I788" s="13" t="s">
        <v>3074</v>
      </c>
      <c r="J788" s="13" t="s">
        <v>3075</v>
      </c>
      <c r="K788" s="13" t="s">
        <v>3076</v>
      </c>
      <c r="L788" s="14"/>
      <c r="M788" s="13" t="s">
        <v>53</v>
      </c>
      <c r="N788" s="13" t="s">
        <v>249</v>
      </c>
      <c r="O788" s="14"/>
      <c r="P788" s="13" t="s">
        <v>2084</v>
      </c>
      <c r="Q788" s="16"/>
    </row>
    <row r="789" customFormat="false" ht="72.35" hidden="false" customHeight="false" outlineLevel="0" collapsed="false">
      <c r="A789" s="13" t="s">
        <v>3077</v>
      </c>
      <c r="B789" s="14" t="s">
        <v>57</v>
      </c>
      <c r="C789" s="13" t="s">
        <v>76</v>
      </c>
      <c r="D789" s="13" t="s">
        <v>3072</v>
      </c>
      <c r="E789" s="15" t="s">
        <v>3078</v>
      </c>
      <c r="F789" s="14"/>
      <c r="G789" s="16"/>
      <c r="H789" s="13" t="s">
        <v>398</v>
      </c>
      <c r="I789" s="13" t="s">
        <v>3074</v>
      </c>
      <c r="J789" s="13" t="s">
        <v>3075</v>
      </c>
      <c r="K789" s="13" t="s">
        <v>3076</v>
      </c>
      <c r="L789" s="14"/>
      <c r="M789" s="13" t="s">
        <v>53</v>
      </c>
      <c r="N789" s="13" t="s">
        <v>249</v>
      </c>
      <c r="O789" s="14"/>
      <c r="P789" s="13" t="s">
        <v>2084</v>
      </c>
      <c r="Q789" s="16"/>
    </row>
    <row r="790" customFormat="false" ht="72.35" hidden="false" customHeight="false" outlineLevel="0" collapsed="false">
      <c r="A790" s="13" t="s">
        <v>3079</v>
      </c>
      <c r="B790" s="14" t="s">
        <v>57</v>
      </c>
      <c r="C790" s="13" t="s">
        <v>76</v>
      </c>
      <c r="D790" s="13" t="s">
        <v>3072</v>
      </c>
      <c r="E790" s="16" t="s">
        <v>3080</v>
      </c>
      <c r="F790" s="14"/>
      <c r="G790" s="16"/>
      <c r="H790" s="13" t="s">
        <v>1208</v>
      </c>
      <c r="I790" s="13" t="s">
        <v>3074</v>
      </c>
      <c r="J790" s="13" t="s">
        <v>3075</v>
      </c>
      <c r="K790" s="13" t="s">
        <v>3076</v>
      </c>
      <c r="L790" s="14"/>
      <c r="M790" s="13" t="s">
        <v>53</v>
      </c>
      <c r="N790" s="13" t="s">
        <v>249</v>
      </c>
      <c r="O790" s="14"/>
      <c r="P790" s="13" t="s">
        <v>2084</v>
      </c>
      <c r="Q790" s="15" t="s">
        <v>3081</v>
      </c>
    </row>
    <row r="791" customFormat="false" ht="58.2" hidden="false" customHeight="false" outlineLevel="0" collapsed="false">
      <c r="A791" s="13" t="s">
        <v>3082</v>
      </c>
      <c r="B791" s="14" t="s">
        <v>57</v>
      </c>
      <c r="C791" s="13" t="s">
        <v>76</v>
      </c>
      <c r="D791" s="13" t="s">
        <v>3072</v>
      </c>
      <c r="E791" s="15" t="s">
        <v>3083</v>
      </c>
      <c r="F791" s="14"/>
      <c r="G791" s="16"/>
      <c r="H791" s="13" t="s">
        <v>2548</v>
      </c>
      <c r="I791" s="13" t="s">
        <v>3074</v>
      </c>
      <c r="J791" s="13" t="s">
        <v>3075</v>
      </c>
      <c r="K791" s="13" t="s">
        <v>3076</v>
      </c>
      <c r="L791" s="14"/>
      <c r="M791" s="13" t="s">
        <v>53</v>
      </c>
      <c r="N791" s="13" t="s">
        <v>249</v>
      </c>
      <c r="O791" s="14"/>
      <c r="P791" s="13" t="s">
        <v>2084</v>
      </c>
      <c r="Q791" s="16"/>
    </row>
    <row r="792" customFormat="false" ht="86.55" hidden="false" customHeight="false" outlineLevel="0" collapsed="false">
      <c r="A792" s="13" t="s">
        <v>3084</v>
      </c>
      <c r="B792" s="14" t="s">
        <v>57</v>
      </c>
      <c r="C792" s="13" t="s">
        <v>76</v>
      </c>
      <c r="D792" s="13" t="s">
        <v>3072</v>
      </c>
      <c r="E792" s="15" t="s">
        <v>3085</v>
      </c>
      <c r="F792" s="14"/>
      <c r="G792" s="16"/>
      <c r="H792" s="13" t="s">
        <v>2081</v>
      </c>
      <c r="I792" s="13" t="s">
        <v>3074</v>
      </c>
      <c r="J792" s="13" t="s">
        <v>3075</v>
      </c>
      <c r="K792" s="13" t="s">
        <v>3076</v>
      </c>
      <c r="L792" s="14"/>
      <c r="M792" s="13" t="s">
        <v>53</v>
      </c>
      <c r="N792" s="13" t="s">
        <v>249</v>
      </c>
      <c r="O792" s="14"/>
      <c r="P792" s="13" t="s">
        <v>2084</v>
      </c>
      <c r="Q792" s="16" t="s">
        <v>3086</v>
      </c>
    </row>
    <row r="793" customFormat="false" ht="72.35" hidden="false" customHeight="false" outlineLevel="0" collapsed="false">
      <c r="A793" s="13" t="s">
        <v>3087</v>
      </c>
      <c r="B793" s="14" t="s">
        <v>57</v>
      </c>
      <c r="C793" s="13" t="s">
        <v>76</v>
      </c>
      <c r="D793" s="13" t="s">
        <v>3072</v>
      </c>
      <c r="E793" s="16" t="s">
        <v>3088</v>
      </c>
      <c r="F793" s="14"/>
      <c r="G793" s="16"/>
      <c r="H793" s="13" t="s">
        <v>398</v>
      </c>
      <c r="I793" s="13" t="s">
        <v>3074</v>
      </c>
      <c r="J793" s="13" t="s">
        <v>3075</v>
      </c>
      <c r="K793" s="13" t="s">
        <v>3076</v>
      </c>
      <c r="L793" s="14"/>
      <c r="M793" s="13" t="s">
        <v>53</v>
      </c>
      <c r="N793" s="13" t="s">
        <v>249</v>
      </c>
      <c r="O793" s="14"/>
      <c r="P793" s="13" t="s">
        <v>2084</v>
      </c>
      <c r="Q793" s="15" t="s">
        <v>3089</v>
      </c>
    </row>
    <row r="794" customFormat="false" ht="44" hidden="false" customHeight="false" outlineLevel="0" collapsed="false">
      <c r="A794" s="13" t="s">
        <v>3090</v>
      </c>
      <c r="B794" s="14" t="s">
        <v>57</v>
      </c>
      <c r="C794" s="13" t="s">
        <v>76</v>
      </c>
      <c r="D794" s="13" t="s">
        <v>3072</v>
      </c>
      <c r="E794" s="16" t="s">
        <v>3091</v>
      </c>
      <c r="F794" s="14"/>
      <c r="G794" s="16"/>
      <c r="H794" s="13" t="s">
        <v>2483</v>
      </c>
      <c r="I794" s="13" t="s">
        <v>3074</v>
      </c>
      <c r="J794" s="13" t="s">
        <v>3075</v>
      </c>
      <c r="K794" s="13" t="s">
        <v>3076</v>
      </c>
      <c r="L794" s="14"/>
      <c r="M794" s="13" t="s">
        <v>53</v>
      </c>
      <c r="N794" s="13" t="s">
        <v>249</v>
      </c>
      <c r="O794" s="14"/>
      <c r="P794" s="13" t="s">
        <v>2084</v>
      </c>
      <c r="Q794" s="16" t="s">
        <v>3092</v>
      </c>
    </row>
    <row r="795" customFormat="false" ht="58.2" hidden="false" customHeight="false" outlineLevel="0" collapsed="false">
      <c r="A795" s="13" t="s">
        <v>3093</v>
      </c>
      <c r="B795" s="14" t="s">
        <v>57</v>
      </c>
      <c r="C795" s="13" t="s">
        <v>76</v>
      </c>
      <c r="D795" s="13" t="s">
        <v>2918</v>
      </c>
      <c r="E795" s="15" t="s">
        <v>3094</v>
      </c>
      <c r="F795" s="14"/>
      <c r="G795" s="16"/>
      <c r="H795" s="13" t="s">
        <v>2920</v>
      </c>
      <c r="I795" s="13" t="s">
        <v>2921</v>
      </c>
      <c r="J795" s="13" t="s">
        <v>2922</v>
      </c>
      <c r="K795" s="13" t="s">
        <v>2923</v>
      </c>
      <c r="L795" s="14"/>
      <c r="M795" s="13" t="s">
        <v>53</v>
      </c>
      <c r="N795" s="13" t="s">
        <v>249</v>
      </c>
      <c r="O795" s="14"/>
      <c r="P795" s="13" t="s">
        <v>2084</v>
      </c>
      <c r="Q795" s="16" t="s">
        <v>3095</v>
      </c>
    </row>
    <row r="796" customFormat="false" ht="72.35" hidden="false" customHeight="false" outlineLevel="0" collapsed="false">
      <c r="A796" s="13" t="s">
        <v>3096</v>
      </c>
      <c r="B796" s="14" t="s">
        <v>57</v>
      </c>
      <c r="C796" s="13" t="s">
        <v>76</v>
      </c>
      <c r="D796" s="14" t="s">
        <v>3097</v>
      </c>
      <c r="E796" s="16" t="s">
        <v>3098</v>
      </c>
      <c r="F796" s="14" t="s">
        <v>396</v>
      </c>
      <c r="G796" s="16"/>
      <c r="H796" s="13" t="s">
        <v>1452</v>
      </c>
      <c r="I796" s="13" t="s">
        <v>3099</v>
      </c>
      <c r="J796" s="14" t="s">
        <v>3100</v>
      </c>
      <c r="K796" s="14"/>
      <c r="L796" s="14"/>
      <c r="M796" s="13" t="s">
        <v>53</v>
      </c>
      <c r="N796" s="13" t="s">
        <v>249</v>
      </c>
      <c r="O796" s="14"/>
      <c r="P796" s="13" t="s">
        <v>2084</v>
      </c>
      <c r="Q796" s="16"/>
    </row>
    <row r="797" customFormat="false" ht="44" hidden="false" customHeight="false" outlineLevel="0" collapsed="false">
      <c r="A797" s="13" t="s">
        <v>3101</v>
      </c>
      <c r="B797" s="14" t="s">
        <v>57</v>
      </c>
      <c r="C797" s="13" t="s">
        <v>76</v>
      </c>
      <c r="D797" s="14" t="s">
        <v>3097</v>
      </c>
      <c r="E797" s="16" t="s">
        <v>3102</v>
      </c>
      <c r="F797" s="14" t="s">
        <v>396</v>
      </c>
      <c r="G797" s="16"/>
      <c r="H797" s="13" t="s">
        <v>1452</v>
      </c>
      <c r="I797" s="13" t="s">
        <v>3099</v>
      </c>
      <c r="J797" s="14" t="s">
        <v>3100</v>
      </c>
      <c r="K797" s="14"/>
      <c r="L797" s="14"/>
      <c r="M797" s="13" t="s">
        <v>53</v>
      </c>
      <c r="N797" s="13" t="s">
        <v>249</v>
      </c>
      <c r="O797" s="14"/>
      <c r="P797" s="13" t="s">
        <v>2084</v>
      </c>
      <c r="Q797" s="16"/>
    </row>
    <row r="798" customFormat="false" ht="58.2" hidden="false" customHeight="false" outlineLevel="0" collapsed="false">
      <c r="A798" s="13" t="s">
        <v>3103</v>
      </c>
      <c r="B798" s="14" t="s">
        <v>57</v>
      </c>
      <c r="C798" s="13" t="s">
        <v>76</v>
      </c>
      <c r="D798" s="14" t="s">
        <v>3097</v>
      </c>
      <c r="E798" s="16" t="s">
        <v>3104</v>
      </c>
      <c r="F798" s="14" t="s">
        <v>396</v>
      </c>
      <c r="G798" s="16"/>
      <c r="H798" s="13" t="s">
        <v>3105</v>
      </c>
      <c r="I798" s="13" t="s">
        <v>3099</v>
      </c>
      <c r="J798" s="14" t="s">
        <v>3100</v>
      </c>
      <c r="K798" s="14"/>
      <c r="L798" s="14"/>
      <c r="M798" s="13" t="s">
        <v>53</v>
      </c>
      <c r="N798" s="13" t="s">
        <v>249</v>
      </c>
      <c r="O798" s="14"/>
      <c r="P798" s="13" t="s">
        <v>2084</v>
      </c>
      <c r="Q798" s="16"/>
    </row>
    <row r="799" customFormat="false" ht="44" hidden="false" customHeight="false" outlineLevel="0" collapsed="false">
      <c r="A799" s="13" t="s">
        <v>3106</v>
      </c>
      <c r="B799" s="14" t="s">
        <v>57</v>
      </c>
      <c r="C799" s="13" t="s">
        <v>76</v>
      </c>
      <c r="D799" s="14" t="s">
        <v>3097</v>
      </c>
      <c r="E799" s="16" t="s">
        <v>3107</v>
      </c>
      <c r="F799" s="14" t="s">
        <v>396</v>
      </c>
      <c r="G799" s="16"/>
      <c r="H799" s="13" t="s">
        <v>1452</v>
      </c>
      <c r="I799" s="13" t="s">
        <v>3099</v>
      </c>
      <c r="J799" s="14" t="s">
        <v>3100</v>
      </c>
      <c r="K799" s="14"/>
      <c r="L799" s="14"/>
      <c r="M799" s="13" t="s">
        <v>53</v>
      </c>
      <c r="N799" s="13" t="s">
        <v>249</v>
      </c>
      <c r="O799" s="14"/>
      <c r="P799" s="13" t="s">
        <v>2084</v>
      </c>
      <c r="Q799" s="16"/>
    </row>
    <row r="800" customFormat="false" ht="72.35" hidden="false" customHeight="false" outlineLevel="0" collapsed="false">
      <c r="A800" s="13" t="s">
        <v>3108</v>
      </c>
      <c r="B800" s="14" t="s">
        <v>57</v>
      </c>
      <c r="C800" s="13" t="s">
        <v>76</v>
      </c>
      <c r="D800" s="14" t="s">
        <v>3097</v>
      </c>
      <c r="E800" s="16" t="s">
        <v>3109</v>
      </c>
      <c r="F800" s="14" t="s">
        <v>396</v>
      </c>
      <c r="G800" s="16"/>
      <c r="H800" s="13" t="s">
        <v>3110</v>
      </c>
      <c r="I800" s="13" t="s">
        <v>3099</v>
      </c>
      <c r="J800" s="14" t="s">
        <v>3100</v>
      </c>
      <c r="K800" s="14"/>
      <c r="L800" s="14"/>
      <c r="M800" s="13" t="s">
        <v>53</v>
      </c>
      <c r="N800" s="13" t="s">
        <v>249</v>
      </c>
      <c r="O800" s="14"/>
      <c r="P800" s="13" t="s">
        <v>2084</v>
      </c>
      <c r="Q800" s="16"/>
    </row>
    <row r="801" customFormat="false" ht="44" hidden="false" customHeight="false" outlineLevel="0" collapsed="false">
      <c r="A801" s="13" t="s">
        <v>3111</v>
      </c>
      <c r="B801" s="14" t="s">
        <v>57</v>
      </c>
      <c r="C801" s="13" t="s">
        <v>76</v>
      </c>
      <c r="D801" s="14" t="s">
        <v>3097</v>
      </c>
      <c r="E801" s="16" t="s">
        <v>3112</v>
      </c>
      <c r="F801" s="14" t="s">
        <v>396</v>
      </c>
      <c r="G801" s="16"/>
      <c r="H801" s="13" t="s">
        <v>1452</v>
      </c>
      <c r="I801" s="13" t="s">
        <v>3099</v>
      </c>
      <c r="J801" s="14" t="s">
        <v>3100</v>
      </c>
      <c r="K801" s="14"/>
      <c r="L801" s="14"/>
      <c r="M801" s="13" t="s">
        <v>53</v>
      </c>
      <c r="N801" s="13" t="s">
        <v>249</v>
      </c>
      <c r="O801" s="14"/>
      <c r="P801" s="13" t="s">
        <v>2084</v>
      </c>
      <c r="Q801" s="16"/>
    </row>
    <row r="802" customFormat="false" ht="72.35" hidden="false" customHeight="false" outlineLevel="0" collapsed="false">
      <c r="A802" s="13" t="s">
        <v>3113</v>
      </c>
      <c r="B802" s="14" t="s">
        <v>57</v>
      </c>
      <c r="C802" s="13" t="s">
        <v>76</v>
      </c>
      <c r="D802" s="14" t="s">
        <v>3097</v>
      </c>
      <c r="E802" s="16" t="s">
        <v>3114</v>
      </c>
      <c r="F802" s="14" t="s">
        <v>396</v>
      </c>
      <c r="G802" s="16"/>
      <c r="H802" s="13" t="s">
        <v>3115</v>
      </c>
      <c r="I802" s="13" t="s">
        <v>3099</v>
      </c>
      <c r="J802" s="14" t="s">
        <v>3100</v>
      </c>
      <c r="K802" s="14"/>
      <c r="L802" s="14"/>
      <c r="M802" s="13" t="s">
        <v>53</v>
      </c>
      <c r="N802" s="13" t="s">
        <v>249</v>
      </c>
      <c r="O802" s="14"/>
      <c r="P802" s="13" t="s">
        <v>2084</v>
      </c>
      <c r="Q802" s="16"/>
    </row>
    <row r="803" customFormat="false" ht="72.35" hidden="false" customHeight="false" outlineLevel="0" collapsed="false">
      <c r="A803" s="13" t="s">
        <v>3116</v>
      </c>
      <c r="B803" s="14" t="s">
        <v>57</v>
      </c>
      <c r="C803" s="13" t="s">
        <v>76</v>
      </c>
      <c r="D803" s="14" t="s">
        <v>3097</v>
      </c>
      <c r="E803" s="16" t="s">
        <v>3117</v>
      </c>
      <c r="F803" s="14" t="s">
        <v>396</v>
      </c>
      <c r="G803" s="16"/>
      <c r="H803" s="13" t="s">
        <v>1452</v>
      </c>
      <c r="I803" s="13" t="s">
        <v>3099</v>
      </c>
      <c r="J803" s="14" t="s">
        <v>3100</v>
      </c>
      <c r="K803" s="14"/>
      <c r="L803" s="14"/>
      <c r="M803" s="13" t="s">
        <v>53</v>
      </c>
      <c r="N803" s="13" t="s">
        <v>249</v>
      </c>
      <c r="O803" s="14"/>
      <c r="P803" s="13" t="s">
        <v>2084</v>
      </c>
      <c r="Q803" s="16"/>
    </row>
    <row r="804" customFormat="false" ht="72.35" hidden="false" customHeight="false" outlineLevel="0" collapsed="false">
      <c r="A804" s="13" t="s">
        <v>3118</v>
      </c>
      <c r="B804" s="14" t="s">
        <v>57</v>
      </c>
      <c r="C804" s="13" t="s">
        <v>76</v>
      </c>
      <c r="D804" s="13" t="s">
        <v>3119</v>
      </c>
      <c r="E804" s="15" t="s">
        <v>3120</v>
      </c>
      <c r="F804" s="14"/>
      <c r="G804" s="16"/>
      <c r="H804" s="13" t="s">
        <v>2711</v>
      </c>
      <c r="I804" s="13" t="s">
        <v>3121</v>
      </c>
      <c r="J804" s="13" t="s">
        <v>3122</v>
      </c>
      <c r="K804" s="13" t="s">
        <v>3123</v>
      </c>
      <c r="L804" s="14"/>
      <c r="M804" s="13" t="s">
        <v>53</v>
      </c>
      <c r="N804" s="13" t="s">
        <v>249</v>
      </c>
      <c r="O804" s="14"/>
      <c r="P804" s="13" t="s">
        <v>2084</v>
      </c>
      <c r="Q804" s="16"/>
    </row>
    <row r="805" customFormat="false" ht="72.35" hidden="false" customHeight="false" outlineLevel="0" collapsed="false">
      <c r="A805" s="13" t="s">
        <v>3124</v>
      </c>
      <c r="B805" s="14" t="s">
        <v>57</v>
      </c>
      <c r="C805" s="13" t="s">
        <v>76</v>
      </c>
      <c r="D805" s="13" t="s">
        <v>3119</v>
      </c>
      <c r="E805" s="15" t="s">
        <v>3125</v>
      </c>
      <c r="F805" s="14"/>
      <c r="G805" s="16"/>
      <c r="H805" s="13" t="s">
        <v>3126</v>
      </c>
      <c r="I805" s="13" t="s">
        <v>3121</v>
      </c>
      <c r="J805" s="13" t="s">
        <v>3122</v>
      </c>
      <c r="K805" s="13" t="s">
        <v>3123</v>
      </c>
      <c r="L805" s="14"/>
      <c r="M805" s="13" t="s">
        <v>53</v>
      </c>
      <c r="N805" s="13" t="s">
        <v>249</v>
      </c>
      <c r="O805" s="14"/>
      <c r="P805" s="13" t="s">
        <v>2084</v>
      </c>
      <c r="Q805" s="16"/>
    </row>
    <row r="806" customFormat="false" ht="72.35" hidden="false" customHeight="false" outlineLevel="0" collapsed="false">
      <c r="A806" s="13" t="s">
        <v>3127</v>
      </c>
      <c r="B806" s="14" t="s">
        <v>57</v>
      </c>
      <c r="C806" s="13" t="s">
        <v>76</v>
      </c>
      <c r="D806" s="13" t="s">
        <v>3119</v>
      </c>
      <c r="E806" s="15" t="s">
        <v>3128</v>
      </c>
      <c r="F806" s="14"/>
      <c r="G806" s="16"/>
      <c r="H806" s="13" t="s">
        <v>427</v>
      </c>
      <c r="I806" s="13" t="s">
        <v>3121</v>
      </c>
      <c r="J806" s="13" t="s">
        <v>3122</v>
      </c>
      <c r="K806" s="13" t="s">
        <v>3123</v>
      </c>
      <c r="L806" s="14"/>
      <c r="M806" s="13" t="s">
        <v>53</v>
      </c>
      <c r="N806" s="13" t="s">
        <v>249</v>
      </c>
      <c r="O806" s="14"/>
      <c r="P806" s="13" t="s">
        <v>2084</v>
      </c>
      <c r="Q806" s="16"/>
    </row>
    <row r="807" customFormat="false" ht="58.2" hidden="false" customHeight="false" outlineLevel="0" collapsed="false">
      <c r="A807" s="13" t="s">
        <v>3129</v>
      </c>
      <c r="B807" s="14" t="s">
        <v>57</v>
      </c>
      <c r="C807" s="13" t="s">
        <v>76</v>
      </c>
      <c r="D807" s="13" t="s">
        <v>3119</v>
      </c>
      <c r="E807" s="16" t="s">
        <v>3130</v>
      </c>
      <c r="F807" s="14"/>
      <c r="G807" s="16"/>
      <c r="H807" s="13" t="s">
        <v>427</v>
      </c>
      <c r="I807" s="13" t="s">
        <v>3121</v>
      </c>
      <c r="J807" s="13" t="s">
        <v>3122</v>
      </c>
      <c r="K807" s="13" t="s">
        <v>3123</v>
      </c>
      <c r="L807" s="14"/>
      <c r="M807" s="13" t="s">
        <v>53</v>
      </c>
      <c r="N807" s="13" t="s">
        <v>249</v>
      </c>
      <c r="O807" s="14"/>
      <c r="P807" s="13" t="s">
        <v>2084</v>
      </c>
      <c r="Q807" s="16" t="s">
        <v>3131</v>
      </c>
    </row>
    <row r="808" customFormat="false" ht="58.2" hidden="false" customHeight="false" outlineLevel="0" collapsed="false">
      <c r="A808" s="13" t="s">
        <v>3132</v>
      </c>
      <c r="B808" s="14" t="s">
        <v>57</v>
      </c>
      <c r="C808" s="13" t="s">
        <v>76</v>
      </c>
      <c r="D808" s="13" t="s">
        <v>3119</v>
      </c>
      <c r="E808" s="16" t="s">
        <v>3133</v>
      </c>
      <c r="F808" s="14"/>
      <c r="G808" s="16"/>
      <c r="H808" s="13" t="s">
        <v>427</v>
      </c>
      <c r="I808" s="13" t="s">
        <v>3121</v>
      </c>
      <c r="J808" s="13" t="s">
        <v>3122</v>
      </c>
      <c r="K808" s="13" t="s">
        <v>3123</v>
      </c>
      <c r="L808" s="14"/>
      <c r="M808" s="13" t="s">
        <v>53</v>
      </c>
      <c r="N808" s="13" t="s">
        <v>249</v>
      </c>
      <c r="O808" s="14"/>
      <c r="P808" s="13" t="s">
        <v>2084</v>
      </c>
      <c r="Q808" s="16" t="s">
        <v>3134</v>
      </c>
    </row>
    <row r="809" customFormat="false" ht="58.2" hidden="false" customHeight="false" outlineLevel="0" collapsed="false">
      <c r="A809" s="13" t="s">
        <v>3135</v>
      </c>
      <c r="B809" s="14" t="s">
        <v>57</v>
      </c>
      <c r="C809" s="13" t="s">
        <v>76</v>
      </c>
      <c r="D809" s="13" t="s">
        <v>3119</v>
      </c>
      <c r="E809" s="15" t="s">
        <v>3136</v>
      </c>
      <c r="F809" s="14"/>
      <c r="G809" s="16"/>
      <c r="H809" s="13" t="s">
        <v>3137</v>
      </c>
      <c r="I809" s="13" t="s">
        <v>3121</v>
      </c>
      <c r="J809" s="13" t="s">
        <v>3122</v>
      </c>
      <c r="K809" s="13" t="s">
        <v>3123</v>
      </c>
      <c r="L809" s="14"/>
      <c r="M809" s="13" t="s">
        <v>53</v>
      </c>
      <c r="N809" s="13" t="s">
        <v>249</v>
      </c>
      <c r="O809" s="14"/>
      <c r="P809" s="13" t="s">
        <v>2084</v>
      </c>
      <c r="Q809" s="16" t="s">
        <v>3138</v>
      </c>
    </row>
    <row r="810" customFormat="false" ht="100.7" hidden="false" customHeight="false" outlineLevel="0" collapsed="false">
      <c r="A810" s="13" t="s">
        <v>3139</v>
      </c>
      <c r="B810" s="14" t="s">
        <v>57</v>
      </c>
      <c r="C810" s="13" t="s">
        <v>76</v>
      </c>
      <c r="D810" s="13" t="s">
        <v>3119</v>
      </c>
      <c r="E810" s="15" t="s">
        <v>3140</v>
      </c>
      <c r="F810" s="14"/>
      <c r="G810" s="16"/>
      <c r="H810" s="13" t="s">
        <v>3137</v>
      </c>
      <c r="I810" s="13" t="s">
        <v>3121</v>
      </c>
      <c r="J810" s="13" t="s">
        <v>3122</v>
      </c>
      <c r="K810" s="13" t="s">
        <v>3123</v>
      </c>
      <c r="L810" s="14"/>
      <c r="M810" s="13" t="s">
        <v>53</v>
      </c>
      <c r="N810" s="13" t="s">
        <v>249</v>
      </c>
      <c r="O810" s="14"/>
      <c r="P810" s="13" t="s">
        <v>2084</v>
      </c>
      <c r="Q810" s="16"/>
    </row>
    <row r="811" customFormat="false" ht="72.35" hidden="false" customHeight="false" outlineLevel="0" collapsed="false">
      <c r="A811" s="13" t="s">
        <v>3141</v>
      </c>
      <c r="B811" s="14" t="s">
        <v>57</v>
      </c>
      <c r="C811" s="13" t="s">
        <v>76</v>
      </c>
      <c r="D811" s="13" t="s">
        <v>3119</v>
      </c>
      <c r="E811" s="16" t="s">
        <v>3142</v>
      </c>
      <c r="F811" s="14"/>
      <c r="G811" s="16"/>
      <c r="H811" s="13" t="s">
        <v>427</v>
      </c>
      <c r="I811" s="13" t="s">
        <v>3121</v>
      </c>
      <c r="J811" s="13" t="s">
        <v>3122</v>
      </c>
      <c r="K811" s="13" t="s">
        <v>3123</v>
      </c>
      <c r="L811" s="14"/>
      <c r="M811" s="13" t="s">
        <v>53</v>
      </c>
      <c r="N811" s="13" t="s">
        <v>249</v>
      </c>
      <c r="O811" s="14"/>
      <c r="P811" s="13" t="s">
        <v>2084</v>
      </c>
      <c r="Q811" s="16" t="s">
        <v>3143</v>
      </c>
    </row>
    <row r="812" customFormat="false" ht="86.55" hidden="false" customHeight="false" outlineLevel="0" collapsed="false">
      <c r="A812" s="13" t="s">
        <v>3144</v>
      </c>
      <c r="B812" s="14" t="s">
        <v>57</v>
      </c>
      <c r="C812" s="13" t="s">
        <v>76</v>
      </c>
      <c r="D812" s="13" t="s">
        <v>3119</v>
      </c>
      <c r="E812" s="15" t="s">
        <v>3145</v>
      </c>
      <c r="F812" s="14"/>
      <c r="G812" s="16"/>
      <c r="H812" s="13" t="s">
        <v>427</v>
      </c>
      <c r="I812" s="13" t="s">
        <v>3121</v>
      </c>
      <c r="J812" s="13" t="s">
        <v>3122</v>
      </c>
      <c r="K812" s="13" t="s">
        <v>3123</v>
      </c>
      <c r="L812" s="14"/>
      <c r="M812" s="13" t="s">
        <v>53</v>
      </c>
      <c r="N812" s="13" t="s">
        <v>249</v>
      </c>
      <c r="O812" s="14"/>
      <c r="P812" s="13" t="s">
        <v>2084</v>
      </c>
      <c r="Q812" s="16" t="s">
        <v>3146</v>
      </c>
    </row>
    <row r="813" customFormat="false" ht="72.35" hidden="false" customHeight="false" outlineLevel="0" collapsed="false">
      <c r="A813" s="13" t="s">
        <v>3147</v>
      </c>
      <c r="B813" s="14" t="s">
        <v>57</v>
      </c>
      <c r="C813" s="13" t="s">
        <v>76</v>
      </c>
      <c r="D813" s="13" t="s">
        <v>3119</v>
      </c>
      <c r="E813" s="15" t="s">
        <v>3148</v>
      </c>
      <c r="F813" s="14"/>
      <c r="G813" s="16"/>
      <c r="H813" s="13" t="s">
        <v>2526</v>
      </c>
      <c r="I813" s="13" t="s">
        <v>3121</v>
      </c>
      <c r="J813" s="13" t="s">
        <v>3122</v>
      </c>
      <c r="K813" s="13" t="s">
        <v>3123</v>
      </c>
      <c r="L813" s="14"/>
      <c r="M813" s="13" t="s">
        <v>53</v>
      </c>
      <c r="N813" s="13" t="s">
        <v>249</v>
      </c>
      <c r="O813" s="14"/>
      <c r="P813" s="13" t="s">
        <v>2084</v>
      </c>
      <c r="Q813" s="16" t="s">
        <v>3149</v>
      </c>
    </row>
    <row r="814" customFormat="false" ht="72.35" hidden="false" customHeight="false" outlineLevel="0" collapsed="false">
      <c r="A814" s="13" t="s">
        <v>3150</v>
      </c>
      <c r="B814" s="14" t="s">
        <v>57</v>
      </c>
      <c r="C814" s="13" t="s">
        <v>76</v>
      </c>
      <c r="D814" s="13" t="s">
        <v>3119</v>
      </c>
      <c r="E814" s="15" t="s">
        <v>3151</v>
      </c>
      <c r="F814" s="14"/>
      <c r="G814" s="16"/>
      <c r="H814" s="13" t="s">
        <v>2882</v>
      </c>
      <c r="I814" s="13" t="s">
        <v>3121</v>
      </c>
      <c r="J814" s="13" t="s">
        <v>3122</v>
      </c>
      <c r="K814" s="13" t="s">
        <v>3123</v>
      </c>
      <c r="L814" s="14"/>
      <c r="M814" s="13" t="s">
        <v>53</v>
      </c>
      <c r="N814" s="13" t="s">
        <v>249</v>
      </c>
      <c r="O814" s="14"/>
      <c r="P814" s="13" t="s">
        <v>2084</v>
      </c>
      <c r="Q814" s="15" t="s">
        <v>3152</v>
      </c>
    </row>
    <row r="815" customFormat="false" ht="72.35" hidden="false" customHeight="false" outlineLevel="0" collapsed="false">
      <c r="A815" s="13" t="s">
        <v>3153</v>
      </c>
      <c r="B815" s="14" t="s">
        <v>57</v>
      </c>
      <c r="C815" s="13" t="s">
        <v>76</v>
      </c>
      <c r="D815" s="13" t="s">
        <v>3154</v>
      </c>
      <c r="E815" s="15" t="s">
        <v>3155</v>
      </c>
      <c r="F815" s="14"/>
      <c r="G815" s="16" t="s">
        <v>833</v>
      </c>
      <c r="H815" s="13" t="s">
        <v>3156</v>
      </c>
      <c r="I815" s="13" t="s">
        <v>3157</v>
      </c>
      <c r="J815" s="13" t="s">
        <v>3158</v>
      </c>
      <c r="K815" s="13" t="s">
        <v>3159</v>
      </c>
      <c r="L815" s="14"/>
      <c r="M815" s="13" t="s">
        <v>52</v>
      </c>
      <c r="N815" s="13" t="s">
        <v>249</v>
      </c>
      <c r="O815" s="14"/>
      <c r="P815" s="13" t="s">
        <v>2084</v>
      </c>
      <c r="Q815" s="16"/>
    </row>
    <row r="816" customFormat="false" ht="72.35" hidden="false" customHeight="false" outlineLevel="0" collapsed="false">
      <c r="A816" s="13" t="s">
        <v>3160</v>
      </c>
      <c r="B816" s="14" t="s">
        <v>57</v>
      </c>
      <c r="C816" s="13" t="s">
        <v>76</v>
      </c>
      <c r="D816" s="13" t="s">
        <v>3154</v>
      </c>
      <c r="E816" s="15" t="s">
        <v>3161</v>
      </c>
      <c r="F816" s="14"/>
      <c r="G816" s="16" t="s">
        <v>833</v>
      </c>
      <c r="H816" s="13" t="s">
        <v>2636</v>
      </c>
      <c r="I816" s="13" t="s">
        <v>3157</v>
      </c>
      <c r="J816" s="13" t="s">
        <v>3158</v>
      </c>
      <c r="K816" s="13" t="s">
        <v>3159</v>
      </c>
      <c r="L816" s="14"/>
      <c r="M816" s="13" t="s">
        <v>52</v>
      </c>
      <c r="N816" s="13" t="s">
        <v>249</v>
      </c>
      <c r="O816" s="14"/>
      <c r="P816" s="13" t="s">
        <v>2084</v>
      </c>
      <c r="Q816" s="16"/>
    </row>
    <row r="817" customFormat="false" ht="86.55" hidden="false" customHeight="false" outlineLevel="0" collapsed="false">
      <c r="A817" s="13" t="s">
        <v>3162</v>
      </c>
      <c r="B817" s="14" t="s">
        <v>57</v>
      </c>
      <c r="C817" s="13" t="s">
        <v>76</v>
      </c>
      <c r="D817" s="13" t="s">
        <v>3154</v>
      </c>
      <c r="E817" s="15" t="s">
        <v>3163</v>
      </c>
      <c r="F817" s="14"/>
      <c r="G817" s="16" t="s">
        <v>833</v>
      </c>
      <c r="H817" s="13" t="s">
        <v>2636</v>
      </c>
      <c r="I817" s="13" t="s">
        <v>3157</v>
      </c>
      <c r="J817" s="13" t="s">
        <v>3158</v>
      </c>
      <c r="K817" s="13" t="s">
        <v>3159</v>
      </c>
      <c r="L817" s="14"/>
      <c r="M817" s="13" t="s">
        <v>52</v>
      </c>
      <c r="N817" s="13" t="s">
        <v>249</v>
      </c>
      <c r="O817" s="14"/>
      <c r="P817" s="13" t="s">
        <v>2084</v>
      </c>
      <c r="Q817" s="16" t="s">
        <v>3164</v>
      </c>
    </row>
    <row r="818" customFormat="false" ht="72.35" hidden="false" customHeight="false" outlineLevel="0" collapsed="false">
      <c r="A818" s="13" t="s">
        <v>3165</v>
      </c>
      <c r="B818" s="14" t="s">
        <v>57</v>
      </c>
      <c r="C818" s="13" t="s">
        <v>76</v>
      </c>
      <c r="D818" s="13" t="s">
        <v>3154</v>
      </c>
      <c r="E818" s="15" t="s">
        <v>3166</v>
      </c>
      <c r="F818" s="14"/>
      <c r="G818" s="16" t="s">
        <v>833</v>
      </c>
      <c r="H818" s="13" t="s">
        <v>3167</v>
      </c>
      <c r="I818" s="13" t="s">
        <v>3157</v>
      </c>
      <c r="J818" s="13" t="s">
        <v>3158</v>
      </c>
      <c r="K818" s="13" t="s">
        <v>3159</v>
      </c>
      <c r="L818" s="14"/>
      <c r="M818" s="13" t="s">
        <v>52</v>
      </c>
      <c r="N818" s="13" t="s">
        <v>249</v>
      </c>
      <c r="O818" s="14"/>
      <c r="P818" s="13" t="s">
        <v>2084</v>
      </c>
      <c r="Q818" s="16" t="s">
        <v>3168</v>
      </c>
    </row>
    <row r="819" customFormat="false" ht="72.35" hidden="false" customHeight="false" outlineLevel="0" collapsed="false">
      <c r="A819" s="13" t="s">
        <v>3169</v>
      </c>
      <c r="B819" s="14" t="s">
        <v>57</v>
      </c>
      <c r="C819" s="13" t="s">
        <v>76</v>
      </c>
      <c r="D819" s="13" t="s">
        <v>3154</v>
      </c>
      <c r="E819" s="16" t="s">
        <v>3170</v>
      </c>
      <c r="F819" s="14"/>
      <c r="G819" s="16" t="s">
        <v>833</v>
      </c>
      <c r="H819" s="13" t="s">
        <v>3171</v>
      </c>
      <c r="I819" s="13" t="s">
        <v>3157</v>
      </c>
      <c r="J819" s="13" t="s">
        <v>3158</v>
      </c>
      <c r="K819" s="13" t="s">
        <v>3159</v>
      </c>
      <c r="L819" s="14"/>
      <c r="M819" s="13" t="s">
        <v>52</v>
      </c>
      <c r="N819" s="13" t="s">
        <v>249</v>
      </c>
      <c r="O819" s="14"/>
      <c r="P819" s="13" t="s">
        <v>2084</v>
      </c>
      <c r="Q819" s="16"/>
    </row>
    <row r="820" customFormat="false" ht="58.2" hidden="false" customHeight="false" outlineLevel="0" collapsed="false">
      <c r="A820" s="13" t="s">
        <v>3172</v>
      </c>
      <c r="B820" s="14" t="s">
        <v>57</v>
      </c>
      <c r="C820" s="13" t="s">
        <v>76</v>
      </c>
      <c r="D820" s="13" t="s">
        <v>3154</v>
      </c>
      <c r="E820" s="16" t="s">
        <v>3173</v>
      </c>
      <c r="F820" s="14"/>
      <c r="G820" s="16" t="s">
        <v>833</v>
      </c>
      <c r="H820" s="13" t="s">
        <v>2631</v>
      </c>
      <c r="I820" s="13" t="s">
        <v>3157</v>
      </c>
      <c r="J820" s="13" t="s">
        <v>3158</v>
      </c>
      <c r="K820" s="13" t="s">
        <v>3159</v>
      </c>
      <c r="L820" s="14"/>
      <c r="M820" s="13" t="s">
        <v>52</v>
      </c>
      <c r="N820" s="13" t="s">
        <v>249</v>
      </c>
      <c r="O820" s="14"/>
      <c r="P820" s="13" t="s">
        <v>2084</v>
      </c>
      <c r="Q820" s="16" t="s">
        <v>3174</v>
      </c>
    </row>
    <row r="821" customFormat="false" ht="86.55" hidden="false" customHeight="false" outlineLevel="0" collapsed="false">
      <c r="A821" s="13" t="s">
        <v>3175</v>
      </c>
      <c r="B821" s="14" t="s">
        <v>57</v>
      </c>
      <c r="C821" s="13" t="s">
        <v>76</v>
      </c>
      <c r="D821" s="13" t="s">
        <v>3154</v>
      </c>
      <c r="E821" s="16" t="s">
        <v>3176</v>
      </c>
      <c r="F821" s="14"/>
      <c r="G821" s="16" t="s">
        <v>833</v>
      </c>
      <c r="H821" s="13" t="s">
        <v>2636</v>
      </c>
      <c r="I821" s="13" t="s">
        <v>3157</v>
      </c>
      <c r="J821" s="13" t="s">
        <v>3158</v>
      </c>
      <c r="K821" s="13" t="s">
        <v>3159</v>
      </c>
      <c r="L821" s="14"/>
      <c r="M821" s="13" t="s">
        <v>52</v>
      </c>
      <c r="N821" s="13" t="s">
        <v>249</v>
      </c>
      <c r="O821" s="14"/>
      <c r="P821" s="13" t="s">
        <v>2084</v>
      </c>
      <c r="Q821" s="16" t="s">
        <v>3177</v>
      </c>
    </row>
    <row r="822" customFormat="false" ht="72.35" hidden="false" customHeight="false" outlineLevel="0" collapsed="false">
      <c r="A822" s="13" t="s">
        <v>3178</v>
      </c>
      <c r="B822" s="14" t="s">
        <v>57</v>
      </c>
      <c r="C822" s="13" t="s">
        <v>76</v>
      </c>
      <c r="D822" s="13" t="s">
        <v>3154</v>
      </c>
      <c r="E822" s="15" t="s">
        <v>3179</v>
      </c>
      <c r="F822" s="14"/>
      <c r="G822" s="16" t="s">
        <v>833</v>
      </c>
      <c r="H822" s="13" t="s">
        <v>2631</v>
      </c>
      <c r="I822" s="13" t="s">
        <v>3157</v>
      </c>
      <c r="J822" s="13" t="s">
        <v>3158</v>
      </c>
      <c r="K822" s="13" t="s">
        <v>3159</v>
      </c>
      <c r="L822" s="14"/>
      <c r="M822" s="13" t="s">
        <v>52</v>
      </c>
      <c r="N822" s="13" t="s">
        <v>249</v>
      </c>
      <c r="O822" s="14"/>
      <c r="P822" s="13" t="s">
        <v>2084</v>
      </c>
      <c r="Q822" s="16"/>
    </row>
    <row r="823" customFormat="false" ht="58.2" hidden="false" customHeight="false" outlineLevel="0" collapsed="false">
      <c r="A823" s="13" t="s">
        <v>3180</v>
      </c>
      <c r="B823" s="14" t="s">
        <v>57</v>
      </c>
      <c r="C823" s="13" t="s">
        <v>76</v>
      </c>
      <c r="D823" s="13" t="s">
        <v>3154</v>
      </c>
      <c r="E823" s="15" t="s">
        <v>3181</v>
      </c>
      <c r="F823" s="14"/>
      <c r="G823" s="16"/>
      <c r="H823" s="13" t="s">
        <v>2526</v>
      </c>
      <c r="I823" s="13" t="s">
        <v>3157</v>
      </c>
      <c r="J823" s="13" t="s">
        <v>3158</v>
      </c>
      <c r="K823" s="13" t="s">
        <v>3159</v>
      </c>
      <c r="L823" s="14"/>
      <c r="M823" s="13" t="s">
        <v>52</v>
      </c>
      <c r="N823" s="13" t="s">
        <v>249</v>
      </c>
      <c r="O823" s="14"/>
      <c r="P823" s="13" t="s">
        <v>2084</v>
      </c>
      <c r="Q823" s="16"/>
    </row>
    <row r="824" customFormat="false" ht="72.35" hidden="false" customHeight="false" outlineLevel="0" collapsed="false">
      <c r="A824" s="13" t="s">
        <v>3182</v>
      </c>
      <c r="B824" s="14" t="s">
        <v>57</v>
      </c>
      <c r="C824" s="13" t="s">
        <v>76</v>
      </c>
      <c r="D824" s="13" t="s">
        <v>3154</v>
      </c>
      <c r="E824" s="15" t="s">
        <v>3183</v>
      </c>
      <c r="F824" s="14"/>
      <c r="G824" s="16"/>
      <c r="H824" s="13" t="s">
        <v>2526</v>
      </c>
      <c r="I824" s="13" t="s">
        <v>3157</v>
      </c>
      <c r="J824" s="13" t="s">
        <v>3158</v>
      </c>
      <c r="K824" s="13" t="s">
        <v>3159</v>
      </c>
      <c r="L824" s="14"/>
      <c r="M824" s="13" t="s">
        <v>52</v>
      </c>
      <c r="N824" s="13" t="s">
        <v>249</v>
      </c>
      <c r="O824" s="14"/>
      <c r="P824" s="13" t="s">
        <v>2084</v>
      </c>
      <c r="Q824" s="16" t="s">
        <v>3184</v>
      </c>
    </row>
    <row r="825" customFormat="false" ht="72.35" hidden="false" customHeight="false" outlineLevel="0" collapsed="false">
      <c r="A825" s="13" t="s">
        <v>3185</v>
      </c>
      <c r="B825" s="14" t="s">
        <v>57</v>
      </c>
      <c r="C825" s="13" t="s">
        <v>76</v>
      </c>
      <c r="D825" s="13" t="s">
        <v>3154</v>
      </c>
      <c r="E825" s="15" t="s">
        <v>3186</v>
      </c>
      <c r="F825" s="14"/>
      <c r="G825" s="16"/>
      <c r="H825" s="13" t="s">
        <v>2526</v>
      </c>
      <c r="I825" s="13" t="s">
        <v>3157</v>
      </c>
      <c r="J825" s="13" t="s">
        <v>3158</v>
      </c>
      <c r="K825" s="13" t="s">
        <v>3159</v>
      </c>
      <c r="L825" s="14"/>
      <c r="M825" s="13" t="s">
        <v>52</v>
      </c>
      <c r="N825" s="13" t="s">
        <v>249</v>
      </c>
      <c r="O825" s="14"/>
      <c r="P825" s="13" t="s">
        <v>2084</v>
      </c>
      <c r="Q825" s="16"/>
    </row>
    <row r="826" customFormat="false" ht="72.35" hidden="false" customHeight="false" outlineLevel="0" collapsed="false">
      <c r="A826" s="13" t="s">
        <v>3187</v>
      </c>
      <c r="B826" s="14" t="s">
        <v>57</v>
      </c>
      <c r="C826" s="13" t="s">
        <v>76</v>
      </c>
      <c r="D826" s="13" t="s">
        <v>3154</v>
      </c>
      <c r="E826" s="15" t="s">
        <v>3188</v>
      </c>
      <c r="F826" s="14"/>
      <c r="G826" s="16"/>
      <c r="H826" s="13" t="s">
        <v>2526</v>
      </c>
      <c r="I826" s="13" t="s">
        <v>3157</v>
      </c>
      <c r="J826" s="13" t="s">
        <v>3158</v>
      </c>
      <c r="K826" s="13" t="s">
        <v>3159</v>
      </c>
      <c r="L826" s="14"/>
      <c r="M826" s="13" t="s">
        <v>52</v>
      </c>
      <c r="N826" s="13" t="s">
        <v>249</v>
      </c>
      <c r="O826" s="14"/>
      <c r="P826" s="13" t="s">
        <v>2084</v>
      </c>
      <c r="Q826" s="16"/>
    </row>
    <row r="827" customFormat="false" ht="100.7" hidden="false" customHeight="false" outlineLevel="0" collapsed="false">
      <c r="A827" s="13" t="s">
        <v>3189</v>
      </c>
      <c r="B827" s="14" t="s">
        <v>57</v>
      </c>
      <c r="C827" s="13" t="s">
        <v>76</v>
      </c>
      <c r="D827" s="13" t="s">
        <v>3154</v>
      </c>
      <c r="E827" s="15" t="s">
        <v>3190</v>
      </c>
      <c r="F827" s="14"/>
      <c r="G827" s="16"/>
      <c r="H827" s="13" t="s">
        <v>507</v>
      </c>
      <c r="I827" s="13" t="s">
        <v>3157</v>
      </c>
      <c r="J827" s="13" t="s">
        <v>3158</v>
      </c>
      <c r="K827" s="13" t="s">
        <v>3159</v>
      </c>
      <c r="L827" s="14"/>
      <c r="M827" s="13" t="s">
        <v>52</v>
      </c>
      <c r="N827" s="13" t="s">
        <v>249</v>
      </c>
      <c r="O827" s="14"/>
      <c r="P827" s="13" t="s">
        <v>2084</v>
      </c>
      <c r="Q827" s="16" t="s">
        <v>3191</v>
      </c>
    </row>
    <row r="828" customFormat="false" ht="72.35" hidden="false" customHeight="false" outlineLevel="0" collapsed="false">
      <c r="A828" s="13" t="s">
        <v>3192</v>
      </c>
      <c r="B828" s="14" t="s">
        <v>57</v>
      </c>
      <c r="C828" s="13" t="s">
        <v>76</v>
      </c>
      <c r="D828" s="13" t="s">
        <v>3154</v>
      </c>
      <c r="E828" s="15" t="s">
        <v>3193</v>
      </c>
      <c r="F828" s="14"/>
      <c r="G828" s="16"/>
      <c r="H828" s="13" t="s">
        <v>2526</v>
      </c>
      <c r="I828" s="13" t="s">
        <v>3157</v>
      </c>
      <c r="J828" s="13" t="s">
        <v>3158</v>
      </c>
      <c r="K828" s="13" t="s">
        <v>3159</v>
      </c>
      <c r="L828" s="14"/>
      <c r="M828" s="13" t="s">
        <v>52</v>
      </c>
      <c r="N828" s="13" t="s">
        <v>249</v>
      </c>
      <c r="O828" s="14"/>
      <c r="P828" s="13" t="s">
        <v>2084</v>
      </c>
      <c r="Q828" s="16" t="s">
        <v>3194</v>
      </c>
    </row>
    <row r="829" customFormat="false" ht="58.2" hidden="false" customHeight="false" outlineLevel="0" collapsed="false">
      <c r="A829" s="13" t="s">
        <v>3195</v>
      </c>
      <c r="B829" s="14" t="s">
        <v>57</v>
      </c>
      <c r="C829" s="13" t="s">
        <v>76</v>
      </c>
      <c r="D829" s="14" t="s">
        <v>3196</v>
      </c>
      <c r="E829" s="16" t="s">
        <v>3197</v>
      </c>
      <c r="F829" s="14"/>
      <c r="G829" s="16"/>
      <c r="H829" s="13" t="s">
        <v>3198</v>
      </c>
      <c r="I829" s="13" t="s">
        <v>3199</v>
      </c>
      <c r="J829" s="13" t="s">
        <v>3200</v>
      </c>
      <c r="K829" s="13" t="s">
        <v>3201</v>
      </c>
      <c r="L829" s="14"/>
      <c r="M829" s="13" t="s">
        <v>53</v>
      </c>
      <c r="N829" s="13" t="s">
        <v>249</v>
      </c>
      <c r="O829" s="14"/>
      <c r="P829" s="13" t="s">
        <v>2084</v>
      </c>
      <c r="Q829" s="16"/>
    </row>
    <row r="830" customFormat="false" ht="72.35" hidden="false" customHeight="false" outlineLevel="0" collapsed="false">
      <c r="A830" s="13" t="s">
        <v>3202</v>
      </c>
      <c r="B830" s="14" t="s">
        <v>57</v>
      </c>
      <c r="C830" s="13" t="s">
        <v>76</v>
      </c>
      <c r="D830" s="14" t="s">
        <v>3196</v>
      </c>
      <c r="E830" s="16" t="s">
        <v>3203</v>
      </c>
      <c r="F830" s="14"/>
      <c r="G830" s="16"/>
      <c r="H830" s="13" t="s">
        <v>507</v>
      </c>
      <c r="I830" s="13" t="s">
        <v>3199</v>
      </c>
      <c r="J830" s="13" t="s">
        <v>3200</v>
      </c>
      <c r="K830" s="13" t="s">
        <v>3201</v>
      </c>
      <c r="L830" s="14"/>
      <c r="M830" s="13" t="s">
        <v>53</v>
      </c>
      <c r="N830" s="13" t="s">
        <v>249</v>
      </c>
      <c r="O830" s="14"/>
      <c r="P830" s="13" t="s">
        <v>2084</v>
      </c>
      <c r="Q830" s="16"/>
    </row>
    <row r="831" customFormat="false" ht="58.2" hidden="false" customHeight="false" outlineLevel="0" collapsed="false">
      <c r="A831" s="13" t="s">
        <v>3204</v>
      </c>
      <c r="B831" s="14" t="s">
        <v>57</v>
      </c>
      <c r="C831" s="13" t="s">
        <v>76</v>
      </c>
      <c r="D831" s="14" t="s">
        <v>3196</v>
      </c>
      <c r="E831" s="16" t="s">
        <v>3205</v>
      </c>
      <c r="F831" s="14"/>
      <c r="G831" s="16"/>
      <c r="H831" s="13" t="s">
        <v>2809</v>
      </c>
      <c r="I831" s="13" t="s">
        <v>3199</v>
      </c>
      <c r="J831" s="13" t="s">
        <v>3200</v>
      </c>
      <c r="K831" s="13" t="s">
        <v>3201</v>
      </c>
      <c r="L831" s="14"/>
      <c r="M831" s="13" t="s">
        <v>53</v>
      </c>
      <c r="N831" s="13" t="s">
        <v>249</v>
      </c>
      <c r="O831" s="14"/>
      <c r="P831" s="13" t="s">
        <v>2084</v>
      </c>
      <c r="Q831" s="16" t="s">
        <v>2978</v>
      </c>
    </row>
    <row r="832" customFormat="false" ht="72.35" hidden="false" customHeight="false" outlineLevel="0" collapsed="false">
      <c r="A832" s="13" t="s">
        <v>3206</v>
      </c>
      <c r="B832" s="14" t="s">
        <v>57</v>
      </c>
      <c r="C832" s="13" t="s">
        <v>76</v>
      </c>
      <c r="D832" s="14" t="s">
        <v>3196</v>
      </c>
      <c r="E832" s="16" t="s">
        <v>3207</v>
      </c>
      <c r="F832" s="14"/>
      <c r="G832" s="16"/>
      <c r="H832" s="13" t="s">
        <v>3208</v>
      </c>
      <c r="I832" s="13" t="s">
        <v>3199</v>
      </c>
      <c r="J832" s="13" t="s">
        <v>3200</v>
      </c>
      <c r="K832" s="13" t="s">
        <v>3201</v>
      </c>
      <c r="L832" s="14"/>
      <c r="M832" s="13" t="s">
        <v>53</v>
      </c>
      <c r="N832" s="13" t="s">
        <v>249</v>
      </c>
      <c r="O832" s="14"/>
      <c r="P832" s="13" t="s">
        <v>2084</v>
      </c>
      <c r="Q832" s="16"/>
    </row>
    <row r="833" customFormat="false" ht="58.2" hidden="false" customHeight="false" outlineLevel="0" collapsed="false">
      <c r="A833" s="13" t="s">
        <v>3209</v>
      </c>
      <c r="B833" s="14" t="s">
        <v>57</v>
      </c>
      <c r="C833" s="13" t="s">
        <v>76</v>
      </c>
      <c r="D833" s="14" t="s">
        <v>3196</v>
      </c>
      <c r="E833" s="16" t="s">
        <v>3210</v>
      </c>
      <c r="F833" s="14"/>
      <c r="G833" s="16"/>
      <c r="H833" s="13" t="s">
        <v>2609</v>
      </c>
      <c r="I833" s="13" t="s">
        <v>3199</v>
      </c>
      <c r="J833" s="13" t="s">
        <v>3200</v>
      </c>
      <c r="K833" s="13" t="s">
        <v>3201</v>
      </c>
      <c r="L833" s="14"/>
      <c r="M833" s="13" t="s">
        <v>53</v>
      </c>
      <c r="N833" s="13" t="s">
        <v>249</v>
      </c>
      <c r="O833" s="14"/>
      <c r="P833" s="13" t="s">
        <v>2084</v>
      </c>
      <c r="Q833" s="16"/>
    </row>
    <row r="834" customFormat="false" ht="72.35" hidden="false" customHeight="false" outlineLevel="0" collapsed="false">
      <c r="A834" s="13" t="s">
        <v>3211</v>
      </c>
      <c r="B834" s="14" t="s">
        <v>57</v>
      </c>
      <c r="C834" s="13" t="s">
        <v>76</v>
      </c>
      <c r="D834" s="13" t="s">
        <v>3212</v>
      </c>
      <c r="E834" s="15" t="s">
        <v>3213</v>
      </c>
      <c r="F834" s="14"/>
      <c r="G834" s="16"/>
      <c r="H834" s="13" t="s">
        <v>2916</v>
      </c>
      <c r="I834" s="13" t="s">
        <v>3214</v>
      </c>
      <c r="J834" s="13" t="s">
        <v>3215</v>
      </c>
      <c r="K834" s="13" t="s">
        <v>3216</v>
      </c>
      <c r="L834" s="14"/>
      <c r="M834" s="13" t="s">
        <v>53</v>
      </c>
      <c r="N834" s="13" t="s">
        <v>249</v>
      </c>
      <c r="O834" s="14"/>
      <c r="P834" s="13" t="s">
        <v>2084</v>
      </c>
      <c r="Q834" s="16"/>
    </row>
    <row r="835" customFormat="false" ht="86.55" hidden="false" customHeight="false" outlineLevel="0" collapsed="false">
      <c r="A835" s="13" t="s">
        <v>3217</v>
      </c>
      <c r="B835" s="14" t="s">
        <v>57</v>
      </c>
      <c r="C835" s="13" t="s">
        <v>76</v>
      </c>
      <c r="D835" s="13" t="s">
        <v>3212</v>
      </c>
      <c r="E835" s="15" t="s">
        <v>3218</v>
      </c>
      <c r="F835" s="14"/>
      <c r="G835" s="16"/>
      <c r="H835" s="13" t="s">
        <v>2753</v>
      </c>
      <c r="I835" s="13" t="s">
        <v>3214</v>
      </c>
      <c r="J835" s="13" t="s">
        <v>3215</v>
      </c>
      <c r="K835" s="13" t="s">
        <v>3216</v>
      </c>
      <c r="L835" s="14"/>
      <c r="M835" s="13" t="s">
        <v>53</v>
      </c>
      <c r="N835" s="13" t="s">
        <v>249</v>
      </c>
      <c r="O835" s="14"/>
      <c r="P835" s="13" t="s">
        <v>2084</v>
      </c>
      <c r="Q835" s="16"/>
    </row>
    <row r="836" customFormat="false" ht="86.55" hidden="false" customHeight="false" outlineLevel="0" collapsed="false">
      <c r="A836" s="13" t="s">
        <v>3219</v>
      </c>
      <c r="B836" s="14" t="s">
        <v>57</v>
      </c>
      <c r="C836" s="13" t="s">
        <v>76</v>
      </c>
      <c r="D836" s="13" t="s">
        <v>3212</v>
      </c>
      <c r="E836" s="16" t="s">
        <v>3220</v>
      </c>
      <c r="F836" s="14"/>
      <c r="G836" s="16"/>
      <c r="H836" s="13" t="s">
        <v>1208</v>
      </c>
      <c r="I836" s="13" t="s">
        <v>3214</v>
      </c>
      <c r="J836" s="13" t="s">
        <v>3215</v>
      </c>
      <c r="K836" s="13" t="s">
        <v>3216</v>
      </c>
      <c r="L836" s="14"/>
      <c r="M836" s="13" t="s">
        <v>53</v>
      </c>
      <c r="N836" s="13" t="s">
        <v>249</v>
      </c>
      <c r="O836" s="14"/>
      <c r="P836" s="13" t="s">
        <v>2084</v>
      </c>
      <c r="Q836" s="16"/>
    </row>
    <row r="837" customFormat="false" ht="72.35" hidden="false" customHeight="false" outlineLevel="0" collapsed="false">
      <c r="A837" s="13" t="s">
        <v>3221</v>
      </c>
      <c r="B837" s="14" t="s">
        <v>57</v>
      </c>
      <c r="C837" s="13" t="s">
        <v>76</v>
      </c>
      <c r="D837" s="13" t="s">
        <v>3212</v>
      </c>
      <c r="E837" s="15" t="s">
        <v>3222</v>
      </c>
      <c r="F837" s="14"/>
      <c r="G837" s="16"/>
      <c r="H837" s="13" t="s">
        <v>1208</v>
      </c>
      <c r="I837" s="13" t="s">
        <v>3214</v>
      </c>
      <c r="J837" s="13" t="s">
        <v>3215</v>
      </c>
      <c r="K837" s="13" t="s">
        <v>3216</v>
      </c>
      <c r="L837" s="14"/>
      <c r="M837" s="13" t="s">
        <v>53</v>
      </c>
      <c r="N837" s="13" t="s">
        <v>249</v>
      </c>
      <c r="O837" s="14"/>
      <c r="P837" s="13" t="s">
        <v>2084</v>
      </c>
      <c r="Q837" s="16" t="s">
        <v>3223</v>
      </c>
    </row>
    <row r="838" customFormat="false" ht="72.35" hidden="false" customHeight="false" outlineLevel="0" collapsed="false">
      <c r="A838" s="13" t="s">
        <v>3224</v>
      </c>
      <c r="B838" s="14" t="s">
        <v>57</v>
      </c>
      <c r="C838" s="13" t="s">
        <v>76</v>
      </c>
      <c r="D838" s="13" t="s">
        <v>3212</v>
      </c>
      <c r="E838" s="15" t="s">
        <v>3225</v>
      </c>
      <c r="F838" s="14"/>
      <c r="G838" s="16"/>
      <c r="H838" s="13" t="s">
        <v>2081</v>
      </c>
      <c r="I838" s="13" t="s">
        <v>3214</v>
      </c>
      <c r="J838" s="13" t="s">
        <v>3215</v>
      </c>
      <c r="K838" s="13" t="s">
        <v>3216</v>
      </c>
      <c r="L838" s="14"/>
      <c r="M838" s="13" t="s">
        <v>53</v>
      </c>
      <c r="N838" s="13" t="s">
        <v>249</v>
      </c>
      <c r="O838" s="14"/>
      <c r="P838" s="13" t="s">
        <v>2084</v>
      </c>
      <c r="Q838" s="16"/>
    </row>
    <row r="839" customFormat="false" ht="72.35" hidden="false" customHeight="false" outlineLevel="0" collapsed="false">
      <c r="A839" s="13" t="s">
        <v>3226</v>
      </c>
      <c r="B839" s="14" t="s">
        <v>57</v>
      </c>
      <c r="C839" s="13" t="s">
        <v>76</v>
      </c>
      <c r="D839" s="13" t="s">
        <v>3212</v>
      </c>
      <c r="E839" s="15" t="s">
        <v>3227</v>
      </c>
      <c r="F839" s="14"/>
      <c r="G839" s="16"/>
      <c r="H839" s="13" t="s">
        <v>2081</v>
      </c>
      <c r="I839" s="13" t="s">
        <v>3214</v>
      </c>
      <c r="J839" s="13" t="s">
        <v>3215</v>
      </c>
      <c r="K839" s="13" t="s">
        <v>3216</v>
      </c>
      <c r="L839" s="14"/>
      <c r="M839" s="13" t="s">
        <v>53</v>
      </c>
      <c r="N839" s="13" t="s">
        <v>249</v>
      </c>
      <c r="O839" s="14"/>
      <c r="P839" s="13" t="s">
        <v>2084</v>
      </c>
      <c r="Q839" s="16" t="s">
        <v>3228</v>
      </c>
    </row>
    <row r="840" customFormat="false" ht="58.2" hidden="false" customHeight="false" outlineLevel="0" collapsed="false">
      <c r="A840" s="13" t="s">
        <v>3229</v>
      </c>
      <c r="B840" s="14" t="s">
        <v>57</v>
      </c>
      <c r="C840" s="13" t="s">
        <v>76</v>
      </c>
      <c r="D840" s="13" t="s">
        <v>3212</v>
      </c>
      <c r="E840" s="15" t="s">
        <v>3230</v>
      </c>
      <c r="F840" s="14"/>
      <c r="G840" s="16"/>
      <c r="H840" s="13" t="s">
        <v>2136</v>
      </c>
      <c r="I840" s="13" t="s">
        <v>3214</v>
      </c>
      <c r="J840" s="13" t="s">
        <v>3215</v>
      </c>
      <c r="K840" s="13" t="s">
        <v>3216</v>
      </c>
      <c r="L840" s="14"/>
      <c r="M840" s="13" t="s">
        <v>53</v>
      </c>
      <c r="N840" s="13" t="s">
        <v>249</v>
      </c>
      <c r="O840" s="14"/>
      <c r="P840" s="13" t="s">
        <v>2084</v>
      </c>
      <c r="Q840" s="16" t="s">
        <v>3231</v>
      </c>
    </row>
    <row r="841" customFormat="false" ht="72.35" hidden="false" customHeight="false" outlineLevel="0" collapsed="false">
      <c r="A841" s="13" t="s">
        <v>3232</v>
      </c>
      <c r="B841" s="14" t="s">
        <v>57</v>
      </c>
      <c r="C841" s="13" t="s">
        <v>76</v>
      </c>
      <c r="D841" s="13" t="s">
        <v>3212</v>
      </c>
      <c r="E841" s="15" t="s">
        <v>3233</v>
      </c>
      <c r="F841" s="14"/>
      <c r="G841" s="16"/>
      <c r="H841" s="13" t="s">
        <v>2081</v>
      </c>
      <c r="I841" s="13" t="s">
        <v>3214</v>
      </c>
      <c r="J841" s="13" t="s">
        <v>3215</v>
      </c>
      <c r="K841" s="13" t="s">
        <v>3216</v>
      </c>
      <c r="L841" s="14"/>
      <c r="M841" s="13" t="s">
        <v>53</v>
      </c>
      <c r="N841" s="13" t="s">
        <v>249</v>
      </c>
      <c r="O841" s="14"/>
      <c r="P841" s="13" t="s">
        <v>2084</v>
      </c>
      <c r="Q841" s="16"/>
    </row>
    <row r="842" customFormat="false" ht="86.55" hidden="false" customHeight="false" outlineLevel="0" collapsed="false">
      <c r="A842" s="13" t="s">
        <v>3234</v>
      </c>
      <c r="B842" s="14" t="s">
        <v>57</v>
      </c>
      <c r="C842" s="13" t="s">
        <v>76</v>
      </c>
      <c r="D842" s="13" t="s">
        <v>3212</v>
      </c>
      <c r="E842" s="15" t="s">
        <v>3235</v>
      </c>
      <c r="F842" s="14"/>
      <c r="G842" s="16"/>
      <c r="H842" s="13" t="s">
        <v>3236</v>
      </c>
      <c r="I842" s="13" t="s">
        <v>3214</v>
      </c>
      <c r="J842" s="13" t="s">
        <v>3215</v>
      </c>
      <c r="K842" s="13" t="s">
        <v>3216</v>
      </c>
      <c r="L842" s="14"/>
      <c r="M842" s="13" t="s">
        <v>53</v>
      </c>
      <c r="N842" s="13" t="s">
        <v>249</v>
      </c>
      <c r="O842" s="14"/>
      <c r="P842" s="13" t="s">
        <v>2084</v>
      </c>
      <c r="Q842" s="16"/>
    </row>
    <row r="843" customFormat="false" ht="72.35" hidden="false" customHeight="false" outlineLevel="0" collapsed="false">
      <c r="A843" s="13" t="s">
        <v>3237</v>
      </c>
      <c r="B843" s="14" t="s">
        <v>57</v>
      </c>
      <c r="C843" s="13" t="s">
        <v>76</v>
      </c>
      <c r="D843" s="13" t="s">
        <v>3212</v>
      </c>
      <c r="E843" s="16" t="s">
        <v>3238</v>
      </c>
      <c r="F843" s="14"/>
      <c r="G843" s="16"/>
      <c r="H843" s="13" t="s">
        <v>2707</v>
      </c>
      <c r="I843" s="13" t="s">
        <v>3214</v>
      </c>
      <c r="J843" s="13" t="s">
        <v>3215</v>
      </c>
      <c r="K843" s="13" t="s">
        <v>3216</v>
      </c>
      <c r="L843" s="14"/>
      <c r="M843" s="13" t="s">
        <v>53</v>
      </c>
      <c r="N843" s="13" t="s">
        <v>249</v>
      </c>
      <c r="O843" s="14"/>
      <c r="P843" s="13" t="s">
        <v>2084</v>
      </c>
      <c r="Q843" s="16"/>
    </row>
    <row r="844" customFormat="false" ht="58.2" hidden="false" customHeight="false" outlineLevel="0" collapsed="false">
      <c r="A844" s="13" t="s">
        <v>3239</v>
      </c>
      <c r="B844" s="14" t="s">
        <v>57</v>
      </c>
      <c r="C844" s="13" t="s">
        <v>76</v>
      </c>
      <c r="D844" s="13" t="s">
        <v>3212</v>
      </c>
      <c r="E844" s="15" t="s">
        <v>3240</v>
      </c>
      <c r="F844" s="14"/>
      <c r="G844" s="16"/>
      <c r="H844" s="13" t="s">
        <v>2548</v>
      </c>
      <c r="I844" s="13" t="s">
        <v>3214</v>
      </c>
      <c r="J844" s="13" t="s">
        <v>3215</v>
      </c>
      <c r="K844" s="13" t="s">
        <v>3216</v>
      </c>
      <c r="L844" s="14"/>
      <c r="M844" s="13" t="s">
        <v>53</v>
      </c>
      <c r="N844" s="13" t="s">
        <v>249</v>
      </c>
      <c r="O844" s="14"/>
      <c r="P844" s="13" t="s">
        <v>2084</v>
      </c>
      <c r="Q844" s="16"/>
    </row>
    <row r="845" customFormat="false" ht="44" hidden="false" customHeight="false" outlineLevel="0" collapsed="false">
      <c r="A845" s="13" t="s">
        <v>3241</v>
      </c>
      <c r="B845" s="14" t="s">
        <v>57</v>
      </c>
      <c r="C845" s="13" t="s">
        <v>76</v>
      </c>
      <c r="D845" s="13" t="s">
        <v>3212</v>
      </c>
      <c r="E845" s="15" t="s">
        <v>3242</v>
      </c>
      <c r="F845" s="14"/>
      <c r="G845" s="16"/>
      <c r="H845" s="13" t="s">
        <v>2548</v>
      </c>
      <c r="I845" s="13" t="s">
        <v>3214</v>
      </c>
      <c r="J845" s="13" t="s">
        <v>3215</v>
      </c>
      <c r="K845" s="13" t="s">
        <v>3216</v>
      </c>
      <c r="L845" s="14"/>
      <c r="M845" s="13" t="s">
        <v>53</v>
      </c>
      <c r="N845" s="13" t="s">
        <v>249</v>
      </c>
      <c r="O845" s="14"/>
      <c r="P845" s="13" t="s">
        <v>2084</v>
      </c>
      <c r="Q845" s="16"/>
    </row>
    <row r="846" customFormat="false" ht="58.2" hidden="false" customHeight="false" outlineLevel="0" collapsed="false">
      <c r="A846" s="13" t="s">
        <v>3243</v>
      </c>
      <c r="B846" s="14" t="s">
        <v>57</v>
      </c>
      <c r="C846" s="13" t="s">
        <v>76</v>
      </c>
      <c r="D846" s="13" t="s">
        <v>3212</v>
      </c>
      <c r="E846" s="15" t="s">
        <v>3244</v>
      </c>
      <c r="F846" s="14"/>
      <c r="G846" s="16"/>
      <c r="H846" s="13" t="s">
        <v>1452</v>
      </c>
      <c r="I846" s="13" t="s">
        <v>3214</v>
      </c>
      <c r="J846" s="13" t="s">
        <v>3215</v>
      </c>
      <c r="K846" s="13" t="s">
        <v>3216</v>
      </c>
      <c r="L846" s="14"/>
      <c r="M846" s="13" t="s">
        <v>53</v>
      </c>
      <c r="N846" s="13" t="s">
        <v>249</v>
      </c>
      <c r="O846" s="14"/>
      <c r="P846" s="13" t="s">
        <v>2084</v>
      </c>
      <c r="Q846" s="16"/>
    </row>
    <row r="847" customFormat="false" ht="58.2" hidden="false" customHeight="false" outlineLevel="0" collapsed="false">
      <c r="A847" s="13" t="s">
        <v>3245</v>
      </c>
      <c r="B847" s="14" t="s">
        <v>57</v>
      </c>
      <c r="C847" s="13" t="s">
        <v>76</v>
      </c>
      <c r="D847" s="13" t="s">
        <v>3212</v>
      </c>
      <c r="E847" s="15" t="s">
        <v>3246</v>
      </c>
      <c r="F847" s="14"/>
      <c r="G847" s="16"/>
      <c r="H847" s="13" t="s">
        <v>2759</v>
      </c>
      <c r="I847" s="13" t="s">
        <v>3214</v>
      </c>
      <c r="J847" s="13" t="s">
        <v>3215</v>
      </c>
      <c r="K847" s="13" t="s">
        <v>3216</v>
      </c>
      <c r="L847" s="14"/>
      <c r="M847" s="13" t="s">
        <v>53</v>
      </c>
      <c r="N847" s="13" t="s">
        <v>249</v>
      </c>
      <c r="O847" s="14"/>
      <c r="P847" s="13" t="s">
        <v>2084</v>
      </c>
      <c r="Q847" s="16"/>
    </row>
    <row r="848" customFormat="false" ht="100.7" hidden="false" customHeight="false" outlineLevel="0" collapsed="false">
      <c r="A848" s="13" t="s">
        <v>3247</v>
      </c>
      <c r="B848" s="14" t="s">
        <v>57</v>
      </c>
      <c r="C848" s="13" t="s">
        <v>76</v>
      </c>
      <c r="D848" s="13" t="s">
        <v>3212</v>
      </c>
      <c r="E848" s="15" t="s">
        <v>3248</v>
      </c>
      <c r="F848" s="14"/>
      <c r="G848" s="16"/>
      <c r="H848" s="13" t="s">
        <v>398</v>
      </c>
      <c r="I848" s="13" t="s">
        <v>3214</v>
      </c>
      <c r="J848" s="13" t="s">
        <v>3215</v>
      </c>
      <c r="K848" s="13" t="s">
        <v>3216</v>
      </c>
      <c r="L848" s="14"/>
      <c r="M848" s="13" t="s">
        <v>53</v>
      </c>
      <c r="N848" s="13" t="s">
        <v>249</v>
      </c>
      <c r="O848" s="14"/>
      <c r="P848" s="13" t="s">
        <v>2084</v>
      </c>
      <c r="Q848" s="15" t="s">
        <v>3249</v>
      </c>
    </row>
    <row r="849" customFormat="false" ht="72.35" hidden="false" customHeight="false" outlineLevel="0" collapsed="false">
      <c r="A849" s="13" t="s">
        <v>3250</v>
      </c>
      <c r="B849" s="14" t="s">
        <v>57</v>
      </c>
      <c r="C849" s="13" t="s">
        <v>76</v>
      </c>
      <c r="D849" s="13" t="s">
        <v>3212</v>
      </c>
      <c r="E849" s="16" t="s">
        <v>3251</v>
      </c>
      <c r="F849" s="14"/>
      <c r="G849" s="16"/>
      <c r="H849" s="13" t="s">
        <v>398</v>
      </c>
      <c r="I849" s="13" t="s">
        <v>3214</v>
      </c>
      <c r="J849" s="13" t="s">
        <v>3215</v>
      </c>
      <c r="K849" s="13" t="s">
        <v>3216</v>
      </c>
      <c r="L849" s="14"/>
      <c r="M849" s="13" t="s">
        <v>53</v>
      </c>
      <c r="N849" s="13" t="s">
        <v>249</v>
      </c>
      <c r="O849" s="14"/>
      <c r="P849" s="13" t="s">
        <v>2084</v>
      </c>
      <c r="Q849" s="16" t="s">
        <v>3252</v>
      </c>
    </row>
    <row r="850" customFormat="false" ht="58.2" hidden="false" customHeight="false" outlineLevel="0" collapsed="false">
      <c r="A850" s="13" t="s">
        <v>3253</v>
      </c>
      <c r="B850" s="14" t="s">
        <v>57</v>
      </c>
      <c r="C850" s="13" t="s">
        <v>76</v>
      </c>
      <c r="D850" s="13" t="s">
        <v>2889</v>
      </c>
      <c r="E850" s="15" t="s">
        <v>3254</v>
      </c>
      <c r="F850" s="14"/>
      <c r="G850" s="16"/>
      <c r="H850" s="13" t="s">
        <v>2473</v>
      </c>
      <c r="I850" s="13" t="s">
        <v>3255</v>
      </c>
      <c r="J850" s="13" t="s">
        <v>3256</v>
      </c>
      <c r="K850" s="13" t="s">
        <v>3257</v>
      </c>
      <c r="L850" s="14"/>
      <c r="M850" s="13" t="s">
        <v>53</v>
      </c>
      <c r="N850" s="13" t="s">
        <v>249</v>
      </c>
      <c r="O850" s="14"/>
      <c r="P850" s="13" t="s">
        <v>2084</v>
      </c>
      <c r="Q850" s="16"/>
    </row>
    <row r="851" customFormat="false" ht="44" hidden="false" customHeight="false" outlineLevel="0" collapsed="false">
      <c r="A851" s="13" t="s">
        <v>3258</v>
      </c>
      <c r="B851" s="14" t="s">
        <v>57</v>
      </c>
      <c r="C851" s="13" t="s">
        <v>76</v>
      </c>
      <c r="D851" s="13" t="s">
        <v>2889</v>
      </c>
      <c r="E851" s="15" t="s">
        <v>3259</v>
      </c>
      <c r="F851" s="14"/>
      <c r="G851" s="16"/>
      <c r="H851" s="13" t="s">
        <v>2480</v>
      </c>
      <c r="I851" s="13" t="s">
        <v>3255</v>
      </c>
      <c r="J851" s="13" t="s">
        <v>3256</v>
      </c>
      <c r="K851" s="13" t="s">
        <v>3257</v>
      </c>
      <c r="L851" s="14"/>
      <c r="M851" s="13" t="s">
        <v>53</v>
      </c>
      <c r="N851" s="13" t="s">
        <v>249</v>
      </c>
      <c r="O851" s="14"/>
      <c r="P851" s="13" t="s">
        <v>2084</v>
      </c>
      <c r="Q851" s="16"/>
    </row>
    <row r="852" customFormat="false" ht="100.7" hidden="false" customHeight="false" outlineLevel="0" collapsed="false">
      <c r="A852" s="13" t="s">
        <v>3260</v>
      </c>
      <c r="B852" s="14" t="s">
        <v>57</v>
      </c>
      <c r="C852" s="13" t="s">
        <v>76</v>
      </c>
      <c r="D852" s="13" t="s">
        <v>2889</v>
      </c>
      <c r="E852" s="15" t="s">
        <v>3261</v>
      </c>
      <c r="F852" s="14"/>
      <c r="G852" s="16"/>
      <c r="H852" s="13" t="s">
        <v>2480</v>
      </c>
      <c r="I852" s="13" t="s">
        <v>3255</v>
      </c>
      <c r="J852" s="13" t="s">
        <v>3256</v>
      </c>
      <c r="K852" s="13" t="s">
        <v>3257</v>
      </c>
      <c r="L852" s="14"/>
      <c r="M852" s="13" t="s">
        <v>53</v>
      </c>
      <c r="N852" s="13" t="s">
        <v>249</v>
      </c>
      <c r="O852" s="14"/>
      <c r="P852" s="13" t="s">
        <v>2084</v>
      </c>
      <c r="Q852" s="16"/>
    </row>
    <row r="853" customFormat="false" ht="72.35" hidden="false" customHeight="false" outlineLevel="0" collapsed="false">
      <c r="A853" s="13" t="s">
        <v>3262</v>
      </c>
      <c r="B853" s="14" t="s">
        <v>57</v>
      </c>
      <c r="C853" s="13" t="s">
        <v>76</v>
      </c>
      <c r="D853" s="13" t="s">
        <v>2889</v>
      </c>
      <c r="E853" s="15" t="s">
        <v>3263</v>
      </c>
      <c r="F853" s="14"/>
      <c r="G853" s="16"/>
      <c r="H853" s="13" t="s">
        <v>1208</v>
      </c>
      <c r="I853" s="13" t="s">
        <v>3255</v>
      </c>
      <c r="J853" s="13" t="s">
        <v>3256</v>
      </c>
      <c r="K853" s="13" t="s">
        <v>3257</v>
      </c>
      <c r="L853" s="14"/>
      <c r="M853" s="13" t="s">
        <v>53</v>
      </c>
      <c r="N853" s="13" t="s">
        <v>249</v>
      </c>
      <c r="O853" s="14"/>
      <c r="P853" s="13" t="s">
        <v>2084</v>
      </c>
      <c r="Q853" s="16" t="s">
        <v>3264</v>
      </c>
    </row>
    <row r="854" customFormat="false" ht="72.35" hidden="false" customHeight="false" outlineLevel="0" collapsed="false">
      <c r="A854" s="13" t="s">
        <v>3265</v>
      </c>
      <c r="B854" s="14" t="s">
        <v>57</v>
      </c>
      <c r="C854" s="13" t="s">
        <v>76</v>
      </c>
      <c r="D854" s="13" t="s">
        <v>2889</v>
      </c>
      <c r="E854" s="15" t="s">
        <v>3266</v>
      </c>
      <c r="F854" s="14"/>
      <c r="G854" s="16"/>
      <c r="H854" s="13" t="s">
        <v>2480</v>
      </c>
      <c r="I854" s="13" t="s">
        <v>3255</v>
      </c>
      <c r="J854" s="13" t="s">
        <v>3256</v>
      </c>
      <c r="K854" s="13" t="s">
        <v>3257</v>
      </c>
      <c r="L854" s="14"/>
      <c r="M854" s="13" t="s">
        <v>53</v>
      </c>
      <c r="N854" s="13" t="s">
        <v>249</v>
      </c>
      <c r="O854" s="14"/>
      <c r="P854" s="13" t="s">
        <v>2084</v>
      </c>
      <c r="Q854" s="16" t="s">
        <v>3264</v>
      </c>
    </row>
    <row r="855" customFormat="false" ht="58.2" hidden="false" customHeight="false" outlineLevel="0" collapsed="false">
      <c r="A855" s="13" t="s">
        <v>3267</v>
      </c>
      <c r="B855" s="14" t="s">
        <v>57</v>
      </c>
      <c r="C855" s="13" t="s">
        <v>76</v>
      </c>
      <c r="D855" s="13" t="s">
        <v>2889</v>
      </c>
      <c r="E855" s="15" t="s">
        <v>3268</v>
      </c>
      <c r="F855" s="14"/>
      <c r="G855" s="16"/>
      <c r="H855" s="13" t="s">
        <v>2081</v>
      </c>
      <c r="I855" s="13" t="s">
        <v>3255</v>
      </c>
      <c r="J855" s="13" t="s">
        <v>3256</v>
      </c>
      <c r="K855" s="13" t="s">
        <v>3257</v>
      </c>
      <c r="L855" s="14"/>
      <c r="M855" s="13" t="s">
        <v>53</v>
      </c>
      <c r="N855" s="13" t="s">
        <v>249</v>
      </c>
      <c r="O855" s="14"/>
      <c r="P855" s="13" t="s">
        <v>2084</v>
      </c>
      <c r="Q855" s="16" t="s">
        <v>3269</v>
      </c>
    </row>
    <row r="856" customFormat="false" ht="72.35" hidden="false" customHeight="false" outlineLevel="0" collapsed="false">
      <c r="A856" s="13" t="s">
        <v>3270</v>
      </c>
      <c r="B856" s="14" t="s">
        <v>57</v>
      </c>
      <c r="C856" s="13" t="s">
        <v>76</v>
      </c>
      <c r="D856" s="13" t="s">
        <v>2889</v>
      </c>
      <c r="E856" s="15" t="s">
        <v>3271</v>
      </c>
      <c r="F856" s="14"/>
      <c r="G856" s="16"/>
      <c r="H856" s="13" t="s">
        <v>1208</v>
      </c>
      <c r="I856" s="13" t="s">
        <v>3255</v>
      </c>
      <c r="J856" s="13" t="s">
        <v>3256</v>
      </c>
      <c r="K856" s="13" t="s">
        <v>3257</v>
      </c>
      <c r="L856" s="14"/>
      <c r="M856" s="13" t="s">
        <v>53</v>
      </c>
      <c r="N856" s="13" t="s">
        <v>249</v>
      </c>
      <c r="O856" s="14"/>
      <c r="P856" s="13" t="s">
        <v>2084</v>
      </c>
      <c r="Q856" s="16"/>
    </row>
    <row r="857" customFormat="false" ht="72.35" hidden="false" customHeight="false" outlineLevel="0" collapsed="false">
      <c r="A857" s="13" t="s">
        <v>3272</v>
      </c>
      <c r="B857" s="14" t="s">
        <v>57</v>
      </c>
      <c r="C857" s="13" t="s">
        <v>76</v>
      </c>
      <c r="D857" s="13" t="s">
        <v>2889</v>
      </c>
      <c r="E857" s="15" t="s">
        <v>3273</v>
      </c>
      <c r="F857" s="14"/>
      <c r="G857" s="16"/>
      <c r="H857" s="13" t="s">
        <v>398</v>
      </c>
      <c r="I857" s="13" t="s">
        <v>3255</v>
      </c>
      <c r="J857" s="13" t="s">
        <v>3256</v>
      </c>
      <c r="K857" s="13" t="s">
        <v>3257</v>
      </c>
      <c r="L857" s="14"/>
      <c r="M857" s="13" t="s">
        <v>53</v>
      </c>
      <c r="N857" s="13" t="s">
        <v>249</v>
      </c>
      <c r="O857" s="14"/>
      <c r="P857" s="13" t="s">
        <v>2084</v>
      </c>
      <c r="Q857" s="16"/>
    </row>
    <row r="858" customFormat="false" ht="58.2" hidden="false" customHeight="false" outlineLevel="0" collapsed="false">
      <c r="A858" s="13" t="s">
        <v>3274</v>
      </c>
      <c r="B858" s="14" t="s">
        <v>57</v>
      </c>
      <c r="C858" s="13" t="s">
        <v>76</v>
      </c>
      <c r="D858" s="13" t="s">
        <v>2889</v>
      </c>
      <c r="E858" s="16" t="s">
        <v>3275</v>
      </c>
      <c r="F858" s="14"/>
      <c r="G858" s="16"/>
      <c r="H858" s="13" t="s">
        <v>3198</v>
      </c>
      <c r="I858" s="13" t="s">
        <v>3255</v>
      </c>
      <c r="J858" s="13" t="s">
        <v>3256</v>
      </c>
      <c r="K858" s="13" t="s">
        <v>3257</v>
      </c>
      <c r="L858" s="14"/>
      <c r="M858" s="13" t="s">
        <v>53</v>
      </c>
      <c r="N858" s="13" t="s">
        <v>249</v>
      </c>
      <c r="O858" s="14"/>
      <c r="P858" s="13" t="s">
        <v>2084</v>
      </c>
      <c r="Q858" s="16"/>
    </row>
    <row r="859" customFormat="false" ht="58.2" hidden="false" customHeight="false" outlineLevel="0" collapsed="false">
      <c r="A859" s="13" t="s">
        <v>3276</v>
      </c>
      <c r="B859" s="14" t="s">
        <v>78</v>
      </c>
      <c r="C859" s="13" t="s">
        <v>79</v>
      </c>
      <c r="D859" s="14" t="s">
        <v>3277</v>
      </c>
      <c r="E859" s="16" t="s">
        <v>3278</v>
      </c>
      <c r="F859" s="14" t="s">
        <v>396</v>
      </c>
      <c r="G859" s="16" t="s">
        <v>3279</v>
      </c>
      <c r="H859" s="13" t="s">
        <v>3280</v>
      </c>
      <c r="I859" s="13" t="s">
        <v>3281</v>
      </c>
      <c r="J859" s="13" t="s">
        <v>3282</v>
      </c>
      <c r="K859" s="13" t="s">
        <v>3283</v>
      </c>
      <c r="L859" s="13" t="s">
        <v>3284</v>
      </c>
      <c r="M859" s="13" t="s">
        <v>52</v>
      </c>
      <c r="N859" s="13" t="s">
        <v>249</v>
      </c>
      <c r="O859" s="14"/>
      <c r="P859" s="13" t="s">
        <v>3285</v>
      </c>
      <c r="Q859" s="16"/>
    </row>
    <row r="860" customFormat="false" ht="58.2" hidden="false" customHeight="false" outlineLevel="0" collapsed="false">
      <c r="A860" s="13" t="s">
        <v>3286</v>
      </c>
      <c r="B860" s="14" t="s">
        <v>78</v>
      </c>
      <c r="C860" s="13" t="s">
        <v>79</v>
      </c>
      <c r="D860" s="14" t="s">
        <v>3277</v>
      </c>
      <c r="E860" s="15" t="s">
        <v>3287</v>
      </c>
      <c r="F860" s="14" t="s">
        <v>396</v>
      </c>
      <c r="G860" s="16" t="s">
        <v>3279</v>
      </c>
      <c r="H860" s="13" t="s">
        <v>3280</v>
      </c>
      <c r="I860" s="13" t="s">
        <v>3288</v>
      </c>
      <c r="J860" s="13" t="s">
        <v>3289</v>
      </c>
      <c r="K860" s="13" t="s">
        <v>3290</v>
      </c>
      <c r="L860" s="13" t="s">
        <v>3291</v>
      </c>
      <c r="M860" s="13" t="s">
        <v>53</v>
      </c>
      <c r="N860" s="13" t="s">
        <v>249</v>
      </c>
      <c r="O860" s="14"/>
      <c r="P860" s="13" t="s">
        <v>3285</v>
      </c>
      <c r="Q860" s="16" t="s">
        <v>3292</v>
      </c>
    </row>
    <row r="861" customFormat="false" ht="58.2" hidden="false" customHeight="false" outlineLevel="0" collapsed="false">
      <c r="A861" s="13" t="s">
        <v>3293</v>
      </c>
      <c r="B861" s="14" t="s">
        <v>78</v>
      </c>
      <c r="C861" s="13" t="s">
        <v>79</v>
      </c>
      <c r="D861" s="14" t="s">
        <v>3277</v>
      </c>
      <c r="E861" s="15" t="s">
        <v>3294</v>
      </c>
      <c r="F861" s="14" t="s">
        <v>3295</v>
      </c>
      <c r="G861" s="16" t="s">
        <v>3279</v>
      </c>
      <c r="H861" s="13" t="s">
        <v>3280</v>
      </c>
      <c r="I861" s="13" t="s">
        <v>3296</v>
      </c>
      <c r="J861" s="13" t="s">
        <v>3297</v>
      </c>
      <c r="K861" s="13" t="s">
        <v>3298</v>
      </c>
      <c r="L861" s="13" t="s">
        <v>3299</v>
      </c>
      <c r="M861" s="13" t="s">
        <v>53</v>
      </c>
      <c r="N861" s="13" t="s">
        <v>249</v>
      </c>
      <c r="O861" s="14"/>
      <c r="P861" s="13" t="s">
        <v>3285</v>
      </c>
      <c r="Q861" s="16" t="s">
        <v>3300</v>
      </c>
    </row>
    <row r="862" customFormat="false" ht="58.2" hidden="false" customHeight="false" outlineLevel="0" collapsed="false">
      <c r="A862" s="13" t="s">
        <v>3301</v>
      </c>
      <c r="B862" s="14" t="s">
        <v>78</v>
      </c>
      <c r="C862" s="13" t="s">
        <v>79</v>
      </c>
      <c r="D862" s="14" t="s">
        <v>3277</v>
      </c>
      <c r="E862" s="16" t="s">
        <v>3302</v>
      </c>
      <c r="F862" s="14" t="s">
        <v>396</v>
      </c>
      <c r="G862" s="16" t="s">
        <v>3279</v>
      </c>
      <c r="H862" s="13" t="s">
        <v>3280</v>
      </c>
      <c r="I862" s="13" t="s">
        <v>3303</v>
      </c>
      <c r="J862" s="13" t="s">
        <v>3304</v>
      </c>
      <c r="K862" s="13" t="s">
        <v>3305</v>
      </c>
      <c r="L862" s="13" t="s">
        <v>3306</v>
      </c>
      <c r="M862" s="13" t="s">
        <v>52</v>
      </c>
      <c r="N862" s="13" t="s">
        <v>249</v>
      </c>
      <c r="O862" s="14"/>
      <c r="P862" s="13" t="s">
        <v>3285</v>
      </c>
      <c r="Q862" s="16"/>
    </row>
    <row r="863" customFormat="false" ht="58.2" hidden="false" customHeight="false" outlineLevel="0" collapsed="false">
      <c r="A863" s="13" t="s">
        <v>3307</v>
      </c>
      <c r="B863" s="14" t="s">
        <v>78</v>
      </c>
      <c r="C863" s="13" t="s">
        <v>79</v>
      </c>
      <c r="D863" s="14" t="s">
        <v>3277</v>
      </c>
      <c r="E863" s="15" t="s">
        <v>3308</v>
      </c>
      <c r="F863" s="14" t="s">
        <v>396</v>
      </c>
      <c r="G863" s="16" t="s">
        <v>3279</v>
      </c>
      <c r="H863" s="13" t="s">
        <v>3280</v>
      </c>
      <c r="I863" s="13" t="s">
        <v>3303</v>
      </c>
      <c r="J863" s="13" t="s">
        <v>3304</v>
      </c>
      <c r="K863" s="13" t="s">
        <v>3305</v>
      </c>
      <c r="L863" s="13" t="s">
        <v>3306</v>
      </c>
      <c r="M863" s="13" t="s">
        <v>52</v>
      </c>
      <c r="N863" s="13" t="s">
        <v>249</v>
      </c>
      <c r="O863" s="14"/>
      <c r="P863" s="13" t="s">
        <v>3285</v>
      </c>
      <c r="Q863" s="16"/>
    </row>
    <row r="864" customFormat="false" ht="44" hidden="false" customHeight="false" outlineLevel="0" collapsed="false">
      <c r="A864" s="13" t="s">
        <v>3309</v>
      </c>
      <c r="B864" s="14" t="s">
        <v>78</v>
      </c>
      <c r="C864" s="13" t="s">
        <v>79</v>
      </c>
      <c r="D864" s="14" t="s">
        <v>3277</v>
      </c>
      <c r="E864" s="15" t="s">
        <v>3310</v>
      </c>
      <c r="F864" s="14" t="s">
        <v>539</v>
      </c>
      <c r="G864" s="16" t="s">
        <v>3279</v>
      </c>
      <c r="H864" s="13" t="s">
        <v>3280</v>
      </c>
      <c r="I864" s="13" t="s">
        <v>3311</v>
      </c>
      <c r="J864" s="13" t="s">
        <v>3312</v>
      </c>
      <c r="K864" s="13" t="s">
        <v>3313</v>
      </c>
      <c r="L864" s="13" t="s">
        <v>3314</v>
      </c>
      <c r="M864" s="13" t="s">
        <v>53</v>
      </c>
      <c r="N864" s="13" t="s">
        <v>249</v>
      </c>
      <c r="O864" s="14"/>
      <c r="P864" s="13" t="s">
        <v>3285</v>
      </c>
      <c r="Q864" s="16" t="s">
        <v>3315</v>
      </c>
    </row>
    <row r="865" customFormat="false" ht="58.2" hidden="false" customHeight="false" outlineLevel="0" collapsed="false">
      <c r="A865" s="13" t="s">
        <v>3316</v>
      </c>
      <c r="B865" s="14" t="s">
        <v>78</v>
      </c>
      <c r="C865" s="13" t="s">
        <v>79</v>
      </c>
      <c r="D865" s="14" t="s">
        <v>3277</v>
      </c>
      <c r="E865" s="15" t="s">
        <v>3317</v>
      </c>
      <c r="F865" s="14" t="s">
        <v>539</v>
      </c>
      <c r="G865" s="16" t="s">
        <v>3279</v>
      </c>
      <c r="H865" s="13" t="s">
        <v>3280</v>
      </c>
      <c r="I865" s="13" t="s">
        <v>3318</v>
      </c>
      <c r="J865" s="13" t="s">
        <v>3319</v>
      </c>
      <c r="K865" s="13" t="s">
        <v>3320</v>
      </c>
      <c r="L865" s="13" t="s">
        <v>3321</v>
      </c>
      <c r="M865" s="13" t="s">
        <v>53</v>
      </c>
      <c r="N865" s="13" t="s">
        <v>249</v>
      </c>
      <c r="O865" s="14"/>
      <c r="P865" s="13" t="s">
        <v>3285</v>
      </c>
      <c r="Q865" s="16" t="s">
        <v>3322</v>
      </c>
    </row>
    <row r="866" customFormat="false" ht="58.2" hidden="false" customHeight="false" outlineLevel="0" collapsed="false">
      <c r="A866" s="13" t="s">
        <v>3323</v>
      </c>
      <c r="B866" s="14" t="s">
        <v>78</v>
      </c>
      <c r="C866" s="13" t="s">
        <v>79</v>
      </c>
      <c r="D866" s="14" t="s">
        <v>3277</v>
      </c>
      <c r="E866" s="16" t="s">
        <v>3324</v>
      </c>
      <c r="F866" s="14" t="s">
        <v>396</v>
      </c>
      <c r="G866" s="16" t="s">
        <v>3279</v>
      </c>
      <c r="H866" s="13" t="s">
        <v>3325</v>
      </c>
      <c r="I866" s="13" t="s">
        <v>3281</v>
      </c>
      <c r="J866" s="13" t="s">
        <v>3282</v>
      </c>
      <c r="K866" s="13" t="s">
        <v>3283</v>
      </c>
      <c r="L866" s="13" t="s">
        <v>3284</v>
      </c>
      <c r="M866" s="13" t="s">
        <v>52</v>
      </c>
      <c r="N866" s="13" t="s">
        <v>249</v>
      </c>
      <c r="O866" s="14"/>
      <c r="P866" s="13" t="s">
        <v>3285</v>
      </c>
      <c r="Q866" s="16"/>
    </row>
    <row r="867" customFormat="false" ht="86.55" hidden="false" customHeight="false" outlineLevel="0" collapsed="false">
      <c r="A867" s="13" t="s">
        <v>3326</v>
      </c>
      <c r="B867" s="14" t="s">
        <v>78</v>
      </c>
      <c r="C867" s="13" t="s">
        <v>79</v>
      </c>
      <c r="D867" s="14" t="s">
        <v>3277</v>
      </c>
      <c r="E867" s="16" t="s">
        <v>3327</v>
      </c>
      <c r="F867" s="14" t="s">
        <v>396</v>
      </c>
      <c r="G867" s="16" t="s">
        <v>3279</v>
      </c>
      <c r="H867" s="13" t="s">
        <v>3325</v>
      </c>
      <c r="I867" s="13" t="s">
        <v>3281</v>
      </c>
      <c r="J867" s="13" t="s">
        <v>3282</v>
      </c>
      <c r="K867" s="13" t="s">
        <v>3283</v>
      </c>
      <c r="L867" s="13" t="s">
        <v>3284</v>
      </c>
      <c r="M867" s="13" t="s">
        <v>52</v>
      </c>
      <c r="N867" s="13" t="s">
        <v>249</v>
      </c>
      <c r="O867" s="14"/>
      <c r="P867" s="13" t="s">
        <v>3285</v>
      </c>
      <c r="Q867" s="16" t="s">
        <v>3328</v>
      </c>
    </row>
    <row r="868" customFormat="false" ht="44" hidden="false" customHeight="false" outlineLevel="0" collapsed="false">
      <c r="A868" s="13" t="s">
        <v>3329</v>
      </c>
      <c r="B868" s="14" t="s">
        <v>78</v>
      </c>
      <c r="C868" s="13" t="s">
        <v>79</v>
      </c>
      <c r="D868" s="14" t="s">
        <v>3277</v>
      </c>
      <c r="E868" s="15" t="s">
        <v>3330</v>
      </c>
      <c r="F868" s="14" t="s">
        <v>3331</v>
      </c>
      <c r="G868" s="16" t="s">
        <v>3279</v>
      </c>
      <c r="H868" s="13" t="s">
        <v>3325</v>
      </c>
      <c r="I868" s="13" t="s">
        <v>3332</v>
      </c>
      <c r="J868" s="13" t="s">
        <v>3333</v>
      </c>
      <c r="K868" s="13" t="s">
        <v>3334</v>
      </c>
      <c r="L868" s="13" t="s">
        <v>3335</v>
      </c>
      <c r="M868" s="13" t="s">
        <v>53</v>
      </c>
      <c r="N868" s="13" t="s">
        <v>249</v>
      </c>
      <c r="O868" s="14"/>
      <c r="P868" s="13" t="s">
        <v>3285</v>
      </c>
      <c r="Q868" s="16"/>
    </row>
    <row r="869" customFormat="false" ht="58.2" hidden="false" customHeight="false" outlineLevel="0" collapsed="false">
      <c r="A869" s="13" t="s">
        <v>3336</v>
      </c>
      <c r="B869" s="14" t="s">
        <v>78</v>
      </c>
      <c r="C869" s="13" t="s">
        <v>79</v>
      </c>
      <c r="D869" s="14" t="s">
        <v>3277</v>
      </c>
      <c r="E869" s="16" t="s">
        <v>3337</v>
      </c>
      <c r="F869" s="14" t="s">
        <v>396</v>
      </c>
      <c r="G869" s="16" t="s">
        <v>3279</v>
      </c>
      <c r="H869" s="13" t="s">
        <v>3325</v>
      </c>
      <c r="I869" s="13" t="s">
        <v>3338</v>
      </c>
      <c r="J869" s="13" t="s">
        <v>3339</v>
      </c>
      <c r="K869" s="13" t="s">
        <v>3340</v>
      </c>
      <c r="L869" s="13" t="s">
        <v>3341</v>
      </c>
      <c r="M869" s="13" t="s">
        <v>53</v>
      </c>
      <c r="N869" s="13" t="s">
        <v>249</v>
      </c>
      <c r="O869" s="14"/>
      <c r="P869" s="13" t="s">
        <v>3285</v>
      </c>
      <c r="Q869" s="16" t="s">
        <v>3342</v>
      </c>
    </row>
    <row r="870" customFormat="false" ht="72.35" hidden="false" customHeight="false" outlineLevel="0" collapsed="false">
      <c r="A870" s="13" t="s">
        <v>3343</v>
      </c>
      <c r="B870" s="14" t="s">
        <v>78</v>
      </c>
      <c r="C870" s="13" t="s">
        <v>79</v>
      </c>
      <c r="D870" s="14" t="s">
        <v>3277</v>
      </c>
      <c r="E870" s="15" t="s">
        <v>3344</v>
      </c>
      <c r="F870" s="14" t="s">
        <v>396</v>
      </c>
      <c r="G870" s="16" t="s">
        <v>3279</v>
      </c>
      <c r="H870" s="13" t="s">
        <v>3325</v>
      </c>
      <c r="I870" s="13" t="s">
        <v>3303</v>
      </c>
      <c r="J870" s="13" t="s">
        <v>3304</v>
      </c>
      <c r="K870" s="13" t="s">
        <v>3305</v>
      </c>
      <c r="L870" s="13" t="s">
        <v>3306</v>
      </c>
      <c r="M870" s="13" t="s">
        <v>52</v>
      </c>
      <c r="N870" s="13" t="s">
        <v>249</v>
      </c>
      <c r="O870" s="14"/>
      <c r="P870" s="13" t="s">
        <v>3285</v>
      </c>
      <c r="Q870" s="16" t="s">
        <v>3345</v>
      </c>
    </row>
    <row r="871" customFormat="false" ht="72.35" hidden="false" customHeight="false" outlineLevel="0" collapsed="false">
      <c r="A871" s="13" t="s">
        <v>3346</v>
      </c>
      <c r="B871" s="14" t="s">
        <v>78</v>
      </c>
      <c r="C871" s="13" t="s">
        <v>79</v>
      </c>
      <c r="D871" s="14" t="s">
        <v>3277</v>
      </c>
      <c r="E871" s="16" t="s">
        <v>3347</v>
      </c>
      <c r="F871" s="14" t="s">
        <v>396</v>
      </c>
      <c r="G871" s="16" t="s">
        <v>3279</v>
      </c>
      <c r="H871" s="13" t="s">
        <v>3325</v>
      </c>
      <c r="I871" s="13" t="s">
        <v>3303</v>
      </c>
      <c r="J871" s="13" t="s">
        <v>3304</v>
      </c>
      <c r="K871" s="13" t="s">
        <v>3305</v>
      </c>
      <c r="L871" s="13" t="s">
        <v>3306</v>
      </c>
      <c r="M871" s="13" t="s">
        <v>52</v>
      </c>
      <c r="N871" s="13" t="s">
        <v>249</v>
      </c>
      <c r="O871" s="14"/>
      <c r="P871" s="13" t="s">
        <v>3285</v>
      </c>
      <c r="Q871" s="16"/>
    </row>
    <row r="872" customFormat="false" ht="58.2" hidden="false" customHeight="false" outlineLevel="0" collapsed="false">
      <c r="A872" s="13" t="s">
        <v>3348</v>
      </c>
      <c r="B872" s="14" t="s">
        <v>78</v>
      </c>
      <c r="C872" s="13" t="s">
        <v>79</v>
      </c>
      <c r="D872" s="14" t="s">
        <v>3277</v>
      </c>
      <c r="E872" s="16" t="s">
        <v>3349</v>
      </c>
      <c r="F872" s="14" t="s">
        <v>3350</v>
      </c>
      <c r="G872" s="16" t="s">
        <v>3279</v>
      </c>
      <c r="H872" s="13" t="s">
        <v>3325</v>
      </c>
      <c r="I872" s="13" t="s">
        <v>3351</v>
      </c>
      <c r="J872" s="13" t="s">
        <v>3352</v>
      </c>
      <c r="K872" s="13" t="s">
        <v>3353</v>
      </c>
      <c r="L872" s="13" t="s">
        <v>3354</v>
      </c>
      <c r="M872" s="13" t="s">
        <v>53</v>
      </c>
      <c r="N872" s="13" t="s">
        <v>249</v>
      </c>
      <c r="O872" s="14"/>
      <c r="P872" s="13" t="s">
        <v>3285</v>
      </c>
      <c r="Q872" s="16"/>
    </row>
    <row r="873" customFormat="false" ht="58.2" hidden="false" customHeight="false" outlineLevel="0" collapsed="false">
      <c r="A873" s="13" t="s">
        <v>3355</v>
      </c>
      <c r="B873" s="14" t="s">
        <v>78</v>
      </c>
      <c r="C873" s="13" t="s">
        <v>79</v>
      </c>
      <c r="D873" s="14" t="s">
        <v>3277</v>
      </c>
      <c r="E873" s="16" t="s">
        <v>3356</v>
      </c>
      <c r="F873" s="14" t="s">
        <v>539</v>
      </c>
      <c r="G873" s="16" t="s">
        <v>3279</v>
      </c>
      <c r="H873" s="13" t="s">
        <v>3325</v>
      </c>
      <c r="I873" s="13" t="s">
        <v>3357</v>
      </c>
      <c r="J873" s="13" t="s">
        <v>3358</v>
      </c>
      <c r="K873" s="13" t="s">
        <v>3359</v>
      </c>
      <c r="L873" s="13" t="s">
        <v>3360</v>
      </c>
      <c r="M873" s="13" t="s">
        <v>53</v>
      </c>
      <c r="N873" s="13" t="s">
        <v>249</v>
      </c>
      <c r="O873" s="14"/>
      <c r="P873" s="13" t="s">
        <v>3285</v>
      </c>
      <c r="Q873" s="16" t="s">
        <v>3361</v>
      </c>
    </row>
    <row r="874" customFormat="false" ht="72.35" hidden="false" customHeight="false" outlineLevel="0" collapsed="false">
      <c r="A874" s="13" t="s">
        <v>3362</v>
      </c>
      <c r="B874" s="14" t="s">
        <v>78</v>
      </c>
      <c r="C874" s="13" t="s">
        <v>79</v>
      </c>
      <c r="D874" s="14" t="s">
        <v>3277</v>
      </c>
      <c r="E874" s="16" t="s">
        <v>3363</v>
      </c>
      <c r="F874" s="14" t="s">
        <v>396</v>
      </c>
      <c r="G874" s="16" t="s">
        <v>3279</v>
      </c>
      <c r="H874" s="13" t="s">
        <v>3325</v>
      </c>
      <c r="I874" s="13" t="s">
        <v>3281</v>
      </c>
      <c r="J874" s="13" t="s">
        <v>3282</v>
      </c>
      <c r="K874" s="13" t="s">
        <v>3283</v>
      </c>
      <c r="L874" s="13" t="s">
        <v>3284</v>
      </c>
      <c r="M874" s="13" t="s">
        <v>52</v>
      </c>
      <c r="N874" s="13" t="s">
        <v>249</v>
      </c>
      <c r="O874" s="14"/>
      <c r="P874" s="13" t="s">
        <v>3285</v>
      </c>
      <c r="Q874" s="16"/>
    </row>
    <row r="875" customFormat="false" ht="72.35" hidden="false" customHeight="false" outlineLevel="0" collapsed="false">
      <c r="A875" s="13" t="s">
        <v>3364</v>
      </c>
      <c r="B875" s="14" t="s">
        <v>78</v>
      </c>
      <c r="C875" s="13" t="s">
        <v>79</v>
      </c>
      <c r="D875" s="14" t="s">
        <v>3277</v>
      </c>
      <c r="E875" s="16" t="s">
        <v>3365</v>
      </c>
      <c r="F875" s="14" t="s">
        <v>396</v>
      </c>
      <c r="G875" s="16" t="s">
        <v>3279</v>
      </c>
      <c r="H875" s="13" t="s">
        <v>3366</v>
      </c>
      <c r="I875" s="13" t="s">
        <v>3281</v>
      </c>
      <c r="J875" s="13" t="s">
        <v>3282</v>
      </c>
      <c r="K875" s="13" t="s">
        <v>3283</v>
      </c>
      <c r="L875" s="13" t="s">
        <v>3284</v>
      </c>
      <c r="M875" s="13" t="s">
        <v>52</v>
      </c>
      <c r="N875" s="13" t="s">
        <v>249</v>
      </c>
      <c r="O875" s="14"/>
      <c r="P875" s="13" t="s">
        <v>3285</v>
      </c>
      <c r="Q875" s="16"/>
    </row>
    <row r="876" customFormat="false" ht="58.2" hidden="false" customHeight="false" outlineLevel="0" collapsed="false">
      <c r="A876" s="13" t="s">
        <v>3367</v>
      </c>
      <c r="B876" s="14" t="s">
        <v>78</v>
      </c>
      <c r="C876" s="13" t="s">
        <v>79</v>
      </c>
      <c r="D876" s="14" t="s">
        <v>3277</v>
      </c>
      <c r="E876" s="16" t="s">
        <v>3368</v>
      </c>
      <c r="F876" s="14" t="s">
        <v>396</v>
      </c>
      <c r="G876" s="16" t="s">
        <v>3279</v>
      </c>
      <c r="H876" s="13" t="s">
        <v>3366</v>
      </c>
      <c r="I876" s="13" t="s">
        <v>3281</v>
      </c>
      <c r="J876" s="13" t="s">
        <v>3282</v>
      </c>
      <c r="K876" s="13" t="s">
        <v>3283</v>
      </c>
      <c r="L876" s="13" t="s">
        <v>3284</v>
      </c>
      <c r="M876" s="13" t="s">
        <v>52</v>
      </c>
      <c r="N876" s="13" t="s">
        <v>249</v>
      </c>
      <c r="O876" s="14"/>
      <c r="P876" s="13" t="s">
        <v>3285</v>
      </c>
      <c r="Q876" s="16"/>
    </row>
    <row r="877" customFormat="false" ht="58.2" hidden="false" customHeight="false" outlineLevel="0" collapsed="false">
      <c r="A877" s="13" t="s">
        <v>3369</v>
      </c>
      <c r="B877" s="14" t="s">
        <v>78</v>
      </c>
      <c r="C877" s="13" t="s">
        <v>79</v>
      </c>
      <c r="D877" s="14" t="s">
        <v>3277</v>
      </c>
      <c r="E877" s="16" t="s">
        <v>3370</v>
      </c>
      <c r="F877" s="14" t="s">
        <v>3371</v>
      </c>
      <c r="G877" s="16" t="s">
        <v>3279</v>
      </c>
      <c r="H877" s="13" t="s">
        <v>3372</v>
      </c>
      <c r="I877" s="13" t="s">
        <v>3373</v>
      </c>
      <c r="J877" s="13" t="s">
        <v>3374</v>
      </c>
      <c r="K877" s="13" t="s">
        <v>3375</v>
      </c>
      <c r="L877" s="13" t="s">
        <v>3376</v>
      </c>
      <c r="M877" s="13" t="s">
        <v>53</v>
      </c>
      <c r="N877" s="13" t="s">
        <v>249</v>
      </c>
      <c r="O877" s="14"/>
      <c r="P877" s="13" t="s">
        <v>3285</v>
      </c>
      <c r="Q877" s="16"/>
    </row>
    <row r="878" customFormat="false" ht="44" hidden="false" customHeight="false" outlineLevel="0" collapsed="false">
      <c r="A878" s="13" t="s">
        <v>3377</v>
      </c>
      <c r="B878" s="14" t="s">
        <v>78</v>
      </c>
      <c r="C878" s="13" t="s">
        <v>79</v>
      </c>
      <c r="D878" s="14" t="s">
        <v>3378</v>
      </c>
      <c r="E878" s="16" t="s">
        <v>3379</v>
      </c>
      <c r="F878" s="14" t="s">
        <v>396</v>
      </c>
      <c r="G878" s="16" t="s">
        <v>3380</v>
      </c>
      <c r="H878" s="13" t="s">
        <v>3381</v>
      </c>
      <c r="I878" s="13" t="s">
        <v>3382</v>
      </c>
      <c r="J878" s="13" t="s">
        <v>3383</v>
      </c>
      <c r="K878" s="13" t="s">
        <v>3384</v>
      </c>
      <c r="L878" s="13" t="s">
        <v>3385</v>
      </c>
      <c r="M878" s="13" t="s">
        <v>53</v>
      </c>
      <c r="N878" s="13" t="s">
        <v>249</v>
      </c>
      <c r="O878" s="14"/>
      <c r="P878" s="13" t="s">
        <v>3285</v>
      </c>
      <c r="Q878" s="16"/>
    </row>
    <row r="879" customFormat="false" ht="58.2" hidden="false" customHeight="false" outlineLevel="0" collapsed="false">
      <c r="A879" s="13" t="s">
        <v>3386</v>
      </c>
      <c r="B879" s="14" t="s">
        <v>78</v>
      </c>
      <c r="C879" s="13" t="s">
        <v>79</v>
      </c>
      <c r="D879" s="14" t="s">
        <v>3387</v>
      </c>
      <c r="E879" s="15" t="s">
        <v>3388</v>
      </c>
      <c r="F879" s="14" t="s">
        <v>396</v>
      </c>
      <c r="G879" s="16" t="s">
        <v>3389</v>
      </c>
      <c r="H879" s="13" t="s">
        <v>3390</v>
      </c>
      <c r="I879" s="13" t="s">
        <v>3281</v>
      </c>
      <c r="J879" s="13" t="s">
        <v>3282</v>
      </c>
      <c r="K879" s="13" t="s">
        <v>3283</v>
      </c>
      <c r="L879" s="13" t="s">
        <v>3284</v>
      </c>
      <c r="M879" s="13" t="s">
        <v>52</v>
      </c>
      <c r="N879" s="13" t="s">
        <v>249</v>
      </c>
      <c r="O879" s="14"/>
      <c r="P879" s="13" t="s">
        <v>3285</v>
      </c>
      <c r="Q879" s="16"/>
    </row>
    <row r="880" customFormat="false" ht="58.2" hidden="false" customHeight="false" outlineLevel="0" collapsed="false">
      <c r="A880" s="13" t="s">
        <v>3391</v>
      </c>
      <c r="B880" s="14" t="s">
        <v>78</v>
      </c>
      <c r="C880" s="13" t="s">
        <v>79</v>
      </c>
      <c r="D880" s="13" t="s">
        <v>3392</v>
      </c>
      <c r="E880" s="16" t="s">
        <v>3393</v>
      </c>
      <c r="F880" s="14" t="s">
        <v>396</v>
      </c>
      <c r="G880" s="16" t="s">
        <v>3394</v>
      </c>
      <c r="H880" s="13" t="s">
        <v>3395</v>
      </c>
      <c r="I880" s="13" t="s">
        <v>3382</v>
      </c>
      <c r="J880" s="13" t="s">
        <v>3383</v>
      </c>
      <c r="K880" s="13" t="s">
        <v>3384</v>
      </c>
      <c r="L880" s="13" t="s">
        <v>3385</v>
      </c>
      <c r="M880" s="13" t="s">
        <v>53</v>
      </c>
      <c r="N880" s="13" t="s">
        <v>249</v>
      </c>
      <c r="O880" s="14"/>
      <c r="P880" s="13" t="s">
        <v>3285</v>
      </c>
      <c r="Q880" s="16"/>
    </row>
    <row r="881" customFormat="false" ht="58.2" hidden="false" customHeight="false" outlineLevel="0" collapsed="false">
      <c r="A881" s="13" t="s">
        <v>3396</v>
      </c>
      <c r="B881" s="14" t="s">
        <v>78</v>
      </c>
      <c r="C881" s="13" t="s">
        <v>79</v>
      </c>
      <c r="D881" s="13" t="s">
        <v>3392</v>
      </c>
      <c r="E881" s="16" t="s">
        <v>3397</v>
      </c>
      <c r="F881" s="14" t="s">
        <v>396</v>
      </c>
      <c r="G881" s="16" t="s">
        <v>3394</v>
      </c>
      <c r="H881" s="13" t="s">
        <v>3398</v>
      </c>
      <c r="I881" s="13" t="s">
        <v>3281</v>
      </c>
      <c r="J881" s="13" t="s">
        <v>3282</v>
      </c>
      <c r="K881" s="13" t="s">
        <v>3283</v>
      </c>
      <c r="L881" s="13" t="s">
        <v>3284</v>
      </c>
      <c r="M881" s="13" t="s">
        <v>52</v>
      </c>
      <c r="N881" s="13" t="s">
        <v>249</v>
      </c>
      <c r="O881" s="14"/>
      <c r="P881" s="13" t="s">
        <v>3285</v>
      </c>
      <c r="Q881" s="16"/>
    </row>
    <row r="882" customFormat="false" ht="58.2" hidden="false" customHeight="false" outlineLevel="0" collapsed="false">
      <c r="A882" s="13" t="s">
        <v>3399</v>
      </c>
      <c r="B882" s="14" t="s">
        <v>78</v>
      </c>
      <c r="C882" s="13" t="s">
        <v>79</v>
      </c>
      <c r="D882" s="14" t="s">
        <v>3400</v>
      </c>
      <c r="E882" s="16" t="s">
        <v>3401</v>
      </c>
      <c r="F882" s="14" t="s">
        <v>396</v>
      </c>
      <c r="G882" s="16" t="s">
        <v>3402</v>
      </c>
      <c r="H882" s="13" t="s">
        <v>3403</v>
      </c>
      <c r="I882" s="13" t="s">
        <v>3281</v>
      </c>
      <c r="J882" s="13" t="s">
        <v>3282</v>
      </c>
      <c r="K882" s="13" t="s">
        <v>3283</v>
      </c>
      <c r="L882" s="13" t="s">
        <v>3284</v>
      </c>
      <c r="M882" s="13" t="s">
        <v>52</v>
      </c>
      <c r="N882" s="13" t="s">
        <v>249</v>
      </c>
      <c r="O882" s="14"/>
      <c r="P882" s="13" t="s">
        <v>3285</v>
      </c>
      <c r="Q882" s="16"/>
    </row>
    <row r="883" customFormat="false" ht="44" hidden="false" customHeight="false" outlineLevel="0" collapsed="false">
      <c r="A883" s="13" t="s">
        <v>3404</v>
      </c>
      <c r="B883" s="14" t="s">
        <v>78</v>
      </c>
      <c r="C883" s="13" t="s">
        <v>79</v>
      </c>
      <c r="D883" s="14" t="s">
        <v>3400</v>
      </c>
      <c r="E883" s="16" t="s">
        <v>3405</v>
      </c>
      <c r="F883" s="14" t="s">
        <v>3350</v>
      </c>
      <c r="G883" s="16" t="s">
        <v>3402</v>
      </c>
      <c r="H883" s="13" t="s">
        <v>3406</v>
      </c>
      <c r="I883" s="13" t="s">
        <v>3407</v>
      </c>
      <c r="J883" s="13" t="s">
        <v>3408</v>
      </c>
      <c r="K883" s="13" t="s">
        <v>3409</v>
      </c>
      <c r="L883" s="13" t="s">
        <v>3410</v>
      </c>
      <c r="M883" s="13" t="s">
        <v>53</v>
      </c>
      <c r="N883" s="13" t="s">
        <v>249</v>
      </c>
      <c r="O883" s="14"/>
      <c r="P883" s="13" t="s">
        <v>3285</v>
      </c>
      <c r="Q883" s="16"/>
    </row>
    <row r="884" customFormat="false" ht="72.35" hidden="false" customHeight="false" outlineLevel="0" collapsed="false">
      <c r="A884" s="13" t="s">
        <v>3411</v>
      </c>
      <c r="B884" s="14" t="s">
        <v>78</v>
      </c>
      <c r="C884" s="13" t="s">
        <v>79</v>
      </c>
      <c r="D884" s="14" t="s">
        <v>3412</v>
      </c>
      <c r="E884" s="16" t="s">
        <v>3413</v>
      </c>
      <c r="F884" s="14" t="s">
        <v>396</v>
      </c>
      <c r="G884" s="16" t="s">
        <v>3414</v>
      </c>
      <c r="H884" s="13" t="s">
        <v>3415</v>
      </c>
      <c r="I884" s="13" t="s">
        <v>3281</v>
      </c>
      <c r="J884" s="13" t="s">
        <v>3282</v>
      </c>
      <c r="K884" s="13" t="s">
        <v>3283</v>
      </c>
      <c r="L884" s="13" t="s">
        <v>3284</v>
      </c>
      <c r="M884" s="13" t="s">
        <v>52</v>
      </c>
      <c r="N884" s="13" t="s">
        <v>249</v>
      </c>
      <c r="O884" s="14"/>
      <c r="P884" s="13" t="s">
        <v>3285</v>
      </c>
      <c r="Q884" s="16"/>
    </row>
    <row r="885" customFormat="false" ht="44" hidden="false" customHeight="false" outlineLevel="0" collapsed="false">
      <c r="A885" s="13" t="s">
        <v>3416</v>
      </c>
      <c r="B885" s="14" t="s">
        <v>78</v>
      </c>
      <c r="C885" s="13" t="s">
        <v>79</v>
      </c>
      <c r="D885" s="14" t="s">
        <v>3417</v>
      </c>
      <c r="E885" s="16" t="s">
        <v>3418</v>
      </c>
      <c r="F885" s="14" t="s">
        <v>3350</v>
      </c>
      <c r="G885" s="16" t="s">
        <v>3419</v>
      </c>
      <c r="H885" s="13" t="s">
        <v>3420</v>
      </c>
      <c r="I885" s="13" t="s">
        <v>3421</v>
      </c>
      <c r="J885" s="13" t="s">
        <v>3422</v>
      </c>
      <c r="K885" s="13" t="s">
        <v>3423</v>
      </c>
      <c r="L885" s="13" t="s">
        <v>3424</v>
      </c>
      <c r="M885" s="13" t="s">
        <v>53</v>
      </c>
      <c r="N885" s="13" t="s">
        <v>249</v>
      </c>
      <c r="O885" s="14"/>
      <c r="P885" s="13" t="s">
        <v>3285</v>
      </c>
      <c r="Q885" s="16"/>
    </row>
    <row r="886" customFormat="false" ht="44" hidden="false" customHeight="false" outlineLevel="0" collapsed="false">
      <c r="A886" s="13" t="s">
        <v>3425</v>
      </c>
      <c r="B886" s="14" t="s">
        <v>78</v>
      </c>
      <c r="C886" s="13" t="s">
        <v>79</v>
      </c>
      <c r="D886" s="14" t="s">
        <v>3426</v>
      </c>
      <c r="E886" s="16" t="s">
        <v>3427</v>
      </c>
      <c r="F886" s="14" t="s">
        <v>3428</v>
      </c>
      <c r="G886" s="16" t="s">
        <v>3429</v>
      </c>
      <c r="H886" s="13" t="s">
        <v>3420</v>
      </c>
      <c r="I886" s="13" t="s">
        <v>3430</v>
      </c>
      <c r="J886" s="13" t="s">
        <v>3431</v>
      </c>
      <c r="K886" s="13" t="s">
        <v>3432</v>
      </c>
      <c r="L886" s="13" t="s">
        <v>3433</v>
      </c>
      <c r="M886" s="13" t="s">
        <v>53</v>
      </c>
      <c r="N886" s="13" t="s">
        <v>249</v>
      </c>
      <c r="O886" s="14"/>
      <c r="P886" s="13" t="s">
        <v>3285</v>
      </c>
      <c r="Q886" s="16"/>
    </row>
    <row r="887" customFormat="false" ht="72.35" hidden="false" customHeight="false" outlineLevel="0" collapsed="false">
      <c r="A887" s="13" t="s">
        <v>3434</v>
      </c>
      <c r="B887" s="14" t="s">
        <v>78</v>
      </c>
      <c r="C887" s="13" t="s">
        <v>79</v>
      </c>
      <c r="D887" s="14" t="s">
        <v>3426</v>
      </c>
      <c r="E887" s="16" t="s">
        <v>3435</v>
      </c>
      <c r="F887" s="14" t="s">
        <v>396</v>
      </c>
      <c r="G887" s="16" t="s">
        <v>3429</v>
      </c>
      <c r="H887" s="13" t="s">
        <v>3436</v>
      </c>
      <c r="I887" s="13" t="s">
        <v>3382</v>
      </c>
      <c r="J887" s="13" t="s">
        <v>3383</v>
      </c>
      <c r="K887" s="13" t="s">
        <v>3384</v>
      </c>
      <c r="L887" s="13" t="s">
        <v>3385</v>
      </c>
      <c r="M887" s="13" t="s">
        <v>53</v>
      </c>
      <c r="N887" s="13" t="s">
        <v>249</v>
      </c>
      <c r="O887" s="14"/>
      <c r="P887" s="13" t="s">
        <v>3285</v>
      </c>
      <c r="Q887" s="16"/>
    </row>
    <row r="888" customFormat="false" ht="58.2" hidden="false" customHeight="false" outlineLevel="0" collapsed="false">
      <c r="A888" s="13" t="s">
        <v>3437</v>
      </c>
      <c r="B888" s="14" t="s">
        <v>78</v>
      </c>
      <c r="C888" s="13" t="s">
        <v>79</v>
      </c>
      <c r="D888" s="14" t="s">
        <v>3438</v>
      </c>
      <c r="E888" s="16" t="s">
        <v>3439</v>
      </c>
      <c r="F888" s="14" t="s">
        <v>396</v>
      </c>
      <c r="G888" s="16" t="s">
        <v>3440</v>
      </c>
      <c r="H888" s="13" t="s">
        <v>3441</v>
      </c>
      <c r="I888" s="13" t="s">
        <v>3382</v>
      </c>
      <c r="J888" s="13" t="s">
        <v>3383</v>
      </c>
      <c r="K888" s="13" t="s">
        <v>3384</v>
      </c>
      <c r="L888" s="13" t="s">
        <v>3385</v>
      </c>
      <c r="M888" s="13" t="s">
        <v>53</v>
      </c>
      <c r="N888" s="13" t="s">
        <v>249</v>
      </c>
      <c r="O888" s="14"/>
      <c r="P888" s="13" t="s">
        <v>3285</v>
      </c>
      <c r="Q888" s="16" t="s">
        <v>3442</v>
      </c>
    </row>
    <row r="889" customFormat="false" ht="58.2" hidden="false" customHeight="false" outlineLevel="0" collapsed="false">
      <c r="A889" s="13" t="s">
        <v>3443</v>
      </c>
      <c r="B889" s="14" t="s">
        <v>78</v>
      </c>
      <c r="C889" s="13" t="s">
        <v>79</v>
      </c>
      <c r="D889" s="14" t="s">
        <v>3444</v>
      </c>
      <c r="E889" s="16" t="s">
        <v>3445</v>
      </c>
      <c r="F889" s="14" t="s">
        <v>396</v>
      </c>
      <c r="G889" s="16" t="s">
        <v>3446</v>
      </c>
      <c r="H889" s="13" t="s">
        <v>3447</v>
      </c>
      <c r="I889" s="13" t="s">
        <v>3382</v>
      </c>
      <c r="J889" s="13" t="s">
        <v>3383</v>
      </c>
      <c r="K889" s="13" t="s">
        <v>3384</v>
      </c>
      <c r="L889" s="13" t="s">
        <v>3385</v>
      </c>
      <c r="M889" s="13" t="s">
        <v>53</v>
      </c>
      <c r="N889" s="13" t="s">
        <v>249</v>
      </c>
      <c r="O889" s="14"/>
      <c r="P889" s="13" t="s">
        <v>3285</v>
      </c>
      <c r="Q889" s="16"/>
    </row>
    <row r="890" customFormat="false" ht="58.2" hidden="false" customHeight="false" outlineLevel="0" collapsed="false">
      <c r="A890" s="13" t="s">
        <v>3448</v>
      </c>
      <c r="B890" s="14" t="s">
        <v>78</v>
      </c>
      <c r="C890" s="13" t="s">
        <v>79</v>
      </c>
      <c r="D890" s="13" t="s">
        <v>3449</v>
      </c>
      <c r="E890" s="16" t="s">
        <v>3450</v>
      </c>
      <c r="F890" s="14" t="s">
        <v>3451</v>
      </c>
      <c r="G890" s="16" t="s">
        <v>3452</v>
      </c>
      <c r="H890" s="13" t="s">
        <v>3453</v>
      </c>
      <c r="I890" s="13" t="s">
        <v>3382</v>
      </c>
      <c r="J890" s="13" t="s">
        <v>3383</v>
      </c>
      <c r="K890" s="13" t="s">
        <v>3384</v>
      </c>
      <c r="L890" s="13" t="s">
        <v>3385</v>
      </c>
      <c r="M890" s="13" t="s">
        <v>53</v>
      </c>
      <c r="N890" s="13" t="s">
        <v>249</v>
      </c>
      <c r="O890" s="14"/>
      <c r="P890" s="13" t="s">
        <v>3285</v>
      </c>
      <c r="Q890" s="16"/>
    </row>
    <row r="891" customFormat="false" ht="58.2" hidden="false" customHeight="false" outlineLevel="0" collapsed="false">
      <c r="A891" s="13" t="s">
        <v>3454</v>
      </c>
      <c r="B891" s="14" t="s">
        <v>78</v>
      </c>
      <c r="C891" s="13" t="s">
        <v>79</v>
      </c>
      <c r="D891" s="13" t="s">
        <v>3449</v>
      </c>
      <c r="E891" s="16" t="s">
        <v>3455</v>
      </c>
      <c r="F891" s="14" t="s">
        <v>396</v>
      </c>
      <c r="G891" s="16" t="s">
        <v>3452</v>
      </c>
      <c r="H891" s="13" t="s">
        <v>3456</v>
      </c>
      <c r="I891" s="13" t="s">
        <v>3281</v>
      </c>
      <c r="J891" s="13" t="s">
        <v>3282</v>
      </c>
      <c r="K891" s="13" t="s">
        <v>3283</v>
      </c>
      <c r="L891" s="13" t="s">
        <v>3284</v>
      </c>
      <c r="M891" s="13" t="s">
        <v>52</v>
      </c>
      <c r="N891" s="13" t="s">
        <v>249</v>
      </c>
      <c r="O891" s="14"/>
      <c r="P891" s="13" t="s">
        <v>3285</v>
      </c>
      <c r="Q891" s="16"/>
    </row>
    <row r="892" customFormat="false" ht="58.2" hidden="false" customHeight="false" outlineLevel="0" collapsed="false">
      <c r="A892" s="13" t="s">
        <v>3457</v>
      </c>
      <c r="B892" s="14" t="s">
        <v>78</v>
      </c>
      <c r="C892" s="13" t="s">
        <v>79</v>
      </c>
      <c r="D892" s="13" t="s">
        <v>3458</v>
      </c>
      <c r="E892" s="15" t="s">
        <v>3459</v>
      </c>
      <c r="F892" s="14" t="s">
        <v>396</v>
      </c>
      <c r="G892" s="16" t="s">
        <v>3460</v>
      </c>
      <c r="H892" s="13" t="s">
        <v>3461</v>
      </c>
      <c r="I892" s="13" t="s">
        <v>3382</v>
      </c>
      <c r="J892" s="13" t="s">
        <v>3383</v>
      </c>
      <c r="K892" s="13" t="s">
        <v>3384</v>
      </c>
      <c r="L892" s="13" t="s">
        <v>3385</v>
      </c>
      <c r="M892" s="13" t="s">
        <v>53</v>
      </c>
      <c r="N892" s="13" t="s">
        <v>249</v>
      </c>
      <c r="O892" s="14"/>
      <c r="P892" s="13" t="s">
        <v>3285</v>
      </c>
      <c r="Q892" s="16"/>
    </row>
    <row r="893" customFormat="false" ht="58.2" hidden="false" customHeight="false" outlineLevel="0" collapsed="false">
      <c r="A893" s="13" t="s">
        <v>3462</v>
      </c>
      <c r="B893" s="14" t="s">
        <v>78</v>
      </c>
      <c r="C893" s="13" t="s">
        <v>79</v>
      </c>
      <c r="D893" s="13" t="s">
        <v>3458</v>
      </c>
      <c r="E893" s="15" t="s">
        <v>3463</v>
      </c>
      <c r="F893" s="14" t="s">
        <v>396</v>
      </c>
      <c r="G893" s="16" t="s">
        <v>3460</v>
      </c>
      <c r="H893" s="13" t="s">
        <v>3464</v>
      </c>
      <c r="I893" s="13" t="s">
        <v>3382</v>
      </c>
      <c r="J893" s="13" t="s">
        <v>3383</v>
      </c>
      <c r="K893" s="13" t="s">
        <v>3384</v>
      </c>
      <c r="L893" s="13" t="s">
        <v>3385</v>
      </c>
      <c r="M893" s="13" t="s">
        <v>53</v>
      </c>
      <c r="N893" s="13" t="s">
        <v>249</v>
      </c>
      <c r="O893" s="14"/>
      <c r="P893" s="13" t="s">
        <v>3285</v>
      </c>
      <c r="Q893" s="16"/>
    </row>
    <row r="894" customFormat="false" ht="44" hidden="false" customHeight="false" outlineLevel="0" collapsed="false">
      <c r="A894" s="13" t="s">
        <v>3465</v>
      </c>
      <c r="B894" s="14" t="s">
        <v>78</v>
      </c>
      <c r="C894" s="13" t="s">
        <v>81</v>
      </c>
      <c r="D894" s="14" t="s">
        <v>3466</v>
      </c>
      <c r="E894" s="15" t="s">
        <v>3467</v>
      </c>
      <c r="F894" s="14" t="s">
        <v>396</v>
      </c>
      <c r="G894" s="16" t="s">
        <v>3468</v>
      </c>
      <c r="H894" s="13" t="s">
        <v>3469</v>
      </c>
      <c r="I894" s="13" t="s">
        <v>3470</v>
      </c>
      <c r="J894" s="13" t="s">
        <v>3471</v>
      </c>
      <c r="K894" s="13" t="s">
        <v>3472</v>
      </c>
      <c r="L894" s="13" t="s">
        <v>3473</v>
      </c>
      <c r="M894" s="13" t="s">
        <v>53</v>
      </c>
      <c r="N894" s="13" t="s">
        <v>249</v>
      </c>
      <c r="O894" s="14"/>
      <c r="P894" s="13" t="s">
        <v>3285</v>
      </c>
      <c r="Q894" s="16" t="s">
        <v>3474</v>
      </c>
    </row>
    <row r="895" customFormat="false" ht="44" hidden="false" customHeight="false" outlineLevel="0" collapsed="false">
      <c r="A895" s="13" t="s">
        <v>3475</v>
      </c>
      <c r="B895" s="14" t="s">
        <v>78</v>
      </c>
      <c r="C895" s="13" t="s">
        <v>81</v>
      </c>
      <c r="D895" s="14" t="s">
        <v>3466</v>
      </c>
      <c r="E895" s="15" t="s">
        <v>3476</v>
      </c>
      <c r="F895" s="14" t="s">
        <v>396</v>
      </c>
      <c r="G895" s="16" t="s">
        <v>3468</v>
      </c>
      <c r="H895" s="13" t="s">
        <v>3469</v>
      </c>
      <c r="I895" s="13" t="s">
        <v>3470</v>
      </c>
      <c r="J895" s="13" t="s">
        <v>3471</v>
      </c>
      <c r="K895" s="13" t="s">
        <v>3472</v>
      </c>
      <c r="L895" s="13" t="s">
        <v>3473</v>
      </c>
      <c r="M895" s="13" t="s">
        <v>53</v>
      </c>
      <c r="N895" s="13" t="s">
        <v>249</v>
      </c>
      <c r="O895" s="14"/>
      <c r="P895" s="13" t="s">
        <v>3285</v>
      </c>
      <c r="Q895" s="15" t="s">
        <v>3477</v>
      </c>
    </row>
    <row r="896" customFormat="false" ht="44" hidden="false" customHeight="false" outlineLevel="0" collapsed="false">
      <c r="A896" s="13" t="s">
        <v>3478</v>
      </c>
      <c r="B896" s="14" t="s">
        <v>78</v>
      </c>
      <c r="C896" s="13" t="s">
        <v>81</v>
      </c>
      <c r="D896" s="14" t="s">
        <v>3466</v>
      </c>
      <c r="E896" s="16" t="s">
        <v>3479</v>
      </c>
      <c r="F896" s="14" t="s">
        <v>396</v>
      </c>
      <c r="G896" s="16" t="s">
        <v>3468</v>
      </c>
      <c r="H896" s="13" t="s">
        <v>3469</v>
      </c>
      <c r="I896" s="13" t="s">
        <v>3480</v>
      </c>
      <c r="J896" s="13" t="s">
        <v>3481</v>
      </c>
      <c r="K896" s="13" t="s">
        <v>3482</v>
      </c>
      <c r="L896" s="13" t="s">
        <v>3483</v>
      </c>
      <c r="M896" s="13" t="s">
        <v>56</v>
      </c>
      <c r="N896" s="13" t="s">
        <v>249</v>
      </c>
      <c r="O896" s="14"/>
      <c r="P896" s="13" t="s">
        <v>3285</v>
      </c>
      <c r="Q896" s="16" t="s">
        <v>3484</v>
      </c>
    </row>
    <row r="897" customFormat="false" ht="58.2" hidden="false" customHeight="false" outlineLevel="0" collapsed="false">
      <c r="A897" s="13" t="s">
        <v>3485</v>
      </c>
      <c r="B897" s="14" t="s">
        <v>78</v>
      </c>
      <c r="C897" s="13" t="s">
        <v>81</v>
      </c>
      <c r="D897" s="14" t="s">
        <v>3466</v>
      </c>
      <c r="E897" s="16" t="s">
        <v>3486</v>
      </c>
      <c r="F897" s="14" t="s">
        <v>396</v>
      </c>
      <c r="G897" s="16" t="s">
        <v>3487</v>
      </c>
      <c r="H897" s="13" t="s">
        <v>3488</v>
      </c>
      <c r="I897" s="13" t="s">
        <v>3489</v>
      </c>
      <c r="J897" s="13" t="s">
        <v>3490</v>
      </c>
      <c r="K897" s="13" t="s">
        <v>3491</v>
      </c>
      <c r="L897" s="13" t="s">
        <v>3492</v>
      </c>
      <c r="M897" s="13" t="s">
        <v>53</v>
      </c>
      <c r="N897" s="13" t="s">
        <v>249</v>
      </c>
      <c r="O897" s="14"/>
      <c r="P897" s="13" t="s">
        <v>3285</v>
      </c>
      <c r="Q897" s="16" t="s">
        <v>3493</v>
      </c>
    </row>
    <row r="898" customFormat="false" ht="44" hidden="false" customHeight="false" outlineLevel="0" collapsed="false">
      <c r="A898" s="13" t="s">
        <v>3494</v>
      </c>
      <c r="B898" s="14" t="s">
        <v>78</v>
      </c>
      <c r="C898" s="13" t="s">
        <v>81</v>
      </c>
      <c r="D898" s="14" t="s">
        <v>3466</v>
      </c>
      <c r="E898" s="16" t="s">
        <v>3495</v>
      </c>
      <c r="F898" s="14" t="s">
        <v>396</v>
      </c>
      <c r="G898" s="16" t="s">
        <v>3468</v>
      </c>
      <c r="H898" s="13" t="s">
        <v>3496</v>
      </c>
      <c r="I898" s="13" t="s">
        <v>3470</v>
      </c>
      <c r="J898" s="13" t="s">
        <v>3471</v>
      </c>
      <c r="K898" s="13" t="s">
        <v>3472</v>
      </c>
      <c r="L898" s="13" t="s">
        <v>3473</v>
      </c>
      <c r="M898" s="13" t="s">
        <v>53</v>
      </c>
      <c r="N898" s="13" t="s">
        <v>249</v>
      </c>
      <c r="O898" s="14"/>
      <c r="P898" s="13" t="s">
        <v>3285</v>
      </c>
      <c r="Q898" s="16"/>
    </row>
    <row r="899" customFormat="false" ht="44" hidden="false" customHeight="false" outlineLevel="0" collapsed="false">
      <c r="A899" s="13" t="s">
        <v>3497</v>
      </c>
      <c r="B899" s="14" t="s">
        <v>78</v>
      </c>
      <c r="C899" s="13" t="s">
        <v>81</v>
      </c>
      <c r="D899" s="14" t="s">
        <v>3498</v>
      </c>
      <c r="E899" s="16" t="s">
        <v>3499</v>
      </c>
      <c r="F899" s="14" t="s">
        <v>3428</v>
      </c>
      <c r="G899" s="16" t="s">
        <v>3487</v>
      </c>
      <c r="H899" s="13" t="s">
        <v>3500</v>
      </c>
      <c r="I899" s="13" t="s">
        <v>3501</v>
      </c>
      <c r="J899" s="13" t="s">
        <v>3502</v>
      </c>
      <c r="K899" s="13" t="s">
        <v>3503</v>
      </c>
      <c r="L899" s="13" t="s">
        <v>3504</v>
      </c>
      <c r="M899" s="13" t="s">
        <v>53</v>
      </c>
      <c r="N899" s="13" t="s">
        <v>249</v>
      </c>
      <c r="O899" s="14"/>
      <c r="P899" s="13" t="s">
        <v>3285</v>
      </c>
      <c r="Q899" s="16"/>
    </row>
    <row r="900" customFormat="false" ht="58.2" hidden="false" customHeight="false" outlineLevel="0" collapsed="false">
      <c r="A900" s="13" t="s">
        <v>3505</v>
      </c>
      <c r="B900" s="14" t="s">
        <v>78</v>
      </c>
      <c r="C900" s="13" t="s">
        <v>81</v>
      </c>
      <c r="D900" s="14" t="s">
        <v>3498</v>
      </c>
      <c r="E900" s="16" t="s">
        <v>3506</v>
      </c>
      <c r="F900" s="14" t="s">
        <v>3507</v>
      </c>
      <c r="G900" s="16" t="s">
        <v>3487</v>
      </c>
      <c r="H900" s="13" t="s">
        <v>3500</v>
      </c>
      <c r="I900" s="13" t="s">
        <v>3508</v>
      </c>
      <c r="J900" s="13" t="s">
        <v>3509</v>
      </c>
      <c r="K900" s="13" t="s">
        <v>3510</v>
      </c>
      <c r="L900" s="13" t="s">
        <v>3511</v>
      </c>
      <c r="M900" s="13" t="s">
        <v>53</v>
      </c>
      <c r="N900" s="13" t="s">
        <v>249</v>
      </c>
      <c r="O900" s="14"/>
      <c r="P900" s="13" t="s">
        <v>3285</v>
      </c>
      <c r="Q900" s="16"/>
    </row>
    <row r="901" customFormat="false" ht="58.2" hidden="false" customHeight="false" outlineLevel="0" collapsed="false">
      <c r="A901" s="13" t="s">
        <v>3512</v>
      </c>
      <c r="B901" s="14" t="s">
        <v>78</v>
      </c>
      <c r="C901" s="13" t="s">
        <v>81</v>
      </c>
      <c r="D901" s="14" t="s">
        <v>3498</v>
      </c>
      <c r="E901" s="16" t="s">
        <v>3513</v>
      </c>
      <c r="F901" s="14" t="s">
        <v>450</v>
      </c>
      <c r="G901" s="16" t="s">
        <v>3487</v>
      </c>
      <c r="H901" s="13" t="s">
        <v>3488</v>
      </c>
      <c r="I901" s="13" t="s">
        <v>3514</v>
      </c>
      <c r="J901" s="13" t="s">
        <v>3515</v>
      </c>
      <c r="K901" s="13" t="s">
        <v>3516</v>
      </c>
      <c r="L901" s="13" t="s">
        <v>3517</v>
      </c>
      <c r="M901" s="13" t="s">
        <v>53</v>
      </c>
      <c r="N901" s="13" t="s">
        <v>249</v>
      </c>
      <c r="O901" s="14"/>
      <c r="P901" s="13" t="s">
        <v>3285</v>
      </c>
      <c r="Q901" s="16"/>
    </row>
    <row r="902" customFormat="false" ht="58.2" hidden="false" customHeight="false" outlineLevel="0" collapsed="false">
      <c r="A902" s="13" t="s">
        <v>3518</v>
      </c>
      <c r="B902" s="14" t="s">
        <v>78</v>
      </c>
      <c r="C902" s="13" t="s">
        <v>81</v>
      </c>
      <c r="D902" s="14" t="s">
        <v>3498</v>
      </c>
      <c r="E902" s="16" t="s">
        <v>3519</v>
      </c>
      <c r="F902" s="14" t="s">
        <v>3520</v>
      </c>
      <c r="G902" s="16" t="s">
        <v>3487</v>
      </c>
      <c r="H902" s="13" t="s">
        <v>3488</v>
      </c>
      <c r="I902" s="13" t="s">
        <v>3521</v>
      </c>
      <c r="J902" s="13" t="s">
        <v>3522</v>
      </c>
      <c r="K902" s="13" t="s">
        <v>3523</v>
      </c>
      <c r="L902" s="13" t="s">
        <v>3524</v>
      </c>
      <c r="M902" s="13" t="s">
        <v>53</v>
      </c>
      <c r="N902" s="13" t="s">
        <v>249</v>
      </c>
      <c r="O902" s="14"/>
      <c r="P902" s="13" t="s">
        <v>3285</v>
      </c>
      <c r="Q902" s="16" t="s">
        <v>3525</v>
      </c>
    </row>
    <row r="903" customFormat="false" ht="72.35" hidden="false" customHeight="false" outlineLevel="0" collapsed="false">
      <c r="A903" s="13" t="s">
        <v>3526</v>
      </c>
      <c r="B903" s="14" t="s">
        <v>78</v>
      </c>
      <c r="C903" s="13" t="s">
        <v>81</v>
      </c>
      <c r="D903" s="14" t="s">
        <v>3498</v>
      </c>
      <c r="E903" s="16" t="s">
        <v>3527</v>
      </c>
      <c r="F903" s="14" t="s">
        <v>396</v>
      </c>
      <c r="G903" s="16" t="s">
        <v>3487</v>
      </c>
      <c r="H903" s="13" t="s">
        <v>3528</v>
      </c>
      <c r="I903" s="13" t="s">
        <v>3470</v>
      </c>
      <c r="J903" s="13" t="s">
        <v>3471</v>
      </c>
      <c r="K903" s="13" t="s">
        <v>3472</v>
      </c>
      <c r="L903" s="13" t="s">
        <v>3473</v>
      </c>
      <c r="M903" s="13" t="s">
        <v>53</v>
      </c>
      <c r="N903" s="13" t="s">
        <v>249</v>
      </c>
      <c r="O903" s="14"/>
      <c r="P903" s="13" t="s">
        <v>3285</v>
      </c>
      <c r="Q903" s="16"/>
    </row>
    <row r="904" customFormat="false" ht="44" hidden="false" customHeight="false" outlineLevel="0" collapsed="false">
      <c r="A904" s="13" t="s">
        <v>3529</v>
      </c>
      <c r="B904" s="14" t="s">
        <v>78</v>
      </c>
      <c r="C904" s="13" t="s">
        <v>81</v>
      </c>
      <c r="D904" s="14" t="s">
        <v>3498</v>
      </c>
      <c r="E904" s="16" t="s">
        <v>3530</v>
      </c>
      <c r="F904" s="14" t="s">
        <v>396</v>
      </c>
      <c r="G904" s="16" t="s">
        <v>3487</v>
      </c>
      <c r="H904" s="13" t="s">
        <v>3531</v>
      </c>
      <c r="I904" s="13" t="s">
        <v>3470</v>
      </c>
      <c r="J904" s="13" t="s">
        <v>3471</v>
      </c>
      <c r="K904" s="13" t="s">
        <v>3472</v>
      </c>
      <c r="L904" s="13" t="s">
        <v>3473</v>
      </c>
      <c r="M904" s="13" t="s">
        <v>53</v>
      </c>
      <c r="N904" s="13" t="s">
        <v>249</v>
      </c>
      <c r="O904" s="14"/>
      <c r="P904" s="13" t="s">
        <v>3285</v>
      </c>
      <c r="Q904" s="16"/>
    </row>
    <row r="905" customFormat="false" ht="58.2" hidden="false" customHeight="false" outlineLevel="0" collapsed="false">
      <c r="A905" s="13" t="s">
        <v>3532</v>
      </c>
      <c r="B905" s="14" t="s">
        <v>78</v>
      </c>
      <c r="C905" s="13" t="s">
        <v>81</v>
      </c>
      <c r="D905" s="14" t="s">
        <v>3498</v>
      </c>
      <c r="E905" s="16" t="s">
        <v>3533</v>
      </c>
      <c r="F905" s="14" t="s">
        <v>396</v>
      </c>
      <c r="G905" s="16" t="s">
        <v>3487</v>
      </c>
      <c r="H905" s="13" t="s">
        <v>3528</v>
      </c>
      <c r="I905" s="13" t="s">
        <v>3470</v>
      </c>
      <c r="J905" s="13" t="s">
        <v>3471</v>
      </c>
      <c r="K905" s="13" t="s">
        <v>3472</v>
      </c>
      <c r="L905" s="13" t="s">
        <v>3473</v>
      </c>
      <c r="M905" s="13" t="s">
        <v>53</v>
      </c>
      <c r="N905" s="13" t="s">
        <v>249</v>
      </c>
      <c r="O905" s="14"/>
      <c r="P905" s="13" t="s">
        <v>3285</v>
      </c>
      <c r="Q905" s="16"/>
    </row>
    <row r="906" customFormat="false" ht="86.55" hidden="false" customHeight="false" outlineLevel="0" collapsed="false">
      <c r="A906" s="13" t="s">
        <v>3534</v>
      </c>
      <c r="B906" s="14" t="s">
        <v>78</v>
      </c>
      <c r="C906" s="13" t="s">
        <v>81</v>
      </c>
      <c r="D906" s="14" t="s">
        <v>3466</v>
      </c>
      <c r="E906" s="16" t="s">
        <v>3535</v>
      </c>
      <c r="F906" s="14" t="s">
        <v>396</v>
      </c>
      <c r="G906" s="16" t="s">
        <v>3468</v>
      </c>
      <c r="H906" s="13" t="s">
        <v>3536</v>
      </c>
      <c r="I906" s="13" t="s">
        <v>3470</v>
      </c>
      <c r="J906" s="13" t="s">
        <v>3471</v>
      </c>
      <c r="K906" s="13" t="s">
        <v>3472</v>
      </c>
      <c r="L906" s="13" t="s">
        <v>3473</v>
      </c>
      <c r="M906" s="13" t="s">
        <v>53</v>
      </c>
      <c r="N906" s="13" t="s">
        <v>249</v>
      </c>
      <c r="O906" s="14"/>
      <c r="P906" s="13" t="s">
        <v>3285</v>
      </c>
      <c r="Q906" s="16"/>
    </row>
    <row r="907" customFormat="false" ht="72.35" hidden="false" customHeight="false" outlineLevel="0" collapsed="false">
      <c r="A907" s="13" t="s">
        <v>3537</v>
      </c>
      <c r="B907" s="14" t="s">
        <v>78</v>
      </c>
      <c r="C907" s="13" t="s">
        <v>81</v>
      </c>
      <c r="D907" s="14" t="s">
        <v>3466</v>
      </c>
      <c r="E907" s="15" t="s">
        <v>3538</v>
      </c>
      <c r="F907" s="14" t="s">
        <v>415</v>
      </c>
      <c r="G907" s="16" t="s">
        <v>3468</v>
      </c>
      <c r="H907" s="13" t="s">
        <v>3536</v>
      </c>
      <c r="I907" s="13" t="s">
        <v>3539</v>
      </c>
      <c r="J907" s="13" t="s">
        <v>3540</v>
      </c>
      <c r="K907" s="13" t="s">
        <v>3541</v>
      </c>
      <c r="L907" s="13" t="s">
        <v>3542</v>
      </c>
      <c r="M907" s="13" t="s">
        <v>53</v>
      </c>
      <c r="N907" s="13" t="s">
        <v>249</v>
      </c>
      <c r="O907" s="14"/>
      <c r="P907" s="13" t="s">
        <v>3285</v>
      </c>
      <c r="Q907" s="15" t="s">
        <v>3543</v>
      </c>
    </row>
    <row r="908" customFormat="false" ht="44" hidden="false" customHeight="false" outlineLevel="0" collapsed="false">
      <c r="A908" s="13" t="s">
        <v>3544</v>
      </c>
      <c r="B908" s="14" t="s">
        <v>78</v>
      </c>
      <c r="C908" s="13" t="s">
        <v>81</v>
      </c>
      <c r="D908" s="14" t="s">
        <v>3466</v>
      </c>
      <c r="E908" s="16" t="s">
        <v>3545</v>
      </c>
      <c r="F908" s="14" t="s">
        <v>415</v>
      </c>
      <c r="G908" s="16" t="s">
        <v>3468</v>
      </c>
      <c r="H908" s="13" t="s">
        <v>3536</v>
      </c>
      <c r="I908" s="13" t="s">
        <v>3546</v>
      </c>
      <c r="J908" s="13" t="s">
        <v>3547</v>
      </c>
      <c r="K908" s="13" t="s">
        <v>3548</v>
      </c>
      <c r="L908" s="13" t="s">
        <v>3549</v>
      </c>
      <c r="M908" s="13" t="s">
        <v>53</v>
      </c>
      <c r="N908" s="13" t="s">
        <v>249</v>
      </c>
      <c r="O908" s="14"/>
      <c r="P908" s="13" t="s">
        <v>3285</v>
      </c>
      <c r="Q908" s="16"/>
    </row>
    <row r="909" customFormat="false" ht="44" hidden="false" customHeight="false" outlineLevel="0" collapsed="false">
      <c r="A909" s="13" t="s">
        <v>3550</v>
      </c>
      <c r="B909" s="14" t="s">
        <v>78</v>
      </c>
      <c r="C909" s="13" t="s">
        <v>81</v>
      </c>
      <c r="D909" s="14" t="s">
        <v>3466</v>
      </c>
      <c r="E909" s="16" t="s">
        <v>3551</v>
      </c>
      <c r="F909" s="14" t="s">
        <v>415</v>
      </c>
      <c r="G909" s="16" t="s">
        <v>3468</v>
      </c>
      <c r="H909" s="13" t="s">
        <v>3536</v>
      </c>
      <c r="I909" s="13" t="s">
        <v>3552</v>
      </c>
      <c r="J909" s="13" t="s">
        <v>3553</v>
      </c>
      <c r="K909" s="13" t="s">
        <v>3554</v>
      </c>
      <c r="L909" s="13" t="s">
        <v>3555</v>
      </c>
      <c r="M909" s="13" t="s">
        <v>53</v>
      </c>
      <c r="N909" s="13" t="s">
        <v>249</v>
      </c>
      <c r="O909" s="14"/>
      <c r="P909" s="13" t="s">
        <v>3285</v>
      </c>
      <c r="Q909" s="16" t="s">
        <v>3556</v>
      </c>
    </row>
    <row r="910" customFormat="false" ht="72.35" hidden="false" customHeight="false" outlineLevel="0" collapsed="false">
      <c r="A910" s="13" t="s">
        <v>3557</v>
      </c>
      <c r="B910" s="14" t="s">
        <v>78</v>
      </c>
      <c r="C910" s="13" t="s">
        <v>81</v>
      </c>
      <c r="D910" s="14" t="s">
        <v>3466</v>
      </c>
      <c r="E910" s="16" t="s">
        <v>3558</v>
      </c>
      <c r="F910" s="14" t="s">
        <v>396</v>
      </c>
      <c r="G910" s="16" t="s">
        <v>3468</v>
      </c>
      <c r="H910" s="13" t="s">
        <v>3536</v>
      </c>
      <c r="I910" s="13" t="s">
        <v>3470</v>
      </c>
      <c r="J910" s="13" t="s">
        <v>3471</v>
      </c>
      <c r="K910" s="13" t="s">
        <v>3472</v>
      </c>
      <c r="L910" s="13" t="s">
        <v>3473</v>
      </c>
      <c r="M910" s="13" t="s">
        <v>53</v>
      </c>
      <c r="N910" s="13" t="s">
        <v>249</v>
      </c>
      <c r="O910" s="14"/>
      <c r="P910" s="13" t="s">
        <v>3285</v>
      </c>
      <c r="Q910" s="16" t="s">
        <v>3559</v>
      </c>
    </row>
    <row r="911" customFormat="false" ht="44" hidden="false" customHeight="false" outlineLevel="0" collapsed="false">
      <c r="A911" s="13" t="s">
        <v>3560</v>
      </c>
      <c r="B911" s="14" t="s">
        <v>78</v>
      </c>
      <c r="C911" s="13" t="s">
        <v>81</v>
      </c>
      <c r="D911" s="14" t="s">
        <v>3466</v>
      </c>
      <c r="E911" s="16" t="s">
        <v>3561</v>
      </c>
      <c r="F911" s="14" t="s">
        <v>415</v>
      </c>
      <c r="G911" s="16" t="s">
        <v>3468</v>
      </c>
      <c r="H911" s="13" t="s">
        <v>3536</v>
      </c>
      <c r="I911" s="13" t="s">
        <v>3562</v>
      </c>
      <c r="J911" s="13" t="s">
        <v>3563</v>
      </c>
      <c r="K911" s="13" t="s">
        <v>3564</v>
      </c>
      <c r="L911" s="13" t="s">
        <v>3565</v>
      </c>
      <c r="M911" s="13" t="s">
        <v>53</v>
      </c>
      <c r="N911" s="13" t="s">
        <v>249</v>
      </c>
      <c r="O911" s="14"/>
      <c r="P911" s="13" t="s">
        <v>3285</v>
      </c>
      <c r="Q911" s="16"/>
    </row>
    <row r="912" customFormat="false" ht="44" hidden="false" customHeight="false" outlineLevel="0" collapsed="false">
      <c r="A912" s="13" t="s">
        <v>3566</v>
      </c>
      <c r="B912" s="14" t="s">
        <v>78</v>
      </c>
      <c r="C912" s="13" t="s">
        <v>81</v>
      </c>
      <c r="D912" s="14" t="s">
        <v>3466</v>
      </c>
      <c r="E912" s="15" t="s">
        <v>3567</v>
      </c>
      <c r="F912" s="14" t="s">
        <v>539</v>
      </c>
      <c r="G912" s="16" t="s">
        <v>3468</v>
      </c>
      <c r="H912" s="13" t="s">
        <v>3568</v>
      </c>
      <c r="I912" s="13" t="s">
        <v>3569</v>
      </c>
      <c r="J912" s="13" t="s">
        <v>3570</v>
      </c>
      <c r="K912" s="13" t="s">
        <v>3571</v>
      </c>
      <c r="L912" s="13" t="s">
        <v>3572</v>
      </c>
      <c r="M912" s="13" t="s">
        <v>53</v>
      </c>
      <c r="N912" s="13" t="s">
        <v>249</v>
      </c>
      <c r="O912" s="14"/>
      <c r="P912" s="13" t="s">
        <v>3285</v>
      </c>
      <c r="Q912" s="16"/>
    </row>
    <row r="913" customFormat="false" ht="72.35" hidden="false" customHeight="false" outlineLevel="0" collapsed="false">
      <c r="A913" s="13" t="s">
        <v>3573</v>
      </c>
      <c r="B913" s="14" t="s">
        <v>78</v>
      </c>
      <c r="C913" s="13" t="s">
        <v>81</v>
      </c>
      <c r="D913" s="14" t="s">
        <v>3574</v>
      </c>
      <c r="E913" s="16" t="s">
        <v>3575</v>
      </c>
      <c r="F913" s="14" t="s">
        <v>396</v>
      </c>
      <c r="G913" s="16" t="s">
        <v>3576</v>
      </c>
      <c r="H913" s="13" t="s">
        <v>3577</v>
      </c>
      <c r="I913" s="13" t="s">
        <v>3470</v>
      </c>
      <c r="J913" s="13" t="s">
        <v>3471</v>
      </c>
      <c r="K913" s="13" t="s">
        <v>3472</v>
      </c>
      <c r="L913" s="13" t="s">
        <v>3473</v>
      </c>
      <c r="M913" s="13" t="s">
        <v>53</v>
      </c>
      <c r="N913" s="13" t="s">
        <v>249</v>
      </c>
      <c r="O913" s="14"/>
      <c r="P913" s="13" t="s">
        <v>3285</v>
      </c>
      <c r="Q913" s="16"/>
    </row>
    <row r="914" customFormat="false" ht="44" hidden="false" customHeight="false" outlineLevel="0" collapsed="false">
      <c r="A914" s="13" t="s">
        <v>3578</v>
      </c>
      <c r="B914" s="14" t="s">
        <v>78</v>
      </c>
      <c r="C914" s="13" t="s">
        <v>81</v>
      </c>
      <c r="D914" s="14" t="s">
        <v>3574</v>
      </c>
      <c r="E914" s="15" t="s">
        <v>3579</v>
      </c>
      <c r="F914" s="14" t="s">
        <v>3580</v>
      </c>
      <c r="G914" s="16" t="s">
        <v>3576</v>
      </c>
      <c r="H914" s="13" t="s">
        <v>3581</v>
      </c>
      <c r="I914" s="13" t="s">
        <v>3582</v>
      </c>
      <c r="J914" s="13" t="s">
        <v>3583</v>
      </c>
      <c r="K914" s="13" t="s">
        <v>3584</v>
      </c>
      <c r="L914" s="13" t="s">
        <v>3585</v>
      </c>
      <c r="M914" s="13" t="s">
        <v>53</v>
      </c>
      <c r="N914" s="13" t="s">
        <v>249</v>
      </c>
      <c r="O914" s="14"/>
      <c r="P914" s="13" t="s">
        <v>3285</v>
      </c>
      <c r="Q914" s="15" t="s">
        <v>3586</v>
      </c>
    </row>
    <row r="915" customFormat="false" ht="44" hidden="false" customHeight="false" outlineLevel="0" collapsed="false">
      <c r="A915" s="13" t="s">
        <v>3587</v>
      </c>
      <c r="B915" s="14" t="s">
        <v>78</v>
      </c>
      <c r="C915" s="13" t="s">
        <v>81</v>
      </c>
      <c r="D915" s="14" t="s">
        <v>3574</v>
      </c>
      <c r="E915" s="16" t="s">
        <v>3588</v>
      </c>
      <c r="F915" s="14" t="s">
        <v>415</v>
      </c>
      <c r="G915" s="16" t="s">
        <v>3576</v>
      </c>
      <c r="H915" s="13" t="s">
        <v>3589</v>
      </c>
      <c r="I915" s="13" t="s">
        <v>3590</v>
      </c>
      <c r="J915" s="13" t="s">
        <v>3591</v>
      </c>
      <c r="K915" s="13" t="s">
        <v>3592</v>
      </c>
      <c r="L915" s="13" t="s">
        <v>3593</v>
      </c>
      <c r="M915" s="13" t="s">
        <v>53</v>
      </c>
      <c r="N915" s="13" t="s">
        <v>249</v>
      </c>
      <c r="O915" s="14"/>
      <c r="P915" s="13" t="s">
        <v>3285</v>
      </c>
      <c r="Q915" s="16"/>
    </row>
    <row r="916" customFormat="false" ht="44" hidden="false" customHeight="false" outlineLevel="0" collapsed="false">
      <c r="A916" s="13" t="s">
        <v>3594</v>
      </c>
      <c r="B916" s="14" t="s">
        <v>78</v>
      </c>
      <c r="C916" s="13" t="s">
        <v>81</v>
      </c>
      <c r="D916" s="14" t="s">
        <v>3574</v>
      </c>
      <c r="E916" s="16" t="s">
        <v>3595</v>
      </c>
      <c r="F916" s="14" t="s">
        <v>3596</v>
      </c>
      <c r="G916" s="16" t="s">
        <v>3576</v>
      </c>
      <c r="H916" s="13" t="s">
        <v>3597</v>
      </c>
      <c r="I916" s="13" t="s">
        <v>3598</v>
      </c>
      <c r="J916" s="13" t="s">
        <v>3599</v>
      </c>
      <c r="K916" s="13" t="s">
        <v>3600</v>
      </c>
      <c r="L916" s="13" t="s">
        <v>3601</v>
      </c>
      <c r="M916" s="13" t="s">
        <v>53</v>
      </c>
      <c r="N916" s="13" t="s">
        <v>249</v>
      </c>
      <c r="O916" s="14"/>
      <c r="P916" s="13" t="s">
        <v>3285</v>
      </c>
      <c r="Q916" s="16"/>
    </row>
    <row r="917" customFormat="false" ht="44" hidden="false" customHeight="false" outlineLevel="0" collapsed="false">
      <c r="A917" s="13" t="s">
        <v>3602</v>
      </c>
      <c r="B917" s="14" t="s">
        <v>78</v>
      </c>
      <c r="C917" s="13" t="s">
        <v>81</v>
      </c>
      <c r="D917" s="14" t="s">
        <v>3574</v>
      </c>
      <c r="E917" s="16" t="s">
        <v>3603</v>
      </c>
      <c r="F917" s="14" t="s">
        <v>539</v>
      </c>
      <c r="G917" s="16" t="s">
        <v>3576</v>
      </c>
      <c r="H917" s="13" t="s">
        <v>3589</v>
      </c>
      <c r="I917" s="13" t="s">
        <v>3604</v>
      </c>
      <c r="J917" s="13" t="s">
        <v>3605</v>
      </c>
      <c r="K917" s="13" t="s">
        <v>3606</v>
      </c>
      <c r="L917" s="13" t="s">
        <v>3607</v>
      </c>
      <c r="M917" s="13" t="s">
        <v>53</v>
      </c>
      <c r="N917" s="13" t="s">
        <v>249</v>
      </c>
      <c r="O917" s="14"/>
      <c r="P917" s="13" t="s">
        <v>3285</v>
      </c>
      <c r="Q917" s="16"/>
    </row>
    <row r="918" customFormat="false" ht="58.2" hidden="false" customHeight="false" outlineLevel="0" collapsed="false">
      <c r="A918" s="13" t="s">
        <v>3608</v>
      </c>
      <c r="B918" s="14" t="s">
        <v>78</v>
      </c>
      <c r="C918" s="13" t="s">
        <v>81</v>
      </c>
      <c r="D918" s="14" t="s">
        <v>3574</v>
      </c>
      <c r="E918" s="15" t="s">
        <v>3609</v>
      </c>
      <c r="F918" s="14" t="s">
        <v>3610</v>
      </c>
      <c r="G918" s="16" t="s">
        <v>3576</v>
      </c>
      <c r="H918" s="13" t="s">
        <v>3597</v>
      </c>
      <c r="I918" s="13" t="s">
        <v>3611</v>
      </c>
      <c r="J918" s="13" t="s">
        <v>3612</v>
      </c>
      <c r="K918" s="13" t="s">
        <v>3613</v>
      </c>
      <c r="L918" s="13" t="s">
        <v>3614</v>
      </c>
      <c r="M918" s="13" t="s">
        <v>53</v>
      </c>
      <c r="N918" s="13" t="s">
        <v>249</v>
      </c>
      <c r="O918" s="14"/>
      <c r="P918" s="13" t="s">
        <v>3285</v>
      </c>
      <c r="Q918" s="16" t="s">
        <v>3615</v>
      </c>
    </row>
    <row r="919" customFormat="false" ht="58.2" hidden="false" customHeight="false" outlineLevel="0" collapsed="false">
      <c r="A919" s="13" t="s">
        <v>3616</v>
      </c>
      <c r="B919" s="14" t="s">
        <v>78</v>
      </c>
      <c r="C919" s="13" t="s">
        <v>83</v>
      </c>
      <c r="D919" s="14" t="s">
        <v>3617</v>
      </c>
      <c r="E919" s="16" t="s">
        <v>3618</v>
      </c>
      <c r="F919" s="14" t="s">
        <v>396</v>
      </c>
      <c r="G919" s="16" t="s">
        <v>3619</v>
      </c>
      <c r="H919" s="13" t="s">
        <v>3620</v>
      </c>
      <c r="I919" s="13" t="s">
        <v>3621</v>
      </c>
      <c r="J919" s="13" t="s">
        <v>3622</v>
      </c>
      <c r="K919" s="13" t="s">
        <v>3623</v>
      </c>
      <c r="L919" s="13" t="s">
        <v>3624</v>
      </c>
      <c r="M919" s="13" t="s">
        <v>53</v>
      </c>
      <c r="N919" s="13" t="s">
        <v>249</v>
      </c>
      <c r="O919" s="14"/>
      <c r="P919" s="13" t="s">
        <v>3285</v>
      </c>
      <c r="Q919" s="16"/>
    </row>
    <row r="920" customFormat="false" ht="44" hidden="false" customHeight="false" outlineLevel="0" collapsed="false">
      <c r="A920" s="13" t="s">
        <v>3625</v>
      </c>
      <c r="B920" s="14" t="s">
        <v>78</v>
      </c>
      <c r="C920" s="13" t="s">
        <v>83</v>
      </c>
      <c r="D920" s="14" t="s">
        <v>3617</v>
      </c>
      <c r="E920" s="16" t="s">
        <v>3626</v>
      </c>
      <c r="F920" s="14" t="s">
        <v>396</v>
      </c>
      <c r="G920" s="16" t="s">
        <v>3619</v>
      </c>
      <c r="H920" s="13" t="s">
        <v>3627</v>
      </c>
      <c r="I920" s="13" t="s">
        <v>3621</v>
      </c>
      <c r="J920" s="13" t="s">
        <v>3622</v>
      </c>
      <c r="K920" s="13" t="s">
        <v>3623</v>
      </c>
      <c r="L920" s="13" t="s">
        <v>3624</v>
      </c>
      <c r="M920" s="13" t="s">
        <v>53</v>
      </c>
      <c r="N920" s="13" t="s">
        <v>249</v>
      </c>
      <c r="O920" s="14"/>
      <c r="P920" s="13" t="s">
        <v>3285</v>
      </c>
      <c r="Q920" s="15" t="s">
        <v>3628</v>
      </c>
    </row>
    <row r="921" customFormat="false" ht="58.2" hidden="false" customHeight="false" outlineLevel="0" collapsed="false">
      <c r="A921" s="13" t="s">
        <v>3629</v>
      </c>
      <c r="B921" s="14" t="s">
        <v>78</v>
      </c>
      <c r="C921" s="13" t="s">
        <v>83</v>
      </c>
      <c r="D921" s="14" t="s">
        <v>3617</v>
      </c>
      <c r="E921" s="16" t="s">
        <v>3630</v>
      </c>
      <c r="F921" s="14" t="s">
        <v>396</v>
      </c>
      <c r="G921" s="16" t="s">
        <v>3619</v>
      </c>
      <c r="H921" s="13" t="s">
        <v>3631</v>
      </c>
      <c r="I921" s="13" t="s">
        <v>3621</v>
      </c>
      <c r="J921" s="13" t="s">
        <v>3622</v>
      </c>
      <c r="K921" s="13" t="s">
        <v>3623</v>
      </c>
      <c r="L921" s="13" t="s">
        <v>3624</v>
      </c>
      <c r="M921" s="13" t="s">
        <v>53</v>
      </c>
      <c r="N921" s="13" t="s">
        <v>249</v>
      </c>
      <c r="O921" s="14"/>
      <c r="P921" s="13" t="s">
        <v>3285</v>
      </c>
      <c r="Q921" s="16"/>
    </row>
    <row r="922" customFormat="false" ht="44" hidden="false" customHeight="false" outlineLevel="0" collapsed="false">
      <c r="A922" s="13" t="s">
        <v>3632</v>
      </c>
      <c r="B922" s="14" t="s">
        <v>78</v>
      </c>
      <c r="C922" s="13" t="s">
        <v>83</v>
      </c>
      <c r="D922" s="14" t="s">
        <v>3617</v>
      </c>
      <c r="E922" s="16" t="s">
        <v>3633</v>
      </c>
      <c r="F922" s="14" t="s">
        <v>3634</v>
      </c>
      <c r="G922" s="16" t="s">
        <v>3619</v>
      </c>
      <c r="H922" s="13" t="s">
        <v>3631</v>
      </c>
      <c r="I922" s="13" t="s">
        <v>3635</v>
      </c>
      <c r="J922" s="13" t="s">
        <v>3636</v>
      </c>
      <c r="K922" s="13" t="s">
        <v>3637</v>
      </c>
      <c r="L922" s="13" t="s">
        <v>3638</v>
      </c>
      <c r="M922" s="13" t="s">
        <v>53</v>
      </c>
      <c r="N922" s="13" t="s">
        <v>249</v>
      </c>
      <c r="O922" s="14"/>
      <c r="P922" s="13" t="s">
        <v>3285</v>
      </c>
      <c r="Q922" s="16"/>
    </row>
    <row r="923" customFormat="false" ht="58.2" hidden="false" customHeight="false" outlineLevel="0" collapsed="false">
      <c r="A923" s="13" t="s">
        <v>3639</v>
      </c>
      <c r="B923" s="14" t="s">
        <v>78</v>
      </c>
      <c r="C923" s="13" t="s">
        <v>83</v>
      </c>
      <c r="D923" s="14" t="s">
        <v>3617</v>
      </c>
      <c r="E923" s="16" t="s">
        <v>3640</v>
      </c>
      <c r="F923" s="14" t="s">
        <v>415</v>
      </c>
      <c r="G923" s="16" t="s">
        <v>3619</v>
      </c>
      <c r="H923" s="13" t="s">
        <v>3631</v>
      </c>
      <c r="I923" s="13" t="s">
        <v>3641</v>
      </c>
      <c r="J923" s="13" t="s">
        <v>3642</v>
      </c>
      <c r="K923" s="13" t="s">
        <v>3643</v>
      </c>
      <c r="L923" s="13" t="s">
        <v>3644</v>
      </c>
      <c r="M923" s="13" t="s">
        <v>53</v>
      </c>
      <c r="N923" s="13" t="s">
        <v>249</v>
      </c>
      <c r="O923" s="14"/>
      <c r="P923" s="13" t="s">
        <v>3285</v>
      </c>
      <c r="Q923" s="16" t="s">
        <v>3645</v>
      </c>
    </row>
    <row r="924" customFormat="false" ht="58.2" hidden="false" customHeight="false" outlineLevel="0" collapsed="false">
      <c r="A924" s="13" t="s">
        <v>3646</v>
      </c>
      <c r="B924" s="14" t="s">
        <v>78</v>
      </c>
      <c r="C924" s="13" t="s">
        <v>83</v>
      </c>
      <c r="D924" s="14" t="s">
        <v>3647</v>
      </c>
      <c r="E924" s="16" t="s">
        <v>3648</v>
      </c>
      <c r="F924" s="14" t="s">
        <v>396</v>
      </c>
      <c r="G924" s="16" t="s">
        <v>3649</v>
      </c>
      <c r="H924" s="13" t="s">
        <v>3650</v>
      </c>
      <c r="I924" s="13" t="s">
        <v>3651</v>
      </c>
      <c r="J924" s="13" t="s">
        <v>3652</v>
      </c>
      <c r="K924" s="13" t="s">
        <v>3653</v>
      </c>
      <c r="L924" s="13" t="s">
        <v>3654</v>
      </c>
      <c r="M924" s="13" t="s">
        <v>53</v>
      </c>
      <c r="N924" s="13" t="s">
        <v>249</v>
      </c>
      <c r="O924" s="14"/>
      <c r="P924" s="13" t="s">
        <v>3285</v>
      </c>
      <c r="Q924" s="16"/>
    </row>
    <row r="925" customFormat="false" ht="58.2" hidden="false" customHeight="false" outlineLevel="0" collapsed="false">
      <c r="A925" s="13" t="s">
        <v>3655</v>
      </c>
      <c r="B925" s="14" t="s">
        <v>78</v>
      </c>
      <c r="C925" s="13" t="s">
        <v>83</v>
      </c>
      <c r="D925" s="14" t="s">
        <v>3647</v>
      </c>
      <c r="E925" s="16" t="s">
        <v>3656</v>
      </c>
      <c r="F925" s="14" t="s">
        <v>396</v>
      </c>
      <c r="G925" s="16" t="s">
        <v>3649</v>
      </c>
      <c r="H925" s="13" t="s">
        <v>3657</v>
      </c>
      <c r="I925" s="13" t="s">
        <v>3651</v>
      </c>
      <c r="J925" s="13" t="s">
        <v>3652</v>
      </c>
      <c r="K925" s="13" t="s">
        <v>3653</v>
      </c>
      <c r="L925" s="13" t="s">
        <v>3654</v>
      </c>
      <c r="M925" s="13" t="s">
        <v>53</v>
      </c>
      <c r="N925" s="13" t="s">
        <v>249</v>
      </c>
      <c r="O925" s="14"/>
      <c r="P925" s="13" t="s">
        <v>3285</v>
      </c>
      <c r="Q925" s="16"/>
    </row>
    <row r="926" customFormat="false" ht="58.2" hidden="false" customHeight="false" outlineLevel="0" collapsed="false">
      <c r="A926" s="13" t="s">
        <v>3658</v>
      </c>
      <c r="B926" s="14" t="s">
        <v>78</v>
      </c>
      <c r="C926" s="13" t="s">
        <v>83</v>
      </c>
      <c r="D926" s="14" t="s">
        <v>3647</v>
      </c>
      <c r="E926" s="16" t="s">
        <v>3659</v>
      </c>
      <c r="F926" s="14" t="s">
        <v>396</v>
      </c>
      <c r="G926" s="16" t="s">
        <v>3649</v>
      </c>
      <c r="H926" s="13" t="s">
        <v>3660</v>
      </c>
      <c r="I926" s="13" t="s">
        <v>3661</v>
      </c>
      <c r="J926" s="13" t="s">
        <v>3662</v>
      </c>
      <c r="K926" s="13" t="s">
        <v>3663</v>
      </c>
      <c r="L926" s="13" t="s">
        <v>3664</v>
      </c>
      <c r="M926" s="13" t="s">
        <v>53</v>
      </c>
      <c r="N926" s="13" t="s">
        <v>249</v>
      </c>
      <c r="O926" s="14"/>
      <c r="P926" s="13" t="s">
        <v>3285</v>
      </c>
      <c r="Q926" s="16" t="s">
        <v>3665</v>
      </c>
    </row>
    <row r="927" customFormat="false" ht="58.2" hidden="false" customHeight="false" outlineLevel="0" collapsed="false">
      <c r="A927" s="13" t="s">
        <v>3666</v>
      </c>
      <c r="B927" s="14" t="s">
        <v>78</v>
      </c>
      <c r="C927" s="13" t="s">
        <v>83</v>
      </c>
      <c r="D927" s="14" t="s">
        <v>3667</v>
      </c>
      <c r="E927" s="16" t="s">
        <v>3668</v>
      </c>
      <c r="F927" s="14" t="s">
        <v>396</v>
      </c>
      <c r="G927" s="16" t="s">
        <v>3669</v>
      </c>
      <c r="H927" s="13" t="s">
        <v>3670</v>
      </c>
      <c r="I927" s="13" t="s">
        <v>3661</v>
      </c>
      <c r="J927" s="13" t="s">
        <v>3662</v>
      </c>
      <c r="K927" s="13" t="s">
        <v>3663</v>
      </c>
      <c r="L927" s="13" t="s">
        <v>3664</v>
      </c>
      <c r="M927" s="13" t="s">
        <v>53</v>
      </c>
      <c r="N927" s="13" t="s">
        <v>249</v>
      </c>
      <c r="O927" s="14"/>
      <c r="P927" s="13" t="s">
        <v>3285</v>
      </c>
      <c r="Q927" s="16"/>
    </row>
    <row r="928" customFormat="false" ht="58.2" hidden="false" customHeight="false" outlineLevel="0" collapsed="false">
      <c r="A928" s="13" t="s">
        <v>3671</v>
      </c>
      <c r="B928" s="14" t="s">
        <v>78</v>
      </c>
      <c r="C928" s="13" t="s">
        <v>83</v>
      </c>
      <c r="D928" s="14" t="s">
        <v>3667</v>
      </c>
      <c r="E928" s="15" t="s">
        <v>3672</v>
      </c>
      <c r="F928" s="14" t="s">
        <v>396</v>
      </c>
      <c r="G928" s="16" t="s">
        <v>3669</v>
      </c>
      <c r="H928" s="13" t="s">
        <v>3589</v>
      </c>
      <c r="I928" s="13" t="s">
        <v>3661</v>
      </c>
      <c r="J928" s="13" t="s">
        <v>3662</v>
      </c>
      <c r="K928" s="13" t="s">
        <v>3663</v>
      </c>
      <c r="L928" s="13" t="s">
        <v>3664</v>
      </c>
      <c r="M928" s="13" t="s">
        <v>53</v>
      </c>
      <c r="N928" s="13" t="s">
        <v>249</v>
      </c>
      <c r="O928" s="14"/>
      <c r="P928" s="13" t="s">
        <v>3285</v>
      </c>
      <c r="Q928" s="16" t="s">
        <v>3673</v>
      </c>
    </row>
    <row r="929" customFormat="false" ht="72.35" hidden="false" customHeight="false" outlineLevel="0" collapsed="false">
      <c r="A929" s="13" t="s">
        <v>3674</v>
      </c>
      <c r="B929" s="14" t="s">
        <v>78</v>
      </c>
      <c r="C929" s="13" t="s">
        <v>83</v>
      </c>
      <c r="D929" s="14" t="s">
        <v>3667</v>
      </c>
      <c r="E929" s="15" t="s">
        <v>3675</v>
      </c>
      <c r="F929" s="14" t="s">
        <v>396</v>
      </c>
      <c r="G929" s="16" t="s">
        <v>3669</v>
      </c>
      <c r="H929" s="13" t="s">
        <v>3589</v>
      </c>
      <c r="I929" s="13" t="s">
        <v>3661</v>
      </c>
      <c r="J929" s="13" t="s">
        <v>3662</v>
      </c>
      <c r="K929" s="13" t="s">
        <v>3663</v>
      </c>
      <c r="L929" s="13" t="s">
        <v>3664</v>
      </c>
      <c r="M929" s="13" t="s">
        <v>53</v>
      </c>
      <c r="N929" s="13" t="s">
        <v>249</v>
      </c>
      <c r="O929" s="14"/>
      <c r="P929" s="13" t="s">
        <v>3285</v>
      </c>
      <c r="Q929" s="16"/>
    </row>
    <row r="930" customFormat="false" ht="72.35" hidden="false" customHeight="false" outlineLevel="0" collapsed="false">
      <c r="A930" s="13" t="s">
        <v>3676</v>
      </c>
      <c r="B930" s="14" t="s">
        <v>78</v>
      </c>
      <c r="C930" s="13" t="s">
        <v>83</v>
      </c>
      <c r="D930" s="14" t="s">
        <v>3667</v>
      </c>
      <c r="E930" s="16" t="s">
        <v>3677</v>
      </c>
      <c r="F930" s="14" t="s">
        <v>396</v>
      </c>
      <c r="G930" s="16" t="s">
        <v>3669</v>
      </c>
      <c r="H930" s="13" t="s">
        <v>3678</v>
      </c>
      <c r="I930" s="13" t="s">
        <v>3661</v>
      </c>
      <c r="J930" s="13" t="s">
        <v>3662</v>
      </c>
      <c r="K930" s="13" t="s">
        <v>3663</v>
      </c>
      <c r="L930" s="13" t="s">
        <v>3664</v>
      </c>
      <c r="M930" s="13" t="s">
        <v>53</v>
      </c>
      <c r="N930" s="13" t="s">
        <v>249</v>
      </c>
      <c r="O930" s="14"/>
      <c r="P930" s="13" t="s">
        <v>3285</v>
      </c>
      <c r="Q930" s="16" t="s">
        <v>3679</v>
      </c>
    </row>
    <row r="931" customFormat="false" ht="58.2" hidden="false" customHeight="false" outlineLevel="0" collapsed="false">
      <c r="A931" s="13" t="s">
        <v>3680</v>
      </c>
      <c r="B931" s="14" t="s">
        <v>78</v>
      </c>
      <c r="C931" s="13" t="s">
        <v>83</v>
      </c>
      <c r="D931" s="14" t="s">
        <v>3667</v>
      </c>
      <c r="E931" s="16" t="s">
        <v>3681</v>
      </c>
      <c r="F931" s="14" t="s">
        <v>396</v>
      </c>
      <c r="G931" s="16" t="s">
        <v>3669</v>
      </c>
      <c r="H931" s="13" t="s">
        <v>3682</v>
      </c>
      <c r="I931" s="13" t="s">
        <v>3661</v>
      </c>
      <c r="J931" s="13" t="s">
        <v>3662</v>
      </c>
      <c r="K931" s="13" t="s">
        <v>3663</v>
      </c>
      <c r="L931" s="13" t="s">
        <v>3664</v>
      </c>
      <c r="M931" s="13" t="s">
        <v>53</v>
      </c>
      <c r="N931" s="13" t="s">
        <v>249</v>
      </c>
      <c r="O931" s="14"/>
      <c r="P931" s="13" t="s">
        <v>3285</v>
      </c>
      <c r="Q931" s="16"/>
    </row>
    <row r="932" customFormat="false" ht="44" hidden="false" customHeight="false" outlineLevel="0" collapsed="false">
      <c r="A932" s="13" t="s">
        <v>3683</v>
      </c>
      <c r="B932" s="14" t="s">
        <v>78</v>
      </c>
      <c r="C932" s="13" t="s">
        <v>83</v>
      </c>
      <c r="D932" s="14" t="s">
        <v>3667</v>
      </c>
      <c r="E932" s="16" t="s">
        <v>3684</v>
      </c>
      <c r="F932" s="14" t="s">
        <v>396</v>
      </c>
      <c r="G932" s="16" t="s">
        <v>3669</v>
      </c>
      <c r="H932" s="13" t="s">
        <v>3597</v>
      </c>
      <c r="I932" s="13" t="s">
        <v>3661</v>
      </c>
      <c r="J932" s="13" t="s">
        <v>3662</v>
      </c>
      <c r="K932" s="13" t="s">
        <v>3663</v>
      </c>
      <c r="L932" s="13" t="s">
        <v>3664</v>
      </c>
      <c r="M932" s="13" t="s">
        <v>53</v>
      </c>
      <c r="N932" s="13" t="s">
        <v>249</v>
      </c>
      <c r="O932" s="14"/>
      <c r="P932" s="13" t="s">
        <v>3285</v>
      </c>
      <c r="Q932" s="16"/>
    </row>
    <row r="933" customFormat="false" ht="58.2" hidden="false" customHeight="false" outlineLevel="0" collapsed="false">
      <c r="A933" s="13" t="s">
        <v>3685</v>
      </c>
      <c r="B933" s="14" t="s">
        <v>78</v>
      </c>
      <c r="C933" s="13" t="s">
        <v>83</v>
      </c>
      <c r="D933" s="14" t="s">
        <v>3667</v>
      </c>
      <c r="E933" s="16" t="s">
        <v>3686</v>
      </c>
      <c r="F933" s="14" t="s">
        <v>396</v>
      </c>
      <c r="G933" s="16" t="s">
        <v>3669</v>
      </c>
      <c r="H933" s="13" t="s">
        <v>3597</v>
      </c>
      <c r="I933" s="13" t="s">
        <v>3687</v>
      </c>
      <c r="J933" s="13" t="s">
        <v>3688</v>
      </c>
      <c r="K933" s="13" t="s">
        <v>3689</v>
      </c>
      <c r="L933" s="13" t="s">
        <v>3690</v>
      </c>
      <c r="M933" s="13" t="s">
        <v>53</v>
      </c>
      <c r="N933" s="13" t="s">
        <v>249</v>
      </c>
      <c r="O933" s="14"/>
      <c r="P933" s="13" t="s">
        <v>3285</v>
      </c>
      <c r="Q933" s="16"/>
    </row>
    <row r="934" customFormat="false" ht="72.35" hidden="false" customHeight="false" outlineLevel="0" collapsed="false">
      <c r="A934" s="13" t="s">
        <v>3691</v>
      </c>
      <c r="B934" s="14" t="s">
        <v>78</v>
      </c>
      <c r="C934" s="13" t="s">
        <v>83</v>
      </c>
      <c r="D934" s="14" t="s">
        <v>3667</v>
      </c>
      <c r="E934" s="15" t="s">
        <v>3692</v>
      </c>
      <c r="F934" s="14" t="s">
        <v>396</v>
      </c>
      <c r="G934" s="16" t="s">
        <v>3669</v>
      </c>
      <c r="H934" s="13" t="s">
        <v>3597</v>
      </c>
      <c r="I934" s="13" t="s">
        <v>3693</v>
      </c>
      <c r="J934" s="13" t="s">
        <v>3694</v>
      </c>
      <c r="K934" s="13" t="s">
        <v>3695</v>
      </c>
      <c r="L934" s="13" t="s">
        <v>3696</v>
      </c>
      <c r="M934" s="13" t="s">
        <v>56</v>
      </c>
      <c r="N934" s="13" t="s">
        <v>249</v>
      </c>
      <c r="O934" s="14"/>
      <c r="P934" s="13" t="s">
        <v>3285</v>
      </c>
      <c r="Q934" s="16" t="s">
        <v>3697</v>
      </c>
    </row>
    <row r="935" customFormat="false" ht="72.35" hidden="false" customHeight="false" outlineLevel="0" collapsed="false">
      <c r="A935" s="13" t="s">
        <v>3698</v>
      </c>
      <c r="B935" s="14" t="s">
        <v>78</v>
      </c>
      <c r="C935" s="13" t="s">
        <v>83</v>
      </c>
      <c r="D935" s="14" t="s">
        <v>3667</v>
      </c>
      <c r="E935" s="16" t="s">
        <v>3699</v>
      </c>
      <c r="F935" s="14" t="s">
        <v>396</v>
      </c>
      <c r="G935" s="16" t="s">
        <v>3669</v>
      </c>
      <c r="H935" s="13" t="s">
        <v>3589</v>
      </c>
      <c r="I935" s="13" t="s">
        <v>3687</v>
      </c>
      <c r="J935" s="13" t="s">
        <v>3688</v>
      </c>
      <c r="K935" s="13" t="s">
        <v>3689</v>
      </c>
      <c r="L935" s="13" t="s">
        <v>3690</v>
      </c>
      <c r="M935" s="13" t="s">
        <v>53</v>
      </c>
      <c r="N935" s="13" t="s">
        <v>249</v>
      </c>
      <c r="O935" s="14"/>
      <c r="P935" s="13" t="s">
        <v>3285</v>
      </c>
      <c r="Q935" s="16"/>
    </row>
    <row r="936" customFormat="false" ht="58.2" hidden="false" customHeight="false" outlineLevel="0" collapsed="false">
      <c r="A936" s="13" t="s">
        <v>3700</v>
      </c>
      <c r="B936" s="14" t="s">
        <v>78</v>
      </c>
      <c r="C936" s="13" t="s">
        <v>83</v>
      </c>
      <c r="D936" s="14" t="s">
        <v>3667</v>
      </c>
      <c r="E936" s="16" t="s">
        <v>3701</v>
      </c>
      <c r="F936" s="14" t="s">
        <v>396</v>
      </c>
      <c r="G936" s="16" t="s">
        <v>3669</v>
      </c>
      <c r="H936" s="13" t="s">
        <v>3589</v>
      </c>
      <c r="I936" s="13" t="s">
        <v>3702</v>
      </c>
      <c r="J936" s="13" t="s">
        <v>3703</v>
      </c>
      <c r="K936" s="13" t="s">
        <v>3704</v>
      </c>
      <c r="L936" s="13" t="s">
        <v>3705</v>
      </c>
      <c r="M936" s="13" t="s">
        <v>53</v>
      </c>
      <c r="N936" s="13" t="s">
        <v>249</v>
      </c>
      <c r="O936" s="14"/>
      <c r="P936" s="13" t="s">
        <v>3285</v>
      </c>
      <c r="Q936" s="16" t="s">
        <v>3706</v>
      </c>
    </row>
    <row r="937" customFormat="false" ht="44" hidden="false" customHeight="false" outlineLevel="0" collapsed="false">
      <c r="A937" s="13" t="s">
        <v>3707</v>
      </c>
      <c r="B937" s="14" t="s">
        <v>78</v>
      </c>
      <c r="C937" s="13" t="s">
        <v>83</v>
      </c>
      <c r="D937" s="14" t="s">
        <v>3667</v>
      </c>
      <c r="E937" s="16" t="s">
        <v>3708</v>
      </c>
      <c r="F937" s="14" t="s">
        <v>396</v>
      </c>
      <c r="G937" s="16" t="s">
        <v>3669</v>
      </c>
      <c r="H937" s="13" t="s">
        <v>3709</v>
      </c>
      <c r="I937" s="13" t="s">
        <v>3661</v>
      </c>
      <c r="J937" s="13" t="s">
        <v>3662</v>
      </c>
      <c r="K937" s="13" t="s">
        <v>3663</v>
      </c>
      <c r="L937" s="13" t="s">
        <v>3664</v>
      </c>
      <c r="M937" s="13" t="s">
        <v>53</v>
      </c>
      <c r="N937" s="13" t="s">
        <v>249</v>
      </c>
      <c r="O937" s="14"/>
      <c r="P937" s="13" t="s">
        <v>3285</v>
      </c>
      <c r="Q937" s="16"/>
    </row>
    <row r="938" customFormat="false" ht="72.35" hidden="false" customHeight="false" outlineLevel="0" collapsed="false">
      <c r="A938" s="13" t="s">
        <v>3710</v>
      </c>
      <c r="B938" s="14" t="s">
        <v>78</v>
      </c>
      <c r="C938" s="13" t="s">
        <v>83</v>
      </c>
      <c r="D938" s="14" t="s">
        <v>3711</v>
      </c>
      <c r="E938" s="16" t="s">
        <v>3712</v>
      </c>
      <c r="F938" s="14" t="s">
        <v>396</v>
      </c>
      <c r="G938" s="16" t="s">
        <v>3713</v>
      </c>
      <c r="H938" s="13" t="s">
        <v>3714</v>
      </c>
      <c r="I938" s="13" t="s">
        <v>3687</v>
      </c>
      <c r="J938" s="13" t="s">
        <v>3688</v>
      </c>
      <c r="K938" s="13" t="s">
        <v>3689</v>
      </c>
      <c r="L938" s="13" t="s">
        <v>3690</v>
      </c>
      <c r="M938" s="13" t="s">
        <v>53</v>
      </c>
      <c r="N938" s="13" t="s">
        <v>249</v>
      </c>
      <c r="O938" s="14"/>
      <c r="P938" s="13" t="s">
        <v>3285</v>
      </c>
      <c r="Q938" s="16" t="s">
        <v>3715</v>
      </c>
    </row>
    <row r="939" customFormat="false" ht="72.35" hidden="false" customHeight="false" outlineLevel="0" collapsed="false">
      <c r="A939" s="13" t="s">
        <v>3716</v>
      </c>
      <c r="B939" s="14" t="s">
        <v>78</v>
      </c>
      <c r="C939" s="13" t="s">
        <v>83</v>
      </c>
      <c r="D939" s="14" t="s">
        <v>3711</v>
      </c>
      <c r="E939" s="15" t="s">
        <v>3717</v>
      </c>
      <c r="F939" s="14" t="s">
        <v>396</v>
      </c>
      <c r="G939" s="16" t="s">
        <v>3713</v>
      </c>
      <c r="H939" s="13" t="s">
        <v>3714</v>
      </c>
      <c r="I939" s="13" t="s">
        <v>3718</v>
      </c>
      <c r="J939" s="13" t="s">
        <v>3719</v>
      </c>
      <c r="K939" s="13" t="s">
        <v>3720</v>
      </c>
      <c r="L939" s="13" t="s">
        <v>3721</v>
      </c>
      <c r="M939" s="13" t="s">
        <v>53</v>
      </c>
      <c r="N939" s="13" t="s">
        <v>249</v>
      </c>
      <c r="O939" s="14"/>
      <c r="P939" s="13" t="s">
        <v>3285</v>
      </c>
      <c r="Q939" s="16"/>
    </row>
    <row r="940" customFormat="false" ht="58.2" hidden="false" customHeight="false" outlineLevel="0" collapsed="false">
      <c r="A940" s="13" t="s">
        <v>3722</v>
      </c>
      <c r="B940" s="14" t="s">
        <v>78</v>
      </c>
      <c r="C940" s="13" t="s">
        <v>83</v>
      </c>
      <c r="D940" s="14" t="s">
        <v>3711</v>
      </c>
      <c r="E940" s="16" t="s">
        <v>3723</v>
      </c>
      <c r="F940" s="14" t="s">
        <v>396</v>
      </c>
      <c r="G940" s="16" t="s">
        <v>3713</v>
      </c>
      <c r="H940" s="13" t="s">
        <v>3597</v>
      </c>
      <c r="I940" s="13" t="s">
        <v>3661</v>
      </c>
      <c r="J940" s="13" t="s">
        <v>3662</v>
      </c>
      <c r="K940" s="13" t="s">
        <v>3663</v>
      </c>
      <c r="L940" s="13" t="s">
        <v>3664</v>
      </c>
      <c r="M940" s="13" t="s">
        <v>53</v>
      </c>
      <c r="N940" s="13" t="s">
        <v>249</v>
      </c>
      <c r="O940" s="14"/>
      <c r="P940" s="13" t="s">
        <v>3285</v>
      </c>
      <c r="Q940" s="15" t="s">
        <v>3724</v>
      </c>
    </row>
    <row r="941" customFormat="false" ht="58.2" hidden="false" customHeight="false" outlineLevel="0" collapsed="false">
      <c r="A941" s="13" t="s">
        <v>3725</v>
      </c>
      <c r="B941" s="14" t="s">
        <v>78</v>
      </c>
      <c r="C941" s="13" t="s">
        <v>83</v>
      </c>
      <c r="D941" s="14" t="s">
        <v>3726</v>
      </c>
      <c r="E941" s="16" t="s">
        <v>3727</v>
      </c>
      <c r="F941" s="14" t="s">
        <v>396</v>
      </c>
      <c r="G941" s="16" t="s">
        <v>3728</v>
      </c>
      <c r="H941" s="13" t="s">
        <v>3729</v>
      </c>
      <c r="I941" s="13" t="s">
        <v>3661</v>
      </c>
      <c r="J941" s="13" t="s">
        <v>3662</v>
      </c>
      <c r="K941" s="13" t="s">
        <v>3663</v>
      </c>
      <c r="L941" s="13" t="s">
        <v>3664</v>
      </c>
      <c r="M941" s="13" t="s">
        <v>53</v>
      </c>
      <c r="N941" s="13" t="s">
        <v>249</v>
      </c>
      <c r="O941" s="14"/>
      <c r="P941" s="13" t="s">
        <v>3285</v>
      </c>
      <c r="Q941" s="16"/>
    </row>
    <row r="942" customFormat="false" ht="58.2" hidden="false" customHeight="false" outlineLevel="0" collapsed="false">
      <c r="A942" s="13" t="s">
        <v>3730</v>
      </c>
      <c r="B942" s="14" t="s">
        <v>78</v>
      </c>
      <c r="C942" s="13" t="s">
        <v>83</v>
      </c>
      <c r="D942" s="14" t="s">
        <v>3731</v>
      </c>
      <c r="E942" s="16" t="s">
        <v>3732</v>
      </c>
      <c r="F942" s="14" t="s">
        <v>3634</v>
      </c>
      <c r="G942" s="16" t="s">
        <v>3733</v>
      </c>
      <c r="H942" s="13" t="s">
        <v>3734</v>
      </c>
      <c r="I942" s="13" t="s">
        <v>3735</v>
      </c>
      <c r="J942" s="13" t="s">
        <v>3736</v>
      </c>
      <c r="K942" s="13" t="s">
        <v>3737</v>
      </c>
      <c r="L942" s="13" t="s">
        <v>3738</v>
      </c>
      <c r="M942" s="13" t="s">
        <v>53</v>
      </c>
      <c r="N942" s="13" t="s">
        <v>249</v>
      </c>
      <c r="O942" s="14"/>
      <c r="P942" s="13" t="s">
        <v>3285</v>
      </c>
      <c r="Q942" s="15" t="s">
        <v>3739</v>
      </c>
    </row>
    <row r="943" customFormat="false" ht="44" hidden="false" customHeight="false" outlineLevel="0" collapsed="false">
      <c r="A943" s="13" t="s">
        <v>3740</v>
      </c>
      <c r="B943" s="14" t="s">
        <v>78</v>
      </c>
      <c r="C943" s="13" t="s">
        <v>83</v>
      </c>
      <c r="D943" s="14" t="s">
        <v>3726</v>
      </c>
      <c r="E943" s="15" t="s">
        <v>3741</v>
      </c>
      <c r="F943" s="14" t="s">
        <v>396</v>
      </c>
      <c r="G943" s="16" t="s">
        <v>3728</v>
      </c>
      <c r="H943" s="13" t="s">
        <v>3742</v>
      </c>
      <c r="I943" s="13" t="s">
        <v>3743</v>
      </c>
      <c r="J943" s="14" t="s">
        <v>3744</v>
      </c>
      <c r="K943" s="14"/>
      <c r="L943" s="14"/>
      <c r="M943" s="13" t="s">
        <v>54</v>
      </c>
      <c r="N943" s="13" t="s">
        <v>249</v>
      </c>
      <c r="O943" s="14"/>
      <c r="P943" s="13" t="s">
        <v>3285</v>
      </c>
      <c r="Q943" s="16"/>
    </row>
    <row r="944" customFormat="false" ht="44" hidden="false" customHeight="false" outlineLevel="0" collapsed="false">
      <c r="A944" s="13" t="s">
        <v>3745</v>
      </c>
      <c r="B944" s="14" t="s">
        <v>78</v>
      </c>
      <c r="C944" s="13" t="s">
        <v>83</v>
      </c>
      <c r="D944" s="14" t="s">
        <v>3746</v>
      </c>
      <c r="E944" s="16" t="s">
        <v>3747</v>
      </c>
      <c r="F944" s="14" t="s">
        <v>396</v>
      </c>
      <c r="G944" s="16" t="s">
        <v>3748</v>
      </c>
      <c r="H944" s="13" t="s">
        <v>3749</v>
      </c>
      <c r="I944" s="13" t="s">
        <v>3750</v>
      </c>
      <c r="J944" s="13" t="s">
        <v>3751</v>
      </c>
      <c r="K944" s="13" t="s">
        <v>3752</v>
      </c>
      <c r="L944" s="13" t="s">
        <v>3753</v>
      </c>
      <c r="M944" s="13" t="s">
        <v>53</v>
      </c>
      <c r="N944" s="13" t="s">
        <v>249</v>
      </c>
      <c r="O944" s="14"/>
      <c r="P944" s="13" t="s">
        <v>3285</v>
      </c>
      <c r="Q944" s="16"/>
    </row>
    <row r="945" customFormat="false" ht="58.2" hidden="false" customHeight="false" outlineLevel="0" collapsed="false">
      <c r="A945" s="13" t="s">
        <v>3754</v>
      </c>
      <c r="B945" s="14" t="s">
        <v>78</v>
      </c>
      <c r="C945" s="13" t="s">
        <v>83</v>
      </c>
      <c r="D945" s="14" t="s">
        <v>3746</v>
      </c>
      <c r="E945" s="16" t="s">
        <v>3755</v>
      </c>
      <c r="F945" s="14" t="s">
        <v>396</v>
      </c>
      <c r="G945" s="16" t="s">
        <v>3748</v>
      </c>
      <c r="H945" s="13" t="s">
        <v>3756</v>
      </c>
      <c r="I945" s="13" t="s">
        <v>3750</v>
      </c>
      <c r="J945" s="13" t="s">
        <v>3751</v>
      </c>
      <c r="K945" s="13" t="s">
        <v>3752</v>
      </c>
      <c r="L945" s="13" t="s">
        <v>3753</v>
      </c>
      <c r="M945" s="13" t="s">
        <v>53</v>
      </c>
      <c r="N945" s="13" t="s">
        <v>249</v>
      </c>
      <c r="O945" s="14"/>
      <c r="P945" s="13" t="s">
        <v>3285</v>
      </c>
      <c r="Q945" s="16"/>
    </row>
    <row r="946" customFormat="false" ht="44" hidden="false" customHeight="false" outlineLevel="0" collapsed="false">
      <c r="A946" s="13" t="s">
        <v>3757</v>
      </c>
      <c r="B946" s="14" t="s">
        <v>78</v>
      </c>
      <c r="C946" s="13" t="s">
        <v>83</v>
      </c>
      <c r="D946" s="14" t="s">
        <v>3746</v>
      </c>
      <c r="E946" s="16" t="s">
        <v>3758</v>
      </c>
      <c r="F946" s="14" t="s">
        <v>396</v>
      </c>
      <c r="G946" s="16" t="s">
        <v>3748</v>
      </c>
      <c r="H946" s="13" t="s">
        <v>3756</v>
      </c>
      <c r="I946" s="13" t="s">
        <v>3759</v>
      </c>
      <c r="J946" s="13" t="s">
        <v>3760</v>
      </c>
      <c r="K946" s="13" t="s">
        <v>3761</v>
      </c>
      <c r="L946" s="13" t="s">
        <v>3762</v>
      </c>
      <c r="M946" s="13" t="s">
        <v>53</v>
      </c>
      <c r="N946" s="13" t="s">
        <v>249</v>
      </c>
      <c r="O946" s="14"/>
      <c r="P946" s="13" t="s">
        <v>3285</v>
      </c>
      <c r="Q946" s="16" t="s">
        <v>3763</v>
      </c>
    </row>
    <row r="947" customFormat="false" ht="44" hidden="false" customHeight="false" outlineLevel="0" collapsed="false">
      <c r="A947" s="13" t="s">
        <v>3764</v>
      </c>
      <c r="B947" s="14" t="s">
        <v>78</v>
      </c>
      <c r="C947" s="13" t="s">
        <v>83</v>
      </c>
      <c r="D947" s="14" t="s">
        <v>3746</v>
      </c>
      <c r="E947" s="16" t="s">
        <v>3765</v>
      </c>
      <c r="F947" s="14" t="s">
        <v>396</v>
      </c>
      <c r="G947" s="16" t="s">
        <v>3748</v>
      </c>
      <c r="H947" s="13" t="s">
        <v>3756</v>
      </c>
      <c r="I947" s="13" t="s">
        <v>3766</v>
      </c>
      <c r="J947" s="13" t="s">
        <v>3767</v>
      </c>
      <c r="K947" s="13" t="s">
        <v>3768</v>
      </c>
      <c r="L947" s="13" t="s">
        <v>3769</v>
      </c>
      <c r="M947" s="13" t="s">
        <v>53</v>
      </c>
      <c r="N947" s="13" t="s">
        <v>249</v>
      </c>
      <c r="O947" s="14"/>
      <c r="P947" s="13" t="s">
        <v>3285</v>
      </c>
      <c r="Q947" s="16"/>
    </row>
    <row r="948" customFormat="false" ht="44" hidden="false" customHeight="false" outlineLevel="0" collapsed="false">
      <c r="A948" s="13" t="s">
        <v>3770</v>
      </c>
      <c r="B948" s="14" t="s">
        <v>78</v>
      </c>
      <c r="C948" s="13" t="s">
        <v>83</v>
      </c>
      <c r="D948" s="14" t="s">
        <v>3746</v>
      </c>
      <c r="E948" s="16" t="s">
        <v>3771</v>
      </c>
      <c r="F948" s="14" t="s">
        <v>396</v>
      </c>
      <c r="G948" s="16" t="s">
        <v>3748</v>
      </c>
      <c r="H948" s="13" t="s">
        <v>3772</v>
      </c>
      <c r="I948" s="13" t="s">
        <v>3773</v>
      </c>
      <c r="J948" s="13" t="s">
        <v>3774</v>
      </c>
      <c r="K948" s="13" t="s">
        <v>3775</v>
      </c>
      <c r="L948" s="13" t="s">
        <v>3776</v>
      </c>
      <c r="M948" s="13" t="s">
        <v>53</v>
      </c>
      <c r="N948" s="13" t="s">
        <v>249</v>
      </c>
      <c r="O948" s="14"/>
      <c r="P948" s="13" t="s">
        <v>3285</v>
      </c>
      <c r="Q948" s="16"/>
    </row>
    <row r="949" customFormat="false" ht="72.35" hidden="false" customHeight="false" outlineLevel="0" collapsed="false">
      <c r="A949" s="13" t="s">
        <v>3777</v>
      </c>
      <c r="B949" s="14" t="s">
        <v>78</v>
      </c>
      <c r="C949" s="13" t="s">
        <v>85</v>
      </c>
      <c r="D949" s="14" t="s">
        <v>3778</v>
      </c>
      <c r="E949" s="16" t="s">
        <v>3779</v>
      </c>
      <c r="F949" s="14" t="s">
        <v>396</v>
      </c>
      <c r="G949" s="16" t="s">
        <v>3780</v>
      </c>
      <c r="H949" s="13" t="s">
        <v>3781</v>
      </c>
      <c r="I949" s="13" t="s">
        <v>3782</v>
      </c>
      <c r="J949" s="14" t="s">
        <v>3783</v>
      </c>
      <c r="K949" s="14"/>
      <c r="L949" s="14"/>
      <c r="M949" s="13" t="s">
        <v>53</v>
      </c>
      <c r="N949" s="13" t="s">
        <v>249</v>
      </c>
      <c r="O949" s="14"/>
      <c r="P949" s="13" t="s">
        <v>3285</v>
      </c>
      <c r="Q949" s="16" t="s">
        <v>3784</v>
      </c>
    </row>
    <row r="950" customFormat="false" ht="58.2" hidden="false" customHeight="false" outlineLevel="0" collapsed="false">
      <c r="A950" s="13" t="s">
        <v>3785</v>
      </c>
      <c r="B950" s="14" t="s">
        <v>78</v>
      </c>
      <c r="C950" s="13" t="s">
        <v>85</v>
      </c>
      <c r="D950" s="14" t="s">
        <v>3778</v>
      </c>
      <c r="E950" s="16" t="s">
        <v>3786</v>
      </c>
      <c r="F950" s="14" t="s">
        <v>396</v>
      </c>
      <c r="G950" s="16" t="s">
        <v>3780</v>
      </c>
      <c r="H950" s="13" t="s">
        <v>3787</v>
      </c>
      <c r="I950" s="13" t="s">
        <v>3782</v>
      </c>
      <c r="J950" s="14" t="s">
        <v>3783</v>
      </c>
      <c r="K950" s="14"/>
      <c r="L950" s="14"/>
      <c r="M950" s="13" t="s">
        <v>53</v>
      </c>
      <c r="N950" s="13" t="s">
        <v>249</v>
      </c>
      <c r="O950" s="14"/>
      <c r="P950" s="13" t="s">
        <v>3285</v>
      </c>
      <c r="Q950" s="16" t="s">
        <v>3784</v>
      </c>
    </row>
    <row r="951" customFormat="false" ht="58.2" hidden="false" customHeight="false" outlineLevel="0" collapsed="false">
      <c r="A951" s="13" t="s">
        <v>3788</v>
      </c>
      <c r="B951" s="14" t="s">
        <v>78</v>
      </c>
      <c r="C951" s="13" t="s">
        <v>85</v>
      </c>
      <c r="D951" s="14" t="s">
        <v>3778</v>
      </c>
      <c r="E951" s="16" t="s">
        <v>3789</v>
      </c>
      <c r="F951" s="14" t="s">
        <v>396</v>
      </c>
      <c r="G951" s="16" t="s">
        <v>3780</v>
      </c>
      <c r="H951" s="13" t="s">
        <v>3781</v>
      </c>
      <c r="I951" s="13" t="s">
        <v>3782</v>
      </c>
      <c r="J951" s="14" t="s">
        <v>3783</v>
      </c>
      <c r="K951" s="14"/>
      <c r="L951" s="14"/>
      <c r="M951" s="13" t="s">
        <v>53</v>
      </c>
      <c r="N951" s="13" t="s">
        <v>249</v>
      </c>
      <c r="O951" s="14"/>
      <c r="P951" s="13" t="s">
        <v>3285</v>
      </c>
      <c r="Q951" s="16" t="s">
        <v>3790</v>
      </c>
    </row>
    <row r="952" customFormat="false" ht="44" hidden="false" customHeight="false" outlineLevel="0" collapsed="false">
      <c r="A952" s="13" t="s">
        <v>3791</v>
      </c>
      <c r="B952" s="14" t="s">
        <v>78</v>
      </c>
      <c r="C952" s="13" t="s">
        <v>85</v>
      </c>
      <c r="D952" s="14" t="s">
        <v>3778</v>
      </c>
      <c r="E952" s="16" t="s">
        <v>3792</v>
      </c>
      <c r="F952" s="14" t="s">
        <v>396</v>
      </c>
      <c r="G952" s="16" t="s">
        <v>3780</v>
      </c>
      <c r="H952" s="13" t="s">
        <v>3781</v>
      </c>
      <c r="I952" s="13" t="s">
        <v>3782</v>
      </c>
      <c r="J952" s="14" t="s">
        <v>3783</v>
      </c>
      <c r="K952" s="14"/>
      <c r="L952" s="14"/>
      <c r="M952" s="13" t="s">
        <v>53</v>
      </c>
      <c r="N952" s="13" t="s">
        <v>249</v>
      </c>
      <c r="O952" s="14"/>
      <c r="P952" s="13" t="s">
        <v>3285</v>
      </c>
      <c r="Q952" s="15" t="s">
        <v>3793</v>
      </c>
    </row>
    <row r="953" customFormat="false" ht="58.2" hidden="false" customHeight="false" outlineLevel="0" collapsed="false">
      <c r="A953" s="13" t="s">
        <v>3794</v>
      </c>
      <c r="B953" s="14" t="s">
        <v>78</v>
      </c>
      <c r="C953" s="13" t="s">
        <v>85</v>
      </c>
      <c r="D953" s="14" t="s">
        <v>3795</v>
      </c>
      <c r="E953" s="16" t="s">
        <v>3796</v>
      </c>
      <c r="F953" s="14" t="s">
        <v>396</v>
      </c>
      <c r="G953" s="16" t="s">
        <v>3797</v>
      </c>
      <c r="H953" s="13" t="s">
        <v>3798</v>
      </c>
      <c r="I953" s="13" t="s">
        <v>3782</v>
      </c>
      <c r="J953" s="14" t="s">
        <v>3783</v>
      </c>
      <c r="K953" s="14"/>
      <c r="L953" s="14"/>
      <c r="M953" s="13" t="s">
        <v>53</v>
      </c>
      <c r="N953" s="13" t="s">
        <v>249</v>
      </c>
      <c r="O953" s="14"/>
      <c r="P953" s="13" t="s">
        <v>3285</v>
      </c>
      <c r="Q953" s="16" t="s">
        <v>3799</v>
      </c>
    </row>
    <row r="954" customFormat="false" ht="44" hidden="false" customHeight="false" outlineLevel="0" collapsed="false">
      <c r="A954" s="13" t="s">
        <v>3800</v>
      </c>
      <c r="B954" s="14" t="s">
        <v>78</v>
      </c>
      <c r="C954" s="13" t="s">
        <v>85</v>
      </c>
      <c r="D954" s="14" t="s">
        <v>3795</v>
      </c>
      <c r="E954" s="16" t="s">
        <v>3801</v>
      </c>
      <c r="F954" s="14" t="s">
        <v>396</v>
      </c>
      <c r="G954" s="16" t="s">
        <v>3797</v>
      </c>
      <c r="H954" s="13" t="s">
        <v>3802</v>
      </c>
      <c r="I954" s="13" t="s">
        <v>3782</v>
      </c>
      <c r="J954" s="14" t="s">
        <v>3783</v>
      </c>
      <c r="K954" s="14"/>
      <c r="L954" s="14"/>
      <c r="M954" s="13" t="s">
        <v>53</v>
      </c>
      <c r="N954" s="13" t="s">
        <v>249</v>
      </c>
      <c r="O954" s="14"/>
      <c r="P954" s="13" t="s">
        <v>3285</v>
      </c>
      <c r="Q954" s="15" t="s">
        <v>3803</v>
      </c>
    </row>
    <row r="955" customFormat="false" ht="58.2" hidden="false" customHeight="false" outlineLevel="0" collapsed="false">
      <c r="A955" s="13" t="s">
        <v>3804</v>
      </c>
      <c r="B955" s="14" t="s">
        <v>78</v>
      </c>
      <c r="C955" s="13" t="s">
        <v>85</v>
      </c>
      <c r="D955" s="14" t="s">
        <v>3795</v>
      </c>
      <c r="E955" s="16" t="s">
        <v>3805</v>
      </c>
      <c r="F955" s="14" t="s">
        <v>450</v>
      </c>
      <c r="G955" s="16" t="s">
        <v>3797</v>
      </c>
      <c r="H955" s="13" t="s">
        <v>3806</v>
      </c>
      <c r="I955" s="13" t="s">
        <v>3807</v>
      </c>
      <c r="J955" s="13" t="s">
        <v>3808</v>
      </c>
      <c r="K955" s="13" t="s">
        <v>3809</v>
      </c>
      <c r="L955" s="14"/>
      <c r="M955" s="13" t="s">
        <v>53</v>
      </c>
      <c r="N955" s="13" t="s">
        <v>249</v>
      </c>
      <c r="O955" s="14"/>
      <c r="P955" s="13" t="s">
        <v>3285</v>
      </c>
      <c r="Q955" s="16"/>
    </row>
    <row r="956" customFormat="false" ht="58.2" hidden="false" customHeight="false" outlineLevel="0" collapsed="false">
      <c r="A956" s="13" t="s">
        <v>3810</v>
      </c>
      <c r="B956" s="14" t="s">
        <v>78</v>
      </c>
      <c r="C956" s="13" t="s">
        <v>85</v>
      </c>
      <c r="D956" s="14" t="s">
        <v>3795</v>
      </c>
      <c r="E956" s="15" t="s">
        <v>3811</v>
      </c>
      <c r="F956" s="14" t="s">
        <v>450</v>
      </c>
      <c r="G956" s="16" t="s">
        <v>3797</v>
      </c>
      <c r="H956" s="13" t="s">
        <v>3812</v>
      </c>
      <c r="I956" s="13" t="s">
        <v>3807</v>
      </c>
      <c r="J956" s="13" t="s">
        <v>3808</v>
      </c>
      <c r="K956" s="13" t="s">
        <v>3809</v>
      </c>
      <c r="L956" s="14"/>
      <c r="M956" s="13" t="s">
        <v>53</v>
      </c>
      <c r="N956" s="13" t="s">
        <v>249</v>
      </c>
      <c r="O956" s="14"/>
      <c r="P956" s="13" t="s">
        <v>3285</v>
      </c>
      <c r="Q956" s="16"/>
    </row>
    <row r="957" customFormat="false" ht="100.7" hidden="false" customHeight="false" outlineLevel="0" collapsed="false">
      <c r="A957" s="13" t="s">
        <v>3813</v>
      </c>
      <c r="B957" s="14" t="s">
        <v>78</v>
      </c>
      <c r="C957" s="13" t="s">
        <v>85</v>
      </c>
      <c r="D957" s="14" t="s">
        <v>3795</v>
      </c>
      <c r="E957" s="16" t="s">
        <v>3814</v>
      </c>
      <c r="F957" s="14" t="s">
        <v>450</v>
      </c>
      <c r="G957" s="16" t="s">
        <v>3797</v>
      </c>
      <c r="H957" s="13" t="s">
        <v>3815</v>
      </c>
      <c r="I957" s="13" t="s">
        <v>3807</v>
      </c>
      <c r="J957" s="13" t="s">
        <v>3808</v>
      </c>
      <c r="K957" s="13" t="s">
        <v>3809</v>
      </c>
      <c r="L957" s="14"/>
      <c r="M957" s="13" t="s">
        <v>53</v>
      </c>
      <c r="N957" s="13" t="s">
        <v>249</v>
      </c>
      <c r="O957" s="14"/>
      <c r="P957" s="13" t="s">
        <v>3285</v>
      </c>
      <c r="Q957" s="16"/>
    </row>
    <row r="958" customFormat="false" ht="100.7" hidden="false" customHeight="false" outlineLevel="0" collapsed="false">
      <c r="A958" s="13" t="s">
        <v>3816</v>
      </c>
      <c r="B958" s="14" t="s">
        <v>78</v>
      </c>
      <c r="C958" s="13" t="s">
        <v>85</v>
      </c>
      <c r="D958" s="14" t="s">
        <v>3817</v>
      </c>
      <c r="E958" s="15" t="s">
        <v>3818</v>
      </c>
      <c r="F958" s="14" t="s">
        <v>450</v>
      </c>
      <c r="G958" s="16" t="s">
        <v>3819</v>
      </c>
      <c r="H958" s="13" t="s">
        <v>3820</v>
      </c>
      <c r="I958" s="13" t="s">
        <v>3807</v>
      </c>
      <c r="J958" s="13" t="s">
        <v>3808</v>
      </c>
      <c r="K958" s="13" t="s">
        <v>3809</v>
      </c>
      <c r="L958" s="14"/>
      <c r="M958" s="13" t="s">
        <v>53</v>
      </c>
      <c r="N958" s="13" t="s">
        <v>249</v>
      </c>
      <c r="O958" s="14"/>
      <c r="P958" s="13" t="s">
        <v>3285</v>
      </c>
      <c r="Q958" s="16"/>
    </row>
    <row r="959" customFormat="false" ht="86.55" hidden="false" customHeight="false" outlineLevel="0" collapsed="false">
      <c r="A959" s="13" t="s">
        <v>3821</v>
      </c>
      <c r="B959" s="14" t="s">
        <v>78</v>
      </c>
      <c r="C959" s="13" t="s">
        <v>85</v>
      </c>
      <c r="D959" s="14" t="s">
        <v>3822</v>
      </c>
      <c r="E959" s="16" t="s">
        <v>3823</v>
      </c>
      <c r="F959" s="14" t="s">
        <v>450</v>
      </c>
      <c r="G959" s="16" t="s">
        <v>3824</v>
      </c>
      <c r="H959" s="13" t="s">
        <v>3825</v>
      </c>
      <c r="I959" s="13" t="s">
        <v>3807</v>
      </c>
      <c r="J959" s="13" t="s">
        <v>3808</v>
      </c>
      <c r="K959" s="13" t="s">
        <v>3809</v>
      </c>
      <c r="L959" s="14"/>
      <c r="M959" s="13" t="s">
        <v>53</v>
      </c>
      <c r="N959" s="13" t="s">
        <v>249</v>
      </c>
      <c r="O959" s="14"/>
      <c r="P959" s="13" t="s">
        <v>3285</v>
      </c>
      <c r="Q959" s="16" t="s">
        <v>3826</v>
      </c>
    </row>
    <row r="960" customFormat="false" ht="72.35" hidden="false" customHeight="false" outlineLevel="0" collapsed="false">
      <c r="A960" s="13" t="s">
        <v>3827</v>
      </c>
      <c r="B960" s="14" t="s">
        <v>78</v>
      </c>
      <c r="C960" s="13" t="s">
        <v>85</v>
      </c>
      <c r="D960" s="14" t="s">
        <v>3828</v>
      </c>
      <c r="E960" s="16" t="s">
        <v>3829</v>
      </c>
      <c r="F960" s="14" t="s">
        <v>450</v>
      </c>
      <c r="G960" s="16" t="s">
        <v>3830</v>
      </c>
      <c r="H960" s="13" t="s">
        <v>3831</v>
      </c>
      <c r="I960" s="13" t="s">
        <v>3807</v>
      </c>
      <c r="J960" s="13" t="s">
        <v>3808</v>
      </c>
      <c r="K960" s="13" t="s">
        <v>3809</v>
      </c>
      <c r="L960" s="14"/>
      <c r="M960" s="13" t="s">
        <v>53</v>
      </c>
      <c r="N960" s="13" t="s">
        <v>249</v>
      </c>
      <c r="O960" s="14"/>
      <c r="P960" s="13" t="s">
        <v>3285</v>
      </c>
      <c r="Q960" s="16"/>
    </row>
    <row r="961" customFormat="false" ht="29.85" hidden="false" customHeight="false" outlineLevel="0" collapsed="false">
      <c r="A961" s="13" t="s">
        <v>3832</v>
      </c>
      <c r="B961" s="14" t="s">
        <v>78</v>
      </c>
      <c r="C961" s="13" t="s">
        <v>85</v>
      </c>
      <c r="D961" s="14" t="s">
        <v>3833</v>
      </c>
      <c r="E961" s="16" t="s">
        <v>3834</v>
      </c>
      <c r="F961" s="14" t="s">
        <v>450</v>
      </c>
      <c r="G961" s="16" t="s">
        <v>3835</v>
      </c>
      <c r="H961" s="13" t="s">
        <v>3825</v>
      </c>
      <c r="I961" s="13" t="s">
        <v>3807</v>
      </c>
      <c r="J961" s="13" t="s">
        <v>3808</v>
      </c>
      <c r="K961" s="13" t="s">
        <v>3809</v>
      </c>
      <c r="L961" s="14"/>
      <c r="M961" s="13" t="s">
        <v>53</v>
      </c>
      <c r="N961" s="13" t="s">
        <v>249</v>
      </c>
      <c r="O961" s="14"/>
      <c r="P961" s="13" t="s">
        <v>3285</v>
      </c>
      <c r="Q961" s="16"/>
    </row>
    <row r="962" customFormat="false" ht="44" hidden="false" customHeight="false" outlineLevel="0" collapsed="false">
      <c r="A962" s="13" t="s">
        <v>3836</v>
      </c>
      <c r="B962" s="14" t="s">
        <v>78</v>
      </c>
      <c r="C962" s="13" t="s">
        <v>85</v>
      </c>
      <c r="D962" s="14" t="s">
        <v>3828</v>
      </c>
      <c r="E962" s="15" t="s">
        <v>3837</v>
      </c>
      <c r="F962" s="14" t="s">
        <v>450</v>
      </c>
      <c r="G962" s="16" t="s">
        <v>3830</v>
      </c>
      <c r="H962" s="13" t="s">
        <v>3787</v>
      </c>
      <c r="I962" s="13" t="s">
        <v>3807</v>
      </c>
      <c r="J962" s="13" t="s">
        <v>3808</v>
      </c>
      <c r="K962" s="13" t="s">
        <v>3809</v>
      </c>
      <c r="L962" s="14"/>
      <c r="M962" s="13" t="s">
        <v>53</v>
      </c>
      <c r="N962" s="13" t="s">
        <v>249</v>
      </c>
      <c r="O962" s="14"/>
      <c r="P962" s="13" t="s">
        <v>3285</v>
      </c>
      <c r="Q962" s="15" t="s">
        <v>3838</v>
      </c>
    </row>
    <row r="963" customFormat="false" ht="86.55" hidden="false" customHeight="false" outlineLevel="0" collapsed="false">
      <c r="A963" s="13" t="s">
        <v>3839</v>
      </c>
      <c r="B963" s="14" t="s">
        <v>78</v>
      </c>
      <c r="C963" s="13" t="s">
        <v>85</v>
      </c>
      <c r="D963" s="14" t="s">
        <v>3795</v>
      </c>
      <c r="E963" s="15" t="s">
        <v>3840</v>
      </c>
      <c r="F963" s="14" t="s">
        <v>3841</v>
      </c>
      <c r="G963" s="16" t="s">
        <v>3797</v>
      </c>
      <c r="H963" s="13" t="s">
        <v>3802</v>
      </c>
      <c r="I963" s="13" t="s">
        <v>3842</v>
      </c>
      <c r="J963" s="13" t="s">
        <v>3843</v>
      </c>
      <c r="K963" s="13" t="s">
        <v>3844</v>
      </c>
      <c r="L963" s="13" t="s">
        <v>3845</v>
      </c>
      <c r="M963" s="13" t="s">
        <v>56</v>
      </c>
      <c r="N963" s="13" t="s">
        <v>249</v>
      </c>
      <c r="O963" s="14"/>
      <c r="P963" s="13" t="s">
        <v>3285</v>
      </c>
      <c r="Q963" s="15" t="s">
        <v>3846</v>
      </c>
    </row>
    <row r="964" customFormat="false" ht="86.55" hidden="false" customHeight="false" outlineLevel="0" collapsed="false">
      <c r="A964" s="13" t="s">
        <v>3847</v>
      </c>
      <c r="B964" s="14" t="s">
        <v>78</v>
      </c>
      <c r="C964" s="13" t="s">
        <v>85</v>
      </c>
      <c r="D964" s="14" t="s">
        <v>3828</v>
      </c>
      <c r="E964" s="15" t="s">
        <v>3848</v>
      </c>
      <c r="F964" s="14" t="s">
        <v>3849</v>
      </c>
      <c r="G964" s="16" t="s">
        <v>3830</v>
      </c>
      <c r="H964" s="13" t="s">
        <v>3831</v>
      </c>
      <c r="I964" s="13" t="s">
        <v>3850</v>
      </c>
      <c r="J964" s="13" t="s">
        <v>3851</v>
      </c>
      <c r="K964" s="13" t="s">
        <v>3852</v>
      </c>
      <c r="L964" s="13" t="s">
        <v>3853</v>
      </c>
      <c r="M964" s="13" t="s">
        <v>56</v>
      </c>
      <c r="N964" s="13" t="s">
        <v>249</v>
      </c>
      <c r="O964" s="14"/>
      <c r="P964" s="13" t="s">
        <v>3285</v>
      </c>
      <c r="Q964" s="16" t="s">
        <v>3854</v>
      </c>
    </row>
    <row r="965" customFormat="false" ht="44" hidden="false" customHeight="false" outlineLevel="0" collapsed="false">
      <c r="A965" s="13" t="s">
        <v>3855</v>
      </c>
      <c r="B965" s="14" t="s">
        <v>78</v>
      </c>
      <c r="C965" s="13" t="s">
        <v>85</v>
      </c>
      <c r="D965" s="14" t="s">
        <v>3833</v>
      </c>
      <c r="E965" s="16" t="s">
        <v>3856</v>
      </c>
      <c r="F965" s="14" t="s">
        <v>396</v>
      </c>
      <c r="G965" s="16" t="s">
        <v>3857</v>
      </c>
      <c r="H965" s="13" t="s">
        <v>3825</v>
      </c>
      <c r="I965" s="13" t="s">
        <v>3858</v>
      </c>
      <c r="J965" s="13" t="s">
        <v>3859</v>
      </c>
      <c r="K965" s="13" t="s">
        <v>3860</v>
      </c>
      <c r="L965" s="14"/>
      <c r="M965" s="13" t="s">
        <v>52</v>
      </c>
      <c r="N965" s="13" t="s">
        <v>249</v>
      </c>
      <c r="O965" s="14"/>
      <c r="P965" s="13" t="s">
        <v>3285</v>
      </c>
      <c r="Q965" s="15" t="s">
        <v>3861</v>
      </c>
    </row>
    <row r="966" customFormat="false" ht="72.35" hidden="false" customHeight="false" outlineLevel="0" collapsed="false">
      <c r="A966" s="13" t="s">
        <v>3862</v>
      </c>
      <c r="B966" s="14" t="s">
        <v>78</v>
      </c>
      <c r="C966" s="13" t="s">
        <v>85</v>
      </c>
      <c r="D966" s="14" t="s">
        <v>3863</v>
      </c>
      <c r="E966" s="16" t="s">
        <v>3864</v>
      </c>
      <c r="F966" s="14" t="s">
        <v>3865</v>
      </c>
      <c r="G966" s="16" t="s">
        <v>3866</v>
      </c>
      <c r="H966" s="13" t="s">
        <v>3806</v>
      </c>
      <c r="I966" s="13" t="s">
        <v>3867</v>
      </c>
      <c r="J966" s="13" t="s">
        <v>3868</v>
      </c>
      <c r="K966" s="13" t="s">
        <v>3869</v>
      </c>
      <c r="L966" s="14"/>
      <c r="M966" s="13" t="s">
        <v>52</v>
      </c>
      <c r="N966" s="13" t="s">
        <v>249</v>
      </c>
      <c r="O966" s="14"/>
      <c r="P966" s="13" t="s">
        <v>3285</v>
      </c>
      <c r="Q966" s="16"/>
    </row>
    <row r="967" customFormat="false" ht="58.2" hidden="false" customHeight="false" outlineLevel="0" collapsed="false">
      <c r="A967" s="13" t="s">
        <v>3870</v>
      </c>
      <c r="B967" s="14" t="s">
        <v>78</v>
      </c>
      <c r="C967" s="13" t="s">
        <v>85</v>
      </c>
      <c r="D967" s="14" t="s">
        <v>3863</v>
      </c>
      <c r="E967" s="15" t="s">
        <v>3871</v>
      </c>
      <c r="F967" s="14" t="s">
        <v>3865</v>
      </c>
      <c r="G967" s="16" t="s">
        <v>3866</v>
      </c>
      <c r="H967" s="13" t="s">
        <v>3806</v>
      </c>
      <c r="I967" s="13" t="s">
        <v>3867</v>
      </c>
      <c r="J967" s="13" t="s">
        <v>3868</v>
      </c>
      <c r="K967" s="13" t="s">
        <v>3869</v>
      </c>
      <c r="L967" s="14"/>
      <c r="M967" s="13" t="s">
        <v>52</v>
      </c>
      <c r="N967" s="13" t="s">
        <v>249</v>
      </c>
      <c r="O967" s="14"/>
      <c r="P967" s="13" t="s">
        <v>3285</v>
      </c>
      <c r="Q967" s="16" t="s">
        <v>3872</v>
      </c>
    </row>
    <row r="968" customFormat="false" ht="58.2" hidden="false" customHeight="false" outlineLevel="0" collapsed="false">
      <c r="A968" s="13" t="s">
        <v>3873</v>
      </c>
      <c r="B968" s="14" t="s">
        <v>78</v>
      </c>
      <c r="C968" s="13" t="s">
        <v>85</v>
      </c>
      <c r="D968" s="14" t="s">
        <v>3863</v>
      </c>
      <c r="E968" s="16" t="s">
        <v>3874</v>
      </c>
      <c r="F968" s="14" t="s">
        <v>3865</v>
      </c>
      <c r="G968" s="16" t="s">
        <v>3866</v>
      </c>
      <c r="H968" s="13" t="s">
        <v>3798</v>
      </c>
      <c r="I968" s="13" t="s">
        <v>3867</v>
      </c>
      <c r="J968" s="13" t="s">
        <v>3868</v>
      </c>
      <c r="K968" s="13" t="s">
        <v>3869</v>
      </c>
      <c r="L968" s="14"/>
      <c r="M968" s="13" t="s">
        <v>52</v>
      </c>
      <c r="N968" s="13" t="s">
        <v>249</v>
      </c>
      <c r="O968" s="14"/>
      <c r="P968" s="13" t="s">
        <v>3285</v>
      </c>
      <c r="Q968" s="16"/>
    </row>
    <row r="969" customFormat="false" ht="72.35" hidden="false" customHeight="false" outlineLevel="0" collapsed="false">
      <c r="A969" s="13" t="s">
        <v>3875</v>
      </c>
      <c r="B969" s="14" t="s">
        <v>78</v>
      </c>
      <c r="C969" s="13" t="s">
        <v>85</v>
      </c>
      <c r="D969" s="14" t="s">
        <v>3778</v>
      </c>
      <c r="E969" s="16" t="s">
        <v>3876</v>
      </c>
      <c r="F969" s="14" t="s">
        <v>3865</v>
      </c>
      <c r="G969" s="16" t="s">
        <v>3877</v>
      </c>
      <c r="H969" s="13" t="s">
        <v>3787</v>
      </c>
      <c r="I969" s="13" t="s">
        <v>3878</v>
      </c>
      <c r="J969" s="13" t="s">
        <v>3879</v>
      </c>
      <c r="K969" s="13" t="s">
        <v>3880</v>
      </c>
      <c r="L969" s="14"/>
      <c r="M969" s="13" t="s">
        <v>53</v>
      </c>
      <c r="N969" s="13" t="s">
        <v>249</v>
      </c>
      <c r="O969" s="14"/>
      <c r="P969" s="13" t="s">
        <v>3285</v>
      </c>
      <c r="Q969" s="16"/>
    </row>
    <row r="970" customFormat="false" ht="72.35" hidden="false" customHeight="false" outlineLevel="0" collapsed="false">
      <c r="A970" s="13" t="s">
        <v>3881</v>
      </c>
      <c r="B970" s="14" t="s">
        <v>78</v>
      </c>
      <c r="C970" s="13" t="s">
        <v>85</v>
      </c>
      <c r="D970" s="14" t="s">
        <v>3882</v>
      </c>
      <c r="E970" s="16" t="s">
        <v>3883</v>
      </c>
      <c r="F970" s="14" t="s">
        <v>3865</v>
      </c>
      <c r="G970" s="16" t="s">
        <v>3884</v>
      </c>
      <c r="H970" s="13" t="s">
        <v>3885</v>
      </c>
      <c r="I970" s="13" t="s">
        <v>3886</v>
      </c>
      <c r="J970" s="13" t="s">
        <v>3887</v>
      </c>
      <c r="K970" s="13" t="s">
        <v>3888</v>
      </c>
      <c r="L970" s="14"/>
      <c r="M970" s="13" t="s">
        <v>53</v>
      </c>
      <c r="N970" s="13" t="s">
        <v>249</v>
      </c>
      <c r="O970" s="14"/>
      <c r="P970" s="13" t="s">
        <v>3285</v>
      </c>
      <c r="Q970" s="16" t="s">
        <v>3889</v>
      </c>
    </row>
    <row r="971" customFormat="false" ht="58.2" hidden="false" customHeight="false" outlineLevel="0" collapsed="false">
      <c r="A971" s="13" t="s">
        <v>3890</v>
      </c>
      <c r="B971" s="14" t="s">
        <v>78</v>
      </c>
      <c r="C971" s="13" t="s">
        <v>85</v>
      </c>
      <c r="D971" s="14" t="s">
        <v>3882</v>
      </c>
      <c r="E971" s="15" t="s">
        <v>3891</v>
      </c>
      <c r="F971" s="14" t="s">
        <v>3865</v>
      </c>
      <c r="G971" s="16" t="s">
        <v>3884</v>
      </c>
      <c r="H971" s="13" t="s">
        <v>3892</v>
      </c>
      <c r="I971" s="13" t="s">
        <v>3886</v>
      </c>
      <c r="J971" s="13" t="s">
        <v>3887</v>
      </c>
      <c r="K971" s="13" t="s">
        <v>3888</v>
      </c>
      <c r="L971" s="14"/>
      <c r="M971" s="13" t="s">
        <v>53</v>
      </c>
      <c r="N971" s="13" t="s">
        <v>249</v>
      </c>
      <c r="O971" s="14"/>
      <c r="P971" s="13" t="s">
        <v>3285</v>
      </c>
      <c r="Q971" s="15" t="s">
        <v>3893</v>
      </c>
    </row>
    <row r="972" customFormat="false" ht="100.7" hidden="false" customHeight="false" outlineLevel="0" collapsed="false">
      <c r="A972" s="13" t="s">
        <v>3894</v>
      </c>
      <c r="B972" s="14" t="s">
        <v>78</v>
      </c>
      <c r="C972" s="13" t="s">
        <v>85</v>
      </c>
      <c r="D972" s="14" t="s">
        <v>3822</v>
      </c>
      <c r="E972" s="16" t="s">
        <v>3895</v>
      </c>
      <c r="F972" s="14" t="s">
        <v>450</v>
      </c>
      <c r="G972" s="16" t="s">
        <v>3824</v>
      </c>
      <c r="H972" s="13" t="s">
        <v>3896</v>
      </c>
      <c r="I972" s="13" t="s">
        <v>3897</v>
      </c>
      <c r="J972" s="13" t="s">
        <v>3898</v>
      </c>
      <c r="K972" s="14"/>
      <c r="L972" s="14"/>
      <c r="M972" s="13" t="s">
        <v>55</v>
      </c>
      <c r="N972" s="13" t="s">
        <v>249</v>
      </c>
      <c r="O972" s="14"/>
      <c r="P972" s="13" t="s">
        <v>3285</v>
      </c>
      <c r="Q972" s="16" t="s">
        <v>3899</v>
      </c>
    </row>
    <row r="973" customFormat="false" ht="86.55" hidden="false" customHeight="false" outlineLevel="0" collapsed="false">
      <c r="A973" s="13" t="s">
        <v>3900</v>
      </c>
      <c r="B973" s="14" t="s">
        <v>78</v>
      </c>
      <c r="C973" s="13" t="s">
        <v>85</v>
      </c>
      <c r="D973" s="14" t="s">
        <v>3822</v>
      </c>
      <c r="E973" s="15" t="s">
        <v>3901</v>
      </c>
      <c r="F973" s="14" t="s">
        <v>450</v>
      </c>
      <c r="G973" s="16" t="s">
        <v>3824</v>
      </c>
      <c r="H973" s="13" t="s">
        <v>3902</v>
      </c>
      <c r="I973" s="13" t="s">
        <v>3897</v>
      </c>
      <c r="J973" s="13" t="s">
        <v>3898</v>
      </c>
      <c r="K973" s="14"/>
      <c r="L973" s="14"/>
      <c r="M973" s="13" t="s">
        <v>55</v>
      </c>
      <c r="N973" s="13" t="s">
        <v>249</v>
      </c>
      <c r="O973" s="14"/>
      <c r="P973" s="13" t="s">
        <v>3285</v>
      </c>
      <c r="Q973" s="16" t="s">
        <v>3903</v>
      </c>
    </row>
    <row r="974" customFormat="false" ht="44" hidden="false" customHeight="false" outlineLevel="0" collapsed="false">
      <c r="A974" s="13" t="s">
        <v>3904</v>
      </c>
      <c r="B974" s="14" t="s">
        <v>78</v>
      </c>
      <c r="C974" s="13" t="s">
        <v>85</v>
      </c>
      <c r="D974" s="14" t="s">
        <v>3833</v>
      </c>
      <c r="E974" s="16" t="s">
        <v>3905</v>
      </c>
      <c r="F974" s="14" t="s">
        <v>3906</v>
      </c>
      <c r="G974" s="16" t="s">
        <v>3835</v>
      </c>
      <c r="H974" s="13" t="s">
        <v>3825</v>
      </c>
      <c r="I974" s="13" t="s">
        <v>3907</v>
      </c>
      <c r="J974" s="13" t="s">
        <v>3908</v>
      </c>
      <c r="K974" s="14"/>
      <c r="L974" s="14"/>
      <c r="M974" s="13" t="s">
        <v>55</v>
      </c>
      <c r="N974" s="13" t="s">
        <v>249</v>
      </c>
      <c r="O974" s="14"/>
      <c r="P974" s="13" t="s">
        <v>3285</v>
      </c>
      <c r="Q974" s="16"/>
    </row>
    <row r="975" customFormat="false" ht="86.55" hidden="false" customHeight="false" outlineLevel="0" collapsed="false">
      <c r="A975" s="13" t="s">
        <v>3909</v>
      </c>
      <c r="B975" s="14" t="s">
        <v>78</v>
      </c>
      <c r="C975" s="13" t="s">
        <v>85</v>
      </c>
      <c r="D975" s="14" t="s">
        <v>3817</v>
      </c>
      <c r="E975" s="16" t="s">
        <v>3910</v>
      </c>
      <c r="F975" s="14" t="s">
        <v>396</v>
      </c>
      <c r="G975" s="16" t="s">
        <v>3819</v>
      </c>
      <c r="H975" s="13" t="s">
        <v>3820</v>
      </c>
      <c r="I975" s="13" t="s">
        <v>3911</v>
      </c>
      <c r="J975" s="14" t="s">
        <v>3912</v>
      </c>
      <c r="K975" s="14"/>
      <c r="L975" s="14"/>
      <c r="M975" s="13" t="s">
        <v>53</v>
      </c>
      <c r="N975" s="13" t="s">
        <v>249</v>
      </c>
      <c r="O975" s="14"/>
      <c r="P975" s="13" t="s">
        <v>3285</v>
      </c>
      <c r="Q975" s="15" t="s">
        <v>3913</v>
      </c>
    </row>
    <row r="976" customFormat="false" ht="58.2" hidden="false" customHeight="false" outlineLevel="0" collapsed="false">
      <c r="A976" s="13" t="s">
        <v>3914</v>
      </c>
      <c r="B976" s="14" t="s">
        <v>78</v>
      </c>
      <c r="C976" s="13" t="s">
        <v>85</v>
      </c>
      <c r="D976" s="14" t="s">
        <v>3817</v>
      </c>
      <c r="E976" s="16" t="s">
        <v>3915</v>
      </c>
      <c r="F976" s="14" t="s">
        <v>396</v>
      </c>
      <c r="G976" s="16" t="s">
        <v>3819</v>
      </c>
      <c r="H976" s="13" t="s">
        <v>3916</v>
      </c>
      <c r="I976" s="13" t="s">
        <v>3911</v>
      </c>
      <c r="J976" s="14" t="s">
        <v>3912</v>
      </c>
      <c r="K976" s="14"/>
      <c r="L976" s="14"/>
      <c r="M976" s="13" t="s">
        <v>53</v>
      </c>
      <c r="N976" s="13" t="s">
        <v>249</v>
      </c>
      <c r="O976" s="14"/>
      <c r="P976" s="13" t="s">
        <v>3285</v>
      </c>
      <c r="Q976" s="16" t="s">
        <v>3917</v>
      </c>
    </row>
    <row r="977" customFormat="false" ht="72.35" hidden="false" customHeight="false" outlineLevel="0" collapsed="false">
      <c r="A977" s="13" t="s">
        <v>3918</v>
      </c>
      <c r="B977" s="14" t="s">
        <v>78</v>
      </c>
      <c r="C977" s="13" t="s">
        <v>85</v>
      </c>
      <c r="D977" s="14" t="s">
        <v>3817</v>
      </c>
      <c r="E977" s="16" t="s">
        <v>3919</v>
      </c>
      <c r="F977" s="14" t="s">
        <v>396</v>
      </c>
      <c r="G977" s="16" t="s">
        <v>3819</v>
      </c>
      <c r="H977" s="13" t="s">
        <v>3920</v>
      </c>
      <c r="I977" s="13" t="s">
        <v>3911</v>
      </c>
      <c r="J977" s="14" t="s">
        <v>3912</v>
      </c>
      <c r="K977" s="14"/>
      <c r="L977" s="14"/>
      <c r="M977" s="13" t="s">
        <v>53</v>
      </c>
      <c r="N977" s="13" t="s">
        <v>249</v>
      </c>
      <c r="O977" s="14"/>
      <c r="P977" s="13" t="s">
        <v>3285</v>
      </c>
      <c r="Q977" s="16" t="s">
        <v>3921</v>
      </c>
    </row>
    <row r="978" customFormat="false" ht="44" hidden="false" customHeight="false" outlineLevel="0" collapsed="false">
      <c r="A978" s="13" t="s">
        <v>3922</v>
      </c>
      <c r="B978" s="14" t="s">
        <v>78</v>
      </c>
      <c r="C978" s="13" t="s">
        <v>85</v>
      </c>
      <c r="D978" s="14" t="s">
        <v>3817</v>
      </c>
      <c r="E978" s="16" t="s">
        <v>3923</v>
      </c>
      <c r="F978" s="14" t="s">
        <v>396</v>
      </c>
      <c r="G978" s="16" t="s">
        <v>3819</v>
      </c>
      <c r="H978" s="13" t="s">
        <v>3820</v>
      </c>
      <c r="I978" s="13" t="s">
        <v>3911</v>
      </c>
      <c r="J978" s="14" t="s">
        <v>3912</v>
      </c>
      <c r="K978" s="14"/>
      <c r="L978" s="14"/>
      <c r="M978" s="13" t="s">
        <v>53</v>
      </c>
      <c r="N978" s="13" t="s">
        <v>249</v>
      </c>
      <c r="O978" s="14"/>
      <c r="P978" s="13" t="s">
        <v>3285</v>
      </c>
      <c r="Q978" s="16" t="s">
        <v>2102</v>
      </c>
    </row>
    <row r="979" customFormat="false" ht="72.35" hidden="false" customHeight="false" outlineLevel="0" collapsed="false">
      <c r="A979" s="13" t="s">
        <v>3924</v>
      </c>
      <c r="B979" s="14" t="s">
        <v>78</v>
      </c>
      <c r="C979" s="13" t="s">
        <v>85</v>
      </c>
      <c r="D979" s="14" t="s">
        <v>3817</v>
      </c>
      <c r="E979" s="16" t="s">
        <v>3925</v>
      </c>
      <c r="F979" s="14" t="s">
        <v>396</v>
      </c>
      <c r="G979" s="16" t="s">
        <v>3819</v>
      </c>
      <c r="H979" s="13" t="s">
        <v>3926</v>
      </c>
      <c r="I979" s="13" t="s">
        <v>3911</v>
      </c>
      <c r="J979" s="14" t="s">
        <v>3912</v>
      </c>
      <c r="K979" s="14"/>
      <c r="L979" s="14"/>
      <c r="M979" s="13" t="s">
        <v>53</v>
      </c>
      <c r="N979" s="13" t="s">
        <v>249</v>
      </c>
      <c r="O979" s="14"/>
      <c r="P979" s="13" t="s">
        <v>3285</v>
      </c>
      <c r="Q979" s="15" t="s">
        <v>3927</v>
      </c>
    </row>
    <row r="980" customFormat="false" ht="72.35" hidden="false" customHeight="false" outlineLevel="0" collapsed="false">
      <c r="A980" s="13" t="s">
        <v>3928</v>
      </c>
      <c r="B980" s="14" t="s">
        <v>78</v>
      </c>
      <c r="C980" s="13" t="s">
        <v>85</v>
      </c>
      <c r="D980" s="14" t="s">
        <v>3817</v>
      </c>
      <c r="E980" s="16" t="s">
        <v>3929</v>
      </c>
      <c r="F980" s="14" t="s">
        <v>396</v>
      </c>
      <c r="G980" s="16" t="s">
        <v>3819</v>
      </c>
      <c r="H980" s="13" t="s">
        <v>3820</v>
      </c>
      <c r="I980" s="13" t="s">
        <v>3911</v>
      </c>
      <c r="J980" s="14" t="s">
        <v>3912</v>
      </c>
      <c r="K980" s="14"/>
      <c r="L980" s="14"/>
      <c r="M980" s="13" t="s">
        <v>53</v>
      </c>
      <c r="N980" s="13" t="s">
        <v>249</v>
      </c>
      <c r="O980" s="14"/>
      <c r="P980" s="13" t="s">
        <v>3285</v>
      </c>
      <c r="Q980" s="16" t="s">
        <v>3930</v>
      </c>
    </row>
    <row r="981" customFormat="false" ht="58.2" hidden="false" customHeight="false" outlineLevel="0" collapsed="false">
      <c r="A981" s="13" t="s">
        <v>3931</v>
      </c>
      <c r="B981" s="14" t="s">
        <v>78</v>
      </c>
      <c r="C981" s="13" t="s">
        <v>87</v>
      </c>
      <c r="D981" s="14" t="s">
        <v>3932</v>
      </c>
      <c r="E981" s="16" t="s">
        <v>3933</v>
      </c>
      <c r="F981" s="14" t="s">
        <v>396</v>
      </c>
      <c r="G981" s="16" t="s">
        <v>3934</v>
      </c>
      <c r="H981" s="13" t="s">
        <v>3935</v>
      </c>
      <c r="I981" s="13" t="s">
        <v>3936</v>
      </c>
      <c r="J981" s="14" t="s">
        <v>3937</v>
      </c>
      <c r="K981" s="14"/>
      <c r="L981" s="14"/>
      <c r="M981" s="13" t="s">
        <v>53</v>
      </c>
      <c r="N981" s="13" t="s">
        <v>249</v>
      </c>
      <c r="O981" s="14"/>
      <c r="P981" s="13" t="s">
        <v>3285</v>
      </c>
      <c r="Q981" s="16" t="s">
        <v>3784</v>
      </c>
    </row>
    <row r="982" customFormat="false" ht="58.2" hidden="false" customHeight="false" outlineLevel="0" collapsed="false">
      <c r="A982" s="13" t="s">
        <v>3938</v>
      </c>
      <c r="B982" s="14" t="s">
        <v>78</v>
      </c>
      <c r="C982" s="13" t="s">
        <v>87</v>
      </c>
      <c r="D982" s="14" t="s">
        <v>3932</v>
      </c>
      <c r="E982" s="15" t="s">
        <v>3939</v>
      </c>
      <c r="F982" s="14" t="s">
        <v>396</v>
      </c>
      <c r="G982" s="16" t="s">
        <v>3934</v>
      </c>
      <c r="H982" s="13" t="s">
        <v>3935</v>
      </c>
      <c r="I982" s="13" t="s">
        <v>3936</v>
      </c>
      <c r="J982" s="14" t="s">
        <v>3937</v>
      </c>
      <c r="K982" s="14"/>
      <c r="L982" s="14"/>
      <c r="M982" s="13" t="s">
        <v>53</v>
      </c>
      <c r="N982" s="13" t="s">
        <v>249</v>
      </c>
      <c r="O982" s="14"/>
      <c r="P982" s="13" t="s">
        <v>3285</v>
      </c>
      <c r="Q982" s="16" t="s">
        <v>3784</v>
      </c>
    </row>
    <row r="983" customFormat="false" ht="44" hidden="false" customHeight="false" outlineLevel="0" collapsed="false">
      <c r="A983" s="13" t="s">
        <v>3940</v>
      </c>
      <c r="B983" s="14" t="s">
        <v>78</v>
      </c>
      <c r="C983" s="13" t="s">
        <v>87</v>
      </c>
      <c r="D983" s="14" t="s">
        <v>3932</v>
      </c>
      <c r="E983" s="16" t="s">
        <v>3941</v>
      </c>
      <c r="F983" s="14" t="s">
        <v>396</v>
      </c>
      <c r="G983" s="16" t="s">
        <v>3934</v>
      </c>
      <c r="H983" s="13" t="s">
        <v>3942</v>
      </c>
      <c r="I983" s="13" t="s">
        <v>3936</v>
      </c>
      <c r="J983" s="14" t="s">
        <v>3937</v>
      </c>
      <c r="K983" s="14"/>
      <c r="L983" s="14"/>
      <c r="M983" s="13" t="s">
        <v>53</v>
      </c>
      <c r="N983" s="13" t="s">
        <v>249</v>
      </c>
      <c r="O983" s="14"/>
      <c r="P983" s="13" t="s">
        <v>3285</v>
      </c>
      <c r="Q983" s="16" t="s">
        <v>2102</v>
      </c>
    </row>
    <row r="984" customFormat="false" ht="58.2" hidden="false" customHeight="false" outlineLevel="0" collapsed="false">
      <c r="A984" s="13" t="s">
        <v>3943</v>
      </c>
      <c r="B984" s="14" t="s">
        <v>78</v>
      </c>
      <c r="C984" s="13" t="s">
        <v>87</v>
      </c>
      <c r="D984" s="14" t="s">
        <v>3932</v>
      </c>
      <c r="E984" s="15" t="s">
        <v>3944</v>
      </c>
      <c r="F984" s="14" t="s">
        <v>396</v>
      </c>
      <c r="G984" s="16" t="s">
        <v>3934</v>
      </c>
      <c r="H984" s="13" t="s">
        <v>3942</v>
      </c>
      <c r="I984" s="13" t="s">
        <v>3936</v>
      </c>
      <c r="J984" s="14" t="s">
        <v>3937</v>
      </c>
      <c r="K984" s="14"/>
      <c r="L984" s="14"/>
      <c r="M984" s="13" t="s">
        <v>53</v>
      </c>
      <c r="N984" s="13" t="s">
        <v>249</v>
      </c>
      <c r="O984" s="14"/>
      <c r="P984" s="13" t="s">
        <v>3285</v>
      </c>
      <c r="Q984" s="16" t="s">
        <v>2102</v>
      </c>
    </row>
    <row r="985" customFormat="false" ht="72.35" hidden="false" customHeight="false" outlineLevel="0" collapsed="false">
      <c r="A985" s="13" t="s">
        <v>3945</v>
      </c>
      <c r="B985" s="14" t="s">
        <v>78</v>
      </c>
      <c r="C985" s="13" t="s">
        <v>87</v>
      </c>
      <c r="D985" s="14" t="s">
        <v>3932</v>
      </c>
      <c r="E985" s="15" t="s">
        <v>3946</v>
      </c>
      <c r="F985" s="14" t="s">
        <v>396</v>
      </c>
      <c r="G985" s="16" t="s">
        <v>3934</v>
      </c>
      <c r="H985" s="13" t="s">
        <v>3947</v>
      </c>
      <c r="I985" s="13" t="s">
        <v>3936</v>
      </c>
      <c r="J985" s="14" t="s">
        <v>3937</v>
      </c>
      <c r="K985" s="14"/>
      <c r="L985" s="14"/>
      <c r="M985" s="13" t="s">
        <v>53</v>
      </c>
      <c r="N985" s="13" t="s">
        <v>249</v>
      </c>
      <c r="O985" s="14"/>
      <c r="P985" s="13" t="s">
        <v>3285</v>
      </c>
      <c r="Q985" s="16" t="s">
        <v>3948</v>
      </c>
    </row>
    <row r="986" customFormat="false" ht="86.55" hidden="false" customHeight="false" outlineLevel="0" collapsed="false">
      <c r="A986" s="13" t="s">
        <v>3949</v>
      </c>
      <c r="B986" s="14" t="s">
        <v>78</v>
      </c>
      <c r="C986" s="13" t="s">
        <v>87</v>
      </c>
      <c r="D986" s="14" t="s">
        <v>3932</v>
      </c>
      <c r="E986" s="16" t="s">
        <v>3950</v>
      </c>
      <c r="F986" s="14" t="s">
        <v>396</v>
      </c>
      <c r="G986" s="16" t="s">
        <v>3934</v>
      </c>
      <c r="H986" s="13" t="s">
        <v>3951</v>
      </c>
      <c r="I986" s="13" t="s">
        <v>3952</v>
      </c>
      <c r="J986" s="14" t="s">
        <v>3953</v>
      </c>
      <c r="K986" s="14"/>
      <c r="L986" s="14"/>
      <c r="M986" s="13" t="s">
        <v>54</v>
      </c>
      <c r="N986" s="13" t="s">
        <v>249</v>
      </c>
      <c r="O986" s="14"/>
      <c r="P986" s="13" t="s">
        <v>3285</v>
      </c>
      <c r="Q986" s="16"/>
    </row>
    <row r="987" customFormat="false" ht="86.55" hidden="false" customHeight="false" outlineLevel="0" collapsed="false">
      <c r="A987" s="13" t="s">
        <v>3954</v>
      </c>
      <c r="B987" s="14" t="s">
        <v>78</v>
      </c>
      <c r="C987" s="13" t="s">
        <v>87</v>
      </c>
      <c r="D987" s="14" t="s">
        <v>3932</v>
      </c>
      <c r="E987" s="16" t="s">
        <v>3955</v>
      </c>
      <c r="F987" s="14" t="s">
        <v>396</v>
      </c>
      <c r="G987" s="16" t="s">
        <v>3934</v>
      </c>
      <c r="H987" s="13" t="s">
        <v>3951</v>
      </c>
      <c r="I987" s="13" t="s">
        <v>3956</v>
      </c>
      <c r="J987" s="14" t="s">
        <v>3957</v>
      </c>
      <c r="K987" s="14"/>
      <c r="L987" s="14"/>
      <c r="M987" s="13" t="s">
        <v>56</v>
      </c>
      <c r="N987" s="13" t="s">
        <v>249</v>
      </c>
      <c r="O987" s="14"/>
      <c r="P987" s="13" t="s">
        <v>3285</v>
      </c>
      <c r="Q987" s="16" t="s">
        <v>3958</v>
      </c>
    </row>
    <row r="988" customFormat="false" ht="72.35" hidden="false" customHeight="false" outlineLevel="0" collapsed="false">
      <c r="A988" s="13" t="s">
        <v>3959</v>
      </c>
      <c r="B988" s="14" t="s">
        <v>78</v>
      </c>
      <c r="C988" s="13" t="s">
        <v>87</v>
      </c>
      <c r="D988" s="14" t="s">
        <v>3960</v>
      </c>
      <c r="E988" s="16" t="s">
        <v>3961</v>
      </c>
      <c r="F988" s="14" t="s">
        <v>396</v>
      </c>
      <c r="G988" s="16" t="s">
        <v>3962</v>
      </c>
      <c r="H988" s="13" t="s">
        <v>3942</v>
      </c>
      <c r="I988" s="13" t="s">
        <v>3963</v>
      </c>
      <c r="J988" s="14" t="s">
        <v>3964</v>
      </c>
      <c r="K988" s="14"/>
      <c r="L988" s="14"/>
      <c r="M988" s="13" t="s">
        <v>54</v>
      </c>
      <c r="N988" s="13" t="s">
        <v>249</v>
      </c>
      <c r="O988" s="14"/>
      <c r="P988" s="13" t="s">
        <v>3285</v>
      </c>
      <c r="Q988" s="15" t="s">
        <v>3965</v>
      </c>
    </row>
    <row r="989" customFormat="false" ht="72.35" hidden="false" customHeight="false" outlineLevel="0" collapsed="false">
      <c r="A989" s="13" t="s">
        <v>3966</v>
      </c>
      <c r="B989" s="14" t="s">
        <v>78</v>
      </c>
      <c r="C989" s="13" t="s">
        <v>87</v>
      </c>
      <c r="D989" s="14" t="s">
        <v>3960</v>
      </c>
      <c r="E989" s="15" t="s">
        <v>3967</v>
      </c>
      <c r="F989" s="14" t="s">
        <v>396</v>
      </c>
      <c r="G989" s="16" t="s">
        <v>3962</v>
      </c>
      <c r="H989" s="13" t="s">
        <v>3968</v>
      </c>
      <c r="I989" s="13" t="s">
        <v>3963</v>
      </c>
      <c r="J989" s="14" t="s">
        <v>3964</v>
      </c>
      <c r="K989" s="14"/>
      <c r="L989" s="14"/>
      <c r="M989" s="13" t="s">
        <v>54</v>
      </c>
      <c r="N989" s="13" t="s">
        <v>249</v>
      </c>
      <c r="O989" s="14"/>
      <c r="P989" s="13" t="s">
        <v>3285</v>
      </c>
      <c r="Q989" s="16" t="s">
        <v>3969</v>
      </c>
    </row>
    <row r="990" customFormat="false" ht="58.2" hidden="false" customHeight="false" outlineLevel="0" collapsed="false">
      <c r="A990" s="13" t="s">
        <v>3970</v>
      </c>
      <c r="B990" s="14" t="s">
        <v>78</v>
      </c>
      <c r="C990" s="13" t="s">
        <v>87</v>
      </c>
      <c r="D990" s="14" t="s">
        <v>3960</v>
      </c>
      <c r="E990" s="16" t="s">
        <v>3971</v>
      </c>
      <c r="F990" s="14" t="s">
        <v>396</v>
      </c>
      <c r="G990" s="16" t="s">
        <v>3962</v>
      </c>
      <c r="H990" s="13" t="s">
        <v>3942</v>
      </c>
      <c r="I990" s="13" t="s">
        <v>3963</v>
      </c>
      <c r="J990" s="14" t="s">
        <v>3964</v>
      </c>
      <c r="K990" s="14"/>
      <c r="L990" s="14"/>
      <c r="M990" s="13" t="s">
        <v>54</v>
      </c>
      <c r="N990" s="13" t="s">
        <v>249</v>
      </c>
      <c r="O990" s="14"/>
      <c r="P990" s="13" t="s">
        <v>3285</v>
      </c>
      <c r="Q990" s="15" t="s">
        <v>3972</v>
      </c>
    </row>
    <row r="991" customFormat="false" ht="100.7" hidden="false" customHeight="false" outlineLevel="0" collapsed="false">
      <c r="A991" s="13" t="s">
        <v>3973</v>
      </c>
      <c r="B991" s="14" t="s">
        <v>78</v>
      </c>
      <c r="C991" s="13" t="s">
        <v>87</v>
      </c>
      <c r="D991" s="14" t="s">
        <v>3974</v>
      </c>
      <c r="E991" s="16" t="s">
        <v>3975</v>
      </c>
      <c r="F991" s="14" t="s">
        <v>396</v>
      </c>
      <c r="G991" s="16" t="s">
        <v>3976</v>
      </c>
      <c r="H991" s="13" t="s">
        <v>3942</v>
      </c>
      <c r="I991" s="13" t="s">
        <v>3977</v>
      </c>
      <c r="J991" s="14" t="s">
        <v>3978</v>
      </c>
      <c r="K991" s="14"/>
      <c r="L991" s="14"/>
      <c r="M991" s="13" t="s">
        <v>54</v>
      </c>
      <c r="N991" s="13" t="s">
        <v>249</v>
      </c>
      <c r="O991" s="14"/>
      <c r="P991" s="13" t="s">
        <v>3285</v>
      </c>
      <c r="Q991" s="16" t="s">
        <v>3979</v>
      </c>
    </row>
    <row r="992" customFormat="false" ht="58.2" hidden="false" customHeight="false" outlineLevel="0" collapsed="false">
      <c r="A992" s="13" t="s">
        <v>3980</v>
      </c>
      <c r="B992" s="14" t="s">
        <v>78</v>
      </c>
      <c r="C992" s="13" t="s">
        <v>87</v>
      </c>
      <c r="D992" s="14" t="s">
        <v>3981</v>
      </c>
      <c r="E992" s="16" t="s">
        <v>3982</v>
      </c>
      <c r="F992" s="14" t="s">
        <v>396</v>
      </c>
      <c r="G992" s="16" t="s">
        <v>3983</v>
      </c>
      <c r="H992" s="13" t="s">
        <v>3984</v>
      </c>
      <c r="I992" s="13" t="s">
        <v>3985</v>
      </c>
      <c r="J992" s="14" t="s">
        <v>3986</v>
      </c>
      <c r="K992" s="14"/>
      <c r="L992" s="14"/>
      <c r="M992" s="13" t="s">
        <v>53</v>
      </c>
      <c r="N992" s="13" t="s">
        <v>249</v>
      </c>
      <c r="O992" s="14"/>
      <c r="P992" s="13" t="s">
        <v>3285</v>
      </c>
      <c r="Q992" s="16" t="s">
        <v>3784</v>
      </c>
    </row>
    <row r="993" customFormat="false" ht="29.85" hidden="false" customHeight="false" outlineLevel="0" collapsed="false">
      <c r="A993" s="13" t="s">
        <v>3987</v>
      </c>
      <c r="B993" s="14" t="s">
        <v>78</v>
      </c>
      <c r="C993" s="13" t="s">
        <v>87</v>
      </c>
      <c r="D993" s="14" t="s">
        <v>3981</v>
      </c>
      <c r="E993" s="15" t="s">
        <v>3988</v>
      </c>
      <c r="F993" s="14" t="s">
        <v>396</v>
      </c>
      <c r="G993" s="16" t="s">
        <v>3983</v>
      </c>
      <c r="H993" s="13" t="s">
        <v>3984</v>
      </c>
      <c r="I993" s="13" t="s">
        <v>3985</v>
      </c>
      <c r="J993" s="14" t="s">
        <v>3986</v>
      </c>
      <c r="K993" s="14"/>
      <c r="L993" s="14"/>
      <c r="M993" s="13" t="s">
        <v>53</v>
      </c>
      <c r="N993" s="13" t="s">
        <v>249</v>
      </c>
      <c r="O993" s="14"/>
      <c r="P993" s="13" t="s">
        <v>3285</v>
      </c>
      <c r="Q993" s="16" t="s">
        <v>2102</v>
      </c>
    </row>
    <row r="994" customFormat="false" ht="58.2" hidden="false" customHeight="false" outlineLevel="0" collapsed="false">
      <c r="A994" s="13" t="s">
        <v>3989</v>
      </c>
      <c r="B994" s="14" t="s">
        <v>78</v>
      </c>
      <c r="C994" s="13" t="s">
        <v>87</v>
      </c>
      <c r="D994" s="14" t="s">
        <v>3981</v>
      </c>
      <c r="E994" s="15" t="s">
        <v>3990</v>
      </c>
      <c r="F994" s="14" t="s">
        <v>396</v>
      </c>
      <c r="G994" s="16" t="s">
        <v>3983</v>
      </c>
      <c r="H994" s="13" t="s">
        <v>3991</v>
      </c>
      <c r="I994" s="13" t="s">
        <v>3985</v>
      </c>
      <c r="J994" s="14" t="s">
        <v>3986</v>
      </c>
      <c r="K994" s="14"/>
      <c r="L994" s="14"/>
      <c r="M994" s="13" t="s">
        <v>53</v>
      </c>
      <c r="N994" s="13" t="s">
        <v>249</v>
      </c>
      <c r="O994" s="14"/>
      <c r="P994" s="13" t="s">
        <v>3285</v>
      </c>
      <c r="Q994" s="16" t="s">
        <v>3992</v>
      </c>
    </row>
    <row r="995" customFormat="false" ht="72.35" hidden="false" customHeight="false" outlineLevel="0" collapsed="false">
      <c r="A995" s="13" t="s">
        <v>3993</v>
      </c>
      <c r="B995" s="14" t="s">
        <v>78</v>
      </c>
      <c r="C995" s="13" t="s">
        <v>87</v>
      </c>
      <c r="D995" s="14" t="s">
        <v>3981</v>
      </c>
      <c r="E995" s="15" t="s">
        <v>3994</v>
      </c>
      <c r="F995" s="14" t="s">
        <v>396</v>
      </c>
      <c r="G995" s="16" t="s">
        <v>3983</v>
      </c>
      <c r="H995" s="13" t="s">
        <v>3984</v>
      </c>
      <c r="I995" s="13" t="s">
        <v>3985</v>
      </c>
      <c r="J995" s="14" t="s">
        <v>3986</v>
      </c>
      <c r="K995" s="14"/>
      <c r="L995" s="14"/>
      <c r="M995" s="13" t="s">
        <v>53</v>
      </c>
      <c r="N995" s="13" t="s">
        <v>249</v>
      </c>
      <c r="O995" s="14"/>
      <c r="P995" s="13" t="s">
        <v>3285</v>
      </c>
      <c r="Q995" s="15" t="s">
        <v>3995</v>
      </c>
    </row>
    <row r="996" customFormat="false" ht="58.2" hidden="false" customHeight="false" outlineLevel="0" collapsed="false">
      <c r="A996" s="13" t="s">
        <v>3996</v>
      </c>
      <c r="B996" s="14" t="s">
        <v>78</v>
      </c>
      <c r="C996" s="13" t="s">
        <v>87</v>
      </c>
      <c r="D996" s="14" t="s">
        <v>3981</v>
      </c>
      <c r="E996" s="16" t="s">
        <v>3997</v>
      </c>
      <c r="F996" s="14" t="s">
        <v>396</v>
      </c>
      <c r="G996" s="16" t="s">
        <v>3983</v>
      </c>
      <c r="H996" s="13" t="s">
        <v>3998</v>
      </c>
      <c r="I996" s="13" t="s">
        <v>3985</v>
      </c>
      <c r="J996" s="14" t="s">
        <v>3986</v>
      </c>
      <c r="K996" s="14"/>
      <c r="L996" s="14"/>
      <c r="M996" s="13" t="s">
        <v>53</v>
      </c>
      <c r="N996" s="13" t="s">
        <v>249</v>
      </c>
      <c r="O996" s="14"/>
      <c r="P996" s="13" t="s">
        <v>3285</v>
      </c>
      <c r="Q996" s="16" t="s">
        <v>3999</v>
      </c>
    </row>
    <row r="997" customFormat="false" ht="58.2" hidden="false" customHeight="false" outlineLevel="0" collapsed="false">
      <c r="A997" s="13" t="s">
        <v>4000</v>
      </c>
      <c r="B997" s="14" t="s">
        <v>78</v>
      </c>
      <c r="C997" s="13" t="s">
        <v>87</v>
      </c>
      <c r="D997" s="14" t="s">
        <v>3981</v>
      </c>
      <c r="E997" s="16" t="s">
        <v>4001</v>
      </c>
      <c r="F997" s="14" t="s">
        <v>396</v>
      </c>
      <c r="G997" s="16" t="s">
        <v>3983</v>
      </c>
      <c r="H997" s="13" t="s">
        <v>4002</v>
      </c>
      <c r="I997" s="13" t="s">
        <v>4003</v>
      </c>
      <c r="J997" s="14" t="s">
        <v>4004</v>
      </c>
      <c r="K997" s="14"/>
      <c r="L997" s="14"/>
      <c r="M997" s="13" t="s">
        <v>54</v>
      </c>
      <c r="N997" s="13" t="s">
        <v>249</v>
      </c>
      <c r="O997" s="14"/>
      <c r="P997" s="13" t="s">
        <v>3285</v>
      </c>
      <c r="Q997" s="16"/>
    </row>
    <row r="998" customFormat="false" ht="58.2" hidden="false" customHeight="false" outlineLevel="0" collapsed="false">
      <c r="A998" s="13" t="s">
        <v>4005</v>
      </c>
      <c r="B998" s="14" t="s">
        <v>78</v>
      </c>
      <c r="C998" s="13" t="s">
        <v>87</v>
      </c>
      <c r="D998" s="14" t="s">
        <v>3981</v>
      </c>
      <c r="E998" s="16" t="s">
        <v>4006</v>
      </c>
      <c r="F998" s="14" t="s">
        <v>396</v>
      </c>
      <c r="G998" s="16" t="s">
        <v>3983</v>
      </c>
      <c r="H998" s="13" t="s">
        <v>3998</v>
      </c>
      <c r="I998" s="13" t="s">
        <v>4003</v>
      </c>
      <c r="J998" s="14" t="s">
        <v>4004</v>
      </c>
      <c r="K998" s="14"/>
      <c r="L998" s="14"/>
      <c r="M998" s="13" t="s">
        <v>54</v>
      </c>
      <c r="N998" s="13" t="s">
        <v>249</v>
      </c>
      <c r="O998" s="14"/>
      <c r="P998" s="13" t="s">
        <v>3285</v>
      </c>
      <c r="Q998" s="15" t="s">
        <v>4007</v>
      </c>
    </row>
    <row r="999" customFormat="false" ht="100.7" hidden="false" customHeight="false" outlineLevel="0" collapsed="false">
      <c r="A999" s="13" t="s">
        <v>4008</v>
      </c>
      <c r="B999" s="14" t="s">
        <v>78</v>
      </c>
      <c r="C999" s="13" t="s">
        <v>87</v>
      </c>
      <c r="D999" s="14" t="s">
        <v>4009</v>
      </c>
      <c r="E999" s="16" t="s">
        <v>4010</v>
      </c>
      <c r="F999" s="14" t="s">
        <v>396</v>
      </c>
      <c r="G999" s="16" t="s">
        <v>4011</v>
      </c>
      <c r="H999" s="13" t="s">
        <v>4012</v>
      </c>
      <c r="I999" s="13" t="s">
        <v>4013</v>
      </c>
      <c r="J999" s="14" t="s">
        <v>4014</v>
      </c>
      <c r="K999" s="14"/>
      <c r="L999" s="14"/>
      <c r="M999" s="13" t="s">
        <v>54</v>
      </c>
      <c r="N999" s="13" t="s">
        <v>249</v>
      </c>
      <c r="O999" s="14"/>
      <c r="P999" s="13" t="s">
        <v>3285</v>
      </c>
      <c r="Q999" s="16" t="s">
        <v>4015</v>
      </c>
    </row>
    <row r="1000" customFormat="false" ht="58.2" hidden="false" customHeight="false" outlineLevel="0" collapsed="false">
      <c r="A1000" s="13" t="s">
        <v>4016</v>
      </c>
      <c r="B1000" s="14" t="s">
        <v>78</v>
      </c>
      <c r="C1000" s="13" t="s">
        <v>87</v>
      </c>
      <c r="D1000" s="14" t="s">
        <v>4017</v>
      </c>
      <c r="E1000" s="15" t="s">
        <v>4018</v>
      </c>
      <c r="F1000" s="14" t="s">
        <v>396</v>
      </c>
      <c r="G1000" s="16" t="s">
        <v>4019</v>
      </c>
      <c r="H1000" s="13" t="s">
        <v>3984</v>
      </c>
      <c r="I1000" s="13" t="s">
        <v>4020</v>
      </c>
      <c r="J1000" s="14" t="s">
        <v>4021</v>
      </c>
      <c r="K1000" s="14"/>
      <c r="L1000" s="14"/>
      <c r="M1000" s="13" t="s">
        <v>54</v>
      </c>
      <c r="N1000" s="13" t="s">
        <v>249</v>
      </c>
      <c r="O1000" s="14"/>
      <c r="P1000" s="13" t="s">
        <v>3285</v>
      </c>
      <c r="Q1000" s="16" t="s">
        <v>4022</v>
      </c>
    </row>
    <row r="1001" customFormat="false" ht="58.2" hidden="false" customHeight="false" outlineLevel="0" collapsed="false">
      <c r="A1001" s="13" t="s">
        <v>4023</v>
      </c>
      <c r="B1001" s="14" t="s">
        <v>78</v>
      </c>
      <c r="C1001" s="13" t="s">
        <v>87</v>
      </c>
      <c r="D1001" s="14" t="s">
        <v>4024</v>
      </c>
      <c r="E1001" s="16" t="s">
        <v>4025</v>
      </c>
      <c r="F1001" s="14" t="s">
        <v>3906</v>
      </c>
      <c r="G1001" s="16" t="s">
        <v>4026</v>
      </c>
      <c r="H1001" s="13" t="s">
        <v>4027</v>
      </c>
      <c r="I1001" s="13" t="s">
        <v>4028</v>
      </c>
      <c r="J1001" s="13" t="s">
        <v>4029</v>
      </c>
      <c r="K1001" s="14"/>
      <c r="L1001" s="14"/>
      <c r="M1001" s="13" t="s">
        <v>55</v>
      </c>
      <c r="N1001" s="13" t="s">
        <v>249</v>
      </c>
      <c r="O1001" s="14"/>
      <c r="P1001" s="13" t="s">
        <v>3285</v>
      </c>
      <c r="Q1001" s="16"/>
    </row>
    <row r="1002" customFormat="false" ht="44" hidden="false" customHeight="false" outlineLevel="0" collapsed="false">
      <c r="A1002" s="13" t="s">
        <v>4030</v>
      </c>
      <c r="B1002" s="14" t="s">
        <v>78</v>
      </c>
      <c r="C1002" s="13" t="s">
        <v>87</v>
      </c>
      <c r="D1002" s="14" t="s">
        <v>4024</v>
      </c>
      <c r="E1002" s="16" t="s">
        <v>4031</v>
      </c>
      <c r="F1002" s="14" t="s">
        <v>396</v>
      </c>
      <c r="G1002" s="16" t="s">
        <v>4032</v>
      </c>
      <c r="H1002" s="13" t="s">
        <v>4033</v>
      </c>
      <c r="I1002" s="13" t="s">
        <v>4034</v>
      </c>
      <c r="J1002" s="13" t="s">
        <v>4035</v>
      </c>
      <c r="K1002" s="13" t="s">
        <v>4036</v>
      </c>
      <c r="L1002" s="14"/>
      <c r="M1002" s="13" t="s">
        <v>53</v>
      </c>
      <c r="N1002" s="13" t="s">
        <v>249</v>
      </c>
      <c r="O1002" s="14"/>
      <c r="P1002" s="13" t="s">
        <v>3285</v>
      </c>
      <c r="Q1002" s="16" t="s">
        <v>4037</v>
      </c>
    </row>
    <row r="1003" customFormat="false" ht="44" hidden="false" customHeight="false" outlineLevel="0" collapsed="false">
      <c r="A1003" s="13" t="s">
        <v>4038</v>
      </c>
      <c r="B1003" s="14" t="s">
        <v>78</v>
      </c>
      <c r="C1003" s="13" t="s">
        <v>87</v>
      </c>
      <c r="D1003" s="14" t="s">
        <v>4039</v>
      </c>
      <c r="E1003" s="16" t="s">
        <v>4040</v>
      </c>
      <c r="F1003" s="14" t="s">
        <v>539</v>
      </c>
      <c r="G1003" s="16" t="s">
        <v>4041</v>
      </c>
      <c r="H1003" s="13" t="s">
        <v>4042</v>
      </c>
      <c r="I1003" s="13" t="s">
        <v>4043</v>
      </c>
      <c r="J1003" s="13" t="s">
        <v>4044</v>
      </c>
      <c r="K1003" s="13" t="s">
        <v>4045</v>
      </c>
      <c r="L1003" s="14"/>
      <c r="M1003" s="13" t="s">
        <v>56</v>
      </c>
      <c r="N1003" s="13" t="s">
        <v>249</v>
      </c>
      <c r="O1003" s="14"/>
      <c r="P1003" s="13" t="s">
        <v>3285</v>
      </c>
      <c r="Q1003" s="15" t="s">
        <v>4046</v>
      </c>
    </row>
    <row r="1004" customFormat="false" ht="86.55" hidden="false" customHeight="false" outlineLevel="0" collapsed="false">
      <c r="A1004" s="13" t="s">
        <v>4047</v>
      </c>
      <c r="B1004" s="14" t="s">
        <v>78</v>
      </c>
      <c r="C1004" s="13" t="s">
        <v>87</v>
      </c>
      <c r="D1004" s="14" t="s">
        <v>4039</v>
      </c>
      <c r="E1004" s="16" t="s">
        <v>4048</v>
      </c>
      <c r="F1004" s="14" t="s">
        <v>539</v>
      </c>
      <c r="G1004" s="16" t="s">
        <v>4041</v>
      </c>
      <c r="H1004" s="13" t="s">
        <v>4049</v>
      </c>
      <c r="I1004" s="13" t="s">
        <v>4043</v>
      </c>
      <c r="J1004" s="13" t="s">
        <v>4044</v>
      </c>
      <c r="K1004" s="13" t="s">
        <v>4045</v>
      </c>
      <c r="L1004" s="14"/>
      <c r="M1004" s="13" t="s">
        <v>56</v>
      </c>
      <c r="N1004" s="13" t="s">
        <v>249</v>
      </c>
      <c r="O1004" s="14"/>
      <c r="P1004" s="13" t="s">
        <v>3285</v>
      </c>
      <c r="Q1004" s="15" t="s">
        <v>4050</v>
      </c>
    </row>
    <row r="1005" customFormat="false" ht="58.2" hidden="false" customHeight="false" outlineLevel="0" collapsed="false">
      <c r="A1005" s="13" t="s">
        <v>4051</v>
      </c>
      <c r="B1005" s="14" t="s">
        <v>78</v>
      </c>
      <c r="C1005" s="13" t="s">
        <v>87</v>
      </c>
      <c r="D1005" s="14" t="s">
        <v>4052</v>
      </c>
      <c r="E1005" s="16" t="s">
        <v>4053</v>
      </c>
      <c r="F1005" s="14" t="s">
        <v>539</v>
      </c>
      <c r="G1005" s="16" t="s">
        <v>4054</v>
      </c>
      <c r="H1005" s="13" t="s">
        <v>4055</v>
      </c>
      <c r="I1005" s="13" t="s">
        <v>4043</v>
      </c>
      <c r="J1005" s="13" t="s">
        <v>4044</v>
      </c>
      <c r="K1005" s="13" t="s">
        <v>4045</v>
      </c>
      <c r="L1005" s="14"/>
      <c r="M1005" s="13" t="s">
        <v>56</v>
      </c>
      <c r="N1005" s="13" t="s">
        <v>249</v>
      </c>
      <c r="O1005" s="14"/>
      <c r="P1005" s="13" t="s">
        <v>3285</v>
      </c>
      <c r="Q1005" s="15" t="s">
        <v>4056</v>
      </c>
    </row>
    <row r="1006" customFormat="false" ht="72.35" hidden="false" customHeight="false" outlineLevel="0" collapsed="false">
      <c r="A1006" s="13" t="s">
        <v>4057</v>
      </c>
      <c r="B1006" s="14" t="s">
        <v>78</v>
      </c>
      <c r="C1006" s="13" t="s">
        <v>87</v>
      </c>
      <c r="D1006" s="14" t="s">
        <v>4058</v>
      </c>
      <c r="E1006" s="16" t="s">
        <v>4059</v>
      </c>
      <c r="F1006" s="14" t="s">
        <v>539</v>
      </c>
      <c r="G1006" s="16" t="s">
        <v>4060</v>
      </c>
      <c r="H1006" s="13" t="s">
        <v>4061</v>
      </c>
      <c r="I1006" s="13" t="s">
        <v>4043</v>
      </c>
      <c r="J1006" s="13" t="s">
        <v>4044</v>
      </c>
      <c r="K1006" s="13" t="s">
        <v>4045</v>
      </c>
      <c r="L1006" s="14"/>
      <c r="M1006" s="13" t="s">
        <v>56</v>
      </c>
      <c r="N1006" s="13" t="s">
        <v>249</v>
      </c>
      <c r="O1006" s="14"/>
      <c r="P1006" s="13" t="s">
        <v>3285</v>
      </c>
      <c r="Q1006" s="15" t="s">
        <v>4062</v>
      </c>
    </row>
    <row r="1007" customFormat="false" ht="58.2" hidden="false" customHeight="false" outlineLevel="0" collapsed="false">
      <c r="A1007" s="13" t="s">
        <v>4063</v>
      </c>
      <c r="B1007" s="14" t="s">
        <v>78</v>
      </c>
      <c r="C1007" s="13" t="s">
        <v>87</v>
      </c>
      <c r="D1007" s="14" t="s">
        <v>4064</v>
      </c>
      <c r="E1007" s="16" t="s">
        <v>4065</v>
      </c>
      <c r="F1007" s="14" t="s">
        <v>4066</v>
      </c>
      <c r="G1007" s="16" t="s">
        <v>4067</v>
      </c>
      <c r="H1007" s="13" t="s">
        <v>3581</v>
      </c>
      <c r="I1007" s="13" t="s">
        <v>4068</v>
      </c>
      <c r="J1007" s="13" t="s">
        <v>4069</v>
      </c>
      <c r="K1007" s="13" t="s">
        <v>4070</v>
      </c>
      <c r="L1007" s="14"/>
      <c r="M1007" s="13" t="s">
        <v>56</v>
      </c>
      <c r="N1007" s="13" t="s">
        <v>249</v>
      </c>
      <c r="O1007" s="14"/>
      <c r="P1007" s="13" t="s">
        <v>3285</v>
      </c>
      <c r="Q1007" s="16" t="s">
        <v>4071</v>
      </c>
    </row>
    <row r="1008" customFormat="false" ht="72.35" hidden="false" customHeight="false" outlineLevel="0" collapsed="false">
      <c r="A1008" s="13" t="s">
        <v>4072</v>
      </c>
      <c r="B1008" s="14" t="s">
        <v>78</v>
      </c>
      <c r="C1008" s="13" t="s">
        <v>87</v>
      </c>
      <c r="D1008" s="14" t="s">
        <v>4064</v>
      </c>
      <c r="E1008" s="16" t="s">
        <v>4073</v>
      </c>
      <c r="F1008" s="14" t="s">
        <v>4066</v>
      </c>
      <c r="G1008" s="16" t="s">
        <v>4067</v>
      </c>
      <c r="H1008" s="13" t="s">
        <v>3581</v>
      </c>
      <c r="I1008" s="13" t="s">
        <v>4068</v>
      </c>
      <c r="J1008" s="13" t="s">
        <v>4069</v>
      </c>
      <c r="K1008" s="13" t="s">
        <v>4070</v>
      </c>
      <c r="L1008" s="14"/>
      <c r="M1008" s="13" t="s">
        <v>56</v>
      </c>
      <c r="N1008" s="13" t="s">
        <v>249</v>
      </c>
      <c r="O1008" s="14"/>
      <c r="P1008" s="13" t="s">
        <v>3285</v>
      </c>
      <c r="Q1008" s="16" t="s">
        <v>4071</v>
      </c>
    </row>
    <row r="1009" customFormat="false" ht="72.35" hidden="false" customHeight="false" outlineLevel="0" collapsed="false">
      <c r="A1009" s="13" t="s">
        <v>4074</v>
      </c>
      <c r="B1009" s="14" t="s">
        <v>78</v>
      </c>
      <c r="C1009" s="13" t="s">
        <v>87</v>
      </c>
      <c r="D1009" s="14" t="s">
        <v>4075</v>
      </c>
      <c r="E1009" s="16" t="s">
        <v>4076</v>
      </c>
      <c r="F1009" s="14" t="s">
        <v>4077</v>
      </c>
      <c r="G1009" s="16" t="s">
        <v>4078</v>
      </c>
      <c r="H1009" s="13" t="s">
        <v>3742</v>
      </c>
      <c r="I1009" s="13" t="s">
        <v>4079</v>
      </c>
      <c r="J1009" s="13" t="s">
        <v>4080</v>
      </c>
      <c r="K1009" s="13" t="s">
        <v>4081</v>
      </c>
      <c r="L1009" s="14"/>
      <c r="M1009" s="13" t="s">
        <v>56</v>
      </c>
      <c r="N1009" s="13" t="s">
        <v>249</v>
      </c>
      <c r="O1009" s="14"/>
      <c r="P1009" s="13" t="s">
        <v>3285</v>
      </c>
      <c r="Q1009" s="16" t="s">
        <v>4082</v>
      </c>
    </row>
    <row r="1010" customFormat="false" ht="44" hidden="false" customHeight="false" outlineLevel="0" collapsed="false">
      <c r="A1010" s="13" t="s">
        <v>4083</v>
      </c>
      <c r="B1010" s="14" t="s">
        <v>78</v>
      </c>
      <c r="C1010" s="13" t="s">
        <v>87</v>
      </c>
      <c r="D1010" s="14" t="s">
        <v>4075</v>
      </c>
      <c r="E1010" s="16" t="s">
        <v>4084</v>
      </c>
      <c r="F1010" s="14" t="s">
        <v>4077</v>
      </c>
      <c r="G1010" s="16" t="s">
        <v>4078</v>
      </c>
      <c r="H1010" s="13" t="s">
        <v>4085</v>
      </c>
      <c r="I1010" s="13" t="s">
        <v>4079</v>
      </c>
      <c r="J1010" s="13" t="s">
        <v>4080</v>
      </c>
      <c r="K1010" s="13" t="s">
        <v>4081</v>
      </c>
      <c r="L1010" s="14"/>
      <c r="M1010" s="13" t="s">
        <v>56</v>
      </c>
      <c r="N1010" s="13" t="s">
        <v>249</v>
      </c>
      <c r="O1010" s="14"/>
      <c r="P1010" s="13" t="s">
        <v>3285</v>
      </c>
      <c r="Q1010" s="16" t="s">
        <v>4086</v>
      </c>
    </row>
    <row r="1011" customFormat="false" ht="58.2" hidden="false" customHeight="false" outlineLevel="0" collapsed="false">
      <c r="A1011" s="13" t="s">
        <v>4087</v>
      </c>
      <c r="B1011" s="14" t="s">
        <v>78</v>
      </c>
      <c r="C1011" s="13" t="s">
        <v>87</v>
      </c>
      <c r="D1011" s="14" t="s">
        <v>4088</v>
      </c>
      <c r="E1011" s="16" t="s">
        <v>4089</v>
      </c>
      <c r="F1011" s="14" t="s">
        <v>4090</v>
      </c>
      <c r="G1011" s="16" t="s">
        <v>4091</v>
      </c>
      <c r="H1011" s="13" t="s">
        <v>4092</v>
      </c>
      <c r="I1011" s="13" t="s">
        <v>4093</v>
      </c>
      <c r="J1011" s="13" t="s">
        <v>4094</v>
      </c>
      <c r="K1011" s="13" t="s">
        <v>4095</v>
      </c>
      <c r="L1011" s="14"/>
      <c r="M1011" s="13" t="s">
        <v>52</v>
      </c>
      <c r="N1011" s="13" t="s">
        <v>249</v>
      </c>
      <c r="O1011" s="14"/>
      <c r="P1011" s="13" t="s">
        <v>3285</v>
      </c>
      <c r="Q1011" s="16" t="s">
        <v>4096</v>
      </c>
    </row>
    <row r="1012" customFormat="false" ht="72.35" hidden="false" customHeight="false" outlineLevel="0" collapsed="false">
      <c r="A1012" s="13" t="s">
        <v>4097</v>
      </c>
      <c r="B1012" s="14" t="s">
        <v>78</v>
      </c>
      <c r="C1012" s="13" t="s">
        <v>87</v>
      </c>
      <c r="D1012" s="14" t="s">
        <v>4088</v>
      </c>
      <c r="E1012" s="15" t="s">
        <v>4098</v>
      </c>
      <c r="F1012" s="14" t="s">
        <v>4099</v>
      </c>
      <c r="G1012" s="16" t="s">
        <v>4091</v>
      </c>
      <c r="H1012" s="13" t="s">
        <v>4092</v>
      </c>
      <c r="I1012" s="13" t="s">
        <v>4100</v>
      </c>
      <c r="J1012" s="13" t="s">
        <v>4101</v>
      </c>
      <c r="K1012" s="14"/>
      <c r="L1012" s="14"/>
      <c r="M1012" s="13" t="s">
        <v>55</v>
      </c>
      <c r="N1012" s="13" t="s">
        <v>249</v>
      </c>
      <c r="O1012" s="14"/>
      <c r="P1012" s="13" t="s">
        <v>3285</v>
      </c>
      <c r="Q1012" s="16"/>
    </row>
    <row r="1013" customFormat="false" ht="58.2" hidden="false" customHeight="false" outlineLevel="0" collapsed="false">
      <c r="A1013" s="13" t="s">
        <v>4102</v>
      </c>
      <c r="B1013" s="14" t="s">
        <v>78</v>
      </c>
      <c r="C1013" s="13" t="s">
        <v>89</v>
      </c>
      <c r="D1013" s="14" t="s">
        <v>90</v>
      </c>
      <c r="E1013" s="16" t="s">
        <v>4103</v>
      </c>
      <c r="F1013" s="14" t="s">
        <v>450</v>
      </c>
      <c r="G1013" s="16"/>
      <c r="H1013" s="13" t="s">
        <v>4104</v>
      </c>
      <c r="I1013" s="13" t="s">
        <v>4105</v>
      </c>
      <c r="J1013" s="13" t="s">
        <v>4106</v>
      </c>
      <c r="K1013" s="14"/>
      <c r="L1013" s="14"/>
      <c r="M1013" s="13" t="s">
        <v>55</v>
      </c>
      <c r="N1013" s="13" t="s">
        <v>249</v>
      </c>
      <c r="O1013" s="14"/>
      <c r="P1013" s="13" t="s">
        <v>3285</v>
      </c>
      <c r="Q1013" s="15" t="s">
        <v>4107</v>
      </c>
    </row>
    <row r="1014" customFormat="false" ht="44" hidden="false" customHeight="false" outlineLevel="0" collapsed="false">
      <c r="A1014" s="13" t="s">
        <v>4108</v>
      </c>
      <c r="B1014" s="14" t="s">
        <v>78</v>
      </c>
      <c r="C1014" s="13" t="s">
        <v>89</v>
      </c>
      <c r="D1014" s="14" t="s">
        <v>90</v>
      </c>
      <c r="E1014" s="16" t="s">
        <v>4109</v>
      </c>
      <c r="F1014" s="14" t="s">
        <v>396</v>
      </c>
      <c r="G1014" s="16"/>
      <c r="H1014" s="13" t="s">
        <v>3581</v>
      </c>
      <c r="I1014" s="13" t="s">
        <v>4110</v>
      </c>
      <c r="J1014" s="14" t="s">
        <v>4111</v>
      </c>
      <c r="K1014" s="14"/>
      <c r="L1014" s="14"/>
      <c r="M1014" s="13" t="s">
        <v>53</v>
      </c>
      <c r="N1014" s="13" t="s">
        <v>249</v>
      </c>
      <c r="O1014" s="14"/>
      <c r="P1014" s="13" t="s">
        <v>3285</v>
      </c>
      <c r="Q1014" s="16" t="s">
        <v>4112</v>
      </c>
    </row>
    <row r="1015" customFormat="false" ht="58.2" hidden="false" customHeight="false" outlineLevel="0" collapsed="false">
      <c r="A1015" s="13" t="s">
        <v>4113</v>
      </c>
      <c r="B1015" s="14" t="s">
        <v>78</v>
      </c>
      <c r="C1015" s="13" t="s">
        <v>89</v>
      </c>
      <c r="D1015" s="14" t="s">
        <v>90</v>
      </c>
      <c r="E1015" s="15" t="s">
        <v>4114</v>
      </c>
      <c r="F1015" s="14" t="s">
        <v>396</v>
      </c>
      <c r="G1015" s="16" t="s">
        <v>4115</v>
      </c>
      <c r="H1015" s="13" t="s">
        <v>4116</v>
      </c>
      <c r="I1015" s="13" t="s">
        <v>4110</v>
      </c>
      <c r="J1015" s="14" t="s">
        <v>4111</v>
      </c>
      <c r="K1015" s="14"/>
      <c r="L1015" s="14"/>
      <c r="M1015" s="13" t="s">
        <v>53</v>
      </c>
      <c r="N1015" s="13" t="s">
        <v>249</v>
      </c>
      <c r="O1015" s="14"/>
      <c r="P1015" s="13" t="s">
        <v>3285</v>
      </c>
      <c r="Q1015" s="15" t="s">
        <v>4117</v>
      </c>
    </row>
    <row r="1016" customFormat="false" ht="58.2" hidden="false" customHeight="false" outlineLevel="0" collapsed="false">
      <c r="A1016" s="13" t="s">
        <v>4118</v>
      </c>
      <c r="B1016" s="14" t="s">
        <v>78</v>
      </c>
      <c r="C1016" s="13" t="s">
        <v>89</v>
      </c>
      <c r="D1016" s="14" t="s">
        <v>90</v>
      </c>
      <c r="E1016" s="16" t="s">
        <v>4119</v>
      </c>
      <c r="F1016" s="14" t="s">
        <v>396</v>
      </c>
      <c r="G1016" s="16"/>
      <c r="H1016" s="13" t="s">
        <v>3581</v>
      </c>
      <c r="I1016" s="13" t="s">
        <v>4110</v>
      </c>
      <c r="J1016" s="14" t="s">
        <v>4111</v>
      </c>
      <c r="K1016" s="14"/>
      <c r="L1016" s="14"/>
      <c r="M1016" s="13" t="s">
        <v>53</v>
      </c>
      <c r="N1016" s="13" t="s">
        <v>249</v>
      </c>
      <c r="O1016" s="14"/>
      <c r="P1016" s="13" t="s">
        <v>3285</v>
      </c>
      <c r="Q1016" s="16" t="s">
        <v>2102</v>
      </c>
    </row>
    <row r="1017" customFormat="false" ht="58.2" hidden="false" customHeight="false" outlineLevel="0" collapsed="false">
      <c r="A1017" s="13" t="s">
        <v>4120</v>
      </c>
      <c r="B1017" s="14" t="s">
        <v>78</v>
      </c>
      <c r="C1017" s="13" t="s">
        <v>89</v>
      </c>
      <c r="D1017" s="14" t="s">
        <v>4121</v>
      </c>
      <c r="E1017" s="15" t="s">
        <v>4122</v>
      </c>
      <c r="F1017" s="14" t="s">
        <v>396</v>
      </c>
      <c r="G1017" s="16" t="s">
        <v>4123</v>
      </c>
      <c r="H1017" s="13" t="s">
        <v>3581</v>
      </c>
      <c r="I1017" s="13" t="s">
        <v>4110</v>
      </c>
      <c r="J1017" s="14" t="s">
        <v>4111</v>
      </c>
      <c r="K1017" s="14"/>
      <c r="L1017" s="14"/>
      <c r="M1017" s="13" t="s">
        <v>53</v>
      </c>
      <c r="N1017" s="13" t="s">
        <v>249</v>
      </c>
      <c r="O1017" s="14"/>
      <c r="P1017" s="13" t="s">
        <v>3285</v>
      </c>
      <c r="Q1017" s="16" t="s">
        <v>4124</v>
      </c>
    </row>
    <row r="1018" customFormat="false" ht="72.35" hidden="false" customHeight="false" outlineLevel="0" collapsed="false">
      <c r="A1018" s="13" t="s">
        <v>4125</v>
      </c>
      <c r="B1018" s="14" t="s">
        <v>78</v>
      </c>
      <c r="C1018" s="13" t="s">
        <v>89</v>
      </c>
      <c r="D1018" s="14" t="s">
        <v>4126</v>
      </c>
      <c r="E1018" s="16" t="s">
        <v>4127</v>
      </c>
      <c r="F1018" s="14" t="s">
        <v>450</v>
      </c>
      <c r="G1018" s="16" t="s">
        <v>4128</v>
      </c>
      <c r="H1018" s="13" t="s">
        <v>4129</v>
      </c>
      <c r="I1018" s="13" t="s">
        <v>4130</v>
      </c>
      <c r="J1018" s="13" t="s">
        <v>4131</v>
      </c>
      <c r="K1018" s="14"/>
      <c r="L1018" s="14"/>
      <c r="M1018" s="13" t="s">
        <v>55</v>
      </c>
      <c r="N1018" s="13" t="s">
        <v>249</v>
      </c>
      <c r="O1018" s="14"/>
      <c r="P1018" s="13" t="s">
        <v>3285</v>
      </c>
      <c r="Q1018" s="16" t="s">
        <v>4132</v>
      </c>
    </row>
    <row r="1019" customFormat="false" ht="72.35" hidden="false" customHeight="false" outlineLevel="0" collapsed="false">
      <c r="A1019" s="13" t="s">
        <v>4133</v>
      </c>
      <c r="B1019" s="14" t="s">
        <v>78</v>
      </c>
      <c r="C1019" s="13" t="s">
        <v>89</v>
      </c>
      <c r="D1019" s="14" t="s">
        <v>4134</v>
      </c>
      <c r="E1019" s="16" t="s">
        <v>4135</v>
      </c>
      <c r="F1019" s="14" t="s">
        <v>450</v>
      </c>
      <c r="G1019" s="16" t="s">
        <v>4136</v>
      </c>
      <c r="H1019" s="13" t="s">
        <v>4137</v>
      </c>
      <c r="I1019" s="13" t="s">
        <v>4138</v>
      </c>
      <c r="J1019" s="13" t="s">
        <v>4139</v>
      </c>
      <c r="K1019" s="14"/>
      <c r="L1019" s="14"/>
      <c r="M1019" s="13" t="s">
        <v>55</v>
      </c>
      <c r="N1019" s="13" t="s">
        <v>249</v>
      </c>
      <c r="O1019" s="14"/>
      <c r="P1019" s="13" t="s">
        <v>3285</v>
      </c>
      <c r="Q1019" s="16" t="s">
        <v>4132</v>
      </c>
    </row>
    <row r="1020" customFormat="false" ht="86.55" hidden="false" customHeight="false" outlineLevel="0" collapsed="false">
      <c r="A1020" s="13" t="s">
        <v>4140</v>
      </c>
      <c r="B1020" s="14" t="s">
        <v>78</v>
      </c>
      <c r="C1020" s="13" t="s">
        <v>89</v>
      </c>
      <c r="D1020" s="14" t="s">
        <v>4141</v>
      </c>
      <c r="E1020" s="16" t="s">
        <v>4142</v>
      </c>
      <c r="F1020" s="14" t="s">
        <v>450</v>
      </c>
      <c r="G1020" s="16" t="s">
        <v>4143</v>
      </c>
      <c r="H1020" s="13" t="s">
        <v>3581</v>
      </c>
      <c r="I1020" s="13" t="s">
        <v>4144</v>
      </c>
      <c r="J1020" s="13" t="s">
        <v>4145</v>
      </c>
      <c r="K1020" s="14"/>
      <c r="L1020" s="14"/>
      <c r="M1020" s="13" t="s">
        <v>55</v>
      </c>
      <c r="N1020" s="13" t="s">
        <v>249</v>
      </c>
      <c r="O1020" s="14"/>
      <c r="P1020" s="13" t="s">
        <v>3285</v>
      </c>
      <c r="Q1020" s="16" t="s">
        <v>4146</v>
      </c>
    </row>
    <row r="1021" customFormat="false" ht="72.35" hidden="false" customHeight="false" outlineLevel="0" collapsed="false">
      <c r="A1021" s="13" t="s">
        <v>4147</v>
      </c>
      <c r="B1021" s="14" t="s">
        <v>78</v>
      </c>
      <c r="C1021" s="13" t="s">
        <v>89</v>
      </c>
      <c r="D1021" s="13" t="s">
        <v>4148</v>
      </c>
      <c r="E1021" s="15" t="s">
        <v>4149</v>
      </c>
      <c r="F1021" s="14" t="s">
        <v>450</v>
      </c>
      <c r="G1021" s="16" t="s">
        <v>4150</v>
      </c>
      <c r="H1021" s="13" t="s">
        <v>4151</v>
      </c>
      <c r="I1021" s="13" t="s">
        <v>4152</v>
      </c>
      <c r="J1021" s="13" t="s">
        <v>4153</v>
      </c>
      <c r="K1021" s="14"/>
      <c r="L1021" s="14"/>
      <c r="M1021" s="13" t="s">
        <v>55</v>
      </c>
      <c r="N1021" s="13" t="s">
        <v>249</v>
      </c>
      <c r="O1021" s="14"/>
      <c r="P1021" s="13" t="s">
        <v>3285</v>
      </c>
      <c r="Q1021" s="16" t="s">
        <v>4154</v>
      </c>
    </row>
    <row r="1022" customFormat="false" ht="58.2" hidden="false" customHeight="false" outlineLevel="0" collapsed="false">
      <c r="A1022" s="13" t="s">
        <v>4155</v>
      </c>
      <c r="B1022" s="14" t="s">
        <v>78</v>
      </c>
      <c r="C1022" s="13" t="s">
        <v>89</v>
      </c>
      <c r="D1022" s="13" t="s">
        <v>4148</v>
      </c>
      <c r="E1022" s="15" t="s">
        <v>4156</v>
      </c>
      <c r="F1022" s="14" t="s">
        <v>396</v>
      </c>
      <c r="G1022" s="16" t="s">
        <v>4157</v>
      </c>
      <c r="H1022" s="13" t="s">
        <v>4151</v>
      </c>
      <c r="I1022" s="13" t="s">
        <v>4158</v>
      </c>
      <c r="J1022" s="14" t="s">
        <v>4159</v>
      </c>
      <c r="K1022" s="14"/>
      <c r="L1022" s="14"/>
      <c r="M1022" s="13" t="s">
        <v>54</v>
      </c>
      <c r="N1022" s="13" t="s">
        <v>249</v>
      </c>
      <c r="O1022" s="14"/>
      <c r="P1022" s="13" t="s">
        <v>3285</v>
      </c>
      <c r="Q1022" s="16"/>
    </row>
    <row r="1023" customFormat="false" ht="72.35" hidden="false" customHeight="false" outlineLevel="0" collapsed="false">
      <c r="A1023" s="13" t="s">
        <v>4160</v>
      </c>
      <c r="B1023" s="14" t="s">
        <v>78</v>
      </c>
      <c r="C1023" s="13" t="s">
        <v>89</v>
      </c>
      <c r="D1023" s="13" t="s">
        <v>4148</v>
      </c>
      <c r="E1023" s="16" t="s">
        <v>4161</v>
      </c>
      <c r="F1023" s="14" t="s">
        <v>396</v>
      </c>
      <c r="G1023" s="16" t="s">
        <v>4157</v>
      </c>
      <c r="H1023" s="13" t="s">
        <v>4162</v>
      </c>
      <c r="I1023" s="13" t="s">
        <v>4158</v>
      </c>
      <c r="J1023" s="14" t="s">
        <v>4159</v>
      </c>
      <c r="K1023" s="14"/>
      <c r="L1023" s="14"/>
      <c r="M1023" s="13" t="s">
        <v>54</v>
      </c>
      <c r="N1023" s="13" t="s">
        <v>249</v>
      </c>
      <c r="O1023" s="14"/>
      <c r="P1023" s="13" t="s">
        <v>3285</v>
      </c>
      <c r="Q1023" s="16"/>
    </row>
    <row r="1024" customFormat="false" ht="72.35" hidden="false" customHeight="false" outlineLevel="0" collapsed="false">
      <c r="A1024" s="13" t="s">
        <v>4163</v>
      </c>
      <c r="B1024" s="14" t="s">
        <v>78</v>
      </c>
      <c r="C1024" s="13" t="s">
        <v>89</v>
      </c>
      <c r="D1024" s="13" t="s">
        <v>4148</v>
      </c>
      <c r="E1024" s="15" t="s">
        <v>4164</v>
      </c>
      <c r="F1024" s="14" t="s">
        <v>396</v>
      </c>
      <c r="G1024" s="16" t="s">
        <v>4150</v>
      </c>
      <c r="H1024" s="13" t="s">
        <v>4165</v>
      </c>
      <c r="I1024" s="13" t="s">
        <v>4158</v>
      </c>
      <c r="J1024" s="14" t="s">
        <v>4159</v>
      </c>
      <c r="K1024" s="14"/>
      <c r="L1024" s="14"/>
      <c r="M1024" s="13" t="s">
        <v>54</v>
      </c>
      <c r="N1024" s="13" t="s">
        <v>249</v>
      </c>
      <c r="O1024" s="14"/>
      <c r="P1024" s="13" t="s">
        <v>3285</v>
      </c>
      <c r="Q1024" s="15" t="s">
        <v>4166</v>
      </c>
    </row>
    <row r="1025" customFormat="false" ht="72.35" hidden="false" customHeight="false" outlineLevel="0" collapsed="false">
      <c r="A1025" s="13" t="s">
        <v>4167</v>
      </c>
      <c r="B1025" s="14" t="s">
        <v>78</v>
      </c>
      <c r="C1025" s="13" t="s">
        <v>89</v>
      </c>
      <c r="D1025" s="13" t="s">
        <v>4148</v>
      </c>
      <c r="E1025" s="16" t="s">
        <v>4168</v>
      </c>
      <c r="F1025" s="14" t="s">
        <v>4169</v>
      </c>
      <c r="G1025" s="16" t="s">
        <v>4150</v>
      </c>
      <c r="H1025" s="13" t="s">
        <v>4165</v>
      </c>
      <c r="I1025" s="13" t="s">
        <v>3886</v>
      </c>
      <c r="J1025" s="13" t="s">
        <v>3887</v>
      </c>
      <c r="K1025" s="13" t="s">
        <v>3888</v>
      </c>
      <c r="L1025" s="14"/>
      <c r="M1025" s="13" t="s">
        <v>53</v>
      </c>
      <c r="N1025" s="13" t="s">
        <v>249</v>
      </c>
      <c r="O1025" s="14"/>
      <c r="P1025" s="13" t="s">
        <v>3285</v>
      </c>
      <c r="Q1025" s="16" t="s">
        <v>4170</v>
      </c>
    </row>
    <row r="1026" customFormat="false" ht="72.35" hidden="false" customHeight="false" outlineLevel="0" collapsed="false">
      <c r="A1026" s="13" t="s">
        <v>4171</v>
      </c>
      <c r="B1026" s="14" t="s">
        <v>78</v>
      </c>
      <c r="C1026" s="13" t="s">
        <v>89</v>
      </c>
      <c r="D1026" s="14" t="s">
        <v>4172</v>
      </c>
      <c r="E1026" s="16" t="s">
        <v>4173</v>
      </c>
      <c r="F1026" s="14" t="s">
        <v>396</v>
      </c>
      <c r="G1026" s="16" t="s">
        <v>4174</v>
      </c>
      <c r="H1026" s="13" t="s">
        <v>4104</v>
      </c>
      <c r="I1026" s="13" t="s">
        <v>4175</v>
      </c>
      <c r="J1026" s="14" t="s">
        <v>4176</v>
      </c>
      <c r="K1026" s="14"/>
      <c r="L1026" s="14"/>
      <c r="M1026" s="13" t="s">
        <v>54</v>
      </c>
      <c r="N1026" s="13" t="s">
        <v>249</v>
      </c>
      <c r="O1026" s="14"/>
      <c r="P1026" s="13" t="s">
        <v>3285</v>
      </c>
      <c r="Q1026" s="16"/>
    </row>
    <row r="1027" customFormat="false" ht="86.55" hidden="false" customHeight="false" outlineLevel="0" collapsed="false">
      <c r="A1027" s="13" t="s">
        <v>4177</v>
      </c>
      <c r="B1027" s="14" t="s">
        <v>78</v>
      </c>
      <c r="C1027" s="13" t="s">
        <v>89</v>
      </c>
      <c r="D1027" s="14" t="s">
        <v>4172</v>
      </c>
      <c r="E1027" s="16" t="s">
        <v>4178</v>
      </c>
      <c r="F1027" s="14" t="s">
        <v>396</v>
      </c>
      <c r="G1027" s="16" t="s">
        <v>4174</v>
      </c>
      <c r="H1027" s="13" t="s">
        <v>4179</v>
      </c>
      <c r="I1027" s="13" t="s">
        <v>4175</v>
      </c>
      <c r="J1027" s="14" t="s">
        <v>4176</v>
      </c>
      <c r="K1027" s="14"/>
      <c r="L1027" s="14"/>
      <c r="M1027" s="13" t="s">
        <v>54</v>
      </c>
      <c r="N1027" s="13" t="s">
        <v>249</v>
      </c>
      <c r="O1027" s="14"/>
      <c r="P1027" s="13" t="s">
        <v>3285</v>
      </c>
      <c r="Q1027" s="16" t="s">
        <v>4180</v>
      </c>
    </row>
    <row r="1028" customFormat="false" ht="72.35" hidden="false" customHeight="false" outlineLevel="0" collapsed="false">
      <c r="A1028" s="13" t="s">
        <v>4181</v>
      </c>
      <c r="B1028" s="14" t="s">
        <v>78</v>
      </c>
      <c r="C1028" s="13" t="s">
        <v>89</v>
      </c>
      <c r="D1028" s="14" t="s">
        <v>4182</v>
      </c>
      <c r="E1028" s="16" t="s">
        <v>4183</v>
      </c>
      <c r="F1028" s="14" t="s">
        <v>396</v>
      </c>
      <c r="G1028" s="16" t="s">
        <v>4184</v>
      </c>
      <c r="H1028" s="13" t="s">
        <v>4185</v>
      </c>
      <c r="I1028" s="13" t="s">
        <v>4186</v>
      </c>
      <c r="J1028" s="14" t="s">
        <v>4187</v>
      </c>
      <c r="K1028" s="14"/>
      <c r="L1028" s="14"/>
      <c r="M1028" s="13" t="s">
        <v>54</v>
      </c>
      <c r="N1028" s="13" t="s">
        <v>249</v>
      </c>
      <c r="O1028" s="14"/>
      <c r="P1028" s="13" t="s">
        <v>3285</v>
      </c>
      <c r="Q1028" s="16"/>
    </row>
    <row r="1029" customFormat="false" ht="72.35" hidden="false" customHeight="false" outlineLevel="0" collapsed="false">
      <c r="A1029" s="13" t="s">
        <v>4188</v>
      </c>
      <c r="B1029" s="14" t="s">
        <v>78</v>
      </c>
      <c r="C1029" s="13" t="s">
        <v>89</v>
      </c>
      <c r="D1029" s="14" t="s">
        <v>4121</v>
      </c>
      <c r="E1029" s="16" t="s">
        <v>4189</v>
      </c>
      <c r="F1029" s="14" t="s">
        <v>396</v>
      </c>
      <c r="G1029" s="16" t="s">
        <v>4190</v>
      </c>
      <c r="H1029" s="13" t="s">
        <v>3581</v>
      </c>
      <c r="I1029" s="13" t="s">
        <v>4191</v>
      </c>
      <c r="J1029" s="14" t="s">
        <v>4192</v>
      </c>
      <c r="K1029" s="14"/>
      <c r="L1029" s="14"/>
      <c r="M1029" s="13" t="s">
        <v>54</v>
      </c>
      <c r="N1029" s="13" t="s">
        <v>249</v>
      </c>
      <c r="O1029" s="14"/>
      <c r="P1029" s="13" t="s">
        <v>3285</v>
      </c>
      <c r="Q1029" s="16"/>
    </row>
    <row r="1030" customFormat="false" ht="86.55" hidden="false" customHeight="false" outlineLevel="0" collapsed="false">
      <c r="A1030" s="13" t="s">
        <v>4193</v>
      </c>
      <c r="B1030" s="14" t="s">
        <v>78</v>
      </c>
      <c r="C1030" s="13" t="s">
        <v>89</v>
      </c>
      <c r="D1030" s="14" t="s">
        <v>4121</v>
      </c>
      <c r="E1030" s="15" t="s">
        <v>4194</v>
      </c>
      <c r="F1030" s="14" t="s">
        <v>396</v>
      </c>
      <c r="G1030" s="16" t="s">
        <v>4190</v>
      </c>
      <c r="H1030" s="13" t="s">
        <v>3581</v>
      </c>
      <c r="I1030" s="13" t="s">
        <v>4191</v>
      </c>
      <c r="J1030" s="14" t="s">
        <v>4192</v>
      </c>
      <c r="K1030" s="14"/>
      <c r="L1030" s="14"/>
      <c r="M1030" s="13" t="s">
        <v>54</v>
      </c>
      <c r="N1030" s="13" t="s">
        <v>249</v>
      </c>
      <c r="O1030" s="14"/>
      <c r="P1030" s="13" t="s">
        <v>3285</v>
      </c>
      <c r="Q1030" s="15" t="s">
        <v>4195</v>
      </c>
    </row>
    <row r="1031" customFormat="false" ht="72.35" hidden="false" customHeight="false" outlineLevel="0" collapsed="false">
      <c r="A1031" s="13" t="s">
        <v>4196</v>
      </c>
      <c r="B1031" s="14" t="s">
        <v>78</v>
      </c>
      <c r="C1031" s="13" t="s">
        <v>89</v>
      </c>
      <c r="D1031" s="14" t="s">
        <v>4197</v>
      </c>
      <c r="E1031" s="16" t="s">
        <v>4198</v>
      </c>
      <c r="F1031" s="14" t="s">
        <v>396</v>
      </c>
      <c r="G1031" s="16" t="s">
        <v>4199</v>
      </c>
      <c r="H1031" s="13" t="s">
        <v>3581</v>
      </c>
      <c r="I1031" s="13" t="s">
        <v>4200</v>
      </c>
      <c r="J1031" s="14" t="s">
        <v>4201</v>
      </c>
      <c r="K1031" s="14"/>
      <c r="L1031" s="14"/>
      <c r="M1031" s="13" t="s">
        <v>54</v>
      </c>
      <c r="N1031" s="13" t="s">
        <v>249</v>
      </c>
      <c r="O1031" s="14"/>
      <c r="P1031" s="13" t="s">
        <v>3285</v>
      </c>
      <c r="Q1031" s="16"/>
    </row>
    <row r="1032" customFormat="false" ht="72.35" hidden="false" customHeight="false" outlineLevel="0" collapsed="false">
      <c r="A1032" s="13" t="s">
        <v>4202</v>
      </c>
      <c r="B1032" s="14" t="s">
        <v>78</v>
      </c>
      <c r="C1032" s="13" t="s">
        <v>89</v>
      </c>
      <c r="D1032" s="13" t="s">
        <v>4203</v>
      </c>
      <c r="E1032" s="15" t="s">
        <v>4204</v>
      </c>
      <c r="F1032" s="14" t="s">
        <v>396</v>
      </c>
      <c r="G1032" s="16" t="s">
        <v>4205</v>
      </c>
      <c r="H1032" s="13" t="s">
        <v>3902</v>
      </c>
      <c r="I1032" s="13" t="s">
        <v>4206</v>
      </c>
      <c r="J1032" s="14" t="s">
        <v>4207</v>
      </c>
      <c r="K1032" s="14"/>
      <c r="L1032" s="14"/>
      <c r="M1032" s="13" t="s">
        <v>54</v>
      </c>
      <c r="N1032" s="13" t="s">
        <v>249</v>
      </c>
      <c r="O1032" s="14"/>
      <c r="P1032" s="13" t="s">
        <v>3285</v>
      </c>
      <c r="Q1032" s="16" t="s">
        <v>4208</v>
      </c>
    </row>
    <row r="1033" customFormat="false" ht="86.55" hidden="false" customHeight="false" outlineLevel="0" collapsed="false">
      <c r="A1033" s="13" t="s">
        <v>4209</v>
      </c>
      <c r="B1033" s="14" t="s">
        <v>78</v>
      </c>
      <c r="C1033" s="13" t="s">
        <v>89</v>
      </c>
      <c r="D1033" s="14" t="s">
        <v>4210</v>
      </c>
      <c r="E1033" s="16" t="s">
        <v>4211</v>
      </c>
      <c r="F1033" s="14" t="s">
        <v>450</v>
      </c>
      <c r="G1033" s="16" t="s">
        <v>4212</v>
      </c>
      <c r="H1033" s="13" t="s">
        <v>4213</v>
      </c>
      <c r="I1033" s="13" t="s">
        <v>4214</v>
      </c>
      <c r="J1033" s="13" t="s">
        <v>4215</v>
      </c>
      <c r="K1033" s="14"/>
      <c r="L1033" s="14"/>
      <c r="M1033" s="13" t="s">
        <v>55</v>
      </c>
      <c r="N1033" s="13" t="s">
        <v>249</v>
      </c>
      <c r="O1033" s="14"/>
      <c r="P1033" s="13" t="s">
        <v>3285</v>
      </c>
      <c r="Q1033" s="16" t="s">
        <v>4146</v>
      </c>
    </row>
    <row r="1034" customFormat="false" ht="72.35" hidden="false" customHeight="false" outlineLevel="0" collapsed="false">
      <c r="A1034" s="13" t="s">
        <v>4216</v>
      </c>
      <c r="B1034" s="14" t="s">
        <v>78</v>
      </c>
      <c r="C1034" s="13" t="s">
        <v>89</v>
      </c>
      <c r="D1034" s="14" t="s">
        <v>4217</v>
      </c>
      <c r="E1034" s="16" t="s">
        <v>4218</v>
      </c>
      <c r="F1034" s="14" t="s">
        <v>450</v>
      </c>
      <c r="G1034" s="16" t="s">
        <v>4219</v>
      </c>
      <c r="H1034" s="13" t="s">
        <v>3581</v>
      </c>
      <c r="I1034" s="13" t="s">
        <v>4220</v>
      </c>
      <c r="J1034" s="13" t="s">
        <v>4221</v>
      </c>
      <c r="K1034" s="14"/>
      <c r="L1034" s="14"/>
      <c r="M1034" s="13" t="s">
        <v>55</v>
      </c>
      <c r="N1034" s="13" t="s">
        <v>249</v>
      </c>
      <c r="O1034" s="14"/>
      <c r="P1034" s="13" t="s">
        <v>3285</v>
      </c>
      <c r="Q1034" s="16" t="s">
        <v>4222</v>
      </c>
    </row>
    <row r="1035" customFormat="false" ht="86.55" hidden="false" customHeight="false" outlineLevel="0" collapsed="false">
      <c r="A1035" s="13" t="s">
        <v>4223</v>
      </c>
      <c r="B1035" s="14" t="s">
        <v>78</v>
      </c>
      <c r="C1035" s="13" t="s">
        <v>89</v>
      </c>
      <c r="D1035" s="14" t="s">
        <v>90</v>
      </c>
      <c r="E1035" s="16" t="s">
        <v>4224</v>
      </c>
      <c r="F1035" s="14" t="s">
        <v>450</v>
      </c>
      <c r="G1035" s="16" t="s">
        <v>4225</v>
      </c>
      <c r="H1035" s="13" t="s">
        <v>4226</v>
      </c>
      <c r="I1035" s="13" t="s">
        <v>4227</v>
      </c>
      <c r="J1035" s="13" t="s">
        <v>4228</v>
      </c>
      <c r="K1035" s="14"/>
      <c r="L1035" s="14"/>
      <c r="M1035" s="13" t="s">
        <v>55</v>
      </c>
      <c r="N1035" s="13" t="s">
        <v>249</v>
      </c>
      <c r="O1035" s="14"/>
      <c r="P1035" s="13" t="s">
        <v>3285</v>
      </c>
      <c r="Q1035" s="15" t="s">
        <v>4229</v>
      </c>
    </row>
    <row r="1036" customFormat="false" ht="29.85" hidden="false" customHeight="false" outlineLevel="0" collapsed="false">
      <c r="A1036" s="13" t="s">
        <v>4230</v>
      </c>
      <c r="B1036" s="14" t="s">
        <v>78</v>
      </c>
      <c r="C1036" s="13" t="s">
        <v>89</v>
      </c>
      <c r="D1036" s="14" t="s">
        <v>4231</v>
      </c>
      <c r="E1036" s="16" t="s">
        <v>4232</v>
      </c>
      <c r="F1036" s="14" t="s">
        <v>3906</v>
      </c>
      <c r="G1036" s="16" t="s">
        <v>4233</v>
      </c>
      <c r="H1036" s="13" t="s">
        <v>4234</v>
      </c>
      <c r="I1036" s="13" t="s">
        <v>4235</v>
      </c>
      <c r="J1036" s="13" t="s">
        <v>4236</v>
      </c>
      <c r="K1036" s="14"/>
      <c r="L1036" s="14"/>
      <c r="M1036" s="13" t="s">
        <v>55</v>
      </c>
      <c r="N1036" s="13" t="s">
        <v>249</v>
      </c>
      <c r="O1036" s="14"/>
      <c r="P1036" s="13" t="s">
        <v>3285</v>
      </c>
      <c r="Q1036" s="16" t="s">
        <v>4237</v>
      </c>
    </row>
    <row r="1037" customFormat="false" ht="58.2" hidden="false" customHeight="false" outlineLevel="0" collapsed="false">
      <c r="A1037" s="13" t="s">
        <v>4238</v>
      </c>
      <c r="B1037" s="14" t="s">
        <v>78</v>
      </c>
      <c r="C1037" s="13" t="s">
        <v>89</v>
      </c>
      <c r="D1037" s="14" t="s">
        <v>90</v>
      </c>
      <c r="E1037" s="16" t="s">
        <v>4239</v>
      </c>
      <c r="F1037" s="14" t="s">
        <v>396</v>
      </c>
      <c r="G1037" s="16" t="s">
        <v>4240</v>
      </c>
      <c r="H1037" s="13" t="s">
        <v>3825</v>
      </c>
      <c r="I1037" s="13" t="s">
        <v>3858</v>
      </c>
      <c r="J1037" s="13" t="s">
        <v>3859</v>
      </c>
      <c r="K1037" s="13" t="s">
        <v>3860</v>
      </c>
      <c r="L1037" s="14"/>
      <c r="M1037" s="13" t="s">
        <v>52</v>
      </c>
      <c r="N1037" s="13" t="s">
        <v>249</v>
      </c>
      <c r="O1037" s="14"/>
      <c r="P1037" s="13" t="s">
        <v>3285</v>
      </c>
      <c r="Q1037" s="16"/>
    </row>
    <row r="1038" customFormat="false" ht="58.2" hidden="false" customHeight="false" outlineLevel="0" collapsed="false">
      <c r="A1038" s="13" t="s">
        <v>4241</v>
      </c>
      <c r="B1038" s="14" t="s">
        <v>78</v>
      </c>
      <c r="C1038" s="13" t="s">
        <v>91</v>
      </c>
      <c r="D1038" s="14" t="s">
        <v>4242</v>
      </c>
      <c r="E1038" s="16" t="s">
        <v>4243</v>
      </c>
      <c r="F1038" s="14" t="s">
        <v>396</v>
      </c>
      <c r="G1038" s="16" t="s">
        <v>4244</v>
      </c>
      <c r="H1038" s="13" t="s">
        <v>4213</v>
      </c>
      <c r="I1038" s="13" t="s">
        <v>4245</v>
      </c>
      <c r="J1038" s="14" t="s">
        <v>4246</v>
      </c>
      <c r="K1038" s="14"/>
      <c r="L1038" s="14"/>
      <c r="M1038" s="13" t="s">
        <v>54</v>
      </c>
      <c r="N1038" s="13" t="s">
        <v>249</v>
      </c>
      <c r="O1038" s="14"/>
      <c r="P1038" s="13" t="s">
        <v>3285</v>
      </c>
      <c r="Q1038" s="16" t="s">
        <v>4247</v>
      </c>
    </row>
    <row r="1039" customFormat="false" ht="29.85" hidden="false" customHeight="false" outlineLevel="0" collapsed="false">
      <c r="A1039" s="13" t="s">
        <v>4248</v>
      </c>
      <c r="B1039" s="14" t="s">
        <v>78</v>
      </c>
      <c r="C1039" s="13" t="s">
        <v>91</v>
      </c>
      <c r="D1039" s="14" t="s">
        <v>4242</v>
      </c>
      <c r="E1039" s="16" t="s">
        <v>4249</v>
      </c>
      <c r="F1039" s="14" t="s">
        <v>396</v>
      </c>
      <c r="G1039" s="16" t="s">
        <v>4244</v>
      </c>
      <c r="H1039" s="13" t="s">
        <v>4213</v>
      </c>
      <c r="I1039" s="13" t="s">
        <v>4245</v>
      </c>
      <c r="J1039" s="14" t="s">
        <v>4246</v>
      </c>
      <c r="K1039" s="14"/>
      <c r="L1039" s="14"/>
      <c r="M1039" s="13" t="s">
        <v>54</v>
      </c>
      <c r="N1039" s="13" t="s">
        <v>249</v>
      </c>
      <c r="O1039" s="14"/>
      <c r="P1039" s="13" t="s">
        <v>3285</v>
      </c>
      <c r="Q1039" s="16" t="s">
        <v>4250</v>
      </c>
    </row>
    <row r="1040" customFormat="false" ht="44" hidden="false" customHeight="false" outlineLevel="0" collapsed="false">
      <c r="A1040" s="13" t="s">
        <v>4251</v>
      </c>
      <c r="B1040" s="14" t="s">
        <v>78</v>
      </c>
      <c r="C1040" s="13" t="s">
        <v>91</v>
      </c>
      <c r="D1040" s="14" t="s">
        <v>4242</v>
      </c>
      <c r="E1040" s="16" t="s">
        <v>4252</v>
      </c>
      <c r="F1040" s="14" t="s">
        <v>396</v>
      </c>
      <c r="G1040" s="16" t="s">
        <v>4244</v>
      </c>
      <c r="H1040" s="13" t="s">
        <v>4213</v>
      </c>
      <c r="I1040" s="13" t="s">
        <v>4253</v>
      </c>
      <c r="J1040" s="13" t="s">
        <v>4254</v>
      </c>
      <c r="K1040" s="13" t="s">
        <v>4255</v>
      </c>
      <c r="L1040" s="13" t="s">
        <v>4256</v>
      </c>
      <c r="M1040" s="13" t="s">
        <v>56</v>
      </c>
      <c r="N1040" s="13" t="s">
        <v>249</v>
      </c>
      <c r="O1040" s="14"/>
      <c r="P1040" s="13" t="s">
        <v>3285</v>
      </c>
      <c r="Q1040" s="16" t="s">
        <v>4257</v>
      </c>
    </row>
    <row r="1041" customFormat="false" ht="44" hidden="false" customHeight="false" outlineLevel="0" collapsed="false">
      <c r="A1041" s="13" t="s">
        <v>4258</v>
      </c>
      <c r="B1041" s="14" t="s">
        <v>78</v>
      </c>
      <c r="C1041" s="13" t="s">
        <v>91</v>
      </c>
      <c r="D1041" s="14" t="s">
        <v>4242</v>
      </c>
      <c r="E1041" s="15" t="s">
        <v>4259</v>
      </c>
      <c r="F1041" s="14" t="s">
        <v>396</v>
      </c>
      <c r="G1041" s="16" t="s">
        <v>4244</v>
      </c>
      <c r="H1041" s="13" t="s">
        <v>4213</v>
      </c>
      <c r="I1041" s="13" t="s">
        <v>4260</v>
      </c>
      <c r="J1041" s="14" t="s">
        <v>4261</v>
      </c>
      <c r="K1041" s="14"/>
      <c r="L1041" s="14"/>
      <c r="M1041" s="13" t="s">
        <v>56</v>
      </c>
      <c r="N1041" s="13" t="s">
        <v>249</v>
      </c>
      <c r="O1041" s="14"/>
      <c r="P1041" s="13" t="s">
        <v>3285</v>
      </c>
      <c r="Q1041" s="16" t="s">
        <v>4262</v>
      </c>
    </row>
    <row r="1042" customFormat="false" ht="58.2" hidden="false" customHeight="false" outlineLevel="0" collapsed="false">
      <c r="A1042" s="13" t="s">
        <v>4263</v>
      </c>
      <c r="B1042" s="14" t="s">
        <v>78</v>
      </c>
      <c r="C1042" s="13" t="s">
        <v>91</v>
      </c>
      <c r="D1042" s="14" t="s">
        <v>4242</v>
      </c>
      <c r="E1042" s="15" t="s">
        <v>4264</v>
      </c>
      <c r="F1042" s="14" t="s">
        <v>4265</v>
      </c>
      <c r="G1042" s="16" t="s">
        <v>4244</v>
      </c>
      <c r="H1042" s="13" t="s">
        <v>4213</v>
      </c>
      <c r="I1042" s="13" t="s">
        <v>4266</v>
      </c>
      <c r="J1042" s="13" t="s">
        <v>4267</v>
      </c>
      <c r="K1042" s="13" t="s">
        <v>4268</v>
      </c>
      <c r="L1042" s="14"/>
      <c r="M1042" s="13" t="s">
        <v>53</v>
      </c>
      <c r="N1042" s="13" t="s">
        <v>249</v>
      </c>
      <c r="O1042" s="14"/>
      <c r="P1042" s="13" t="s">
        <v>3285</v>
      </c>
      <c r="Q1042" s="15" t="s">
        <v>4269</v>
      </c>
    </row>
    <row r="1043" customFormat="false" ht="44" hidden="false" customHeight="false" outlineLevel="0" collapsed="false">
      <c r="A1043" s="13" t="s">
        <v>4270</v>
      </c>
      <c r="B1043" s="14" t="s">
        <v>78</v>
      </c>
      <c r="C1043" s="13" t="s">
        <v>91</v>
      </c>
      <c r="D1043" s="14" t="s">
        <v>4242</v>
      </c>
      <c r="E1043" s="15" t="s">
        <v>4271</v>
      </c>
      <c r="F1043" s="14" t="s">
        <v>4265</v>
      </c>
      <c r="G1043" s="16" t="s">
        <v>4244</v>
      </c>
      <c r="H1043" s="13" t="s">
        <v>4213</v>
      </c>
      <c r="I1043" s="13" t="s">
        <v>4266</v>
      </c>
      <c r="J1043" s="13" t="s">
        <v>4267</v>
      </c>
      <c r="K1043" s="13" t="s">
        <v>4268</v>
      </c>
      <c r="L1043" s="14"/>
      <c r="M1043" s="13" t="s">
        <v>53</v>
      </c>
      <c r="N1043" s="13" t="s">
        <v>249</v>
      </c>
      <c r="O1043" s="14"/>
      <c r="P1043" s="13" t="s">
        <v>3285</v>
      </c>
      <c r="Q1043" s="15" t="s">
        <v>4269</v>
      </c>
    </row>
    <row r="1044" customFormat="false" ht="72.35" hidden="false" customHeight="false" outlineLevel="0" collapsed="false">
      <c r="A1044" s="13" t="s">
        <v>4272</v>
      </c>
      <c r="B1044" s="14" t="s">
        <v>78</v>
      </c>
      <c r="C1044" s="13" t="s">
        <v>91</v>
      </c>
      <c r="D1044" s="14" t="s">
        <v>4242</v>
      </c>
      <c r="E1044" s="15" t="s">
        <v>4273</v>
      </c>
      <c r="F1044" s="14" t="s">
        <v>4265</v>
      </c>
      <c r="G1044" s="16" t="s">
        <v>4244</v>
      </c>
      <c r="H1044" s="13" t="s">
        <v>4213</v>
      </c>
      <c r="I1044" s="13" t="s">
        <v>4266</v>
      </c>
      <c r="J1044" s="13" t="s">
        <v>4267</v>
      </c>
      <c r="K1044" s="13" t="s">
        <v>4268</v>
      </c>
      <c r="L1044" s="14"/>
      <c r="M1044" s="13" t="s">
        <v>53</v>
      </c>
      <c r="N1044" s="13" t="s">
        <v>249</v>
      </c>
      <c r="O1044" s="14"/>
      <c r="P1044" s="13" t="s">
        <v>3285</v>
      </c>
      <c r="Q1044" s="15" t="s">
        <v>4274</v>
      </c>
    </row>
    <row r="1045" customFormat="false" ht="44" hidden="false" customHeight="false" outlineLevel="0" collapsed="false">
      <c r="A1045" s="13" t="s">
        <v>4275</v>
      </c>
      <c r="B1045" s="14" t="s">
        <v>78</v>
      </c>
      <c r="C1045" s="13" t="s">
        <v>91</v>
      </c>
      <c r="D1045" s="14" t="s">
        <v>4242</v>
      </c>
      <c r="E1045" s="15" t="s">
        <v>4276</v>
      </c>
      <c r="F1045" s="14" t="s">
        <v>4265</v>
      </c>
      <c r="G1045" s="16" t="s">
        <v>4244</v>
      </c>
      <c r="H1045" s="13" t="s">
        <v>4213</v>
      </c>
      <c r="I1045" s="13" t="s">
        <v>4266</v>
      </c>
      <c r="J1045" s="13" t="s">
        <v>4267</v>
      </c>
      <c r="K1045" s="13" t="s">
        <v>4268</v>
      </c>
      <c r="L1045" s="14"/>
      <c r="M1045" s="13" t="s">
        <v>53</v>
      </c>
      <c r="N1045" s="13" t="s">
        <v>249</v>
      </c>
      <c r="O1045" s="14"/>
      <c r="P1045" s="13" t="s">
        <v>3285</v>
      </c>
      <c r="Q1045" s="15" t="s">
        <v>4277</v>
      </c>
    </row>
    <row r="1046" customFormat="false" ht="44" hidden="false" customHeight="false" outlineLevel="0" collapsed="false">
      <c r="A1046" s="13" t="s">
        <v>4278</v>
      </c>
      <c r="B1046" s="14" t="s">
        <v>78</v>
      </c>
      <c r="C1046" s="13" t="s">
        <v>91</v>
      </c>
      <c r="D1046" s="14" t="s">
        <v>4279</v>
      </c>
      <c r="E1046" s="15" t="s">
        <v>4280</v>
      </c>
      <c r="F1046" s="14" t="s">
        <v>4265</v>
      </c>
      <c r="G1046" s="16" t="s">
        <v>4281</v>
      </c>
      <c r="H1046" s="13" t="s">
        <v>4282</v>
      </c>
      <c r="I1046" s="13" t="s">
        <v>4266</v>
      </c>
      <c r="J1046" s="13" t="s">
        <v>4267</v>
      </c>
      <c r="K1046" s="13" t="s">
        <v>4268</v>
      </c>
      <c r="L1046" s="14"/>
      <c r="M1046" s="13" t="s">
        <v>53</v>
      </c>
      <c r="N1046" s="13" t="s">
        <v>249</v>
      </c>
      <c r="O1046" s="14"/>
      <c r="P1046" s="13" t="s">
        <v>3285</v>
      </c>
      <c r="Q1046" s="15" t="s">
        <v>4283</v>
      </c>
    </row>
    <row r="1047" customFormat="false" ht="44" hidden="false" customHeight="false" outlineLevel="0" collapsed="false">
      <c r="A1047" s="13" t="s">
        <v>4284</v>
      </c>
      <c r="B1047" s="14" t="s">
        <v>78</v>
      </c>
      <c r="C1047" s="13" t="s">
        <v>91</v>
      </c>
      <c r="D1047" s="14" t="s">
        <v>4285</v>
      </c>
      <c r="E1047" s="16" t="s">
        <v>4286</v>
      </c>
      <c r="F1047" s="14" t="s">
        <v>4287</v>
      </c>
      <c r="G1047" s="16" t="s">
        <v>4288</v>
      </c>
      <c r="H1047" s="13" t="s">
        <v>4213</v>
      </c>
      <c r="I1047" s="13" t="s">
        <v>4289</v>
      </c>
      <c r="J1047" s="13" t="s">
        <v>4290</v>
      </c>
      <c r="K1047" s="13" t="s">
        <v>4291</v>
      </c>
      <c r="L1047" s="14"/>
      <c r="M1047" s="13" t="s">
        <v>53</v>
      </c>
      <c r="N1047" s="13" t="s">
        <v>249</v>
      </c>
      <c r="O1047" s="14"/>
      <c r="P1047" s="13" t="s">
        <v>3285</v>
      </c>
      <c r="Q1047" s="16" t="s">
        <v>4292</v>
      </c>
    </row>
    <row r="1048" customFormat="false" ht="44" hidden="false" customHeight="false" outlineLevel="0" collapsed="false">
      <c r="A1048" s="13" t="s">
        <v>4293</v>
      </c>
      <c r="B1048" s="14" t="s">
        <v>78</v>
      </c>
      <c r="C1048" s="13" t="s">
        <v>91</v>
      </c>
      <c r="D1048" s="14" t="s">
        <v>4285</v>
      </c>
      <c r="E1048" s="16" t="s">
        <v>4294</v>
      </c>
      <c r="F1048" s="14" t="s">
        <v>4287</v>
      </c>
      <c r="G1048" s="16" t="s">
        <v>4288</v>
      </c>
      <c r="H1048" s="13" t="s">
        <v>4213</v>
      </c>
      <c r="I1048" s="13" t="s">
        <v>4289</v>
      </c>
      <c r="J1048" s="13" t="s">
        <v>4290</v>
      </c>
      <c r="K1048" s="13" t="s">
        <v>4291</v>
      </c>
      <c r="L1048" s="14"/>
      <c r="M1048" s="13" t="s">
        <v>53</v>
      </c>
      <c r="N1048" s="13" t="s">
        <v>249</v>
      </c>
      <c r="O1048" s="14"/>
      <c r="P1048" s="13" t="s">
        <v>3285</v>
      </c>
      <c r="Q1048" s="16" t="s">
        <v>4295</v>
      </c>
    </row>
    <row r="1049" customFormat="false" ht="72.35" hidden="false" customHeight="false" outlineLevel="0" collapsed="false">
      <c r="A1049" s="13" t="s">
        <v>4296</v>
      </c>
      <c r="B1049" s="14" t="s">
        <v>78</v>
      </c>
      <c r="C1049" s="13" t="s">
        <v>91</v>
      </c>
      <c r="D1049" s="14" t="s">
        <v>4285</v>
      </c>
      <c r="E1049" s="16" t="s">
        <v>4297</v>
      </c>
      <c r="F1049" s="14" t="s">
        <v>4287</v>
      </c>
      <c r="G1049" s="16" t="s">
        <v>4288</v>
      </c>
      <c r="H1049" s="13" t="s">
        <v>4213</v>
      </c>
      <c r="I1049" s="13" t="s">
        <v>4289</v>
      </c>
      <c r="J1049" s="13" t="s">
        <v>4290</v>
      </c>
      <c r="K1049" s="13" t="s">
        <v>4291</v>
      </c>
      <c r="L1049" s="14"/>
      <c r="M1049" s="13" t="s">
        <v>53</v>
      </c>
      <c r="N1049" s="13" t="s">
        <v>249</v>
      </c>
      <c r="O1049" s="14"/>
      <c r="P1049" s="13" t="s">
        <v>3285</v>
      </c>
      <c r="Q1049" s="16" t="s">
        <v>4298</v>
      </c>
    </row>
    <row r="1050" customFormat="false" ht="58.2" hidden="false" customHeight="false" outlineLevel="0" collapsed="false">
      <c r="A1050" s="13" t="s">
        <v>4299</v>
      </c>
      <c r="B1050" s="14" t="s">
        <v>78</v>
      </c>
      <c r="C1050" s="13" t="s">
        <v>91</v>
      </c>
      <c r="D1050" s="14" t="s">
        <v>4285</v>
      </c>
      <c r="E1050" s="16" t="s">
        <v>4300</v>
      </c>
      <c r="F1050" s="14" t="s">
        <v>4287</v>
      </c>
      <c r="G1050" s="16" t="s">
        <v>4288</v>
      </c>
      <c r="H1050" s="13" t="s">
        <v>4213</v>
      </c>
      <c r="I1050" s="13" t="s">
        <v>4289</v>
      </c>
      <c r="J1050" s="13" t="s">
        <v>4290</v>
      </c>
      <c r="K1050" s="13" t="s">
        <v>4291</v>
      </c>
      <c r="L1050" s="14"/>
      <c r="M1050" s="13" t="s">
        <v>53</v>
      </c>
      <c r="N1050" s="13" t="s">
        <v>249</v>
      </c>
      <c r="O1050" s="14"/>
      <c r="P1050" s="13" t="s">
        <v>3285</v>
      </c>
      <c r="Q1050" s="16" t="s">
        <v>4301</v>
      </c>
    </row>
    <row r="1051" customFormat="false" ht="58.2" hidden="false" customHeight="false" outlineLevel="0" collapsed="false">
      <c r="A1051" s="13" t="s">
        <v>4302</v>
      </c>
      <c r="B1051" s="14" t="s">
        <v>78</v>
      </c>
      <c r="C1051" s="13" t="s">
        <v>91</v>
      </c>
      <c r="D1051" s="14" t="s">
        <v>4285</v>
      </c>
      <c r="E1051" s="16" t="s">
        <v>4303</v>
      </c>
      <c r="F1051" s="14" t="s">
        <v>4287</v>
      </c>
      <c r="G1051" s="16" t="s">
        <v>4288</v>
      </c>
      <c r="H1051" s="13" t="s">
        <v>4213</v>
      </c>
      <c r="I1051" s="13" t="s">
        <v>4289</v>
      </c>
      <c r="J1051" s="13" t="s">
        <v>4290</v>
      </c>
      <c r="K1051" s="13" t="s">
        <v>4291</v>
      </c>
      <c r="L1051" s="14"/>
      <c r="M1051" s="13" t="s">
        <v>53</v>
      </c>
      <c r="N1051" s="13" t="s">
        <v>249</v>
      </c>
      <c r="O1051" s="14"/>
      <c r="P1051" s="13" t="s">
        <v>3285</v>
      </c>
      <c r="Q1051" s="16"/>
    </row>
    <row r="1052" customFormat="false" ht="58.2" hidden="false" customHeight="false" outlineLevel="0" collapsed="false">
      <c r="A1052" s="13" t="s">
        <v>4304</v>
      </c>
      <c r="B1052" s="14" t="s">
        <v>78</v>
      </c>
      <c r="C1052" s="13" t="s">
        <v>91</v>
      </c>
      <c r="D1052" s="14" t="s">
        <v>4285</v>
      </c>
      <c r="E1052" s="16" t="s">
        <v>4305</v>
      </c>
      <c r="F1052" s="14" t="s">
        <v>4287</v>
      </c>
      <c r="G1052" s="16" t="s">
        <v>4288</v>
      </c>
      <c r="H1052" s="13" t="s">
        <v>4213</v>
      </c>
      <c r="I1052" s="13" t="s">
        <v>4289</v>
      </c>
      <c r="J1052" s="13" t="s">
        <v>4290</v>
      </c>
      <c r="K1052" s="13" t="s">
        <v>4291</v>
      </c>
      <c r="L1052" s="14"/>
      <c r="M1052" s="13" t="s">
        <v>53</v>
      </c>
      <c r="N1052" s="13" t="s">
        <v>249</v>
      </c>
      <c r="O1052" s="14"/>
      <c r="P1052" s="13" t="s">
        <v>3285</v>
      </c>
      <c r="Q1052" s="16" t="s">
        <v>4306</v>
      </c>
    </row>
    <row r="1053" customFormat="false" ht="44" hidden="false" customHeight="false" outlineLevel="0" collapsed="false">
      <c r="A1053" s="13" t="s">
        <v>4307</v>
      </c>
      <c r="B1053" s="14" t="s">
        <v>78</v>
      </c>
      <c r="C1053" s="13" t="s">
        <v>91</v>
      </c>
      <c r="D1053" s="14" t="s">
        <v>4308</v>
      </c>
      <c r="E1053" s="16" t="s">
        <v>4309</v>
      </c>
      <c r="F1053" s="14" t="s">
        <v>4310</v>
      </c>
      <c r="G1053" s="16" t="s">
        <v>4311</v>
      </c>
      <c r="H1053" s="13" t="s">
        <v>4213</v>
      </c>
      <c r="I1053" s="13" t="s">
        <v>4312</v>
      </c>
      <c r="J1053" s="13" t="s">
        <v>4313</v>
      </c>
      <c r="K1053" s="14"/>
      <c r="L1053" s="14"/>
      <c r="M1053" s="13" t="s">
        <v>56</v>
      </c>
      <c r="N1053" s="13" t="s">
        <v>249</v>
      </c>
      <c r="O1053" s="14"/>
      <c r="P1053" s="13" t="s">
        <v>3285</v>
      </c>
      <c r="Q1053" s="16" t="s">
        <v>4314</v>
      </c>
    </row>
    <row r="1054" customFormat="false" ht="44" hidden="false" customHeight="false" outlineLevel="0" collapsed="false">
      <c r="A1054" s="13" t="s">
        <v>4315</v>
      </c>
      <c r="B1054" s="14" t="s">
        <v>78</v>
      </c>
      <c r="C1054" s="13" t="s">
        <v>91</v>
      </c>
      <c r="D1054" s="14" t="s">
        <v>4316</v>
      </c>
      <c r="E1054" s="16" t="s">
        <v>4317</v>
      </c>
      <c r="F1054" s="14" t="s">
        <v>4318</v>
      </c>
      <c r="G1054" s="16" t="s">
        <v>4319</v>
      </c>
      <c r="H1054" s="13" t="s">
        <v>4320</v>
      </c>
      <c r="I1054" s="13" t="s">
        <v>4321</v>
      </c>
      <c r="J1054" s="13" t="s">
        <v>4322</v>
      </c>
      <c r="K1054" s="14"/>
      <c r="L1054" s="14"/>
      <c r="M1054" s="13" t="s">
        <v>55</v>
      </c>
      <c r="N1054" s="13" t="s">
        <v>249</v>
      </c>
      <c r="O1054" s="14"/>
      <c r="P1054" s="13" t="s">
        <v>3285</v>
      </c>
      <c r="Q1054" s="16"/>
    </row>
    <row r="1055" customFormat="false" ht="44" hidden="false" customHeight="false" outlineLevel="0" collapsed="false">
      <c r="A1055" s="13" t="s">
        <v>4323</v>
      </c>
      <c r="B1055" s="14" t="s">
        <v>78</v>
      </c>
      <c r="C1055" s="13" t="s">
        <v>91</v>
      </c>
      <c r="D1055" s="14" t="s">
        <v>4316</v>
      </c>
      <c r="E1055" s="15" t="s">
        <v>4324</v>
      </c>
      <c r="F1055" s="14" t="s">
        <v>4265</v>
      </c>
      <c r="G1055" s="16" t="s">
        <v>4319</v>
      </c>
      <c r="H1055" s="13" t="s">
        <v>4325</v>
      </c>
      <c r="I1055" s="13" t="s">
        <v>4326</v>
      </c>
      <c r="J1055" s="13" t="s">
        <v>4327</v>
      </c>
      <c r="K1055" s="13" t="s">
        <v>4328</v>
      </c>
      <c r="L1055" s="14"/>
      <c r="M1055" s="13" t="s">
        <v>53</v>
      </c>
      <c r="N1055" s="13" t="s">
        <v>249</v>
      </c>
      <c r="O1055" s="14"/>
      <c r="P1055" s="13" t="s">
        <v>3285</v>
      </c>
      <c r="Q1055" s="16" t="s">
        <v>4329</v>
      </c>
    </row>
    <row r="1056" customFormat="false" ht="44" hidden="false" customHeight="false" outlineLevel="0" collapsed="false">
      <c r="A1056" s="13" t="s">
        <v>4330</v>
      </c>
      <c r="B1056" s="14" t="s">
        <v>78</v>
      </c>
      <c r="C1056" s="13" t="s">
        <v>91</v>
      </c>
      <c r="D1056" s="14" t="s">
        <v>4331</v>
      </c>
      <c r="E1056" s="16" t="s">
        <v>4332</v>
      </c>
      <c r="F1056" s="14" t="s">
        <v>396</v>
      </c>
      <c r="G1056" s="16" t="s">
        <v>4333</v>
      </c>
      <c r="H1056" s="13" t="s">
        <v>4334</v>
      </c>
      <c r="I1056" s="13" t="s">
        <v>4335</v>
      </c>
      <c r="J1056" s="14" t="s">
        <v>4336</v>
      </c>
      <c r="K1056" s="14"/>
      <c r="L1056" s="14"/>
      <c r="M1056" s="13" t="s">
        <v>54</v>
      </c>
      <c r="N1056" s="13" t="s">
        <v>249</v>
      </c>
      <c r="O1056" s="14"/>
      <c r="P1056" s="13" t="s">
        <v>3285</v>
      </c>
      <c r="Q1056" s="16"/>
    </row>
    <row r="1057" customFormat="false" ht="29.85" hidden="false" customHeight="false" outlineLevel="0" collapsed="false">
      <c r="A1057" s="13" t="s">
        <v>4337</v>
      </c>
      <c r="B1057" s="14" t="s">
        <v>78</v>
      </c>
      <c r="C1057" s="13" t="s">
        <v>91</v>
      </c>
      <c r="D1057" s="14" t="s">
        <v>4331</v>
      </c>
      <c r="E1057" s="16" t="s">
        <v>4338</v>
      </c>
      <c r="F1057" s="14" t="s">
        <v>396</v>
      </c>
      <c r="G1057" s="16" t="s">
        <v>4339</v>
      </c>
      <c r="H1057" s="13" t="s">
        <v>4213</v>
      </c>
      <c r="I1057" s="13" t="s">
        <v>4340</v>
      </c>
      <c r="J1057" s="14" t="s">
        <v>4341</v>
      </c>
      <c r="K1057" s="14"/>
      <c r="L1057" s="14"/>
      <c r="M1057" s="13" t="s">
        <v>53</v>
      </c>
      <c r="N1057" s="13" t="s">
        <v>249</v>
      </c>
      <c r="O1057" s="14"/>
      <c r="P1057" s="13" t="s">
        <v>3285</v>
      </c>
      <c r="Q1057" s="16" t="s">
        <v>4342</v>
      </c>
    </row>
    <row r="1058" customFormat="false" ht="58.2" hidden="false" customHeight="false" outlineLevel="0" collapsed="false">
      <c r="A1058" s="13" t="s">
        <v>4343</v>
      </c>
      <c r="B1058" s="14" t="s">
        <v>78</v>
      </c>
      <c r="C1058" s="13" t="s">
        <v>93</v>
      </c>
      <c r="D1058" s="14" t="s">
        <v>4344</v>
      </c>
      <c r="E1058" s="16" t="s">
        <v>4345</v>
      </c>
      <c r="F1058" s="14" t="s">
        <v>4346</v>
      </c>
      <c r="G1058" s="16" t="s">
        <v>4347</v>
      </c>
      <c r="H1058" s="13" t="s">
        <v>4348</v>
      </c>
      <c r="I1058" s="13" t="s">
        <v>4349</v>
      </c>
      <c r="J1058" s="13" t="s">
        <v>4350</v>
      </c>
      <c r="K1058" s="13" t="s">
        <v>4351</v>
      </c>
      <c r="L1058" s="13" t="s">
        <v>4352</v>
      </c>
      <c r="M1058" s="13" t="s">
        <v>56</v>
      </c>
      <c r="N1058" s="13" t="s">
        <v>249</v>
      </c>
      <c r="O1058" s="14"/>
      <c r="P1058" s="13" t="s">
        <v>3285</v>
      </c>
      <c r="Q1058" s="16"/>
    </row>
    <row r="1059" customFormat="false" ht="44" hidden="false" customHeight="false" outlineLevel="0" collapsed="false">
      <c r="A1059" s="13" t="s">
        <v>4353</v>
      </c>
      <c r="B1059" s="14" t="s">
        <v>78</v>
      </c>
      <c r="C1059" s="13" t="s">
        <v>93</v>
      </c>
      <c r="D1059" s="14" t="s">
        <v>4344</v>
      </c>
      <c r="E1059" s="16" t="s">
        <v>4354</v>
      </c>
      <c r="F1059" s="14" t="s">
        <v>4346</v>
      </c>
      <c r="G1059" s="16" t="s">
        <v>4347</v>
      </c>
      <c r="H1059" s="13" t="s">
        <v>4348</v>
      </c>
      <c r="I1059" s="13" t="s">
        <v>4349</v>
      </c>
      <c r="J1059" s="13" t="s">
        <v>4350</v>
      </c>
      <c r="K1059" s="13" t="s">
        <v>4351</v>
      </c>
      <c r="L1059" s="13" t="s">
        <v>4352</v>
      </c>
      <c r="M1059" s="13" t="s">
        <v>56</v>
      </c>
      <c r="N1059" s="13" t="s">
        <v>249</v>
      </c>
      <c r="O1059" s="14"/>
      <c r="P1059" s="13" t="s">
        <v>3285</v>
      </c>
      <c r="Q1059" s="16" t="s">
        <v>4355</v>
      </c>
    </row>
    <row r="1060" customFormat="false" ht="44" hidden="false" customHeight="false" outlineLevel="0" collapsed="false">
      <c r="A1060" s="13" t="s">
        <v>4356</v>
      </c>
      <c r="B1060" s="14" t="s">
        <v>78</v>
      </c>
      <c r="C1060" s="13" t="s">
        <v>93</v>
      </c>
      <c r="D1060" s="14" t="s">
        <v>4357</v>
      </c>
      <c r="E1060" s="16" t="s">
        <v>4358</v>
      </c>
      <c r="F1060" s="14" t="s">
        <v>4346</v>
      </c>
      <c r="G1060" s="16" t="s">
        <v>4347</v>
      </c>
      <c r="H1060" s="13" t="s">
        <v>4348</v>
      </c>
      <c r="I1060" s="13" t="s">
        <v>4349</v>
      </c>
      <c r="J1060" s="13" t="s">
        <v>4350</v>
      </c>
      <c r="K1060" s="13" t="s">
        <v>4351</v>
      </c>
      <c r="L1060" s="13" t="s">
        <v>4352</v>
      </c>
      <c r="M1060" s="13" t="s">
        <v>56</v>
      </c>
      <c r="N1060" s="13" t="s">
        <v>249</v>
      </c>
      <c r="O1060" s="14"/>
      <c r="P1060" s="13" t="s">
        <v>3285</v>
      </c>
      <c r="Q1060" s="16" t="s">
        <v>4359</v>
      </c>
    </row>
    <row r="1061" customFormat="false" ht="58.2" hidden="false" customHeight="false" outlineLevel="0" collapsed="false">
      <c r="A1061" s="13" t="s">
        <v>4360</v>
      </c>
      <c r="B1061" s="14" t="s">
        <v>78</v>
      </c>
      <c r="C1061" s="13" t="s">
        <v>93</v>
      </c>
      <c r="D1061" s="14" t="s">
        <v>4357</v>
      </c>
      <c r="E1061" s="16" t="s">
        <v>4361</v>
      </c>
      <c r="F1061" s="14" t="s">
        <v>4362</v>
      </c>
      <c r="G1061" s="16" t="s">
        <v>4363</v>
      </c>
      <c r="H1061" s="13" t="s">
        <v>4348</v>
      </c>
      <c r="I1061" s="13" t="s">
        <v>4364</v>
      </c>
      <c r="J1061" s="13" t="s">
        <v>4365</v>
      </c>
      <c r="K1061" s="14"/>
      <c r="L1061" s="14"/>
      <c r="M1061" s="13" t="s">
        <v>55</v>
      </c>
      <c r="N1061" s="13" t="s">
        <v>249</v>
      </c>
      <c r="O1061" s="14"/>
      <c r="P1061" s="13" t="s">
        <v>3285</v>
      </c>
      <c r="Q1061" s="16" t="s">
        <v>4366</v>
      </c>
    </row>
    <row r="1062" customFormat="false" ht="44" hidden="false" customHeight="false" outlineLevel="0" collapsed="false">
      <c r="A1062" s="13" t="s">
        <v>4367</v>
      </c>
      <c r="B1062" s="14" t="s">
        <v>78</v>
      </c>
      <c r="C1062" s="13" t="s">
        <v>93</v>
      </c>
      <c r="D1062" s="14" t="s">
        <v>4357</v>
      </c>
      <c r="E1062" s="15" t="s">
        <v>4368</v>
      </c>
      <c r="F1062" s="14" t="s">
        <v>4362</v>
      </c>
      <c r="G1062" s="16" t="s">
        <v>4363</v>
      </c>
      <c r="H1062" s="13" t="s">
        <v>4348</v>
      </c>
      <c r="I1062" s="13" t="s">
        <v>4364</v>
      </c>
      <c r="J1062" s="13" t="s">
        <v>4365</v>
      </c>
      <c r="K1062" s="14"/>
      <c r="L1062" s="14"/>
      <c r="M1062" s="13" t="s">
        <v>55</v>
      </c>
      <c r="N1062" s="13" t="s">
        <v>249</v>
      </c>
      <c r="O1062" s="14"/>
      <c r="P1062" s="13" t="s">
        <v>3285</v>
      </c>
      <c r="Q1062" s="16" t="s">
        <v>4369</v>
      </c>
    </row>
    <row r="1063" customFormat="false" ht="44" hidden="false" customHeight="false" outlineLevel="0" collapsed="false">
      <c r="A1063" s="13" t="s">
        <v>4370</v>
      </c>
      <c r="B1063" s="14" t="s">
        <v>78</v>
      </c>
      <c r="C1063" s="13" t="s">
        <v>93</v>
      </c>
      <c r="D1063" s="14" t="s">
        <v>4357</v>
      </c>
      <c r="E1063" s="15" t="s">
        <v>4371</v>
      </c>
      <c r="F1063" s="14" t="s">
        <v>4372</v>
      </c>
      <c r="G1063" s="16" t="s">
        <v>4363</v>
      </c>
      <c r="H1063" s="13" t="s">
        <v>4348</v>
      </c>
      <c r="I1063" s="13" t="s">
        <v>4364</v>
      </c>
      <c r="J1063" s="13" t="s">
        <v>4365</v>
      </c>
      <c r="K1063" s="14"/>
      <c r="L1063" s="14"/>
      <c r="M1063" s="13" t="s">
        <v>55</v>
      </c>
      <c r="N1063" s="13" t="s">
        <v>249</v>
      </c>
      <c r="O1063" s="14"/>
      <c r="P1063" s="13" t="s">
        <v>3285</v>
      </c>
      <c r="Q1063" s="16" t="s">
        <v>4373</v>
      </c>
    </row>
    <row r="1064" customFormat="false" ht="29.85" hidden="false" customHeight="false" outlineLevel="0" collapsed="false">
      <c r="A1064" s="13" t="s">
        <v>4374</v>
      </c>
      <c r="B1064" s="14" t="s">
        <v>78</v>
      </c>
      <c r="C1064" s="13" t="s">
        <v>93</v>
      </c>
      <c r="D1064" s="14" t="s">
        <v>4375</v>
      </c>
      <c r="E1064" s="16" t="s">
        <v>4376</v>
      </c>
      <c r="F1064" s="14" t="s">
        <v>4346</v>
      </c>
      <c r="G1064" s="16" t="s">
        <v>4377</v>
      </c>
      <c r="H1064" s="13" t="s">
        <v>4378</v>
      </c>
      <c r="I1064" s="13" t="s">
        <v>4349</v>
      </c>
      <c r="J1064" s="13" t="s">
        <v>4350</v>
      </c>
      <c r="K1064" s="13" t="s">
        <v>4351</v>
      </c>
      <c r="L1064" s="13" t="s">
        <v>4352</v>
      </c>
      <c r="M1064" s="13" t="s">
        <v>56</v>
      </c>
      <c r="N1064" s="13" t="s">
        <v>249</v>
      </c>
      <c r="O1064" s="14"/>
      <c r="P1064" s="13" t="s">
        <v>3285</v>
      </c>
      <c r="Q1064" s="16"/>
    </row>
    <row r="1065" customFormat="false" ht="44" hidden="false" customHeight="false" outlineLevel="0" collapsed="false">
      <c r="A1065" s="13" t="s">
        <v>4379</v>
      </c>
      <c r="B1065" s="14" t="s">
        <v>78</v>
      </c>
      <c r="C1065" s="13" t="s">
        <v>93</v>
      </c>
      <c r="D1065" s="14" t="s">
        <v>4375</v>
      </c>
      <c r="E1065" s="16" t="s">
        <v>4380</v>
      </c>
      <c r="F1065" s="14" t="s">
        <v>4346</v>
      </c>
      <c r="G1065" s="16" t="s">
        <v>4377</v>
      </c>
      <c r="H1065" s="13" t="s">
        <v>4378</v>
      </c>
      <c r="I1065" s="13" t="s">
        <v>4349</v>
      </c>
      <c r="J1065" s="13" t="s">
        <v>4350</v>
      </c>
      <c r="K1065" s="13" t="s">
        <v>4351</v>
      </c>
      <c r="L1065" s="13" t="s">
        <v>4352</v>
      </c>
      <c r="M1065" s="13" t="s">
        <v>56</v>
      </c>
      <c r="N1065" s="13" t="s">
        <v>249</v>
      </c>
      <c r="O1065" s="14"/>
      <c r="P1065" s="13" t="s">
        <v>3285</v>
      </c>
      <c r="Q1065" s="16"/>
    </row>
    <row r="1066" customFormat="false" ht="29.85" hidden="false" customHeight="false" outlineLevel="0" collapsed="false">
      <c r="A1066" s="13" t="s">
        <v>4381</v>
      </c>
      <c r="B1066" s="14" t="s">
        <v>78</v>
      </c>
      <c r="C1066" s="13" t="s">
        <v>93</v>
      </c>
      <c r="D1066" s="14" t="s">
        <v>4375</v>
      </c>
      <c r="E1066" s="16" t="s">
        <v>4382</v>
      </c>
      <c r="F1066" s="14" t="s">
        <v>4346</v>
      </c>
      <c r="G1066" s="16" t="s">
        <v>4377</v>
      </c>
      <c r="H1066" s="13" t="s">
        <v>4378</v>
      </c>
      <c r="I1066" s="13" t="s">
        <v>4349</v>
      </c>
      <c r="J1066" s="13" t="s">
        <v>4350</v>
      </c>
      <c r="K1066" s="13" t="s">
        <v>4351</v>
      </c>
      <c r="L1066" s="13" t="s">
        <v>4352</v>
      </c>
      <c r="M1066" s="13" t="s">
        <v>56</v>
      </c>
      <c r="N1066" s="13" t="s">
        <v>249</v>
      </c>
      <c r="O1066" s="14"/>
      <c r="P1066" s="13" t="s">
        <v>3285</v>
      </c>
      <c r="Q1066" s="16"/>
    </row>
    <row r="1067" customFormat="false" ht="44" hidden="false" customHeight="false" outlineLevel="0" collapsed="false">
      <c r="A1067" s="13" t="s">
        <v>4383</v>
      </c>
      <c r="B1067" s="14" t="s">
        <v>78</v>
      </c>
      <c r="C1067" s="13" t="s">
        <v>93</v>
      </c>
      <c r="D1067" s="14" t="s">
        <v>4375</v>
      </c>
      <c r="E1067" s="16" t="s">
        <v>4384</v>
      </c>
      <c r="F1067" s="14" t="s">
        <v>4346</v>
      </c>
      <c r="G1067" s="16" t="s">
        <v>4377</v>
      </c>
      <c r="H1067" s="13" t="s">
        <v>4378</v>
      </c>
      <c r="I1067" s="13" t="s">
        <v>4349</v>
      </c>
      <c r="J1067" s="13" t="s">
        <v>4350</v>
      </c>
      <c r="K1067" s="13" t="s">
        <v>4351</v>
      </c>
      <c r="L1067" s="13" t="s">
        <v>4352</v>
      </c>
      <c r="M1067" s="13" t="s">
        <v>56</v>
      </c>
      <c r="N1067" s="13" t="s">
        <v>249</v>
      </c>
      <c r="O1067" s="14"/>
      <c r="P1067" s="13" t="s">
        <v>3285</v>
      </c>
      <c r="Q1067" s="16" t="s">
        <v>4385</v>
      </c>
    </row>
    <row r="1068" customFormat="false" ht="44" hidden="false" customHeight="false" outlineLevel="0" collapsed="false">
      <c r="A1068" s="13" t="s">
        <v>4386</v>
      </c>
      <c r="B1068" s="14" t="s">
        <v>78</v>
      </c>
      <c r="C1068" s="13" t="s">
        <v>93</v>
      </c>
      <c r="D1068" s="14" t="s">
        <v>4375</v>
      </c>
      <c r="E1068" s="16" t="s">
        <v>4387</v>
      </c>
      <c r="F1068" s="14" t="s">
        <v>4346</v>
      </c>
      <c r="G1068" s="16" t="s">
        <v>4377</v>
      </c>
      <c r="H1068" s="13" t="s">
        <v>4378</v>
      </c>
      <c r="I1068" s="13" t="s">
        <v>4349</v>
      </c>
      <c r="J1068" s="13" t="s">
        <v>4350</v>
      </c>
      <c r="K1068" s="13" t="s">
        <v>4351</v>
      </c>
      <c r="L1068" s="13" t="s">
        <v>4352</v>
      </c>
      <c r="M1068" s="13" t="s">
        <v>56</v>
      </c>
      <c r="N1068" s="13" t="s">
        <v>249</v>
      </c>
      <c r="O1068" s="14"/>
      <c r="P1068" s="13" t="s">
        <v>3285</v>
      </c>
      <c r="Q1068" s="16" t="s">
        <v>4388</v>
      </c>
    </row>
    <row r="1069" customFormat="false" ht="29.85" hidden="false" customHeight="false" outlineLevel="0" collapsed="false">
      <c r="A1069" s="13" t="s">
        <v>4389</v>
      </c>
      <c r="B1069" s="14" t="s">
        <v>78</v>
      </c>
      <c r="C1069" s="13" t="s">
        <v>93</v>
      </c>
      <c r="D1069" s="14" t="s">
        <v>4375</v>
      </c>
      <c r="E1069" s="16" t="s">
        <v>4390</v>
      </c>
      <c r="F1069" s="14" t="s">
        <v>4346</v>
      </c>
      <c r="G1069" s="16" t="s">
        <v>4377</v>
      </c>
      <c r="H1069" s="13" t="s">
        <v>4378</v>
      </c>
      <c r="I1069" s="13" t="s">
        <v>4349</v>
      </c>
      <c r="J1069" s="13" t="s">
        <v>4350</v>
      </c>
      <c r="K1069" s="13" t="s">
        <v>4351</v>
      </c>
      <c r="L1069" s="13" t="s">
        <v>4352</v>
      </c>
      <c r="M1069" s="13" t="s">
        <v>56</v>
      </c>
      <c r="N1069" s="13" t="s">
        <v>249</v>
      </c>
      <c r="O1069" s="14"/>
      <c r="P1069" s="13" t="s">
        <v>3285</v>
      </c>
      <c r="Q1069" s="16"/>
    </row>
    <row r="1070" customFormat="false" ht="29.85" hidden="false" customHeight="false" outlineLevel="0" collapsed="false">
      <c r="A1070" s="13" t="s">
        <v>4391</v>
      </c>
      <c r="B1070" s="14" t="s">
        <v>78</v>
      </c>
      <c r="C1070" s="13" t="s">
        <v>93</v>
      </c>
      <c r="D1070" s="14" t="s">
        <v>4375</v>
      </c>
      <c r="E1070" s="16" t="s">
        <v>4392</v>
      </c>
      <c r="F1070" s="14" t="s">
        <v>4346</v>
      </c>
      <c r="G1070" s="16" t="s">
        <v>4377</v>
      </c>
      <c r="H1070" s="13" t="s">
        <v>4393</v>
      </c>
      <c r="I1070" s="13" t="s">
        <v>4349</v>
      </c>
      <c r="J1070" s="13" t="s">
        <v>4350</v>
      </c>
      <c r="K1070" s="13" t="s">
        <v>4351</v>
      </c>
      <c r="L1070" s="13" t="s">
        <v>4352</v>
      </c>
      <c r="M1070" s="13" t="s">
        <v>56</v>
      </c>
      <c r="N1070" s="13" t="s">
        <v>249</v>
      </c>
      <c r="O1070" s="14"/>
      <c r="P1070" s="13" t="s">
        <v>3285</v>
      </c>
      <c r="Q1070" s="16" t="s">
        <v>4394</v>
      </c>
    </row>
    <row r="1071" customFormat="false" ht="44" hidden="false" customHeight="false" outlineLevel="0" collapsed="false">
      <c r="A1071" s="13" t="s">
        <v>4395</v>
      </c>
      <c r="B1071" s="14" t="s">
        <v>78</v>
      </c>
      <c r="C1071" s="13" t="s">
        <v>93</v>
      </c>
      <c r="D1071" s="14" t="s">
        <v>4375</v>
      </c>
      <c r="E1071" s="16" t="s">
        <v>4396</v>
      </c>
      <c r="F1071" s="14" t="s">
        <v>4346</v>
      </c>
      <c r="G1071" s="16" t="s">
        <v>4377</v>
      </c>
      <c r="H1071" s="13" t="s">
        <v>4378</v>
      </c>
      <c r="I1071" s="13" t="s">
        <v>4349</v>
      </c>
      <c r="J1071" s="13" t="s">
        <v>4350</v>
      </c>
      <c r="K1071" s="13" t="s">
        <v>4351</v>
      </c>
      <c r="L1071" s="13" t="s">
        <v>4352</v>
      </c>
      <c r="M1071" s="13" t="s">
        <v>56</v>
      </c>
      <c r="N1071" s="13" t="s">
        <v>249</v>
      </c>
      <c r="O1071" s="14"/>
      <c r="P1071" s="13" t="s">
        <v>3285</v>
      </c>
      <c r="Q1071" s="16" t="s">
        <v>4397</v>
      </c>
    </row>
    <row r="1072" customFormat="false" ht="44" hidden="false" customHeight="false" outlineLevel="0" collapsed="false">
      <c r="A1072" s="13" t="s">
        <v>4398</v>
      </c>
      <c r="B1072" s="14" t="s">
        <v>78</v>
      </c>
      <c r="C1072" s="13" t="s">
        <v>93</v>
      </c>
      <c r="D1072" s="14" t="s">
        <v>4375</v>
      </c>
      <c r="E1072" s="15" t="s">
        <v>4399</v>
      </c>
      <c r="F1072" s="14" t="s">
        <v>4346</v>
      </c>
      <c r="G1072" s="16" t="s">
        <v>4377</v>
      </c>
      <c r="H1072" s="13" t="s">
        <v>4393</v>
      </c>
      <c r="I1072" s="13" t="s">
        <v>4349</v>
      </c>
      <c r="J1072" s="13" t="s">
        <v>4350</v>
      </c>
      <c r="K1072" s="13" t="s">
        <v>4351</v>
      </c>
      <c r="L1072" s="13" t="s">
        <v>4352</v>
      </c>
      <c r="M1072" s="13" t="s">
        <v>56</v>
      </c>
      <c r="N1072" s="13" t="s">
        <v>249</v>
      </c>
      <c r="O1072" s="14"/>
      <c r="P1072" s="13" t="s">
        <v>3285</v>
      </c>
      <c r="Q1072" s="16" t="s">
        <v>4400</v>
      </c>
    </row>
    <row r="1073" customFormat="false" ht="29.85" hidden="false" customHeight="false" outlineLevel="0" collapsed="false">
      <c r="A1073" s="13" t="s">
        <v>4401</v>
      </c>
      <c r="B1073" s="14" t="s">
        <v>78</v>
      </c>
      <c r="C1073" s="13" t="s">
        <v>93</v>
      </c>
      <c r="D1073" s="14" t="s">
        <v>4375</v>
      </c>
      <c r="E1073" s="16" t="s">
        <v>4402</v>
      </c>
      <c r="F1073" s="14" t="s">
        <v>4346</v>
      </c>
      <c r="G1073" s="16" t="s">
        <v>4377</v>
      </c>
      <c r="H1073" s="13" t="s">
        <v>4378</v>
      </c>
      <c r="I1073" s="13" t="s">
        <v>4349</v>
      </c>
      <c r="J1073" s="13" t="s">
        <v>4350</v>
      </c>
      <c r="K1073" s="13" t="s">
        <v>4351</v>
      </c>
      <c r="L1073" s="13" t="s">
        <v>4352</v>
      </c>
      <c r="M1073" s="13" t="s">
        <v>56</v>
      </c>
      <c r="N1073" s="13" t="s">
        <v>249</v>
      </c>
      <c r="O1073" s="14"/>
      <c r="P1073" s="13" t="s">
        <v>3285</v>
      </c>
      <c r="Q1073" s="16"/>
    </row>
    <row r="1074" customFormat="false" ht="44" hidden="false" customHeight="false" outlineLevel="0" collapsed="false">
      <c r="A1074" s="13" t="s">
        <v>4403</v>
      </c>
      <c r="B1074" s="14" t="s">
        <v>78</v>
      </c>
      <c r="C1074" s="13" t="s">
        <v>93</v>
      </c>
      <c r="D1074" s="13" t="s">
        <v>4404</v>
      </c>
      <c r="E1074" s="15" t="s">
        <v>4405</v>
      </c>
      <c r="F1074" s="14" t="s">
        <v>415</v>
      </c>
      <c r="G1074" s="16" t="s">
        <v>4406</v>
      </c>
      <c r="H1074" s="13" t="s">
        <v>4348</v>
      </c>
      <c r="I1074" s="13" t="s">
        <v>4407</v>
      </c>
      <c r="J1074" s="13" t="s">
        <v>4408</v>
      </c>
      <c r="K1074" s="14"/>
      <c r="L1074" s="14"/>
      <c r="M1074" s="13" t="s">
        <v>55</v>
      </c>
      <c r="N1074" s="13" t="s">
        <v>249</v>
      </c>
      <c r="O1074" s="14"/>
      <c r="P1074" s="13" t="s">
        <v>3285</v>
      </c>
      <c r="Q1074" s="16"/>
    </row>
    <row r="1075" customFormat="false" ht="44" hidden="false" customHeight="false" outlineLevel="0" collapsed="false">
      <c r="A1075" s="13" t="s">
        <v>4409</v>
      </c>
      <c r="B1075" s="14" t="s">
        <v>78</v>
      </c>
      <c r="C1075" s="13" t="s">
        <v>93</v>
      </c>
      <c r="D1075" s="13" t="s">
        <v>4404</v>
      </c>
      <c r="E1075" s="15" t="s">
        <v>4410</v>
      </c>
      <c r="F1075" s="14" t="s">
        <v>415</v>
      </c>
      <c r="G1075" s="16" t="s">
        <v>4406</v>
      </c>
      <c r="H1075" s="13" t="s">
        <v>4348</v>
      </c>
      <c r="I1075" s="13" t="s">
        <v>4407</v>
      </c>
      <c r="J1075" s="13" t="s">
        <v>4408</v>
      </c>
      <c r="K1075" s="14"/>
      <c r="L1075" s="14"/>
      <c r="M1075" s="13" t="s">
        <v>55</v>
      </c>
      <c r="N1075" s="13" t="s">
        <v>249</v>
      </c>
      <c r="O1075" s="14"/>
      <c r="P1075" s="13" t="s">
        <v>3285</v>
      </c>
      <c r="Q1075" s="16" t="s">
        <v>4411</v>
      </c>
    </row>
    <row r="1076" customFormat="false" ht="44" hidden="false" customHeight="false" outlineLevel="0" collapsed="false">
      <c r="A1076" s="13" t="s">
        <v>4412</v>
      </c>
      <c r="B1076" s="14" t="s">
        <v>78</v>
      </c>
      <c r="C1076" s="13" t="s">
        <v>93</v>
      </c>
      <c r="D1076" s="14" t="s">
        <v>4413</v>
      </c>
      <c r="E1076" s="16" t="s">
        <v>4414</v>
      </c>
      <c r="F1076" s="14" t="s">
        <v>396</v>
      </c>
      <c r="G1076" s="16" t="s">
        <v>4415</v>
      </c>
      <c r="H1076" s="13" t="s">
        <v>4416</v>
      </c>
      <c r="I1076" s="13" t="s">
        <v>4417</v>
      </c>
      <c r="J1076" s="14" t="s">
        <v>4418</v>
      </c>
      <c r="K1076" s="14"/>
      <c r="L1076" s="14"/>
      <c r="M1076" s="13" t="s">
        <v>53</v>
      </c>
      <c r="N1076" s="13" t="s">
        <v>249</v>
      </c>
      <c r="O1076" s="14"/>
      <c r="P1076" s="13" t="s">
        <v>3285</v>
      </c>
      <c r="Q1076" s="16" t="s">
        <v>4419</v>
      </c>
    </row>
    <row r="1077" customFormat="false" ht="58.2" hidden="false" customHeight="false" outlineLevel="0" collapsed="false">
      <c r="A1077" s="13" t="s">
        <v>4420</v>
      </c>
      <c r="B1077" s="14" t="s">
        <v>78</v>
      </c>
      <c r="C1077" s="13" t="s">
        <v>93</v>
      </c>
      <c r="D1077" s="14" t="s">
        <v>4413</v>
      </c>
      <c r="E1077" s="16" t="s">
        <v>4421</v>
      </c>
      <c r="F1077" s="14" t="s">
        <v>396</v>
      </c>
      <c r="G1077" s="16" t="s">
        <v>4415</v>
      </c>
      <c r="H1077" s="13" t="s">
        <v>4416</v>
      </c>
      <c r="I1077" s="13" t="s">
        <v>4335</v>
      </c>
      <c r="J1077" s="14" t="s">
        <v>4336</v>
      </c>
      <c r="K1077" s="14"/>
      <c r="L1077" s="14"/>
      <c r="M1077" s="13" t="s">
        <v>54</v>
      </c>
      <c r="N1077" s="13" t="s">
        <v>249</v>
      </c>
      <c r="O1077" s="14"/>
      <c r="P1077" s="13" t="s">
        <v>3285</v>
      </c>
      <c r="Q1077" s="16"/>
    </row>
    <row r="1078" customFormat="false" ht="29.85" hidden="false" customHeight="false" outlineLevel="0" collapsed="false">
      <c r="A1078" s="13" t="s">
        <v>4422</v>
      </c>
      <c r="B1078" s="14" t="s">
        <v>78</v>
      </c>
      <c r="C1078" s="13" t="s">
        <v>93</v>
      </c>
      <c r="D1078" s="14" t="s">
        <v>4413</v>
      </c>
      <c r="E1078" s="16" t="s">
        <v>4423</v>
      </c>
      <c r="F1078" s="14" t="s">
        <v>396</v>
      </c>
      <c r="G1078" s="16" t="s">
        <v>4415</v>
      </c>
      <c r="H1078" s="13" t="s">
        <v>4416</v>
      </c>
      <c r="I1078" s="13" t="s">
        <v>4417</v>
      </c>
      <c r="J1078" s="14" t="s">
        <v>4418</v>
      </c>
      <c r="K1078" s="14"/>
      <c r="L1078" s="14"/>
      <c r="M1078" s="13" t="s">
        <v>53</v>
      </c>
      <c r="N1078" s="13" t="s">
        <v>249</v>
      </c>
      <c r="O1078" s="14"/>
      <c r="P1078" s="13" t="s">
        <v>3285</v>
      </c>
      <c r="Q1078" s="16" t="s">
        <v>4424</v>
      </c>
    </row>
    <row r="1079" customFormat="false" ht="44" hidden="false" customHeight="false" outlineLevel="0" collapsed="false">
      <c r="A1079" s="13" t="s">
        <v>4425</v>
      </c>
      <c r="B1079" s="14" t="s">
        <v>78</v>
      </c>
      <c r="C1079" s="13" t="s">
        <v>93</v>
      </c>
      <c r="D1079" s="14" t="s">
        <v>4413</v>
      </c>
      <c r="E1079" s="16" t="s">
        <v>4426</v>
      </c>
      <c r="F1079" s="14" t="s">
        <v>396</v>
      </c>
      <c r="G1079" s="16" t="s">
        <v>4415</v>
      </c>
      <c r="H1079" s="13" t="s">
        <v>4416</v>
      </c>
      <c r="I1079" s="13" t="s">
        <v>4417</v>
      </c>
      <c r="J1079" s="14" t="s">
        <v>4418</v>
      </c>
      <c r="K1079" s="14"/>
      <c r="L1079" s="14"/>
      <c r="M1079" s="13" t="s">
        <v>53</v>
      </c>
      <c r="N1079" s="13" t="s">
        <v>249</v>
      </c>
      <c r="O1079" s="14"/>
      <c r="P1079" s="13" t="s">
        <v>3285</v>
      </c>
      <c r="Q1079" s="16" t="s">
        <v>4427</v>
      </c>
    </row>
    <row r="1080" customFormat="false" ht="44" hidden="false" customHeight="false" outlineLevel="0" collapsed="false">
      <c r="A1080" s="13" t="s">
        <v>4428</v>
      </c>
      <c r="B1080" s="14" t="s">
        <v>78</v>
      </c>
      <c r="C1080" s="13" t="s">
        <v>93</v>
      </c>
      <c r="D1080" s="14" t="s">
        <v>4413</v>
      </c>
      <c r="E1080" s="16" t="s">
        <v>4429</v>
      </c>
      <c r="F1080" s="14" t="s">
        <v>396</v>
      </c>
      <c r="G1080" s="16" t="s">
        <v>4415</v>
      </c>
      <c r="H1080" s="13" t="s">
        <v>4416</v>
      </c>
      <c r="I1080" s="13" t="s">
        <v>4417</v>
      </c>
      <c r="J1080" s="14" t="s">
        <v>4418</v>
      </c>
      <c r="K1080" s="14"/>
      <c r="L1080" s="14"/>
      <c r="M1080" s="13" t="s">
        <v>53</v>
      </c>
      <c r="N1080" s="13" t="s">
        <v>249</v>
      </c>
      <c r="O1080" s="14"/>
      <c r="P1080" s="13" t="s">
        <v>3285</v>
      </c>
      <c r="Q1080" s="16" t="s">
        <v>4430</v>
      </c>
    </row>
    <row r="1081" customFormat="false" ht="29.85" hidden="false" customHeight="false" outlineLevel="0" collapsed="false">
      <c r="A1081" s="13" t="s">
        <v>4431</v>
      </c>
      <c r="B1081" s="14" t="s">
        <v>78</v>
      </c>
      <c r="C1081" s="13" t="s">
        <v>93</v>
      </c>
      <c r="D1081" s="14" t="s">
        <v>4413</v>
      </c>
      <c r="E1081" s="16" t="s">
        <v>4432</v>
      </c>
      <c r="F1081" s="14" t="s">
        <v>396</v>
      </c>
      <c r="G1081" s="16" t="s">
        <v>4415</v>
      </c>
      <c r="H1081" s="13" t="s">
        <v>4416</v>
      </c>
      <c r="I1081" s="13" t="s">
        <v>4335</v>
      </c>
      <c r="J1081" s="14" t="s">
        <v>4336</v>
      </c>
      <c r="K1081" s="14"/>
      <c r="L1081" s="14"/>
      <c r="M1081" s="13" t="s">
        <v>54</v>
      </c>
      <c r="N1081" s="13" t="s">
        <v>249</v>
      </c>
      <c r="O1081" s="14"/>
      <c r="P1081" s="13" t="s">
        <v>3285</v>
      </c>
      <c r="Q1081" s="16"/>
    </row>
    <row r="1082" customFormat="false" ht="58.2" hidden="false" customHeight="false" outlineLevel="0" collapsed="false">
      <c r="A1082" s="13" t="s">
        <v>4433</v>
      </c>
      <c r="B1082" s="14" t="s">
        <v>78</v>
      </c>
      <c r="C1082" s="13" t="s">
        <v>93</v>
      </c>
      <c r="D1082" s="14" t="s">
        <v>4413</v>
      </c>
      <c r="E1082" s="16" t="s">
        <v>4434</v>
      </c>
      <c r="F1082" s="14" t="s">
        <v>396</v>
      </c>
      <c r="G1082" s="16" t="s">
        <v>4415</v>
      </c>
      <c r="H1082" s="13" t="s">
        <v>4416</v>
      </c>
      <c r="I1082" s="13" t="s">
        <v>4417</v>
      </c>
      <c r="J1082" s="14" t="s">
        <v>4418</v>
      </c>
      <c r="K1082" s="14"/>
      <c r="L1082" s="14"/>
      <c r="M1082" s="13" t="s">
        <v>53</v>
      </c>
      <c r="N1082" s="13" t="s">
        <v>249</v>
      </c>
      <c r="O1082" s="14"/>
      <c r="P1082" s="13" t="s">
        <v>3285</v>
      </c>
      <c r="Q1082" s="16"/>
    </row>
    <row r="1083" customFormat="false" ht="72.35" hidden="false" customHeight="false" outlineLevel="0" collapsed="false">
      <c r="A1083" s="13" t="s">
        <v>4435</v>
      </c>
      <c r="B1083" s="14" t="s">
        <v>78</v>
      </c>
      <c r="C1083" s="13" t="s">
        <v>93</v>
      </c>
      <c r="D1083" s="13" t="s">
        <v>4436</v>
      </c>
      <c r="E1083" s="16" t="s">
        <v>4437</v>
      </c>
      <c r="F1083" s="14" t="s">
        <v>396</v>
      </c>
      <c r="G1083" s="16" t="s">
        <v>4438</v>
      </c>
      <c r="H1083" s="13" t="s">
        <v>4439</v>
      </c>
      <c r="I1083" s="13" t="s">
        <v>4440</v>
      </c>
      <c r="J1083" s="14" t="s">
        <v>4441</v>
      </c>
      <c r="K1083" s="14"/>
      <c r="L1083" s="14"/>
      <c r="M1083" s="13" t="s">
        <v>54</v>
      </c>
      <c r="N1083" s="13" t="s">
        <v>249</v>
      </c>
      <c r="O1083" s="14"/>
      <c r="P1083" s="13" t="s">
        <v>3285</v>
      </c>
      <c r="Q1083" s="16"/>
    </row>
    <row r="1084" customFormat="false" ht="72.35" hidden="false" customHeight="false" outlineLevel="0" collapsed="false">
      <c r="A1084" s="13" t="s">
        <v>4442</v>
      </c>
      <c r="B1084" s="14" t="s">
        <v>78</v>
      </c>
      <c r="C1084" s="13" t="s">
        <v>93</v>
      </c>
      <c r="D1084" s="13" t="s">
        <v>4436</v>
      </c>
      <c r="E1084" s="16" t="s">
        <v>4443</v>
      </c>
      <c r="F1084" s="14" t="s">
        <v>396</v>
      </c>
      <c r="G1084" s="16" t="s">
        <v>4438</v>
      </c>
      <c r="H1084" s="13" t="s">
        <v>4439</v>
      </c>
      <c r="I1084" s="13" t="s">
        <v>4440</v>
      </c>
      <c r="J1084" s="14" t="s">
        <v>4441</v>
      </c>
      <c r="K1084" s="14"/>
      <c r="L1084" s="14"/>
      <c r="M1084" s="13" t="s">
        <v>54</v>
      </c>
      <c r="N1084" s="13" t="s">
        <v>249</v>
      </c>
      <c r="O1084" s="14"/>
      <c r="P1084" s="13" t="s">
        <v>3285</v>
      </c>
      <c r="Q1084" s="16" t="s">
        <v>4444</v>
      </c>
    </row>
    <row r="1085" customFormat="false" ht="58.2" hidden="false" customHeight="false" outlineLevel="0" collapsed="false">
      <c r="A1085" s="13" t="s">
        <v>4445</v>
      </c>
      <c r="B1085" s="14" t="s">
        <v>78</v>
      </c>
      <c r="C1085" s="13" t="s">
        <v>93</v>
      </c>
      <c r="D1085" s="13" t="s">
        <v>4436</v>
      </c>
      <c r="E1085" s="16" t="s">
        <v>4446</v>
      </c>
      <c r="F1085" s="14" t="s">
        <v>396</v>
      </c>
      <c r="G1085" s="16" t="s">
        <v>4438</v>
      </c>
      <c r="H1085" s="13" t="s">
        <v>4439</v>
      </c>
      <c r="I1085" s="13" t="s">
        <v>4440</v>
      </c>
      <c r="J1085" s="14" t="s">
        <v>4441</v>
      </c>
      <c r="K1085" s="14"/>
      <c r="L1085" s="14"/>
      <c r="M1085" s="13" t="s">
        <v>54</v>
      </c>
      <c r="N1085" s="13" t="s">
        <v>249</v>
      </c>
      <c r="O1085" s="14"/>
      <c r="P1085" s="13" t="s">
        <v>3285</v>
      </c>
      <c r="Q1085" s="16"/>
    </row>
    <row r="1086" customFormat="false" ht="58.2" hidden="false" customHeight="false" outlineLevel="0" collapsed="false">
      <c r="A1086" s="13" t="s">
        <v>4447</v>
      </c>
      <c r="B1086" s="14" t="s">
        <v>78</v>
      </c>
      <c r="C1086" s="13" t="s">
        <v>93</v>
      </c>
      <c r="D1086" s="14" t="s">
        <v>4448</v>
      </c>
      <c r="E1086" s="16" t="s">
        <v>4449</v>
      </c>
      <c r="F1086" s="14" t="s">
        <v>396</v>
      </c>
      <c r="G1086" s="16" t="s">
        <v>4450</v>
      </c>
      <c r="H1086" s="13" t="s">
        <v>4451</v>
      </c>
      <c r="I1086" s="13" t="s">
        <v>4340</v>
      </c>
      <c r="J1086" s="14" t="s">
        <v>4341</v>
      </c>
      <c r="K1086" s="14"/>
      <c r="L1086" s="14"/>
      <c r="M1086" s="13" t="s">
        <v>53</v>
      </c>
      <c r="N1086" s="13" t="s">
        <v>249</v>
      </c>
      <c r="O1086" s="14"/>
      <c r="P1086" s="13" t="s">
        <v>3285</v>
      </c>
      <c r="Q1086" s="16"/>
    </row>
    <row r="1087" customFormat="false" ht="72.35" hidden="false" customHeight="false" outlineLevel="0" collapsed="false">
      <c r="A1087" s="13" t="s">
        <v>4452</v>
      </c>
      <c r="B1087" s="14" t="s">
        <v>78</v>
      </c>
      <c r="C1087" s="13" t="s">
        <v>93</v>
      </c>
      <c r="D1087" s="14" t="s">
        <v>4448</v>
      </c>
      <c r="E1087" s="15" t="s">
        <v>4453</v>
      </c>
      <c r="F1087" s="14" t="s">
        <v>396</v>
      </c>
      <c r="G1087" s="16" t="s">
        <v>4450</v>
      </c>
      <c r="H1087" s="13" t="s">
        <v>4451</v>
      </c>
      <c r="I1087" s="13" t="s">
        <v>4340</v>
      </c>
      <c r="J1087" s="14" t="s">
        <v>4341</v>
      </c>
      <c r="K1087" s="14"/>
      <c r="L1087" s="14"/>
      <c r="M1087" s="13" t="s">
        <v>53</v>
      </c>
      <c r="N1087" s="13" t="s">
        <v>249</v>
      </c>
      <c r="O1087" s="14"/>
      <c r="P1087" s="13" t="s">
        <v>3285</v>
      </c>
      <c r="Q1087" s="16" t="s">
        <v>4454</v>
      </c>
    </row>
    <row r="1088" customFormat="false" ht="58.2" hidden="false" customHeight="false" outlineLevel="0" collapsed="false">
      <c r="A1088" s="13" t="s">
        <v>4455</v>
      </c>
      <c r="B1088" s="14" t="s">
        <v>78</v>
      </c>
      <c r="C1088" s="13" t="s">
        <v>93</v>
      </c>
      <c r="D1088" s="14" t="s">
        <v>4448</v>
      </c>
      <c r="E1088" s="16" t="s">
        <v>4456</v>
      </c>
      <c r="F1088" s="14" t="s">
        <v>396</v>
      </c>
      <c r="G1088" s="16" t="s">
        <v>4450</v>
      </c>
      <c r="H1088" s="13" t="s">
        <v>4457</v>
      </c>
      <c r="I1088" s="13" t="s">
        <v>4340</v>
      </c>
      <c r="J1088" s="14" t="s">
        <v>4341</v>
      </c>
      <c r="K1088" s="14"/>
      <c r="L1088" s="14"/>
      <c r="M1088" s="13" t="s">
        <v>53</v>
      </c>
      <c r="N1088" s="13" t="s">
        <v>249</v>
      </c>
      <c r="O1088" s="14"/>
      <c r="P1088" s="13" t="s">
        <v>3285</v>
      </c>
      <c r="Q1088" s="16"/>
    </row>
    <row r="1089" customFormat="false" ht="44" hidden="false" customHeight="false" outlineLevel="0" collapsed="false">
      <c r="A1089" s="13" t="s">
        <v>4458</v>
      </c>
      <c r="B1089" s="14" t="s">
        <v>78</v>
      </c>
      <c r="C1089" s="13" t="s">
        <v>93</v>
      </c>
      <c r="D1089" s="14" t="s">
        <v>4448</v>
      </c>
      <c r="E1089" s="16" t="s">
        <v>4459</v>
      </c>
      <c r="F1089" s="14" t="s">
        <v>396</v>
      </c>
      <c r="G1089" s="16" t="s">
        <v>4450</v>
      </c>
      <c r="H1089" s="13" t="s">
        <v>4457</v>
      </c>
      <c r="I1089" s="13" t="s">
        <v>4340</v>
      </c>
      <c r="J1089" s="14" t="s">
        <v>4341</v>
      </c>
      <c r="K1089" s="14"/>
      <c r="L1089" s="14"/>
      <c r="M1089" s="13" t="s">
        <v>53</v>
      </c>
      <c r="N1089" s="13" t="s">
        <v>249</v>
      </c>
      <c r="O1089" s="14"/>
      <c r="P1089" s="13" t="s">
        <v>3285</v>
      </c>
      <c r="Q1089" s="16"/>
    </row>
    <row r="1090" customFormat="false" ht="58.2" hidden="false" customHeight="false" outlineLevel="0" collapsed="false">
      <c r="A1090" s="13" t="s">
        <v>4460</v>
      </c>
      <c r="B1090" s="14" t="s">
        <v>78</v>
      </c>
      <c r="C1090" s="13" t="s">
        <v>93</v>
      </c>
      <c r="D1090" s="14" t="s">
        <v>4448</v>
      </c>
      <c r="E1090" s="16" t="s">
        <v>4461</v>
      </c>
      <c r="F1090" s="14" t="s">
        <v>396</v>
      </c>
      <c r="G1090" s="16" t="s">
        <v>4450</v>
      </c>
      <c r="H1090" s="13" t="s">
        <v>4451</v>
      </c>
      <c r="I1090" s="13" t="s">
        <v>4340</v>
      </c>
      <c r="J1090" s="14" t="s">
        <v>4341</v>
      </c>
      <c r="K1090" s="14"/>
      <c r="L1090" s="14"/>
      <c r="M1090" s="13" t="s">
        <v>53</v>
      </c>
      <c r="N1090" s="13" t="s">
        <v>249</v>
      </c>
      <c r="O1090" s="14"/>
      <c r="P1090" s="13" t="s">
        <v>3285</v>
      </c>
      <c r="Q1090" s="16"/>
    </row>
    <row r="1091" customFormat="false" ht="44" hidden="false" customHeight="false" outlineLevel="0" collapsed="false">
      <c r="A1091" s="13" t="s">
        <v>4462</v>
      </c>
      <c r="B1091" s="14" t="s">
        <v>78</v>
      </c>
      <c r="C1091" s="13" t="s">
        <v>93</v>
      </c>
      <c r="D1091" s="14" t="s">
        <v>4448</v>
      </c>
      <c r="E1091" s="16" t="s">
        <v>4463</v>
      </c>
      <c r="F1091" s="14" t="s">
        <v>396</v>
      </c>
      <c r="G1091" s="16" t="s">
        <v>4450</v>
      </c>
      <c r="H1091" s="13" t="s">
        <v>4451</v>
      </c>
      <c r="I1091" s="13" t="s">
        <v>4340</v>
      </c>
      <c r="J1091" s="14" t="s">
        <v>4341</v>
      </c>
      <c r="K1091" s="14"/>
      <c r="L1091" s="14"/>
      <c r="M1091" s="13" t="s">
        <v>53</v>
      </c>
      <c r="N1091" s="13" t="s">
        <v>249</v>
      </c>
      <c r="O1091" s="14"/>
      <c r="P1091" s="13" t="s">
        <v>3285</v>
      </c>
      <c r="Q1091" s="16" t="s">
        <v>4464</v>
      </c>
    </row>
    <row r="1092" customFormat="false" ht="58.2" hidden="false" customHeight="false" outlineLevel="0" collapsed="false">
      <c r="A1092" s="13" t="s">
        <v>4465</v>
      </c>
      <c r="B1092" s="14" t="s">
        <v>78</v>
      </c>
      <c r="C1092" s="13" t="s">
        <v>93</v>
      </c>
      <c r="D1092" s="14" t="s">
        <v>4466</v>
      </c>
      <c r="E1092" s="16" t="s">
        <v>4467</v>
      </c>
      <c r="F1092" s="14" t="s">
        <v>396</v>
      </c>
      <c r="G1092" s="16" t="s">
        <v>4468</v>
      </c>
      <c r="H1092" s="13" t="s">
        <v>4451</v>
      </c>
      <c r="I1092" s="13" t="s">
        <v>4340</v>
      </c>
      <c r="J1092" s="14" t="s">
        <v>4341</v>
      </c>
      <c r="K1092" s="14"/>
      <c r="L1092" s="14"/>
      <c r="M1092" s="13" t="s">
        <v>53</v>
      </c>
      <c r="N1092" s="13" t="s">
        <v>249</v>
      </c>
      <c r="O1092" s="14"/>
      <c r="P1092" s="13" t="s">
        <v>3285</v>
      </c>
      <c r="Q1092" s="16" t="s">
        <v>4469</v>
      </c>
    </row>
    <row r="1093" customFormat="false" ht="44" hidden="false" customHeight="false" outlineLevel="0" collapsed="false">
      <c r="A1093" s="13" t="s">
        <v>4470</v>
      </c>
      <c r="B1093" s="14" t="s">
        <v>78</v>
      </c>
      <c r="C1093" s="13" t="s">
        <v>93</v>
      </c>
      <c r="D1093" s="14" t="s">
        <v>4466</v>
      </c>
      <c r="E1093" s="16" t="s">
        <v>4471</v>
      </c>
      <c r="F1093" s="14" t="s">
        <v>396</v>
      </c>
      <c r="G1093" s="16" t="s">
        <v>4468</v>
      </c>
      <c r="H1093" s="13" t="s">
        <v>4451</v>
      </c>
      <c r="I1093" s="13" t="s">
        <v>4340</v>
      </c>
      <c r="J1093" s="14" t="s">
        <v>4341</v>
      </c>
      <c r="K1093" s="14"/>
      <c r="L1093" s="14"/>
      <c r="M1093" s="13" t="s">
        <v>53</v>
      </c>
      <c r="N1093" s="13" t="s">
        <v>249</v>
      </c>
      <c r="O1093" s="14"/>
      <c r="P1093" s="13" t="s">
        <v>3285</v>
      </c>
      <c r="Q1093" s="16"/>
    </row>
    <row r="1094" customFormat="false" ht="72.35" hidden="false" customHeight="false" outlineLevel="0" collapsed="false">
      <c r="A1094" s="13" t="s">
        <v>4472</v>
      </c>
      <c r="B1094" s="14" t="s">
        <v>78</v>
      </c>
      <c r="C1094" s="13" t="s">
        <v>93</v>
      </c>
      <c r="D1094" s="14" t="s">
        <v>4466</v>
      </c>
      <c r="E1094" s="16" t="s">
        <v>4473</v>
      </c>
      <c r="F1094" s="14" t="s">
        <v>396</v>
      </c>
      <c r="G1094" s="16" t="s">
        <v>4468</v>
      </c>
      <c r="H1094" s="13" t="s">
        <v>4451</v>
      </c>
      <c r="I1094" s="13" t="s">
        <v>4340</v>
      </c>
      <c r="J1094" s="14" t="s">
        <v>4341</v>
      </c>
      <c r="K1094" s="14"/>
      <c r="L1094" s="14"/>
      <c r="M1094" s="13" t="s">
        <v>53</v>
      </c>
      <c r="N1094" s="13" t="s">
        <v>249</v>
      </c>
      <c r="O1094" s="14"/>
      <c r="P1094" s="13" t="s">
        <v>3285</v>
      </c>
      <c r="Q1094" s="16"/>
    </row>
    <row r="1095" customFormat="false" ht="58.2" hidden="false" customHeight="false" outlineLevel="0" collapsed="false">
      <c r="A1095" s="13" t="s">
        <v>4474</v>
      </c>
      <c r="B1095" s="14" t="s">
        <v>78</v>
      </c>
      <c r="C1095" s="13" t="s">
        <v>93</v>
      </c>
      <c r="D1095" s="14" t="s">
        <v>4466</v>
      </c>
      <c r="E1095" s="16" t="s">
        <v>4475</v>
      </c>
      <c r="F1095" s="14" t="s">
        <v>396</v>
      </c>
      <c r="G1095" s="16" t="s">
        <v>4468</v>
      </c>
      <c r="H1095" s="13" t="s">
        <v>4451</v>
      </c>
      <c r="I1095" s="13" t="s">
        <v>4340</v>
      </c>
      <c r="J1095" s="14" t="s">
        <v>4341</v>
      </c>
      <c r="K1095" s="14"/>
      <c r="L1095" s="14"/>
      <c r="M1095" s="13" t="s">
        <v>53</v>
      </c>
      <c r="N1095" s="13" t="s">
        <v>249</v>
      </c>
      <c r="O1095" s="14"/>
      <c r="P1095" s="13" t="s">
        <v>3285</v>
      </c>
      <c r="Q1095" s="16"/>
    </row>
    <row r="1096" customFormat="false" ht="44" hidden="false" customHeight="false" outlineLevel="0" collapsed="false">
      <c r="A1096" s="13" t="s">
        <v>4476</v>
      </c>
      <c r="B1096" s="14" t="s">
        <v>78</v>
      </c>
      <c r="C1096" s="13" t="s">
        <v>93</v>
      </c>
      <c r="D1096" s="14" t="s">
        <v>4466</v>
      </c>
      <c r="E1096" s="16" t="s">
        <v>4477</v>
      </c>
      <c r="F1096" s="14" t="s">
        <v>396</v>
      </c>
      <c r="G1096" s="16" t="s">
        <v>4468</v>
      </c>
      <c r="H1096" s="13" t="s">
        <v>4451</v>
      </c>
      <c r="I1096" s="13" t="s">
        <v>4340</v>
      </c>
      <c r="J1096" s="14" t="s">
        <v>4341</v>
      </c>
      <c r="K1096" s="14"/>
      <c r="L1096" s="14"/>
      <c r="M1096" s="13" t="s">
        <v>53</v>
      </c>
      <c r="N1096" s="13" t="s">
        <v>249</v>
      </c>
      <c r="O1096" s="14"/>
      <c r="P1096" s="13" t="s">
        <v>3285</v>
      </c>
      <c r="Q1096" s="16"/>
    </row>
    <row r="1097" customFormat="false" ht="44" hidden="false" customHeight="false" outlineLevel="0" collapsed="false">
      <c r="A1097" s="13" t="s">
        <v>4478</v>
      </c>
      <c r="B1097" s="14" t="s">
        <v>78</v>
      </c>
      <c r="C1097" s="13" t="s">
        <v>93</v>
      </c>
      <c r="D1097" s="13" t="s">
        <v>4479</v>
      </c>
      <c r="E1097" s="16" t="s">
        <v>4480</v>
      </c>
      <c r="F1097" s="14" t="s">
        <v>415</v>
      </c>
      <c r="G1097" s="16" t="s">
        <v>4481</v>
      </c>
      <c r="H1097" s="13" t="s">
        <v>3581</v>
      </c>
      <c r="I1097" s="13" t="s">
        <v>4482</v>
      </c>
      <c r="J1097" s="13" t="s">
        <v>4483</v>
      </c>
      <c r="K1097" s="14"/>
      <c r="L1097" s="14"/>
      <c r="M1097" s="13" t="s">
        <v>55</v>
      </c>
      <c r="N1097" s="13" t="s">
        <v>249</v>
      </c>
      <c r="O1097" s="14"/>
      <c r="P1097" s="13" t="s">
        <v>3285</v>
      </c>
      <c r="Q1097" s="16"/>
    </row>
    <row r="1098" customFormat="false" ht="72.35" hidden="false" customHeight="false" outlineLevel="0" collapsed="false">
      <c r="A1098" s="13" t="s">
        <v>4484</v>
      </c>
      <c r="B1098" s="14" t="s">
        <v>78</v>
      </c>
      <c r="C1098" s="13" t="s">
        <v>93</v>
      </c>
      <c r="D1098" s="13" t="s">
        <v>4479</v>
      </c>
      <c r="E1098" s="16" t="s">
        <v>4485</v>
      </c>
      <c r="F1098" s="14" t="s">
        <v>415</v>
      </c>
      <c r="G1098" s="16" t="s">
        <v>4481</v>
      </c>
      <c r="H1098" s="13" t="s">
        <v>3581</v>
      </c>
      <c r="I1098" s="13" t="s">
        <v>4482</v>
      </c>
      <c r="J1098" s="13" t="s">
        <v>4483</v>
      </c>
      <c r="K1098" s="14"/>
      <c r="L1098" s="14"/>
      <c r="M1098" s="13" t="s">
        <v>55</v>
      </c>
      <c r="N1098" s="13" t="s">
        <v>249</v>
      </c>
      <c r="O1098" s="14"/>
      <c r="P1098" s="13" t="s">
        <v>3285</v>
      </c>
      <c r="Q1098" s="16"/>
    </row>
    <row r="1099" customFormat="false" ht="58.2" hidden="false" customHeight="false" outlineLevel="0" collapsed="false">
      <c r="A1099" s="13" t="s">
        <v>4486</v>
      </c>
      <c r="B1099" s="14" t="s">
        <v>78</v>
      </c>
      <c r="C1099" s="13" t="s">
        <v>93</v>
      </c>
      <c r="D1099" s="14" t="s">
        <v>4487</v>
      </c>
      <c r="E1099" s="16" t="s">
        <v>4488</v>
      </c>
      <c r="F1099" s="14" t="s">
        <v>396</v>
      </c>
      <c r="G1099" s="16" t="s">
        <v>4489</v>
      </c>
      <c r="H1099" s="13" t="s">
        <v>4490</v>
      </c>
      <c r="I1099" s="13" t="s">
        <v>4491</v>
      </c>
      <c r="J1099" s="14" t="s">
        <v>4492</v>
      </c>
      <c r="K1099" s="14"/>
      <c r="L1099" s="14"/>
      <c r="M1099" s="13" t="s">
        <v>53</v>
      </c>
      <c r="N1099" s="13" t="s">
        <v>249</v>
      </c>
      <c r="O1099" s="14"/>
      <c r="P1099" s="13" t="s">
        <v>3285</v>
      </c>
      <c r="Q1099" s="15" t="s">
        <v>4493</v>
      </c>
    </row>
    <row r="1100" customFormat="false" ht="44" hidden="false" customHeight="false" outlineLevel="0" collapsed="false">
      <c r="A1100" s="13" t="s">
        <v>4494</v>
      </c>
      <c r="B1100" s="14" t="s">
        <v>78</v>
      </c>
      <c r="C1100" s="13" t="s">
        <v>93</v>
      </c>
      <c r="D1100" s="14" t="s">
        <v>4487</v>
      </c>
      <c r="E1100" s="16" t="s">
        <v>4495</v>
      </c>
      <c r="F1100" s="14" t="s">
        <v>396</v>
      </c>
      <c r="G1100" s="16" t="s">
        <v>4489</v>
      </c>
      <c r="H1100" s="13" t="s">
        <v>4490</v>
      </c>
      <c r="I1100" s="13" t="s">
        <v>4491</v>
      </c>
      <c r="J1100" s="14" t="s">
        <v>4492</v>
      </c>
      <c r="K1100" s="14"/>
      <c r="L1100" s="14"/>
      <c r="M1100" s="13" t="s">
        <v>53</v>
      </c>
      <c r="N1100" s="13" t="s">
        <v>249</v>
      </c>
      <c r="O1100" s="14"/>
      <c r="P1100" s="13" t="s">
        <v>3285</v>
      </c>
      <c r="Q1100" s="15" t="s">
        <v>4496</v>
      </c>
    </row>
    <row r="1101" customFormat="false" ht="72.35" hidden="false" customHeight="false" outlineLevel="0" collapsed="false">
      <c r="A1101" s="13" t="s">
        <v>4497</v>
      </c>
      <c r="B1101" s="14" t="s">
        <v>78</v>
      </c>
      <c r="C1101" s="13" t="s">
        <v>93</v>
      </c>
      <c r="D1101" s="14" t="s">
        <v>4487</v>
      </c>
      <c r="E1101" s="16" t="s">
        <v>4498</v>
      </c>
      <c r="F1101" s="14" t="s">
        <v>396</v>
      </c>
      <c r="G1101" s="16" t="s">
        <v>4489</v>
      </c>
      <c r="H1101" s="13" t="s">
        <v>4490</v>
      </c>
      <c r="I1101" s="13" t="s">
        <v>4491</v>
      </c>
      <c r="J1101" s="14" t="s">
        <v>4492</v>
      </c>
      <c r="K1101" s="14"/>
      <c r="L1101" s="14"/>
      <c r="M1101" s="13" t="s">
        <v>53</v>
      </c>
      <c r="N1101" s="13" t="s">
        <v>249</v>
      </c>
      <c r="O1101" s="14"/>
      <c r="P1101" s="13" t="s">
        <v>3285</v>
      </c>
      <c r="Q1101" s="15" t="s">
        <v>4499</v>
      </c>
    </row>
    <row r="1102" customFormat="false" ht="72.35" hidden="false" customHeight="false" outlineLevel="0" collapsed="false">
      <c r="A1102" s="13" t="s">
        <v>4500</v>
      </c>
      <c r="B1102" s="14" t="s">
        <v>78</v>
      </c>
      <c r="C1102" s="13" t="s">
        <v>93</v>
      </c>
      <c r="D1102" s="14" t="s">
        <v>4487</v>
      </c>
      <c r="E1102" s="16" t="s">
        <v>4501</v>
      </c>
      <c r="F1102" s="14" t="s">
        <v>4502</v>
      </c>
      <c r="G1102" s="16" t="s">
        <v>4489</v>
      </c>
      <c r="H1102" s="13" t="s">
        <v>4490</v>
      </c>
      <c r="I1102" s="13" t="s">
        <v>4491</v>
      </c>
      <c r="J1102" s="14" t="s">
        <v>4492</v>
      </c>
      <c r="K1102" s="14"/>
      <c r="L1102" s="14"/>
      <c r="M1102" s="13" t="s">
        <v>53</v>
      </c>
      <c r="N1102" s="13" t="s">
        <v>249</v>
      </c>
      <c r="O1102" s="14"/>
      <c r="P1102" s="13" t="s">
        <v>3285</v>
      </c>
      <c r="Q1102" s="15" t="s">
        <v>4496</v>
      </c>
    </row>
    <row r="1103" customFormat="false" ht="44" hidden="false" customHeight="false" outlineLevel="0" collapsed="false">
      <c r="A1103" s="13" t="s">
        <v>4503</v>
      </c>
      <c r="B1103" s="14" t="s">
        <v>78</v>
      </c>
      <c r="C1103" s="13" t="s">
        <v>93</v>
      </c>
      <c r="D1103" s="14" t="s">
        <v>4487</v>
      </c>
      <c r="E1103" s="16" t="s">
        <v>4504</v>
      </c>
      <c r="F1103" s="14" t="s">
        <v>396</v>
      </c>
      <c r="G1103" s="16" t="s">
        <v>4489</v>
      </c>
      <c r="H1103" s="13" t="s">
        <v>4490</v>
      </c>
      <c r="I1103" s="13" t="s">
        <v>4491</v>
      </c>
      <c r="J1103" s="14" t="s">
        <v>4492</v>
      </c>
      <c r="K1103" s="14"/>
      <c r="L1103" s="14"/>
      <c r="M1103" s="13" t="s">
        <v>53</v>
      </c>
      <c r="N1103" s="13" t="s">
        <v>249</v>
      </c>
      <c r="O1103" s="14"/>
      <c r="P1103" s="13" t="s">
        <v>3285</v>
      </c>
      <c r="Q1103" s="15" t="s">
        <v>4505</v>
      </c>
    </row>
    <row r="1104" customFormat="false" ht="58.2" hidden="false" customHeight="false" outlineLevel="0" collapsed="false">
      <c r="A1104" s="13" t="s">
        <v>4506</v>
      </c>
      <c r="B1104" s="14" t="s">
        <v>78</v>
      </c>
      <c r="C1104" s="13" t="s">
        <v>95</v>
      </c>
      <c r="D1104" s="14" t="s">
        <v>4507</v>
      </c>
      <c r="E1104" s="16" t="s">
        <v>4508</v>
      </c>
      <c r="F1104" s="14" t="s">
        <v>396</v>
      </c>
      <c r="G1104" s="16"/>
      <c r="H1104" s="13" t="s">
        <v>3581</v>
      </c>
      <c r="I1104" s="13" t="s">
        <v>4509</v>
      </c>
      <c r="J1104" s="14" t="s">
        <v>4510</v>
      </c>
      <c r="K1104" s="14"/>
      <c r="L1104" s="14"/>
      <c r="M1104" s="13" t="s">
        <v>54</v>
      </c>
      <c r="N1104" s="13" t="s">
        <v>249</v>
      </c>
      <c r="O1104" s="14"/>
      <c r="P1104" s="13" t="s">
        <v>3285</v>
      </c>
      <c r="Q1104" s="16" t="s">
        <v>4511</v>
      </c>
    </row>
    <row r="1105" customFormat="false" ht="58.2" hidden="false" customHeight="false" outlineLevel="0" collapsed="false">
      <c r="A1105" s="13" t="s">
        <v>4512</v>
      </c>
      <c r="B1105" s="14" t="s">
        <v>78</v>
      </c>
      <c r="C1105" s="13" t="s">
        <v>95</v>
      </c>
      <c r="D1105" s="14" t="s">
        <v>4507</v>
      </c>
      <c r="E1105" s="16" t="s">
        <v>4513</v>
      </c>
      <c r="F1105" s="14" t="s">
        <v>396</v>
      </c>
      <c r="G1105" s="16"/>
      <c r="H1105" s="13" t="s">
        <v>3581</v>
      </c>
      <c r="I1105" s="13" t="s">
        <v>4514</v>
      </c>
      <c r="J1105" s="14" t="s">
        <v>4515</v>
      </c>
      <c r="K1105" s="14"/>
      <c r="L1105" s="14"/>
      <c r="M1105" s="13" t="s">
        <v>54</v>
      </c>
      <c r="N1105" s="13" t="s">
        <v>249</v>
      </c>
      <c r="O1105" s="14"/>
      <c r="P1105" s="13" t="s">
        <v>3285</v>
      </c>
      <c r="Q1105" s="16" t="s">
        <v>4516</v>
      </c>
    </row>
    <row r="1106" customFormat="false" ht="58.2" hidden="false" customHeight="false" outlineLevel="0" collapsed="false">
      <c r="A1106" s="13" t="s">
        <v>4517</v>
      </c>
      <c r="B1106" s="14" t="s">
        <v>78</v>
      </c>
      <c r="C1106" s="13" t="s">
        <v>95</v>
      </c>
      <c r="D1106" s="14" t="s">
        <v>4518</v>
      </c>
      <c r="E1106" s="16" t="s">
        <v>4519</v>
      </c>
      <c r="F1106" s="14" t="s">
        <v>4265</v>
      </c>
      <c r="G1106" s="16"/>
      <c r="H1106" s="13" t="s">
        <v>4520</v>
      </c>
      <c r="I1106" s="13" t="s">
        <v>4326</v>
      </c>
      <c r="J1106" s="13" t="s">
        <v>4327</v>
      </c>
      <c r="K1106" s="13" t="s">
        <v>4328</v>
      </c>
      <c r="L1106" s="14"/>
      <c r="M1106" s="13" t="s">
        <v>53</v>
      </c>
      <c r="N1106" s="13" t="s">
        <v>249</v>
      </c>
      <c r="O1106" s="14"/>
      <c r="P1106" s="13" t="s">
        <v>3285</v>
      </c>
      <c r="Q1106" s="16"/>
    </row>
    <row r="1107" customFormat="false" ht="58.2" hidden="false" customHeight="false" outlineLevel="0" collapsed="false">
      <c r="A1107" s="13" t="s">
        <v>4521</v>
      </c>
      <c r="B1107" s="14" t="s">
        <v>78</v>
      </c>
      <c r="C1107" s="13" t="s">
        <v>95</v>
      </c>
      <c r="D1107" s="14" t="s">
        <v>4518</v>
      </c>
      <c r="E1107" s="16" t="s">
        <v>4522</v>
      </c>
      <c r="F1107" s="14" t="s">
        <v>4265</v>
      </c>
      <c r="G1107" s="16"/>
      <c r="H1107" s="13" t="s">
        <v>4523</v>
      </c>
      <c r="I1107" s="13" t="s">
        <v>4326</v>
      </c>
      <c r="J1107" s="13" t="s">
        <v>4327</v>
      </c>
      <c r="K1107" s="13" t="s">
        <v>4328</v>
      </c>
      <c r="L1107" s="14"/>
      <c r="M1107" s="13" t="s">
        <v>53</v>
      </c>
      <c r="N1107" s="13" t="s">
        <v>249</v>
      </c>
      <c r="O1107" s="14"/>
      <c r="P1107" s="13" t="s">
        <v>3285</v>
      </c>
      <c r="Q1107" s="16"/>
    </row>
    <row r="1108" customFormat="false" ht="58.2" hidden="false" customHeight="false" outlineLevel="0" collapsed="false">
      <c r="A1108" s="13" t="s">
        <v>4524</v>
      </c>
      <c r="B1108" s="14" t="s">
        <v>78</v>
      </c>
      <c r="C1108" s="13" t="s">
        <v>95</v>
      </c>
      <c r="D1108" s="14" t="s">
        <v>4518</v>
      </c>
      <c r="E1108" s="16" t="s">
        <v>4525</v>
      </c>
      <c r="F1108" s="14" t="s">
        <v>4265</v>
      </c>
      <c r="G1108" s="16"/>
      <c r="H1108" s="13" t="s">
        <v>4526</v>
      </c>
      <c r="I1108" s="13" t="s">
        <v>4326</v>
      </c>
      <c r="J1108" s="13" t="s">
        <v>4327</v>
      </c>
      <c r="K1108" s="13" t="s">
        <v>4328</v>
      </c>
      <c r="L1108" s="14"/>
      <c r="M1108" s="13" t="s">
        <v>53</v>
      </c>
      <c r="N1108" s="13" t="s">
        <v>249</v>
      </c>
      <c r="O1108" s="14"/>
      <c r="P1108" s="13" t="s">
        <v>3285</v>
      </c>
      <c r="Q1108" s="16" t="s">
        <v>4527</v>
      </c>
    </row>
    <row r="1109" customFormat="false" ht="58.2" hidden="false" customHeight="false" outlineLevel="0" collapsed="false">
      <c r="A1109" s="13" t="s">
        <v>4528</v>
      </c>
      <c r="B1109" s="14" t="s">
        <v>78</v>
      </c>
      <c r="C1109" s="13" t="s">
        <v>95</v>
      </c>
      <c r="D1109" s="14" t="s">
        <v>4518</v>
      </c>
      <c r="E1109" s="16" t="s">
        <v>4529</v>
      </c>
      <c r="F1109" s="14" t="s">
        <v>4265</v>
      </c>
      <c r="G1109" s="16"/>
      <c r="H1109" s="13" t="s">
        <v>4530</v>
      </c>
      <c r="I1109" s="13" t="s">
        <v>4326</v>
      </c>
      <c r="J1109" s="13" t="s">
        <v>4327</v>
      </c>
      <c r="K1109" s="13" t="s">
        <v>4328</v>
      </c>
      <c r="L1109" s="14"/>
      <c r="M1109" s="13" t="s">
        <v>53</v>
      </c>
      <c r="N1109" s="13" t="s">
        <v>249</v>
      </c>
      <c r="O1109" s="14"/>
      <c r="P1109" s="13" t="s">
        <v>3285</v>
      </c>
      <c r="Q1109" s="16" t="s">
        <v>4531</v>
      </c>
    </row>
    <row r="1110" customFormat="false" ht="44" hidden="false" customHeight="false" outlineLevel="0" collapsed="false">
      <c r="A1110" s="13" t="s">
        <v>4532</v>
      </c>
      <c r="B1110" s="14" t="s">
        <v>78</v>
      </c>
      <c r="C1110" s="13" t="s">
        <v>95</v>
      </c>
      <c r="D1110" s="14" t="s">
        <v>4533</v>
      </c>
      <c r="E1110" s="15" t="s">
        <v>4534</v>
      </c>
      <c r="F1110" s="14" t="s">
        <v>4535</v>
      </c>
      <c r="G1110" s="16"/>
      <c r="H1110" s="13" t="s">
        <v>4536</v>
      </c>
      <c r="I1110" s="13" t="s">
        <v>4537</v>
      </c>
      <c r="J1110" s="13" t="s">
        <v>4538</v>
      </c>
      <c r="K1110" s="13" t="s">
        <v>4539</v>
      </c>
      <c r="L1110" s="14"/>
      <c r="M1110" s="13" t="s">
        <v>53</v>
      </c>
      <c r="N1110" s="13" t="s">
        <v>249</v>
      </c>
      <c r="O1110" s="14"/>
      <c r="P1110" s="13" t="s">
        <v>3285</v>
      </c>
      <c r="Q1110" s="16"/>
    </row>
    <row r="1111" customFormat="false" ht="29.85" hidden="false" customHeight="false" outlineLevel="0" collapsed="false">
      <c r="A1111" s="13" t="s">
        <v>4540</v>
      </c>
      <c r="B1111" s="14" t="s">
        <v>78</v>
      </c>
      <c r="C1111" s="13" t="s">
        <v>95</v>
      </c>
      <c r="D1111" s="14" t="s">
        <v>4533</v>
      </c>
      <c r="E1111" s="16" t="s">
        <v>4541</v>
      </c>
      <c r="F1111" s="14" t="s">
        <v>4535</v>
      </c>
      <c r="G1111" s="16"/>
      <c r="H1111" s="13" t="s">
        <v>4536</v>
      </c>
      <c r="I1111" s="13" t="s">
        <v>4537</v>
      </c>
      <c r="J1111" s="13" t="s">
        <v>4538</v>
      </c>
      <c r="K1111" s="13" t="s">
        <v>4539</v>
      </c>
      <c r="L1111" s="14"/>
      <c r="M1111" s="13" t="s">
        <v>53</v>
      </c>
      <c r="N1111" s="13" t="s">
        <v>249</v>
      </c>
      <c r="O1111" s="14"/>
      <c r="P1111" s="13" t="s">
        <v>3285</v>
      </c>
      <c r="Q1111" s="16" t="s">
        <v>4542</v>
      </c>
    </row>
    <row r="1112" customFormat="false" ht="29.85" hidden="false" customHeight="false" outlineLevel="0" collapsed="false">
      <c r="A1112" s="13" t="s">
        <v>4543</v>
      </c>
      <c r="B1112" s="14" t="s">
        <v>78</v>
      </c>
      <c r="C1112" s="13" t="s">
        <v>95</v>
      </c>
      <c r="D1112" s="14" t="s">
        <v>4533</v>
      </c>
      <c r="E1112" s="15" t="s">
        <v>4544</v>
      </c>
      <c r="F1112" s="14" t="s">
        <v>4535</v>
      </c>
      <c r="G1112" s="16"/>
      <c r="H1112" s="13" t="s">
        <v>4536</v>
      </c>
      <c r="I1112" s="13" t="s">
        <v>4537</v>
      </c>
      <c r="J1112" s="13" t="s">
        <v>4538</v>
      </c>
      <c r="K1112" s="13" t="s">
        <v>4539</v>
      </c>
      <c r="L1112" s="14"/>
      <c r="M1112" s="13" t="s">
        <v>53</v>
      </c>
      <c r="N1112" s="13" t="s">
        <v>249</v>
      </c>
      <c r="O1112" s="14"/>
      <c r="P1112" s="13" t="s">
        <v>3285</v>
      </c>
      <c r="Q1112" s="16"/>
    </row>
    <row r="1113" customFormat="false" ht="44" hidden="false" customHeight="false" outlineLevel="0" collapsed="false">
      <c r="A1113" s="13" t="s">
        <v>4545</v>
      </c>
      <c r="B1113" s="14" t="s">
        <v>78</v>
      </c>
      <c r="C1113" s="13" t="s">
        <v>95</v>
      </c>
      <c r="D1113" s="14" t="s">
        <v>4533</v>
      </c>
      <c r="E1113" s="16" t="s">
        <v>4546</v>
      </c>
      <c r="F1113" s="14" t="s">
        <v>4535</v>
      </c>
      <c r="G1113" s="16"/>
      <c r="H1113" s="13" t="s">
        <v>4536</v>
      </c>
      <c r="I1113" s="13" t="s">
        <v>4547</v>
      </c>
      <c r="J1113" s="13" t="s">
        <v>4548</v>
      </c>
      <c r="K1113" s="13" t="s">
        <v>4549</v>
      </c>
      <c r="L1113" s="14"/>
      <c r="M1113" s="13" t="s">
        <v>53</v>
      </c>
      <c r="N1113" s="13" t="s">
        <v>249</v>
      </c>
      <c r="O1113" s="14"/>
      <c r="P1113" s="13" t="s">
        <v>3285</v>
      </c>
      <c r="Q1113" s="16"/>
    </row>
    <row r="1114" customFormat="false" ht="44" hidden="false" customHeight="false" outlineLevel="0" collapsed="false">
      <c r="A1114" s="13" t="s">
        <v>4550</v>
      </c>
      <c r="B1114" s="14" t="s">
        <v>78</v>
      </c>
      <c r="C1114" s="13" t="s">
        <v>95</v>
      </c>
      <c r="D1114" s="14" t="s">
        <v>4533</v>
      </c>
      <c r="E1114" s="16" t="s">
        <v>4551</v>
      </c>
      <c r="F1114" s="14" t="s">
        <v>4535</v>
      </c>
      <c r="G1114" s="16"/>
      <c r="H1114" s="13" t="s">
        <v>4536</v>
      </c>
      <c r="I1114" s="13" t="s">
        <v>4547</v>
      </c>
      <c r="J1114" s="13" t="s">
        <v>4548</v>
      </c>
      <c r="K1114" s="13" t="s">
        <v>4549</v>
      </c>
      <c r="L1114" s="14"/>
      <c r="M1114" s="13" t="s">
        <v>53</v>
      </c>
      <c r="N1114" s="13" t="s">
        <v>249</v>
      </c>
      <c r="O1114" s="14"/>
      <c r="P1114" s="13" t="s">
        <v>3285</v>
      </c>
      <c r="Q1114" s="16"/>
    </row>
    <row r="1115" customFormat="false" ht="44" hidden="false" customHeight="false" outlineLevel="0" collapsed="false">
      <c r="A1115" s="13" t="s">
        <v>4552</v>
      </c>
      <c r="B1115" s="14" t="s">
        <v>78</v>
      </c>
      <c r="C1115" s="13" t="s">
        <v>95</v>
      </c>
      <c r="D1115" s="14" t="s">
        <v>4533</v>
      </c>
      <c r="E1115" s="16" t="s">
        <v>4553</v>
      </c>
      <c r="F1115" s="14" t="s">
        <v>4535</v>
      </c>
      <c r="G1115" s="16"/>
      <c r="H1115" s="13" t="s">
        <v>4536</v>
      </c>
      <c r="I1115" s="13" t="s">
        <v>4547</v>
      </c>
      <c r="J1115" s="13" t="s">
        <v>4548</v>
      </c>
      <c r="K1115" s="13" t="s">
        <v>4549</v>
      </c>
      <c r="L1115" s="14"/>
      <c r="M1115" s="13" t="s">
        <v>53</v>
      </c>
      <c r="N1115" s="13" t="s">
        <v>249</v>
      </c>
      <c r="O1115" s="14"/>
      <c r="P1115" s="13" t="s">
        <v>3285</v>
      </c>
      <c r="Q1115" s="16"/>
    </row>
    <row r="1116" customFormat="false" ht="29.85" hidden="false" customHeight="false" outlineLevel="0" collapsed="false">
      <c r="A1116" s="13" t="s">
        <v>4554</v>
      </c>
      <c r="B1116" s="14" t="s">
        <v>78</v>
      </c>
      <c r="C1116" s="13" t="s">
        <v>95</v>
      </c>
      <c r="D1116" s="14" t="s">
        <v>4555</v>
      </c>
      <c r="E1116" s="16" t="s">
        <v>4556</v>
      </c>
      <c r="F1116" s="14" t="s">
        <v>4557</v>
      </c>
      <c r="G1116" s="16"/>
      <c r="H1116" s="13" t="s">
        <v>4558</v>
      </c>
      <c r="I1116" s="13" t="s">
        <v>4559</v>
      </c>
      <c r="J1116" s="13" t="s">
        <v>4560</v>
      </c>
      <c r="K1116" s="13" t="s">
        <v>4561</v>
      </c>
      <c r="L1116" s="14"/>
      <c r="M1116" s="13" t="s">
        <v>53</v>
      </c>
      <c r="N1116" s="13" t="s">
        <v>249</v>
      </c>
      <c r="O1116" s="14"/>
      <c r="P1116" s="13" t="s">
        <v>3285</v>
      </c>
      <c r="Q1116" s="16" t="s">
        <v>4562</v>
      </c>
    </row>
    <row r="1117" customFormat="false" ht="44" hidden="false" customHeight="false" outlineLevel="0" collapsed="false">
      <c r="A1117" s="13" t="s">
        <v>4563</v>
      </c>
      <c r="B1117" s="14" t="s">
        <v>78</v>
      </c>
      <c r="C1117" s="13" t="s">
        <v>95</v>
      </c>
      <c r="D1117" s="14" t="s">
        <v>4555</v>
      </c>
      <c r="E1117" s="16" t="s">
        <v>4564</v>
      </c>
      <c r="F1117" s="14" t="s">
        <v>4557</v>
      </c>
      <c r="G1117" s="16"/>
      <c r="H1117" s="13" t="s">
        <v>4558</v>
      </c>
      <c r="I1117" s="13" t="s">
        <v>4559</v>
      </c>
      <c r="J1117" s="13" t="s">
        <v>4560</v>
      </c>
      <c r="K1117" s="13" t="s">
        <v>4561</v>
      </c>
      <c r="L1117" s="14"/>
      <c r="M1117" s="13" t="s">
        <v>53</v>
      </c>
      <c r="N1117" s="13" t="s">
        <v>249</v>
      </c>
      <c r="O1117" s="14"/>
      <c r="P1117" s="13" t="s">
        <v>3285</v>
      </c>
      <c r="Q1117" s="16"/>
    </row>
    <row r="1118" customFormat="false" ht="44" hidden="false" customHeight="false" outlineLevel="0" collapsed="false">
      <c r="A1118" s="13" t="s">
        <v>4565</v>
      </c>
      <c r="B1118" s="14" t="s">
        <v>78</v>
      </c>
      <c r="C1118" s="13" t="s">
        <v>95</v>
      </c>
      <c r="D1118" s="14" t="s">
        <v>4555</v>
      </c>
      <c r="E1118" s="16" t="s">
        <v>4566</v>
      </c>
      <c r="F1118" s="14" t="s">
        <v>4557</v>
      </c>
      <c r="G1118" s="16"/>
      <c r="H1118" s="13" t="s">
        <v>4558</v>
      </c>
      <c r="I1118" s="13" t="s">
        <v>4559</v>
      </c>
      <c r="J1118" s="13" t="s">
        <v>4560</v>
      </c>
      <c r="K1118" s="13" t="s">
        <v>4561</v>
      </c>
      <c r="L1118" s="14"/>
      <c r="M1118" s="13" t="s">
        <v>53</v>
      </c>
      <c r="N1118" s="13" t="s">
        <v>249</v>
      </c>
      <c r="O1118" s="14"/>
      <c r="P1118" s="13" t="s">
        <v>3285</v>
      </c>
      <c r="Q1118" s="16" t="s">
        <v>4567</v>
      </c>
    </row>
    <row r="1119" customFormat="false" ht="58.2" hidden="false" customHeight="false" outlineLevel="0" collapsed="false">
      <c r="A1119" s="13" t="s">
        <v>4568</v>
      </c>
      <c r="B1119" s="14" t="s">
        <v>78</v>
      </c>
      <c r="C1119" s="13" t="s">
        <v>95</v>
      </c>
      <c r="D1119" s="14" t="s">
        <v>4555</v>
      </c>
      <c r="E1119" s="16" t="s">
        <v>4569</v>
      </c>
      <c r="F1119" s="14" t="s">
        <v>4557</v>
      </c>
      <c r="G1119" s="16"/>
      <c r="H1119" s="13" t="s">
        <v>4558</v>
      </c>
      <c r="I1119" s="13" t="s">
        <v>4559</v>
      </c>
      <c r="J1119" s="13" t="s">
        <v>4560</v>
      </c>
      <c r="K1119" s="13" t="s">
        <v>4561</v>
      </c>
      <c r="L1119" s="14"/>
      <c r="M1119" s="13" t="s">
        <v>53</v>
      </c>
      <c r="N1119" s="13" t="s">
        <v>249</v>
      </c>
      <c r="O1119" s="14"/>
      <c r="P1119" s="13" t="s">
        <v>3285</v>
      </c>
      <c r="Q1119" s="16" t="s">
        <v>4570</v>
      </c>
    </row>
    <row r="1120" customFormat="false" ht="86.55" hidden="false" customHeight="false" outlineLevel="0" collapsed="false">
      <c r="A1120" s="13" t="s">
        <v>4571</v>
      </c>
      <c r="B1120" s="14" t="s">
        <v>78</v>
      </c>
      <c r="C1120" s="13" t="s">
        <v>95</v>
      </c>
      <c r="D1120" s="14" t="s">
        <v>4572</v>
      </c>
      <c r="E1120" s="16" t="s">
        <v>4573</v>
      </c>
      <c r="F1120" s="14" t="s">
        <v>396</v>
      </c>
      <c r="G1120" s="16"/>
      <c r="H1120" s="13" t="s">
        <v>4574</v>
      </c>
      <c r="I1120" s="13" t="s">
        <v>4575</v>
      </c>
      <c r="J1120" s="14" t="s">
        <v>4576</v>
      </c>
      <c r="K1120" s="14"/>
      <c r="L1120" s="14"/>
      <c r="M1120" s="13" t="s">
        <v>53</v>
      </c>
      <c r="N1120" s="13" t="s">
        <v>249</v>
      </c>
      <c r="O1120" s="14"/>
      <c r="P1120" s="13" t="s">
        <v>3285</v>
      </c>
      <c r="Q1120" s="16" t="s">
        <v>4577</v>
      </c>
    </row>
    <row r="1121" customFormat="false" ht="58.2" hidden="false" customHeight="false" outlineLevel="0" collapsed="false">
      <c r="A1121" s="13" t="s">
        <v>4578</v>
      </c>
      <c r="B1121" s="14" t="s">
        <v>78</v>
      </c>
      <c r="C1121" s="13" t="s">
        <v>95</v>
      </c>
      <c r="D1121" s="14" t="s">
        <v>4572</v>
      </c>
      <c r="E1121" s="16" t="s">
        <v>4579</v>
      </c>
      <c r="F1121" s="14" t="s">
        <v>396</v>
      </c>
      <c r="G1121" s="16"/>
      <c r="H1121" s="13" t="s">
        <v>4574</v>
      </c>
      <c r="I1121" s="13" t="s">
        <v>4575</v>
      </c>
      <c r="J1121" s="14" t="s">
        <v>4576</v>
      </c>
      <c r="K1121" s="14"/>
      <c r="L1121" s="14"/>
      <c r="M1121" s="13" t="s">
        <v>53</v>
      </c>
      <c r="N1121" s="13" t="s">
        <v>249</v>
      </c>
      <c r="O1121" s="14"/>
      <c r="P1121" s="13" t="s">
        <v>3285</v>
      </c>
      <c r="Q1121" s="15" t="s">
        <v>4580</v>
      </c>
    </row>
    <row r="1122" customFormat="false" ht="58.2" hidden="false" customHeight="false" outlineLevel="0" collapsed="false">
      <c r="A1122" s="13" t="s">
        <v>4581</v>
      </c>
      <c r="B1122" s="14" t="s">
        <v>78</v>
      </c>
      <c r="C1122" s="13" t="s">
        <v>95</v>
      </c>
      <c r="D1122" s="14" t="s">
        <v>4572</v>
      </c>
      <c r="E1122" s="16" t="s">
        <v>4582</v>
      </c>
      <c r="F1122" s="14" t="s">
        <v>396</v>
      </c>
      <c r="G1122" s="16"/>
      <c r="H1122" s="13" t="s">
        <v>4574</v>
      </c>
      <c r="I1122" s="13" t="s">
        <v>4575</v>
      </c>
      <c r="J1122" s="14" t="s">
        <v>4576</v>
      </c>
      <c r="K1122" s="14"/>
      <c r="L1122" s="14"/>
      <c r="M1122" s="13" t="s">
        <v>53</v>
      </c>
      <c r="N1122" s="13" t="s">
        <v>249</v>
      </c>
      <c r="O1122" s="14"/>
      <c r="P1122" s="13" t="s">
        <v>3285</v>
      </c>
      <c r="Q1122" s="15" t="s">
        <v>4583</v>
      </c>
    </row>
    <row r="1123" customFormat="false" ht="44" hidden="false" customHeight="false" outlineLevel="0" collapsed="false">
      <c r="A1123" s="13" t="s">
        <v>4584</v>
      </c>
      <c r="B1123" s="14" t="s">
        <v>78</v>
      </c>
      <c r="C1123" s="13" t="s">
        <v>95</v>
      </c>
      <c r="D1123" s="14" t="s">
        <v>4572</v>
      </c>
      <c r="E1123" s="16" t="s">
        <v>4585</v>
      </c>
      <c r="F1123" s="14" t="s">
        <v>396</v>
      </c>
      <c r="G1123" s="16"/>
      <c r="H1123" s="13" t="s">
        <v>4574</v>
      </c>
      <c r="I1123" s="13" t="s">
        <v>4575</v>
      </c>
      <c r="J1123" s="14" t="s">
        <v>4576</v>
      </c>
      <c r="K1123" s="14"/>
      <c r="L1123" s="14"/>
      <c r="M1123" s="13" t="s">
        <v>53</v>
      </c>
      <c r="N1123" s="13" t="s">
        <v>249</v>
      </c>
      <c r="O1123" s="14"/>
      <c r="P1123" s="13" t="s">
        <v>3285</v>
      </c>
      <c r="Q1123" s="16" t="s">
        <v>4586</v>
      </c>
    </row>
    <row r="1124" customFormat="false" ht="58.2" hidden="false" customHeight="false" outlineLevel="0" collapsed="false">
      <c r="A1124" s="13" t="s">
        <v>4587</v>
      </c>
      <c r="B1124" s="14" t="s">
        <v>78</v>
      </c>
      <c r="C1124" s="13" t="s">
        <v>95</v>
      </c>
      <c r="D1124" s="14" t="s">
        <v>4572</v>
      </c>
      <c r="E1124" s="16" t="s">
        <v>4588</v>
      </c>
      <c r="F1124" s="14" t="s">
        <v>396</v>
      </c>
      <c r="G1124" s="16"/>
      <c r="H1124" s="13" t="s">
        <v>4589</v>
      </c>
      <c r="I1124" s="13" t="s">
        <v>4575</v>
      </c>
      <c r="J1124" s="14" t="s">
        <v>4576</v>
      </c>
      <c r="K1124" s="14"/>
      <c r="L1124" s="14"/>
      <c r="M1124" s="13" t="s">
        <v>53</v>
      </c>
      <c r="N1124" s="13" t="s">
        <v>249</v>
      </c>
      <c r="O1124" s="14"/>
      <c r="P1124" s="13" t="s">
        <v>3285</v>
      </c>
      <c r="Q1124" s="16"/>
    </row>
    <row r="1125" customFormat="false" ht="29.85" hidden="false" customHeight="false" outlineLevel="0" collapsed="false">
      <c r="A1125" s="13" t="s">
        <v>4590</v>
      </c>
      <c r="B1125" s="14" t="s">
        <v>97</v>
      </c>
      <c r="C1125" s="13" t="s">
        <v>98</v>
      </c>
      <c r="D1125" s="14" t="s">
        <v>4591</v>
      </c>
      <c r="E1125" s="16" t="s">
        <v>4592</v>
      </c>
      <c r="F1125" s="14" t="s">
        <v>396</v>
      </c>
      <c r="G1125" s="16" t="s">
        <v>4593</v>
      </c>
      <c r="H1125" s="13" t="s">
        <v>4594</v>
      </c>
      <c r="I1125" s="13" t="s">
        <v>4595</v>
      </c>
      <c r="J1125" s="14" t="s">
        <v>4596</v>
      </c>
      <c r="K1125" s="14"/>
      <c r="L1125" s="14"/>
      <c r="M1125" s="13" t="s">
        <v>54</v>
      </c>
      <c r="N1125" s="13" t="s">
        <v>249</v>
      </c>
      <c r="O1125" s="14"/>
      <c r="P1125" s="13" t="s">
        <v>4597</v>
      </c>
      <c r="Q1125" s="16" t="s">
        <v>4598</v>
      </c>
    </row>
    <row r="1126" customFormat="false" ht="44" hidden="false" customHeight="false" outlineLevel="0" collapsed="false">
      <c r="A1126" s="13" t="s">
        <v>4599</v>
      </c>
      <c r="B1126" s="14" t="s">
        <v>97</v>
      </c>
      <c r="C1126" s="13" t="s">
        <v>98</v>
      </c>
      <c r="D1126" s="14" t="s">
        <v>4600</v>
      </c>
      <c r="E1126" s="16" t="s">
        <v>4601</v>
      </c>
      <c r="F1126" s="14" t="s">
        <v>396</v>
      </c>
      <c r="G1126" s="16" t="s">
        <v>4602</v>
      </c>
      <c r="H1126" s="13" t="s">
        <v>4603</v>
      </c>
      <c r="I1126" s="13" t="s">
        <v>4595</v>
      </c>
      <c r="J1126" s="14" t="s">
        <v>4596</v>
      </c>
      <c r="K1126" s="14"/>
      <c r="L1126" s="14"/>
      <c r="M1126" s="13" t="s">
        <v>54</v>
      </c>
      <c r="N1126" s="13" t="s">
        <v>249</v>
      </c>
      <c r="O1126" s="14"/>
      <c r="P1126" s="13" t="s">
        <v>4597</v>
      </c>
      <c r="Q1126" s="16" t="s">
        <v>4604</v>
      </c>
    </row>
    <row r="1127" customFormat="false" ht="29.85" hidden="false" customHeight="false" outlineLevel="0" collapsed="false">
      <c r="A1127" s="13" t="s">
        <v>4605</v>
      </c>
      <c r="B1127" s="14" t="s">
        <v>97</v>
      </c>
      <c r="C1127" s="13" t="s">
        <v>98</v>
      </c>
      <c r="D1127" s="14" t="s">
        <v>4600</v>
      </c>
      <c r="E1127" s="16" t="s">
        <v>4606</v>
      </c>
      <c r="F1127" s="14" t="s">
        <v>396</v>
      </c>
      <c r="G1127" s="16" t="s">
        <v>4602</v>
      </c>
      <c r="H1127" s="13" t="s">
        <v>4603</v>
      </c>
      <c r="I1127" s="13" t="s">
        <v>4595</v>
      </c>
      <c r="J1127" s="14" t="s">
        <v>4596</v>
      </c>
      <c r="K1127" s="14"/>
      <c r="L1127" s="14"/>
      <c r="M1127" s="13" t="s">
        <v>54</v>
      </c>
      <c r="N1127" s="13" t="s">
        <v>249</v>
      </c>
      <c r="O1127" s="14"/>
      <c r="P1127" s="13" t="s">
        <v>4597</v>
      </c>
      <c r="Q1127" s="16" t="s">
        <v>4607</v>
      </c>
    </row>
    <row r="1128" customFormat="false" ht="58.2" hidden="false" customHeight="false" outlineLevel="0" collapsed="false">
      <c r="A1128" s="13" t="s">
        <v>4608</v>
      </c>
      <c r="B1128" s="14" t="s">
        <v>97</v>
      </c>
      <c r="C1128" s="13" t="s">
        <v>98</v>
      </c>
      <c r="D1128" s="14" t="s">
        <v>4600</v>
      </c>
      <c r="E1128" s="16" t="s">
        <v>4609</v>
      </c>
      <c r="F1128" s="14" t="s">
        <v>450</v>
      </c>
      <c r="G1128" s="16" t="s">
        <v>4602</v>
      </c>
      <c r="H1128" s="13" t="s">
        <v>4610</v>
      </c>
      <c r="I1128" s="13" t="s">
        <v>4611</v>
      </c>
      <c r="J1128" s="13" t="s">
        <v>4612</v>
      </c>
      <c r="K1128" s="13" t="s">
        <v>4613</v>
      </c>
      <c r="L1128" s="14"/>
      <c r="M1128" s="13" t="s">
        <v>55</v>
      </c>
      <c r="N1128" s="13" t="s">
        <v>249</v>
      </c>
      <c r="O1128" s="14"/>
      <c r="P1128" s="13" t="s">
        <v>4597</v>
      </c>
      <c r="Q1128" s="16" t="s">
        <v>4614</v>
      </c>
    </row>
    <row r="1129" customFormat="false" ht="58.2" hidden="false" customHeight="false" outlineLevel="0" collapsed="false">
      <c r="A1129" s="13" t="s">
        <v>4615</v>
      </c>
      <c r="B1129" s="14" t="s">
        <v>97</v>
      </c>
      <c r="C1129" s="13" t="s">
        <v>98</v>
      </c>
      <c r="D1129" s="14" t="s">
        <v>4616</v>
      </c>
      <c r="E1129" s="16" t="s">
        <v>4617</v>
      </c>
      <c r="F1129" s="14" t="s">
        <v>396</v>
      </c>
      <c r="G1129" s="16" t="s">
        <v>4618</v>
      </c>
      <c r="H1129" s="13" t="s">
        <v>4619</v>
      </c>
      <c r="I1129" s="13" t="s">
        <v>4620</v>
      </c>
      <c r="J1129" s="13" t="s">
        <v>4621</v>
      </c>
      <c r="K1129" s="13" t="s">
        <v>4622</v>
      </c>
      <c r="L1129" s="13" t="s">
        <v>4623</v>
      </c>
      <c r="M1129" s="13" t="s">
        <v>56</v>
      </c>
      <c r="N1129" s="13" t="s">
        <v>249</v>
      </c>
      <c r="O1129" s="14"/>
      <c r="P1129" s="13" t="s">
        <v>4597</v>
      </c>
      <c r="Q1129" s="16" t="s">
        <v>4624</v>
      </c>
    </row>
    <row r="1130" customFormat="false" ht="44" hidden="false" customHeight="false" outlineLevel="0" collapsed="false">
      <c r="A1130" s="13" t="s">
        <v>4625</v>
      </c>
      <c r="B1130" s="14" t="s">
        <v>97</v>
      </c>
      <c r="C1130" s="13" t="s">
        <v>98</v>
      </c>
      <c r="D1130" s="14" t="s">
        <v>4616</v>
      </c>
      <c r="E1130" s="16" t="s">
        <v>4626</v>
      </c>
      <c r="F1130" s="14" t="s">
        <v>396</v>
      </c>
      <c r="G1130" s="16" t="s">
        <v>4627</v>
      </c>
      <c r="H1130" s="13" t="s">
        <v>4619</v>
      </c>
      <c r="I1130" s="13" t="s">
        <v>4509</v>
      </c>
      <c r="J1130" s="14" t="s">
        <v>4510</v>
      </c>
      <c r="K1130" s="14"/>
      <c r="L1130" s="14"/>
      <c r="M1130" s="13" t="s">
        <v>54</v>
      </c>
      <c r="N1130" s="13" t="s">
        <v>249</v>
      </c>
      <c r="O1130" s="14"/>
      <c r="P1130" s="13" t="s">
        <v>4597</v>
      </c>
      <c r="Q1130" s="16" t="s">
        <v>4628</v>
      </c>
    </row>
    <row r="1131" customFormat="false" ht="44" hidden="false" customHeight="false" outlineLevel="0" collapsed="false">
      <c r="A1131" s="13" t="s">
        <v>4629</v>
      </c>
      <c r="B1131" s="14" t="s">
        <v>97</v>
      </c>
      <c r="C1131" s="13" t="s">
        <v>98</v>
      </c>
      <c r="D1131" s="14" t="s">
        <v>4616</v>
      </c>
      <c r="E1131" s="16" t="s">
        <v>4630</v>
      </c>
      <c r="F1131" s="14" t="s">
        <v>396</v>
      </c>
      <c r="G1131" s="16" t="s">
        <v>4627</v>
      </c>
      <c r="H1131" s="13" t="s">
        <v>4631</v>
      </c>
      <c r="I1131" s="13" t="s">
        <v>4632</v>
      </c>
      <c r="J1131" s="14" t="s">
        <v>4633</v>
      </c>
      <c r="K1131" s="14"/>
      <c r="L1131" s="14"/>
      <c r="M1131" s="13" t="s">
        <v>53</v>
      </c>
      <c r="N1131" s="13" t="s">
        <v>249</v>
      </c>
      <c r="O1131" s="14"/>
      <c r="P1131" s="13" t="s">
        <v>4597</v>
      </c>
      <c r="Q1131" s="15" t="s">
        <v>4634</v>
      </c>
    </row>
    <row r="1132" customFormat="false" ht="72.35" hidden="false" customHeight="false" outlineLevel="0" collapsed="false">
      <c r="A1132" s="13" t="s">
        <v>4635</v>
      </c>
      <c r="B1132" s="14" t="s">
        <v>97</v>
      </c>
      <c r="C1132" s="13" t="s">
        <v>98</v>
      </c>
      <c r="D1132" s="14" t="s">
        <v>4616</v>
      </c>
      <c r="E1132" s="16" t="s">
        <v>4636</v>
      </c>
      <c r="F1132" s="14" t="s">
        <v>396</v>
      </c>
      <c r="G1132" s="16" t="s">
        <v>4627</v>
      </c>
      <c r="H1132" s="13" t="s">
        <v>4631</v>
      </c>
      <c r="I1132" s="13" t="s">
        <v>4632</v>
      </c>
      <c r="J1132" s="14" t="s">
        <v>4633</v>
      </c>
      <c r="K1132" s="14"/>
      <c r="L1132" s="14"/>
      <c r="M1132" s="13" t="s">
        <v>53</v>
      </c>
      <c r="N1132" s="13" t="s">
        <v>249</v>
      </c>
      <c r="O1132" s="14"/>
      <c r="P1132" s="13" t="s">
        <v>4597</v>
      </c>
      <c r="Q1132" s="16" t="s">
        <v>4637</v>
      </c>
    </row>
    <row r="1133" customFormat="false" ht="58.2" hidden="false" customHeight="false" outlineLevel="0" collapsed="false">
      <c r="A1133" s="13" t="s">
        <v>4638</v>
      </c>
      <c r="B1133" s="14" t="s">
        <v>97</v>
      </c>
      <c r="C1133" s="13" t="s">
        <v>98</v>
      </c>
      <c r="D1133" s="14" t="s">
        <v>4616</v>
      </c>
      <c r="E1133" s="16" t="s">
        <v>4639</v>
      </c>
      <c r="F1133" s="14" t="s">
        <v>396</v>
      </c>
      <c r="G1133" s="16" t="s">
        <v>4627</v>
      </c>
      <c r="H1133" s="13" t="s">
        <v>4631</v>
      </c>
      <c r="I1133" s="13" t="s">
        <v>4640</v>
      </c>
      <c r="J1133" s="13" t="s">
        <v>4641</v>
      </c>
      <c r="K1133" s="13" t="s">
        <v>4642</v>
      </c>
      <c r="L1133" s="14"/>
      <c r="M1133" s="13" t="s">
        <v>52</v>
      </c>
      <c r="N1133" s="13" t="s">
        <v>249</v>
      </c>
      <c r="O1133" s="14"/>
      <c r="P1133" s="13" t="s">
        <v>4597</v>
      </c>
      <c r="Q1133" s="16" t="s">
        <v>4643</v>
      </c>
    </row>
    <row r="1134" customFormat="false" ht="58.2" hidden="false" customHeight="false" outlineLevel="0" collapsed="false">
      <c r="A1134" s="13" t="s">
        <v>4644</v>
      </c>
      <c r="B1134" s="14" t="s">
        <v>97</v>
      </c>
      <c r="C1134" s="13" t="s">
        <v>98</v>
      </c>
      <c r="D1134" s="14" t="s">
        <v>4616</v>
      </c>
      <c r="E1134" s="15" t="s">
        <v>4645</v>
      </c>
      <c r="F1134" s="14" t="s">
        <v>450</v>
      </c>
      <c r="G1134" s="16" t="s">
        <v>4627</v>
      </c>
      <c r="H1134" s="13" t="s">
        <v>4631</v>
      </c>
      <c r="I1134" s="13" t="s">
        <v>4646</v>
      </c>
      <c r="J1134" s="13" t="s">
        <v>4647</v>
      </c>
      <c r="K1134" s="13" t="s">
        <v>4648</v>
      </c>
      <c r="L1134" s="14"/>
      <c r="M1134" s="13" t="s">
        <v>52</v>
      </c>
      <c r="N1134" s="13" t="s">
        <v>249</v>
      </c>
      <c r="O1134" s="14"/>
      <c r="P1134" s="13" t="s">
        <v>4597</v>
      </c>
      <c r="Q1134" s="16" t="s">
        <v>4649</v>
      </c>
    </row>
    <row r="1135" customFormat="false" ht="72.35" hidden="false" customHeight="false" outlineLevel="0" collapsed="false">
      <c r="A1135" s="13" t="s">
        <v>4650</v>
      </c>
      <c r="B1135" s="14" t="s">
        <v>97</v>
      </c>
      <c r="C1135" s="13" t="s">
        <v>98</v>
      </c>
      <c r="D1135" s="14" t="s">
        <v>4616</v>
      </c>
      <c r="E1135" s="16" t="s">
        <v>4651</v>
      </c>
      <c r="F1135" s="14" t="s">
        <v>396</v>
      </c>
      <c r="G1135" s="16" t="s">
        <v>4627</v>
      </c>
      <c r="H1135" s="13" t="s">
        <v>4631</v>
      </c>
      <c r="I1135" s="13" t="s">
        <v>4632</v>
      </c>
      <c r="J1135" s="14" t="s">
        <v>4633</v>
      </c>
      <c r="K1135" s="14"/>
      <c r="L1135" s="14"/>
      <c r="M1135" s="13" t="s">
        <v>53</v>
      </c>
      <c r="N1135" s="13" t="s">
        <v>249</v>
      </c>
      <c r="O1135" s="14"/>
      <c r="P1135" s="13" t="s">
        <v>4597</v>
      </c>
      <c r="Q1135" s="16" t="s">
        <v>4652</v>
      </c>
    </row>
    <row r="1136" customFormat="false" ht="29.85" hidden="false" customHeight="false" outlineLevel="0" collapsed="false">
      <c r="A1136" s="13" t="s">
        <v>4653</v>
      </c>
      <c r="B1136" s="14" t="s">
        <v>97</v>
      </c>
      <c r="C1136" s="13" t="s">
        <v>98</v>
      </c>
      <c r="D1136" s="14" t="s">
        <v>4616</v>
      </c>
      <c r="E1136" s="16" t="s">
        <v>4654</v>
      </c>
      <c r="F1136" s="14" t="s">
        <v>396</v>
      </c>
      <c r="G1136" s="16" t="s">
        <v>4627</v>
      </c>
      <c r="H1136" s="13" t="s">
        <v>4631</v>
      </c>
      <c r="I1136" s="13" t="s">
        <v>4632</v>
      </c>
      <c r="J1136" s="14" t="s">
        <v>4633</v>
      </c>
      <c r="K1136" s="14"/>
      <c r="L1136" s="14"/>
      <c r="M1136" s="13" t="s">
        <v>53</v>
      </c>
      <c r="N1136" s="13" t="s">
        <v>249</v>
      </c>
      <c r="O1136" s="14"/>
      <c r="P1136" s="13" t="s">
        <v>4597</v>
      </c>
      <c r="Q1136" s="16" t="s">
        <v>4655</v>
      </c>
    </row>
    <row r="1137" customFormat="false" ht="44" hidden="false" customHeight="false" outlineLevel="0" collapsed="false">
      <c r="A1137" s="13" t="s">
        <v>4656</v>
      </c>
      <c r="B1137" s="14" t="s">
        <v>97</v>
      </c>
      <c r="C1137" s="13" t="s">
        <v>98</v>
      </c>
      <c r="D1137" s="14" t="s">
        <v>4616</v>
      </c>
      <c r="E1137" s="16" t="s">
        <v>4657</v>
      </c>
      <c r="F1137" s="14" t="s">
        <v>396</v>
      </c>
      <c r="G1137" s="16" t="s">
        <v>4627</v>
      </c>
      <c r="H1137" s="13" t="s">
        <v>4631</v>
      </c>
      <c r="I1137" s="13" t="s">
        <v>4632</v>
      </c>
      <c r="J1137" s="14" t="s">
        <v>4633</v>
      </c>
      <c r="K1137" s="14"/>
      <c r="L1137" s="14"/>
      <c r="M1137" s="13" t="s">
        <v>53</v>
      </c>
      <c r="N1137" s="13" t="s">
        <v>249</v>
      </c>
      <c r="O1137" s="14"/>
      <c r="P1137" s="13" t="s">
        <v>4597</v>
      </c>
      <c r="Q1137" s="16"/>
    </row>
    <row r="1138" customFormat="false" ht="29.85" hidden="false" customHeight="false" outlineLevel="0" collapsed="false">
      <c r="A1138" s="13" t="s">
        <v>4658</v>
      </c>
      <c r="B1138" s="14" t="s">
        <v>97</v>
      </c>
      <c r="C1138" s="13" t="s">
        <v>98</v>
      </c>
      <c r="D1138" s="14" t="s">
        <v>4616</v>
      </c>
      <c r="E1138" s="16" t="s">
        <v>4659</v>
      </c>
      <c r="F1138" s="14" t="s">
        <v>396</v>
      </c>
      <c r="G1138" s="16" t="s">
        <v>4627</v>
      </c>
      <c r="H1138" s="13" t="s">
        <v>4631</v>
      </c>
      <c r="I1138" s="13" t="s">
        <v>4632</v>
      </c>
      <c r="J1138" s="14" t="s">
        <v>4633</v>
      </c>
      <c r="K1138" s="14"/>
      <c r="L1138" s="14"/>
      <c r="M1138" s="13" t="s">
        <v>53</v>
      </c>
      <c r="N1138" s="13" t="s">
        <v>249</v>
      </c>
      <c r="O1138" s="14"/>
      <c r="P1138" s="13" t="s">
        <v>4597</v>
      </c>
      <c r="Q1138" s="16" t="s">
        <v>4660</v>
      </c>
    </row>
    <row r="1139" customFormat="false" ht="29.85" hidden="false" customHeight="false" outlineLevel="0" collapsed="false">
      <c r="A1139" s="13" t="s">
        <v>4661</v>
      </c>
      <c r="B1139" s="14" t="s">
        <v>97</v>
      </c>
      <c r="C1139" s="13" t="s">
        <v>98</v>
      </c>
      <c r="D1139" s="14" t="s">
        <v>4616</v>
      </c>
      <c r="E1139" s="16" t="s">
        <v>4662</v>
      </c>
      <c r="F1139" s="14" t="s">
        <v>396</v>
      </c>
      <c r="G1139" s="16" t="s">
        <v>4627</v>
      </c>
      <c r="H1139" s="13" t="s">
        <v>4631</v>
      </c>
      <c r="I1139" s="13" t="s">
        <v>4632</v>
      </c>
      <c r="J1139" s="14" t="s">
        <v>4633</v>
      </c>
      <c r="K1139" s="14"/>
      <c r="L1139" s="14"/>
      <c r="M1139" s="13" t="s">
        <v>53</v>
      </c>
      <c r="N1139" s="13" t="s">
        <v>249</v>
      </c>
      <c r="O1139" s="14"/>
      <c r="P1139" s="13" t="s">
        <v>4597</v>
      </c>
      <c r="Q1139" s="16" t="s">
        <v>4663</v>
      </c>
    </row>
    <row r="1140" customFormat="false" ht="44" hidden="false" customHeight="false" outlineLevel="0" collapsed="false">
      <c r="A1140" s="13" t="s">
        <v>4664</v>
      </c>
      <c r="B1140" s="14" t="s">
        <v>97</v>
      </c>
      <c r="C1140" s="13" t="s">
        <v>98</v>
      </c>
      <c r="D1140" s="14" t="s">
        <v>4665</v>
      </c>
      <c r="E1140" s="16" t="s">
        <v>4666</v>
      </c>
      <c r="F1140" s="14" t="s">
        <v>396</v>
      </c>
      <c r="G1140" s="16" t="s">
        <v>4667</v>
      </c>
      <c r="H1140" s="13" t="s">
        <v>4668</v>
      </c>
      <c r="I1140" s="13" t="s">
        <v>4632</v>
      </c>
      <c r="J1140" s="14" t="s">
        <v>4633</v>
      </c>
      <c r="K1140" s="14"/>
      <c r="L1140" s="14"/>
      <c r="M1140" s="13" t="s">
        <v>53</v>
      </c>
      <c r="N1140" s="13" t="s">
        <v>249</v>
      </c>
      <c r="O1140" s="14"/>
      <c r="P1140" s="13" t="s">
        <v>4597</v>
      </c>
      <c r="Q1140" s="16"/>
    </row>
    <row r="1141" customFormat="false" ht="58.2" hidden="false" customHeight="false" outlineLevel="0" collapsed="false">
      <c r="A1141" s="13" t="s">
        <v>4669</v>
      </c>
      <c r="B1141" s="14" t="s">
        <v>97</v>
      </c>
      <c r="C1141" s="13" t="s">
        <v>98</v>
      </c>
      <c r="D1141" s="14" t="s">
        <v>4665</v>
      </c>
      <c r="E1141" s="16" t="s">
        <v>4670</v>
      </c>
      <c r="F1141" s="14" t="s">
        <v>396</v>
      </c>
      <c r="G1141" s="16" t="s">
        <v>4667</v>
      </c>
      <c r="H1141" s="13" t="s">
        <v>4668</v>
      </c>
      <c r="I1141" s="13" t="s">
        <v>4632</v>
      </c>
      <c r="J1141" s="14" t="s">
        <v>4633</v>
      </c>
      <c r="K1141" s="14"/>
      <c r="L1141" s="14"/>
      <c r="M1141" s="13" t="s">
        <v>53</v>
      </c>
      <c r="N1141" s="13" t="s">
        <v>249</v>
      </c>
      <c r="O1141" s="14"/>
      <c r="P1141" s="13" t="s">
        <v>4597</v>
      </c>
      <c r="Q1141" s="15" t="s">
        <v>4671</v>
      </c>
    </row>
    <row r="1142" customFormat="false" ht="58.2" hidden="false" customHeight="false" outlineLevel="0" collapsed="false">
      <c r="A1142" s="13" t="s">
        <v>4672</v>
      </c>
      <c r="B1142" s="14" t="s">
        <v>97</v>
      </c>
      <c r="C1142" s="13" t="s">
        <v>98</v>
      </c>
      <c r="D1142" s="14" t="s">
        <v>4665</v>
      </c>
      <c r="E1142" s="16" t="s">
        <v>4673</v>
      </c>
      <c r="F1142" s="14" t="s">
        <v>396</v>
      </c>
      <c r="G1142" s="16" t="s">
        <v>4667</v>
      </c>
      <c r="H1142" s="13" t="s">
        <v>4668</v>
      </c>
      <c r="I1142" s="13" t="s">
        <v>4632</v>
      </c>
      <c r="J1142" s="14" t="s">
        <v>4633</v>
      </c>
      <c r="K1142" s="14"/>
      <c r="L1142" s="14"/>
      <c r="M1142" s="13" t="s">
        <v>53</v>
      </c>
      <c r="N1142" s="13" t="s">
        <v>249</v>
      </c>
      <c r="O1142" s="14"/>
      <c r="P1142" s="13" t="s">
        <v>4597</v>
      </c>
      <c r="Q1142" s="16"/>
    </row>
    <row r="1143" customFormat="false" ht="58.2" hidden="false" customHeight="false" outlineLevel="0" collapsed="false">
      <c r="A1143" s="13" t="s">
        <v>4674</v>
      </c>
      <c r="B1143" s="14" t="s">
        <v>97</v>
      </c>
      <c r="C1143" s="13" t="s">
        <v>98</v>
      </c>
      <c r="D1143" s="14" t="s">
        <v>4665</v>
      </c>
      <c r="E1143" s="16" t="s">
        <v>4675</v>
      </c>
      <c r="F1143" s="14" t="s">
        <v>396</v>
      </c>
      <c r="G1143" s="16" t="s">
        <v>4667</v>
      </c>
      <c r="H1143" s="13" t="s">
        <v>4668</v>
      </c>
      <c r="I1143" s="13" t="s">
        <v>4632</v>
      </c>
      <c r="J1143" s="14" t="s">
        <v>4633</v>
      </c>
      <c r="K1143" s="14"/>
      <c r="L1143" s="14"/>
      <c r="M1143" s="13" t="s">
        <v>53</v>
      </c>
      <c r="N1143" s="13" t="s">
        <v>249</v>
      </c>
      <c r="O1143" s="14"/>
      <c r="P1143" s="13" t="s">
        <v>4597</v>
      </c>
      <c r="Q1143" s="16" t="s">
        <v>4676</v>
      </c>
    </row>
    <row r="1144" customFormat="false" ht="58.2" hidden="false" customHeight="false" outlineLevel="0" collapsed="false">
      <c r="A1144" s="13" t="s">
        <v>4677</v>
      </c>
      <c r="B1144" s="14" t="s">
        <v>97</v>
      </c>
      <c r="C1144" s="13" t="s">
        <v>98</v>
      </c>
      <c r="D1144" s="14" t="s">
        <v>4678</v>
      </c>
      <c r="E1144" s="16" t="s">
        <v>4679</v>
      </c>
      <c r="F1144" s="14" t="s">
        <v>396</v>
      </c>
      <c r="G1144" s="16" t="s">
        <v>4680</v>
      </c>
      <c r="H1144" s="13" t="s">
        <v>4668</v>
      </c>
      <c r="I1144" s="13" t="s">
        <v>4632</v>
      </c>
      <c r="J1144" s="14" t="s">
        <v>4633</v>
      </c>
      <c r="K1144" s="14"/>
      <c r="L1144" s="14"/>
      <c r="M1144" s="13" t="s">
        <v>53</v>
      </c>
      <c r="N1144" s="13" t="s">
        <v>249</v>
      </c>
      <c r="O1144" s="14"/>
      <c r="P1144" s="13" t="s">
        <v>4597</v>
      </c>
      <c r="Q1144" s="16"/>
    </row>
    <row r="1145" customFormat="false" ht="72.35" hidden="false" customHeight="false" outlineLevel="0" collapsed="false">
      <c r="A1145" s="13" t="s">
        <v>4681</v>
      </c>
      <c r="B1145" s="14" t="s">
        <v>97</v>
      </c>
      <c r="C1145" s="13" t="s">
        <v>98</v>
      </c>
      <c r="D1145" s="14" t="s">
        <v>4678</v>
      </c>
      <c r="E1145" s="16" t="s">
        <v>4682</v>
      </c>
      <c r="F1145" s="14" t="s">
        <v>396</v>
      </c>
      <c r="G1145" s="16" t="s">
        <v>4680</v>
      </c>
      <c r="H1145" s="13" t="s">
        <v>4668</v>
      </c>
      <c r="I1145" s="13" t="s">
        <v>4632</v>
      </c>
      <c r="J1145" s="14" t="s">
        <v>4633</v>
      </c>
      <c r="K1145" s="14"/>
      <c r="L1145" s="14"/>
      <c r="M1145" s="13" t="s">
        <v>53</v>
      </c>
      <c r="N1145" s="13" t="s">
        <v>249</v>
      </c>
      <c r="O1145" s="14"/>
      <c r="P1145" s="13" t="s">
        <v>4597</v>
      </c>
      <c r="Q1145" s="16" t="s">
        <v>4683</v>
      </c>
    </row>
    <row r="1146" customFormat="false" ht="58.2" hidden="false" customHeight="false" outlineLevel="0" collapsed="false">
      <c r="A1146" s="13" t="s">
        <v>4684</v>
      </c>
      <c r="B1146" s="14" t="s">
        <v>97</v>
      </c>
      <c r="C1146" s="13" t="s">
        <v>98</v>
      </c>
      <c r="D1146" s="14" t="s">
        <v>4678</v>
      </c>
      <c r="E1146" s="16" t="s">
        <v>4685</v>
      </c>
      <c r="F1146" s="14" t="s">
        <v>396</v>
      </c>
      <c r="G1146" s="16" t="s">
        <v>4680</v>
      </c>
      <c r="H1146" s="13" t="s">
        <v>4668</v>
      </c>
      <c r="I1146" s="13" t="s">
        <v>4620</v>
      </c>
      <c r="J1146" s="13" t="s">
        <v>4621</v>
      </c>
      <c r="K1146" s="13" t="s">
        <v>4622</v>
      </c>
      <c r="L1146" s="13" t="s">
        <v>4623</v>
      </c>
      <c r="M1146" s="13" t="s">
        <v>56</v>
      </c>
      <c r="N1146" s="13" t="s">
        <v>249</v>
      </c>
      <c r="O1146" s="14"/>
      <c r="P1146" s="13" t="s">
        <v>4597</v>
      </c>
      <c r="Q1146" s="16" t="s">
        <v>4686</v>
      </c>
    </row>
    <row r="1147" customFormat="false" ht="72.35" hidden="false" customHeight="false" outlineLevel="0" collapsed="false">
      <c r="A1147" s="13" t="s">
        <v>4687</v>
      </c>
      <c r="B1147" s="14" t="s">
        <v>97</v>
      </c>
      <c r="C1147" s="13" t="s">
        <v>98</v>
      </c>
      <c r="D1147" s="14" t="s">
        <v>4678</v>
      </c>
      <c r="E1147" s="16" t="s">
        <v>4688</v>
      </c>
      <c r="F1147" s="14" t="s">
        <v>396</v>
      </c>
      <c r="G1147" s="16" t="s">
        <v>4689</v>
      </c>
      <c r="H1147" s="13" t="s">
        <v>4668</v>
      </c>
      <c r="I1147" s="13" t="s">
        <v>4632</v>
      </c>
      <c r="J1147" s="14" t="s">
        <v>4633</v>
      </c>
      <c r="K1147" s="14"/>
      <c r="L1147" s="14"/>
      <c r="M1147" s="13" t="s">
        <v>53</v>
      </c>
      <c r="N1147" s="13" t="s">
        <v>249</v>
      </c>
      <c r="O1147" s="14"/>
      <c r="P1147" s="13" t="s">
        <v>4597</v>
      </c>
      <c r="Q1147" s="16" t="s">
        <v>4690</v>
      </c>
    </row>
    <row r="1148" customFormat="false" ht="72.35" hidden="false" customHeight="false" outlineLevel="0" collapsed="false">
      <c r="A1148" s="13" t="s">
        <v>4691</v>
      </c>
      <c r="B1148" s="14" t="s">
        <v>97</v>
      </c>
      <c r="C1148" s="13" t="s">
        <v>98</v>
      </c>
      <c r="D1148" s="14" t="s">
        <v>4692</v>
      </c>
      <c r="E1148" s="16" t="s">
        <v>4693</v>
      </c>
      <c r="F1148" s="14" t="s">
        <v>396</v>
      </c>
      <c r="G1148" s="16"/>
      <c r="H1148" s="13" t="s">
        <v>4694</v>
      </c>
      <c r="I1148" s="13" t="s">
        <v>4632</v>
      </c>
      <c r="J1148" s="14" t="s">
        <v>4633</v>
      </c>
      <c r="K1148" s="14"/>
      <c r="L1148" s="14"/>
      <c r="M1148" s="13" t="s">
        <v>53</v>
      </c>
      <c r="N1148" s="13" t="s">
        <v>249</v>
      </c>
      <c r="O1148" s="14"/>
      <c r="P1148" s="13" t="s">
        <v>4597</v>
      </c>
      <c r="Q1148" s="16"/>
    </row>
    <row r="1149" customFormat="false" ht="44" hidden="false" customHeight="false" outlineLevel="0" collapsed="false">
      <c r="A1149" s="13" t="s">
        <v>4695</v>
      </c>
      <c r="B1149" s="14" t="s">
        <v>97</v>
      </c>
      <c r="C1149" s="13" t="s">
        <v>98</v>
      </c>
      <c r="D1149" s="14" t="s">
        <v>4692</v>
      </c>
      <c r="E1149" s="16" t="s">
        <v>4696</v>
      </c>
      <c r="F1149" s="14" t="s">
        <v>396</v>
      </c>
      <c r="G1149" s="16"/>
      <c r="H1149" s="13" t="s">
        <v>4694</v>
      </c>
      <c r="I1149" s="13" t="s">
        <v>4632</v>
      </c>
      <c r="J1149" s="14" t="s">
        <v>4633</v>
      </c>
      <c r="K1149" s="14"/>
      <c r="L1149" s="14"/>
      <c r="M1149" s="13" t="s">
        <v>53</v>
      </c>
      <c r="N1149" s="13" t="s">
        <v>249</v>
      </c>
      <c r="O1149" s="14"/>
      <c r="P1149" s="13" t="s">
        <v>4597</v>
      </c>
      <c r="Q1149" s="15" t="s">
        <v>4697</v>
      </c>
    </row>
    <row r="1150" customFormat="false" ht="72.35" hidden="false" customHeight="false" outlineLevel="0" collapsed="false">
      <c r="A1150" s="13" t="s">
        <v>4698</v>
      </c>
      <c r="B1150" s="14" t="s">
        <v>97</v>
      </c>
      <c r="C1150" s="13" t="s">
        <v>98</v>
      </c>
      <c r="D1150" s="14" t="s">
        <v>4692</v>
      </c>
      <c r="E1150" s="16" t="s">
        <v>4699</v>
      </c>
      <c r="F1150" s="14" t="s">
        <v>396</v>
      </c>
      <c r="G1150" s="16"/>
      <c r="H1150" s="13" t="s">
        <v>4694</v>
      </c>
      <c r="I1150" s="13" t="s">
        <v>4632</v>
      </c>
      <c r="J1150" s="14" t="s">
        <v>4633</v>
      </c>
      <c r="K1150" s="14"/>
      <c r="L1150" s="14"/>
      <c r="M1150" s="13" t="s">
        <v>53</v>
      </c>
      <c r="N1150" s="13" t="s">
        <v>249</v>
      </c>
      <c r="O1150" s="14"/>
      <c r="P1150" s="13" t="s">
        <v>4597</v>
      </c>
      <c r="Q1150" s="15" t="s">
        <v>4700</v>
      </c>
    </row>
    <row r="1151" customFormat="false" ht="58.2" hidden="false" customHeight="false" outlineLevel="0" collapsed="false">
      <c r="A1151" s="13" t="s">
        <v>4701</v>
      </c>
      <c r="B1151" s="14" t="s">
        <v>97</v>
      </c>
      <c r="C1151" s="13" t="s">
        <v>98</v>
      </c>
      <c r="D1151" s="14" t="s">
        <v>4616</v>
      </c>
      <c r="E1151" s="15" t="s">
        <v>4702</v>
      </c>
      <c r="F1151" s="14" t="s">
        <v>396</v>
      </c>
      <c r="G1151" s="16" t="s">
        <v>4703</v>
      </c>
      <c r="H1151" s="13" t="s">
        <v>4704</v>
      </c>
      <c r="I1151" s="13" t="s">
        <v>4705</v>
      </c>
      <c r="J1151" s="14" t="s">
        <v>4706</v>
      </c>
      <c r="K1151" s="14"/>
      <c r="L1151" s="14"/>
      <c r="M1151" s="13" t="s">
        <v>54</v>
      </c>
      <c r="N1151" s="13" t="s">
        <v>249</v>
      </c>
      <c r="O1151" s="14"/>
      <c r="P1151" s="13" t="s">
        <v>4597</v>
      </c>
      <c r="Q1151" s="15" t="s">
        <v>4707</v>
      </c>
    </row>
    <row r="1152" customFormat="false" ht="44" hidden="false" customHeight="false" outlineLevel="0" collapsed="false">
      <c r="A1152" s="13" t="s">
        <v>4708</v>
      </c>
      <c r="B1152" s="14" t="s">
        <v>97</v>
      </c>
      <c r="C1152" s="13" t="s">
        <v>98</v>
      </c>
      <c r="D1152" s="14" t="s">
        <v>4616</v>
      </c>
      <c r="E1152" s="16" t="s">
        <v>4709</v>
      </c>
      <c r="F1152" s="14" t="s">
        <v>396</v>
      </c>
      <c r="G1152" s="16" t="s">
        <v>4703</v>
      </c>
      <c r="H1152" s="13" t="s">
        <v>4704</v>
      </c>
      <c r="I1152" s="13" t="s">
        <v>4710</v>
      </c>
      <c r="J1152" s="14" t="s">
        <v>4711</v>
      </c>
      <c r="K1152" s="14"/>
      <c r="L1152" s="14"/>
      <c r="M1152" s="13" t="s">
        <v>56</v>
      </c>
      <c r="N1152" s="13" t="s">
        <v>249</v>
      </c>
      <c r="O1152" s="14"/>
      <c r="P1152" s="13" t="s">
        <v>4597</v>
      </c>
      <c r="Q1152" s="16" t="s">
        <v>4712</v>
      </c>
    </row>
    <row r="1153" customFormat="false" ht="44" hidden="false" customHeight="false" outlineLevel="0" collapsed="false">
      <c r="A1153" s="13" t="s">
        <v>4713</v>
      </c>
      <c r="B1153" s="14" t="s">
        <v>97</v>
      </c>
      <c r="C1153" s="13" t="s">
        <v>98</v>
      </c>
      <c r="D1153" s="14" t="s">
        <v>4616</v>
      </c>
      <c r="E1153" s="16" t="s">
        <v>4714</v>
      </c>
      <c r="F1153" s="14" t="s">
        <v>450</v>
      </c>
      <c r="G1153" s="16" t="s">
        <v>4703</v>
      </c>
      <c r="H1153" s="13" t="s">
        <v>4704</v>
      </c>
      <c r="I1153" s="13" t="s">
        <v>4715</v>
      </c>
      <c r="J1153" s="13" t="s">
        <v>4716</v>
      </c>
      <c r="K1153" s="14"/>
      <c r="L1153" s="14"/>
      <c r="M1153" s="13" t="s">
        <v>55</v>
      </c>
      <c r="N1153" s="13" t="s">
        <v>249</v>
      </c>
      <c r="O1153" s="14"/>
      <c r="P1153" s="13" t="s">
        <v>4597</v>
      </c>
      <c r="Q1153" s="16" t="s">
        <v>4717</v>
      </c>
    </row>
    <row r="1154" customFormat="false" ht="72.35" hidden="false" customHeight="false" outlineLevel="0" collapsed="false">
      <c r="A1154" s="13" t="s">
        <v>4718</v>
      </c>
      <c r="B1154" s="14" t="s">
        <v>97</v>
      </c>
      <c r="C1154" s="13" t="s">
        <v>98</v>
      </c>
      <c r="D1154" s="14" t="s">
        <v>4719</v>
      </c>
      <c r="E1154" s="16" t="s">
        <v>4720</v>
      </c>
      <c r="F1154" s="14" t="s">
        <v>450</v>
      </c>
      <c r="G1154" s="16" t="s">
        <v>4721</v>
      </c>
      <c r="H1154" s="13" t="s">
        <v>4722</v>
      </c>
      <c r="I1154" s="13" t="s">
        <v>4723</v>
      </c>
      <c r="J1154" s="13" t="s">
        <v>4724</v>
      </c>
      <c r="K1154" s="14"/>
      <c r="L1154" s="14"/>
      <c r="M1154" s="13" t="s">
        <v>55</v>
      </c>
      <c r="N1154" s="13" t="s">
        <v>249</v>
      </c>
      <c r="O1154" s="14"/>
      <c r="P1154" s="13" t="s">
        <v>4597</v>
      </c>
      <c r="Q1154" s="16" t="s">
        <v>4725</v>
      </c>
    </row>
    <row r="1155" customFormat="false" ht="58.2" hidden="false" customHeight="false" outlineLevel="0" collapsed="false">
      <c r="A1155" s="13" t="s">
        <v>4726</v>
      </c>
      <c r="B1155" s="14" t="s">
        <v>97</v>
      </c>
      <c r="C1155" s="13" t="s">
        <v>98</v>
      </c>
      <c r="D1155" s="14" t="s">
        <v>4719</v>
      </c>
      <c r="E1155" s="16" t="s">
        <v>4727</v>
      </c>
      <c r="F1155" s="14" t="s">
        <v>450</v>
      </c>
      <c r="G1155" s="16" t="s">
        <v>4721</v>
      </c>
      <c r="H1155" s="13" t="s">
        <v>4722</v>
      </c>
      <c r="I1155" s="13" t="s">
        <v>4723</v>
      </c>
      <c r="J1155" s="13" t="s">
        <v>4724</v>
      </c>
      <c r="K1155" s="14"/>
      <c r="L1155" s="14"/>
      <c r="M1155" s="13" t="s">
        <v>55</v>
      </c>
      <c r="N1155" s="13" t="s">
        <v>249</v>
      </c>
      <c r="O1155" s="14"/>
      <c r="P1155" s="13" t="s">
        <v>4597</v>
      </c>
      <c r="Q1155" s="16" t="s">
        <v>4728</v>
      </c>
    </row>
    <row r="1156" customFormat="false" ht="72.35" hidden="false" customHeight="false" outlineLevel="0" collapsed="false">
      <c r="A1156" s="13" t="s">
        <v>4729</v>
      </c>
      <c r="B1156" s="14" t="s">
        <v>97</v>
      </c>
      <c r="C1156" s="13" t="s">
        <v>98</v>
      </c>
      <c r="D1156" s="14" t="s">
        <v>4719</v>
      </c>
      <c r="E1156" s="16" t="s">
        <v>4730</v>
      </c>
      <c r="F1156" s="14" t="s">
        <v>450</v>
      </c>
      <c r="G1156" s="16" t="s">
        <v>4721</v>
      </c>
      <c r="H1156" s="13" t="s">
        <v>4722</v>
      </c>
      <c r="I1156" s="13" t="s">
        <v>4731</v>
      </c>
      <c r="J1156" s="13" t="s">
        <v>4732</v>
      </c>
      <c r="K1156" s="14"/>
      <c r="L1156" s="14"/>
      <c r="M1156" s="13" t="s">
        <v>55</v>
      </c>
      <c r="N1156" s="13" t="s">
        <v>249</v>
      </c>
      <c r="O1156" s="14"/>
      <c r="P1156" s="13" t="s">
        <v>4597</v>
      </c>
      <c r="Q1156" s="16" t="s">
        <v>4733</v>
      </c>
    </row>
    <row r="1157" customFormat="false" ht="58.2" hidden="false" customHeight="false" outlineLevel="0" collapsed="false">
      <c r="A1157" s="13" t="s">
        <v>4734</v>
      </c>
      <c r="B1157" s="14" t="s">
        <v>97</v>
      </c>
      <c r="C1157" s="13" t="s">
        <v>98</v>
      </c>
      <c r="D1157" s="14" t="s">
        <v>4719</v>
      </c>
      <c r="E1157" s="16" t="s">
        <v>4735</v>
      </c>
      <c r="F1157" s="14" t="s">
        <v>450</v>
      </c>
      <c r="G1157" s="16" t="s">
        <v>4721</v>
      </c>
      <c r="H1157" s="13" t="s">
        <v>4722</v>
      </c>
      <c r="I1157" s="13" t="s">
        <v>4736</v>
      </c>
      <c r="J1157" s="13" t="s">
        <v>4737</v>
      </c>
      <c r="K1157" s="14"/>
      <c r="L1157" s="14"/>
      <c r="M1157" s="13" t="s">
        <v>55</v>
      </c>
      <c r="N1157" s="13" t="s">
        <v>249</v>
      </c>
      <c r="O1157" s="14"/>
      <c r="P1157" s="13" t="s">
        <v>4597</v>
      </c>
      <c r="Q1157" s="15" t="s">
        <v>4738</v>
      </c>
    </row>
    <row r="1158" customFormat="false" ht="58.2" hidden="false" customHeight="false" outlineLevel="0" collapsed="false">
      <c r="A1158" s="13" t="s">
        <v>4739</v>
      </c>
      <c r="B1158" s="14" t="s">
        <v>97</v>
      </c>
      <c r="C1158" s="13" t="s">
        <v>98</v>
      </c>
      <c r="D1158" s="14" t="s">
        <v>4719</v>
      </c>
      <c r="E1158" s="16" t="s">
        <v>4740</v>
      </c>
      <c r="F1158" s="14" t="s">
        <v>450</v>
      </c>
      <c r="G1158" s="16" t="s">
        <v>4721</v>
      </c>
      <c r="H1158" s="13" t="s">
        <v>4722</v>
      </c>
      <c r="I1158" s="13" t="s">
        <v>4736</v>
      </c>
      <c r="J1158" s="13" t="s">
        <v>4737</v>
      </c>
      <c r="K1158" s="14"/>
      <c r="L1158" s="14"/>
      <c r="M1158" s="13" t="s">
        <v>55</v>
      </c>
      <c r="N1158" s="13" t="s">
        <v>249</v>
      </c>
      <c r="O1158" s="14"/>
      <c r="P1158" s="13" t="s">
        <v>4597</v>
      </c>
      <c r="Q1158" s="16" t="s">
        <v>4741</v>
      </c>
    </row>
    <row r="1159" customFormat="false" ht="44" hidden="false" customHeight="false" outlineLevel="0" collapsed="false">
      <c r="A1159" s="13" t="s">
        <v>4742</v>
      </c>
      <c r="B1159" s="14" t="s">
        <v>97</v>
      </c>
      <c r="C1159" s="13" t="s">
        <v>98</v>
      </c>
      <c r="D1159" s="14" t="s">
        <v>4719</v>
      </c>
      <c r="E1159" s="15" t="s">
        <v>4743</v>
      </c>
      <c r="F1159" s="14" t="s">
        <v>450</v>
      </c>
      <c r="G1159" s="16" t="s">
        <v>4721</v>
      </c>
      <c r="H1159" s="13" t="s">
        <v>4722</v>
      </c>
      <c r="I1159" s="13" t="s">
        <v>4736</v>
      </c>
      <c r="J1159" s="13" t="s">
        <v>4737</v>
      </c>
      <c r="K1159" s="14"/>
      <c r="L1159" s="14"/>
      <c r="M1159" s="13" t="s">
        <v>55</v>
      </c>
      <c r="N1159" s="13" t="s">
        <v>249</v>
      </c>
      <c r="O1159" s="14"/>
      <c r="P1159" s="13" t="s">
        <v>4597</v>
      </c>
      <c r="Q1159" s="16" t="s">
        <v>4744</v>
      </c>
    </row>
    <row r="1160" customFormat="false" ht="44" hidden="false" customHeight="false" outlineLevel="0" collapsed="false">
      <c r="A1160" s="13" t="s">
        <v>4745</v>
      </c>
      <c r="B1160" s="14" t="s">
        <v>97</v>
      </c>
      <c r="C1160" s="13" t="s">
        <v>98</v>
      </c>
      <c r="D1160" s="14" t="s">
        <v>4746</v>
      </c>
      <c r="E1160" s="15" t="s">
        <v>4747</v>
      </c>
      <c r="F1160" s="14" t="s">
        <v>396</v>
      </c>
      <c r="G1160" s="16" t="s">
        <v>4748</v>
      </c>
      <c r="H1160" s="13" t="s">
        <v>4749</v>
      </c>
      <c r="I1160" s="13" t="s">
        <v>4750</v>
      </c>
      <c r="J1160" s="14" t="s">
        <v>4751</v>
      </c>
      <c r="K1160" s="14"/>
      <c r="L1160" s="14"/>
      <c r="M1160" s="13" t="s">
        <v>54</v>
      </c>
      <c r="N1160" s="13" t="s">
        <v>249</v>
      </c>
      <c r="O1160" s="14"/>
      <c r="P1160" s="13" t="s">
        <v>4597</v>
      </c>
      <c r="Q1160" s="16" t="s">
        <v>4752</v>
      </c>
    </row>
    <row r="1161" customFormat="false" ht="44" hidden="false" customHeight="false" outlineLevel="0" collapsed="false">
      <c r="A1161" s="13" t="s">
        <v>4753</v>
      </c>
      <c r="B1161" s="14" t="s">
        <v>97</v>
      </c>
      <c r="C1161" s="13" t="s">
        <v>98</v>
      </c>
      <c r="D1161" s="14" t="s">
        <v>4746</v>
      </c>
      <c r="E1161" s="15" t="s">
        <v>4754</v>
      </c>
      <c r="F1161" s="14" t="s">
        <v>396</v>
      </c>
      <c r="G1161" s="16" t="s">
        <v>4748</v>
      </c>
      <c r="H1161" s="13" t="s">
        <v>4749</v>
      </c>
      <c r="I1161" s="13" t="s">
        <v>4750</v>
      </c>
      <c r="J1161" s="14" t="s">
        <v>4751</v>
      </c>
      <c r="K1161" s="14"/>
      <c r="L1161" s="14"/>
      <c r="M1161" s="13" t="s">
        <v>54</v>
      </c>
      <c r="N1161" s="13" t="s">
        <v>249</v>
      </c>
      <c r="O1161" s="14"/>
      <c r="P1161" s="13" t="s">
        <v>4597</v>
      </c>
      <c r="Q1161" s="16" t="s">
        <v>4752</v>
      </c>
    </row>
    <row r="1162" customFormat="false" ht="58.2" hidden="false" customHeight="false" outlineLevel="0" collapsed="false">
      <c r="A1162" s="13" t="s">
        <v>4755</v>
      </c>
      <c r="B1162" s="14" t="s">
        <v>97</v>
      </c>
      <c r="C1162" s="13" t="s">
        <v>98</v>
      </c>
      <c r="D1162" s="14" t="s">
        <v>4746</v>
      </c>
      <c r="E1162" s="15" t="s">
        <v>4756</v>
      </c>
      <c r="F1162" s="14" t="s">
        <v>396</v>
      </c>
      <c r="G1162" s="16" t="s">
        <v>4748</v>
      </c>
      <c r="H1162" s="13" t="s">
        <v>4749</v>
      </c>
      <c r="I1162" s="13" t="s">
        <v>4750</v>
      </c>
      <c r="J1162" s="14" t="s">
        <v>4751</v>
      </c>
      <c r="K1162" s="14"/>
      <c r="L1162" s="14"/>
      <c r="M1162" s="13" t="s">
        <v>54</v>
      </c>
      <c r="N1162" s="13" t="s">
        <v>249</v>
      </c>
      <c r="O1162" s="14"/>
      <c r="P1162" s="13" t="s">
        <v>4597</v>
      </c>
      <c r="Q1162" s="16" t="s">
        <v>4757</v>
      </c>
    </row>
    <row r="1163" customFormat="false" ht="58.2" hidden="false" customHeight="false" outlineLevel="0" collapsed="false">
      <c r="A1163" s="13" t="s">
        <v>4758</v>
      </c>
      <c r="B1163" s="14" t="s">
        <v>97</v>
      </c>
      <c r="C1163" s="13" t="s">
        <v>98</v>
      </c>
      <c r="D1163" s="14" t="s">
        <v>4746</v>
      </c>
      <c r="E1163" s="16" t="s">
        <v>4759</v>
      </c>
      <c r="F1163" s="14" t="s">
        <v>396</v>
      </c>
      <c r="G1163" s="16" t="s">
        <v>4748</v>
      </c>
      <c r="H1163" s="13" t="s">
        <v>4749</v>
      </c>
      <c r="I1163" s="13" t="s">
        <v>4760</v>
      </c>
      <c r="J1163" s="14" t="s">
        <v>4761</v>
      </c>
      <c r="K1163" s="14"/>
      <c r="L1163" s="14"/>
      <c r="M1163" s="13" t="s">
        <v>54</v>
      </c>
      <c r="N1163" s="13" t="s">
        <v>249</v>
      </c>
      <c r="O1163" s="14"/>
      <c r="P1163" s="13" t="s">
        <v>4597</v>
      </c>
      <c r="Q1163" s="15" t="s">
        <v>4762</v>
      </c>
    </row>
    <row r="1164" customFormat="false" ht="72.35" hidden="false" customHeight="false" outlineLevel="0" collapsed="false">
      <c r="A1164" s="13" t="s">
        <v>4763</v>
      </c>
      <c r="B1164" s="14" t="s">
        <v>97</v>
      </c>
      <c r="C1164" s="13" t="s">
        <v>98</v>
      </c>
      <c r="D1164" s="14" t="s">
        <v>4746</v>
      </c>
      <c r="E1164" s="16" t="s">
        <v>4764</v>
      </c>
      <c r="F1164" s="14" t="s">
        <v>396</v>
      </c>
      <c r="G1164" s="16" t="s">
        <v>4748</v>
      </c>
      <c r="H1164" s="13" t="s">
        <v>4749</v>
      </c>
      <c r="I1164" s="13" t="s">
        <v>4760</v>
      </c>
      <c r="J1164" s="14" t="s">
        <v>4761</v>
      </c>
      <c r="K1164" s="14"/>
      <c r="L1164" s="14"/>
      <c r="M1164" s="13" t="s">
        <v>54</v>
      </c>
      <c r="N1164" s="13" t="s">
        <v>249</v>
      </c>
      <c r="O1164" s="14"/>
      <c r="P1164" s="13" t="s">
        <v>4597</v>
      </c>
      <c r="Q1164" s="16" t="s">
        <v>4765</v>
      </c>
    </row>
    <row r="1165" customFormat="false" ht="72.35" hidden="false" customHeight="false" outlineLevel="0" collapsed="false">
      <c r="A1165" s="13" t="s">
        <v>4766</v>
      </c>
      <c r="B1165" s="14" t="s">
        <v>97</v>
      </c>
      <c r="C1165" s="13" t="s">
        <v>98</v>
      </c>
      <c r="D1165" s="14" t="s">
        <v>4746</v>
      </c>
      <c r="E1165" s="16" t="s">
        <v>4767</v>
      </c>
      <c r="F1165" s="14" t="s">
        <v>396</v>
      </c>
      <c r="G1165" s="16" t="s">
        <v>4748</v>
      </c>
      <c r="H1165" s="13" t="s">
        <v>4749</v>
      </c>
      <c r="I1165" s="13" t="s">
        <v>4768</v>
      </c>
      <c r="J1165" s="14" t="s">
        <v>4769</v>
      </c>
      <c r="K1165" s="14"/>
      <c r="L1165" s="14"/>
      <c r="M1165" s="13" t="s">
        <v>54</v>
      </c>
      <c r="N1165" s="13" t="s">
        <v>249</v>
      </c>
      <c r="O1165" s="14"/>
      <c r="P1165" s="13" t="s">
        <v>4597</v>
      </c>
      <c r="Q1165" s="16" t="s">
        <v>4770</v>
      </c>
    </row>
    <row r="1166" customFormat="false" ht="58.2" hidden="false" customHeight="false" outlineLevel="0" collapsed="false">
      <c r="A1166" s="13" t="s">
        <v>4771</v>
      </c>
      <c r="B1166" s="14" t="s">
        <v>97</v>
      </c>
      <c r="C1166" s="13" t="s">
        <v>98</v>
      </c>
      <c r="D1166" s="14" t="s">
        <v>4746</v>
      </c>
      <c r="E1166" s="16" t="s">
        <v>4772</v>
      </c>
      <c r="F1166" s="14" t="s">
        <v>396</v>
      </c>
      <c r="G1166" s="16" t="s">
        <v>4748</v>
      </c>
      <c r="H1166" s="13" t="s">
        <v>4749</v>
      </c>
      <c r="I1166" s="13" t="s">
        <v>4768</v>
      </c>
      <c r="J1166" s="14" t="s">
        <v>4769</v>
      </c>
      <c r="K1166" s="14"/>
      <c r="L1166" s="14"/>
      <c r="M1166" s="13" t="s">
        <v>54</v>
      </c>
      <c r="N1166" s="13" t="s">
        <v>249</v>
      </c>
      <c r="O1166" s="14"/>
      <c r="P1166" s="13" t="s">
        <v>4597</v>
      </c>
      <c r="Q1166" s="16"/>
    </row>
    <row r="1167" customFormat="false" ht="58.2" hidden="false" customHeight="false" outlineLevel="0" collapsed="false">
      <c r="A1167" s="13" t="s">
        <v>4773</v>
      </c>
      <c r="B1167" s="14" t="s">
        <v>97</v>
      </c>
      <c r="C1167" s="13" t="s">
        <v>98</v>
      </c>
      <c r="D1167" s="14" t="s">
        <v>4746</v>
      </c>
      <c r="E1167" s="15" t="s">
        <v>4774</v>
      </c>
      <c r="F1167" s="14" t="s">
        <v>396</v>
      </c>
      <c r="G1167" s="16" t="s">
        <v>4748</v>
      </c>
      <c r="H1167" s="13" t="s">
        <v>4749</v>
      </c>
      <c r="I1167" s="13" t="s">
        <v>4768</v>
      </c>
      <c r="J1167" s="14" t="s">
        <v>4769</v>
      </c>
      <c r="K1167" s="14"/>
      <c r="L1167" s="14"/>
      <c r="M1167" s="13" t="s">
        <v>54</v>
      </c>
      <c r="N1167" s="13" t="s">
        <v>249</v>
      </c>
      <c r="O1167" s="14"/>
      <c r="P1167" s="13" t="s">
        <v>4597</v>
      </c>
      <c r="Q1167" s="15" t="s">
        <v>4775</v>
      </c>
    </row>
    <row r="1168" customFormat="false" ht="58.2" hidden="false" customHeight="false" outlineLevel="0" collapsed="false">
      <c r="A1168" s="13" t="s">
        <v>4776</v>
      </c>
      <c r="B1168" s="14" t="s">
        <v>97</v>
      </c>
      <c r="C1168" s="13" t="s">
        <v>98</v>
      </c>
      <c r="D1168" s="14" t="s">
        <v>4746</v>
      </c>
      <c r="E1168" s="16" t="s">
        <v>4777</v>
      </c>
      <c r="F1168" s="14" t="s">
        <v>396</v>
      </c>
      <c r="G1168" s="16" t="s">
        <v>4748</v>
      </c>
      <c r="H1168" s="13" t="s">
        <v>4749</v>
      </c>
      <c r="I1168" s="13" t="s">
        <v>4768</v>
      </c>
      <c r="J1168" s="14" t="s">
        <v>4769</v>
      </c>
      <c r="K1168" s="14"/>
      <c r="L1168" s="14"/>
      <c r="M1168" s="13" t="s">
        <v>54</v>
      </c>
      <c r="N1168" s="13" t="s">
        <v>249</v>
      </c>
      <c r="O1168" s="14"/>
      <c r="P1168" s="13" t="s">
        <v>4597</v>
      </c>
      <c r="Q1168" s="16" t="s">
        <v>4778</v>
      </c>
    </row>
    <row r="1169" customFormat="false" ht="72.35" hidden="false" customHeight="false" outlineLevel="0" collapsed="false">
      <c r="A1169" s="13" t="s">
        <v>4779</v>
      </c>
      <c r="B1169" s="14" t="s">
        <v>97</v>
      </c>
      <c r="C1169" s="13" t="s">
        <v>98</v>
      </c>
      <c r="D1169" s="14" t="s">
        <v>4746</v>
      </c>
      <c r="E1169" s="16" t="s">
        <v>4780</v>
      </c>
      <c r="F1169" s="14" t="s">
        <v>450</v>
      </c>
      <c r="G1169" s="16" t="s">
        <v>4748</v>
      </c>
      <c r="H1169" s="13" t="s">
        <v>4749</v>
      </c>
      <c r="I1169" s="13" t="s">
        <v>4781</v>
      </c>
      <c r="J1169" s="13" t="s">
        <v>4782</v>
      </c>
      <c r="K1169" s="14"/>
      <c r="L1169" s="14"/>
      <c r="M1169" s="13" t="s">
        <v>55</v>
      </c>
      <c r="N1169" s="13" t="s">
        <v>249</v>
      </c>
      <c r="O1169" s="14"/>
      <c r="P1169" s="13" t="s">
        <v>4597</v>
      </c>
      <c r="Q1169" s="15" t="s">
        <v>4783</v>
      </c>
    </row>
    <row r="1170" customFormat="false" ht="58.2" hidden="false" customHeight="false" outlineLevel="0" collapsed="false">
      <c r="A1170" s="13" t="s">
        <v>4784</v>
      </c>
      <c r="B1170" s="14" t="s">
        <v>97</v>
      </c>
      <c r="C1170" s="13" t="s">
        <v>98</v>
      </c>
      <c r="D1170" s="14" t="s">
        <v>4746</v>
      </c>
      <c r="E1170" s="16" t="s">
        <v>4785</v>
      </c>
      <c r="F1170" s="14" t="s">
        <v>450</v>
      </c>
      <c r="G1170" s="16" t="s">
        <v>4748</v>
      </c>
      <c r="H1170" s="13" t="s">
        <v>4749</v>
      </c>
      <c r="I1170" s="13" t="s">
        <v>4786</v>
      </c>
      <c r="J1170" s="13" t="s">
        <v>4787</v>
      </c>
      <c r="K1170" s="14"/>
      <c r="L1170" s="14"/>
      <c r="M1170" s="13" t="s">
        <v>55</v>
      </c>
      <c r="N1170" s="13" t="s">
        <v>249</v>
      </c>
      <c r="O1170" s="14"/>
      <c r="P1170" s="13" t="s">
        <v>4597</v>
      </c>
      <c r="Q1170" s="15" t="s">
        <v>4788</v>
      </c>
    </row>
    <row r="1171" customFormat="false" ht="58.2" hidden="false" customHeight="false" outlineLevel="0" collapsed="false">
      <c r="A1171" s="13" t="s">
        <v>4789</v>
      </c>
      <c r="B1171" s="14" t="s">
        <v>97</v>
      </c>
      <c r="C1171" s="13" t="s">
        <v>98</v>
      </c>
      <c r="D1171" s="14" t="s">
        <v>4790</v>
      </c>
      <c r="E1171" s="15" t="s">
        <v>4791</v>
      </c>
      <c r="F1171" s="14" t="s">
        <v>396</v>
      </c>
      <c r="G1171" s="16" t="s">
        <v>4792</v>
      </c>
      <c r="H1171" s="13" t="s">
        <v>4793</v>
      </c>
      <c r="I1171" s="13" t="s">
        <v>4794</v>
      </c>
      <c r="J1171" s="13" t="s">
        <v>4795</v>
      </c>
      <c r="K1171" s="13" t="s">
        <v>4796</v>
      </c>
      <c r="L1171" s="14"/>
      <c r="M1171" s="13" t="s">
        <v>56</v>
      </c>
      <c r="N1171" s="13" t="s">
        <v>249</v>
      </c>
      <c r="O1171" s="14"/>
      <c r="P1171" s="13" t="s">
        <v>4597</v>
      </c>
      <c r="Q1171" s="16" t="s">
        <v>4797</v>
      </c>
    </row>
    <row r="1172" customFormat="false" ht="44" hidden="false" customHeight="false" outlineLevel="0" collapsed="false">
      <c r="A1172" s="13" t="s">
        <v>4798</v>
      </c>
      <c r="B1172" s="14" t="s">
        <v>97</v>
      </c>
      <c r="C1172" s="13" t="s">
        <v>98</v>
      </c>
      <c r="D1172" s="14" t="s">
        <v>4790</v>
      </c>
      <c r="E1172" s="16" t="s">
        <v>4799</v>
      </c>
      <c r="F1172" s="14" t="s">
        <v>396</v>
      </c>
      <c r="G1172" s="16" t="s">
        <v>4792</v>
      </c>
      <c r="H1172" s="13" t="s">
        <v>4793</v>
      </c>
      <c r="I1172" s="13" t="s">
        <v>4794</v>
      </c>
      <c r="J1172" s="13" t="s">
        <v>4795</v>
      </c>
      <c r="K1172" s="13" t="s">
        <v>4796</v>
      </c>
      <c r="L1172" s="14"/>
      <c r="M1172" s="13" t="s">
        <v>56</v>
      </c>
      <c r="N1172" s="13" t="s">
        <v>249</v>
      </c>
      <c r="O1172" s="14"/>
      <c r="P1172" s="13" t="s">
        <v>4597</v>
      </c>
      <c r="Q1172" s="16" t="s">
        <v>4800</v>
      </c>
    </row>
    <row r="1173" customFormat="false" ht="86.55" hidden="false" customHeight="false" outlineLevel="0" collapsed="false">
      <c r="A1173" s="13" t="s">
        <v>4801</v>
      </c>
      <c r="B1173" s="14" t="s">
        <v>97</v>
      </c>
      <c r="C1173" s="13" t="s">
        <v>98</v>
      </c>
      <c r="D1173" s="14" t="s">
        <v>4802</v>
      </c>
      <c r="E1173" s="16" t="s">
        <v>4803</v>
      </c>
      <c r="F1173" s="14" t="s">
        <v>450</v>
      </c>
      <c r="G1173" s="16" t="s">
        <v>4804</v>
      </c>
      <c r="H1173" s="13" t="s">
        <v>4805</v>
      </c>
      <c r="I1173" s="13" t="s">
        <v>4806</v>
      </c>
      <c r="J1173" s="13" t="s">
        <v>4807</v>
      </c>
      <c r="K1173" s="14"/>
      <c r="L1173" s="14"/>
      <c r="M1173" s="13" t="s">
        <v>55</v>
      </c>
      <c r="N1173" s="13" t="s">
        <v>249</v>
      </c>
      <c r="O1173" s="14"/>
      <c r="P1173" s="13" t="s">
        <v>4597</v>
      </c>
      <c r="Q1173" s="16" t="s">
        <v>4808</v>
      </c>
    </row>
    <row r="1174" customFormat="false" ht="29.85" hidden="false" customHeight="false" outlineLevel="0" collapsed="false">
      <c r="A1174" s="13" t="s">
        <v>4809</v>
      </c>
      <c r="B1174" s="14" t="s">
        <v>97</v>
      </c>
      <c r="C1174" s="13" t="s">
        <v>98</v>
      </c>
      <c r="D1174" s="14" t="s">
        <v>4802</v>
      </c>
      <c r="E1174" s="16" t="s">
        <v>4810</v>
      </c>
      <c r="F1174" s="14" t="s">
        <v>396</v>
      </c>
      <c r="G1174" s="16" t="s">
        <v>4804</v>
      </c>
      <c r="H1174" s="13" t="s">
        <v>4805</v>
      </c>
      <c r="I1174" s="13" t="s">
        <v>4811</v>
      </c>
      <c r="J1174" s="14" t="s">
        <v>4812</v>
      </c>
      <c r="K1174" s="14"/>
      <c r="L1174" s="14"/>
      <c r="M1174" s="13" t="s">
        <v>54</v>
      </c>
      <c r="N1174" s="13" t="s">
        <v>249</v>
      </c>
      <c r="O1174" s="14"/>
      <c r="P1174" s="13" t="s">
        <v>4597</v>
      </c>
      <c r="Q1174" s="16" t="s">
        <v>4813</v>
      </c>
    </row>
    <row r="1175" customFormat="false" ht="29.85" hidden="false" customHeight="false" outlineLevel="0" collapsed="false">
      <c r="A1175" s="13" t="s">
        <v>4814</v>
      </c>
      <c r="B1175" s="14" t="s">
        <v>97</v>
      </c>
      <c r="C1175" s="13" t="s">
        <v>98</v>
      </c>
      <c r="D1175" s="14" t="s">
        <v>4802</v>
      </c>
      <c r="E1175" s="16" t="s">
        <v>4815</v>
      </c>
      <c r="F1175" s="14" t="s">
        <v>396</v>
      </c>
      <c r="G1175" s="16"/>
      <c r="H1175" s="13" t="s">
        <v>4816</v>
      </c>
      <c r="I1175" s="13" t="s">
        <v>4509</v>
      </c>
      <c r="J1175" s="14" t="s">
        <v>4510</v>
      </c>
      <c r="K1175" s="14"/>
      <c r="L1175" s="14"/>
      <c r="M1175" s="13" t="s">
        <v>54</v>
      </c>
      <c r="N1175" s="13" t="s">
        <v>249</v>
      </c>
      <c r="O1175" s="14"/>
      <c r="P1175" s="13" t="s">
        <v>4597</v>
      </c>
      <c r="Q1175" s="16" t="s">
        <v>4817</v>
      </c>
    </row>
    <row r="1176" customFormat="false" ht="86.55" hidden="false" customHeight="false" outlineLevel="0" collapsed="false">
      <c r="A1176" s="13" t="s">
        <v>4818</v>
      </c>
      <c r="B1176" s="14" t="s">
        <v>97</v>
      </c>
      <c r="C1176" s="13" t="s">
        <v>98</v>
      </c>
      <c r="D1176" s="14" t="s">
        <v>4819</v>
      </c>
      <c r="E1176" s="16" t="s">
        <v>4820</v>
      </c>
      <c r="F1176" s="14" t="s">
        <v>4169</v>
      </c>
      <c r="G1176" s="16" t="s">
        <v>4821</v>
      </c>
      <c r="H1176" s="13" t="s">
        <v>4822</v>
      </c>
      <c r="I1176" s="13" t="s">
        <v>4823</v>
      </c>
      <c r="J1176" s="13" t="s">
        <v>4824</v>
      </c>
      <c r="K1176" s="13" t="s">
        <v>4825</v>
      </c>
      <c r="L1176" s="14"/>
      <c r="M1176" s="13" t="s">
        <v>53</v>
      </c>
      <c r="N1176" s="13" t="s">
        <v>249</v>
      </c>
      <c r="O1176" s="14"/>
      <c r="P1176" s="13" t="s">
        <v>4597</v>
      </c>
      <c r="Q1176" s="16" t="s">
        <v>4826</v>
      </c>
    </row>
    <row r="1177" customFormat="false" ht="72.35" hidden="false" customHeight="false" outlineLevel="0" collapsed="false">
      <c r="A1177" s="13" t="s">
        <v>4827</v>
      </c>
      <c r="B1177" s="14" t="s">
        <v>97</v>
      </c>
      <c r="C1177" s="13" t="s">
        <v>98</v>
      </c>
      <c r="D1177" s="14" t="s">
        <v>4828</v>
      </c>
      <c r="E1177" s="15" t="s">
        <v>4829</v>
      </c>
      <c r="F1177" s="14" t="s">
        <v>4169</v>
      </c>
      <c r="G1177" s="16" t="s">
        <v>4830</v>
      </c>
      <c r="H1177" s="13" t="s">
        <v>4822</v>
      </c>
      <c r="I1177" s="13" t="s">
        <v>4823</v>
      </c>
      <c r="J1177" s="13" t="s">
        <v>4824</v>
      </c>
      <c r="K1177" s="13" t="s">
        <v>4825</v>
      </c>
      <c r="L1177" s="14"/>
      <c r="M1177" s="13" t="s">
        <v>53</v>
      </c>
      <c r="N1177" s="13" t="s">
        <v>249</v>
      </c>
      <c r="O1177" s="14"/>
      <c r="P1177" s="13" t="s">
        <v>4597</v>
      </c>
      <c r="Q1177" s="15" t="s">
        <v>4831</v>
      </c>
    </row>
    <row r="1178" customFormat="false" ht="58.2" hidden="false" customHeight="false" outlineLevel="0" collapsed="false">
      <c r="A1178" s="13" t="s">
        <v>4832</v>
      </c>
      <c r="B1178" s="14" t="s">
        <v>97</v>
      </c>
      <c r="C1178" s="13" t="s">
        <v>98</v>
      </c>
      <c r="D1178" s="14" t="s">
        <v>4833</v>
      </c>
      <c r="E1178" s="16" t="s">
        <v>4834</v>
      </c>
      <c r="F1178" s="14"/>
      <c r="G1178" s="16" t="s">
        <v>4835</v>
      </c>
      <c r="H1178" s="13" t="s">
        <v>4836</v>
      </c>
      <c r="I1178" s="13" t="s">
        <v>4837</v>
      </c>
      <c r="J1178" s="13" t="s">
        <v>4838</v>
      </c>
      <c r="K1178" s="13" t="s">
        <v>4839</v>
      </c>
      <c r="L1178" s="13" t="s">
        <v>4840</v>
      </c>
      <c r="M1178" s="13" t="s">
        <v>56</v>
      </c>
      <c r="N1178" s="13" t="s">
        <v>249</v>
      </c>
      <c r="O1178" s="14"/>
      <c r="P1178" s="13" t="s">
        <v>4597</v>
      </c>
      <c r="Q1178" s="15" t="s">
        <v>4841</v>
      </c>
    </row>
    <row r="1179" customFormat="false" ht="58.2" hidden="false" customHeight="false" outlineLevel="0" collapsed="false">
      <c r="A1179" s="13" t="s">
        <v>4842</v>
      </c>
      <c r="B1179" s="14" t="s">
        <v>97</v>
      </c>
      <c r="C1179" s="13" t="s">
        <v>98</v>
      </c>
      <c r="D1179" s="14" t="s">
        <v>4843</v>
      </c>
      <c r="E1179" s="16" t="s">
        <v>4844</v>
      </c>
      <c r="F1179" s="14"/>
      <c r="G1179" s="16" t="s">
        <v>4845</v>
      </c>
      <c r="H1179" s="13" t="s">
        <v>4846</v>
      </c>
      <c r="I1179" s="13" t="s">
        <v>4847</v>
      </c>
      <c r="J1179" s="13" t="s">
        <v>4848</v>
      </c>
      <c r="K1179" s="13" t="s">
        <v>4849</v>
      </c>
      <c r="L1179" s="13" t="s">
        <v>4850</v>
      </c>
      <c r="M1179" s="13" t="s">
        <v>56</v>
      </c>
      <c r="N1179" s="13" t="s">
        <v>249</v>
      </c>
      <c r="O1179" s="14"/>
      <c r="P1179" s="13" t="s">
        <v>4597</v>
      </c>
      <c r="Q1179" s="16" t="s">
        <v>4851</v>
      </c>
    </row>
    <row r="1180" customFormat="false" ht="58.2" hidden="false" customHeight="false" outlineLevel="0" collapsed="false">
      <c r="A1180" s="13" t="s">
        <v>4852</v>
      </c>
      <c r="B1180" s="14" t="s">
        <v>97</v>
      </c>
      <c r="C1180" s="13" t="s">
        <v>98</v>
      </c>
      <c r="D1180" s="14" t="s">
        <v>4853</v>
      </c>
      <c r="E1180" s="16" t="s">
        <v>4854</v>
      </c>
      <c r="F1180" s="13" t="s">
        <v>281</v>
      </c>
      <c r="G1180" s="16" t="s">
        <v>4835</v>
      </c>
      <c r="H1180" s="13" t="s">
        <v>4836</v>
      </c>
      <c r="I1180" s="13" t="s">
        <v>4855</v>
      </c>
      <c r="J1180" s="13" t="s">
        <v>4856</v>
      </c>
      <c r="K1180" s="14"/>
      <c r="L1180" s="14"/>
      <c r="M1180" s="13" t="s">
        <v>55</v>
      </c>
      <c r="N1180" s="13" t="s">
        <v>249</v>
      </c>
      <c r="O1180" s="14"/>
      <c r="P1180" s="13" t="s">
        <v>4597</v>
      </c>
      <c r="Q1180" s="16" t="s">
        <v>4857</v>
      </c>
    </row>
    <row r="1181" customFormat="false" ht="86.55" hidden="false" customHeight="false" outlineLevel="0" collapsed="false">
      <c r="A1181" s="13" t="s">
        <v>4858</v>
      </c>
      <c r="B1181" s="14" t="s">
        <v>97</v>
      </c>
      <c r="C1181" s="13" t="s">
        <v>98</v>
      </c>
      <c r="D1181" s="14" t="s">
        <v>4853</v>
      </c>
      <c r="E1181" s="16" t="s">
        <v>4859</v>
      </c>
      <c r="F1181" s="13" t="s">
        <v>281</v>
      </c>
      <c r="G1181" s="16" t="s">
        <v>4835</v>
      </c>
      <c r="H1181" s="13" t="s">
        <v>4836</v>
      </c>
      <c r="I1181" s="13" t="s">
        <v>4860</v>
      </c>
      <c r="J1181" s="13" t="s">
        <v>4861</v>
      </c>
      <c r="K1181" s="14"/>
      <c r="L1181" s="14"/>
      <c r="M1181" s="13" t="s">
        <v>55</v>
      </c>
      <c r="N1181" s="13" t="s">
        <v>249</v>
      </c>
      <c r="O1181" s="14"/>
      <c r="P1181" s="13" t="s">
        <v>4597</v>
      </c>
      <c r="Q1181" s="15" t="s">
        <v>4862</v>
      </c>
    </row>
    <row r="1182" customFormat="false" ht="44" hidden="false" customHeight="false" outlineLevel="0" collapsed="false">
      <c r="A1182" s="13" t="s">
        <v>4863</v>
      </c>
      <c r="B1182" s="14" t="s">
        <v>97</v>
      </c>
      <c r="C1182" s="13" t="s">
        <v>100</v>
      </c>
      <c r="D1182" s="14" t="s">
        <v>4864</v>
      </c>
      <c r="E1182" s="16" t="s">
        <v>4865</v>
      </c>
      <c r="F1182" s="14" t="s">
        <v>396</v>
      </c>
      <c r="G1182" s="16" t="s">
        <v>4866</v>
      </c>
      <c r="H1182" s="13" t="s">
        <v>4867</v>
      </c>
      <c r="I1182" s="13" t="s">
        <v>4868</v>
      </c>
      <c r="J1182" s="13" t="s">
        <v>4869</v>
      </c>
      <c r="K1182" s="13" t="s">
        <v>4870</v>
      </c>
      <c r="L1182" s="13" t="s">
        <v>4871</v>
      </c>
      <c r="M1182" s="13" t="s">
        <v>56</v>
      </c>
      <c r="N1182" s="13" t="s">
        <v>249</v>
      </c>
      <c r="O1182" s="14"/>
      <c r="P1182" s="13" t="s">
        <v>4597</v>
      </c>
      <c r="Q1182" s="16" t="s">
        <v>4872</v>
      </c>
    </row>
    <row r="1183" customFormat="false" ht="44" hidden="false" customHeight="false" outlineLevel="0" collapsed="false">
      <c r="A1183" s="13" t="s">
        <v>4873</v>
      </c>
      <c r="B1183" s="14" t="s">
        <v>97</v>
      </c>
      <c r="C1183" s="13" t="s">
        <v>100</v>
      </c>
      <c r="D1183" s="14" t="s">
        <v>4864</v>
      </c>
      <c r="E1183" s="16" t="s">
        <v>4874</v>
      </c>
      <c r="F1183" s="14" t="s">
        <v>396</v>
      </c>
      <c r="G1183" s="16" t="s">
        <v>4866</v>
      </c>
      <c r="H1183" s="13" t="s">
        <v>4867</v>
      </c>
      <c r="I1183" s="13" t="s">
        <v>4811</v>
      </c>
      <c r="J1183" s="14" t="s">
        <v>4812</v>
      </c>
      <c r="K1183" s="14"/>
      <c r="L1183" s="14"/>
      <c r="M1183" s="13" t="s">
        <v>54</v>
      </c>
      <c r="N1183" s="13" t="s">
        <v>249</v>
      </c>
      <c r="O1183" s="14"/>
      <c r="P1183" s="13" t="s">
        <v>4597</v>
      </c>
      <c r="Q1183" s="16" t="s">
        <v>4875</v>
      </c>
    </row>
    <row r="1184" customFormat="false" ht="72.35" hidden="false" customHeight="false" outlineLevel="0" collapsed="false">
      <c r="A1184" s="13" t="s">
        <v>4876</v>
      </c>
      <c r="B1184" s="14" t="s">
        <v>97</v>
      </c>
      <c r="C1184" s="13" t="s">
        <v>100</v>
      </c>
      <c r="D1184" s="14" t="s">
        <v>4864</v>
      </c>
      <c r="E1184" s="16" t="s">
        <v>4877</v>
      </c>
      <c r="F1184" s="14" t="s">
        <v>396</v>
      </c>
      <c r="G1184" s="16" t="s">
        <v>4866</v>
      </c>
      <c r="H1184" s="13" t="s">
        <v>4867</v>
      </c>
      <c r="I1184" s="13" t="s">
        <v>4868</v>
      </c>
      <c r="J1184" s="13" t="s">
        <v>4869</v>
      </c>
      <c r="K1184" s="13" t="s">
        <v>4870</v>
      </c>
      <c r="L1184" s="13" t="s">
        <v>4871</v>
      </c>
      <c r="M1184" s="13" t="s">
        <v>56</v>
      </c>
      <c r="N1184" s="13" t="s">
        <v>249</v>
      </c>
      <c r="O1184" s="14"/>
      <c r="P1184" s="13" t="s">
        <v>4597</v>
      </c>
      <c r="Q1184" s="16" t="s">
        <v>4624</v>
      </c>
    </row>
    <row r="1185" customFormat="false" ht="58.2" hidden="false" customHeight="false" outlineLevel="0" collapsed="false">
      <c r="A1185" s="13" t="s">
        <v>4878</v>
      </c>
      <c r="B1185" s="14" t="s">
        <v>97</v>
      </c>
      <c r="C1185" s="13" t="s">
        <v>100</v>
      </c>
      <c r="D1185" s="14" t="s">
        <v>4864</v>
      </c>
      <c r="E1185" s="15" t="s">
        <v>4879</v>
      </c>
      <c r="F1185" s="14" t="s">
        <v>396</v>
      </c>
      <c r="G1185" s="16" t="s">
        <v>4866</v>
      </c>
      <c r="H1185" s="13" t="s">
        <v>4867</v>
      </c>
      <c r="I1185" s="13" t="s">
        <v>4868</v>
      </c>
      <c r="J1185" s="13" t="s">
        <v>4869</v>
      </c>
      <c r="K1185" s="13" t="s">
        <v>4870</v>
      </c>
      <c r="L1185" s="13" t="s">
        <v>4871</v>
      </c>
      <c r="M1185" s="13" t="s">
        <v>56</v>
      </c>
      <c r="N1185" s="13" t="s">
        <v>249</v>
      </c>
      <c r="O1185" s="14"/>
      <c r="P1185" s="13" t="s">
        <v>4597</v>
      </c>
      <c r="Q1185" s="16" t="s">
        <v>4880</v>
      </c>
    </row>
    <row r="1186" customFormat="false" ht="44" hidden="false" customHeight="false" outlineLevel="0" collapsed="false">
      <c r="A1186" s="13" t="s">
        <v>4881</v>
      </c>
      <c r="B1186" s="14" t="s">
        <v>97</v>
      </c>
      <c r="C1186" s="13" t="s">
        <v>100</v>
      </c>
      <c r="D1186" s="14" t="s">
        <v>4864</v>
      </c>
      <c r="E1186" s="16" t="s">
        <v>4882</v>
      </c>
      <c r="F1186" s="14" t="s">
        <v>396</v>
      </c>
      <c r="G1186" s="16" t="s">
        <v>4866</v>
      </c>
      <c r="H1186" s="13" t="s">
        <v>4883</v>
      </c>
      <c r="I1186" s="13" t="s">
        <v>4884</v>
      </c>
      <c r="J1186" s="14" t="s">
        <v>4885</v>
      </c>
      <c r="K1186" s="14"/>
      <c r="L1186" s="14"/>
      <c r="M1186" s="13" t="s">
        <v>53</v>
      </c>
      <c r="N1186" s="13" t="s">
        <v>249</v>
      </c>
      <c r="O1186" s="14"/>
      <c r="P1186" s="13" t="s">
        <v>4597</v>
      </c>
      <c r="Q1186" s="16" t="s">
        <v>4886</v>
      </c>
    </row>
    <row r="1187" customFormat="false" ht="58.2" hidden="false" customHeight="false" outlineLevel="0" collapsed="false">
      <c r="A1187" s="13" t="s">
        <v>4887</v>
      </c>
      <c r="B1187" s="14" t="s">
        <v>97</v>
      </c>
      <c r="C1187" s="13" t="s">
        <v>100</v>
      </c>
      <c r="D1187" s="14" t="s">
        <v>4864</v>
      </c>
      <c r="E1187" s="15" t="s">
        <v>4888</v>
      </c>
      <c r="F1187" s="14" t="s">
        <v>396</v>
      </c>
      <c r="G1187" s="16" t="s">
        <v>4866</v>
      </c>
      <c r="H1187" s="13" t="s">
        <v>4883</v>
      </c>
      <c r="I1187" s="13" t="s">
        <v>4884</v>
      </c>
      <c r="J1187" s="14" t="s">
        <v>4885</v>
      </c>
      <c r="K1187" s="14"/>
      <c r="L1187" s="14"/>
      <c r="M1187" s="13" t="s">
        <v>53</v>
      </c>
      <c r="N1187" s="13" t="s">
        <v>249</v>
      </c>
      <c r="O1187" s="14"/>
      <c r="P1187" s="13" t="s">
        <v>4597</v>
      </c>
      <c r="Q1187" s="16" t="s">
        <v>4889</v>
      </c>
    </row>
    <row r="1188" customFormat="false" ht="44" hidden="false" customHeight="false" outlineLevel="0" collapsed="false">
      <c r="A1188" s="13" t="s">
        <v>4890</v>
      </c>
      <c r="B1188" s="14" t="s">
        <v>97</v>
      </c>
      <c r="C1188" s="13" t="s">
        <v>100</v>
      </c>
      <c r="D1188" s="14" t="s">
        <v>4864</v>
      </c>
      <c r="E1188" s="15" t="s">
        <v>4891</v>
      </c>
      <c r="F1188" s="14" t="s">
        <v>415</v>
      </c>
      <c r="G1188" s="16" t="s">
        <v>4866</v>
      </c>
      <c r="H1188" s="13" t="s">
        <v>4883</v>
      </c>
      <c r="I1188" s="13" t="s">
        <v>4892</v>
      </c>
      <c r="J1188" s="13" t="s">
        <v>4893</v>
      </c>
      <c r="K1188" s="14"/>
      <c r="L1188" s="14"/>
      <c r="M1188" s="13" t="s">
        <v>53</v>
      </c>
      <c r="N1188" s="13" t="s">
        <v>249</v>
      </c>
      <c r="O1188" s="14"/>
      <c r="P1188" s="13" t="s">
        <v>4597</v>
      </c>
      <c r="Q1188" s="16" t="s">
        <v>4894</v>
      </c>
    </row>
    <row r="1189" customFormat="false" ht="72.35" hidden="false" customHeight="false" outlineLevel="0" collapsed="false">
      <c r="A1189" s="13" t="s">
        <v>4895</v>
      </c>
      <c r="B1189" s="14" t="s">
        <v>97</v>
      </c>
      <c r="C1189" s="13" t="s">
        <v>100</v>
      </c>
      <c r="D1189" s="14" t="s">
        <v>4864</v>
      </c>
      <c r="E1189" s="16" t="s">
        <v>4896</v>
      </c>
      <c r="F1189" s="14" t="s">
        <v>396</v>
      </c>
      <c r="G1189" s="16" t="s">
        <v>4866</v>
      </c>
      <c r="H1189" s="13" t="s">
        <v>4867</v>
      </c>
      <c r="I1189" s="13" t="s">
        <v>4884</v>
      </c>
      <c r="J1189" s="14" t="s">
        <v>4885</v>
      </c>
      <c r="K1189" s="14"/>
      <c r="L1189" s="14"/>
      <c r="M1189" s="13" t="s">
        <v>53</v>
      </c>
      <c r="N1189" s="13" t="s">
        <v>249</v>
      </c>
      <c r="O1189" s="14"/>
      <c r="P1189" s="13" t="s">
        <v>4597</v>
      </c>
      <c r="Q1189" s="16" t="s">
        <v>4897</v>
      </c>
    </row>
    <row r="1190" customFormat="false" ht="44" hidden="false" customHeight="false" outlineLevel="0" collapsed="false">
      <c r="A1190" s="13" t="s">
        <v>4898</v>
      </c>
      <c r="B1190" s="14" t="s">
        <v>97</v>
      </c>
      <c r="C1190" s="13" t="s">
        <v>100</v>
      </c>
      <c r="D1190" s="14" t="s">
        <v>4864</v>
      </c>
      <c r="E1190" s="16" t="s">
        <v>4899</v>
      </c>
      <c r="F1190" s="14" t="s">
        <v>396</v>
      </c>
      <c r="G1190" s="16" t="s">
        <v>4866</v>
      </c>
      <c r="H1190" s="13" t="s">
        <v>4867</v>
      </c>
      <c r="I1190" s="13" t="s">
        <v>4884</v>
      </c>
      <c r="J1190" s="14" t="s">
        <v>4885</v>
      </c>
      <c r="K1190" s="14"/>
      <c r="L1190" s="14"/>
      <c r="M1190" s="13" t="s">
        <v>53</v>
      </c>
      <c r="N1190" s="13" t="s">
        <v>249</v>
      </c>
      <c r="O1190" s="14"/>
      <c r="P1190" s="13" t="s">
        <v>4597</v>
      </c>
      <c r="Q1190" s="15" t="s">
        <v>4900</v>
      </c>
    </row>
    <row r="1191" customFormat="false" ht="44" hidden="false" customHeight="false" outlineLevel="0" collapsed="false">
      <c r="A1191" s="13" t="s">
        <v>4901</v>
      </c>
      <c r="B1191" s="14" t="s">
        <v>97</v>
      </c>
      <c r="C1191" s="13" t="s">
        <v>100</v>
      </c>
      <c r="D1191" s="14" t="s">
        <v>4864</v>
      </c>
      <c r="E1191" s="16" t="s">
        <v>4902</v>
      </c>
      <c r="F1191" s="14" t="s">
        <v>396</v>
      </c>
      <c r="G1191" s="16" t="s">
        <v>4866</v>
      </c>
      <c r="H1191" s="13" t="s">
        <v>4903</v>
      </c>
      <c r="I1191" s="13" t="s">
        <v>4884</v>
      </c>
      <c r="J1191" s="14" t="s">
        <v>4885</v>
      </c>
      <c r="K1191" s="14"/>
      <c r="L1191" s="14"/>
      <c r="M1191" s="13" t="s">
        <v>53</v>
      </c>
      <c r="N1191" s="13" t="s">
        <v>249</v>
      </c>
      <c r="O1191" s="14"/>
      <c r="P1191" s="13" t="s">
        <v>4597</v>
      </c>
      <c r="Q1191" s="16" t="s">
        <v>4904</v>
      </c>
    </row>
    <row r="1192" customFormat="false" ht="58.2" hidden="false" customHeight="false" outlineLevel="0" collapsed="false">
      <c r="A1192" s="13" t="s">
        <v>4905</v>
      </c>
      <c r="B1192" s="14" t="s">
        <v>97</v>
      </c>
      <c r="C1192" s="13" t="s">
        <v>100</v>
      </c>
      <c r="D1192" s="14" t="s">
        <v>4864</v>
      </c>
      <c r="E1192" s="15" t="s">
        <v>4906</v>
      </c>
      <c r="F1192" s="14" t="s">
        <v>415</v>
      </c>
      <c r="G1192" s="16" t="s">
        <v>4866</v>
      </c>
      <c r="H1192" s="13" t="s">
        <v>4907</v>
      </c>
      <c r="I1192" s="13" t="s">
        <v>4892</v>
      </c>
      <c r="J1192" s="13" t="s">
        <v>4893</v>
      </c>
      <c r="K1192" s="14"/>
      <c r="L1192" s="14"/>
      <c r="M1192" s="13" t="s">
        <v>53</v>
      </c>
      <c r="N1192" s="13" t="s">
        <v>249</v>
      </c>
      <c r="O1192" s="14"/>
      <c r="P1192" s="13" t="s">
        <v>4597</v>
      </c>
      <c r="Q1192" s="16" t="s">
        <v>4908</v>
      </c>
    </row>
    <row r="1193" customFormat="false" ht="72.35" hidden="false" customHeight="false" outlineLevel="0" collapsed="false">
      <c r="A1193" s="13" t="s">
        <v>4909</v>
      </c>
      <c r="B1193" s="14" t="s">
        <v>97</v>
      </c>
      <c r="C1193" s="13" t="s">
        <v>100</v>
      </c>
      <c r="D1193" s="14" t="s">
        <v>4864</v>
      </c>
      <c r="E1193" s="16" t="s">
        <v>4910</v>
      </c>
      <c r="F1193" s="14" t="s">
        <v>396</v>
      </c>
      <c r="G1193" s="16" t="s">
        <v>4866</v>
      </c>
      <c r="H1193" s="13" t="s">
        <v>4867</v>
      </c>
      <c r="I1193" s="13" t="s">
        <v>4884</v>
      </c>
      <c r="J1193" s="14" t="s">
        <v>4885</v>
      </c>
      <c r="K1193" s="14"/>
      <c r="L1193" s="14"/>
      <c r="M1193" s="13" t="s">
        <v>53</v>
      </c>
      <c r="N1193" s="13" t="s">
        <v>249</v>
      </c>
      <c r="O1193" s="14"/>
      <c r="P1193" s="13" t="s">
        <v>4597</v>
      </c>
      <c r="Q1193" s="16" t="s">
        <v>4911</v>
      </c>
    </row>
    <row r="1194" customFormat="false" ht="44" hidden="false" customHeight="false" outlineLevel="0" collapsed="false">
      <c r="A1194" s="13" t="s">
        <v>4912</v>
      </c>
      <c r="B1194" s="14" t="s">
        <v>97</v>
      </c>
      <c r="C1194" s="13" t="s">
        <v>100</v>
      </c>
      <c r="D1194" s="14" t="s">
        <v>4864</v>
      </c>
      <c r="E1194" s="16" t="s">
        <v>4913</v>
      </c>
      <c r="F1194" s="14" t="s">
        <v>396</v>
      </c>
      <c r="G1194" s="16" t="s">
        <v>4866</v>
      </c>
      <c r="H1194" s="13" t="s">
        <v>4907</v>
      </c>
      <c r="I1194" s="13" t="s">
        <v>4884</v>
      </c>
      <c r="J1194" s="14" t="s">
        <v>4885</v>
      </c>
      <c r="K1194" s="14"/>
      <c r="L1194" s="14"/>
      <c r="M1194" s="13" t="s">
        <v>53</v>
      </c>
      <c r="N1194" s="13" t="s">
        <v>249</v>
      </c>
      <c r="O1194" s="14"/>
      <c r="P1194" s="13" t="s">
        <v>4597</v>
      </c>
      <c r="Q1194" s="15" t="s">
        <v>4914</v>
      </c>
    </row>
    <row r="1195" customFormat="false" ht="58.2" hidden="false" customHeight="false" outlineLevel="0" collapsed="false">
      <c r="A1195" s="13" t="s">
        <v>4915</v>
      </c>
      <c r="B1195" s="14" t="s">
        <v>97</v>
      </c>
      <c r="C1195" s="13" t="s">
        <v>100</v>
      </c>
      <c r="D1195" s="14" t="s">
        <v>4864</v>
      </c>
      <c r="E1195" s="15" t="s">
        <v>4916</v>
      </c>
      <c r="F1195" s="14" t="s">
        <v>415</v>
      </c>
      <c r="G1195" s="16" t="s">
        <v>4866</v>
      </c>
      <c r="H1195" s="13" t="s">
        <v>4867</v>
      </c>
      <c r="I1195" s="13" t="s">
        <v>4892</v>
      </c>
      <c r="J1195" s="13" t="s">
        <v>4893</v>
      </c>
      <c r="K1195" s="14"/>
      <c r="L1195" s="14"/>
      <c r="M1195" s="13" t="s">
        <v>53</v>
      </c>
      <c r="N1195" s="13" t="s">
        <v>249</v>
      </c>
      <c r="O1195" s="14"/>
      <c r="P1195" s="13" t="s">
        <v>4597</v>
      </c>
      <c r="Q1195" s="16" t="s">
        <v>4917</v>
      </c>
    </row>
    <row r="1196" customFormat="false" ht="58.2" hidden="false" customHeight="false" outlineLevel="0" collapsed="false">
      <c r="A1196" s="13" t="s">
        <v>4918</v>
      </c>
      <c r="B1196" s="14" t="s">
        <v>97</v>
      </c>
      <c r="C1196" s="13" t="s">
        <v>100</v>
      </c>
      <c r="D1196" s="14" t="s">
        <v>4864</v>
      </c>
      <c r="E1196" s="16" t="s">
        <v>4919</v>
      </c>
      <c r="F1196" s="14" t="s">
        <v>396</v>
      </c>
      <c r="G1196" s="16" t="s">
        <v>4866</v>
      </c>
      <c r="H1196" s="13" t="s">
        <v>4920</v>
      </c>
      <c r="I1196" s="13" t="s">
        <v>4868</v>
      </c>
      <c r="J1196" s="13" t="s">
        <v>4869</v>
      </c>
      <c r="K1196" s="13" t="s">
        <v>4870</v>
      </c>
      <c r="L1196" s="13" t="s">
        <v>4871</v>
      </c>
      <c r="M1196" s="13" t="s">
        <v>56</v>
      </c>
      <c r="N1196" s="13" t="s">
        <v>249</v>
      </c>
      <c r="O1196" s="14"/>
      <c r="P1196" s="13" t="s">
        <v>4597</v>
      </c>
      <c r="Q1196" s="16" t="s">
        <v>4921</v>
      </c>
    </row>
    <row r="1197" customFormat="false" ht="86.55" hidden="false" customHeight="false" outlineLevel="0" collapsed="false">
      <c r="A1197" s="13" t="s">
        <v>4922</v>
      </c>
      <c r="B1197" s="14" t="s">
        <v>97</v>
      </c>
      <c r="C1197" s="13" t="s">
        <v>100</v>
      </c>
      <c r="D1197" s="14" t="s">
        <v>4923</v>
      </c>
      <c r="E1197" s="16" t="s">
        <v>4924</v>
      </c>
      <c r="F1197" s="14" t="s">
        <v>396</v>
      </c>
      <c r="G1197" s="16" t="s">
        <v>4925</v>
      </c>
      <c r="H1197" s="13" t="s">
        <v>4926</v>
      </c>
      <c r="I1197" s="13" t="s">
        <v>4927</v>
      </c>
      <c r="J1197" s="13" t="s">
        <v>4928</v>
      </c>
      <c r="K1197" s="13" t="s">
        <v>4929</v>
      </c>
      <c r="L1197" s="14"/>
      <c r="M1197" s="13" t="s">
        <v>56</v>
      </c>
      <c r="N1197" s="13" t="s">
        <v>249</v>
      </c>
      <c r="O1197" s="14"/>
      <c r="P1197" s="13" t="s">
        <v>4597</v>
      </c>
      <c r="Q1197" s="16" t="s">
        <v>4930</v>
      </c>
    </row>
    <row r="1198" customFormat="false" ht="29.85" hidden="false" customHeight="false" outlineLevel="0" collapsed="false">
      <c r="A1198" s="13" t="s">
        <v>4931</v>
      </c>
      <c r="B1198" s="14" t="s">
        <v>97</v>
      </c>
      <c r="C1198" s="13" t="s">
        <v>100</v>
      </c>
      <c r="D1198" s="14" t="s">
        <v>4923</v>
      </c>
      <c r="E1198" s="16" t="s">
        <v>4932</v>
      </c>
      <c r="F1198" s="14" t="s">
        <v>396</v>
      </c>
      <c r="G1198" s="16" t="s">
        <v>4925</v>
      </c>
      <c r="H1198" s="13" t="s">
        <v>4926</v>
      </c>
      <c r="I1198" s="13" t="s">
        <v>4811</v>
      </c>
      <c r="J1198" s="14" t="s">
        <v>4812</v>
      </c>
      <c r="K1198" s="14"/>
      <c r="L1198" s="14"/>
      <c r="M1198" s="13" t="s">
        <v>54</v>
      </c>
      <c r="N1198" s="13" t="s">
        <v>249</v>
      </c>
      <c r="O1198" s="14"/>
      <c r="P1198" s="13" t="s">
        <v>4597</v>
      </c>
      <c r="Q1198" s="16" t="s">
        <v>4875</v>
      </c>
    </row>
    <row r="1199" customFormat="false" ht="44" hidden="false" customHeight="false" outlineLevel="0" collapsed="false">
      <c r="A1199" s="13" t="s">
        <v>4933</v>
      </c>
      <c r="B1199" s="14" t="s">
        <v>97</v>
      </c>
      <c r="C1199" s="13" t="s">
        <v>100</v>
      </c>
      <c r="D1199" s="14" t="s">
        <v>4923</v>
      </c>
      <c r="E1199" s="15" t="s">
        <v>4934</v>
      </c>
      <c r="F1199" s="14" t="s">
        <v>415</v>
      </c>
      <c r="G1199" s="16" t="s">
        <v>4925</v>
      </c>
      <c r="H1199" s="13" t="s">
        <v>4926</v>
      </c>
      <c r="I1199" s="13" t="s">
        <v>4935</v>
      </c>
      <c r="J1199" s="13" t="s">
        <v>4936</v>
      </c>
      <c r="K1199" s="14"/>
      <c r="L1199" s="14"/>
      <c r="M1199" s="13" t="s">
        <v>53</v>
      </c>
      <c r="N1199" s="13" t="s">
        <v>249</v>
      </c>
      <c r="O1199" s="14"/>
      <c r="P1199" s="13" t="s">
        <v>4597</v>
      </c>
      <c r="Q1199" s="16"/>
    </row>
    <row r="1200" customFormat="false" ht="58.2" hidden="false" customHeight="false" outlineLevel="0" collapsed="false">
      <c r="A1200" s="13" t="s">
        <v>4937</v>
      </c>
      <c r="B1200" s="14" t="s">
        <v>97</v>
      </c>
      <c r="C1200" s="13" t="s">
        <v>100</v>
      </c>
      <c r="D1200" s="14" t="s">
        <v>4923</v>
      </c>
      <c r="E1200" s="15" t="s">
        <v>4938</v>
      </c>
      <c r="F1200" s="14" t="s">
        <v>415</v>
      </c>
      <c r="G1200" s="16" t="s">
        <v>4925</v>
      </c>
      <c r="H1200" s="13" t="s">
        <v>4939</v>
      </c>
      <c r="I1200" s="13" t="s">
        <v>4935</v>
      </c>
      <c r="J1200" s="13" t="s">
        <v>4936</v>
      </c>
      <c r="K1200" s="14"/>
      <c r="L1200" s="14"/>
      <c r="M1200" s="13" t="s">
        <v>53</v>
      </c>
      <c r="N1200" s="13" t="s">
        <v>249</v>
      </c>
      <c r="O1200" s="14"/>
      <c r="P1200" s="13" t="s">
        <v>4597</v>
      </c>
      <c r="Q1200" s="16" t="s">
        <v>4940</v>
      </c>
    </row>
    <row r="1201" customFormat="false" ht="44" hidden="false" customHeight="false" outlineLevel="0" collapsed="false">
      <c r="A1201" s="13" t="s">
        <v>4941</v>
      </c>
      <c r="B1201" s="14" t="s">
        <v>97</v>
      </c>
      <c r="C1201" s="13" t="s">
        <v>100</v>
      </c>
      <c r="D1201" s="14" t="s">
        <v>4923</v>
      </c>
      <c r="E1201" s="15" t="s">
        <v>4942</v>
      </c>
      <c r="F1201" s="14" t="s">
        <v>415</v>
      </c>
      <c r="G1201" s="16" t="s">
        <v>4925</v>
      </c>
      <c r="H1201" s="13" t="s">
        <v>4943</v>
      </c>
      <c r="I1201" s="13" t="s">
        <v>4935</v>
      </c>
      <c r="J1201" s="13" t="s">
        <v>4936</v>
      </c>
      <c r="K1201" s="14"/>
      <c r="L1201" s="14"/>
      <c r="M1201" s="13" t="s">
        <v>53</v>
      </c>
      <c r="N1201" s="13" t="s">
        <v>249</v>
      </c>
      <c r="O1201" s="14"/>
      <c r="P1201" s="13" t="s">
        <v>4597</v>
      </c>
      <c r="Q1201" s="16" t="s">
        <v>4944</v>
      </c>
    </row>
    <row r="1202" customFormat="false" ht="86.55" hidden="false" customHeight="false" outlineLevel="0" collapsed="false">
      <c r="A1202" s="13" t="s">
        <v>4945</v>
      </c>
      <c r="B1202" s="14" t="s">
        <v>97</v>
      </c>
      <c r="C1202" s="13" t="s">
        <v>100</v>
      </c>
      <c r="D1202" s="14" t="s">
        <v>4923</v>
      </c>
      <c r="E1202" s="15" t="s">
        <v>4946</v>
      </c>
      <c r="F1202" s="14" t="s">
        <v>415</v>
      </c>
      <c r="G1202" s="16" t="s">
        <v>4925</v>
      </c>
      <c r="H1202" s="13" t="s">
        <v>4926</v>
      </c>
      <c r="I1202" s="13" t="s">
        <v>4935</v>
      </c>
      <c r="J1202" s="13" t="s">
        <v>4936</v>
      </c>
      <c r="K1202" s="14"/>
      <c r="L1202" s="14"/>
      <c r="M1202" s="13" t="s">
        <v>53</v>
      </c>
      <c r="N1202" s="13" t="s">
        <v>249</v>
      </c>
      <c r="O1202" s="14"/>
      <c r="P1202" s="13" t="s">
        <v>4597</v>
      </c>
      <c r="Q1202" s="16" t="s">
        <v>4947</v>
      </c>
    </row>
    <row r="1203" customFormat="false" ht="29.85" hidden="false" customHeight="false" outlineLevel="0" collapsed="false">
      <c r="A1203" s="13" t="s">
        <v>4948</v>
      </c>
      <c r="B1203" s="14" t="s">
        <v>97</v>
      </c>
      <c r="C1203" s="13" t="s">
        <v>100</v>
      </c>
      <c r="D1203" s="14" t="s">
        <v>4923</v>
      </c>
      <c r="E1203" s="15" t="s">
        <v>4949</v>
      </c>
      <c r="F1203" s="14" t="s">
        <v>415</v>
      </c>
      <c r="G1203" s="16" t="s">
        <v>4925</v>
      </c>
      <c r="H1203" s="13" t="s">
        <v>4950</v>
      </c>
      <c r="I1203" s="13" t="s">
        <v>4935</v>
      </c>
      <c r="J1203" s="13" t="s">
        <v>4936</v>
      </c>
      <c r="K1203" s="14"/>
      <c r="L1203" s="14"/>
      <c r="M1203" s="13" t="s">
        <v>53</v>
      </c>
      <c r="N1203" s="13" t="s">
        <v>249</v>
      </c>
      <c r="O1203" s="14"/>
      <c r="P1203" s="13" t="s">
        <v>4597</v>
      </c>
      <c r="Q1203" s="16" t="s">
        <v>4951</v>
      </c>
    </row>
    <row r="1204" customFormat="false" ht="58.2" hidden="false" customHeight="false" outlineLevel="0" collapsed="false">
      <c r="A1204" s="13" t="s">
        <v>4952</v>
      </c>
      <c r="B1204" s="14" t="s">
        <v>97</v>
      </c>
      <c r="C1204" s="13" t="s">
        <v>100</v>
      </c>
      <c r="D1204" s="14" t="s">
        <v>4923</v>
      </c>
      <c r="E1204" s="15" t="s">
        <v>4953</v>
      </c>
      <c r="F1204" s="14" t="s">
        <v>415</v>
      </c>
      <c r="G1204" s="16" t="s">
        <v>4925</v>
      </c>
      <c r="H1204" s="13" t="s">
        <v>4926</v>
      </c>
      <c r="I1204" s="13" t="s">
        <v>4935</v>
      </c>
      <c r="J1204" s="13" t="s">
        <v>4936</v>
      </c>
      <c r="K1204" s="14"/>
      <c r="L1204" s="14"/>
      <c r="M1204" s="13" t="s">
        <v>53</v>
      </c>
      <c r="N1204" s="13" t="s">
        <v>249</v>
      </c>
      <c r="O1204" s="14"/>
      <c r="P1204" s="13" t="s">
        <v>4597</v>
      </c>
      <c r="Q1204" s="16" t="s">
        <v>4954</v>
      </c>
    </row>
    <row r="1205" customFormat="false" ht="44" hidden="false" customHeight="false" outlineLevel="0" collapsed="false">
      <c r="A1205" s="13" t="s">
        <v>4955</v>
      </c>
      <c r="B1205" s="14" t="s">
        <v>97</v>
      </c>
      <c r="C1205" s="13" t="s">
        <v>100</v>
      </c>
      <c r="D1205" s="14" t="s">
        <v>4923</v>
      </c>
      <c r="E1205" s="15" t="s">
        <v>4956</v>
      </c>
      <c r="F1205" s="14" t="s">
        <v>415</v>
      </c>
      <c r="G1205" s="16" t="s">
        <v>4925</v>
      </c>
      <c r="H1205" s="13" t="s">
        <v>4926</v>
      </c>
      <c r="I1205" s="13" t="s">
        <v>4935</v>
      </c>
      <c r="J1205" s="13" t="s">
        <v>4936</v>
      </c>
      <c r="K1205" s="14"/>
      <c r="L1205" s="14"/>
      <c r="M1205" s="13" t="s">
        <v>53</v>
      </c>
      <c r="N1205" s="13" t="s">
        <v>249</v>
      </c>
      <c r="O1205" s="14"/>
      <c r="P1205" s="13" t="s">
        <v>4597</v>
      </c>
      <c r="Q1205" s="16"/>
    </row>
    <row r="1206" customFormat="false" ht="72.35" hidden="false" customHeight="false" outlineLevel="0" collapsed="false">
      <c r="A1206" s="13" t="s">
        <v>4957</v>
      </c>
      <c r="B1206" s="14" t="s">
        <v>97</v>
      </c>
      <c r="C1206" s="13" t="s">
        <v>100</v>
      </c>
      <c r="D1206" s="14" t="s">
        <v>4958</v>
      </c>
      <c r="E1206" s="16" t="s">
        <v>4959</v>
      </c>
      <c r="F1206" s="14" t="s">
        <v>396</v>
      </c>
      <c r="G1206" s="16" t="s">
        <v>4960</v>
      </c>
      <c r="H1206" s="13" t="s">
        <v>4961</v>
      </c>
      <c r="I1206" s="13" t="s">
        <v>4962</v>
      </c>
      <c r="J1206" s="13" t="s">
        <v>4963</v>
      </c>
      <c r="K1206" s="13" t="s">
        <v>4964</v>
      </c>
      <c r="L1206" s="13" t="s">
        <v>4965</v>
      </c>
      <c r="M1206" s="13" t="s">
        <v>56</v>
      </c>
      <c r="N1206" s="13" t="s">
        <v>249</v>
      </c>
      <c r="O1206" s="14"/>
      <c r="P1206" s="13" t="s">
        <v>4597</v>
      </c>
      <c r="Q1206" s="16" t="s">
        <v>4966</v>
      </c>
    </row>
    <row r="1207" customFormat="false" ht="58.2" hidden="false" customHeight="false" outlineLevel="0" collapsed="false">
      <c r="A1207" s="13" t="s">
        <v>4967</v>
      </c>
      <c r="B1207" s="14" t="s">
        <v>97</v>
      </c>
      <c r="C1207" s="13" t="s">
        <v>100</v>
      </c>
      <c r="D1207" s="14" t="s">
        <v>4958</v>
      </c>
      <c r="E1207" s="16" t="s">
        <v>4968</v>
      </c>
      <c r="F1207" s="14" t="s">
        <v>396</v>
      </c>
      <c r="G1207" s="16" t="s">
        <v>4969</v>
      </c>
      <c r="H1207" s="13" t="s">
        <v>4970</v>
      </c>
      <c r="I1207" s="13" t="s">
        <v>4971</v>
      </c>
      <c r="J1207" s="13" t="s">
        <v>4972</v>
      </c>
      <c r="K1207" s="13" t="s">
        <v>4973</v>
      </c>
      <c r="L1207" s="14"/>
      <c r="M1207" s="13" t="s">
        <v>53</v>
      </c>
      <c r="N1207" s="13" t="s">
        <v>249</v>
      </c>
      <c r="O1207" s="14"/>
      <c r="P1207" s="13" t="s">
        <v>4597</v>
      </c>
      <c r="Q1207" s="16" t="s">
        <v>4974</v>
      </c>
    </row>
    <row r="1208" customFormat="false" ht="72.35" hidden="false" customHeight="false" outlineLevel="0" collapsed="false">
      <c r="A1208" s="13" t="s">
        <v>4975</v>
      </c>
      <c r="B1208" s="14" t="s">
        <v>97</v>
      </c>
      <c r="C1208" s="13" t="s">
        <v>100</v>
      </c>
      <c r="D1208" s="14" t="s">
        <v>4958</v>
      </c>
      <c r="E1208" s="16" t="s">
        <v>4976</v>
      </c>
      <c r="F1208" s="14" t="s">
        <v>396</v>
      </c>
      <c r="G1208" s="16" t="s">
        <v>4960</v>
      </c>
      <c r="H1208" s="13" t="s">
        <v>4926</v>
      </c>
      <c r="I1208" s="13" t="s">
        <v>4971</v>
      </c>
      <c r="J1208" s="13" t="s">
        <v>4972</v>
      </c>
      <c r="K1208" s="13" t="s">
        <v>4973</v>
      </c>
      <c r="L1208" s="14"/>
      <c r="M1208" s="13" t="s">
        <v>53</v>
      </c>
      <c r="N1208" s="13" t="s">
        <v>249</v>
      </c>
      <c r="O1208" s="14"/>
      <c r="P1208" s="13" t="s">
        <v>4597</v>
      </c>
      <c r="Q1208" s="16" t="s">
        <v>4977</v>
      </c>
    </row>
    <row r="1209" customFormat="false" ht="72.35" hidden="false" customHeight="false" outlineLevel="0" collapsed="false">
      <c r="A1209" s="13" t="s">
        <v>4978</v>
      </c>
      <c r="B1209" s="14" t="s">
        <v>97</v>
      </c>
      <c r="C1209" s="13" t="s">
        <v>100</v>
      </c>
      <c r="D1209" s="14" t="s">
        <v>4979</v>
      </c>
      <c r="E1209" s="16" t="s">
        <v>4980</v>
      </c>
      <c r="F1209" s="14" t="s">
        <v>539</v>
      </c>
      <c r="G1209" s="16" t="s">
        <v>4981</v>
      </c>
      <c r="H1209" s="13" t="s">
        <v>4982</v>
      </c>
      <c r="I1209" s="13" t="s">
        <v>4983</v>
      </c>
      <c r="J1209" s="13" t="s">
        <v>4984</v>
      </c>
      <c r="K1209" s="13" t="s">
        <v>4985</v>
      </c>
      <c r="L1209" s="14"/>
      <c r="M1209" s="13" t="s">
        <v>56</v>
      </c>
      <c r="N1209" s="13" t="s">
        <v>249</v>
      </c>
      <c r="O1209" s="14"/>
      <c r="P1209" s="13" t="s">
        <v>4597</v>
      </c>
      <c r="Q1209" s="16" t="s">
        <v>4986</v>
      </c>
    </row>
    <row r="1210" customFormat="false" ht="72.35" hidden="false" customHeight="false" outlineLevel="0" collapsed="false">
      <c r="A1210" s="13" t="s">
        <v>4987</v>
      </c>
      <c r="B1210" s="14" t="s">
        <v>97</v>
      </c>
      <c r="C1210" s="13" t="s">
        <v>100</v>
      </c>
      <c r="D1210" s="14" t="s">
        <v>4988</v>
      </c>
      <c r="E1210" s="16" t="s">
        <v>4989</v>
      </c>
      <c r="F1210" s="14" t="s">
        <v>396</v>
      </c>
      <c r="G1210" s="16" t="s">
        <v>4990</v>
      </c>
      <c r="H1210" s="13" t="s">
        <v>4991</v>
      </c>
      <c r="I1210" s="13" t="s">
        <v>4992</v>
      </c>
      <c r="J1210" s="13" t="s">
        <v>4993</v>
      </c>
      <c r="K1210" s="13" t="s">
        <v>4994</v>
      </c>
      <c r="L1210" s="14"/>
      <c r="M1210" s="13" t="s">
        <v>53</v>
      </c>
      <c r="N1210" s="13" t="s">
        <v>249</v>
      </c>
      <c r="O1210" s="14"/>
      <c r="P1210" s="13" t="s">
        <v>4597</v>
      </c>
      <c r="Q1210" s="16" t="s">
        <v>4995</v>
      </c>
    </row>
    <row r="1211" customFormat="false" ht="44" hidden="false" customHeight="false" outlineLevel="0" collapsed="false">
      <c r="A1211" s="13" t="s">
        <v>4996</v>
      </c>
      <c r="B1211" s="14" t="s">
        <v>97</v>
      </c>
      <c r="C1211" s="13" t="s">
        <v>100</v>
      </c>
      <c r="D1211" s="14" t="s">
        <v>4988</v>
      </c>
      <c r="E1211" s="16" t="s">
        <v>4997</v>
      </c>
      <c r="F1211" s="14" t="s">
        <v>396</v>
      </c>
      <c r="G1211" s="16" t="s">
        <v>4990</v>
      </c>
      <c r="H1211" s="13" t="s">
        <v>4991</v>
      </c>
      <c r="I1211" s="13" t="s">
        <v>4998</v>
      </c>
      <c r="J1211" s="13" t="s">
        <v>4999</v>
      </c>
      <c r="K1211" s="14"/>
      <c r="L1211" s="14"/>
      <c r="M1211" s="13" t="s">
        <v>56</v>
      </c>
      <c r="N1211" s="13" t="s">
        <v>249</v>
      </c>
      <c r="O1211" s="14"/>
      <c r="P1211" s="13" t="s">
        <v>4597</v>
      </c>
      <c r="Q1211" s="15" t="s">
        <v>5000</v>
      </c>
    </row>
    <row r="1212" customFormat="false" ht="29.85" hidden="false" customHeight="false" outlineLevel="0" collapsed="false">
      <c r="A1212" s="13" t="s">
        <v>5001</v>
      </c>
      <c r="B1212" s="14" t="s">
        <v>97</v>
      </c>
      <c r="C1212" s="13" t="s">
        <v>100</v>
      </c>
      <c r="D1212" s="14" t="s">
        <v>5002</v>
      </c>
      <c r="E1212" s="16" t="s">
        <v>5003</v>
      </c>
      <c r="F1212" s="14"/>
      <c r="G1212" s="16" t="s">
        <v>5004</v>
      </c>
      <c r="H1212" s="13" t="s">
        <v>4836</v>
      </c>
      <c r="I1212" s="13" t="s">
        <v>5005</v>
      </c>
      <c r="J1212" s="13" t="s">
        <v>5006</v>
      </c>
      <c r="K1212" s="14"/>
      <c r="L1212" s="14"/>
      <c r="M1212" s="13" t="s">
        <v>55</v>
      </c>
      <c r="N1212" s="13" t="s">
        <v>249</v>
      </c>
      <c r="O1212" s="14"/>
      <c r="P1212" s="13" t="s">
        <v>4597</v>
      </c>
      <c r="Q1212" s="16" t="s">
        <v>5007</v>
      </c>
    </row>
    <row r="1213" customFormat="false" ht="58.2" hidden="false" customHeight="false" outlineLevel="0" collapsed="false">
      <c r="A1213" s="13" t="s">
        <v>5008</v>
      </c>
      <c r="B1213" s="14" t="s">
        <v>97</v>
      </c>
      <c r="C1213" s="13" t="s">
        <v>100</v>
      </c>
      <c r="D1213" s="14" t="s">
        <v>5009</v>
      </c>
      <c r="E1213" s="16" t="s">
        <v>5010</v>
      </c>
      <c r="F1213" s="14"/>
      <c r="G1213" s="16" t="s">
        <v>5011</v>
      </c>
      <c r="H1213" s="13" t="s">
        <v>4836</v>
      </c>
      <c r="I1213" s="13" t="s">
        <v>5012</v>
      </c>
      <c r="J1213" s="13" t="s">
        <v>5013</v>
      </c>
      <c r="K1213" s="13" t="s">
        <v>5014</v>
      </c>
      <c r="L1213" s="14"/>
      <c r="M1213" s="13" t="s">
        <v>56</v>
      </c>
      <c r="N1213" s="13" t="s">
        <v>249</v>
      </c>
      <c r="O1213" s="14"/>
      <c r="P1213" s="13" t="s">
        <v>4597</v>
      </c>
      <c r="Q1213" s="16" t="s">
        <v>5015</v>
      </c>
    </row>
    <row r="1214" customFormat="false" ht="72.35" hidden="false" customHeight="false" outlineLevel="0" collapsed="false">
      <c r="A1214" s="13" t="s">
        <v>5016</v>
      </c>
      <c r="B1214" s="14" t="s">
        <v>97</v>
      </c>
      <c r="C1214" s="13" t="s">
        <v>100</v>
      </c>
      <c r="D1214" s="14" t="s">
        <v>5009</v>
      </c>
      <c r="E1214" s="16" t="s">
        <v>5017</v>
      </c>
      <c r="F1214" s="14"/>
      <c r="G1214" s="16" t="s">
        <v>5011</v>
      </c>
      <c r="H1214" s="13" t="s">
        <v>5018</v>
      </c>
      <c r="I1214" s="13" t="s">
        <v>5012</v>
      </c>
      <c r="J1214" s="13" t="s">
        <v>5013</v>
      </c>
      <c r="K1214" s="13" t="s">
        <v>5014</v>
      </c>
      <c r="L1214" s="14"/>
      <c r="M1214" s="13" t="s">
        <v>56</v>
      </c>
      <c r="N1214" s="13" t="s">
        <v>249</v>
      </c>
      <c r="O1214" s="14"/>
      <c r="P1214" s="13" t="s">
        <v>4597</v>
      </c>
      <c r="Q1214" s="16" t="s">
        <v>5019</v>
      </c>
    </row>
    <row r="1215" customFormat="false" ht="58.2" hidden="false" customHeight="false" outlineLevel="0" collapsed="false">
      <c r="A1215" s="13" t="s">
        <v>5020</v>
      </c>
      <c r="B1215" s="14" t="s">
        <v>97</v>
      </c>
      <c r="C1215" s="13" t="s">
        <v>100</v>
      </c>
      <c r="D1215" s="14" t="s">
        <v>5021</v>
      </c>
      <c r="E1215" s="16" t="s">
        <v>5022</v>
      </c>
      <c r="F1215" s="14"/>
      <c r="G1215" s="16" t="s">
        <v>5023</v>
      </c>
      <c r="H1215" s="13" t="s">
        <v>5024</v>
      </c>
      <c r="I1215" s="13" t="s">
        <v>5025</v>
      </c>
      <c r="J1215" s="13" t="s">
        <v>5026</v>
      </c>
      <c r="K1215" s="14"/>
      <c r="L1215" s="14"/>
      <c r="M1215" s="13" t="s">
        <v>56</v>
      </c>
      <c r="N1215" s="13" t="s">
        <v>249</v>
      </c>
      <c r="O1215" s="14"/>
      <c r="P1215" s="13" t="s">
        <v>4597</v>
      </c>
      <c r="Q1215" s="16" t="s">
        <v>5027</v>
      </c>
    </row>
    <row r="1216" customFormat="false" ht="29.85" hidden="false" customHeight="false" outlineLevel="0" collapsed="false">
      <c r="A1216" s="13" t="s">
        <v>5028</v>
      </c>
      <c r="B1216" s="14" t="s">
        <v>97</v>
      </c>
      <c r="C1216" s="13" t="s">
        <v>100</v>
      </c>
      <c r="D1216" s="14" t="s">
        <v>5029</v>
      </c>
      <c r="E1216" s="16" t="s">
        <v>5030</v>
      </c>
      <c r="F1216" s="14"/>
      <c r="G1216" s="16" t="s">
        <v>5031</v>
      </c>
      <c r="H1216" s="13" t="s">
        <v>5032</v>
      </c>
      <c r="I1216" s="13" t="s">
        <v>5033</v>
      </c>
      <c r="J1216" s="13" t="s">
        <v>5034</v>
      </c>
      <c r="K1216" s="14"/>
      <c r="L1216" s="14"/>
      <c r="M1216" s="13" t="s">
        <v>55</v>
      </c>
      <c r="N1216" s="13" t="s">
        <v>249</v>
      </c>
      <c r="O1216" s="14"/>
      <c r="P1216" s="13" t="s">
        <v>4597</v>
      </c>
      <c r="Q1216" s="16" t="s">
        <v>5035</v>
      </c>
    </row>
    <row r="1217" customFormat="false" ht="72.35" hidden="false" customHeight="false" outlineLevel="0" collapsed="false">
      <c r="A1217" s="13" t="s">
        <v>5036</v>
      </c>
      <c r="B1217" s="14" t="s">
        <v>97</v>
      </c>
      <c r="C1217" s="13" t="s">
        <v>100</v>
      </c>
      <c r="D1217" s="14" t="s">
        <v>5037</v>
      </c>
      <c r="E1217" s="16" t="s">
        <v>5038</v>
      </c>
      <c r="F1217" s="14"/>
      <c r="G1217" s="16" t="s">
        <v>5039</v>
      </c>
      <c r="H1217" s="13" t="s">
        <v>4836</v>
      </c>
      <c r="I1217" s="13" t="s">
        <v>5040</v>
      </c>
      <c r="J1217" s="13" t="s">
        <v>5041</v>
      </c>
      <c r="K1217" s="13" t="s">
        <v>5042</v>
      </c>
      <c r="L1217" s="14"/>
      <c r="M1217" s="13" t="s">
        <v>56</v>
      </c>
      <c r="N1217" s="13" t="s">
        <v>249</v>
      </c>
      <c r="O1217" s="14"/>
      <c r="P1217" s="13" t="s">
        <v>4597</v>
      </c>
      <c r="Q1217" s="16" t="s">
        <v>5043</v>
      </c>
    </row>
    <row r="1218" customFormat="false" ht="58.2" hidden="false" customHeight="false" outlineLevel="0" collapsed="false">
      <c r="A1218" s="13" t="s">
        <v>5044</v>
      </c>
      <c r="B1218" s="14" t="s">
        <v>97</v>
      </c>
      <c r="C1218" s="13" t="s">
        <v>100</v>
      </c>
      <c r="D1218" s="14" t="s">
        <v>5045</v>
      </c>
      <c r="E1218" s="16" t="s">
        <v>5046</v>
      </c>
      <c r="F1218" s="14" t="s">
        <v>5047</v>
      </c>
      <c r="G1218" s="16" t="s">
        <v>5048</v>
      </c>
      <c r="H1218" s="13" t="s">
        <v>4836</v>
      </c>
      <c r="I1218" s="13" t="s">
        <v>5049</v>
      </c>
      <c r="J1218" s="13" t="s">
        <v>5050</v>
      </c>
      <c r="K1218" s="13" t="s">
        <v>5051</v>
      </c>
      <c r="L1218" s="13" t="s">
        <v>5052</v>
      </c>
      <c r="M1218" s="13" t="s">
        <v>52</v>
      </c>
      <c r="N1218" s="13" t="s">
        <v>249</v>
      </c>
      <c r="O1218" s="14"/>
      <c r="P1218" s="13" t="s">
        <v>4597</v>
      </c>
      <c r="Q1218" s="16" t="s">
        <v>5053</v>
      </c>
    </row>
    <row r="1219" customFormat="false" ht="58.2" hidden="false" customHeight="false" outlineLevel="0" collapsed="false">
      <c r="A1219" s="13" t="s">
        <v>5054</v>
      </c>
      <c r="B1219" s="14" t="s">
        <v>97</v>
      </c>
      <c r="C1219" s="13" t="s">
        <v>100</v>
      </c>
      <c r="D1219" s="14" t="s">
        <v>5055</v>
      </c>
      <c r="E1219" s="16" t="s">
        <v>5056</v>
      </c>
      <c r="F1219" s="14" t="s">
        <v>5057</v>
      </c>
      <c r="G1219" s="16" t="s">
        <v>5058</v>
      </c>
      <c r="H1219" s="13" t="s">
        <v>4836</v>
      </c>
      <c r="I1219" s="13" t="s">
        <v>5059</v>
      </c>
      <c r="J1219" s="13" t="s">
        <v>5060</v>
      </c>
      <c r="K1219" s="13" t="s">
        <v>5061</v>
      </c>
      <c r="L1219" s="13" t="s">
        <v>5062</v>
      </c>
      <c r="M1219" s="13" t="s">
        <v>52</v>
      </c>
      <c r="N1219" s="13" t="s">
        <v>249</v>
      </c>
      <c r="O1219" s="14"/>
      <c r="P1219" s="13" t="s">
        <v>4597</v>
      </c>
      <c r="Q1219" s="16" t="s">
        <v>5063</v>
      </c>
    </row>
    <row r="1220" customFormat="false" ht="58.2" hidden="false" customHeight="false" outlineLevel="0" collapsed="false">
      <c r="A1220" s="13" t="s">
        <v>5064</v>
      </c>
      <c r="B1220" s="14" t="s">
        <v>97</v>
      </c>
      <c r="C1220" s="13" t="s">
        <v>100</v>
      </c>
      <c r="D1220" s="14" t="s">
        <v>5065</v>
      </c>
      <c r="E1220" s="16" t="s">
        <v>5066</v>
      </c>
      <c r="F1220" s="14"/>
      <c r="G1220" s="16" t="s">
        <v>5067</v>
      </c>
      <c r="H1220" s="13" t="s">
        <v>4836</v>
      </c>
      <c r="I1220" s="13" t="s">
        <v>5068</v>
      </c>
      <c r="J1220" s="13" t="s">
        <v>5069</v>
      </c>
      <c r="K1220" s="14"/>
      <c r="L1220" s="13" t="s">
        <v>5070</v>
      </c>
      <c r="M1220" s="13" t="s">
        <v>56</v>
      </c>
      <c r="N1220" s="13" t="s">
        <v>249</v>
      </c>
      <c r="O1220" s="14"/>
      <c r="P1220" s="13" t="s">
        <v>4597</v>
      </c>
      <c r="Q1220" s="15" t="s">
        <v>5071</v>
      </c>
    </row>
    <row r="1221" customFormat="false" ht="86.55" hidden="false" customHeight="false" outlineLevel="0" collapsed="false">
      <c r="A1221" s="13" t="s">
        <v>5072</v>
      </c>
      <c r="B1221" s="14" t="s">
        <v>97</v>
      </c>
      <c r="C1221" s="13" t="s">
        <v>100</v>
      </c>
      <c r="D1221" s="14" t="s">
        <v>5045</v>
      </c>
      <c r="E1221" s="16" t="s">
        <v>5073</v>
      </c>
      <c r="F1221" s="13" t="s">
        <v>310</v>
      </c>
      <c r="G1221" s="16" t="s">
        <v>5048</v>
      </c>
      <c r="H1221" s="13" t="s">
        <v>5018</v>
      </c>
      <c r="I1221" s="13" t="s">
        <v>5074</v>
      </c>
      <c r="J1221" s="13" t="s">
        <v>5075</v>
      </c>
      <c r="K1221" s="13" t="s">
        <v>5076</v>
      </c>
      <c r="L1221" s="14"/>
      <c r="M1221" s="13" t="s">
        <v>52</v>
      </c>
      <c r="N1221" s="13" t="s">
        <v>249</v>
      </c>
      <c r="O1221" s="14"/>
      <c r="P1221" s="13" t="s">
        <v>4597</v>
      </c>
      <c r="Q1221" s="16" t="s">
        <v>5077</v>
      </c>
    </row>
    <row r="1222" customFormat="false" ht="72.35" hidden="false" customHeight="false" outlineLevel="0" collapsed="false">
      <c r="A1222" s="13" t="s">
        <v>5078</v>
      </c>
      <c r="B1222" s="14" t="s">
        <v>97</v>
      </c>
      <c r="C1222" s="13" t="s">
        <v>100</v>
      </c>
      <c r="D1222" s="14" t="s">
        <v>5065</v>
      </c>
      <c r="E1222" s="16" t="s">
        <v>5079</v>
      </c>
      <c r="F1222" s="13" t="s">
        <v>310</v>
      </c>
      <c r="G1222" s="16" t="s">
        <v>5067</v>
      </c>
      <c r="H1222" s="13" t="s">
        <v>4836</v>
      </c>
      <c r="I1222" s="13" t="s">
        <v>5080</v>
      </c>
      <c r="J1222" s="13" t="s">
        <v>5081</v>
      </c>
      <c r="K1222" s="13" t="s">
        <v>5082</v>
      </c>
      <c r="L1222" s="14"/>
      <c r="M1222" s="13" t="s">
        <v>53</v>
      </c>
      <c r="N1222" s="13" t="s">
        <v>249</v>
      </c>
      <c r="O1222" s="14"/>
      <c r="P1222" s="13" t="s">
        <v>4597</v>
      </c>
      <c r="Q1222" s="16" t="s">
        <v>5083</v>
      </c>
    </row>
    <row r="1223" customFormat="false" ht="58.2" hidden="false" customHeight="false" outlineLevel="0" collapsed="false">
      <c r="A1223" s="13" t="s">
        <v>5084</v>
      </c>
      <c r="B1223" s="14" t="s">
        <v>97</v>
      </c>
      <c r="C1223" s="13" t="s">
        <v>102</v>
      </c>
      <c r="D1223" s="14" t="s">
        <v>5085</v>
      </c>
      <c r="E1223" s="15" t="s">
        <v>5086</v>
      </c>
      <c r="F1223" s="14" t="s">
        <v>415</v>
      </c>
      <c r="G1223" s="16"/>
      <c r="H1223" s="13" t="s">
        <v>5087</v>
      </c>
      <c r="I1223" s="13" t="s">
        <v>5088</v>
      </c>
      <c r="J1223" s="13" t="s">
        <v>5089</v>
      </c>
      <c r="K1223" s="13" t="s">
        <v>5090</v>
      </c>
      <c r="L1223" s="14"/>
      <c r="M1223" s="13" t="s">
        <v>56</v>
      </c>
      <c r="N1223" s="13" t="s">
        <v>249</v>
      </c>
      <c r="O1223" s="14"/>
      <c r="P1223" s="13" t="s">
        <v>4597</v>
      </c>
      <c r="Q1223" s="16" t="s">
        <v>5091</v>
      </c>
    </row>
    <row r="1224" customFormat="false" ht="72.35" hidden="false" customHeight="false" outlineLevel="0" collapsed="false">
      <c r="A1224" s="13" t="s">
        <v>5092</v>
      </c>
      <c r="B1224" s="14" t="s">
        <v>97</v>
      </c>
      <c r="C1224" s="13" t="s">
        <v>102</v>
      </c>
      <c r="D1224" s="14" t="s">
        <v>5085</v>
      </c>
      <c r="E1224" s="15" t="s">
        <v>5093</v>
      </c>
      <c r="F1224" s="14" t="s">
        <v>415</v>
      </c>
      <c r="G1224" s="16" t="s">
        <v>5094</v>
      </c>
      <c r="H1224" s="13" t="s">
        <v>5087</v>
      </c>
      <c r="I1224" s="13" t="s">
        <v>5095</v>
      </c>
      <c r="J1224" s="13" t="s">
        <v>5096</v>
      </c>
      <c r="K1224" s="13" t="s">
        <v>5097</v>
      </c>
      <c r="L1224" s="13" t="s">
        <v>5098</v>
      </c>
      <c r="M1224" s="13" t="s">
        <v>56</v>
      </c>
      <c r="N1224" s="13" t="s">
        <v>249</v>
      </c>
      <c r="O1224" s="14"/>
      <c r="P1224" s="13" t="s">
        <v>4597</v>
      </c>
      <c r="Q1224" s="16" t="s">
        <v>5099</v>
      </c>
    </row>
    <row r="1225" customFormat="false" ht="44" hidden="false" customHeight="false" outlineLevel="0" collapsed="false">
      <c r="A1225" s="13" t="s">
        <v>5100</v>
      </c>
      <c r="B1225" s="14" t="s">
        <v>97</v>
      </c>
      <c r="C1225" s="13" t="s">
        <v>102</v>
      </c>
      <c r="D1225" s="14" t="s">
        <v>5101</v>
      </c>
      <c r="E1225" s="15" t="s">
        <v>5102</v>
      </c>
      <c r="F1225" s="14" t="s">
        <v>415</v>
      </c>
      <c r="G1225" s="16" t="s">
        <v>5103</v>
      </c>
      <c r="H1225" s="13" t="s">
        <v>5104</v>
      </c>
      <c r="I1225" s="13" t="s">
        <v>5105</v>
      </c>
      <c r="J1225" s="13" t="s">
        <v>5106</v>
      </c>
      <c r="K1225" s="13" t="s">
        <v>5107</v>
      </c>
      <c r="L1225" s="13" t="s">
        <v>5108</v>
      </c>
      <c r="M1225" s="13" t="s">
        <v>56</v>
      </c>
      <c r="N1225" s="13" t="s">
        <v>249</v>
      </c>
      <c r="O1225" s="14"/>
      <c r="P1225" s="13" t="s">
        <v>4597</v>
      </c>
      <c r="Q1225" s="16" t="s">
        <v>5109</v>
      </c>
    </row>
    <row r="1226" customFormat="false" ht="29.85" hidden="false" customHeight="false" outlineLevel="0" collapsed="false">
      <c r="A1226" s="13" t="s">
        <v>5110</v>
      </c>
      <c r="B1226" s="14" t="s">
        <v>97</v>
      </c>
      <c r="C1226" s="13" t="s">
        <v>102</v>
      </c>
      <c r="D1226" s="14" t="s">
        <v>5101</v>
      </c>
      <c r="E1226" s="15" t="s">
        <v>5111</v>
      </c>
      <c r="F1226" s="14" t="s">
        <v>415</v>
      </c>
      <c r="G1226" s="16" t="s">
        <v>5103</v>
      </c>
      <c r="H1226" s="13" t="s">
        <v>5087</v>
      </c>
      <c r="I1226" s="13" t="s">
        <v>5105</v>
      </c>
      <c r="J1226" s="13" t="s">
        <v>5106</v>
      </c>
      <c r="K1226" s="13" t="s">
        <v>5107</v>
      </c>
      <c r="L1226" s="13" t="s">
        <v>5108</v>
      </c>
      <c r="M1226" s="13" t="s">
        <v>56</v>
      </c>
      <c r="N1226" s="13" t="s">
        <v>249</v>
      </c>
      <c r="O1226" s="14"/>
      <c r="P1226" s="13" t="s">
        <v>4597</v>
      </c>
      <c r="Q1226" s="16" t="s">
        <v>5112</v>
      </c>
    </row>
    <row r="1227" customFormat="false" ht="44" hidden="false" customHeight="false" outlineLevel="0" collapsed="false">
      <c r="A1227" s="13" t="s">
        <v>5113</v>
      </c>
      <c r="B1227" s="14" t="s">
        <v>97</v>
      </c>
      <c r="C1227" s="13" t="s">
        <v>102</v>
      </c>
      <c r="D1227" s="14" t="s">
        <v>5114</v>
      </c>
      <c r="E1227" s="15" t="s">
        <v>5115</v>
      </c>
      <c r="F1227" s="14" t="s">
        <v>415</v>
      </c>
      <c r="G1227" s="16"/>
      <c r="H1227" s="13" t="s">
        <v>5116</v>
      </c>
      <c r="I1227" s="13" t="s">
        <v>5105</v>
      </c>
      <c r="J1227" s="13" t="s">
        <v>5106</v>
      </c>
      <c r="K1227" s="13" t="s">
        <v>5107</v>
      </c>
      <c r="L1227" s="13" t="s">
        <v>5108</v>
      </c>
      <c r="M1227" s="13" t="s">
        <v>56</v>
      </c>
      <c r="N1227" s="13" t="s">
        <v>249</v>
      </c>
      <c r="O1227" s="14"/>
      <c r="P1227" s="13" t="s">
        <v>4597</v>
      </c>
      <c r="Q1227" s="16" t="s">
        <v>5117</v>
      </c>
    </row>
    <row r="1228" customFormat="false" ht="44" hidden="false" customHeight="false" outlineLevel="0" collapsed="false">
      <c r="A1228" s="13" t="s">
        <v>5118</v>
      </c>
      <c r="B1228" s="14" t="s">
        <v>97</v>
      </c>
      <c r="C1228" s="13" t="s">
        <v>102</v>
      </c>
      <c r="D1228" s="14" t="s">
        <v>5114</v>
      </c>
      <c r="E1228" s="15" t="s">
        <v>5119</v>
      </c>
      <c r="F1228" s="14" t="s">
        <v>415</v>
      </c>
      <c r="G1228" s="16"/>
      <c r="H1228" s="13" t="s">
        <v>5116</v>
      </c>
      <c r="I1228" s="13" t="s">
        <v>5105</v>
      </c>
      <c r="J1228" s="13" t="s">
        <v>5106</v>
      </c>
      <c r="K1228" s="13" t="s">
        <v>5107</v>
      </c>
      <c r="L1228" s="13" t="s">
        <v>5108</v>
      </c>
      <c r="M1228" s="13" t="s">
        <v>56</v>
      </c>
      <c r="N1228" s="13" t="s">
        <v>249</v>
      </c>
      <c r="O1228" s="14"/>
      <c r="P1228" s="13" t="s">
        <v>4597</v>
      </c>
      <c r="Q1228" s="16" t="s">
        <v>5120</v>
      </c>
    </row>
    <row r="1229" customFormat="false" ht="58.2" hidden="false" customHeight="false" outlineLevel="0" collapsed="false">
      <c r="A1229" s="13" t="s">
        <v>5121</v>
      </c>
      <c r="B1229" s="14" t="s">
        <v>97</v>
      </c>
      <c r="C1229" s="13" t="s">
        <v>102</v>
      </c>
      <c r="D1229" s="14" t="s">
        <v>5101</v>
      </c>
      <c r="E1229" s="15" t="s">
        <v>5122</v>
      </c>
      <c r="F1229" s="14" t="s">
        <v>415</v>
      </c>
      <c r="G1229" s="16" t="s">
        <v>5103</v>
      </c>
      <c r="H1229" s="13" t="s">
        <v>5087</v>
      </c>
      <c r="I1229" s="13" t="s">
        <v>5123</v>
      </c>
      <c r="J1229" s="13" t="s">
        <v>5124</v>
      </c>
      <c r="K1229" s="13" t="s">
        <v>5125</v>
      </c>
      <c r="L1229" s="14"/>
      <c r="M1229" s="13" t="s">
        <v>56</v>
      </c>
      <c r="N1229" s="13" t="s">
        <v>249</v>
      </c>
      <c r="O1229" s="14"/>
      <c r="P1229" s="13" t="s">
        <v>4597</v>
      </c>
      <c r="Q1229" s="16" t="s">
        <v>5126</v>
      </c>
    </row>
    <row r="1230" customFormat="false" ht="58.2" hidden="false" customHeight="false" outlineLevel="0" collapsed="false">
      <c r="A1230" s="13" t="s">
        <v>5127</v>
      </c>
      <c r="B1230" s="14" t="s">
        <v>97</v>
      </c>
      <c r="C1230" s="13" t="s">
        <v>102</v>
      </c>
      <c r="D1230" s="14" t="s">
        <v>5101</v>
      </c>
      <c r="E1230" s="15" t="s">
        <v>5128</v>
      </c>
      <c r="F1230" s="14" t="s">
        <v>415</v>
      </c>
      <c r="G1230" s="16" t="s">
        <v>5103</v>
      </c>
      <c r="H1230" s="13" t="s">
        <v>5087</v>
      </c>
      <c r="I1230" s="13" t="s">
        <v>5129</v>
      </c>
      <c r="J1230" s="13" t="s">
        <v>5130</v>
      </c>
      <c r="K1230" s="13" t="s">
        <v>5131</v>
      </c>
      <c r="L1230" s="14"/>
      <c r="M1230" s="13" t="s">
        <v>56</v>
      </c>
      <c r="N1230" s="13" t="s">
        <v>249</v>
      </c>
      <c r="O1230" s="14"/>
      <c r="P1230" s="13" t="s">
        <v>4597</v>
      </c>
      <c r="Q1230" s="16" t="s">
        <v>5132</v>
      </c>
    </row>
    <row r="1231" customFormat="false" ht="58.2" hidden="false" customHeight="false" outlineLevel="0" collapsed="false">
      <c r="A1231" s="13" t="s">
        <v>5133</v>
      </c>
      <c r="B1231" s="14" t="s">
        <v>97</v>
      </c>
      <c r="C1231" s="13" t="s">
        <v>102</v>
      </c>
      <c r="D1231" s="14" t="s">
        <v>5101</v>
      </c>
      <c r="E1231" s="15" t="s">
        <v>5134</v>
      </c>
      <c r="F1231" s="14" t="s">
        <v>415</v>
      </c>
      <c r="G1231" s="16" t="s">
        <v>5103</v>
      </c>
      <c r="H1231" s="13" t="s">
        <v>5087</v>
      </c>
      <c r="I1231" s="13" t="s">
        <v>5135</v>
      </c>
      <c r="J1231" s="13" t="s">
        <v>5136</v>
      </c>
      <c r="K1231" s="13" t="s">
        <v>5137</v>
      </c>
      <c r="L1231" s="13" t="s">
        <v>5138</v>
      </c>
      <c r="M1231" s="13" t="s">
        <v>56</v>
      </c>
      <c r="N1231" s="13" t="s">
        <v>249</v>
      </c>
      <c r="O1231" s="14"/>
      <c r="P1231" s="13" t="s">
        <v>4597</v>
      </c>
      <c r="Q1231" s="16" t="s">
        <v>5139</v>
      </c>
    </row>
    <row r="1232" customFormat="false" ht="44" hidden="false" customHeight="false" outlineLevel="0" collapsed="false">
      <c r="A1232" s="13" t="s">
        <v>5140</v>
      </c>
      <c r="B1232" s="14" t="s">
        <v>97</v>
      </c>
      <c r="C1232" s="13" t="s">
        <v>102</v>
      </c>
      <c r="D1232" s="14" t="s">
        <v>5101</v>
      </c>
      <c r="E1232" s="16" t="s">
        <v>5141</v>
      </c>
      <c r="F1232" s="14" t="s">
        <v>396</v>
      </c>
      <c r="G1232" s="16" t="s">
        <v>5103</v>
      </c>
      <c r="H1232" s="13" t="s">
        <v>5116</v>
      </c>
      <c r="I1232" s="13" t="s">
        <v>5142</v>
      </c>
      <c r="J1232" s="14" t="s">
        <v>5143</v>
      </c>
      <c r="K1232" s="14"/>
      <c r="L1232" s="14"/>
      <c r="M1232" s="13" t="s">
        <v>54</v>
      </c>
      <c r="N1232" s="13" t="s">
        <v>249</v>
      </c>
      <c r="O1232" s="14"/>
      <c r="P1232" s="13" t="s">
        <v>4597</v>
      </c>
      <c r="Q1232" s="15" t="s">
        <v>5144</v>
      </c>
    </row>
    <row r="1233" customFormat="false" ht="72.35" hidden="false" customHeight="false" outlineLevel="0" collapsed="false">
      <c r="A1233" s="13" t="s">
        <v>5145</v>
      </c>
      <c r="B1233" s="14" t="s">
        <v>97</v>
      </c>
      <c r="C1233" s="13" t="s">
        <v>102</v>
      </c>
      <c r="D1233" s="14" t="s">
        <v>5101</v>
      </c>
      <c r="E1233" s="15" t="s">
        <v>5146</v>
      </c>
      <c r="F1233" s="14" t="s">
        <v>415</v>
      </c>
      <c r="G1233" s="16" t="s">
        <v>5103</v>
      </c>
      <c r="H1233" s="13" t="s">
        <v>5087</v>
      </c>
      <c r="I1233" s="13" t="s">
        <v>5147</v>
      </c>
      <c r="J1233" s="13" t="s">
        <v>5148</v>
      </c>
      <c r="K1233" s="13" t="s">
        <v>5149</v>
      </c>
      <c r="L1233" s="13" t="s">
        <v>5150</v>
      </c>
      <c r="M1233" s="13" t="s">
        <v>53</v>
      </c>
      <c r="N1233" s="13" t="s">
        <v>249</v>
      </c>
      <c r="O1233" s="14"/>
      <c r="P1233" s="13" t="s">
        <v>4597</v>
      </c>
      <c r="Q1233" s="16" t="s">
        <v>5151</v>
      </c>
    </row>
    <row r="1234" customFormat="false" ht="86.55" hidden="false" customHeight="false" outlineLevel="0" collapsed="false">
      <c r="A1234" s="13" t="s">
        <v>5152</v>
      </c>
      <c r="B1234" s="14" t="s">
        <v>97</v>
      </c>
      <c r="C1234" s="13" t="s">
        <v>102</v>
      </c>
      <c r="D1234" s="14" t="s">
        <v>5114</v>
      </c>
      <c r="E1234" s="15" t="s">
        <v>5153</v>
      </c>
      <c r="F1234" s="14" t="s">
        <v>415</v>
      </c>
      <c r="G1234" s="16"/>
      <c r="H1234" s="13" t="s">
        <v>5116</v>
      </c>
      <c r="I1234" s="13" t="s">
        <v>5154</v>
      </c>
      <c r="J1234" s="13" t="s">
        <v>5155</v>
      </c>
      <c r="K1234" s="13" t="s">
        <v>5156</v>
      </c>
      <c r="L1234" s="14"/>
      <c r="M1234" s="13" t="s">
        <v>56</v>
      </c>
      <c r="N1234" s="13" t="s">
        <v>249</v>
      </c>
      <c r="O1234" s="14"/>
      <c r="P1234" s="13" t="s">
        <v>4597</v>
      </c>
      <c r="Q1234" s="16" t="s">
        <v>5157</v>
      </c>
    </row>
    <row r="1235" customFormat="false" ht="72.35" hidden="false" customHeight="false" outlineLevel="0" collapsed="false">
      <c r="A1235" s="13" t="s">
        <v>5158</v>
      </c>
      <c r="B1235" s="14" t="s">
        <v>97</v>
      </c>
      <c r="C1235" s="13" t="s">
        <v>102</v>
      </c>
      <c r="D1235" s="14" t="s">
        <v>5159</v>
      </c>
      <c r="E1235" s="16" t="s">
        <v>5160</v>
      </c>
      <c r="F1235" s="14" t="s">
        <v>415</v>
      </c>
      <c r="G1235" s="16" t="s">
        <v>5161</v>
      </c>
      <c r="H1235" s="13" t="s">
        <v>5162</v>
      </c>
      <c r="I1235" s="13" t="s">
        <v>5163</v>
      </c>
      <c r="J1235" s="13" t="s">
        <v>5164</v>
      </c>
      <c r="K1235" s="13" t="s">
        <v>5165</v>
      </c>
      <c r="L1235" s="14"/>
      <c r="M1235" s="13" t="s">
        <v>56</v>
      </c>
      <c r="N1235" s="13" t="s">
        <v>249</v>
      </c>
      <c r="O1235" s="14"/>
      <c r="P1235" s="13" t="s">
        <v>4597</v>
      </c>
      <c r="Q1235" s="16" t="s">
        <v>5166</v>
      </c>
    </row>
    <row r="1236" customFormat="false" ht="58.2" hidden="false" customHeight="false" outlineLevel="0" collapsed="false">
      <c r="A1236" s="13" t="s">
        <v>5167</v>
      </c>
      <c r="B1236" s="14" t="s">
        <v>97</v>
      </c>
      <c r="C1236" s="13" t="s">
        <v>102</v>
      </c>
      <c r="D1236" s="14" t="s">
        <v>5168</v>
      </c>
      <c r="E1236" s="15" t="s">
        <v>5169</v>
      </c>
      <c r="F1236" s="14" t="s">
        <v>415</v>
      </c>
      <c r="G1236" s="16" t="s">
        <v>5170</v>
      </c>
      <c r="H1236" s="13" t="s">
        <v>5171</v>
      </c>
      <c r="I1236" s="13" t="s">
        <v>5172</v>
      </c>
      <c r="J1236" s="13" t="s">
        <v>5173</v>
      </c>
      <c r="K1236" s="13" t="s">
        <v>5174</v>
      </c>
      <c r="L1236" s="14"/>
      <c r="M1236" s="13" t="s">
        <v>56</v>
      </c>
      <c r="N1236" s="13" t="s">
        <v>249</v>
      </c>
      <c r="O1236" s="14"/>
      <c r="P1236" s="13" t="s">
        <v>4597</v>
      </c>
      <c r="Q1236" s="16" t="s">
        <v>5175</v>
      </c>
    </row>
    <row r="1237" customFormat="false" ht="58.2" hidden="false" customHeight="false" outlineLevel="0" collapsed="false">
      <c r="A1237" s="13" t="s">
        <v>5176</v>
      </c>
      <c r="B1237" s="14" t="s">
        <v>97</v>
      </c>
      <c r="C1237" s="13" t="s">
        <v>102</v>
      </c>
      <c r="D1237" s="14" t="s">
        <v>5177</v>
      </c>
      <c r="E1237" s="15" t="s">
        <v>5178</v>
      </c>
      <c r="F1237" s="14" t="s">
        <v>415</v>
      </c>
      <c r="G1237" s="16" t="s">
        <v>5179</v>
      </c>
      <c r="H1237" s="13" t="s">
        <v>5180</v>
      </c>
      <c r="I1237" s="13" t="s">
        <v>5181</v>
      </c>
      <c r="J1237" s="13" t="s">
        <v>5182</v>
      </c>
      <c r="K1237" s="14"/>
      <c r="L1237" s="14"/>
      <c r="M1237" s="13" t="s">
        <v>56</v>
      </c>
      <c r="N1237" s="13" t="s">
        <v>249</v>
      </c>
      <c r="O1237" s="14"/>
      <c r="P1237" s="13" t="s">
        <v>4597</v>
      </c>
      <c r="Q1237" s="16" t="s">
        <v>5183</v>
      </c>
    </row>
    <row r="1238" customFormat="false" ht="58.2" hidden="false" customHeight="false" outlineLevel="0" collapsed="false">
      <c r="A1238" s="13" t="s">
        <v>5184</v>
      </c>
      <c r="B1238" s="14" t="s">
        <v>97</v>
      </c>
      <c r="C1238" s="13" t="s">
        <v>102</v>
      </c>
      <c r="D1238" s="14" t="s">
        <v>5185</v>
      </c>
      <c r="E1238" s="15" t="s">
        <v>5186</v>
      </c>
      <c r="F1238" s="14" t="s">
        <v>415</v>
      </c>
      <c r="G1238" s="16" t="s">
        <v>5187</v>
      </c>
      <c r="H1238" s="13" t="s">
        <v>5188</v>
      </c>
      <c r="I1238" s="13" t="s">
        <v>5189</v>
      </c>
      <c r="J1238" s="13" t="s">
        <v>5190</v>
      </c>
      <c r="K1238" s="13" t="s">
        <v>5191</v>
      </c>
      <c r="L1238" s="14"/>
      <c r="M1238" s="13" t="s">
        <v>53</v>
      </c>
      <c r="N1238" s="13" t="s">
        <v>249</v>
      </c>
      <c r="O1238" s="14"/>
      <c r="P1238" s="13" t="s">
        <v>4597</v>
      </c>
      <c r="Q1238" s="16" t="s">
        <v>5192</v>
      </c>
    </row>
    <row r="1239" customFormat="false" ht="44" hidden="false" customHeight="false" outlineLevel="0" collapsed="false">
      <c r="A1239" s="13" t="s">
        <v>5193</v>
      </c>
      <c r="B1239" s="14" t="s">
        <v>97</v>
      </c>
      <c r="C1239" s="13" t="s">
        <v>102</v>
      </c>
      <c r="D1239" s="14" t="s">
        <v>5194</v>
      </c>
      <c r="E1239" s="15" t="s">
        <v>5195</v>
      </c>
      <c r="F1239" s="14" t="s">
        <v>450</v>
      </c>
      <c r="G1239" s="16" t="s">
        <v>5196</v>
      </c>
      <c r="H1239" s="13" t="s">
        <v>5197</v>
      </c>
      <c r="I1239" s="13" t="s">
        <v>5198</v>
      </c>
      <c r="J1239" s="13" t="s">
        <v>5199</v>
      </c>
      <c r="K1239" s="13" t="s">
        <v>5200</v>
      </c>
      <c r="L1239" s="14"/>
      <c r="M1239" s="13" t="s">
        <v>53</v>
      </c>
      <c r="N1239" s="13" t="s">
        <v>249</v>
      </c>
      <c r="O1239" s="14"/>
      <c r="P1239" s="13" t="s">
        <v>4597</v>
      </c>
      <c r="Q1239" s="16" t="s">
        <v>5201</v>
      </c>
    </row>
    <row r="1240" customFormat="false" ht="58.2" hidden="false" customHeight="false" outlineLevel="0" collapsed="false">
      <c r="A1240" s="13" t="s">
        <v>5202</v>
      </c>
      <c r="B1240" s="14" t="s">
        <v>97</v>
      </c>
      <c r="C1240" s="13" t="s">
        <v>102</v>
      </c>
      <c r="D1240" s="14" t="s">
        <v>5194</v>
      </c>
      <c r="E1240" s="15" t="s">
        <v>5203</v>
      </c>
      <c r="F1240" s="14" t="s">
        <v>450</v>
      </c>
      <c r="G1240" s="16" t="s">
        <v>5196</v>
      </c>
      <c r="H1240" s="13" t="s">
        <v>5204</v>
      </c>
      <c r="I1240" s="13" t="s">
        <v>5198</v>
      </c>
      <c r="J1240" s="13" t="s">
        <v>5199</v>
      </c>
      <c r="K1240" s="13" t="s">
        <v>5200</v>
      </c>
      <c r="L1240" s="14"/>
      <c r="M1240" s="13" t="s">
        <v>53</v>
      </c>
      <c r="N1240" s="13" t="s">
        <v>249</v>
      </c>
      <c r="O1240" s="14"/>
      <c r="P1240" s="13" t="s">
        <v>4597</v>
      </c>
      <c r="Q1240" s="16" t="s">
        <v>5205</v>
      </c>
    </row>
    <row r="1241" customFormat="false" ht="44" hidden="false" customHeight="false" outlineLevel="0" collapsed="false">
      <c r="A1241" s="13" t="s">
        <v>5206</v>
      </c>
      <c r="B1241" s="14" t="s">
        <v>97</v>
      </c>
      <c r="C1241" s="13" t="s">
        <v>102</v>
      </c>
      <c r="D1241" s="14" t="s">
        <v>5194</v>
      </c>
      <c r="E1241" s="15" t="s">
        <v>5207</v>
      </c>
      <c r="F1241" s="14" t="s">
        <v>450</v>
      </c>
      <c r="G1241" s="16" t="s">
        <v>5196</v>
      </c>
      <c r="H1241" s="13" t="s">
        <v>5197</v>
      </c>
      <c r="I1241" s="13" t="s">
        <v>5198</v>
      </c>
      <c r="J1241" s="13" t="s">
        <v>5199</v>
      </c>
      <c r="K1241" s="13" t="s">
        <v>5200</v>
      </c>
      <c r="L1241" s="14"/>
      <c r="M1241" s="13" t="s">
        <v>53</v>
      </c>
      <c r="N1241" s="13" t="s">
        <v>249</v>
      </c>
      <c r="O1241" s="14"/>
      <c r="P1241" s="13" t="s">
        <v>4597</v>
      </c>
      <c r="Q1241" s="16" t="s">
        <v>5208</v>
      </c>
    </row>
    <row r="1242" customFormat="false" ht="58.2" hidden="false" customHeight="false" outlineLevel="0" collapsed="false">
      <c r="A1242" s="13" t="s">
        <v>5209</v>
      </c>
      <c r="B1242" s="14" t="s">
        <v>97</v>
      </c>
      <c r="C1242" s="13" t="s">
        <v>102</v>
      </c>
      <c r="D1242" s="14" t="s">
        <v>5194</v>
      </c>
      <c r="E1242" s="15" t="s">
        <v>5210</v>
      </c>
      <c r="F1242" s="14" t="s">
        <v>450</v>
      </c>
      <c r="G1242" s="16" t="s">
        <v>5196</v>
      </c>
      <c r="H1242" s="13" t="s">
        <v>5211</v>
      </c>
      <c r="I1242" s="13" t="s">
        <v>5198</v>
      </c>
      <c r="J1242" s="13" t="s">
        <v>5199</v>
      </c>
      <c r="K1242" s="13" t="s">
        <v>5200</v>
      </c>
      <c r="L1242" s="14"/>
      <c r="M1242" s="13" t="s">
        <v>53</v>
      </c>
      <c r="N1242" s="13" t="s">
        <v>249</v>
      </c>
      <c r="O1242" s="14"/>
      <c r="P1242" s="13" t="s">
        <v>4597</v>
      </c>
      <c r="Q1242" s="16" t="s">
        <v>5212</v>
      </c>
    </row>
    <row r="1243" customFormat="false" ht="44" hidden="false" customHeight="false" outlineLevel="0" collapsed="false">
      <c r="A1243" s="13" t="s">
        <v>5213</v>
      </c>
      <c r="B1243" s="14" t="s">
        <v>97</v>
      </c>
      <c r="C1243" s="13" t="s">
        <v>102</v>
      </c>
      <c r="D1243" s="14" t="s">
        <v>5194</v>
      </c>
      <c r="E1243" s="16" t="s">
        <v>5214</v>
      </c>
      <c r="F1243" s="14" t="s">
        <v>450</v>
      </c>
      <c r="G1243" s="16" t="s">
        <v>5196</v>
      </c>
      <c r="H1243" s="13" t="s">
        <v>5204</v>
      </c>
      <c r="I1243" s="13" t="s">
        <v>5198</v>
      </c>
      <c r="J1243" s="13" t="s">
        <v>5199</v>
      </c>
      <c r="K1243" s="13" t="s">
        <v>5200</v>
      </c>
      <c r="L1243" s="14"/>
      <c r="M1243" s="13" t="s">
        <v>53</v>
      </c>
      <c r="N1243" s="13" t="s">
        <v>249</v>
      </c>
      <c r="O1243" s="14"/>
      <c r="P1243" s="13" t="s">
        <v>4597</v>
      </c>
      <c r="Q1243" s="16" t="s">
        <v>5215</v>
      </c>
    </row>
    <row r="1244" customFormat="false" ht="44" hidden="false" customHeight="false" outlineLevel="0" collapsed="false">
      <c r="A1244" s="13" t="s">
        <v>5216</v>
      </c>
      <c r="B1244" s="14" t="s">
        <v>97</v>
      </c>
      <c r="C1244" s="13" t="s">
        <v>102</v>
      </c>
      <c r="D1244" s="14" t="s">
        <v>5194</v>
      </c>
      <c r="E1244" s="15" t="s">
        <v>5217</v>
      </c>
      <c r="F1244" s="14" t="s">
        <v>450</v>
      </c>
      <c r="G1244" s="16" t="s">
        <v>5196</v>
      </c>
      <c r="H1244" s="13" t="s">
        <v>5218</v>
      </c>
      <c r="I1244" s="13" t="s">
        <v>5198</v>
      </c>
      <c r="J1244" s="13" t="s">
        <v>5199</v>
      </c>
      <c r="K1244" s="13" t="s">
        <v>5200</v>
      </c>
      <c r="L1244" s="14"/>
      <c r="M1244" s="13" t="s">
        <v>53</v>
      </c>
      <c r="N1244" s="13" t="s">
        <v>249</v>
      </c>
      <c r="O1244" s="14"/>
      <c r="P1244" s="13" t="s">
        <v>4597</v>
      </c>
      <c r="Q1244" s="16" t="s">
        <v>5219</v>
      </c>
    </row>
    <row r="1245" customFormat="false" ht="58.2" hidden="false" customHeight="false" outlineLevel="0" collapsed="false">
      <c r="A1245" s="13" t="s">
        <v>5220</v>
      </c>
      <c r="B1245" s="14" t="s">
        <v>97</v>
      </c>
      <c r="C1245" s="13" t="s">
        <v>102</v>
      </c>
      <c r="D1245" s="14" t="s">
        <v>5221</v>
      </c>
      <c r="E1245" s="15" t="s">
        <v>5222</v>
      </c>
      <c r="F1245" s="14" t="s">
        <v>415</v>
      </c>
      <c r="G1245" s="16" t="s">
        <v>5223</v>
      </c>
      <c r="H1245" s="13" t="s">
        <v>5224</v>
      </c>
      <c r="I1245" s="13" t="s">
        <v>5225</v>
      </c>
      <c r="J1245" s="13" t="s">
        <v>5226</v>
      </c>
      <c r="K1245" s="14"/>
      <c r="L1245" s="14"/>
      <c r="M1245" s="13" t="s">
        <v>56</v>
      </c>
      <c r="N1245" s="13" t="s">
        <v>249</v>
      </c>
      <c r="O1245" s="14"/>
      <c r="P1245" s="13" t="s">
        <v>4597</v>
      </c>
      <c r="Q1245" s="16" t="s">
        <v>5227</v>
      </c>
    </row>
    <row r="1246" customFormat="false" ht="44" hidden="false" customHeight="false" outlineLevel="0" collapsed="false">
      <c r="A1246" s="13" t="s">
        <v>5228</v>
      </c>
      <c r="B1246" s="14" t="s">
        <v>97</v>
      </c>
      <c r="C1246" s="13" t="s">
        <v>102</v>
      </c>
      <c r="D1246" s="14" t="s">
        <v>5221</v>
      </c>
      <c r="E1246" s="15" t="s">
        <v>5229</v>
      </c>
      <c r="F1246" s="14" t="s">
        <v>415</v>
      </c>
      <c r="G1246" s="16" t="s">
        <v>5223</v>
      </c>
      <c r="H1246" s="13" t="s">
        <v>5230</v>
      </c>
      <c r="I1246" s="13" t="s">
        <v>5225</v>
      </c>
      <c r="J1246" s="13" t="s">
        <v>5226</v>
      </c>
      <c r="K1246" s="14"/>
      <c r="L1246" s="14"/>
      <c r="M1246" s="13" t="s">
        <v>56</v>
      </c>
      <c r="N1246" s="13" t="s">
        <v>249</v>
      </c>
      <c r="O1246" s="14"/>
      <c r="P1246" s="13" t="s">
        <v>4597</v>
      </c>
      <c r="Q1246" s="15" t="s">
        <v>5231</v>
      </c>
    </row>
    <row r="1247" customFormat="false" ht="44" hidden="false" customHeight="false" outlineLevel="0" collapsed="false">
      <c r="A1247" s="13" t="s">
        <v>5232</v>
      </c>
      <c r="B1247" s="14" t="s">
        <v>97</v>
      </c>
      <c r="C1247" s="13" t="s">
        <v>102</v>
      </c>
      <c r="D1247" s="14" t="s">
        <v>5221</v>
      </c>
      <c r="E1247" s="15" t="s">
        <v>5233</v>
      </c>
      <c r="F1247" s="14" t="s">
        <v>415</v>
      </c>
      <c r="G1247" s="16" t="s">
        <v>5223</v>
      </c>
      <c r="H1247" s="13" t="s">
        <v>5230</v>
      </c>
      <c r="I1247" s="13" t="s">
        <v>5225</v>
      </c>
      <c r="J1247" s="13" t="s">
        <v>5226</v>
      </c>
      <c r="K1247" s="14"/>
      <c r="L1247" s="14"/>
      <c r="M1247" s="13" t="s">
        <v>56</v>
      </c>
      <c r="N1247" s="13" t="s">
        <v>249</v>
      </c>
      <c r="O1247" s="14"/>
      <c r="P1247" s="13" t="s">
        <v>4597</v>
      </c>
      <c r="Q1247" s="15" t="s">
        <v>5234</v>
      </c>
    </row>
    <row r="1248" customFormat="false" ht="72.35" hidden="false" customHeight="false" outlineLevel="0" collapsed="false">
      <c r="A1248" s="13" t="s">
        <v>5235</v>
      </c>
      <c r="B1248" s="14" t="s">
        <v>97</v>
      </c>
      <c r="C1248" s="13" t="s">
        <v>102</v>
      </c>
      <c r="D1248" s="14" t="s">
        <v>5236</v>
      </c>
      <c r="E1248" s="15" t="s">
        <v>5237</v>
      </c>
      <c r="F1248" s="14" t="s">
        <v>450</v>
      </c>
      <c r="G1248" s="16" t="s">
        <v>5238</v>
      </c>
      <c r="H1248" s="13" t="s">
        <v>5239</v>
      </c>
      <c r="I1248" s="13" t="s">
        <v>5240</v>
      </c>
      <c r="J1248" s="13" t="s">
        <v>5241</v>
      </c>
      <c r="K1248" s="14"/>
      <c r="L1248" s="13" t="s">
        <v>5242</v>
      </c>
      <c r="M1248" s="13" t="s">
        <v>56</v>
      </c>
      <c r="N1248" s="13" t="s">
        <v>249</v>
      </c>
      <c r="O1248" s="14"/>
      <c r="P1248" s="13" t="s">
        <v>4597</v>
      </c>
      <c r="Q1248" s="16" t="s">
        <v>5243</v>
      </c>
    </row>
    <row r="1249" customFormat="false" ht="72.35" hidden="false" customHeight="false" outlineLevel="0" collapsed="false">
      <c r="A1249" s="13" t="s">
        <v>5244</v>
      </c>
      <c r="B1249" s="14" t="s">
        <v>97</v>
      </c>
      <c r="C1249" s="13" t="s">
        <v>102</v>
      </c>
      <c r="D1249" s="14" t="s">
        <v>5245</v>
      </c>
      <c r="E1249" s="15" t="s">
        <v>5246</v>
      </c>
      <c r="F1249" s="14" t="s">
        <v>415</v>
      </c>
      <c r="G1249" s="16" t="s">
        <v>5247</v>
      </c>
      <c r="H1249" s="13" t="s">
        <v>5248</v>
      </c>
      <c r="I1249" s="13" t="s">
        <v>5249</v>
      </c>
      <c r="J1249" s="13" t="s">
        <v>5250</v>
      </c>
      <c r="K1249" s="13" t="s">
        <v>5251</v>
      </c>
      <c r="L1249" s="14"/>
      <c r="M1249" s="13" t="s">
        <v>56</v>
      </c>
      <c r="N1249" s="13" t="s">
        <v>249</v>
      </c>
      <c r="O1249" s="14"/>
      <c r="P1249" s="13" t="s">
        <v>4597</v>
      </c>
      <c r="Q1249" s="16" t="s">
        <v>5252</v>
      </c>
    </row>
    <row r="1250" customFormat="false" ht="29.85" hidden="false" customHeight="false" outlineLevel="0" collapsed="false">
      <c r="A1250" s="13" t="s">
        <v>5253</v>
      </c>
      <c r="B1250" s="14" t="s">
        <v>97</v>
      </c>
      <c r="C1250" s="13" t="s">
        <v>102</v>
      </c>
      <c r="D1250" s="14" t="s">
        <v>5245</v>
      </c>
      <c r="E1250" s="15" t="s">
        <v>5254</v>
      </c>
      <c r="F1250" s="14" t="s">
        <v>415</v>
      </c>
      <c r="G1250" s="16" t="s">
        <v>5247</v>
      </c>
      <c r="H1250" s="13" t="s">
        <v>5255</v>
      </c>
      <c r="I1250" s="13" t="s">
        <v>5249</v>
      </c>
      <c r="J1250" s="13" t="s">
        <v>5250</v>
      </c>
      <c r="K1250" s="13" t="s">
        <v>5251</v>
      </c>
      <c r="L1250" s="14"/>
      <c r="M1250" s="13" t="s">
        <v>56</v>
      </c>
      <c r="N1250" s="13" t="s">
        <v>249</v>
      </c>
      <c r="O1250" s="14"/>
      <c r="P1250" s="13" t="s">
        <v>4597</v>
      </c>
      <c r="Q1250" s="15" t="s">
        <v>5256</v>
      </c>
    </row>
    <row r="1251" customFormat="false" ht="72.35" hidden="false" customHeight="false" outlineLevel="0" collapsed="false">
      <c r="A1251" s="13" t="s">
        <v>5257</v>
      </c>
      <c r="B1251" s="14" t="s">
        <v>97</v>
      </c>
      <c r="C1251" s="13" t="s">
        <v>102</v>
      </c>
      <c r="D1251" s="14" t="s">
        <v>5245</v>
      </c>
      <c r="E1251" s="15" t="s">
        <v>5258</v>
      </c>
      <c r="F1251" s="14" t="s">
        <v>415</v>
      </c>
      <c r="G1251" s="16" t="s">
        <v>5247</v>
      </c>
      <c r="H1251" s="13" t="s">
        <v>5248</v>
      </c>
      <c r="I1251" s="13" t="s">
        <v>5249</v>
      </c>
      <c r="J1251" s="13" t="s">
        <v>5250</v>
      </c>
      <c r="K1251" s="13" t="s">
        <v>5251</v>
      </c>
      <c r="L1251" s="14"/>
      <c r="M1251" s="13" t="s">
        <v>56</v>
      </c>
      <c r="N1251" s="13" t="s">
        <v>249</v>
      </c>
      <c r="O1251" s="14"/>
      <c r="P1251" s="13" t="s">
        <v>4597</v>
      </c>
      <c r="Q1251" s="15" t="s">
        <v>5259</v>
      </c>
    </row>
    <row r="1252" customFormat="false" ht="44" hidden="false" customHeight="false" outlineLevel="0" collapsed="false">
      <c r="A1252" s="13" t="s">
        <v>5260</v>
      </c>
      <c r="B1252" s="14" t="s">
        <v>97</v>
      </c>
      <c r="C1252" s="13" t="s">
        <v>102</v>
      </c>
      <c r="D1252" s="14" t="s">
        <v>5261</v>
      </c>
      <c r="E1252" s="16" t="s">
        <v>5262</v>
      </c>
      <c r="F1252" s="14" t="s">
        <v>396</v>
      </c>
      <c r="G1252" s="16" t="s">
        <v>5263</v>
      </c>
      <c r="H1252" s="13" t="s">
        <v>5264</v>
      </c>
      <c r="I1252" s="13" t="s">
        <v>5265</v>
      </c>
      <c r="J1252" s="13" t="s">
        <v>5266</v>
      </c>
      <c r="K1252" s="13" t="s">
        <v>5267</v>
      </c>
      <c r="L1252" s="14"/>
      <c r="M1252" s="13" t="s">
        <v>56</v>
      </c>
      <c r="N1252" s="13" t="s">
        <v>249</v>
      </c>
      <c r="O1252" s="14"/>
      <c r="P1252" s="13" t="s">
        <v>4597</v>
      </c>
      <c r="Q1252" s="16" t="s">
        <v>5268</v>
      </c>
    </row>
    <row r="1253" customFormat="false" ht="58.2" hidden="false" customHeight="false" outlineLevel="0" collapsed="false">
      <c r="A1253" s="13" t="s">
        <v>5269</v>
      </c>
      <c r="B1253" s="14" t="s">
        <v>97</v>
      </c>
      <c r="C1253" s="13" t="s">
        <v>102</v>
      </c>
      <c r="D1253" s="14" t="s">
        <v>5261</v>
      </c>
      <c r="E1253" s="16" t="s">
        <v>5270</v>
      </c>
      <c r="F1253" s="14" t="s">
        <v>396</v>
      </c>
      <c r="G1253" s="16" t="s">
        <v>5263</v>
      </c>
      <c r="H1253" s="13" t="s">
        <v>5264</v>
      </c>
      <c r="I1253" s="13" t="s">
        <v>5265</v>
      </c>
      <c r="J1253" s="13" t="s">
        <v>5266</v>
      </c>
      <c r="K1253" s="13" t="s">
        <v>5267</v>
      </c>
      <c r="L1253" s="14"/>
      <c r="M1253" s="13" t="s">
        <v>56</v>
      </c>
      <c r="N1253" s="13" t="s">
        <v>249</v>
      </c>
      <c r="O1253" s="14"/>
      <c r="P1253" s="13" t="s">
        <v>4597</v>
      </c>
      <c r="Q1253" s="16" t="s">
        <v>5271</v>
      </c>
    </row>
    <row r="1254" customFormat="false" ht="44" hidden="false" customHeight="false" outlineLevel="0" collapsed="false">
      <c r="A1254" s="13" t="s">
        <v>5272</v>
      </c>
      <c r="B1254" s="14" t="s">
        <v>97</v>
      </c>
      <c r="C1254" s="13" t="s">
        <v>102</v>
      </c>
      <c r="D1254" s="14" t="s">
        <v>5273</v>
      </c>
      <c r="E1254" s="15" t="s">
        <v>5274</v>
      </c>
      <c r="F1254" s="14" t="s">
        <v>415</v>
      </c>
      <c r="G1254" s="16" t="s">
        <v>5275</v>
      </c>
      <c r="H1254" s="13" t="s">
        <v>5276</v>
      </c>
      <c r="I1254" s="13" t="s">
        <v>5277</v>
      </c>
      <c r="J1254" s="13" t="s">
        <v>5278</v>
      </c>
      <c r="K1254" s="13" t="s">
        <v>5279</v>
      </c>
      <c r="L1254" s="14"/>
      <c r="M1254" s="13" t="s">
        <v>56</v>
      </c>
      <c r="N1254" s="13" t="s">
        <v>249</v>
      </c>
      <c r="O1254" s="14"/>
      <c r="P1254" s="13" t="s">
        <v>4597</v>
      </c>
      <c r="Q1254" s="16" t="s">
        <v>5280</v>
      </c>
    </row>
    <row r="1255" customFormat="false" ht="29.85" hidden="false" customHeight="false" outlineLevel="0" collapsed="false">
      <c r="A1255" s="13" t="s">
        <v>5281</v>
      </c>
      <c r="B1255" s="14" t="s">
        <v>97</v>
      </c>
      <c r="C1255" s="13" t="s">
        <v>102</v>
      </c>
      <c r="D1255" s="14" t="s">
        <v>5282</v>
      </c>
      <c r="E1255" s="16" t="s">
        <v>5283</v>
      </c>
      <c r="F1255" s="14" t="s">
        <v>396</v>
      </c>
      <c r="G1255" s="16" t="s">
        <v>5284</v>
      </c>
      <c r="H1255" s="13" t="s">
        <v>5285</v>
      </c>
      <c r="I1255" s="13" t="s">
        <v>5286</v>
      </c>
      <c r="J1255" s="14" t="s">
        <v>5287</v>
      </c>
      <c r="K1255" s="14"/>
      <c r="L1255" s="14"/>
      <c r="M1255" s="13" t="s">
        <v>54</v>
      </c>
      <c r="N1255" s="13" t="s">
        <v>249</v>
      </c>
      <c r="O1255" s="14"/>
      <c r="P1255" s="13" t="s">
        <v>4597</v>
      </c>
      <c r="Q1255" s="16" t="s">
        <v>5288</v>
      </c>
    </row>
    <row r="1256" customFormat="false" ht="44" hidden="false" customHeight="false" outlineLevel="0" collapsed="false">
      <c r="A1256" s="13" t="s">
        <v>5289</v>
      </c>
      <c r="B1256" s="14" t="s">
        <v>97</v>
      </c>
      <c r="C1256" s="13" t="s">
        <v>102</v>
      </c>
      <c r="D1256" s="14" t="s">
        <v>5282</v>
      </c>
      <c r="E1256" s="16" t="s">
        <v>5290</v>
      </c>
      <c r="F1256" s="14" t="s">
        <v>396</v>
      </c>
      <c r="G1256" s="16" t="s">
        <v>5284</v>
      </c>
      <c r="H1256" s="13" t="s">
        <v>5291</v>
      </c>
      <c r="I1256" s="13" t="s">
        <v>5286</v>
      </c>
      <c r="J1256" s="14" t="s">
        <v>5287</v>
      </c>
      <c r="K1256" s="14"/>
      <c r="L1256" s="14"/>
      <c r="M1256" s="13" t="s">
        <v>54</v>
      </c>
      <c r="N1256" s="13" t="s">
        <v>249</v>
      </c>
      <c r="O1256" s="14"/>
      <c r="P1256" s="13" t="s">
        <v>4597</v>
      </c>
      <c r="Q1256" s="16" t="s">
        <v>5292</v>
      </c>
    </row>
    <row r="1257" customFormat="false" ht="58.2" hidden="false" customHeight="false" outlineLevel="0" collapsed="false">
      <c r="A1257" s="13" t="s">
        <v>5293</v>
      </c>
      <c r="B1257" s="14" t="s">
        <v>97</v>
      </c>
      <c r="C1257" s="13" t="s">
        <v>102</v>
      </c>
      <c r="D1257" s="14" t="s">
        <v>5294</v>
      </c>
      <c r="E1257" s="16" t="s">
        <v>5295</v>
      </c>
      <c r="F1257" s="14" t="s">
        <v>396</v>
      </c>
      <c r="G1257" s="16" t="s">
        <v>5296</v>
      </c>
      <c r="H1257" s="13" t="s">
        <v>5297</v>
      </c>
      <c r="I1257" s="13" t="s">
        <v>5298</v>
      </c>
      <c r="J1257" s="14" t="s">
        <v>5299</v>
      </c>
      <c r="K1257" s="14"/>
      <c r="L1257" s="14"/>
      <c r="M1257" s="13" t="s">
        <v>54</v>
      </c>
      <c r="N1257" s="13" t="s">
        <v>559</v>
      </c>
      <c r="O1257" s="13" t="s">
        <v>5300</v>
      </c>
      <c r="P1257" s="13" t="s">
        <v>4597</v>
      </c>
      <c r="Q1257" s="16" t="s">
        <v>5301</v>
      </c>
    </row>
    <row r="1258" customFormat="false" ht="58.2" hidden="false" customHeight="false" outlineLevel="0" collapsed="false">
      <c r="A1258" s="13" t="s">
        <v>5302</v>
      </c>
      <c r="B1258" s="14" t="s">
        <v>97</v>
      </c>
      <c r="C1258" s="13" t="s">
        <v>102</v>
      </c>
      <c r="D1258" s="14" t="s">
        <v>5303</v>
      </c>
      <c r="E1258" s="15" t="s">
        <v>5304</v>
      </c>
      <c r="F1258" s="14" t="s">
        <v>415</v>
      </c>
      <c r="G1258" s="16" t="s">
        <v>5305</v>
      </c>
      <c r="H1258" s="13" t="s">
        <v>5306</v>
      </c>
      <c r="I1258" s="13" t="s">
        <v>5307</v>
      </c>
      <c r="J1258" s="13" t="s">
        <v>5308</v>
      </c>
      <c r="K1258" s="13" t="s">
        <v>5309</v>
      </c>
      <c r="L1258" s="13" t="s">
        <v>5310</v>
      </c>
      <c r="M1258" s="13" t="s">
        <v>56</v>
      </c>
      <c r="N1258" s="13" t="s">
        <v>249</v>
      </c>
      <c r="O1258" s="14"/>
      <c r="P1258" s="13" t="s">
        <v>4597</v>
      </c>
      <c r="Q1258" s="16" t="s">
        <v>5311</v>
      </c>
    </row>
    <row r="1259" customFormat="false" ht="29.85" hidden="false" customHeight="false" outlineLevel="0" collapsed="false">
      <c r="A1259" s="13" t="s">
        <v>5312</v>
      </c>
      <c r="B1259" s="14" t="s">
        <v>97</v>
      </c>
      <c r="C1259" s="13" t="s">
        <v>102</v>
      </c>
      <c r="D1259" s="14" t="s">
        <v>5303</v>
      </c>
      <c r="E1259" s="16" t="s">
        <v>5313</v>
      </c>
      <c r="F1259" s="14" t="s">
        <v>415</v>
      </c>
      <c r="G1259" s="16" t="s">
        <v>5305</v>
      </c>
      <c r="H1259" s="13" t="s">
        <v>5306</v>
      </c>
      <c r="I1259" s="13" t="s">
        <v>5307</v>
      </c>
      <c r="J1259" s="13" t="s">
        <v>5308</v>
      </c>
      <c r="K1259" s="13" t="s">
        <v>5309</v>
      </c>
      <c r="L1259" s="13" t="s">
        <v>5310</v>
      </c>
      <c r="M1259" s="13" t="s">
        <v>56</v>
      </c>
      <c r="N1259" s="13" t="s">
        <v>249</v>
      </c>
      <c r="O1259" s="14"/>
      <c r="P1259" s="13" t="s">
        <v>4597</v>
      </c>
      <c r="Q1259" s="16" t="s">
        <v>5314</v>
      </c>
    </row>
    <row r="1260" customFormat="false" ht="58.2" hidden="false" customHeight="false" outlineLevel="0" collapsed="false">
      <c r="A1260" s="13" t="s">
        <v>5315</v>
      </c>
      <c r="B1260" s="14" t="s">
        <v>97</v>
      </c>
      <c r="C1260" s="13" t="s">
        <v>102</v>
      </c>
      <c r="D1260" s="14" t="s">
        <v>5303</v>
      </c>
      <c r="E1260" s="15" t="s">
        <v>5316</v>
      </c>
      <c r="F1260" s="14" t="s">
        <v>415</v>
      </c>
      <c r="G1260" s="16" t="s">
        <v>5305</v>
      </c>
      <c r="H1260" s="13" t="s">
        <v>5317</v>
      </c>
      <c r="I1260" s="13" t="s">
        <v>5318</v>
      </c>
      <c r="J1260" s="13" t="s">
        <v>5319</v>
      </c>
      <c r="K1260" s="14"/>
      <c r="L1260" s="14"/>
      <c r="M1260" s="13" t="s">
        <v>56</v>
      </c>
      <c r="N1260" s="13" t="s">
        <v>249</v>
      </c>
      <c r="O1260" s="14"/>
      <c r="P1260" s="13" t="s">
        <v>4597</v>
      </c>
      <c r="Q1260" s="16" t="s">
        <v>5320</v>
      </c>
    </row>
    <row r="1261" customFormat="false" ht="72.35" hidden="false" customHeight="false" outlineLevel="0" collapsed="false">
      <c r="A1261" s="13" t="s">
        <v>5321</v>
      </c>
      <c r="B1261" s="14" t="s">
        <v>97</v>
      </c>
      <c r="C1261" s="13" t="s">
        <v>102</v>
      </c>
      <c r="D1261" s="14" t="s">
        <v>5303</v>
      </c>
      <c r="E1261" s="15" t="s">
        <v>5322</v>
      </c>
      <c r="F1261" s="14" t="s">
        <v>450</v>
      </c>
      <c r="G1261" s="16" t="s">
        <v>5305</v>
      </c>
      <c r="H1261" s="13" t="s">
        <v>5323</v>
      </c>
      <c r="I1261" s="13" t="s">
        <v>5324</v>
      </c>
      <c r="J1261" s="13" t="s">
        <v>5325</v>
      </c>
      <c r="K1261" s="14"/>
      <c r="L1261" s="13" t="s">
        <v>5326</v>
      </c>
      <c r="M1261" s="13" t="s">
        <v>56</v>
      </c>
      <c r="N1261" s="13" t="s">
        <v>249</v>
      </c>
      <c r="O1261" s="14"/>
      <c r="P1261" s="13" t="s">
        <v>4597</v>
      </c>
      <c r="Q1261" s="16" t="s">
        <v>5327</v>
      </c>
    </row>
    <row r="1262" customFormat="false" ht="44" hidden="false" customHeight="false" outlineLevel="0" collapsed="false">
      <c r="A1262" s="13" t="s">
        <v>5328</v>
      </c>
      <c r="B1262" s="14" t="s">
        <v>97</v>
      </c>
      <c r="C1262" s="13" t="s">
        <v>102</v>
      </c>
      <c r="D1262" s="14" t="s">
        <v>5303</v>
      </c>
      <c r="E1262" s="15" t="s">
        <v>5329</v>
      </c>
      <c r="F1262" s="14" t="s">
        <v>5330</v>
      </c>
      <c r="G1262" s="16" t="s">
        <v>5305</v>
      </c>
      <c r="H1262" s="13" t="s">
        <v>5323</v>
      </c>
      <c r="I1262" s="13" t="s">
        <v>5331</v>
      </c>
      <c r="J1262" s="13" t="s">
        <v>5332</v>
      </c>
      <c r="K1262" s="13" t="s">
        <v>5333</v>
      </c>
      <c r="L1262" s="14"/>
      <c r="M1262" s="13" t="s">
        <v>56</v>
      </c>
      <c r="N1262" s="13" t="s">
        <v>249</v>
      </c>
      <c r="O1262" s="14"/>
      <c r="P1262" s="13" t="s">
        <v>4597</v>
      </c>
      <c r="Q1262" s="16" t="s">
        <v>5334</v>
      </c>
    </row>
    <row r="1263" customFormat="false" ht="44" hidden="false" customHeight="false" outlineLevel="0" collapsed="false">
      <c r="A1263" s="13" t="s">
        <v>5335</v>
      </c>
      <c r="B1263" s="14" t="s">
        <v>97</v>
      </c>
      <c r="C1263" s="13" t="s">
        <v>102</v>
      </c>
      <c r="D1263" s="14" t="s">
        <v>5303</v>
      </c>
      <c r="E1263" s="16" t="s">
        <v>5336</v>
      </c>
      <c r="F1263" s="14" t="s">
        <v>396</v>
      </c>
      <c r="G1263" s="16" t="s">
        <v>5305</v>
      </c>
      <c r="H1263" s="13" t="s">
        <v>5323</v>
      </c>
      <c r="I1263" s="13" t="s">
        <v>5337</v>
      </c>
      <c r="J1263" s="13" t="s">
        <v>5338</v>
      </c>
      <c r="K1263" s="13" t="s">
        <v>5339</v>
      </c>
      <c r="L1263" s="14"/>
      <c r="M1263" s="13" t="s">
        <v>56</v>
      </c>
      <c r="N1263" s="13" t="s">
        <v>249</v>
      </c>
      <c r="O1263" s="14"/>
      <c r="P1263" s="13" t="s">
        <v>4597</v>
      </c>
      <c r="Q1263" s="15" t="s">
        <v>5340</v>
      </c>
    </row>
    <row r="1264" customFormat="false" ht="44" hidden="false" customHeight="false" outlineLevel="0" collapsed="false">
      <c r="A1264" s="13" t="s">
        <v>5341</v>
      </c>
      <c r="B1264" s="14" t="s">
        <v>97</v>
      </c>
      <c r="C1264" s="13" t="s">
        <v>102</v>
      </c>
      <c r="D1264" s="14" t="s">
        <v>5303</v>
      </c>
      <c r="E1264" s="16" t="s">
        <v>5342</v>
      </c>
      <c r="F1264" s="14" t="s">
        <v>396</v>
      </c>
      <c r="G1264" s="16" t="s">
        <v>5305</v>
      </c>
      <c r="H1264" s="13" t="s">
        <v>5306</v>
      </c>
      <c r="I1264" s="13" t="s">
        <v>5337</v>
      </c>
      <c r="J1264" s="13" t="s">
        <v>5338</v>
      </c>
      <c r="K1264" s="13" t="s">
        <v>5339</v>
      </c>
      <c r="L1264" s="14"/>
      <c r="M1264" s="13" t="s">
        <v>56</v>
      </c>
      <c r="N1264" s="13" t="s">
        <v>249</v>
      </c>
      <c r="O1264" s="14"/>
      <c r="P1264" s="13" t="s">
        <v>4597</v>
      </c>
      <c r="Q1264" s="15" t="s">
        <v>5343</v>
      </c>
    </row>
    <row r="1265" customFormat="false" ht="44" hidden="false" customHeight="false" outlineLevel="0" collapsed="false">
      <c r="A1265" s="13" t="s">
        <v>5344</v>
      </c>
      <c r="B1265" s="14" t="s">
        <v>97</v>
      </c>
      <c r="C1265" s="13" t="s">
        <v>102</v>
      </c>
      <c r="D1265" s="14" t="s">
        <v>5303</v>
      </c>
      <c r="E1265" s="16" t="s">
        <v>5345</v>
      </c>
      <c r="F1265" s="14" t="s">
        <v>396</v>
      </c>
      <c r="G1265" s="16" t="s">
        <v>5305</v>
      </c>
      <c r="H1265" s="13" t="s">
        <v>5323</v>
      </c>
      <c r="I1265" s="13" t="s">
        <v>5337</v>
      </c>
      <c r="J1265" s="13" t="s">
        <v>5338</v>
      </c>
      <c r="K1265" s="13" t="s">
        <v>5339</v>
      </c>
      <c r="L1265" s="14"/>
      <c r="M1265" s="13" t="s">
        <v>56</v>
      </c>
      <c r="N1265" s="13" t="s">
        <v>249</v>
      </c>
      <c r="O1265" s="14"/>
      <c r="P1265" s="13" t="s">
        <v>4597</v>
      </c>
      <c r="Q1265" s="15" t="s">
        <v>5346</v>
      </c>
    </row>
    <row r="1266" customFormat="false" ht="44" hidden="false" customHeight="false" outlineLevel="0" collapsed="false">
      <c r="A1266" s="13" t="s">
        <v>5347</v>
      </c>
      <c r="B1266" s="14" t="s">
        <v>97</v>
      </c>
      <c r="C1266" s="13" t="s">
        <v>102</v>
      </c>
      <c r="D1266" s="14" t="s">
        <v>5348</v>
      </c>
      <c r="E1266" s="15" t="s">
        <v>5349</v>
      </c>
      <c r="F1266" s="14" t="s">
        <v>415</v>
      </c>
      <c r="G1266" s="16" t="s">
        <v>5350</v>
      </c>
      <c r="H1266" s="13" t="s">
        <v>5351</v>
      </c>
      <c r="I1266" s="13" t="s">
        <v>5352</v>
      </c>
      <c r="J1266" s="13" t="s">
        <v>5353</v>
      </c>
      <c r="K1266" s="14"/>
      <c r="L1266" s="14"/>
      <c r="M1266" s="13" t="s">
        <v>56</v>
      </c>
      <c r="N1266" s="13" t="s">
        <v>249</v>
      </c>
      <c r="O1266" s="14"/>
      <c r="P1266" s="13" t="s">
        <v>4597</v>
      </c>
      <c r="Q1266" s="15" t="s">
        <v>5354</v>
      </c>
    </row>
    <row r="1267" customFormat="false" ht="44" hidden="false" customHeight="false" outlineLevel="0" collapsed="false">
      <c r="A1267" s="13" t="s">
        <v>5355</v>
      </c>
      <c r="B1267" s="14" t="s">
        <v>97</v>
      </c>
      <c r="C1267" s="13" t="s">
        <v>102</v>
      </c>
      <c r="D1267" s="14" t="s">
        <v>5348</v>
      </c>
      <c r="E1267" s="15" t="s">
        <v>5356</v>
      </c>
      <c r="F1267" s="14" t="s">
        <v>415</v>
      </c>
      <c r="G1267" s="16" t="s">
        <v>5350</v>
      </c>
      <c r="H1267" s="13" t="s">
        <v>5357</v>
      </c>
      <c r="I1267" s="13" t="s">
        <v>5352</v>
      </c>
      <c r="J1267" s="13" t="s">
        <v>5353</v>
      </c>
      <c r="K1267" s="14"/>
      <c r="L1267" s="14"/>
      <c r="M1267" s="13" t="s">
        <v>56</v>
      </c>
      <c r="N1267" s="13" t="s">
        <v>249</v>
      </c>
      <c r="O1267" s="14"/>
      <c r="P1267" s="13" t="s">
        <v>4597</v>
      </c>
      <c r="Q1267" s="15" t="s">
        <v>5358</v>
      </c>
    </row>
    <row r="1268" customFormat="false" ht="44" hidden="false" customHeight="false" outlineLevel="0" collapsed="false">
      <c r="A1268" s="13" t="s">
        <v>5359</v>
      </c>
      <c r="B1268" s="14" t="s">
        <v>97</v>
      </c>
      <c r="C1268" s="13" t="s">
        <v>102</v>
      </c>
      <c r="D1268" s="14" t="s">
        <v>5348</v>
      </c>
      <c r="E1268" s="15" t="s">
        <v>5360</v>
      </c>
      <c r="F1268" s="14" t="s">
        <v>415</v>
      </c>
      <c r="G1268" s="16" t="s">
        <v>5350</v>
      </c>
      <c r="H1268" s="13" t="s">
        <v>5351</v>
      </c>
      <c r="I1268" s="13" t="s">
        <v>5352</v>
      </c>
      <c r="J1268" s="13" t="s">
        <v>5353</v>
      </c>
      <c r="K1268" s="14"/>
      <c r="L1268" s="14"/>
      <c r="M1268" s="13" t="s">
        <v>56</v>
      </c>
      <c r="N1268" s="13" t="s">
        <v>249</v>
      </c>
      <c r="O1268" s="14"/>
      <c r="P1268" s="13" t="s">
        <v>4597</v>
      </c>
      <c r="Q1268" s="15" t="s">
        <v>5361</v>
      </c>
    </row>
    <row r="1269" customFormat="false" ht="72.35" hidden="false" customHeight="false" outlineLevel="0" collapsed="false">
      <c r="A1269" s="13" t="s">
        <v>5362</v>
      </c>
      <c r="B1269" s="14" t="s">
        <v>97</v>
      </c>
      <c r="C1269" s="13" t="s">
        <v>102</v>
      </c>
      <c r="D1269" s="14" t="s">
        <v>5363</v>
      </c>
      <c r="E1269" s="16" t="s">
        <v>5364</v>
      </c>
      <c r="F1269" s="14" t="s">
        <v>396</v>
      </c>
      <c r="G1269" s="16" t="s">
        <v>5365</v>
      </c>
      <c r="H1269" s="13" t="s">
        <v>5366</v>
      </c>
      <c r="I1269" s="13" t="s">
        <v>5367</v>
      </c>
      <c r="J1269" s="13" t="s">
        <v>5368</v>
      </c>
      <c r="K1269" s="13" t="s">
        <v>5369</v>
      </c>
      <c r="L1269" s="14"/>
      <c r="M1269" s="13" t="s">
        <v>53</v>
      </c>
      <c r="N1269" s="13" t="s">
        <v>249</v>
      </c>
      <c r="O1269" s="14"/>
      <c r="P1269" s="13" t="s">
        <v>4597</v>
      </c>
      <c r="Q1269" s="16" t="s">
        <v>5370</v>
      </c>
    </row>
    <row r="1270" customFormat="false" ht="58.2" hidden="false" customHeight="false" outlineLevel="0" collapsed="false">
      <c r="A1270" s="13" t="s">
        <v>5371</v>
      </c>
      <c r="B1270" s="14" t="s">
        <v>97</v>
      </c>
      <c r="C1270" s="13" t="s">
        <v>102</v>
      </c>
      <c r="D1270" s="14" t="s">
        <v>5363</v>
      </c>
      <c r="E1270" s="16" t="s">
        <v>5372</v>
      </c>
      <c r="F1270" s="14" t="s">
        <v>396</v>
      </c>
      <c r="G1270" s="16" t="s">
        <v>5365</v>
      </c>
      <c r="H1270" s="13" t="s">
        <v>5366</v>
      </c>
      <c r="I1270" s="13" t="s">
        <v>5373</v>
      </c>
      <c r="J1270" s="14" t="s">
        <v>5374</v>
      </c>
      <c r="K1270" s="14"/>
      <c r="L1270" s="14"/>
      <c r="M1270" s="13" t="s">
        <v>54</v>
      </c>
      <c r="N1270" s="13" t="s">
        <v>249</v>
      </c>
      <c r="O1270" s="14"/>
      <c r="P1270" s="13" t="s">
        <v>4597</v>
      </c>
      <c r="Q1270" s="15" t="s">
        <v>5375</v>
      </c>
    </row>
    <row r="1271" customFormat="false" ht="72.35" hidden="false" customHeight="false" outlineLevel="0" collapsed="false">
      <c r="A1271" s="13" t="s">
        <v>5376</v>
      </c>
      <c r="B1271" s="14" t="s">
        <v>97</v>
      </c>
      <c r="C1271" s="13" t="s">
        <v>102</v>
      </c>
      <c r="D1271" s="14" t="s">
        <v>5377</v>
      </c>
      <c r="E1271" s="16" t="s">
        <v>5378</v>
      </c>
      <c r="F1271" s="14"/>
      <c r="G1271" s="16" t="s">
        <v>5379</v>
      </c>
      <c r="H1271" s="13" t="s">
        <v>4836</v>
      </c>
      <c r="I1271" s="13" t="s">
        <v>5380</v>
      </c>
      <c r="J1271" s="13" t="s">
        <v>5381</v>
      </c>
      <c r="K1271" s="13" t="s">
        <v>5382</v>
      </c>
      <c r="L1271" s="13" t="s">
        <v>5383</v>
      </c>
      <c r="M1271" s="13" t="s">
        <v>53</v>
      </c>
      <c r="N1271" s="13" t="s">
        <v>249</v>
      </c>
      <c r="O1271" s="14"/>
      <c r="P1271" s="13" t="s">
        <v>4597</v>
      </c>
      <c r="Q1271" s="16" t="s">
        <v>5384</v>
      </c>
    </row>
    <row r="1272" customFormat="false" ht="58.2" hidden="false" customHeight="false" outlineLevel="0" collapsed="false">
      <c r="A1272" s="13" t="s">
        <v>5385</v>
      </c>
      <c r="B1272" s="14" t="s">
        <v>97</v>
      </c>
      <c r="C1272" s="13" t="s">
        <v>102</v>
      </c>
      <c r="D1272" s="13" t="s">
        <v>5386</v>
      </c>
      <c r="E1272" s="16" t="s">
        <v>5387</v>
      </c>
      <c r="F1272" s="14"/>
      <c r="G1272" s="16" t="s">
        <v>5388</v>
      </c>
      <c r="H1272" s="13" t="s">
        <v>4836</v>
      </c>
      <c r="I1272" s="13" t="s">
        <v>5389</v>
      </c>
      <c r="J1272" s="13" t="s">
        <v>5390</v>
      </c>
      <c r="K1272" s="13" t="s">
        <v>5391</v>
      </c>
      <c r="L1272" s="13" t="s">
        <v>5392</v>
      </c>
      <c r="M1272" s="13" t="s">
        <v>56</v>
      </c>
      <c r="N1272" s="13" t="s">
        <v>249</v>
      </c>
      <c r="O1272" s="14"/>
      <c r="P1272" s="13" t="s">
        <v>4597</v>
      </c>
      <c r="Q1272" s="16" t="s">
        <v>5393</v>
      </c>
    </row>
    <row r="1273" customFormat="false" ht="72.35" hidden="false" customHeight="false" outlineLevel="0" collapsed="false">
      <c r="A1273" s="13" t="s">
        <v>5394</v>
      </c>
      <c r="B1273" s="14" t="s">
        <v>97</v>
      </c>
      <c r="C1273" s="13" t="s">
        <v>102</v>
      </c>
      <c r="D1273" s="14" t="s">
        <v>5395</v>
      </c>
      <c r="E1273" s="16" t="s">
        <v>5396</v>
      </c>
      <c r="F1273" s="14" t="s">
        <v>5397</v>
      </c>
      <c r="G1273" s="16" t="s">
        <v>5398</v>
      </c>
      <c r="H1273" s="13" t="s">
        <v>4836</v>
      </c>
      <c r="I1273" s="13" t="s">
        <v>5399</v>
      </c>
      <c r="J1273" s="13" t="s">
        <v>5400</v>
      </c>
      <c r="K1273" s="13" t="s">
        <v>5401</v>
      </c>
      <c r="L1273" s="13" t="s">
        <v>5402</v>
      </c>
      <c r="M1273" s="13" t="s">
        <v>52</v>
      </c>
      <c r="N1273" s="13" t="s">
        <v>249</v>
      </c>
      <c r="O1273" s="14"/>
      <c r="P1273" s="13" t="s">
        <v>4597</v>
      </c>
      <c r="Q1273" s="16"/>
    </row>
    <row r="1274" customFormat="false" ht="58.2" hidden="false" customHeight="false" outlineLevel="0" collapsed="false">
      <c r="A1274" s="13" t="s">
        <v>5403</v>
      </c>
      <c r="B1274" s="14" t="s">
        <v>97</v>
      </c>
      <c r="C1274" s="13" t="s">
        <v>102</v>
      </c>
      <c r="D1274" s="14" t="s">
        <v>5404</v>
      </c>
      <c r="E1274" s="16" t="s">
        <v>5405</v>
      </c>
      <c r="F1274" s="14"/>
      <c r="G1274" s="16" t="s">
        <v>5406</v>
      </c>
      <c r="H1274" s="13" t="s">
        <v>5087</v>
      </c>
      <c r="I1274" s="13" t="s">
        <v>5407</v>
      </c>
      <c r="J1274" s="13" t="s">
        <v>5408</v>
      </c>
      <c r="K1274" s="13" t="s">
        <v>5409</v>
      </c>
      <c r="L1274" s="13" t="s">
        <v>5410</v>
      </c>
      <c r="M1274" s="13" t="s">
        <v>53</v>
      </c>
      <c r="N1274" s="13" t="s">
        <v>249</v>
      </c>
      <c r="O1274" s="14"/>
      <c r="P1274" s="13" t="s">
        <v>4597</v>
      </c>
      <c r="Q1274" s="16"/>
    </row>
    <row r="1275" customFormat="false" ht="58.2" hidden="false" customHeight="false" outlineLevel="0" collapsed="false">
      <c r="A1275" s="13" t="s">
        <v>5411</v>
      </c>
      <c r="B1275" s="14" t="s">
        <v>97</v>
      </c>
      <c r="C1275" s="13" t="s">
        <v>102</v>
      </c>
      <c r="D1275" s="14" t="s">
        <v>5412</v>
      </c>
      <c r="E1275" s="16" t="s">
        <v>5413</v>
      </c>
      <c r="F1275" s="14" t="s">
        <v>450</v>
      </c>
      <c r="G1275" s="16" t="s">
        <v>5414</v>
      </c>
      <c r="H1275" s="13" t="s">
        <v>4836</v>
      </c>
      <c r="I1275" s="13" t="s">
        <v>5415</v>
      </c>
      <c r="J1275" s="13" t="s">
        <v>5416</v>
      </c>
      <c r="K1275" s="13" t="s">
        <v>5417</v>
      </c>
      <c r="L1275" s="13" t="s">
        <v>5418</v>
      </c>
      <c r="M1275" s="13" t="s">
        <v>56</v>
      </c>
      <c r="N1275" s="13" t="s">
        <v>249</v>
      </c>
      <c r="O1275" s="14"/>
      <c r="P1275" s="13" t="s">
        <v>4597</v>
      </c>
      <c r="Q1275" s="16" t="s">
        <v>5419</v>
      </c>
    </row>
    <row r="1276" customFormat="false" ht="58.2" hidden="false" customHeight="false" outlineLevel="0" collapsed="false">
      <c r="A1276" s="13" t="s">
        <v>5420</v>
      </c>
      <c r="B1276" s="14" t="s">
        <v>97</v>
      </c>
      <c r="C1276" s="13" t="s">
        <v>102</v>
      </c>
      <c r="D1276" s="14" t="s">
        <v>5421</v>
      </c>
      <c r="E1276" s="16" t="s">
        <v>5422</v>
      </c>
      <c r="F1276" s="14"/>
      <c r="G1276" s="16" t="s">
        <v>5423</v>
      </c>
      <c r="H1276" s="13" t="s">
        <v>4836</v>
      </c>
      <c r="I1276" s="13" t="s">
        <v>5424</v>
      </c>
      <c r="J1276" s="13" t="s">
        <v>5425</v>
      </c>
      <c r="K1276" s="13" t="s">
        <v>5426</v>
      </c>
      <c r="L1276" s="13" t="s">
        <v>5427</v>
      </c>
      <c r="M1276" s="13" t="s">
        <v>53</v>
      </c>
      <c r="N1276" s="13" t="s">
        <v>249</v>
      </c>
      <c r="O1276" s="14"/>
      <c r="P1276" s="13" t="s">
        <v>4597</v>
      </c>
      <c r="Q1276" s="16" t="s">
        <v>5428</v>
      </c>
    </row>
    <row r="1277" customFormat="false" ht="58.2" hidden="false" customHeight="false" outlineLevel="0" collapsed="false">
      <c r="A1277" s="13" t="s">
        <v>5429</v>
      </c>
      <c r="B1277" s="14" t="s">
        <v>97</v>
      </c>
      <c r="C1277" s="13" t="s">
        <v>102</v>
      </c>
      <c r="D1277" s="14" t="s">
        <v>5430</v>
      </c>
      <c r="E1277" s="16" t="s">
        <v>5431</v>
      </c>
      <c r="F1277" s="14"/>
      <c r="G1277" s="16" t="s">
        <v>5432</v>
      </c>
      <c r="H1277" s="13" t="s">
        <v>4836</v>
      </c>
      <c r="I1277" s="13" t="s">
        <v>5433</v>
      </c>
      <c r="J1277" s="13" t="s">
        <v>5434</v>
      </c>
      <c r="K1277" s="13" t="s">
        <v>5435</v>
      </c>
      <c r="L1277" s="13" t="s">
        <v>5436</v>
      </c>
      <c r="M1277" s="13" t="s">
        <v>53</v>
      </c>
      <c r="N1277" s="13" t="s">
        <v>249</v>
      </c>
      <c r="O1277" s="14"/>
      <c r="P1277" s="13" t="s">
        <v>4597</v>
      </c>
      <c r="Q1277" s="16" t="s">
        <v>5437</v>
      </c>
    </row>
    <row r="1278" customFormat="false" ht="72.35" hidden="false" customHeight="false" outlineLevel="0" collapsed="false">
      <c r="A1278" s="13" t="s">
        <v>5438</v>
      </c>
      <c r="B1278" s="14" t="s">
        <v>97</v>
      </c>
      <c r="C1278" s="13" t="s">
        <v>102</v>
      </c>
      <c r="D1278" s="14" t="s">
        <v>5439</v>
      </c>
      <c r="E1278" s="16" t="s">
        <v>5440</v>
      </c>
      <c r="F1278" s="14"/>
      <c r="G1278" s="16" t="s">
        <v>5441</v>
      </c>
      <c r="H1278" s="13" t="s">
        <v>4836</v>
      </c>
      <c r="I1278" s="13" t="s">
        <v>5442</v>
      </c>
      <c r="J1278" s="13" t="s">
        <v>5443</v>
      </c>
      <c r="K1278" s="14"/>
      <c r="L1278" s="13" t="s">
        <v>5444</v>
      </c>
      <c r="M1278" s="13" t="s">
        <v>53</v>
      </c>
      <c r="N1278" s="13" t="s">
        <v>249</v>
      </c>
      <c r="O1278" s="14"/>
      <c r="P1278" s="13" t="s">
        <v>4597</v>
      </c>
      <c r="Q1278" s="15" t="s">
        <v>5445</v>
      </c>
    </row>
    <row r="1279" customFormat="false" ht="86.55" hidden="false" customHeight="false" outlineLevel="0" collapsed="false">
      <c r="A1279" s="13" t="s">
        <v>5446</v>
      </c>
      <c r="B1279" s="14" t="s">
        <v>97</v>
      </c>
      <c r="C1279" s="13" t="s">
        <v>102</v>
      </c>
      <c r="D1279" s="14" t="s">
        <v>5377</v>
      </c>
      <c r="E1279" s="16" t="s">
        <v>5447</v>
      </c>
      <c r="F1279" s="13" t="s">
        <v>310</v>
      </c>
      <c r="G1279" s="16" t="s">
        <v>5379</v>
      </c>
      <c r="H1279" s="13" t="s">
        <v>4836</v>
      </c>
      <c r="I1279" s="13" t="s">
        <v>5448</v>
      </c>
      <c r="J1279" s="13" t="s">
        <v>5449</v>
      </c>
      <c r="K1279" s="13" t="s">
        <v>5450</v>
      </c>
      <c r="L1279" s="14"/>
      <c r="M1279" s="13" t="s">
        <v>53</v>
      </c>
      <c r="N1279" s="13" t="s">
        <v>249</v>
      </c>
      <c r="O1279" s="14"/>
      <c r="P1279" s="13" t="s">
        <v>4597</v>
      </c>
      <c r="Q1279" s="16" t="s">
        <v>5451</v>
      </c>
    </row>
    <row r="1280" customFormat="false" ht="44" hidden="false" customHeight="false" outlineLevel="0" collapsed="false">
      <c r="A1280" s="13" t="s">
        <v>5452</v>
      </c>
      <c r="B1280" s="14" t="s">
        <v>97</v>
      </c>
      <c r="C1280" s="13" t="s">
        <v>102</v>
      </c>
      <c r="D1280" s="13" t="s">
        <v>5386</v>
      </c>
      <c r="E1280" s="16" t="s">
        <v>5453</v>
      </c>
      <c r="F1280" s="13" t="s">
        <v>310</v>
      </c>
      <c r="G1280" s="16" t="s">
        <v>5388</v>
      </c>
      <c r="H1280" s="13" t="s">
        <v>4836</v>
      </c>
      <c r="I1280" s="13" t="s">
        <v>5454</v>
      </c>
      <c r="J1280" s="13" t="s">
        <v>5455</v>
      </c>
      <c r="K1280" s="13" t="s">
        <v>5456</v>
      </c>
      <c r="L1280" s="14"/>
      <c r="M1280" s="13" t="s">
        <v>52</v>
      </c>
      <c r="N1280" s="13" t="s">
        <v>249</v>
      </c>
      <c r="O1280" s="14"/>
      <c r="P1280" s="13" t="s">
        <v>4597</v>
      </c>
      <c r="Q1280" s="16" t="s">
        <v>5457</v>
      </c>
    </row>
    <row r="1281" customFormat="false" ht="86.55" hidden="false" customHeight="false" outlineLevel="0" collapsed="false">
      <c r="A1281" s="13" t="s">
        <v>5458</v>
      </c>
      <c r="B1281" s="14" t="s">
        <v>97</v>
      </c>
      <c r="C1281" s="13" t="s">
        <v>102</v>
      </c>
      <c r="D1281" s="14" t="s">
        <v>5395</v>
      </c>
      <c r="E1281" s="16" t="s">
        <v>5459</v>
      </c>
      <c r="F1281" s="13" t="s">
        <v>310</v>
      </c>
      <c r="G1281" s="16" t="s">
        <v>5398</v>
      </c>
      <c r="H1281" s="13" t="s">
        <v>4836</v>
      </c>
      <c r="I1281" s="13" t="s">
        <v>5460</v>
      </c>
      <c r="J1281" s="13" t="s">
        <v>5461</v>
      </c>
      <c r="K1281" s="13" t="s">
        <v>5462</v>
      </c>
      <c r="L1281" s="14"/>
      <c r="M1281" s="13" t="s">
        <v>53</v>
      </c>
      <c r="N1281" s="13" t="s">
        <v>249</v>
      </c>
      <c r="O1281" s="14"/>
      <c r="P1281" s="13" t="s">
        <v>4597</v>
      </c>
      <c r="Q1281" s="16"/>
    </row>
    <row r="1282" customFormat="false" ht="58.2" hidden="false" customHeight="false" outlineLevel="0" collapsed="false">
      <c r="A1282" s="13" t="s">
        <v>5463</v>
      </c>
      <c r="B1282" s="14" t="s">
        <v>97</v>
      </c>
      <c r="C1282" s="13" t="s">
        <v>102</v>
      </c>
      <c r="D1282" s="14" t="s">
        <v>5464</v>
      </c>
      <c r="E1282" s="16" t="s">
        <v>5465</v>
      </c>
      <c r="F1282" s="13" t="s">
        <v>310</v>
      </c>
      <c r="G1282" s="16" t="s">
        <v>5406</v>
      </c>
      <c r="H1282" s="13" t="s">
        <v>5087</v>
      </c>
      <c r="I1282" s="13" t="s">
        <v>5466</v>
      </c>
      <c r="J1282" s="13" t="s">
        <v>5467</v>
      </c>
      <c r="K1282" s="13" t="s">
        <v>5468</v>
      </c>
      <c r="L1282" s="14"/>
      <c r="M1282" s="13" t="s">
        <v>52</v>
      </c>
      <c r="N1282" s="13" t="s">
        <v>249</v>
      </c>
      <c r="O1282" s="14"/>
      <c r="P1282" s="13" t="s">
        <v>4597</v>
      </c>
      <c r="Q1282" s="16" t="s">
        <v>5469</v>
      </c>
    </row>
    <row r="1283" customFormat="false" ht="72.35" hidden="false" customHeight="false" outlineLevel="0" collapsed="false">
      <c r="A1283" s="13" t="s">
        <v>5470</v>
      </c>
      <c r="B1283" s="14" t="s">
        <v>97</v>
      </c>
      <c r="C1283" s="13" t="s">
        <v>102</v>
      </c>
      <c r="D1283" s="14" t="s">
        <v>5412</v>
      </c>
      <c r="E1283" s="16" t="s">
        <v>5471</v>
      </c>
      <c r="F1283" s="13" t="s">
        <v>281</v>
      </c>
      <c r="G1283" s="16" t="s">
        <v>5414</v>
      </c>
      <c r="H1283" s="13" t="s">
        <v>4836</v>
      </c>
      <c r="I1283" s="13" t="s">
        <v>5472</v>
      </c>
      <c r="J1283" s="13" t="s">
        <v>5473</v>
      </c>
      <c r="K1283" s="14"/>
      <c r="L1283" s="14"/>
      <c r="M1283" s="13" t="s">
        <v>55</v>
      </c>
      <c r="N1283" s="13" t="s">
        <v>249</v>
      </c>
      <c r="O1283" s="14"/>
      <c r="P1283" s="13" t="s">
        <v>4597</v>
      </c>
      <c r="Q1283" s="15" t="s">
        <v>5474</v>
      </c>
    </row>
    <row r="1284" customFormat="false" ht="58.2" hidden="false" customHeight="false" outlineLevel="0" collapsed="false">
      <c r="A1284" s="13" t="s">
        <v>5475</v>
      </c>
      <c r="B1284" s="14" t="s">
        <v>97</v>
      </c>
      <c r="C1284" s="13" t="s">
        <v>104</v>
      </c>
      <c r="D1284" s="14" t="s">
        <v>5476</v>
      </c>
      <c r="E1284" s="15" t="s">
        <v>5477</v>
      </c>
      <c r="F1284" s="14" t="s">
        <v>415</v>
      </c>
      <c r="G1284" s="16" t="s">
        <v>5478</v>
      </c>
      <c r="H1284" s="13" t="s">
        <v>5479</v>
      </c>
      <c r="I1284" s="13" t="s">
        <v>5480</v>
      </c>
      <c r="J1284" s="13" t="s">
        <v>5481</v>
      </c>
      <c r="K1284" s="14"/>
      <c r="L1284" s="13" t="s">
        <v>5482</v>
      </c>
      <c r="M1284" s="13" t="s">
        <v>53</v>
      </c>
      <c r="N1284" s="13" t="s">
        <v>249</v>
      </c>
      <c r="O1284" s="14"/>
      <c r="P1284" s="13" t="s">
        <v>4597</v>
      </c>
      <c r="Q1284" s="15" t="s">
        <v>5483</v>
      </c>
    </row>
    <row r="1285" customFormat="false" ht="114.9" hidden="false" customHeight="false" outlineLevel="0" collapsed="false">
      <c r="A1285" s="13" t="s">
        <v>5484</v>
      </c>
      <c r="B1285" s="14" t="s">
        <v>97</v>
      </c>
      <c r="C1285" s="13" t="s">
        <v>104</v>
      </c>
      <c r="D1285" s="14" t="s">
        <v>5485</v>
      </c>
      <c r="E1285" s="15" t="s">
        <v>5486</v>
      </c>
      <c r="F1285" s="14" t="s">
        <v>450</v>
      </c>
      <c r="G1285" s="16" t="s">
        <v>5487</v>
      </c>
      <c r="H1285" s="13" t="s">
        <v>5488</v>
      </c>
      <c r="I1285" s="13" t="s">
        <v>5489</v>
      </c>
      <c r="J1285" s="13" t="s">
        <v>5490</v>
      </c>
      <c r="K1285" s="13" t="s">
        <v>5491</v>
      </c>
      <c r="L1285" s="14"/>
      <c r="M1285" s="13" t="s">
        <v>56</v>
      </c>
      <c r="N1285" s="13" t="s">
        <v>249</v>
      </c>
      <c r="O1285" s="14"/>
      <c r="P1285" s="13" t="s">
        <v>4597</v>
      </c>
      <c r="Q1285" s="16" t="s">
        <v>5492</v>
      </c>
    </row>
    <row r="1286" customFormat="false" ht="86.55" hidden="false" customHeight="false" outlineLevel="0" collapsed="false">
      <c r="A1286" s="13" t="s">
        <v>5493</v>
      </c>
      <c r="B1286" s="14" t="s">
        <v>97</v>
      </c>
      <c r="C1286" s="13" t="s">
        <v>104</v>
      </c>
      <c r="D1286" s="14" t="s">
        <v>5485</v>
      </c>
      <c r="E1286" s="15" t="s">
        <v>5494</v>
      </c>
      <c r="F1286" s="14" t="s">
        <v>450</v>
      </c>
      <c r="G1286" s="16" t="s">
        <v>5487</v>
      </c>
      <c r="H1286" s="13" t="s">
        <v>5488</v>
      </c>
      <c r="I1286" s="13" t="s">
        <v>5489</v>
      </c>
      <c r="J1286" s="13" t="s">
        <v>5490</v>
      </c>
      <c r="K1286" s="13" t="s">
        <v>5491</v>
      </c>
      <c r="L1286" s="14"/>
      <c r="M1286" s="13" t="s">
        <v>56</v>
      </c>
      <c r="N1286" s="13" t="s">
        <v>249</v>
      </c>
      <c r="O1286" s="14"/>
      <c r="P1286" s="13" t="s">
        <v>4597</v>
      </c>
      <c r="Q1286" s="16" t="s">
        <v>5495</v>
      </c>
    </row>
    <row r="1287" customFormat="false" ht="100.7" hidden="false" customHeight="false" outlineLevel="0" collapsed="false">
      <c r="A1287" s="13" t="s">
        <v>5496</v>
      </c>
      <c r="B1287" s="14" t="s">
        <v>97</v>
      </c>
      <c r="C1287" s="13" t="s">
        <v>104</v>
      </c>
      <c r="D1287" s="14" t="s">
        <v>5485</v>
      </c>
      <c r="E1287" s="15" t="s">
        <v>5497</v>
      </c>
      <c r="F1287" s="14" t="s">
        <v>450</v>
      </c>
      <c r="G1287" s="16" t="s">
        <v>5487</v>
      </c>
      <c r="H1287" s="13" t="s">
        <v>5488</v>
      </c>
      <c r="I1287" s="13" t="s">
        <v>5489</v>
      </c>
      <c r="J1287" s="13" t="s">
        <v>5490</v>
      </c>
      <c r="K1287" s="13" t="s">
        <v>5491</v>
      </c>
      <c r="L1287" s="14"/>
      <c r="M1287" s="13" t="s">
        <v>56</v>
      </c>
      <c r="N1287" s="13" t="s">
        <v>249</v>
      </c>
      <c r="O1287" s="14"/>
      <c r="P1287" s="13" t="s">
        <v>4597</v>
      </c>
      <c r="Q1287" s="16" t="s">
        <v>5498</v>
      </c>
    </row>
    <row r="1288" customFormat="false" ht="72.35" hidden="false" customHeight="false" outlineLevel="0" collapsed="false">
      <c r="A1288" s="13" t="s">
        <v>5499</v>
      </c>
      <c r="B1288" s="14" t="s">
        <v>97</v>
      </c>
      <c r="C1288" s="13" t="s">
        <v>104</v>
      </c>
      <c r="D1288" s="14" t="s">
        <v>5485</v>
      </c>
      <c r="E1288" s="15" t="s">
        <v>5500</v>
      </c>
      <c r="F1288" s="14" t="s">
        <v>450</v>
      </c>
      <c r="G1288" s="16" t="s">
        <v>5487</v>
      </c>
      <c r="H1288" s="13" t="s">
        <v>5488</v>
      </c>
      <c r="I1288" s="13" t="s">
        <v>5489</v>
      </c>
      <c r="J1288" s="13" t="s">
        <v>5490</v>
      </c>
      <c r="K1288" s="13" t="s">
        <v>5491</v>
      </c>
      <c r="L1288" s="14"/>
      <c r="M1288" s="13" t="s">
        <v>56</v>
      </c>
      <c r="N1288" s="13" t="s">
        <v>249</v>
      </c>
      <c r="O1288" s="14"/>
      <c r="P1288" s="13" t="s">
        <v>4597</v>
      </c>
      <c r="Q1288" s="16" t="s">
        <v>5501</v>
      </c>
    </row>
    <row r="1289" customFormat="false" ht="100.7" hidden="false" customHeight="false" outlineLevel="0" collapsed="false">
      <c r="A1289" s="13" t="s">
        <v>5502</v>
      </c>
      <c r="B1289" s="14" t="s">
        <v>97</v>
      </c>
      <c r="C1289" s="13" t="s">
        <v>104</v>
      </c>
      <c r="D1289" s="14" t="s">
        <v>5485</v>
      </c>
      <c r="E1289" s="15" t="s">
        <v>5503</v>
      </c>
      <c r="F1289" s="14" t="s">
        <v>450</v>
      </c>
      <c r="G1289" s="16" t="s">
        <v>5487</v>
      </c>
      <c r="H1289" s="13" t="s">
        <v>5488</v>
      </c>
      <c r="I1289" s="13" t="s">
        <v>5489</v>
      </c>
      <c r="J1289" s="13" t="s">
        <v>5490</v>
      </c>
      <c r="K1289" s="13" t="s">
        <v>5491</v>
      </c>
      <c r="L1289" s="14"/>
      <c r="M1289" s="13" t="s">
        <v>56</v>
      </c>
      <c r="N1289" s="13" t="s">
        <v>249</v>
      </c>
      <c r="O1289" s="14"/>
      <c r="P1289" s="13" t="s">
        <v>4597</v>
      </c>
      <c r="Q1289" s="16" t="s">
        <v>5504</v>
      </c>
    </row>
    <row r="1290" customFormat="false" ht="100.7" hidden="false" customHeight="false" outlineLevel="0" collapsed="false">
      <c r="A1290" s="13" t="s">
        <v>5505</v>
      </c>
      <c r="B1290" s="14" t="s">
        <v>97</v>
      </c>
      <c r="C1290" s="13" t="s">
        <v>104</v>
      </c>
      <c r="D1290" s="14" t="s">
        <v>5485</v>
      </c>
      <c r="E1290" s="15" t="s">
        <v>5506</v>
      </c>
      <c r="F1290" s="14" t="s">
        <v>450</v>
      </c>
      <c r="G1290" s="16" t="s">
        <v>5487</v>
      </c>
      <c r="H1290" s="13" t="s">
        <v>5507</v>
      </c>
      <c r="I1290" s="13" t="s">
        <v>5489</v>
      </c>
      <c r="J1290" s="13" t="s">
        <v>5490</v>
      </c>
      <c r="K1290" s="13" t="s">
        <v>5491</v>
      </c>
      <c r="L1290" s="14"/>
      <c r="M1290" s="13" t="s">
        <v>56</v>
      </c>
      <c r="N1290" s="13" t="s">
        <v>249</v>
      </c>
      <c r="O1290" s="14"/>
      <c r="P1290" s="13" t="s">
        <v>4597</v>
      </c>
      <c r="Q1290" s="16" t="s">
        <v>5508</v>
      </c>
    </row>
    <row r="1291" customFormat="false" ht="86.55" hidden="false" customHeight="false" outlineLevel="0" collapsed="false">
      <c r="A1291" s="13" t="s">
        <v>5509</v>
      </c>
      <c r="B1291" s="14" t="s">
        <v>97</v>
      </c>
      <c r="C1291" s="13" t="s">
        <v>104</v>
      </c>
      <c r="D1291" s="14" t="s">
        <v>5485</v>
      </c>
      <c r="E1291" s="15" t="s">
        <v>5510</v>
      </c>
      <c r="F1291" s="14" t="s">
        <v>450</v>
      </c>
      <c r="G1291" s="16" t="s">
        <v>5487</v>
      </c>
      <c r="H1291" s="13" t="s">
        <v>5507</v>
      </c>
      <c r="I1291" s="13" t="s">
        <v>5489</v>
      </c>
      <c r="J1291" s="13" t="s">
        <v>5490</v>
      </c>
      <c r="K1291" s="13" t="s">
        <v>5491</v>
      </c>
      <c r="L1291" s="14"/>
      <c r="M1291" s="13" t="s">
        <v>56</v>
      </c>
      <c r="N1291" s="13" t="s">
        <v>249</v>
      </c>
      <c r="O1291" s="14"/>
      <c r="P1291" s="13" t="s">
        <v>4597</v>
      </c>
      <c r="Q1291" s="16" t="s">
        <v>5511</v>
      </c>
    </row>
    <row r="1292" customFormat="false" ht="114.9" hidden="false" customHeight="false" outlineLevel="0" collapsed="false">
      <c r="A1292" s="13" t="s">
        <v>5512</v>
      </c>
      <c r="B1292" s="14" t="s">
        <v>97</v>
      </c>
      <c r="C1292" s="13" t="s">
        <v>104</v>
      </c>
      <c r="D1292" s="14" t="s">
        <v>5485</v>
      </c>
      <c r="E1292" s="15" t="s">
        <v>5513</v>
      </c>
      <c r="F1292" s="14" t="s">
        <v>450</v>
      </c>
      <c r="G1292" s="16" t="s">
        <v>5487</v>
      </c>
      <c r="H1292" s="13" t="s">
        <v>5488</v>
      </c>
      <c r="I1292" s="13" t="s">
        <v>5489</v>
      </c>
      <c r="J1292" s="13" t="s">
        <v>5490</v>
      </c>
      <c r="K1292" s="13" t="s">
        <v>5491</v>
      </c>
      <c r="L1292" s="14"/>
      <c r="M1292" s="13" t="s">
        <v>56</v>
      </c>
      <c r="N1292" s="13" t="s">
        <v>249</v>
      </c>
      <c r="O1292" s="14"/>
      <c r="P1292" s="13" t="s">
        <v>4597</v>
      </c>
      <c r="Q1292" s="16" t="s">
        <v>5514</v>
      </c>
    </row>
    <row r="1293" customFormat="false" ht="100.7" hidden="false" customHeight="false" outlineLevel="0" collapsed="false">
      <c r="A1293" s="13" t="s">
        <v>5515</v>
      </c>
      <c r="B1293" s="14" t="s">
        <v>97</v>
      </c>
      <c r="C1293" s="13" t="s">
        <v>104</v>
      </c>
      <c r="D1293" s="14" t="s">
        <v>5485</v>
      </c>
      <c r="E1293" s="15" t="s">
        <v>5516</v>
      </c>
      <c r="F1293" s="14" t="s">
        <v>450</v>
      </c>
      <c r="G1293" s="16" t="s">
        <v>5487</v>
      </c>
      <c r="H1293" s="13" t="s">
        <v>5488</v>
      </c>
      <c r="I1293" s="13" t="s">
        <v>5489</v>
      </c>
      <c r="J1293" s="13" t="s">
        <v>5490</v>
      </c>
      <c r="K1293" s="13" t="s">
        <v>5491</v>
      </c>
      <c r="L1293" s="14"/>
      <c r="M1293" s="13" t="s">
        <v>56</v>
      </c>
      <c r="N1293" s="13" t="s">
        <v>249</v>
      </c>
      <c r="O1293" s="14"/>
      <c r="P1293" s="13" t="s">
        <v>4597</v>
      </c>
      <c r="Q1293" s="16" t="s">
        <v>5517</v>
      </c>
    </row>
    <row r="1294" customFormat="false" ht="58.2" hidden="false" customHeight="false" outlineLevel="0" collapsed="false">
      <c r="A1294" s="13" t="s">
        <v>5518</v>
      </c>
      <c r="B1294" s="14" t="s">
        <v>97</v>
      </c>
      <c r="C1294" s="13" t="s">
        <v>104</v>
      </c>
      <c r="D1294" s="14" t="s">
        <v>5485</v>
      </c>
      <c r="E1294" s="15" t="s">
        <v>5519</v>
      </c>
      <c r="F1294" s="14" t="s">
        <v>539</v>
      </c>
      <c r="G1294" s="16" t="s">
        <v>5487</v>
      </c>
      <c r="H1294" s="13" t="s">
        <v>5488</v>
      </c>
      <c r="I1294" s="13" t="s">
        <v>5520</v>
      </c>
      <c r="J1294" s="13" t="s">
        <v>5521</v>
      </c>
      <c r="K1294" s="13" t="s">
        <v>5522</v>
      </c>
      <c r="L1294" s="14"/>
      <c r="M1294" s="13" t="s">
        <v>56</v>
      </c>
      <c r="N1294" s="13" t="s">
        <v>249</v>
      </c>
      <c r="O1294" s="14"/>
      <c r="P1294" s="13" t="s">
        <v>4597</v>
      </c>
      <c r="Q1294" s="16" t="s">
        <v>5523</v>
      </c>
    </row>
    <row r="1295" customFormat="false" ht="29.85" hidden="false" customHeight="false" outlineLevel="0" collapsed="false">
      <c r="A1295" s="13" t="s">
        <v>5524</v>
      </c>
      <c r="B1295" s="14" t="s">
        <v>97</v>
      </c>
      <c r="C1295" s="13" t="s">
        <v>104</v>
      </c>
      <c r="D1295" s="14" t="s">
        <v>5485</v>
      </c>
      <c r="E1295" s="15" t="s">
        <v>5525</v>
      </c>
      <c r="F1295" s="14" t="s">
        <v>539</v>
      </c>
      <c r="G1295" s="16" t="s">
        <v>5487</v>
      </c>
      <c r="H1295" s="13" t="s">
        <v>5488</v>
      </c>
      <c r="I1295" s="13" t="s">
        <v>5520</v>
      </c>
      <c r="J1295" s="13" t="s">
        <v>5521</v>
      </c>
      <c r="K1295" s="13" t="s">
        <v>5522</v>
      </c>
      <c r="L1295" s="14"/>
      <c r="M1295" s="13" t="s">
        <v>56</v>
      </c>
      <c r="N1295" s="13" t="s">
        <v>249</v>
      </c>
      <c r="O1295" s="14"/>
      <c r="P1295" s="13" t="s">
        <v>4597</v>
      </c>
      <c r="Q1295" s="16" t="s">
        <v>5526</v>
      </c>
    </row>
    <row r="1296" customFormat="false" ht="44" hidden="false" customHeight="false" outlineLevel="0" collapsed="false">
      <c r="A1296" s="13" t="s">
        <v>5527</v>
      </c>
      <c r="B1296" s="14" t="s">
        <v>97</v>
      </c>
      <c r="C1296" s="13" t="s">
        <v>104</v>
      </c>
      <c r="D1296" s="14" t="s">
        <v>5528</v>
      </c>
      <c r="E1296" s="16" t="s">
        <v>5529</v>
      </c>
      <c r="F1296" s="14" t="s">
        <v>5530</v>
      </c>
      <c r="G1296" s="16" t="s">
        <v>5531</v>
      </c>
      <c r="H1296" s="13" t="s">
        <v>5532</v>
      </c>
      <c r="I1296" s="13" t="s">
        <v>5533</v>
      </c>
      <c r="J1296" s="13" t="s">
        <v>5534</v>
      </c>
      <c r="K1296" s="14"/>
      <c r="L1296" s="14"/>
      <c r="M1296" s="13" t="s">
        <v>56</v>
      </c>
      <c r="N1296" s="13" t="s">
        <v>249</v>
      </c>
      <c r="O1296" s="14"/>
      <c r="P1296" s="13" t="s">
        <v>4597</v>
      </c>
      <c r="Q1296" s="16" t="s">
        <v>5535</v>
      </c>
    </row>
    <row r="1297" customFormat="false" ht="44" hidden="false" customHeight="false" outlineLevel="0" collapsed="false">
      <c r="A1297" s="13" t="s">
        <v>5536</v>
      </c>
      <c r="B1297" s="14" t="s">
        <v>97</v>
      </c>
      <c r="C1297" s="13" t="s">
        <v>104</v>
      </c>
      <c r="D1297" s="14" t="s">
        <v>5528</v>
      </c>
      <c r="E1297" s="16" t="s">
        <v>5537</v>
      </c>
      <c r="F1297" s="14" t="s">
        <v>5530</v>
      </c>
      <c r="G1297" s="16" t="s">
        <v>5531</v>
      </c>
      <c r="H1297" s="13" t="s">
        <v>5532</v>
      </c>
      <c r="I1297" s="13" t="s">
        <v>5533</v>
      </c>
      <c r="J1297" s="13" t="s">
        <v>5534</v>
      </c>
      <c r="K1297" s="14"/>
      <c r="L1297" s="14"/>
      <c r="M1297" s="13" t="s">
        <v>56</v>
      </c>
      <c r="N1297" s="13" t="s">
        <v>249</v>
      </c>
      <c r="O1297" s="14"/>
      <c r="P1297" s="13" t="s">
        <v>4597</v>
      </c>
      <c r="Q1297" s="16" t="s">
        <v>5538</v>
      </c>
    </row>
    <row r="1298" customFormat="false" ht="86.55" hidden="false" customHeight="false" outlineLevel="0" collapsed="false">
      <c r="A1298" s="13" t="s">
        <v>5539</v>
      </c>
      <c r="B1298" s="14" t="s">
        <v>97</v>
      </c>
      <c r="C1298" s="13" t="s">
        <v>104</v>
      </c>
      <c r="D1298" s="14" t="s">
        <v>5528</v>
      </c>
      <c r="E1298" s="15" t="s">
        <v>5540</v>
      </c>
      <c r="F1298" s="14" t="s">
        <v>450</v>
      </c>
      <c r="G1298" s="16" t="s">
        <v>5531</v>
      </c>
      <c r="H1298" s="13" t="s">
        <v>5532</v>
      </c>
      <c r="I1298" s="13" t="s">
        <v>5489</v>
      </c>
      <c r="J1298" s="13" t="s">
        <v>5490</v>
      </c>
      <c r="K1298" s="13" t="s">
        <v>5491</v>
      </c>
      <c r="L1298" s="14"/>
      <c r="M1298" s="13" t="s">
        <v>56</v>
      </c>
      <c r="N1298" s="13" t="s">
        <v>249</v>
      </c>
      <c r="O1298" s="14"/>
      <c r="P1298" s="13" t="s">
        <v>4597</v>
      </c>
      <c r="Q1298" s="16" t="s">
        <v>5541</v>
      </c>
    </row>
    <row r="1299" customFormat="false" ht="44" hidden="false" customHeight="false" outlineLevel="0" collapsed="false">
      <c r="A1299" s="13" t="s">
        <v>5542</v>
      </c>
      <c r="B1299" s="14" t="s">
        <v>97</v>
      </c>
      <c r="C1299" s="13" t="s">
        <v>104</v>
      </c>
      <c r="D1299" s="14" t="s">
        <v>5528</v>
      </c>
      <c r="E1299" s="15" t="s">
        <v>5543</v>
      </c>
      <c r="F1299" s="14" t="s">
        <v>415</v>
      </c>
      <c r="G1299" s="16" t="s">
        <v>5531</v>
      </c>
      <c r="H1299" s="13" t="s">
        <v>5544</v>
      </c>
      <c r="I1299" s="13" t="s">
        <v>5545</v>
      </c>
      <c r="J1299" s="13" t="s">
        <v>5546</v>
      </c>
      <c r="K1299" s="13" t="s">
        <v>5547</v>
      </c>
      <c r="L1299" s="13" t="s">
        <v>5548</v>
      </c>
      <c r="M1299" s="13" t="s">
        <v>53</v>
      </c>
      <c r="N1299" s="13" t="s">
        <v>249</v>
      </c>
      <c r="O1299" s="14"/>
      <c r="P1299" s="13" t="s">
        <v>4597</v>
      </c>
      <c r="Q1299" s="16" t="s">
        <v>5549</v>
      </c>
    </row>
    <row r="1300" customFormat="false" ht="44" hidden="false" customHeight="false" outlineLevel="0" collapsed="false">
      <c r="A1300" s="13" t="s">
        <v>5550</v>
      </c>
      <c r="B1300" s="14" t="s">
        <v>97</v>
      </c>
      <c r="C1300" s="13" t="s">
        <v>104</v>
      </c>
      <c r="D1300" s="14" t="s">
        <v>5528</v>
      </c>
      <c r="E1300" s="15" t="s">
        <v>5551</v>
      </c>
      <c r="F1300" s="14" t="s">
        <v>415</v>
      </c>
      <c r="G1300" s="16" t="s">
        <v>5531</v>
      </c>
      <c r="H1300" s="13" t="s">
        <v>5544</v>
      </c>
      <c r="I1300" s="13" t="s">
        <v>5545</v>
      </c>
      <c r="J1300" s="13" t="s">
        <v>5546</v>
      </c>
      <c r="K1300" s="13" t="s">
        <v>5547</v>
      </c>
      <c r="L1300" s="13" t="s">
        <v>5548</v>
      </c>
      <c r="M1300" s="13" t="s">
        <v>53</v>
      </c>
      <c r="N1300" s="13" t="s">
        <v>249</v>
      </c>
      <c r="O1300" s="14"/>
      <c r="P1300" s="13" t="s">
        <v>4597</v>
      </c>
      <c r="Q1300" s="16" t="s">
        <v>5552</v>
      </c>
    </row>
    <row r="1301" customFormat="false" ht="58.2" hidden="false" customHeight="false" outlineLevel="0" collapsed="false">
      <c r="A1301" s="13" t="s">
        <v>5553</v>
      </c>
      <c r="B1301" s="14" t="s">
        <v>97</v>
      </c>
      <c r="C1301" s="13" t="s">
        <v>104</v>
      </c>
      <c r="D1301" s="14" t="s">
        <v>5528</v>
      </c>
      <c r="E1301" s="16" t="s">
        <v>5554</v>
      </c>
      <c r="F1301" s="14" t="s">
        <v>415</v>
      </c>
      <c r="G1301" s="16" t="s">
        <v>5531</v>
      </c>
      <c r="H1301" s="13" t="s">
        <v>5544</v>
      </c>
      <c r="I1301" s="13" t="s">
        <v>5555</v>
      </c>
      <c r="J1301" s="13" t="s">
        <v>5556</v>
      </c>
      <c r="K1301" s="14"/>
      <c r="L1301" s="14"/>
      <c r="M1301" s="13" t="s">
        <v>56</v>
      </c>
      <c r="N1301" s="13" t="s">
        <v>249</v>
      </c>
      <c r="O1301" s="14"/>
      <c r="P1301" s="13" t="s">
        <v>4597</v>
      </c>
      <c r="Q1301" s="15" t="s">
        <v>5557</v>
      </c>
    </row>
    <row r="1302" customFormat="false" ht="58.2" hidden="false" customHeight="false" outlineLevel="0" collapsed="false">
      <c r="A1302" s="13" t="s">
        <v>5558</v>
      </c>
      <c r="B1302" s="14" t="s">
        <v>97</v>
      </c>
      <c r="C1302" s="13" t="s">
        <v>104</v>
      </c>
      <c r="D1302" s="14" t="s">
        <v>5559</v>
      </c>
      <c r="E1302" s="15" t="s">
        <v>5560</v>
      </c>
      <c r="F1302" s="14" t="s">
        <v>415</v>
      </c>
      <c r="G1302" s="16" t="s">
        <v>5561</v>
      </c>
      <c r="H1302" s="13" t="s">
        <v>5544</v>
      </c>
      <c r="I1302" s="13" t="s">
        <v>5545</v>
      </c>
      <c r="J1302" s="13" t="s">
        <v>5546</v>
      </c>
      <c r="K1302" s="13" t="s">
        <v>5547</v>
      </c>
      <c r="L1302" s="13" t="s">
        <v>5548</v>
      </c>
      <c r="M1302" s="13" t="s">
        <v>53</v>
      </c>
      <c r="N1302" s="13" t="s">
        <v>249</v>
      </c>
      <c r="O1302" s="14"/>
      <c r="P1302" s="13" t="s">
        <v>4597</v>
      </c>
      <c r="Q1302" s="16" t="s">
        <v>5562</v>
      </c>
    </row>
    <row r="1303" customFormat="false" ht="72.35" hidden="false" customHeight="false" outlineLevel="0" collapsed="false">
      <c r="A1303" s="13" t="s">
        <v>5563</v>
      </c>
      <c r="B1303" s="14" t="s">
        <v>97</v>
      </c>
      <c r="C1303" s="13" t="s">
        <v>104</v>
      </c>
      <c r="D1303" s="14" t="s">
        <v>5559</v>
      </c>
      <c r="E1303" s="16" t="s">
        <v>5564</v>
      </c>
      <c r="F1303" s="14" t="s">
        <v>415</v>
      </c>
      <c r="G1303" s="16" t="s">
        <v>5565</v>
      </c>
      <c r="H1303" s="13" t="s">
        <v>5544</v>
      </c>
      <c r="I1303" s="13" t="s">
        <v>5545</v>
      </c>
      <c r="J1303" s="13" t="s">
        <v>5546</v>
      </c>
      <c r="K1303" s="13" t="s">
        <v>5547</v>
      </c>
      <c r="L1303" s="13" t="s">
        <v>5548</v>
      </c>
      <c r="M1303" s="13" t="s">
        <v>53</v>
      </c>
      <c r="N1303" s="13" t="s">
        <v>249</v>
      </c>
      <c r="O1303" s="14"/>
      <c r="P1303" s="13" t="s">
        <v>4597</v>
      </c>
      <c r="Q1303" s="15" t="s">
        <v>5566</v>
      </c>
    </row>
    <row r="1304" customFormat="false" ht="44" hidden="false" customHeight="false" outlineLevel="0" collapsed="false">
      <c r="A1304" s="13" t="s">
        <v>5567</v>
      </c>
      <c r="B1304" s="14" t="s">
        <v>97</v>
      </c>
      <c r="C1304" s="13" t="s">
        <v>104</v>
      </c>
      <c r="D1304" s="14" t="s">
        <v>5568</v>
      </c>
      <c r="E1304" s="16" t="s">
        <v>5569</v>
      </c>
      <c r="F1304" s="14" t="s">
        <v>415</v>
      </c>
      <c r="G1304" s="16" t="s">
        <v>5561</v>
      </c>
      <c r="H1304" s="13" t="s">
        <v>5544</v>
      </c>
      <c r="I1304" s="13" t="s">
        <v>5570</v>
      </c>
      <c r="J1304" s="13" t="s">
        <v>5571</v>
      </c>
      <c r="K1304" s="13" t="s">
        <v>5572</v>
      </c>
      <c r="L1304" s="13" t="s">
        <v>5573</v>
      </c>
      <c r="M1304" s="13" t="s">
        <v>56</v>
      </c>
      <c r="N1304" s="13" t="s">
        <v>249</v>
      </c>
      <c r="O1304" s="14"/>
      <c r="P1304" s="13" t="s">
        <v>4597</v>
      </c>
      <c r="Q1304" s="16" t="s">
        <v>5574</v>
      </c>
    </row>
    <row r="1305" customFormat="false" ht="44" hidden="false" customHeight="false" outlineLevel="0" collapsed="false">
      <c r="A1305" s="13" t="s">
        <v>5575</v>
      </c>
      <c r="B1305" s="14" t="s">
        <v>97</v>
      </c>
      <c r="C1305" s="13" t="s">
        <v>104</v>
      </c>
      <c r="D1305" s="14" t="s">
        <v>5568</v>
      </c>
      <c r="E1305" s="15" t="s">
        <v>5576</v>
      </c>
      <c r="F1305" s="14" t="s">
        <v>415</v>
      </c>
      <c r="G1305" s="16" t="s">
        <v>5561</v>
      </c>
      <c r="H1305" s="13" t="s">
        <v>5544</v>
      </c>
      <c r="I1305" s="13" t="s">
        <v>5545</v>
      </c>
      <c r="J1305" s="13" t="s">
        <v>5546</v>
      </c>
      <c r="K1305" s="13" t="s">
        <v>5547</v>
      </c>
      <c r="L1305" s="13" t="s">
        <v>5548</v>
      </c>
      <c r="M1305" s="13" t="s">
        <v>53</v>
      </c>
      <c r="N1305" s="13" t="s">
        <v>249</v>
      </c>
      <c r="O1305" s="14"/>
      <c r="P1305" s="13" t="s">
        <v>4597</v>
      </c>
      <c r="Q1305" s="16" t="s">
        <v>5577</v>
      </c>
    </row>
    <row r="1306" customFormat="false" ht="58.2" hidden="false" customHeight="false" outlineLevel="0" collapsed="false">
      <c r="A1306" s="13" t="s">
        <v>5578</v>
      </c>
      <c r="B1306" s="14" t="s">
        <v>97</v>
      </c>
      <c r="C1306" s="13" t="s">
        <v>104</v>
      </c>
      <c r="D1306" s="14" t="s">
        <v>5568</v>
      </c>
      <c r="E1306" s="16" t="s">
        <v>5579</v>
      </c>
      <c r="F1306" s="14" t="s">
        <v>415</v>
      </c>
      <c r="G1306" s="16" t="s">
        <v>5561</v>
      </c>
      <c r="H1306" s="13" t="s">
        <v>5544</v>
      </c>
      <c r="I1306" s="13" t="s">
        <v>5580</v>
      </c>
      <c r="J1306" s="13" t="s">
        <v>5581</v>
      </c>
      <c r="K1306" s="13" t="s">
        <v>5582</v>
      </c>
      <c r="L1306" s="13" t="s">
        <v>5583</v>
      </c>
      <c r="M1306" s="13" t="s">
        <v>56</v>
      </c>
      <c r="N1306" s="13" t="s">
        <v>249</v>
      </c>
      <c r="O1306" s="14"/>
      <c r="P1306" s="13" t="s">
        <v>4597</v>
      </c>
      <c r="Q1306" s="16" t="s">
        <v>5584</v>
      </c>
    </row>
    <row r="1307" customFormat="false" ht="44" hidden="false" customHeight="false" outlineLevel="0" collapsed="false">
      <c r="A1307" s="13" t="s">
        <v>5585</v>
      </c>
      <c r="B1307" s="14" t="s">
        <v>97</v>
      </c>
      <c r="C1307" s="13" t="s">
        <v>104</v>
      </c>
      <c r="D1307" s="14" t="s">
        <v>5568</v>
      </c>
      <c r="E1307" s="15" t="s">
        <v>5586</v>
      </c>
      <c r="F1307" s="14" t="s">
        <v>415</v>
      </c>
      <c r="G1307" s="16" t="s">
        <v>5561</v>
      </c>
      <c r="H1307" s="13" t="s">
        <v>5544</v>
      </c>
      <c r="I1307" s="13" t="s">
        <v>5545</v>
      </c>
      <c r="J1307" s="13" t="s">
        <v>5546</v>
      </c>
      <c r="K1307" s="13" t="s">
        <v>5547</v>
      </c>
      <c r="L1307" s="13" t="s">
        <v>5548</v>
      </c>
      <c r="M1307" s="13" t="s">
        <v>53</v>
      </c>
      <c r="N1307" s="13" t="s">
        <v>249</v>
      </c>
      <c r="O1307" s="14"/>
      <c r="P1307" s="13" t="s">
        <v>4597</v>
      </c>
      <c r="Q1307" s="16" t="s">
        <v>5587</v>
      </c>
    </row>
    <row r="1308" customFormat="false" ht="44" hidden="false" customHeight="false" outlineLevel="0" collapsed="false">
      <c r="A1308" s="13" t="s">
        <v>5588</v>
      </c>
      <c r="B1308" s="14" t="s">
        <v>97</v>
      </c>
      <c r="C1308" s="13" t="s">
        <v>104</v>
      </c>
      <c r="D1308" s="14" t="s">
        <v>5589</v>
      </c>
      <c r="E1308" s="16" t="s">
        <v>5590</v>
      </c>
      <c r="F1308" s="14" t="s">
        <v>415</v>
      </c>
      <c r="G1308" s="16" t="s">
        <v>5591</v>
      </c>
      <c r="H1308" s="13" t="s">
        <v>5592</v>
      </c>
      <c r="I1308" s="13" t="s">
        <v>5593</v>
      </c>
      <c r="J1308" s="13" t="s">
        <v>5594</v>
      </c>
      <c r="K1308" s="13" t="s">
        <v>5595</v>
      </c>
      <c r="L1308" s="13" t="s">
        <v>5596</v>
      </c>
      <c r="M1308" s="13" t="s">
        <v>56</v>
      </c>
      <c r="N1308" s="13" t="s">
        <v>249</v>
      </c>
      <c r="O1308" s="14"/>
      <c r="P1308" s="13" t="s">
        <v>4597</v>
      </c>
      <c r="Q1308" s="16" t="s">
        <v>5597</v>
      </c>
    </row>
    <row r="1309" customFormat="false" ht="58.2" hidden="false" customHeight="false" outlineLevel="0" collapsed="false">
      <c r="A1309" s="13" t="s">
        <v>5598</v>
      </c>
      <c r="B1309" s="14" t="s">
        <v>97</v>
      </c>
      <c r="C1309" s="13" t="s">
        <v>104</v>
      </c>
      <c r="D1309" s="14" t="s">
        <v>5589</v>
      </c>
      <c r="E1309" s="15" t="s">
        <v>5599</v>
      </c>
      <c r="F1309" s="14" t="s">
        <v>415</v>
      </c>
      <c r="G1309" s="16" t="s">
        <v>5591</v>
      </c>
      <c r="H1309" s="13" t="s">
        <v>5544</v>
      </c>
      <c r="I1309" s="13" t="s">
        <v>5545</v>
      </c>
      <c r="J1309" s="13" t="s">
        <v>5546</v>
      </c>
      <c r="K1309" s="13" t="s">
        <v>5547</v>
      </c>
      <c r="L1309" s="13" t="s">
        <v>5548</v>
      </c>
      <c r="M1309" s="13" t="s">
        <v>53</v>
      </c>
      <c r="N1309" s="13" t="s">
        <v>249</v>
      </c>
      <c r="O1309" s="14"/>
      <c r="P1309" s="13" t="s">
        <v>4597</v>
      </c>
      <c r="Q1309" s="16" t="s">
        <v>5600</v>
      </c>
    </row>
    <row r="1310" customFormat="false" ht="58.2" hidden="false" customHeight="false" outlineLevel="0" collapsed="false">
      <c r="A1310" s="13" t="s">
        <v>5601</v>
      </c>
      <c r="B1310" s="14" t="s">
        <v>97</v>
      </c>
      <c r="C1310" s="13" t="s">
        <v>104</v>
      </c>
      <c r="D1310" s="14" t="s">
        <v>5602</v>
      </c>
      <c r="E1310" s="16" t="s">
        <v>5603</v>
      </c>
      <c r="F1310" s="14" t="s">
        <v>4169</v>
      </c>
      <c r="G1310" s="16" t="s">
        <v>5604</v>
      </c>
      <c r="H1310" s="13" t="s">
        <v>5605</v>
      </c>
      <c r="I1310" s="13" t="s">
        <v>5606</v>
      </c>
      <c r="J1310" s="13" t="s">
        <v>5607</v>
      </c>
      <c r="K1310" s="13" t="s">
        <v>5608</v>
      </c>
      <c r="L1310" s="14"/>
      <c r="M1310" s="13" t="s">
        <v>56</v>
      </c>
      <c r="N1310" s="13" t="s">
        <v>249</v>
      </c>
      <c r="O1310" s="14"/>
      <c r="P1310" s="13" t="s">
        <v>4597</v>
      </c>
      <c r="Q1310" s="15" t="s">
        <v>5609</v>
      </c>
    </row>
    <row r="1311" customFormat="false" ht="44" hidden="false" customHeight="false" outlineLevel="0" collapsed="false">
      <c r="A1311" s="13" t="s">
        <v>5610</v>
      </c>
      <c r="B1311" s="14" t="s">
        <v>97</v>
      </c>
      <c r="C1311" s="13" t="s">
        <v>104</v>
      </c>
      <c r="D1311" s="14" t="s">
        <v>5602</v>
      </c>
      <c r="E1311" s="16" t="s">
        <v>5611</v>
      </c>
      <c r="F1311" s="14" t="s">
        <v>4169</v>
      </c>
      <c r="G1311" s="16" t="s">
        <v>5604</v>
      </c>
      <c r="H1311" s="13" t="s">
        <v>5605</v>
      </c>
      <c r="I1311" s="13" t="s">
        <v>5606</v>
      </c>
      <c r="J1311" s="13" t="s">
        <v>5607</v>
      </c>
      <c r="K1311" s="13" t="s">
        <v>5608</v>
      </c>
      <c r="L1311" s="14"/>
      <c r="M1311" s="13" t="s">
        <v>56</v>
      </c>
      <c r="N1311" s="13" t="s">
        <v>249</v>
      </c>
      <c r="O1311" s="14"/>
      <c r="P1311" s="13" t="s">
        <v>4597</v>
      </c>
      <c r="Q1311" s="16" t="s">
        <v>5612</v>
      </c>
    </row>
    <row r="1312" customFormat="false" ht="72.35" hidden="false" customHeight="false" outlineLevel="0" collapsed="false">
      <c r="A1312" s="13" t="s">
        <v>5613</v>
      </c>
      <c r="B1312" s="14" t="s">
        <v>97</v>
      </c>
      <c r="C1312" s="13" t="s">
        <v>104</v>
      </c>
      <c r="D1312" s="14" t="s">
        <v>5614</v>
      </c>
      <c r="E1312" s="15" t="s">
        <v>5615</v>
      </c>
      <c r="F1312" s="14" t="s">
        <v>415</v>
      </c>
      <c r="G1312" s="16" t="s">
        <v>5616</v>
      </c>
      <c r="H1312" s="13" t="s">
        <v>4836</v>
      </c>
      <c r="I1312" s="13" t="s">
        <v>5617</v>
      </c>
      <c r="J1312" s="13" t="s">
        <v>5618</v>
      </c>
      <c r="K1312" s="13" t="s">
        <v>5619</v>
      </c>
      <c r="L1312" s="14"/>
      <c r="M1312" s="13" t="s">
        <v>56</v>
      </c>
      <c r="N1312" s="13" t="s">
        <v>249</v>
      </c>
      <c r="O1312" s="14"/>
      <c r="P1312" s="13" t="s">
        <v>4597</v>
      </c>
      <c r="Q1312" s="15" t="s">
        <v>5620</v>
      </c>
    </row>
    <row r="1313" customFormat="false" ht="44" hidden="false" customHeight="false" outlineLevel="0" collapsed="false">
      <c r="A1313" s="13" t="s">
        <v>5621</v>
      </c>
      <c r="B1313" s="14" t="s">
        <v>97</v>
      </c>
      <c r="C1313" s="13" t="s">
        <v>104</v>
      </c>
      <c r="D1313" s="14" t="s">
        <v>5614</v>
      </c>
      <c r="E1313" s="15" t="s">
        <v>5622</v>
      </c>
      <c r="F1313" s="14" t="s">
        <v>415</v>
      </c>
      <c r="G1313" s="16" t="s">
        <v>5616</v>
      </c>
      <c r="H1313" s="13" t="s">
        <v>4836</v>
      </c>
      <c r="I1313" s="13" t="s">
        <v>5617</v>
      </c>
      <c r="J1313" s="13" t="s">
        <v>5618</v>
      </c>
      <c r="K1313" s="13" t="s">
        <v>5619</v>
      </c>
      <c r="L1313" s="14"/>
      <c r="M1313" s="13" t="s">
        <v>56</v>
      </c>
      <c r="N1313" s="13" t="s">
        <v>249</v>
      </c>
      <c r="O1313" s="14"/>
      <c r="P1313" s="13" t="s">
        <v>4597</v>
      </c>
      <c r="Q1313" s="16" t="s">
        <v>5623</v>
      </c>
    </row>
    <row r="1314" customFormat="false" ht="58.2" hidden="false" customHeight="false" outlineLevel="0" collapsed="false">
      <c r="A1314" s="13" t="s">
        <v>5624</v>
      </c>
      <c r="B1314" s="14" t="s">
        <v>97</v>
      </c>
      <c r="C1314" s="13" t="s">
        <v>104</v>
      </c>
      <c r="D1314" s="14" t="s">
        <v>5614</v>
      </c>
      <c r="E1314" s="15" t="s">
        <v>5625</v>
      </c>
      <c r="F1314" s="14" t="s">
        <v>415</v>
      </c>
      <c r="G1314" s="16" t="s">
        <v>5616</v>
      </c>
      <c r="H1314" s="13" t="s">
        <v>4836</v>
      </c>
      <c r="I1314" s="13" t="s">
        <v>5617</v>
      </c>
      <c r="J1314" s="13" t="s">
        <v>5618</v>
      </c>
      <c r="K1314" s="13" t="s">
        <v>5619</v>
      </c>
      <c r="L1314" s="14"/>
      <c r="M1314" s="13" t="s">
        <v>56</v>
      </c>
      <c r="N1314" s="13" t="s">
        <v>249</v>
      </c>
      <c r="O1314" s="14"/>
      <c r="P1314" s="13" t="s">
        <v>4597</v>
      </c>
      <c r="Q1314" s="16" t="s">
        <v>5626</v>
      </c>
    </row>
    <row r="1315" customFormat="false" ht="44" hidden="false" customHeight="false" outlineLevel="0" collapsed="false">
      <c r="A1315" s="13" t="s">
        <v>5627</v>
      </c>
      <c r="B1315" s="14" t="s">
        <v>97</v>
      </c>
      <c r="C1315" s="13" t="s">
        <v>106</v>
      </c>
      <c r="D1315" s="14" t="s">
        <v>5628</v>
      </c>
      <c r="E1315" s="15" t="s">
        <v>5629</v>
      </c>
      <c r="F1315" s="14" t="s">
        <v>396</v>
      </c>
      <c r="G1315" s="16" t="s">
        <v>5630</v>
      </c>
      <c r="H1315" s="13" t="s">
        <v>5631</v>
      </c>
      <c r="I1315" s="13" t="s">
        <v>5632</v>
      </c>
      <c r="J1315" s="14" t="s">
        <v>5633</v>
      </c>
      <c r="K1315" s="14"/>
      <c r="L1315" s="14"/>
      <c r="M1315" s="13" t="s">
        <v>56</v>
      </c>
      <c r="N1315" s="13" t="s">
        <v>249</v>
      </c>
      <c r="O1315" s="14"/>
      <c r="P1315" s="13" t="s">
        <v>4597</v>
      </c>
      <c r="Q1315" s="16" t="s">
        <v>5634</v>
      </c>
    </row>
    <row r="1316" customFormat="false" ht="44" hidden="false" customHeight="false" outlineLevel="0" collapsed="false">
      <c r="A1316" s="13" t="s">
        <v>5635</v>
      </c>
      <c r="B1316" s="14" t="s">
        <v>97</v>
      </c>
      <c r="C1316" s="13" t="s">
        <v>106</v>
      </c>
      <c r="D1316" s="14" t="s">
        <v>5628</v>
      </c>
      <c r="E1316" s="16" t="s">
        <v>5636</v>
      </c>
      <c r="F1316" s="14" t="s">
        <v>396</v>
      </c>
      <c r="G1316" s="16" t="s">
        <v>5630</v>
      </c>
      <c r="H1316" s="13" t="s">
        <v>5631</v>
      </c>
      <c r="I1316" s="13" t="s">
        <v>5637</v>
      </c>
      <c r="J1316" s="14" t="s">
        <v>5638</v>
      </c>
      <c r="K1316" s="14"/>
      <c r="L1316" s="14"/>
      <c r="M1316" s="13" t="s">
        <v>54</v>
      </c>
      <c r="N1316" s="13" t="s">
        <v>249</v>
      </c>
      <c r="O1316" s="14"/>
      <c r="P1316" s="13" t="s">
        <v>4597</v>
      </c>
      <c r="Q1316" s="16" t="s">
        <v>5639</v>
      </c>
    </row>
    <row r="1317" customFormat="false" ht="72.35" hidden="false" customHeight="false" outlineLevel="0" collapsed="false">
      <c r="A1317" s="13" t="s">
        <v>5640</v>
      </c>
      <c r="B1317" s="14" t="s">
        <v>97</v>
      </c>
      <c r="C1317" s="13" t="s">
        <v>106</v>
      </c>
      <c r="D1317" s="14" t="s">
        <v>5628</v>
      </c>
      <c r="E1317" s="16" t="s">
        <v>5641</v>
      </c>
      <c r="F1317" s="14" t="s">
        <v>396</v>
      </c>
      <c r="G1317" s="16" t="s">
        <v>5630</v>
      </c>
      <c r="H1317" s="13" t="s">
        <v>5631</v>
      </c>
      <c r="I1317" s="13" t="s">
        <v>5642</v>
      </c>
      <c r="J1317" s="14" t="s">
        <v>5643</v>
      </c>
      <c r="K1317" s="14"/>
      <c r="L1317" s="14"/>
      <c r="M1317" s="13" t="s">
        <v>54</v>
      </c>
      <c r="N1317" s="13" t="s">
        <v>249</v>
      </c>
      <c r="O1317" s="14"/>
      <c r="P1317" s="13" t="s">
        <v>4597</v>
      </c>
      <c r="Q1317" s="16" t="s">
        <v>5644</v>
      </c>
    </row>
    <row r="1318" customFormat="false" ht="58.2" hidden="false" customHeight="false" outlineLevel="0" collapsed="false">
      <c r="A1318" s="13" t="s">
        <v>5645</v>
      </c>
      <c r="B1318" s="14" t="s">
        <v>97</v>
      </c>
      <c r="C1318" s="13" t="s">
        <v>106</v>
      </c>
      <c r="D1318" s="14" t="s">
        <v>5628</v>
      </c>
      <c r="E1318" s="16" t="s">
        <v>5646</v>
      </c>
      <c r="F1318" s="14" t="s">
        <v>396</v>
      </c>
      <c r="G1318" s="16" t="s">
        <v>5630</v>
      </c>
      <c r="H1318" s="13" t="s">
        <v>5631</v>
      </c>
      <c r="I1318" s="13" t="s">
        <v>5642</v>
      </c>
      <c r="J1318" s="14" t="s">
        <v>5643</v>
      </c>
      <c r="K1318" s="14"/>
      <c r="L1318" s="14"/>
      <c r="M1318" s="13" t="s">
        <v>54</v>
      </c>
      <c r="N1318" s="13" t="s">
        <v>249</v>
      </c>
      <c r="O1318" s="14"/>
      <c r="P1318" s="13" t="s">
        <v>4597</v>
      </c>
      <c r="Q1318" s="16" t="s">
        <v>5644</v>
      </c>
    </row>
    <row r="1319" customFormat="false" ht="58.2" hidden="false" customHeight="false" outlineLevel="0" collapsed="false">
      <c r="A1319" s="13" t="s">
        <v>5647</v>
      </c>
      <c r="B1319" s="14" t="s">
        <v>97</v>
      </c>
      <c r="C1319" s="13" t="s">
        <v>106</v>
      </c>
      <c r="D1319" s="14" t="s">
        <v>5628</v>
      </c>
      <c r="E1319" s="16" t="s">
        <v>5648</v>
      </c>
      <c r="F1319" s="14" t="s">
        <v>396</v>
      </c>
      <c r="G1319" s="16" t="s">
        <v>5630</v>
      </c>
      <c r="H1319" s="13" t="s">
        <v>5649</v>
      </c>
      <c r="I1319" s="13" t="s">
        <v>5642</v>
      </c>
      <c r="J1319" s="14" t="s">
        <v>5643</v>
      </c>
      <c r="K1319" s="14"/>
      <c r="L1319" s="14"/>
      <c r="M1319" s="13" t="s">
        <v>54</v>
      </c>
      <c r="N1319" s="13" t="s">
        <v>249</v>
      </c>
      <c r="O1319" s="14"/>
      <c r="P1319" s="13" t="s">
        <v>4597</v>
      </c>
      <c r="Q1319" s="16" t="s">
        <v>5644</v>
      </c>
    </row>
    <row r="1320" customFormat="false" ht="58.2" hidden="false" customHeight="false" outlineLevel="0" collapsed="false">
      <c r="A1320" s="13" t="s">
        <v>5650</v>
      </c>
      <c r="B1320" s="14" t="s">
        <v>97</v>
      </c>
      <c r="C1320" s="13" t="s">
        <v>106</v>
      </c>
      <c r="D1320" s="14" t="s">
        <v>5628</v>
      </c>
      <c r="E1320" s="16" t="s">
        <v>5651</v>
      </c>
      <c r="F1320" s="14" t="s">
        <v>396</v>
      </c>
      <c r="G1320" s="16" t="s">
        <v>5630</v>
      </c>
      <c r="H1320" s="13" t="s">
        <v>5652</v>
      </c>
      <c r="I1320" s="13" t="s">
        <v>5642</v>
      </c>
      <c r="J1320" s="14" t="s">
        <v>5643</v>
      </c>
      <c r="K1320" s="14"/>
      <c r="L1320" s="14"/>
      <c r="M1320" s="13" t="s">
        <v>54</v>
      </c>
      <c r="N1320" s="13" t="s">
        <v>249</v>
      </c>
      <c r="O1320" s="14"/>
      <c r="P1320" s="13" t="s">
        <v>4597</v>
      </c>
      <c r="Q1320" s="16" t="s">
        <v>5644</v>
      </c>
    </row>
    <row r="1321" customFormat="false" ht="44" hidden="false" customHeight="false" outlineLevel="0" collapsed="false">
      <c r="A1321" s="13" t="s">
        <v>5653</v>
      </c>
      <c r="B1321" s="14" t="s">
        <v>97</v>
      </c>
      <c r="C1321" s="13" t="s">
        <v>106</v>
      </c>
      <c r="D1321" s="14" t="s">
        <v>5628</v>
      </c>
      <c r="E1321" s="16" t="s">
        <v>5654</v>
      </c>
      <c r="F1321" s="14" t="s">
        <v>450</v>
      </c>
      <c r="G1321" s="16" t="s">
        <v>5630</v>
      </c>
      <c r="H1321" s="13" t="s">
        <v>5649</v>
      </c>
      <c r="I1321" s="13" t="s">
        <v>5655</v>
      </c>
      <c r="J1321" s="13" t="s">
        <v>5656</v>
      </c>
      <c r="K1321" s="14"/>
      <c r="L1321" s="13" t="s">
        <v>5657</v>
      </c>
      <c r="M1321" s="13" t="s">
        <v>56</v>
      </c>
      <c r="N1321" s="13" t="s">
        <v>249</v>
      </c>
      <c r="O1321" s="14"/>
      <c r="P1321" s="13" t="s">
        <v>4597</v>
      </c>
      <c r="Q1321" s="16" t="s">
        <v>5658</v>
      </c>
    </row>
    <row r="1322" customFormat="false" ht="29.85" hidden="false" customHeight="false" outlineLevel="0" collapsed="false">
      <c r="A1322" s="13" t="s">
        <v>5659</v>
      </c>
      <c r="B1322" s="14" t="s">
        <v>97</v>
      </c>
      <c r="C1322" s="13" t="s">
        <v>106</v>
      </c>
      <c r="D1322" s="14" t="s">
        <v>5628</v>
      </c>
      <c r="E1322" s="15" t="s">
        <v>5660</v>
      </c>
      <c r="F1322" s="14" t="s">
        <v>450</v>
      </c>
      <c r="G1322" s="16" t="s">
        <v>5630</v>
      </c>
      <c r="H1322" s="13" t="s">
        <v>5649</v>
      </c>
      <c r="I1322" s="13" t="s">
        <v>5655</v>
      </c>
      <c r="J1322" s="13" t="s">
        <v>5656</v>
      </c>
      <c r="K1322" s="14"/>
      <c r="L1322" s="13" t="s">
        <v>5657</v>
      </c>
      <c r="M1322" s="13" t="s">
        <v>56</v>
      </c>
      <c r="N1322" s="13" t="s">
        <v>249</v>
      </c>
      <c r="O1322" s="14"/>
      <c r="P1322" s="13" t="s">
        <v>4597</v>
      </c>
      <c r="Q1322" s="16" t="s">
        <v>5661</v>
      </c>
    </row>
    <row r="1323" customFormat="false" ht="44" hidden="false" customHeight="false" outlineLevel="0" collapsed="false">
      <c r="A1323" s="13" t="s">
        <v>5662</v>
      </c>
      <c r="B1323" s="14" t="s">
        <v>97</v>
      </c>
      <c r="C1323" s="13" t="s">
        <v>106</v>
      </c>
      <c r="D1323" s="14" t="s">
        <v>5628</v>
      </c>
      <c r="E1323" s="16" t="s">
        <v>5663</v>
      </c>
      <c r="F1323" s="14" t="s">
        <v>415</v>
      </c>
      <c r="G1323" s="16" t="s">
        <v>5630</v>
      </c>
      <c r="H1323" s="13" t="s">
        <v>5631</v>
      </c>
      <c r="I1323" s="13" t="s">
        <v>5664</v>
      </c>
      <c r="J1323" s="13" t="s">
        <v>5665</v>
      </c>
      <c r="K1323" s="13" t="s">
        <v>5666</v>
      </c>
      <c r="L1323" s="13" t="s">
        <v>5667</v>
      </c>
      <c r="M1323" s="13" t="s">
        <v>52</v>
      </c>
      <c r="N1323" s="13" t="s">
        <v>249</v>
      </c>
      <c r="O1323" s="14"/>
      <c r="P1323" s="13" t="s">
        <v>4597</v>
      </c>
      <c r="Q1323" s="15" t="s">
        <v>5668</v>
      </c>
    </row>
    <row r="1324" customFormat="false" ht="29.85" hidden="false" customHeight="false" outlineLevel="0" collapsed="false">
      <c r="A1324" s="13" t="s">
        <v>5669</v>
      </c>
      <c r="B1324" s="14" t="s">
        <v>97</v>
      </c>
      <c r="C1324" s="13" t="s">
        <v>106</v>
      </c>
      <c r="D1324" s="14" t="s">
        <v>5628</v>
      </c>
      <c r="E1324" s="15" t="s">
        <v>5670</v>
      </c>
      <c r="F1324" s="14" t="s">
        <v>415</v>
      </c>
      <c r="G1324" s="16" t="s">
        <v>5630</v>
      </c>
      <c r="H1324" s="13" t="s">
        <v>5631</v>
      </c>
      <c r="I1324" s="13" t="s">
        <v>5664</v>
      </c>
      <c r="J1324" s="13" t="s">
        <v>5665</v>
      </c>
      <c r="K1324" s="13" t="s">
        <v>5666</v>
      </c>
      <c r="L1324" s="13" t="s">
        <v>5667</v>
      </c>
      <c r="M1324" s="13" t="s">
        <v>52</v>
      </c>
      <c r="N1324" s="13" t="s">
        <v>249</v>
      </c>
      <c r="O1324" s="14"/>
      <c r="P1324" s="13" t="s">
        <v>4597</v>
      </c>
      <c r="Q1324" s="15" t="s">
        <v>5671</v>
      </c>
    </row>
    <row r="1325" customFormat="false" ht="44" hidden="false" customHeight="false" outlineLevel="0" collapsed="false">
      <c r="A1325" s="13" t="s">
        <v>5672</v>
      </c>
      <c r="B1325" s="14" t="s">
        <v>97</v>
      </c>
      <c r="C1325" s="13" t="s">
        <v>106</v>
      </c>
      <c r="D1325" s="14" t="s">
        <v>5628</v>
      </c>
      <c r="E1325" s="15" t="s">
        <v>5673</v>
      </c>
      <c r="F1325" s="14" t="s">
        <v>415</v>
      </c>
      <c r="G1325" s="16" t="s">
        <v>5630</v>
      </c>
      <c r="H1325" s="13" t="s">
        <v>5631</v>
      </c>
      <c r="I1325" s="13" t="s">
        <v>5664</v>
      </c>
      <c r="J1325" s="13" t="s">
        <v>5665</v>
      </c>
      <c r="K1325" s="13" t="s">
        <v>5666</v>
      </c>
      <c r="L1325" s="13" t="s">
        <v>5667</v>
      </c>
      <c r="M1325" s="13" t="s">
        <v>52</v>
      </c>
      <c r="N1325" s="13" t="s">
        <v>249</v>
      </c>
      <c r="O1325" s="14"/>
      <c r="P1325" s="13" t="s">
        <v>4597</v>
      </c>
      <c r="Q1325" s="15" t="s">
        <v>5674</v>
      </c>
    </row>
    <row r="1326" customFormat="false" ht="58.2" hidden="false" customHeight="false" outlineLevel="0" collapsed="false">
      <c r="A1326" s="13" t="s">
        <v>5675</v>
      </c>
      <c r="B1326" s="14" t="s">
        <v>97</v>
      </c>
      <c r="C1326" s="13" t="s">
        <v>106</v>
      </c>
      <c r="D1326" s="14" t="s">
        <v>5628</v>
      </c>
      <c r="E1326" s="15" t="s">
        <v>5676</v>
      </c>
      <c r="F1326" s="14" t="s">
        <v>415</v>
      </c>
      <c r="G1326" s="16" t="s">
        <v>5630</v>
      </c>
      <c r="H1326" s="13" t="s">
        <v>5631</v>
      </c>
      <c r="I1326" s="13" t="s">
        <v>5677</v>
      </c>
      <c r="J1326" s="13" t="s">
        <v>5678</v>
      </c>
      <c r="K1326" s="14"/>
      <c r="L1326" s="14"/>
      <c r="M1326" s="13" t="s">
        <v>53</v>
      </c>
      <c r="N1326" s="13" t="s">
        <v>249</v>
      </c>
      <c r="O1326" s="14"/>
      <c r="P1326" s="13" t="s">
        <v>4597</v>
      </c>
      <c r="Q1326" s="15" t="s">
        <v>5679</v>
      </c>
    </row>
    <row r="1327" customFormat="false" ht="44" hidden="false" customHeight="false" outlineLevel="0" collapsed="false">
      <c r="A1327" s="13" t="s">
        <v>5680</v>
      </c>
      <c r="B1327" s="14" t="s">
        <v>97</v>
      </c>
      <c r="C1327" s="13" t="s">
        <v>106</v>
      </c>
      <c r="D1327" s="14" t="s">
        <v>5628</v>
      </c>
      <c r="E1327" s="16" t="s">
        <v>5681</v>
      </c>
      <c r="F1327" s="14" t="s">
        <v>415</v>
      </c>
      <c r="G1327" s="16" t="s">
        <v>5630</v>
      </c>
      <c r="H1327" s="13" t="s">
        <v>5631</v>
      </c>
      <c r="I1327" s="13" t="s">
        <v>5677</v>
      </c>
      <c r="J1327" s="13" t="s">
        <v>5678</v>
      </c>
      <c r="K1327" s="14"/>
      <c r="L1327" s="14"/>
      <c r="M1327" s="13" t="s">
        <v>53</v>
      </c>
      <c r="N1327" s="13" t="s">
        <v>249</v>
      </c>
      <c r="O1327" s="14"/>
      <c r="P1327" s="13" t="s">
        <v>4597</v>
      </c>
      <c r="Q1327" s="15" t="s">
        <v>5682</v>
      </c>
    </row>
    <row r="1328" customFormat="false" ht="44" hidden="false" customHeight="false" outlineLevel="0" collapsed="false">
      <c r="A1328" s="13" t="s">
        <v>5683</v>
      </c>
      <c r="B1328" s="14" t="s">
        <v>97</v>
      </c>
      <c r="C1328" s="13" t="s">
        <v>106</v>
      </c>
      <c r="D1328" s="14" t="s">
        <v>5628</v>
      </c>
      <c r="E1328" s="15" t="s">
        <v>5684</v>
      </c>
      <c r="F1328" s="14" t="s">
        <v>415</v>
      </c>
      <c r="G1328" s="16" t="s">
        <v>5630</v>
      </c>
      <c r="H1328" s="13" t="s">
        <v>5631</v>
      </c>
      <c r="I1328" s="13" t="s">
        <v>5677</v>
      </c>
      <c r="J1328" s="13" t="s">
        <v>5678</v>
      </c>
      <c r="K1328" s="14"/>
      <c r="L1328" s="14"/>
      <c r="M1328" s="13" t="s">
        <v>53</v>
      </c>
      <c r="N1328" s="13" t="s">
        <v>249</v>
      </c>
      <c r="O1328" s="14"/>
      <c r="P1328" s="13" t="s">
        <v>4597</v>
      </c>
      <c r="Q1328" s="15" t="s">
        <v>5685</v>
      </c>
    </row>
    <row r="1329" customFormat="false" ht="58.2" hidden="false" customHeight="false" outlineLevel="0" collapsed="false">
      <c r="A1329" s="13" t="s">
        <v>5686</v>
      </c>
      <c r="B1329" s="14" t="s">
        <v>97</v>
      </c>
      <c r="C1329" s="13" t="s">
        <v>106</v>
      </c>
      <c r="D1329" s="14" t="s">
        <v>5628</v>
      </c>
      <c r="E1329" s="16" t="s">
        <v>5687</v>
      </c>
      <c r="F1329" s="14" t="s">
        <v>5688</v>
      </c>
      <c r="G1329" s="16" t="s">
        <v>5630</v>
      </c>
      <c r="H1329" s="13" t="s">
        <v>5689</v>
      </c>
      <c r="I1329" s="13" t="s">
        <v>5690</v>
      </c>
      <c r="J1329" s="13" t="s">
        <v>5691</v>
      </c>
      <c r="K1329" s="13" t="s">
        <v>5692</v>
      </c>
      <c r="L1329" s="14"/>
      <c r="M1329" s="13" t="s">
        <v>56</v>
      </c>
      <c r="N1329" s="13" t="s">
        <v>249</v>
      </c>
      <c r="O1329" s="14"/>
      <c r="P1329" s="13" t="s">
        <v>4597</v>
      </c>
      <c r="Q1329" s="16" t="s">
        <v>5693</v>
      </c>
    </row>
    <row r="1330" customFormat="false" ht="44" hidden="false" customHeight="false" outlineLevel="0" collapsed="false">
      <c r="A1330" s="13" t="s">
        <v>5694</v>
      </c>
      <c r="B1330" s="14" t="s">
        <v>97</v>
      </c>
      <c r="C1330" s="13" t="s">
        <v>106</v>
      </c>
      <c r="D1330" s="14" t="s">
        <v>5695</v>
      </c>
      <c r="E1330" s="16" t="s">
        <v>5696</v>
      </c>
      <c r="F1330" s="14" t="s">
        <v>396</v>
      </c>
      <c r="G1330" s="16" t="s">
        <v>5697</v>
      </c>
      <c r="H1330" s="13" t="s">
        <v>5698</v>
      </c>
      <c r="I1330" s="13" t="s">
        <v>5699</v>
      </c>
      <c r="J1330" s="13" t="s">
        <v>5700</v>
      </c>
      <c r="K1330" s="13" t="s">
        <v>5701</v>
      </c>
      <c r="L1330" s="14"/>
      <c r="M1330" s="13" t="s">
        <v>56</v>
      </c>
      <c r="N1330" s="13" t="s">
        <v>249</v>
      </c>
      <c r="O1330" s="14"/>
      <c r="P1330" s="13" t="s">
        <v>4597</v>
      </c>
      <c r="Q1330" s="16" t="s">
        <v>5702</v>
      </c>
    </row>
    <row r="1331" customFormat="false" ht="44" hidden="false" customHeight="false" outlineLevel="0" collapsed="false">
      <c r="A1331" s="13" t="s">
        <v>5703</v>
      </c>
      <c r="B1331" s="14" t="s">
        <v>97</v>
      </c>
      <c r="C1331" s="13" t="s">
        <v>106</v>
      </c>
      <c r="D1331" s="14" t="s">
        <v>5695</v>
      </c>
      <c r="E1331" s="16" t="s">
        <v>5704</v>
      </c>
      <c r="F1331" s="14" t="s">
        <v>3596</v>
      </c>
      <c r="G1331" s="16" t="s">
        <v>5697</v>
      </c>
      <c r="H1331" s="13" t="s">
        <v>5698</v>
      </c>
      <c r="I1331" s="13" t="s">
        <v>5699</v>
      </c>
      <c r="J1331" s="13" t="s">
        <v>5700</v>
      </c>
      <c r="K1331" s="13" t="s">
        <v>5701</v>
      </c>
      <c r="L1331" s="14"/>
      <c r="M1331" s="13" t="s">
        <v>56</v>
      </c>
      <c r="N1331" s="13" t="s">
        <v>249</v>
      </c>
      <c r="O1331" s="14"/>
      <c r="P1331" s="13" t="s">
        <v>4597</v>
      </c>
      <c r="Q1331" s="16" t="s">
        <v>5705</v>
      </c>
    </row>
    <row r="1332" customFormat="false" ht="44" hidden="false" customHeight="false" outlineLevel="0" collapsed="false">
      <c r="A1332" s="13" t="s">
        <v>5706</v>
      </c>
      <c r="B1332" s="14" t="s">
        <v>97</v>
      </c>
      <c r="C1332" s="13" t="s">
        <v>106</v>
      </c>
      <c r="D1332" s="14" t="s">
        <v>5695</v>
      </c>
      <c r="E1332" s="16" t="s">
        <v>5707</v>
      </c>
      <c r="F1332" s="14" t="s">
        <v>415</v>
      </c>
      <c r="G1332" s="16" t="s">
        <v>5697</v>
      </c>
      <c r="H1332" s="13" t="s">
        <v>5698</v>
      </c>
      <c r="I1332" s="13" t="s">
        <v>5699</v>
      </c>
      <c r="J1332" s="13" t="s">
        <v>5700</v>
      </c>
      <c r="K1332" s="13" t="s">
        <v>5701</v>
      </c>
      <c r="L1332" s="14"/>
      <c r="M1332" s="13" t="s">
        <v>56</v>
      </c>
      <c r="N1332" s="13" t="s">
        <v>249</v>
      </c>
      <c r="O1332" s="14"/>
      <c r="P1332" s="13" t="s">
        <v>4597</v>
      </c>
      <c r="Q1332" s="16" t="s">
        <v>5708</v>
      </c>
    </row>
    <row r="1333" customFormat="false" ht="44" hidden="false" customHeight="false" outlineLevel="0" collapsed="false">
      <c r="A1333" s="13" t="s">
        <v>5709</v>
      </c>
      <c r="B1333" s="14" t="s">
        <v>97</v>
      </c>
      <c r="C1333" s="13" t="s">
        <v>106</v>
      </c>
      <c r="D1333" s="14" t="s">
        <v>5710</v>
      </c>
      <c r="E1333" s="16" t="s">
        <v>5711</v>
      </c>
      <c r="F1333" s="14" t="s">
        <v>396</v>
      </c>
      <c r="G1333" s="16" t="s">
        <v>5712</v>
      </c>
      <c r="H1333" s="13" t="s">
        <v>5713</v>
      </c>
      <c r="I1333" s="13" t="s">
        <v>5714</v>
      </c>
      <c r="J1333" s="13" t="s">
        <v>5715</v>
      </c>
      <c r="K1333" s="13" t="s">
        <v>5716</v>
      </c>
      <c r="L1333" s="14"/>
      <c r="M1333" s="13" t="s">
        <v>53</v>
      </c>
      <c r="N1333" s="13" t="s">
        <v>249</v>
      </c>
      <c r="O1333" s="14"/>
      <c r="P1333" s="13" t="s">
        <v>4597</v>
      </c>
      <c r="Q1333" s="16" t="s">
        <v>5717</v>
      </c>
    </row>
    <row r="1334" customFormat="false" ht="44" hidden="false" customHeight="false" outlineLevel="0" collapsed="false">
      <c r="A1334" s="13" t="s">
        <v>5718</v>
      </c>
      <c r="B1334" s="14" t="s">
        <v>97</v>
      </c>
      <c r="C1334" s="13" t="s">
        <v>106</v>
      </c>
      <c r="D1334" s="14" t="s">
        <v>5710</v>
      </c>
      <c r="E1334" s="16" t="s">
        <v>5719</v>
      </c>
      <c r="F1334" s="14" t="s">
        <v>396</v>
      </c>
      <c r="G1334" s="16" t="s">
        <v>5712</v>
      </c>
      <c r="H1334" s="13" t="s">
        <v>5713</v>
      </c>
      <c r="I1334" s="13" t="s">
        <v>5714</v>
      </c>
      <c r="J1334" s="13" t="s">
        <v>5715</v>
      </c>
      <c r="K1334" s="13" t="s">
        <v>5716</v>
      </c>
      <c r="L1334" s="14"/>
      <c r="M1334" s="13" t="s">
        <v>53</v>
      </c>
      <c r="N1334" s="13" t="s">
        <v>249</v>
      </c>
      <c r="O1334" s="14"/>
      <c r="P1334" s="13" t="s">
        <v>4597</v>
      </c>
      <c r="Q1334" s="16" t="s">
        <v>5720</v>
      </c>
    </row>
    <row r="1335" customFormat="false" ht="44" hidden="false" customHeight="false" outlineLevel="0" collapsed="false">
      <c r="A1335" s="13" t="s">
        <v>5721</v>
      </c>
      <c r="B1335" s="14" t="s">
        <v>97</v>
      </c>
      <c r="C1335" s="13" t="s">
        <v>106</v>
      </c>
      <c r="D1335" s="14" t="s">
        <v>5722</v>
      </c>
      <c r="E1335" s="15" t="s">
        <v>5723</v>
      </c>
      <c r="F1335" s="14" t="s">
        <v>415</v>
      </c>
      <c r="G1335" s="16" t="s">
        <v>5724</v>
      </c>
      <c r="H1335" s="13" t="s">
        <v>5725</v>
      </c>
      <c r="I1335" s="13" t="s">
        <v>5726</v>
      </c>
      <c r="J1335" s="13" t="s">
        <v>5727</v>
      </c>
      <c r="K1335" s="13" t="s">
        <v>5728</v>
      </c>
      <c r="L1335" s="14"/>
      <c r="M1335" s="13" t="s">
        <v>53</v>
      </c>
      <c r="N1335" s="13" t="s">
        <v>249</v>
      </c>
      <c r="O1335" s="14"/>
      <c r="P1335" s="13" t="s">
        <v>4597</v>
      </c>
      <c r="Q1335" s="16" t="s">
        <v>5729</v>
      </c>
    </row>
    <row r="1336" customFormat="false" ht="29.85" hidden="false" customHeight="false" outlineLevel="0" collapsed="false">
      <c r="A1336" s="13" t="s">
        <v>5730</v>
      </c>
      <c r="B1336" s="14" t="s">
        <v>97</v>
      </c>
      <c r="C1336" s="13" t="s">
        <v>106</v>
      </c>
      <c r="D1336" s="14" t="s">
        <v>5731</v>
      </c>
      <c r="E1336" s="16" t="s">
        <v>5732</v>
      </c>
      <c r="F1336" s="14" t="s">
        <v>415</v>
      </c>
      <c r="G1336" s="16" t="s">
        <v>5733</v>
      </c>
      <c r="H1336" s="13" t="s">
        <v>5734</v>
      </c>
      <c r="I1336" s="13" t="s">
        <v>5726</v>
      </c>
      <c r="J1336" s="13" t="s">
        <v>5727</v>
      </c>
      <c r="K1336" s="13" t="s">
        <v>5728</v>
      </c>
      <c r="L1336" s="14"/>
      <c r="M1336" s="13" t="s">
        <v>53</v>
      </c>
      <c r="N1336" s="13" t="s">
        <v>249</v>
      </c>
      <c r="O1336" s="14"/>
      <c r="P1336" s="13" t="s">
        <v>4597</v>
      </c>
      <c r="Q1336" s="16" t="s">
        <v>5735</v>
      </c>
    </row>
    <row r="1337" customFormat="false" ht="44" hidden="false" customHeight="false" outlineLevel="0" collapsed="false">
      <c r="A1337" s="13" t="s">
        <v>5736</v>
      </c>
      <c r="B1337" s="14" t="s">
        <v>97</v>
      </c>
      <c r="C1337" s="13" t="s">
        <v>106</v>
      </c>
      <c r="D1337" s="14" t="s">
        <v>5737</v>
      </c>
      <c r="E1337" s="16" t="s">
        <v>5738</v>
      </c>
      <c r="F1337" s="14" t="s">
        <v>396</v>
      </c>
      <c r="G1337" s="16" t="s">
        <v>5739</v>
      </c>
      <c r="H1337" s="13" t="s">
        <v>5734</v>
      </c>
      <c r="I1337" s="13" t="s">
        <v>5726</v>
      </c>
      <c r="J1337" s="13" t="s">
        <v>5727</v>
      </c>
      <c r="K1337" s="13" t="s">
        <v>5728</v>
      </c>
      <c r="L1337" s="14"/>
      <c r="M1337" s="13" t="s">
        <v>53</v>
      </c>
      <c r="N1337" s="13" t="s">
        <v>249</v>
      </c>
      <c r="O1337" s="14"/>
      <c r="P1337" s="13" t="s">
        <v>4597</v>
      </c>
      <c r="Q1337" s="16" t="s">
        <v>5740</v>
      </c>
    </row>
    <row r="1338" customFormat="false" ht="58.2" hidden="false" customHeight="false" outlineLevel="0" collapsed="false">
      <c r="A1338" s="13" t="s">
        <v>5741</v>
      </c>
      <c r="B1338" s="14" t="s">
        <v>97</v>
      </c>
      <c r="C1338" s="13" t="s">
        <v>106</v>
      </c>
      <c r="D1338" s="14" t="s">
        <v>5742</v>
      </c>
      <c r="E1338" s="16" t="s">
        <v>5743</v>
      </c>
      <c r="F1338" s="14" t="s">
        <v>396</v>
      </c>
      <c r="G1338" s="16" t="s">
        <v>5744</v>
      </c>
      <c r="H1338" s="13" t="s">
        <v>5725</v>
      </c>
      <c r="I1338" s="13" t="s">
        <v>5726</v>
      </c>
      <c r="J1338" s="13" t="s">
        <v>5727</v>
      </c>
      <c r="K1338" s="13" t="s">
        <v>5728</v>
      </c>
      <c r="L1338" s="14"/>
      <c r="M1338" s="13" t="s">
        <v>53</v>
      </c>
      <c r="N1338" s="13" t="s">
        <v>249</v>
      </c>
      <c r="O1338" s="14"/>
      <c r="P1338" s="13" t="s">
        <v>4597</v>
      </c>
      <c r="Q1338" s="16" t="s">
        <v>5745</v>
      </c>
    </row>
    <row r="1339" customFormat="false" ht="58.2" hidden="false" customHeight="false" outlineLevel="0" collapsed="false">
      <c r="A1339" s="13" t="s">
        <v>5746</v>
      </c>
      <c r="B1339" s="14" t="s">
        <v>97</v>
      </c>
      <c r="C1339" s="13" t="s">
        <v>106</v>
      </c>
      <c r="D1339" s="14" t="s">
        <v>5747</v>
      </c>
      <c r="E1339" s="16" t="s">
        <v>5748</v>
      </c>
      <c r="F1339" s="14" t="s">
        <v>450</v>
      </c>
      <c r="G1339" s="16" t="s">
        <v>5749</v>
      </c>
      <c r="H1339" s="13" t="s">
        <v>5734</v>
      </c>
      <c r="I1339" s="13" t="s">
        <v>5750</v>
      </c>
      <c r="J1339" s="13" t="s">
        <v>5751</v>
      </c>
      <c r="K1339" s="14"/>
      <c r="L1339" s="14"/>
      <c r="M1339" s="13" t="s">
        <v>55</v>
      </c>
      <c r="N1339" s="13" t="s">
        <v>249</v>
      </c>
      <c r="O1339" s="14"/>
      <c r="P1339" s="13" t="s">
        <v>4597</v>
      </c>
      <c r="Q1339" s="15" t="s">
        <v>5752</v>
      </c>
    </row>
    <row r="1340" customFormat="false" ht="58.2" hidden="false" customHeight="false" outlineLevel="0" collapsed="false">
      <c r="A1340" s="13" t="s">
        <v>5753</v>
      </c>
      <c r="B1340" s="14" t="s">
        <v>97</v>
      </c>
      <c r="C1340" s="13" t="s">
        <v>106</v>
      </c>
      <c r="D1340" s="14" t="s">
        <v>5747</v>
      </c>
      <c r="E1340" s="16" t="s">
        <v>5754</v>
      </c>
      <c r="F1340" s="14" t="s">
        <v>450</v>
      </c>
      <c r="G1340" s="16" t="s">
        <v>5749</v>
      </c>
      <c r="H1340" s="13" t="s">
        <v>5734</v>
      </c>
      <c r="I1340" s="13" t="s">
        <v>5750</v>
      </c>
      <c r="J1340" s="13" t="s">
        <v>5751</v>
      </c>
      <c r="K1340" s="14"/>
      <c r="L1340" s="14"/>
      <c r="M1340" s="13" t="s">
        <v>55</v>
      </c>
      <c r="N1340" s="13" t="s">
        <v>249</v>
      </c>
      <c r="O1340" s="14"/>
      <c r="P1340" s="13" t="s">
        <v>4597</v>
      </c>
      <c r="Q1340" s="15" t="s">
        <v>5752</v>
      </c>
    </row>
    <row r="1341" customFormat="false" ht="58.2" hidden="false" customHeight="false" outlineLevel="0" collapsed="false">
      <c r="A1341" s="13" t="s">
        <v>5755</v>
      </c>
      <c r="B1341" s="14" t="s">
        <v>97</v>
      </c>
      <c r="C1341" s="13" t="s">
        <v>106</v>
      </c>
      <c r="D1341" s="14" t="s">
        <v>5747</v>
      </c>
      <c r="E1341" s="15" t="s">
        <v>5756</v>
      </c>
      <c r="F1341" s="14" t="s">
        <v>450</v>
      </c>
      <c r="G1341" s="16" t="s">
        <v>5749</v>
      </c>
      <c r="H1341" s="13" t="s">
        <v>5734</v>
      </c>
      <c r="I1341" s="13" t="s">
        <v>5750</v>
      </c>
      <c r="J1341" s="13" t="s">
        <v>5751</v>
      </c>
      <c r="K1341" s="14"/>
      <c r="L1341" s="14"/>
      <c r="M1341" s="13" t="s">
        <v>55</v>
      </c>
      <c r="N1341" s="13" t="s">
        <v>249</v>
      </c>
      <c r="O1341" s="14"/>
      <c r="P1341" s="13" t="s">
        <v>4597</v>
      </c>
      <c r="Q1341" s="15" t="s">
        <v>5752</v>
      </c>
    </row>
    <row r="1342" customFormat="false" ht="72.35" hidden="false" customHeight="false" outlineLevel="0" collapsed="false">
      <c r="A1342" s="13" t="s">
        <v>5757</v>
      </c>
      <c r="B1342" s="14" t="s">
        <v>97</v>
      </c>
      <c r="C1342" s="13" t="s">
        <v>106</v>
      </c>
      <c r="D1342" s="14" t="s">
        <v>5747</v>
      </c>
      <c r="E1342" s="16" t="s">
        <v>5758</v>
      </c>
      <c r="F1342" s="14" t="s">
        <v>450</v>
      </c>
      <c r="G1342" s="16" t="s">
        <v>5749</v>
      </c>
      <c r="H1342" s="13" t="s">
        <v>5734</v>
      </c>
      <c r="I1342" s="13" t="s">
        <v>5750</v>
      </c>
      <c r="J1342" s="13" t="s">
        <v>5751</v>
      </c>
      <c r="K1342" s="14"/>
      <c r="L1342" s="14"/>
      <c r="M1342" s="13" t="s">
        <v>55</v>
      </c>
      <c r="N1342" s="13" t="s">
        <v>249</v>
      </c>
      <c r="O1342" s="14"/>
      <c r="P1342" s="13" t="s">
        <v>4597</v>
      </c>
      <c r="Q1342" s="15" t="s">
        <v>5759</v>
      </c>
    </row>
    <row r="1343" customFormat="false" ht="29.85" hidden="false" customHeight="false" outlineLevel="0" collapsed="false">
      <c r="A1343" s="13" t="s">
        <v>5760</v>
      </c>
      <c r="B1343" s="14" t="s">
        <v>97</v>
      </c>
      <c r="C1343" s="13" t="s">
        <v>106</v>
      </c>
      <c r="D1343" s="14" t="s">
        <v>5761</v>
      </c>
      <c r="E1343" s="16" t="s">
        <v>5762</v>
      </c>
      <c r="F1343" s="14" t="s">
        <v>396</v>
      </c>
      <c r="G1343" s="16" t="s">
        <v>5763</v>
      </c>
      <c r="H1343" s="13" t="s">
        <v>5764</v>
      </c>
      <c r="I1343" s="13" t="s">
        <v>5765</v>
      </c>
      <c r="J1343" s="14" t="s">
        <v>5766</v>
      </c>
      <c r="K1343" s="14"/>
      <c r="L1343" s="14"/>
      <c r="M1343" s="13" t="s">
        <v>54</v>
      </c>
      <c r="N1343" s="13" t="s">
        <v>249</v>
      </c>
      <c r="O1343" s="14"/>
      <c r="P1343" s="13" t="s">
        <v>4597</v>
      </c>
      <c r="Q1343" s="16" t="s">
        <v>5767</v>
      </c>
    </row>
    <row r="1344" customFormat="false" ht="58.2" hidden="false" customHeight="false" outlineLevel="0" collapsed="false">
      <c r="A1344" s="13" t="s">
        <v>5768</v>
      </c>
      <c r="B1344" s="14" t="s">
        <v>97</v>
      </c>
      <c r="C1344" s="13" t="s">
        <v>106</v>
      </c>
      <c r="D1344" s="14" t="s">
        <v>5761</v>
      </c>
      <c r="E1344" s="16" t="s">
        <v>5769</v>
      </c>
      <c r="F1344" s="14" t="s">
        <v>396</v>
      </c>
      <c r="G1344" s="16" t="s">
        <v>5763</v>
      </c>
      <c r="H1344" s="13" t="s">
        <v>5764</v>
      </c>
      <c r="I1344" s="13" t="s">
        <v>5770</v>
      </c>
      <c r="J1344" s="14" t="s">
        <v>5771</v>
      </c>
      <c r="K1344" s="14"/>
      <c r="L1344" s="14"/>
      <c r="M1344" s="13" t="s">
        <v>54</v>
      </c>
      <c r="N1344" s="13" t="s">
        <v>249</v>
      </c>
      <c r="O1344" s="14"/>
      <c r="P1344" s="13" t="s">
        <v>4597</v>
      </c>
      <c r="Q1344" s="16" t="s">
        <v>5772</v>
      </c>
    </row>
    <row r="1345" customFormat="false" ht="58.2" hidden="false" customHeight="false" outlineLevel="0" collapsed="false">
      <c r="A1345" s="13" t="s">
        <v>5773</v>
      </c>
      <c r="B1345" s="14" t="s">
        <v>97</v>
      </c>
      <c r="C1345" s="13" t="s">
        <v>106</v>
      </c>
      <c r="D1345" s="14" t="s">
        <v>5628</v>
      </c>
      <c r="E1345" s="16" t="s">
        <v>5774</v>
      </c>
      <c r="F1345" s="14" t="s">
        <v>396</v>
      </c>
      <c r="G1345" s="16" t="s">
        <v>5630</v>
      </c>
      <c r="H1345" s="13" t="s">
        <v>5631</v>
      </c>
      <c r="I1345" s="13" t="s">
        <v>5770</v>
      </c>
      <c r="J1345" s="14" t="s">
        <v>5771</v>
      </c>
      <c r="K1345" s="14"/>
      <c r="L1345" s="14"/>
      <c r="M1345" s="13" t="s">
        <v>54</v>
      </c>
      <c r="N1345" s="13" t="s">
        <v>249</v>
      </c>
      <c r="O1345" s="14"/>
      <c r="P1345" s="13" t="s">
        <v>4597</v>
      </c>
      <c r="Q1345" s="16" t="s">
        <v>5775</v>
      </c>
    </row>
    <row r="1346" customFormat="false" ht="58.2" hidden="false" customHeight="false" outlineLevel="0" collapsed="false">
      <c r="A1346" s="13" t="s">
        <v>5300</v>
      </c>
      <c r="B1346" s="14" t="s">
        <v>97</v>
      </c>
      <c r="C1346" s="13" t="s">
        <v>106</v>
      </c>
      <c r="D1346" s="14" t="s">
        <v>5761</v>
      </c>
      <c r="E1346" s="16" t="s">
        <v>5776</v>
      </c>
      <c r="F1346" s="14" t="s">
        <v>396</v>
      </c>
      <c r="G1346" s="16" t="s">
        <v>5763</v>
      </c>
      <c r="H1346" s="13" t="s">
        <v>5764</v>
      </c>
      <c r="I1346" s="13" t="s">
        <v>5777</v>
      </c>
      <c r="J1346" s="14" t="s">
        <v>5778</v>
      </c>
      <c r="K1346" s="14"/>
      <c r="L1346" s="14"/>
      <c r="M1346" s="13" t="s">
        <v>54</v>
      </c>
      <c r="N1346" s="13" t="s">
        <v>249</v>
      </c>
      <c r="O1346" s="14"/>
      <c r="P1346" s="13" t="s">
        <v>4597</v>
      </c>
      <c r="Q1346" s="16" t="s">
        <v>5779</v>
      </c>
    </row>
    <row r="1347" customFormat="false" ht="44" hidden="false" customHeight="false" outlineLevel="0" collapsed="false">
      <c r="A1347" s="13" t="s">
        <v>5780</v>
      </c>
      <c r="B1347" s="14" t="s">
        <v>97</v>
      </c>
      <c r="C1347" s="13" t="s">
        <v>106</v>
      </c>
      <c r="D1347" s="14" t="s">
        <v>5781</v>
      </c>
      <c r="E1347" s="16" t="s">
        <v>5782</v>
      </c>
      <c r="F1347" s="14" t="s">
        <v>450</v>
      </c>
      <c r="G1347" s="16" t="s">
        <v>5783</v>
      </c>
      <c r="H1347" s="13" t="s">
        <v>5784</v>
      </c>
      <c r="I1347" s="13" t="s">
        <v>5785</v>
      </c>
      <c r="J1347" s="13" t="s">
        <v>5786</v>
      </c>
      <c r="K1347" s="14"/>
      <c r="L1347" s="14"/>
      <c r="M1347" s="13" t="s">
        <v>55</v>
      </c>
      <c r="N1347" s="13" t="s">
        <v>249</v>
      </c>
      <c r="O1347" s="14"/>
      <c r="P1347" s="13" t="s">
        <v>4597</v>
      </c>
      <c r="Q1347" s="15" t="s">
        <v>5787</v>
      </c>
    </row>
    <row r="1348" customFormat="false" ht="44" hidden="false" customHeight="false" outlineLevel="0" collapsed="false">
      <c r="A1348" s="13" t="s">
        <v>5788</v>
      </c>
      <c r="B1348" s="14" t="s">
        <v>97</v>
      </c>
      <c r="C1348" s="13" t="s">
        <v>106</v>
      </c>
      <c r="D1348" s="14" t="s">
        <v>5781</v>
      </c>
      <c r="E1348" s="16" t="s">
        <v>5789</v>
      </c>
      <c r="F1348" s="14" t="s">
        <v>450</v>
      </c>
      <c r="G1348" s="16" t="s">
        <v>5783</v>
      </c>
      <c r="H1348" s="13" t="s">
        <v>5790</v>
      </c>
      <c r="I1348" s="13" t="s">
        <v>5785</v>
      </c>
      <c r="J1348" s="13" t="s">
        <v>5786</v>
      </c>
      <c r="K1348" s="14"/>
      <c r="L1348" s="14"/>
      <c r="M1348" s="13" t="s">
        <v>55</v>
      </c>
      <c r="N1348" s="13" t="s">
        <v>249</v>
      </c>
      <c r="O1348" s="14"/>
      <c r="P1348" s="13" t="s">
        <v>4597</v>
      </c>
      <c r="Q1348" s="15" t="s">
        <v>5787</v>
      </c>
    </row>
    <row r="1349" customFormat="false" ht="58.2" hidden="false" customHeight="false" outlineLevel="0" collapsed="false">
      <c r="A1349" s="13" t="s">
        <v>5791</v>
      </c>
      <c r="B1349" s="14" t="s">
        <v>97</v>
      </c>
      <c r="C1349" s="13" t="s">
        <v>106</v>
      </c>
      <c r="D1349" s="14" t="s">
        <v>5781</v>
      </c>
      <c r="E1349" s="16" t="s">
        <v>5792</v>
      </c>
      <c r="F1349" s="14" t="s">
        <v>4169</v>
      </c>
      <c r="G1349" s="16" t="s">
        <v>5783</v>
      </c>
      <c r="H1349" s="13" t="s">
        <v>5784</v>
      </c>
      <c r="I1349" s="13" t="s">
        <v>4823</v>
      </c>
      <c r="J1349" s="13" t="s">
        <v>4824</v>
      </c>
      <c r="K1349" s="13" t="s">
        <v>4825</v>
      </c>
      <c r="L1349" s="14"/>
      <c r="M1349" s="13" t="s">
        <v>53</v>
      </c>
      <c r="N1349" s="13" t="s">
        <v>249</v>
      </c>
      <c r="O1349" s="14"/>
      <c r="P1349" s="13" t="s">
        <v>4597</v>
      </c>
      <c r="Q1349" s="15" t="s">
        <v>5793</v>
      </c>
    </row>
    <row r="1350" customFormat="false" ht="58.2" hidden="false" customHeight="false" outlineLevel="0" collapsed="false">
      <c r="A1350" s="13" t="s">
        <v>5794</v>
      </c>
      <c r="B1350" s="14" t="s">
        <v>97</v>
      </c>
      <c r="C1350" s="13" t="s">
        <v>106</v>
      </c>
      <c r="D1350" s="14" t="s">
        <v>5781</v>
      </c>
      <c r="E1350" s="15" t="s">
        <v>5795</v>
      </c>
      <c r="F1350" s="14" t="s">
        <v>4169</v>
      </c>
      <c r="G1350" s="16" t="s">
        <v>5783</v>
      </c>
      <c r="H1350" s="13" t="s">
        <v>5796</v>
      </c>
      <c r="I1350" s="13" t="s">
        <v>4823</v>
      </c>
      <c r="J1350" s="13" t="s">
        <v>4824</v>
      </c>
      <c r="K1350" s="13" t="s">
        <v>4825</v>
      </c>
      <c r="L1350" s="14"/>
      <c r="M1350" s="13" t="s">
        <v>53</v>
      </c>
      <c r="N1350" s="13" t="s">
        <v>249</v>
      </c>
      <c r="O1350" s="14"/>
      <c r="P1350" s="13" t="s">
        <v>4597</v>
      </c>
      <c r="Q1350" s="15" t="s">
        <v>5797</v>
      </c>
    </row>
    <row r="1351" customFormat="false" ht="44" hidden="false" customHeight="false" outlineLevel="0" collapsed="false">
      <c r="A1351" s="13" t="s">
        <v>5798</v>
      </c>
      <c r="B1351" s="14" t="s">
        <v>97</v>
      </c>
      <c r="C1351" s="13" t="s">
        <v>106</v>
      </c>
      <c r="D1351" s="14" t="s">
        <v>5799</v>
      </c>
      <c r="E1351" s="16" t="s">
        <v>5800</v>
      </c>
      <c r="F1351" s="14" t="s">
        <v>396</v>
      </c>
      <c r="G1351" s="16" t="s">
        <v>5801</v>
      </c>
      <c r="H1351" s="13" t="s">
        <v>5713</v>
      </c>
      <c r="I1351" s="13" t="s">
        <v>5802</v>
      </c>
      <c r="J1351" s="13" t="s">
        <v>5803</v>
      </c>
      <c r="K1351" s="13" t="s">
        <v>5804</v>
      </c>
      <c r="L1351" s="14"/>
      <c r="M1351" s="13" t="s">
        <v>53</v>
      </c>
      <c r="N1351" s="13" t="s">
        <v>249</v>
      </c>
      <c r="O1351" s="14"/>
      <c r="P1351" s="13" t="s">
        <v>4597</v>
      </c>
      <c r="Q1351" s="15" t="s">
        <v>5805</v>
      </c>
    </row>
    <row r="1352" customFormat="false" ht="44" hidden="false" customHeight="false" outlineLevel="0" collapsed="false">
      <c r="A1352" s="13" t="s">
        <v>5806</v>
      </c>
      <c r="B1352" s="14" t="s">
        <v>97</v>
      </c>
      <c r="C1352" s="13" t="s">
        <v>106</v>
      </c>
      <c r="D1352" s="14" t="s">
        <v>5799</v>
      </c>
      <c r="E1352" s="16" t="s">
        <v>5807</v>
      </c>
      <c r="F1352" s="14" t="s">
        <v>396</v>
      </c>
      <c r="G1352" s="16" t="s">
        <v>5801</v>
      </c>
      <c r="H1352" s="13" t="s">
        <v>5713</v>
      </c>
      <c r="I1352" s="13" t="s">
        <v>5802</v>
      </c>
      <c r="J1352" s="13" t="s">
        <v>5803</v>
      </c>
      <c r="K1352" s="13" t="s">
        <v>5804</v>
      </c>
      <c r="L1352" s="14"/>
      <c r="M1352" s="13" t="s">
        <v>53</v>
      </c>
      <c r="N1352" s="13" t="s">
        <v>249</v>
      </c>
      <c r="O1352" s="14"/>
      <c r="P1352" s="13" t="s">
        <v>4597</v>
      </c>
      <c r="Q1352" s="15" t="s">
        <v>5808</v>
      </c>
    </row>
    <row r="1353" customFormat="false" ht="72.35" hidden="false" customHeight="false" outlineLevel="0" collapsed="false">
      <c r="A1353" s="13" t="s">
        <v>5809</v>
      </c>
      <c r="B1353" s="14" t="s">
        <v>97</v>
      </c>
      <c r="C1353" s="13" t="s">
        <v>106</v>
      </c>
      <c r="D1353" s="14" t="s">
        <v>5810</v>
      </c>
      <c r="E1353" s="16" t="s">
        <v>5811</v>
      </c>
      <c r="F1353" s="14" t="s">
        <v>415</v>
      </c>
      <c r="G1353" s="16" t="s">
        <v>5812</v>
      </c>
      <c r="H1353" s="13" t="s">
        <v>4836</v>
      </c>
      <c r="I1353" s="13" t="s">
        <v>5813</v>
      </c>
      <c r="J1353" s="13" t="s">
        <v>5814</v>
      </c>
      <c r="K1353" s="13" t="s">
        <v>5815</v>
      </c>
      <c r="L1353" s="13" t="s">
        <v>5816</v>
      </c>
      <c r="M1353" s="13" t="s">
        <v>52</v>
      </c>
      <c r="N1353" s="13" t="s">
        <v>249</v>
      </c>
      <c r="O1353" s="14"/>
      <c r="P1353" s="13" t="s">
        <v>4597</v>
      </c>
      <c r="Q1353" s="16" t="s">
        <v>5817</v>
      </c>
    </row>
    <row r="1354" customFormat="false" ht="72.35" hidden="false" customHeight="false" outlineLevel="0" collapsed="false">
      <c r="A1354" s="13" t="s">
        <v>5818</v>
      </c>
      <c r="B1354" s="14" t="s">
        <v>97</v>
      </c>
      <c r="C1354" s="13" t="s">
        <v>106</v>
      </c>
      <c r="D1354" s="14" t="s">
        <v>5628</v>
      </c>
      <c r="E1354" s="16" t="s">
        <v>5819</v>
      </c>
      <c r="F1354" s="14" t="s">
        <v>5820</v>
      </c>
      <c r="G1354" s="16" t="s">
        <v>5630</v>
      </c>
      <c r="H1354" s="13" t="s">
        <v>5631</v>
      </c>
      <c r="I1354" s="13" t="s">
        <v>5821</v>
      </c>
      <c r="J1354" s="13" t="s">
        <v>5822</v>
      </c>
      <c r="K1354" s="13" t="s">
        <v>5823</v>
      </c>
      <c r="L1354" s="13" t="s">
        <v>5824</v>
      </c>
      <c r="M1354" s="13" t="s">
        <v>53</v>
      </c>
      <c r="N1354" s="13" t="s">
        <v>249</v>
      </c>
      <c r="O1354" s="14"/>
      <c r="P1354" s="13" t="s">
        <v>4597</v>
      </c>
      <c r="Q1354" s="16" t="s">
        <v>5825</v>
      </c>
    </row>
    <row r="1355" customFormat="false" ht="72.35" hidden="false" customHeight="false" outlineLevel="0" collapsed="false">
      <c r="A1355" s="13" t="s">
        <v>5826</v>
      </c>
      <c r="B1355" s="14" t="s">
        <v>97</v>
      </c>
      <c r="C1355" s="13" t="s">
        <v>106</v>
      </c>
      <c r="D1355" s="14" t="s">
        <v>5628</v>
      </c>
      <c r="E1355" s="15" t="s">
        <v>5827</v>
      </c>
      <c r="F1355" s="14" t="s">
        <v>5820</v>
      </c>
      <c r="G1355" s="16" t="s">
        <v>5630</v>
      </c>
      <c r="H1355" s="13" t="s">
        <v>5631</v>
      </c>
      <c r="I1355" s="13" t="s">
        <v>5828</v>
      </c>
      <c r="J1355" s="13" t="s">
        <v>5829</v>
      </c>
      <c r="K1355" s="13" t="s">
        <v>5830</v>
      </c>
      <c r="L1355" s="13" t="s">
        <v>5831</v>
      </c>
      <c r="M1355" s="13" t="s">
        <v>53</v>
      </c>
      <c r="N1355" s="13" t="s">
        <v>249</v>
      </c>
      <c r="O1355" s="14"/>
      <c r="P1355" s="13" t="s">
        <v>4597</v>
      </c>
      <c r="Q1355" s="16" t="s">
        <v>5825</v>
      </c>
    </row>
    <row r="1356" customFormat="false" ht="58.2" hidden="false" customHeight="false" outlineLevel="0" collapsed="false">
      <c r="A1356" s="13" t="s">
        <v>5832</v>
      </c>
      <c r="B1356" s="14" t="s">
        <v>97</v>
      </c>
      <c r="C1356" s="13" t="s">
        <v>106</v>
      </c>
      <c r="D1356" s="14" t="s">
        <v>5628</v>
      </c>
      <c r="E1356" s="16" t="s">
        <v>5833</v>
      </c>
      <c r="F1356" s="14" t="s">
        <v>5820</v>
      </c>
      <c r="G1356" s="16" t="s">
        <v>5630</v>
      </c>
      <c r="H1356" s="13" t="s">
        <v>5631</v>
      </c>
      <c r="I1356" s="13" t="s">
        <v>5834</v>
      </c>
      <c r="J1356" s="13" t="s">
        <v>5835</v>
      </c>
      <c r="K1356" s="13" t="s">
        <v>5836</v>
      </c>
      <c r="L1356" s="13" t="s">
        <v>5837</v>
      </c>
      <c r="M1356" s="13" t="s">
        <v>53</v>
      </c>
      <c r="N1356" s="13" t="s">
        <v>249</v>
      </c>
      <c r="O1356" s="14"/>
      <c r="P1356" s="13" t="s">
        <v>4597</v>
      </c>
      <c r="Q1356" s="16" t="s">
        <v>5838</v>
      </c>
    </row>
    <row r="1357" customFormat="false" ht="58.2" hidden="false" customHeight="false" outlineLevel="0" collapsed="false">
      <c r="A1357" s="13" t="s">
        <v>5839</v>
      </c>
      <c r="B1357" s="14" t="s">
        <v>97</v>
      </c>
      <c r="C1357" s="13" t="s">
        <v>106</v>
      </c>
      <c r="D1357" s="14" t="s">
        <v>5628</v>
      </c>
      <c r="E1357" s="15" t="s">
        <v>5840</v>
      </c>
      <c r="F1357" s="14" t="s">
        <v>5820</v>
      </c>
      <c r="G1357" s="16" t="s">
        <v>5630</v>
      </c>
      <c r="H1357" s="13" t="s">
        <v>5631</v>
      </c>
      <c r="I1357" s="13" t="s">
        <v>5841</v>
      </c>
      <c r="J1357" s="13" t="s">
        <v>5842</v>
      </c>
      <c r="K1357" s="13" t="s">
        <v>5843</v>
      </c>
      <c r="L1357" s="13" t="s">
        <v>5844</v>
      </c>
      <c r="M1357" s="13" t="s">
        <v>53</v>
      </c>
      <c r="N1357" s="13" t="s">
        <v>249</v>
      </c>
      <c r="O1357" s="14"/>
      <c r="P1357" s="13" t="s">
        <v>4597</v>
      </c>
      <c r="Q1357" s="16" t="s">
        <v>5845</v>
      </c>
    </row>
    <row r="1358" customFormat="false" ht="58.2" hidden="false" customHeight="false" outlineLevel="0" collapsed="false">
      <c r="A1358" s="13" t="s">
        <v>5846</v>
      </c>
      <c r="B1358" s="14" t="s">
        <v>97</v>
      </c>
      <c r="C1358" s="13" t="s">
        <v>106</v>
      </c>
      <c r="D1358" s="14" t="s">
        <v>5628</v>
      </c>
      <c r="E1358" s="16" t="s">
        <v>5847</v>
      </c>
      <c r="F1358" s="14" t="s">
        <v>396</v>
      </c>
      <c r="G1358" s="16" t="s">
        <v>5630</v>
      </c>
      <c r="H1358" s="13" t="s">
        <v>5631</v>
      </c>
      <c r="I1358" s="13" t="s">
        <v>5848</v>
      </c>
      <c r="J1358" s="13" t="s">
        <v>5849</v>
      </c>
      <c r="K1358" s="13" t="s">
        <v>5850</v>
      </c>
      <c r="L1358" s="13" t="s">
        <v>5851</v>
      </c>
      <c r="M1358" s="13" t="s">
        <v>53</v>
      </c>
      <c r="N1358" s="13" t="s">
        <v>249</v>
      </c>
      <c r="O1358" s="14"/>
      <c r="P1358" s="13" t="s">
        <v>4597</v>
      </c>
      <c r="Q1358" s="16" t="s">
        <v>5852</v>
      </c>
    </row>
    <row r="1359" customFormat="false" ht="86.55" hidden="false" customHeight="false" outlineLevel="0" collapsed="false">
      <c r="A1359" s="13" t="s">
        <v>5853</v>
      </c>
      <c r="B1359" s="14" t="s">
        <v>97</v>
      </c>
      <c r="C1359" s="13" t="s">
        <v>106</v>
      </c>
      <c r="D1359" s="14" t="s">
        <v>5628</v>
      </c>
      <c r="E1359" s="16" t="s">
        <v>5854</v>
      </c>
      <c r="F1359" s="14" t="s">
        <v>5820</v>
      </c>
      <c r="G1359" s="16" t="s">
        <v>5630</v>
      </c>
      <c r="H1359" s="13" t="s">
        <v>5631</v>
      </c>
      <c r="I1359" s="13" t="s">
        <v>5855</v>
      </c>
      <c r="J1359" s="13" t="s">
        <v>5856</v>
      </c>
      <c r="K1359" s="13" t="s">
        <v>5857</v>
      </c>
      <c r="L1359" s="13" t="s">
        <v>5858</v>
      </c>
      <c r="M1359" s="13" t="s">
        <v>53</v>
      </c>
      <c r="N1359" s="13" t="s">
        <v>249</v>
      </c>
      <c r="O1359" s="14"/>
      <c r="P1359" s="13" t="s">
        <v>4597</v>
      </c>
      <c r="Q1359" s="16" t="s">
        <v>5859</v>
      </c>
    </row>
    <row r="1360" customFormat="false" ht="72.35" hidden="false" customHeight="false" outlineLevel="0" collapsed="false">
      <c r="A1360" s="13" t="s">
        <v>5860</v>
      </c>
      <c r="B1360" s="14" t="s">
        <v>97</v>
      </c>
      <c r="C1360" s="13" t="s">
        <v>106</v>
      </c>
      <c r="D1360" s="14" t="s">
        <v>5628</v>
      </c>
      <c r="E1360" s="16" t="s">
        <v>5861</v>
      </c>
      <c r="F1360" s="14" t="s">
        <v>5820</v>
      </c>
      <c r="G1360" s="16" t="s">
        <v>5630</v>
      </c>
      <c r="H1360" s="13" t="s">
        <v>5631</v>
      </c>
      <c r="I1360" s="13" t="s">
        <v>5862</v>
      </c>
      <c r="J1360" s="13" t="s">
        <v>5863</v>
      </c>
      <c r="K1360" s="13" t="s">
        <v>5864</v>
      </c>
      <c r="L1360" s="13" t="s">
        <v>5865</v>
      </c>
      <c r="M1360" s="13" t="s">
        <v>53</v>
      </c>
      <c r="N1360" s="13" t="s">
        <v>249</v>
      </c>
      <c r="O1360" s="14"/>
      <c r="P1360" s="13" t="s">
        <v>4597</v>
      </c>
      <c r="Q1360" s="16" t="s">
        <v>5866</v>
      </c>
    </row>
    <row r="1361" customFormat="false" ht="86.55" hidden="false" customHeight="false" outlineLevel="0" collapsed="false">
      <c r="A1361" s="13" t="s">
        <v>5867</v>
      </c>
      <c r="B1361" s="14" t="s">
        <v>97</v>
      </c>
      <c r="C1361" s="13" t="s">
        <v>106</v>
      </c>
      <c r="D1361" s="14" t="s">
        <v>5628</v>
      </c>
      <c r="E1361" s="16" t="s">
        <v>5868</v>
      </c>
      <c r="F1361" s="14" t="s">
        <v>5820</v>
      </c>
      <c r="G1361" s="16" t="s">
        <v>5630</v>
      </c>
      <c r="H1361" s="13" t="s">
        <v>5631</v>
      </c>
      <c r="I1361" s="13" t="s">
        <v>5869</v>
      </c>
      <c r="J1361" s="13" t="s">
        <v>5870</v>
      </c>
      <c r="K1361" s="13" t="s">
        <v>5871</v>
      </c>
      <c r="L1361" s="13" t="s">
        <v>5872</v>
      </c>
      <c r="M1361" s="13" t="s">
        <v>53</v>
      </c>
      <c r="N1361" s="13" t="s">
        <v>249</v>
      </c>
      <c r="O1361" s="14"/>
      <c r="P1361" s="13" t="s">
        <v>4597</v>
      </c>
      <c r="Q1361" s="16" t="s">
        <v>5873</v>
      </c>
    </row>
    <row r="1362" customFormat="false" ht="72.35" hidden="false" customHeight="false" outlineLevel="0" collapsed="false">
      <c r="A1362" s="13" t="s">
        <v>5874</v>
      </c>
      <c r="B1362" s="14" t="s">
        <v>97</v>
      </c>
      <c r="C1362" s="13" t="s">
        <v>106</v>
      </c>
      <c r="D1362" s="14" t="s">
        <v>5628</v>
      </c>
      <c r="E1362" s="16" t="s">
        <v>5875</v>
      </c>
      <c r="F1362" s="14" t="s">
        <v>415</v>
      </c>
      <c r="G1362" s="16" t="s">
        <v>5630</v>
      </c>
      <c r="H1362" s="13" t="s">
        <v>5631</v>
      </c>
      <c r="I1362" s="13" t="s">
        <v>5876</v>
      </c>
      <c r="J1362" s="13" t="s">
        <v>5877</v>
      </c>
      <c r="K1362" s="13" t="s">
        <v>5878</v>
      </c>
      <c r="L1362" s="13" t="s">
        <v>5879</v>
      </c>
      <c r="M1362" s="13" t="s">
        <v>53</v>
      </c>
      <c r="N1362" s="13" t="s">
        <v>249</v>
      </c>
      <c r="O1362" s="14"/>
      <c r="P1362" s="13" t="s">
        <v>4597</v>
      </c>
      <c r="Q1362" s="16" t="s">
        <v>5880</v>
      </c>
    </row>
    <row r="1363" customFormat="false" ht="58.2" hidden="false" customHeight="false" outlineLevel="0" collapsed="false">
      <c r="A1363" s="13" t="s">
        <v>5881</v>
      </c>
      <c r="B1363" s="14" t="s">
        <v>97</v>
      </c>
      <c r="C1363" s="13" t="s">
        <v>106</v>
      </c>
      <c r="D1363" s="14" t="s">
        <v>5628</v>
      </c>
      <c r="E1363" s="16" t="s">
        <v>5882</v>
      </c>
      <c r="F1363" s="14" t="s">
        <v>5820</v>
      </c>
      <c r="G1363" s="16" t="s">
        <v>5630</v>
      </c>
      <c r="H1363" s="13" t="s">
        <v>5631</v>
      </c>
      <c r="I1363" s="13" t="s">
        <v>5883</v>
      </c>
      <c r="J1363" s="13" t="s">
        <v>5884</v>
      </c>
      <c r="K1363" s="13" t="s">
        <v>5885</v>
      </c>
      <c r="L1363" s="13" t="s">
        <v>5886</v>
      </c>
      <c r="M1363" s="13" t="s">
        <v>53</v>
      </c>
      <c r="N1363" s="13" t="s">
        <v>249</v>
      </c>
      <c r="O1363" s="14"/>
      <c r="P1363" s="13" t="s">
        <v>4597</v>
      </c>
      <c r="Q1363" s="16" t="s">
        <v>5887</v>
      </c>
    </row>
    <row r="1364" customFormat="false" ht="44" hidden="false" customHeight="false" outlineLevel="0" collapsed="false">
      <c r="A1364" s="13" t="s">
        <v>5888</v>
      </c>
      <c r="B1364" s="14" t="s">
        <v>97</v>
      </c>
      <c r="C1364" s="13" t="s">
        <v>106</v>
      </c>
      <c r="D1364" s="14" t="s">
        <v>5761</v>
      </c>
      <c r="E1364" s="16" t="s">
        <v>5889</v>
      </c>
      <c r="F1364" s="14" t="s">
        <v>5820</v>
      </c>
      <c r="G1364" s="16" t="s">
        <v>5763</v>
      </c>
      <c r="H1364" s="13" t="s">
        <v>5764</v>
      </c>
      <c r="I1364" s="13" t="s">
        <v>5890</v>
      </c>
      <c r="J1364" s="13" t="s">
        <v>5891</v>
      </c>
      <c r="K1364" s="13" t="s">
        <v>5892</v>
      </c>
      <c r="L1364" s="13" t="s">
        <v>5893</v>
      </c>
      <c r="M1364" s="13" t="s">
        <v>53</v>
      </c>
      <c r="N1364" s="13" t="s">
        <v>249</v>
      </c>
      <c r="O1364" s="14"/>
      <c r="P1364" s="13" t="s">
        <v>4597</v>
      </c>
      <c r="Q1364" s="16" t="s">
        <v>5894</v>
      </c>
    </row>
    <row r="1365" customFormat="false" ht="72.35" hidden="false" customHeight="false" outlineLevel="0" collapsed="false">
      <c r="A1365" s="13" t="s">
        <v>5895</v>
      </c>
      <c r="B1365" s="14" t="s">
        <v>97</v>
      </c>
      <c r="C1365" s="13" t="s">
        <v>106</v>
      </c>
      <c r="D1365" s="14" t="s">
        <v>5761</v>
      </c>
      <c r="E1365" s="15" t="s">
        <v>5896</v>
      </c>
      <c r="F1365" s="14" t="s">
        <v>5820</v>
      </c>
      <c r="G1365" s="16" t="s">
        <v>5763</v>
      </c>
      <c r="H1365" s="13" t="s">
        <v>5764</v>
      </c>
      <c r="I1365" s="13" t="s">
        <v>5897</v>
      </c>
      <c r="J1365" s="13" t="s">
        <v>5898</v>
      </c>
      <c r="K1365" s="13" t="s">
        <v>5899</v>
      </c>
      <c r="L1365" s="13" t="s">
        <v>5900</v>
      </c>
      <c r="M1365" s="13" t="s">
        <v>53</v>
      </c>
      <c r="N1365" s="13" t="s">
        <v>249</v>
      </c>
      <c r="O1365" s="14"/>
      <c r="P1365" s="13" t="s">
        <v>4597</v>
      </c>
      <c r="Q1365" s="16" t="s">
        <v>5894</v>
      </c>
    </row>
    <row r="1366" customFormat="false" ht="44" hidden="false" customHeight="false" outlineLevel="0" collapsed="false">
      <c r="A1366" s="13" t="s">
        <v>5901</v>
      </c>
      <c r="B1366" s="14" t="s">
        <v>97</v>
      </c>
      <c r="C1366" s="13" t="s">
        <v>106</v>
      </c>
      <c r="D1366" s="14" t="s">
        <v>5810</v>
      </c>
      <c r="E1366" s="16" t="s">
        <v>5902</v>
      </c>
      <c r="F1366" s="13" t="s">
        <v>310</v>
      </c>
      <c r="G1366" s="16" t="s">
        <v>5812</v>
      </c>
      <c r="H1366" s="13" t="s">
        <v>4836</v>
      </c>
      <c r="I1366" s="13" t="s">
        <v>5903</v>
      </c>
      <c r="J1366" s="13" t="s">
        <v>5904</v>
      </c>
      <c r="K1366" s="13" t="s">
        <v>5905</v>
      </c>
      <c r="L1366" s="14"/>
      <c r="M1366" s="13" t="s">
        <v>53</v>
      </c>
      <c r="N1366" s="13" t="s">
        <v>249</v>
      </c>
      <c r="O1366" s="14"/>
      <c r="P1366" s="13" t="s">
        <v>4597</v>
      </c>
      <c r="Q1366" s="16" t="s">
        <v>5906</v>
      </c>
    </row>
    <row r="1367" customFormat="false" ht="58.2" hidden="false" customHeight="false" outlineLevel="0" collapsed="false">
      <c r="A1367" s="13" t="s">
        <v>5907</v>
      </c>
      <c r="B1367" s="14" t="s">
        <v>97</v>
      </c>
      <c r="C1367" s="13" t="s">
        <v>106</v>
      </c>
      <c r="D1367" s="14" t="s">
        <v>5628</v>
      </c>
      <c r="E1367" s="16" t="s">
        <v>5908</v>
      </c>
      <c r="F1367" s="13" t="s">
        <v>281</v>
      </c>
      <c r="G1367" s="16" t="s">
        <v>5630</v>
      </c>
      <c r="H1367" s="13" t="s">
        <v>5689</v>
      </c>
      <c r="I1367" s="13" t="s">
        <v>5909</v>
      </c>
      <c r="J1367" s="13" t="s">
        <v>5910</v>
      </c>
      <c r="K1367" s="14"/>
      <c r="L1367" s="14"/>
      <c r="M1367" s="13" t="s">
        <v>55</v>
      </c>
      <c r="N1367" s="13" t="s">
        <v>249</v>
      </c>
      <c r="O1367" s="14"/>
      <c r="P1367" s="13" t="s">
        <v>4597</v>
      </c>
      <c r="Q1367" s="16" t="s">
        <v>5911</v>
      </c>
    </row>
    <row r="1368" customFormat="false" ht="72.35" hidden="false" customHeight="false" outlineLevel="0" collapsed="false">
      <c r="A1368" s="13" t="s">
        <v>5912</v>
      </c>
      <c r="B1368" s="14" t="s">
        <v>97</v>
      </c>
      <c r="C1368" s="13" t="s">
        <v>106</v>
      </c>
      <c r="D1368" s="14" t="s">
        <v>5628</v>
      </c>
      <c r="E1368" s="15" t="s">
        <v>5913</v>
      </c>
      <c r="F1368" s="14" t="s">
        <v>5688</v>
      </c>
      <c r="G1368" s="16" t="s">
        <v>5630</v>
      </c>
      <c r="H1368" s="13" t="s">
        <v>5689</v>
      </c>
      <c r="I1368" s="13" t="s">
        <v>5914</v>
      </c>
      <c r="J1368" s="13" t="s">
        <v>5915</v>
      </c>
      <c r="K1368" s="13" t="s">
        <v>5916</v>
      </c>
      <c r="L1368" s="14"/>
      <c r="M1368" s="13" t="s">
        <v>56</v>
      </c>
      <c r="N1368" s="13" t="s">
        <v>249</v>
      </c>
      <c r="O1368" s="14"/>
      <c r="P1368" s="13" t="s">
        <v>4597</v>
      </c>
      <c r="Q1368" s="15" t="s">
        <v>5917</v>
      </c>
    </row>
    <row r="1369" customFormat="false" ht="44" hidden="false" customHeight="false" outlineLevel="0" collapsed="false">
      <c r="A1369" s="13" t="s">
        <v>5918</v>
      </c>
      <c r="B1369" s="14" t="s">
        <v>97</v>
      </c>
      <c r="C1369" s="13" t="s">
        <v>108</v>
      </c>
      <c r="D1369" s="14" t="s">
        <v>5919</v>
      </c>
      <c r="E1369" s="15" t="s">
        <v>5920</v>
      </c>
      <c r="F1369" s="14" t="s">
        <v>4169</v>
      </c>
      <c r="G1369" s="16" t="s">
        <v>5921</v>
      </c>
      <c r="H1369" s="13" t="s">
        <v>5922</v>
      </c>
      <c r="I1369" s="13" t="s">
        <v>4823</v>
      </c>
      <c r="J1369" s="13" t="s">
        <v>4824</v>
      </c>
      <c r="K1369" s="13" t="s">
        <v>4825</v>
      </c>
      <c r="L1369" s="14"/>
      <c r="M1369" s="13" t="s">
        <v>53</v>
      </c>
      <c r="N1369" s="13" t="s">
        <v>249</v>
      </c>
      <c r="O1369" s="14"/>
      <c r="P1369" s="13" t="s">
        <v>4597</v>
      </c>
      <c r="Q1369" s="15" t="s">
        <v>5797</v>
      </c>
    </row>
    <row r="1370" customFormat="false" ht="44" hidden="false" customHeight="false" outlineLevel="0" collapsed="false">
      <c r="A1370" s="13" t="s">
        <v>5923</v>
      </c>
      <c r="B1370" s="14" t="s">
        <v>97</v>
      </c>
      <c r="C1370" s="13" t="s">
        <v>108</v>
      </c>
      <c r="D1370" s="14" t="s">
        <v>5919</v>
      </c>
      <c r="E1370" s="15" t="s">
        <v>5924</v>
      </c>
      <c r="F1370" s="14" t="s">
        <v>4169</v>
      </c>
      <c r="G1370" s="16" t="s">
        <v>5921</v>
      </c>
      <c r="H1370" s="13" t="s">
        <v>5925</v>
      </c>
      <c r="I1370" s="13" t="s">
        <v>4823</v>
      </c>
      <c r="J1370" s="13" t="s">
        <v>4824</v>
      </c>
      <c r="K1370" s="13" t="s">
        <v>4825</v>
      </c>
      <c r="L1370" s="14"/>
      <c r="M1370" s="13" t="s">
        <v>53</v>
      </c>
      <c r="N1370" s="13" t="s">
        <v>249</v>
      </c>
      <c r="O1370" s="14"/>
      <c r="P1370" s="13" t="s">
        <v>4597</v>
      </c>
      <c r="Q1370" s="15" t="s">
        <v>5926</v>
      </c>
    </row>
    <row r="1371" customFormat="false" ht="44" hidden="false" customHeight="false" outlineLevel="0" collapsed="false">
      <c r="A1371" s="13" t="s">
        <v>5927</v>
      </c>
      <c r="B1371" s="14" t="s">
        <v>97</v>
      </c>
      <c r="C1371" s="13" t="s">
        <v>108</v>
      </c>
      <c r="D1371" s="14" t="s">
        <v>5919</v>
      </c>
      <c r="E1371" s="15" t="s">
        <v>5928</v>
      </c>
      <c r="F1371" s="14" t="s">
        <v>4169</v>
      </c>
      <c r="G1371" s="16" t="s">
        <v>5921</v>
      </c>
      <c r="H1371" s="13" t="s">
        <v>5925</v>
      </c>
      <c r="I1371" s="13" t="s">
        <v>4823</v>
      </c>
      <c r="J1371" s="13" t="s">
        <v>4824</v>
      </c>
      <c r="K1371" s="13" t="s">
        <v>4825</v>
      </c>
      <c r="L1371" s="14"/>
      <c r="M1371" s="13" t="s">
        <v>53</v>
      </c>
      <c r="N1371" s="13" t="s">
        <v>249</v>
      </c>
      <c r="O1371" s="14"/>
      <c r="P1371" s="13" t="s">
        <v>4597</v>
      </c>
      <c r="Q1371" s="15" t="s">
        <v>5797</v>
      </c>
    </row>
    <row r="1372" customFormat="false" ht="58.2" hidden="false" customHeight="false" outlineLevel="0" collapsed="false">
      <c r="A1372" s="13" t="s">
        <v>5929</v>
      </c>
      <c r="B1372" s="14" t="s">
        <v>97</v>
      </c>
      <c r="C1372" s="13" t="s">
        <v>108</v>
      </c>
      <c r="D1372" s="14" t="s">
        <v>5919</v>
      </c>
      <c r="E1372" s="15" t="s">
        <v>5930</v>
      </c>
      <c r="F1372" s="14" t="s">
        <v>4169</v>
      </c>
      <c r="G1372" s="16" t="s">
        <v>5921</v>
      </c>
      <c r="H1372" s="13" t="s">
        <v>5925</v>
      </c>
      <c r="I1372" s="13" t="s">
        <v>4823</v>
      </c>
      <c r="J1372" s="13" t="s">
        <v>4824</v>
      </c>
      <c r="K1372" s="13" t="s">
        <v>4825</v>
      </c>
      <c r="L1372" s="14"/>
      <c r="M1372" s="13" t="s">
        <v>53</v>
      </c>
      <c r="N1372" s="13" t="s">
        <v>249</v>
      </c>
      <c r="O1372" s="14"/>
      <c r="P1372" s="13" t="s">
        <v>4597</v>
      </c>
      <c r="Q1372" s="15" t="s">
        <v>5797</v>
      </c>
    </row>
    <row r="1373" customFormat="false" ht="44" hidden="false" customHeight="false" outlineLevel="0" collapsed="false">
      <c r="A1373" s="13" t="s">
        <v>5931</v>
      </c>
      <c r="B1373" s="14" t="s">
        <v>97</v>
      </c>
      <c r="C1373" s="13" t="s">
        <v>108</v>
      </c>
      <c r="D1373" s="14" t="s">
        <v>5932</v>
      </c>
      <c r="E1373" s="16" t="s">
        <v>5933</v>
      </c>
      <c r="F1373" s="14" t="s">
        <v>396</v>
      </c>
      <c r="G1373" s="16" t="s">
        <v>5934</v>
      </c>
      <c r="H1373" s="13" t="s">
        <v>5935</v>
      </c>
      <c r="I1373" s="13" t="s">
        <v>5936</v>
      </c>
      <c r="J1373" s="13" t="s">
        <v>5937</v>
      </c>
      <c r="K1373" s="14"/>
      <c r="L1373" s="14"/>
      <c r="M1373" s="13" t="s">
        <v>55</v>
      </c>
      <c r="N1373" s="13" t="s">
        <v>249</v>
      </c>
      <c r="O1373" s="14"/>
      <c r="P1373" s="13" t="s">
        <v>4597</v>
      </c>
      <c r="Q1373" s="15" t="s">
        <v>5938</v>
      </c>
    </row>
    <row r="1374" customFormat="false" ht="44" hidden="false" customHeight="false" outlineLevel="0" collapsed="false">
      <c r="A1374" s="13" t="s">
        <v>5939</v>
      </c>
      <c r="B1374" s="14" t="s">
        <v>97</v>
      </c>
      <c r="C1374" s="13" t="s">
        <v>108</v>
      </c>
      <c r="D1374" s="14" t="s">
        <v>5940</v>
      </c>
      <c r="E1374" s="16" t="s">
        <v>5941</v>
      </c>
      <c r="F1374" s="14" t="s">
        <v>396</v>
      </c>
      <c r="G1374" s="16" t="s">
        <v>5942</v>
      </c>
      <c r="H1374" s="13" t="s">
        <v>5796</v>
      </c>
      <c r="I1374" s="13" t="s">
        <v>5943</v>
      </c>
      <c r="J1374" s="13" t="s">
        <v>5944</v>
      </c>
      <c r="K1374" s="14"/>
      <c r="L1374" s="13" t="s">
        <v>5945</v>
      </c>
      <c r="M1374" s="13" t="s">
        <v>56</v>
      </c>
      <c r="N1374" s="13" t="s">
        <v>249</v>
      </c>
      <c r="O1374" s="14"/>
      <c r="P1374" s="13" t="s">
        <v>4597</v>
      </c>
      <c r="Q1374" s="16" t="s">
        <v>5946</v>
      </c>
    </row>
    <row r="1375" customFormat="false" ht="44" hidden="false" customHeight="false" outlineLevel="0" collapsed="false">
      <c r="A1375" s="13" t="s">
        <v>5947</v>
      </c>
      <c r="B1375" s="14" t="s">
        <v>97</v>
      </c>
      <c r="C1375" s="13" t="s">
        <v>108</v>
      </c>
      <c r="D1375" s="14" t="s">
        <v>5940</v>
      </c>
      <c r="E1375" s="16" t="s">
        <v>5948</v>
      </c>
      <c r="F1375" s="14" t="s">
        <v>396</v>
      </c>
      <c r="G1375" s="16" t="s">
        <v>5942</v>
      </c>
      <c r="H1375" s="13" t="s">
        <v>5796</v>
      </c>
      <c r="I1375" s="13" t="s">
        <v>5943</v>
      </c>
      <c r="J1375" s="13" t="s">
        <v>5944</v>
      </c>
      <c r="K1375" s="14"/>
      <c r="L1375" s="13" t="s">
        <v>5945</v>
      </c>
      <c r="M1375" s="13" t="s">
        <v>56</v>
      </c>
      <c r="N1375" s="13" t="s">
        <v>249</v>
      </c>
      <c r="O1375" s="14"/>
      <c r="P1375" s="13" t="s">
        <v>4597</v>
      </c>
      <c r="Q1375" s="16" t="s">
        <v>5949</v>
      </c>
    </row>
    <row r="1376" customFormat="false" ht="58.2" hidden="false" customHeight="false" outlineLevel="0" collapsed="false">
      <c r="A1376" s="13" t="s">
        <v>5950</v>
      </c>
      <c r="B1376" s="14" t="s">
        <v>97</v>
      </c>
      <c r="C1376" s="13" t="s">
        <v>108</v>
      </c>
      <c r="D1376" s="14" t="s">
        <v>5951</v>
      </c>
      <c r="E1376" s="16" t="s">
        <v>5952</v>
      </c>
      <c r="F1376" s="14" t="s">
        <v>396</v>
      </c>
      <c r="G1376" s="16" t="s">
        <v>5953</v>
      </c>
      <c r="H1376" s="13" t="s">
        <v>5954</v>
      </c>
      <c r="I1376" s="13" t="s">
        <v>5955</v>
      </c>
      <c r="J1376" s="13" t="s">
        <v>5956</v>
      </c>
      <c r="K1376" s="14"/>
      <c r="L1376" s="14"/>
      <c r="M1376" s="13" t="s">
        <v>55</v>
      </c>
      <c r="N1376" s="13" t="s">
        <v>249</v>
      </c>
      <c r="O1376" s="14"/>
      <c r="P1376" s="13" t="s">
        <v>4597</v>
      </c>
      <c r="Q1376" s="15" t="s">
        <v>5957</v>
      </c>
    </row>
    <row r="1377" customFormat="false" ht="58.2" hidden="false" customHeight="false" outlineLevel="0" collapsed="false">
      <c r="A1377" s="13" t="s">
        <v>5958</v>
      </c>
      <c r="B1377" s="14" t="s">
        <v>97</v>
      </c>
      <c r="C1377" s="13" t="s">
        <v>108</v>
      </c>
      <c r="D1377" s="14" t="s">
        <v>5959</v>
      </c>
      <c r="E1377" s="16" t="s">
        <v>5960</v>
      </c>
      <c r="F1377" s="14" t="s">
        <v>396</v>
      </c>
      <c r="G1377" s="16" t="s">
        <v>5961</v>
      </c>
      <c r="H1377" s="13" t="s">
        <v>4836</v>
      </c>
      <c r="I1377" s="13" t="s">
        <v>5962</v>
      </c>
      <c r="J1377" s="13" t="s">
        <v>5963</v>
      </c>
      <c r="K1377" s="14"/>
      <c r="L1377" s="14"/>
      <c r="M1377" s="13" t="s">
        <v>55</v>
      </c>
      <c r="N1377" s="13" t="s">
        <v>249</v>
      </c>
      <c r="O1377" s="14"/>
      <c r="P1377" s="13" t="s">
        <v>4597</v>
      </c>
      <c r="Q1377" s="15" t="s">
        <v>5964</v>
      </c>
    </row>
    <row r="1378" customFormat="false" ht="58.2" hidden="false" customHeight="false" outlineLevel="0" collapsed="false">
      <c r="A1378" s="13" t="s">
        <v>5965</v>
      </c>
      <c r="B1378" s="14" t="s">
        <v>97</v>
      </c>
      <c r="C1378" s="13" t="s">
        <v>108</v>
      </c>
      <c r="D1378" s="14" t="s">
        <v>5966</v>
      </c>
      <c r="E1378" s="16" t="s">
        <v>5967</v>
      </c>
      <c r="F1378" s="14" t="s">
        <v>450</v>
      </c>
      <c r="G1378" s="16" t="s">
        <v>5968</v>
      </c>
      <c r="H1378" s="13" t="s">
        <v>5969</v>
      </c>
      <c r="I1378" s="13" t="s">
        <v>5785</v>
      </c>
      <c r="J1378" s="13" t="s">
        <v>5786</v>
      </c>
      <c r="K1378" s="14"/>
      <c r="L1378" s="14"/>
      <c r="M1378" s="13" t="s">
        <v>55</v>
      </c>
      <c r="N1378" s="13" t="s">
        <v>249</v>
      </c>
      <c r="O1378" s="14"/>
      <c r="P1378" s="13" t="s">
        <v>4597</v>
      </c>
      <c r="Q1378" s="15" t="s">
        <v>5787</v>
      </c>
    </row>
    <row r="1379" customFormat="false" ht="44" hidden="false" customHeight="false" outlineLevel="0" collapsed="false">
      <c r="A1379" s="13" t="s">
        <v>5970</v>
      </c>
      <c r="B1379" s="14" t="s">
        <v>97</v>
      </c>
      <c r="C1379" s="13" t="s">
        <v>108</v>
      </c>
      <c r="D1379" s="14" t="s">
        <v>5966</v>
      </c>
      <c r="E1379" s="16" t="s">
        <v>5971</v>
      </c>
      <c r="F1379" s="14" t="s">
        <v>450</v>
      </c>
      <c r="G1379" s="16" t="s">
        <v>5968</v>
      </c>
      <c r="H1379" s="13" t="s">
        <v>5972</v>
      </c>
      <c r="I1379" s="13" t="s">
        <v>5785</v>
      </c>
      <c r="J1379" s="13" t="s">
        <v>5786</v>
      </c>
      <c r="K1379" s="14"/>
      <c r="L1379" s="14"/>
      <c r="M1379" s="13" t="s">
        <v>55</v>
      </c>
      <c r="N1379" s="13" t="s">
        <v>249</v>
      </c>
      <c r="O1379" s="14"/>
      <c r="P1379" s="13" t="s">
        <v>4597</v>
      </c>
      <c r="Q1379" s="15" t="s">
        <v>5787</v>
      </c>
    </row>
    <row r="1380" customFormat="false" ht="44" hidden="false" customHeight="false" outlineLevel="0" collapsed="false">
      <c r="A1380" s="13" t="s">
        <v>5973</v>
      </c>
      <c r="B1380" s="14" t="s">
        <v>97</v>
      </c>
      <c r="C1380" s="13" t="s">
        <v>108</v>
      </c>
      <c r="D1380" s="14" t="s">
        <v>5966</v>
      </c>
      <c r="E1380" s="16" t="s">
        <v>5974</v>
      </c>
      <c r="F1380" s="14" t="s">
        <v>450</v>
      </c>
      <c r="G1380" s="16" t="s">
        <v>5968</v>
      </c>
      <c r="H1380" s="13" t="s">
        <v>5969</v>
      </c>
      <c r="I1380" s="13" t="s">
        <v>5785</v>
      </c>
      <c r="J1380" s="13" t="s">
        <v>5786</v>
      </c>
      <c r="K1380" s="14"/>
      <c r="L1380" s="14"/>
      <c r="M1380" s="13" t="s">
        <v>55</v>
      </c>
      <c r="N1380" s="13" t="s">
        <v>249</v>
      </c>
      <c r="O1380" s="14"/>
      <c r="P1380" s="13" t="s">
        <v>4597</v>
      </c>
      <c r="Q1380" s="15" t="s">
        <v>5787</v>
      </c>
    </row>
    <row r="1381" customFormat="false" ht="58.2" hidden="false" customHeight="false" outlineLevel="0" collapsed="false">
      <c r="A1381" s="13" t="s">
        <v>5975</v>
      </c>
      <c r="B1381" s="14" t="s">
        <v>97</v>
      </c>
      <c r="C1381" s="13" t="s">
        <v>108</v>
      </c>
      <c r="D1381" s="14" t="s">
        <v>5966</v>
      </c>
      <c r="E1381" s="16" t="s">
        <v>5976</v>
      </c>
      <c r="F1381" s="14" t="s">
        <v>450</v>
      </c>
      <c r="G1381" s="16" t="s">
        <v>5968</v>
      </c>
      <c r="H1381" s="13" t="s">
        <v>5977</v>
      </c>
      <c r="I1381" s="13" t="s">
        <v>5785</v>
      </c>
      <c r="J1381" s="13" t="s">
        <v>5786</v>
      </c>
      <c r="K1381" s="14"/>
      <c r="L1381" s="14"/>
      <c r="M1381" s="13" t="s">
        <v>55</v>
      </c>
      <c r="N1381" s="13" t="s">
        <v>249</v>
      </c>
      <c r="O1381" s="14"/>
      <c r="P1381" s="13" t="s">
        <v>4597</v>
      </c>
      <c r="Q1381" s="15" t="s">
        <v>5787</v>
      </c>
    </row>
    <row r="1382" customFormat="false" ht="58.2" hidden="false" customHeight="false" outlineLevel="0" collapsed="false">
      <c r="A1382" s="13" t="s">
        <v>5978</v>
      </c>
      <c r="B1382" s="14" t="s">
        <v>97</v>
      </c>
      <c r="C1382" s="13" t="s">
        <v>108</v>
      </c>
      <c r="D1382" s="14" t="s">
        <v>5979</v>
      </c>
      <c r="E1382" s="16" t="s">
        <v>5980</v>
      </c>
      <c r="F1382" s="14" t="s">
        <v>396</v>
      </c>
      <c r="G1382" s="16" t="s">
        <v>5981</v>
      </c>
      <c r="H1382" s="13" t="s">
        <v>4836</v>
      </c>
      <c r="I1382" s="13" t="s">
        <v>5982</v>
      </c>
      <c r="J1382" s="13" t="s">
        <v>5983</v>
      </c>
      <c r="K1382" s="14"/>
      <c r="L1382" s="14"/>
      <c r="M1382" s="13" t="s">
        <v>55</v>
      </c>
      <c r="N1382" s="13" t="s">
        <v>249</v>
      </c>
      <c r="O1382" s="14"/>
      <c r="P1382" s="13" t="s">
        <v>4597</v>
      </c>
      <c r="Q1382" s="15" t="s">
        <v>5984</v>
      </c>
    </row>
    <row r="1383" customFormat="false" ht="29.85" hidden="false" customHeight="false" outlineLevel="0" collapsed="false">
      <c r="A1383" s="13" t="s">
        <v>5985</v>
      </c>
      <c r="B1383" s="14" t="s">
        <v>97</v>
      </c>
      <c r="C1383" s="13" t="s">
        <v>108</v>
      </c>
      <c r="D1383" s="14" t="s">
        <v>5986</v>
      </c>
      <c r="E1383" s="16" t="s">
        <v>5987</v>
      </c>
      <c r="F1383" s="14" t="s">
        <v>450</v>
      </c>
      <c r="G1383" s="16" t="s">
        <v>5988</v>
      </c>
      <c r="H1383" s="13" t="s">
        <v>4836</v>
      </c>
      <c r="I1383" s="13" t="s">
        <v>5989</v>
      </c>
      <c r="J1383" s="13" t="s">
        <v>5990</v>
      </c>
      <c r="K1383" s="14"/>
      <c r="L1383" s="14"/>
      <c r="M1383" s="13" t="s">
        <v>56</v>
      </c>
      <c r="N1383" s="13" t="s">
        <v>249</v>
      </c>
      <c r="O1383" s="14"/>
      <c r="P1383" s="13" t="s">
        <v>4597</v>
      </c>
      <c r="Q1383" s="15" t="s">
        <v>5991</v>
      </c>
    </row>
    <row r="1384" customFormat="false" ht="58.2" hidden="false" customHeight="false" outlineLevel="0" collapsed="false">
      <c r="A1384" s="13" t="s">
        <v>5992</v>
      </c>
      <c r="B1384" s="14" t="s">
        <v>97</v>
      </c>
      <c r="C1384" s="13" t="s">
        <v>108</v>
      </c>
      <c r="D1384" s="14" t="s">
        <v>5986</v>
      </c>
      <c r="E1384" s="16" t="s">
        <v>5993</v>
      </c>
      <c r="F1384" s="14" t="s">
        <v>450</v>
      </c>
      <c r="G1384" s="16" t="s">
        <v>5988</v>
      </c>
      <c r="H1384" s="13" t="s">
        <v>5994</v>
      </c>
      <c r="I1384" s="13" t="s">
        <v>5989</v>
      </c>
      <c r="J1384" s="13" t="s">
        <v>5990</v>
      </c>
      <c r="K1384" s="14"/>
      <c r="L1384" s="14"/>
      <c r="M1384" s="13" t="s">
        <v>56</v>
      </c>
      <c r="N1384" s="13" t="s">
        <v>249</v>
      </c>
      <c r="O1384" s="14"/>
      <c r="P1384" s="13" t="s">
        <v>4597</v>
      </c>
      <c r="Q1384" s="16" t="s">
        <v>5995</v>
      </c>
    </row>
    <row r="1385" customFormat="false" ht="44" hidden="false" customHeight="false" outlineLevel="0" collapsed="false">
      <c r="A1385" s="13" t="s">
        <v>5996</v>
      </c>
      <c r="B1385" s="14" t="s">
        <v>97</v>
      </c>
      <c r="C1385" s="13" t="s">
        <v>108</v>
      </c>
      <c r="D1385" s="14" t="s">
        <v>5997</v>
      </c>
      <c r="E1385" s="16" t="s">
        <v>5998</v>
      </c>
      <c r="F1385" s="14" t="s">
        <v>396</v>
      </c>
      <c r="G1385" s="16" t="s">
        <v>5999</v>
      </c>
      <c r="H1385" s="13" t="s">
        <v>6000</v>
      </c>
      <c r="I1385" s="13" t="s">
        <v>6001</v>
      </c>
      <c r="J1385" s="13" t="s">
        <v>6002</v>
      </c>
      <c r="K1385" s="14"/>
      <c r="L1385" s="14"/>
      <c r="M1385" s="13" t="s">
        <v>55</v>
      </c>
      <c r="N1385" s="13" t="s">
        <v>249</v>
      </c>
      <c r="O1385" s="14"/>
      <c r="P1385" s="13" t="s">
        <v>4597</v>
      </c>
      <c r="Q1385" s="15" t="s">
        <v>6003</v>
      </c>
    </row>
    <row r="1386" customFormat="false" ht="44" hidden="false" customHeight="false" outlineLevel="0" collapsed="false">
      <c r="A1386" s="13" t="s">
        <v>6004</v>
      </c>
      <c r="B1386" s="14" t="s">
        <v>97</v>
      </c>
      <c r="C1386" s="13" t="s">
        <v>108</v>
      </c>
      <c r="D1386" s="14" t="s">
        <v>6005</v>
      </c>
      <c r="E1386" s="16" t="s">
        <v>6006</v>
      </c>
      <c r="F1386" s="14" t="s">
        <v>396</v>
      </c>
      <c r="G1386" s="16" t="s">
        <v>6007</v>
      </c>
      <c r="H1386" s="13" t="s">
        <v>6008</v>
      </c>
      <c r="I1386" s="13" t="s">
        <v>6009</v>
      </c>
      <c r="J1386" s="13" t="s">
        <v>6010</v>
      </c>
      <c r="K1386" s="14"/>
      <c r="L1386" s="14"/>
      <c r="M1386" s="13" t="s">
        <v>55</v>
      </c>
      <c r="N1386" s="13" t="s">
        <v>249</v>
      </c>
      <c r="O1386" s="14"/>
      <c r="P1386" s="13" t="s">
        <v>4597</v>
      </c>
      <c r="Q1386" s="15" t="s">
        <v>6011</v>
      </c>
    </row>
    <row r="1387" customFormat="false" ht="58.2" hidden="false" customHeight="false" outlineLevel="0" collapsed="false">
      <c r="A1387" s="13" t="s">
        <v>6012</v>
      </c>
      <c r="B1387" s="14" t="s">
        <v>97</v>
      </c>
      <c r="C1387" s="13" t="s">
        <v>108</v>
      </c>
      <c r="D1387" s="14" t="s">
        <v>4308</v>
      </c>
      <c r="E1387" s="16" t="s">
        <v>6013</v>
      </c>
      <c r="F1387" s="14" t="s">
        <v>396</v>
      </c>
      <c r="G1387" s="16" t="s">
        <v>6014</v>
      </c>
      <c r="H1387" s="13" t="s">
        <v>6015</v>
      </c>
      <c r="I1387" s="13" t="s">
        <v>6016</v>
      </c>
      <c r="J1387" s="14" t="s">
        <v>6017</v>
      </c>
      <c r="K1387" s="14"/>
      <c r="L1387" s="14"/>
      <c r="M1387" s="13" t="s">
        <v>53</v>
      </c>
      <c r="N1387" s="13" t="s">
        <v>249</v>
      </c>
      <c r="O1387" s="14"/>
      <c r="P1387" s="13" t="s">
        <v>4597</v>
      </c>
      <c r="Q1387" s="16" t="s">
        <v>6018</v>
      </c>
    </row>
    <row r="1388" customFormat="false" ht="58.2" hidden="false" customHeight="false" outlineLevel="0" collapsed="false">
      <c r="A1388" s="13" t="s">
        <v>6019</v>
      </c>
      <c r="B1388" s="14" t="s">
        <v>97</v>
      </c>
      <c r="C1388" s="13" t="s">
        <v>108</v>
      </c>
      <c r="D1388" s="14" t="s">
        <v>4308</v>
      </c>
      <c r="E1388" s="16" t="s">
        <v>6020</v>
      </c>
      <c r="F1388" s="14" t="s">
        <v>396</v>
      </c>
      <c r="G1388" s="16" t="s">
        <v>6014</v>
      </c>
      <c r="H1388" s="13" t="s">
        <v>6021</v>
      </c>
      <c r="I1388" s="13" t="s">
        <v>6016</v>
      </c>
      <c r="J1388" s="14" t="s">
        <v>6017</v>
      </c>
      <c r="K1388" s="14"/>
      <c r="L1388" s="14"/>
      <c r="M1388" s="13" t="s">
        <v>53</v>
      </c>
      <c r="N1388" s="13" t="s">
        <v>249</v>
      </c>
      <c r="O1388" s="14"/>
      <c r="P1388" s="13" t="s">
        <v>4597</v>
      </c>
      <c r="Q1388" s="16" t="s">
        <v>6022</v>
      </c>
    </row>
    <row r="1389" customFormat="false" ht="72.35" hidden="false" customHeight="false" outlineLevel="0" collapsed="false">
      <c r="A1389" s="13" t="s">
        <v>6023</v>
      </c>
      <c r="B1389" s="14" t="s">
        <v>97</v>
      </c>
      <c r="C1389" s="13" t="s">
        <v>108</v>
      </c>
      <c r="D1389" s="14" t="s">
        <v>4308</v>
      </c>
      <c r="E1389" s="16" t="s">
        <v>6024</v>
      </c>
      <c r="F1389" s="14" t="s">
        <v>396</v>
      </c>
      <c r="G1389" s="16" t="s">
        <v>6014</v>
      </c>
      <c r="H1389" s="13" t="s">
        <v>6021</v>
      </c>
      <c r="I1389" s="13" t="s">
        <v>6016</v>
      </c>
      <c r="J1389" s="14" t="s">
        <v>6017</v>
      </c>
      <c r="K1389" s="14"/>
      <c r="L1389" s="14"/>
      <c r="M1389" s="13" t="s">
        <v>53</v>
      </c>
      <c r="N1389" s="13" t="s">
        <v>249</v>
      </c>
      <c r="O1389" s="14"/>
      <c r="P1389" s="13" t="s">
        <v>4597</v>
      </c>
      <c r="Q1389" s="16" t="s">
        <v>6025</v>
      </c>
    </row>
    <row r="1390" customFormat="false" ht="58.2" hidden="false" customHeight="false" outlineLevel="0" collapsed="false">
      <c r="A1390" s="13" t="s">
        <v>6026</v>
      </c>
      <c r="B1390" s="14" t="s">
        <v>97</v>
      </c>
      <c r="C1390" s="13" t="s">
        <v>108</v>
      </c>
      <c r="D1390" s="14" t="s">
        <v>4308</v>
      </c>
      <c r="E1390" s="16" t="s">
        <v>6027</v>
      </c>
      <c r="F1390" s="14" t="s">
        <v>396</v>
      </c>
      <c r="G1390" s="16" t="s">
        <v>6014</v>
      </c>
      <c r="H1390" s="13" t="s">
        <v>6028</v>
      </c>
      <c r="I1390" s="13" t="s">
        <v>6016</v>
      </c>
      <c r="J1390" s="14" t="s">
        <v>6017</v>
      </c>
      <c r="K1390" s="14"/>
      <c r="L1390" s="14"/>
      <c r="M1390" s="13" t="s">
        <v>53</v>
      </c>
      <c r="N1390" s="13" t="s">
        <v>249</v>
      </c>
      <c r="O1390" s="14"/>
      <c r="P1390" s="13" t="s">
        <v>4597</v>
      </c>
      <c r="Q1390" s="16" t="s">
        <v>6029</v>
      </c>
    </row>
    <row r="1391" customFormat="false" ht="72.35" hidden="false" customHeight="false" outlineLevel="0" collapsed="false">
      <c r="A1391" s="13" t="s">
        <v>6030</v>
      </c>
      <c r="B1391" s="14" t="s">
        <v>97</v>
      </c>
      <c r="C1391" s="13" t="s">
        <v>108</v>
      </c>
      <c r="D1391" s="14" t="s">
        <v>4308</v>
      </c>
      <c r="E1391" s="16" t="s">
        <v>6031</v>
      </c>
      <c r="F1391" s="14" t="s">
        <v>396</v>
      </c>
      <c r="G1391" s="16" t="s">
        <v>6014</v>
      </c>
      <c r="H1391" s="13" t="s">
        <v>6028</v>
      </c>
      <c r="I1391" s="13" t="s">
        <v>6032</v>
      </c>
      <c r="J1391" s="14" t="s">
        <v>6033</v>
      </c>
      <c r="K1391" s="14"/>
      <c r="L1391" s="14"/>
      <c r="M1391" s="13" t="s">
        <v>54</v>
      </c>
      <c r="N1391" s="13" t="s">
        <v>249</v>
      </c>
      <c r="O1391" s="14"/>
      <c r="P1391" s="13" t="s">
        <v>4597</v>
      </c>
      <c r="Q1391" s="16" t="s">
        <v>6034</v>
      </c>
    </row>
    <row r="1392" customFormat="false" ht="72.35" hidden="false" customHeight="false" outlineLevel="0" collapsed="false">
      <c r="A1392" s="13" t="s">
        <v>6035</v>
      </c>
      <c r="B1392" s="14" t="s">
        <v>97</v>
      </c>
      <c r="C1392" s="13" t="s">
        <v>108</v>
      </c>
      <c r="D1392" s="14" t="s">
        <v>4308</v>
      </c>
      <c r="E1392" s="16" t="s">
        <v>6036</v>
      </c>
      <c r="F1392" s="14" t="s">
        <v>396</v>
      </c>
      <c r="G1392" s="16" t="s">
        <v>6014</v>
      </c>
      <c r="H1392" s="13" t="s">
        <v>6021</v>
      </c>
      <c r="I1392" s="13" t="s">
        <v>6016</v>
      </c>
      <c r="J1392" s="14" t="s">
        <v>6017</v>
      </c>
      <c r="K1392" s="14"/>
      <c r="L1392" s="14"/>
      <c r="M1392" s="13" t="s">
        <v>53</v>
      </c>
      <c r="N1392" s="13" t="s">
        <v>249</v>
      </c>
      <c r="O1392" s="14"/>
      <c r="P1392" s="13" t="s">
        <v>4597</v>
      </c>
      <c r="Q1392" s="16" t="s">
        <v>6037</v>
      </c>
    </row>
    <row r="1393" customFormat="false" ht="44" hidden="false" customHeight="false" outlineLevel="0" collapsed="false">
      <c r="A1393" s="13" t="s">
        <v>6038</v>
      </c>
      <c r="B1393" s="14" t="s">
        <v>97</v>
      </c>
      <c r="C1393" s="13" t="s">
        <v>108</v>
      </c>
      <c r="D1393" s="14" t="s">
        <v>6039</v>
      </c>
      <c r="E1393" s="16" t="s">
        <v>6040</v>
      </c>
      <c r="F1393" s="14" t="s">
        <v>396</v>
      </c>
      <c r="G1393" s="16" t="s">
        <v>6041</v>
      </c>
      <c r="H1393" s="13" t="s">
        <v>6042</v>
      </c>
      <c r="I1393" s="13" t="s">
        <v>6043</v>
      </c>
      <c r="J1393" s="13" t="s">
        <v>6044</v>
      </c>
      <c r="K1393" s="14"/>
      <c r="L1393" s="14"/>
      <c r="M1393" s="13" t="s">
        <v>55</v>
      </c>
      <c r="N1393" s="13" t="s">
        <v>249</v>
      </c>
      <c r="O1393" s="14"/>
      <c r="P1393" s="13" t="s">
        <v>4597</v>
      </c>
      <c r="Q1393" s="15" t="s">
        <v>6045</v>
      </c>
    </row>
    <row r="1394" customFormat="false" ht="44" hidden="false" customHeight="false" outlineLevel="0" collapsed="false">
      <c r="A1394" s="13" t="s">
        <v>6046</v>
      </c>
      <c r="B1394" s="14" t="s">
        <v>97</v>
      </c>
      <c r="C1394" s="13" t="s">
        <v>108</v>
      </c>
      <c r="D1394" s="14" t="s">
        <v>6039</v>
      </c>
      <c r="E1394" s="16" t="s">
        <v>6047</v>
      </c>
      <c r="F1394" s="14" t="s">
        <v>450</v>
      </c>
      <c r="G1394" s="16" t="s">
        <v>6041</v>
      </c>
      <c r="H1394" s="13" t="s">
        <v>6048</v>
      </c>
      <c r="I1394" s="13" t="s">
        <v>6049</v>
      </c>
      <c r="J1394" s="13" t="s">
        <v>6050</v>
      </c>
      <c r="K1394" s="13" t="s">
        <v>6051</v>
      </c>
      <c r="L1394" s="13" t="s">
        <v>6052</v>
      </c>
      <c r="M1394" s="13" t="s">
        <v>56</v>
      </c>
      <c r="N1394" s="13" t="s">
        <v>249</v>
      </c>
      <c r="O1394" s="14"/>
      <c r="P1394" s="13" t="s">
        <v>4597</v>
      </c>
      <c r="Q1394" s="16" t="s">
        <v>6053</v>
      </c>
    </row>
    <row r="1395" customFormat="false" ht="58.2" hidden="false" customHeight="false" outlineLevel="0" collapsed="false">
      <c r="A1395" s="13" t="s">
        <v>6054</v>
      </c>
      <c r="B1395" s="14" t="s">
        <v>97</v>
      </c>
      <c r="C1395" s="13" t="s">
        <v>108</v>
      </c>
      <c r="D1395" s="14" t="s">
        <v>6055</v>
      </c>
      <c r="E1395" s="16" t="s">
        <v>6056</v>
      </c>
      <c r="F1395" s="14" t="s">
        <v>396</v>
      </c>
      <c r="G1395" s="16" t="s">
        <v>6057</v>
      </c>
      <c r="H1395" s="13" t="s">
        <v>6058</v>
      </c>
      <c r="I1395" s="13" t="s">
        <v>6059</v>
      </c>
      <c r="J1395" s="13" t="s">
        <v>6060</v>
      </c>
      <c r="K1395" s="14"/>
      <c r="L1395" s="14"/>
      <c r="M1395" s="13" t="s">
        <v>55</v>
      </c>
      <c r="N1395" s="13" t="s">
        <v>249</v>
      </c>
      <c r="O1395" s="14"/>
      <c r="P1395" s="13" t="s">
        <v>4597</v>
      </c>
      <c r="Q1395" s="15" t="s">
        <v>6061</v>
      </c>
    </row>
    <row r="1396" customFormat="false" ht="100.7" hidden="false" customHeight="false" outlineLevel="0" collapsed="false">
      <c r="A1396" s="13" t="s">
        <v>6062</v>
      </c>
      <c r="B1396" s="14" t="s">
        <v>97</v>
      </c>
      <c r="C1396" s="13" t="s">
        <v>108</v>
      </c>
      <c r="D1396" s="14" t="s">
        <v>6063</v>
      </c>
      <c r="E1396" s="16" t="s">
        <v>6064</v>
      </c>
      <c r="F1396" s="14"/>
      <c r="G1396" s="16" t="s">
        <v>6065</v>
      </c>
      <c r="H1396" s="13" t="s">
        <v>6066</v>
      </c>
      <c r="I1396" s="13" t="s">
        <v>6067</v>
      </c>
      <c r="J1396" s="13" t="s">
        <v>6068</v>
      </c>
      <c r="K1396" s="13" t="s">
        <v>6069</v>
      </c>
      <c r="L1396" s="13" t="s">
        <v>6070</v>
      </c>
      <c r="M1396" s="13" t="s">
        <v>52</v>
      </c>
      <c r="N1396" s="13" t="s">
        <v>249</v>
      </c>
      <c r="O1396" s="14"/>
      <c r="P1396" s="13" t="s">
        <v>4597</v>
      </c>
      <c r="Q1396" s="16" t="s">
        <v>6071</v>
      </c>
    </row>
    <row r="1397" customFormat="false" ht="114.9" hidden="false" customHeight="false" outlineLevel="0" collapsed="false">
      <c r="A1397" s="13" t="s">
        <v>6072</v>
      </c>
      <c r="B1397" s="14" t="s">
        <v>97</v>
      </c>
      <c r="C1397" s="13" t="s">
        <v>108</v>
      </c>
      <c r="D1397" s="14" t="s">
        <v>6073</v>
      </c>
      <c r="E1397" s="16" t="s">
        <v>6074</v>
      </c>
      <c r="F1397" s="14"/>
      <c r="G1397" s="16" t="s">
        <v>6075</v>
      </c>
      <c r="H1397" s="13" t="s">
        <v>4836</v>
      </c>
      <c r="I1397" s="13" t="s">
        <v>6076</v>
      </c>
      <c r="J1397" s="13" t="s">
        <v>6077</v>
      </c>
      <c r="K1397" s="13" t="s">
        <v>6078</v>
      </c>
      <c r="L1397" s="13" t="s">
        <v>6079</v>
      </c>
      <c r="M1397" s="13" t="s">
        <v>56</v>
      </c>
      <c r="N1397" s="13" t="s">
        <v>249</v>
      </c>
      <c r="O1397" s="14"/>
      <c r="P1397" s="13" t="s">
        <v>4597</v>
      </c>
      <c r="Q1397" s="16" t="s">
        <v>6080</v>
      </c>
    </row>
    <row r="1398" customFormat="false" ht="100.7" hidden="false" customHeight="false" outlineLevel="0" collapsed="false">
      <c r="A1398" s="13" t="s">
        <v>6081</v>
      </c>
      <c r="B1398" s="14" t="s">
        <v>97</v>
      </c>
      <c r="C1398" s="13" t="s">
        <v>108</v>
      </c>
      <c r="D1398" s="14" t="s">
        <v>6063</v>
      </c>
      <c r="E1398" s="16" t="s">
        <v>6082</v>
      </c>
      <c r="F1398" s="13" t="s">
        <v>310</v>
      </c>
      <c r="G1398" s="16" t="s">
        <v>6065</v>
      </c>
      <c r="H1398" s="13" t="s">
        <v>6066</v>
      </c>
      <c r="I1398" s="13" t="s">
        <v>6083</v>
      </c>
      <c r="J1398" s="13" t="s">
        <v>6084</v>
      </c>
      <c r="K1398" s="14"/>
      <c r="L1398" s="14"/>
      <c r="M1398" s="13" t="s">
        <v>56</v>
      </c>
      <c r="N1398" s="13" t="s">
        <v>249</v>
      </c>
      <c r="O1398" s="14"/>
      <c r="P1398" s="13" t="s">
        <v>4597</v>
      </c>
      <c r="Q1398" s="16" t="s">
        <v>6085</v>
      </c>
    </row>
    <row r="1399" customFormat="false" ht="44" hidden="false" customHeight="false" outlineLevel="0" collapsed="false">
      <c r="A1399" s="13" t="s">
        <v>6086</v>
      </c>
      <c r="B1399" s="14" t="s">
        <v>97</v>
      </c>
      <c r="C1399" s="13" t="s">
        <v>110</v>
      </c>
      <c r="D1399" s="14" t="s">
        <v>6087</v>
      </c>
      <c r="E1399" s="16" t="s">
        <v>6088</v>
      </c>
      <c r="F1399" s="14" t="s">
        <v>415</v>
      </c>
      <c r="G1399" s="16"/>
      <c r="H1399" s="13" t="s">
        <v>6089</v>
      </c>
      <c r="I1399" s="13" t="s">
        <v>6090</v>
      </c>
      <c r="J1399" s="13" t="s">
        <v>6091</v>
      </c>
      <c r="K1399" s="13" t="s">
        <v>6092</v>
      </c>
      <c r="L1399" s="14"/>
      <c r="M1399" s="13" t="s">
        <v>52</v>
      </c>
      <c r="N1399" s="13" t="s">
        <v>249</v>
      </c>
      <c r="O1399" s="14"/>
      <c r="P1399" s="13" t="s">
        <v>4597</v>
      </c>
      <c r="Q1399" s="16" t="s">
        <v>6093</v>
      </c>
    </row>
    <row r="1400" customFormat="false" ht="44" hidden="false" customHeight="false" outlineLevel="0" collapsed="false">
      <c r="A1400" s="13" t="s">
        <v>6094</v>
      </c>
      <c r="B1400" s="14" t="s">
        <v>97</v>
      </c>
      <c r="C1400" s="13" t="s">
        <v>110</v>
      </c>
      <c r="D1400" s="14" t="s">
        <v>6087</v>
      </c>
      <c r="E1400" s="16" t="s">
        <v>6095</v>
      </c>
      <c r="F1400" s="14" t="s">
        <v>415</v>
      </c>
      <c r="G1400" s="16"/>
      <c r="H1400" s="13" t="s">
        <v>6096</v>
      </c>
      <c r="I1400" s="13" t="s">
        <v>6090</v>
      </c>
      <c r="J1400" s="13" t="s">
        <v>6091</v>
      </c>
      <c r="K1400" s="13" t="s">
        <v>6092</v>
      </c>
      <c r="L1400" s="14"/>
      <c r="M1400" s="13" t="s">
        <v>52</v>
      </c>
      <c r="N1400" s="13" t="s">
        <v>249</v>
      </c>
      <c r="O1400" s="14"/>
      <c r="P1400" s="13" t="s">
        <v>4597</v>
      </c>
      <c r="Q1400" s="16" t="s">
        <v>6097</v>
      </c>
    </row>
    <row r="1401" customFormat="false" ht="58.2" hidden="false" customHeight="false" outlineLevel="0" collapsed="false">
      <c r="A1401" s="13" t="s">
        <v>6098</v>
      </c>
      <c r="B1401" s="14" t="s">
        <v>97</v>
      </c>
      <c r="C1401" s="13" t="s">
        <v>110</v>
      </c>
      <c r="D1401" s="14" t="s">
        <v>6099</v>
      </c>
      <c r="E1401" s="15" t="s">
        <v>6100</v>
      </c>
      <c r="F1401" s="14" t="s">
        <v>4169</v>
      </c>
      <c r="G1401" s="16"/>
      <c r="H1401" s="13" t="s">
        <v>6101</v>
      </c>
      <c r="I1401" s="13" t="s">
        <v>4823</v>
      </c>
      <c r="J1401" s="13" t="s">
        <v>4824</v>
      </c>
      <c r="K1401" s="13" t="s">
        <v>4825</v>
      </c>
      <c r="L1401" s="14"/>
      <c r="M1401" s="13" t="s">
        <v>53</v>
      </c>
      <c r="N1401" s="13" t="s">
        <v>249</v>
      </c>
      <c r="O1401" s="14"/>
      <c r="P1401" s="13" t="s">
        <v>4597</v>
      </c>
      <c r="Q1401" s="15" t="s">
        <v>6102</v>
      </c>
    </row>
    <row r="1402" customFormat="false" ht="44" hidden="false" customHeight="false" outlineLevel="0" collapsed="false">
      <c r="A1402" s="13" t="s">
        <v>6103</v>
      </c>
      <c r="B1402" s="14" t="s">
        <v>97</v>
      </c>
      <c r="C1402" s="13" t="s">
        <v>110</v>
      </c>
      <c r="D1402" s="14" t="s">
        <v>6099</v>
      </c>
      <c r="E1402" s="15" t="s">
        <v>6104</v>
      </c>
      <c r="F1402" s="14" t="s">
        <v>4169</v>
      </c>
      <c r="G1402" s="16"/>
      <c r="H1402" s="13" t="s">
        <v>5796</v>
      </c>
      <c r="I1402" s="13" t="s">
        <v>4823</v>
      </c>
      <c r="J1402" s="13" t="s">
        <v>4824</v>
      </c>
      <c r="K1402" s="13" t="s">
        <v>4825</v>
      </c>
      <c r="L1402" s="14"/>
      <c r="M1402" s="13" t="s">
        <v>53</v>
      </c>
      <c r="N1402" s="13" t="s">
        <v>249</v>
      </c>
      <c r="O1402" s="14"/>
      <c r="P1402" s="13" t="s">
        <v>4597</v>
      </c>
      <c r="Q1402" s="15" t="s">
        <v>5797</v>
      </c>
    </row>
    <row r="1403" customFormat="false" ht="44" hidden="false" customHeight="false" outlineLevel="0" collapsed="false">
      <c r="A1403" s="13" t="s">
        <v>6105</v>
      </c>
      <c r="B1403" s="14" t="s">
        <v>97</v>
      </c>
      <c r="C1403" s="13" t="s">
        <v>110</v>
      </c>
      <c r="D1403" s="14" t="s">
        <v>6099</v>
      </c>
      <c r="E1403" s="15" t="s">
        <v>6106</v>
      </c>
      <c r="F1403" s="14" t="s">
        <v>4169</v>
      </c>
      <c r="G1403" s="16"/>
      <c r="H1403" s="13" t="s">
        <v>5796</v>
      </c>
      <c r="I1403" s="13" t="s">
        <v>4823</v>
      </c>
      <c r="J1403" s="13" t="s">
        <v>4824</v>
      </c>
      <c r="K1403" s="13" t="s">
        <v>4825</v>
      </c>
      <c r="L1403" s="14"/>
      <c r="M1403" s="13" t="s">
        <v>53</v>
      </c>
      <c r="N1403" s="13" t="s">
        <v>249</v>
      </c>
      <c r="O1403" s="14"/>
      <c r="P1403" s="13" t="s">
        <v>4597</v>
      </c>
      <c r="Q1403" s="15" t="s">
        <v>5797</v>
      </c>
    </row>
    <row r="1404" customFormat="false" ht="58.2" hidden="false" customHeight="false" outlineLevel="0" collapsed="false">
      <c r="A1404" s="13" t="s">
        <v>6107</v>
      </c>
      <c r="B1404" s="14" t="s">
        <v>97</v>
      </c>
      <c r="C1404" s="13" t="s">
        <v>110</v>
      </c>
      <c r="D1404" s="14" t="s">
        <v>6108</v>
      </c>
      <c r="E1404" s="15" t="s">
        <v>6109</v>
      </c>
      <c r="F1404" s="14" t="s">
        <v>456</v>
      </c>
      <c r="G1404" s="16"/>
      <c r="H1404" s="13" t="s">
        <v>6110</v>
      </c>
      <c r="I1404" s="13" t="s">
        <v>6111</v>
      </c>
      <c r="J1404" s="13" t="s">
        <v>6112</v>
      </c>
      <c r="K1404" s="13" t="s">
        <v>6113</v>
      </c>
      <c r="L1404" s="14"/>
      <c r="M1404" s="13" t="s">
        <v>56</v>
      </c>
      <c r="N1404" s="13" t="s">
        <v>249</v>
      </c>
      <c r="O1404" s="14"/>
      <c r="P1404" s="13" t="s">
        <v>4597</v>
      </c>
      <c r="Q1404" s="15" t="s">
        <v>6114</v>
      </c>
    </row>
    <row r="1405" customFormat="false" ht="72.35" hidden="false" customHeight="false" outlineLevel="0" collapsed="false">
      <c r="A1405" s="13" t="s">
        <v>6115</v>
      </c>
      <c r="B1405" s="14" t="s">
        <v>97</v>
      </c>
      <c r="C1405" s="13" t="s">
        <v>110</v>
      </c>
      <c r="D1405" s="14" t="s">
        <v>6108</v>
      </c>
      <c r="E1405" s="15" t="s">
        <v>6116</v>
      </c>
      <c r="F1405" s="14" t="s">
        <v>456</v>
      </c>
      <c r="G1405" s="16"/>
      <c r="H1405" s="13" t="s">
        <v>6110</v>
      </c>
      <c r="I1405" s="13" t="s">
        <v>6111</v>
      </c>
      <c r="J1405" s="13" t="s">
        <v>6112</v>
      </c>
      <c r="K1405" s="13" t="s">
        <v>6113</v>
      </c>
      <c r="L1405" s="14"/>
      <c r="M1405" s="13" t="s">
        <v>56</v>
      </c>
      <c r="N1405" s="13" t="s">
        <v>249</v>
      </c>
      <c r="O1405" s="14"/>
      <c r="P1405" s="13" t="s">
        <v>4597</v>
      </c>
      <c r="Q1405" s="15" t="s">
        <v>6117</v>
      </c>
    </row>
    <row r="1406" customFormat="false" ht="58.2" hidden="false" customHeight="false" outlineLevel="0" collapsed="false">
      <c r="A1406" s="13" t="s">
        <v>6118</v>
      </c>
      <c r="B1406" s="14" t="s">
        <v>97</v>
      </c>
      <c r="C1406" s="13" t="s">
        <v>110</v>
      </c>
      <c r="D1406" s="14" t="s">
        <v>6108</v>
      </c>
      <c r="E1406" s="15" t="s">
        <v>6119</v>
      </c>
      <c r="F1406" s="14" t="s">
        <v>456</v>
      </c>
      <c r="G1406" s="16"/>
      <c r="H1406" s="13" t="s">
        <v>6110</v>
      </c>
      <c r="I1406" s="13" t="s">
        <v>6111</v>
      </c>
      <c r="J1406" s="13" t="s">
        <v>6112</v>
      </c>
      <c r="K1406" s="13" t="s">
        <v>6113</v>
      </c>
      <c r="L1406" s="14"/>
      <c r="M1406" s="13" t="s">
        <v>56</v>
      </c>
      <c r="N1406" s="13" t="s">
        <v>249</v>
      </c>
      <c r="O1406" s="14"/>
      <c r="P1406" s="13" t="s">
        <v>4597</v>
      </c>
      <c r="Q1406" s="15" t="s">
        <v>6114</v>
      </c>
    </row>
    <row r="1407" customFormat="false" ht="58.2" hidden="false" customHeight="false" outlineLevel="0" collapsed="false">
      <c r="A1407" s="13" t="s">
        <v>6120</v>
      </c>
      <c r="B1407" s="14" t="s">
        <v>97</v>
      </c>
      <c r="C1407" s="13" t="s">
        <v>110</v>
      </c>
      <c r="D1407" s="14" t="s">
        <v>6108</v>
      </c>
      <c r="E1407" s="15" t="s">
        <v>6121</v>
      </c>
      <c r="F1407" s="14" t="s">
        <v>456</v>
      </c>
      <c r="G1407" s="16"/>
      <c r="H1407" s="13" t="s">
        <v>6110</v>
      </c>
      <c r="I1407" s="13" t="s">
        <v>6111</v>
      </c>
      <c r="J1407" s="13" t="s">
        <v>6112</v>
      </c>
      <c r="K1407" s="13" t="s">
        <v>6113</v>
      </c>
      <c r="L1407" s="14"/>
      <c r="M1407" s="13" t="s">
        <v>56</v>
      </c>
      <c r="N1407" s="13" t="s">
        <v>249</v>
      </c>
      <c r="O1407" s="14"/>
      <c r="P1407" s="13" t="s">
        <v>4597</v>
      </c>
      <c r="Q1407" s="15" t="s">
        <v>6114</v>
      </c>
    </row>
    <row r="1408" customFormat="false" ht="58.2" hidden="false" customHeight="false" outlineLevel="0" collapsed="false">
      <c r="A1408" s="13" t="s">
        <v>6122</v>
      </c>
      <c r="B1408" s="14" t="s">
        <v>97</v>
      </c>
      <c r="C1408" s="13" t="s">
        <v>110</v>
      </c>
      <c r="D1408" s="14" t="s">
        <v>6108</v>
      </c>
      <c r="E1408" s="15" t="s">
        <v>6123</v>
      </c>
      <c r="F1408" s="14" t="s">
        <v>456</v>
      </c>
      <c r="G1408" s="16"/>
      <c r="H1408" s="13" t="s">
        <v>6110</v>
      </c>
      <c r="I1408" s="13" t="s">
        <v>6111</v>
      </c>
      <c r="J1408" s="13" t="s">
        <v>6112</v>
      </c>
      <c r="K1408" s="13" t="s">
        <v>6113</v>
      </c>
      <c r="L1408" s="14"/>
      <c r="M1408" s="13" t="s">
        <v>56</v>
      </c>
      <c r="N1408" s="13" t="s">
        <v>249</v>
      </c>
      <c r="O1408" s="14"/>
      <c r="P1408" s="13" t="s">
        <v>4597</v>
      </c>
      <c r="Q1408" s="15" t="s">
        <v>6114</v>
      </c>
    </row>
    <row r="1409" customFormat="false" ht="58.2" hidden="false" customHeight="false" outlineLevel="0" collapsed="false">
      <c r="A1409" s="13" t="s">
        <v>6124</v>
      </c>
      <c r="B1409" s="14" t="s">
        <v>97</v>
      </c>
      <c r="C1409" s="13" t="s">
        <v>110</v>
      </c>
      <c r="D1409" s="14" t="s">
        <v>6125</v>
      </c>
      <c r="E1409" s="15" t="s">
        <v>6126</v>
      </c>
      <c r="F1409" s="14" t="s">
        <v>450</v>
      </c>
      <c r="G1409" s="16"/>
      <c r="H1409" s="13" t="s">
        <v>6127</v>
      </c>
      <c r="I1409" s="13" t="s">
        <v>6128</v>
      </c>
      <c r="J1409" s="13" t="s">
        <v>6129</v>
      </c>
      <c r="K1409" s="14"/>
      <c r="L1409" s="14"/>
      <c r="M1409" s="13" t="s">
        <v>56</v>
      </c>
      <c r="N1409" s="13" t="s">
        <v>249</v>
      </c>
      <c r="O1409" s="14"/>
      <c r="P1409" s="13" t="s">
        <v>4597</v>
      </c>
      <c r="Q1409" s="16" t="s">
        <v>6130</v>
      </c>
    </row>
    <row r="1410" customFormat="false" ht="44" hidden="false" customHeight="false" outlineLevel="0" collapsed="false">
      <c r="A1410" s="13" t="s">
        <v>6131</v>
      </c>
      <c r="B1410" s="14" t="s">
        <v>97</v>
      </c>
      <c r="C1410" s="13" t="s">
        <v>110</v>
      </c>
      <c r="D1410" s="14" t="s">
        <v>6125</v>
      </c>
      <c r="E1410" s="15" t="s">
        <v>6132</v>
      </c>
      <c r="F1410" s="14" t="s">
        <v>450</v>
      </c>
      <c r="G1410" s="16"/>
      <c r="H1410" s="13" t="s">
        <v>6127</v>
      </c>
      <c r="I1410" s="13" t="s">
        <v>6128</v>
      </c>
      <c r="J1410" s="13" t="s">
        <v>6129</v>
      </c>
      <c r="K1410" s="14"/>
      <c r="L1410" s="14"/>
      <c r="M1410" s="13" t="s">
        <v>56</v>
      </c>
      <c r="N1410" s="13" t="s">
        <v>249</v>
      </c>
      <c r="O1410" s="14"/>
      <c r="P1410" s="13" t="s">
        <v>4597</v>
      </c>
      <c r="Q1410" s="16" t="s">
        <v>6133</v>
      </c>
    </row>
    <row r="1411" customFormat="false" ht="44" hidden="false" customHeight="false" outlineLevel="0" collapsed="false">
      <c r="A1411" s="13" t="s">
        <v>6134</v>
      </c>
      <c r="B1411" s="14" t="s">
        <v>97</v>
      </c>
      <c r="C1411" s="13" t="s">
        <v>110</v>
      </c>
      <c r="D1411" s="14" t="s">
        <v>6125</v>
      </c>
      <c r="E1411" s="16" t="s">
        <v>6135</v>
      </c>
      <c r="F1411" s="14" t="s">
        <v>396</v>
      </c>
      <c r="G1411" s="16"/>
      <c r="H1411" s="13" t="s">
        <v>6127</v>
      </c>
      <c r="I1411" s="13" t="s">
        <v>6136</v>
      </c>
      <c r="J1411" s="13" t="s">
        <v>6137</v>
      </c>
      <c r="K1411" s="13" t="s">
        <v>6138</v>
      </c>
      <c r="L1411" s="14"/>
      <c r="M1411" s="13" t="s">
        <v>53</v>
      </c>
      <c r="N1411" s="13" t="s">
        <v>249</v>
      </c>
      <c r="O1411" s="14"/>
      <c r="P1411" s="13" t="s">
        <v>4597</v>
      </c>
      <c r="Q1411" s="16" t="s">
        <v>6139</v>
      </c>
    </row>
    <row r="1412" customFormat="false" ht="44" hidden="false" customHeight="false" outlineLevel="0" collapsed="false">
      <c r="A1412" s="13" t="s">
        <v>6140</v>
      </c>
      <c r="B1412" s="14" t="s">
        <v>97</v>
      </c>
      <c r="C1412" s="13" t="s">
        <v>110</v>
      </c>
      <c r="D1412" s="14" t="s">
        <v>6141</v>
      </c>
      <c r="E1412" s="16" t="s">
        <v>6142</v>
      </c>
      <c r="F1412" s="14" t="s">
        <v>396</v>
      </c>
      <c r="G1412" s="16"/>
      <c r="H1412" s="13" t="s">
        <v>6143</v>
      </c>
      <c r="I1412" s="13" t="s">
        <v>6144</v>
      </c>
      <c r="J1412" s="13" t="s">
        <v>6145</v>
      </c>
      <c r="K1412" s="13" t="s">
        <v>6146</v>
      </c>
      <c r="L1412" s="14"/>
      <c r="M1412" s="13" t="s">
        <v>56</v>
      </c>
      <c r="N1412" s="13" t="s">
        <v>249</v>
      </c>
      <c r="O1412" s="14"/>
      <c r="P1412" s="13" t="s">
        <v>4597</v>
      </c>
      <c r="Q1412" s="16" t="s">
        <v>6147</v>
      </c>
    </row>
    <row r="1413" customFormat="false" ht="44" hidden="false" customHeight="false" outlineLevel="0" collapsed="false">
      <c r="A1413" s="13" t="s">
        <v>6148</v>
      </c>
      <c r="B1413" s="14" t="s">
        <v>97</v>
      </c>
      <c r="C1413" s="13" t="s">
        <v>110</v>
      </c>
      <c r="D1413" s="14" t="s">
        <v>6149</v>
      </c>
      <c r="E1413" s="15" t="s">
        <v>6150</v>
      </c>
      <c r="F1413" s="14" t="s">
        <v>4169</v>
      </c>
      <c r="G1413" s="16"/>
      <c r="H1413" s="13" t="s">
        <v>6151</v>
      </c>
      <c r="I1413" s="13" t="s">
        <v>6152</v>
      </c>
      <c r="J1413" s="13" t="s">
        <v>6153</v>
      </c>
      <c r="K1413" s="14"/>
      <c r="L1413" s="14"/>
      <c r="M1413" s="13" t="s">
        <v>56</v>
      </c>
      <c r="N1413" s="13" t="s">
        <v>249</v>
      </c>
      <c r="O1413" s="14"/>
      <c r="P1413" s="13" t="s">
        <v>4597</v>
      </c>
      <c r="Q1413" s="15" t="s">
        <v>6154</v>
      </c>
    </row>
    <row r="1414" customFormat="false" ht="72.35" hidden="false" customHeight="false" outlineLevel="0" collapsed="false">
      <c r="A1414" s="13" t="s">
        <v>6155</v>
      </c>
      <c r="B1414" s="14" t="s">
        <v>97</v>
      </c>
      <c r="C1414" s="13" t="s">
        <v>110</v>
      </c>
      <c r="D1414" s="14" t="s">
        <v>6149</v>
      </c>
      <c r="E1414" s="16" t="s">
        <v>6156</v>
      </c>
      <c r="F1414" s="14" t="s">
        <v>396</v>
      </c>
      <c r="G1414" s="16"/>
      <c r="H1414" s="13" t="s">
        <v>6157</v>
      </c>
      <c r="I1414" s="13" t="s">
        <v>6158</v>
      </c>
      <c r="J1414" s="14" t="s">
        <v>6159</v>
      </c>
      <c r="K1414" s="14"/>
      <c r="L1414" s="14"/>
      <c r="M1414" s="13" t="s">
        <v>54</v>
      </c>
      <c r="N1414" s="13" t="s">
        <v>249</v>
      </c>
      <c r="O1414" s="14"/>
      <c r="P1414" s="13" t="s">
        <v>4597</v>
      </c>
      <c r="Q1414" s="16" t="s">
        <v>6160</v>
      </c>
    </row>
    <row r="1415" customFormat="false" ht="58.2" hidden="false" customHeight="false" outlineLevel="0" collapsed="false">
      <c r="A1415" s="13" t="s">
        <v>6161</v>
      </c>
      <c r="B1415" s="14" t="s">
        <v>97</v>
      </c>
      <c r="C1415" s="13" t="s">
        <v>110</v>
      </c>
      <c r="D1415" s="14" t="s">
        <v>6162</v>
      </c>
      <c r="E1415" s="15" t="s">
        <v>6163</v>
      </c>
      <c r="F1415" s="14" t="s">
        <v>456</v>
      </c>
      <c r="G1415" s="16" t="s">
        <v>4866</v>
      </c>
      <c r="H1415" s="13" t="s">
        <v>6164</v>
      </c>
      <c r="I1415" s="13" t="s">
        <v>6165</v>
      </c>
      <c r="J1415" s="13" t="s">
        <v>5481</v>
      </c>
      <c r="K1415" s="13" t="s">
        <v>6166</v>
      </c>
      <c r="L1415" s="14"/>
      <c r="M1415" s="13" t="s">
        <v>53</v>
      </c>
      <c r="N1415" s="13" t="s">
        <v>249</v>
      </c>
      <c r="O1415" s="14"/>
      <c r="P1415" s="13" t="s">
        <v>4597</v>
      </c>
      <c r="Q1415" s="16" t="s">
        <v>6167</v>
      </c>
    </row>
    <row r="1416" customFormat="false" ht="58.2" hidden="false" customHeight="false" outlineLevel="0" collapsed="false">
      <c r="A1416" s="13" t="s">
        <v>6168</v>
      </c>
      <c r="B1416" s="14" t="s">
        <v>97</v>
      </c>
      <c r="C1416" s="13" t="s">
        <v>110</v>
      </c>
      <c r="D1416" s="14" t="s">
        <v>6162</v>
      </c>
      <c r="E1416" s="15" t="s">
        <v>6169</v>
      </c>
      <c r="F1416" s="14" t="s">
        <v>456</v>
      </c>
      <c r="G1416" s="16" t="s">
        <v>5478</v>
      </c>
      <c r="H1416" s="13" t="s">
        <v>5479</v>
      </c>
      <c r="I1416" s="13" t="s">
        <v>6165</v>
      </c>
      <c r="J1416" s="13" t="s">
        <v>5481</v>
      </c>
      <c r="K1416" s="13" t="s">
        <v>6166</v>
      </c>
      <c r="L1416" s="14"/>
      <c r="M1416" s="13" t="s">
        <v>53</v>
      </c>
      <c r="N1416" s="13" t="s">
        <v>249</v>
      </c>
      <c r="O1416" s="14"/>
      <c r="P1416" s="13" t="s">
        <v>4597</v>
      </c>
      <c r="Q1416" s="16" t="s">
        <v>6170</v>
      </c>
    </row>
    <row r="1417" customFormat="false" ht="58.2" hidden="false" customHeight="false" outlineLevel="0" collapsed="false">
      <c r="A1417" s="13" t="s">
        <v>6171</v>
      </c>
      <c r="B1417" s="14" t="s">
        <v>97</v>
      </c>
      <c r="C1417" s="13" t="s">
        <v>110</v>
      </c>
      <c r="D1417" s="14" t="s">
        <v>6162</v>
      </c>
      <c r="E1417" s="15" t="s">
        <v>6172</v>
      </c>
      <c r="F1417" s="14" t="s">
        <v>456</v>
      </c>
      <c r="G1417" s="16"/>
      <c r="H1417" s="13" t="s">
        <v>5479</v>
      </c>
      <c r="I1417" s="13" t="s">
        <v>6165</v>
      </c>
      <c r="J1417" s="13" t="s">
        <v>5481</v>
      </c>
      <c r="K1417" s="13" t="s">
        <v>6166</v>
      </c>
      <c r="L1417" s="14"/>
      <c r="M1417" s="13" t="s">
        <v>53</v>
      </c>
      <c r="N1417" s="13" t="s">
        <v>249</v>
      </c>
      <c r="O1417" s="14"/>
      <c r="P1417" s="13" t="s">
        <v>4597</v>
      </c>
      <c r="Q1417" s="16" t="s">
        <v>6173</v>
      </c>
    </row>
    <row r="1418" customFormat="false" ht="58.2" hidden="false" customHeight="false" outlineLevel="0" collapsed="false">
      <c r="A1418" s="13" t="s">
        <v>6174</v>
      </c>
      <c r="B1418" s="14" t="s">
        <v>97</v>
      </c>
      <c r="C1418" s="13" t="s">
        <v>110</v>
      </c>
      <c r="D1418" s="14" t="s">
        <v>6175</v>
      </c>
      <c r="E1418" s="15" t="s">
        <v>6176</v>
      </c>
      <c r="F1418" s="14" t="s">
        <v>450</v>
      </c>
      <c r="G1418" s="16"/>
      <c r="H1418" s="13" t="s">
        <v>6177</v>
      </c>
      <c r="I1418" s="13" t="s">
        <v>6178</v>
      </c>
      <c r="J1418" s="13" t="s">
        <v>6179</v>
      </c>
      <c r="K1418" s="14"/>
      <c r="L1418" s="14"/>
      <c r="M1418" s="13" t="s">
        <v>53</v>
      </c>
      <c r="N1418" s="13" t="s">
        <v>249</v>
      </c>
      <c r="O1418" s="14"/>
      <c r="P1418" s="13" t="s">
        <v>4597</v>
      </c>
      <c r="Q1418" s="16" t="s">
        <v>6180</v>
      </c>
    </row>
    <row r="1419" customFormat="false" ht="44" hidden="false" customHeight="false" outlineLevel="0" collapsed="false">
      <c r="A1419" s="13" t="s">
        <v>6181</v>
      </c>
      <c r="B1419" s="14" t="s">
        <v>97</v>
      </c>
      <c r="C1419" s="13" t="s">
        <v>110</v>
      </c>
      <c r="D1419" s="14" t="s">
        <v>6182</v>
      </c>
      <c r="E1419" s="16" t="s">
        <v>6183</v>
      </c>
      <c r="F1419" s="14" t="s">
        <v>396</v>
      </c>
      <c r="G1419" s="16"/>
      <c r="H1419" s="13" t="s">
        <v>4836</v>
      </c>
      <c r="I1419" s="13" t="s">
        <v>6184</v>
      </c>
      <c r="J1419" s="14" t="s">
        <v>6185</v>
      </c>
      <c r="K1419" s="14"/>
      <c r="L1419" s="14"/>
      <c r="M1419" s="13" t="s">
        <v>54</v>
      </c>
      <c r="N1419" s="13" t="s">
        <v>249</v>
      </c>
      <c r="O1419" s="14"/>
      <c r="P1419" s="13" t="s">
        <v>4597</v>
      </c>
      <c r="Q1419" s="16" t="s">
        <v>6186</v>
      </c>
    </row>
    <row r="1420" customFormat="false" ht="44" hidden="false" customHeight="false" outlineLevel="0" collapsed="false">
      <c r="A1420" s="13" t="s">
        <v>6187</v>
      </c>
      <c r="B1420" s="14" t="s">
        <v>97</v>
      </c>
      <c r="C1420" s="13" t="s">
        <v>110</v>
      </c>
      <c r="D1420" s="14" t="s">
        <v>6182</v>
      </c>
      <c r="E1420" s="16" t="s">
        <v>6188</v>
      </c>
      <c r="F1420" s="14" t="s">
        <v>396</v>
      </c>
      <c r="G1420" s="16"/>
      <c r="H1420" s="13" t="s">
        <v>4836</v>
      </c>
      <c r="I1420" s="13" t="s">
        <v>6184</v>
      </c>
      <c r="J1420" s="14" t="s">
        <v>6185</v>
      </c>
      <c r="K1420" s="14"/>
      <c r="L1420" s="14"/>
      <c r="M1420" s="13" t="s">
        <v>54</v>
      </c>
      <c r="N1420" s="13" t="s">
        <v>249</v>
      </c>
      <c r="O1420" s="14"/>
      <c r="P1420" s="13" t="s">
        <v>4597</v>
      </c>
      <c r="Q1420" s="16" t="s">
        <v>6189</v>
      </c>
    </row>
    <row r="1421" customFormat="false" ht="58.2" hidden="false" customHeight="false" outlineLevel="0" collapsed="false">
      <c r="A1421" s="13" t="s">
        <v>6190</v>
      </c>
      <c r="B1421" s="14" t="s">
        <v>97</v>
      </c>
      <c r="C1421" s="13" t="s">
        <v>110</v>
      </c>
      <c r="D1421" s="14" t="s">
        <v>6182</v>
      </c>
      <c r="E1421" s="16" t="s">
        <v>6191</v>
      </c>
      <c r="F1421" s="14" t="s">
        <v>396</v>
      </c>
      <c r="G1421" s="16"/>
      <c r="H1421" s="13" t="s">
        <v>5994</v>
      </c>
      <c r="I1421" s="13" t="s">
        <v>6192</v>
      </c>
      <c r="J1421" s="14" t="s">
        <v>6193</v>
      </c>
      <c r="K1421" s="14"/>
      <c r="L1421" s="14"/>
      <c r="M1421" s="13" t="s">
        <v>54</v>
      </c>
      <c r="N1421" s="13" t="s">
        <v>249</v>
      </c>
      <c r="O1421" s="14"/>
      <c r="P1421" s="13" t="s">
        <v>4597</v>
      </c>
      <c r="Q1421" s="16" t="s">
        <v>6194</v>
      </c>
    </row>
    <row r="1422" customFormat="false" ht="44" hidden="false" customHeight="false" outlineLevel="0" collapsed="false">
      <c r="A1422" s="13" t="s">
        <v>6195</v>
      </c>
      <c r="B1422" s="14" t="s">
        <v>97</v>
      </c>
      <c r="C1422" s="13" t="s">
        <v>110</v>
      </c>
      <c r="D1422" s="14" t="s">
        <v>6196</v>
      </c>
      <c r="E1422" s="16" t="s">
        <v>6197</v>
      </c>
      <c r="F1422" s="14" t="s">
        <v>396</v>
      </c>
      <c r="G1422" s="16"/>
      <c r="H1422" s="13" t="s">
        <v>4619</v>
      </c>
      <c r="I1422" s="13" t="s">
        <v>4509</v>
      </c>
      <c r="J1422" s="14" t="s">
        <v>4510</v>
      </c>
      <c r="K1422" s="14"/>
      <c r="L1422" s="14"/>
      <c r="M1422" s="13" t="s">
        <v>54</v>
      </c>
      <c r="N1422" s="13" t="s">
        <v>559</v>
      </c>
      <c r="O1422" s="13" t="s">
        <v>4625</v>
      </c>
      <c r="P1422" s="13" t="s">
        <v>4597</v>
      </c>
      <c r="Q1422" s="16" t="s">
        <v>6198</v>
      </c>
    </row>
    <row r="1423" customFormat="false" ht="44" hidden="false" customHeight="false" outlineLevel="0" collapsed="false">
      <c r="A1423" s="13" t="s">
        <v>6199</v>
      </c>
      <c r="B1423" s="14" t="s">
        <v>97</v>
      </c>
      <c r="C1423" s="13" t="s">
        <v>110</v>
      </c>
      <c r="D1423" s="14" t="s">
        <v>6196</v>
      </c>
      <c r="E1423" s="16" t="s">
        <v>6200</v>
      </c>
      <c r="F1423" s="14" t="s">
        <v>396</v>
      </c>
      <c r="G1423" s="16"/>
      <c r="H1423" s="13" t="s">
        <v>5087</v>
      </c>
      <c r="I1423" s="13" t="s">
        <v>4509</v>
      </c>
      <c r="J1423" s="14" t="s">
        <v>4510</v>
      </c>
      <c r="K1423" s="14"/>
      <c r="L1423" s="14"/>
      <c r="M1423" s="13" t="s">
        <v>54</v>
      </c>
      <c r="N1423" s="13" t="s">
        <v>249</v>
      </c>
      <c r="O1423" s="14"/>
      <c r="P1423" s="13" t="s">
        <v>4597</v>
      </c>
      <c r="Q1423" s="16" t="s">
        <v>6201</v>
      </c>
    </row>
    <row r="1424" customFormat="false" ht="86.55" hidden="false" customHeight="false" outlineLevel="0" collapsed="false">
      <c r="A1424" s="13" t="s">
        <v>6202</v>
      </c>
      <c r="B1424" s="14" t="s">
        <v>112</v>
      </c>
      <c r="C1424" s="13" t="s">
        <v>113</v>
      </c>
      <c r="D1424" s="14" t="s">
        <v>6203</v>
      </c>
      <c r="E1424" s="16" t="s">
        <v>6204</v>
      </c>
      <c r="F1424" s="14" t="s">
        <v>450</v>
      </c>
      <c r="G1424" s="16" t="s">
        <v>6205</v>
      </c>
      <c r="H1424" s="13" t="s">
        <v>6206</v>
      </c>
      <c r="I1424" s="13" t="s">
        <v>6207</v>
      </c>
      <c r="J1424" s="13" t="s">
        <v>6208</v>
      </c>
      <c r="K1424" s="13" t="s">
        <v>6209</v>
      </c>
      <c r="L1424" s="13" t="s">
        <v>6210</v>
      </c>
      <c r="M1424" s="13" t="s">
        <v>53</v>
      </c>
      <c r="N1424" s="13" t="s">
        <v>249</v>
      </c>
      <c r="O1424" s="14"/>
      <c r="P1424" s="13" t="s">
        <v>4597</v>
      </c>
      <c r="Q1424" s="16" t="s">
        <v>6211</v>
      </c>
    </row>
    <row r="1425" customFormat="false" ht="72.35" hidden="false" customHeight="false" outlineLevel="0" collapsed="false">
      <c r="A1425" s="13" t="s">
        <v>6212</v>
      </c>
      <c r="B1425" s="14" t="s">
        <v>112</v>
      </c>
      <c r="C1425" s="13" t="s">
        <v>113</v>
      </c>
      <c r="D1425" s="14" t="s">
        <v>6213</v>
      </c>
      <c r="E1425" s="16" t="s">
        <v>6214</v>
      </c>
      <c r="F1425" s="14" t="s">
        <v>415</v>
      </c>
      <c r="G1425" s="16" t="s">
        <v>6215</v>
      </c>
      <c r="H1425" s="13" t="s">
        <v>6216</v>
      </c>
      <c r="I1425" s="13" t="s">
        <v>6217</v>
      </c>
      <c r="J1425" s="13" t="s">
        <v>6218</v>
      </c>
      <c r="K1425" s="13" t="s">
        <v>6219</v>
      </c>
      <c r="L1425" s="13" t="s">
        <v>6220</v>
      </c>
      <c r="M1425" s="13" t="s">
        <v>53</v>
      </c>
      <c r="N1425" s="13" t="s">
        <v>249</v>
      </c>
      <c r="O1425" s="14"/>
      <c r="P1425" s="13" t="s">
        <v>4597</v>
      </c>
      <c r="Q1425" s="16" t="s">
        <v>6221</v>
      </c>
    </row>
    <row r="1426" customFormat="false" ht="86.55" hidden="false" customHeight="false" outlineLevel="0" collapsed="false">
      <c r="A1426" s="13" t="s">
        <v>6222</v>
      </c>
      <c r="B1426" s="14" t="s">
        <v>112</v>
      </c>
      <c r="C1426" s="13" t="s">
        <v>113</v>
      </c>
      <c r="D1426" s="14" t="s">
        <v>6223</v>
      </c>
      <c r="E1426" s="16" t="s">
        <v>6224</v>
      </c>
      <c r="F1426" s="14" t="s">
        <v>415</v>
      </c>
      <c r="G1426" s="16" t="s">
        <v>6225</v>
      </c>
      <c r="H1426" s="13" t="s">
        <v>6226</v>
      </c>
      <c r="I1426" s="13" t="s">
        <v>6227</v>
      </c>
      <c r="J1426" s="13" t="s">
        <v>6228</v>
      </c>
      <c r="K1426" s="13" t="s">
        <v>6229</v>
      </c>
      <c r="L1426" s="13" t="s">
        <v>6230</v>
      </c>
      <c r="M1426" s="13" t="s">
        <v>56</v>
      </c>
      <c r="N1426" s="13" t="s">
        <v>249</v>
      </c>
      <c r="O1426" s="14"/>
      <c r="P1426" s="13" t="s">
        <v>4597</v>
      </c>
      <c r="Q1426" s="16" t="s">
        <v>6231</v>
      </c>
    </row>
    <row r="1427" customFormat="false" ht="72.35" hidden="false" customHeight="false" outlineLevel="0" collapsed="false">
      <c r="A1427" s="13" t="s">
        <v>6232</v>
      </c>
      <c r="B1427" s="14" t="s">
        <v>112</v>
      </c>
      <c r="C1427" s="13" t="s">
        <v>113</v>
      </c>
      <c r="D1427" s="14" t="s">
        <v>6223</v>
      </c>
      <c r="E1427" s="16" t="s">
        <v>6233</v>
      </c>
      <c r="F1427" s="14" t="s">
        <v>415</v>
      </c>
      <c r="G1427" s="16" t="s">
        <v>6225</v>
      </c>
      <c r="H1427" s="13" t="s">
        <v>6226</v>
      </c>
      <c r="I1427" s="13" t="s">
        <v>6234</v>
      </c>
      <c r="J1427" s="13" t="s">
        <v>6235</v>
      </c>
      <c r="K1427" s="13" t="s">
        <v>6236</v>
      </c>
      <c r="L1427" s="13" t="s">
        <v>6237</v>
      </c>
      <c r="M1427" s="13" t="s">
        <v>53</v>
      </c>
      <c r="N1427" s="13" t="s">
        <v>249</v>
      </c>
      <c r="O1427" s="14"/>
      <c r="P1427" s="13" t="s">
        <v>4597</v>
      </c>
      <c r="Q1427" s="16" t="s">
        <v>6238</v>
      </c>
    </row>
    <row r="1428" customFormat="false" ht="72.35" hidden="false" customHeight="false" outlineLevel="0" collapsed="false">
      <c r="A1428" s="13" t="s">
        <v>6239</v>
      </c>
      <c r="B1428" s="14" t="s">
        <v>112</v>
      </c>
      <c r="C1428" s="13" t="s">
        <v>113</v>
      </c>
      <c r="D1428" s="14" t="s">
        <v>6240</v>
      </c>
      <c r="E1428" s="16" t="s">
        <v>6241</v>
      </c>
      <c r="F1428" s="14" t="s">
        <v>415</v>
      </c>
      <c r="G1428" s="16" t="s">
        <v>6242</v>
      </c>
      <c r="H1428" s="13" t="s">
        <v>6243</v>
      </c>
      <c r="I1428" s="13" t="s">
        <v>6234</v>
      </c>
      <c r="J1428" s="13" t="s">
        <v>6235</v>
      </c>
      <c r="K1428" s="13" t="s">
        <v>6236</v>
      </c>
      <c r="L1428" s="13" t="s">
        <v>6237</v>
      </c>
      <c r="M1428" s="13" t="s">
        <v>53</v>
      </c>
      <c r="N1428" s="13" t="s">
        <v>249</v>
      </c>
      <c r="O1428" s="14"/>
      <c r="P1428" s="13" t="s">
        <v>4597</v>
      </c>
      <c r="Q1428" s="16" t="s">
        <v>6244</v>
      </c>
    </row>
    <row r="1429" customFormat="false" ht="86.55" hidden="false" customHeight="false" outlineLevel="0" collapsed="false">
      <c r="A1429" s="13" t="s">
        <v>6245</v>
      </c>
      <c r="B1429" s="14" t="s">
        <v>112</v>
      </c>
      <c r="C1429" s="13" t="s">
        <v>113</v>
      </c>
      <c r="D1429" s="14" t="s">
        <v>6240</v>
      </c>
      <c r="E1429" s="16" t="s">
        <v>6246</v>
      </c>
      <c r="F1429" s="14" t="s">
        <v>415</v>
      </c>
      <c r="G1429" s="16" t="s">
        <v>6242</v>
      </c>
      <c r="H1429" s="13" t="s">
        <v>6243</v>
      </c>
      <c r="I1429" s="13" t="s">
        <v>6247</v>
      </c>
      <c r="J1429" s="13" t="s">
        <v>6248</v>
      </c>
      <c r="K1429" s="13" t="s">
        <v>6249</v>
      </c>
      <c r="L1429" s="13" t="s">
        <v>6250</v>
      </c>
      <c r="M1429" s="13" t="s">
        <v>53</v>
      </c>
      <c r="N1429" s="13" t="s">
        <v>249</v>
      </c>
      <c r="O1429" s="14"/>
      <c r="P1429" s="13" t="s">
        <v>4597</v>
      </c>
      <c r="Q1429" s="16" t="s">
        <v>6251</v>
      </c>
    </row>
    <row r="1430" customFormat="false" ht="72.35" hidden="false" customHeight="false" outlineLevel="0" collapsed="false">
      <c r="A1430" s="13" t="s">
        <v>6252</v>
      </c>
      <c r="B1430" s="14" t="s">
        <v>112</v>
      </c>
      <c r="C1430" s="13" t="s">
        <v>113</v>
      </c>
      <c r="D1430" s="13" t="s">
        <v>6253</v>
      </c>
      <c r="E1430" s="15" t="s">
        <v>6254</v>
      </c>
      <c r="F1430" s="14" t="s">
        <v>415</v>
      </c>
      <c r="G1430" s="16" t="s">
        <v>6255</v>
      </c>
      <c r="H1430" s="13" t="s">
        <v>6256</v>
      </c>
      <c r="I1430" s="13" t="s">
        <v>6257</v>
      </c>
      <c r="J1430" s="13" t="s">
        <v>6258</v>
      </c>
      <c r="K1430" s="13" t="s">
        <v>6259</v>
      </c>
      <c r="L1430" s="13" t="s">
        <v>6260</v>
      </c>
      <c r="M1430" s="13" t="s">
        <v>53</v>
      </c>
      <c r="N1430" s="13" t="s">
        <v>249</v>
      </c>
      <c r="O1430" s="14"/>
      <c r="P1430" s="13" t="s">
        <v>4597</v>
      </c>
      <c r="Q1430" s="16" t="s">
        <v>6261</v>
      </c>
    </row>
    <row r="1431" customFormat="false" ht="86.55" hidden="false" customHeight="false" outlineLevel="0" collapsed="false">
      <c r="A1431" s="13" t="s">
        <v>6262</v>
      </c>
      <c r="B1431" s="14" t="s">
        <v>112</v>
      </c>
      <c r="C1431" s="13" t="s">
        <v>113</v>
      </c>
      <c r="D1431" s="13" t="s">
        <v>6253</v>
      </c>
      <c r="E1431" s="16" t="s">
        <v>6263</v>
      </c>
      <c r="F1431" s="14" t="s">
        <v>415</v>
      </c>
      <c r="G1431" s="16" t="s">
        <v>6255</v>
      </c>
      <c r="H1431" s="13" t="s">
        <v>6256</v>
      </c>
      <c r="I1431" s="13" t="s">
        <v>6264</v>
      </c>
      <c r="J1431" s="13" t="s">
        <v>6265</v>
      </c>
      <c r="K1431" s="13" t="s">
        <v>6266</v>
      </c>
      <c r="L1431" s="13" t="s">
        <v>6267</v>
      </c>
      <c r="M1431" s="13" t="s">
        <v>53</v>
      </c>
      <c r="N1431" s="13" t="s">
        <v>249</v>
      </c>
      <c r="O1431" s="14"/>
      <c r="P1431" s="13" t="s">
        <v>4597</v>
      </c>
      <c r="Q1431" s="16" t="s">
        <v>6268</v>
      </c>
    </row>
    <row r="1432" customFormat="false" ht="86.55" hidden="false" customHeight="false" outlineLevel="0" collapsed="false">
      <c r="A1432" s="13" t="s">
        <v>6269</v>
      </c>
      <c r="B1432" s="14" t="s">
        <v>112</v>
      </c>
      <c r="C1432" s="13" t="s">
        <v>113</v>
      </c>
      <c r="D1432" s="13" t="s">
        <v>6253</v>
      </c>
      <c r="E1432" s="15" t="s">
        <v>6270</v>
      </c>
      <c r="F1432" s="14" t="s">
        <v>415</v>
      </c>
      <c r="G1432" s="16" t="s">
        <v>6255</v>
      </c>
      <c r="H1432" s="13" t="s">
        <v>6256</v>
      </c>
      <c r="I1432" s="13" t="s">
        <v>6271</v>
      </c>
      <c r="J1432" s="13" t="s">
        <v>6272</v>
      </c>
      <c r="K1432" s="13" t="s">
        <v>6273</v>
      </c>
      <c r="L1432" s="13" t="s">
        <v>6274</v>
      </c>
      <c r="M1432" s="13" t="s">
        <v>53</v>
      </c>
      <c r="N1432" s="13" t="s">
        <v>249</v>
      </c>
      <c r="O1432" s="14"/>
      <c r="P1432" s="13" t="s">
        <v>4597</v>
      </c>
      <c r="Q1432" s="15" t="s">
        <v>6275</v>
      </c>
    </row>
    <row r="1433" customFormat="false" ht="72.35" hidden="false" customHeight="false" outlineLevel="0" collapsed="false">
      <c r="A1433" s="13" t="s">
        <v>6276</v>
      </c>
      <c r="B1433" s="14" t="s">
        <v>112</v>
      </c>
      <c r="C1433" s="13" t="s">
        <v>113</v>
      </c>
      <c r="D1433" s="14" t="s">
        <v>6277</v>
      </c>
      <c r="E1433" s="16" t="s">
        <v>6278</v>
      </c>
      <c r="F1433" s="14" t="s">
        <v>396</v>
      </c>
      <c r="G1433" s="16"/>
      <c r="H1433" s="13" t="s">
        <v>6243</v>
      </c>
      <c r="I1433" s="13" t="s">
        <v>6279</v>
      </c>
      <c r="J1433" s="13" t="s">
        <v>6280</v>
      </c>
      <c r="K1433" s="13" t="s">
        <v>6281</v>
      </c>
      <c r="L1433" s="13" t="s">
        <v>6282</v>
      </c>
      <c r="M1433" s="13" t="s">
        <v>52</v>
      </c>
      <c r="N1433" s="13" t="s">
        <v>249</v>
      </c>
      <c r="O1433" s="14"/>
      <c r="P1433" s="13" t="s">
        <v>4597</v>
      </c>
      <c r="Q1433" s="16" t="s">
        <v>6283</v>
      </c>
    </row>
    <row r="1434" customFormat="false" ht="72.35" hidden="false" customHeight="false" outlineLevel="0" collapsed="false">
      <c r="A1434" s="13" t="s">
        <v>6284</v>
      </c>
      <c r="B1434" s="14" t="s">
        <v>112</v>
      </c>
      <c r="C1434" s="13" t="s">
        <v>113</v>
      </c>
      <c r="D1434" s="14" t="s">
        <v>6277</v>
      </c>
      <c r="E1434" s="16" t="s">
        <v>6285</v>
      </c>
      <c r="F1434" s="14" t="s">
        <v>415</v>
      </c>
      <c r="G1434" s="16"/>
      <c r="H1434" s="13" t="s">
        <v>6243</v>
      </c>
      <c r="I1434" s="13" t="s">
        <v>6234</v>
      </c>
      <c r="J1434" s="13" t="s">
        <v>6235</v>
      </c>
      <c r="K1434" s="13" t="s">
        <v>6236</v>
      </c>
      <c r="L1434" s="13" t="s">
        <v>6237</v>
      </c>
      <c r="M1434" s="13" t="s">
        <v>53</v>
      </c>
      <c r="N1434" s="13" t="s">
        <v>249</v>
      </c>
      <c r="O1434" s="14"/>
      <c r="P1434" s="13" t="s">
        <v>4597</v>
      </c>
      <c r="Q1434" s="16" t="s">
        <v>6286</v>
      </c>
    </row>
    <row r="1435" customFormat="false" ht="72.35" hidden="false" customHeight="false" outlineLevel="0" collapsed="false">
      <c r="A1435" s="13" t="s">
        <v>6287</v>
      </c>
      <c r="B1435" s="14" t="s">
        <v>112</v>
      </c>
      <c r="C1435" s="13" t="s">
        <v>113</v>
      </c>
      <c r="D1435" s="14" t="s">
        <v>6288</v>
      </c>
      <c r="E1435" s="16" t="s">
        <v>6289</v>
      </c>
      <c r="F1435" s="14" t="s">
        <v>6290</v>
      </c>
      <c r="G1435" s="16" t="s">
        <v>6291</v>
      </c>
      <c r="H1435" s="13" t="s">
        <v>6292</v>
      </c>
      <c r="I1435" s="13" t="s">
        <v>6293</v>
      </c>
      <c r="J1435" s="13" t="s">
        <v>6294</v>
      </c>
      <c r="K1435" s="13" t="s">
        <v>6295</v>
      </c>
      <c r="L1435" s="13" t="s">
        <v>6296</v>
      </c>
      <c r="M1435" s="13" t="s">
        <v>56</v>
      </c>
      <c r="N1435" s="13" t="s">
        <v>249</v>
      </c>
      <c r="O1435" s="14"/>
      <c r="P1435" s="13" t="s">
        <v>4597</v>
      </c>
      <c r="Q1435" s="16" t="s">
        <v>6297</v>
      </c>
    </row>
    <row r="1436" customFormat="false" ht="58.2" hidden="false" customHeight="false" outlineLevel="0" collapsed="false">
      <c r="A1436" s="13" t="s">
        <v>6298</v>
      </c>
      <c r="B1436" s="14" t="s">
        <v>112</v>
      </c>
      <c r="C1436" s="13" t="s">
        <v>113</v>
      </c>
      <c r="D1436" s="14" t="s">
        <v>6299</v>
      </c>
      <c r="E1436" s="16" t="s">
        <v>6300</v>
      </c>
      <c r="F1436" s="14" t="s">
        <v>450</v>
      </c>
      <c r="G1436" s="16" t="s">
        <v>6301</v>
      </c>
      <c r="H1436" s="13" t="s">
        <v>6302</v>
      </c>
      <c r="I1436" s="13" t="s">
        <v>6303</v>
      </c>
      <c r="J1436" s="13" t="s">
        <v>6304</v>
      </c>
      <c r="K1436" s="13" t="s">
        <v>6305</v>
      </c>
      <c r="L1436" s="13" t="s">
        <v>6306</v>
      </c>
      <c r="M1436" s="13" t="s">
        <v>56</v>
      </c>
      <c r="N1436" s="13" t="s">
        <v>249</v>
      </c>
      <c r="O1436" s="14"/>
      <c r="P1436" s="13" t="s">
        <v>4597</v>
      </c>
      <c r="Q1436" s="15" t="s">
        <v>6307</v>
      </c>
    </row>
    <row r="1437" customFormat="false" ht="72.35" hidden="false" customHeight="false" outlineLevel="0" collapsed="false">
      <c r="A1437" s="13" t="s">
        <v>6308</v>
      </c>
      <c r="B1437" s="14" t="s">
        <v>112</v>
      </c>
      <c r="C1437" s="13" t="s">
        <v>113</v>
      </c>
      <c r="D1437" s="14" t="s">
        <v>6299</v>
      </c>
      <c r="E1437" s="16" t="s">
        <v>6309</v>
      </c>
      <c r="F1437" s="14" t="s">
        <v>415</v>
      </c>
      <c r="G1437" s="16" t="s">
        <v>6301</v>
      </c>
      <c r="H1437" s="13" t="s">
        <v>6302</v>
      </c>
      <c r="I1437" s="13" t="s">
        <v>6234</v>
      </c>
      <c r="J1437" s="13" t="s">
        <v>6235</v>
      </c>
      <c r="K1437" s="13" t="s">
        <v>6236</v>
      </c>
      <c r="L1437" s="13" t="s">
        <v>6237</v>
      </c>
      <c r="M1437" s="13" t="s">
        <v>53</v>
      </c>
      <c r="N1437" s="13" t="s">
        <v>249</v>
      </c>
      <c r="O1437" s="14"/>
      <c r="P1437" s="13" t="s">
        <v>4597</v>
      </c>
      <c r="Q1437" s="16" t="s">
        <v>6310</v>
      </c>
    </row>
    <row r="1438" customFormat="false" ht="58.2" hidden="false" customHeight="false" outlineLevel="0" collapsed="false">
      <c r="A1438" s="13" t="s">
        <v>6311</v>
      </c>
      <c r="B1438" s="14" t="s">
        <v>112</v>
      </c>
      <c r="C1438" s="13" t="s">
        <v>113</v>
      </c>
      <c r="D1438" s="14" t="s">
        <v>6312</v>
      </c>
      <c r="E1438" s="16" t="s">
        <v>6313</v>
      </c>
      <c r="F1438" s="14" t="s">
        <v>450</v>
      </c>
      <c r="G1438" s="16" t="s">
        <v>6314</v>
      </c>
      <c r="H1438" s="13" t="s">
        <v>6315</v>
      </c>
      <c r="I1438" s="13" t="s">
        <v>6316</v>
      </c>
      <c r="J1438" s="13" t="s">
        <v>6317</v>
      </c>
      <c r="K1438" s="13" t="s">
        <v>6318</v>
      </c>
      <c r="L1438" s="13" t="s">
        <v>6319</v>
      </c>
      <c r="M1438" s="13" t="s">
        <v>53</v>
      </c>
      <c r="N1438" s="13" t="s">
        <v>249</v>
      </c>
      <c r="O1438" s="14"/>
      <c r="P1438" s="13" t="s">
        <v>4597</v>
      </c>
      <c r="Q1438" s="15" t="s">
        <v>6320</v>
      </c>
    </row>
    <row r="1439" customFormat="false" ht="86.55" hidden="false" customHeight="false" outlineLevel="0" collapsed="false">
      <c r="A1439" s="13" t="s">
        <v>6321</v>
      </c>
      <c r="B1439" s="14" t="s">
        <v>112</v>
      </c>
      <c r="C1439" s="13" t="s">
        <v>113</v>
      </c>
      <c r="D1439" s="14" t="s">
        <v>6312</v>
      </c>
      <c r="E1439" s="16" t="s">
        <v>6322</v>
      </c>
      <c r="F1439" s="14" t="s">
        <v>415</v>
      </c>
      <c r="G1439" s="16" t="s">
        <v>6314</v>
      </c>
      <c r="H1439" s="13" t="s">
        <v>6315</v>
      </c>
      <c r="I1439" s="13" t="s">
        <v>6323</v>
      </c>
      <c r="J1439" s="13" t="s">
        <v>6324</v>
      </c>
      <c r="K1439" s="13" t="s">
        <v>6325</v>
      </c>
      <c r="L1439" s="13" t="s">
        <v>6326</v>
      </c>
      <c r="M1439" s="13" t="s">
        <v>53</v>
      </c>
      <c r="N1439" s="13" t="s">
        <v>249</v>
      </c>
      <c r="O1439" s="14"/>
      <c r="P1439" s="13" t="s">
        <v>4597</v>
      </c>
      <c r="Q1439" s="16" t="s">
        <v>6327</v>
      </c>
    </row>
    <row r="1440" customFormat="false" ht="58.2" hidden="false" customHeight="false" outlineLevel="0" collapsed="false">
      <c r="A1440" s="13" t="s">
        <v>6328</v>
      </c>
      <c r="B1440" s="14" t="s">
        <v>112</v>
      </c>
      <c r="C1440" s="13" t="s">
        <v>113</v>
      </c>
      <c r="D1440" s="14" t="s">
        <v>6329</v>
      </c>
      <c r="E1440" s="16" t="s">
        <v>6330</v>
      </c>
      <c r="F1440" s="14" t="s">
        <v>415</v>
      </c>
      <c r="G1440" s="16" t="s">
        <v>6331</v>
      </c>
      <c r="H1440" s="13" t="s">
        <v>6332</v>
      </c>
      <c r="I1440" s="13" t="s">
        <v>6333</v>
      </c>
      <c r="J1440" s="13" t="s">
        <v>6334</v>
      </c>
      <c r="K1440" s="13" t="s">
        <v>6335</v>
      </c>
      <c r="L1440" s="13" t="s">
        <v>6336</v>
      </c>
      <c r="M1440" s="13" t="s">
        <v>53</v>
      </c>
      <c r="N1440" s="13" t="s">
        <v>249</v>
      </c>
      <c r="O1440" s="14"/>
      <c r="P1440" s="13" t="s">
        <v>4597</v>
      </c>
      <c r="Q1440" s="16" t="s">
        <v>6337</v>
      </c>
    </row>
    <row r="1441" customFormat="false" ht="58.2" hidden="false" customHeight="false" outlineLevel="0" collapsed="false">
      <c r="A1441" s="13" t="s">
        <v>6338</v>
      </c>
      <c r="B1441" s="14" t="s">
        <v>112</v>
      </c>
      <c r="C1441" s="13" t="s">
        <v>113</v>
      </c>
      <c r="D1441" s="14" t="s">
        <v>6277</v>
      </c>
      <c r="E1441" s="16" t="s">
        <v>6339</v>
      </c>
      <c r="F1441" s="14" t="s">
        <v>396</v>
      </c>
      <c r="G1441" s="16" t="s">
        <v>6291</v>
      </c>
      <c r="H1441" s="13" t="s">
        <v>6340</v>
      </c>
      <c r="I1441" s="13" t="s">
        <v>6341</v>
      </c>
      <c r="J1441" s="13" t="s">
        <v>6342</v>
      </c>
      <c r="K1441" s="13" t="s">
        <v>6343</v>
      </c>
      <c r="L1441" s="13" t="s">
        <v>6344</v>
      </c>
      <c r="M1441" s="13" t="s">
        <v>56</v>
      </c>
      <c r="N1441" s="13" t="s">
        <v>249</v>
      </c>
      <c r="O1441" s="14"/>
      <c r="P1441" s="13" t="s">
        <v>4597</v>
      </c>
      <c r="Q1441" s="16" t="s">
        <v>6345</v>
      </c>
    </row>
    <row r="1442" customFormat="false" ht="72.35" hidden="false" customHeight="false" outlineLevel="0" collapsed="false">
      <c r="A1442" s="13" t="s">
        <v>6346</v>
      </c>
      <c r="B1442" s="14" t="s">
        <v>112</v>
      </c>
      <c r="C1442" s="13" t="s">
        <v>113</v>
      </c>
      <c r="D1442" s="14" t="s">
        <v>6223</v>
      </c>
      <c r="E1442" s="16" t="s">
        <v>6347</v>
      </c>
      <c r="F1442" s="14" t="s">
        <v>450</v>
      </c>
      <c r="G1442" s="16" t="s">
        <v>6225</v>
      </c>
      <c r="H1442" s="13" t="s">
        <v>6226</v>
      </c>
      <c r="I1442" s="13" t="s">
        <v>6348</v>
      </c>
      <c r="J1442" s="13" t="s">
        <v>6349</v>
      </c>
      <c r="K1442" s="13" t="s">
        <v>6350</v>
      </c>
      <c r="L1442" s="13" t="s">
        <v>6351</v>
      </c>
      <c r="M1442" s="13" t="s">
        <v>53</v>
      </c>
      <c r="N1442" s="13" t="s">
        <v>249</v>
      </c>
      <c r="O1442" s="14"/>
      <c r="P1442" s="13" t="s">
        <v>4597</v>
      </c>
      <c r="Q1442" s="16" t="s">
        <v>6352</v>
      </c>
    </row>
    <row r="1443" customFormat="false" ht="100.7" hidden="false" customHeight="false" outlineLevel="0" collapsed="false">
      <c r="A1443" s="13" t="s">
        <v>6353</v>
      </c>
      <c r="B1443" s="14" t="s">
        <v>112</v>
      </c>
      <c r="C1443" s="13" t="s">
        <v>113</v>
      </c>
      <c r="D1443" s="14" t="s">
        <v>6354</v>
      </c>
      <c r="E1443" s="16" t="s">
        <v>6355</v>
      </c>
      <c r="F1443" s="14" t="s">
        <v>6356</v>
      </c>
      <c r="G1443" s="16" t="s">
        <v>6205</v>
      </c>
      <c r="H1443" s="13" t="s">
        <v>6357</v>
      </c>
      <c r="I1443" s="13" t="s">
        <v>6358</v>
      </c>
      <c r="J1443" s="13" t="s">
        <v>6359</v>
      </c>
      <c r="K1443" s="13" t="s">
        <v>6360</v>
      </c>
      <c r="L1443" s="13" t="s">
        <v>6361</v>
      </c>
      <c r="M1443" s="13" t="s">
        <v>52</v>
      </c>
      <c r="N1443" s="13" t="s">
        <v>249</v>
      </c>
      <c r="O1443" s="14"/>
      <c r="P1443" s="13" t="s">
        <v>4597</v>
      </c>
      <c r="Q1443" s="16" t="s">
        <v>6362</v>
      </c>
    </row>
    <row r="1444" customFormat="false" ht="114.9" hidden="false" customHeight="false" outlineLevel="0" collapsed="false">
      <c r="A1444" s="13" t="s">
        <v>6363</v>
      </c>
      <c r="B1444" s="14" t="s">
        <v>112</v>
      </c>
      <c r="C1444" s="13" t="s">
        <v>113</v>
      </c>
      <c r="D1444" s="14" t="s">
        <v>6364</v>
      </c>
      <c r="E1444" s="16" t="s">
        <v>6365</v>
      </c>
      <c r="F1444" s="14" t="s">
        <v>396</v>
      </c>
      <c r="G1444" s="16" t="s">
        <v>6366</v>
      </c>
      <c r="H1444" s="13" t="s">
        <v>6367</v>
      </c>
      <c r="I1444" s="13" t="s">
        <v>6368</v>
      </c>
      <c r="J1444" s="13" t="s">
        <v>6369</v>
      </c>
      <c r="K1444" s="13" t="s">
        <v>6370</v>
      </c>
      <c r="L1444" s="13" t="s">
        <v>6371</v>
      </c>
      <c r="M1444" s="13" t="s">
        <v>53</v>
      </c>
      <c r="N1444" s="13" t="s">
        <v>249</v>
      </c>
      <c r="O1444" s="14"/>
      <c r="P1444" s="13" t="s">
        <v>4597</v>
      </c>
      <c r="Q1444" s="16" t="s">
        <v>6372</v>
      </c>
    </row>
    <row r="1445" customFormat="false" ht="114.9" hidden="false" customHeight="false" outlineLevel="0" collapsed="false">
      <c r="A1445" s="13" t="s">
        <v>6373</v>
      </c>
      <c r="B1445" s="14" t="s">
        <v>112</v>
      </c>
      <c r="C1445" s="13" t="s">
        <v>113</v>
      </c>
      <c r="D1445" s="14" t="s">
        <v>6364</v>
      </c>
      <c r="E1445" s="15" t="s">
        <v>6374</v>
      </c>
      <c r="F1445" s="14" t="s">
        <v>415</v>
      </c>
      <c r="G1445" s="16" t="s">
        <v>6366</v>
      </c>
      <c r="H1445" s="13" t="s">
        <v>6367</v>
      </c>
      <c r="I1445" s="13" t="s">
        <v>6375</v>
      </c>
      <c r="J1445" s="13" t="s">
        <v>6376</v>
      </c>
      <c r="K1445" s="13" t="s">
        <v>6377</v>
      </c>
      <c r="L1445" s="13" t="s">
        <v>6378</v>
      </c>
      <c r="M1445" s="13" t="s">
        <v>53</v>
      </c>
      <c r="N1445" s="13" t="s">
        <v>249</v>
      </c>
      <c r="O1445" s="14"/>
      <c r="P1445" s="13" t="s">
        <v>4597</v>
      </c>
      <c r="Q1445" s="16" t="s">
        <v>6379</v>
      </c>
    </row>
    <row r="1446" customFormat="false" ht="114.9" hidden="false" customHeight="false" outlineLevel="0" collapsed="false">
      <c r="A1446" s="13" t="s">
        <v>6380</v>
      </c>
      <c r="B1446" s="14" t="s">
        <v>112</v>
      </c>
      <c r="C1446" s="13" t="s">
        <v>113</v>
      </c>
      <c r="D1446" s="14" t="s">
        <v>6364</v>
      </c>
      <c r="E1446" s="15" t="s">
        <v>6381</v>
      </c>
      <c r="F1446" s="14" t="s">
        <v>415</v>
      </c>
      <c r="G1446" s="16" t="s">
        <v>6366</v>
      </c>
      <c r="H1446" s="13" t="s">
        <v>6367</v>
      </c>
      <c r="I1446" s="13" t="s">
        <v>6382</v>
      </c>
      <c r="J1446" s="13" t="s">
        <v>6383</v>
      </c>
      <c r="K1446" s="13" t="s">
        <v>6384</v>
      </c>
      <c r="L1446" s="13" t="s">
        <v>6385</v>
      </c>
      <c r="M1446" s="13" t="s">
        <v>53</v>
      </c>
      <c r="N1446" s="13" t="s">
        <v>249</v>
      </c>
      <c r="O1446" s="14"/>
      <c r="P1446" s="13" t="s">
        <v>4597</v>
      </c>
      <c r="Q1446" s="16" t="s">
        <v>6386</v>
      </c>
    </row>
    <row r="1447" customFormat="false" ht="100.7" hidden="false" customHeight="false" outlineLevel="0" collapsed="false">
      <c r="A1447" s="13" t="s">
        <v>6387</v>
      </c>
      <c r="B1447" s="14" t="s">
        <v>112</v>
      </c>
      <c r="C1447" s="13" t="s">
        <v>113</v>
      </c>
      <c r="D1447" s="14" t="s">
        <v>6388</v>
      </c>
      <c r="E1447" s="15" t="s">
        <v>6389</v>
      </c>
      <c r="F1447" s="14" t="s">
        <v>415</v>
      </c>
      <c r="G1447" s="16" t="s">
        <v>6390</v>
      </c>
      <c r="H1447" s="13" t="s">
        <v>6391</v>
      </c>
      <c r="I1447" s="13" t="s">
        <v>6392</v>
      </c>
      <c r="J1447" s="13" t="s">
        <v>6393</v>
      </c>
      <c r="K1447" s="13" t="s">
        <v>6394</v>
      </c>
      <c r="L1447" s="13" t="s">
        <v>6395</v>
      </c>
      <c r="M1447" s="13" t="s">
        <v>53</v>
      </c>
      <c r="N1447" s="13" t="s">
        <v>249</v>
      </c>
      <c r="O1447" s="14"/>
      <c r="P1447" s="13" t="s">
        <v>4597</v>
      </c>
      <c r="Q1447" s="16" t="s">
        <v>6396</v>
      </c>
    </row>
    <row r="1448" customFormat="false" ht="129.1" hidden="false" customHeight="false" outlineLevel="0" collapsed="false">
      <c r="A1448" s="13" t="s">
        <v>6397</v>
      </c>
      <c r="B1448" s="14" t="s">
        <v>112</v>
      </c>
      <c r="C1448" s="13" t="s">
        <v>113</v>
      </c>
      <c r="D1448" s="14" t="s">
        <v>6388</v>
      </c>
      <c r="E1448" s="16" t="s">
        <v>6398</v>
      </c>
      <c r="F1448" s="14" t="s">
        <v>415</v>
      </c>
      <c r="G1448" s="16" t="s">
        <v>6390</v>
      </c>
      <c r="H1448" s="13" t="s">
        <v>6391</v>
      </c>
      <c r="I1448" s="13" t="s">
        <v>6392</v>
      </c>
      <c r="J1448" s="13" t="s">
        <v>6393</v>
      </c>
      <c r="K1448" s="13" t="s">
        <v>6394</v>
      </c>
      <c r="L1448" s="13" t="s">
        <v>6395</v>
      </c>
      <c r="M1448" s="13" t="s">
        <v>53</v>
      </c>
      <c r="N1448" s="13" t="s">
        <v>249</v>
      </c>
      <c r="O1448" s="14"/>
      <c r="P1448" s="13" t="s">
        <v>4597</v>
      </c>
      <c r="Q1448" s="16" t="s">
        <v>6399</v>
      </c>
    </row>
    <row r="1449" customFormat="false" ht="114.9" hidden="false" customHeight="false" outlineLevel="0" collapsed="false">
      <c r="A1449" s="13" t="s">
        <v>6400</v>
      </c>
      <c r="B1449" s="14" t="s">
        <v>112</v>
      </c>
      <c r="C1449" s="13" t="s">
        <v>113</v>
      </c>
      <c r="D1449" s="14" t="s">
        <v>6388</v>
      </c>
      <c r="E1449" s="16" t="s">
        <v>6401</v>
      </c>
      <c r="F1449" s="14" t="s">
        <v>415</v>
      </c>
      <c r="G1449" s="16" t="s">
        <v>6390</v>
      </c>
      <c r="H1449" s="13" t="s">
        <v>6391</v>
      </c>
      <c r="I1449" s="13" t="s">
        <v>6402</v>
      </c>
      <c r="J1449" s="13" t="s">
        <v>6403</v>
      </c>
      <c r="K1449" s="13" t="s">
        <v>6404</v>
      </c>
      <c r="L1449" s="13" t="s">
        <v>6405</v>
      </c>
      <c r="M1449" s="13" t="s">
        <v>53</v>
      </c>
      <c r="N1449" s="13" t="s">
        <v>249</v>
      </c>
      <c r="O1449" s="14"/>
      <c r="P1449" s="13" t="s">
        <v>4597</v>
      </c>
      <c r="Q1449" s="16" t="s">
        <v>6406</v>
      </c>
    </row>
    <row r="1450" customFormat="false" ht="100.7" hidden="false" customHeight="false" outlineLevel="0" collapsed="false">
      <c r="A1450" s="13" t="s">
        <v>6407</v>
      </c>
      <c r="B1450" s="14" t="s">
        <v>112</v>
      </c>
      <c r="C1450" s="13" t="s">
        <v>113</v>
      </c>
      <c r="D1450" s="14" t="s">
        <v>5177</v>
      </c>
      <c r="E1450" s="16" t="s">
        <v>6408</v>
      </c>
      <c r="F1450" s="14" t="s">
        <v>5397</v>
      </c>
      <c r="G1450" s="16" t="s">
        <v>6409</v>
      </c>
      <c r="H1450" s="13" t="s">
        <v>6410</v>
      </c>
      <c r="I1450" s="13" t="s">
        <v>6411</v>
      </c>
      <c r="J1450" s="13" t="s">
        <v>6412</v>
      </c>
      <c r="K1450" s="13" t="s">
        <v>6413</v>
      </c>
      <c r="L1450" s="13" t="s">
        <v>6414</v>
      </c>
      <c r="M1450" s="13" t="s">
        <v>52</v>
      </c>
      <c r="N1450" s="13" t="s">
        <v>249</v>
      </c>
      <c r="O1450" s="14"/>
      <c r="P1450" s="13" t="s">
        <v>4597</v>
      </c>
      <c r="Q1450" s="16" t="s">
        <v>6415</v>
      </c>
    </row>
    <row r="1451" customFormat="false" ht="100.7" hidden="false" customHeight="false" outlineLevel="0" collapsed="false">
      <c r="A1451" s="13" t="s">
        <v>6416</v>
      </c>
      <c r="B1451" s="14" t="s">
        <v>112</v>
      </c>
      <c r="C1451" s="13" t="s">
        <v>113</v>
      </c>
      <c r="D1451" s="13" t="s">
        <v>6417</v>
      </c>
      <c r="E1451" s="16" t="s">
        <v>6418</v>
      </c>
      <c r="F1451" s="14" t="s">
        <v>415</v>
      </c>
      <c r="G1451" s="16" t="s">
        <v>6409</v>
      </c>
      <c r="H1451" s="13" t="s">
        <v>6410</v>
      </c>
      <c r="I1451" s="13" t="s">
        <v>6419</v>
      </c>
      <c r="J1451" s="13" t="s">
        <v>6420</v>
      </c>
      <c r="K1451" s="13" t="s">
        <v>6421</v>
      </c>
      <c r="L1451" s="13" t="s">
        <v>6422</v>
      </c>
      <c r="M1451" s="13" t="s">
        <v>53</v>
      </c>
      <c r="N1451" s="13" t="s">
        <v>249</v>
      </c>
      <c r="O1451" s="14"/>
      <c r="P1451" s="13" t="s">
        <v>4597</v>
      </c>
      <c r="Q1451" s="16" t="s">
        <v>6423</v>
      </c>
    </row>
    <row r="1452" customFormat="false" ht="100.7" hidden="false" customHeight="false" outlineLevel="0" collapsed="false">
      <c r="A1452" s="13" t="s">
        <v>6424</v>
      </c>
      <c r="B1452" s="14" t="s">
        <v>112</v>
      </c>
      <c r="C1452" s="13" t="s">
        <v>113</v>
      </c>
      <c r="D1452" s="14" t="s">
        <v>5168</v>
      </c>
      <c r="E1452" s="16" t="s">
        <v>6425</v>
      </c>
      <c r="F1452" s="14" t="s">
        <v>6426</v>
      </c>
      <c r="G1452" s="16" t="s">
        <v>6427</v>
      </c>
      <c r="H1452" s="13" t="s">
        <v>6410</v>
      </c>
      <c r="I1452" s="13" t="s">
        <v>6428</v>
      </c>
      <c r="J1452" s="13" t="s">
        <v>6429</v>
      </c>
      <c r="K1452" s="13" t="s">
        <v>6430</v>
      </c>
      <c r="L1452" s="13" t="s">
        <v>6431</v>
      </c>
      <c r="M1452" s="13" t="s">
        <v>56</v>
      </c>
      <c r="N1452" s="13" t="s">
        <v>249</v>
      </c>
      <c r="O1452" s="14"/>
      <c r="P1452" s="13" t="s">
        <v>4597</v>
      </c>
      <c r="Q1452" s="16" t="s">
        <v>6432</v>
      </c>
    </row>
    <row r="1453" customFormat="false" ht="86.55" hidden="false" customHeight="false" outlineLevel="0" collapsed="false">
      <c r="A1453" s="13" t="s">
        <v>6433</v>
      </c>
      <c r="B1453" s="14" t="s">
        <v>112</v>
      </c>
      <c r="C1453" s="13" t="s">
        <v>113</v>
      </c>
      <c r="D1453" s="14" t="s">
        <v>6434</v>
      </c>
      <c r="E1453" s="16" t="s">
        <v>6435</v>
      </c>
      <c r="F1453" s="14" t="s">
        <v>5397</v>
      </c>
      <c r="G1453" s="16" t="s">
        <v>6242</v>
      </c>
      <c r="H1453" s="13" t="s">
        <v>6436</v>
      </c>
      <c r="I1453" s="13" t="s">
        <v>6437</v>
      </c>
      <c r="J1453" s="13" t="s">
        <v>6438</v>
      </c>
      <c r="K1453" s="13" t="s">
        <v>6439</v>
      </c>
      <c r="L1453" s="13" t="s">
        <v>6440</v>
      </c>
      <c r="M1453" s="13" t="s">
        <v>56</v>
      </c>
      <c r="N1453" s="13" t="s">
        <v>249</v>
      </c>
      <c r="O1453" s="14"/>
      <c r="P1453" s="13" t="s">
        <v>4597</v>
      </c>
      <c r="Q1453" s="16" t="s">
        <v>6441</v>
      </c>
    </row>
    <row r="1454" customFormat="false" ht="86.55" hidden="false" customHeight="false" outlineLevel="0" collapsed="false">
      <c r="A1454" s="13" t="s">
        <v>6442</v>
      </c>
      <c r="B1454" s="14" t="s">
        <v>112</v>
      </c>
      <c r="C1454" s="13" t="s">
        <v>113</v>
      </c>
      <c r="D1454" s="13" t="s">
        <v>6443</v>
      </c>
      <c r="E1454" s="15" t="s">
        <v>6444</v>
      </c>
      <c r="F1454" s="14" t="s">
        <v>415</v>
      </c>
      <c r="G1454" s="16" t="s">
        <v>6445</v>
      </c>
      <c r="H1454" s="13" t="s">
        <v>6446</v>
      </c>
      <c r="I1454" s="13" t="s">
        <v>6447</v>
      </c>
      <c r="J1454" s="13" t="s">
        <v>6448</v>
      </c>
      <c r="K1454" s="13" t="s">
        <v>6449</v>
      </c>
      <c r="L1454" s="13" t="s">
        <v>6450</v>
      </c>
      <c r="M1454" s="13" t="s">
        <v>56</v>
      </c>
      <c r="N1454" s="13" t="s">
        <v>249</v>
      </c>
      <c r="O1454" s="14"/>
      <c r="P1454" s="13" t="s">
        <v>4597</v>
      </c>
      <c r="Q1454" s="16" t="s">
        <v>6451</v>
      </c>
    </row>
    <row r="1455" customFormat="false" ht="100.7" hidden="false" customHeight="false" outlineLevel="0" collapsed="false">
      <c r="A1455" s="13" t="s">
        <v>6452</v>
      </c>
      <c r="B1455" s="14" t="s">
        <v>112</v>
      </c>
      <c r="C1455" s="13" t="s">
        <v>113</v>
      </c>
      <c r="D1455" s="14" t="s">
        <v>6453</v>
      </c>
      <c r="E1455" s="16" t="s">
        <v>6454</v>
      </c>
      <c r="F1455" s="14" t="s">
        <v>539</v>
      </c>
      <c r="G1455" s="16" t="s">
        <v>6455</v>
      </c>
      <c r="H1455" s="13" t="s">
        <v>6456</v>
      </c>
      <c r="I1455" s="13" t="s">
        <v>6457</v>
      </c>
      <c r="J1455" s="13" t="s">
        <v>6458</v>
      </c>
      <c r="K1455" s="13" t="s">
        <v>6459</v>
      </c>
      <c r="L1455" s="13" t="s">
        <v>6460</v>
      </c>
      <c r="M1455" s="13" t="s">
        <v>53</v>
      </c>
      <c r="N1455" s="13" t="s">
        <v>249</v>
      </c>
      <c r="O1455" s="14"/>
      <c r="P1455" s="13" t="s">
        <v>4597</v>
      </c>
      <c r="Q1455" s="16" t="s">
        <v>6461</v>
      </c>
    </row>
    <row r="1456" customFormat="false" ht="86.55" hidden="false" customHeight="false" outlineLevel="0" collapsed="false">
      <c r="A1456" s="13" t="s">
        <v>6462</v>
      </c>
      <c r="B1456" s="14" t="s">
        <v>112</v>
      </c>
      <c r="C1456" s="13" t="s">
        <v>113</v>
      </c>
      <c r="D1456" s="14" t="s">
        <v>6463</v>
      </c>
      <c r="E1456" s="16" t="s">
        <v>6464</v>
      </c>
      <c r="F1456" s="14" t="s">
        <v>539</v>
      </c>
      <c r="G1456" s="16" t="s">
        <v>6465</v>
      </c>
      <c r="H1456" s="13" t="s">
        <v>6243</v>
      </c>
      <c r="I1456" s="13" t="s">
        <v>6466</v>
      </c>
      <c r="J1456" s="13" t="s">
        <v>6467</v>
      </c>
      <c r="K1456" s="13" t="s">
        <v>6468</v>
      </c>
      <c r="L1456" s="13" t="s">
        <v>6469</v>
      </c>
      <c r="M1456" s="13" t="s">
        <v>53</v>
      </c>
      <c r="N1456" s="13" t="s">
        <v>249</v>
      </c>
      <c r="O1456" s="14"/>
      <c r="P1456" s="13" t="s">
        <v>4597</v>
      </c>
      <c r="Q1456" s="16" t="s">
        <v>6470</v>
      </c>
    </row>
    <row r="1457" customFormat="false" ht="100.7" hidden="false" customHeight="false" outlineLevel="0" collapsed="false">
      <c r="A1457" s="13" t="s">
        <v>6471</v>
      </c>
      <c r="B1457" s="14" t="s">
        <v>112</v>
      </c>
      <c r="C1457" s="13" t="s">
        <v>113</v>
      </c>
      <c r="D1457" s="14" t="s">
        <v>6388</v>
      </c>
      <c r="E1457" s="16" t="s">
        <v>6472</v>
      </c>
      <c r="F1457" s="14" t="s">
        <v>415</v>
      </c>
      <c r="G1457" s="16" t="s">
        <v>6390</v>
      </c>
      <c r="H1457" s="13" t="s">
        <v>6391</v>
      </c>
      <c r="I1457" s="13" t="s">
        <v>6392</v>
      </c>
      <c r="J1457" s="13" t="s">
        <v>6393</v>
      </c>
      <c r="K1457" s="13" t="s">
        <v>6394</v>
      </c>
      <c r="L1457" s="13" t="s">
        <v>6395</v>
      </c>
      <c r="M1457" s="13" t="s">
        <v>53</v>
      </c>
      <c r="N1457" s="13" t="s">
        <v>249</v>
      </c>
      <c r="O1457" s="14"/>
      <c r="P1457" s="13" t="s">
        <v>4597</v>
      </c>
      <c r="Q1457" s="16" t="s">
        <v>6473</v>
      </c>
    </row>
    <row r="1458" customFormat="false" ht="100.7" hidden="false" customHeight="false" outlineLevel="0" collapsed="false">
      <c r="A1458" s="13" t="s">
        <v>6474</v>
      </c>
      <c r="B1458" s="14" t="s">
        <v>112</v>
      </c>
      <c r="C1458" s="13" t="s">
        <v>113</v>
      </c>
      <c r="D1458" s="14" t="s">
        <v>6475</v>
      </c>
      <c r="E1458" s="16" t="s">
        <v>6476</v>
      </c>
      <c r="F1458" s="14" t="s">
        <v>396</v>
      </c>
      <c r="G1458" s="16" t="s">
        <v>6477</v>
      </c>
      <c r="H1458" s="13" t="s">
        <v>6243</v>
      </c>
      <c r="I1458" s="13" t="s">
        <v>6478</v>
      </c>
      <c r="J1458" s="13" t="s">
        <v>6479</v>
      </c>
      <c r="K1458" s="13" t="s">
        <v>6480</v>
      </c>
      <c r="L1458" s="13" t="s">
        <v>6481</v>
      </c>
      <c r="M1458" s="13" t="s">
        <v>52</v>
      </c>
      <c r="N1458" s="13" t="s">
        <v>249</v>
      </c>
      <c r="O1458" s="14"/>
      <c r="P1458" s="13" t="s">
        <v>4597</v>
      </c>
      <c r="Q1458" s="16" t="s">
        <v>6482</v>
      </c>
    </row>
    <row r="1459" customFormat="false" ht="86.55" hidden="false" customHeight="false" outlineLevel="0" collapsed="false">
      <c r="A1459" s="13" t="s">
        <v>6483</v>
      </c>
      <c r="B1459" s="14" t="s">
        <v>112</v>
      </c>
      <c r="C1459" s="13" t="s">
        <v>113</v>
      </c>
      <c r="D1459" s="13" t="s">
        <v>6484</v>
      </c>
      <c r="E1459" s="15" t="s">
        <v>6485</v>
      </c>
      <c r="F1459" s="14" t="s">
        <v>415</v>
      </c>
      <c r="G1459" s="16" t="s">
        <v>6486</v>
      </c>
      <c r="H1459" s="13" t="s">
        <v>6243</v>
      </c>
      <c r="I1459" s="13" t="s">
        <v>6487</v>
      </c>
      <c r="J1459" s="13" t="s">
        <v>6488</v>
      </c>
      <c r="K1459" s="13" t="s">
        <v>6489</v>
      </c>
      <c r="L1459" s="13" t="s">
        <v>6490</v>
      </c>
      <c r="M1459" s="13" t="s">
        <v>56</v>
      </c>
      <c r="N1459" s="13" t="s">
        <v>249</v>
      </c>
      <c r="O1459" s="14"/>
      <c r="P1459" s="13" t="s">
        <v>4597</v>
      </c>
      <c r="Q1459" s="16" t="s">
        <v>6491</v>
      </c>
    </row>
    <row r="1460" customFormat="false" ht="86.55" hidden="false" customHeight="false" outlineLevel="0" collapsed="false">
      <c r="A1460" s="13" t="s">
        <v>6492</v>
      </c>
      <c r="B1460" s="14" t="s">
        <v>112</v>
      </c>
      <c r="C1460" s="13" t="s">
        <v>113</v>
      </c>
      <c r="D1460" s="13" t="s">
        <v>6484</v>
      </c>
      <c r="E1460" s="15" t="s">
        <v>6493</v>
      </c>
      <c r="F1460" s="14" t="s">
        <v>415</v>
      </c>
      <c r="G1460" s="16" t="s">
        <v>6486</v>
      </c>
      <c r="H1460" s="13" t="s">
        <v>6243</v>
      </c>
      <c r="I1460" s="13" t="s">
        <v>6487</v>
      </c>
      <c r="J1460" s="13" t="s">
        <v>6488</v>
      </c>
      <c r="K1460" s="13" t="s">
        <v>6489</v>
      </c>
      <c r="L1460" s="13" t="s">
        <v>6490</v>
      </c>
      <c r="M1460" s="13" t="s">
        <v>56</v>
      </c>
      <c r="N1460" s="13" t="s">
        <v>249</v>
      </c>
      <c r="O1460" s="14"/>
      <c r="P1460" s="13" t="s">
        <v>4597</v>
      </c>
      <c r="Q1460" s="16" t="s">
        <v>6494</v>
      </c>
    </row>
    <row r="1461" customFormat="false" ht="86.55" hidden="false" customHeight="false" outlineLevel="0" collapsed="false">
      <c r="A1461" s="13" t="s">
        <v>6495</v>
      </c>
      <c r="B1461" s="14" t="s">
        <v>112</v>
      </c>
      <c r="C1461" s="13" t="s">
        <v>113</v>
      </c>
      <c r="D1461" s="14" t="s">
        <v>6496</v>
      </c>
      <c r="E1461" s="16" t="s">
        <v>6497</v>
      </c>
      <c r="F1461" s="14" t="s">
        <v>415</v>
      </c>
      <c r="G1461" s="16" t="s">
        <v>6498</v>
      </c>
      <c r="H1461" s="13" t="s">
        <v>6243</v>
      </c>
      <c r="I1461" s="13" t="s">
        <v>6487</v>
      </c>
      <c r="J1461" s="13" t="s">
        <v>6488</v>
      </c>
      <c r="K1461" s="13" t="s">
        <v>6489</v>
      </c>
      <c r="L1461" s="13" t="s">
        <v>6490</v>
      </c>
      <c r="M1461" s="13" t="s">
        <v>56</v>
      </c>
      <c r="N1461" s="13" t="s">
        <v>249</v>
      </c>
      <c r="O1461" s="14"/>
      <c r="P1461" s="13" t="s">
        <v>4597</v>
      </c>
      <c r="Q1461" s="16" t="s">
        <v>6499</v>
      </c>
    </row>
    <row r="1462" customFormat="false" ht="100.7" hidden="false" customHeight="false" outlineLevel="0" collapsed="false">
      <c r="A1462" s="13" t="s">
        <v>6500</v>
      </c>
      <c r="B1462" s="14" t="s">
        <v>112</v>
      </c>
      <c r="C1462" s="13" t="s">
        <v>113</v>
      </c>
      <c r="D1462" s="13" t="s">
        <v>6501</v>
      </c>
      <c r="E1462" s="16" t="s">
        <v>6502</v>
      </c>
      <c r="F1462" s="14" t="s">
        <v>415</v>
      </c>
      <c r="G1462" s="16" t="s">
        <v>6503</v>
      </c>
      <c r="H1462" s="13" t="s">
        <v>6243</v>
      </c>
      <c r="I1462" s="13" t="s">
        <v>6504</v>
      </c>
      <c r="J1462" s="13" t="s">
        <v>6505</v>
      </c>
      <c r="K1462" s="13" t="s">
        <v>6506</v>
      </c>
      <c r="L1462" s="13" t="s">
        <v>6507</v>
      </c>
      <c r="M1462" s="13" t="s">
        <v>56</v>
      </c>
      <c r="N1462" s="13" t="s">
        <v>249</v>
      </c>
      <c r="O1462" s="14"/>
      <c r="P1462" s="13" t="s">
        <v>4597</v>
      </c>
      <c r="Q1462" s="16" t="s">
        <v>6508</v>
      </c>
    </row>
    <row r="1463" customFormat="false" ht="100.7" hidden="false" customHeight="false" outlineLevel="0" collapsed="false">
      <c r="A1463" s="13" t="s">
        <v>6509</v>
      </c>
      <c r="B1463" s="14" t="s">
        <v>112</v>
      </c>
      <c r="C1463" s="13" t="s">
        <v>113</v>
      </c>
      <c r="D1463" s="13" t="s">
        <v>6501</v>
      </c>
      <c r="E1463" s="16" t="s">
        <v>6510</v>
      </c>
      <c r="F1463" s="14" t="s">
        <v>415</v>
      </c>
      <c r="G1463" s="16" t="s">
        <v>6503</v>
      </c>
      <c r="H1463" s="13" t="s">
        <v>6243</v>
      </c>
      <c r="I1463" s="13" t="s">
        <v>6511</v>
      </c>
      <c r="J1463" s="13" t="s">
        <v>6512</v>
      </c>
      <c r="K1463" s="13" t="s">
        <v>6513</v>
      </c>
      <c r="L1463" s="13" t="s">
        <v>6514</v>
      </c>
      <c r="M1463" s="13" t="s">
        <v>53</v>
      </c>
      <c r="N1463" s="13" t="s">
        <v>249</v>
      </c>
      <c r="O1463" s="14"/>
      <c r="P1463" s="13" t="s">
        <v>4597</v>
      </c>
      <c r="Q1463" s="16" t="s">
        <v>6515</v>
      </c>
    </row>
    <row r="1464" customFormat="false" ht="58.2" hidden="false" customHeight="false" outlineLevel="0" collapsed="false">
      <c r="A1464" s="13" t="s">
        <v>6516</v>
      </c>
      <c r="B1464" s="14" t="s">
        <v>112</v>
      </c>
      <c r="C1464" s="13" t="s">
        <v>115</v>
      </c>
      <c r="D1464" s="14" t="s">
        <v>6517</v>
      </c>
      <c r="E1464" s="16" t="s">
        <v>6518</v>
      </c>
      <c r="F1464" s="14" t="s">
        <v>415</v>
      </c>
      <c r="G1464" s="16" t="s">
        <v>6519</v>
      </c>
      <c r="H1464" s="13" t="s">
        <v>6520</v>
      </c>
      <c r="I1464" s="13" t="s">
        <v>6521</v>
      </c>
      <c r="J1464" s="13" t="s">
        <v>6522</v>
      </c>
      <c r="K1464" s="13" t="s">
        <v>6523</v>
      </c>
      <c r="L1464" s="13" t="s">
        <v>6524</v>
      </c>
      <c r="M1464" s="13" t="s">
        <v>53</v>
      </c>
      <c r="N1464" s="13" t="s">
        <v>249</v>
      </c>
      <c r="O1464" s="14"/>
      <c r="P1464" s="13" t="s">
        <v>4597</v>
      </c>
      <c r="Q1464" s="16" t="s">
        <v>6525</v>
      </c>
    </row>
    <row r="1465" customFormat="false" ht="44" hidden="false" customHeight="false" outlineLevel="0" collapsed="false">
      <c r="A1465" s="13" t="s">
        <v>6526</v>
      </c>
      <c r="B1465" s="14" t="s">
        <v>112</v>
      </c>
      <c r="C1465" s="13" t="s">
        <v>115</v>
      </c>
      <c r="D1465" s="14" t="s">
        <v>6527</v>
      </c>
      <c r="E1465" s="16" t="s">
        <v>6528</v>
      </c>
      <c r="F1465" s="14" t="s">
        <v>5397</v>
      </c>
      <c r="G1465" s="16" t="s">
        <v>6529</v>
      </c>
      <c r="H1465" s="13" t="s">
        <v>6243</v>
      </c>
      <c r="I1465" s="13" t="s">
        <v>6530</v>
      </c>
      <c r="J1465" s="13" t="s">
        <v>6531</v>
      </c>
      <c r="K1465" s="13" t="s">
        <v>6532</v>
      </c>
      <c r="L1465" s="13" t="s">
        <v>6533</v>
      </c>
      <c r="M1465" s="13" t="s">
        <v>53</v>
      </c>
      <c r="N1465" s="13" t="s">
        <v>249</v>
      </c>
      <c r="O1465" s="14"/>
      <c r="P1465" s="13" t="s">
        <v>4597</v>
      </c>
      <c r="Q1465" s="16" t="s">
        <v>6534</v>
      </c>
    </row>
    <row r="1466" customFormat="false" ht="58.2" hidden="false" customHeight="false" outlineLevel="0" collapsed="false">
      <c r="A1466" s="13" t="s">
        <v>6535</v>
      </c>
      <c r="B1466" s="14" t="s">
        <v>112</v>
      </c>
      <c r="C1466" s="13" t="s">
        <v>115</v>
      </c>
      <c r="D1466" s="14" t="s">
        <v>4331</v>
      </c>
      <c r="E1466" s="16" t="s">
        <v>6536</v>
      </c>
      <c r="F1466" s="14" t="s">
        <v>450</v>
      </c>
      <c r="G1466" s="16" t="s">
        <v>6537</v>
      </c>
      <c r="H1466" s="13" t="s">
        <v>6538</v>
      </c>
      <c r="I1466" s="13" t="s">
        <v>6539</v>
      </c>
      <c r="J1466" s="13" t="s">
        <v>6540</v>
      </c>
      <c r="K1466" s="13" t="s">
        <v>6541</v>
      </c>
      <c r="L1466" s="13" t="s">
        <v>6542</v>
      </c>
      <c r="M1466" s="13" t="s">
        <v>53</v>
      </c>
      <c r="N1466" s="13" t="s">
        <v>249</v>
      </c>
      <c r="O1466" s="14"/>
      <c r="P1466" s="13" t="s">
        <v>4597</v>
      </c>
      <c r="Q1466" s="16" t="s">
        <v>6543</v>
      </c>
    </row>
    <row r="1467" customFormat="false" ht="58.2" hidden="false" customHeight="false" outlineLevel="0" collapsed="false">
      <c r="A1467" s="13" t="s">
        <v>6544</v>
      </c>
      <c r="B1467" s="14" t="s">
        <v>112</v>
      </c>
      <c r="C1467" s="13" t="s">
        <v>115</v>
      </c>
      <c r="D1467" s="14" t="s">
        <v>6545</v>
      </c>
      <c r="E1467" s="16" t="s">
        <v>6546</v>
      </c>
      <c r="F1467" s="14" t="s">
        <v>6547</v>
      </c>
      <c r="G1467" s="16" t="s">
        <v>6548</v>
      </c>
      <c r="H1467" s="13" t="s">
        <v>6243</v>
      </c>
      <c r="I1467" s="13" t="s">
        <v>6549</v>
      </c>
      <c r="J1467" s="13" t="s">
        <v>6550</v>
      </c>
      <c r="K1467" s="13" t="s">
        <v>6551</v>
      </c>
      <c r="L1467" s="13" t="s">
        <v>6552</v>
      </c>
      <c r="M1467" s="13" t="s">
        <v>53</v>
      </c>
      <c r="N1467" s="13" t="s">
        <v>249</v>
      </c>
      <c r="O1467" s="14"/>
      <c r="P1467" s="13" t="s">
        <v>4597</v>
      </c>
      <c r="Q1467" s="16" t="s">
        <v>6553</v>
      </c>
    </row>
    <row r="1468" customFormat="false" ht="72.35" hidden="false" customHeight="false" outlineLevel="0" collapsed="false">
      <c r="A1468" s="13" t="s">
        <v>6554</v>
      </c>
      <c r="B1468" s="14" t="s">
        <v>112</v>
      </c>
      <c r="C1468" s="13" t="s">
        <v>115</v>
      </c>
      <c r="D1468" s="14" t="s">
        <v>6555</v>
      </c>
      <c r="E1468" s="16" t="s">
        <v>6556</v>
      </c>
      <c r="F1468" s="14" t="s">
        <v>539</v>
      </c>
      <c r="G1468" s="16" t="s">
        <v>6557</v>
      </c>
      <c r="H1468" s="13" t="s">
        <v>6243</v>
      </c>
      <c r="I1468" s="13" t="s">
        <v>6558</v>
      </c>
      <c r="J1468" s="13" t="s">
        <v>6559</v>
      </c>
      <c r="K1468" s="13" t="s">
        <v>6560</v>
      </c>
      <c r="L1468" s="13" t="s">
        <v>6561</v>
      </c>
      <c r="M1468" s="13" t="s">
        <v>53</v>
      </c>
      <c r="N1468" s="13" t="s">
        <v>249</v>
      </c>
      <c r="O1468" s="14"/>
      <c r="P1468" s="13" t="s">
        <v>4597</v>
      </c>
      <c r="Q1468" s="16" t="s">
        <v>6562</v>
      </c>
    </row>
    <row r="1469" customFormat="false" ht="72.35" hidden="false" customHeight="false" outlineLevel="0" collapsed="false">
      <c r="A1469" s="13" t="s">
        <v>6563</v>
      </c>
      <c r="B1469" s="14" t="s">
        <v>112</v>
      </c>
      <c r="C1469" s="13" t="s">
        <v>115</v>
      </c>
      <c r="D1469" s="14" t="s">
        <v>6564</v>
      </c>
      <c r="E1469" s="16" t="s">
        <v>6565</v>
      </c>
      <c r="F1469" s="14" t="s">
        <v>5530</v>
      </c>
      <c r="G1469" s="16" t="s">
        <v>6566</v>
      </c>
      <c r="H1469" s="13" t="s">
        <v>6243</v>
      </c>
      <c r="I1469" s="13" t="s">
        <v>6567</v>
      </c>
      <c r="J1469" s="13" t="s">
        <v>6568</v>
      </c>
      <c r="K1469" s="13" t="s">
        <v>6569</v>
      </c>
      <c r="L1469" s="13" t="s">
        <v>6570</v>
      </c>
      <c r="M1469" s="13" t="s">
        <v>53</v>
      </c>
      <c r="N1469" s="13" t="s">
        <v>249</v>
      </c>
      <c r="O1469" s="14"/>
      <c r="P1469" s="13" t="s">
        <v>4597</v>
      </c>
      <c r="Q1469" s="15" t="s">
        <v>6571</v>
      </c>
    </row>
    <row r="1470" customFormat="false" ht="58.2" hidden="false" customHeight="false" outlineLevel="0" collapsed="false">
      <c r="A1470" s="13" t="s">
        <v>6572</v>
      </c>
      <c r="B1470" s="14" t="s">
        <v>112</v>
      </c>
      <c r="C1470" s="13" t="s">
        <v>115</v>
      </c>
      <c r="D1470" s="14" t="s">
        <v>6573</v>
      </c>
      <c r="E1470" s="16" t="s">
        <v>6574</v>
      </c>
      <c r="F1470" s="14" t="s">
        <v>5397</v>
      </c>
      <c r="G1470" s="16" t="s">
        <v>6575</v>
      </c>
      <c r="H1470" s="13" t="s">
        <v>6243</v>
      </c>
      <c r="I1470" s="13" t="s">
        <v>6576</v>
      </c>
      <c r="J1470" s="13" t="s">
        <v>6577</v>
      </c>
      <c r="K1470" s="13" t="s">
        <v>6578</v>
      </c>
      <c r="L1470" s="13" t="s">
        <v>6579</v>
      </c>
      <c r="M1470" s="13" t="s">
        <v>53</v>
      </c>
      <c r="N1470" s="13" t="s">
        <v>249</v>
      </c>
      <c r="O1470" s="14"/>
      <c r="P1470" s="13" t="s">
        <v>4597</v>
      </c>
      <c r="Q1470" s="16" t="s">
        <v>6580</v>
      </c>
    </row>
    <row r="1471" customFormat="false" ht="58.2" hidden="false" customHeight="false" outlineLevel="0" collapsed="false">
      <c r="A1471" s="13" t="s">
        <v>6581</v>
      </c>
      <c r="B1471" s="14" t="s">
        <v>112</v>
      </c>
      <c r="C1471" s="13" t="s">
        <v>115</v>
      </c>
      <c r="D1471" s="14" t="s">
        <v>6582</v>
      </c>
      <c r="E1471" s="16" t="s">
        <v>6583</v>
      </c>
      <c r="F1471" s="14" t="s">
        <v>396</v>
      </c>
      <c r="G1471" s="16" t="s">
        <v>6584</v>
      </c>
      <c r="H1471" s="13" t="s">
        <v>6243</v>
      </c>
      <c r="I1471" s="13" t="s">
        <v>6585</v>
      </c>
      <c r="J1471" s="13" t="s">
        <v>6586</v>
      </c>
      <c r="K1471" s="13" t="s">
        <v>6587</v>
      </c>
      <c r="L1471" s="13" t="s">
        <v>6588</v>
      </c>
      <c r="M1471" s="13" t="s">
        <v>53</v>
      </c>
      <c r="N1471" s="13" t="s">
        <v>249</v>
      </c>
      <c r="O1471" s="14"/>
      <c r="P1471" s="13" t="s">
        <v>4597</v>
      </c>
      <c r="Q1471" s="15" t="s">
        <v>6589</v>
      </c>
    </row>
    <row r="1472" customFormat="false" ht="58.2" hidden="false" customHeight="false" outlineLevel="0" collapsed="false">
      <c r="A1472" s="13" t="s">
        <v>6590</v>
      </c>
      <c r="B1472" s="14" t="s">
        <v>112</v>
      </c>
      <c r="C1472" s="13" t="s">
        <v>115</v>
      </c>
      <c r="D1472" s="14" t="s">
        <v>6591</v>
      </c>
      <c r="E1472" s="16" t="s">
        <v>6592</v>
      </c>
      <c r="F1472" s="14" t="s">
        <v>415</v>
      </c>
      <c r="G1472" s="16" t="s">
        <v>6593</v>
      </c>
      <c r="H1472" s="13" t="s">
        <v>6243</v>
      </c>
      <c r="I1472" s="13" t="s">
        <v>6594</v>
      </c>
      <c r="J1472" s="13" t="s">
        <v>6595</v>
      </c>
      <c r="K1472" s="13" t="s">
        <v>6596</v>
      </c>
      <c r="L1472" s="13" t="s">
        <v>6597</v>
      </c>
      <c r="M1472" s="13" t="s">
        <v>52</v>
      </c>
      <c r="N1472" s="13" t="s">
        <v>249</v>
      </c>
      <c r="O1472" s="14"/>
      <c r="P1472" s="13" t="s">
        <v>4597</v>
      </c>
      <c r="Q1472" s="16" t="s">
        <v>6598</v>
      </c>
    </row>
    <row r="1473" customFormat="false" ht="72.35" hidden="false" customHeight="false" outlineLevel="0" collapsed="false">
      <c r="A1473" s="13" t="s">
        <v>6599</v>
      </c>
      <c r="B1473" s="14" t="s">
        <v>112</v>
      </c>
      <c r="C1473" s="13" t="s">
        <v>115</v>
      </c>
      <c r="D1473" s="14" t="s">
        <v>6600</v>
      </c>
      <c r="E1473" s="16" t="s">
        <v>6601</v>
      </c>
      <c r="F1473" s="14" t="s">
        <v>415</v>
      </c>
      <c r="G1473" s="16" t="s">
        <v>6602</v>
      </c>
      <c r="H1473" s="13" t="s">
        <v>6603</v>
      </c>
      <c r="I1473" s="13" t="s">
        <v>6604</v>
      </c>
      <c r="J1473" s="13" t="s">
        <v>6605</v>
      </c>
      <c r="K1473" s="13" t="s">
        <v>6606</v>
      </c>
      <c r="L1473" s="13" t="s">
        <v>6607</v>
      </c>
      <c r="M1473" s="13" t="s">
        <v>53</v>
      </c>
      <c r="N1473" s="13" t="s">
        <v>249</v>
      </c>
      <c r="O1473" s="14"/>
      <c r="P1473" s="13" t="s">
        <v>4597</v>
      </c>
      <c r="Q1473" s="15" t="s">
        <v>6608</v>
      </c>
    </row>
    <row r="1474" customFormat="false" ht="58.2" hidden="false" customHeight="false" outlineLevel="0" collapsed="false">
      <c r="A1474" s="13" t="s">
        <v>6609</v>
      </c>
      <c r="B1474" s="14" t="s">
        <v>112</v>
      </c>
      <c r="C1474" s="13" t="s">
        <v>115</v>
      </c>
      <c r="D1474" s="14" t="s">
        <v>6600</v>
      </c>
      <c r="E1474" s="16" t="s">
        <v>6610</v>
      </c>
      <c r="F1474" s="14" t="s">
        <v>415</v>
      </c>
      <c r="G1474" s="16" t="s">
        <v>6602</v>
      </c>
      <c r="H1474" s="13" t="s">
        <v>6603</v>
      </c>
      <c r="I1474" s="13" t="s">
        <v>6604</v>
      </c>
      <c r="J1474" s="13" t="s">
        <v>6605</v>
      </c>
      <c r="K1474" s="13" t="s">
        <v>6606</v>
      </c>
      <c r="L1474" s="13" t="s">
        <v>6607</v>
      </c>
      <c r="M1474" s="13" t="s">
        <v>53</v>
      </c>
      <c r="N1474" s="13" t="s">
        <v>249</v>
      </c>
      <c r="O1474" s="14"/>
      <c r="P1474" s="13" t="s">
        <v>4597</v>
      </c>
      <c r="Q1474" s="16" t="s">
        <v>6611</v>
      </c>
    </row>
    <row r="1475" customFormat="false" ht="72.35" hidden="false" customHeight="false" outlineLevel="0" collapsed="false">
      <c r="A1475" s="13" t="s">
        <v>6612</v>
      </c>
      <c r="B1475" s="14" t="s">
        <v>112</v>
      </c>
      <c r="C1475" s="13" t="s">
        <v>115</v>
      </c>
      <c r="D1475" s="14" t="s">
        <v>6613</v>
      </c>
      <c r="E1475" s="16" t="s">
        <v>6614</v>
      </c>
      <c r="F1475" s="14" t="s">
        <v>415</v>
      </c>
      <c r="G1475" s="16" t="s">
        <v>6615</v>
      </c>
      <c r="H1475" s="13" t="s">
        <v>6616</v>
      </c>
      <c r="I1475" s="13" t="s">
        <v>6617</v>
      </c>
      <c r="J1475" s="13" t="s">
        <v>6618</v>
      </c>
      <c r="K1475" s="13" t="s">
        <v>6619</v>
      </c>
      <c r="L1475" s="13" t="s">
        <v>6620</v>
      </c>
      <c r="M1475" s="13" t="s">
        <v>53</v>
      </c>
      <c r="N1475" s="13" t="s">
        <v>249</v>
      </c>
      <c r="O1475" s="14"/>
      <c r="P1475" s="13" t="s">
        <v>4597</v>
      </c>
      <c r="Q1475" s="16" t="s">
        <v>6621</v>
      </c>
    </row>
    <row r="1476" customFormat="false" ht="58.2" hidden="false" customHeight="false" outlineLevel="0" collapsed="false">
      <c r="A1476" s="13" t="s">
        <v>6622</v>
      </c>
      <c r="B1476" s="14" t="s">
        <v>112</v>
      </c>
      <c r="C1476" s="13" t="s">
        <v>115</v>
      </c>
      <c r="D1476" s="14" t="s">
        <v>6623</v>
      </c>
      <c r="E1476" s="16" t="s">
        <v>6624</v>
      </c>
      <c r="F1476" s="14" t="s">
        <v>415</v>
      </c>
      <c r="G1476" s="16" t="s">
        <v>6625</v>
      </c>
      <c r="H1476" s="13" t="s">
        <v>6603</v>
      </c>
      <c r="I1476" s="13" t="s">
        <v>6604</v>
      </c>
      <c r="J1476" s="13" t="s">
        <v>6605</v>
      </c>
      <c r="K1476" s="13" t="s">
        <v>6606</v>
      </c>
      <c r="L1476" s="13" t="s">
        <v>6607</v>
      </c>
      <c r="M1476" s="13" t="s">
        <v>53</v>
      </c>
      <c r="N1476" s="13" t="s">
        <v>249</v>
      </c>
      <c r="O1476" s="14"/>
      <c r="P1476" s="13" t="s">
        <v>4597</v>
      </c>
      <c r="Q1476" s="16" t="s">
        <v>6626</v>
      </c>
    </row>
    <row r="1477" customFormat="false" ht="72.35" hidden="false" customHeight="false" outlineLevel="0" collapsed="false">
      <c r="A1477" s="13" t="s">
        <v>6627</v>
      </c>
      <c r="B1477" s="14" t="s">
        <v>112</v>
      </c>
      <c r="C1477" s="13" t="s">
        <v>115</v>
      </c>
      <c r="D1477" s="13" t="s">
        <v>6628</v>
      </c>
      <c r="E1477" s="16" t="s">
        <v>6629</v>
      </c>
      <c r="F1477" s="14" t="s">
        <v>539</v>
      </c>
      <c r="G1477" s="16" t="s">
        <v>6630</v>
      </c>
      <c r="H1477" s="13" t="s">
        <v>6603</v>
      </c>
      <c r="I1477" s="13" t="s">
        <v>6631</v>
      </c>
      <c r="J1477" s="13" t="s">
        <v>6632</v>
      </c>
      <c r="K1477" s="13" t="s">
        <v>6633</v>
      </c>
      <c r="L1477" s="13" t="s">
        <v>6634</v>
      </c>
      <c r="M1477" s="13" t="s">
        <v>53</v>
      </c>
      <c r="N1477" s="13" t="s">
        <v>249</v>
      </c>
      <c r="O1477" s="14"/>
      <c r="P1477" s="13" t="s">
        <v>4597</v>
      </c>
      <c r="Q1477" s="16" t="s">
        <v>6635</v>
      </c>
    </row>
    <row r="1478" customFormat="false" ht="86.55" hidden="false" customHeight="false" outlineLevel="0" collapsed="false">
      <c r="A1478" s="13" t="s">
        <v>6636</v>
      </c>
      <c r="B1478" s="14" t="s">
        <v>112</v>
      </c>
      <c r="C1478" s="13" t="s">
        <v>115</v>
      </c>
      <c r="D1478" s="13" t="s">
        <v>6637</v>
      </c>
      <c r="E1478" s="15" t="s">
        <v>6638</v>
      </c>
      <c r="F1478" s="14" t="s">
        <v>396</v>
      </c>
      <c r="G1478" s="16" t="s">
        <v>6639</v>
      </c>
      <c r="H1478" s="13" t="s">
        <v>6603</v>
      </c>
      <c r="I1478" s="13" t="s">
        <v>6640</v>
      </c>
      <c r="J1478" s="13" t="s">
        <v>6641</v>
      </c>
      <c r="K1478" s="13" t="s">
        <v>6642</v>
      </c>
      <c r="L1478" s="13" t="s">
        <v>6643</v>
      </c>
      <c r="M1478" s="13" t="s">
        <v>53</v>
      </c>
      <c r="N1478" s="13" t="s">
        <v>249</v>
      </c>
      <c r="O1478" s="14"/>
      <c r="P1478" s="13" t="s">
        <v>4597</v>
      </c>
      <c r="Q1478" s="16" t="s">
        <v>6644</v>
      </c>
    </row>
    <row r="1479" customFormat="false" ht="72.35" hidden="false" customHeight="false" outlineLevel="0" collapsed="false">
      <c r="A1479" s="13" t="s">
        <v>6645</v>
      </c>
      <c r="B1479" s="14" t="s">
        <v>112</v>
      </c>
      <c r="C1479" s="13" t="s">
        <v>115</v>
      </c>
      <c r="D1479" s="14" t="s">
        <v>6646</v>
      </c>
      <c r="E1479" s="16" t="s">
        <v>6647</v>
      </c>
      <c r="F1479" s="14" t="s">
        <v>450</v>
      </c>
      <c r="G1479" s="16" t="s">
        <v>6648</v>
      </c>
      <c r="H1479" s="13" t="s">
        <v>6243</v>
      </c>
      <c r="I1479" s="13" t="s">
        <v>6649</v>
      </c>
      <c r="J1479" s="13" t="s">
        <v>6650</v>
      </c>
      <c r="K1479" s="13" t="s">
        <v>6651</v>
      </c>
      <c r="L1479" s="13" t="s">
        <v>6652</v>
      </c>
      <c r="M1479" s="13" t="s">
        <v>53</v>
      </c>
      <c r="N1479" s="13" t="s">
        <v>249</v>
      </c>
      <c r="O1479" s="14"/>
      <c r="P1479" s="13" t="s">
        <v>4597</v>
      </c>
      <c r="Q1479" s="16" t="s">
        <v>6653</v>
      </c>
    </row>
    <row r="1480" customFormat="false" ht="72.35" hidden="false" customHeight="false" outlineLevel="0" collapsed="false">
      <c r="A1480" s="13" t="s">
        <v>6654</v>
      </c>
      <c r="B1480" s="14" t="s">
        <v>112</v>
      </c>
      <c r="C1480" s="13" t="s">
        <v>115</v>
      </c>
      <c r="D1480" s="14" t="s">
        <v>6655</v>
      </c>
      <c r="E1480" s="16" t="s">
        <v>6656</v>
      </c>
      <c r="F1480" s="14" t="s">
        <v>415</v>
      </c>
      <c r="G1480" s="16" t="s">
        <v>6657</v>
      </c>
      <c r="H1480" s="13" t="s">
        <v>6243</v>
      </c>
      <c r="I1480" s="13" t="s">
        <v>6658</v>
      </c>
      <c r="J1480" s="13" t="s">
        <v>6659</v>
      </c>
      <c r="K1480" s="13" t="s">
        <v>6660</v>
      </c>
      <c r="L1480" s="13" t="s">
        <v>6661</v>
      </c>
      <c r="M1480" s="13" t="s">
        <v>52</v>
      </c>
      <c r="N1480" s="13" t="s">
        <v>249</v>
      </c>
      <c r="O1480" s="14"/>
      <c r="P1480" s="13" t="s">
        <v>4597</v>
      </c>
      <c r="Q1480" s="16" t="s">
        <v>6662</v>
      </c>
    </row>
    <row r="1481" customFormat="false" ht="72.35" hidden="false" customHeight="false" outlineLevel="0" collapsed="false">
      <c r="A1481" s="13" t="s">
        <v>6663</v>
      </c>
      <c r="B1481" s="14" t="s">
        <v>112</v>
      </c>
      <c r="C1481" s="13" t="s">
        <v>115</v>
      </c>
      <c r="D1481" s="14" t="s">
        <v>6664</v>
      </c>
      <c r="E1481" s="16" t="s">
        <v>6665</v>
      </c>
      <c r="F1481" s="14" t="s">
        <v>450</v>
      </c>
      <c r="G1481" s="16" t="s">
        <v>6666</v>
      </c>
      <c r="H1481" s="13" t="s">
        <v>6667</v>
      </c>
      <c r="I1481" s="13" t="s">
        <v>6668</v>
      </c>
      <c r="J1481" s="13" t="s">
        <v>6669</v>
      </c>
      <c r="K1481" s="13" t="s">
        <v>6670</v>
      </c>
      <c r="L1481" s="13" t="s">
        <v>6671</v>
      </c>
      <c r="M1481" s="13" t="s">
        <v>53</v>
      </c>
      <c r="N1481" s="13" t="s">
        <v>249</v>
      </c>
      <c r="O1481" s="14"/>
      <c r="P1481" s="13" t="s">
        <v>4597</v>
      </c>
      <c r="Q1481" s="16" t="s">
        <v>6672</v>
      </c>
    </row>
    <row r="1482" customFormat="false" ht="100.7" hidden="false" customHeight="false" outlineLevel="0" collapsed="false">
      <c r="A1482" s="13" t="s">
        <v>6673</v>
      </c>
      <c r="B1482" s="14" t="s">
        <v>112</v>
      </c>
      <c r="C1482" s="13" t="s">
        <v>115</v>
      </c>
      <c r="D1482" s="14" t="s">
        <v>6674</v>
      </c>
      <c r="E1482" s="16" t="s">
        <v>6675</v>
      </c>
      <c r="F1482" s="14" t="s">
        <v>396</v>
      </c>
      <c r="G1482" s="16" t="s">
        <v>6666</v>
      </c>
      <c r="H1482" s="13" t="s">
        <v>6676</v>
      </c>
      <c r="I1482" s="13" t="s">
        <v>6677</v>
      </c>
      <c r="J1482" s="13" t="s">
        <v>6678</v>
      </c>
      <c r="K1482" s="13" t="s">
        <v>6679</v>
      </c>
      <c r="L1482" s="13" t="s">
        <v>6680</v>
      </c>
      <c r="M1482" s="13" t="s">
        <v>53</v>
      </c>
      <c r="N1482" s="13" t="s">
        <v>249</v>
      </c>
      <c r="O1482" s="14"/>
      <c r="P1482" s="13" t="s">
        <v>4597</v>
      </c>
      <c r="Q1482" s="16" t="s">
        <v>6681</v>
      </c>
    </row>
    <row r="1483" customFormat="false" ht="86.55" hidden="false" customHeight="false" outlineLevel="0" collapsed="false">
      <c r="A1483" s="13" t="s">
        <v>6682</v>
      </c>
      <c r="B1483" s="14" t="s">
        <v>112</v>
      </c>
      <c r="C1483" s="13" t="s">
        <v>115</v>
      </c>
      <c r="D1483" s="14" t="s">
        <v>6683</v>
      </c>
      <c r="E1483" s="16" t="s">
        <v>6684</v>
      </c>
      <c r="F1483" s="14" t="s">
        <v>415</v>
      </c>
      <c r="G1483" s="16" t="s">
        <v>6666</v>
      </c>
      <c r="H1483" s="13" t="s">
        <v>6676</v>
      </c>
      <c r="I1483" s="13" t="s">
        <v>6685</v>
      </c>
      <c r="J1483" s="13" t="s">
        <v>6686</v>
      </c>
      <c r="K1483" s="13" t="s">
        <v>6687</v>
      </c>
      <c r="L1483" s="13" t="s">
        <v>6688</v>
      </c>
      <c r="M1483" s="13" t="s">
        <v>53</v>
      </c>
      <c r="N1483" s="13" t="s">
        <v>249</v>
      </c>
      <c r="O1483" s="14"/>
      <c r="P1483" s="13" t="s">
        <v>4597</v>
      </c>
      <c r="Q1483" s="16" t="s">
        <v>6689</v>
      </c>
    </row>
    <row r="1484" customFormat="false" ht="100.7" hidden="false" customHeight="false" outlineLevel="0" collapsed="false">
      <c r="A1484" s="13" t="s">
        <v>6690</v>
      </c>
      <c r="B1484" s="14" t="s">
        <v>112</v>
      </c>
      <c r="C1484" s="13" t="s">
        <v>115</v>
      </c>
      <c r="D1484" s="13" t="s">
        <v>6691</v>
      </c>
      <c r="E1484" s="15" t="s">
        <v>6692</v>
      </c>
      <c r="F1484" s="14" t="s">
        <v>415</v>
      </c>
      <c r="G1484" s="16"/>
      <c r="H1484" s="13" t="s">
        <v>6693</v>
      </c>
      <c r="I1484" s="13" t="s">
        <v>6694</v>
      </c>
      <c r="J1484" s="13" t="s">
        <v>6695</v>
      </c>
      <c r="K1484" s="13" t="s">
        <v>6696</v>
      </c>
      <c r="L1484" s="13" t="s">
        <v>6697</v>
      </c>
      <c r="M1484" s="13" t="s">
        <v>53</v>
      </c>
      <c r="N1484" s="13" t="s">
        <v>249</v>
      </c>
      <c r="O1484" s="14"/>
      <c r="P1484" s="13" t="s">
        <v>4597</v>
      </c>
      <c r="Q1484" s="16" t="s">
        <v>6698</v>
      </c>
    </row>
    <row r="1485" customFormat="false" ht="72.35" hidden="false" customHeight="false" outlineLevel="0" collapsed="false">
      <c r="A1485" s="13" t="s">
        <v>6699</v>
      </c>
      <c r="B1485" s="14" t="s">
        <v>112</v>
      </c>
      <c r="C1485" s="13" t="s">
        <v>115</v>
      </c>
      <c r="D1485" s="14" t="s">
        <v>6700</v>
      </c>
      <c r="E1485" s="16" t="s">
        <v>6701</v>
      </c>
      <c r="F1485" s="14" t="s">
        <v>415</v>
      </c>
      <c r="G1485" s="16" t="s">
        <v>6702</v>
      </c>
      <c r="H1485" s="13" t="s">
        <v>6693</v>
      </c>
      <c r="I1485" s="13" t="s">
        <v>6703</v>
      </c>
      <c r="J1485" s="13" t="s">
        <v>6704</v>
      </c>
      <c r="K1485" s="13" t="s">
        <v>6705</v>
      </c>
      <c r="L1485" s="13" t="s">
        <v>6706</v>
      </c>
      <c r="M1485" s="13" t="s">
        <v>53</v>
      </c>
      <c r="N1485" s="13" t="s">
        <v>249</v>
      </c>
      <c r="O1485" s="14"/>
      <c r="P1485" s="13" t="s">
        <v>4597</v>
      </c>
      <c r="Q1485" s="16" t="s">
        <v>6707</v>
      </c>
    </row>
    <row r="1486" customFormat="false" ht="86.55" hidden="false" customHeight="false" outlineLevel="0" collapsed="false">
      <c r="A1486" s="13" t="s">
        <v>6708</v>
      </c>
      <c r="B1486" s="14" t="s">
        <v>112</v>
      </c>
      <c r="C1486" s="13" t="s">
        <v>115</v>
      </c>
      <c r="D1486" s="14" t="s">
        <v>6709</v>
      </c>
      <c r="E1486" s="16" t="s">
        <v>6710</v>
      </c>
      <c r="F1486" s="14" t="s">
        <v>415</v>
      </c>
      <c r="G1486" s="16" t="s">
        <v>6711</v>
      </c>
      <c r="H1486" s="13" t="s">
        <v>6693</v>
      </c>
      <c r="I1486" s="13" t="s">
        <v>6712</v>
      </c>
      <c r="J1486" s="13" t="s">
        <v>6713</v>
      </c>
      <c r="K1486" s="13" t="s">
        <v>6714</v>
      </c>
      <c r="L1486" s="13" t="s">
        <v>6715</v>
      </c>
      <c r="M1486" s="13" t="s">
        <v>53</v>
      </c>
      <c r="N1486" s="13" t="s">
        <v>249</v>
      </c>
      <c r="O1486" s="14"/>
      <c r="P1486" s="13" t="s">
        <v>4597</v>
      </c>
      <c r="Q1486" s="16" t="s">
        <v>6716</v>
      </c>
    </row>
    <row r="1487" customFormat="false" ht="86.55" hidden="false" customHeight="false" outlineLevel="0" collapsed="false">
      <c r="A1487" s="13" t="s">
        <v>6717</v>
      </c>
      <c r="B1487" s="14" t="s">
        <v>112</v>
      </c>
      <c r="C1487" s="13" t="s">
        <v>115</v>
      </c>
      <c r="D1487" s="14" t="s">
        <v>6709</v>
      </c>
      <c r="E1487" s="16" t="s">
        <v>6718</v>
      </c>
      <c r="F1487" s="14" t="s">
        <v>415</v>
      </c>
      <c r="G1487" s="16" t="s">
        <v>6711</v>
      </c>
      <c r="H1487" s="13" t="s">
        <v>6693</v>
      </c>
      <c r="I1487" s="13" t="s">
        <v>6719</v>
      </c>
      <c r="J1487" s="13" t="s">
        <v>6720</v>
      </c>
      <c r="K1487" s="13" t="s">
        <v>6721</v>
      </c>
      <c r="L1487" s="13" t="s">
        <v>6722</v>
      </c>
      <c r="M1487" s="13" t="s">
        <v>52</v>
      </c>
      <c r="N1487" s="13" t="s">
        <v>249</v>
      </c>
      <c r="O1487" s="14"/>
      <c r="P1487" s="13" t="s">
        <v>4597</v>
      </c>
      <c r="Q1487" s="16" t="s">
        <v>6723</v>
      </c>
    </row>
    <row r="1488" customFormat="false" ht="86.55" hidden="false" customHeight="false" outlineLevel="0" collapsed="false">
      <c r="A1488" s="13" t="s">
        <v>6724</v>
      </c>
      <c r="B1488" s="14" t="s">
        <v>112</v>
      </c>
      <c r="C1488" s="13" t="s">
        <v>115</v>
      </c>
      <c r="D1488" s="13" t="s">
        <v>6725</v>
      </c>
      <c r="E1488" s="15" t="s">
        <v>6726</v>
      </c>
      <c r="F1488" s="14" t="s">
        <v>6727</v>
      </c>
      <c r="G1488" s="16" t="s">
        <v>6728</v>
      </c>
      <c r="H1488" s="13" t="s">
        <v>6729</v>
      </c>
      <c r="I1488" s="13" t="s">
        <v>6730</v>
      </c>
      <c r="J1488" s="13" t="s">
        <v>6731</v>
      </c>
      <c r="K1488" s="13" t="s">
        <v>6732</v>
      </c>
      <c r="L1488" s="13" t="s">
        <v>6733</v>
      </c>
      <c r="M1488" s="13" t="s">
        <v>53</v>
      </c>
      <c r="N1488" s="13" t="s">
        <v>249</v>
      </c>
      <c r="O1488" s="14"/>
      <c r="P1488" s="13" t="s">
        <v>4597</v>
      </c>
      <c r="Q1488" s="16" t="s">
        <v>6734</v>
      </c>
    </row>
    <row r="1489" customFormat="false" ht="86.55" hidden="false" customHeight="false" outlineLevel="0" collapsed="false">
      <c r="A1489" s="13" t="s">
        <v>6735</v>
      </c>
      <c r="B1489" s="14" t="s">
        <v>112</v>
      </c>
      <c r="C1489" s="13" t="s">
        <v>115</v>
      </c>
      <c r="D1489" s="13" t="s">
        <v>6736</v>
      </c>
      <c r="E1489" s="15" t="s">
        <v>6737</v>
      </c>
      <c r="F1489" s="14" t="s">
        <v>415</v>
      </c>
      <c r="G1489" s="16" t="s">
        <v>6738</v>
      </c>
      <c r="H1489" s="13" t="s">
        <v>6729</v>
      </c>
      <c r="I1489" s="13" t="s">
        <v>6739</v>
      </c>
      <c r="J1489" s="13" t="s">
        <v>6740</v>
      </c>
      <c r="K1489" s="13" t="s">
        <v>6741</v>
      </c>
      <c r="L1489" s="13" t="s">
        <v>6742</v>
      </c>
      <c r="M1489" s="13" t="s">
        <v>53</v>
      </c>
      <c r="N1489" s="13" t="s">
        <v>249</v>
      </c>
      <c r="O1489" s="14"/>
      <c r="P1489" s="13" t="s">
        <v>4597</v>
      </c>
      <c r="Q1489" s="16" t="s">
        <v>6743</v>
      </c>
    </row>
    <row r="1490" customFormat="false" ht="86.55" hidden="false" customHeight="false" outlineLevel="0" collapsed="false">
      <c r="A1490" s="13" t="s">
        <v>6744</v>
      </c>
      <c r="B1490" s="14" t="s">
        <v>112</v>
      </c>
      <c r="C1490" s="13" t="s">
        <v>115</v>
      </c>
      <c r="D1490" s="13" t="s">
        <v>6745</v>
      </c>
      <c r="E1490" s="15" t="s">
        <v>6746</v>
      </c>
      <c r="F1490" s="14" t="s">
        <v>539</v>
      </c>
      <c r="G1490" s="16" t="s">
        <v>6747</v>
      </c>
      <c r="H1490" s="13" t="s">
        <v>6693</v>
      </c>
      <c r="I1490" s="13" t="s">
        <v>6748</v>
      </c>
      <c r="J1490" s="13" t="s">
        <v>6749</v>
      </c>
      <c r="K1490" s="13" t="s">
        <v>6750</v>
      </c>
      <c r="L1490" s="13" t="s">
        <v>6751</v>
      </c>
      <c r="M1490" s="13" t="s">
        <v>52</v>
      </c>
      <c r="N1490" s="13" t="s">
        <v>249</v>
      </c>
      <c r="O1490" s="14"/>
      <c r="P1490" s="13" t="s">
        <v>4597</v>
      </c>
      <c r="Q1490" s="16" t="s">
        <v>6752</v>
      </c>
    </row>
    <row r="1491" customFormat="false" ht="100.7" hidden="false" customHeight="false" outlineLevel="0" collapsed="false">
      <c r="A1491" s="13" t="s">
        <v>6753</v>
      </c>
      <c r="B1491" s="14" t="s">
        <v>112</v>
      </c>
      <c r="C1491" s="13" t="s">
        <v>115</v>
      </c>
      <c r="D1491" s="13" t="s">
        <v>6754</v>
      </c>
      <c r="E1491" s="15" t="s">
        <v>6755</v>
      </c>
      <c r="F1491" s="14" t="s">
        <v>415</v>
      </c>
      <c r="G1491" s="16" t="s">
        <v>6728</v>
      </c>
      <c r="H1491" s="13" t="s">
        <v>6729</v>
      </c>
      <c r="I1491" s="13" t="s">
        <v>6756</v>
      </c>
      <c r="J1491" s="13" t="s">
        <v>6757</v>
      </c>
      <c r="K1491" s="13" t="s">
        <v>6758</v>
      </c>
      <c r="L1491" s="13" t="s">
        <v>6759</v>
      </c>
      <c r="M1491" s="13" t="s">
        <v>53</v>
      </c>
      <c r="N1491" s="13" t="s">
        <v>249</v>
      </c>
      <c r="O1491" s="14"/>
      <c r="P1491" s="13" t="s">
        <v>4597</v>
      </c>
      <c r="Q1491" s="16" t="s">
        <v>6760</v>
      </c>
    </row>
    <row r="1492" customFormat="false" ht="100.7" hidden="false" customHeight="false" outlineLevel="0" collapsed="false">
      <c r="A1492" s="13" t="s">
        <v>6761</v>
      </c>
      <c r="B1492" s="14" t="s">
        <v>112</v>
      </c>
      <c r="C1492" s="13" t="s">
        <v>117</v>
      </c>
      <c r="D1492" s="13" t="s">
        <v>6762</v>
      </c>
      <c r="E1492" s="16" t="s">
        <v>6763</v>
      </c>
      <c r="F1492" s="14" t="s">
        <v>415</v>
      </c>
      <c r="G1492" s="16" t="s">
        <v>6764</v>
      </c>
      <c r="H1492" s="13" t="s">
        <v>6765</v>
      </c>
      <c r="I1492" s="13" t="s">
        <v>6766</v>
      </c>
      <c r="J1492" s="13" t="s">
        <v>6767</v>
      </c>
      <c r="K1492" s="13" t="s">
        <v>6768</v>
      </c>
      <c r="L1492" s="13" t="s">
        <v>6769</v>
      </c>
      <c r="M1492" s="13" t="s">
        <v>52</v>
      </c>
      <c r="N1492" s="13" t="s">
        <v>249</v>
      </c>
      <c r="O1492" s="14"/>
      <c r="P1492" s="13" t="s">
        <v>4597</v>
      </c>
      <c r="Q1492" s="16" t="s">
        <v>6770</v>
      </c>
    </row>
    <row r="1493" customFormat="false" ht="72.35" hidden="false" customHeight="false" outlineLevel="0" collapsed="false">
      <c r="A1493" s="13" t="s">
        <v>6771</v>
      </c>
      <c r="B1493" s="14" t="s">
        <v>112</v>
      </c>
      <c r="C1493" s="13" t="s">
        <v>117</v>
      </c>
      <c r="D1493" s="13" t="s">
        <v>6772</v>
      </c>
      <c r="E1493" s="15" t="s">
        <v>6773</v>
      </c>
      <c r="F1493" s="14" t="s">
        <v>415</v>
      </c>
      <c r="G1493" s="16" t="s">
        <v>6764</v>
      </c>
      <c r="H1493" s="13" t="s">
        <v>6765</v>
      </c>
      <c r="I1493" s="13" t="s">
        <v>6766</v>
      </c>
      <c r="J1493" s="13" t="s">
        <v>6767</v>
      </c>
      <c r="K1493" s="13" t="s">
        <v>6768</v>
      </c>
      <c r="L1493" s="13" t="s">
        <v>6769</v>
      </c>
      <c r="M1493" s="13" t="s">
        <v>52</v>
      </c>
      <c r="N1493" s="13" t="s">
        <v>249</v>
      </c>
      <c r="O1493" s="14"/>
      <c r="P1493" s="13" t="s">
        <v>4597</v>
      </c>
      <c r="Q1493" s="16" t="s">
        <v>6774</v>
      </c>
    </row>
    <row r="1494" customFormat="false" ht="58.2" hidden="false" customHeight="false" outlineLevel="0" collapsed="false">
      <c r="A1494" s="13" t="s">
        <v>6775</v>
      </c>
      <c r="B1494" s="14" t="s">
        <v>112</v>
      </c>
      <c r="C1494" s="13" t="s">
        <v>117</v>
      </c>
      <c r="D1494" s="13" t="s">
        <v>6776</v>
      </c>
      <c r="E1494" s="15" t="s">
        <v>6777</v>
      </c>
      <c r="F1494" s="14" t="s">
        <v>415</v>
      </c>
      <c r="G1494" s="16" t="s">
        <v>6764</v>
      </c>
      <c r="H1494" s="13" t="s">
        <v>6765</v>
      </c>
      <c r="I1494" s="13" t="s">
        <v>6766</v>
      </c>
      <c r="J1494" s="13" t="s">
        <v>6767</v>
      </c>
      <c r="K1494" s="13" t="s">
        <v>6768</v>
      </c>
      <c r="L1494" s="13" t="s">
        <v>6769</v>
      </c>
      <c r="M1494" s="13" t="s">
        <v>52</v>
      </c>
      <c r="N1494" s="13" t="s">
        <v>249</v>
      </c>
      <c r="O1494" s="14"/>
      <c r="P1494" s="13" t="s">
        <v>4597</v>
      </c>
      <c r="Q1494" s="15" t="s">
        <v>6778</v>
      </c>
    </row>
    <row r="1495" customFormat="false" ht="100.7" hidden="false" customHeight="false" outlineLevel="0" collapsed="false">
      <c r="A1495" s="13" t="s">
        <v>6779</v>
      </c>
      <c r="B1495" s="14" t="s">
        <v>112</v>
      </c>
      <c r="C1495" s="13" t="s">
        <v>117</v>
      </c>
      <c r="D1495" s="14" t="s">
        <v>6780</v>
      </c>
      <c r="E1495" s="16" t="s">
        <v>6781</v>
      </c>
      <c r="F1495" s="14" t="s">
        <v>415</v>
      </c>
      <c r="G1495" s="16" t="s">
        <v>6764</v>
      </c>
      <c r="H1495" s="13" t="s">
        <v>6765</v>
      </c>
      <c r="I1495" s="13" t="s">
        <v>6782</v>
      </c>
      <c r="J1495" s="13" t="s">
        <v>6783</v>
      </c>
      <c r="K1495" s="13" t="s">
        <v>6784</v>
      </c>
      <c r="L1495" s="13" t="s">
        <v>6785</v>
      </c>
      <c r="M1495" s="13" t="s">
        <v>53</v>
      </c>
      <c r="N1495" s="13" t="s">
        <v>249</v>
      </c>
      <c r="O1495" s="14"/>
      <c r="P1495" s="13" t="s">
        <v>4597</v>
      </c>
      <c r="Q1495" s="16" t="s">
        <v>6786</v>
      </c>
    </row>
    <row r="1496" customFormat="false" ht="86.55" hidden="false" customHeight="false" outlineLevel="0" collapsed="false">
      <c r="A1496" s="13" t="s">
        <v>6787</v>
      </c>
      <c r="B1496" s="14" t="s">
        <v>112</v>
      </c>
      <c r="C1496" s="13" t="s">
        <v>117</v>
      </c>
      <c r="D1496" s="13" t="s">
        <v>6788</v>
      </c>
      <c r="E1496" s="16" t="s">
        <v>6789</v>
      </c>
      <c r="F1496" s="14" t="s">
        <v>415</v>
      </c>
      <c r="G1496" s="16" t="s">
        <v>6764</v>
      </c>
      <c r="H1496" s="13" t="s">
        <v>6765</v>
      </c>
      <c r="I1496" s="13" t="s">
        <v>6790</v>
      </c>
      <c r="J1496" s="13" t="s">
        <v>6791</v>
      </c>
      <c r="K1496" s="13" t="s">
        <v>6792</v>
      </c>
      <c r="L1496" s="13" t="s">
        <v>6793</v>
      </c>
      <c r="M1496" s="13" t="s">
        <v>53</v>
      </c>
      <c r="N1496" s="13" t="s">
        <v>249</v>
      </c>
      <c r="O1496" s="14"/>
      <c r="P1496" s="13" t="s">
        <v>4597</v>
      </c>
      <c r="Q1496" s="16" t="s">
        <v>6794</v>
      </c>
    </row>
    <row r="1497" customFormat="false" ht="72.35" hidden="false" customHeight="false" outlineLevel="0" collapsed="false">
      <c r="A1497" s="13" t="s">
        <v>6795</v>
      </c>
      <c r="B1497" s="14" t="s">
        <v>112</v>
      </c>
      <c r="C1497" s="13" t="s">
        <v>117</v>
      </c>
      <c r="D1497" s="14" t="s">
        <v>6591</v>
      </c>
      <c r="E1497" s="16" t="s">
        <v>6796</v>
      </c>
      <c r="F1497" s="14" t="s">
        <v>450</v>
      </c>
      <c r="G1497" s="16" t="s">
        <v>6797</v>
      </c>
      <c r="H1497" s="13" t="s">
        <v>6765</v>
      </c>
      <c r="I1497" s="13" t="s">
        <v>6798</v>
      </c>
      <c r="J1497" s="13" t="s">
        <v>6799</v>
      </c>
      <c r="K1497" s="13" t="s">
        <v>6800</v>
      </c>
      <c r="L1497" s="13" t="s">
        <v>6801</v>
      </c>
      <c r="M1497" s="13" t="s">
        <v>53</v>
      </c>
      <c r="N1497" s="13" t="s">
        <v>249</v>
      </c>
      <c r="O1497" s="14"/>
      <c r="P1497" s="13" t="s">
        <v>4597</v>
      </c>
      <c r="Q1497" s="16" t="s">
        <v>6802</v>
      </c>
    </row>
    <row r="1498" customFormat="false" ht="86.55" hidden="false" customHeight="false" outlineLevel="0" collapsed="false">
      <c r="A1498" s="13" t="s">
        <v>6803</v>
      </c>
      <c r="B1498" s="14" t="s">
        <v>112</v>
      </c>
      <c r="C1498" s="13" t="s">
        <v>117</v>
      </c>
      <c r="D1498" s="13" t="s">
        <v>6804</v>
      </c>
      <c r="E1498" s="16" t="s">
        <v>6805</v>
      </c>
      <c r="F1498" s="14" t="s">
        <v>415</v>
      </c>
      <c r="G1498" s="16" t="s">
        <v>6797</v>
      </c>
      <c r="H1498" s="13" t="s">
        <v>6765</v>
      </c>
      <c r="I1498" s="13" t="s">
        <v>6806</v>
      </c>
      <c r="J1498" s="13" t="s">
        <v>6807</v>
      </c>
      <c r="K1498" s="13" t="s">
        <v>6808</v>
      </c>
      <c r="L1498" s="13" t="s">
        <v>6809</v>
      </c>
      <c r="M1498" s="13" t="s">
        <v>52</v>
      </c>
      <c r="N1498" s="13" t="s">
        <v>249</v>
      </c>
      <c r="O1498" s="14"/>
      <c r="P1498" s="13" t="s">
        <v>4597</v>
      </c>
      <c r="Q1498" s="16" t="s">
        <v>6810</v>
      </c>
    </row>
    <row r="1499" customFormat="false" ht="86.55" hidden="false" customHeight="false" outlineLevel="0" collapsed="false">
      <c r="A1499" s="13" t="s">
        <v>6811</v>
      </c>
      <c r="B1499" s="14" t="s">
        <v>112</v>
      </c>
      <c r="C1499" s="13" t="s">
        <v>117</v>
      </c>
      <c r="D1499" s="14" t="s">
        <v>6812</v>
      </c>
      <c r="E1499" s="16" t="s">
        <v>6813</v>
      </c>
      <c r="F1499" s="14" t="s">
        <v>415</v>
      </c>
      <c r="G1499" s="16" t="s">
        <v>6814</v>
      </c>
      <c r="H1499" s="13" t="s">
        <v>6243</v>
      </c>
      <c r="I1499" s="13" t="s">
        <v>6815</v>
      </c>
      <c r="J1499" s="13" t="s">
        <v>6816</v>
      </c>
      <c r="K1499" s="13" t="s">
        <v>6817</v>
      </c>
      <c r="L1499" s="13" t="s">
        <v>6818</v>
      </c>
      <c r="M1499" s="13" t="s">
        <v>52</v>
      </c>
      <c r="N1499" s="13" t="s">
        <v>249</v>
      </c>
      <c r="O1499" s="14"/>
      <c r="P1499" s="13" t="s">
        <v>4597</v>
      </c>
      <c r="Q1499" s="16" t="s">
        <v>6819</v>
      </c>
    </row>
    <row r="1500" customFormat="false" ht="72.35" hidden="false" customHeight="false" outlineLevel="0" collapsed="false">
      <c r="A1500" s="13" t="s">
        <v>6820</v>
      </c>
      <c r="B1500" s="14" t="s">
        <v>112</v>
      </c>
      <c r="C1500" s="13" t="s">
        <v>117</v>
      </c>
      <c r="D1500" s="14" t="s">
        <v>6821</v>
      </c>
      <c r="E1500" s="16" t="s">
        <v>6822</v>
      </c>
      <c r="F1500" s="14" t="s">
        <v>415</v>
      </c>
      <c r="G1500" s="16" t="s">
        <v>6814</v>
      </c>
      <c r="H1500" s="13" t="s">
        <v>6243</v>
      </c>
      <c r="I1500" s="13" t="s">
        <v>6815</v>
      </c>
      <c r="J1500" s="13" t="s">
        <v>6816</v>
      </c>
      <c r="K1500" s="13" t="s">
        <v>6817</v>
      </c>
      <c r="L1500" s="13" t="s">
        <v>6818</v>
      </c>
      <c r="M1500" s="13" t="s">
        <v>52</v>
      </c>
      <c r="N1500" s="13" t="s">
        <v>249</v>
      </c>
      <c r="O1500" s="14"/>
      <c r="P1500" s="13" t="s">
        <v>4597</v>
      </c>
      <c r="Q1500" s="16" t="s">
        <v>6823</v>
      </c>
    </row>
    <row r="1501" customFormat="false" ht="72.35" hidden="false" customHeight="false" outlineLevel="0" collapsed="false">
      <c r="A1501" s="13" t="s">
        <v>6824</v>
      </c>
      <c r="B1501" s="14" t="s">
        <v>112</v>
      </c>
      <c r="C1501" s="13" t="s">
        <v>117</v>
      </c>
      <c r="D1501" s="14" t="s">
        <v>6825</v>
      </c>
      <c r="E1501" s="16" t="s">
        <v>6826</v>
      </c>
      <c r="F1501" s="14" t="s">
        <v>415</v>
      </c>
      <c r="G1501" s="16" t="s">
        <v>6827</v>
      </c>
      <c r="H1501" s="13" t="s">
        <v>6828</v>
      </c>
      <c r="I1501" s="13" t="s">
        <v>6829</v>
      </c>
      <c r="J1501" s="13" t="s">
        <v>6830</v>
      </c>
      <c r="K1501" s="13" t="s">
        <v>6831</v>
      </c>
      <c r="L1501" s="13" t="s">
        <v>6832</v>
      </c>
      <c r="M1501" s="13" t="s">
        <v>53</v>
      </c>
      <c r="N1501" s="13" t="s">
        <v>249</v>
      </c>
      <c r="O1501" s="14"/>
      <c r="P1501" s="13" t="s">
        <v>4597</v>
      </c>
      <c r="Q1501" s="16" t="s">
        <v>6833</v>
      </c>
    </row>
    <row r="1502" customFormat="false" ht="58.2" hidden="false" customHeight="false" outlineLevel="0" collapsed="false">
      <c r="A1502" s="13" t="s">
        <v>6834</v>
      </c>
      <c r="B1502" s="14" t="s">
        <v>112</v>
      </c>
      <c r="C1502" s="13" t="s">
        <v>117</v>
      </c>
      <c r="D1502" s="14" t="s">
        <v>6835</v>
      </c>
      <c r="E1502" s="16" t="s">
        <v>6836</v>
      </c>
      <c r="F1502" s="14" t="s">
        <v>415</v>
      </c>
      <c r="G1502" s="16" t="s">
        <v>6827</v>
      </c>
      <c r="H1502" s="13" t="s">
        <v>6243</v>
      </c>
      <c r="I1502" s="13" t="s">
        <v>6837</v>
      </c>
      <c r="J1502" s="13" t="s">
        <v>6838</v>
      </c>
      <c r="K1502" s="13" t="s">
        <v>6839</v>
      </c>
      <c r="L1502" s="13" t="s">
        <v>6840</v>
      </c>
      <c r="M1502" s="13" t="s">
        <v>53</v>
      </c>
      <c r="N1502" s="13" t="s">
        <v>249</v>
      </c>
      <c r="O1502" s="14"/>
      <c r="P1502" s="13" t="s">
        <v>4597</v>
      </c>
      <c r="Q1502" s="16" t="s">
        <v>6841</v>
      </c>
    </row>
    <row r="1503" customFormat="false" ht="100.7" hidden="false" customHeight="false" outlineLevel="0" collapsed="false">
      <c r="A1503" s="13" t="s">
        <v>6842</v>
      </c>
      <c r="B1503" s="14" t="s">
        <v>112</v>
      </c>
      <c r="C1503" s="13" t="s">
        <v>117</v>
      </c>
      <c r="D1503" s="14" t="s">
        <v>6843</v>
      </c>
      <c r="E1503" s="16" t="s">
        <v>6844</v>
      </c>
      <c r="F1503" s="14" t="s">
        <v>415</v>
      </c>
      <c r="G1503" s="16" t="s">
        <v>6827</v>
      </c>
      <c r="H1503" s="13" t="s">
        <v>6243</v>
      </c>
      <c r="I1503" s="13" t="s">
        <v>6837</v>
      </c>
      <c r="J1503" s="13" t="s">
        <v>6838</v>
      </c>
      <c r="K1503" s="13" t="s">
        <v>6839</v>
      </c>
      <c r="L1503" s="13" t="s">
        <v>6840</v>
      </c>
      <c r="M1503" s="13" t="s">
        <v>53</v>
      </c>
      <c r="N1503" s="13" t="s">
        <v>249</v>
      </c>
      <c r="O1503" s="14"/>
      <c r="P1503" s="13" t="s">
        <v>4597</v>
      </c>
      <c r="Q1503" s="16" t="s">
        <v>6845</v>
      </c>
    </row>
    <row r="1504" customFormat="false" ht="100.7" hidden="false" customHeight="false" outlineLevel="0" collapsed="false">
      <c r="A1504" s="13" t="s">
        <v>6846</v>
      </c>
      <c r="B1504" s="14" t="s">
        <v>112</v>
      </c>
      <c r="C1504" s="13" t="s">
        <v>117</v>
      </c>
      <c r="D1504" s="14" t="s">
        <v>6847</v>
      </c>
      <c r="E1504" s="16" t="s">
        <v>6848</v>
      </c>
      <c r="F1504" s="14" t="s">
        <v>415</v>
      </c>
      <c r="G1504" s="16" t="s">
        <v>6849</v>
      </c>
      <c r="H1504" s="13" t="s">
        <v>6850</v>
      </c>
      <c r="I1504" s="13" t="s">
        <v>6217</v>
      </c>
      <c r="J1504" s="13" t="s">
        <v>6218</v>
      </c>
      <c r="K1504" s="13" t="s">
        <v>6219</v>
      </c>
      <c r="L1504" s="13" t="s">
        <v>6220</v>
      </c>
      <c r="M1504" s="13" t="s">
        <v>53</v>
      </c>
      <c r="N1504" s="13" t="s">
        <v>249</v>
      </c>
      <c r="O1504" s="14"/>
      <c r="P1504" s="13" t="s">
        <v>4597</v>
      </c>
      <c r="Q1504" s="15" t="s">
        <v>6851</v>
      </c>
    </row>
    <row r="1505" customFormat="false" ht="86.55" hidden="false" customHeight="false" outlineLevel="0" collapsed="false">
      <c r="A1505" s="13" t="s">
        <v>6852</v>
      </c>
      <c r="B1505" s="14" t="s">
        <v>112</v>
      </c>
      <c r="C1505" s="13" t="s">
        <v>117</v>
      </c>
      <c r="D1505" s="14" t="s">
        <v>6853</v>
      </c>
      <c r="E1505" s="16" t="s">
        <v>6854</v>
      </c>
      <c r="F1505" s="14" t="s">
        <v>396</v>
      </c>
      <c r="G1505" s="16" t="s">
        <v>6849</v>
      </c>
      <c r="H1505" s="13" t="s">
        <v>6850</v>
      </c>
      <c r="I1505" s="13" t="s">
        <v>6855</v>
      </c>
      <c r="J1505" s="13" t="s">
        <v>6856</v>
      </c>
      <c r="K1505" s="13" t="s">
        <v>6857</v>
      </c>
      <c r="L1505" s="13" t="s">
        <v>6858</v>
      </c>
      <c r="M1505" s="13" t="s">
        <v>52</v>
      </c>
      <c r="N1505" s="13" t="s">
        <v>249</v>
      </c>
      <c r="O1505" s="14"/>
      <c r="P1505" s="13" t="s">
        <v>4597</v>
      </c>
      <c r="Q1505" s="16" t="s">
        <v>6859</v>
      </c>
    </row>
    <row r="1506" customFormat="false" ht="72.35" hidden="false" customHeight="false" outlineLevel="0" collapsed="false">
      <c r="A1506" s="13" t="s">
        <v>6860</v>
      </c>
      <c r="B1506" s="14" t="s">
        <v>112</v>
      </c>
      <c r="C1506" s="13" t="s">
        <v>117</v>
      </c>
      <c r="D1506" s="13" t="s">
        <v>6861</v>
      </c>
      <c r="E1506" s="15" t="s">
        <v>6862</v>
      </c>
      <c r="F1506" s="14" t="s">
        <v>396</v>
      </c>
      <c r="G1506" s="16" t="s">
        <v>6849</v>
      </c>
      <c r="H1506" s="13" t="s">
        <v>6850</v>
      </c>
      <c r="I1506" s="13" t="s">
        <v>6863</v>
      </c>
      <c r="J1506" s="13" t="s">
        <v>6864</v>
      </c>
      <c r="K1506" s="13" t="s">
        <v>6865</v>
      </c>
      <c r="L1506" s="13" t="s">
        <v>6866</v>
      </c>
      <c r="M1506" s="13" t="s">
        <v>53</v>
      </c>
      <c r="N1506" s="13" t="s">
        <v>249</v>
      </c>
      <c r="O1506" s="14"/>
      <c r="P1506" s="13" t="s">
        <v>4597</v>
      </c>
      <c r="Q1506" s="15" t="s">
        <v>6867</v>
      </c>
    </row>
    <row r="1507" customFormat="false" ht="72.35" hidden="false" customHeight="false" outlineLevel="0" collapsed="false">
      <c r="A1507" s="13" t="s">
        <v>6868</v>
      </c>
      <c r="B1507" s="14" t="s">
        <v>112</v>
      </c>
      <c r="C1507" s="13" t="s">
        <v>117</v>
      </c>
      <c r="D1507" s="13" t="s">
        <v>6869</v>
      </c>
      <c r="E1507" s="15" t="s">
        <v>6870</v>
      </c>
      <c r="F1507" s="14" t="s">
        <v>415</v>
      </c>
      <c r="G1507" s="16" t="s">
        <v>6849</v>
      </c>
      <c r="H1507" s="13" t="s">
        <v>6850</v>
      </c>
      <c r="I1507" s="13" t="s">
        <v>6217</v>
      </c>
      <c r="J1507" s="13" t="s">
        <v>6218</v>
      </c>
      <c r="K1507" s="13" t="s">
        <v>6219</v>
      </c>
      <c r="L1507" s="13" t="s">
        <v>6220</v>
      </c>
      <c r="M1507" s="13" t="s">
        <v>53</v>
      </c>
      <c r="N1507" s="13" t="s">
        <v>249</v>
      </c>
      <c r="O1507" s="14"/>
      <c r="P1507" s="13" t="s">
        <v>4597</v>
      </c>
      <c r="Q1507" s="16" t="s">
        <v>6871</v>
      </c>
    </row>
    <row r="1508" customFormat="false" ht="86.55" hidden="false" customHeight="false" outlineLevel="0" collapsed="false">
      <c r="A1508" s="13" t="s">
        <v>6872</v>
      </c>
      <c r="B1508" s="14" t="s">
        <v>112</v>
      </c>
      <c r="C1508" s="13" t="s">
        <v>117</v>
      </c>
      <c r="D1508" s="13" t="s">
        <v>6873</v>
      </c>
      <c r="E1508" s="16" t="s">
        <v>6874</v>
      </c>
      <c r="F1508" s="14" t="s">
        <v>396</v>
      </c>
      <c r="G1508" s="16" t="s">
        <v>6849</v>
      </c>
      <c r="H1508" s="13" t="s">
        <v>6850</v>
      </c>
      <c r="I1508" s="13" t="s">
        <v>6855</v>
      </c>
      <c r="J1508" s="13" t="s">
        <v>6856</v>
      </c>
      <c r="K1508" s="13" t="s">
        <v>6857</v>
      </c>
      <c r="L1508" s="13" t="s">
        <v>6858</v>
      </c>
      <c r="M1508" s="13" t="s">
        <v>52</v>
      </c>
      <c r="N1508" s="13" t="s">
        <v>249</v>
      </c>
      <c r="O1508" s="14"/>
      <c r="P1508" s="13" t="s">
        <v>4597</v>
      </c>
      <c r="Q1508" s="16" t="s">
        <v>6875</v>
      </c>
    </row>
    <row r="1509" customFormat="false" ht="100.7" hidden="false" customHeight="false" outlineLevel="0" collapsed="false">
      <c r="A1509" s="13" t="s">
        <v>6876</v>
      </c>
      <c r="B1509" s="14" t="s">
        <v>112</v>
      </c>
      <c r="C1509" s="13" t="s">
        <v>117</v>
      </c>
      <c r="D1509" s="13" t="s">
        <v>6877</v>
      </c>
      <c r="E1509" s="15" t="s">
        <v>6878</v>
      </c>
      <c r="F1509" s="14" t="s">
        <v>415</v>
      </c>
      <c r="G1509" s="16" t="s">
        <v>6849</v>
      </c>
      <c r="H1509" s="13" t="s">
        <v>6850</v>
      </c>
      <c r="I1509" s="13" t="s">
        <v>6879</v>
      </c>
      <c r="J1509" s="13" t="s">
        <v>6880</v>
      </c>
      <c r="K1509" s="13" t="s">
        <v>6881</v>
      </c>
      <c r="L1509" s="13" t="s">
        <v>6882</v>
      </c>
      <c r="M1509" s="13" t="s">
        <v>53</v>
      </c>
      <c r="N1509" s="13" t="s">
        <v>249</v>
      </c>
      <c r="O1509" s="14"/>
      <c r="P1509" s="13" t="s">
        <v>4597</v>
      </c>
      <c r="Q1509" s="16" t="s">
        <v>6883</v>
      </c>
    </row>
    <row r="1510" customFormat="false" ht="86.55" hidden="false" customHeight="false" outlineLevel="0" collapsed="false">
      <c r="A1510" s="13" t="s">
        <v>6884</v>
      </c>
      <c r="B1510" s="14" t="s">
        <v>112</v>
      </c>
      <c r="C1510" s="13" t="s">
        <v>117</v>
      </c>
      <c r="D1510" s="13" t="s">
        <v>6885</v>
      </c>
      <c r="E1510" s="16" t="s">
        <v>6886</v>
      </c>
      <c r="F1510" s="14" t="s">
        <v>415</v>
      </c>
      <c r="G1510" s="16" t="s">
        <v>6849</v>
      </c>
      <c r="H1510" s="13" t="s">
        <v>6850</v>
      </c>
      <c r="I1510" s="13" t="s">
        <v>6887</v>
      </c>
      <c r="J1510" s="13" t="s">
        <v>6888</v>
      </c>
      <c r="K1510" s="13" t="s">
        <v>6889</v>
      </c>
      <c r="L1510" s="13" t="s">
        <v>6890</v>
      </c>
      <c r="M1510" s="13" t="s">
        <v>53</v>
      </c>
      <c r="N1510" s="13" t="s">
        <v>249</v>
      </c>
      <c r="O1510" s="14"/>
      <c r="P1510" s="13" t="s">
        <v>4597</v>
      </c>
      <c r="Q1510" s="16" t="s">
        <v>6891</v>
      </c>
    </row>
    <row r="1511" customFormat="false" ht="100.7" hidden="false" customHeight="false" outlineLevel="0" collapsed="false">
      <c r="A1511" s="13" t="s">
        <v>6892</v>
      </c>
      <c r="B1511" s="14" t="s">
        <v>112</v>
      </c>
      <c r="C1511" s="13" t="s">
        <v>117</v>
      </c>
      <c r="D1511" s="14" t="s">
        <v>6893</v>
      </c>
      <c r="E1511" s="15" t="s">
        <v>6894</v>
      </c>
      <c r="F1511" s="14" t="s">
        <v>415</v>
      </c>
      <c r="G1511" s="16" t="s">
        <v>6849</v>
      </c>
      <c r="H1511" s="13" t="s">
        <v>6850</v>
      </c>
      <c r="I1511" s="13" t="s">
        <v>6895</v>
      </c>
      <c r="J1511" s="13" t="s">
        <v>6896</v>
      </c>
      <c r="K1511" s="13" t="s">
        <v>6897</v>
      </c>
      <c r="L1511" s="13" t="s">
        <v>6898</v>
      </c>
      <c r="M1511" s="13" t="s">
        <v>53</v>
      </c>
      <c r="N1511" s="13" t="s">
        <v>249</v>
      </c>
      <c r="O1511" s="14"/>
      <c r="P1511" s="13" t="s">
        <v>4597</v>
      </c>
      <c r="Q1511" s="16" t="s">
        <v>6899</v>
      </c>
    </row>
    <row r="1512" customFormat="false" ht="58.2" hidden="false" customHeight="false" outlineLevel="0" collapsed="false">
      <c r="A1512" s="13" t="s">
        <v>6900</v>
      </c>
      <c r="B1512" s="14" t="s">
        <v>112</v>
      </c>
      <c r="C1512" s="13" t="s">
        <v>117</v>
      </c>
      <c r="D1512" s="14" t="s">
        <v>6901</v>
      </c>
      <c r="E1512" s="16" t="s">
        <v>6902</v>
      </c>
      <c r="F1512" s="14" t="s">
        <v>396</v>
      </c>
      <c r="G1512" s="16" t="s">
        <v>6903</v>
      </c>
      <c r="H1512" s="13" t="s">
        <v>6850</v>
      </c>
      <c r="I1512" s="13" t="s">
        <v>6904</v>
      </c>
      <c r="J1512" s="13" t="s">
        <v>6905</v>
      </c>
      <c r="K1512" s="13" t="s">
        <v>6906</v>
      </c>
      <c r="L1512" s="14"/>
      <c r="M1512" s="13" t="s">
        <v>56</v>
      </c>
      <c r="N1512" s="13" t="s">
        <v>249</v>
      </c>
      <c r="O1512" s="14"/>
      <c r="P1512" s="13" t="s">
        <v>4597</v>
      </c>
      <c r="Q1512" s="16" t="s">
        <v>6907</v>
      </c>
    </row>
    <row r="1513" customFormat="false" ht="72.35" hidden="false" customHeight="false" outlineLevel="0" collapsed="false">
      <c r="A1513" s="13" t="s">
        <v>6908</v>
      </c>
      <c r="B1513" s="14" t="s">
        <v>112</v>
      </c>
      <c r="C1513" s="13" t="s">
        <v>117</v>
      </c>
      <c r="D1513" s="14" t="s">
        <v>6901</v>
      </c>
      <c r="E1513" s="16" t="s">
        <v>6909</v>
      </c>
      <c r="F1513" s="14" t="s">
        <v>396</v>
      </c>
      <c r="G1513" s="16" t="s">
        <v>6903</v>
      </c>
      <c r="H1513" s="13" t="s">
        <v>6850</v>
      </c>
      <c r="I1513" s="13" t="s">
        <v>6904</v>
      </c>
      <c r="J1513" s="13" t="s">
        <v>6905</v>
      </c>
      <c r="K1513" s="13" t="s">
        <v>6906</v>
      </c>
      <c r="L1513" s="14"/>
      <c r="M1513" s="13" t="s">
        <v>56</v>
      </c>
      <c r="N1513" s="13" t="s">
        <v>249</v>
      </c>
      <c r="O1513" s="14"/>
      <c r="P1513" s="13" t="s">
        <v>4597</v>
      </c>
      <c r="Q1513" s="16" t="s">
        <v>6910</v>
      </c>
    </row>
    <row r="1514" customFormat="false" ht="100.7" hidden="false" customHeight="false" outlineLevel="0" collapsed="false">
      <c r="A1514" s="13" t="s">
        <v>6911</v>
      </c>
      <c r="B1514" s="14" t="s">
        <v>112</v>
      </c>
      <c r="C1514" s="13" t="s">
        <v>117</v>
      </c>
      <c r="D1514" s="14" t="s">
        <v>6901</v>
      </c>
      <c r="E1514" s="16" t="s">
        <v>6912</v>
      </c>
      <c r="F1514" s="14" t="s">
        <v>415</v>
      </c>
      <c r="G1514" s="16" t="s">
        <v>6903</v>
      </c>
      <c r="H1514" s="13" t="s">
        <v>6850</v>
      </c>
      <c r="I1514" s="13" t="s">
        <v>6913</v>
      </c>
      <c r="J1514" s="13" t="s">
        <v>6914</v>
      </c>
      <c r="K1514" s="13" t="s">
        <v>6915</v>
      </c>
      <c r="L1514" s="13" t="s">
        <v>6916</v>
      </c>
      <c r="M1514" s="13" t="s">
        <v>53</v>
      </c>
      <c r="N1514" s="13" t="s">
        <v>249</v>
      </c>
      <c r="O1514" s="14"/>
      <c r="P1514" s="13" t="s">
        <v>4597</v>
      </c>
      <c r="Q1514" s="16" t="s">
        <v>6917</v>
      </c>
    </row>
    <row r="1515" customFormat="false" ht="72.35" hidden="false" customHeight="false" outlineLevel="0" collapsed="false">
      <c r="A1515" s="13" t="s">
        <v>6918</v>
      </c>
      <c r="B1515" s="14" t="s">
        <v>112</v>
      </c>
      <c r="C1515" s="13" t="s">
        <v>117</v>
      </c>
      <c r="D1515" s="13" t="s">
        <v>6919</v>
      </c>
      <c r="E1515" s="15" t="s">
        <v>6920</v>
      </c>
      <c r="F1515" s="14" t="s">
        <v>415</v>
      </c>
      <c r="G1515" s="16" t="s">
        <v>6921</v>
      </c>
      <c r="H1515" s="13" t="s">
        <v>6850</v>
      </c>
      <c r="I1515" s="13" t="s">
        <v>6922</v>
      </c>
      <c r="J1515" s="13" t="s">
        <v>6923</v>
      </c>
      <c r="K1515" s="13" t="s">
        <v>6924</v>
      </c>
      <c r="L1515" s="13" t="s">
        <v>6925</v>
      </c>
      <c r="M1515" s="13" t="s">
        <v>53</v>
      </c>
      <c r="N1515" s="13" t="s">
        <v>249</v>
      </c>
      <c r="O1515" s="14"/>
      <c r="P1515" s="13" t="s">
        <v>4597</v>
      </c>
      <c r="Q1515" s="16" t="s">
        <v>6926</v>
      </c>
    </row>
    <row r="1516" customFormat="false" ht="72.35" hidden="false" customHeight="false" outlineLevel="0" collapsed="false">
      <c r="A1516" s="13" t="s">
        <v>6927</v>
      </c>
      <c r="B1516" s="14" t="s">
        <v>112</v>
      </c>
      <c r="C1516" s="13" t="s">
        <v>117</v>
      </c>
      <c r="D1516" s="13" t="s">
        <v>6919</v>
      </c>
      <c r="E1516" s="15" t="s">
        <v>6928</v>
      </c>
      <c r="F1516" s="14" t="s">
        <v>415</v>
      </c>
      <c r="G1516" s="16" t="s">
        <v>6921</v>
      </c>
      <c r="H1516" s="13" t="s">
        <v>6850</v>
      </c>
      <c r="I1516" s="13" t="s">
        <v>6922</v>
      </c>
      <c r="J1516" s="13" t="s">
        <v>6923</v>
      </c>
      <c r="K1516" s="13" t="s">
        <v>6924</v>
      </c>
      <c r="L1516" s="13" t="s">
        <v>6925</v>
      </c>
      <c r="M1516" s="13" t="s">
        <v>53</v>
      </c>
      <c r="N1516" s="13" t="s">
        <v>249</v>
      </c>
      <c r="O1516" s="14"/>
      <c r="P1516" s="13" t="s">
        <v>4597</v>
      </c>
      <c r="Q1516" s="16" t="s">
        <v>6929</v>
      </c>
    </row>
    <row r="1517" customFormat="false" ht="44" hidden="false" customHeight="false" outlineLevel="0" collapsed="false">
      <c r="A1517" s="13" t="s">
        <v>6930</v>
      </c>
      <c r="B1517" s="14" t="s">
        <v>112</v>
      </c>
      <c r="C1517" s="13" t="s">
        <v>117</v>
      </c>
      <c r="D1517" s="13" t="s">
        <v>6919</v>
      </c>
      <c r="E1517" s="16" t="s">
        <v>6931</v>
      </c>
      <c r="F1517" s="14" t="s">
        <v>396</v>
      </c>
      <c r="G1517" s="16" t="s">
        <v>6921</v>
      </c>
      <c r="H1517" s="13" t="s">
        <v>6850</v>
      </c>
      <c r="I1517" s="13" t="s">
        <v>6932</v>
      </c>
      <c r="J1517" s="13" t="s">
        <v>6933</v>
      </c>
      <c r="K1517" s="13" t="s">
        <v>6934</v>
      </c>
      <c r="L1517" s="13" t="s">
        <v>6935</v>
      </c>
      <c r="M1517" s="13" t="s">
        <v>53</v>
      </c>
      <c r="N1517" s="13" t="s">
        <v>249</v>
      </c>
      <c r="O1517" s="14"/>
      <c r="P1517" s="13" t="s">
        <v>4597</v>
      </c>
      <c r="Q1517" s="16" t="s">
        <v>6936</v>
      </c>
    </row>
    <row r="1518" customFormat="false" ht="86.55" hidden="false" customHeight="false" outlineLevel="0" collapsed="false">
      <c r="A1518" s="13" t="s">
        <v>6937</v>
      </c>
      <c r="B1518" s="14" t="s">
        <v>112</v>
      </c>
      <c r="C1518" s="13" t="s">
        <v>117</v>
      </c>
      <c r="D1518" s="14" t="s">
        <v>6938</v>
      </c>
      <c r="E1518" s="16" t="s">
        <v>6939</v>
      </c>
      <c r="F1518" s="14" t="s">
        <v>415</v>
      </c>
      <c r="G1518" s="16" t="s">
        <v>6940</v>
      </c>
      <c r="H1518" s="13" t="s">
        <v>6850</v>
      </c>
      <c r="I1518" s="13" t="s">
        <v>6941</v>
      </c>
      <c r="J1518" s="13" t="s">
        <v>6942</v>
      </c>
      <c r="K1518" s="14"/>
      <c r="L1518" s="13" t="s">
        <v>6943</v>
      </c>
      <c r="M1518" s="13" t="s">
        <v>53</v>
      </c>
      <c r="N1518" s="13" t="s">
        <v>249</v>
      </c>
      <c r="O1518" s="14"/>
      <c r="P1518" s="13" t="s">
        <v>4597</v>
      </c>
      <c r="Q1518" s="16" t="s">
        <v>6944</v>
      </c>
    </row>
    <row r="1519" customFormat="false" ht="86.55" hidden="false" customHeight="false" outlineLevel="0" collapsed="false">
      <c r="A1519" s="13" t="s">
        <v>6945</v>
      </c>
      <c r="B1519" s="14" t="s">
        <v>112</v>
      </c>
      <c r="C1519" s="13" t="s">
        <v>117</v>
      </c>
      <c r="D1519" s="14" t="s">
        <v>6946</v>
      </c>
      <c r="E1519" s="16" t="s">
        <v>6947</v>
      </c>
      <c r="F1519" s="14" t="s">
        <v>415</v>
      </c>
      <c r="G1519" s="16" t="s">
        <v>6948</v>
      </c>
      <c r="H1519" s="13" t="s">
        <v>6949</v>
      </c>
      <c r="I1519" s="13" t="s">
        <v>6950</v>
      </c>
      <c r="J1519" s="13" t="s">
        <v>6951</v>
      </c>
      <c r="K1519" s="13" t="s">
        <v>6952</v>
      </c>
      <c r="L1519" s="13" t="s">
        <v>6953</v>
      </c>
      <c r="M1519" s="13" t="s">
        <v>53</v>
      </c>
      <c r="N1519" s="13" t="s">
        <v>249</v>
      </c>
      <c r="O1519" s="14"/>
      <c r="P1519" s="13" t="s">
        <v>4597</v>
      </c>
      <c r="Q1519" s="16" t="s">
        <v>6954</v>
      </c>
    </row>
    <row r="1520" customFormat="false" ht="72.35" hidden="false" customHeight="false" outlineLevel="0" collapsed="false">
      <c r="A1520" s="13" t="s">
        <v>6955</v>
      </c>
      <c r="B1520" s="14" t="s">
        <v>112</v>
      </c>
      <c r="C1520" s="13" t="s">
        <v>117</v>
      </c>
      <c r="D1520" s="14" t="s">
        <v>6956</v>
      </c>
      <c r="E1520" s="16" t="s">
        <v>6957</v>
      </c>
      <c r="F1520" s="14" t="s">
        <v>415</v>
      </c>
      <c r="G1520" s="16" t="s">
        <v>6958</v>
      </c>
      <c r="H1520" s="13" t="s">
        <v>6959</v>
      </c>
      <c r="I1520" s="13" t="s">
        <v>6960</v>
      </c>
      <c r="J1520" s="13" t="s">
        <v>6961</v>
      </c>
      <c r="K1520" s="13" t="s">
        <v>6962</v>
      </c>
      <c r="L1520" s="13" t="s">
        <v>6963</v>
      </c>
      <c r="M1520" s="13" t="s">
        <v>53</v>
      </c>
      <c r="N1520" s="13" t="s">
        <v>249</v>
      </c>
      <c r="O1520" s="14"/>
      <c r="P1520" s="13" t="s">
        <v>4597</v>
      </c>
      <c r="Q1520" s="16" t="s">
        <v>6964</v>
      </c>
    </row>
    <row r="1521" customFormat="false" ht="100.7" hidden="false" customHeight="false" outlineLevel="0" collapsed="false">
      <c r="A1521" s="13" t="s">
        <v>6965</v>
      </c>
      <c r="B1521" s="14" t="s">
        <v>112</v>
      </c>
      <c r="C1521" s="13" t="s">
        <v>117</v>
      </c>
      <c r="D1521" s="14" t="s">
        <v>6956</v>
      </c>
      <c r="E1521" s="16" t="s">
        <v>6966</v>
      </c>
      <c r="F1521" s="14" t="s">
        <v>415</v>
      </c>
      <c r="G1521" s="16" t="s">
        <v>6958</v>
      </c>
      <c r="H1521" s="13" t="s">
        <v>6959</v>
      </c>
      <c r="I1521" s="13" t="s">
        <v>6967</v>
      </c>
      <c r="J1521" s="13" t="s">
        <v>6968</v>
      </c>
      <c r="K1521" s="13" t="s">
        <v>6969</v>
      </c>
      <c r="L1521" s="13" t="s">
        <v>6970</v>
      </c>
      <c r="M1521" s="13" t="s">
        <v>53</v>
      </c>
      <c r="N1521" s="13" t="s">
        <v>249</v>
      </c>
      <c r="O1521" s="14"/>
      <c r="P1521" s="13" t="s">
        <v>4597</v>
      </c>
      <c r="Q1521" s="16" t="s">
        <v>6971</v>
      </c>
    </row>
    <row r="1522" customFormat="false" ht="72.35" hidden="false" customHeight="false" outlineLevel="0" collapsed="false">
      <c r="A1522" s="13" t="s">
        <v>6972</v>
      </c>
      <c r="B1522" s="14" t="s">
        <v>112</v>
      </c>
      <c r="C1522" s="13" t="s">
        <v>117</v>
      </c>
      <c r="D1522" s="14" t="s">
        <v>6956</v>
      </c>
      <c r="E1522" s="16" t="s">
        <v>6973</v>
      </c>
      <c r="F1522" s="14" t="s">
        <v>415</v>
      </c>
      <c r="G1522" s="16" t="s">
        <v>6958</v>
      </c>
      <c r="H1522" s="13" t="s">
        <v>6959</v>
      </c>
      <c r="I1522" s="13" t="s">
        <v>6960</v>
      </c>
      <c r="J1522" s="13" t="s">
        <v>6961</v>
      </c>
      <c r="K1522" s="13" t="s">
        <v>6962</v>
      </c>
      <c r="L1522" s="13" t="s">
        <v>6963</v>
      </c>
      <c r="M1522" s="13" t="s">
        <v>53</v>
      </c>
      <c r="N1522" s="13" t="s">
        <v>249</v>
      </c>
      <c r="O1522" s="14"/>
      <c r="P1522" s="13" t="s">
        <v>4597</v>
      </c>
      <c r="Q1522" s="16" t="s">
        <v>6974</v>
      </c>
    </row>
    <row r="1523" customFormat="false" ht="72.35" hidden="false" customHeight="false" outlineLevel="0" collapsed="false">
      <c r="A1523" s="13" t="s">
        <v>6975</v>
      </c>
      <c r="B1523" s="14" t="s">
        <v>112</v>
      </c>
      <c r="C1523" s="13" t="s">
        <v>117</v>
      </c>
      <c r="D1523" s="14" t="s">
        <v>6976</v>
      </c>
      <c r="E1523" s="16" t="s">
        <v>6977</v>
      </c>
      <c r="F1523" s="14" t="s">
        <v>415</v>
      </c>
      <c r="G1523" s="16" t="s">
        <v>6978</v>
      </c>
      <c r="H1523" s="13" t="s">
        <v>6979</v>
      </c>
      <c r="I1523" s="13" t="s">
        <v>6980</v>
      </c>
      <c r="J1523" s="13" t="s">
        <v>6981</v>
      </c>
      <c r="K1523" s="13" t="s">
        <v>6982</v>
      </c>
      <c r="L1523" s="13" t="s">
        <v>6983</v>
      </c>
      <c r="M1523" s="13" t="s">
        <v>53</v>
      </c>
      <c r="N1523" s="13" t="s">
        <v>249</v>
      </c>
      <c r="O1523" s="14"/>
      <c r="P1523" s="13" t="s">
        <v>4597</v>
      </c>
      <c r="Q1523" s="16" t="s">
        <v>6984</v>
      </c>
    </row>
    <row r="1524" customFormat="false" ht="58.2" hidden="false" customHeight="false" outlineLevel="0" collapsed="false">
      <c r="A1524" s="13" t="s">
        <v>6985</v>
      </c>
      <c r="B1524" s="14" t="s">
        <v>112</v>
      </c>
      <c r="C1524" s="13" t="s">
        <v>117</v>
      </c>
      <c r="D1524" s="14" t="s">
        <v>6976</v>
      </c>
      <c r="E1524" s="16" t="s">
        <v>6986</v>
      </c>
      <c r="F1524" s="14" t="s">
        <v>415</v>
      </c>
      <c r="G1524" s="16" t="s">
        <v>6978</v>
      </c>
      <c r="H1524" s="13" t="s">
        <v>6979</v>
      </c>
      <c r="I1524" s="13" t="s">
        <v>6987</v>
      </c>
      <c r="J1524" s="13" t="s">
        <v>6988</v>
      </c>
      <c r="K1524" s="13" t="s">
        <v>6989</v>
      </c>
      <c r="L1524" s="13" t="s">
        <v>6990</v>
      </c>
      <c r="M1524" s="13" t="s">
        <v>53</v>
      </c>
      <c r="N1524" s="13" t="s">
        <v>249</v>
      </c>
      <c r="O1524" s="14"/>
      <c r="P1524" s="13" t="s">
        <v>4597</v>
      </c>
      <c r="Q1524" s="16" t="s">
        <v>6991</v>
      </c>
    </row>
    <row r="1525" customFormat="false" ht="72.35" hidden="false" customHeight="false" outlineLevel="0" collapsed="false">
      <c r="A1525" s="13" t="s">
        <v>6992</v>
      </c>
      <c r="B1525" s="14" t="s">
        <v>112</v>
      </c>
      <c r="C1525" s="13" t="s">
        <v>117</v>
      </c>
      <c r="D1525" s="14" t="s">
        <v>6993</v>
      </c>
      <c r="E1525" s="16" t="s">
        <v>6994</v>
      </c>
      <c r="F1525" s="14" t="s">
        <v>415</v>
      </c>
      <c r="G1525" s="16" t="s">
        <v>6995</v>
      </c>
      <c r="H1525" s="13" t="s">
        <v>6996</v>
      </c>
      <c r="I1525" s="13" t="s">
        <v>6997</v>
      </c>
      <c r="J1525" s="13" t="s">
        <v>6998</v>
      </c>
      <c r="K1525" s="13" t="s">
        <v>6999</v>
      </c>
      <c r="L1525" s="13" t="s">
        <v>7000</v>
      </c>
      <c r="M1525" s="13" t="s">
        <v>53</v>
      </c>
      <c r="N1525" s="13" t="s">
        <v>249</v>
      </c>
      <c r="O1525" s="14"/>
      <c r="P1525" s="13" t="s">
        <v>4597</v>
      </c>
      <c r="Q1525" s="16" t="s">
        <v>7001</v>
      </c>
    </row>
    <row r="1526" customFormat="false" ht="86.55" hidden="false" customHeight="false" outlineLevel="0" collapsed="false">
      <c r="A1526" s="13" t="s">
        <v>7002</v>
      </c>
      <c r="B1526" s="14" t="s">
        <v>112</v>
      </c>
      <c r="C1526" s="13" t="s">
        <v>117</v>
      </c>
      <c r="D1526" s="14" t="s">
        <v>6993</v>
      </c>
      <c r="E1526" s="16" t="s">
        <v>7003</v>
      </c>
      <c r="F1526" s="14" t="s">
        <v>415</v>
      </c>
      <c r="G1526" s="16" t="s">
        <v>6995</v>
      </c>
      <c r="H1526" s="13" t="s">
        <v>6996</v>
      </c>
      <c r="I1526" s="13" t="s">
        <v>7004</v>
      </c>
      <c r="J1526" s="13" t="s">
        <v>7005</v>
      </c>
      <c r="K1526" s="13" t="s">
        <v>7006</v>
      </c>
      <c r="L1526" s="13" t="s">
        <v>7007</v>
      </c>
      <c r="M1526" s="13" t="s">
        <v>53</v>
      </c>
      <c r="N1526" s="13" t="s">
        <v>249</v>
      </c>
      <c r="O1526" s="14"/>
      <c r="P1526" s="13" t="s">
        <v>4597</v>
      </c>
      <c r="Q1526" s="16" t="s">
        <v>7008</v>
      </c>
    </row>
    <row r="1527" customFormat="false" ht="58.2" hidden="false" customHeight="false" outlineLevel="0" collapsed="false">
      <c r="A1527" s="13" t="s">
        <v>7009</v>
      </c>
      <c r="B1527" s="14" t="s">
        <v>112</v>
      </c>
      <c r="C1527" s="13" t="s">
        <v>117</v>
      </c>
      <c r="D1527" s="14" t="s">
        <v>7010</v>
      </c>
      <c r="E1527" s="16" t="s">
        <v>7011</v>
      </c>
      <c r="F1527" s="14" t="s">
        <v>415</v>
      </c>
      <c r="G1527" s="16" t="s">
        <v>7012</v>
      </c>
      <c r="H1527" s="13" t="s">
        <v>7013</v>
      </c>
      <c r="I1527" s="13" t="s">
        <v>7014</v>
      </c>
      <c r="J1527" s="13" t="s">
        <v>7015</v>
      </c>
      <c r="K1527" s="13" t="s">
        <v>7016</v>
      </c>
      <c r="L1527" s="13" t="s">
        <v>7017</v>
      </c>
      <c r="M1527" s="13" t="s">
        <v>56</v>
      </c>
      <c r="N1527" s="13" t="s">
        <v>249</v>
      </c>
      <c r="O1527" s="14"/>
      <c r="P1527" s="13" t="s">
        <v>4597</v>
      </c>
      <c r="Q1527" s="16" t="s">
        <v>7018</v>
      </c>
    </row>
    <row r="1528" customFormat="false" ht="86.55" hidden="false" customHeight="false" outlineLevel="0" collapsed="false">
      <c r="A1528" s="13" t="s">
        <v>7019</v>
      </c>
      <c r="B1528" s="14" t="s">
        <v>112</v>
      </c>
      <c r="C1528" s="13" t="s">
        <v>117</v>
      </c>
      <c r="D1528" s="14" t="s">
        <v>7020</v>
      </c>
      <c r="E1528" s="16" t="s">
        <v>7021</v>
      </c>
      <c r="F1528" s="14" t="s">
        <v>415</v>
      </c>
      <c r="G1528" s="16" t="s">
        <v>7022</v>
      </c>
      <c r="H1528" s="13" t="s">
        <v>7023</v>
      </c>
      <c r="I1528" s="13" t="s">
        <v>7024</v>
      </c>
      <c r="J1528" s="13" t="s">
        <v>7025</v>
      </c>
      <c r="K1528" s="13" t="s">
        <v>7026</v>
      </c>
      <c r="L1528" s="13" t="s">
        <v>7027</v>
      </c>
      <c r="M1528" s="13" t="s">
        <v>53</v>
      </c>
      <c r="N1528" s="13" t="s">
        <v>249</v>
      </c>
      <c r="O1528" s="14"/>
      <c r="P1528" s="13" t="s">
        <v>4597</v>
      </c>
      <c r="Q1528" s="16" t="s">
        <v>7028</v>
      </c>
    </row>
    <row r="1529" customFormat="false" ht="72.35" hidden="false" customHeight="false" outlineLevel="0" collapsed="false">
      <c r="A1529" s="13" t="s">
        <v>7029</v>
      </c>
      <c r="B1529" s="14" t="s">
        <v>112</v>
      </c>
      <c r="C1529" s="13" t="s">
        <v>117</v>
      </c>
      <c r="D1529" s="14" t="s">
        <v>7030</v>
      </c>
      <c r="E1529" s="16" t="s">
        <v>7031</v>
      </c>
      <c r="F1529" s="14" t="s">
        <v>415</v>
      </c>
      <c r="G1529" s="16" t="s">
        <v>7032</v>
      </c>
      <c r="H1529" s="13" t="s">
        <v>7033</v>
      </c>
      <c r="I1529" s="13" t="s">
        <v>7034</v>
      </c>
      <c r="J1529" s="13" t="s">
        <v>7035</v>
      </c>
      <c r="K1529" s="13" t="s">
        <v>7036</v>
      </c>
      <c r="L1529" s="13" t="s">
        <v>7037</v>
      </c>
      <c r="M1529" s="13" t="s">
        <v>53</v>
      </c>
      <c r="N1529" s="13" t="s">
        <v>249</v>
      </c>
      <c r="O1529" s="14"/>
      <c r="P1529" s="13" t="s">
        <v>4597</v>
      </c>
      <c r="Q1529" s="16" t="s">
        <v>7038</v>
      </c>
    </row>
    <row r="1530" customFormat="false" ht="72.35" hidden="false" customHeight="false" outlineLevel="0" collapsed="false">
      <c r="A1530" s="13" t="s">
        <v>7039</v>
      </c>
      <c r="B1530" s="14" t="s">
        <v>112</v>
      </c>
      <c r="C1530" s="13" t="s">
        <v>117</v>
      </c>
      <c r="D1530" s="14" t="s">
        <v>7030</v>
      </c>
      <c r="E1530" s="16" t="s">
        <v>7040</v>
      </c>
      <c r="F1530" s="14" t="s">
        <v>415</v>
      </c>
      <c r="G1530" s="16" t="s">
        <v>7032</v>
      </c>
      <c r="H1530" s="13" t="s">
        <v>7033</v>
      </c>
      <c r="I1530" s="13" t="s">
        <v>7034</v>
      </c>
      <c r="J1530" s="13" t="s">
        <v>7035</v>
      </c>
      <c r="K1530" s="13" t="s">
        <v>7036</v>
      </c>
      <c r="L1530" s="13" t="s">
        <v>7037</v>
      </c>
      <c r="M1530" s="13" t="s">
        <v>53</v>
      </c>
      <c r="N1530" s="13" t="s">
        <v>249</v>
      </c>
      <c r="O1530" s="14"/>
      <c r="P1530" s="13" t="s">
        <v>4597</v>
      </c>
      <c r="Q1530" s="16" t="s">
        <v>7041</v>
      </c>
    </row>
    <row r="1531" customFormat="false" ht="72.35" hidden="false" customHeight="false" outlineLevel="0" collapsed="false">
      <c r="A1531" s="13" t="s">
        <v>7042</v>
      </c>
      <c r="B1531" s="14" t="s">
        <v>112</v>
      </c>
      <c r="C1531" s="13" t="s">
        <v>117</v>
      </c>
      <c r="D1531" s="14" t="s">
        <v>7043</v>
      </c>
      <c r="E1531" s="16" t="s">
        <v>7044</v>
      </c>
      <c r="F1531" s="14" t="s">
        <v>415</v>
      </c>
      <c r="G1531" s="16" t="s">
        <v>7045</v>
      </c>
      <c r="H1531" s="13" t="s">
        <v>7046</v>
      </c>
      <c r="I1531" s="13" t="s">
        <v>7047</v>
      </c>
      <c r="J1531" s="13" t="s">
        <v>7048</v>
      </c>
      <c r="K1531" s="13" t="s">
        <v>7049</v>
      </c>
      <c r="L1531" s="13" t="s">
        <v>7050</v>
      </c>
      <c r="M1531" s="13" t="s">
        <v>53</v>
      </c>
      <c r="N1531" s="13" t="s">
        <v>249</v>
      </c>
      <c r="O1531" s="14"/>
      <c r="P1531" s="13" t="s">
        <v>4597</v>
      </c>
      <c r="Q1531" s="16" t="s">
        <v>7051</v>
      </c>
    </row>
    <row r="1532" customFormat="false" ht="86.55" hidden="false" customHeight="false" outlineLevel="0" collapsed="false">
      <c r="A1532" s="13" t="s">
        <v>7052</v>
      </c>
      <c r="B1532" s="14" t="s">
        <v>112</v>
      </c>
      <c r="C1532" s="13" t="s">
        <v>119</v>
      </c>
      <c r="D1532" s="14" t="s">
        <v>7053</v>
      </c>
      <c r="E1532" s="16" t="s">
        <v>7054</v>
      </c>
      <c r="F1532" s="14" t="s">
        <v>450</v>
      </c>
      <c r="G1532" s="16"/>
      <c r="H1532" s="13" t="s">
        <v>7055</v>
      </c>
      <c r="I1532" s="13" t="s">
        <v>7056</v>
      </c>
      <c r="J1532" s="13" t="s">
        <v>7057</v>
      </c>
      <c r="K1532" s="14"/>
      <c r="L1532" s="13" t="s">
        <v>7058</v>
      </c>
      <c r="M1532" s="13" t="s">
        <v>53</v>
      </c>
      <c r="N1532" s="13" t="s">
        <v>249</v>
      </c>
      <c r="O1532" s="14"/>
      <c r="P1532" s="13" t="s">
        <v>4597</v>
      </c>
      <c r="Q1532" s="16" t="s">
        <v>7059</v>
      </c>
    </row>
    <row r="1533" customFormat="false" ht="100.7" hidden="false" customHeight="false" outlineLevel="0" collapsed="false">
      <c r="A1533" s="13" t="s">
        <v>7060</v>
      </c>
      <c r="B1533" s="14" t="s">
        <v>112</v>
      </c>
      <c r="C1533" s="13" t="s">
        <v>119</v>
      </c>
      <c r="D1533" s="14" t="s">
        <v>7061</v>
      </c>
      <c r="E1533" s="16" t="s">
        <v>7062</v>
      </c>
      <c r="F1533" s="14" t="s">
        <v>415</v>
      </c>
      <c r="G1533" s="16"/>
      <c r="H1533" s="13" t="s">
        <v>7063</v>
      </c>
      <c r="I1533" s="13" t="s">
        <v>7064</v>
      </c>
      <c r="J1533" s="13" t="s">
        <v>7065</v>
      </c>
      <c r="K1533" s="13" t="s">
        <v>7066</v>
      </c>
      <c r="L1533" s="13" t="s">
        <v>7067</v>
      </c>
      <c r="M1533" s="13" t="s">
        <v>52</v>
      </c>
      <c r="N1533" s="13" t="s">
        <v>249</v>
      </c>
      <c r="O1533" s="14"/>
      <c r="P1533" s="13" t="s">
        <v>4597</v>
      </c>
      <c r="Q1533" s="16" t="s">
        <v>7068</v>
      </c>
    </row>
    <row r="1534" customFormat="false" ht="100.7" hidden="false" customHeight="false" outlineLevel="0" collapsed="false">
      <c r="A1534" s="13" t="s">
        <v>7069</v>
      </c>
      <c r="B1534" s="14" t="s">
        <v>112</v>
      </c>
      <c r="C1534" s="13" t="s">
        <v>119</v>
      </c>
      <c r="D1534" s="14" t="s">
        <v>7070</v>
      </c>
      <c r="E1534" s="16" t="s">
        <v>7071</v>
      </c>
      <c r="F1534" s="14" t="s">
        <v>415</v>
      </c>
      <c r="G1534" s="16"/>
      <c r="H1534" s="13" t="s">
        <v>7063</v>
      </c>
      <c r="I1534" s="13" t="s">
        <v>7072</v>
      </c>
      <c r="J1534" s="13" t="s">
        <v>7073</v>
      </c>
      <c r="K1534" s="13" t="s">
        <v>7074</v>
      </c>
      <c r="L1534" s="13" t="s">
        <v>7075</v>
      </c>
      <c r="M1534" s="13" t="s">
        <v>52</v>
      </c>
      <c r="N1534" s="13" t="s">
        <v>249</v>
      </c>
      <c r="O1534" s="14"/>
      <c r="P1534" s="13" t="s">
        <v>4597</v>
      </c>
      <c r="Q1534" s="16" t="s">
        <v>7076</v>
      </c>
    </row>
    <row r="1535" customFormat="false" ht="86.55" hidden="false" customHeight="false" outlineLevel="0" collapsed="false">
      <c r="A1535" s="13" t="s">
        <v>7077</v>
      </c>
      <c r="B1535" s="14" t="s">
        <v>112</v>
      </c>
      <c r="C1535" s="13" t="s">
        <v>119</v>
      </c>
      <c r="D1535" s="14" t="s">
        <v>7078</v>
      </c>
      <c r="E1535" s="16" t="s">
        <v>7079</v>
      </c>
      <c r="F1535" s="14" t="s">
        <v>415</v>
      </c>
      <c r="G1535" s="16"/>
      <c r="H1535" s="13" t="s">
        <v>7063</v>
      </c>
      <c r="I1535" s="13" t="s">
        <v>7080</v>
      </c>
      <c r="J1535" s="13" t="s">
        <v>7081</v>
      </c>
      <c r="K1535" s="13" t="s">
        <v>7082</v>
      </c>
      <c r="L1535" s="13" t="s">
        <v>7083</v>
      </c>
      <c r="M1535" s="13" t="s">
        <v>53</v>
      </c>
      <c r="N1535" s="13" t="s">
        <v>249</v>
      </c>
      <c r="O1535" s="14"/>
      <c r="P1535" s="13" t="s">
        <v>4597</v>
      </c>
      <c r="Q1535" s="16" t="s">
        <v>7084</v>
      </c>
    </row>
    <row r="1536" customFormat="false" ht="100.7" hidden="false" customHeight="false" outlineLevel="0" collapsed="false">
      <c r="A1536" s="13" t="s">
        <v>7085</v>
      </c>
      <c r="B1536" s="14" t="s">
        <v>112</v>
      </c>
      <c r="C1536" s="13" t="s">
        <v>119</v>
      </c>
      <c r="D1536" s="14" t="s">
        <v>6203</v>
      </c>
      <c r="E1536" s="16" t="s">
        <v>7086</v>
      </c>
      <c r="F1536" s="14" t="s">
        <v>415</v>
      </c>
      <c r="G1536" s="16"/>
      <c r="H1536" s="13" t="s">
        <v>7087</v>
      </c>
      <c r="I1536" s="13" t="s">
        <v>7088</v>
      </c>
      <c r="J1536" s="13" t="s">
        <v>7089</v>
      </c>
      <c r="K1536" s="13" t="s">
        <v>7090</v>
      </c>
      <c r="L1536" s="13" t="s">
        <v>7091</v>
      </c>
      <c r="M1536" s="13" t="s">
        <v>53</v>
      </c>
      <c r="N1536" s="13" t="s">
        <v>249</v>
      </c>
      <c r="O1536" s="14"/>
      <c r="P1536" s="13" t="s">
        <v>4597</v>
      </c>
      <c r="Q1536" s="16" t="s">
        <v>7092</v>
      </c>
    </row>
    <row r="1537" customFormat="false" ht="86.55" hidden="false" customHeight="false" outlineLevel="0" collapsed="false">
      <c r="A1537" s="13" t="s">
        <v>7093</v>
      </c>
      <c r="B1537" s="14" t="s">
        <v>112</v>
      </c>
      <c r="C1537" s="13" t="s">
        <v>119</v>
      </c>
      <c r="D1537" s="14" t="s">
        <v>7094</v>
      </c>
      <c r="E1537" s="16" t="s">
        <v>7095</v>
      </c>
      <c r="F1537" s="14" t="s">
        <v>415</v>
      </c>
      <c r="G1537" s="16"/>
      <c r="H1537" s="13" t="s">
        <v>7096</v>
      </c>
      <c r="I1537" s="13" t="s">
        <v>6217</v>
      </c>
      <c r="J1537" s="13" t="s">
        <v>6218</v>
      </c>
      <c r="K1537" s="13" t="s">
        <v>6219</v>
      </c>
      <c r="L1537" s="13" t="s">
        <v>6220</v>
      </c>
      <c r="M1537" s="13" t="s">
        <v>53</v>
      </c>
      <c r="N1537" s="13" t="s">
        <v>249</v>
      </c>
      <c r="O1537" s="14"/>
      <c r="P1537" s="13" t="s">
        <v>4597</v>
      </c>
      <c r="Q1537" s="16" t="s">
        <v>7097</v>
      </c>
    </row>
    <row r="1538" customFormat="false" ht="100.7" hidden="false" customHeight="false" outlineLevel="0" collapsed="false">
      <c r="A1538" s="13" t="s">
        <v>7098</v>
      </c>
      <c r="B1538" s="14" t="s">
        <v>112</v>
      </c>
      <c r="C1538" s="13" t="s">
        <v>119</v>
      </c>
      <c r="D1538" s="14" t="s">
        <v>7099</v>
      </c>
      <c r="E1538" s="16" t="s">
        <v>7100</v>
      </c>
      <c r="F1538" s="14" t="s">
        <v>415</v>
      </c>
      <c r="G1538" s="16"/>
      <c r="H1538" s="13" t="s">
        <v>7101</v>
      </c>
      <c r="I1538" s="13" t="s">
        <v>7088</v>
      </c>
      <c r="J1538" s="13" t="s">
        <v>7089</v>
      </c>
      <c r="K1538" s="13" t="s">
        <v>7090</v>
      </c>
      <c r="L1538" s="13" t="s">
        <v>7091</v>
      </c>
      <c r="M1538" s="13" t="s">
        <v>53</v>
      </c>
      <c r="N1538" s="13" t="s">
        <v>249</v>
      </c>
      <c r="O1538" s="14"/>
      <c r="P1538" s="13" t="s">
        <v>4597</v>
      </c>
      <c r="Q1538" s="16" t="s">
        <v>7102</v>
      </c>
    </row>
    <row r="1539" customFormat="false" ht="86.55" hidden="false" customHeight="false" outlineLevel="0" collapsed="false">
      <c r="A1539" s="13" t="s">
        <v>7103</v>
      </c>
      <c r="B1539" s="14" t="s">
        <v>112</v>
      </c>
      <c r="C1539" s="13" t="s">
        <v>119</v>
      </c>
      <c r="D1539" s="14" t="s">
        <v>7104</v>
      </c>
      <c r="E1539" s="16" t="s">
        <v>7105</v>
      </c>
      <c r="F1539" s="14" t="s">
        <v>396</v>
      </c>
      <c r="G1539" s="16"/>
      <c r="H1539" s="13" t="s">
        <v>7101</v>
      </c>
      <c r="I1539" s="13" t="s">
        <v>7106</v>
      </c>
      <c r="J1539" s="13" t="s">
        <v>7107</v>
      </c>
      <c r="K1539" s="13" t="s">
        <v>7108</v>
      </c>
      <c r="L1539" s="13" t="s">
        <v>7109</v>
      </c>
      <c r="M1539" s="13" t="s">
        <v>53</v>
      </c>
      <c r="N1539" s="13" t="s">
        <v>249</v>
      </c>
      <c r="O1539" s="14"/>
      <c r="P1539" s="13" t="s">
        <v>4597</v>
      </c>
      <c r="Q1539" s="16" t="s">
        <v>7110</v>
      </c>
    </row>
    <row r="1540" customFormat="false" ht="100.7" hidden="false" customHeight="false" outlineLevel="0" collapsed="false">
      <c r="A1540" s="13" t="s">
        <v>7111</v>
      </c>
      <c r="B1540" s="14" t="s">
        <v>112</v>
      </c>
      <c r="C1540" s="13" t="s">
        <v>119</v>
      </c>
      <c r="D1540" s="14" t="s">
        <v>7112</v>
      </c>
      <c r="E1540" s="16" t="s">
        <v>7113</v>
      </c>
      <c r="F1540" s="14" t="s">
        <v>415</v>
      </c>
      <c r="G1540" s="16"/>
      <c r="H1540" s="13" t="s">
        <v>7101</v>
      </c>
      <c r="I1540" s="13" t="s">
        <v>6217</v>
      </c>
      <c r="J1540" s="13" t="s">
        <v>6218</v>
      </c>
      <c r="K1540" s="13" t="s">
        <v>6219</v>
      </c>
      <c r="L1540" s="13" t="s">
        <v>6220</v>
      </c>
      <c r="M1540" s="13" t="s">
        <v>53</v>
      </c>
      <c r="N1540" s="13" t="s">
        <v>249</v>
      </c>
      <c r="O1540" s="14"/>
      <c r="P1540" s="13" t="s">
        <v>4597</v>
      </c>
      <c r="Q1540" s="16" t="s">
        <v>7114</v>
      </c>
    </row>
    <row r="1541" customFormat="false" ht="114.9" hidden="false" customHeight="false" outlineLevel="0" collapsed="false">
      <c r="A1541" s="13" t="s">
        <v>7115</v>
      </c>
      <c r="B1541" s="14" t="s">
        <v>112</v>
      </c>
      <c r="C1541" s="13" t="s">
        <v>119</v>
      </c>
      <c r="D1541" s="14" t="s">
        <v>7116</v>
      </c>
      <c r="E1541" s="16" t="s">
        <v>7117</v>
      </c>
      <c r="F1541" s="14" t="s">
        <v>415</v>
      </c>
      <c r="G1541" s="16"/>
      <c r="H1541" s="13" t="s">
        <v>7118</v>
      </c>
      <c r="I1541" s="13" t="s">
        <v>7119</v>
      </c>
      <c r="J1541" s="13" t="s">
        <v>7120</v>
      </c>
      <c r="K1541" s="13" t="s">
        <v>7121</v>
      </c>
      <c r="L1541" s="13" t="s">
        <v>7122</v>
      </c>
      <c r="M1541" s="13" t="s">
        <v>53</v>
      </c>
      <c r="N1541" s="13" t="s">
        <v>249</v>
      </c>
      <c r="O1541" s="14"/>
      <c r="P1541" s="13" t="s">
        <v>4597</v>
      </c>
      <c r="Q1541" s="16" t="s">
        <v>7123</v>
      </c>
    </row>
    <row r="1542" customFormat="false" ht="100.7" hidden="false" customHeight="false" outlineLevel="0" collapsed="false">
      <c r="A1542" s="13" t="s">
        <v>7124</v>
      </c>
      <c r="B1542" s="14" t="s">
        <v>112</v>
      </c>
      <c r="C1542" s="13" t="s">
        <v>119</v>
      </c>
      <c r="D1542" s="14" t="s">
        <v>7125</v>
      </c>
      <c r="E1542" s="16" t="s">
        <v>7126</v>
      </c>
      <c r="F1542" s="14" t="s">
        <v>415</v>
      </c>
      <c r="G1542" s="16"/>
      <c r="H1542" s="13" t="s">
        <v>7127</v>
      </c>
      <c r="I1542" s="13" t="s">
        <v>7128</v>
      </c>
      <c r="J1542" s="13" t="s">
        <v>7129</v>
      </c>
      <c r="K1542" s="13" t="s">
        <v>7130</v>
      </c>
      <c r="L1542" s="13" t="s">
        <v>7131</v>
      </c>
      <c r="M1542" s="13" t="s">
        <v>53</v>
      </c>
      <c r="N1542" s="13" t="s">
        <v>249</v>
      </c>
      <c r="O1542" s="14"/>
      <c r="P1542" s="13" t="s">
        <v>4597</v>
      </c>
      <c r="Q1542" s="16" t="s">
        <v>7132</v>
      </c>
    </row>
    <row r="1543" customFormat="false" ht="86.55" hidden="false" customHeight="false" outlineLevel="0" collapsed="false">
      <c r="A1543" s="13" t="s">
        <v>7133</v>
      </c>
      <c r="B1543" s="14" t="s">
        <v>112</v>
      </c>
      <c r="C1543" s="13" t="s">
        <v>119</v>
      </c>
      <c r="D1543" s="14" t="s">
        <v>7134</v>
      </c>
      <c r="E1543" s="16" t="s">
        <v>7135</v>
      </c>
      <c r="F1543" s="14" t="s">
        <v>396</v>
      </c>
      <c r="G1543" s="16"/>
      <c r="H1543" s="13" t="s">
        <v>7136</v>
      </c>
      <c r="I1543" s="13" t="s">
        <v>7137</v>
      </c>
      <c r="J1543" s="13" t="s">
        <v>7138</v>
      </c>
      <c r="K1543" s="13" t="s">
        <v>7139</v>
      </c>
      <c r="L1543" s="13" t="s">
        <v>7140</v>
      </c>
      <c r="M1543" s="13" t="s">
        <v>53</v>
      </c>
      <c r="N1543" s="13" t="s">
        <v>249</v>
      </c>
      <c r="O1543" s="14"/>
      <c r="P1543" s="13" t="s">
        <v>4597</v>
      </c>
      <c r="Q1543" s="15" t="s">
        <v>7141</v>
      </c>
    </row>
    <row r="1544" customFormat="false" ht="129.1" hidden="false" customHeight="false" outlineLevel="0" collapsed="false">
      <c r="A1544" s="13" t="s">
        <v>7142</v>
      </c>
      <c r="B1544" s="14" t="s">
        <v>112</v>
      </c>
      <c r="C1544" s="13" t="s">
        <v>119</v>
      </c>
      <c r="D1544" s="14" t="s">
        <v>7143</v>
      </c>
      <c r="E1544" s="16" t="s">
        <v>7144</v>
      </c>
      <c r="F1544" s="14" t="s">
        <v>415</v>
      </c>
      <c r="G1544" s="16"/>
      <c r="H1544" s="13" t="s">
        <v>7136</v>
      </c>
      <c r="I1544" s="13" t="s">
        <v>7145</v>
      </c>
      <c r="J1544" s="13" t="s">
        <v>7146</v>
      </c>
      <c r="K1544" s="13" t="s">
        <v>7147</v>
      </c>
      <c r="L1544" s="13" t="s">
        <v>7148</v>
      </c>
      <c r="M1544" s="13" t="s">
        <v>52</v>
      </c>
      <c r="N1544" s="13" t="s">
        <v>249</v>
      </c>
      <c r="O1544" s="14"/>
      <c r="P1544" s="13" t="s">
        <v>4597</v>
      </c>
      <c r="Q1544" s="16" t="s">
        <v>7149</v>
      </c>
    </row>
    <row r="1545" customFormat="false" ht="114.9" hidden="false" customHeight="false" outlineLevel="0" collapsed="false">
      <c r="A1545" s="13" t="s">
        <v>7150</v>
      </c>
      <c r="B1545" s="14" t="s">
        <v>112</v>
      </c>
      <c r="C1545" s="13" t="s">
        <v>119</v>
      </c>
      <c r="D1545" s="14" t="s">
        <v>7151</v>
      </c>
      <c r="E1545" s="16" t="s">
        <v>7152</v>
      </c>
      <c r="F1545" s="14" t="s">
        <v>396</v>
      </c>
      <c r="G1545" s="16"/>
      <c r="H1545" s="13" t="s">
        <v>7136</v>
      </c>
      <c r="I1545" s="13" t="s">
        <v>7153</v>
      </c>
      <c r="J1545" s="13" t="s">
        <v>7154</v>
      </c>
      <c r="K1545" s="13" t="s">
        <v>7155</v>
      </c>
      <c r="L1545" s="14"/>
      <c r="M1545" s="13" t="s">
        <v>52</v>
      </c>
      <c r="N1545" s="13" t="s">
        <v>249</v>
      </c>
      <c r="O1545" s="14"/>
      <c r="P1545" s="13" t="s">
        <v>4597</v>
      </c>
      <c r="Q1545" s="16" t="s">
        <v>7156</v>
      </c>
    </row>
    <row r="1546" customFormat="false" ht="114.9" hidden="false" customHeight="false" outlineLevel="0" collapsed="false">
      <c r="A1546" s="13" t="s">
        <v>7157</v>
      </c>
      <c r="B1546" s="14" t="s">
        <v>112</v>
      </c>
      <c r="C1546" s="13" t="s">
        <v>119</v>
      </c>
      <c r="D1546" s="14" t="s">
        <v>7158</v>
      </c>
      <c r="E1546" s="16" t="s">
        <v>7159</v>
      </c>
      <c r="F1546" s="14" t="s">
        <v>415</v>
      </c>
      <c r="G1546" s="16"/>
      <c r="H1546" s="13" t="s">
        <v>7136</v>
      </c>
      <c r="I1546" s="13" t="s">
        <v>7160</v>
      </c>
      <c r="J1546" s="13" t="s">
        <v>7161</v>
      </c>
      <c r="K1546" s="13" t="s">
        <v>7162</v>
      </c>
      <c r="L1546" s="13" t="s">
        <v>7163</v>
      </c>
      <c r="M1546" s="13" t="s">
        <v>53</v>
      </c>
      <c r="N1546" s="13" t="s">
        <v>249</v>
      </c>
      <c r="O1546" s="14"/>
      <c r="P1546" s="13" t="s">
        <v>4597</v>
      </c>
      <c r="Q1546" s="16" t="s">
        <v>7164</v>
      </c>
    </row>
    <row r="1547" customFormat="false" ht="100.7" hidden="false" customHeight="false" outlineLevel="0" collapsed="false">
      <c r="A1547" s="13" t="s">
        <v>7165</v>
      </c>
      <c r="B1547" s="14" t="s">
        <v>112</v>
      </c>
      <c r="C1547" s="13" t="s">
        <v>119</v>
      </c>
      <c r="D1547" s="14" t="s">
        <v>7166</v>
      </c>
      <c r="E1547" s="16" t="s">
        <v>7167</v>
      </c>
      <c r="F1547" s="14" t="s">
        <v>415</v>
      </c>
      <c r="G1547" s="16"/>
      <c r="H1547" s="13" t="s">
        <v>7136</v>
      </c>
      <c r="I1547" s="13" t="s">
        <v>7168</v>
      </c>
      <c r="J1547" s="13" t="s">
        <v>7169</v>
      </c>
      <c r="K1547" s="13" t="s">
        <v>7170</v>
      </c>
      <c r="L1547" s="13" t="s">
        <v>7171</v>
      </c>
      <c r="M1547" s="13" t="s">
        <v>53</v>
      </c>
      <c r="N1547" s="13" t="s">
        <v>249</v>
      </c>
      <c r="O1547" s="14"/>
      <c r="P1547" s="13" t="s">
        <v>4597</v>
      </c>
      <c r="Q1547" s="16" t="s">
        <v>7172</v>
      </c>
    </row>
    <row r="1548" customFormat="false" ht="100.7" hidden="false" customHeight="false" outlineLevel="0" collapsed="false">
      <c r="A1548" s="13" t="s">
        <v>7173</v>
      </c>
      <c r="B1548" s="14" t="s">
        <v>112</v>
      </c>
      <c r="C1548" s="13" t="s">
        <v>119</v>
      </c>
      <c r="D1548" s="14" t="s">
        <v>7174</v>
      </c>
      <c r="E1548" s="16" t="s">
        <v>7175</v>
      </c>
      <c r="F1548" s="14" t="s">
        <v>415</v>
      </c>
      <c r="G1548" s="16"/>
      <c r="H1548" s="13" t="s">
        <v>7136</v>
      </c>
      <c r="I1548" s="13" t="s">
        <v>7176</v>
      </c>
      <c r="J1548" s="13" t="s">
        <v>7177</v>
      </c>
      <c r="K1548" s="13" t="s">
        <v>7178</v>
      </c>
      <c r="L1548" s="13" t="s">
        <v>7179</v>
      </c>
      <c r="M1548" s="13" t="s">
        <v>53</v>
      </c>
      <c r="N1548" s="13" t="s">
        <v>249</v>
      </c>
      <c r="O1548" s="14"/>
      <c r="P1548" s="13" t="s">
        <v>4597</v>
      </c>
      <c r="Q1548" s="16" t="s">
        <v>7180</v>
      </c>
    </row>
    <row r="1549" customFormat="false" ht="129.1" hidden="false" customHeight="false" outlineLevel="0" collapsed="false">
      <c r="A1549" s="13" t="s">
        <v>7181</v>
      </c>
      <c r="B1549" s="14" t="s">
        <v>112</v>
      </c>
      <c r="C1549" s="13" t="s">
        <v>119</v>
      </c>
      <c r="D1549" s="14" t="s">
        <v>7182</v>
      </c>
      <c r="E1549" s="16" t="s">
        <v>7183</v>
      </c>
      <c r="F1549" s="14" t="s">
        <v>415</v>
      </c>
      <c r="G1549" s="16"/>
      <c r="H1549" s="13" t="s">
        <v>7136</v>
      </c>
      <c r="I1549" s="13" t="s">
        <v>7184</v>
      </c>
      <c r="J1549" s="13" t="s">
        <v>7185</v>
      </c>
      <c r="K1549" s="13" t="s">
        <v>7186</v>
      </c>
      <c r="L1549" s="13" t="s">
        <v>7187</v>
      </c>
      <c r="M1549" s="13" t="s">
        <v>52</v>
      </c>
      <c r="N1549" s="13" t="s">
        <v>249</v>
      </c>
      <c r="O1549" s="14"/>
      <c r="P1549" s="13" t="s">
        <v>4597</v>
      </c>
      <c r="Q1549" s="16" t="s">
        <v>7188</v>
      </c>
    </row>
    <row r="1550" customFormat="false" ht="100.7" hidden="false" customHeight="false" outlineLevel="0" collapsed="false">
      <c r="A1550" s="13" t="s">
        <v>7189</v>
      </c>
      <c r="B1550" s="14" t="s">
        <v>112</v>
      </c>
      <c r="C1550" s="13" t="s">
        <v>119</v>
      </c>
      <c r="D1550" s="14" t="s">
        <v>7190</v>
      </c>
      <c r="E1550" s="16" t="s">
        <v>7191</v>
      </c>
      <c r="F1550" s="14" t="s">
        <v>450</v>
      </c>
      <c r="G1550" s="16"/>
      <c r="H1550" s="13" t="s">
        <v>7192</v>
      </c>
      <c r="I1550" s="13" t="s">
        <v>7193</v>
      </c>
      <c r="J1550" s="13" t="s">
        <v>7194</v>
      </c>
      <c r="K1550" s="13" t="s">
        <v>7195</v>
      </c>
      <c r="L1550" s="13" t="s">
        <v>7196</v>
      </c>
      <c r="M1550" s="13" t="s">
        <v>53</v>
      </c>
      <c r="N1550" s="13" t="s">
        <v>249</v>
      </c>
      <c r="O1550" s="14"/>
      <c r="P1550" s="13" t="s">
        <v>4597</v>
      </c>
      <c r="Q1550" s="16" t="s">
        <v>7197</v>
      </c>
    </row>
    <row r="1551" customFormat="false" ht="114.9" hidden="false" customHeight="false" outlineLevel="0" collapsed="false">
      <c r="A1551" s="13" t="s">
        <v>7198</v>
      </c>
      <c r="B1551" s="14" t="s">
        <v>112</v>
      </c>
      <c r="C1551" s="13" t="s">
        <v>119</v>
      </c>
      <c r="D1551" s="14" t="s">
        <v>7199</v>
      </c>
      <c r="E1551" s="16" t="s">
        <v>7200</v>
      </c>
      <c r="F1551" s="14" t="s">
        <v>415</v>
      </c>
      <c r="G1551" s="16"/>
      <c r="H1551" s="13" t="s">
        <v>7192</v>
      </c>
      <c r="I1551" s="13" t="s">
        <v>7201</v>
      </c>
      <c r="J1551" s="13" t="s">
        <v>7202</v>
      </c>
      <c r="K1551" s="13" t="s">
        <v>7203</v>
      </c>
      <c r="L1551" s="13" t="s">
        <v>7204</v>
      </c>
      <c r="M1551" s="13" t="s">
        <v>53</v>
      </c>
      <c r="N1551" s="13" t="s">
        <v>249</v>
      </c>
      <c r="O1551" s="14"/>
      <c r="P1551" s="13" t="s">
        <v>4597</v>
      </c>
      <c r="Q1551" s="16" t="s">
        <v>7205</v>
      </c>
    </row>
    <row r="1552" customFormat="false" ht="100.7" hidden="false" customHeight="false" outlineLevel="0" collapsed="false">
      <c r="A1552" s="13" t="s">
        <v>7206</v>
      </c>
      <c r="B1552" s="14" t="s">
        <v>112</v>
      </c>
      <c r="C1552" s="13" t="s">
        <v>119</v>
      </c>
      <c r="D1552" s="14" t="s">
        <v>7207</v>
      </c>
      <c r="E1552" s="16" t="s">
        <v>7208</v>
      </c>
      <c r="F1552" s="14" t="s">
        <v>396</v>
      </c>
      <c r="G1552" s="16"/>
      <c r="H1552" s="13" t="s">
        <v>7136</v>
      </c>
      <c r="I1552" s="13" t="s">
        <v>7209</v>
      </c>
      <c r="J1552" s="13" t="s">
        <v>7210</v>
      </c>
      <c r="K1552" s="13" t="s">
        <v>7211</v>
      </c>
      <c r="L1552" s="13" t="s">
        <v>7212</v>
      </c>
      <c r="M1552" s="13" t="s">
        <v>52</v>
      </c>
      <c r="N1552" s="13" t="s">
        <v>249</v>
      </c>
      <c r="O1552" s="14"/>
      <c r="P1552" s="13" t="s">
        <v>4597</v>
      </c>
      <c r="Q1552" s="16" t="s">
        <v>7213</v>
      </c>
    </row>
    <row r="1553" customFormat="false" ht="129.1" hidden="false" customHeight="false" outlineLevel="0" collapsed="false">
      <c r="A1553" s="13" t="s">
        <v>7214</v>
      </c>
      <c r="B1553" s="14" t="s">
        <v>112</v>
      </c>
      <c r="C1553" s="13" t="s">
        <v>119</v>
      </c>
      <c r="D1553" s="14" t="s">
        <v>7215</v>
      </c>
      <c r="E1553" s="16" t="s">
        <v>7216</v>
      </c>
      <c r="F1553" s="14" t="s">
        <v>415</v>
      </c>
      <c r="G1553" s="16"/>
      <c r="H1553" s="13" t="s">
        <v>7136</v>
      </c>
      <c r="I1553" s="13" t="s">
        <v>7217</v>
      </c>
      <c r="J1553" s="13" t="s">
        <v>7218</v>
      </c>
      <c r="K1553" s="13" t="s">
        <v>7219</v>
      </c>
      <c r="L1553" s="13" t="s">
        <v>7220</v>
      </c>
      <c r="M1553" s="13" t="s">
        <v>53</v>
      </c>
      <c r="N1553" s="13" t="s">
        <v>249</v>
      </c>
      <c r="O1553" s="14"/>
      <c r="P1553" s="13" t="s">
        <v>4597</v>
      </c>
      <c r="Q1553" s="16" t="s">
        <v>7221</v>
      </c>
    </row>
    <row r="1554" customFormat="false" ht="129.1" hidden="false" customHeight="false" outlineLevel="0" collapsed="false">
      <c r="A1554" s="13" t="s">
        <v>7222</v>
      </c>
      <c r="B1554" s="14" t="s">
        <v>112</v>
      </c>
      <c r="C1554" s="13" t="s">
        <v>119</v>
      </c>
      <c r="D1554" s="14" t="s">
        <v>7223</v>
      </c>
      <c r="E1554" s="16" t="s">
        <v>7224</v>
      </c>
      <c r="F1554" s="14" t="s">
        <v>415</v>
      </c>
      <c r="G1554" s="16"/>
      <c r="H1554" s="13" t="s">
        <v>7136</v>
      </c>
      <c r="I1554" s="13" t="s">
        <v>7217</v>
      </c>
      <c r="J1554" s="13" t="s">
        <v>7218</v>
      </c>
      <c r="K1554" s="13" t="s">
        <v>7219</v>
      </c>
      <c r="L1554" s="13" t="s">
        <v>7220</v>
      </c>
      <c r="M1554" s="13" t="s">
        <v>53</v>
      </c>
      <c r="N1554" s="13" t="s">
        <v>249</v>
      </c>
      <c r="O1554" s="14"/>
      <c r="P1554" s="13" t="s">
        <v>4597</v>
      </c>
      <c r="Q1554" s="16" t="s">
        <v>7225</v>
      </c>
    </row>
    <row r="1555" customFormat="false" ht="114.9" hidden="false" customHeight="false" outlineLevel="0" collapsed="false">
      <c r="A1555" s="13" t="s">
        <v>7226</v>
      </c>
      <c r="B1555" s="14" t="s">
        <v>112</v>
      </c>
      <c r="C1555" s="13" t="s">
        <v>119</v>
      </c>
      <c r="D1555" s="14" t="s">
        <v>7227</v>
      </c>
      <c r="E1555" s="16" t="s">
        <v>7228</v>
      </c>
      <c r="F1555" s="14" t="s">
        <v>450</v>
      </c>
      <c r="G1555" s="16"/>
      <c r="H1555" s="13" t="s">
        <v>7136</v>
      </c>
      <c r="I1555" s="13" t="s">
        <v>7229</v>
      </c>
      <c r="J1555" s="13" t="s">
        <v>7230</v>
      </c>
      <c r="K1555" s="13" t="s">
        <v>7231</v>
      </c>
      <c r="L1555" s="13" t="s">
        <v>7232</v>
      </c>
      <c r="M1555" s="13" t="s">
        <v>53</v>
      </c>
      <c r="N1555" s="13" t="s">
        <v>249</v>
      </c>
      <c r="O1555" s="14"/>
      <c r="P1555" s="13" t="s">
        <v>4597</v>
      </c>
      <c r="Q1555" s="16" t="s">
        <v>7233</v>
      </c>
    </row>
    <row r="1556" customFormat="false" ht="129.1" hidden="false" customHeight="false" outlineLevel="0" collapsed="false">
      <c r="A1556" s="13" t="s">
        <v>7234</v>
      </c>
      <c r="B1556" s="14" t="s">
        <v>112</v>
      </c>
      <c r="C1556" s="13" t="s">
        <v>119</v>
      </c>
      <c r="D1556" s="14" t="s">
        <v>7235</v>
      </c>
      <c r="E1556" s="16" t="s">
        <v>7236</v>
      </c>
      <c r="F1556" s="14" t="s">
        <v>415</v>
      </c>
      <c r="G1556" s="16"/>
      <c r="H1556" s="13" t="s">
        <v>7237</v>
      </c>
      <c r="I1556" s="13" t="s">
        <v>7238</v>
      </c>
      <c r="J1556" s="13" t="s">
        <v>7239</v>
      </c>
      <c r="K1556" s="13" t="s">
        <v>7240</v>
      </c>
      <c r="L1556" s="13" t="s">
        <v>7241</v>
      </c>
      <c r="M1556" s="13" t="s">
        <v>53</v>
      </c>
      <c r="N1556" s="13" t="s">
        <v>249</v>
      </c>
      <c r="O1556" s="14"/>
      <c r="P1556" s="13" t="s">
        <v>4597</v>
      </c>
      <c r="Q1556" s="15" t="s">
        <v>7242</v>
      </c>
    </row>
    <row r="1557" customFormat="false" ht="100.7" hidden="false" customHeight="false" outlineLevel="0" collapsed="false">
      <c r="A1557" s="13" t="s">
        <v>7243</v>
      </c>
      <c r="B1557" s="14" t="s">
        <v>112</v>
      </c>
      <c r="C1557" s="13" t="s">
        <v>119</v>
      </c>
      <c r="D1557" s="14" t="s">
        <v>7244</v>
      </c>
      <c r="E1557" s="16" t="s">
        <v>7245</v>
      </c>
      <c r="F1557" s="14" t="s">
        <v>415</v>
      </c>
      <c r="G1557" s="16"/>
      <c r="H1557" s="13" t="s">
        <v>7136</v>
      </c>
      <c r="I1557" s="13" t="s">
        <v>7238</v>
      </c>
      <c r="J1557" s="13" t="s">
        <v>7239</v>
      </c>
      <c r="K1557" s="13" t="s">
        <v>7240</v>
      </c>
      <c r="L1557" s="13" t="s">
        <v>7241</v>
      </c>
      <c r="M1557" s="13" t="s">
        <v>53</v>
      </c>
      <c r="N1557" s="13" t="s">
        <v>249</v>
      </c>
      <c r="O1557" s="14"/>
      <c r="P1557" s="13" t="s">
        <v>4597</v>
      </c>
      <c r="Q1557" s="16" t="s">
        <v>7246</v>
      </c>
    </row>
    <row r="1558" customFormat="false" ht="86.55" hidden="false" customHeight="false" outlineLevel="0" collapsed="false">
      <c r="A1558" s="13" t="s">
        <v>7247</v>
      </c>
      <c r="B1558" s="14" t="s">
        <v>112</v>
      </c>
      <c r="C1558" s="13" t="s">
        <v>119</v>
      </c>
      <c r="D1558" s="14" t="s">
        <v>7248</v>
      </c>
      <c r="E1558" s="16" t="s">
        <v>7249</v>
      </c>
      <c r="F1558" s="14" t="s">
        <v>415</v>
      </c>
      <c r="G1558" s="16"/>
      <c r="H1558" s="13" t="s">
        <v>7237</v>
      </c>
      <c r="I1558" s="13" t="s">
        <v>7250</v>
      </c>
      <c r="J1558" s="13" t="s">
        <v>7251</v>
      </c>
      <c r="K1558" s="13" t="s">
        <v>7252</v>
      </c>
      <c r="L1558" s="13" t="s">
        <v>7253</v>
      </c>
      <c r="M1558" s="13" t="s">
        <v>52</v>
      </c>
      <c r="N1558" s="13" t="s">
        <v>249</v>
      </c>
      <c r="O1558" s="14"/>
      <c r="P1558" s="13" t="s">
        <v>4597</v>
      </c>
      <c r="Q1558" s="15" t="s">
        <v>7254</v>
      </c>
    </row>
    <row r="1559" customFormat="false" ht="100.7" hidden="false" customHeight="false" outlineLevel="0" collapsed="false">
      <c r="A1559" s="13" t="s">
        <v>7255</v>
      </c>
      <c r="B1559" s="14" t="s">
        <v>112</v>
      </c>
      <c r="C1559" s="13" t="s">
        <v>119</v>
      </c>
      <c r="D1559" s="14" t="s">
        <v>7256</v>
      </c>
      <c r="E1559" s="16" t="s">
        <v>7257</v>
      </c>
      <c r="F1559" s="14" t="s">
        <v>396</v>
      </c>
      <c r="G1559" s="16"/>
      <c r="H1559" s="13" t="s">
        <v>7136</v>
      </c>
      <c r="I1559" s="13" t="s">
        <v>7258</v>
      </c>
      <c r="J1559" s="13" t="s">
        <v>7259</v>
      </c>
      <c r="K1559" s="13" t="s">
        <v>7260</v>
      </c>
      <c r="L1559" s="13" t="s">
        <v>7261</v>
      </c>
      <c r="M1559" s="13" t="s">
        <v>53</v>
      </c>
      <c r="N1559" s="13" t="s">
        <v>249</v>
      </c>
      <c r="O1559" s="14"/>
      <c r="P1559" s="13" t="s">
        <v>4597</v>
      </c>
      <c r="Q1559" s="16" t="s">
        <v>7262</v>
      </c>
    </row>
    <row r="1560" customFormat="false" ht="86.55" hidden="false" customHeight="false" outlineLevel="0" collapsed="false">
      <c r="A1560" s="13" t="s">
        <v>7263</v>
      </c>
      <c r="B1560" s="14" t="s">
        <v>112</v>
      </c>
      <c r="C1560" s="13" t="s">
        <v>119</v>
      </c>
      <c r="D1560" s="14" t="s">
        <v>7264</v>
      </c>
      <c r="E1560" s="16" t="s">
        <v>7265</v>
      </c>
      <c r="F1560" s="14" t="s">
        <v>415</v>
      </c>
      <c r="G1560" s="16"/>
      <c r="H1560" s="13" t="s">
        <v>7136</v>
      </c>
      <c r="I1560" s="13" t="s">
        <v>7266</v>
      </c>
      <c r="J1560" s="13" t="s">
        <v>7267</v>
      </c>
      <c r="K1560" s="13" t="s">
        <v>7268</v>
      </c>
      <c r="L1560" s="13" t="s">
        <v>7269</v>
      </c>
      <c r="M1560" s="13" t="s">
        <v>52</v>
      </c>
      <c r="N1560" s="13" t="s">
        <v>249</v>
      </c>
      <c r="O1560" s="14"/>
      <c r="P1560" s="13" t="s">
        <v>4597</v>
      </c>
      <c r="Q1560" s="16" t="s">
        <v>7270</v>
      </c>
    </row>
    <row r="1561" customFormat="false" ht="100.7" hidden="false" customHeight="false" outlineLevel="0" collapsed="false">
      <c r="A1561" s="13" t="s">
        <v>7271</v>
      </c>
      <c r="B1561" s="14" t="s">
        <v>112</v>
      </c>
      <c r="C1561" s="13" t="s">
        <v>119</v>
      </c>
      <c r="D1561" s="13" t="s">
        <v>7272</v>
      </c>
      <c r="E1561" s="16" t="s">
        <v>7273</v>
      </c>
      <c r="F1561" s="14" t="s">
        <v>396</v>
      </c>
      <c r="G1561" s="16"/>
      <c r="H1561" s="13" t="s">
        <v>7136</v>
      </c>
      <c r="I1561" s="13" t="s">
        <v>7274</v>
      </c>
      <c r="J1561" s="13" t="s">
        <v>7275</v>
      </c>
      <c r="K1561" s="13" t="s">
        <v>7276</v>
      </c>
      <c r="L1561" s="13" t="s">
        <v>7277</v>
      </c>
      <c r="M1561" s="13" t="s">
        <v>53</v>
      </c>
      <c r="N1561" s="13" t="s">
        <v>249</v>
      </c>
      <c r="O1561" s="14"/>
      <c r="P1561" s="13" t="s">
        <v>4597</v>
      </c>
      <c r="Q1561" s="16" t="s">
        <v>7278</v>
      </c>
    </row>
    <row r="1562" customFormat="false" ht="129.1" hidden="false" customHeight="false" outlineLevel="0" collapsed="false">
      <c r="A1562" s="13" t="s">
        <v>7279</v>
      </c>
      <c r="B1562" s="14" t="s">
        <v>112</v>
      </c>
      <c r="C1562" s="13" t="s">
        <v>119</v>
      </c>
      <c r="D1562" s="14" t="s">
        <v>7280</v>
      </c>
      <c r="E1562" s="16" t="s">
        <v>7281</v>
      </c>
      <c r="F1562" s="14" t="s">
        <v>415</v>
      </c>
      <c r="G1562" s="16"/>
      <c r="H1562" s="13" t="s">
        <v>7136</v>
      </c>
      <c r="I1562" s="13" t="s">
        <v>7217</v>
      </c>
      <c r="J1562" s="13" t="s">
        <v>7218</v>
      </c>
      <c r="K1562" s="13" t="s">
        <v>7219</v>
      </c>
      <c r="L1562" s="13" t="s">
        <v>7220</v>
      </c>
      <c r="M1562" s="13" t="s">
        <v>53</v>
      </c>
      <c r="N1562" s="13" t="s">
        <v>249</v>
      </c>
      <c r="O1562" s="14"/>
      <c r="P1562" s="13" t="s">
        <v>4597</v>
      </c>
      <c r="Q1562" s="16" t="s">
        <v>7282</v>
      </c>
    </row>
    <row r="1563" customFormat="false" ht="114.9" hidden="false" customHeight="false" outlineLevel="0" collapsed="false">
      <c r="A1563" s="13" t="s">
        <v>7283</v>
      </c>
      <c r="B1563" s="14" t="s">
        <v>112</v>
      </c>
      <c r="C1563" s="13" t="s">
        <v>119</v>
      </c>
      <c r="D1563" s="14" t="s">
        <v>7284</v>
      </c>
      <c r="E1563" s="16" t="s">
        <v>7285</v>
      </c>
      <c r="F1563" s="14" t="s">
        <v>415</v>
      </c>
      <c r="G1563" s="16"/>
      <c r="H1563" s="13" t="s">
        <v>7136</v>
      </c>
      <c r="I1563" s="13" t="s">
        <v>7184</v>
      </c>
      <c r="J1563" s="13" t="s">
        <v>7185</v>
      </c>
      <c r="K1563" s="13" t="s">
        <v>7186</v>
      </c>
      <c r="L1563" s="13" t="s">
        <v>7187</v>
      </c>
      <c r="M1563" s="13" t="s">
        <v>52</v>
      </c>
      <c r="N1563" s="13" t="s">
        <v>249</v>
      </c>
      <c r="O1563" s="14"/>
      <c r="P1563" s="13" t="s">
        <v>4597</v>
      </c>
      <c r="Q1563" s="16" t="s">
        <v>7286</v>
      </c>
    </row>
    <row r="1564" customFormat="false" ht="72.35" hidden="false" customHeight="false" outlineLevel="0" collapsed="false">
      <c r="A1564" s="13" t="s">
        <v>7287</v>
      </c>
      <c r="B1564" s="14" t="s">
        <v>112</v>
      </c>
      <c r="C1564" s="13" t="s">
        <v>121</v>
      </c>
      <c r="D1564" s="14" t="s">
        <v>7288</v>
      </c>
      <c r="E1564" s="16" t="s">
        <v>7289</v>
      </c>
      <c r="F1564" s="14" t="s">
        <v>539</v>
      </c>
      <c r="G1564" s="16" t="s">
        <v>7290</v>
      </c>
      <c r="H1564" s="13" t="s">
        <v>7291</v>
      </c>
      <c r="I1564" s="13" t="s">
        <v>7292</v>
      </c>
      <c r="J1564" s="13" t="s">
        <v>7293</v>
      </c>
      <c r="K1564" s="13" t="s">
        <v>7294</v>
      </c>
      <c r="L1564" s="13" t="s">
        <v>7295</v>
      </c>
      <c r="M1564" s="13" t="s">
        <v>53</v>
      </c>
      <c r="N1564" s="13" t="s">
        <v>249</v>
      </c>
      <c r="O1564" s="14"/>
      <c r="P1564" s="13" t="s">
        <v>4597</v>
      </c>
      <c r="Q1564" s="16" t="s">
        <v>7296</v>
      </c>
    </row>
    <row r="1565" customFormat="false" ht="72.35" hidden="false" customHeight="false" outlineLevel="0" collapsed="false">
      <c r="A1565" s="13" t="s">
        <v>7297</v>
      </c>
      <c r="B1565" s="14" t="s">
        <v>112</v>
      </c>
      <c r="C1565" s="13" t="s">
        <v>121</v>
      </c>
      <c r="D1565" s="14" t="s">
        <v>7288</v>
      </c>
      <c r="E1565" s="16" t="s">
        <v>7298</v>
      </c>
      <c r="F1565" s="14" t="s">
        <v>415</v>
      </c>
      <c r="G1565" s="16" t="s">
        <v>7290</v>
      </c>
      <c r="H1565" s="13" t="s">
        <v>7291</v>
      </c>
      <c r="I1565" s="13" t="s">
        <v>7299</v>
      </c>
      <c r="J1565" s="13" t="s">
        <v>7300</v>
      </c>
      <c r="K1565" s="13" t="s">
        <v>7301</v>
      </c>
      <c r="L1565" s="13" t="s">
        <v>7302</v>
      </c>
      <c r="M1565" s="13" t="s">
        <v>56</v>
      </c>
      <c r="N1565" s="13" t="s">
        <v>249</v>
      </c>
      <c r="O1565" s="14"/>
      <c r="P1565" s="13" t="s">
        <v>4597</v>
      </c>
      <c r="Q1565" s="16" t="s">
        <v>7303</v>
      </c>
    </row>
    <row r="1566" customFormat="false" ht="44" hidden="false" customHeight="false" outlineLevel="0" collapsed="false">
      <c r="A1566" s="13" t="s">
        <v>7304</v>
      </c>
      <c r="B1566" s="14" t="s">
        <v>112</v>
      </c>
      <c r="C1566" s="13" t="s">
        <v>121</v>
      </c>
      <c r="D1566" s="14" t="s">
        <v>7288</v>
      </c>
      <c r="E1566" s="16" t="s">
        <v>7305</v>
      </c>
      <c r="F1566" s="14" t="s">
        <v>5530</v>
      </c>
      <c r="G1566" s="16" t="s">
        <v>7290</v>
      </c>
      <c r="H1566" s="13" t="s">
        <v>7291</v>
      </c>
      <c r="I1566" s="13" t="s">
        <v>7306</v>
      </c>
      <c r="J1566" s="13" t="s">
        <v>7307</v>
      </c>
      <c r="K1566" s="13" t="s">
        <v>7308</v>
      </c>
      <c r="L1566" s="13" t="s">
        <v>7309</v>
      </c>
      <c r="M1566" s="13" t="s">
        <v>56</v>
      </c>
      <c r="N1566" s="13" t="s">
        <v>249</v>
      </c>
      <c r="O1566" s="14"/>
      <c r="P1566" s="13" t="s">
        <v>4597</v>
      </c>
      <c r="Q1566" s="16" t="s">
        <v>7310</v>
      </c>
    </row>
    <row r="1567" customFormat="false" ht="58.2" hidden="false" customHeight="false" outlineLevel="0" collapsed="false">
      <c r="A1567" s="13" t="s">
        <v>7311</v>
      </c>
      <c r="B1567" s="14" t="s">
        <v>112</v>
      </c>
      <c r="C1567" s="13" t="s">
        <v>121</v>
      </c>
      <c r="D1567" s="14" t="s">
        <v>7288</v>
      </c>
      <c r="E1567" s="16" t="s">
        <v>7312</v>
      </c>
      <c r="F1567" s="14" t="s">
        <v>6547</v>
      </c>
      <c r="G1567" s="16" t="s">
        <v>7313</v>
      </c>
      <c r="H1567" s="13" t="s">
        <v>7291</v>
      </c>
      <c r="I1567" s="13" t="s">
        <v>7314</v>
      </c>
      <c r="J1567" s="13" t="s">
        <v>7315</v>
      </c>
      <c r="K1567" s="13" t="s">
        <v>7316</v>
      </c>
      <c r="L1567" s="13" t="s">
        <v>7317</v>
      </c>
      <c r="M1567" s="13" t="s">
        <v>53</v>
      </c>
      <c r="N1567" s="13" t="s">
        <v>249</v>
      </c>
      <c r="O1567" s="14"/>
      <c r="P1567" s="13" t="s">
        <v>4597</v>
      </c>
      <c r="Q1567" s="16" t="s">
        <v>7318</v>
      </c>
    </row>
    <row r="1568" customFormat="false" ht="72.35" hidden="false" customHeight="false" outlineLevel="0" collapsed="false">
      <c r="A1568" s="13" t="s">
        <v>7319</v>
      </c>
      <c r="B1568" s="14" t="s">
        <v>112</v>
      </c>
      <c r="C1568" s="13" t="s">
        <v>121</v>
      </c>
      <c r="D1568" s="14" t="s">
        <v>7320</v>
      </c>
      <c r="E1568" s="16" t="s">
        <v>7321</v>
      </c>
      <c r="F1568" s="14" t="s">
        <v>415</v>
      </c>
      <c r="G1568" s="16" t="s">
        <v>7322</v>
      </c>
      <c r="H1568" s="13" t="s">
        <v>6243</v>
      </c>
      <c r="I1568" s="13" t="s">
        <v>7323</v>
      </c>
      <c r="J1568" s="13" t="s">
        <v>7324</v>
      </c>
      <c r="K1568" s="13" t="s">
        <v>7325</v>
      </c>
      <c r="L1568" s="13" t="s">
        <v>7326</v>
      </c>
      <c r="M1568" s="13" t="s">
        <v>53</v>
      </c>
      <c r="N1568" s="13" t="s">
        <v>249</v>
      </c>
      <c r="O1568" s="14"/>
      <c r="P1568" s="13" t="s">
        <v>4597</v>
      </c>
      <c r="Q1568" s="16" t="s">
        <v>7327</v>
      </c>
    </row>
    <row r="1569" customFormat="false" ht="58.2" hidden="false" customHeight="false" outlineLevel="0" collapsed="false">
      <c r="A1569" s="13" t="s">
        <v>7328</v>
      </c>
      <c r="B1569" s="14" t="s">
        <v>112</v>
      </c>
      <c r="C1569" s="13" t="s">
        <v>121</v>
      </c>
      <c r="D1569" s="14" t="s">
        <v>7320</v>
      </c>
      <c r="E1569" s="16" t="s">
        <v>7329</v>
      </c>
      <c r="F1569" s="14" t="s">
        <v>415</v>
      </c>
      <c r="G1569" s="16" t="s">
        <v>7330</v>
      </c>
      <c r="H1569" s="13" t="s">
        <v>6243</v>
      </c>
      <c r="I1569" s="13" t="s">
        <v>7323</v>
      </c>
      <c r="J1569" s="13" t="s">
        <v>7324</v>
      </c>
      <c r="K1569" s="13" t="s">
        <v>7325</v>
      </c>
      <c r="L1569" s="13" t="s">
        <v>7326</v>
      </c>
      <c r="M1569" s="13" t="s">
        <v>53</v>
      </c>
      <c r="N1569" s="13" t="s">
        <v>249</v>
      </c>
      <c r="O1569" s="14"/>
      <c r="P1569" s="13" t="s">
        <v>4597</v>
      </c>
      <c r="Q1569" s="16" t="s">
        <v>7331</v>
      </c>
    </row>
    <row r="1570" customFormat="false" ht="72.35" hidden="false" customHeight="false" outlineLevel="0" collapsed="false">
      <c r="A1570" s="13" t="s">
        <v>7332</v>
      </c>
      <c r="B1570" s="14" t="s">
        <v>112</v>
      </c>
      <c r="C1570" s="13" t="s">
        <v>121</v>
      </c>
      <c r="D1570" s="14" t="s">
        <v>7320</v>
      </c>
      <c r="E1570" s="16" t="s">
        <v>7333</v>
      </c>
      <c r="F1570" s="14" t="s">
        <v>415</v>
      </c>
      <c r="G1570" s="16" t="s">
        <v>7334</v>
      </c>
      <c r="H1570" s="13" t="s">
        <v>6243</v>
      </c>
      <c r="I1570" s="13" t="s">
        <v>7323</v>
      </c>
      <c r="J1570" s="13" t="s">
        <v>7324</v>
      </c>
      <c r="K1570" s="13" t="s">
        <v>7325</v>
      </c>
      <c r="L1570" s="13" t="s">
        <v>7326</v>
      </c>
      <c r="M1570" s="13" t="s">
        <v>53</v>
      </c>
      <c r="N1570" s="13" t="s">
        <v>249</v>
      </c>
      <c r="O1570" s="14"/>
      <c r="P1570" s="13" t="s">
        <v>4597</v>
      </c>
      <c r="Q1570" s="16" t="s">
        <v>7335</v>
      </c>
    </row>
    <row r="1571" customFormat="false" ht="72.35" hidden="false" customHeight="false" outlineLevel="0" collapsed="false">
      <c r="A1571" s="13" t="s">
        <v>7336</v>
      </c>
      <c r="B1571" s="14" t="s">
        <v>112</v>
      </c>
      <c r="C1571" s="13" t="s">
        <v>121</v>
      </c>
      <c r="D1571" s="14" t="s">
        <v>7337</v>
      </c>
      <c r="E1571" s="16" t="s">
        <v>7338</v>
      </c>
      <c r="F1571" s="14" t="s">
        <v>5397</v>
      </c>
      <c r="G1571" s="16" t="s">
        <v>7339</v>
      </c>
      <c r="H1571" s="13" t="s">
        <v>7340</v>
      </c>
      <c r="I1571" s="13" t="s">
        <v>7341</v>
      </c>
      <c r="J1571" s="13" t="s">
        <v>7342</v>
      </c>
      <c r="K1571" s="13" t="s">
        <v>7343</v>
      </c>
      <c r="L1571" s="13" t="s">
        <v>7344</v>
      </c>
      <c r="M1571" s="13" t="s">
        <v>52</v>
      </c>
      <c r="N1571" s="13" t="s">
        <v>249</v>
      </c>
      <c r="O1571" s="14"/>
      <c r="P1571" s="13" t="s">
        <v>4597</v>
      </c>
      <c r="Q1571" s="16" t="s">
        <v>7345</v>
      </c>
    </row>
    <row r="1572" customFormat="false" ht="58.2" hidden="false" customHeight="false" outlineLevel="0" collapsed="false">
      <c r="A1572" s="13" t="s">
        <v>7346</v>
      </c>
      <c r="B1572" s="14" t="s">
        <v>112</v>
      </c>
      <c r="C1572" s="13" t="s">
        <v>121</v>
      </c>
      <c r="D1572" s="14" t="s">
        <v>7337</v>
      </c>
      <c r="E1572" s="16" t="s">
        <v>7347</v>
      </c>
      <c r="F1572" s="14" t="s">
        <v>5397</v>
      </c>
      <c r="G1572" s="16" t="s">
        <v>7339</v>
      </c>
      <c r="H1572" s="13" t="s">
        <v>7340</v>
      </c>
      <c r="I1572" s="13" t="s">
        <v>7341</v>
      </c>
      <c r="J1572" s="13" t="s">
        <v>7342</v>
      </c>
      <c r="K1572" s="13" t="s">
        <v>7343</v>
      </c>
      <c r="L1572" s="13" t="s">
        <v>7344</v>
      </c>
      <c r="M1572" s="13" t="s">
        <v>52</v>
      </c>
      <c r="N1572" s="13" t="s">
        <v>249</v>
      </c>
      <c r="O1572" s="14"/>
      <c r="P1572" s="13" t="s">
        <v>4597</v>
      </c>
      <c r="Q1572" s="16" t="s">
        <v>7348</v>
      </c>
    </row>
    <row r="1573" customFormat="false" ht="86.55" hidden="false" customHeight="false" outlineLevel="0" collapsed="false">
      <c r="A1573" s="13" t="s">
        <v>7349</v>
      </c>
      <c r="B1573" s="14" t="s">
        <v>112</v>
      </c>
      <c r="C1573" s="13" t="s">
        <v>121</v>
      </c>
      <c r="D1573" s="14" t="s">
        <v>7350</v>
      </c>
      <c r="E1573" s="16" t="s">
        <v>7351</v>
      </c>
      <c r="F1573" s="14" t="s">
        <v>539</v>
      </c>
      <c r="G1573" s="16" t="s">
        <v>7352</v>
      </c>
      <c r="H1573" s="13" t="s">
        <v>7353</v>
      </c>
      <c r="I1573" s="13" t="s">
        <v>7354</v>
      </c>
      <c r="J1573" s="13" t="s">
        <v>7355</v>
      </c>
      <c r="K1573" s="13" t="s">
        <v>7356</v>
      </c>
      <c r="L1573" s="13" t="s">
        <v>7357</v>
      </c>
      <c r="M1573" s="13" t="s">
        <v>52</v>
      </c>
      <c r="N1573" s="13" t="s">
        <v>249</v>
      </c>
      <c r="O1573" s="14"/>
      <c r="P1573" s="13" t="s">
        <v>4597</v>
      </c>
      <c r="Q1573" s="16" t="s">
        <v>7358</v>
      </c>
    </row>
    <row r="1574" customFormat="false" ht="72.35" hidden="false" customHeight="false" outlineLevel="0" collapsed="false">
      <c r="A1574" s="13" t="s">
        <v>7359</v>
      </c>
      <c r="B1574" s="14" t="s">
        <v>112</v>
      </c>
      <c r="C1574" s="13" t="s">
        <v>121</v>
      </c>
      <c r="D1574" s="14" t="s">
        <v>7350</v>
      </c>
      <c r="E1574" s="15" t="s">
        <v>7360</v>
      </c>
      <c r="F1574" s="14" t="s">
        <v>450</v>
      </c>
      <c r="G1574" s="16" t="s">
        <v>7352</v>
      </c>
      <c r="H1574" s="13" t="s">
        <v>7353</v>
      </c>
      <c r="I1574" s="13" t="s">
        <v>7361</v>
      </c>
      <c r="J1574" s="13" t="s">
        <v>7362</v>
      </c>
      <c r="K1574" s="13" t="s">
        <v>7363</v>
      </c>
      <c r="L1574" s="13" t="s">
        <v>7364</v>
      </c>
      <c r="M1574" s="13" t="s">
        <v>56</v>
      </c>
      <c r="N1574" s="13" t="s">
        <v>249</v>
      </c>
      <c r="O1574" s="14"/>
      <c r="P1574" s="13" t="s">
        <v>4597</v>
      </c>
      <c r="Q1574" s="16" t="s">
        <v>7365</v>
      </c>
    </row>
    <row r="1575" customFormat="false" ht="58.2" hidden="false" customHeight="false" outlineLevel="0" collapsed="false">
      <c r="A1575" s="13" t="s">
        <v>7366</v>
      </c>
      <c r="B1575" s="14" t="s">
        <v>112</v>
      </c>
      <c r="C1575" s="13" t="s">
        <v>121</v>
      </c>
      <c r="D1575" s="14" t="s">
        <v>7367</v>
      </c>
      <c r="E1575" s="16" t="s">
        <v>7368</v>
      </c>
      <c r="F1575" s="14" t="s">
        <v>6547</v>
      </c>
      <c r="G1575" s="16" t="s">
        <v>7369</v>
      </c>
      <c r="H1575" s="13" t="s">
        <v>7370</v>
      </c>
      <c r="I1575" s="13" t="s">
        <v>7371</v>
      </c>
      <c r="J1575" s="13" t="s">
        <v>7372</v>
      </c>
      <c r="K1575" s="13" t="s">
        <v>7373</v>
      </c>
      <c r="L1575" s="13" t="s">
        <v>7374</v>
      </c>
      <c r="M1575" s="13" t="s">
        <v>53</v>
      </c>
      <c r="N1575" s="13" t="s">
        <v>249</v>
      </c>
      <c r="O1575" s="14"/>
      <c r="P1575" s="13" t="s">
        <v>4597</v>
      </c>
      <c r="Q1575" s="16" t="s">
        <v>7375</v>
      </c>
    </row>
    <row r="1576" customFormat="false" ht="72.35" hidden="false" customHeight="false" outlineLevel="0" collapsed="false">
      <c r="A1576" s="13" t="s">
        <v>7376</v>
      </c>
      <c r="B1576" s="14" t="s">
        <v>112</v>
      </c>
      <c r="C1576" s="13" t="s">
        <v>121</v>
      </c>
      <c r="D1576" s="14" t="s">
        <v>7367</v>
      </c>
      <c r="E1576" s="16" t="s">
        <v>7377</v>
      </c>
      <c r="F1576" s="14" t="s">
        <v>6290</v>
      </c>
      <c r="G1576" s="16" t="s">
        <v>7369</v>
      </c>
      <c r="H1576" s="13" t="s">
        <v>7370</v>
      </c>
      <c r="I1576" s="13" t="s">
        <v>7378</v>
      </c>
      <c r="J1576" s="13" t="s">
        <v>7379</v>
      </c>
      <c r="K1576" s="13" t="s">
        <v>7380</v>
      </c>
      <c r="L1576" s="13" t="s">
        <v>7381</v>
      </c>
      <c r="M1576" s="13" t="s">
        <v>52</v>
      </c>
      <c r="N1576" s="13" t="s">
        <v>249</v>
      </c>
      <c r="O1576" s="14"/>
      <c r="P1576" s="13" t="s">
        <v>4597</v>
      </c>
      <c r="Q1576" s="16" t="s">
        <v>7382</v>
      </c>
    </row>
    <row r="1577" customFormat="false" ht="72.35" hidden="false" customHeight="false" outlineLevel="0" collapsed="false">
      <c r="A1577" s="13" t="s">
        <v>7383</v>
      </c>
      <c r="B1577" s="14" t="s">
        <v>112</v>
      </c>
      <c r="C1577" s="13" t="s">
        <v>121</v>
      </c>
      <c r="D1577" s="14" t="s">
        <v>7367</v>
      </c>
      <c r="E1577" s="16" t="s">
        <v>7384</v>
      </c>
      <c r="F1577" s="14" t="s">
        <v>3428</v>
      </c>
      <c r="G1577" s="16" t="s">
        <v>7385</v>
      </c>
      <c r="H1577" s="13" t="s">
        <v>7386</v>
      </c>
      <c r="I1577" s="13" t="s">
        <v>7387</v>
      </c>
      <c r="J1577" s="13" t="s">
        <v>7388</v>
      </c>
      <c r="K1577" s="13" t="s">
        <v>7389</v>
      </c>
      <c r="L1577" s="13" t="s">
        <v>7390</v>
      </c>
      <c r="M1577" s="13" t="s">
        <v>53</v>
      </c>
      <c r="N1577" s="13" t="s">
        <v>249</v>
      </c>
      <c r="O1577" s="14"/>
      <c r="P1577" s="13" t="s">
        <v>4597</v>
      </c>
      <c r="Q1577" s="16" t="s">
        <v>7391</v>
      </c>
    </row>
    <row r="1578" customFormat="false" ht="100.7" hidden="false" customHeight="false" outlineLevel="0" collapsed="false">
      <c r="A1578" s="13" t="s">
        <v>7392</v>
      </c>
      <c r="B1578" s="14" t="s">
        <v>112</v>
      </c>
      <c r="C1578" s="13" t="s">
        <v>121</v>
      </c>
      <c r="D1578" s="14" t="s">
        <v>7367</v>
      </c>
      <c r="E1578" s="16" t="s">
        <v>7393</v>
      </c>
      <c r="F1578" s="14" t="s">
        <v>3634</v>
      </c>
      <c r="G1578" s="16" t="s">
        <v>7394</v>
      </c>
      <c r="H1578" s="13" t="s">
        <v>7386</v>
      </c>
      <c r="I1578" s="13" t="s">
        <v>7395</v>
      </c>
      <c r="J1578" s="13" t="s">
        <v>7396</v>
      </c>
      <c r="K1578" s="13" t="s">
        <v>7397</v>
      </c>
      <c r="L1578" s="13" t="s">
        <v>7398</v>
      </c>
      <c r="M1578" s="13" t="s">
        <v>53</v>
      </c>
      <c r="N1578" s="13" t="s">
        <v>249</v>
      </c>
      <c r="O1578" s="14"/>
      <c r="P1578" s="13" t="s">
        <v>4597</v>
      </c>
      <c r="Q1578" s="16" t="s">
        <v>7399</v>
      </c>
    </row>
    <row r="1579" customFormat="false" ht="72.35" hidden="false" customHeight="false" outlineLevel="0" collapsed="false">
      <c r="A1579" s="13" t="s">
        <v>7400</v>
      </c>
      <c r="B1579" s="14" t="s">
        <v>112</v>
      </c>
      <c r="C1579" s="13" t="s">
        <v>121</v>
      </c>
      <c r="D1579" s="14" t="s">
        <v>7367</v>
      </c>
      <c r="E1579" s="16" t="s">
        <v>7401</v>
      </c>
      <c r="F1579" s="14" t="s">
        <v>450</v>
      </c>
      <c r="G1579" s="16" t="s">
        <v>7402</v>
      </c>
      <c r="H1579" s="13" t="s">
        <v>7403</v>
      </c>
      <c r="I1579" s="13" t="s">
        <v>7404</v>
      </c>
      <c r="J1579" s="13" t="s">
        <v>7405</v>
      </c>
      <c r="K1579" s="13" t="s">
        <v>7406</v>
      </c>
      <c r="L1579" s="13" t="s">
        <v>7407</v>
      </c>
      <c r="M1579" s="13" t="s">
        <v>55</v>
      </c>
      <c r="N1579" s="13" t="s">
        <v>249</v>
      </c>
      <c r="O1579" s="14"/>
      <c r="P1579" s="13" t="s">
        <v>4597</v>
      </c>
      <c r="Q1579" s="16" t="s">
        <v>7408</v>
      </c>
    </row>
    <row r="1580" customFormat="false" ht="72.35" hidden="false" customHeight="false" outlineLevel="0" collapsed="false">
      <c r="A1580" s="13" t="s">
        <v>7409</v>
      </c>
      <c r="B1580" s="14" t="s">
        <v>112</v>
      </c>
      <c r="C1580" s="13" t="s">
        <v>121</v>
      </c>
      <c r="D1580" s="14" t="s">
        <v>7367</v>
      </c>
      <c r="E1580" s="15" t="s">
        <v>7410</v>
      </c>
      <c r="F1580" s="14" t="s">
        <v>6547</v>
      </c>
      <c r="G1580" s="16" t="s">
        <v>7411</v>
      </c>
      <c r="H1580" s="13" t="s">
        <v>6243</v>
      </c>
      <c r="I1580" s="13" t="s">
        <v>7412</v>
      </c>
      <c r="J1580" s="13" t="s">
        <v>7413</v>
      </c>
      <c r="K1580" s="13" t="s">
        <v>7414</v>
      </c>
      <c r="L1580" s="13" t="s">
        <v>7415</v>
      </c>
      <c r="M1580" s="13" t="s">
        <v>53</v>
      </c>
      <c r="N1580" s="13" t="s">
        <v>249</v>
      </c>
      <c r="O1580" s="14"/>
      <c r="P1580" s="13" t="s">
        <v>4597</v>
      </c>
      <c r="Q1580" s="16" t="s">
        <v>7416</v>
      </c>
    </row>
    <row r="1581" customFormat="false" ht="86.55" hidden="false" customHeight="false" outlineLevel="0" collapsed="false">
      <c r="A1581" s="13" t="s">
        <v>7417</v>
      </c>
      <c r="B1581" s="14" t="s">
        <v>112</v>
      </c>
      <c r="C1581" s="13" t="s">
        <v>121</v>
      </c>
      <c r="D1581" s="14" t="s">
        <v>7367</v>
      </c>
      <c r="E1581" s="16" t="s">
        <v>7418</v>
      </c>
      <c r="F1581" s="14" t="s">
        <v>539</v>
      </c>
      <c r="G1581" s="16" t="s">
        <v>7419</v>
      </c>
      <c r="H1581" s="13" t="s">
        <v>6243</v>
      </c>
      <c r="I1581" s="13" t="s">
        <v>7354</v>
      </c>
      <c r="J1581" s="13" t="s">
        <v>7355</v>
      </c>
      <c r="K1581" s="13" t="s">
        <v>7356</v>
      </c>
      <c r="L1581" s="13" t="s">
        <v>7357</v>
      </c>
      <c r="M1581" s="13" t="s">
        <v>52</v>
      </c>
      <c r="N1581" s="13" t="s">
        <v>249</v>
      </c>
      <c r="O1581" s="14"/>
      <c r="P1581" s="13" t="s">
        <v>4597</v>
      </c>
      <c r="Q1581" s="16" t="s">
        <v>7420</v>
      </c>
    </row>
    <row r="1582" customFormat="false" ht="72.35" hidden="false" customHeight="false" outlineLevel="0" collapsed="false">
      <c r="A1582" s="13" t="s">
        <v>7421</v>
      </c>
      <c r="B1582" s="14" t="s">
        <v>112</v>
      </c>
      <c r="C1582" s="13" t="s">
        <v>121</v>
      </c>
      <c r="D1582" s="14" t="s">
        <v>7422</v>
      </c>
      <c r="E1582" s="16" t="s">
        <v>7423</v>
      </c>
      <c r="F1582" s="14" t="s">
        <v>450</v>
      </c>
      <c r="G1582" s="16" t="s">
        <v>7424</v>
      </c>
      <c r="H1582" s="13" t="s">
        <v>7403</v>
      </c>
      <c r="I1582" s="13" t="s">
        <v>7404</v>
      </c>
      <c r="J1582" s="13" t="s">
        <v>7425</v>
      </c>
      <c r="K1582" s="13" t="s">
        <v>7406</v>
      </c>
      <c r="L1582" s="13" t="s">
        <v>7407</v>
      </c>
      <c r="M1582" s="13" t="s">
        <v>55</v>
      </c>
      <c r="N1582" s="13" t="s">
        <v>249</v>
      </c>
      <c r="O1582" s="14"/>
      <c r="P1582" s="13" t="s">
        <v>4597</v>
      </c>
      <c r="Q1582" s="16" t="s">
        <v>7426</v>
      </c>
    </row>
    <row r="1583" customFormat="false" ht="58.2" hidden="false" customHeight="false" outlineLevel="0" collapsed="false">
      <c r="A1583" s="13" t="s">
        <v>7427</v>
      </c>
      <c r="B1583" s="14" t="s">
        <v>112</v>
      </c>
      <c r="C1583" s="13" t="s">
        <v>121</v>
      </c>
      <c r="D1583" s="14" t="s">
        <v>7428</v>
      </c>
      <c r="E1583" s="16" t="s">
        <v>7429</v>
      </c>
      <c r="F1583" s="14" t="s">
        <v>450</v>
      </c>
      <c r="G1583" s="16" t="s">
        <v>7430</v>
      </c>
      <c r="H1583" s="13" t="s">
        <v>7403</v>
      </c>
      <c r="I1583" s="13" t="s">
        <v>7404</v>
      </c>
      <c r="J1583" s="13" t="s">
        <v>7425</v>
      </c>
      <c r="K1583" s="13" t="s">
        <v>7406</v>
      </c>
      <c r="L1583" s="13" t="s">
        <v>7407</v>
      </c>
      <c r="M1583" s="13" t="s">
        <v>55</v>
      </c>
      <c r="N1583" s="13" t="s">
        <v>249</v>
      </c>
      <c r="O1583" s="14"/>
      <c r="P1583" s="13" t="s">
        <v>4597</v>
      </c>
      <c r="Q1583" s="16" t="s">
        <v>7431</v>
      </c>
    </row>
    <row r="1584" customFormat="false" ht="72.35" hidden="false" customHeight="false" outlineLevel="0" collapsed="false">
      <c r="A1584" s="13" t="s">
        <v>7432</v>
      </c>
      <c r="B1584" s="14" t="s">
        <v>112</v>
      </c>
      <c r="C1584" s="13" t="s">
        <v>121</v>
      </c>
      <c r="D1584" s="14" t="s">
        <v>7433</v>
      </c>
      <c r="E1584" s="16" t="s">
        <v>7434</v>
      </c>
      <c r="F1584" s="14" t="s">
        <v>450</v>
      </c>
      <c r="G1584" s="16" t="s">
        <v>7435</v>
      </c>
      <c r="H1584" s="13" t="s">
        <v>6243</v>
      </c>
      <c r="I1584" s="13" t="s">
        <v>7404</v>
      </c>
      <c r="J1584" s="13" t="s">
        <v>7425</v>
      </c>
      <c r="K1584" s="13" t="s">
        <v>7406</v>
      </c>
      <c r="L1584" s="13" t="s">
        <v>7407</v>
      </c>
      <c r="M1584" s="13" t="s">
        <v>55</v>
      </c>
      <c r="N1584" s="13" t="s">
        <v>249</v>
      </c>
      <c r="O1584" s="14"/>
      <c r="P1584" s="13" t="s">
        <v>4597</v>
      </c>
      <c r="Q1584" s="16" t="s">
        <v>7436</v>
      </c>
    </row>
    <row r="1585" customFormat="false" ht="72.35" hidden="false" customHeight="false" outlineLevel="0" collapsed="false">
      <c r="A1585" s="13" t="s">
        <v>7437</v>
      </c>
      <c r="B1585" s="14" t="s">
        <v>112</v>
      </c>
      <c r="C1585" s="13" t="s">
        <v>121</v>
      </c>
      <c r="D1585" s="14" t="s">
        <v>7438</v>
      </c>
      <c r="E1585" s="16" t="s">
        <v>7439</v>
      </c>
      <c r="F1585" s="14" t="s">
        <v>450</v>
      </c>
      <c r="G1585" s="16" t="s">
        <v>7440</v>
      </c>
      <c r="H1585" s="13" t="s">
        <v>6243</v>
      </c>
      <c r="I1585" s="13" t="s">
        <v>7404</v>
      </c>
      <c r="J1585" s="13" t="s">
        <v>7425</v>
      </c>
      <c r="K1585" s="13" t="s">
        <v>7406</v>
      </c>
      <c r="L1585" s="13" t="s">
        <v>7407</v>
      </c>
      <c r="M1585" s="13" t="s">
        <v>55</v>
      </c>
      <c r="N1585" s="13" t="s">
        <v>249</v>
      </c>
      <c r="O1585" s="14"/>
      <c r="P1585" s="13" t="s">
        <v>4597</v>
      </c>
      <c r="Q1585" s="16" t="s">
        <v>7441</v>
      </c>
    </row>
    <row r="1586" customFormat="false" ht="86.55" hidden="false" customHeight="false" outlineLevel="0" collapsed="false">
      <c r="A1586" s="13" t="s">
        <v>7442</v>
      </c>
      <c r="B1586" s="14" t="s">
        <v>112</v>
      </c>
      <c r="C1586" s="13" t="s">
        <v>121</v>
      </c>
      <c r="D1586" s="14" t="s">
        <v>7443</v>
      </c>
      <c r="E1586" s="16" t="s">
        <v>7444</v>
      </c>
      <c r="F1586" s="14" t="s">
        <v>7445</v>
      </c>
      <c r="G1586" s="16" t="s">
        <v>7446</v>
      </c>
      <c r="H1586" s="13" t="s">
        <v>7447</v>
      </c>
      <c r="I1586" s="13" t="s">
        <v>7448</v>
      </c>
      <c r="J1586" s="13" t="s">
        <v>7449</v>
      </c>
      <c r="K1586" s="13" t="s">
        <v>7450</v>
      </c>
      <c r="L1586" s="13" t="s">
        <v>7451</v>
      </c>
      <c r="M1586" s="13" t="s">
        <v>52</v>
      </c>
      <c r="N1586" s="13" t="s">
        <v>249</v>
      </c>
      <c r="O1586" s="14"/>
      <c r="P1586" s="13" t="s">
        <v>4597</v>
      </c>
      <c r="Q1586" s="16" t="s">
        <v>7452</v>
      </c>
    </row>
    <row r="1587" customFormat="false" ht="72.35" hidden="false" customHeight="false" outlineLevel="0" collapsed="false">
      <c r="A1587" s="13" t="s">
        <v>7453</v>
      </c>
      <c r="B1587" s="14" t="s">
        <v>112</v>
      </c>
      <c r="C1587" s="13" t="s">
        <v>121</v>
      </c>
      <c r="D1587" s="14" t="s">
        <v>7454</v>
      </c>
      <c r="E1587" s="16" t="s">
        <v>7455</v>
      </c>
      <c r="F1587" s="14" t="s">
        <v>7456</v>
      </c>
      <c r="G1587" s="16" t="s">
        <v>7457</v>
      </c>
      <c r="H1587" s="13" t="s">
        <v>7447</v>
      </c>
      <c r="I1587" s="13" t="s">
        <v>7458</v>
      </c>
      <c r="J1587" s="13" t="s">
        <v>7459</v>
      </c>
      <c r="K1587" s="13" t="s">
        <v>7460</v>
      </c>
      <c r="L1587" s="13" t="s">
        <v>7461</v>
      </c>
      <c r="M1587" s="13" t="s">
        <v>56</v>
      </c>
      <c r="N1587" s="13" t="s">
        <v>249</v>
      </c>
      <c r="O1587" s="14"/>
      <c r="P1587" s="13" t="s">
        <v>4597</v>
      </c>
      <c r="Q1587" s="15" t="s">
        <v>7462</v>
      </c>
    </row>
    <row r="1588" customFormat="false" ht="58.2" hidden="false" customHeight="false" outlineLevel="0" collapsed="false">
      <c r="A1588" s="13" t="s">
        <v>7463</v>
      </c>
      <c r="B1588" s="14" t="s">
        <v>112</v>
      </c>
      <c r="C1588" s="13" t="s">
        <v>121</v>
      </c>
      <c r="D1588" s="14" t="s">
        <v>7464</v>
      </c>
      <c r="E1588" s="16" t="s">
        <v>7465</v>
      </c>
      <c r="F1588" s="14" t="s">
        <v>450</v>
      </c>
      <c r="G1588" s="16" t="s">
        <v>7466</v>
      </c>
      <c r="H1588" s="13" t="s">
        <v>6243</v>
      </c>
      <c r="I1588" s="13" t="s">
        <v>7467</v>
      </c>
      <c r="J1588" s="13" t="s">
        <v>7468</v>
      </c>
      <c r="K1588" s="13" t="s">
        <v>7469</v>
      </c>
      <c r="L1588" s="13" t="s">
        <v>7470</v>
      </c>
      <c r="M1588" s="13" t="s">
        <v>53</v>
      </c>
      <c r="N1588" s="13" t="s">
        <v>249</v>
      </c>
      <c r="O1588" s="14"/>
      <c r="P1588" s="13" t="s">
        <v>4597</v>
      </c>
      <c r="Q1588" s="16" t="s">
        <v>7471</v>
      </c>
    </row>
    <row r="1589" customFormat="false" ht="72.35" hidden="false" customHeight="false" outlineLevel="0" collapsed="false">
      <c r="A1589" s="13" t="s">
        <v>7472</v>
      </c>
      <c r="B1589" s="14" t="s">
        <v>112</v>
      </c>
      <c r="C1589" s="13" t="s">
        <v>121</v>
      </c>
      <c r="D1589" s="14" t="s">
        <v>7473</v>
      </c>
      <c r="E1589" s="16" t="s">
        <v>7474</v>
      </c>
      <c r="F1589" s="14" t="s">
        <v>396</v>
      </c>
      <c r="G1589" s="16" t="s">
        <v>7475</v>
      </c>
      <c r="H1589" s="13" t="s">
        <v>6243</v>
      </c>
      <c r="I1589" s="13" t="s">
        <v>7476</v>
      </c>
      <c r="J1589" s="13" t="s">
        <v>7477</v>
      </c>
      <c r="K1589" s="13" t="s">
        <v>7478</v>
      </c>
      <c r="L1589" s="13" t="s">
        <v>7479</v>
      </c>
      <c r="M1589" s="13" t="s">
        <v>56</v>
      </c>
      <c r="N1589" s="13" t="s">
        <v>249</v>
      </c>
      <c r="O1589" s="14"/>
      <c r="P1589" s="13" t="s">
        <v>4597</v>
      </c>
      <c r="Q1589" s="16" t="s">
        <v>7480</v>
      </c>
    </row>
    <row r="1590" customFormat="false" ht="58.2" hidden="false" customHeight="false" outlineLevel="0" collapsed="false">
      <c r="A1590" s="13" t="s">
        <v>7481</v>
      </c>
      <c r="B1590" s="14" t="s">
        <v>112</v>
      </c>
      <c r="C1590" s="13" t="s">
        <v>121</v>
      </c>
      <c r="D1590" s="14" t="s">
        <v>7482</v>
      </c>
      <c r="E1590" s="16" t="s">
        <v>7483</v>
      </c>
      <c r="F1590" s="14" t="s">
        <v>415</v>
      </c>
      <c r="G1590" s="16" t="s">
        <v>7484</v>
      </c>
      <c r="H1590" s="13" t="s">
        <v>7485</v>
      </c>
      <c r="I1590" s="13" t="s">
        <v>7486</v>
      </c>
      <c r="J1590" s="13" t="s">
        <v>7487</v>
      </c>
      <c r="K1590" s="13" t="s">
        <v>7488</v>
      </c>
      <c r="L1590" s="13" t="s">
        <v>7489</v>
      </c>
      <c r="M1590" s="13" t="s">
        <v>52</v>
      </c>
      <c r="N1590" s="13" t="s">
        <v>249</v>
      </c>
      <c r="O1590" s="14"/>
      <c r="P1590" s="13" t="s">
        <v>4597</v>
      </c>
      <c r="Q1590" s="16" t="s">
        <v>7490</v>
      </c>
    </row>
    <row r="1591" customFormat="false" ht="58.2" hidden="false" customHeight="false" outlineLevel="0" collapsed="false">
      <c r="A1591" s="13" t="s">
        <v>7491</v>
      </c>
      <c r="B1591" s="14" t="s">
        <v>112</v>
      </c>
      <c r="C1591" s="13" t="s">
        <v>121</v>
      </c>
      <c r="D1591" s="14" t="s">
        <v>7492</v>
      </c>
      <c r="E1591" s="16" t="s">
        <v>7493</v>
      </c>
      <c r="F1591" s="14" t="s">
        <v>415</v>
      </c>
      <c r="G1591" s="16" t="s">
        <v>7494</v>
      </c>
      <c r="H1591" s="13" t="s">
        <v>7447</v>
      </c>
      <c r="I1591" s="13" t="s">
        <v>7495</v>
      </c>
      <c r="J1591" s="13" t="s">
        <v>7496</v>
      </c>
      <c r="K1591" s="13" t="s">
        <v>7497</v>
      </c>
      <c r="L1591" s="13" t="s">
        <v>7498</v>
      </c>
      <c r="M1591" s="13" t="s">
        <v>52</v>
      </c>
      <c r="N1591" s="13" t="s">
        <v>249</v>
      </c>
      <c r="O1591" s="14"/>
      <c r="P1591" s="13" t="s">
        <v>4597</v>
      </c>
      <c r="Q1591" s="16" t="s">
        <v>7499</v>
      </c>
    </row>
    <row r="1592" customFormat="false" ht="72.35" hidden="false" customHeight="false" outlineLevel="0" collapsed="false">
      <c r="A1592" s="13" t="s">
        <v>7500</v>
      </c>
      <c r="B1592" s="14" t="s">
        <v>112</v>
      </c>
      <c r="C1592" s="13" t="s">
        <v>121</v>
      </c>
      <c r="D1592" s="14" t="s">
        <v>7501</v>
      </c>
      <c r="E1592" s="16" t="s">
        <v>7502</v>
      </c>
      <c r="F1592" s="14" t="s">
        <v>6727</v>
      </c>
      <c r="G1592" s="16" t="s">
        <v>7503</v>
      </c>
      <c r="H1592" s="13" t="s">
        <v>6243</v>
      </c>
      <c r="I1592" s="13" t="s">
        <v>7504</v>
      </c>
      <c r="J1592" s="13" t="s">
        <v>7505</v>
      </c>
      <c r="K1592" s="13" t="s">
        <v>7506</v>
      </c>
      <c r="L1592" s="13" t="s">
        <v>7507</v>
      </c>
      <c r="M1592" s="13" t="s">
        <v>52</v>
      </c>
      <c r="N1592" s="13" t="s">
        <v>249</v>
      </c>
      <c r="O1592" s="14"/>
      <c r="P1592" s="13" t="s">
        <v>4597</v>
      </c>
      <c r="Q1592" s="16" t="s">
        <v>7508</v>
      </c>
    </row>
    <row r="1593" customFormat="false" ht="58.2" hidden="false" customHeight="false" outlineLevel="0" collapsed="false">
      <c r="A1593" s="13" t="s">
        <v>7509</v>
      </c>
      <c r="B1593" s="14" t="s">
        <v>112</v>
      </c>
      <c r="C1593" s="13" t="s">
        <v>121</v>
      </c>
      <c r="D1593" s="14" t="s">
        <v>7510</v>
      </c>
      <c r="E1593" s="16" t="s">
        <v>7511</v>
      </c>
      <c r="F1593" s="14" t="s">
        <v>450</v>
      </c>
      <c r="G1593" s="16" t="s">
        <v>7512</v>
      </c>
      <c r="H1593" s="13" t="s">
        <v>6243</v>
      </c>
      <c r="I1593" s="13" t="s">
        <v>7513</v>
      </c>
      <c r="J1593" s="13" t="s">
        <v>7514</v>
      </c>
      <c r="K1593" s="13" t="s">
        <v>7515</v>
      </c>
      <c r="L1593" s="13" t="s">
        <v>7516</v>
      </c>
      <c r="M1593" s="13" t="s">
        <v>53</v>
      </c>
      <c r="N1593" s="13" t="s">
        <v>249</v>
      </c>
      <c r="O1593" s="14"/>
      <c r="P1593" s="13" t="s">
        <v>4597</v>
      </c>
      <c r="Q1593" s="16" t="s">
        <v>7517</v>
      </c>
    </row>
    <row r="1594" customFormat="false" ht="86.55" hidden="false" customHeight="false" outlineLevel="0" collapsed="false">
      <c r="A1594" s="13" t="s">
        <v>7518</v>
      </c>
      <c r="B1594" s="14" t="s">
        <v>112</v>
      </c>
      <c r="C1594" s="13" t="s">
        <v>121</v>
      </c>
      <c r="D1594" s="14" t="s">
        <v>7519</v>
      </c>
      <c r="E1594" s="16" t="s">
        <v>7520</v>
      </c>
      <c r="F1594" s="14" t="s">
        <v>450</v>
      </c>
      <c r="G1594" s="16" t="s">
        <v>7521</v>
      </c>
      <c r="H1594" s="13" t="s">
        <v>6243</v>
      </c>
      <c r="I1594" s="13" t="s">
        <v>7522</v>
      </c>
      <c r="J1594" s="13" t="s">
        <v>7523</v>
      </c>
      <c r="K1594" s="13" t="s">
        <v>7524</v>
      </c>
      <c r="L1594" s="13" t="s">
        <v>7525</v>
      </c>
      <c r="M1594" s="13" t="s">
        <v>53</v>
      </c>
      <c r="N1594" s="13" t="s">
        <v>249</v>
      </c>
      <c r="O1594" s="14"/>
      <c r="P1594" s="13" t="s">
        <v>4597</v>
      </c>
      <c r="Q1594" s="16" t="s">
        <v>7526</v>
      </c>
    </row>
    <row r="1595" customFormat="false" ht="58.2" hidden="false" customHeight="false" outlineLevel="0" collapsed="false">
      <c r="A1595" s="13" t="s">
        <v>7527</v>
      </c>
      <c r="B1595" s="14" t="s">
        <v>112</v>
      </c>
      <c r="C1595" s="13" t="s">
        <v>121</v>
      </c>
      <c r="D1595" s="14" t="s">
        <v>7528</v>
      </c>
      <c r="E1595" s="16" t="s">
        <v>7529</v>
      </c>
      <c r="F1595" s="14" t="s">
        <v>415</v>
      </c>
      <c r="G1595" s="16" t="s">
        <v>7530</v>
      </c>
      <c r="H1595" s="13" t="s">
        <v>6243</v>
      </c>
      <c r="I1595" s="13" t="s">
        <v>7531</v>
      </c>
      <c r="J1595" s="13" t="s">
        <v>7532</v>
      </c>
      <c r="K1595" s="13" t="s">
        <v>7533</v>
      </c>
      <c r="L1595" s="13" t="s">
        <v>7534</v>
      </c>
      <c r="M1595" s="13" t="s">
        <v>53</v>
      </c>
      <c r="N1595" s="13" t="s">
        <v>249</v>
      </c>
      <c r="O1595" s="14"/>
      <c r="P1595" s="13" t="s">
        <v>4597</v>
      </c>
      <c r="Q1595" s="16" t="s">
        <v>7535</v>
      </c>
    </row>
    <row r="1596" customFormat="false" ht="44" hidden="false" customHeight="false" outlineLevel="0" collapsed="false">
      <c r="A1596" s="13" t="s">
        <v>7536</v>
      </c>
      <c r="B1596" s="14" t="s">
        <v>112</v>
      </c>
      <c r="C1596" s="13" t="s">
        <v>121</v>
      </c>
      <c r="D1596" s="14" t="s">
        <v>7537</v>
      </c>
      <c r="E1596" s="16" t="s">
        <v>7538</v>
      </c>
      <c r="F1596" s="14" t="s">
        <v>415</v>
      </c>
      <c r="G1596" s="16" t="s">
        <v>7539</v>
      </c>
      <c r="H1596" s="13" t="s">
        <v>7540</v>
      </c>
      <c r="I1596" s="13" t="s">
        <v>7541</v>
      </c>
      <c r="J1596" s="13" t="s">
        <v>7542</v>
      </c>
      <c r="K1596" s="13" t="s">
        <v>7543</v>
      </c>
      <c r="L1596" s="13" t="s">
        <v>7544</v>
      </c>
      <c r="M1596" s="13" t="s">
        <v>52</v>
      </c>
      <c r="N1596" s="13" t="s">
        <v>249</v>
      </c>
      <c r="O1596" s="14"/>
      <c r="P1596" s="13" t="s">
        <v>4597</v>
      </c>
      <c r="Q1596" s="16" t="s">
        <v>7545</v>
      </c>
    </row>
    <row r="1597" customFormat="false" ht="72.35" hidden="false" customHeight="false" outlineLevel="0" collapsed="false">
      <c r="A1597" s="13" t="s">
        <v>7546</v>
      </c>
      <c r="B1597" s="14" t="s">
        <v>112</v>
      </c>
      <c r="C1597" s="13" t="s">
        <v>121</v>
      </c>
      <c r="D1597" s="14" t="s">
        <v>7547</v>
      </c>
      <c r="E1597" s="16" t="s">
        <v>7548</v>
      </c>
      <c r="F1597" s="14" t="s">
        <v>7456</v>
      </c>
      <c r="G1597" s="16" t="s">
        <v>7549</v>
      </c>
      <c r="H1597" s="13" t="s">
        <v>6243</v>
      </c>
      <c r="I1597" s="13" t="s">
        <v>7550</v>
      </c>
      <c r="J1597" s="13" t="s">
        <v>7551</v>
      </c>
      <c r="K1597" s="13" t="s">
        <v>7552</v>
      </c>
      <c r="L1597" s="13" t="s">
        <v>7553</v>
      </c>
      <c r="M1597" s="13" t="s">
        <v>53</v>
      </c>
      <c r="N1597" s="13" t="s">
        <v>249</v>
      </c>
      <c r="O1597" s="14"/>
      <c r="P1597" s="13" t="s">
        <v>4597</v>
      </c>
      <c r="Q1597" s="16" t="s">
        <v>7554</v>
      </c>
    </row>
    <row r="1598" customFormat="false" ht="58.2" hidden="false" customHeight="false" outlineLevel="0" collapsed="false">
      <c r="A1598" s="13" t="s">
        <v>7555</v>
      </c>
      <c r="B1598" s="14" t="s">
        <v>112</v>
      </c>
      <c r="C1598" s="13" t="s">
        <v>123</v>
      </c>
      <c r="D1598" s="14" t="s">
        <v>7556</v>
      </c>
      <c r="E1598" s="16" t="s">
        <v>7557</v>
      </c>
      <c r="F1598" s="14" t="s">
        <v>415</v>
      </c>
      <c r="G1598" s="16" t="s">
        <v>7558</v>
      </c>
      <c r="H1598" s="13" t="s">
        <v>7559</v>
      </c>
      <c r="I1598" s="13" t="s">
        <v>7560</v>
      </c>
      <c r="J1598" s="13" t="s">
        <v>7561</v>
      </c>
      <c r="K1598" s="13" t="s">
        <v>7562</v>
      </c>
      <c r="L1598" s="13" t="s">
        <v>7563</v>
      </c>
      <c r="M1598" s="13" t="s">
        <v>53</v>
      </c>
      <c r="N1598" s="13" t="s">
        <v>249</v>
      </c>
      <c r="O1598" s="14"/>
      <c r="P1598" s="13" t="s">
        <v>4597</v>
      </c>
      <c r="Q1598" s="16" t="s">
        <v>7564</v>
      </c>
    </row>
    <row r="1599" customFormat="false" ht="72.35" hidden="false" customHeight="false" outlineLevel="0" collapsed="false">
      <c r="A1599" s="13" t="s">
        <v>7565</v>
      </c>
      <c r="B1599" s="14" t="s">
        <v>112</v>
      </c>
      <c r="C1599" s="13" t="s">
        <v>123</v>
      </c>
      <c r="D1599" s="14" t="s">
        <v>7566</v>
      </c>
      <c r="E1599" s="16" t="s">
        <v>7567</v>
      </c>
      <c r="F1599" s="14" t="s">
        <v>415</v>
      </c>
      <c r="G1599" s="16" t="s">
        <v>7558</v>
      </c>
      <c r="H1599" s="13" t="s">
        <v>7559</v>
      </c>
      <c r="I1599" s="13" t="s">
        <v>7568</v>
      </c>
      <c r="J1599" s="13" t="s">
        <v>7569</v>
      </c>
      <c r="K1599" s="13" t="s">
        <v>7570</v>
      </c>
      <c r="L1599" s="13" t="s">
        <v>7571</v>
      </c>
      <c r="M1599" s="13" t="s">
        <v>53</v>
      </c>
      <c r="N1599" s="13" t="s">
        <v>249</v>
      </c>
      <c r="O1599" s="14"/>
      <c r="P1599" s="13" t="s">
        <v>4597</v>
      </c>
      <c r="Q1599" s="16" t="s">
        <v>7572</v>
      </c>
    </row>
    <row r="1600" customFormat="false" ht="58.2" hidden="false" customHeight="false" outlineLevel="0" collapsed="false">
      <c r="A1600" s="13" t="s">
        <v>7573</v>
      </c>
      <c r="B1600" s="14" t="s">
        <v>112</v>
      </c>
      <c r="C1600" s="13" t="s">
        <v>123</v>
      </c>
      <c r="D1600" s="14" t="s">
        <v>7556</v>
      </c>
      <c r="E1600" s="16" t="s">
        <v>7574</v>
      </c>
      <c r="F1600" s="14" t="s">
        <v>415</v>
      </c>
      <c r="G1600" s="16" t="s">
        <v>7558</v>
      </c>
      <c r="H1600" s="13" t="s">
        <v>7559</v>
      </c>
      <c r="I1600" s="13" t="s">
        <v>7560</v>
      </c>
      <c r="J1600" s="13" t="s">
        <v>7561</v>
      </c>
      <c r="K1600" s="13" t="s">
        <v>7562</v>
      </c>
      <c r="L1600" s="13" t="s">
        <v>7563</v>
      </c>
      <c r="M1600" s="13" t="s">
        <v>53</v>
      </c>
      <c r="N1600" s="13" t="s">
        <v>249</v>
      </c>
      <c r="O1600" s="14"/>
      <c r="P1600" s="13" t="s">
        <v>4597</v>
      </c>
      <c r="Q1600" s="16" t="s">
        <v>7575</v>
      </c>
    </row>
    <row r="1601" customFormat="false" ht="86.55" hidden="false" customHeight="false" outlineLevel="0" collapsed="false">
      <c r="A1601" s="13" t="s">
        <v>7576</v>
      </c>
      <c r="B1601" s="14" t="s">
        <v>112</v>
      </c>
      <c r="C1601" s="13" t="s">
        <v>123</v>
      </c>
      <c r="D1601" s="14" t="s">
        <v>7577</v>
      </c>
      <c r="E1601" s="16" t="s">
        <v>7578</v>
      </c>
      <c r="F1601" s="14" t="s">
        <v>539</v>
      </c>
      <c r="G1601" s="16" t="s">
        <v>7579</v>
      </c>
      <c r="H1601" s="13" t="s">
        <v>7580</v>
      </c>
      <c r="I1601" s="13" t="s">
        <v>7581</v>
      </c>
      <c r="J1601" s="13" t="s">
        <v>7582</v>
      </c>
      <c r="K1601" s="13" t="s">
        <v>7583</v>
      </c>
      <c r="L1601" s="13" t="s">
        <v>7584</v>
      </c>
      <c r="M1601" s="13" t="s">
        <v>53</v>
      </c>
      <c r="N1601" s="13" t="s">
        <v>249</v>
      </c>
      <c r="O1601" s="14"/>
      <c r="P1601" s="13" t="s">
        <v>4597</v>
      </c>
      <c r="Q1601" s="16" t="s">
        <v>7585</v>
      </c>
    </row>
    <row r="1602" customFormat="false" ht="72.35" hidden="false" customHeight="false" outlineLevel="0" collapsed="false">
      <c r="A1602" s="13" t="s">
        <v>7586</v>
      </c>
      <c r="B1602" s="14" t="s">
        <v>112</v>
      </c>
      <c r="C1602" s="13" t="s">
        <v>123</v>
      </c>
      <c r="D1602" s="14" t="s">
        <v>7577</v>
      </c>
      <c r="E1602" s="16" t="s">
        <v>7587</v>
      </c>
      <c r="F1602" s="14" t="s">
        <v>4169</v>
      </c>
      <c r="G1602" s="16" t="s">
        <v>7579</v>
      </c>
      <c r="H1602" s="13" t="s">
        <v>7580</v>
      </c>
      <c r="I1602" s="13" t="s">
        <v>7588</v>
      </c>
      <c r="J1602" s="13" t="s">
        <v>7589</v>
      </c>
      <c r="K1602" s="13" t="s">
        <v>7590</v>
      </c>
      <c r="L1602" s="13" t="s">
        <v>7591</v>
      </c>
      <c r="M1602" s="13" t="s">
        <v>53</v>
      </c>
      <c r="N1602" s="13" t="s">
        <v>249</v>
      </c>
      <c r="O1602" s="14"/>
      <c r="P1602" s="13" t="s">
        <v>4597</v>
      </c>
      <c r="Q1602" s="16" t="s">
        <v>7592</v>
      </c>
    </row>
    <row r="1603" customFormat="false" ht="72.35" hidden="false" customHeight="false" outlineLevel="0" collapsed="false">
      <c r="A1603" s="13" t="s">
        <v>7593</v>
      </c>
      <c r="B1603" s="14" t="s">
        <v>112</v>
      </c>
      <c r="C1603" s="13" t="s">
        <v>123</v>
      </c>
      <c r="D1603" s="14" t="s">
        <v>7594</v>
      </c>
      <c r="E1603" s="16" t="s">
        <v>7595</v>
      </c>
      <c r="F1603" s="14" t="s">
        <v>539</v>
      </c>
      <c r="G1603" s="16" t="s">
        <v>7596</v>
      </c>
      <c r="H1603" s="13" t="s">
        <v>7580</v>
      </c>
      <c r="I1603" s="13" t="s">
        <v>7597</v>
      </c>
      <c r="J1603" s="13" t="s">
        <v>7598</v>
      </c>
      <c r="K1603" s="13" t="s">
        <v>7599</v>
      </c>
      <c r="L1603" s="13" t="s">
        <v>7600</v>
      </c>
      <c r="M1603" s="13" t="s">
        <v>53</v>
      </c>
      <c r="N1603" s="13" t="s">
        <v>249</v>
      </c>
      <c r="O1603" s="14"/>
      <c r="P1603" s="13" t="s">
        <v>4597</v>
      </c>
      <c r="Q1603" s="15" t="s">
        <v>7601</v>
      </c>
    </row>
    <row r="1604" customFormat="false" ht="58.2" hidden="false" customHeight="false" outlineLevel="0" collapsed="false">
      <c r="A1604" s="13" t="s">
        <v>7602</v>
      </c>
      <c r="B1604" s="14" t="s">
        <v>112</v>
      </c>
      <c r="C1604" s="13" t="s">
        <v>123</v>
      </c>
      <c r="D1604" s="14" t="s">
        <v>7594</v>
      </c>
      <c r="E1604" s="16" t="s">
        <v>7603</v>
      </c>
      <c r="F1604" s="14" t="s">
        <v>450</v>
      </c>
      <c r="G1604" s="16" t="s">
        <v>7596</v>
      </c>
      <c r="H1604" s="13" t="s">
        <v>7580</v>
      </c>
      <c r="I1604" s="13" t="s">
        <v>7604</v>
      </c>
      <c r="J1604" s="13" t="s">
        <v>7605</v>
      </c>
      <c r="K1604" s="13" t="s">
        <v>7606</v>
      </c>
      <c r="L1604" s="13" t="s">
        <v>7607</v>
      </c>
      <c r="M1604" s="13" t="s">
        <v>53</v>
      </c>
      <c r="N1604" s="13" t="s">
        <v>249</v>
      </c>
      <c r="O1604" s="14"/>
      <c r="P1604" s="13" t="s">
        <v>4597</v>
      </c>
      <c r="Q1604" s="15" t="s">
        <v>7608</v>
      </c>
    </row>
    <row r="1605" customFormat="false" ht="58.2" hidden="false" customHeight="false" outlineLevel="0" collapsed="false">
      <c r="A1605" s="13" t="s">
        <v>7609</v>
      </c>
      <c r="B1605" s="14" t="s">
        <v>112</v>
      </c>
      <c r="C1605" s="13" t="s">
        <v>123</v>
      </c>
      <c r="D1605" s="14" t="s">
        <v>7594</v>
      </c>
      <c r="E1605" s="16" t="s">
        <v>7610</v>
      </c>
      <c r="F1605" s="14" t="s">
        <v>415</v>
      </c>
      <c r="G1605" s="16" t="s">
        <v>7596</v>
      </c>
      <c r="H1605" s="13" t="s">
        <v>7580</v>
      </c>
      <c r="I1605" s="13" t="s">
        <v>7611</v>
      </c>
      <c r="J1605" s="13" t="s">
        <v>7612</v>
      </c>
      <c r="K1605" s="13" t="s">
        <v>7613</v>
      </c>
      <c r="L1605" s="13" t="s">
        <v>7614</v>
      </c>
      <c r="M1605" s="13" t="s">
        <v>53</v>
      </c>
      <c r="N1605" s="13" t="s">
        <v>249</v>
      </c>
      <c r="O1605" s="14"/>
      <c r="P1605" s="13" t="s">
        <v>4597</v>
      </c>
      <c r="Q1605" s="15" t="s">
        <v>7615</v>
      </c>
    </row>
    <row r="1606" customFormat="false" ht="58.2" hidden="false" customHeight="false" outlineLevel="0" collapsed="false">
      <c r="A1606" s="13" t="s">
        <v>7616</v>
      </c>
      <c r="B1606" s="14" t="s">
        <v>112</v>
      </c>
      <c r="C1606" s="13" t="s">
        <v>123</v>
      </c>
      <c r="D1606" s="14" t="s">
        <v>7617</v>
      </c>
      <c r="E1606" s="16" t="s">
        <v>7618</v>
      </c>
      <c r="F1606" s="14" t="s">
        <v>539</v>
      </c>
      <c r="G1606" s="16" t="s">
        <v>7619</v>
      </c>
      <c r="H1606" s="13" t="s">
        <v>6243</v>
      </c>
      <c r="I1606" s="13" t="s">
        <v>7620</v>
      </c>
      <c r="J1606" s="13" t="s">
        <v>7621</v>
      </c>
      <c r="K1606" s="14"/>
      <c r="L1606" s="13" t="s">
        <v>7622</v>
      </c>
      <c r="M1606" s="13" t="s">
        <v>56</v>
      </c>
      <c r="N1606" s="13" t="s">
        <v>249</v>
      </c>
      <c r="O1606" s="14"/>
      <c r="P1606" s="13" t="s">
        <v>4597</v>
      </c>
      <c r="Q1606" s="16" t="s">
        <v>7623</v>
      </c>
    </row>
    <row r="1607" customFormat="false" ht="72.35" hidden="false" customHeight="false" outlineLevel="0" collapsed="false">
      <c r="A1607" s="13" t="s">
        <v>7624</v>
      </c>
      <c r="B1607" s="14" t="s">
        <v>112</v>
      </c>
      <c r="C1607" s="13" t="s">
        <v>123</v>
      </c>
      <c r="D1607" s="14" t="s">
        <v>7625</v>
      </c>
      <c r="E1607" s="16" t="s">
        <v>7626</v>
      </c>
      <c r="F1607" s="14" t="s">
        <v>450</v>
      </c>
      <c r="G1607" s="16" t="s">
        <v>7627</v>
      </c>
      <c r="H1607" s="13" t="s">
        <v>7628</v>
      </c>
      <c r="I1607" s="13" t="s">
        <v>7629</v>
      </c>
      <c r="J1607" s="13" t="s">
        <v>7630</v>
      </c>
      <c r="K1607" s="13" t="s">
        <v>7631</v>
      </c>
      <c r="L1607" s="13" t="s">
        <v>7632</v>
      </c>
      <c r="M1607" s="13" t="s">
        <v>53</v>
      </c>
      <c r="N1607" s="13" t="s">
        <v>249</v>
      </c>
      <c r="O1607" s="14"/>
      <c r="P1607" s="13" t="s">
        <v>4597</v>
      </c>
      <c r="Q1607" s="16" t="s">
        <v>7633</v>
      </c>
    </row>
    <row r="1608" customFormat="false" ht="72.35" hidden="false" customHeight="false" outlineLevel="0" collapsed="false">
      <c r="A1608" s="13" t="s">
        <v>7634</v>
      </c>
      <c r="B1608" s="14" t="s">
        <v>112</v>
      </c>
      <c r="C1608" s="13" t="s">
        <v>123</v>
      </c>
      <c r="D1608" s="14" t="s">
        <v>7625</v>
      </c>
      <c r="E1608" s="16" t="s">
        <v>7635</v>
      </c>
      <c r="F1608" s="14" t="s">
        <v>415</v>
      </c>
      <c r="G1608" s="16" t="s">
        <v>7627</v>
      </c>
      <c r="H1608" s="13" t="s">
        <v>7628</v>
      </c>
      <c r="I1608" s="13" t="s">
        <v>7636</v>
      </c>
      <c r="J1608" s="13" t="s">
        <v>7637</v>
      </c>
      <c r="K1608" s="13" t="s">
        <v>7638</v>
      </c>
      <c r="L1608" s="13" t="s">
        <v>7639</v>
      </c>
      <c r="M1608" s="13" t="s">
        <v>52</v>
      </c>
      <c r="N1608" s="13" t="s">
        <v>249</v>
      </c>
      <c r="O1608" s="14"/>
      <c r="P1608" s="13" t="s">
        <v>4597</v>
      </c>
      <c r="Q1608" s="16" t="s">
        <v>7640</v>
      </c>
    </row>
    <row r="1609" customFormat="false" ht="86.55" hidden="false" customHeight="false" outlineLevel="0" collapsed="false">
      <c r="A1609" s="13" t="s">
        <v>7641</v>
      </c>
      <c r="B1609" s="14" t="s">
        <v>112</v>
      </c>
      <c r="C1609" s="13" t="s">
        <v>123</v>
      </c>
      <c r="D1609" s="14" t="s">
        <v>7642</v>
      </c>
      <c r="E1609" s="16" t="s">
        <v>7643</v>
      </c>
      <c r="F1609" s="14" t="s">
        <v>396</v>
      </c>
      <c r="G1609" s="16" t="s">
        <v>7644</v>
      </c>
      <c r="H1609" s="13" t="s">
        <v>7645</v>
      </c>
      <c r="I1609" s="13" t="s">
        <v>7646</v>
      </c>
      <c r="J1609" s="13" t="s">
        <v>7647</v>
      </c>
      <c r="K1609" s="13" t="s">
        <v>7648</v>
      </c>
      <c r="L1609" s="13" t="s">
        <v>7649</v>
      </c>
      <c r="M1609" s="13" t="s">
        <v>53</v>
      </c>
      <c r="N1609" s="13" t="s">
        <v>249</v>
      </c>
      <c r="O1609" s="14"/>
      <c r="P1609" s="13" t="s">
        <v>4597</v>
      </c>
      <c r="Q1609" s="16" t="s">
        <v>7650</v>
      </c>
    </row>
    <row r="1610" customFormat="false" ht="72.35" hidden="false" customHeight="false" outlineLevel="0" collapsed="false">
      <c r="A1610" s="13" t="s">
        <v>7651</v>
      </c>
      <c r="B1610" s="14" t="s">
        <v>112</v>
      </c>
      <c r="C1610" s="13" t="s">
        <v>123</v>
      </c>
      <c r="D1610" s="14" t="s">
        <v>7642</v>
      </c>
      <c r="E1610" s="16" t="s">
        <v>7652</v>
      </c>
      <c r="F1610" s="14" t="s">
        <v>450</v>
      </c>
      <c r="G1610" s="16" t="s">
        <v>7644</v>
      </c>
      <c r="H1610" s="13" t="s">
        <v>7645</v>
      </c>
      <c r="I1610" s="13" t="s">
        <v>7653</v>
      </c>
      <c r="J1610" s="13" t="s">
        <v>7654</v>
      </c>
      <c r="K1610" s="13" t="s">
        <v>7655</v>
      </c>
      <c r="L1610" s="13" t="s">
        <v>7656</v>
      </c>
      <c r="M1610" s="13" t="s">
        <v>55</v>
      </c>
      <c r="N1610" s="13" t="s">
        <v>249</v>
      </c>
      <c r="O1610" s="14"/>
      <c r="P1610" s="13" t="s">
        <v>4597</v>
      </c>
      <c r="Q1610" s="15" t="s">
        <v>7657</v>
      </c>
    </row>
    <row r="1611" customFormat="false" ht="72.35" hidden="false" customHeight="false" outlineLevel="0" collapsed="false">
      <c r="A1611" s="13" t="s">
        <v>7658</v>
      </c>
      <c r="B1611" s="14" t="s">
        <v>112</v>
      </c>
      <c r="C1611" s="13" t="s">
        <v>123</v>
      </c>
      <c r="D1611" s="14" t="s">
        <v>7642</v>
      </c>
      <c r="E1611" s="16" t="s">
        <v>7659</v>
      </c>
      <c r="F1611" s="14" t="s">
        <v>415</v>
      </c>
      <c r="G1611" s="16" t="s">
        <v>7644</v>
      </c>
      <c r="H1611" s="13" t="s">
        <v>7645</v>
      </c>
      <c r="I1611" s="13" t="s">
        <v>7660</v>
      </c>
      <c r="J1611" s="13" t="s">
        <v>7661</v>
      </c>
      <c r="K1611" s="13" t="s">
        <v>7662</v>
      </c>
      <c r="L1611" s="13" t="s">
        <v>7663</v>
      </c>
      <c r="M1611" s="13" t="s">
        <v>53</v>
      </c>
      <c r="N1611" s="13" t="s">
        <v>249</v>
      </c>
      <c r="O1611" s="14"/>
      <c r="P1611" s="13" t="s">
        <v>4597</v>
      </c>
      <c r="Q1611" s="16" t="s">
        <v>7664</v>
      </c>
    </row>
    <row r="1612" customFormat="false" ht="72.35" hidden="false" customHeight="false" outlineLevel="0" collapsed="false">
      <c r="A1612" s="13" t="s">
        <v>7665</v>
      </c>
      <c r="B1612" s="14" t="s">
        <v>112</v>
      </c>
      <c r="C1612" s="13" t="s">
        <v>123</v>
      </c>
      <c r="D1612" s="14" t="s">
        <v>7642</v>
      </c>
      <c r="E1612" s="16" t="s">
        <v>7666</v>
      </c>
      <c r="F1612" s="14" t="s">
        <v>415</v>
      </c>
      <c r="G1612" s="16" t="s">
        <v>7644</v>
      </c>
      <c r="H1612" s="13" t="s">
        <v>7645</v>
      </c>
      <c r="I1612" s="13" t="s">
        <v>7667</v>
      </c>
      <c r="J1612" s="13" t="s">
        <v>7668</v>
      </c>
      <c r="K1612" s="13" t="s">
        <v>7669</v>
      </c>
      <c r="L1612" s="13" t="s">
        <v>7670</v>
      </c>
      <c r="M1612" s="13" t="s">
        <v>53</v>
      </c>
      <c r="N1612" s="13" t="s">
        <v>249</v>
      </c>
      <c r="O1612" s="14"/>
      <c r="P1612" s="13" t="s">
        <v>4597</v>
      </c>
      <c r="Q1612" s="16" t="s">
        <v>7671</v>
      </c>
    </row>
    <row r="1613" customFormat="false" ht="58.2" hidden="false" customHeight="false" outlineLevel="0" collapsed="false">
      <c r="A1613" s="13" t="s">
        <v>7672</v>
      </c>
      <c r="B1613" s="14" t="s">
        <v>112</v>
      </c>
      <c r="C1613" s="13" t="s">
        <v>123</v>
      </c>
      <c r="D1613" s="14" t="s">
        <v>7642</v>
      </c>
      <c r="E1613" s="16" t="s">
        <v>7673</v>
      </c>
      <c r="F1613" s="14" t="s">
        <v>415</v>
      </c>
      <c r="G1613" s="16" t="s">
        <v>7644</v>
      </c>
      <c r="H1613" s="13" t="s">
        <v>7645</v>
      </c>
      <c r="I1613" s="13" t="s">
        <v>7674</v>
      </c>
      <c r="J1613" s="13" t="s">
        <v>7675</v>
      </c>
      <c r="K1613" s="13" t="s">
        <v>7676</v>
      </c>
      <c r="L1613" s="13" t="s">
        <v>7677</v>
      </c>
      <c r="M1613" s="13" t="s">
        <v>53</v>
      </c>
      <c r="N1613" s="13" t="s">
        <v>249</v>
      </c>
      <c r="O1613" s="14"/>
      <c r="P1613" s="13" t="s">
        <v>4597</v>
      </c>
      <c r="Q1613" s="16" t="s">
        <v>7678</v>
      </c>
    </row>
    <row r="1614" customFormat="false" ht="58.2" hidden="false" customHeight="false" outlineLevel="0" collapsed="false">
      <c r="A1614" s="13" t="s">
        <v>7679</v>
      </c>
      <c r="B1614" s="14" t="s">
        <v>112</v>
      </c>
      <c r="C1614" s="13" t="s">
        <v>123</v>
      </c>
      <c r="D1614" s="14" t="s">
        <v>7642</v>
      </c>
      <c r="E1614" s="16" t="s">
        <v>7680</v>
      </c>
      <c r="F1614" s="14" t="s">
        <v>415</v>
      </c>
      <c r="G1614" s="16" t="s">
        <v>7644</v>
      </c>
      <c r="H1614" s="13" t="s">
        <v>7645</v>
      </c>
      <c r="I1614" s="13" t="s">
        <v>7660</v>
      </c>
      <c r="J1614" s="13" t="s">
        <v>7661</v>
      </c>
      <c r="K1614" s="13" t="s">
        <v>7662</v>
      </c>
      <c r="L1614" s="13" t="s">
        <v>7663</v>
      </c>
      <c r="M1614" s="13" t="s">
        <v>53</v>
      </c>
      <c r="N1614" s="13" t="s">
        <v>249</v>
      </c>
      <c r="O1614" s="14"/>
      <c r="P1614" s="13" t="s">
        <v>4597</v>
      </c>
      <c r="Q1614" s="16" t="s">
        <v>7681</v>
      </c>
    </row>
    <row r="1615" customFormat="false" ht="86.55" hidden="false" customHeight="false" outlineLevel="0" collapsed="false">
      <c r="A1615" s="13" t="s">
        <v>7682</v>
      </c>
      <c r="B1615" s="14" t="s">
        <v>112</v>
      </c>
      <c r="C1615" s="13" t="s">
        <v>123</v>
      </c>
      <c r="D1615" s="14" t="s">
        <v>7594</v>
      </c>
      <c r="E1615" s="16" t="s">
        <v>7683</v>
      </c>
      <c r="F1615" s="14" t="s">
        <v>415</v>
      </c>
      <c r="G1615" s="16" t="s">
        <v>7596</v>
      </c>
      <c r="H1615" s="13" t="s">
        <v>7580</v>
      </c>
      <c r="I1615" s="13" t="s">
        <v>7684</v>
      </c>
      <c r="J1615" s="13" t="s">
        <v>7685</v>
      </c>
      <c r="K1615" s="13" t="s">
        <v>7686</v>
      </c>
      <c r="L1615" s="13" t="s">
        <v>7687</v>
      </c>
      <c r="M1615" s="13" t="s">
        <v>53</v>
      </c>
      <c r="N1615" s="13" t="s">
        <v>249</v>
      </c>
      <c r="O1615" s="14"/>
      <c r="P1615" s="13" t="s">
        <v>4597</v>
      </c>
      <c r="Q1615" s="16" t="s">
        <v>7688</v>
      </c>
    </row>
    <row r="1616" customFormat="false" ht="86.55" hidden="false" customHeight="false" outlineLevel="0" collapsed="false">
      <c r="A1616" s="13" t="s">
        <v>7689</v>
      </c>
      <c r="B1616" s="14" t="s">
        <v>112</v>
      </c>
      <c r="C1616" s="13" t="s">
        <v>123</v>
      </c>
      <c r="D1616" s="14" t="s">
        <v>7690</v>
      </c>
      <c r="E1616" s="16" t="s">
        <v>7691</v>
      </c>
      <c r="F1616" s="14" t="s">
        <v>450</v>
      </c>
      <c r="G1616" s="16" t="s">
        <v>7692</v>
      </c>
      <c r="H1616" s="13" t="s">
        <v>7693</v>
      </c>
      <c r="I1616" s="13" t="s">
        <v>7694</v>
      </c>
      <c r="J1616" s="13" t="s">
        <v>7695</v>
      </c>
      <c r="K1616" s="14"/>
      <c r="L1616" s="13" t="s">
        <v>7696</v>
      </c>
      <c r="M1616" s="13" t="s">
        <v>53</v>
      </c>
      <c r="N1616" s="13" t="s">
        <v>249</v>
      </c>
      <c r="O1616" s="14"/>
      <c r="P1616" s="13" t="s">
        <v>4597</v>
      </c>
      <c r="Q1616" s="15" t="s">
        <v>7697</v>
      </c>
    </row>
    <row r="1617" customFormat="false" ht="100.7" hidden="false" customHeight="false" outlineLevel="0" collapsed="false">
      <c r="A1617" s="13" t="s">
        <v>7698</v>
      </c>
      <c r="B1617" s="14" t="s">
        <v>112</v>
      </c>
      <c r="C1617" s="13" t="s">
        <v>123</v>
      </c>
      <c r="D1617" s="14" t="s">
        <v>7699</v>
      </c>
      <c r="E1617" s="16" t="s">
        <v>7700</v>
      </c>
      <c r="F1617" s="14" t="s">
        <v>450</v>
      </c>
      <c r="G1617" s="16" t="s">
        <v>7701</v>
      </c>
      <c r="H1617" s="13" t="s">
        <v>7693</v>
      </c>
      <c r="I1617" s="13" t="s">
        <v>7694</v>
      </c>
      <c r="J1617" s="13" t="s">
        <v>7695</v>
      </c>
      <c r="K1617" s="14"/>
      <c r="L1617" s="13" t="s">
        <v>7696</v>
      </c>
      <c r="M1617" s="13" t="s">
        <v>53</v>
      </c>
      <c r="N1617" s="13" t="s">
        <v>249</v>
      </c>
      <c r="O1617" s="14"/>
      <c r="P1617" s="13" t="s">
        <v>4597</v>
      </c>
      <c r="Q1617" s="15" t="s">
        <v>7702</v>
      </c>
    </row>
    <row r="1618" customFormat="false" ht="157.45" hidden="false" customHeight="false" outlineLevel="0" collapsed="false">
      <c r="A1618" s="13" t="s">
        <v>7703</v>
      </c>
      <c r="B1618" s="14" t="s">
        <v>112</v>
      </c>
      <c r="C1618" s="13" t="s">
        <v>123</v>
      </c>
      <c r="D1618" s="14" t="s">
        <v>7704</v>
      </c>
      <c r="E1618" s="16" t="s">
        <v>7705</v>
      </c>
      <c r="F1618" s="14" t="s">
        <v>450</v>
      </c>
      <c r="G1618" s="16" t="s">
        <v>7692</v>
      </c>
      <c r="H1618" s="13" t="s">
        <v>7693</v>
      </c>
      <c r="I1618" s="13" t="s">
        <v>7694</v>
      </c>
      <c r="J1618" s="13" t="s">
        <v>7695</v>
      </c>
      <c r="K1618" s="14"/>
      <c r="L1618" s="13" t="s">
        <v>7696</v>
      </c>
      <c r="M1618" s="13" t="s">
        <v>53</v>
      </c>
      <c r="N1618" s="13" t="s">
        <v>249</v>
      </c>
      <c r="O1618" s="14"/>
      <c r="P1618" s="13" t="s">
        <v>4597</v>
      </c>
      <c r="Q1618" s="15" t="s">
        <v>7706</v>
      </c>
    </row>
    <row r="1619" customFormat="false" ht="72.35" hidden="false" customHeight="false" outlineLevel="0" collapsed="false">
      <c r="A1619" s="13" t="s">
        <v>7707</v>
      </c>
      <c r="B1619" s="14" t="s">
        <v>112</v>
      </c>
      <c r="C1619" s="13" t="s">
        <v>123</v>
      </c>
      <c r="D1619" s="14" t="s">
        <v>7708</v>
      </c>
      <c r="E1619" s="16" t="s">
        <v>7709</v>
      </c>
      <c r="F1619" s="14" t="s">
        <v>415</v>
      </c>
      <c r="G1619" s="16" t="s">
        <v>7710</v>
      </c>
      <c r="H1619" s="13" t="s">
        <v>7711</v>
      </c>
      <c r="I1619" s="13" t="s">
        <v>7712</v>
      </c>
      <c r="J1619" s="13" t="s">
        <v>7713</v>
      </c>
      <c r="K1619" s="13" t="s">
        <v>7714</v>
      </c>
      <c r="L1619" s="13" t="s">
        <v>7715</v>
      </c>
      <c r="M1619" s="13" t="s">
        <v>53</v>
      </c>
      <c r="N1619" s="13" t="s">
        <v>249</v>
      </c>
      <c r="O1619" s="14"/>
      <c r="P1619" s="13" t="s">
        <v>4597</v>
      </c>
      <c r="Q1619" s="16" t="s">
        <v>7716</v>
      </c>
    </row>
    <row r="1620" customFormat="false" ht="114.9" hidden="false" customHeight="false" outlineLevel="0" collapsed="false">
      <c r="A1620" s="13" t="s">
        <v>7717</v>
      </c>
      <c r="B1620" s="14" t="s">
        <v>112</v>
      </c>
      <c r="C1620" s="13" t="s">
        <v>123</v>
      </c>
      <c r="D1620" s="14" t="s">
        <v>7718</v>
      </c>
      <c r="E1620" s="16" t="s">
        <v>7719</v>
      </c>
      <c r="F1620" s="14" t="s">
        <v>4169</v>
      </c>
      <c r="G1620" s="16" t="s">
        <v>7720</v>
      </c>
      <c r="H1620" s="13" t="s">
        <v>7721</v>
      </c>
      <c r="I1620" s="13" t="s">
        <v>7722</v>
      </c>
      <c r="J1620" s="13" t="s">
        <v>7723</v>
      </c>
      <c r="K1620" s="13" t="s">
        <v>7724</v>
      </c>
      <c r="L1620" s="13" t="s">
        <v>7725</v>
      </c>
      <c r="M1620" s="13" t="s">
        <v>53</v>
      </c>
      <c r="N1620" s="13" t="s">
        <v>249</v>
      </c>
      <c r="O1620" s="14"/>
      <c r="P1620" s="13" t="s">
        <v>4597</v>
      </c>
      <c r="Q1620" s="15" t="s">
        <v>7726</v>
      </c>
    </row>
    <row r="1621" customFormat="false" ht="100.7" hidden="false" customHeight="false" outlineLevel="0" collapsed="false">
      <c r="A1621" s="13" t="s">
        <v>7727</v>
      </c>
      <c r="B1621" s="14" t="s">
        <v>112</v>
      </c>
      <c r="C1621" s="13" t="s">
        <v>123</v>
      </c>
      <c r="D1621" s="14" t="s">
        <v>7728</v>
      </c>
      <c r="E1621" s="16" t="s">
        <v>7729</v>
      </c>
      <c r="F1621" s="14" t="s">
        <v>450</v>
      </c>
      <c r="G1621" s="16" t="s">
        <v>7730</v>
      </c>
      <c r="H1621" s="13" t="s">
        <v>7711</v>
      </c>
      <c r="I1621" s="13" t="s">
        <v>7404</v>
      </c>
      <c r="J1621" s="13" t="s">
        <v>7731</v>
      </c>
      <c r="K1621" s="13" t="s">
        <v>7406</v>
      </c>
      <c r="L1621" s="13" t="s">
        <v>7407</v>
      </c>
      <c r="M1621" s="13" t="s">
        <v>55</v>
      </c>
      <c r="N1621" s="13" t="s">
        <v>249</v>
      </c>
      <c r="O1621" s="14"/>
      <c r="P1621" s="13" t="s">
        <v>4597</v>
      </c>
      <c r="Q1621" s="16" t="s">
        <v>7732</v>
      </c>
    </row>
    <row r="1622" customFormat="false" ht="100.7" hidden="false" customHeight="false" outlineLevel="0" collapsed="false">
      <c r="A1622" s="13" t="s">
        <v>7733</v>
      </c>
      <c r="B1622" s="14" t="s">
        <v>112</v>
      </c>
      <c r="C1622" s="13" t="s">
        <v>123</v>
      </c>
      <c r="D1622" s="14" t="s">
        <v>7734</v>
      </c>
      <c r="E1622" s="16" t="s">
        <v>7735</v>
      </c>
      <c r="F1622" s="14" t="s">
        <v>415</v>
      </c>
      <c r="G1622" s="16" t="s">
        <v>7736</v>
      </c>
      <c r="H1622" s="13" t="s">
        <v>7711</v>
      </c>
      <c r="I1622" s="13" t="s">
        <v>7737</v>
      </c>
      <c r="J1622" s="13" t="s">
        <v>7738</v>
      </c>
      <c r="K1622" s="13" t="s">
        <v>7739</v>
      </c>
      <c r="L1622" s="13" t="s">
        <v>7740</v>
      </c>
      <c r="M1622" s="13" t="s">
        <v>52</v>
      </c>
      <c r="N1622" s="13" t="s">
        <v>249</v>
      </c>
      <c r="O1622" s="14"/>
      <c r="P1622" s="13" t="s">
        <v>4597</v>
      </c>
      <c r="Q1622" s="16" t="s">
        <v>7741</v>
      </c>
    </row>
    <row r="1623" customFormat="false" ht="100.7" hidden="false" customHeight="false" outlineLevel="0" collapsed="false">
      <c r="A1623" s="13" t="s">
        <v>7742</v>
      </c>
      <c r="B1623" s="14" t="s">
        <v>112</v>
      </c>
      <c r="C1623" s="13" t="s">
        <v>123</v>
      </c>
      <c r="D1623" s="14" t="s">
        <v>7743</v>
      </c>
      <c r="E1623" s="16" t="s">
        <v>7744</v>
      </c>
      <c r="F1623" s="14" t="s">
        <v>415</v>
      </c>
      <c r="G1623" s="16" t="s">
        <v>7745</v>
      </c>
      <c r="H1623" s="13" t="s">
        <v>7711</v>
      </c>
      <c r="I1623" s="13" t="s">
        <v>7746</v>
      </c>
      <c r="J1623" s="13" t="s">
        <v>7747</v>
      </c>
      <c r="K1623" s="13" t="s">
        <v>7748</v>
      </c>
      <c r="L1623" s="13" t="s">
        <v>7749</v>
      </c>
      <c r="M1623" s="13" t="s">
        <v>53</v>
      </c>
      <c r="N1623" s="13" t="s">
        <v>249</v>
      </c>
      <c r="O1623" s="14"/>
      <c r="P1623" s="13" t="s">
        <v>4597</v>
      </c>
      <c r="Q1623" s="16" t="s">
        <v>7750</v>
      </c>
    </row>
    <row r="1624" customFormat="false" ht="129.1" hidden="false" customHeight="false" outlineLevel="0" collapsed="false">
      <c r="A1624" s="13" t="s">
        <v>7751</v>
      </c>
      <c r="B1624" s="14" t="s">
        <v>112</v>
      </c>
      <c r="C1624" s="13" t="s">
        <v>123</v>
      </c>
      <c r="D1624" s="14" t="s">
        <v>7752</v>
      </c>
      <c r="E1624" s="16" t="s">
        <v>7753</v>
      </c>
      <c r="F1624" s="14" t="s">
        <v>450</v>
      </c>
      <c r="G1624" s="16" t="s">
        <v>7754</v>
      </c>
      <c r="H1624" s="13" t="s">
        <v>7755</v>
      </c>
      <c r="I1624" s="13" t="s">
        <v>7756</v>
      </c>
      <c r="J1624" s="13" t="s">
        <v>7757</v>
      </c>
      <c r="K1624" s="13" t="s">
        <v>7758</v>
      </c>
      <c r="L1624" s="13" t="s">
        <v>7759</v>
      </c>
      <c r="M1624" s="13" t="s">
        <v>53</v>
      </c>
      <c r="N1624" s="13" t="s">
        <v>249</v>
      </c>
      <c r="O1624" s="14"/>
      <c r="P1624" s="13" t="s">
        <v>4597</v>
      </c>
      <c r="Q1624" s="16" t="s">
        <v>7760</v>
      </c>
    </row>
    <row r="1625" customFormat="false" ht="129.1" hidden="false" customHeight="false" outlineLevel="0" collapsed="false">
      <c r="A1625" s="13" t="s">
        <v>7761</v>
      </c>
      <c r="B1625" s="14" t="s">
        <v>112</v>
      </c>
      <c r="C1625" s="13" t="s">
        <v>123</v>
      </c>
      <c r="D1625" s="14" t="s">
        <v>7762</v>
      </c>
      <c r="E1625" s="16" t="s">
        <v>7763</v>
      </c>
      <c r="F1625" s="14" t="s">
        <v>450</v>
      </c>
      <c r="G1625" s="16" t="s">
        <v>7764</v>
      </c>
      <c r="H1625" s="13" t="s">
        <v>7765</v>
      </c>
      <c r="I1625" s="13" t="s">
        <v>7756</v>
      </c>
      <c r="J1625" s="13" t="s">
        <v>7757</v>
      </c>
      <c r="K1625" s="13" t="s">
        <v>7758</v>
      </c>
      <c r="L1625" s="13" t="s">
        <v>7759</v>
      </c>
      <c r="M1625" s="13" t="s">
        <v>53</v>
      </c>
      <c r="N1625" s="13" t="s">
        <v>249</v>
      </c>
      <c r="O1625" s="14"/>
      <c r="P1625" s="13" t="s">
        <v>4597</v>
      </c>
      <c r="Q1625" s="16" t="s">
        <v>7766</v>
      </c>
    </row>
    <row r="1626" customFormat="false" ht="114.9" hidden="false" customHeight="false" outlineLevel="0" collapsed="false">
      <c r="A1626" s="13" t="s">
        <v>7767</v>
      </c>
      <c r="B1626" s="14" t="s">
        <v>112</v>
      </c>
      <c r="C1626" s="13" t="s">
        <v>123</v>
      </c>
      <c r="D1626" s="14" t="s">
        <v>7768</v>
      </c>
      <c r="E1626" s="15" t="s">
        <v>7769</v>
      </c>
      <c r="F1626" s="14" t="s">
        <v>450</v>
      </c>
      <c r="G1626" s="16" t="s">
        <v>7770</v>
      </c>
      <c r="H1626" s="13" t="s">
        <v>7765</v>
      </c>
      <c r="I1626" s="13" t="s">
        <v>7771</v>
      </c>
      <c r="J1626" s="13" t="s">
        <v>7772</v>
      </c>
      <c r="K1626" s="13" t="s">
        <v>7773</v>
      </c>
      <c r="L1626" s="13" t="s">
        <v>7774</v>
      </c>
      <c r="M1626" s="13" t="s">
        <v>53</v>
      </c>
      <c r="N1626" s="13" t="s">
        <v>249</v>
      </c>
      <c r="O1626" s="14"/>
      <c r="P1626" s="13" t="s">
        <v>4597</v>
      </c>
      <c r="Q1626" s="16" t="s">
        <v>7775</v>
      </c>
    </row>
    <row r="1627" customFormat="false" ht="86.55" hidden="false" customHeight="false" outlineLevel="0" collapsed="false">
      <c r="A1627" s="13" t="s">
        <v>7776</v>
      </c>
      <c r="B1627" s="14" t="s">
        <v>112</v>
      </c>
      <c r="C1627" s="13" t="s">
        <v>123</v>
      </c>
      <c r="D1627" s="14" t="s">
        <v>7777</v>
      </c>
      <c r="E1627" s="16" t="s">
        <v>7778</v>
      </c>
      <c r="F1627" s="14" t="s">
        <v>450</v>
      </c>
      <c r="G1627" s="16" t="s">
        <v>7779</v>
      </c>
      <c r="H1627" s="13" t="s">
        <v>7780</v>
      </c>
      <c r="I1627" s="13" t="s">
        <v>7781</v>
      </c>
      <c r="J1627" s="13" t="s">
        <v>7782</v>
      </c>
      <c r="K1627" s="13" t="s">
        <v>7783</v>
      </c>
      <c r="L1627" s="13" t="s">
        <v>7784</v>
      </c>
      <c r="M1627" s="13" t="s">
        <v>53</v>
      </c>
      <c r="N1627" s="13" t="s">
        <v>249</v>
      </c>
      <c r="O1627" s="14"/>
      <c r="P1627" s="13" t="s">
        <v>4597</v>
      </c>
      <c r="Q1627" s="15" t="s">
        <v>7785</v>
      </c>
    </row>
    <row r="1628" customFormat="false" ht="100.7" hidden="false" customHeight="false" outlineLevel="0" collapsed="false">
      <c r="A1628" s="13" t="s">
        <v>7786</v>
      </c>
      <c r="B1628" s="14" t="s">
        <v>112</v>
      </c>
      <c r="C1628" s="13" t="s">
        <v>123</v>
      </c>
      <c r="D1628" s="14" t="s">
        <v>7787</v>
      </c>
      <c r="E1628" s="16" t="s">
        <v>7788</v>
      </c>
      <c r="F1628" s="14" t="s">
        <v>6727</v>
      </c>
      <c r="G1628" s="16" t="s">
        <v>7789</v>
      </c>
      <c r="H1628" s="13" t="s">
        <v>7790</v>
      </c>
      <c r="I1628" s="13" t="s">
        <v>7791</v>
      </c>
      <c r="J1628" s="13" t="s">
        <v>7792</v>
      </c>
      <c r="K1628" s="13" t="s">
        <v>7793</v>
      </c>
      <c r="L1628" s="13" t="s">
        <v>7794</v>
      </c>
      <c r="M1628" s="13" t="s">
        <v>52</v>
      </c>
      <c r="N1628" s="13" t="s">
        <v>249</v>
      </c>
      <c r="O1628" s="14"/>
      <c r="P1628" s="13" t="s">
        <v>4597</v>
      </c>
      <c r="Q1628" s="16" t="s">
        <v>7795</v>
      </c>
    </row>
    <row r="1629" customFormat="false" ht="114.9" hidden="false" customHeight="false" outlineLevel="0" collapsed="false">
      <c r="A1629" s="13" t="s">
        <v>7796</v>
      </c>
      <c r="B1629" s="14" t="s">
        <v>112</v>
      </c>
      <c r="C1629" s="13" t="s">
        <v>123</v>
      </c>
      <c r="D1629" s="14" t="s">
        <v>7797</v>
      </c>
      <c r="E1629" s="16" t="s">
        <v>7798</v>
      </c>
      <c r="F1629" s="14" t="s">
        <v>7799</v>
      </c>
      <c r="G1629" s="16" t="s">
        <v>7800</v>
      </c>
      <c r="H1629" s="13" t="s">
        <v>7711</v>
      </c>
      <c r="I1629" s="13" t="s">
        <v>7801</v>
      </c>
      <c r="J1629" s="13" t="s">
        <v>7802</v>
      </c>
      <c r="K1629" s="13" t="s">
        <v>7803</v>
      </c>
      <c r="L1629" s="13" t="s">
        <v>7804</v>
      </c>
      <c r="M1629" s="13" t="s">
        <v>56</v>
      </c>
      <c r="N1629" s="13" t="s">
        <v>249</v>
      </c>
      <c r="O1629" s="14"/>
      <c r="P1629" s="13" t="s">
        <v>4597</v>
      </c>
      <c r="Q1629" s="16" t="s">
        <v>7805</v>
      </c>
    </row>
    <row r="1630" customFormat="false" ht="58.2" hidden="false" customHeight="false" outlineLevel="0" collapsed="false">
      <c r="A1630" s="13" t="s">
        <v>7806</v>
      </c>
      <c r="B1630" s="14" t="s">
        <v>112</v>
      </c>
      <c r="C1630" s="13" t="s">
        <v>123</v>
      </c>
      <c r="D1630" s="14" t="s">
        <v>7807</v>
      </c>
      <c r="E1630" s="16" t="s">
        <v>7808</v>
      </c>
      <c r="F1630" s="14" t="s">
        <v>415</v>
      </c>
      <c r="G1630" s="16" t="s">
        <v>7809</v>
      </c>
      <c r="H1630" s="13" t="s">
        <v>7711</v>
      </c>
      <c r="I1630" s="13" t="s">
        <v>7746</v>
      </c>
      <c r="J1630" s="13" t="s">
        <v>7747</v>
      </c>
      <c r="K1630" s="13" t="s">
        <v>7748</v>
      </c>
      <c r="L1630" s="13" t="s">
        <v>7749</v>
      </c>
      <c r="M1630" s="13" t="s">
        <v>53</v>
      </c>
      <c r="N1630" s="13" t="s">
        <v>249</v>
      </c>
      <c r="O1630" s="14"/>
      <c r="P1630" s="13" t="s">
        <v>4597</v>
      </c>
      <c r="Q1630" s="16" t="s">
        <v>7810</v>
      </c>
    </row>
    <row r="1631" customFormat="false" ht="129.1" hidden="false" customHeight="false" outlineLevel="0" collapsed="false">
      <c r="A1631" s="13" t="s">
        <v>7811</v>
      </c>
      <c r="B1631" s="14" t="s">
        <v>112</v>
      </c>
      <c r="C1631" s="13" t="s">
        <v>123</v>
      </c>
      <c r="D1631" s="14" t="s">
        <v>7812</v>
      </c>
      <c r="E1631" s="16" t="s">
        <v>7813</v>
      </c>
      <c r="F1631" s="14" t="s">
        <v>415</v>
      </c>
      <c r="G1631" s="16" t="s">
        <v>7814</v>
      </c>
      <c r="H1631" s="13" t="s">
        <v>7815</v>
      </c>
      <c r="I1631" s="13" t="s">
        <v>7816</v>
      </c>
      <c r="J1631" s="13" t="s">
        <v>7817</v>
      </c>
      <c r="K1631" s="13" t="s">
        <v>7818</v>
      </c>
      <c r="L1631" s="13" t="s">
        <v>7819</v>
      </c>
      <c r="M1631" s="13" t="s">
        <v>53</v>
      </c>
      <c r="N1631" s="13" t="s">
        <v>249</v>
      </c>
      <c r="O1631" s="14"/>
      <c r="P1631" s="13" t="s">
        <v>4597</v>
      </c>
      <c r="Q1631" s="16" t="s">
        <v>7820</v>
      </c>
    </row>
    <row r="1632" customFormat="false" ht="44" hidden="false" customHeight="false" outlineLevel="0" collapsed="false">
      <c r="A1632" s="13" t="s">
        <v>7821</v>
      </c>
      <c r="B1632" s="14" t="s">
        <v>112</v>
      </c>
      <c r="C1632" s="13" t="s">
        <v>123</v>
      </c>
      <c r="D1632" s="14" t="s">
        <v>7822</v>
      </c>
      <c r="E1632" s="16" t="s">
        <v>7823</v>
      </c>
      <c r="F1632" s="14" t="s">
        <v>450</v>
      </c>
      <c r="G1632" s="16" t="s">
        <v>7824</v>
      </c>
      <c r="H1632" s="13" t="s">
        <v>7825</v>
      </c>
      <c r="I1632" s="13" t="s">
        <v>7826</v>
      </c>
      <c r="J1632" s="13" t="s">
        <v>7827</v>
      </c>
      <c r="K1632" s="14"/>
      <c r="L1632" s="13" t="s">
        <v>7828</v>
      </c>
      <c r="M1632" s="13" t="s">
        <v>53</v>
      </c>
      <c r="N1632" s="13" t="s">
        <v>249</v>
      </c>
      <c r="O1632" s="14"/>
      <c r="P1632" s="13" t="s">
        <v>4597</v>
      </c>
      <c r="Q1632" s="16" t="s">
        <v>7829</v>
      </c>
    </row>
    <row r="1633" customFormat="false" ht="58.2" hidden="false" customHeight="false" outlineLevel="0" collapsed="false">
      <c r="A1633" s="13" t="s">
        <v>7830</v>
      </c>
      <c r="B1633" s="14" t="s">
        <v>112</v>
      </c>
      <c r="C1633" s="13" t="s">
        <v>123</v>
      </c>
      <c r="D1633" s="14" t="s">
        <v>7831</v>
      </c>
      <c r="E1633" s="16" t="s">
        <v>7832</v>
      </c>
      <c r="F1633" s="14" t="s">
        <v>450</v>
      </c>
      <c r="G1633" s="16" t="s">
        <v>7833</v>
      </c>
      <c r="H1633" s="13" t="s">
        <v>7834</v>
      </c>
      <c r="I1633" s="13" t="s">
        <v>7826</v>
      </c>
      <c r="J1633" s="13" t="s">
        <v>7827</v>
      </c>
      <c r="K1633" s="14"/>
      <c r="L1633" s="13" t="s">
        <v>7828</v>
      </c>
      <c r="M1633" s="13" t="s">
        <v>53</v>
      </c>
      <c r="N1633" s="13" t="s">
        <v>249</v>
      </c>
      <c r="O1633" s="14"/>
      <c r="P1633" s="13" t="s">
        <v>4597</v>
      </c>
      <c r="Q1633" s="16" t="s">
        <v>7835</v>
      </c>
    </row>
    <row r="1634" customFormat="false" ht="86.55" hidden="false" customHeight="false" outlineLevel="0" collapsed="false">
      <c r="A1634" s="13" t="s">
        <v>7836</v>
      </c>
      <c r="B1634" s="14" t="s">
        <v>112</v>
      </c>
      <c r="C1634" s="13" t="s">
        <v>123</v>
      </c>
      <c r="D1634" s="14" t="s">
        <v>7837</v>
      </c>
      <c r="E1634" s="16" t="s">
        <v>7838</v>
      </c>
      <c r="F1634" s="14" t="s">
        <v>5530</v>
      </c>
      <c r="G1634" s="16" t="s">
        <v>7839</v>
      </c>
      <c r="H1634" s="13" t="s">
        <v>7840</v>
      </c>
      <c r="I1634" s="13" t="s">
        <v>7841</v>
      </c>
      <c r="J1634" s="13" t="s">
        <v>7842</v>
      </c>
      <c r="K1634" s="13" t="s">
        <v>7843</v>
      </c>
      <c r="L1634" s="13" t="s">
        <v>7844</v>
      </c>
      <c r="M1634" s="13" t="s">
        <v>52</v>
      </c>
      <c r="N1634" s="13" t="s">
        <v>249</v>
      </c>
      <c r="O1634" s="14"/>
      <c r="P1634" s="13" t="s">
        <v>4597</v>
      </c>
      <c r="Q1634" s="16" t="s">
        <v>7845</v>
      </c>
    </row>
    <row r="1635" customFormat="false" ht="100.7" hidden="false" customHeight="false" outlineLevel="0" collapsed="false">
      <c r="A1635" s="13" t="s">
        <v>7846</v>
      </c>
      <c r="B1635" s="14" t="s">
        <v>112</v>
      </c>
      <c r="C1635" s="13" t="s">
        <v>123</v>
      </c>
      <c r="D1635" s="14" t="s">
        <v>7847</v>
      </c>
      <c r="E1635" s="16" t="s">
        <v>7848</v>
      </c>
      <c r="F1635" s="14" t="s">
        <v>6727</v>
      </c>
      <c r="G1635" s="16" t="s">
        <v>7849</v>
      </c>
      <c r="H1635" s="13" t="s">
        <v>7711</v>
      </c>
      <c r="I1635" s="13" t="s">
        <v>7791</v>
      </c>
      <c r="J1635" s="13" t="s">
        <v>7792</v>
      </c>
      <c r="K1635" s="13" t="s">
        <v>7793</v>
      </c>
      <c r="L1635" s="13" t="s">
        <v>7794</v>
      </c>
      <c r="M1635" s="13" t="s">
        <v>52</v>
      </c>
      <c r="N1635" s="13" t="s">
        <v>249</v>
      </c>
      <c r="O1635" s="14"/>
      <c r="P1635" s="13" t="s">
        <v>4597</v>
      </c>
      <c r="Q1635" s="16" t="s">
        <v>7850</v>
      </c>
    </row>
    <row r="1636" customFormat="false" ht="72.35" hidden="false" customHeight="false" outlineLevel="0" collapsed="false">
      <c r="A1636" s="13" t="s">
        <v>7851</v>
      </c>
      <c r="B1636" s="14" t="s">
        <v>112</v>
      </c>
      <c r="C1636" s="13" t="s">
        <v>123</v>
      </c>
      <c r="D1636" s="14" t="s">
        <v>7852</v>
      </c>
      <c r="E1636" s="16" t="s">
        <v>7853</v>
      </c>
      <c r="F1636" s="14" t="s">
        <v>5530</v>
      </c>
      <c r="G1636" s="16" t="s">
        <v>7854</v>
      </c>
      <c r="H1636" s="13" t="s">
        <v>7711</v>
      </c>
      <c r="I1636" s="13" t="s">
        <v>7841</v>
      </c>
      <c r="J1636" s="13" t="s">
        <v>7842</v>
      </c>
      <c r="K1636" s="13" t="s">
        <v>7843</v>
      </c>
      <c r="L1636" s="13" t="s">
        <v>7844</v>
      </c>
      <c r="M1636" s="13" t="s">
        <v>52</v>
      </c>
      <c r="N1636" s="13" t="s">
        <v>249</v>
      </c>
      <c r="O1636" s="14"/>
      <c r="P1636" s="13" t="s">
        <v>4597</v>
      </c>
      <c r="Q1636" s="16" t="s">
        <v>7855</v>
      </c>
    </row>
    <row r="1637" customFormat="false" ht="86.55" hidden="false" customHeight="false" outlineLevel="0" collapsed="false">
      <c r="A1637" s="13" t="s">
        <v>7856</v>
      </c>
      <c r="B1637" s="14" t="s">
        <v>112</v>
      </c>
      <c r="C1637" s="13" t="s">
        <v>125</v>
      </c>
      <c r="D1637" s="14" t="s">
        <v>7857</v>
      </c>
      <c r="E1637" s="16" t="s">
        <v>7858</v>
      </c>
      <c r="F1637" s="14" t="s">
        <v>7859</v>
      </c>
      <c r="G1637" s="16" t="s">
        <v>7860</v>
      </c>
      <c r="H1637" s="13" t="s">
        <v>7861</v>
      </c>
      <c r="I1637" s="13" t="s">
        <v>7404</v>
      </c>
      <c r="J1637" s="13" t="s">
        <v>7862</v>
      </c>
      <c r="K1637" s="13" t="s">
        <v>7406</v>
      </c>
      <c r="L1637" s="13" t="s">
        <v>7407</v>
      </c>
      <c r="M1637" s="13" t="s">
        <v>55</v>
      </c>
      <c r="N1637" s="13" t="s">
        <v>249</v>
      </c>
      <c r="O1637" s="14"/>
      <c r="P1637" s="13" t="s">
        <v>4597</v>
      </c>
      <c r="Q1637" s="16" t="s">
        <v>7863</v>
      </c>
    </row>
    <row r="1638" customFormat="false" ht="86.55" hidden="false" customHeight="false" outlineLevel="0" collapsed="false">
      <c r="A1638" s="13" t="s">
        <v>7864</v>
      </c>
      <c r="B1638" s="14" t="s">
        <v>112</v>
      </c>
      <c r="C1638" s="13" t="s">
        <v>125</v>
      </c>
      <c r="D1638" s="14" t="s">
        <v>7865</v>
      </c>
      <c r="E1638" s="16" t="s">
        <v>7866</v>
      </c>
      <c r="F1638" s="14" t="s">
        <v>7859</v>
      </c>
      <c r="G1638" s="16" t="s">
        <v>7860</v>
      </c>
      <c r="H1638" s="13" t="s">
        <v>7861</v>
      </c>
      <c r="I1638" s="13" t="s">
        <v>7404</v>
      </c>
      <c r="J1638" s="13" t="s">
        <v>7862</v>
      </c>
      <c r="K1638" s="13" t="s">
        <v>7406</v>
      </c>
      <c r="L1638" s="13" t="s">
        <v>7407</v>
      </c>
      <c r="M1638" s="13" t="s">
        <v>55</v>
      </c>
      <c r="N1638" s="13" t="s">
        <v>249</v>
      </c>
      <c r="O1638" s="14"/>
      <c r="P1638" s="13" t="s">
        <v>4597</v>
      </c>
      <c r="Q1638" s="16" t="s">
        <v>7867</v>
      </c>
    </row>
    <row r="1639" customFormat="false" ht="58.2" hidden="false" customHeight="false" outlineLevel="0" collapsed="false">
      <c r="A1639" s="13" t="s">
        <v>7868</v>
      </c>
      <c r="B1639" s="14" t="s">
        <v>112</v>
      </c>
      <c r="C1639" s="13" t="s">
        <v>125</v>
      </c>
      <c r="D1639" s="14" t="s">
        <v>7869</v>
      </c>
      <c r="E1639" s="16" t="s">
        <v>7870</v>
      </c>
      <c r="F1639" s="14" t="s">
        <v>7859</v>
      </c>
      <c r="G1639" s="16" t="s">
        <v>7871</v>
      </c>
      <c r="H1639" s="13" t="s">
        <v>7861</v>
      </c>
      <c r="I1639" s="13" t="s">
        <v>7404</v>
      </c>
      <c r="J1639" s="13" t="s">
        <v>7862</v>
      </c>
      <c r="K1639" s="13" t="s">
        <v>7406</v>
      </c>
      <c r="L1639" s="13" t="s">
        <v>7407</v>
      </c>
      <c r="M1639" s="13" t="s">
        <v>55</v>
      </c>
      <c r="N1639" s="13" t="s">
        <v>249</v>
      </c>
      <c r="O1639" s="14"/>
      <c r="P1639" s="13" t="s">
        <v>4597</v>
      </c>
      <c r="Q1639" s="16" t="s">
        <v>7872</v>
      </c>
    </row>
    <row r="1640" customFormat="false" ht="86.55" hidden="false" customHeight="false" outlineLevel="0" collapsed="false">
      <c r="A1640" s="13" t="s">
        <v>7873</v>
      </c>
      <c r="B1640" s="14" t="s">
        <v>112</v>
      </c>
      <c r="C1640" s="13" t="s">
        <v>125</v>
      </c>
      <c r="D1640" s="14" t="s">
        <v>7874</v>
      </c>
      <c r="E1640" s="16" t="s">
        <v>7875</v>
      </c>
      <c r="F1640" s="14" t="s">
        <v>7859</v>
      </c>
      <c r="G1640" s="16" t="s">
        <v>7876</v>
      </c>
      <c r="H1640" s="13" t="s">
        <v>7877</v>
      </c>
      <c r="I1640" s="13" t="s">
        <v>7404</v>
      </c>
      <c r="J1640" s="13" t="s">
        <v>7862</v>
      </c>
      <c r="K1640" s="13" t="s">
        <v>7406</v>
      </c>
      <c r="L1640" s="13" t="s">
        <v>7407</v>
      </c>
      <c r="M1640" s="13" t="s">
        <v>55</v>
      </c>
      <c r="N1640" s="13" t="s">
        <v>249</v>
      </c>
      <c r="O1640" s="14"/>
      <c r="P1640" s="13" t="s">
        <v>4597</v>
      </c>
      <c r="Q1640" s="16" t="s">
        <v>7878</v>
      </c>
    </row>
    <row r="1641" customFormat="false" ht="86.55" hidden="false" customHeight="false" outlineLevel="0" collapsed="false">
      <c r="A1641" s="13" t="s">
        <v>7879</v>
      </c>
      <c r="B1641" s="14" t="s">
        <v>112</v>
      </c>
      <c r="C1641" s="13" t="s">
        <v>125</v>
      </c>
      <c r="D1641" s="14" t="s">
        <v>7880</v>
      </c>
      <c r="E1641" s="16" t="s">
        <v>7881</v>
      </c>
      <c r="F1641" s="14" t="s">
        <v>7859</v>
      </c>
      <c r="G1641" s="16" t="s">
        <v>7876</v>
      </c>
      <c r="H1641" s="13" t="s">
        <v>7877</v>
      </c>
      <c r="I1641" s="13" t="s">
        <v>7404</v>
      </c>
      <c r="J1641" s="13" t="s">
        <v>7862</v>
      </c>
      <c r="K1641" s="13" t="s">
        <v>7406</v>
      </c>
      <c r="L1641" s="13" t="s">
        <v>7407</v>
      </c>
      <c r="M1641" s="13" t="s">
        <v>55</v>
      </c>
      <c r="N1641" s="13" t="s">
        <v>249</v>
      </c>
      <c r="O1641" s="14"/>
      <c r="P1641" s="13" t="s">
        <v>4597</v>
      </c>
      <c r="Q1641" s="16" t="s">
        <v>7882</v>
      </c>
    </row>
    <row r="1642" customFormat="false" ht="58.2" hidden="false" customHeight="false" outlineLevel="0" collapsed="false">
      <c r="A1642" s="13" t="s">
        <v>7883</v>
      </c>
      <c r="B1642" s="14" t="s">
        <v>112</v>
      </c>
      <c r="C1642" s="13" t="s">
        <v>125</v>
      </c>
      <c r="D1642" s="14" t="s">
        <v>7884</v>
      </c>
      <c r="E1642" s="16" t="s">
        <v>7885</v>
      </c>
      <c r="F1642" s="14" t="s">
        <v>7886</v>
      </c>
      <c r="G1642" s="16" t="s">
        <v>7887</v>
      </c>
      <c r="H1642" s="13" t="s">
        <v>7877</v>
      </c>
      <c r="I1642" s="13" t="s">
        <v>7888</v>
      </c>
      <c r="J1642" s="13" t="s">
        <v>7889</v>
      </c>
      <c r="K1642" s="13" t="s">
        <v>7890</v>
      </c>
      <c r="L1642" s="13" t="s">
        <v>7891</v>
      </c>
      <c r="M1642" s="13" t="s">
        <v>53</v>
      </c>
      <c r="N1642" s="13" t="s">
        <v>249</v>
      </c>
      <c r="O1642" s="14"/>
      <c r="P1642" s="13" t="s">
        <v>4597</v>
      </c>
      <c r="Q1642" s="16" t="s">
        <v>7892</v>
      </c>
    </row>
    <row r="1643" customFormat="false" ht="58.2" hidden="false" customHeight="false" outlineLevel="0" collapsed="false">
      <c r="A1643" s="13" t="s">
        <v>7893</v>
      </c>
      <c r="B1643" s="14" t="s">
        <v>112</v>
      </c>
      <c r="C1643" s="13" t="s">
        <v>125</v>
      </c>
      <c r="D1643" s="13" t="s">
        <v>7894</v>
      </c>
      <c r="E1643" s="15" t="s">
        <v>7895</v>
      </c>
      <c r="F1643" s="14" t="s">
        <v>7896</v>
      </c>
      <c r="G1643" s="16" t="s">
        <v>7897</v>
      </c>
      <c r="H1643" s="13" t="s">
        <v>7877</v>
      </c>
      <c r="I1643" s="13" t="s">
        <v>7898</v>
      </c>
      <c r="J1643" s="13" t="s">
        <v>7899</v>
      </c>
      <c r="K1643" s="13" t="s">
        <v>7900</v>
      </c>
      <c r="L1643" s="13" t="s">
        <v>7901</v>
      </c>
      <c r="M1643" s="13" t="s">
        <v>53</v>
      </c>
      <c r="N1643" s="13" t="s">
        <v>249</v>
      </c>
      <c r="O1643" s="14"/>
      <c r="P1643" s="13" t="s">
        <v>4597</v>
      </c>
      <c r="Q1643" s="16" t="s">
        <v>7902</v>
      </c>
    </row>
    <row r="1644" customFormat="false" ht="58.2" hidden="false" customHeight="false" outlineLevel="0" collapsed="false">
      <c r="A1644" s="13" t="s">
        <v>7903</v>
      </c>
      <c r="B1644" s="14" t="s">
        <v>112</v>
      </c>
      <c r="C1644" s="13" t="s">
        <v>125</v>
      </c>
      <c r="D1644" s="14" t="s">
        <v>7904</v>
      </c>
      <c r="E1644" s="16" t="s">
        <v>7905</v>
      </c>
      <c r="F1644" s="14" t="s">
        <v>7859</v>
      </c>
      <c r="G1644" s="16" t="s">
        <v>7906</v>
      </c>
      <c r="H1644" s="13" t="s">
        <v>7877</v>
      </c>
      <c r="I1644" s="13" t="s">
        <v>7404</v>
      </c>
      <c r="J1644" s="13" t="s">
        <v>7862</v>
      </c>
      <c r="K1644" s="13" t="s">
        <v>7406</v>
      </c>
      <c r="L1644" s="13" t="s">
        <v>7407</v>
      </c>
      <c r="M1644" s="13" t="s">
        <v>55</v>
      </c>
      <c r="N1644" s="13" t="s">
        <v>249</v>
      </c>
      <c r="O1644" s="14"/>
      <c r="P1644" s="13" t="s">
        <v>4597</v>
      </c>
      <c r="Q1644" s="16" t="s">
        <v>7907</v>
      </c>
    </row>
    <row r="1645" customFormat="false" ht="86.55" hidden="false" customHeight="false" outlineLevel="0" collapsed="false">
      <c r="A1645" s="13" t="s">
        <v>7908</v>
      </c>
      <c r="B1645" s="14" t="s">
        <v>112</v>
      </c>
      <c r="C1645" s="13" t="s">
        <v>125</v>
      </c>
      <c r="D1645" s="14" t="s">
        <v>7909</v>
      </c>
      <c r="E1645" s="16" t="s">
        <v>7910</v>
      </c>
      <c r="F1645" s="14" t="s">
        <v>7911</v>
      </c>
      <c r="G1645" s="16" t="s">
        <v>7912</v>
      </c>
      <c r="H1645" s="13" t="s">
        <v>7877</v>
      </c>
      <c r="I1645" s="13" t="s">
        <v>7913</v>
      </c>
      <c r="J1645" s="13" t="s">
        <v>7914</v>
      </c>
      <c r="K1645" s="13" t="s">
        <v>7915</v>
      </c>
      <c r="L1645" s="13" t="s">
        <v>7916</v>
      </c>
      <c r="M1645" s="13" t="s">
        <v>52</v>
      </c>
      <c r="N1645" s="13" t="s">
        <v>249</v>
      </c>
      <c r="O1645" s="14"/>
      <c r="P1645" s="13" t="s">
        <v>4597</v>
      </c>
      <c r="Q1645" s="16" t="s">
        <v>7917</v>
      </c>
    </row>
    <row r="1646" customFormat="false" ht="86.55" hidden="false" customHeight="false" outlineLevel="0" collapsed="false">
      <c r="A1646" s="13" t="s">
        <v>7918</v>
      </c>
      <c r="B1646" s="14" t="s">
        <v>112</v>
      </c>
      <c r="C1646" s="13" t="s">
        <v>125</v>
      </c>
      <c r="D1646" s="14" t="s">
        <v>7919</v>
      </c>
      <c r="E1646" s="16" t="s">
        <v>7920</v>
      </c>
      <c r="F1646" s="14" t="s">
        <v>7921</v>
      </c>
      <c r="G1646" s="16" t="s">
        <v>7922</v>
      </c>
      <c r="H1646" s="13" t="s">
        <v>7877</v>
      </c>
      <c r="I1646" s="13" t="s">
        <v>7923</v>
      </c>
      <c r="J1646" s="13" t="s">
        <v>7924</v>
      </c>
      <c r="K1646" s="13" t="s">
        <v>7925</v>
      </c>
      <c r="L1646" s="13" t="s">
        <v>7926</v>
      </c>
      <c r="M1646" s="13" t="s">
        <v>52</v>
      </c>
      <c r="N1646" s="13" t="s">
        <v>249</v>
      </c>
      <c r="O1646" s="14"/>
      <c r="P1646" s="13" t="s">
        <v>4597</v>
      </c>
      <c r="Q1646" s="16" t="s">
        <v>7927</v>
      </c>
    </row>
    <row r="1647" customFormat="false" ht="72.35" hidden="false" customHeight="false" outlineLevel="0" collapsed="false">
      <c r="A1647" s="13" t="s">
        <v>7928</v>
      </c>
      <c r="B1647" s="14" t="s">
        <v>112</v>
      </c>
      <c r="C1647" s="13" t="s">
        <v>125</v>
      </c>
      <c r="D1647" s="14" t="s">
        <v>7929</v>
      </c>
      <c r="E1647" s="16" t="s">
        <v>7930</v>
      </c>
      <c r="F1647" s="14" t="s">
        <v>7921</v>
      </c>
      <c r="G1647" s="16" t="s">
        <v>7931</v>
      </c>
      <c r="H1647" s="13" t="s">
        <v>7877</v>
      </c>
      <c r="I1647" s="13" t="s">
        <v>7932</v>
      </c>
      <c r="J1647" s="13" t="s">
        <v>7933</v>
      </c>
      <c r="K1647" s="13" t="s">
        <v>7934</v>
      </c>
      <c r="L1647" s="13" t="s">
        <v>7935</v>
      </c>
      <c r="M1647" s="13" t="s">
        <v>52</v>
      </c>
      <c r="N1647" s="13" t="s">
        <v>249</v>
      </c>
      <c r="O1647" s="14"/>
      <c r="P1647" s="13" t="s">
        <v>4597</v>
      </c>
      <c r="Q1647" s="16" t="s">
        <v>7936</v>
      </c>
    </row>
    <row r="1648" customFormat="false" ht="58.2" hidden="false" customHeight="false" outlineLevel="0" collapsed="false">
      <c r="A1648" s="13" t="s">
        <v>7937</v>
      </c>
      <c r="B1648" s="14" t="s">
        <v>112</v>
      </c>
      <c r="C1648" s="13" t="s">
        <v>125</v>
      </c>
      <c r="D1648" s="14" t="s">
        <v>7938</v>
      </c>
      <c r="E1648" s="16" t="s">
        <v>7939</v>
      </c>
      <c r="F1648" s="14" t="s">
        <v>7940</v>
      </c>
      <c r="G1648" s="16" t="s">
        <v>7941</v>
      </c>
      <c r="H1648" s="13" t="s">
        <v>7942</v>
      </c>
      <c r="I1648" s="13" t="s">
        <v>7943</v>
      </c>
      <c r="J1648" s="13" t="s">
        <v>7944</v>
      </c>
      <c r="K1648" s="13" t="s">
        <v>7945</v>
      </c>
      <c r="L1648" s="13" t="s">
        <v>7946</v>
      </c>
      <c r="M1648" s="13" t="s">
        <v>53</v>
      </c>
      <c r="N1648" s="13" t="s">
        <v>249</v>
      </c>
      <c r="O1648" s="14"/>
      <c r="P1648" s="13" t="s">
        <v>4597</v>
      </c>
      <c r="Q1648" s="16" t="s">
        <v>7947</v>
      </c>
    </row>
    <row r="1649" customFormat="false" ht="44" hidden="false" customHeight="false" outlineLevel="0" collapsed="false">
      <c r="A1649" s="13" t="s">
        <v>7948</v>
      </c>
      <c r="B1649" s="14" t="s">
        <v>112</v>
      </c>
      <c r="C1649" s="13" t="s">
        <v>125</v>
      </c>
      <c r="D1649" s="13" t="s">
        <v>7949</v>
      </c>
      <c r="E1649" s="16" t="s">
        <v>7950</v>
      </c>
      <c r="F1649" s="14" t="s">
        <v>7951</v>
      </c>
      <c r="G1649" s="16" t="s">
        <v>7941</v>
      </c>
      <c r="H1649" s="13" t="s">
        <v>7942</v>
      </c>
      <c r="I1649" s="13" t="s">
        <v>7952</v>
      </c>
      <c r="J1649" s="13" t="s">
        <v>7953</v>
      </c>
      <c r="K1649" s="13" t="s">
        <v>7954</v>
      </c>
      <c r="L1649" s="13" t="s">
        <v>7955</v>
      </c>
      <c r="M1649" s="13" t="s">
        <v>52</v>
      </c>
      <c r="N1649" s="13" t="s">
        <v>249</v>
      </c>
      <c r="O1649" s="14"/>
      <c r="P1649" s="13" t="s">
        <v>4597</v>
      </c>
      <c r="Q1649" s="16" t="s">
        <v>7956</v>
      </c>
    </row>
    <row r="1650" customFormat="false" ht="72.35" hidden="false" customHeight="false" outlineLevel="0" collapsed="false">
      <c r="A1650" s="13" t="s">
        <v>7957</v>
      </c>
      <c r="B1650" s="14" t="s">
        <v>112</v>
      </c>
      <c r="C1650" s="13" t="s">
        <v>125</v>
      </c>
      <c r="D1650" s="14" t="s">
        <v>7958</v>
      </c>
      <c r="E1650" s="16" t="s">
        <v>7959</v>
      </c>
      <c r="F1650" s="14" t="s">
        <v>7960</v>
      </c>
      <c r="G1650" s="16" t="s">
        <v>7961</v>
      </c>
      <c r="H1650" s="13" t="s">
        <v>7711</v>
      </c>
      <c r="I1650" s="13" t="s">
        <v>7962</v>
      </c>
      <c r="J1650" s="13" t="s">
        <v>7963</v>
      </c>
      <c r="K1650" s="13" t="s">
        <v>7964</v>
      </c>
      <c r="L1650" s="13" t="s">
        <v>7965</v>
      </c>
      <c r="M1650" s="13" t="s">
        <v>53</v>
      </c>
      <c r="N1650" s="13" t="s">
        <v>249</v>
      </c>
      <c r="O1650" s="14"/>
      <c r="P1650" s="13" t="s">
        <v>4597</v>
      </c>
      <c r="Q1650" s="16" t="s">
        <v>7966</v>
      </c>
    </row>
    <row r="1651" customFormat="false" ht="72.35" hidden="false" customHeight="false" outlineLevel="0" collapsed="false">
      <c r="A1651" s="13" t="s">
        <v>7967</v>
      </c>
      <c r="B1651" s="14" t="s">
        <v>112</v>
      </c>
      <c r="C1651" s="13" t="s">
        <v>125</v>
      </c>
      <c r="D1651" s="14" t="s">
        <v>7968</v>
      </c>
      <c r="E1651" s="16" t="s">
        <v>7969</v>
      </c>
      <c r="F1651" s="14" t="s">
        <v>396</v>
      </c>
      <c r="G1651" s="16" t="s">
        <v>7970</v>
      </c>
      <c r="H1651" s="13" t="s">
        <v>7942</v>
      </c>
      <c r="I1651" s="13" t="s">
        <v>7971</v>
      </c>
      <c r="J1651" s="13" t="s">
        <v>7972</v>
      </c>
      <c r="K1651" s="13" t="s">
        <v>7973</v>
      </c>
      <c r="L1651" s="13" t="s">
        <v>7974</v>
      </c>
      <c r="M1651" s="13" t="s">
        <v>53</v>
      </c>
      <c r="N1651" s="13" t="s">
        <v>249</v>
      </c>
      <c r="O1651" s="14"/>
      <c r="P1651" s="13" t="s">
        <v>4597</v>
      </c>
      <c r="Q1651" s="16" t="s">
        <v>7975</v>
      </c>
    </row>
    <row r="1652" customFormat="false" ht="86.55" hidden="false" customHeight="false" outlineLevel="0" collapsed="false">
      <c r="A1652" s="13" t="s">
        <v>7976</v>
      </c>
      <c r="B1652" s="14" t="s">
        <v>112</v>
      </c>
      <c r="C1652" s="13" t="s">
        <v>125</v>
      </c>
      <c r="D1652" s="13" t="s">
        <v>7977</v>
      </c>
      <c r="E1652" s="16" t="s">
        <v>7978</v>
      </c>
      <c r="F1652" s="14" t="s">
        <v>396</v>
      </c>
      <c r="G1652" s="16" t="s">
        <v>7970</v>
      </c>
      <c r="H1652" s="13" t="s">
        <v>7942</v>
      </c>
      <c r="I1652" s="13" t="s">
        <v>7979</v>
      </c>
      <c r="J1652" s="13" t="s">
        <v>7980</v>
      </c>
      <c r="K1652" s="13" t="s">
        <v>7981</v>
      </c>
      <c r="L1652" s="13" t="s">
        <v>7982</v>
      </c>
      <c r="M1652" s="13" t="s">
        <v>53</v>
      </c>
      <c r="N1652" s="13" t="s">
        <v>249</v>
      </c>
      <c r="O1652" s="14"/>
      <c r="P1652" s="13" t="s">
        <v>4597</v>
      </c>
      <c r="Q1652" s="16" t="s">
        <v>7983</v>
      </c>
    </row>
    <row r="1653" customFormat="false" ht="72.35" hidden="false" customHeight="false" outlineLevel="0" collapsed="false">
      <c r="A1653" s="13" t="s">
        <v>7984</v>
      </c>
      <c r="B1653" s="14" t="s">
        <v>112</v>
      </c>
      <c r="C1653" s="13" t="s">
        <v>125</v>
      </c>
      <c r="D1653" s="14" t="s">
        <v>7985</v>
      </c>
      <c r="E1653" s="15" t="s">
        <v>7986</v>
      </c>
      <c r="F1653" s="14" t="s">
        <v>7987</v>
      </c>
      <c r="G1653" s="16" t="s">
        <v>7970</v>
      </c>
      <c r="H1653" s="13" t="s">
        <v>7942</v>
      </c>
      <c r="I1653" s="13" t="s">
        <v>7988</v>
      </c>
      <c r="J1653" s="13" t="s">
        <v>7989</v>
      </c>
      <c r="K1653" s="13" t="s">
        <v>7990</v>
      </c>
      <c r="L1653" s="13" t="s">
        <v>7991</v>
      </c>
      <c r="M1653" s="13" t="s">
        <v>53</v>
      </c>
      <c r="N1653" s="13" t="s">
        <v>249</v>
      </c>
      <c r="O1653" s="14"/>
      <c r="P1653" s="13" t="s">
        <v>4597</v>
      </c>
      <c r="Q1653" s="16" t="s">
        <v>7992</v>
      </c>
    </row>
    <row r="1654" customFormat="false" ht="72.35" hidden="false" customHeight="false" outlineLevel="0" collapsed="false">
      <c r="A1654" s="13" t="s">
        <v>7993</v>
      </c>
      <c r="B1654" s="14" t="s">
        <v>112</v>
      </c>
      <c r="C1654" s="13" t="s">
        <v>125</v>
      </c>
      <c r="D1654" s="14" t="s">
        <v>7994</v>
      </c>
      <c r="E1654" s="16" t="s">
        <v>7995</v>
      </c>
      <c r="F1654" s="14" t="s">
        <v>7996</v>
      </c>
      <c r="G1654" s="16" t="s">
        <v>7970</v>
      </c>
      <c r="H1654" s="13" t="s">
        <v>7942</v>
      </c>
      <c r="I1654" s="13" t="s">
        <v>7988</v>
      </c>
      <c r="J1654" s="13" t="s">
        <v>7989</v>
      </c>
      <c r="K1654" s="13" t="s">
        <v>7990</v>
      </c>
      <c r="L1654" s="13" t="s">
        <v>7991</v>
      </c>
      <c r="M1654" s="13" t="s">
        <v>53</v>
      </c>
      <c r="N1654" s="13" t="s">
        <v>249</v>
      </c>
      <c r="O1654" s="14"/>
      <c r="P1654" s="13" t="s">
        <v>4597</v>
      </c>
      <c r="Q1654" s="16" t="s">
        <v>7997</v>
      </c>
    </row>
    <row r="1655" customFormat="false" ht="58.2" hidden="false" customHeight="false" outlineLevel="0" collapsed="false">
      <c r="A1655" s="13" t="s">
        <v>7998</v>
      </c>
      <c r="B1655" s="14" t="s">
        <v>112</v>
      </c>
      <c r="C1655" s="13" t="s">
        <v>125</v>
      </c>
      <c r="D1655" s="14" t="s">
        <v>7999</v>
      </c>
      <c r="E1655" s="16" t="s">
        <v>8000</v>
      </c>
      <c r="F1655" s="14" t="s">
        <v>450</v>
      </c>
      <c r="G1655" s="16" t="s">
        <v>8001</v>
      </c>
      <c r="H1655" s="13" t="s">
        <v>8002</v>
      </c>
      <c r="I1655" s="13" t="s">
        <v>8003</v>
      </c>
      <c r="J1655" s="13" t="s">
        <v>8004</v>
      </c>
      <c r="K1655" s="13" t="s">
        <v>8005</v>
      </c>
      <c r="L1655" s="13" t="s">
        <v>8006</v>
      </c>
      <c r="M1655" s="13" t="s">
        <v>53</v>
      </c>
      <c r="N1655" s="13" t="s">
        <v>249</v>
      </c>
      <c r="O1655" s="14"/>
      <c r="P1655" s="13" t="s">
        <v>4597</v>
      </c>
      <c r="Q1655" s="16" t="s">
        <v>8007</v>
      </c>
    </row>
    <row r="1656" customFormat="false" ht="44" hidden="false" customHeight="false" outlineLevel="0" collapsed="false">
      <c r="A1656" s="13" t="s">
        <v>8008</v>
      </c>
      <c r="B1656" s="14" t="s">
        <v>112</v>
      </c>
      <c r="C1656" s="13" t="s">
        <v>125</v>
      </c>
      <c r="D1656" s="14" t="s">
        <v>7999</v>
      </c>
      <c r="E1656" s="16" t="s">
        <v>8009</v>
      </c>
      <c r="F1656" s="14" t="s">
        <v>450</v>
      </c>
      <c r="G1656" s="16" t="s">
        <v>8010</v>
      </c>
      <c r="H1656" s="13" t="s">
        <v>8002</v>
      </c>
      <c r="I1656" s="13" t="s">
        <v>8003</v>
      </c>
      <c r="J1656" s="13" t="s">
        <v>8004</v>
      </c>
      <c r="K1656" s="13" t="s">
        <v>8005</v>
      </c>
      <c r="L1656" s="13" t="s">
        <v>8006</v>
      </c>
      <c r="M1656" s="13" t="s">
        <v>53</v>
      </c>
      <c r="N1656" s="13" t="s">
        <v>249</v>
      </c>
      <c r="O1656" s="14"/>
      <c r="P1656" s="13" t="s">
        <v>4597</v>
      </c>
      <c r="Q1656" s="16" t="s">
        <v>8011</v>
      </c>
    </row>
    <row r="1657" customFormat="false" ht="143.25" hidden="false" customHeight="false" outlineLevel="0" collapsed="false">
      <c r="A1657" s="13" t="s">
        <v>8012</v>
      </c>
      <c r="B1657" s="14" t="s">
        <v>112</v>
      </c>
      <c r="C1657" s="13" t="s">
        <v>125</v>
      </c>
      <c r="D1657" s="14" t="s">
        <v>8013</v>
      </c>
      <c r="E1657" s="16" t="s">
        <v>8014</v>
      </c>
      <c r="F1657" s="14" t="s">
        <v>8015</v>
      </c>
      <c r="G1657" s="16" t="s">
        <v>8016</v>
      </c>
      <c r="H1657" s="13" t="s">
        <v>8002</v>
      </c>
      <c r="I1657" s="13" t="s">
        <v>8017</v>
      </c>
      <c r="J1657" s="13" t="s">
        <v>8018</v>
      </c>
      <c r="K1657" s="13" t="s">
        <v>8019</v>
      </c>
      <c r="L1657" s="13" t="s">
        <v>8020</v>
      </c>
      <c r="M1657" s="13" t="s">
        <v>53</v>
      </c>
      <c r="N1657" s="13" t="s">
        <v>249</v>
      </c>
      <c r="O1657" s="14"/>
      <c r="P1657" s="13" t="s">
        <v>4597</v>
      </c>
      <c r="Q1657" s="16" t="s">
        <v>8021</v>
      </c>
    </row>
    <row r="1658" customFormat="false" ht="72.35" hidden="false" customHeight="false" outlineLevel="0" collapsed="false">
      <c r="A1658" s="13" t="s">
        <v>8022</v>
      </c>
      <c r="B1658" s="14" t="s">
        <v>112</v>
      </c>
      <c r="C1658" s="13" t="s">
        <v>125</v>
      </c>
      <c r="D1658" s="14" t="s">
        <v>8013</v>
      </c>
      <c r="E1658" s="16" t="s">
        <v>8023</v>
      </c>
      <c r="F1658" s="14" t="s">
        <v>8015</v>
      </c>
      <c r="G1658" s="16" t="s">
        <v>8016</v>
      </c>
      <c r="H1658" s="13" t="s">
        <v>8002</v>
      </c>
      <c r="I1658" s="13" t="s">
        <v>8017</v>
      </c>
      <c r="J1658" s="13" t="s">
        <v>8018</v>
      </c>
      <c r="K1658" s="13" t="s">
        <v>8019</v>
      </c>
      <c r="L1658" s="13" t="s">
        <v>8020</v>
      </c>
      <c r="M1658" s="13" t="s">
        <v>53</v>
      </c>
      <c r="N1658" s="13" t="s">
        <v>249</v>
      </c>
      <c r="O1658" s="14"/>
      <c r="P1658" s="13" t="s">
        <v>4597</v>
      </c>
      <c r="Q1658" s="16" t="s">
        <v>8024</v>
      </c>
    </row>
    <row r="1659" customFormat="false" ht="72.35" hidden="false" customHeight="false" outlineLevel="0" collapsed="false">
      <c r="A1659" s="13" t="s">
        <v>8025</v>
      </c>
      <c r="B1659" s="14" t="s">
        <v>112</v>
      </c>
      <c r="C1659" s="13" t="s">
        <v>125</v>
      </c>
      <c r="D1659" s="14" t="s">
        <v>8013</v>
      </c>
      <c r="E1659" s="16" t="s">
        <v>8026</v>
      </c>
      <c r="F1659" s="14" t="s">
        <v>5820</v>
      </c>
      <c r="G1659" s="16" t="s">
        <v>8016</v>
      </c>
      <c r="H1659" s="13" t="s">
        <v>8002</v>
      </c>
      <c r="I1659" s="13" t="s">
        <v>8027</v>
      </c>
      <c r="J1659" s="13" t="s">
        <v>8028</v>
      </c>
      <c r="K1659" s="13" t="s">
        <v>8029</v>
      </c>
      <c r="L1659" s="13" t="s">
        <v>8030</v>
      </c>
      <c r="M1659" s="13" t="s">
        <v>53</v>
      </c>
      <c r="N1659" s="13" t="s">
        <v>249</v>
      </c>
      <c r="O1659" s="14"/>
      <c r="P1659" s="13" t="s">
        <v>4597</v>
      </c>
      <c r="Q1659" s="16" t="s">
        <v>8031</v>
      </c>
    </row>
    <row r="1660" customFormat="false" ht="58.2" hidden="false" customHeight="false" outlineLevel="0" collapsed="false">
      <c r="A1660" s="13" t="s">
        <v>8032</v>
      </c>
      <c r="B1660" s="14" t="s">
        <v>112</v>
      </c>
      <c r="C1660" s="13" t="s">
        <v>125</v>
      </c>
      <c r="D1660" s="14" t="s">
        <v>8013</v>
      </c>
      <c r="E1660" s="16" t="s">
        <v>8033</v>
      </c>
      <c r="F1660" s="14" t="s">
        <v>8034</v>
      </c>
      <c r="G1660" s="16" t="s">
        <v>8016</v>
      </c>
      <c r="H1660" s="13" t="s">
        <v>8002</v>
      </c>
      <c r="I1660" s="13" t="s">
        <v>8035</v>
      </c>
      <c r="J1660" s="13" t="s">
        <v>8036</v>
      </c>
      <c r="K1660" s="13" t="s">
        <v>8037</v>
      </c>
      <c r="L1660" s="13" t="s">
        <v>8038</v>
      </c>
      <c r="M1660" s="13" t="s">
        <v>56</v>
      </c>
      <c r="N1660" s="13" t="s">
        <v>249</v>
      </c>
      <c r="O1660" s="14"/>
      <c r="P1660" s="13" t="s">
        <v>4597</v>
      </c>
      <c r="Q1660" s="16" t="s">
        <v>8039</v>
      </c>
    </row>
    <row r="1661" customFormat="false" ht="44" hidden="false" customHeight="false" outlineLevel="0" collapsed="false">
      <c r="A1661" s="13" t="s">
        <v>8040</v>
      </c>
      <c r="B1661" s="14" t="s">
        <v>112</v>
      </c>
      <c r="C1661" s="13" t="s">
        <v>125</v>
      </c>
      <c r="D1661" s="14" t="s">
        <v>8041</v>
      </c>
      <c r="E1661" s="16" t="s">
        <v>8042</v>
      </c>
      <c r="F1661" s="14" t="s">
        <v>450</v>
      </c>
      <c r="G1661" s="16" t="s">
        <v>8043</v>
      </c>
      <c r="H1661" s="13" t="s">
        <v>8044</v>
      </c>
      <c r="I1661" s="13" t="s">
        <v>8045</v>
      </c>
      <c r="J1661" s="13" t="s">
        <v>8046</v>
      </c>
      <c r="K1661" s="13" t="s">
        <v>8047</v>
      </c>
      <c r="L1661" s="13" t="s">
        <v>8048</v>
      </c>
      <c r="M1661" s="13" t="s">
        <v>53</v>
      </c>
      <c r="N1661" s="13" t="s">
        <v>249</v>
      </c>
      <c r="O1661" s="14"/>
      <c r="P1661" s="13" t="s">
        <v>4597</v>
      </c>
      <c r="Q1661" s="15" t="s">
        <v>8049</v>
      </c>
    </row>
    <row r="1662" customFormat="false" ht="86.55" hidden="false" customHeight="false" outlineLevel="0" collapsed="false">
      <c r="A1662" s="13" t="s">
        <v>8050</v>
      </c>
      <c r="B1662" s="14" t="s">
        <v>112</v>
      </c>
      <c r="C1662" s="13" t="s">
        <v>125</v>
      </c>
      <c r="D1662" s="14" t="s">
        <v>8041</v>
      </c>
      <c r="E1662" s="16" t="s">
        <v>8051</v>
      </c>
      <c r="F1662" s="14" t="s">
        <v>5820</v>
      </c>
      <c r="G1662" s="16" t="s">
        <v>8043</v>
      </c>
      <c r="H1662" s="13" t="s">
        <v>8044</v>
      </c>
      <c r="I1662" s="13" t="s">
        <v>8052</v>
      </c>
      <c r="J1662" s="13" t="s">
        <v>8053</v>
      </c>
      <c r="K1662" s="13" t="s">
        <v>8054</v>
      </c>
      <c r="L1662" s="13" t="s">
        <v>8055</v>
      </c>
      <c r="M1662" s="13" t="s">
        <v>53</v>
      </c>
      <c r="N1662" s="13" t="s">
        <v>249</v>
      </c>
      <c r="O1662" s="14"/>
      <c r="P1662" s="13" t="s">
        <v>4597</v>
      </c>
      <c r="Q1662" s="16" t="s">
        <v>8056</v>
      </c>
    </row>
    <row r="1663" customFormat="false" ht="58.2" hidden="false" customHeight="false" outlineLevel="0" collapsed="false">
      <c r="A1663" s="13" t="s">
        <v>8057</v>
      </c>
      <c r="B1663" s="14" t="s">
        <v>112</v>
      </c>
      <c r="C1663" s="13" t="s">
        <v>125</v>
      </c>
      <c r="D1663" s="14" t="s">
        <v>8041</v>
      </c>
      <c r="E1663" s="16" t="s">
        <v>8058</v>
      </c>
      <c r="F1663" s="14" t="s">
        <v>4169</v>
      </c>
      <c r="G1663" s="16" t="s">
        <v>8043</v>
      </c>
      <c r="H1663" s="13" t="s">
        <v>8044</v>
      </c>
      <c r="I1663" s="13" t="s">
        <v>8059</v>
      </c>
      <c r="J1663" s="13" t="s">
        <v>8060</v>
      </c>
      <c r="K1663" s="13" t="s">
        <v>8061</v>
      </c>
      <c r="L1663" s="13" t="s">
        <v>8062</v>
      </c>
      <c r="M1663" s="13" t="s">
        <v>53</v>
      </c>
      <c r="N1663" s="13" t="s">
        <v>249</v>
      </c>
      <c r="O1663" s="14"/>
      <c r="P1663" s="13" t="s">
        <v>4597</v>
      </c>
      <c r="Q1663" s="16" t="s">
        <v>8063</v>
      </c>
    </row>
    <row r="1664" customFormat="false" ht="72.35" hidden="false" customHeight="false" outlineLevel="0" collapsed="false">
      <c r="A1664" s="13" t="s">
        <v>8064</v>
      </c>
      <c r="B1664" s="14" t="s">
        <v>112</v>
      </c>
      <c r="C1664" s="13" t="s">
        <v>125</v>
      </c>
      <c r="D1664" s="14" t="s">
        <v>8041</v>
      </c>
      <c r="E1664" s="16" t="s">
        <v>8065</v>
      </c>
      <c r="F1664" s="14" t="s">
        <v>415</v>
      </c>
      <c r="G1664" s="16" t="s">
        <v>8043</v>
      </c>
      <c r="H1664" s="13" t="s">
        <v>8044</v>
      </c>
      <c r="I1664" s="13" t="s">
        <v>8066</v>
      </c>
      <c r="J1664" s="13" t="s">
        <v>8067</v>
      </c>
      <c r="K1664" s="13" t="s">
        <v>8068</v>
      </c>
      <c r="L1664" s="13" t="s">
        <v>8069</v>
      </c>
      <c r="M1664" s="13" t="s">
        <v>52</v>
      </c>
      <c r="N1664" s="13" t="s">
        <v>249</v>
      </c>
      <c r="O1664" s="14"/>
      <c r="P1664" s="13" t="s">
        <v>4597</v>
      </c>
      <c r="Q1664" s="16" t="s">
        <v>8070</v>
      </c>
    </row>
    <row r="1665" customFormat="false" ht="72.35" hidden="false" customHeight="false" outlineLevel="0" collapsed="false">
      <c r="A1665" s="13" t="s">
        <v>8071</v>
      </c>
      <c r="B1665" s="14" t="s">
        <v>112</v>
      </c>
      <c r="C1665" s="13" t="s">
        <v>125</v>
      </c>
      <c r="D1665" s="14" t="s">
        <v>8072</v>
      </c>
      <c r="E1665" s="16" t="s">
        <v>8073</v>
      </c>
      <c r="F1665" s="14" t="s">
        <v>5530</v>
      </c>
      <c r="G1665" s="16" t="s">
        <v>8074</v>
      </c>
      <c r="H1665" s="13" t="s">
        <v>8075</v>
      </c>
      <c r="I1665" s="13" t="s">
        <v>8076</v>
      </c>
      <c r="J1665" s="13" t="s">
        <v>8077</v>
      </c>
      <c r="K1665" s="13" t="s">
        <v>8078</v>
      </c>
      <c r="L1665" s="13" t="s">
        <v>8079</v>
      </c>
      <c r="M1665" s="13" t="s">
        <v>53</v>
      </c>
      <c r="N1665" s="13" t="s">
        <v>249</v>
      </c>
      <c r="O1665" s="14"/>
      <c r="P1665" s="13" t="s">
        <v>4597</v>
      </c>
      <c r="Q1665" s="16" t="s">
        <v>8080</v>
      </c>
    </row>
    <row r="1666" customFormat="false" ht="44" hidden="false" customHeight="false" outlineLevel="0" collapsed="false">
      <c r="A1666" s="13" t="s">
        <v>8081</v>
      </c>
      <c r="B1666" s="14" t="s">
        <v>112</v>
      </c>
      <c r="C1666" s="13" t="s">
        <v>125</v>
      </c>
      <c r="D1666" s="14" t="s">
        <v>8082</v>
      </c>
      <c r="E1666" s="16" t="s">
        <v>8083</v>
      </c>
      <c r="F1666" s="14" t="s">
        <v>6426</v>
      </c>
      <c r="G1666" s="16" t="s">
        <v>8084</v>
      </c>
      <c r="H1666" s="13" t="s">
        <v>7711</v>
      </c>
      <c r="I1666" s="13" t="s">
        <v>8085</v>
      </c>
      <c r="J1666" s="13" t="s">
        <v>8086</v>
      </c>
      <c r="K1666" s="13" t="s">
        <v>8087</v>
      </c>
      <c r="L1666" s="13" t="s">
        <v>8088</v>
      </c>
      <c r="M1666" s="13" t="s">
        <v>53</v>
      </c>
      <c r="N1666" s="13" t="s">
        <v>249</v>
      </c>
      <c r="O1666" s="14"/>
      <c r="P1666" s="13" t="s">
        <v>4597</v>
      </c>
      <c r="Q1666" s="16" t="s">
        <v>8089</v>
      </c>
    </row>
    <row r="1667" customFormat="false" ht="86.55" hidden="false" customHeight="false" outlineLevel="0" collapsed="false">
      <c r="A1667" s="13" t="s">
        <v>8090</v>
      </c>
      <c r="B1667" s="14" t="s">
        <v>112</v>
      </c>
      <c r="C1667" s="13" t="s">
        <v>125</v>
      </c>
      <c r="D1667" s="14" t="s">
        <v>8091</v>
      </c>
      <c r="E1667" s="16" t="s">
        <v>8092</v>
      </c>
      <c r="F1667" s="14" t="s">
        <v>8015</v>
      </c>
      <c r="G1667" s="16" t="s">
        <v>8093</v>
      </c>
      <c r="H1667" s="13" t="s">
        <v>8094</v>
      </c>
      <c r="I1667" s="13" t="s">
        <v>8095</v>
      </c>
      <c r="J1667" s="13" t="s">
        <v>8096</v>
      </c>
      <c r="K1667" s="13" t="s">
        <v>8097</v>
      </c>
      <c r="L1667" s="13" t="s">
        <v>8098</v>
      </c>
      <c r="M1667" s="13" t="s">
        <v>52</v>
      </c>
      <c r="N1667" s="13" t="s">
        <v>249</v>
      </c>
      <c r="O1667" s="14"/>
      <c r="P1667" s="13" t="s">
        <v>4597</v>
      </c>
      <c r="Q1667" s="16" t="s">
        <v>8099</v>
      </c>
    </row>
    <row r="1668" customFormat="false" ht="58.2" hidden="false" customHeight="false" outlineLevel="0" collapsed="false">
      <c r="A1668" s="13" t="s">
        <v>8100</v>
      </c>
      <c r="B1668" s="14" t="s">
        <v>112</v>
      </c>
      <c r="C1668" s="13" t="s">
        <v>125</v>
      </c>
      <c r="D1668" s="14" t="s">
        <v>8101</v>
      </c>
      <c r="E1668" s="16" t="s">
        <v>8102</v>
      </c>
      <c r="F1668" s="14" t="s">
        <v>6290</v>
      </c>
      <c r="G1668" s="16" t="s">
        <v>8103</v>
      </c>
      <c r="H1668" s="13" t="s">
        <v>7711</v>
      </c>
      <c r="I1668" s="13" t="s">
        <v>8104</v>
      </c>
      <c r="J1668" s="13" t="s">
        <v>8105</v>
      </c>
      <c r="K1668" s="13" t="s">
        <v>8106</v>
      </c>
      <c r="L1668" s="13" t="s">
        <v>8107</v>
      </c>
      <c r="M1668" s="13" t="s">
        <v>53</v>
      </c>
      <c r="N1668" s="13" t="s">
        <v>249</v>
      </c>
      <c r="O1668" s="14"/>
      <c r="P1668" s="13" t="s">
        <v>4597</v>
      </c>
      <c r="Q1668" s="16" t="s">
        <v>8108</v>
      </c>
    </row>
    <row r="1669" customFormat="false" ht="72.35" hidden="false" customHeight="false" outlineLevel="0" collapsed="false">
      <c r="A1669" s="13" t="s">
        <v>8109</v>
      </c>
      <c r="B1669" s="14" t="s">
        <v>112</v>
      </c>
      <c r="C1669" s="13" t="s">
        <v>125</v>
      </c>
      <c r="D1669" s="14" t="s">
        <v>8110</v>
      </c>
      <c r="E1669" s="16" t="s">
        <v>8111</v>
      </c>
      <c r="F1669" s="14" t="s">
        <v>6547</v>
      </c>
      <c r="G1669" s="16" t="s">
        <v>8112</v>
      </c>
      <c r="H1669" s="13" t="s">
        <v>7711</v>
      </c>
      <c r="I1669" s="13" t="s">
        <v>8113</v>
      </c>
      <c r="J1669" s="13" t="s">
        <v>8114</v>
      </c>
      <c r="K1669" s="14"/>
      <c r="L1669" s="13" t="s">
        <v>8115</v>
      </c>
      <c r="M1669" s="13" t="s">
        <v>53</v>
      </c>
      <c r="N1669" s="13" t="s">
        <v>249</v>
      </c>
      <c r="O1669" s="14"/>
      <c r="P1669" s="13" t="s">
        <v>4597</v>
      </c>
      <c r="Q1669" s="16" t="s">
        <v>8116</v>
      </c>
    </row>
    <row r="1670" customFormat="false" ht="58.2" hidden="false" customHeight="false" outlineLevel="0" collapsed="false">
      <c r="A1670" s="13" t="s">
        <v>8117</v>
      </c>
      <c r="B1670" s="14" t="s">
        <v>112</v>
      </c>
      <c r="C1670" s="13" t="s">
        <v>125</v>
      </c>
      <c r="D1670" s="14" t="s">
        <v>8118</v>
      </c>
      <c r="E1670" s="16" t="s">
        <v>8119</v>
      </c>
      <c r="F1670" s="14" t="s">
        <v>415</v>
      </c>
      <c r="G1670" s="16" t="s">
        <v>8120</v>
      </c>
      <c r="H1670" s="13" t="s">
        <v>7711</v>
      </c>
      <c r="I1670" s="13" t="s">
        <v>8121</v>
      </c>
      <c r="J1670" s="13" t="s">
        <v>8122</v>
      </c>
      <c r="K1670" s="13" t="s">
        <v>8123</v>
      </c>
      <c r="L1670" s="13" t="s">
        <v>8124</v>
      </c>
      <c r="M1670" s="13" t="s">
        <v>52</v>
      </c>
      <c r="N1670" s="13" t="s">
        <v>249</v>
      </c>
      <c r="O1670" s="14"/>
      <c r="P1670" s="13" t="s">
        <v>4597</v>
      </c>
      <c r="Q1670" s="16" t="s">
        <v>8125</v>
      </c>
    </row>
    <row r="1671" customFormat="false" ht="72.35" hidden="false" customHeight="false" outlineLevel="0" collapsed="false">
      <c r="A1671" s="13" t="s">
        <v>8126</v>
      </c>
      <c r="B1671" s="14" t="s">
        <v>112</v>
      </c>
      <c r="C1671" s="13" t="s">
        <v>125</v>
      </c>
      <c r="D1671" s="14" t="s">
        <v>8013</v>
      </c>
      <c r="E1671" s="16" t="s">
        <v>8127</v>
      </c>
      <c r="F1671" s="14" t="s">
        <v>415</v>
      </c>
      <c r="G1671" s="16" t="s">
        <v>8016</v>
      </c>
      <c r="H1671" s="13" t="s">
        <v>8002</v>
      </c>
      <c r="I1671" s="13" t="s">
        <v>8128</v>
      </c>
      <c r="J1671" s="13" t="s">
        <v>8129</v>
      </c>
      <c r="K1671" s="13" t="s">
        <v>8130</v>
      </c>
      <c r="L1671" s="13" t="s">
        <v>8131</v>
      </c>
      <c r="M1671" s="13" t="s">
        <v>53</v>
      </c>
      <c r="N1671" s="13" t="s">
        <v>249</v>
      </c>
      <c r="O1671" s="14"/>
      <c r="P1671" s="13" t="s">
        <v>4597</v>
      </c>
      <c r="Q1671" s="16" t="s">
        <v>8132</v>
      </c>
    </row>
    <row r="1672" customFormat="false" ht="72.35" hidden="false" customHeight="false" outlineLevel="0" collapsed="false">
      <c r="A1672" s="13" t="s">
        <v>8133</v>
      </c>
      <c r="B1672" s="14" t="s">
        <v>112</v>
      </c>
      <c r="C1672" s="13" t="s">
        <v>125</v>
      </c>
      <c r="D1672" s="14" t="s">
        <v>8134</v>
      </c>
      <c r="E1672" s="16" t="s">
        <v>8135</v>
      </c>
      <c r="F1672" s="14" t="s">
        <v>5820</v>
      </c>
      <c r="G1672" s="16" t="s">
        <v>7970</v>
      </c>
      <c r="H1672" s="13" t="s">
        <v>7942</v>
      </c>
      <c r="I1672" s="13" t="s">
        <v>8136</v>
      </c>
      <c r="J1672" s="13" t="s">
        <v>8137</v>
      </c>
      <c r="K1672" s="13" t="s">
        <v>8138</v>
      </c>
      <c r="L1672" s="13" t="s">
        <v>8139</v>
      </c>
      <c r="M1672" s="13" t="s">
        <v>53</v>
      </c>
      <c r="N1672" s="13" t="s">
        <v>249</v>
      </c>
      <c r="O1672" s="14"/>
      <c r="P1672" s="13" t="s">
        <v>4597</v>
      </c>
      <c r="Q1672" s="16" t="s">
        <v>8140</v>
      </c>
    </row>
    <row r="1673" customFormat="false" ht="58.2" hidden="false" customHeight="false" outlineLevel="0" collapsed="false">
      <c r="A1673" s="13" t="s">
        <v>8141</v>
      </c>
      <c r="B1673" s="14" t="s">
        <v>112</v>
      </c>
      <c r="C1673" s="13" t="s">
        <v>125</v>
      </c>
      <c r="D1673" s="14" t="s">
        <v>8142</v>
      </c>
      <c r="E1673" s="16" t="s">
        <v>8143</v>
      </c>
      <c r="F1673" s="14" t="s">
        <v>415</v>
      </c>
      <c r="G1673" s="16" t="s">
        <v>8144</v>
      </c>
      <c r="H1673" s="13" t="s">
        <v>7711</v>
      </c>
      <c r="I1673" s="13" t="s">
        <v>8145</v>
      </c>
      <c r="J1673" s="13" t="s">
        <v>8146</v>
      </c>
      <c r="K1673" s="13" t="s">
        <v>8147</v>
      </c>
      <c r="L1673" s="13" t="s">
        <v>8148</v>
      </c>
      <c r="M1673" s="13" t="s">
        <v>53</v>
      </c>
      <c r="N1673" s="13" t="s">
        <v>249</v>
      </c>
      <c r="O1673" s="14"/>
      <c r="P1673" s="13" t="s">
        <v>4597</v>
      </c>
      <c r="Q1673" s="16" t="s">
        <v>8149</v>
      </c>
    </row>
    <row r="1674" customFormat="false" ht="86.55" hidden="false" customHeight="false" outlineLevel="0" collapsed="false">
      <c r="A1674" s="13" t="s">
        <v>8150</v>
      </c>
      <c r="B1674" s="14" t="s">
        <v>112</v>
      </c>
      <c r="C1674" s="13" t="s">
        <v>125</v>
      </c>
      <c r="D1674" s="14" t="s">
        <v>8151</v>
      </c>
      <c r="E1674" s="16" t="s">
        <v>8152</v>
      </c>
      <c r="F1674" s="14" t="s">
        <v>415</v>
      </c>
      <c r="G1674" s="16" t="s">
        <v>8153</v>
      </c>
      <c r="H1674" s="13" t="s">
        <v>8154</v>
      </c>
      <c r="I1674" s="13" t="s">
        <v>8155</v>
      </c>
      <c r="J1674" s="13" t="s">
        <v>8156</v>
      </c>
      <c r="K1674" s="13" t="s">
        <v>8157</v>
      </c>
      <c r="L1674" s="13" t="s">
        <v>8158</v>
      </c>
      <c r="M1674" s="13" t="s">
        <v>53</v>
      </c>
      <c r="N1674" s="13" t="s">
        <v>249</v>
      </c>
      <c r="O1674" s="14"/>
      <c r="P1674" s="13" t="s">
        <v>4597</v>
      </c>
      <c r="Q1674" s="16" t="s">
        <v>8159</v>
      </c>
    </row>
    <row r="1675" customFormat="false" ht="72.35" hidden="false" customHeight="false" outlineLevel="0" collapsed="false">
      <c r="A1675" s="13" t="s">
        <v>8160</v>
      </c>
      <c r="B1675" s="14" t="s">
        <v>112</v>
      </c>
      <c r="C1675" s="13" t="s">
        <v>125</v>
      </c>
      <c r="D1675" s="14" t="s">
        <v>8151</v>
      </c>
      <c r="E1675" s="16" t="s">
        <v>8161</v>
      </c>
      <c r="F1675" s="14" t="s">
        <v>396</v>
      </c>
      <c r="G1675" s="16" t="s">
        <v>8153</v>
      </c>
      <c r="H1675" s="13" t="s">
        <v>8154</v>
      </c>
      <c r="I1675" s="13" t="s">
        <v>8162</v>
      </c>
      <c r="J1675" s="13" t="s">
        <v>8163</v>
      </c>
      <c r="K1675" s="13" t="s">
        <v>8164</v>
      </c>
      <c r="L1675" s="13" t="s">
        <v>8165</v>
      </c>
      <c r="M1675" s="13" t="s">
        <v>53</v>
      </c>
      <c r="N1675" s="13" t="s">
        <v>249</v>
      </c>
      <c r="O1675" s="14"/>
      <c r="P1675" s="13" t="s">
        <v>4597</v>
      </c>
      <c r="Q1675" s="16" t="s">
        <v>8166</v>
      </c>
    </row>
    <row r="1676" customFormat="false" ht="58.2" hidden="false" customHeight="false" outlineLevel="0" collapsed="false">
      <c r="A1676" s="13" t="s">
        <v>8167</v>
      </c>
      <c r="B1676" s="14" t="s">
        <v>112</v>
      </c>
      <c r="C1676" s="13" t="s">
        <v>125</v>
      </c>
      <c r="D1676" s="14" t="s">
        <v>8151</v>
      </c>
      <c r="E1676" s="16" t="s">
        <v>8168</v>
      </c>
      <c r="F1676" s="14" t="s">
        <v>415</v>
      </c>
      <c r="G1676" s="16" t="s">
        <v>8153</v>
      </c>
      <c r="H1676" s="13" t="s">
        <v>8154</v>
      </c>
      <c r="I1676" s="13" t="s">
        <v>8169</v>
      </c>
      <c r="J1676" s="13" t="s">
        <v>8170</v>
      </c>
      <c r="K1676" s="13" t="s">
        <v>8171</v>
      </c>
      <c r="L1676" s="13" t="s">
        <v>8172</v>
      </c>
      <c r="M1676" s="13" t="s">
        <v>53</v>
      </c>
      <c r="N1676" s="13" t="s">
        <v>249</v>
      </c>
      <c r="O1676" s="14"/>
      <c r="P1676" s="13" t="s">
        <v>4597</v>
      </c>
      <c r="Q1676" s="16" t="s">
        <v>8173</v>
      </c>
    </row>
    <row r="1677" customFormat="false" ht="72.35" hidden="false" customHeight="false" outlineLevel="0" collapsed="false">
      <c r="A1677" s="13" t="s">
        <v>8174</v>
      </c>
      <c r="B1677" s="14" t="s">
        <v>112</v>
      </c>
      <c r="C1677" s="13" t="s">
        <v>125</v>
      </c>
      <c r="D1677" s="14" t="s">
        <v>8175</v>
      </c>
      <c r="E1677" s="16" t="s">
        <v>8176</v>
      </c>
      <c r="F1677" s="14" t="s">
        <v>450</v>
      </c>
      <c r="G1677" s="16" t="s">
        <v>8153</v>
      </c>
      <c r="H1677" s="13" t="s">
        <v>8154</v>
      </c>
      <c r="I1677" s="13" t="s">
        <v>8177</v>
      </c>
      <c r="J1677" s="13" t="s">
        <v>8178</v>
      </c>
      <c r="K1677" s="13" t="s">
        <v>8179</v>
      </c>
      <c r="L1677" s="13" t="s">
        <v>8180</v>
      </c>
      <c r="M1677" s="13" t="s">
        <v>53</v>
      </c>
      <c r="N1677" s="13" t="s">
        <v>249</v>
      </c>
      <c r="O1677" s="14"/>
      <c r="P1677" s="13" t="s">
        <v>4597</v>
      </c>
      <c r="Q1677" s="16" t="s">
        <v>8181</v>
      </c>
    </row>
    <row r="1678" customFormat="false" ht="58.2" hidden="false" customHeight="false" outlineLevel="0" collapsed="false">
      <c r="A1678" s="13" t="s">
        <v>8182</v>
      </c>
      <c r="B1678" s="14" t="s">
        <v>112</v>
      </c>
      <c r="C1678" s="13" t="s">
        <v>125</v>
      </c>
      <c r="D1678" s="14" t="s">
        <v>8183</v>
      </c>
      <c r="E1678" s="15" t="s">
        <v>8184</v>
      </c>
      <c r="F1678" s="14" t="s">
        <v>415</v>
      </c>
      <c r="G1678" s="16" t="s">
        <v>8153</v>
      </c>
      <c r="H1678" s="13" t="s">
        <v>8154</v>
      </c>
      <c r="I1678" s="13" t="s">
        <v>8185</v>
      </c>
      <c r="J1678" s="13" t="s">
        <v>8186</v>
      </c>
      <c r="K1678" s="13" t="s">
        <v>8187</v>
      </c>
      <c r="L1678" s="13" t="s">
        <v>8188</v>
      </c>
      <c r="M1678" s="13" t="s">
        <v>53</v>
      </c>
      <c r="N1678" s="13" t="s">
        <v>249</v>
      </c>
      <c r="O1678" s="14"/>
      <c r="P1678" s="13" t="s">
        <v>4597</v>
      </c>
      <c r="Q1678" s="16" t="s">
        <v>8189</v>
      </c>
    </row>
    <row r="1679" customFormat="false" ht="72.35" hidden="false" customHeight="false" outlineLevel="0" collapsed="false">
      <c r="A1679" s="13" t="s">
        <v>8190</v>
      </c>
      <c r="B1679" s="14" t="s">
        <v>112</v>
      </c>
      <c r="C1679" s="13" t="s">
        <v>125</v>
      </c>
      <c r="D1679" s="14" t="s">
        <v>8191</v>
      </c>
      <c r="E1679" s="16" t="s">
        <v>8192</v>
      </c>
      <c r="F1679" s="14" t="s">
        <v>7799</v>
      </c>
      <c r="G1679" s="16" t="s">
        <v>8193</v>
      </c>
      <c r="H1679" s="13" t="s">
        <v>7711</v>
      </c>
      <c r="I1679" s="13" t="s">
        <v>8194</v>
      </c>
      <c r="J1679" s="13" t="s">
        <v>8195</v>
      </c>
      <c r="K1679" s="13" t="s">
        <v>8196</v>
      </c>
      <c r="L1679" s="13" t="s">
        <v>8197</v>
      </c>
      <c r="M1679" s="13" t="s">
        <v>56</v>
      </c>
      <c r="N1679" s="13" t="s">
        <v>249</v>
      </c>
      <c r="O1679" s="14"/>
      <c r="P1679" s="13" t="s">
        <v>4597</v>
      </c>
      <c r="Q1679" s="16" t="s">
        <v>8198</v>
      </c>
    </row>
    <row r="1680" customFormat="false" ht="86.55" hidden="false" customHeight="false" outlineLevel="0" collapsed="false">
      <c r="A1680" s="13" t="s">
        <v>8199</v>
      </c>
      <c r="B1680" s="14" t="s">
        <v>112</v>
      </c>
      <c r="C1680" s="13" t="s">
        <v>125</v>
      </c>
      <c r="D1680" s="14" t="s">
        <v>5737</v>
      </c>
      <c r="E1680" s="16" t="s">
        <v>8200</v>
      </c>
      <c r="F1680" s="14" t="s">
        <v>450</v>
      </c>
      <c r="G1680" s="16" t="s">
        <v>8201</v>
      </c>
      <c r="H1680" s="13" t="s">
        <v>8154</v>
      </c>
      <c r="I1680" s="13" t="s">
        <v>8202</v>
      </c>
      <c r="J1680" s="13" t="s">
        <v>8203</v>
      </c>
      <c r="K1680" s="13" t="s">
        <v>8204</v>
      </c>
      <c r="L1680" s="13" t="s">
        <v>8205</v>
      </c>
      <c r="M1680" s="13" t="s">
        <v>53</v>
      </c>
      <c r="N1680" s="13" t="s">
        <v>249</v>
      </c>
      <c r="O1680" s="14"/>
      <c r="P1680" s="13" t="s">
        <v>4597</v>
      </c>
      <c r="Q1680" s="16" t="s">
        <v>8206</v>
      </c>
    </row>
    <row r="1681" customFormat="false" ht="58.2" hidden="false" customHeight="false" outlineLevel="0" collapsed="false">
      <c r="A1681" s="13" t="s">
        <v>8207</v>
      </c>
      <c r="B1681" s="14" t="s">
        <v>112</v>
      </c>
      <c r="C1681" s="13" t="s">
        <v>125</v>
      </c>
      <c r="D1681" s="14" t="s">
        <v>8208</v>
      </c>
      <c r="E1681" s="16" t="s">
        <v>8209</v>
      </c>
      <c r="F1681" s="14" t="s">
        <v>415</v>
      </c>
      <c r="G1681" s="16" t="s">
        <v>8210</v>
      </c>
      <c r="H1681" s="13" t="s">
        <v>8154</v>
      </c>
      <c r="I1681" s="13" t="s">
        <v>8155</v>
      </c>
      <c r="J1681" s="13" t="s">
        <v>8156</v>
      </c>
      <c r="K1681" s="13" t="s">
        <v>8157</v>
      </c>
      <c r="L1681" s="13" t="s">
        <v>8158</v>
      </c>
      <c r="M1681" s="13" t="s">
        <v>53</v>
      </c>
      <c r="N1681" s="13" t="s">
        <v>249</v>
      </c>
      <c r="O1681" s="14"/>
      <c r="P1681" s="13" t="s">
        <v>4597</v>
      </c>
      <c r="Q1681" s="15" t="s">
        <v>8211</v>
      </c>
    </row>
    <row r="1682" customFormat="false" ht="58.2" hidden="false" customHeight="false" outlineLevel="0" collapsed="false">
      <c r="A1682" s="13" t="s">
        <v>8212</v>
      </c>
      <c r="B1682" s="14" t="s">
        <v>112</v>
      </c>
      <c r="C1682" s="13" t="s">
        <v>125</v>
      </c>
      <c r="D1682" s="14" t="s">
        <v>8213</v>
      </c>
      <c r="E1682" s="16" t="s">
        <v>8214</v>
      </c>
      <c r="F1682" s="14" t="s">
        <v>450</v>
      </c>
      <c r="G1682" s="16" t="s">
        <v>8215</v>
      </c>
      <c r="H1682" s="13" t="s">
        <v>8154</v>
      </c>
      <c r="I1682" s="13" t="s">
        <v>8216</v>
      </c>
      <c r="J1682" s="13" t="s">
        <v>8217</v>
      </c>
      <c r="K1682" s="13" t="s">
        <v>8218</v>
      </c>
      <c r="L1682" s="13" t="s">
        <v>8219</v>
      </c>
      <c r="M1682" s="13" t="s">
        <v>53</v>
      </c>
      <c r="N1682" s="13" t="s">
        <v>249</v>
      </c>
      <c r="O1682" s="14"/>
      <c r="P1682" s="13" t="s">
        <v>4597</v>
      </c>
      <c r="Q1682" s="16" t="s">
        <v>8220</v>
      </c>
    </row>
    <row r="1683" customFormat="false" ht="86.55" hidden="false" customHeight="false" outlineLevel="0" collapsed="false">
      <c r="A1683" s="13" t="s">
        <v>8221</v>
      </c>
      <c r="B1683" s="14" t="s">
        <v>112</v>
      </c>
      <c r="C1683" s="13" t="s">
        <v>125</v>
      </c>
      <c r="D1683" s="14" t="s">
        <v>8222</v>
      </c>
      <c r="E1683" s="16" t="s">
        <v>8223</v>
      </c>
      <c r="F1683" s="14" t="s">
        <v>450</v>
      </c>
      <c r="G1683" s="16" t="s">
        <v>8224</v>
      </c>
      <c r="H1683" s="13" t="s">
        <v>8154</v>
      </c>
      <c r="I1683" s="13" t="s">
        <v>8225</v>
      </c>
      <c r="J1683" s="13" t="s">
        <v>8226</v>
      </c>
      <c r="K1683" s="13" t="s">
        <v>8227</v>
      </c>
      <c r="L1683" s="13" t="s">
        <v>8228</v>
      </c>
      <c r="M1683" s="13" t="s">
        <v>53</v>
      </c>
      <c r="N1683" s="13" t="s">
        <v>249</v>
      </c>
      <c r="O1683" s="14"/>
      <c r="P1683" s="13" t="s">
        <v>4597</v>
      </c>
      <c r="Q1683" s="15" t="s">
        <v>8229</v>
      </c>
    </row>
    <row r="1684" customFormat="false" ht="72.35" hidden="false" customHeight="false" outlineLevel="0" collapsed="false">
      <c r="A1684" s="13" t="s">
        <v>8230</v>
      </c>
      <c r="B1684" s="14" t="s">
        <v>112</v>
      </c>
      <c r="C1684" s="13" t="s">
        <v>125</v>
      </c>
      <c r="D1684" s="14" t="s">
        <v>8231</v>
      </c>
      <c r="E1684" s="16" t="s">
        <v>8232</v>
      </c>
      <c r="F1684" s="14" t="s">
        <v>415</v>
      </c>
      <c r="G1684" s="16" t="s">
        <v>8233</v>
      </c>
      <c r="H1684" s="13" t="s">
        <v>8234</v>
      </c>
      <c r="I1684" s="13" t="s">
        <v>8235</v>
      </c>
      <c r="J1684" s="13" t="s">
        <v>8236</v>
      </c>
      <c r="K1684" s="13" t="s">
        <v>8237</v>
      </c>
      <c r="L1684" s="13" t="s">
        <v>8238</v>
      </c>
      <c r="M1684" s="13" t="s">
        <v>53</v>
      </c>
      <c r="N1684" s="13" t="s">
        <v>249</v>
      </c>
      <c r="O1684" s="14"/>
      <c r="P1684" s="13" t="s">
        <v>4597</v>
      </c>
      <c r="Q1684" s="16" t="s">
        <v>8239</v>
      </c>
    </row>
    <row r="1685" customFormat="false" ht="72.35" hidden="false" customHeight="false" outlineLevel="0" collapsed="false">
      <c r="A1685" s="13" t="s">
        <v>8240</v>
      </c>
      <c r="B1685" s="14" t="s">
        <v>112</v>
      </c>
      <c r="C1685" s="13" t="s">
        <v>125</v>
      </c>
      <c r="D1685" s="14" t="s">
        <v>8231</v>
      </c>
      <c r="E1685" s="16" t="s">
        <v>8241</v>
      </c>
      <c r="F1685" s="14" t="s">
        <v>539</v>
      </c>
      <c r="G1685" s="16" t="s">
        <v>8233</v>
      </c>
      <c r="H1685" s="13" t="s">
        <v>8234</v>
      </c>
      <c r="I1685" s="13" t="s">
        <v>8242</v>
      </c>
      <c r="J1685" s="13" t="s">
        <v>8243</v>
      </c>
      <c r="K1685" s="13" t="s">
        <v>8244</v>
      </c>
      <c r="L1685" s="13" t="s">
        <v>8245</v>
      </c>
      <c r="M1685" s="13" t="s">
        <v>53</v>
      </c>
      <c r="N1685" s="13" t="s">
        <v>249</v>
      </c>
      <c r="O1685" s="14"/>
      <c r="P1685" s="13" t="s">
        <v>4597</v>
      </c>
      <c r="Q1685" s="16" t="s">
        <v>8246</v>
      </c>
    </row>
    <row r="1686" customFormat="false" ht="58.2" hidden="false" customHeight="false" outlineLevel="0" collapsed="false">
      <c r="A1686" s="13" t="s">
        <v>8247</v>
      </c>
      <c r="B1686" s="14" t="s">
        <v>112</v>
      </c>
      <c r="C1686" s="13" t="s">
        <v>125</v>
      </c>
      <c r="D1686" s="14" t="s">
        <v>8231</v>
      </c>
      <c r="E1686" s="16" t="s">
        <v>8248</v>
      </c>
      <c r="F1686" s="14" t="s">
        <v>539</v>
      </c>
      <c r="G1686" s="16" t="s">
        <v>8233</v>
      </c>
      <c r="H1686" s="13" t="s">
        <v>8234</v>
      </c>
      <c r="I1686" s="13" t="s">
        <v>8242</v>
      </c>
      <c r="J1686" s="13" t="s">
        <v>8243</v>
      </c>
      <c r="K1686" s="13" t="s">
        <v>8244</v>
      </c>
      <c r="L1686" s="13" t="s">
        <v>8245</v>
      </c>
      <c r="M1686" s="13" t="s">
        <v>53</v>
      </c>
      <c r="N1686" s="13" t="s">
        <v>249</v>
      </c>
      <c r="O1686" s="14"/>
      <c r="P1686" s="13" t="s">
        <v>4597</v>
      </c>
      <c r="Q1686" s="16" t="s">
        <v>8249</v>
      </c>
    </row>
    <row r="1687" customFormat="false" ht="86.55" hidden="false" customHeight="false" outlineLevel="0" collapsed="false">
      <c r="A1687" s="13" t="s">
        <v>8250</v>
      </c>
      <c r="B1687" s="14" t="s">
        <v>112</v>
      </c>
      <c r="C1687" s="13" t="s">
        <v>125</v>
      </c>
      <c r="D1687" s="14" t="s">
        <v>8251</v>
      </c>
      <c r="E1687" s="16" t="s">
        <v>8252</v>
      </c>
      <c r="F1687" s="14" t="s">
        <v>7799</v>
      </c>
      <c r="G1687" s="16" t="s">
        <v>8253</v>
      </c>
      <c r="H1687" s="13" t="s">
        <v>8044</v>
      </c>
      <c r="I1687" s="13" t="s">
        <v>8254</v>
      </c>
      <c r="J1687" s="13" t="s">
        <v>8255</v>
      </c>
      <c r="K1687" s="13" t="s">
        <v>8256</v>
      </c>
      <c r="L1687" s="13" t="s">
        <v>8257</v>
      </c>
      <c r="M1687" s="13" t="s">
        <v>53</v>
      </c>
      <c r="N1687" s="13" t="s">
        <v>249</v>
      </c>
      <c r="O1687" s="14"/>
      <c r="P1687" s="13" t="s">
        <v>4597</v>
      </c>
      <c r="Q1687" s="15" t="s">
        <v>8258</v>
      </c>
    </row>
    <row r="1688" customFormat="false" ht="72.35" hidden="false" customHeight="false" outlineLevel="0" collapsed="false">
      <c r="A1688" s="13" t="s">
        <v>8259</v>
      </c>
      <c r="B1688" s="14" t="s">
        <v>112</v>
      </c>
      <c r="C1688" s="13" t="s">
        <v>125</v>
      </c>
      <c r="D1688" s="14" t="s">
        <v>8260</v>
      </c>
      <c r="E1688" s="16" t="s">
        <v>8261</v>
      </c>
      <c r="F1688" s="14" t="s">
        <v>4169</v>
      </c>
      <c r="G1688" s="16" t="s">
        <v>8262</v>
      </c>
      <c r="H1688" s="13" t="s">
        <v>8263</v>
      </c>
      <c r="I1688" s="13" t="s">
        <v>8264</v>
      </c>
      <c r="J1688" s="13" t="s">
        <v>8265</v>
      </c>
      <c r="K1688" s="13" t="s">
        <v>8266</v>
      </c>
      <c r="L1688" s="13" t="s">
        <v>8267</v>
      </c>
      <c r="M1688" s="13" t="s">
        <v>53</v>
      </c>
      <c r="N1688" s="13" t="s">
        <v>249</v>
      </c>
      <c r="O1688" s="14"/>
      <c r="P1688" s="13" t="s">
        <v>4597</v>
      </c>
      <c r="Q1688" s="16" t="s">
        <v>8268</v>
      </c>
    </row>
    <row r="1689" customFormat="false" ht="72.35" hidden="false" customHeight="false" outlineLevel="0" collapsed="false">
      <c r="A1689" s="13" t="s">
        <v>8269</v>
      </c>
      <c r="B1689" s="14" t="s">
        <v>112</v>
      </c>
      <c r="C1689" s="13" t="s">
        <v>125</v>
      </c>
      <c r="D1689" s="14" t="s">
        <v>8270</v>
      </c>
      <c r="E1689" s="16" t="s">
        <v>8271</v>
      </c>
      <c r="F1689" s="14" t="s">
        <v>450</v>
      </c>
      <c r="G1689" s="16" t="s">
        <v>8272</v>
      </c>
      <c r="H1689" s="13" t="s">
        <v>7711</v>
      </c>
      <c r="I1689" s="13" t="s">
        <v>8273</v>
      </c>
      <c r="J1689" s="13" t="s">
        <v>8274</v>
      </c>
      <c r="K1689" s="13" t="s">
        <v>8275</v>
      </c>
      <c r="L1689" s="13" t="s">
        <v>8276</v>
      </c>
      <c r="M1689" s="13" t="s">
        <v>53</v>
      </c>
      <c r="N1689" s="13" t="s">
        <v>249</v>
      </c>
      <c r="O1689" s="14"/>
      <c r="P1689" s="13" t="s">
        <v>4597</v>
      </c>
      <c r="Q1689" s="16" t="s">
        <v>8277</v>
      </c>
    </row>
    <row r="1690" customFormat="false" ht="72.35" hidden="false" customHeight="false" outlineLevel="0" collapsed="false">
      <c r="A1690" s="13" t="s">
        <v>8278</v>
      </c>
      <c r="B1690" s="14" t="s">
        <v>112</v>
      </c>
      <c r="C1690" s="13" t="s">
        <v>125</v>
      </c>
      <c r="D1690" s="14" t="s">
        <v>8279</v>
      </c>
      <c r="E1690" s="16" t="s">
        <v>8280</v>
      </c>
      <c r="F1690" s="14" t="s">
        <v>4169</v>
      </c>
      <c r="G1690" s="16" t="s">
        <v>8281</v>
      </c>
      <c r="H1690" s="13" t="s">
        <v>8282</v>
      </c>
      <c r="I1690" s="13" t="s">
        <v>8264</v>
      </c>
      <c r="J1690" s="13" t="s">
        <v>8265</v>
      </c>
      <c r="K1690" s="13" t="s">
        <v>8266</v>
      </c>
      <c r="L1690" s="13" t="s">
        <v>8267</v>
      </c>
      <c r="M1690" s="13" t="s">
        <v>53</v>
      </c>
      <c r="N1690" s="13" t="s">
        <v>249</v>
      </c>
      <c r="O1690" s="14"/>
      <c r="P1690" s="13" t="s">
        <v>4597</v>
      </c>
      <c r="Q1690" s="16" t="s">
        <v>8283</v>
      </c>
    </row>
    <row r="1691" customFormat="false" ht="72.35" hidden="false" customHeight="false" outlineLevel="0" collapsed="false">
      <c r="A1691" s="13" t="s">
        <v>8284</v>
      </c>
      <c r="B1691" s="14" t="s">
        <v>112</v>
      </c>
      <c r="C1691" s="13" t="s">
        <v>125</v>
      </c>
      <c r="D1691" s="14" t="s">
        <v>8285</v>
      </c>
      <c r="E1691" s="16" t="s">
        <v>8286</v>
      </c>
      <c r="F1691" s="14" t="s">
        <v>8287</v>
      </c>
      <c r="G1691" s="16" t="s">
        <v>8288</v>
      </c>
      <c r="H1691" s="13" t="s">
        <v>8289</v>
      </c>
      <c r="I1691" s="13" t="s">
        <v>8290</v>
      </c>
      <c r="J1691" s="13" t="s">
        <v>8291</v>
      </c>
      <c r="K1691" s="13" t="s">
        <v>8292</v>
      </c>
      <c r="L1691" s="13" t="s">
        <v>8293</v>
      </c>
      <c r="M1691" s="13" t="s">
        <v>52</v>
      </c>
      <c r="N1691" s="13" t="s">
        <v>249</v>
      </c>
      <c r="O1691" s="14"/>
      <c r="P1691" s="13" t="s">
        <v>4597</v>
      </c>
      <c r="Q1691" s="16" t="s">
        <v>8294</v>
      </c>
    </row>
    <row r="1692" customFormat="false" ht="72.35" hidden="false" customHeight="false" outlineLevel="0" collapsed="false">
      <c r="A1692" s="13" t="s">
        <v>8295</v>
      </c>
      <c r="B1692" s="14" t="s">
        <v>112</v>
      </c>
      <c r="C1692" s="13" t="s">
        <v>125</v>
      </c>
      <c r="D1692" s="14" t="s">
        <v>8296</v>
      </c>
      <c r="E1692" s="16" t="s">
        <v>8297</v>
      </c>
      <c r="F1692" s="14" t="s">
        <v>450</v>
      </c>
      <c r="G1692" s="16" t="s">
        <v>8298</v>
      </c>
      <c r="H1692" s="13" t="s">
        <v>7711</v>
      </c>
      <c r="I1692" s="13" t="s">
        <v>8299</v>
      </c>
      <c r="J1692" s="13" t="s">
        <v>8300</v>
      </c>
      <c r="K1692" s="13" t="s">
        <v>8301</v>
      </c>
      <c r="L1692" s="13" t="s">
        <v>8302</v>
      </c>
      <c r="M1692" s="13" t="s">
        <v>53</v>
      </c>
      <c r="N1692" s="13" t="s">
        <v>249</v>
      </c>
      <c r="O1692" s="14"/>
      <c r="P1692" s="13" t="s">
        <v>4597</v>
      </c>
      <c r="Q1692" s="16" t="s">
        <v>8303</v>
      </c>
    </row>
    <row r="1693" customFormat="false" ht="72.35" hidden="false" customHeight="false" outlineLevel="0" collapsed="false">
      <c r="A1693" s="13" t="s">
        <v>8304</v>
      </c>
      <c r="B1693" s="14" t="s">
        <v>112</v>
      </c>
      <c r="C1693" s="13" t="s">
        <v>125</v>
      </c>
      <c r="D1693" s="14" t="s">
        <v>8305</v>
      </c>
      <c r="E1693" s="16" t="s">
        <v>8306</v>
      </c>
      <c r="F1693" s="14" t="s">
        <v>8307</v>
      </c>
      <c r="G1693" s="16" t="s">
        <v>8308</v>
      </c>
      <c r="H1693" s="13" t="s">
        <v>7711</v>
      </c>
      <c r="I1693" s="13" t="s">
        <v>8309</v>
      </c>
      <c r="J1693" s="13" t="s">
        <v>8310</v>
      </c>
      <c r="K1693" s="13" t="s">
        <v>8311</v>
      </c>
      <c r="L1693" s="13" t="s">
        <v>8312</v>
      </c>
      <c r="M1693" s="13" t="s">
        <v>53</v>
      </c>
      <c r="N1693" s="13" t="s">
        <v>249</v>
      </c>
      <c r="O1693" s="14"/>
      <c r="P1693" s="13" t="s">
        <v>4597</v>
      </c>
      <c r="Q1693" s="16" t="s">
        <v>8313</v>
      </c>
    </row>
    <row r="1694" customFormat="false" ht="72.35" hidden="false" customHeight="false" outlineLevel="0" collapsed="false">
      <c r="A1694" s="13" t="s">
        <v>8314</v>
      </c>
      <c r="B1694" s="14" t="s">
        <v>112</v>
      </c>
      <c r="C1694" s="13" t="s">
        <v>125</v>
      </c>
      <c r="D1694" s="14" t="s">
        <v>8315</v>
      </c>
      <c r="E1694" s="16" t="s">
        <v>8316</v>
      </c>
      <c r="F1694" s="14" t="s">
        <v>8317</v>
      </c>
      <c r="G1694" s="16" t="s">
        <v>8318</v>
      </c>
      <c r="H1694" s="13" t="s">
        <v>7711</v>
      </c>
      <c r="I1694" s="13" t="s">
        <v>8319</v>
      </c>
      <c r="J1694" s="13" t="s">
        <v>8320</v>
      </c>
      <c r="K1694" s="13" t="s">
        <v>8321</v>
      </c>
      <c r="L1694" s="13" t="s">
        <v>8322</v>
      </c>
      <c r="M1694" s="13" t="s">
        <v>53</v>
      </c>
      <c r="N1694" s="13" t="s">
        <v>249</v>
      </c>
      <c r="O1694" s="14"/>
      <c r="P1694" s="13" t="s">
        <v>4597</v>
      </c>
      <c r="Q1694" s="16" t="s">
        <v>8323</v>
      </c>
    </row>
    <row r="1695" customFormat="false" ht="86.55" hidden="false" customHeight="false" outlineLevel="0" collapsed="false">
      <c r="A1695" s="13" t="s">
        <v>8324</v>
      </c>
      <c r="B1695" s="14" t="s">
        <v>112</v>
      </c>
      <c r="C1695" s="13" t="s">
        <v>125</v>
      </c>
      <c r="D1695" s="14" t="s">
        <v>8325</v>
      </c>
      <c r="E1695" s="16" t="s">
        <v>8326</v>
      </c>
      <c r="F1695" s="14" t="s">
        <v>8327</v>
      </c>
      <c r="G1695" s="16" t="s">
        <v>8328</v>
      </c>
      <c r="H1695" s="13" t="s">
        <v>7711</v>
      </c>
      <c r="I1695" s="13" t="s">
        <v>8329</v>
      </c>
      <c r="J1695" s="13" t="s">
        <v>8330</v>
      </c>
      <c r="K1695" s="13" t="s">
        <v>8331</v>
      </c>
      <c r="L1695" s="13" t="s">
        <v>8332</v>
      </c>
      <c r="M1695" s="13" t="s">
        <v>53</v>
      </c>
      <c r="N1695" s="13" t="s">
        <v>249</v>
      </c>
      <c r="O1695" s="14"/>
      <c r="P1695" s="13" t="s">
        <v>4597</v>
      </c>
      <c r="Q1695" s="16" t="s">
        <v>8333</v>
      </c>
    </row>
    <row r="1696" customFormat="false" ht="72.35" hidden="false" customHeight="false" outlineLevel="0" collapsed="false">
      <c r="A1696" s="13" t="s">
        <v>8334</v>
      </c>
      <c r="B1696" s="14" t="s">
        <v>112</v>
      </c>
      <c r="C1696" s="13" t="s">
        <v>125</v>
      </c>
      <c r="D1696" s="14" t="s">
        <v>8335</v>
      </c>
      <c r="E1696" s="16" t="s">
        <v>8336</v>
      </c>
      <c r="F1696" s="14" t="s">
        <v>450</v>
      </c>
      <c r="G1696" s="16" t="s">
        <v>8337</v>
      </c>
      <c r="H1696" s="13" t="s">
        <v>7711</v>
      </c>
      <c r="I1696" s="13" t="s">
        <v>8338</v>
      </c>
      <c r="J1696" s="13" t="s">
        <v>8339</v>
      </c>
      <c r="K1696" s="13" t="s">
        <v>8340</v>
      </c>
      <c r="L1696" s="13" t="s">
        <v>8341</v>
      </c>
      <c r="M1696" s="13" t="s">
        <v>53</v>
      </c>
      <c r="N1696" s="13" t="s">
        <v>249</v>
      </c>
      <c r="O1696" s="14"/>
      <c r="P1696" s="13" t="s">
        <v>4597</v>
      </c>
      <c r="Q1696" s="16" t="s">
        <v>8342</v>
      </c>
    </row>
    <row r="1697" customFormat="false" ht="72.35" hidden="false" customHeight="false" outlineLevel="0" collapsed="false">
      <c r="A1697" s="13" t="s">
        <v>8343</v>
      </c>
      <c r="B1697" s="14" t="s">
        <v>112</v>
      </c>
      <c r="C1697" s="13" t="s">
        <v>125</v>
      </c>
      <c r="D1697" s="14" t="s">
        <v>8344</v>
      </c>
      <c r="E1697" s="16" t="s">
        <v>8345</v>
      </c>
      <c r="F1697" s="14" t="s">
        <v>8346</v>
      </c>
      <c r="G1697" s="16" t="s">
        <v>8347</v>
      </c>
      <c r="H1697" s="13" t="s">
        <v>7711</v>
      </c>
      <c r="I1697" s="13" t="s">
        <v>8348</v>
      </c>
      <c r="J1697" s="13" t="s">
        <v>8349</v>
      </c>
      <c r="K1697" s="13" t="s">
        <v>8350</v>
      </c>
      <c r="L1697" s="13" t="s">
        <v>8351</v>
      </c>
      <c r="M1697" s="13" t="s">
        <v>53</v>
      </c>
      <c r="N1697" s="13" t="s">
        <v>249</v>
      </c>
      <c r="O1697" s="14"/>
      <c r="P1697" s="13" t="s">
        <v>4597</v>
      </c>
      <c r="Q1697" s="15" t="s">
        <v>8352</v>
      </c>
    </row>
    <row r="1698" customFormat="false" ht="100.7" hidden="false" customHeight="false" outlineLevel="0" collapsed="false">
      <c r="A1698" s="13" t="s">
        <v>8353</v>
      </c>
      <c r="B1698" s="14" t="s">
        <v>112</v>
      </c>
      <c r="C1698" s="13" t="s">
        <v>125</v>
      </c>
      <c r="D1698" s="14" t="s">
        <v>8354</v>
      </c>
      <c r="E1698" s="16" t="s">
        <v>8355</v>
      </c>
      <c r="F1698" s="14" t="s">
        <v>8356</v>
      </c>
      <c r="G1698" s="16" t="s">
        <v>8357</v>
      </c>
      <c r="H1698" s="13" t="s">
        <v>7711</v>
      </c>
      <c r="I1698" s="13" t="s">
        <v>8358</v>
      </c>
      <c r="J1698" s="13" t="s">
        <v>8359</v>
      </c>
      <c r="K1698" s="13" t="s">
        <v>8360</v>
      </c>
      <c r="L1698" s="13" t="s">
        <v>8361</v>
      </c>
      <c r="M1698" s="13" t="s">
        <v>52</v>
      </c>
      <c r="N1698" s="13" t="s">
        <v>249</v>
      </c>
      <c r="O1698" s="14"/>
      <c r="P1698" s="13" t="s">
        <v>4597</v>
      </c>
      <c r="Q1698" s="16" t="s">
        <v>8362</v>
      </c>
    </row>
    <row r="1699" customFormat="false" ht="86.55" hidden="false" customHeight="false" outlineLevel="0" collapsed="false">
      <c r="A1699" s="13" t="s">
        <v>8363</v>
      </c>
      <c r="B1699" s="14" t="s">
        <v>112</v>
      </c>
      <c r="C1699" s="13" t="s">
        <v>127</v>
      </c>
      <c r="D1699" s="14" t="s">
        <v>8364</v>
      </c>
      <c r="E1699" s="16" t="s">
        <v>8365</v>
      </c>
      <c r="F1699" s="14" t="s">
        <v>415</v>
      </c>
      <c r="G1699" s="16"/>
      <c r="H1699" s="13" t="s">
        <v>8366</v>
      </c>
      <c r="I1699" s="13" t="s">
        <v>8367</v>
      </c>
      <c r="J1699" s="13" t="s">
        <v>8368</v>
      </c>
      <c r="K1699" s="13" t="s">
        <v>8369</v>
      </c>
      <c r="L1699" s="13" t="s">
        <v>8370</v>
      </c>
      <c r="M1699" s="13" t="s">
        <v>52</v>
      </c>
      <c r="N1699" s="13" t="s">
        <v>249</v>
      </c>
      <c r="O1699" s="14"/>
      <c r="P1699" s="13" t="s">
        <v>4597</v>
      </c>
      <c r="Q1699" s="15" t="s">
        <v>8371</v>
      </c>
    </row>
    <row r="1700" customFormat="false" ht="100.7" hidden="false" customHeight="false" outlineLevel="0" collapsed="false">
      <c r="A1700" s="13" t="s">
        <v>8372</v>
      </c>
      <c r="B1700" s="14" t="s">
        <v>112</v>
      </c>
      <c r="C1700" s="13" t="s">
        <v>127</v>
      </c>
      <c r="D1700" s="14" t="s">
        <v>8373</v>
      </c>
      <c r="E1700" s="16" t="s">
        <v>8374</v>
      </c>
      <c r="F1700" s="14" t="s">
        <v>415</v>
      </c>
      <c r="G1700" s="16"/>
      <c r="H1700" s="13" t="s">
        <v>8375</v>
      </c>
      <c r="I1700" s="13" t="s">
        <v>8376</v>
      </c>
      <c r="J1700" s="13" t="s">
        <v>8377</v>
      </c>
      <c r="K1700" s="13" t="s">
        <v>8378</v>
      </c>
      <c r="L1700" s="13" t="s">
        <v>8379</v>
      </c>
      <c r="M1700" s="13" t="s">
        <v>52</v>
      </c>
      <c r="N1700" s="13" t="s">
        <v>249</v>
      </c>
      <c r="O1700" s="14"/>
      <c r="P1700" s="13" t="s">
        <v>4597</v>
      </c>
      <c r="Q1700" s="15" t="s">
        <v>8380</v>
      </c>
    </row>
    <row r="1701" customFormat="false" ht="72.35" hidden="false" customHeight="false" outlineLevel="0" collapsed="false">
      <c r="A1701" s="13" t="s">
        <v>8381</v>
      </c>
      <c r="B1701" s="14" t="s">
        <v>112</v>
      </c>
      <c r="C1701" s="13" t="s">
        <v>127</v>
      </c>
      <c r="D1701" s="14" t="s">
        <v>8382</v>
      </c>
      <c r="E1701" s="16" t="s">
        <v>8383</v>
      </c>
      <c r="F1701" s="14" t="s">
        <v>415</v>
      </c>
      <c r="G1701" s="16"/>
      <c r="H1701" s="13" t="s">
        <v>7711</v>
      </c>
      <c r="I1701" s="13" t="s">
        <v>8384</v>
      </c>
      <c r="J1701" s="13" t="s">
        <v>8385</v>
      </c>
      <c r="K1701" s="13" t="s">
        <v>8386</v>
      </c>
      <c r="L1701" s="13" t="s">
        <v>8387</v>
      </c>
      <c r="M1701" s="13" t="s">
        <v>56</v>
      </c>
      <c r="N1701" s="13" t="s">
        <v>249</v>
      </c>
      <c r="O1701" s="14"/>
      <c r="P1701" s="13" t="s">
        <v>4597</v>
      </c>
      <c r="Q1701" s="16" t="s">
        <v>8388</v>
      </c>
    </row>
    <row r="1702" customFormat="false" ht="72.35" hidden="false" customHeight="false" outlineLevel="0" collapsed="false">
      <c r="A1702" s="13" t="s">
        <v>8389</v>
      </c>
      <c r="B1702" s="14" t="s">
        <v>112</v>
      </c>
      <c r="C1702" s="13" t="s">
        <v>127</v>
      </c>
      <c r="D1702" s="14" t="s">
        <v>8390</v>
      </c>
      <c r="E1702" s="16" t="s">
        <v>8391</v>
      </c>
      <c r="F1702" s="14" t="s">
        <v>450</v>
      </c>
      <c r="G1702" s="16" t="s">
        <v>8392</v>
      </c>
      <c r="H1702" s="13" t="s">
        <v>8366</v>
      </c>
      <c r="I1702" s="13" t="s">
        <v>8393</v>
      </c>
      <c r="J1702" s="13" t="s">
        <v>8394</v>
      </c>
      <c r="K1702" s="14"/>
      <c r="L1702" s="13" t="s">
        <v>8395</v>
      </c>
      <c r="M1702" s="13" t="s">
        <v>56</v>
      </c>
      <c r="N1702" s="13" t="s">
        <v>559</v>
      </c>
      <c r="O1702" s="13" t="s">
        <v>8396</v>
      </c>
      <c r="P1702" s="13" t="s">
        <v>4597</v>
      </c>
      <c r="Q1702" s="15" t="s">
        <v>8397</v>
      </c>
    </row>
    <row r="1703" customFormat="false" ht="72.35" hidden="false" customHeight="false" outlineLevel="0" collapsed="false">
      <c r="A1703" s="13" t="s">
        <v>8398</v>
      </c>
      <c r="B1703" s="14" t="s">
        <v>112</v>
      </c>
      <c r="C1703" s="13" t="s">
        <v>127</v>
      </c>
      <c r="D1703" s="14" t="s">
        <v>8399</v>
      </c>
      <c r="E1703" s="16" t="s">
        <v>8400</v>
      </c>
      <c r="F1703" s="14" t="s">
        <v>450</v>
      </c>
      <c r="G1703" s="16"/>
      <c r="H1703" s="13" t="s">
        <v>7711</v>
      </c>
      <c r="I1703" s="13" t="s">
        <v>8401</v>
      </c>
      <c r="J1703" s="13" t="s">
        <v>8402</v>
      </c>
      <c r="K1703" s="14"/>
      <c r="L1703" s="13" t="s">
        <v>8403</v>
      </c>
      <c r="M1703" s="13" t="s">
        <v>56</v>
      </c>
      <c r="N1703" s="13" t="s">
        <v>559</v>
      </c>
      <c r="O1703" s="13" t="s">
        <v>8404</v>
      </c>
      <c r="P1703" s="13" t="s">
        <v>4597</v>
      </c>
      <c r="Q1703" s="16" t="s">
        <v>8405</v>
      </c>
    </row>
    <row r="1704" customFormat="false" ht="86.55" hidden="false" customHeight="false" outlineLevel="0" collapsed="false">
      <c r="A1704" s="13" t="s">
        <v>8406</v>
      </c>
      <c r="B1704" s="14" t="s">
        <v>112</v>
      </c>
      <c r="C1704" s="13" t="s">
        <v>127</v>
      </c>
      <c r="D1704" s="14" t="s">
        <v>8407</v>
      </c>
      <c r="E1704" s="16" t="s">
        <v>8408</v>
      </c>
      <c r="F1704" s="14" t="s">
        <v>450</v>
      </c>
      <c r="G1704" s="16"/>
      <c r="H1704" s="13" t="s">
        <v>8409</v>
      </c>
      <c r="I1704" s="13" t="s">
        <v>8410</v>
      </c>
      <c r="J1704" s="13" t="s">
        <v>8411</v>
      </c>
      <c r="K1704" s="14"/>
      <c r="L1704" s="13" t="s">
        <v>8412</v>
      </c>
      <c r="M1704" s="13" t="s">
        <v>56</v>
      </c>
      <c r="N1704" s="13" t="s">
        <v>559</v>
      </c>
      <c r="O1704" s="13" t="s">
        <v>8413</v>
      </c>
      <c r="P1704" s="13" t="s">
        <v>4597</v>
      </c>
      <c r="Q1704" s="16" t="s">
        <v>8414</v>
      </c>
    </row>
    <row r="1705" customFormat="false" ht="72.35" hidden="false" customHeight="false" outlineLevel="0" collapsed="false">
      <c r="A1705" s="13" t="s">
        <v>8415</v>
      </c>
      <c r="B1705" s="14" t="s">
        <v>112</v>
      </c>
      <c r="C1705" s="13" t="s">
        <v>127</v>
      </c>
      <c r="D1705" s="14" t="s">
        <v>8416</v>
      </c>
      <c r="E1705" s="16" t="s">
        <v>8417</v>
      </c>
      <c r="F1705" s="14" t="s">
        <v>450</v>
      </c>
      <c r="G1705" s="16" t="s">
        <v>8418</v>
      </c>
      <c r="H1705" s="13" t="s">
        <v>8375</v>
      </c>
      <c r="I1705" s="13" t="s">
        <v>8410</v>
      </c>
      <c r="J1705" s="13" t="s">
        <v>8411</v>
      </c>
      <c r="K1705" s="14"/>
      <c r="L1705" s="13" t="s">
        <v>8412</v>
      </c>
      <c r="M1705" s="13" t="s">
        <v>56</v>
      </c>
      <c r="N1705" s="13" t="s">
        <v>559</v>
      </c>
      <c r="O1705" s="13" t="s">
        <v>8419</v>
      </c>
      <c r="P1705" s="13" t="s">
        <v>4597</v>
      </c>
      <c r="Q1705" s="16" t="s">
        <v>8420</v>
      </c>
    </row>
    <row r="1706" customFormat="false" ht="72.35" hidden="false" customHeight="false" outlineLevel="0" collapsed="false">
      <c r="A1706" s="13" t="s">
        <v>8421</v>
      </c>
      <c r="B1706" s="14" t="s">
        <v>112</v>
      </c>
      <c r="C1706" s="13" t="s">
        <v>127</v>
      </c>
      <c r="D1706" s="14" t="s">
        <v>8422</v>
      </c>
      <c r="E1706" s="15" t="s">
        <v>8423</v>
      </c>
      <c r="F1706" s="14" t="s">
        <v>415</v>
      </c>
      <c r="G1706" s="16" t="s">
        <v>8424</v>
      </c>
      <c r="H1706" s="13" t="s">
        <v>8366</v>
      </c>
      <c r="I1706" s="13" t="s">
        <v>8367</v>
      </c>
      <c r="J1706" s="13" t="s">
        <v>8368</v>
      </c>
      <c r="K1706" s="13" t="s">
        <v>8369</v>
      </c>
      <c r="L1706" s="13" t="s">
        <v>8370</v>
      </c>
      <c r="M1706" s="13" t="s">
        <v>52</v>
      </c>
      <c r="N1706" s="13" t="s">
        <v>249</v>
      </c>
      <c r="O1706" s="14"/>
      <c r="P1706" s="13" t="s">
        <v>4597</v>
      </c>
      <c r="Q1706" s="16" t="s">
        <v>8425</v>
      </c>
    </row>
    <row r="1707" customFormat="false" ht="86.55" hidden="false" customHeight="false" outlineLevel="0" collapsed="false">
      <c r="A1707" s="13" t="s">
        <v>8426</v>
      </c>
      <c r="B1707" s="14" t="s">
        <v>112</v>
      </c>
      <c r="C1707" s="13" t="s">
        <v>127</v>
      </c>
      <c r="D1707" s="14" t="s">
        <v>8427</v>
      </c>
      <c r="E1707" s="16" t="s">
        <v>8428</v>
      </c>
      <c r="F1707" s="14" t="s">
        <v>415</v>
      </c>
      <c r="G1707" s="16" t="s">
        <v>8429</v>
      </c>
      <c r="H1707" s="13" t="s">
        <v>8430</v>
      </c>
      <c r="I1707" s="13" t="s">
        <v>8431</v>
      </c>
      <c r="J1707" s="13" t="s">
        <v>8432</v>
      </c>
      <c r="K1707" s="13" t="s">
        <v>8433</v>
      </c>
      <c r="L1707" s="13" t="s">
        <v>8434</v>
      </c>
      <c r="M1707" s="13" t="s">
        <v>56</v>
      </c>
      <c r="N1707" s="13" t="s">
        <v>249</v>
      </c>
      <c r="O1707" s="14"/>
      <c r="P1707" s="13" t="s">
        <v>4597</v>
      </c>
      <c r="Q1707" s="16" t="s">
        <v>8435</v>
      </c>
    </row>
    <row r="1708" customFormat="false" ht="86.55" hidden="false" customHeight="false" outlineLevel="0" collapsed="false">
      <c r="A1708" s="13" t="s">
        <v>8436</v>
      </c>
      <c r="B1708" s="14" t="s">
        <v>112</v>
      </c>
      <c r="C1708" s="13" t="s">
        <v>127</v>
      </c>
      <c r="D1708" s="14" t="s">
        <v>8437</v>
      </c>
      <c r="E1708" s="16" t="s">
        <v>8438</v>
      </c>
      <c r="F1708" s="14" t="s">
        <v>415</v>
      </c>
      <c r="G1708" s="16" t="s">
        <v>8439</v>
      </c>
      <c r="H1708" s="13" t="s">
        <v>8366</v>
      </c>
      <c r="I1708" s="13" t="s">
        <v>8367</v>
      </c>
      <c r="J1708" s="13" t="s">
        <v>8368</v>
      </c>
      <c r="K1708" s="13" t="s">
        <v>8369</v>
      </c>
      <c r="L1708" s="13" t="s">
        <v>8370</v>
      </c>
      <c r="M1708" s="13" t="s">
        <v>52</v>
      </c>
      <c r="N1708" s="13" t="s">
        <v>249</v>
      </c>
      <c r="O1708" s="14"/>
      <c r="P1708" s="13" t="s">
        <v>4597</v>
      </c>
      <c r="Q1708" s="15" t="s">
        <v>8440</v>
      </c>
    </row>
    <row r="1709" customFormat="false" ht="100.7" hidden="false" customHeight="false" outlineLevel="0" collapsed="false">
      <c r="A1709" s="13" t="s">
        <v>8441</v>
      </c>
      <c r="B1709" s="14" t="s">
        <v>112</v>
      </c>
      <c r="C1709" s="13" t="s">
        <v>127</v>
      </c>
      <c r="D1709" s="14" t="s">
        <v>8442</v>
      </c>
      <c r="E1709" s="16" t="s">
        <v>8443</v>
      </c>
      <c r="F1709" s="14" t="s">
        <v>7799</v>
      </c>
      <c r="G1709" s="16" t="s">
        <v>8444</v>
      </c>
      <c r="H1709" s="13" t="s">
        <v>8445</v>
      </c>
      <c r="I1709" s="13" t="s">
        <v>8446</v>
      </c>
      <c r="J1709" s="13" t="s">
        <v>8447</v>
      </c>
      <c r="K1709" s="13" t="s">
        <v>8448</v>
      </c>
      <c r="L1709" s="13" t="s">
        <v>8449</v>
      </c>
      <c r="M1709" s="13" t="s">
        <v>53</v>
      </c>
      <c r="N1709" s="13" t="s">
        <v>249</v>
      </c>
      <c r="O1709" s="14"/>
      <c r="P1709" s="13" t="s">
        <v>4597</v>
      </c>
      <c r="Q1709" s="16" t="s">
        <v>8450</v>
      </c>
    </row>
    <row r="1710" customFormat="false" ht="86.55" hidden="false" customHeight="false" outlineLevel="0" collapsed="false">
      <c r="A1710" s="13" t="s">
        <v>8451</v>
      </c>
      <c r="B1710" s="14" t="s">
        <v>112</v>
      </c>
      <c r="C1710" s="13" t="s">
        <v>127</v>
      </c>
      <c r="D1710" s="14" t="s">
        <v>8452</v>
      </c>
      <c r="E1710" s="16" t="s">
        <v>8453</v>
      </c>
      <c r="F1710" s="14" t="s">
        <v>450</v>
      </c>
      <c r="G1710" s="16" t="s">
        <v>8454</v>
      </c>
      <c r="H1710" s="13" t="s">
        <v>8445</v>
      </c>
      <c r="I1710" s="13" t="s">
        <v>8455</v>
      </c>
      <c r="J1710" s="13" t="s">
        <v>8456</v>
      </c>
      <c r="K1710" s="13" t="s">
        <v>8457</v>
      </c>
      <c r="L1710" s="13" t="s">
        <v>8458</v>
      </c>
      <c r="M1710" s="13" t="s">
        <v>53</v>
      </c>
      <c r="N1710" s="13" t="s">
        <v>249</v>
      </c>
      <c r="O1710" s="14"/>
      <c r="P1710" s="13" t="s">
        <v>4597</v>
      </c>
      <c r="Q1710" s="16" t="s">
        <v>8459</v>
      </c>
    </row>
    <row r="1711" customFormat="false" ht="86.55" hidden="false" customHeight="false" outlineLevel="0" collapsed="false">
      <c r="A1711" s="13" t="s">
        <v>8460</v>
      </c>
      <c r="B1711" s="14" t="s">
        <v>112</v>
      </c>
      <c r="C1711" s="13" t="s">
        <v>127</v>
      </c>
      <c r="D1711" s="14" t="s">
        <v>8461</v>
      </c>
      <c r="E1711" s="16" t="s">
        <v>8462</v>
      </c>
      <c r="F1711" s="14" t="s">
        <v>450</v>
      </c>
      <c r="G1711" s="16" t="s">
        <v>8463</v>
      </c>
      <c r="H1711" s="13" t="s">
        <v>7711</v>
      </c>
      <c r="I1711" s="13" t="s">
        <v>8464</v>
      </c>
      <c r="J1711" s="13" t="s">
        <v>8465</v>
      </c>
      <c r="K1711" s="13" t="s">
        <v>8466</v>
      </c>
      <c r="L1711" s="13" t="s">
        <v>8467</v>
      </c>
      <c r="M1711" s="13" t="s">
        <v>56</v>
      </c>
      <c r="N1711" s="13" t="s">
        <v>249</v>
      </c>
      <c r="O1711" s="14"/>
      <c r="P1711" s="13" t="s">
        <v>4597</v>
      </c>
      <c r="Q1711" s="16" t="s">
        <v>8468</v>
      </c>
    </row>
    <row r="1712" customFormat="false" ht="72.35" hidden="false" customHeight="false" outlineLevel="0" collapsed="false">
      <c r="A1712" s="13" t="s">
        <v>8469</v>
      </c>
      <c r="B1712" s="14" t="s">
        <v>112</v>
      </c>
      <c r="C1712" s="13" t="s">
        <v>127</v>
      </c>
      <c r="D1712" s="14" t="s">
        <v>8470</v>
      </c>
      <c r="E1712" s="16" t="s">
        <v>8471</v>
      </c>
      <c r="F1712" s="14" t="s">
        <v>450</v>
      </c>
      <c r="G1712" s="16" t="s">
        <v>8463</v>
      </c>
      <c r="H1712" s="13" t="s">
        <v>7711</v>
      </c>
      <c r="I1712" s="13" t="s">
        <v>8464</v>
      </c>
      <c r="J1712" s="13" t="s">
        <v>8465</v>
      </c>
      <c r="K1712" s="13" t="s">
        <v>8466</v>
      </c>
      <c r="L1712" s="13" t="s">
        <v>8467</v>
      </c>
      <c r="M1712" s="13" t="s">
        <v>56</v>
      </c>
      <c r="N1712" s="13" t="s">
        <v>249</v>
      </c>
      <c r="O1712" s="14"/>
      <c r="P1712" s="13" t="s">
        <v>4597</v>
      </c>
      <c r="Q1712" s="15" t="s">
        <v>8472</v>
      </c>
    </row>
    <row r="1713" customFormat="false" ht="86.55" hidden="false" customHeight="false" outlineLevel="0" collapsed="false">
      <c r="A1713" s="13" t="s">
        <v>8473</v>
      </c>
      <c r="B1713" s="14" t="s">
        <v>112</v>
      </c>
      <c r="C1713" s="13" t="s">
        <v>127</v>
      </c>
      <c r="D1713" s="13" t="s">
        <v>8474</v>
      </c>
      <c r="E1713" s="16" t="s">
        <v>8475</v>
      </c>
      <c r="F1713" s="14" t="s">
        <v>415</v>
      </c>
      <c r="G1713" s="16" t="s">
        <v>8463</v>
      </c>
      <c r="H1713" s="13" t="s">
        <v>7711</v>
      </c>
      <c r="I1713" s="13" t="s">
        <v>8476</v>
      </c>
      <c r="J1713" s="13" t="s">
        <v>8477</v>
      </c>
      <c r="K1713" s="13" t="s">
        <v>8478</v>
      </c>
      <c r="L1713" s="13" t="s">
        <v>8479</v>
      </c>
      <c r="M1713" s="13" t="s">
        <v>56</v>
      </c>
      <c r="N1713" s="13" t="s">
        <v>249</v>
      </c>
      <c r="O1713" s="14"/>
      <c r="P1713" s="13" t="s">
        <v>4597</v>
      </c>
      <c r="Q1713" s="16" t="s">
        <v>8480</v>
      </c>
    </row>
    <row r="1714" customFormat="false" ht="86.55" hidden="false" customHeight="false" outlineLevel="0" collapsed="false">
      <c r="A1714" s="13" t="s">
        <v>8481</v>
      </c>
      <c r="B1714" s="14" t="s">
        <v>112</v>
      </c>
      <c r="C1714" s="13" t="s">
        <v>127</v>
      </c>
      <c r="D1714" s="14" t="s">
        <v>8482</v>
      </c>
      <c r="E1714" s="16" t="s">
        <v>8483</v>
      </c>
      <c r="F1714" s="14" t="s">
        <v>450</v>
      </c>
      <c r="G1714" s="16" t="s">
        <v>8484</v>
      </c>
      <c r="H1714" s="13" t="s">
        <v>8445</v>
      </c>
      <c r="I1714" s="13" t="s">
        <v>8485</v>
      </c>
      <c r="J1714" s="13" t="s">
        <v>8486</v>
      </c>
      <c r="K1714" s="14"/>
      <c r="L1714" s="13" t="s">
        <v>8487</v>
      </c>
      <c r="M1714" s="13" t="s">
        <v>56</v>
      </c>
      <c r="N1714" s="13" t="s">
        <v>559</v>
      </c>
      <c r="O1714" s="13" t="s">
        <v>8488</v>
      </c>
      <c r="P1714" s="13" t="s">
        <v>4597</v>
      </c>
      <c r="Q1714" s="16" t="s">
        <v>8489</v>
      </c>
    </row>
    <row r="1715" customFormat="false" ht="86.55" hidden="false" customHeight="false" outlineLevel="0" collapsed="false">
      <c r="A1715" s="13" t="s">
        <v>8490</v>
      </c>
      <c r="B1715" s="14" t="s">
        <v>112</v>
      </c>
      <c r="C1715" s="13" t="s">
        <v>127</v>
      </c>
      <c r="D1715" s="14" t="s">
        <v>8491</v>
      </c>
      <c r="E1715" s="16" t="s">
        <v>8492</v>
      </c>
      <c r="F1715" s="14" t="s">
        <v>415</v>
      </c>
      <c r="G1715" s="16" t="s">
        <v>8484</v>
      </c>
      <c r="H1715" s="13" t="s">
        <v>8075</v>
      </c>
      <c r="I1715" s="13" t="s">
        <v>8367</v>
      </c>
      <c r="J1715" s="13" t="s">
        <v>8368</v>
      </c>
      <c r="K1715" s="13" t="s">
        <v>8369</v>
      </c>
      <c r="L1715" s="13" t="s">
        <v>8370</v>
      </c>
      <c r="M1715" s="13" t="s">
        <v>52</v>
      </c>
      <c r="N1715" s="13" t="s">
        <v>249</v>
      </c>
      <c r="O1715" s="14"/>
      <c r="P1715" s="13" t="s">
        <v>4597</v>
      </c>
      <c r="Q1715" s="16" t="s">
        <v>8493</v>
      </c>
    </row>
    <row r="1716" customFormat="false" ht="86.55" hidden="false" customHeight="false" outlineLevel="0" collapsed="false">
      <c r="A1716" s="13" t="s">
        <v>8494</v>
      </c>
      <c r="B1716" s="14" t="s">
        <v>112</v>
      </c>
      <c r="C1716" s="13" t="s">
        <v>127</v>
      </c>
      <c r="D1716" s="14" t="s">
        <v>8495</v>
      </c>
      <c r="E1716" s="16" t="s">
        <v>8496</v>
      </c>
      <c r="F1716" s="14" t="s">
        <v>450</v>
      </c>
      <c r="G1716" s="16" t="s">
        <v>8463</v>
      </c>
      <c r="H1716" s="13" t="s">
        <v>7711</v>
      </c>
      <c r="I1716" s="13" t="s">
        <v>8464</v>
      </c>
      <c r="J1716" s="13" t="s">
        <v>8465</v>
      </c>
      <c r="K1716" s="13" t="s">
        <v>8466</v>
      </c>
      <c r="L1716" s="13" t="s">
        <v>8467</v>
      </c>
      <c r="M1716" s="13" t="s">
        <v>56</v>
      </c>
      <c r="N1716" s="13" t="s">
        <v>249</v>
      </c>
      <c r="O1716" s="14"/>
      <c r="P1716" s="13" t="s">
        <v>4597</v>
      </c>
      <c r="Q1716" s="16" t="s">
        <v>8497</v>
      </c>
    </row>
    <row r="1717" customFormat="false" ht="114.9" hidden="false" customHeight="false" outlineLevel="0" collapsed="false">
      <c r="A1717" s="13" t="s">
        <v>8498</v>
      </c>
      <c r="B1717" s="14" t="s">
        <v>112</v>
      </c>
      <c r="C1717" s="13" t="s">
        <v>127</v>
      </c>
      <c r="D1717" s="14" t="s">
        <v>8499</v>
      </c>
      <c r="E1717" s="16" t="s">
        <v>8500</v>
      </c>
      <c r="F1717" s="14" t="s">
        <v>450</v>
      </c>
      <c r="G1717" s="16"/>
      <c r="H1717" s="13" t="s">
        <v>8375</v>
      </c>
      <c r="I1717" s="13" t="s">
        <v>8501</v>
      </c>
      <c r="J1717" s="13" t="s">
        <v>8502</v>
      </c>
      <c r="K1717" s="13" t="s">
        <v>8503</v>
      </c>
      <c r="L1717" s="13" t="s">
        <v>8504</v>
      </c>
      <c r="M1717" s="13" t="s">
        <v>56</v>
      </c>
      <c r="N1717" s="13" t="s">
        <v>249</v>
      </c>
      <c r="O1717" s="14"/>
      <c r="P1717" s="13" t="s">
        <v>4597</v>
      </c>
      <c r="Q1717" s="16" t="s">
        <v>8505</v>
      </c>
    </row>
    <row r="1718" customFormat="false" ht="86.55" hidden="false" customHeight="false" outlineLevel="0" collapsed="false">
      <c r="A1718" s="13" t="s">
        <v>8506</v>
      </c>
      <c r="B1718" s="14" t="s">
        <v>112</v>
      </c>
      <c r="C1718" s="13" t="s">
        <v>127</v>
      </c>
      <c r="D1718" s="14" t="s">
        <v>8507</v>
      </c>
      <c r="E1718" s="16" t="s">
        <v>8508</v>
      </c>
      <c r="F1718" s="14" t="s">
        <v>415</v>
      </c>
      <c r="G1718" s="16"/>
      <c r="H1718" s="13" t="s">
        <v>7711</v>
      </c>
      <c r="I1718" s="13" t="s">
        <v>8509</v>
      </c>
      <c r="J1718" s="13" t="s">
        <v>8510</v>
      </c>
      <c r="K1718" s="13" t="s">
        <v>8511</v>
      </c>
      <c r="L1718" s="13" t="s">
        <v>8512</v>
      </c>
      <c r="M1718" s="13" t="s">
        <v>56</v>
      </c>
      <c r="N1718" s="13" t="s">
        <v>249</v>
      </c>
      <c r="O1718" s="14"/>
      <c r="P1718" s="13" t="s">
        <v>4597</v>
      </c>
      <c r="Q1718" s="16" t="s">
        <v>8513</v>
      </c>
    </row>
    <row r="1719" customFormat="false" ht="72.35" hidden="false" customHeight="false" outlineLevel="0" collapsed="false">
      <c r="A1719" s="13" t="s">
        <v>8514</v>
      </c>
      <c r="B1719" s="14" t="s">
        <v>112</v>
      </c>
      <c r="C1719" s="13" t="s">
        <v>127</v>
      </c>
      <c r="D1719" s="14" t="s">
        <v>8515</v>
      </c>
      <c r="E1719" s="16" t="s">
        <v>8516</v>
      </c>
      <c r="F1719" s="14" t="s">
        <v>415</v>
      </c>
      <c r="G1719" s="16" t="s">
        <v>8392</v>
      </c>
      <c r="H1719" s="13" t="s">
        <v>8517</v>
      </c>
      <c r="I1719" s="13" t="s">
        <v>8518</v>
      </c>
      <c r="J1719" s="13" t="s">
        <v>8519</v>
      </c>
      <c r="K1719" s="13" t="s">
        <v>8520</v>
      </c>
      <c r="L1719" s="13" t="s">
        <v>8521</v>
      </c>
      <c r="M1719" s="13" t="s">
        <v>56</v>
      </c>
      <c r="N1719" s="13" t="s">
        <v>249</v>
      </c>
      <c r="O1719" s="14"/>
      <c r="P1719" s="13" t="s">
        <v>4597</v>
      </c>
      <c r="Q1719" s="16" t="s">
        <v>8522</v>
      </c>
    </row>
    <row r="1720" customFormat="false" ht="86.55" hidden="false" customHeight="false" outlineLevel="0" collapsed="false">
      <c r="A1720" s="13" t="s">
        <v>8523</v>
      </c>
      <c r="B1720" s="14" t="s">
        <v>112</v>
      </c>
      <c r="C1720" s="13" t="s">
        <v>127</v>
      </c>
      <c r="D1720" s="14" t="s">
        <v>8524</v>
      </c>
      <c r="E1720" s="16" t="s">
        <v>8525</v>
      </c>
      <c r="F1720" s="14" t="s">
        <v>415</v>
      </c>
      <c r="G1720" s="16" t="s">
        <v>8526</v>
      </c>
      <c r="H1720" s="13" t="s">
        <v>8527</v>
      </c>
      <c r="I1720" s="13" t="s">
        <v>8528</v>
      </c>
      <c r="J1720" s="13" t="s">
        <v>8529</v>
      </c>
      <c r="K1720" s="13" t="s">
        <v>8530</v>
      </c>
      <c r="L1720" s="13" t="s">
        <v>8531</v>
      </c>
      <c r="M1720" s="13" t="s">
        <v>53</v>
      </c>
      <c r="N1720" s="13" t="s">
        <v>249</v>
      </c>
      <c r="O1720" s="14"/>
      <c r="P1720" s="13" t="s">
        <v>4597</v>
      </c>
      <c r="Q1720" s="16" t="s">
        <v>8532</v>
      </c>
    </row>
    <row r="1721" customFormat="false" ht="72.35" hidden="false" customHeight="false" outlineLevel="0" collapsed="false">
      <c r="A1721" s="13" t="s">
        <v>8533</v>
      </c>
      <c r="B1721" s="14" t="s">
        <v>112</v>
      </c>
      <c r="C1721" s="13" t="s">
        <v>127</v>
      </c>
      <c r="D1721" s="14" t="s">
        <v>8524</v>
      </c>
      <c r="E1721" s="15" t="s">
        <v>8534</v>
      </c>
      <c r="F1721" s="14" t="s">
        <v>415</v>
      </c>
      <c r="G1721" s="16" t="s">
        <v>8535</v>
      </c>
      <c r="H1721" s="13" t="s">
        <v>8536</v>
      </c>
      <c r="I1721" s="13" t="s">
        <v>8528</v>
      </c>
      <c r="J1721" s="13" t="s">
        <v>8529</v>
      </c>
      <c r="K1721" s="13" t="s">
        <v>8530</v>
      </c>
      <c r="L1721" s="13" t="s">
        <v>8531</v>
      </c>
      <c r="M1721" s="13" t="s">
        <v>53</v>
      </c>
      <c r="N1721" s="13" t="s">
        <v>249</v>
      </c>
      <c r="O1721" s="14"/>
      <c r="P1721" s="13" t="s">
        <v>4597</v>
      </c>
      <c r="Q1721" s="16" t="s">
        <v>8537</v>
      </c>
    </row>
    <row r="1722" customFormat="false" ht="72.35" hidden="false" customHeight="false" outlineLevel="0" collapsed="false">
      <c r="A1722" s="13" t="s">
        <v>8538</v>
      </c>
      <c r="B1722" s="14" t="s">
        <v>112</v>
      </c>
      <c r="C1722" s="13" t="s">
        <v>127</v>
      </c>
      <c r="D1722" s="14" t="s">
        <v>8539</v>
      </c>
      <c r="E1722" s="16" t="s">
        <v>8540</v>
      </c>
      <c r="F1722" s="14" t="s">
        <v>415</v>
      </c>
      <c r="G1722" s="16" t="s">
        <v>8541</v>
      </c>
      <c r="H1722" s="13" t="s">
        <v>8542</v>
      </c>
      <c r="I1722" s="13" t="s">
        <v>8543</v>
      </c>
      <c r="J1722" s="13" t="s">
        <v>8544</v>
      </c>
      <c r="K1722" s="13" t="s">
        <v>8545</v>
      </c>
      <c r="L1722" s="13" t="s">
        <v>8546</v>
      </c>
      <c r="M1722" s="13" t="s">
        <v>52</v>
      </c>
      <c r="N1722" s="13" t="s">
        <v>249</v>
      </c>
      <c r="O1722" s="14"/>
      <c r="P1722" s="13" t="s">
        <v>4597</v>
      </c>
      <c r="Q1722" s="16" t="s">
        <v>8547</v>
      </c>
    </row>
    <row r="1723" customFormat="false" ht="72.35" hidden="false" customHeight="false" outlineLevel="0" collapsed="false">
      <c r="A1723" s="13" t="s">
        <v>8548</v>
      </c>
      <c r="B1723" s="14" t="s">
        <v>112</v>
      </c>
      <c r="C1723" s="13" t="s">
        <v>127</v>
      </c>
      <c r="D1723" s="14" t="s">
        <v>8549</v>
      </c>
      <c r="E1723" s="16" t="s">
        <v>8550</v>
      </c>
      <c r="F1723" s="14" t="s">
        <v>415</v>
      </c>
      <c r="G1723" s="16" t="s">
        <v>8551</v>
      </c>
      <c r="H1723" s="13" t="s">
        <v>8542</v>
      </c>
      <c r="I1723" s="13" t="s">
        <v>8552</v>
      </c>
      <c r="J1723" s="13" t="s">
        <v>8553</v>
      </c>
      <c r="K1723" s="13" t="s">
        <v>8554</v>
      </c>
      <c r="L1723" s="13" t="s">
        <v>8555</v>
      </c>
      <c r="M1723" s="13" t="s">
        <v>56</v>
      </c>
      <c r="N1723" s="13" t="s">
        <v>249</v>
      </c>
      <c r="O1723" s="14"/>
      <c r="P1723" s="13" t="s">
        <v>4597</v>
      </c>
      <c r="Q1723" s="16" t="s">
        <v>8556</v>
      </c>
    </row>
    <row r="1724" customFormat="false" ht="86.55" hidden="false" customHeight="false" outlineLevel="0" collapsed="false">
      <c r="A1724" s="13" t="s">
        <v>8557</v>
      </c>
      <c r="B1724" s="14" t="s">
        <v>112</v>
      </c>
      <c r="C1724" s="13" t="s">
        <v>127</v>
      </c>
      <c r="D1724" s="14" t="s">
        <v>8558</v>
      </c>
      <c r="E1724" s="16" t="s">
        <v>8559</v>
      </c>
      <c r="F1724" s="14" t="s">
        <v>450</v>
      </c>
      <c r="G1724" s="16" t="s">
        <v>8560</v>
      </c>
      <c r="H1724" s="13" t="s">
        <v>8542</v>
      </c>
      <c r="I1724" s="13" t="s">
        <v>8561</v>
      </c>
      <c r="J1724" s="13" t="s">
        <v>8562</v>
      </c>
      <c r="K1724" s="13" t="s">
        <v>8563</v>
      </c>
      <c r="L1724" s="13" t="s">
        <v>8564</v>
      </c>
      <c r="M1724" s="13" t="s">
        <v>56</v>
      </c>
      <c r="N1724" s="13" t="s">
        <v>249</v>
      </c>
      <c r="O1724" s="14"/>
      <c r="P1724" s="13" t="s">
        <v>4597</v>
      </c>
      <c r="Q1724" s="16" t="s">
        <v>8565</v>
      </c>
    </row>
    <row r="1725" customFormat="false" ht="72.35" hidden="false" customHeight="false" outlineLevel="0" collapsed="false">
      <c r="A1725" s="13" t="s">
        <v>8566</v>
      </c>
      <c r="B1725" s="14" t="s">
        <v>112</v>
      </c>
      <c r="C1725" s="13" t="s">
        <v>127</v>
      </c>
      <c r="D1725" s="14" t="s">
        <v>8567</v>
      </c>
      <c r="E1725" s="16" t="s">
        <v>8568</v>
      </c>
      <c r="F1725" s="14" t="s">
        <v>415</v>
      </c>
      <c r="G1725" s="16" t="s">
        <v>8569</v>
      </c>
      <c r="H1725" s="13" t="s">
        <v>8570</v>
      </c>
      <c r="I1725" s="13" t="s">
        <v>8518</v>
      </c>
      <c r="J1725" s="13" t="s">
        <v>8519</v>
      </c>
      <c r="K1725" s="13" t="s">
        <v>8520</v>
      </c>
      <c r="L1725" s="13" t="s">
        <v>8521</v>
      </c>
      <c r="M1725" s="13" t="s">
        <v>56</v>
      </c>
      <c r="N1725" s="13" t="s">
        <v>249</v>
      </c>
      <c r="O1725" s="14"/>
      <c r="P1725" s="13" t="s">
        <v>4597</v>
      </c>
      <c r="Q1725" s="16" t="s">
        <v>8571</v>
      </c>
    </row>
    <row r="1726" customFormat="false" ht="58.2" hidden="false" customHeight="false" outlineLevel="0" collapsed="false">
      <c r="A1726" s="13" t="s">
        <v>8572</v>
      </c>
      <c r="B1726" s="14" t="s">
        <v>112</v>
      </c>
      <c r="C1726" s="13" t="s">
        <v>127</v>
      </c>
      <c r="D1726" s="14" t="s">
        <v>8573</v>
      </c>
      <c r="E1726" s="16" t="s">
        <v>8574</v>
      </c>
      <c r="F1726" s="14" t="s">
        <v>450</v>
      </c>
      <c r="G1726" s="16" t="s">
        <v>8569</v>
      </c>
      <c r="H1726" s="13" t="s">
        <v>8575</v>
      </c>
      <c r="I1726" s="13" t="s">
        <v>8576</v>
      </c>
      <c r="J1726" s="13" t="s">
        <v>8577</v>
      </c>
      <c r="K1726" s="13" t="s">
        <v>8578</v>
      </c>
      <c r="L1726" s="13" t="s">
        <v>8579</v>
      </c>
      <c r="M1726" s="13" t="s">
        <v>56</v>
      </c>
      <c r="N1726" s="13" t="s">
        <v>249</v>
      </c>
      <c r="O1726" s="14"/>
      <c r="P1726" s="13" t="s">
        <v>4597</v>
      </c>
      <c r="Q1726" s="16" t="s">
        <v>8580</v>
      </c>
    </row>
    <row r="1727" customFormat="false" ht="86.55" hidden="false" customHeight="false" outlineLevel="0" collapsed="false">
      <c r="A1727" s="13" t="s">
        <v>8581</v>
      </c>
      <c r="B1727" s="14" t="s">
        <v>112</v>
      </c>
      <c r="C1727" s="13" t="s">
        <v>127</v>
      </c>
      <c r="D1727" s="14" t="s">
        <v>8582</v>
      </c>
      <c r="E1727" s="16" t="s">
        <v>8583</v>
      </c>
      <c r="F1727" s="14" t="s">
        <v>450</v>
      </c>
      <c r="G1727" s="16" t="s">
        <v>8569</v>
      </c>
      <c r="H1727" s="13" t="s">
        <v>8575</v>
      </c>
      <c r="I1727" s="13" t="s">
        <v>8584</v>
      </c>
      <c r="J1727" s="13" t="s">
        <v>8585</v>
      </c>
      <c r="K1727" s="13" t="s">
        <v>8586</v>
      </c>
      <c r="L1727" s="13" t="s">
        <v>8587</v>
      </c>
      <c r="M1727" s="13" t="s">
        <v>56</v>
      </c>
      <c r="N1727" s="13" t="s">
        <v>249</v>
      </c>
      <c r="O1727" s="14"/>
      <c r="P1727" s="13" t="s">
        <v>4597</v>
      </c>
      <c r="Q1727" s="16" t="s">
        <v>8588</v>
      </c>
    </row>
    <row r="1728" customFormat="false" ht="58.2" hidden="false" customHeight="false" outlineLevel="0" collapsed="false">
      <c r="A1728" s="13" t="s">
        <v>8589</v>
      </c>
      <c r="B1728" s="14" t="s">
        <v>112</v>
      </c>
      <c r="C1728" s="13" t="s">
        <v>127</v>
      </c>
      <c r="D1728" s="14" t="s">
        <v>8590</v>
      </c>
      <c r="E1728" s="16" t="s">
        <v>8591</v>
      </c>
      <c r="F1728" s="14" t="s">
        <v>450</v>
      </c>
      <c r="G1728" s="16" t="s">
        <v>8569</v>
      </c>
      <c r="H1728" s="13" t="s">
        <v>7711</v>
      </c>
      <c r="I1728" s="13" t="s">
        <v>8576</v>
      </c>
      <c r="J1728" s="13" t="s">
        <v>8577</v>
      </c>
      <c r="K1728" s="13" t="s">
        <v>8578</v>
      </c>
      <c r="L1728" s="13" t="s">
        <v>8579</v>
      </c>
      <c r="M1728" s="13" t="s">
        <v>56</v>
      </c>
      <c r="N1728" s="13" t="s">
        <v>249</v>
      </c>
      <c r="O1728" s="14"/>
      <c r="P1728" s="13" t="s">
        <v>4597</v>
      </c>
      <c r="Q1728" s="16" t="s">
        <v>8592</v>
      </c>
    </row>
    <row r="1729" customFormat="false" ht="86.55" hidden="false" customHeight="false" outlineLevel="0" collapsed="false">
      <c r="A1729" s="13" t="s">
        <v>8593</v>
      </c>
      <c r="B1729" s="14" t="s">
        <v>112</v>
      </c>
      <c r="C1729" s="13" t="s">
        <v>127</v>
      </c>
      <c r="D1729" s="14" t="s">
        <v>8594</v>
      </c>
      <c r="E1729" s="16" t="s">
        <v>8595</v>
      </c>
      <c r="F1729" s="14" t="s">
        <v>539</v>
      </c>
      <c r="G1729" s="16" t="s">
        <v>8569</v>
      </c>
      <c r="H1729" s="13" t="s">
        <v>8527</v>
      </c>
      <c r="I1729" s="13" t="s">
        <v>8596</v>
      </c>
      <c r="J1729" s="13" t="s">
        <v>8597</v>
      </c>
      <c r="K1729" s="13" t="s">
        <v>8598</v>
      </c>
      <c r="L1729" s="13" t="s">
        <v>8599</v>
      </c>
      <c r="M1729" s="13" t="s">
        <v>53</v>
      </c>
      <c r="N1729" s="13" t="s">
        <v>249</v>
      </c>
      <c r="O1729" s="14"/>
      <c r="P1729" s="13" t="s">
        <v>4597</v>
      </c>
      <c r="Q1729" s="16" t="s">
        <v>8600</v>
      </c>
    </row>
    <row r="1730" customFormat="false" ht="72.35" hidden="false" customHeight="false" outlineLevel="0" collapsed="false">
      <c r="A1730" s="13" t="s">
        <v>8601</v>
      </c>
      <c r="B1730" s="14" t="s">
        <v>112</v>
      </c>
      <c r="C1730" s="13" t="s">
        <v>127</v>
      </c>
      <c r="D1730" s="14" t="s">
        <v>8602</v>
      </c>
      <c r="E1730" s="16" t="s">
        <v>8603</v>
      </c>
      <c r="F1730" s="14" t="s">
        <v>450</v>
      </c>
      <c r="G1730" s="16" t="s">
        <v>8569</v>
      </c>
      <c r="H1730" s="13" t="s">
        <v>7711</v>
      </c>
      <c r="I1730" s="13" t="s">
        <v>8604</v>
      </c>
      <c r="J1730" s="13" t="s">
        <v>8605</v>
      </c>
      <c r="K1730" s="13" t="s">
        <v>8606</v>
      </c>
      <c r="L1730" s="13" t="s">
        <v>8607</v>
      </c>
      <c r="M1730" s="13" t="s">
        <v>56</v>
      </c>
      <c r="N1730" s="13" t="s">
        <v>249</v>
      </c>
      <c r="O1730" s="14"/>
      <c r="P1730" s="13" t="s">
        <v>4597</v>
      </c>
      <c r="Q1730" s="16" t="s">
        <v>8608</v>
      </c>
    </row>
    <row r="1731" customFormat="false" ht="72.35" hidden="false" customHeight="false" outlineLevel="0" collapsed="false">
      <c r="A1731" s="13" t="s">
        <v>8609</v>
      </c>
      <c r="B1731" s="14" t="s">
        <v>112</v>
      </c>
      <c r="C1731" s="13" t="s">
        <v>127</v>
      </c>
      <c r="D1731" s="14" t="s">
        <v>8610</v>
      </c>
      <c r="E1731" s="16" t="s">
        <v>8611</v>
      </c>
      <c r="F1731" s="14" t="s">
        <v>415</v>
      </c>
      <c r="G1731" s="16"/>
      <c r="H1731" s="13" t="s">
        <v>8536</v>
      </c>
      <c r="I1731" s="13" t="s">
        <v>8612</v>
      </c>
      <c r="J1731" s="13" t="s">
        <v>8613</v>
      </c>
      <c r="K1731" s="13" t="s">
        <v>8614</v>
      </c>
      <c r="L1731" s="13" t="s">
        <v>8615</v>
      </c>
      <c r="M1731" s="13" t="s">
        <v>56</v>
      </c>
      <c r="N1731" s="13" t="s">
        <v>249</v>
      </c>
      <c r="O1731" s="14"/>
      <c r="P1731" s="13" t="s">
        <v>4597</v>
      </c>
      <c r="Q1731" s="16" t="s">
        <v>8616</v>
      </c>
    </row>
    <row r="1732" customFormat="false" ht="86.55" hidden="false" customHeight="false" outlineLevel="0" collapsed="false">
      <c r="A1732" s="13" t="s">
        <v>8617</v>
      </c>
      <c r="B1732" s="14" t="s">
        <v>112</v>
      </c>
      <c r="C1732" s="13" t="s">
        <v>127</v>
      </c>
      <c r="D1732" s="14" t="s">
        <v>8618</v>
      </c>
      <c r="E1732" s="16" t="s">
        <v>8619</v>
      </c>
      <c r="F1732" s="14" t="s">
        <v>415</v>
      </c>
      <c r="G1732" s="16"/>
      <c r="H1732" s="13" t="s">
        <v>7711</v>
      </c>
      <c r="I1732" s="13" t="s">
        <v>8620</v>
      </c>
      <c r="J1732" s="13" t="s">
        <v>8621</v>
      </c>
      <c r="K1732" s="13" t="s">
        <v>8622</v>
      </c>
      <c r="L1732" s="13" t="s">
        <v>8623</v>
      </c>
      <c r="M1732" s="13" t="s">
        <v>52</v>
      </c>
      <c r="N1732" s="13" t="s">
        <v>249</v>
      </c>
      <c r="O1732" s="14"/>
      <c r="P1732" s="13" t="s">
        <v>4597</v>
      </c>
      <c r="Q1732" s="16" t="s">
        <v>8624</v>
      </c>
    </row>
    <row r="1733" customFormat="false" ht="86.55" hidden="false" customHeight="false" outlineLevel="0" collapsed="false">
      <c r="A1733" s="13" t="s">
        <v>8625</v>
      </c>
      <c r="B1733" s="14" t="s">
        <v>112</v>
      </c>
      <c r="C1733" s="13" t="s">
        <v>127</v>
      </c>
      <c r="D1733" s="14" t="s">
        <v>8626</v>
      </c>
      <c r="E1733" s="16" t="s">
        <v>8627</v>
      </c>
      <c r="F1733" s="14" t="s">
        <v>415</v>
      </c>
      <c r="G1733" s="16"/>
      <c r="H1733" s="13" t="s">
        <v>8628</v>
      </c>
      <c r="I1733" s="13" t="s">
        <v>8629</v>
      </c>
      <c r="J1733" s="13" t="s">
        <v>8630</v>
      </c>
      <c r="K1733" s="13" t="s">
        <v>8631</v>
      </c>
      <c r="L1733" s="13" t="s">
        <v>8632</v>
      </c>
      <c r="M1733" s="13" t="s">
        <v>56</v>
      </c>
      <c r="N1733" s="13" t="s">
        <v>249</v>
      </c>
      <c r="O1733" s="14"/>
      <c r="P1733" s="13" t="s">
        <v>4597</v>
      </c>
      <c r="Q1733" s="16" t="s">
        <v>8633</v>
      </c>
    </row>
    <row r="1734" customFormat="false" ht="86.55" hidden="false" customHeight="false" outlineLevel="0" collapsed="false">
      <c r="A1734" s="13" t="s">
        <v>8634</v>
      </c>
      <c r="B1734" s="14" t="s">
        <v>112</v>
      </c>
      <c r="C1734" s="13" t="s">
        <v>127</v>
      </c>
      <c r="D1734" s="14" t="s">
        <v>8635</v>
      </c>
      <c r="E1734" s="16" t="s">
        <v>8636</v>
      </c>
      <c r="F1734" s="14" t="s">
        <v>415</v>
      </c>
      <c r="G1734" s="16" t="s">
        <v>8637</v>
      </c>
      <c r="H1734" s="13" t="s">
        <v>8536</v>
      </c>
      <c r="I1734" s="13" t="s">
        <v>8638</v>
      </c>
      <c r="J1734" s="13" t="s">
        <v>8639</v>
      </c>
      <c r="K1734" s="13" t="s">
        <v>8640</v>
      </c>
      <c r="L1734" s="13" t="s">
        <v>8641</v>
      </c>
      <c r="M1734" s="13" t="s">
        <v>56</v>
      </c>
      <c r="N1734" s="13" t="s">
        <v>249</v>
      </c>
      <c r="O1734" s="14"/>
      <c r="P1734" s="13" t="s">
        <v>4597</v>
      </c>
      <c r="Q1734" s="16" t="s">
        <v>8642</v>
      </c>
    </row>
    <row r="1735" customFormat="false" ht="72.35" hidden="false" customHeight="false" outlineLevel="0" collapsed="false">
      <c r="A1735" s="13" t="s">
        <v>8643</v>
      </c>
      <c r="B1735" s="14" t="s">
        <v>112</v>
      </c>
      <c r="C1735" s="13" t="s">
        <v>127</v>
      </c>
      <c r="D1735" s="14" t="s">
        <v>8644</v>
      </c>
      <c r="E1735" s="15" t="s">
        <v>8645</v>
      </c>
      <c r="F1735" s="14" t="s">
        <v>450</v>
      </c>
      <c r="G1735" s="16" t="s">
        <v>8392</v>
      </c>
      <c r="H1735" s="13" t="s">
        <v>8628</v>
      </c>
      <c r="I1735" s="13" t="s">
        <v>8646</v>
      </c>
      <c r="J1735" s="13" t="s">
        <v>8647</v>
      </c>
      <c r="K1735" s="13" t="s">
        <v>8648</v>
      </c>
      <c r="L1735" s="13" t="s">
        <v>8649</v>
      </c>
      <c r="M1735" s="13" t="s">
        <v>56</v>
      </c>
      <c r="N1735" s="13" t="s">
        <v>249</v>
      </c>
      <c r="O1735" s="14"/>
      <c r="P1735" s="13" t="s">
        <v>4597</v>
      </c>
      <c r="Q1735" s="16" t="s">
        <v>8650</v>
      </c>
    </row>
    <row r="1736" customFormat="false" ht="58.2" hidden="false" customHeight="false" outlineLevel="0" collapsed="false">
      <c r="A1736" s="13" t="s">
        <v>8651</v>
      </c>
      <c r="B1736" s="14" t="s">
        <v>112</v>
      </c>
      <c r="C1736" s="13" t="s">
        <v>127</v>
      </c>
      <c r="D1736" s="14" t="s">
        <v>8652</v>
      </c>
      <c r="E1736" s="16" t="s">
        <v>8653</v>
      </c>
      <c r="F1736" s="14" t="s">
        <v>450</v>
      </c>
      <c r="G1736" s="16" t="s">
        <v>8569</v>
      </c>
      <c r="H1736" s="13" t="s">
        <v>7711</v>
      </c>
      <c r="I1736" s="13" t="s">
        <v>8576</v>
      </c>
      <c r="J1736" s="13" t="s">
        <v>8577</v>
      </c>
      <c r="K1736" s="13" t="s">
        <v>8578</v>
      </c>
      <c r="L1736" s="13" t="s">
        <v>8579</v>
      </c>
      <c r="M1736" s="13" t="s">
        <v>56</v>
      </c>
      <c r="N1736" s="13" t="s">
        <v>249</v>
      </c>
      <c r="O1736" s="14"/>
      <c r="P1736" s="13" t="s">
        <v>4597</v>
      </c>
      <c r="Q1736" s="16" t="s">
        <v>8654</v>
      </c>
    </row>
    <row r="1737" customFormat="false" ht="72.35" hidden="false" customHeight="false" outlineLevel="0" collapsed="false">
      <c r="A1737" s="13" t="s">
        <v>8655</v>
      </c>
      <c r="B1737" s="14" t="s">
        <v>112</v>
      </c>
      <c r="C1737" s="13" t="s">
        <v>127</v>
      </c>
      <c r="D1737" s="14" t="s">
        <v>8656</v>
      </c>
      <c r="E1737" s="16" t="s">
        <v>8657</v>
      </c>
      <c r="F1737" s="14" t="s">
        <v>450</v>
      </c>
      <c r="G1737" s="16" t="s">
        <v>8569</v>
      </c>
      <c r="H1737" s="13" t="s">
        <v>8527</v>
      </c>
      <c r="I1737" s="13" t="s">
        <v>8576</v>
      </c>
      <c r="J1737" s="13" t="s">
        <v>8577</v>
      </c>
      <c r="K1737" s="13" t="s">
        <v>8578</v>
      </c>
      <c r="L1737" s="13" t="s">
        <v>8579</v>
      </c>
      <c r="M1737" s="13" t="s">
        <v>56</v>
      </c>
      <c r="N1737" s="13" t="s">
        <v>249</v>
      </c>
      <c r="O1737" s="14"/>
      <c r="P1737" s="13" t="s">
        <v>4597</v>
      </c>
      <c r="Q1737" s="16" t="s">
        <v>8658</v>
      </c>
    </row>
    <row r="1738" customFormat="false" ht="58.2" hidden="false" customHeight="false" outlineLevel="0" collapsed="false">
      <c r="A1738" s="13" t="s">
        <v>8659</v>
      </c>
      <c r="B1738" s="14" t="s">
        <v>112</v>
      </c>
      <c r="C1738" s="13" t="s">
        <v>127</v>
      </c>
      <c r="D1738" s="14" t="s">
        <v>8660</v>
      </c>
      <c r="E1738" s="16" t="s">
        <v>8661</v>
      </c>
      <c r="F1738" s="14" t="s">
        <v>415</v>
      </c>
      <c r="G1738" s="16"/>
      <c r="H1738" s="13" t="s">
        <v>8542</v>
      </c>
      <c r="I1738" s="13" t="s">
        <v>8662</v>
      </c>
      <c r="J1738" s="13" t="s">
        <v>8663</v>
      </c>
      <c r="K1738" s="13" t="s">
        <v>8664</v>
      </c>
      <c r="L1738" s="13" t="s">
        <v>8665</v>
      </c>
      <c r="M1738" s="13" t="s">
        <v>56</v>
      </c>
      <c r="N1738" s="13" t="s">
        <v>249</v>
      </c>
      <c r="O1738" s="14"/>
      <c r="P1738" s="13" t="s">
        <v>4597</v>
      </c>
      <c r="Q1738" s="16" t="s">
        <v>8666</v>
      </c>
    </row>
    <row r="1739" customFormat="false" ht="58.2" hidden="false" customHeight="false" outlineLevel="0" collapsed="false">
      <c r="A1739" s="13" t="s">
        <v>8667</v>
      </c>
      <c r="B1739" s="14" t="s">
        <v>112</v>
      </c>
      <c r="C1739" s="13" t="s">
        <v>127</v>
      </c>
      <c r="D1739" s="14" t="s">
        <v>8668</v>
      </c>
      <c r="E1739" s="16" t="s">
        <v>8669</v>
      </c>
      <c r="F1739" s="14" t="s">
        <v>450</v>
      </c>
      <c r="G1739" s="16" t="s">
        <v>8670</v>
      </c>
      <c r="H1739" s="13" t="s">
        <v>7711</v>
      </c>
      <c r="I1739" s="13" t="s">
        <v>8671</v>
      </c>
      <c r="J1739" s="13" t="s">
        <v>8672</v>
      </c>
      <c r="K1739" s="13" t="s">
        <v>8673</v>
      </c>
      <c r="L1739" s="13" t="s">
        <v>8674</v>
      </c>
      <c r="M1739" s="13" t="s">
        <v>56</v>
      </c>
      <c r="N1739" s="13" t="s">
        <v>249</v>
      </c>
      <c r="O1739" s="14"/>
      <c r="P1739" s="13" t="s">
        <v>4597</v>
      </c>
      <c r="Q1739" s="16" t="s">
        <v>8675</v>
      </c>
    </row>
    <row r="1740" customFormat="false" ht="86.55" hidden="false" customHeight="false" outlineLevel="0" collapsed="false">
      <c r="A1740" s="13" t="s">
        <v>8676</v>
      </c>
      <c r="B1740" s="14" t="s">
        <v>112</v>
      </c>
      <c r="C1740" s="13" t="s">
        <v>127</v>
      </c>
      <c r="D1740" s="14" t="s">
        <v>8677</v>
      </c>
      <c r="E1740" s="16" t="s">
        <v>8678</v>
      </c>
      <c r="F1740" s="14" t="s">
        <v>456</v>
      </c>
      <c r="G1740" s="16" t="s">
        <v>8670</v>
      </c>
      <c r="H1740" s="13" t="s">
        <v>7711</v>
      </c>
      <c r="I1740" s="13" t="s">
        <v>8679</v>
      </c>
      <c r="J1740" s="13" t="s">
        <v>8680</v>
      </c>
      <c r="K1740" s="13" t="s">
        <v>8681</v>
      </c>
      <c r="L1740" s="13" t="s">
        <v>8682</v>
      </c>
      <c r="M1740" s="13" t="s">
        <v>56</v>
      </c>
      <c r="N1740" s="13" t="s">
        <v>249</v>
      </c>
      <c r="O1740" s="14"/>
      <c r="P1740" s="13" t="s">
        <v>4597</v>
      </c>
      <c r="Q1740" s="16" t="s">
        <v>8683</v>
      </c>
    </row>
    <row r="1741" customFormat="false" ht="72.35" hidden="false" customHeight="false" outlineLevel="0" collapsed="false">
      <c r="A1741" s="13" t="s">
        <v>8684</v>
      </c>
      <c r="B1741" s="14" t="s">
        <v>112</v>
      </c>
      <c r="C1741" s="13" t="s">
        <v>127</v>
      </c>
      <c r="D1741" s="14" t="s">
        <v>8685</v>
      </c>
      <c r="E1741" s="16" t="s">
        <v>8686</v>
      </c>
      <c r="F1741" s="14" t="s">
        <v>450</v>
      </c>
      <c r="G1741" s="16" t="s">
        <v>8670</v>
      </c>
      <c r="H1741" s="13" t="s">
        <v>7711</v>
      </c>
      <c r="I1741" s="13" t="s">
        <v>8687</v>
      </c>
      <c r="J1741" s="13" t="s">
        <v>8688</v>
      </c>
      <c r="K1741" s="13" t="s">
        <v>8689</v>
      </c>
      <c r="L1741" s="13" t="s">
        <v>8690</v>
      </c>
      <c r="M1741" s="13" t="s">
        <v>56</v>
      </c>
      <c r="N1741" s="13" t="s">
        <v>249</v>
      </c>
      <c r="O1741" s="14"/>
      <c r="P1741" s="13" t="s">
        <v>4597</v>
      </c>
      <c r="Q1741" s="16" t="s">
        <v>8691</v>
      </c>
    </row>
    <row r="1742" customFormat="false" ht="58.2" hidden="false" customHeight="false" outlineLevel="0" collapsed="false">
      <c r="A1742" s="13" t="s">
        <v>8692</v>
      </c>
      <c r="B1742" s="14" t="s">
        <v>112</v>
      </c>
      <c r="C1742" s="13" t="s">
        <v>127</v>
      </c>
      <c r="D1742" s="14" t="s">
        <v>8693</v>
      </c>
      <c r="E1742" s="16" t="s">
        <v>8694</v>
      </c>
      <c r="F1742" s="14" t="s">
        <v>450</v>
      </c>
      <c r="G1742" s="16" t="s">
        <v>8670</v>
      </c>
      <c r="H1742" s="13" t="s">
        <v>7711</v>
      </c>
      <c r="I1742" s="13" t="s">
        <v>8695</v>
      </c>
      <c r="J1742" s="13" t="s">
        <v>8696</v>
      </c>
      <c r="K1742" s="13" t="s">
        <v>8697</v>
      </c>
      <c r="L1742" s="13" t="s">
        <v>8698</v>
      </c>
      <c r="M1742" s="13" t="s">
        <v>56</v>
      </c>
      <c r="N1742" s="13" t="s">
        <v>249</v>
      </c>
      <c r="O1742" s="14"/>
      <c r="P1742" s="13" t="s">
        <v>4597</v>
      </c>
      <c r="Q1742" s="16" t="s">
        <v>8699</v>
      </c>
    </row>
    <row r="1743" customFormat="false" ht="58.2" hidden="false" customHeight="false" outlineLevel="0" collapsed="false">
      <c r="A1743" s="13" t="s">
        <v>8700</v>
      </c>
      <c r="B1743" s="14" t="s">
        <v>112</v>
      </c>
      <c r="C1743" s="13" t="s">
        <v>127</v>
      </c>
      <c r="D1743" s="14" t="s">
        <v>8701</v>
      </c>
      <c r="E1743" s="16" t="s">
        <v>8702</v>
      </c>
      <c r="F1743" s="14" t="s">
        <v>450</v>
      </c>
      <c r="G1743" s="16" t="s">
        <v>8670</v>
      </c>
      <c r="H1743" s="13" t="s">
        <v>7711</v>
      </c>
      <c r="I1743" s="13" t="s">
        <v>8671</v>
      </c>
      <c r="J1743" s="13" t="s">
        <v>8672</v>
      </c>
      <c r="K1743" s="13" t="s">
        <v>8673</v>
      </c>
      <c r="L1743" s="13" t="s">
        <v>8674</v>
      </c>
      <c r="M1743" s="13" t="s">
        <v>56</v>
      </c>
      <c r="N1743" s="13" t="s">
        <v>249</v>
      </c>
      <c r="O1743" s="14"/>
      <c r="P1743" s="13" t="s">
        <v>4597</v>
      </c>
      <c r="Q1743" s="16" t="s">
        <v>8703</v>
      </c>
    </row>
    <row r="1744" customFormat="false" ht="58.2" hidden="false" customHeight="false" outlineLevel="0" collapsed="false">
      <c r="A1744" s="13" t="s">
        <v>8704</v>
      </c>
      <c r="B1744" s="14" t="s">
        <v>112</v>
      </c>
      <c r="C1744" s="13" t="s">
        <v>127</v>
      </c>
      <c r="D1744" s="14" t="s">
        <v>8705</v>
      </c>
      <c r="E1744" s="16" t="s">
        <v>8706</v>
      </c>
      <c r="F1744" s="14" t="s">
        <v>415</v>
      </c>
      <c r="G1744" s="16"/>
      <c r="H1744" s="13" t="s">
        <v>8375</v>
      </c>
      <c r="I1744" s="13" t="s">
        <v>8707</v>
      </c>
      <c r="J1744" s="13" t="s">
        <v>8708</v>
      </c>
      <c r="K1744" s="13" t="s">
        <v>8709</v>
      </c>
      <c r="L1744" s="13" t="s">
        <v>8710</v>
      </c>
      <c r="M1744" s="13" t="s">
        <v>56</v>
      </c>
      <c r="N1744" s="13" t="s">
        <v>249</v>
      </c>
      <c r="O1744" s="14"/>
      <c r="P1744" s="13" t="s">
        <v>4597</v>
      </c>
      <c r="Q1744" s="16" t="s">
        <v>8711</v>
      </c>
    </row>
    <row r="1745" customFormat="false" ht="72.35" hidden="false" customHeight="false" outlineLevel="0" collapsed="false">
      <c r="A1745" s="13" t="s">
        <v>8712</v>
      </c>
      <c r="B1745" s="14" t="s">
        <v>112</v>
      </c>
      <c r="C1745" s="13" t="s">
        <v>127</v>
      </c>
      <c r="D1745" s="14" t="s">
        <v>8713</v>
      </c>
      <c r="E1745" s="16" t="s">
        <v>8714</v>
      </c>
      <c r="F1745" s="14" t="s">
        <v>415</v>
      </c>
      <c r="G1745" s="16"/>
      <c r="H1745" s="13" t="s">
        <v>8375</v>
      </c>
      <c r="I1745" s="13" t="s">
        <v>8707</v>
      </c>
      <c r="J1745" s="13" t="s">
        <v>8708</v>
      </c>
      <c r="K1745" s="13" t="s">
        <v>8709</v>
      </c>
      <c r="L1745" s="13" t="s">
        <v>8710</v>
      </c>
      <c r="M1745" s="13" t="s">
        <v>56</v>
      </c>
      <c r="N1745" s="13" t="s">
        <v>249</v>
      </c>
      <c r="O1745" s="14"/>
      <c r="P1745" s="13" t="s">
        <v>4597</v>
      </c>
      <c r="Q1745" s="16" t="s">
        <v>8715</v>
      </c>
    </row>
    <row r="1746" customFormat="false" ht="58.2" hidden="false" customHeight="false" outlineLevel="0" collapsed="false">
      <c r="A1746" s="13" t="s">
        <v>8716</v>
      </c>
      <c r="B1746" s="14" t="s">
        <v>112</v>
      </c>
      <c r="C1746" s="13" t="s">
        <v>127</v>
      </c>
      <c r="D1746" s="14" t="s">
        <v>8717</v>
      </c>
      <c r="E1746" s="16" t="s">
        <v>8718</v>
      </c>
      <c r="F1746" s="14" t="s">
        <v>415</v>
      </c>
      <c r="G1746" s="16" t="s">
        <v>8719</v>
      </c>
      <c r="H1746" s="13" t="s">
        <v>7711</v>
      </c>
      <c r="I1746" s="13" t="s">
        <v>8720</v>
      </c>
      <c r="J1746" s="13" t="s">
        <v>8721</v>
      </c>
      <c r="K1746" s="13" t="s">
        <v>8722</v>
      </c>
      <c r="L1746" s="13" t="s">
        <v>8723</v>
      </c>
      <c r="M1746" s="13" t="s">
        <v>56</v>
      </c>
      <c r="N1746" s="13" t="s">
        <v>249</v>
      </c>
      <c r="O1746" s="14"/>
      <c r="P1746" s="13" t="s">
        <v>4597</v>
      </c>
      <c r="Q1746" s="16" t="s">
        <v>8724</v>
      </c>
    </row>
    <row r="1747" customFormat="false" ht="86.55" hidden="false" customHeight="false" outlineLevel="0" collapsed="false">
      <c r="A1747" s="13" t="s">
        <v>8725</v>
      </c>
      <c r="B1747" s="14" t="s">
        <v>112</v>
      </c>
      <c r="C1747" s="13" t="s">
        <v>127</v>
      </c>
      <c r="D1747" s="14" t="s">
        <v>8726</v>
      </c>
      <c r="E1747" s="16" t="s">
        <v>8727</v>
      </c>
      <c r="F1747" s="14" t="s">
        <v>415</v>
      </c>
      <c r="G1747" s="16" t="s">
        <v>8719</v>
      </c>
      <c r="H1747" s="13" t="s">
        <v>7711</v>
      </c>
      <c r="I1747" s="13" t="s">
        <v>8728</v>
      </c>
      <c r="J1747" s="13" t="s">
        <v>8729</v>
      </c>
      <c r="K1747" s="13" t="s">
        <v>8730</v>
      </c>
      <c r="L1747" s="13" t="s">
        <v>8731</v>
      </c>
      <c r="M1747" s="13" t="s">
        <v>56</v>
      </c>
      <c r="N1747" s="13" t="s">
        <v>249</v>
      </c>
      <c r="O1747" s="14"/>
      <c r="P1747" s="13" t="s">
        <v>4597</v>
      </c>
      <c r="Q1747" s="16" t="s">
        <v>8732</v>
      </c>
    </row>
    <row r="1748" customFormat="false" ht="100.7" hidden="false" customHeight="false" outlineLevel="0" collapsed="false">
      <c r="A1748" s="13" t="s">
        <v>8733</v>
      </c>
      <c r="B1748" s="14" t="s">
        <v>112</v>
      </c>
      <c r="C1748" s="13" t="s">
        <v>127</v>
      </c>
      <c r="D1748" s="14" t="s">
        <v>8734</v>
      </c>
      <c r="E1748" s="16" t="s">
        <v>8735</v>
      </c>
      <c r="F1748" s="14" t="s">
        <v>450</v>
      </c>
      <c r="G1748" s="16" t="s">
        <v>8719</v>
      </c>
      <c r="H1748" s="13" t="s">
        <v>7711</v>
      </c>
      <c r="I1748" s="13" t="s">
        <v>8736</v>
      </c>
      <c r="J1748" s="13" t="s">
        <v>8737</v>
      </c>
      <c r="K1748" s="13" t="s">
        <v>8738</v>
      </c>
      <c r="L1748" s="13" t="s">
        <v>8739</v>
      </c>
      <c r="M1748" s="13" t="s">
        <v>56</v>
      </c>
      <c r="N1748" s="13" t="s">
        <v>249</v>
      </c>
      <c r="O1748" s="14"/>
      <c r="P1748" s="13" t="s">
        <v>4597</v>
      </c>
      <c r="Q1748" s="16" t="s">
        <v>8740</v>
      </c>
    </row>
    <row r="1749" customFormat="false" ht="72.35" hidden="false" customHeight="false" outlineLevel="0" collapsed="false">
      <c r="A1749" s="13" t="s">
        <v>8741</v>
      </c>
      <c r="B1749" s="14" t="s">
        <v>112</v>
      </c>
      <c r="C1749" s="13" t="s">
        <v>127</v>
      </c>
      <c r="D1749" s="14" t="s">
        <v>8742</v>
      </c>
      <c r="E1749" s="16" t="s">
        <v>8743</v>
      </c>
      <c r="F1749" s="14" t="s">
        <v>415</v>
      </c>
      <c r="G1749" s="16" t="s">
        <v>8744</v>
      </c>
      <c r="H1749" s="13" t="s">
        <v>7711</v>
      </c>
      <c r="I1749" s="13" t="s">
        <v>8745</v>
      </c>
      <c r="J1749" s="13" t="s">
        <v>8746</v>
      </c>
      <c r="K1749" s="13" t="s">
        <v>8747</v>
      </c>
      <c r="L1749" s="13" t="s">
        <v>8748</v>
      </c>
      <c r="M1749" s="13" t="s">
        <v>56</v>
      </c>
      <c r="N1749" s="13" t="s">
        <v>249</v>
      </c>
      <c r="O1749" s="14"/>
      <c r="P1749" s="13" t="s">
        <v>4597</v>
      </c>
      <c r="Q1749" s="16" t="s">
        <v>8749</v>
      </c>
    </row>
    <row r="1750" customFormat="false" ht="58.2" hidden="false" customHeight="false" outlineLevel="0" collapsed="false">
      <c r="A1750" s="13" t="s">
        <v>8750</v>
      </c>
      <c r="B1750" s="14" t="s">
        <v>112</v>
      </c>
      <c r="C1750" s="13" t="s">
        <v>127</v>
      </c>
      <c r="D1750" s="14" t="s">
        <v>8751</v>
      </c>
      <c r="E1750" s="16" t="s">
        <v>8752</v>
      </c>
      <c r="F1750" s="14" t="s">
        <v>415</v>
      </c>
      <c r="G1750" s="16" t="s">
        <v>8744</v>
      </c>
      <c r="H1750" s="13" t="s">
        <v>7711</v>
      </c>
      <c r="I1750" s="13" t="s">
        <v>8745</v>
      </c>
      <c r="J1750" s="13" t="s">
        <v>8746</v>
      </c>
      <c r="K1750" s="13" t="s">
        <v>8747</v>
      </c>
      <c r="L1750" s="13" t="s">
        <v>8748</v>
      </c>
      <c r="M1750" s="13" t="s">
        <v>56</v>
      </c>
      <c r="N1750" s="13" t="s">
        <v>249</v>
      </c>
      <c r="O1750" s="14"/>
      <c r="P1750" s="13" t="s">
        <v>4597</v>
      </c>
      <c r="Q1750" s="16" t="s">
        <v>8753</v>
      </c>
    </row>
    <row r="1751" customFormat="false" ht="86.55" hidden="false" customHeight="false" outlineLevel="0" collapsed="false">
      <c r="A1751" s="13" t="s">
        <v>8754</v>
      </c>
      <c r="B1751" s="14" t="s">
        <v>112</v>
      </c>
      <c r="C1751" s="13" t="s">
        <v>127</v>
      </c>
      <c r="D1751" s="14" t="s">
        <v>8755</v>
      </c>
      <c r="E1751" s="16" t="s">
        <v>8756</v>
      </c>
      <c r="F1751" s="14" t="s">
        <v>3634</v>
      </c>
      <c r="G1751" s="16" t="s">
        <v>8757</v>
      </c>
      <c r="H1751" s="13" t="s">
        <v>8758</v>
      </c>
      <c r="I1751" s="13" t="s">
        <v>8759</v>
      </c>
      <c r="J1751" s="13" t="s">
        <v>8760</v>
      </c>
      <c r="K1751" s="13" t="s">
        <v>8761</v>
      </c>
      <c r="L1751" s="13" t="s">
        <v>8762</v>
      </c>
      <c r="M1751" s="13" t="s">
        <v>56</v>
      </c>
      <c r="N1751" s="13" t="s">
        <v>249</v>
      </c>
      <c r="O1751" s="14"/>
      <c r="P1751" s="13" t="s">
        <v>4597</v>
      </c>
      <c r="Q1751" s="16" t="s">
        <v>8763</v>
      </c>
    </row>
    <row r="1752" customFormat="false" ht="72.35" hidden="false" customHeight="false" outlineLevel="0" collapsed="false">
      <c r="A1752" s="13" t="s">
        <v>8764</v>
      </c>
      <c r="B1752" s="14" t="s">
        <v>112</v>
      </c>
      <c r="C1752" s="13" t="s">
        <v>127</v>
      </c>
      <c r="D1752" s="14" t="s">
        <v>8765</v>
      </c>
      <c r="E1752" s="16" t="s">
        <v>8766</v>
      </c>
      <c r="F1752" s="14" t="s">
        <v>415</v>
      </c>
      <c r="G1752" s="16" t="s">
        <v>8767</v>
      </c>
      <c r="H1752" s="13" t="s">
        <v>7711</v>
      </c>
      <c r="I1752" s="13" t="s">
        <v>8728</v>
      </c>
      <c r="J1752" s="13" t="s">
        <v>8729</v>
      </c>
      <c r="K1752" s="13" t="s">
        <v>8730</v>
      </c>
      <c r="L1752" s="13" t="s">
        <v>8731</v>
      </c>
      <c r="M1752" s="13" t="s">
        <v>56</v>
      </c>
      <c r="N1752" s="13" t="s">
        <v>249</v>
      </c>
      <c r="O1752" s="14"/>
      <c r="P1752" s="13" t="s">
        <v>4597</v>
      </c>
      <c r="Q1752" s="16" t="s">
        <v>8768</v>
      </c>
    </row>
    <row r="1753" customFormat="false" ht="86.55" hidden="false" customHeight="false" outlineLevel="0" collapsed="false">
      <c r="A1753" s="13" t="s">
        <v>8769</v>
      </c>
      <c r="B1753" s="14" t="s">
        <v>112</v>
      </c>
      <c r="C1753" s="13" t="s">
        <v>127</v>
      </c>
      <c r="D1753" s="14" t="s">
        <v>8770</v>
      </c>
      <c r="E1753" s="16" t="s">
        <v>8771</v>
      </c>
      <c r="F1753" s="14" t="s">
        <v>415</v>
      </c>
      <c r="G1753" s="16" t="s">
        <v>8719</v>
      </c>
      <c r="H1753" s="13" t="s">
        <v>7711</v>
      </c>
      <c r="I1753" s="13" t="s">
        <v>8772</v>
      </c>
      <c r="J1753" s="13" t="s">
        <v>8773</v>
      </c>
      <c r="K1753" s="13" t="s">
        <v>8774</v>
      </c>
      <c r="L1753" s="13" t="s">
        <v>8775</v>
      </c>
      <c r="M1753" s="13" t="s">
        <v>56</v>
      </c>
      <c r="N1753" s="13" t="s">
        <v>249</v>
      </c>
      <c r="O1753" s="14"/>
      <c r="P1753" s="13" t="s">
        <v>4597</v>
      </c>
      <c r="Q1753" s="16" t="s">
        <v>8776</v>
      </c>
    </row>
    <row r="1754" customFormat="false" ht="58.2" hidden="false" customHeight="false" outlineLevel="0" collapsed="false">
      <c r="A1754" s="13" t="s">
        <v>8777</v>
      </c>
      <c r="B1754" s="14" t="s">
        <v>112</v>
      </c>
      <c r="C1754" s="13" t="s">
        <v>127</v>
      </c>
      <c r="D1754" s="14" t="s">
        <v>8778</v>
      </c>
      <c r="E1754" s="16" t="s">
        <v>8779</v>
      </c>
      <c r="F1754" s="14" t="s">
        <v>415</v>
      </c>
      <c r="G1754" s="16"/>
      <c r="H1754" s="13" t="s">
        <v>7711</v>
      </c>
      <c r="I1754" s="13" t="s">
        <v>8707</v>
      </c>
      <c r="J1754" s="13" t="s">
        <v>8708</v>
      </c>
      <c r="K1754" s="13" t="s">
        <v>8709</v>
      </c>
      <c r="L1754" s="13" t="s">
        <v>8710</v>
      </c>
      <c r="M1754" s="13" t="s">
        <v>56</v>
      </c>
      <c r="N1754" s="13" t="s">
        <v>249</v>
      </c>
      <c r="O1754" s="14"/>
      <c r="P1754" s="13" t="s">
        <v>4597</v>
      </c>
      <c r="Q1754" s="16" t="s">
        <v>8780</v>
      </c>
    </row>
    <row r="1755" customFormat="false" ht="86.55" hidden="false" customHeight="false" outlineLevel="0" collapsed="false">
      <c r="A1755" s="13" t="s">
        <v>8781</v>
      </c>
      <c r="B1755" s="14" t="s">
        <v>112</v>
      </c>
      <c r="C1755" s="13" t="s">
        <v>127</v>
      </c>
      <c r="D1755" s="14" t="s">
        <v>8782</v>
      </c>
      <c r="E1755" s="16" t="s">
        <v>8783</v>
      </c>
      <c r="F1755" s="14" t="s">
        <v>415</v>
      </c>
      <c r="G1755" s="16" t="s">
        <v>8719</v>
      </c>
      <c r="H1755" s="13" t="s">
        <v>7711</v>
      </c>
      <c r="I1755" s="13" t="s">
        <v>8784</v>
      </c>
      <c r="J1755" s="13" t="s">
        <v>8785</v>
      </c>
      <c r="K1755" s="13" t="s">
        <v>8786</v>
      </c>
      <c r="L1755" s="13" t="s">
        <v>8787</v>
      </c>
      <c r="M1755" s="13" t="s">
        <v>56</v>
      </c>
      <c r="N1755" s="13" t="s">
        <v>249</v>
      </c>
      <c r="O1755" s="14"/>
      <c r="P1755" s="13" t="s">
        <v>4597</v>
      </c>
      <c r="Q1755" s="16" t="s">
        <v>8788</v>
      </c>
    </row>
    <row r="1756" customFormat="false" ht="86.55" hidden="false" customHeight="false" outlineLevel="0" collapsed="false">
      <c r="A1756" s="13" t="s">
        <v>8789</v>
      </c>
      <c r="B1756" s="14" t="s">
        <v>112</v>
      </c>
      <c r="C1756" s="13" t="s">
        <v>127</v>
      </c>
      <c r="D1756" s="14" t="s">
        <v>8790</v>
      </c>
      <c r="E1756" s="16" t="s">
        <v>8791</v>
      </c>
      <c r="F1756" s="14" t="s">
        <v>396</v>
      </c>
      <c r="G1756" s="16" t="s">
        <v>8670</v>
      </c>
      <c r="H1756" s="13" t="s">
        <v>7711</v>
      </c>
      <c r="I1756" s="13" t="s">
        <v>8792</v>
      </c>
      <c r="J1756" s="13" t="s">
        <v>8793</v>
      </c>
      <c r="K1756" s="13" t="s">
        <v>8794</v>
      </c>
      <c r="L1756" s="13" t="s">
        <v>8795</v>
      </c>
      <c r="M1756" s="13" t="s">
        <v>56</v>
      </c>
      <c r="N1756" s="13" t="s">
        <v>249</v>
      </c>
      <c r="O1756" s="14"/>
      <c r="P1756" s="13" t="s">
        <v>4597</v>
      </c>
      <c r="Q1756" s="16" t="s">
        <v>8796</v>
      </c>
    </row>
    <row r="1757" customFormat="false" ht="129.1" hidden="false" customHeight="false" outlineLevel="0" collapsed="false">
      <c r="A1757" s="13" t="s">
        <v>8797</v>
      </c>
      <c r="B1757" s="14" t="s">
        <v>112</v>
      </c>
      <c r="C1757" s="13" t="s">
        <v>127</v>
      </c>
      <c r="D1757" s="14" t="s">
        <v>8798</v>
      </c>
      <c r="E1757" s="16" t="s">
        <v>8799</v>
      </c>
      <c r="F1757" s="14" t="s">
        <v>539</v>
      </c>
      <c r="G1757" s="16" t="s">
        <v>8800</v>
      </c>
      <c r="H1757" s="13" t="s">
        <v>7711</v>
      </c>
      <c r="I1757" s="13" t="s">
        <v>8801</v>
      </c>
      <c r="J1757" s="13" t="s">
        <v>8802</v>
      </c>
      <c r="K1757" s="13" t="s">
        <v>8803</v>
      </c>
      <c r="L1757" s="13" t="s">
        <v>8804</v>
      </c>
      <c r="M1757" s="13" t="s">
        <v>53</v>
      </c>
      <c r="N1757" s="13" t="s">
        <v>249</v>
      </c>
      <c r="O1757" s="14"/>
      <c r="P1757" s="13" t="s">
        <v>4597</v>
      </c>
      <c r="Q1757" s="16" t="s">
        <v>8805</v>
      </c>
    </row>
    <row r="1758" customFormat="false" ht="129.1" hidden="false" customHeight="false" outlineLevel="0" collapsed="false">
      <c r="A1758" s="13" t="s">
        <v>8806</v>
      </c>
      <c r="B1758" s="14" t="s">
        <v>112</v>
      </c>
      <c r="C1758" s="13" t="s">
        <v>127</v>
      </c>
      <c r="D1758" s="14" t="s">
        <v>8807</v>
      </c>
      <c r="E1758" s="16" t="s">
        <v>8808</v>
      </c>
      <c r="F1758" s="14" t="s">
        <v>450</v>
      </c>
      <c r="G1758" s="16" t="s">
        <v>8809</v>
      </c>
      <c r="H1758" s="13" t="s">
        <v>8810</v>
      </c>
      <c r="I1758" s="13" t="s">
        <v>8811</v>
      </c>
      <c r="J1758" s="13" t="s">
        <v>8812</v>
      </c>
      <c r="K1758" s="13" t="s">
        <v>8813</v>
      </c>
      <c r="L1758" s="13" t="s">
        <v>8814</v>
      </c>
      <c r="M1758" s="13" t="s">
        <v>56</v>
      </c>
      <c r="N1758" s="13" t="s">
        <v>249</v>
      </c>
      <c r="O1758" s="14"/>
      <c r="P1758" s="13" t="s">
        <v>4597</v>
      </c>
      <c r="Q1758" s="16" t="s">
        <v>8815</v>
      </c>
    </row>
    <row r="1759" customFormat="false" ht="86.55" hidden="false" customHeight="false" outlineLevel="0" collapsed="false">
      <c r="A1759" s="13" t="s">
        <v>8396</v>
      </c>
      <c r="B1759" s="14" t="s">
        <v>112</v>
      </c>
      <c r="C1759" s="13" t="s">
        <v>127</v>
      </c>
      <c r="D1759" s="14" t="s">
        <v>8390</v>
      </c>
      <c r="E1759" s="16" t="s">
        <v>8816</v>
      </c>
      <c r="F1759" s="14" t="s">
        <v>8817</v>
      </c>
      <c r="G1759" s="16" t="s">
        <v>8392</v>
      </c>
      <c r="H1759" s="13" t="s">
        <v>8366</v>
      </c>
      <c r="I1759" s="13" t="s">
        <v>8818</v>
      </c>
      <c r="J1759" s="13" t="s">
        <v>8819</v>
      </c>
      <c r="K1759" s="13" t="s">
        <v>8820</v>
      </c>
      <c r="L1759" s="13" t="s">
        <v>8821</v>
      </c>
      <c r="M1759" s="13" t="s">
        <v>53</v>
      </c>
      <c r="N1759" s="13" t="s">
        <v>249</v>
      </c>
      <c r="O1759" s="14"/>
      <c r="P1759" s="13" t="s">
        <v>4597</v>
      </c>
      <c r="Q1759" s="16" t="s">
        <v>8822</v>
      </c>
    </row>
    <row r="1760" customFormat="false" ht="72.35" hidden="false" customHeight="false" outlineLevel="0" collapsed="false">
      <c r="A1760" s="13" t="s">
        <v>8404</v>
      </c>
      <c r="B1760" s="14" t="s">
        <v>112</v>
      </c>
      <c r="C1760" s="13" t="s">
        <v>127</v>
      </c>
      <c r="D1760" s="14" t="s">
        <v>8399</v>
      </c>
      <c r="E1760" s="16" t="s">
        <v>8823</v>
      </c>
      <c r="F1760" s="14" t="s">
        <v>8824</v>
      </c>
      <c r="G1760" s="16"/>
      <c r="H1760" s="13" t="s">
        <v>7711</v>
      </c>
      <c r="I1760" s="13" t="s">
        <v>8825</v>
      </c>
      <c r="J1760" s="13" t="s">
        <v>8826</v>
      </c>
      <c r="K1760" s="13" t="s">
        <v>8827</v>
      </c>
      <c r="L1760" s="13" t="s">
        <v>8828</v>
      </c>
      <c r="M1760" s="13" t="s">
        <v>53</v>
      </c>
      <c r="N1760" s="13" t="s">
        <v>249</v>
      </c>
      <c r="O1760" s="14"/>
      <c r="P1760" s="13" t="s">
        <v>4597</v>
      </c>
      <c r="Q1760" s="16" t="s">
        <v>8829</v>
      </c>
    </row>
    <row r="1761" customFormat="false" ht="86.55" hidden="false" customHeight="false" outlineLevel="0" collapsed="false">
      <c r="A1761" s="13" t="s">
        <v>8413</v>
      </c>
      <c r="B1761" s="14" t="s">
        <v>112</v>
      </c>
      <c r="C1761" s="13" t="s">
        <v>127</v>
      </c>
      <c r="D1761" s="14" t="s">
        <v>8407</v>
      </c>
      <c r="E1761" s="16" t="s">
        <v>8830</v>
      </c>
      <c r="F1761" s="14" t="s">
        <v>450</v>
      </c>
      <c r="G1761" s="16"/>
      <c r="H1761" s="13" t="s">
        <v>8409</v>
      </c>
      <c r="I1761" s="13" t="s">
        <v>8831</v>
      </c>
      <c r="J1761" s="13" t="s">
        <v>8832</v>
      </c>
      <c r="K1761" s="14"/>
      <c r="L1761" s="13" t="s">
        <v>8833</v>
      </c>
      <c r="M1761" s="13" t="s">
        <v>56</v>
      </c>
      <c r="N1761" s="13" t="s">
        <v>249</v>
      </c>
      <c r="O1761" s="14"/>
      <c r="P1761" s="13" t="s">
        <v>4597</v>
      </c>
      <c r="Q1761" s="16" t="s">
        <v>8834</v>
      </c>
    </row>
    <row r="1762" customFormat="false" ht="86.55" hidden="false" customHeight="false" outlineLevel="0" collapsed="false">
      <c r="A1762" s="13" t="s">
        <v>8419</v>
      </c>
      <c r="B1762" s="14" t="s">
        <v>112</v>
      </c>
      <c r="C1762" s="13" t="s">
        <v>127</v>
      </c>
      <c r="D1762" s="14" t="s">
        <v>8416</v>
      </c>
      <c r="E1762" s="16" t="s">
        <v>8835</v>
      </c>
      <c r="F1762" s="14" t="s">
        <v>450</v>
      </c>
      <c r="G1762" s="16" t="s">
        <v>8418</v>
      </c>
      <c r="H1762" s="13" t="s">
        <v>8375</v>
      </c>
      <c r="I1762" s="13" t="s">
        <v>8831</v>
      </c>
      <c r="J1762" s="13" t="s">
        <v>8832</v>
      </c>
      <c r="K1762" s="14"/>
      <c r="L1762" s="13" t="s">
        <v>8833</v>
      </c>
      <c r="M1762" s="13" t="s">
        <v>56</v>
      </c>
      <c r="N1762" s="13" t="s">
        <v>249</v>
      </c>
      <c r="O1762" s="14"/>
      <c r="P1762" s="13" t="s">
        <v>4597</v>
      </c>
      <c r="Q1762" s="16" t="s">
        <v>8836</v>
      </c>
    </row>
    <row r="1763" customFormat="false" ht="100.7" hidden="false" customHeight="false" outlineLevel="0" collapsed="false">
      <c r="A1763" s="13" t="s">
        <v>8488</v>
      </c>
      <c r="B1763" s="14" t="s">
        <v>112</v>
      </c>
      <c r="C1763" s="13" t="s">
        <v>127</v>
      </c>
      <c r="D1763" s="14" t="s">
        <v>8482</v>
      </c>
      <c r="E1763" s="16" t="s">
        <v>8837</v>
      </c>
      <c r="F1763" s="14" t="s">
        <v>450</v>
      </c>
      <c r="G1763" s="16" t="s">
        <v>8484</v>
      </c>
      <c r="H1763" s="13" t="s">
        <v>8445</v>
      </c>
      <c r="I1763" s="13" t="s">
        <v>8838</v>
      </c>
      <c r="J1763" s="13" t="s">
        <v>8839</v>
      </c>
      <c r="K1763" s="13" t="s">
        <v>8840</v>
      </c>
      <c r="L1763" s="13" t="s">
        <v>8841</v>
      </c>
      <c r="M1763" s="13" t="s">
        <v>56</v>
      </c>
      <c r="N1763" s="13" t="s">
        <v>249</v>
      </c>
      <c r="O1763" s="14"/>
      <c r="P1763" s="13" t="s">
        <v>4597</v>
      </c>
      <c r="Q1763" s="16" t="s">
        <v>8842</v>
      </c>
    </row>
    <row r="1764" customFormat="false" ht="86.55" hidden="false" customHeight="false" outlineLevel="0" collapsed="false">
      <c r="A1764" s="13" t="s">
        <v>8843</v>
      </c>
      <c r="B1764" s="14" t="s">
        <v>129</v>
      </c>
      <c r="C1764" s="13" t="s">
        <v>130</v>
      </c>
      <c r="D1764" s="14" t="s">
        <v>8844</v>
      </c>
      <c r="E1764" s="16" t="s">
        <v>8845</v>
      </c>
      <c r="F1764" s="14" t="s">
        <v>415</v>
      </c>
      <c r="G1764" s="16" t="s">
        <v>8846</v>
      </c>
      <c r="H1764" s="13" t="s">
        <v>8847</v>
      </c>
      <c r="I1764" s="13" t="s">
        <v>8848</v>
      </c>
      <c r="J1764" s="13" t="s">
        <v>8849</v>
      </c>
      <c r="K1764" s="13" t="s">
        <v>8850</v>
      </c>
      <c r="L1764" s="13" t="s">
        <v>8851</v>
      </c>
      <c r="M1764" s="13" t="s">
        <v>52</v>
      </c>
      <c r="N1764" s="13" t="s">
        <v>249</v>
      </c>
      <c r="O1764" s="14"/>
      <c r="P1764" s="13" t="s">
        <v>4597</v>
      </c>
      <c r="Q1764" s="16" t="s">
        <v>8852</v>
      </c>
    </row>
    <row r="1765" customFormat="false" ht="86.55" hidden="false" customHeight="false" outlineLevel="0" collapsed="false">
      <c r="A1765" s="13" t="s">
        <v>8853</v>
      </c>
      <c r="B1765" s="14" t="s">
        <v>129</v>
      </c>
      <c r="C1765" s="13" t="s">
        <v>130</v>
      </c>
      <c r="D1765" s="14" t="s">
        <v>8854</v>
      </c>
      <c r="E1765" s="16" t="s">
        <v>8855</v>
      </c>
      <c r="F1765" s="14" t="s">
        <v>415</v>
      </c>
      <c r="G1765" s="16" t="s">
        <v>8856</v>
      </c>
      <c r="H1765" s="13" t="s">
        <v>8847</v>
      </c>
      <c r="I1765" s="13" t="s">
        <v>8857</v>
      </c>
      <c r="J1765" s="13" t="s">
        <v>8858</v>
      </c>
      <c r="K1765" s="13" t="s">
        <v>8859</v>
      </c>
      <c r="L1765" s="13" t="s">
        <v>8860</v>
      </c>
      <c r="M1765" s="13" t="s">
        <v>56</v>
      </c>
      <c r="N1765" s="13" t="s">
        <v>249</v>
      </c>
      <c r="O1765" s="14"/>
      <c r="P1765" s="13" t="s">
        <v>4597</v>
      </c>
      <c r="Q1765" s="16" t="s">
        <v>8861</v>
      </c>
    </row>
    <row r="1766" customFormat="false" ht="86.55" hidden="false" customHeight="false" outlineLevel="0" collapsed="false">
      <c r="A1766" s="13" t="s">
        <v>8862</v>
      </c>
      <c r="B1766" s="14" t="s">
        <v>129</v>
      </c>
      <c r="C1766" s="13" t="s">
        <v>130</v>
      </c>
      <c r="D1766" s="14" t="s">
        <v>8863</v>
      </c>
      <c r="E1766" s="16" t="s">
        <v>8864</v>
      </c>
      <c r="F1766" s="14" t="s">
        <v>539</v>
      </c>
      <c r="G1766" s="16" t="s">
        <v>8865</v>
      </c>
      <c r="H1766" s="13" t="s">
        <v>8847</v>
      </c>
      <c r="I1766" s="13" t="s">
        <v>8866</v>
      </c>
      <c r="J1766" s="13" t="s">
        <v>8867</v>
      </c>
      <c r="K1766" s="13" t="s">
        <v>8868</v>
      </c>
      <c r="L1766" s="13" t="s">
        <v>8869</v>
      </c>
      <c r="M1766" s="13" t="s">
        <v>53</v>
      </c>
      <c r="N1766" s="13" t="s">
        <v>249</v>
      </c>
      <c r="O1766" s="14"/>
      <c r="P1766" s="13" t="s">
        <v>4597</v>
      </c>
      <c r="Q1766" s="16" t="s">
        <v>8870</v>
      </c>
    </row>
    <row r="1767" customFormat="false" ht="100.7" hidden="false" customHeight="false" outlineLevel="0" collapsed="false">
      <c r="A1767" s="13" t="s">
        <v>8871</v>
      </c>
      <c r="B1767" s="14" t="s">
        <v>129</v>
      </c>
      <c r="C1767" s="13" t="s">
        <v>130</v>
      </c>
      <c r="D1767" s="14" t="s">
        <v>8872</v>
      </c>
      <c r="E1767" s="16" t="s">
        <v>8873</v>
      </c>
      <c r="F1767" s="14" t="s">
        <v>415</v>
      </c>
      <c r="G1767" s="16" t="s">
        <v>8874</v>
      </c>
      <c r="H1767" s="13" t="s">
        <v>8847</v>
      </c>
      <c r="I1767" s="13" t="s">
        <v>8875</v>
      </c>
      <c r="J1767" s="13" t="s">
        <v>8876</v>
      </c>
      <c r="K1767" s="13" t="s">
        <v>8877</v>
      </c>
      <c r="L1767" s="13" t="s">
        <v>8878</v>
      </c>
      <c r="M1767" s="13" t="s">
        <v>56</v>
      </c>
      <c r="N1767" s="13" t="s">
        <v>249</v>
      </c>
      <c r="O1767" s="14"/>
      <c r="P1767" s="13" t="s">
        <v>4597</v>
      </c>
      <c r="Q1767" s="16" t="s">
        <v>8879</v>
      </c>
    </row>
    <row r="1768" customFormat="false" ht="86.55" hidden="false" customHeight="false" outlineLevel="0" collapsed="false">
      <c r="A1768" s="13" t="s">
        <v>8880</v>
      </c>
      <c r="B1768" s="14" t="s">
        <v>129</v>
      </c>
      <c r="C1768" s="13" t="s">
        <v>130</v>
      </c>
      <c r="D1768" s="14" t="s">
        <v>8881</v>
      </c>
      <c r="E1768" s="16" t="s">
        <v>8882</v>
      </c>
      <c r="F1768" s="14" t="s">
        <v>450</v>
      </c>
      <c r="G1768" s="16" t="s">
        <v>8883</v>
      </c>
      <c r="H1768" s="13" t="s">
        <v>8884</v>
      </c>
      <c r="I1768" s="13" t="s">
        <v>8885</v>
      </c>
      <c r="J1768" s="13" t="s">
        <v>8886</v>
      </c>
      <c r="K1768" s="13" t="s">
        <v>8887</v>
      </c>
      <c r="L1768" s="13" t="s">
        <v>8888</v>
      </c>
      <c r="M1768" s="13" t="s">
        <v>56</v>
      </c>
      <c r="N1768" s="13" t="s">
        <v>249</v>
      </c>
      <c r="O1768" s="14"/>
      <c r="P1768" s="13" t="s">
        <v>4597</v>
      </c>
      <c r="Q1768" s="16" t="s">
        <v>8889</v>
      </c>
    </row>
    <row r="1769" customFormat="false" ht="72.35" hidden="false" customHeight="false" outlineLevel="0" collapsed="false">
      <c r="A1769" s="13" t="s">
        <v>8890</v>
      </c>
      <c r="B1769" s="14" t="s">
        <v>129</v>
      </c>
      <c r="C1769" s="13" t="s">
        <v>130</v>
      </c>
      <c r="D1769" s="14" t="s">
        <v>8881</v>
      </c>
      <c r="E1769" s="16" t="s">
        <v>8891</v>
      </c>
      <c r="F1769" s="14" t="s">
        <v>450</v>
      </c>
      <c r="G1769" s="16" t="s">
        <v>8883</v>
      </c>
      <c r="H1769" s="13" t="s">
        <v>8892</v>
      </c>
      <c r="I1769" s="13" t="s">
        <v>8885</v>
      </c>
      <c r="J1769" s="13" t="s">
        <v>8886</v>
      </c>
      <c r="K1769" s="13" t="s">
        <v>8887</v>
      </c>
      <c r="L1769" s="13" t="s">
        <v>8888</v>
      </c>
      <c r="M1769" s="13" t="s">
        <v>56</v>
      </c>
      <c r="N1769" s="13" t="s">
        <v>249</v>
      </c>
      <c r="O1769" s="14"/>
      <c r="P1769" s="13" t="s">
        <v>4597</v>
      </c>
      <c r="Q1769" s="16" t="s">
        <v>8893</v>
      </c>
    </row>
    <row r="1770" customFormat="false" ht="100.7" hidden="false" customHeight="false" outlineLevel="0" collapsed="false">
      <c r="A1770" s="13" t="s">
        <v>8894</v>
      </c>
      <c r="B1770" s="14" t="s">
        <v>129</v>
      </c>
      <c r="C1770" s="13" t="s">
        <v>130</v>
      </c>
      <c r="D1770" s="13" t="s">
        <v>8895</v>
      </c>
      <c r="E1770" s="15" t="s">
        <v>8896</v>
      </c>
      <c r="F1770" s="14" t="s">
        <v>539</v>
      </c>
      <c r="G1770" s="16" t="s">
        <v>8897</v>
      </c>
      <c r="H1770" s="13" t="s">
        <v>8898</v>
      </c>
      <c r="I1770" s="13" t="s">
        <v>6960</v>
      </c>
      <c r="J1770" s="13" t="s">
        <v>6961</v>
      </c>
      <c r="K1770" s="13" t="s">
        <v>6962</v>
      </c>
      <c r="L1770" s="13" t="s">
        <v>6963</v>
      </c>
      <c r="M1770" s="13" t="s">
        <v>53</v>
      </c>
      <c r="N1770" s="13" t="s">
        <v>249</v>
      </c>
      <c r="O1770" s="14"/>
      <c r="P1770" s="13" t="s">
        <v>4597</v>
      </c>
      <c r="Q1770" s="16" t="s">
        <v>8899</v>
      </c>
    </row>
    <row r="1771" customFormat="false" ht="86.55" hidden="false" customHeight="false" outlineLevel="0" collapsed="false">
      <c r="A1771" s="13" t="s">
        <v>8900</v>
      </c>
      <c r="B1771" s="14" t="s">
        <v>129</v>
      </c>
      <c r="C1771" s="13" t="s">
        <v>130</v>
      </c>
      <c r="D1771" s="13" t="s">
        <v>8895</v>
      </c>
      <c r="E1771" s="15" t="s">
        <v>8901</v>
      </c>
      <c r="F1771" s="14" t="s">
        <v>539</v>
      </c>
      <c r="G1771" s="16" t="s">
        <v>8897</v>
      </c>
      <c r="H1771" s="13" t="s">
        <v>8898</v>
      </c>
      <c r="I1771" s="13" t="s">
        <v>6960</v>
      </c>
      <c r="J1771" s="13" t="s">
        <v>6961</v>
      </c>
      <c r="K1771" s="13" t="s">
        <v>6962</v>
      </c>
      <c r="L1771" s="13" t="s">
        <v>6963</v>
      </c>
      <c r="M1771" s="13" t="s">
        <v>53</v>
      </c>
      <c r="N1771" s="13" t="s">
        <v>249</v>
      </c>
      <c r="O1771" s="14"/>
      <c r="P1771" s="13" t="s">
        <v>4597</v>
      </c>
      <c r="Q1771" s="16" t="s">
        <v>8902</v>
      </c>
    </row>
    <row r="1772" customFormat="false" ht="86.55" hidden="false" customHeight="false" outlineLevel="0" collapsed="false">
      <c r="A1772" s="13" t="s">
        <v>8903</v>
      </c>
      <c r="B1772" s="14" t="s">
        <v>129</v>
      </c>
      <c r="C1772" s="13" t="s">
        <v>130</v>
      </c>
      <c r="D1772" s="14" t="s">
        <v>8904</v>
      </c>
      <c r="E1772" s="16" t="s">
        <v>8905</v>
      </c>
      <c r="F1772" s="14" t="s">
        <v>450</v>
      </c>
      <c r="G1772" s="16" t="s">
        <v>8906</v>
      </c>
      <c r="H1772" s="13" t="s">
        <v>8907</v>
      </c>
      <c r="I1772" s="13" t="s">
        <v>8908</v>
      </c>
      <c r="J1772" s="13" t="s">
        <v>8909</v>
      </c>
      <c r="K1772" s="13" t="s">
        <v>8910</v>
      </c>
      <c r="L1772" s="13" t="s">
        <v>8911</v>
      </c>
      <c r="M1772" s="13" t="s">
        <v>56</v>
      </c>
      <c r="N1772" s="13" t="s">
        <v>249</v>
      </c>
      <c r="O1772" s="14"/>
      <c r="P1772" s="13" t="s">
        <v>4597</v>
      </c>
      <c r="Q1772" s="16" t="s">
        <v>8912</v>
      </c>
    </row>
    <row r="1773" customFormat="false" ht="72.35" hidden="false" customHeight="false" outlineLevel="0" collapsed="false">
      <c r="A1773" s="13" t="s">
        <v>8913</v>
      </c>
      <c r="B1773" s="14" t="s">
        <v>129</v>
      </c>
      <c r="C1773" s="13" t="s">
        <v>130</v>
      </c>
      <c r="D1773" s="14" t="s">
        <v>8904</v>
      </c>
      <c r="E1773" s="16" t="s">
        <v>8914</v>
      </c>
      <c r="F1773" s="14" t="s">
        <v>450</v>
      </c>
      <c r="G1773" s="16" t="s">
        <v>8906</v>
      </c>
      <c r="H1773" s="13" t="s">
        <v>8907</v>
      </c>
      <c r="I1773" s="13" t="s">
        <v>8908</v>
      </c>
      <c r="J1773" s="13" t="s">
        <v>8909</v>
      </c>
      <c r="K1773" s="13" t="s">
        <v>8910</v>
      </c>
      <c r="L1773" s="13" t="s">
        <v>8911</v>
      </c>
      <c r="M1773" s="13" t="s">
        <v>56</v>
      </c>
      <c r="N1773" s="13" t="s">
        <v>249</v>
      </c>
      <c r="O1773" s="14"/>
      <c r="P1773" s="13" t="s">
        <v>4597</v>
      </c>
      <c r="Q1773" s="16" t="s">
        <v>8915</v>
      </c>
    </row>
    <row r="1774" customFormat="false" ht="100.7" hidden="false" customHeight="false" outlineLevel="0" collapsed="false">
      <c r="A1774" s="13" t="s">
        <v>8916</v>
      </c>
      <c r="B1774" s="14" t="s">
        <v>129</v>
      </c>
      <c r="C1774" s="13" t="s">
        <v>130</v>
      </c>
      <c r="D1774" s="13" t="s">
        <v>8917</v>
      </c>
      <c r="E1774" s="15" t="s">
        <v>8918</v>
      </c>
      <c r="F1774" s="14" t="s">
        <v>450</v>
      </c>
      <c r="G1774" s="16" t="s">
        <v>8919</v>
      </c>
      <c r="H1774" s="13" t="s">
        <v>8920</v>
      </c>
      <c r="I1774" s="13" t="s">
        <v>8921</v>
      </c>
      <c r="J1774" s="13" t="s">
        <v>8922</v>
      </c>
      <c r="K1774" s="13" t="s">
        <v>8923</v>
      </c>
      <c r="L1774" s="13" t="s">
        <v>8924</v>
      </c>
      <c r="M1774" s="13" t="s">
        <v>56</v>
      </c>
      <c r="N1774" s="13" t="s">
        <v>249</v>
      </c>
      <c r="O1774" s="14"/>
      <c r="P1774" s="13" t="s">
        <v>4597</v>
      </c>
      <c r="Q1774" s="16" t="s">
        <v>8925</v>
      </c>
    </row>
    <row r="1775" customFormat="false" ht="100.7" hidden="false" customHeight="false" outlineLevel="0" collapsed="false">
      <c r="A1775" s="13" t="s">
        <v>8926</v>
      </c>
      <c r="B1775" s="14" t="s">
        <v>129</v>
      </c>
      <c r="C1775" s="13" t="s">
        <v>130</v>
      </c>
      <c r="D1775" s="14" t="s">
        <v>8549</v>
      </c>
      <c r="E1775" s="16" t="s">
        <v>8927</v>
      </c>
      <c r="F1775" s="14" t="s">
        <v>450</v>
      </c>
      <c r="G1775" s="16" t="s">
        <v>8928</v>
      </c>
      <c r="H1775" s="13" t="s">
        <v>8929</v>
      </c>
      <c r="I1775" s="13" t="s">
        <v>8552</v>
      </c>
      <c r="J1775" s="13" t="s">
        <v>8553</v>
      </c>
      <c r="K1775" s="13" t="s">
        <v>8554</v>
      </c>
      <c r="L1775" s="13" t="s">
        <v>8555</v>
      </c>
      <c r="M1775" s="13" t="s">
        <v>56</v>
      </c>
      <c r="N1775" s="13" t="s">
        <v>249</v>
      </c>
      <c r="O1775" s="14"/>
      <c r="P1775" s="13" t="s">
        <v>4597</v>
      </c>
      <c r="Q1775" s="16" t="s">
        <v>8930</v>
      </c>
    </row>
    <row r="1776" customFormat="false" ht="86.55" hidden="false" customHeight="false" outlineLevel="0" collapsed="false">
      <c r="A1776" s="13" t="s">
        <v>8931</v>
      </c>
      <c r="B1776" s="14" t="s">
        <v>129</v>
      </c>
      <c r="C1776" s="13" t="s">
        <v>130</v>
      </c>
      <c r="D1776" s="14" t="s">
        <v>8549</v>
      </c>
      <c r="E1776" s="16" t="s">
        <v>8932</v>
      </c>
      <c r="F1776" s="14" t="s">
        <v>450</v>
      </c>
      <c r="G1776" s="16" t="s">
        <v>8928</v>
      </c>
      <c r="H1776" s="13" t="s">
        <v>8929</v>
      </c>
      <c r="I1776" s="13" t="s">
        <v>8552</v>
      </c>
      <c r="J1776" s="13" t="s">
        <v>8553</v>
      </c>
      <c r="K1776" s="13" t="s">
        <v>8554</v>
      </c>
      <c r="L1776" s="13" t="s">
        <v>8555</v>
      </c>
      <c r="M1776" s="13" t="s">
        <v>56</v>
      </c>
      <c r="N1776" s="13" t="s">
        <v>249</v>
      </c>
      <c r="O1776" s="14"/>
      <c r="P1776" s="13" t="s">
        <v>4597</v>
      </c>
      <c r="Q1776" s="16" t="s">
        <v>8933</v>
      </c>
    </row>
    <row r="1777" customFormat="false" ht="86.55" hidden="false" customHeight="false" outlineLevel="0" collapsed="false">
      <c r="A1777" s="13" t="s">
        <v>8934</v>
      </c>
      <c r="B1777" s="14" t="s">
        <v>129</v>
      </c>
      <c r="C1777" s="13" t="s">
        <v>130</v>
      </c>
      <c r="D1777" s="14" t="s">
        <v>8935</v>
      </c>
      <c r="E1777" s="16" t="s">
        <v>8936</v>
      </c>
      <c r="F1777" s="14" t="s">
        <v>415</v>
      </c>
      <c r="G1777" s="16" t="s">
        <v>8937</v>
      </c>
      <c r="H1777" s="13" t="s">
        <v>8938</v>
      </c>
      <c r="I1777" s="13" t="s">
        <v>8939</v>
      </c>
      <c r="J1777" s="13" t="s">
        <v>8940</v>
      </c>
      <c r="K1777" s="13" t="s">
        <v>8941</v>
      </c>
      <c r="L1777" s="13" t="s">
        <v>8942</v>
      </c>
      <c r="M1777" s="13" t="s">
        <v>56</v>
      </c>
      <c r="N1777" s="13" t="s">
        <v>249</v>
      </c>
      <c r="O1777" s="14"/>
      <c r="P1777" s="13" t="s">
        <v>4597</v>
      </c>
      <c r="Q1777" s="16" t="s">
        <v>8943</v>
      </c>
    </row>
    <row r="1778" customFormat="false" ht="72.35" hidden="false" customHeight="false" outlineLevel="0" collapsed="false">
      <c r="A1778" s="13" t="s">
        <v>8944</v>
      </c>
      <c r="B1778" s="14" t="s">
        <v>129</v>
      </c>
      <c r="C1778" s="13" t="s">
        <v>130</v>
      </c>
      <c r="D1778" s="14" t="s">
        <v>8935</v>
      </c>
      <c r="E1778" s="16" t="s">
        <v>8945</v>
      </c>
      <c r="F1778" s="14" t="s">
        <v>415</v>
      </c>
      <c r="G1778" s="16" t="s">
        <v>8937</v>
      </c>
      <c r="H1778" s="13" t="s">
        <v>8847</v>
      </c>
      <c r="I1778" s="13" t="s">
        <v>8939</v>
      </c>
      <c r="J1778" s="13" t="s">
        <v>8940</v>
      </c>
      <c r="K1778" s="13" t="s">
        <v>8941</v>
      </c>
      <c r="L1778" s="13" t="s">
        <v>8942</v>
      </c>
      <c r="M1778" s="13" t="s">
        <v>56</v>
      </c>
      <c r="N1778" s="13" t="s">
        <v>249</v>
      </c>
      <c r="O1778" s="14"/>
      <c r="P1778" s="13" t="s">
        <v>4597</v>
      </c>
      <c r="Q1778" s="16" t="s">
        <v>8946</v>
      </c>
    </row>
    <row r="1779" customFormat="false" ht="86.55" hidden="false" customHeight="false" outlineLevel="0" collapsed="false">
      <c r="A1779" s="13" t="s">
        <v>8947</v>
      </c>
      <c r="B1779" s="14" t="s">
        <v>129</v>
      </c>
      <c r="C1779" s="13" t="s">
        <v>130</v>
      </c>
      <c r="D1779" s="14" t="s">
        <v>8948</v>
      </c>
      <c r="E1779" s="16" t="s">
        <v>8949</v>
      </c>
      <c r="F1779" s="14" t="s">
        <v>415</v>
      </c>
      <c r="G1779" s="16" t="s">
        <v>8950</v>
      </c>
      <c r="H1779" s="13" t="s">
        <v>8951</v>
      </c>
      <c r="I1779" s="13" t="s">
        <v>8952</v>
      </c>
      <c r="J1779" s="13" t="s">
        <v>8953</v>
      </c>
      <c r="K1779" s="13" t="s">
        <v>8954</v>
      </c>
      <c r="L1779" s="13" t="s">
        <v>8955</v>
      </c>
      <c r="M1779" s="13" t="s">
        <v>56</v>
      </c>
      <c r="N1779" s="13" t="s">
        <v>249</v>
      </c>
      <c r="O1779" s="14"/>
      <c r="P1779" s="13" t="s">
        <v>4597</v>
      </c>
      <c r="Q1779" s="16" t="s">
        <v>8956</v>
      </c>
    </row>
    <row r="1780" customFormat="false" ht="86.55" hidden="false" customHeight="false" outlineLevel="0" collapsed="false">
      <c r="A1780" s="13" t="s">
        <v>8957</v>
      </c>
      <c r="B1780" s="14" t="s">
        <v>129</v>
      </c>
      <c r="C1780" s="13" t="s">
        <v>130</v>
      </c>
      <c r="D1780" s="14" t="s">
        <v>8948</v>
      </c>
      <c r="E1780" s="16" t="s">
        <v>8958</v>
      </c>
      <c r="F1780" s="14" t="s">
        <v>415</v>
      </c>
      <c r="G1780" s="16" t="s">
        <v>8950</v>
      </c>
      <c r="H1780" s="13" t="s">
        <v>8959</v>
      </c>
      <c r="I1780" s="13" t="s">
        <v>8952</v>
      </c>
      <c r="J1780" s="13" t="s">
        <v>8953</v>
      </c>
      <c r="K1780" s="13" t="s">
        <v>8954</v>
      </c>
      <c r="L1780" s="13" t="s">
        <v>8955</v>
      </c>
      <c r="M1780" s="13" t="s">
        <v>56</v>
      </c>
      <c r="N1780" s="13" t="s">
        <v>249</v>
      </c>
      <c r="O1780" s="14"/>
      <c r="P1780" s="13" t="s">
        <v>4597</v>
      </c>
      <c r="Q1780" s="16" t="s">
        <v>8960</v>
      </c>
    </row>
    <row r="1781" customFormat="false" ht="100.7" hidden="false" customHeight="false" outlineLevel="0" collapsed="false">
      <c r="A1781" s="13" t="s">
        <v>8961</v>
      </c>
      <c r="B1781" s="14" t="s">
        <v>129</v>
      </c>
      <c r="C1781" s="13" t="s">
        <v>130</v>
      </c>
      <c r="D1781" s="14" t="s">
        <v>8962</v>
      </c>
      <c r="E1781" s="16" t="s">
        <v>8963</v>
      </c>
      <c r="F1781" s="14" t="s">
        <v>539</v>
      </c>
      <c r="G1781" s="16" t="s">
        <v>8964</v>
      </c>
      <c r="H1781" s="13" t="s">
        <v>8965</v>
      </c>
      <c r="I1781" s="13" t="s">
        <v>8966</v>
      </c>
      <c r="J1781" s="13" t="s">
        <v>8967</v>
      </c>
      <c r="K1781" s="13" t="s">
        <v>8968</v>
      </c>
      <c r="L1781" s="13" t="s">
        <v>8969</v>
      </c>
      <c r="M1781" s="13" t="s">
        <v>56</v>
      </c>
      <c r="N1781" s="13" t="s">
        <v>249</v>
      </c>
      <c r="O1781" s="14"/>
      <c r="P1781" s="13" t="s">
        <v>4597</v>
      </c>
      <c r="Q1781" s="16" t="s">
        <v>8970</v>
      </c>
    </row>
    <row r="1782" customFormat="false" ht="86.55" hidden="false" customHeight="false" outlineLevel="0" collapsed="false">
      <c r="A1782" s="13" t="s">
        <v>8971</v>
      </c>
      <c r="B1782" s="14" t="s">
        <v>129</v>
      </c>
      <c r="C1782" s="13" t="s">
        <v>130</v>
      </c>
      <c r="D1782" s="14" t="s">
        <v>8972</v>
      </c>
      <c r="E1782" s="16" t="s">
        <v>8973</v>
      </c>
      <c r="F1782" s="14" t="s">
        <v>450</v>
      </c>
      <c r="G1782" s="16" t="s">
        <v>8937</v>
      </c>
      <c r="H1782" s="13" t="s">
        <v>8974</v>
      </c>
      <c r="I1782" s="13" t="s">
        <v>8975</v>
      </c>
      <c r="J1782" s="13" t="s">
        <v>8976</v>
      </c>
      <c r="K1782" s="13" t="s">
        <v>8977</v>
      </c>
      <c r="L1782" s="13" t="s">
        <v>8978</v>
      </c>
      <c r="M1782" s="13" t="s">
        <v>56</v>
      </c>
      <c r="N1782" s="13" t="s">
        <v>249</v>
      </c>
      <c r="O1782" s="14"/>
      <c r="P1782" s="13" t="s">
        <v>4597</v>
      </c>
      <c r="Q1782" s="16" t="s">
        <v>8979</v>
      </c>
    </row>
    <row r="1783" customFormat="false" ht="86.55" hidden="false" customHeight="false" outlineLevel="0" collapsed="false">
      <c r="A1783" s="13" t="s">
        <v>8980</v>
      </c>
      <c r="B1783" s="14" t="s">
        <v>129</v>
      </c>
      <c r="C1783" s="13" t="s">
        <v>130</v>
      </c>
      <c r="D1783" s="14" t="s">
        <v>8981</v>
      </c>
      <c r="E1783" s="16" t="s">
        <v>8982</v>
      </c>
      <c r="F1783" s="14" t="s">
        <v>539</v>
      </c>
      <c r="G1783" s="16" t="s">
        <v>8906</v>
      </c>
      <c r="H1783" s="13" t="s">
        <v>8983</v>
      </c>
      <c r="I1783" s="13" t="s">
        <v>8984</v>
      </c>
      <c r="J1783" s="13" t="s">
        <v>8985</v>
      </c>
      <c r="K1783" s="13" t="s">
        <v>8986</v>
      </c>
      <c r="L1783" s="13" t="s">
        <v>8987</v>
      </c>
      <c r="M1783" s="13" t="s">
        <v>56</v>
      </c>
      <c r="N1783" s="13" t="s">
        <v>249</v>
      </c>
      <c r="O1783" s="14"/>
      <c r="P1783" s="13" t="s">
        <v>4597</v>
      </c>
      <c r="Q1783" s="16" t="s">
        <v>8988</v>
      </c>
    </row>
    <row r="1784" customFormat="false" ht="100.7" hidden="false" customHeight="false" outlineLevel="0" collapsed="false">
      <c r="A1784" s="13" t="s">
        <v>8989</v>
      </c>
      <c r="B1784" s="14" t="s">
        <v>129</v>
      </c>
      <c r="C1784" s="13" t="s">
        <v>130</v>
      </c>
      <c r="D1784" s="13" t="s">
        <v>8990</v>
      </c>
      <c r="E1784" s="15" t="s">
        <v>8991</v>
      </c>
      <c r="F1784" s="14" t="s">
        <v>415</v>
      </c>
      <c r="G1784" s="16" t="s">
        <v>8992</v>
      </c>
      <c r="H1784" s="13" t="s">
        <v>8993</v>
      </c>
      <c r="I1784" s="13" t="s">
        <v>8994</v>
      </c>
      <c r="J1784" s="13" t="s">
        <v>8995</v>
      </c>
      <c r="K1784" s="13" t="s">
        <v>8996</v>
      </c>
      <c r="L1784" s="13" t="s">
        <v>8997</v>
      </c>
      <c r="M1784" s="13" t="s">
        <v>53</v>
      </c>
      <c r="N1784" s="13" t="s">
        <v>249</v>
      </c>
      <c r="O1784" s="14"/>
      <c r="P1784" s="13" t="s">
        <v>4597</v>
      </c>
      <c r="Q1784" s="16" t="s">
        <v>8998</v>
      </c>
    </row>
    <row r="1785" customFormat="false" ht="114.9" hidden="false" customHeight="false" outlineLevel="0" collapsed="false">
      <c r="A1785" s="13" t="s">
        <v>8999</v>
      </c>
      <c r="B1785" s="14" t="s">
        <v>129</v>
      </c>
      <c r="C1785" s="13" t="s">
        <v>130</v>
      </c>
      <c r="D1785" s="13" t="s">
        <v>9000</v>
      </c>
      <c r="E1785" s="15" t="s">
        <v>9001</v>
      </c>
      <c r="F1785" s="14" t="s">
        <v>415</v>
      </c>
      <c r="G1785" s="16" t="s">
        <v>8992</v>
      </c>
      <c r="H1785" s="13" t="s">
        <v>8993</v>
      </c>
      <c r="I1785" s="13" t="s">
        <v>8921</v>
      </c>
      <c r="J1785" s="13" t="s">
        <v>9002</v>
      </c>
      <c r="K1785" s="13" t="s">
        <v>8923</v>
      </c>
      <c r="L1785" s="13" t="s">
        <v>8924</v>
      </c>
      <c r="M1785" s="13" t="s">
        <v>53</v>
      </c>
      <c r="N1785" s="13" t="s">
        <v>249</v>
      </c>
      <c r="O1785" s="14"/>
      <c r="P1785" s="13" t="s">
        <v>4597</v>
      </c>
      <c r="Q1785" s="16" t="s">
        <v>9003</v>
      </c>
    </row>
    <row r="1786" customFormat="false" ht="58.2" hidden="false" customHeight="false" outlineLevel="0" collapsed="false">
      <c r="A1786" s="13" t="s">
        <v>9004</v>
      </c>
      <c r="B1786" s="14" t="s">
        <v>129</v>
      </c>
      <c r="C1786" s="13" t="s">
        <v>130</v>
      </c>
      <c r="D1786" s="14" t="s">
        <v>9005</v>
      </c>
      <c r="E1786" s="16" t="s">
        <v>9006</v>
      </c>
      <c r="F1786" s="14" t="s">
        <v>415</v>
      </c>
      <c r="G1786" s="16" t="s">
        <v>9007</v>
      </c>
      <c r="H1786" s="13" t="s">
        <v>9008</v>
      </c>
      <c r="I1786" s="13" t="s">
        <v>9009</v>
      </c>
      <c r="J1786" s="13" t="s">
        <v>9010</v>
      </c>
      <c r="K1786" s="13" t="s">
        <v>9011</v>
      </c>
      <c r="L1786" s="13" t="s">
        <v>9012</v>
      </c>
      <c r="M1786" s="13" t="s">
        <v>53</v>
      </c>
      <c r="N1786" s="13" t="s">
        <v>249</v>
      </c>
      <c r="O1786" s="14"/>
      <c r="P1786" s="13" t="s">
        <v>4597</v>
      </c>
      <c r="Q1786" s="15" t="s">
        <v>9013</v>
      </c>
    </row>
    <row r="1787" customFormat="false" ht="72.35" hidden="false" customHeight="false" outlineLevel="0" collapsed="false">
      <c r="A1787" s="13" t="s">
        <v>9014</v>
      </c>
      <c r="B1787" s="14" t="s">
        <v>129</v>
      </c>
      <c r="C1787" s="13" t="s">
        <v>130</v>
      </c>
      <c r="D1787" s="14" t="s">
        <v>9015</v>
      </c>
      <c r="E1787" s="16" t="s">
        <v>9016</v>
      </c>
      <c r="F1787" s="14" t="s">
        <v>415</v>
      </c>
      <c r="G1787" s="16" t="s">
        <v>9007</v>
      </c>
      <c r="H1787" s="13" t="s">
        <v>9017</v>
      </c>
      <c r="I1787" s="13" t="s">
        <v>9009</v>
      </c>
      <c r="J1787" s="13" t="s">
        <v>9010</v>
      </c>
      <c r="K1787" s="13" t="s">
        <v>9011</v>
      </c>
      <c r="L1787" s="13" t="s">
        <v>9012</v>
      </c>
      <c r="M1787" s="13" t="s">
        <v>53</v>
      </c>
      <c r="N1787" s="13" t="s">
        <v>249</v>
      </c>
      <c r="O1787" s="14"/>
      <c r="P1787" s="13" t="s">
        <v>4597</v>
      </c>
      <c r="Q1787" s="16" t="s">
        <v>9018</v>
      </c>
    </row>
    <row r="1788" customFormat="false" ht="114.9" hidden="false" customHeight="false" outlineLevel="0" collapsed="false">
      <c r="A1788" s="13" t="s">
        <v>9019</v>
      </c>
      <c r="B1788" s="14" t="s">
        <v>129</v>
      </c>
      <c r="C1788" s="13" t="s">
        <v>130</v>
      </c>
      <c r="D1788" s="14" t="s">
        <v>9020</v>
      </c>
      <c r="E1788" s="16" t="s">
        <v>9021</v>
      </c>
      <c r="F1788" s="14" t="s">
        <v>415</v>
      </c>
      <c r="G1788" s="16" t="s">
        <v>9022</v>
      </c>
      <c r="H1788" s="13" t="s">
        <v>9023</v>
      </c>
      <c r="I1788" s="13" t="s">
        <v>9024</v>
      </c>
      <c r="J1788" s="13" t="s">
        <v>9025</v>
      </c>
      <c r="K1788" s="13" t="s">
        <v>9026</v>
      </c>
      <c r="L1788" s="13" t="s">
        <v>9027</v>
      </c>
      <c r="M1788" s="13" t="s">
        <v>53</v>
      </c>
      <c r="N1788" s="13" t="s">
        <v>249</v>
      </c>
      <c r="O1788" s="14"/>
      <c r="P1788" s="13" t="s">
        <v>4597</v>
      </c>
      <c r="Q1788" s="16" t="s">
        <v>9028</v>
      </c>
    </row>
    <row r="1789" customFormat="false" ht="86.55" hidden="false" customHeight="false" outlineLevel="0" collapsed="false">
      <c r="A1789" s="13" t="s">
        <v>9029</v>
      </c>
      <c r="B1789" s="14" t="s">
        <v>129</v>
      </c>
      <c r="C1789" s="13" t="s">
        <v>130</v>
      </c>
      <c r="D1789" s="14" t="s">
        <v>9030</v>
      </c>
      <c r="E1789" s="16" t="s">
        <v>9031</v>
      </c>
      <c r="F1789" s="14" t="s">
        <v>415</v>
      </c>
      <c r="G1789" s="16" t="s">
        <v>9032</v>
      </c>
      <c r="H1789" s="13" t="s">
        <v>9023</v>
      </c>
      <c r="I1789" s="13" t="s">
        <v>9024</v>
      </c>
      <c r="J1789" s="13" t="s">
        <v>9025</v>
      </c>
      <c r="K1789" s="13" t="s">
        <v>9026</v>
      </c>
      <c r="L1789" s="13" t="s">
        <v>9027</v>
      </c>
      <c r="M1789" s="13" t="s">
        <v>53</v>
      </c>
      <c r="N1789" s="13" t="s">
        <v>249</v>
      </c>
      <c r="O1789" s="14"/>
      <c r="P1789" s="13" t="s">
        <v>4597</v>
      </c>
      <c r="Q1789" s="16" t="s">
        <v>9033</v>
      </c>
    </row>
    <row r="1790" customFormat="false" ht="86.55" hidden="false" customHeight="false" outlineLevel="0" collapsed="false">
      <c r="A1790" s="13" t="s">
        <v>9034</v>
      </c>
      <c r="B1790" s="14" t="s">
        <v>129</v>
      </c>
      <c r="C1790" s="13" t="s">
        <v>130</v>
      </c>
      <c r="D1790" s="14" t="s">
        <v>9035</v>
      </c>
      <c r="E1790" s="16" t="s">
        <v>9036</v>
      </c>
      <c r="F1790" s="14" t="s">
        <v>415</v>
      </c>
      <c r="G1790" s="16" t="s">
        <v>9037</v>
      </c>
      <c r="H1790" s="13" t="s">
        <v>9023</v>
      </c>
      <c r="I1790" s="13" t="s">
        <v>9038</v>
      </c>
      <c r="J1790" s="13" t="s">
        <v>9039</v>
      </c>
      <c r="K1790" s="13" t="s">
        <v>9040</v>
      </c>
      <c r="L1790" s="13" t="s">
        <v>9041</v>
      </c>
      <c r="M1790" s="13" t="s">
        <v>53</v>
      </c>
      <c r="N1790" s="13" t="s">
        <v>249</v>
      </c>
      <c r="O1790" s="14"/>
      <c r="P1790" s="13" t="s">
        <v>4597</v>
      </c>
      <c r="Q1790" s="16" t="s">
        <v>9042</v>
      </c>
    </row>
    <row r="1791" customFormat="false" ht="157.45" hidden="false" customHeight="false" outlineLevel="0" collapsed="false">
      <c r="A1791" s="13" t="s">
        <v>9043</v>
      </c>
      <c r="B1791" s="14" t="s">
        <v>129</v>
      </c>
      <c r="C1791" s="13" t="s">
        <v>130</v>
      </c>
      <c r="D1791" s="14" t="s">
        <v>9044</v>
      </c>
      <c r="E1791" s="16" t="s">
        <v>9045</v>
      </c>
      <c r="F1791" s="14" t="s">
        <v>539</v>
      </c>
      <c r="G1791" s="16" t="s">
        <v>9046</v>
      </c>
      <c r="H1791" s="13" t="s">
        <v>8847</v>
      </c>
      <c r="I1791" s="13" t="s">
        <v>9047</v>
      </c>
      <c r="J1791" s="13" t="s">
        <v>9048</v>
      </c>
      <c r="K1791" s="13" t="s">
        <v>9049</v>
      </c>
      <c r="L1791" s="13" t="s">
        <v>9050</v>
      </c>
      <c r="M1791" s="13" t="s">
        <v>52</v>
      </c>
      <c r="N1791" s="13" t="s">
        <v>249</v>
      </c>
      <c r="O1791" s="14"/>
      <c r="P1791" s="13" t="s">
        <v>4597</v>
      </c>
      <c r="Q1791" s="16" t="s">
        <v>9051</v>
      </c>
    </row>
    <row r="1792" customFormat="false" ht="129.1" hidden="false" customHeight="false" outlineLevel="0" collapsed="false">
      <c r="A1792" s="13" t="s">
        <v>9052</v>
      </c>
      <c r="B1792" s="14" t="s">
        <v>129</v>
      </c>
      <c r="C1792" s="13" t="s">
        <v>130</v>
      </c>
      <c r="D1792" s="14" t="s">
        <v>9053</v>
      </c>
      <c r="E1792" s="16" t="s">
        <v>9054</v>
      </c>
      <c r="F1792" s="14" t="s">
        <v>539</v>
      </c>
      <c r="G1792" s="16" t="s">
        <v>9055</v>
      </c>
      <c r="H1792" s="13" t="s">
        <v>8847</v>
      </c>
      <c r="I1792" s="13" t="s">
        <v>9056</v>
      </c>
      <c r="J1792" s="13" t="s">
        <v>9057</v>
      </c>
      <c r="K1792" s="13" t="s">
        <v>9058</v>
      </c>
      <c r="L1792" s="13" t="s">
        <v>9059</v>
      </c>
      <c r="M1792" s="13" t="s">
        <v>53</v>
      </c>
      <c r="N1792" s="13" t="s">
        <v>249</v>
      </c>
      <c r="O1792" s="14"/>
      <c r="P1792" s="13" t="s">
        <v>4597</v>
      </c>
      <c r="Q1792" s="16" t="s">
        <v>9060</v>
      </c>
    </row>
    <row r="1793" customFormat="false" ht="86.55" hidden="false" customHeight="false" outlineLevel="0" collapsed="false">
      <c r="A1793" s="13" t="s">
        <v>9061</v>
      </c>
      <c r="B1793" s="14" t="s">
        <v>129</v>
      </c>
      <c r="C1793" s="13" t="s">
        <v>130</v>
      </c>
      <c r="D1793" s="14" t="s">
        <v>9062</v>
      </c>
      <c r="E1793" s="16" t="s">
        <v>9063</v>
      </c>
      <c r="F1793" s="14" t="s">
        <v>415</v>
      </c>
      <c r="G1793" s="16" t="s">
        <v>9064</v>
      </c>
      <c r="H1793" s="13" t="s">
        <v>9065</v>
      </c>
      <c r="I1793" s="13" t="s">
        <v>9066</v>
      </c>
      <c r="J1793" s="13" t="s">
        <v>9067</v>
      </c>
      <c r="K1793" s="13" t="s">
        <v>9068</v>
      </c>
      <c r="L1793" s="13" t="s">
        <v>9069</v>
      </c>
      <c r="M1793" s="13" t="s">
        <v>53</v>
      </c>
      <c r="N1793" s="13" t="s">
        <v>249</v>
      </c>
      <c r="O1793" s="14"/>
      <c r="P1793" s="13" t="s">
        <v>4597</v>
      </c>
      <c r="Q1793" s="16" t="s">
        <v>9070</v>
      </c>
    </row>
    <row r="1794" customFormat="false" ht="86.55" hidden="false" customHeight="false" outlineLevel="0" collapsed="false">
      <c r="A1794" s="13" t="s">
        <v>9071</v>
      </c>
      <c r="B1794" s="14" t="s">
        <v>129</v>
      </c>
      <c r="C1794" s="13" t="s">
        <v>130</v>
      </c>
      <c r="D1794" s="14" t="s">
        <v>9072</v>
      </c>
      <c r="E1794" s="16" t="s">
        <v>9073</v>
      </c>
      <c r="F1794" s="14" t="s">
        <v>415</v>
      </c>
      <c r="G1794" s="16" t="s">
        <v>9064</v>
      </c>
      <c r="H1794" s="13" t="s">
        <v>9065</v>
      </c>
      <c r="I1794" s="13" t="s">
        <v>9066</v>
      </c>
      <c r="J1794" s="13" t="s">
        <v>9067</v>
      </c>
      <c r="K1794" s="13" t="s">
        <v>9068</v>
      </c>
      <c r="L1794" s="13" t="s">
        <v>9069</v>
      </c>
      <c r="M1794" s="13" t="s">
        <v>53</v>
      </c>
      <c r="N1794" s="13" t="s">
        <v>249</v>
      </c>
      <c r="O1794" s="14"/>
      <c r="P1794" s="13" t="s">
        <v>4597</v>
      </c>
      <c r="Q1794" s="16" t="s">
        <v>9074</v>
      </c>
    </row>
    <row r="1795" customFormat="false" ht="100.7" hidden="false" customHeight="false" outlineLevel="0" collapsed="false">
      <c r="A1795" s="13" t="s">
        <v>9075</v>
      </c>
      <c r="B1795" s="14" t="s">
        <v>129</v>
      </c>
      <c r="C1795" s="13" t="s">
        <v>130</v>
      </c>
      <c r="D1795" s="14" t="s">
        <v>9076</v>
      </c>
      <c r="E1795" s="16" t="s">
        <v>9077</v>
      </c>
      <c r="F1795" s="14" t="s">
        <v>415</v>
      </c>
      <c r="G1795" s="16" t="s">
        <v>9078</v>
      </c>
      <c r="H1795" s="13" t="s">
        <v>8847</v>
      </c>
      <c r="I1795" s="13" t="s">
        <v>9079</v>
      </c>
      <c r="J1795" s="13" t="s">
        <v>9080</v>
      </c>
      <c r="K1795" s="13" t="s">
        <v>9081</v>
      </c>
      <c r="L1795" s="13" t="s">
        <v>9082</v>
      </c>
      <c r="M1795" s="13" t="s">
        <v>56</v>
      </c>
      <c r="N1795" s="13" t="s">
        <v>249</v>
      </c>
      <c r="O1795" s="14"/>
      <c r="P1795" s="13" t="s">
        <v>4597</v>
      </c>
      <c r="Q1795" s="16" t="s">
        <v>9083</v>
      </c>
    </row>
    <row r="1796" customFormat="false" ht="114.9" hidden="false" customHeight="false" outlineLevel="0" collapsed="false">
      <c r="A1796" s="13" t="s">
        <v>9084</v>
      </c>
      <c r="B1796" s="14" t="s">
        <v>129</v>
      </c>
      <c r="C1796" s="13" t="s">
        <v>130</v>
      </c>
      <c r="D1796" s="14" t="s">
        <v>9085</v>
      </c>
      <c r="E1796" s="16" t="s">
        <v>9086</v>
      </c>
      <c r="F1796" s="14" t="s">
        <v>415</v>
      </c>
      <c r="G1796" s="16" t="s">
        <v>9087</v>
      </c>
      <c r="H1796" s="13" t="s">
        <v>8847</v>
      </c>
      <c r="I1796" s="13" t="s">
        <v>9088</v>
      </c>
      <c r="J1796" s="13" t="s">
        <v>9089</v>
      </c>
      <c r="K1796" s="13" t="s">
        <v>9090</v>
      </c>
      <c r="L1796" s="13" t="s">
        <v>9091</v>
      </c>
      <c r="M1796" s="13" t="s">
        <v>53</v>
      </c>
      <c r="N1796" s="13" t="s">
        <v>249</v>
      </c>
      <c r="O1796" s="14"/>
      <c r="P1796" s="13" t="s">
        <v>4597</v>
      </c>
      <c r="Q1796" s="16" t="s">
        <v>9092</v>
      </c>
    </row>
    <row r="1797" customFormat="false" ht="114.9" hidden="false" customHeight="false" outlineLevel="0" collapsed="false">
      <c r="A1797" s="13" t="s">
        <v>9093</v>
      </c>
      <c r="B1797" s="14" t="s">
        <v>129</v>
      </c>
      <c r="C1797" s="13" t="s">
        <v>130</v>
      </c>
      <c r="D1797" s="14" t="s">
        <v>9094</v>
      </c>
      <c r="E1797" s="16" t="s">
        <v>9095</v>
      </c>
      <c r="F1797" s="14" t="s">
        <v>415</v>
      </c>
      <c r="G1797" s="16" t="s">
        <v>9096</v>
      </c>
      <c r="H1797" s="13" t="s">
        <v>9097</v>
      </c>
      <c r="I1797" s="13" t="s">
        <v>9098</v>
      </c>
      <c r="J1797" s="13" t="s">
        <v>9099</v>
      </c>
      <c r="K1797" s="13" t="s">
        <v>9100</v>
      </c>
      <c r="L1797" s="13" t="s">
        <v>9101</v>
      </c>
      <c r="M1797" s="13" t="s">
        <v>53</v>
      </c>
      <c r="N1797" s="13" t="s">
        <v>249</v>
      </c>
      <c r="O1797" s="14"/>
      <c r="P1797" s="13" t="s">
        <v>4597</v>
      </c>
      <c r="Q1797" s="16" t="s">
        <v>9102</v>
      </c>
    </row>
    <row r="1798" customFormat="false" ht="86.55" hidden="false" customHeight="false" outlineLevel="0" collapsed="false">
      <c r="A1798" s="13" t="s">
        <v>9103</v>
      </c>
      <c r="B1798" s="14" t="s">
        <v>129</v>
      </c>
      <c r="C1798" s="13" t="s">
        <v>130</v>
      </c>
      <c r="D1798" s="14" t="s">
        <v>9104</v>
      </c>
      <c r="E1798" s="16" t="s">
        <v>9105</v>
      </c>
      <c r="F1798" s="14" t="s">
        <v>450</v>
      </c>
      <c r="G1798" s="16" t="s">
        <v>9096</v>
      </c>
      <c r="H1798" s="13" t="s">
        <v>9097</v>
      </c>
      <c r="I1798" s="13" t="s">
        <v>9106</v>
      </c>
      <c r="J1798" s="13" t="s">
        <v>9107</v>
      </c>
      <c r="K1798" s="13" t="s">
        <v>9108</v>
      </c>
      <c r="L1798" s="13" t="s">
        <v>9109</v>
      </c>
      <c r="M1798" s="13" t="s">
        <v>52</v>
      </c>
      <c r="N1798" s="13" t="s">
        <v>249</v>
      </c>
      <c r="O1798" s="14"/>
      <c r="P1798" s="13" t="s">
        <v>4597</v>
      </c>
      <c r="Q1798" s="16" t="s">
        <v>9110</v>
      </c>
    </row>
    <row r="1799" customFormat="false" ht="114.9" hidden="false" customHeight="false" outlineLevel="0" collapsed="false">
      <c r="A1799" s="13" t="s">
        <v>9111</v>
      </c>
      <c r="B1799" s="14" t="s">
        <v>129</v>
      </c>
      <c r="C1799" s="13" t="s">
        <v>130</v>
      </c>
      <c r="D1799" s="14" t="s">
        <v>2003</v>
      </c>
      <c r="E1799" s="16" t="s">
        <v>9112</v>
      </c>
      <c r="F1799" s="14" t="s">
        <v>415</v>
      </c>
      <c r="G1799" s="16" t="s">
        <v>9113</v>
      </c>
      <c r="H1799" s="13" t="s">
        <v>8847</v>
      </c>
      <c r="I1799" s="13" t="s">
        <v>9114</v>
      </c>
      <c r="J1799" s="13" t="s">
        <v>9115</v>
      </c>
      <c r="K1799" s="13" t="s">
        <v>9116</v>
      </c>
      <c r="L1799" s="13" t="s">
        <v>9117</v>
      </c>
      <c r="M1799" s="13" t="s">
        <v>53</v>
      </c>
      <c r="N1799" s="13" t="s">
        <v>249</v>
      </c>
      <c r="O1799" s="14"/>
      <c r="P1799" s="13" t="s">
        <v>4597</v>
      </c>
      <c r="Q1799" s="16" t="s">
        <v>9118</v>
      </c>
    </row>
    <row r="1800" customFormat="false" ht="86.55" hidden="false" customHeight="false" outlineLevel="0" collapsed="false">
      <c r="A1800" s="13" t="s">
        <v>9119</v>
      </c>
      <c r="B1800" s="14" t="s">
        <v>129</v>
      </c>
      <c r="C1800" s="13" t="s">
        <v>130</v>
      </c>
      <c r="D1800" s="14" t="s">
        <v>9120</v>
      </c>
      <c r="E1800" s="16" t="s">
        <v>9121</v>
      </c>
      <c r="F1800" s="14" t="s">
        <v>415</v>
      </c>
      <c r="G1800" s="16" t="s">
        <v>9122</v>
      </c>
      <c r="H1800" s="13" t="s">
        <v>8847</v>
      </c>
      <c r="I1800" s="13" t="s">
        <v>9114</v>
      </c>
      <c r="J1800" s="13" t="s">
        <v>9115</v>
      </c>
      <c r="K1800" s="13" t="s">
        <v>9116</v>
      </c>
      <c r="L1800" s="13" t="s">
        <v>9117</v>
      </c>
      <c r="M1800" s="13" t="s">
        <v>53</v>
      </c>
      <c r="N1800" s="13" t="s">
        <v>249</v>
      </c>
      <c r="O1800" s="14"/>
      <c r="P1800" s="13" t="s">
        <v>4597</v>
      </c>
      <c r="Q1800" s="16" t="s">
        <v>9123</v>
      </c>
    </row>
    <row r="1801" customFormat="false" ht="114.9" hidden="false" customHeight="false" outlineLevel="0" collapsed="false">
      <c r="A1801" s="13" t="s">
        <v>9124</v>
      </c>
      <c r="B1801" s="14" t="s">
        <v>129</v>
      </c>
      <c r="C1801" s="13" t="s">
        <v>130</v>
      </c>
      <c r="D1801" s="14" t="s">
        <v>9125</v>
      </c>
      <c r="E1801" s="16" t="s">
        <v>9126</v>
      </c>
      <c r="F1801" s="14" t="s">
        <v>539</v>
      </c>
      <c r="G1801" s="16" t="s">
        <v>9127</v>
      </c>
      <c r="H1801" s="13" t="s">
        <v>8847</v>
      </c>
      <c r="I1801" s="13" t="s">
        <v>9128</v>
      </c>
      <c r="J1801" s="13" t="s">
        <v>9129</v>
      </c>
      <c r="K1801" s="13" t="s">
        <v>9130</v>
      </c>
      <c r="L1801" s="13" t="s">
        <v>9131</v>
      </c>
      <c r="M1801" s="13" t="s">
        <v>52</v>
      </c>
      <c r="N1801" s="13" t="s">
        <v>249</v>
      </c>
      <c r="O1801" s="14"/>
      <c r="P1801" s="13" t="s">
        <v>4597</v>
      </c>
      <c r="Q1801" s="16" t="s">
        <v>9132</v>
      </c>
    </row>
    <row r="1802" customFormat="false" ht="143.25" hidden="false" customHeight="false" outlineLevel="0" collapsed="false">
      <c r="A1802" s="13" t="s">
        <v>9133</v>
      </c>
      <c r="B1802" s="14" t="s">
        <v>129</v>
      </c>
      <c r="C1802" s="13" t="s">
        <v>130</v>
      </c>
      <c r="D1802" s="14" t="s">
        <v>9134</v>
      </c>
      <c r="E1802" s="16" t="s">
        <v>9135</v>
      </c>
      <c r="F1802" s="14" t="s">
        <v>415</v>
      </c>
      <c r="G1802" s="16" t="s">
        <v>9136</v>
      </c>
      <c r="H1802" s="13" t="s">
        <v>8847</v>
      </c>
      <c r="I1802" s="13" t="s">
        <v>9137</v>
      </c>
      <c r="J1802" s="13" t="s">
        <v>9138</v>
      </c>
      <c r="K1802" s="13" t="s">
        <v>9139</v>
      </c>
      <c r="L1802" s="13" t="s">
        <v>9140</v>
      </c>
      <c r="M1802" s="13" t="s">
        <v>52</v>
      </c>
      <c r="N1802" s="13" t="s">
        <v>249</v>
      </c>
      <c r="O1802" s="14"/>
      <c r="P1802" s="13" t="s">
        <v>4597</v>
      </c>
      <c r="Q1802" s="16" t="s">
        <v>9141</v>
      </c>
    </row>
    <row r="1803" customFormat="false" ht="171.6" hidden="false" customHeight="false" outlineLevel="0" collapsed="false">
      <c r="A1803" s="13" t="s">
        <v>9142</v>
      </c>
      <c r="B1803" s="14" t="s">
        <v>129</v>
      </c>
      <c r="C1803" s="13" t="s">
        <v>130</v>
      </c>
      <c r="D1803" s="14" t="s">
        <v>9143</v>
      </c>
      <c r="E1803" s="16" t="s">
        <v>9144</v>
      </c>
      <c r="F1803" s="14" t="s">
        <v>415</v>
      </c>
      <c r="G1803" s="16" t="s">
        <v>9022</v>
      </c>
      <c r="H1803" s="13" t="s">
        <v>9023</v>
      </c>
      <c r="I1803" s="13" t="s">
        <v>9024</v>
      </c>
      <c r="J1803" s="13" t="s">
        <v>9025</v>
      </c>
      <c r="K1803" s="13" t="s">
        <v>9026</v>
      </c>
      <c r="L1803" s="13" t="s">
        <v>9027</v>
      </c>
      <c r="M1803" s="13" t="s">
        <v>53</v>
      </c>
      <c r="N1803" s="13" t="s">
        <v>249</v>
      </c>
      <c r="O1803" s="14"/>
      <c r="P1803" s="13" t="s">
        <v>4597</v>
      </c>
      <c r="Q1803" s="16" t="s">
        <v>9145</v>
      </c>
    </row>
    <row r="1804" customFormat="false" ht="44" hidden="false" customHeight="false" outlineLevel="0" collapsed="false">
      <c r="A1804" s="13" t="s">
        <v>9146</v>
      </c>
      <c r="B1804" s="14" t="s">
        <v>129</v>
      </c>
      <c r="C1804" s="13" t="s">
        <v>132</v>
      </c>
      <c r="D1804" s="13" t="s">
        <v>9147</v>
      </c>
      <c r="E1804" s="15" t="s">
        <v>9148</v>
      </c>
      <c r="F1804" s="14" t="s">
        <v>415</v>
      </c>
      <c r="G1804" s="16" t="s">
        <v>9149</v>
      </c>
      <c r="H1804" s="13" t="s">
        <v>9150</v>
      </c>
      <c r="I1804" s="13" t="s">
        <v>9151</v>
      </c>
      <c r="J1804" s="13" t="s">
        <v>9152</v>
      </c>
      <c r="K1804" s="13" t="s">
        <v>9153</v>
      </c>
      <c r="L1804" s="13" t="s">
        <v>9154</v>
      </c>
      <c r="M1804" s="13" t="s">
        <v>56</v>
      </c>
      <c r="N1804" s="13" t="s">
        <v>249</v>
      </c>
      <c r="O1804" s="14"/>
      <c r="P1804" s="13" t="s">
        <v>4597</v>
      </c>
      <c r="Q1804" s="16" t="s">
        <v>9155</v>
      </c>
    </row>
    <row r="1805" customFormat="false" ht="58.2" hidden="false" customHeight="false" outlineLevel="0" collapsed="false">
      <c r="A1805" s="13" t="s">
        <v>9156</v>
      </c>
      <c r="B1805" s="14" t="s">
        <v>129</v>
      </c>
      <c r="C1805" s="13" t="s">
        <v>132</v>
      </c>
      <c r="D1805" s="13" t="s">
        <v>9147</v>
      </c>
      <c r="E1805" s="16" t="s">
        <v>9157</v>
      </c>
      <c r="F1805" s="14" t="s">
        <v>396</v>
      </c>
      <c r="G1805" s="16" t="s">
        <v>9149</v>
      </c>
      <c r="H1805" s="13" t="s">
        <v>9158</v>
      </c>
      <c r="I1805" s="13" t="s">
        <v>9159</v>
      </c>
      <c r="J1805" s="13" t="s">
        <v>9160</v>
      </c>
      <c r="K1805" s="13" t="s">
        <v>9161</v>
      </c>
      <c r="L1805" s="13" t="s">
        <v>9162</v>
      </c>
      <c r="M1805" s="13" t="s">
        <v>56</v>
      </c>
      <c r="N1805" s="13" t="s">
        <v>249</v>
      </c>
      <c r="O1805" s="14"/>
      <c r="P1805" s="13" t="s">
        <v>4597</v>
      </c>
      <c r="Q1805" s="16" t="s">
        <v>9163</v>
      </c>
    </row>
    <row r="1806" customFormat="false" ht="58.2" hidden="false" customHeight="false" outlineLevel="0" collapsed="false">
      <c r="A1806" s="13" t="s">
        <v>9164</v>
      </c>
      <c r="B1806" s="14" t="s">
        <v>129</v>
      </c>
      <c r="C1806" s="13" t="s">
        <v>132</v>
      </c>
      <c r="D1806" s="14" t="s">
        <v>9165</v>
      </c>
      <c r="E1806" s="16" t="s">
        <v>9166</v>
      </c>
      <c r="F1806" s="14" t="s">
        <v>450</v>
      </c>
      <c r="G1806" s="16" t="s">
        <v>9149</v>
      </c>
      <c r="H1806" s="13" t="s">
        <v>9158</v>
      </c>
      <c r="I1806" s="13" t="s">
        <v>9167</v>
      </c>
      <c r="J1806" s="13" t="s">
        <v>9168</v>
      </c>
      <c r="K1806" s="13" t="s">
        <v>9169</v>
      </c>
      <c r="L1806" s="13" t="s">
        <v>9170</v>
      </c>
      <c r="M1806" s="13" t="s">
        <v>52</v>
      </c>
      <c r="N1806" s="13" t="s">
        <v>249</v>
      </c>
      <c r="O1806" s="14"/>
      <c r="P1806" s="13" t="s">
        <v>4597</v>
      </c>
      <c r="Q1806" s="16" t="s">
        <v>9171</v>
      </c>
    </row>
    <row r="1807" customFormat="false" ht="72.35" hidden="false" customHeight="false" outlineLevel="0" collapsed="false">
      <c r="A1807" s="13" t="s">
        <v>9172</v>
      </c>
      <c r="B1807" s="14" t="s">
        <v>129</v>
      </c>
      <c r="C1807" s="13" t="s">
        <v>132</v>
      </c>
      <c r="D1807" s="14" t="s">
        <v>9173</v>
      </c>
      <c r="E1807" s="16" t="s">
        <v>9174</v>
      </c>
      <c r="F1807" s="14" t="s">
        <v>396</v>
      </c>
      <c r="G1807" s="16" t="s">
        <v>9149</v>
      </c>
      <c r="H1807" s="13" t="s">
        <v>9158</v>
      </c>
      <c r="I1807" s="13" t="s">
        <v>9175</v>
      </c>
      <c r="J1807" s="13" t="s">
        <v>9176</v>
      </c>
      <c r="K1807" s="13" t="s">
        <v>9177</v>
      </c>
      <c r="L1807" s="13" t="s">
        <v>9178</v>
      </c>
      <c r="M1807" s="13" t="s">
        <v>53</v>
      </c>
      <c r="N1807" s="13" t="s">
        <v>249</v>
      </c>
      <c r="O1807" s="14"/>
      <c r="P1807" s="13" t="s">
        <v>4597</v>
      </c>
      <c r="Q1807" s="16" t="s">
        <v>9179</v>
      </c>
    </row>
    <row r="1808" customFormat="false" ht="58.2" hidden="false" customHeight="false" outlineLevel="0" collapsed="false">
      <c r="A1808" s="13" t="s">
        <v>9180</v>
      </c>
      <c r="B1808" s="14" t="s">
        <v>129</v>
      </c>
      <c r="C1808" s="13" t="s">
        <v>132</v>
      </c>
      <c r="D1808" s="14" t="s">
        <v>9181</v>
      </c>
      <c r="E1808" s="16" t="s">
        <v>9182</v>
      </c>
      <c r="F1808" s="14" t="s">
        <v>450</v>
      </c>
      <c r="G1808" s="16" t="s">
        <v>9183</v>
      </c>
      <c r="H1808" s="13" t="s">
        <v>9184</v>
      </c>
      <c r="I1808" s="13" t="s">
        <v>9185</v>
      </c>
      <c r="J1808" s="13" t="s">
        <v>9186</v>
      </c>
      <c r="K1808" s="13" t="s">
        <v>9187</v>
      </c>
      <c r="L1808" s="13" t="s">
        <v>9188</v>
      </c>
      <c r="M1808" s="13" t="s">
        <v>52</v>
      </c>
      <c r="N1808" s="13" t="s">
        <v>249</v>
      </c>
      <c r="O1808" s="14"/>
      <c r="P1808" s="13" t="s">
        <v>4597</v>
      </c>
      <c r="Q1808" s="16" t="s">
        <v>9189</v>
      </c>
    </row>
    <row r="1809" customFormat="false" ht="58.2" hidden="false" customHeight="false" outlineLevel="0" collapsed="false">
      <c r="A1809" s="13" t="s">
        <v>9190</v>
      </c>
      <c r="B1809" s="14" t="s">
        <v>129</v>
      </c>
      <c r="C1809" s="13" t="s">
        <v>132</v>
      </c>
      <c r="D1809" s="14" t="s">
        <v>9191</v>
      </c>
      <c r="E1809" s="16" t="s">
        <v>9192</v>
      </c>
      <c r="F1809" s="14" t="s">
        <v>415</v>
      </c>
      <c r="G1809" s="16" t="s">
        <v>9183</v>
      </c>
      <c r="H1809" s="13" t="s">
        <v>9184</v>
      </c>
      <c r="I1809" s="13" t="s">
        <v>9193</v>
      </c>
      <c r="J1809" s="13" t="s">
        <v>9194</v>
      </c>
      <c r="K1809" s="13" t="s">
        <v>9195</v>
      </c>
      <c r="L1809" s="13" t="s">
        <v>9196</v>
      </c>
      <c r="M1809" s="13" t="s">
        <v>52</v>
      </c>
      <c r="N1809" s="13" t="s">
        <v>249</v>
      </c>
      <c r="O1809" s="14"/>
      <c r="P1809" s="13" t="s">
        <v>4597</v>
      </c>
      <c r="Q1809" s="16" t="s">
        <v>9197</v>
      </c>
    </row>
    <row r="1810" customFormat="false" ht="58.2" hidden="false" customHeight="false" outlineLevel="0" collapsed="false">
      <c r="A1810" s="13" t="s">
        <v>9198</v>
      </c>
      <c r="B1810" s="14" t="s">
        <v>129</v>
      </c>
      <c r="C1810" s="13" t="s">
        <v>132</v>
      </c>
      <c r="D1810" s="14" t="s">
        <v>9199</v>
      </c>
      <c r="E1810" s="16" t="s">
        <v>9200</v>
      </c>
      <c r="F1810" s="14" t="s">
        <v>415</v>
      </c>
      <c r="G1810" s="16" t="s">
        <v>9201</v>
      </c>
      <c r="H1810" s="13" t="s">
        <v>9202</v>
      </c>
      <c r="I1810" s="13" t="s">
        <v>9203</v>
      </c>
      <c r="J1810" s="13" t="s">
        <v>9204</v>
      </c>
      <c r="K1810" s="13" t="s">
        <v>9205</v>
      </c>
      <c r="L1810" s="13" t="s">
        <v>9206</v>
      </c>
      <c r="M1810" s="13" t="s">
        <v>56</v>
      </c>
      <c r="N1810" s="13" t="s">
        <v>249</v>
      </c>
      <c r="O1810" s="14"/>
      <c r="P1810" s="13" t="s">
        <v>4597</v>
      </c>
      <c r="Q1810" s="16" t="s">
        <v>9207</v>
      </c>
    </row>
    <row r="1811" customFormat="false" ht="58.2" hidden="false" customHeight="false" outlineLevel="0" collapsed="false">
      <c r="A1811" s="13" t="s">
        <v>9208</v>
      </c>
      <c r="B1811" s="14" t="s">
        <v>129</v>
      </c>
      <c r="C1811" s="13" t="s">
        <v>132</v>
      </c>
      <c r="D1811" s="14" t="s">
        <v>9209</v>
      </c>
      <c r="E1811" s="16" t="s">
        <v>9210</v>
      </c>
      <c r="F1811" s="14" t="s">
        <v>450</v>
      </c>
      <c r="G1811" s="16" t="s">
        <v>9211</v>
      </c>
      <c r="H1811" s="13" t="s">
        <v>9202</v>
      </c>
      <c r="I1811" s="13" t="s">
        <v>9212</v>
      </c>
      <c r="J1811" s="13" t="s">
        <v>9213</v>
      </c>
      <c r="K1811" s="13" t="s">
        <v>9214</v>
      </c>
      <c r="L1811" s="13" t="s">
        <v>9215</v>
      </c>
      <c r="M1811" s="13" t="s">
        <v>56</v>
      </c>
      <c r="N1811" s="13" t="s">
        <v>249</v>
      </c>
      <c r="O1811" s="14"/>
      <c r="P1811" s="13" t="s">
        <v>4597</v>
      </c>
      <c r="Q1811" s="16" t="s">
        <v>9216</v>
      </c>
    </row>
    <row r="1812" customFormat="false" ht="44" hidden="false" customHeight="false" outlineLevel="0" collapsed="false">
      <c r="A1812" s="13" t="s">
        <v>9217</v>
      </c>
      <c r="B1812" s="14" t="s">
        <v>129</v>
      </c>
      <c r="C1812" s="13" t="s">
        <v>132</v>
      </c>
      <c r="D1812" s="14" t="s">
        <v>9218</v>
      </c>
      <c r="E1812" s="16" t="s">
        <v>9219</v>
      </c>
      <c r="F1812" s="14" t="s">
        <v>415</v>
      </c>
      <c r="G1812" s="16" t="s">
        <v>9220</v>
      </c>
      <c r="H1812" s="13" t="s">
        <v>9202</v>
      </c>
      <c r="I1812" s="13" t="s">
        <v>9221</v>
      </c>
      <c r="J1812" s="13" t="s">
        <v>9222</v>
      </c>
      <c r="K1812" s="13" t="s">
        <v>9223</v>
      </c>
      <c r="L1812" s="13" t="s">
        <v>9224</v>
      </c>
      <c r="M1812" s="13" t="s">
        <v>56</v>
      </c>
      <c r="N1812" s="13" t="s">
        <v>249</v>
      </c>
      <c r="O1812" s="14"/>
      <c r="P1812" s="13" t="s">
        <v>4597</v>
      </c>
      <c r="Q1812" s="16" t="s">
        <v>9225</v>
      </c>
    </row>
    <row r="1813" customFormat="false" ht="44" hidden="false" customHeight="false" outlineLevel="0" collapsed="false">
      <c r="A1813" s="13" t="s">
        <v>9226</v>
      </c>
      <c r="B1813" s="14" t="s">
        <v>129</v>
      </c>
      <c r="C1813" s="13" t="s">
        <v>132</v>
      </c>
      <c r="D1813" s="14" t="s">
        <v>9227</v>
      </c>
      <c r="E1813" s="16" t="s">
        <v>9228</v>
      </c>
      <c r="F1813" s="14" t="s">
        <v>415</v>
      </c>
      <c r="G1813" s="16" t="s">
        <v>9229</v>
      </c>
      <c r="H1813" s="13" t="s">
        <v>9230</v>
      </c>
      <c r="I1813" s="13" t="s">
        <v>9231</v>
      </c>
      <c r="J1813" s="13" t="s">
        <v>9232</v>
      </c>
      <c r="K1813" s="13" t="s">
        <v>9233</v>
      </c>
      <c r="L1813" s="13" t="s">
        <v>9234</v>
      </c>
      <c r="M1813" s="13" t="s">
        <v>56</v>
      </c>
      <c r="N1813" s="13" t="s">
        <v>249</v>
      </c>
      <c r="O1813" s="14"/>
      <c r="P1813" s="13" t="s">
        <v>4597</v>
      </c>
      <c r="Q1813" s="16" t="s">
        <v>9235</v>
      </c>
    </row>
    <row r="1814" customFormat="false" ht="44" hidden="false" customHeight="false" outlineLevel="0" collapsed="false">
      <c r="A1814" s="13" t="s">
        <v>9236</v>
      </c>
      <c r="B1814" s="14" t="s">
        <v>129</v>
      </c>
      <c r="C1814" s="13" t="s">
        <v>132</v>
      </c>
      <c r="D1814" s="14" t="s">
        <v>9237</v>
      </c>
      <c r="E1814" s="16" t="s">
        <v>9238</v>
      </c>
      <c r="F1814" s="14" t="s">
        <v>415</v>
      </c>
      <c r="G1814" s="16" t="s">
        <v>9239</v>
      </c>
      <c r="H1814" s="13" t="s">
        <v>9240</v>
      </c>
      <c r="I1814" s="13" t="s">
        <v>9231</v>
      </c>
      <c r="J1814" s="13" t="s">
        <v>9232</v>
      </c>
      <c r="K1814" s="13" t="s">
        <v>9233</v>
      </c>
      <c r="L1814" s="13" t="s">
        <v>9234</v>
      </c>
      <c r="M1814" s="13" t="s">
        <v>56</v>
      </c>
      <c r="N1814" s="13" t="s">
        <v>249</v>
      </c>
      <c r="O1814" s="14"/>
      <c r="P1814" s="13" t="s">
        <v>4597</v>
      </c>
      <c r="Q1814" s="16" t="s">
        <v>9241</v>
      </c>
    </row>
    <row r="1815" customFormat="false" ht="58.2" hidden="false" customHeight="false" outlineLevel="0" collapsed="false">
      <c r="A1815" s="13" t="s">
        <v>9242</v>
      </c>
      <c r="B1815" s="14" t="s">
        <v>129</v>
      </c>
      <c r="C1815" s="13" t="s">
        <v>132</v>
      </c>
      <c r="D1815" s="14" t="s">
        <v>9243</v>
      </c>
      <c r="E1815" s="16" t="s">
        <v>9244</v>
      </c>
      <c r="F1815" s="14" t="s">
        <v>450</v>
      </c>
      <c r="G1815" s="16" t="s">
        <v>9245</v>
      </c>
      <c r="H1815" s="13" t="s">
        <v>8847</v>
      </c>
      <c r="I1815" s="13" t="s">
        <v>9246</v>
      </c>
      <c r="J1815" s="13" t="s">
        <v>9247</v>
      </c>
      <c r="K1815" s="13" t="s">
        <v>9248</v>
      </c>
      <c r="L1815" s="13" t="s">
        <v>9249</v>
      </c>
      <c r="M1815" s="13" t="s">
        <v>56</v>
      </c>
      <c r="N1815" s="13" t="s">
        <v>249</v>
      </c>
      <c r="O1815" s="14"/>
      <c r="P1815" s="13" t="s">
        <v>4597</v>
      </c>
      <c r="Q1815" s="16" t="s">
        <v>9250</v>
      </c>
    </row>
    <row r="1816" customFormat="false" ht="44" hidden="false" customHeight="false" outlineLevel="0" collapsed="false">
      <c r="A1816" s="13" t="s">
        <v>9251</v>
      </c>
      <c r="B1816" s="14" t="s">
        <v>129</v>
      </c>
      <c r="C1816" s="13" t="s">
        <v>132</v>
      </c>
      <c r="D1816" s="14" t="s">
        <v>9252</v>
      </c>
      <c r="E1816" s="16" t="s">
        <v>9253</v>
      </c>
      <c r="F1816" s="14" t="s">
        <v>450</v>
      </c>
      <c r="G1816" s="16" t="s">
        <v>9254</v>
      </c>
      <c r="H1816" s="13" t="s">
        <v>9255</v>
      </c>
      <c r="I1816" s="13" t="s">
        <v>9256</v>
      </c>
      <c r="J1816" s="13" t="s">
        <v>9257</v>
      </c>
      <c r="K1816" s="13" t="s">
        <v>9258</v>
      </c>
      <c r="L1816" s="13" t="s">
        <v>9259</v>
      </c>
      <c r="M1816" s="13" t="s">
        <v>56</v>
      </c>
      <c r="N1816" s="13" t="s">
        <v>249</v>
      </c>
      <c r="O1816" s="14"/>
      <c r="P1816" s="13" t="s">
        <v>4597</v>
      </c>
      <c r="Q1816" s="16" t="s">
        <v>9260</v>
      </c>
    </row>
    <row r="1817" customFormat="false" ht="72.35" hidden="false" customHeight="false" outlineLevel="0" collapsed="false">
      <c r="A1817" s="13" t="s">
        <v>9261</v>
      </c>
      <c r="B1817" s="14" t="s">
        <v>129</v>
      </c>
      <c r="C1817" s="13" t="s">
        <v>132</v>
      </c>
      <c r="D1817" s="14" t="s">
        <v>9262</v>
      </c>
      <c r="E1817" s="16" t="s">
        <v>9263</v>
      </c>
      <c r="F1817" s="14" t="s">
        <v>450</v>
      </c>
      <c r="G1817" s="16" t="s">
        <v>9254</v>
      </c>
      <c r="H1817" s="13" t="s">
        <v>9255</v>
      </c>
      <c r="I1817" s="13" t="s">
        <v>9256</v>
      </c>
      <c r="J1817" s="13" t="s">
        <v>9257</v>
      </c>
      <c r="K1817" s="13" t="s">
        <v>9258</v>
      </c>
      <c r="L1817" s="13" t="s">
        <v>9259</v>
      </c>
      <c r="M1817" s="13" t="s">
        <v>56</v>
      </c>
      <c r="N1817" s="13" t="s">
        <v>249</v>
      </c>
      <c r="O1817" s="14"/>
      <c r="P1817" s="13" t="s">
        <v>4597</v>
      </c>
      <c r="Q1817" s="16" t="s">
        <v>9264</v>
      </c>
    </row>
    <row r="1818" customFormat="false" ht="44" hidden="false" customHeight="false" outlineLevel="0" collapsed="false">
      <c r="A1818" s="13" t="s">
        <v>9265</v>
      </c>
      <c r="B1818" s="14" t="s">
        <v>129</v>
      </c>
      <c r="C1818" s="13" t="s">
        <v>132</v>
      </c>
      <c r="D1818" s="14" t="s">
        <v>9262</v>
      </c>
      <c r="E1818" s="16" t="s">
        <v>9266</v>
      </c>
      <c r="F1818" s="14" t="s">
        <v>450</v>
      </c>
      <c r="G1818" s="16" t="s">
        <v>9254</v>
      </c>
      <c r="H1818" s="13" t="s">
        <v>9255</v>
      </c>
      <c r="I1818" s="13" t="s">
        <v>9246</v>
      </c>
      <c r="J1818" s="13" t="s">
        <v>9247</v>
      </c>
      <c r="K1818" s="13" t="s">
        <v>9248</v>
      </c>
      <c r="L1818" s="13" t="s">
        <v>9249</v>
      </c>
      <c r="M1818" s="13" t="s">
        <v>56</v>
      </c>
      <c r="N1818" s="13" t="s">
        <v>249</v>
      </c>
      <c r="O1818" s="14"/>
      <c r="P1818" s="13" t="s">
        <v>4597</v>
      </c>
      <c r="Q1818" s="16" t="s">
        <v>9267</v>
      </c>
    </row>
    <row r="1819" customFormat="false" ht="58.2" hidden="false" customHeight="false" outlineLevel="0" collapsed="false">
      <c r="A1819" s="13" t="s">
        <v>9268</v>
      </c>
      <c r="B1819" s="14" t="s">
        <v>129</v>
      </c>
      <c r="C1819" s="13" t="s">
        <v>132</v>
      </c>
      <c r="D1819" s="14" t="s">
        <v>9262</v>
      </c>
      <c r="E1819" s="16" t="s">
        <v>9269</v>
      </c>
      <c r="F1819" s="14" t="s">
        <v>539</v>
      </c>
      <c r="G1819" s="16" t="s">
        <v>9254</v>
      </c>
      <c r="H1819" s="13" t="s">
        <v>9255</v>
      </c>
      <c r="I1819" s="13" t="s">
        <v>9270</v>
      </c>
      <c r="J1819" s="13" t="s">
        <v>9271</v>
      </c>
      <c r="K1819" s="13" t="s">
        <v>9272</v>
      </c>
      <c r="L1819" s="13" t="s">
        <v>9273</v>
      </c>
      <c r="M1819" s="13" t="s">
        <v>53</v>
      </c>
      <c r="N1819" s="13" t="s">
        <v>249</v>
      </c>
      <c r="O1819" s="14"/>
      <c r="P1819" s="13" t="s">
        <v>4597</v>
      </c>
      <c r="Q1819" s="16" t="s">
        <v>9274</v>
      </c>
    </row>
    <row r="1820" customFormat="false" ht="58.2" hidden="false" customHeight="false" outlineLevel="0" collapsed="false">
      <c r="A1820" s="13" t="s">
        <v>9275</v>
      </c>
      <c r="B1820" s="14" t="s">
        <v>129</v>
      </c>
      <c r="C1820" s="13" t="s">
        <v>132</v>
      </c>
      <c r="D1820" s="13" t="s">
        <v>9276</v>
      </c>
      <c r="E1820" s="15" t="s">
        <v>9277</v>
      </c>
      <c r="F1820" s="14" t="s">
        <v>539</v>
      </c>
      <c r="G1820" s="16" t="s">
        <v>9149</v>
      </c>
      <c r="H1820" s="13" t="s">
        <v>9158</v>
      </c>
      <c r="I1820" s="13" t="s">
        <v>9278</v>
      </c>
      <c r="J1820" s="13" t="s">
        <v>9279</v>
      </c>
      <c r="K1820" s="13" t="s">
        <v>9280</v>
      </c>
      <c r="L1820" s="13" t="s">
        <v>9281</v>
      </c>
      <c r="M1820" s="13" t="s">
        <v>56</v>
      </c>
      <c r="N1820" s="13" t="s">
        <v>249</v>
      </c>
      <c r="O1820" s="14"/>
      <c r="P1820" s="13" t="s">
        <v>4597</v>
      </c>
      <c r="Q1820" s="16" t="s">
        <v>9282</v>
      </c>
    </row>
    <row r="1821" customFormat="false" ht="44" hidden="false" customHeight="false" outlineLevel="0" collapsed="false">
      <c r="A1821" s="13" t="s">
        <v>9283</v>
      </c>
      <c r="B1821" s="14" t="s">
        <v>129</v>
      </c>
      <c r="C1821" s="13" t="s">
        <v>132</v>
      </c>
      <c r="D1821" s="14" t="s">
        <v>9284</v>
      </c>
      <c r="E1821" s="16" t="s">
        <v>9285</v>
      </c>
      <c r="F1821" s="14" t="s">
        <v>415</v>
      </c>
      <c r="G1821" s="16" t="s">
        <v>9183</v>
      </c>
      <c r="H1821" s="13" t="s">
        <v>9286</v>
      </c>
      <c r="I1821" s="13" t="s">
        <v>9287</v>
      </c>
      <c r="J1821" s="13" t="s">
        <v>9288</v>
      </c>
      <c r="K1821" s="13" t="s">
        <v>9289</v>
      </c>
      <c r="L1821" s="13" t="s">
        <v>9290</v>
      </c>
      <c r="M1821" s="13" t="s">
        <v>56</v>
      </c>
      <c r="N1821" s="13" t="s">
        <v>249</v>
      </c>
      <c r="O1821" s="14"/>
      <c r="P1821" s="13" t="s">
        <v>4597</v>
      </c>
      <c r="Q1821" s="16" t="s">
        <v>9291</v>
      </c>
    </row>
    <row r="1822" customFormat="false" ht="86.55" hidden="false" customHeight="false" outlineLevel="0" collapsed="false">
      <c r="A1822" s="13" t="s">
        <v>9292</v>
      </c>
      <c r="B1822" s="14" t="s">
        <v>129</v>
      </c>
      <c r="C1822" s="13" t="s">
        <v>132</v>
      </c>
      <c r="D1822" s="14" t="s">
        <v>9293</v>
      </c>
      <c r="E1822" s="16" t="s">
        <v>9294</v>
      </c>
      <c r="F1822" s="14" t="s">
        <v>415</v>
      </c>
      <c r="G1822" s="16" t="s">
        <v>9295</v>
      </c>
      <c r="H1822" s="13" t="s">
        <v>9296</v>
      </c>
      <c r="I1822" s="13" t="s">
        <v>9297</v>
      </c>
      <c r="J1822" s="13" t="s">
        <v>9298</v>
      </c>
      <c r="K1822" s="13" t="s">
        <v>9299</v>
      </c>
      <c r="L1822" s="13" t="s">
        <v>9300</v>
      </c>
      <c r="M1822" s="13" t="s">
        <v>53</v>
      </c>
      <c r="N1822" s="13" t="s">
        <v>249</v>
      </c>
      <c r="O1822" s="14"/>
      <c r="P1822" s="13" t="s">
        <v>4597</v>
      </c>
      <c r="Q1822" s="16" t="s">
        <v>9301</v>
      </c>
    </row>
    <row r="1823" customFormat="false" ht="129.1" hidden="false" customHeight="false" outlineLevel="0" collapsed="false">
      <c r="A1823" s="13" t="s">
        <v>9302</v>
      </c>
      <c r="B1823" s="14" t="s">
        <v>129</v>
      </c>
      <c r="C1823" s="13" t="s">
        <v>132</v>
      </c>
      <c r="D1823" s="14" t="s">
        <v>9293</v>
      </c>
      <c r="E1823" s="16" t="s">
        <v>9303</v>
      </c>
      <c r="F1823" s="14" t="s">
        <v>415</v>
      </c>
      <c r="G1823" s="16" t="s">
        <v>9295</v>
      </c>
      <c r="H1823" s="13" t="s">
        <v>9296</v>
      </c>
      <c r="I1823" s="13" t="s">
        <v>9297</v>
      </c>
      <c r="J1823" s="13" t="s">
        <v>9298</v>
      </c>
      <c r="K1823" s="13" t="s">
        <v>9299</v>
      </c>
      <c r="L1823" s="13" t="s">
        <v>9300</v>
      </c>
      <c r="M1823" s="13" t="s">
        <v>53</v>
      </c>
      <c r="N1823" s="13" t="s">
        <v>249</v>
      </c>
      <c r="O1823" s="14"/>
      <c r="P1823" s="13" t="s">
        <v>4597</v>
      </c>
      <c r="Q1823" s="16" t="s">
        <v>9304</v>
      </c>
    </row>
    <row r="1824" customFormat="false" ht="129.1" hidden="false" customHeight="false" outlineLevel="0" collapsed="false">
      <c r="A1824" s="13" t="s">
        <v>9305</v>
      </c>
      <c r="B1824" s="14" t="s">
        <v>129</v>
      </c>
      <c r="C1824" s="13" t="s">
        <v>132</v>
      </c>
      <c r="D1824" s="14" t="s">
        <v>9293</v>
      </c>
      <c r="E1824" s="16" t="s">
        <v>9306</v>
      </c>
      <c r="F1824" s="14" t="s">
        <v>415</v>
      </c>
      <c r="G1824" s="16" t="s">
        <v>9307</v>
      </c>
      <c r="H1824" s="13" t="s">
        <v>9308</v>
      </c>
      <c r="I1824" s="13" t="s">
        <v>9309</v>
      </c>
      <c r="J1824" s="13" t="s">
        <v>9310</v>
      </c>
      <c r="K1824" s="13" t="s">
        <v>9311</v>
      </c>
      <c r="L1824" s="13" t="s">
        <v>9312</v>
      </c>
      <c r="M1824" s="13" t="s">
        <v>52</v>
      </c>
      <c r="N1824" s="13" t="s">
        <v>249</v>
      </c>
      <c r="O1824" s="14"/>
      <c r="P1824" s="13" t="s">
        <v>4597</v>
      </c>
      <c r="Q1824" s="16" t="s">
        <v>9313</v>
      </c>
    </row>
    <row r="1825" customFormat="false" ht="100.7" hidden="false" customHeight="false" outlineLevel="0" collapsed="false">
      <c r="A1825" s="13" t="s">
        <v>9314</v>
      </c>
      <c r="B1825" s="14" t="s">
        <v>129</v>
      </c>
      <c r="C1825" s="13" t="s">
        <v>132</v>
      </c>
      <c r="D1825" s="14" t="s">
        <v>9293</v>
      </c>
      <c r="E1825" s="16" t="s">
        <v>9315</v>
      </c>
      <c r="F1825" s="14" t="s">
        <v>415</v>
      </c>
      <c r="G1825" s="16" t="s">
        <v>9316</v>
      </c>
      <c r="H1825" s="13" t="s">
        <v>9317</v>
      </c>
      <c r="I1825" s="13" t="s">
        <v>9297</v>
      </c>
      <c r="J1825" s="13" t="s">
        <v>9298</v>
      </c>
      <c r="K1825" s="13" t="s">
        <v>9299</v>
      </c>
      <c r="L1825" s="13" t="s">
        <v>9300</v>
      </c>
      <c r="M1825" s="13" t="s">
        <v>53</v>
      </c>
      <c r="N1825" s="13" t="s">
        <v>249</v>
      </c>
      <c r="O1825" s="14"/>
      <c r="P1825" s="13" t="s">
        <v>4597</v>
      </c>
      <c r="Q1825" s="16" t="s">
        <v>9318</v>
      </c>
    </row>
    <row r="1826" customFormat="false" ht="100.7" hidden="false" customHeight="false" outlineLevel="0" collapsed="false">
      <c r="A1826" s="13" t="s">
        <v>9319</v>
      </c>
      <c r="B1826" s="14" t="s">
        <v>129</v>
      </c>
      <c r="C1826" s="13" t="s">
        <v>132</v>
      </c>
      <c r="D1826" s="14" t="s">
        <v>9320</v>
      </c>
      <c r="E1826" s="16" t="s">
        <v>9321</v>
      </c>
      <c r="F1826" s="14" t="s">
        <v>396</v>
      </c>
      <c r="G1826" s="16" t="s">
        <v>9322</v>
      </c>
      <c r="H1826" s="13" t="s">
        <v>9323</v>
      </c>
      <c r="I1826" s="13" t="s">
        <v>9324</v>
      </c>
      <c r="J1826" s="13" t="s">
        <v>9325</v>
      </c>
      <c r="K1826" s="13" t="s">
        <v>9326</v>
      </c>
      <c r="L1826" s="13" t="s">
        <v>9327</v>
      </c>
      <c r="M1826" s="13" t="s">
        <v>53</v>
      </c>
      <c r="N1826" s="13" t="s">
        <v>249</v>
      </c>
      <c r="O1826" s="14"/>
      <c r="P1826" s="13" t="s">
        <v>4597</v>
      </c>
      <c r="Q1826" s="16" t="s">
        <v>9328</v>
      </c>
    </row>
    <row r="1827" customFormat="false" ht="143.25" hidden="false" customHeight="false" outlineLevel="0" collapsed="false">
      <c r="A1827" s="13" t="s">
        <v>9329</v>
      </c>
      <c r="B1827" s="14" t="s">
        <v>129</v>
      </c>
      <c r="C1827" s="13" t="s">
        <v>132</v>
      </c>
      <c r="D1827" s="14" t="s">
        <v>9330</v>
      </c>
      <c r="E1827" s="16" t="s">
        <v>9331</v>
      </c>
      <c r="F1827" s="14" t="s">
        <v>396</v>
      </c>
      <c r="G1827" s="16" t="s">
        <v>9332</v>
      </c>
      <c r="H1827" s="13" t="s">
        <v>8847</v>
      </c>
      <c r="I1827" s="13" t="s">
        <v>9333</v>
      </c>
      <c r="J1827" s="13" t="s">
        <v>9334</v>
      </c>
      <c r="K1827" s="13" t="s">
        <v>9335</v>
      </c>
      <c r="L1827" s="13" t="s">
        <v>9336</v>
      </c>
      <c r="M1827" s="13" t="s">
        <v>53</v>
      </c>
      <c r="N1827" s="13" t="s">
        <v>249</v>
      </c>
      <c r="O1827" s="14"/>
      <c r="P1827" s="13" t="s">
        <v>4597</v>
      </c>
      <c r="Q1827" s="15" t="s">
        <v>9337</v>
      </c>
    </row>
    <row r="1828" customFormat="false" ht="129.1" hidden="false" customHeight="false" outlineLevel="0" collapsed="false">
      <c r="A1828" s="13" t="s">
        <v>9338</v>
      </c>
      <c r="B1828" s="14" t="s">
        <v>129</v>
      </c>
      <c r="C1828" s="13" t="s">
        <v>132</v>
      </c>
      <c r="D1828" s="14" t="s">
        <v>9339</v>
      </c>
      <c r="E1828" s="16" t="s">
        <v>9340</v>
      </c>
      <c r="F1828" s="14" t="s">
        <v>396</v>
      </c>
      <c r="G1828" s="16" t="s">
        <v>9332</v>
      </c>
      <c r="H1828" s="13" t="s">
        <v>8847</v>
      </c>
      <c r="I1828" s="13" t="s">
        <v>9333</v>
      </c>
      <c r="J1828" s="13" t="s">
        <v>9334</v>
      </c>
      <c r="K1828" s="13" t="s">
        <v>9335</v>
      </c>
      <c r="L1828" s="13" t="s">
        <v>9336</v>
      </c>
      <c r="M1828" s="13" t="s">
        <v>53</v>
      </c>
      <c r="N1828" s="13" t="s">
        <v>249</v>
      </c>
      <c r="O1828" s="14"/>
      <c r="P1828" s="13" t="s">
        <v>4597</v>
      </c>
      <c r="Q1828" s="16" t="s">
        <v>9341</v>
      </c>
    </row>
    <row r="1829" customFormat="false" ht="86.55" hidden="false" customHeight="false" outlineLevel="0" collapsed="false">
      <c r="A1829" s="13" t="s">
        <v>9342</v>
      </c>
      <c r="B1829" s="14" t="s">
        <v>129</v>
      </c>
      <c r="C1829" s="13" t="s">
        <v>132</v>
      </c>
      <c r="D1829" s="14" t="s">
        <v>9343</v>
      </c>
      <c r="E1829" s="16" t="s">
        <v>9344</v>
      </c>
      <c r="F1829" s="14" t="s">
        <v>415</v>
      </c>
      <c r="G1829" s="16" t="s">
        <v>9345</v>
      </c>
      <c r="H1829" s="13" t="s">
        <v>8847</v>
      </c>
      <c r="I1829" s="13" t="s">
        <v>9346</v>
      </c>
      <c r="J1829" s="13" t="s">
        <v>9347</v>
      </c>
      <c r="K1829" s="13" t="s">
        <v>9348</v>
      </c>
      <c r="L1829" s="13" t="s">
        <v>9349</v>
      </c>
      <c r="M1829" s="13" t="s">
        <v>53</v>
      </c>
      <c r="N1829" s="13" t="s">
        <v>249</v>
      </c>
      <c r="O1829" s="14"/>
      <c r="P1829" s="13" t="s">
        <v>4597</v>
      </c>
      <c r="Q1829" s="16" t="s">
        <v>9350</v>
      </c>
    </row>
    <row r="1830" customFormat="false" ht="86.55" hidden="false" customHeight="false" outlineLevel="0" collapsed="false">
      <c r="A1830" s="13" t="s">
        <v>9351</v>
      </c>
      <c r="B1830" s="14" t="s">
        <v>129</v>
      </c>
      <c r="C1830" s="13" t="s">
        <v>132</v>
      </c>
      <c r="D1830" s="14" t="s">
        <v>9352</v>
      </c>
      <c r="E1830" s="16" t="s">
        <v>9353</v>
      </c>
      <c r="F1830" s="14" t="s">
        <v>396</v>
      </c>
      <c r="G1830" s="16" t="s">
        <v>9345</v>
      </c>
      <c r="H1830" s="13" t="s">
        <v>8847</v>
      </c>
      <c r="I1830" s="13" t="s">
        <v>9354</v>
      </c>
      <c r="J1830" s="13" t="s">
        <v>9355</v>
      </c>
      <c r="K1830" s="13" t="s">
        <v>9356</v>
      </c>
      <c r="L1830" s="13" t="s">
        <v>9357</v>
      </c>
      <c r="M1830" s="13" t="s">
        <v>53</v>
      </c>
      <c r="N1830" s="13" t="s">
        <v>249</v>
      </c>
      <c r="O1830" s="14"/>
      <c r="P1830" s="13" t="s">
        <v>4597</v>
      </c>
      <c r="Q1830" s="16" t="s">
        <v>9358</v>
      </c>
    </row>
    <row r="1831" customFormat="false" ht="86.55" hidden="false" customHeight="false" outlineLevel="0" collapsed="false">
      <c r="A1831" s="13" t="s">
        <v>9359</v>
      </c>
      <c r="B1831" s="14" t="s">
        <v>129</v>
      </c>
      <c r="C1831" s="13" t="s">
        <v>132</v>
      </c>
      <c r="D1831" s="14" t="s">
        <v>9360</v>
      </c>
      <c r="E1831" s="16" t="s">
        <v>9361</v>
      </c>
      <c r="F1831" s="14" t="s">
        <v>415</v>
      </c>
      <c r="G1831" s="16" t="s">
        <v>9316</v>
      </c>
      <c r="H1831" s="13" t="s">
        <v>9317</v>
      </c>
      <c r="I1831" s="13" t="s">
        <v>9362</v>
      </c>
      <c r="J1831" s="13" t="s">
        <v>9363</v>
      </c>
      <c r="K1831" s="13" t="s">
        <v>9364</v>
      </c>
      <c r="L1831" s="13" t="s">
        <v>9365</v>
      </c>
      <c r="M1831" s="13" t="s">
        <v>53</v>
      </c>
      <c r="N1831" s="13" t="s">
        <v>249</v>
      </c>
      <c r="O1831" s="14"/>
      <c r="P1831" s="13" t="s">
        <v>4597</v>
      </c>
      <c r="Q1831" s="16" t="s">
        <v>9366</v>
      </c>
    </row>
    <row r="1832" customFormat="false" ht="129.1" hidden="false" customHeight="false" outlineLevel="0" collapsed="false">
      <c r="A1832" s="13" t="s">
        <v>9367</v>
      </c>
      <c r="B1832" s="14" t="s">
        <v>129</v>
      </c>
      <c r="C1832" s="13" t="s">
        <v>132</v>
      </c>
      <c r="D1832" s="14" t="s">
        <v>9368</v>
      </c>
      <c r="E1832" s="16" t="s">
        <v>9369</v>
      </c>
      <c r="F1832" s="14" t="s">
        <v>415</v>
      </c>
      <c r="G1832" s="16" t="s">
        <v>9370</v>
      </c>
      <c r="H1832" s="13" t="s">
        <v>8847</v>
      </c>
      <c r="I1832" s="13" t="s">
        <v>9371</v>
      </c>
      <c r="J1832" s="13" t="s">
        <v>9372</v>
      </c>
      <c r="K1832" s="13" t="s">
        <v>9373</v>
      </c>
      <c r="L1832" s="13" t="s">
        <v>9374</v>
      </c>
      <c r="M1832" s="13" t="s">
        <v>53</v>
      </c>
      <c r="N1832" s="13" t="s">
        <v>249</v>
      </c>
      <c r="O1832" s="14"/>
      <c r="P1832" s="13" t="s">
        <v>4597</v>
      </c>
      <c r="Q1832" s="15" t="s">
        <v>9375</v>
      </c>
    </row>
    <row r="1833" customFormat="false" ht="185.8" hidden="false" customHeight="false" outlineLevel="0" collapsed="false">
      <c r="A1833" s="13" t="s">
        <v>9376</v>
      </c>
      <c r="B1833" s="14" t="s">
        <v>129</v>
      </c>
      <c r="C1833" s="13" t="s">
        <v>132</v>
      </c>
      <c r="D1833" s="14" t="s">
        <v>9377</v>
      </c>
      <c r="E1833" s="16" t="s">
        <v>9378</v>
      </c>
      <c r="F1833" s="14" t="s">
        <v>9379</v>
      </c>
      <c r="G1833" s="16" t="s">
        <v>9307</v>
      </c>
      <c r="H1833" s="13" t="s">
        <v>9308</v>
      </c>
      <c r="I1833" s="13" t="s">
        <v>7004</v>
      </c>
      <c r="J1833" s="13" t="s">
        <v>7005</v>
      </c>
      <c r="K1833" s="13" t="s">
        <v>7006</v>
      </c>
      <c r="L1833" s="13" t="s">
        <v>7007</v>
      </c>
      <c r="M1833" s="13" t="s">
        <v>53</v>
      </c>
      <c r="N1833" s="13" t="s">
        <v>249</v>
      </c>
      <c r="O1833" s="14"/>
      <c r="P1833" s="13" t="s">
        <v>4597</v>
      </c>
      <c r="Q1833" s="16" t="s">
        <v>9380</v>
      </c>
    </row>
    <row r="1834" customFormat="false" ht="114.9" hidden="false" customHeight="false" outlineLevel="0" collapsed="false">
      <c r="A1834" s="13" t="s">
        <v>9381</v>
      </c>
      <c r="B1834" s="14" t="s">
        <v>129</v>
      </c>
      <c r="C1834" s="13" t="s">
        <v>132</v>
      </c>
      <c r="D1834" s="14" t="s">
        <v>9293</v>
      </c>
      <c r="E1834" s="16" t="s">
        <v>9382</v>
      </c>
      <c r="F1834" s="14" t="s">
        <v>415</v>
      </c>
      <c r="G1834" s="16" t="s">
        <v>9295</v>
      </c>
      <c r="H1834" s="13" t="s">
        <v>9296</v>
      </c>
      <c r="I1834" s="13" t="s">
        <v>9383</v>
      </c>
      <c r="J1834" s="13" t="s">
        <v>9384</v>
      </c>
      <c r="K1834" s="13" t="s">
        <v>9385</v>
      </c>
      <c r="L1834" s="13" t="s">
        <v>9386</v>
      </c>
      <c r="M1834" s="13" t="s">
        <v>53</v>
      </c>
      <c r="N1834" s="13" t="s">
        <v>249</v>
      </c>
      <c r="O1834" s="14"/>
      <c r="P1834" s="13" t="s">
        <v>4597</v>
      </c>
      <c r="Q1834" s="16" t="s">
        <v>9387</v>
      </c>
    </row>
    <row r="1835" customFormat="false" ht="72.35" hidden="false" customHeight="false" outlineLevel="0" collapsed="false">
      <c r="A1835" s="13" t="s">
        <v>9388</v>
      </c>
      <c r="B1835" s="14" t="s">
        <v>129</v>
      </c>
      <c r="C1835" s="13" t="s">
        <v>132</v>
      </c>
      <c r="D1835" s="14" t="s">
        <v>9389</v>
      </c>
      <c r="E1835" s="16" t="s">
        <v>9390</v>
      </c>
      <c r="F1835" s="14" t="s">
        <v>415</v>
      </c>
      <c r="G1835" s="16" t="s">
        <v>9345</v>
      </c>
      <c r="H1835" s="13" t="s">
        <v>8847</v>
      </c>
      <c r="I1835" s="13" t="s">
        <v>9346</v>
      </c>
      <c r="J1835" s="13" t="s">
        <v>9347</v>
      </c>
      <c r="K1835" s="13" t="s">
        <v>9348</v>
      </c>
      <c r="L1835" s="13" t="s">
        <v>9349</v>
      </c>
      <c r="M1835" s="13" t="s">
        <v>53</v>
      </c>
      <c r="N1835" s="13" t="s">
        <v>249</v>
      </c>
      <c r="O1835" s="14"/>
      <c r="P1835" s="13" t="s">
        <v>4597</v>
      </c>
      <c r="Q1835" s="16" t="s">
        <v>9391</v>
      </c>
    </row>
    <row r="1836" customFormat="false" ht="100.7" hidden="false" customHeight="false" outlineLevel="0" collapsed="false">
      <c r="A1836" s="13" t="s">
        <v>9392</v>
      </c>
      <c r="B1836" s="14" t="s">
        <v>129</v>
      </c>
      <c r="C1836" s="13" t="s">
        <v>134</v>
      </c>
      <c r="D1836" s="13" t="s">
        <v>9393</v>
      </c>
      <c r="E1836" s="15" t="s">
        <v>9394</v>
      </c>
      <c r="F1836" s="14" t="s">
        <v>396</v>
      </c>
      <c r="G1836" s="16" t="s">
        <v>9395</v>
      </c>
      <c r="H1836" s="13" t="s">
        <v>9396</v>
      </c>
      <c r="I1836" s="13" t="s">
        <v>9397</v>
      </c>
      <c r="J1836" s="13" t="s">
        <v>9398</v>
      </c>
      <c r="K1836" s="13" t="s">
        <v>9399</v>
      </c>
      <c r="L1836" s="13" t="s">
        <v>9400</v>
      </c>
      <c r="M1836" s="13" t="s">
        <v>53</v>
      </c>
      <c r="N1836" s="13" t="s">
        <v>249</v>
      </c>
      <c r="O1836" s="14"/>
      <c r="P1836" s="13" t="s">
        <v>4597</v>
      </c>
      <c r="Q1836" s="16" t="s">
        <v>9401</v>
      </c>
    </row>
    <row r="1837" customFormat="false" ht="86.55" hidden="false" customHeight="false" outlineLevel="0" collapsed="false">
      <c r="A1837" s="13" t="s">
        <v>9402</v>
      </c>
      <c r="B1837" s="14" t="s">
        <v>129</v>
      </c>
      <c r="C1837" s="13" t="s">
        <v>134</v>
      </c>
      <c r="D1837" s="13" t="s">
        <v>9403</v>
      </c>
      <c r="E1837" s="15" t="s">
        <v>9404</v>
      </c>
      <c r="F1837" s="14" t="s">
        <v>396</v>
      </c>
      <c r="G1837" s="16" t="s">
        <v>9395</v>
      </c>
      <c r="H1837" s="13" t="s">
        <v>9396</v>
      </c>
      <c r="I1837" s="13" t="s">
        <v>9405</v>
      </c>
      <c r="J1837" s="13" t="s">
        <v>9406</v>
      </c>
      <c r="K1837" s="13" t="s">
        <v>9407</v>
      </c>
      <c r="L1837" s="13" t="s">
        <v>9408</v>
      </c>
      <c r="M1837" s="13" t="s">
        <v>53</v>
      </c>
      <c r="N1837" s="13" t="s">
        <v>249</v>
      </c>
      <c r="O1837" s="14"/>
      <c r="P1837" s="13" t="s">
        <v>4597</v>
      </c>
      <c r="Q1837" s="16" t="s">
        <v>9409</v>
      </c>
    </row>
    <row r="1838" customFormat="false" ht="86.55" hidden="false" customHeight="false" outlineLevel="0" collapsed="false">
      <c r="A1838" s="13" t="s">
        <v>9410</v>
      </c>
      <c r="B1838" s="14" t="s">
        <v>129</v>
      </c>
      <c r="C1838" s="13" t="s">
        <v>134</v>
      </c>
      <c r="D1838" s="13" t="s">
        <v>9411</v>
      </c>
      <c r="E1838" s="16" t="s">
        <v>9412</v>
      </c>
      <c r="F1838" s="14" t="s">
        <v>396</v>
      </c>
      <c r="G1838" s="16" t="s">
        <v>9413</v>
      </c>
      <c r="H1838" s="13" t="s">
        <v>9414</v>
      </c>
      <c r="I1838" s="13" t="s">
        <v>9415</v>
      </c>
      <c r="J1838" s="13" t="s">
        <v>9416</v>
      </c>
      <c r="K1838" s="13" t="s">
        <v>9417</v>
      </c>
      <c r="L1838" s="13" t="s">
        <v>9418</v>
      </c>
      <c r="M1838" s="13" t="s">
        <v>53</v>
      </c>
      <c r="N1838" s="13" t="s">
        <v>249</v>
      </c>
      <c r="O1838" s="14"/>
      <c r="P1838" s="13" t="s">
        <v>4597</v>
      </c>
      <c r="Q1838" s="16" t="s">
        <v>9419</v>
      </c>
    </row>
    <row r="1839" customFormat="false" ht="86.55" hidden="false" customHeight="false" outlineLevel="0" collapsed="false">
      <c r="A1839" s="13" t="s">
        <v>9420</v>
      </c>
      <c r="B1839" s="14" t="s">
        <v>129</v>
      </c>
      <c r="C1839" s="13" t="s">
        <v>134</v>
      </c>
      <c r="D1839" s="14" t="s">
        <v>9421</v>
      </c>
      <c r="E1839" s="15" t="s">
        <v>9422</v>
      </c>
      <c r="F1839" s="14" t="s">
        <v>396</v>
      </c>
      <c r="G1839" s="16" t="s">
        <v>9413</v>
      </c>
      <c r="H1839" s="13" t="s">
        <v>9414</v>
      </c>
      <c r="I1839" s="13" t="s">
        <v>9423</v>
      </c>
      <c r="J1839" s="13" t="s">
        <v>9424</v>
      </c>
      <c r="K1839" s="13" t="s">
        <v>9425</v>
      </c>
      <c r="L1839" s="13" t="s">
        <v>9426</v>
      </c>
      <c r="M1839" s="13" t="s">
        <v>52</v>
      </c>
      <c r="N1839" s="13" t="s">
        <v>249</v>
      </c>
      <c r="O1839" s="14"/>
      <c r="P1839" s="13" t="s">
        <v>4597</v>
      </c>
      <c r="Q1839" s="15" t="s">
        <v>9427</v>
      </c>
    </row>
    <row r="1840" customFormat="false" ht="72.35" hidden="false" customHeight="false" outlineLevel="0" collapsed="false">
      <c r="A1840" s="13" t="s">
        <v>9428</v>
      </c>
      <c r="B1840" s="14" t="s">
        <v>129</v>
      </c>
      <c r="C1840" s="13" t="s">
        <v>134</v>
      </c>
      <c r="D1840" s="14" t="s">
        <v>9429</v>
      </c>
      <c r="E1840" s="16" t="s">
        <v>9430</v>
      </c>
      <c r="F1840" s="14" t="s">
        <v>396</v>
      </c>
      <c r="G1840" s="16" t="s">
        <v>9413</v>
      </c>
      <c r="H1840" s="13" t="s">
        <v>9414</v>
      </c>
      <c r="I1840" s="13" t="s">
        <v>9405</v>
      </c>
      <c r="J1840" s="13" t="s">
        <v>9406</v>
      </c>
      <c r="K1840" s="13" t="s">
        <v>9407</v>
      </c>
      <c r="L1840" s="13" t="s">
        <v>9408</v>
      </c>
      <c r="M1840" s="13" t="s">
        <v>53</v>
      </c>
      <c r="N1840" s="13" t="s">
        <v>249</v>
      </c>
      <c r="O1840" s="14"/>
      <c r="P1840" s="13" t="s">
        <v>4597</v>
      </c>
      <c r="Q1840" s="15" t="s">
        <v>9431</v>
      </c>
    </row>
    <row r="1841" customFormat="false" ht="100.7" hidden="false" customHeight="false" outlineLevel="0" collapsed="false">
      <c r="A1841" s="13" t="s">
        <v>9432</v>
      </c>
      <c r="B1841" s="14" t="s">
        <v>129</v>
      </c>
      <c r="C1841" s="13" t="s">
        <v>134</v>
      </c>
      <c r="D1841" s="14" t="s">
        <v>9433</v>
      </c>
      <c r="E1841" s="16" t="s">
        <v>9434</v>
      </c>
      <c r="F1841" s="14" t="s">
        <v>450</v>
      </c>
      <c r="G1841" s="16" t="s">
        <v>9413</v>
      </c>
      <c r="H1841" s="13" t="s">
        <v>9414</v>
      </c>
      <c r="I1841" s="13" t="s">
        <v>9435</v>
      </c>
      <c r="J1841" s="13" t="s">
        <v>9436</v>
      </c>
      <c r="K1841" s="13" t="s">
        <v>9437</v>
      </c>
      <c r="L1841" s="13" t="s">
        <v>9438</v>
      </c>
      <c r="M1841" s="13" t="s">
        <v>56</v>
      </c>
      <c r="N1841" s="13" t="s">
        <v>249</v>
      </c>
      <c r="O1841" s="14"/>
      <c r="P1841" s="13" t="s">
        <v>4597</v>
      </c>
      <c r="Q1841" s="16" t="s">
        <v>9439</v>
      </c>
    </row>
    <row r="1842" customFormat="false" ht="114.9" hidden="false" customHeight="false" outlineLevel="0" collapsed="false">
      <c r="A1842" s="13" t="s">
        <v>9440</v>
      </c>
      <c r="B1842" s="14" t="s">
        <v>129</v>
      </c>
      <c r="C1842" s="13" t="s">
        <v>134</v>
      </c>
      <c r="D1842" s="13" t="s">
        <v>9441</v>
      </c>
      <c r="E1842" s="15" t="s">
        <v>9442</v>
      </c>
      <c r="F1842" s="14" t="s">
        <v>396</v>
      </c>
      <c r="G1842" s="16" t="s">
        <v>9413</v>
      </c>
      <c r="H1842" s="13" t="s">
        <v>9414</v>
      </c>
      <c r="I1842" s="13" t="s">
        <v>9443</v>
      </c>
      <c r="J1842" s="13" t="s">
        <v>9444</v>
      </c>
      <c r="K1842" s="13" t="s">
        <v>9445</v>
      </c>
      <c r="L1842" s="13" t="s">
        <v>9446</v>
      </c>
      <c r="M1842" s="13" t="s">
        <v>53</v>
      </c>
      <c r="N1842" s="13" t="s">
        <v>249</v>
      </c>
      <c r="O1842" s="14"/>
      <c r="P1842" s="13" t="s">
        <v>4597</v>
      </c>
      <c r="Q1842" s="16" t="s">
        <v>9447</v>
      </c>
    </row>
    <row r="1843" customFormat="false" ht="86.55" hidden="false" customHeight="false" outlineLevel="0" collapsed="false">
      <c r="A1843" s="13" t="s">
        <v>9448</v>
      </c>
      <c r="B1843" s="14" t="s">
        <v>129</v>
      </c>
      <c r="C1843" s="13" t="s">
        <v>134</v>
      </c>
      <c r="D1843" s="13" t="s">
        <v>9449</v>
      </c>
      <c r="E1843" s="15" t="s">
        <v>9450</v>
      </c>
      <c r="F1843" s="14" t="s">
        <v>396</v>
      </c>
      <c r="G1843" s="16" t="s">
        <v>9413</v>
      </c>
      <c r="H1843" s="13" t="s">
        <v>9414</v>
      </c>
      <c r="I1843" s="13" t="s">
        <v>9443</v>
      </c>
      <c r="J1843" s="13" t="s">
        <v>9444</v>
      </c>
      <c r="K1843" s="13" t="s">
        <v>9445</v>
      </c>
      <c r="L1843" s="13" t="s">
        <v>9446</v>
      </c>
      <c r="M1843" s="13" t="s">
        <v>53</v>
      </c>
      <c r="N1843" s="13" t="s">
        <v>249</v>
      </c>
      <c r="O1843" s="14"/>
      <c r="P1843" s="13" t="s">
        <v>4597</v>
      </c>
      <c r="Q1843" s="16" t="s">
        <v>9451</v>
      </c>
    </row>
    <row r="1844" customFormat="false" ht="100.7" hidden="false" customHeight="false" outlineLevel="0" collapsed="false">
      <c r="A1844" s="13" t="s">
        <v>9452</v>
      </c>
      <c r="B1844" s="14" t="s">
        <v>129</v>
      </c>
      <c r="C1844" s="13" t="s">
        <v>134</v>
      </c>
      <c r="D1844" s="14" t="s">
        <v>9453</v>
      </c>
      <c r="E1844" s="16" t="s">
        <v>9454</v>
      </c>
      <c r="F1844" s="14" t="s">
        <v>396</v>
      </c>
      <c r="G1844" s="16" t="s">
        <v>9413</v>
      </c>
      <c r="H1844" s="13" t="s">
        <v>9455</v>
      </c>
      <c r="I1844" s="13" t="s">
        <v>9405</v>
      </c>
      <c r="J1844" s="13" t="s">
        <v>9406</v>
      </c>
      <c r="K1844" s="13" t="s">
        <v>9407</v>
      </c>
      <c r="L1844" s="13" t="s">
        <v>9408</v>
      </c>
      <c r="M1844" s="13" t="s">
        <v>53</v>
      </c>
      <c r="N1844" s="13" t="s">
        <v>249</v>
      </c>
      <c r="O1844" s="14"/>
      <c r="P1844" s="13" t="s">
        <v>4597</v>
      </c>
      <c r="Q1844" s="16" t="s">
        <v>9456</v>
      </c>
    </row>
    <row r="1845" customFormat="false" ht="100.7" hidden="false" customHeight="false" outlineLevel="0" collapsed="false">
      <c r="A1845" s="13" t="s">
        <v>9457</v>
      </c>
      <c r="B1845" s="14" t="s">
        <v>129</v>
      </c>
      <c r="C1845" s="13" t="s">
        <v>134</v>
      </c>
      <c r="D1845" s="14" t="s">
        <v>9458</v>
      </c>
      <c r="E1845" s="16" t="s">
        <v>9459</v>
      </c>
      <c r="F1845" s="14" t="s">
        <v>396</v>
      </c>
      <c r="G1845" s="16" t="s">
        <v>9395</v>
      </c>
      <c r="H1845" s="13" t="s">
        <v>9396</v>
      </c>
      <c r="I1845" s="13" t="s">
        <v>9460</v>
      </c>
      <c r="J1845" s="13" t="s">
        <v>9461</v>
      </c>
      <c r="K1845" s="13" t="s">
        <v>9462</v>
      </c>
      <c r="L1845" s="13" t="s">
        <v>9463</v>
      </c>
      <c r="M1845" s="13" t="s">
        <v>53</v>
      </c>
      <c r="N1845" s="13" t="s">
        <v>249</v>
      </c>
      <c r="O1845" s="14"/>
      <c r="P1845" s="13" t="s">
        <v>4597</v>
      </c>
      <c r="Q1845" s="15" t="s">
        <v>9464</v>
      </c>
    </row>
    <row r="1846" customFormat="false" ht="86.55" hidden="false" customHeight="false" outlineLevel="0" collapsed="false">
      <c r="A1846" s="13" t="s">
        <v>9465</v>
      </c>
      <c r="B1846" s="14" t="s">
        <v>129</v>
      </c>
      <c r="C1846" s="13" t="s">
        <v>134</v>
      </c>
      <c r="D1846" s="14" t="s">
        <v>9466</v>
      </c>
      <c r="E1846" s="16" t="s">
        <v>9467</v>
      </c>
      <c r="F1846" s="14" t="s">
        <v>396</v>
      </c>
      <c r="G1846" s="16" t="s">
        <v>9468</v>
      </c>
      <c r="H1846" s="13" t="s">
        <v>8847</v>
      </c>
      <c r="I1846" s="13" t="s">
        <v>9405</v>
      </c>
      <c r="J1846" s="13" t="s">
        <v>9406</v>
      </c>
      <c r="K1846" s="13" t="s">
        <v>9407</v>
      </c>
      <c r="L1846" s="13" t="s">
        <v>9408</v>
      </c>
      <c r="M1846" s="13" t="s">
        <v>53</v>
      </c>
      <c r="N1846" s="13" t="s">
        <v>249</v>
      </c>
      <c r="O1846" s="14"/>
      <c r="P1846" s="13" t="s">
        <v>4597</v>
      </c>
      <c r="Q1846" s="16" t="s">
        <v>9469</v>
      </c>
    </row>
    <row r="1847" customFormat="false" ht="114.9" hidden="false" customHeight="false" outlineLevel="0" collapsed="false">
      <c r="A1847" s="13" t="s">
        <v>9470</v>
      </c>
      <c r="B1847" s="14" t="s">
        <v>129</v>
      </c>
      <c r="C1847" s="13" t="s">
        <v>134</v>
      </c>
      <c r="D1847" s="14" t="s">
        <v>9471</v>
      </c>
      <c r="E1847" s="16" t="s">
        <v>9472</v>
      </c>
      <c r="F1847" s="14" t="s">
        <v>450</v>
      </c>
      <c r="G1847" s="16" t="s">
        <v>9468</v>
      </c>
      <c r="H1847" s="13" t="s">
        <v>8847</v>
      </c>
      <c r="I1847" s="13" t="s">
        <v>9473</v>
      </c>
      <c r="J1847" s="13" t="s">
        <v>9474</v>
      </c>
      <c r="K1847" s="13" t="s">
        <v>9475</v>
      </c>
      <c r="L1847" s="13" t="s">
        <v>9476</v>
      </c>
      <c r="M1847" s="13" t="s">
        <v>53</v>
      </c>
      <c r="N1847" s="13" t="s">
        <v>249</v>
      </c>
      <c r="O1847" s="14"/>
      <c r="P1847" s="13" t="s">
        <v>4597</v>
      </c>
      <c r="Q1847" s="16" t="s">
        <v>9477</v>
      </c>
    </row>
    <row r="1848" customFormat="false" ht="114.9" hidden="false" customHeight="false" outlineLevel="0" collapsed="false">
      <c r="A1848" s="13" t="s">
        <v>9478</v>
      </c>
      <c r="B1848" s="14" t="s">
        <v>129</v>
      </c>
      <c r="C1848" s="13" t="s">
        <v>134</v>
      </c>
      <c r="D1848" s="14" t="s">
        <v>9479</v>
      </c>
      <c r="E1848" s="16" t="s">
        <v>9480</v>
      </c>
      <c r="F1848" s="14" t="s">
        <v>396</v>
      </c>
      <c r="G1848" s="16" t="s">
        <v>9481</v>
      </c>
      <c r="H1848" s="13" t="s">
        <v>8847</v>
      </c>
      <c r="I1848" s="13" t="s">
        <v>9405</v>
      </c>
      <c r="J1848" s="13" t="s">
        <v>9406</v>
      </c>
      <c r="K1848" s="13" t="s">
        <v>9407</v>
      </c>
      <c r="L1848" s="13" t="s">
        <v>9408</v>
      </c>
      <c r="M1848" s="13" t="s">
        <v>53</v>
      </c>
      <c r="N1848" s="13" t="s">
        <v>249</v>
      </c>
      <c r="O1848" s="14"/>
      <c r="P1848" s="13" t="s">
        <v>4597</v>
      </c>
      <c r="Q1848" s="16" t="s">
        <v>9482</v>
      </c>
    </row>
    <row r="1849" customFormat="false" ht="114.9" hidden="false" customHeight="false" outlineLevel="0" collapsed="false">
      <c r="A1849" s="13" t="s">
        <v>9483</v>
      </c>
      <c r="B1849" s="14" t="s">
        <v>129</v>
      </c>
      <c r="C1849" s="13" t="s">
        <v>134</v>
      </c>
      <c r="D1849" s="14" t="s">
        <v>9484</v>
      </c>
      <c r="E1849" s="16" t="s">
        <v>9485</v>
      </c>
      <c r="F1849" s="14" t="s">
        <v>396</v>
      </c>
      <c r="G1849" s="16" t="s">
        <v>9413</v>
      </c>
      <c r="H1849" s="13" t="s">
        <v>9414</v>
      </c>
      <c r="I1849" s="13" t="s">
        <v>9486</v>
      </c>
      <c r="J1849" s="13" t="s">
        <v>9487</v>
      </c>
      <c r="K1849" s="13" t="s">
        <v>9488</v>
      </c>
      <c r="L1849" s="13" t="s">
        <v>9489</v>
      </c>
      <c r="M1849" s="13" t="s">
        <v>53</v>
      </c>
      <c r="N1849" s="13" t="s">
        <v>249</v>
      </c>
      <c r="O1849" s="14"/>
      <c r="P1849" s="13" t="s">
        <v>4597</v>
      </c>
      <c r="Q1849" s="16" t="s">
        <v>9490</v>
      </c>
    </row>
    <row r="1850" customFormat="false" ht="72.35" hidden="false" customHeight="false" outlineLevel="0" collapsed="false">
      <c r="A1850" s="13" t="s">
        <v>9491</v>
      </c>
      <c r="B1850" s="14" t="s">
        <v>129</v>
      </c>
      <c r="C1850" s="13" t="s">
        <v>134</v>
      </c>
      <c r="D1850" s="14" t="s">
        <v>9492</v>
      </c>
      <c r="E1850" s="16" t="s">
        <v>9493</v>
      </c>
      <c r="F1850" s="14" t="s">
        <v>396</v>
      </c>
      <c r="G1850" s="16" t="s">
        <v>9413</v>
      </c>
      <c r="H1850" s="13" t="s">
        <v>9414</v>
      </c>
      <c r="I1850" s="13" t="s">
        <v>9405</v>
      </c>
      <c r="J1850" s="13" t="s">
        <v>9406</v>
      </c>
      <c r="K1850" s="13" t="s">
        <v>9407</v>
      </c>
      <c r="L1850" s="13" t="s">
        <v>9408</v>
      </c>
      <c r="M1850" s="13" t="s">
        <v>53</v>
      </c>
      <c r="N1850" s="13" t="s">
        <v>249</v>
      </c>
      <c r="O1850" s="14"/>
      <c r="P1850" s="13" t="s">
        <v>4597</v>
      </c>
      <c r="Q1850" s="16" t="s">
        <v>9494</v>
      </c>
    </row>
    <row r="1851" customFormat="false" ht="86.55" hidden="false" customHeight="false" outlineLevel="0" collapsed="false">
      <c r="A1851" s="13" t="s">
        <v>9495</v>
      </c>
      <c r="B1851" s="14" t="s">
        <v>129</v>
      </c>
      <c r="C1851" s="13" t="s">
        <v>134</v>
      </c>
      <c r="D1851" s="13" t="s">
        <v>9496</v>
      </c>
      <c r="E1851" s="16" t="s">
        <v>9497</v>
      </c>
      <c r="F1851" s="14" t="s">
        <v>450</v>
      </c>
      <c r="G1851" s="16" t="s">
        <v>9413</v>
      </c>
      <c r="H1851" s="13" t="s">
        <v>9414</v>
      </c>
      <c r="I1851" s="13" t="s">
        <v>9498</v>
      </c>
      <c r="J1851" s="13" t="s">
        <v>9499</v>
      </c>
      <c r="K1851" s="13" t="s">
        <v>9500</v>
      </c>
      <c r="L1851" s="13" t="s">
        <v>9501</v>
      </c>
      <c r="M1851" s="13" t="s">
        <v>56</v>
      </c>
      <c r="N1851" s="13" t="s">
        <v>249</v>
      </c>
      <c r="O1851" s="14"/>
      <c r="P1851" s="13" t="s">
        <v>4597</v>
      </c>
      <c r="Q1851" s="16" t="s">
        <v>9502</v>
      </c>
    </row>
    <row r="1852" customFormat="false" ht="86.55" hidden="false" customHeight="false" outlineLevel="0" collapsed="false">
      <c r="A1852" s="13" t="s">
        <v>9503</v>
      </c>
      <c r="B1852" s="14" t="s">
        <v>129</v>
      </c>
      <c r="C1852" s="13" t="s">
        <v>134</v>
      </c>
      <c r="D1852" s="14" t="s">
        <v>9504</v>
      </c>
      <c r="E1852" s="16" t="s">
        <v>9505</v>
      </c>
      <c r="F1852" s="14" t="s">
        <v>450</v>
      </c>
      <c r="G1852" s="16" t="s">
        <v>9413</v>
      </c>
      <c r="H1852" s="13" t="s">
        <v>9414</v>
      </c>
      <c r="I1852" s="13" t="s">
        <v>9506</v>
      </c>
      <c r="J1852" s="13" t="s">
        <v>9507</v>
      </c>
      <c r="K1852" s="13" t="s">
        <v>9508</v>
      </c>
      <c r="L1852" s="13" t="s">
        <v>9509</v>
      </c>
      <c r="M1852" s="13" t="s">
        <v>56</v>
      </c>
      <c r="N1852" s="13" t="s">
        <v>249</v>
      </c>
      <c r="O1852" s="14"/>
      <c r="P1852" s="13" t="s">
        <v>4597</v>
      </c>
      <c r="Q1852" s="16" t="s">
        <v>9510</v>
      </c>
    </row>
    <row r="1853" customFormat="false" ht="100.7" hidden="false" customHeight="false" outlineLevel="0" collapsed="false">
      <c r="A1853" s="13" t="s">
        <v>9511</v>
      </c>
      <c r="B1853" s="14" t="s">
        <v>129</v>
      </c>
      <c r="C1853" s="13" t="s">
        <v>134</v>
      </c>
      <c r="D1853" s="14" t="s">
        <v>9512</v>
      </c>
      <c r="E1853" s="16" t="s">
        <v>9513</v>
      </c>
      <c r="F1853" s="14" t="s">
        <v>6547</v>
      </c>
      <c r="G1853" s="16" t="s">
        <v>9413</v>
      </c>
      <c r="H1853" s="13" t="s">
        <v>9414</v>
      </c>
      <c r="I1853" s="13" t="s">
        <v>9514</v>
      </c>
      <c r="J1853" s="13" t="s">
        <v>9515</v>
      </c>
      <c r="K1853" s="13" t="s">
        <v>9516</v>
      </c>
      <c r="L1853" s="13" t="s">
        <v>9517</v>
      </c>
      <c r="M1853" s="13" t="s">
        <v>53</v>
      </c>
      <c r="N1853" s="13" t="s">
        <v>249</v>
      </c>
      <c r="O1853" s="14"/>
      <c r="P1853" s="13" t="s">
        <v>4597</v>
      </c>
      <c r="Q1853" s="16" t="s">
        <v>9518</v>
      </c>
    </row>
    <row r="1854" customFormat="false" ht="86.55" hidden="false" customHeight="false" outlineLevel="0" collapsed="false">
      <c r="A1854" s="13" t="s">
        <v>9519</v>
      </c>
      <c r="B1854" s="14" t="s">
        <v>129</v>
      </c>
      <c r="C1854" s="13" t="s">
        <v>134</v>
      </c>
      <c r="D1854" s="14" t="s">
        <v>9520</v>
      </c>
      <c r="E1854" s="16" t="s">
        <v>9521</v>
      </c>
      <c r="F1854" s="14" t="s">
        <v>396</v>
      </c>
      <c r="G1854" s="16" t="s">
        <v>9413</v>
      </c>
      <c r="H1854" s="13" t="s">
        <v>9414</v>
      </c>
      <c r="I1854" s="13" t="s">
        <v>9405</v>
      </c>
      <c r="J1854" s="13" t="s">
        <v>9406</v>
      </c>
      <c r="K1854" s="13" t="s">
        <v>9407</v>
      </c>
      <c r="L1854" s="13" t="s">
        <v>9408</v>
      </c>
      <c r="M1854" s="13" t="s">
        <v>53</v>
      </c>
      <c r="N1854" s="13" t="s">
        <v>249</v>
      </c>
      <c r="O1854" s="14"/>
      <c r="P1854" s="13" t="s">
        <v>4597</v>
      </c>
      <c r="Q1854" s="16" t="s">
        <v>9522</v>
      </c>
    </row>
    <row r="1855" customFormat="false" ht="114.9" hidden="false" customHeight="false" outlineLevel="0" collapsed="false">
      <c r="A1855" s="13" t="s">
        <v>9523</v>
      </c>
      <c r="B1855" s="14" t="s">
        <v>129</v>
      </c>
      <c r="C1855" s="13" t="s">
        <v>134</v>
      </c>
      <c r="D1855" s="14" t="s">
        <v>9524</v>
      </c>
      <c r="E1855" s="16" t="s">
        <v>9525</v>
      </c>
      <c r="F1855" s="14" t="s">
        <v>450</v>
      </c>
      <c r="G1855" s="16" t="s">
        <v>9395</v>
      </c>
      <c r="H1855" s="13" t="s">
        <v>9396</v>
      </c>
      <c r="I1855" s="13" t="s">
        <v>9526</v>
      </c>
      <c r="J1855" s="13" t="s">
        <v>9527</v>
      </c>
      <c r="K1855" s="13" t="s">
        <v>9528</v>
      </c>
      <c r="L1855" s="13" t="s">
        <v>9529</v>
      </c>
      <c r="M1855" s="13" t="s">
        <v>56</v>
      </c>
      <c r="N1855" s="13" t="s">
        <v>249</v>
      </c>
      <c r="O1855" s="14"/>
      <c r="P1855" s="13" t="s">
        <v>4597</v>
      </c>
      <c r="Q1855" s="16" t="s">
        <v>9530</v>
      </c>
    </row>
    <row r="1856" customFormat="false" ht="114.9" hidden="false" customHeight="false" outlineLevel="0" collapsed="false">
      <c r="A1856" s="13" t="s">
        <v>9531</v>
      </c>
      <c r="B1856" s="14" t="s">
        <v>129</v>
      </c>
      <c r="C1856" s="13" t="s">
        <v>134</v>
      </c>
      <c r="D1856" s="14" t="s">
        <v>9532</v>
      </c>
      <c r="E1856" s="16" t="s">
        <v>9533</v>
      </c>
      <c r="F1856" s="14" t="s">
        <v>415</v>
      </c>
      <c r="G1856" s="16" t="s">
        <v>9534</v>
      </c>
      <c r="H1856" s="13" t="s">
        <v>9535</v>
      </c>
      <c r="I1856" s="13" t="s">
        <v>9536</v>
      </c>
      <c r="J1856" s="13" t="s">
        <v>9537</v>
      </c>
      <c r="K1856" s="13" t="s">
        <v>9538</v>
      </c>
      <c r="L1856" s="13" t="s">
        <v>9539</v>
      </c>
      <c r="M1856" s="13" t="s">
        <v>53</v>
      </c>
      <c r="N1856" s="13" t="s">
        <v>249</v>
      </c>
      <c r="O1856" s="14"/>
      <c r="P1856" s="13" t="s">
        <v>4597</v>
      </c>
      <c r="Q1856" s="16" t="s">
        <v>9540</v>
      </c>
    </row>
    <row r="1857" customFormat="false" ht="157.45" hidden="false" customHeight="false" outlineLevel="0" collapsed="false">
      <c r="A1857" s="13" t="s">
        <v>9541</v>
      </c>
      <c r="B1857" s="14" t="s">
        <v>129</v>
      </c>
      <c r="C1857" s="13" t="s">
        <v>134</v>
      </c>
      <c r="D1857" s="14" t="s">
        <v>9532</v>
      </c>
      <c r="E1857" s="15" t="s">
        <v>9542</v>
      </c>
      <c r="F1857" s="14" t="s">
        <v>415</v>
      </c>
      <c r="G1857" s="16" t="s">
        <v>9534</v>
      </c>
      <c r="H1857" s="13" t="s">
        <v>9535</v>
      </c>
      <c r="I1857" s="13" t="s">
        <v>9536</v>
      </c>
      <c r="J1857" s="13" t="s">
        <v>9537</v>
      </c>
      <c r="K1857" s="13" t="s">
        <v>9538</v>
      </c>
      <c r="L1857" s="13" t="s">
        <v>9539</v>
      </c>
      <c r="M1857" s="13" t="s">
        <v>53</v>
      </c>
      <c r="N1857" s="13" t="s">
        <v>249</v>
      </c>
      <c r="O1857" s="14"/>
      <c r="P1857" s="13" t="s">
        <v>4597</v>
      </c>
      <c r="Q1857" s="16" t="s">
        <v>9543</v>
      </c>
    </row>
    <row r="1858" customFormat="false" ht="157.45" hidden="false" customHeight="false" outlineLevel="0" collapsed="false">
      <c r="A1858" s="13" t="s">
        <v>9544</v>
      </c>
      <c r="B1858" s="14" t="s">
        <v>129</v>
      </c>
      <c r="C1858" s="13" t="s">
        <v>134</v>
      </c>
      <c r="D1858" s="14" t="s">
        <v>9545</v>
      </c>
      <c r="E1858" s="16" t="s">
        <v>9546</v>
      </c>
      <c r="F1858" s="14" t="s">
        <v>415</v>
      </c>
      <c r="G1858" s="16" t="s">
        <v>9547</v>
      </c>
      <c r="H1858" s="13" t="s">
        <v>9548</v>
      </c>
      <c r="I1858" s="13" t="s">
        <v>9536</v>
      </c>
      <c r="J1858" s="13" t="s">
        <v>9537</v>
      </c>
      <c r="K1858" s="13" t="s">
        <v>9538</v>
      </c>
      <c r="L1858" s="13" t="s">
        <v>9539</v>
      </c>
      <c r="M1858" s="13" t="s">
        <v>53</v>
      </c>
      <c r="N1858" s="13" t="s">
        <v>249</v>
      </c>
      <c r="O1858" s="14"/>
      <c r="P1858" s="13" t="s">
        <v>4597</v>
      </c>
      <c r="Q1858" s="15" t="s">
        <v>9549</v>
      </c>
    </row>
    <row r="1859" customFormat="false" ht="100.7" hidden="false" customHeight="false" outlineLevel="0" collapsed="false">
      <c r="A1859" s="13" t="s">
        <v>9550</v>
      </c>
      <c r="B1859" s="14" t="s">
        <v>129</v>
      </c>
      <c r="C1859" s="13" t="s">
        <v>134</v>
      </c>
      <c r="D1859" s="14" t="s">
        <v>9551</v>
      </c>
      <c r="E1859" s="16" t="s">
        <v>9552</v>
      </c>
      <c r="F1859" s="14" t="s">
        <v>450</v>
      </c>
      <c r="G1859" s="16" t="s">
        <v>9553</v>
      </c>
      <c r="H1859" s="13" t="s">
        <v>9554</v>
      </c>
      <c r="I1859" s="13" t="s">
        <v>9555</v>
      </c>
      <c r="J1859" s="13" t="s">
        <v>9556</v>
      </c>
      <c r="K1859" s="13" t="s">
        <v>9557</v>
      </c>
      <c r="L1859" s="13" t="s">
        <v>9558</v>
      </c>
      <c r="M1859" s="13" t="s">
        <v>56</v>
      </c>
      <c r="N1859" s="13" t="s">
        <v>249</v>
      </c>
      <c r="O1859" s="14"/>
      <c r="P1859" s="13" t="s">
        <v>4597</v>
      </c>
      <c r="Q1859" s="16" t="s">
        <v>9559</v>
      </c>
    </row>
    <row r="1860" customFormat="false" ht="157.45" hidden="false" customHeight="false" outlineLevel="0" collapsed="false">
      <c r="A1860" s="13" t="s">
        <v>9560</v>
      </c>
      <c r="B1860" s="14" t="s">
        <v>129</v>
      </c>
      <c r="C1860" s="13" t="s">
        <v>134</v>
      </c>
      <c r="D1860" s="14" t="s">
        <v>9561</v>
      </c>
      <c r="E1860" s="16" t="s">
        <v>9562</v>
      </c>
      <c r="F1860" s="14" t="s">
        <v>450</v>
      </c>
      <c r="G1860" s="16" t="s">
        <v>9563</v>
      </c>
      <c r="H1860" s="13" t="s">
        <v>9564</v>
      </c>
      <c r="I1860" s="13" t="s">
        <v>9565</v>
      </c>
      <c r="J1860" s="13" t="s">
        <v>9566</v>
      </c>
      <c r="K1860" s="13" t="s">
        <v>9567</v>
      </c>
      <c r="L1860" s="13" t="s">
        <v>9568</v>
      </c>
      <c r="M1860" s="13" t="s">
        <v>53</v>
      </c>
      <c r="N1860" s="13" t="s">
        <v>249</v>
      </c>
      <c r="O1860" s="14"/>
      <c r="P1860" s="13" t="s">
        <v>4597</v>
      </c>
      <c r="Q1860" s="16" t="s">
        <v>9569</v>
      </c>
    </row>
    <row r="1861" customFormat="false" ht="86.55" hidden="false" customHeight="false" outlineLevel="0" collapsed="false">
      <c r="A1861" s="13" t="s">
        <v>9570</v>
      </c>
      <c r="B1861" s="14" t="s">
        <v>129</v>
      </c>
      <c r="C1861" s="13" t="s">
        <v>134</v>
      </c>
      <c r="D1861" s="14" t="s">
        <v>9571</v>
      </c>
      <c r="E1861" s="16" t="s">
        <v>9572</v>
      </c>
      <c r="F1861" s="14" t="s">
        <v>450</v>
      </c>
      <c r="G1861" s="16" t="s">
        <v>9573</v>
      </c>
      <c r="H1861" s="13" t="s">
        <v>9574</v>
      </c>
      <c r="I1861" s="13" t="s">
        <v>9575</v>
      </c>
      <c r="J1861" s="13" t="s">
        <v>9576</v>
      </c>
      <c r="K1861" s="13" t="s">
        <v>9577</v>
      </c>
      <c r="L1861" s="13" t="s">
        <v>9578</v>
      </c>
      <c r="M1861" s="13" t="s">
        <v>53</v>
      </c>
      <c r="N1861" s="13" t="s">
        <v>249</v>
      </c>
      <c r="O1861" s="14"/>
      <c r="P1861" s="13" t="s">
        <v>4597</v>
      </c>
      <c r="Q1861" s="16" t="s">
        <v>9579</v>
      </c>
    </row>
    <row r="1862" customFormat="false" ht="100.7" hidden="false" customHeight="false" outlineLevel="0" collapsed="false">
      <c r="A1862" s="13" t="s">
        <v>9580</v>
      </c>
      <c r="B1862" s="14" t="s">
        <v>129</v>
      </c>
      <c r="C1862" s="13" t="s">
        <v>134</v>
      </c>
      <c r="D1862" s="14" t="s">
        <v>9571</v>
      </c>
      <c r="E1862" s="16" t="s">
        <v>9581</v>
      </c>
      <c r="F1862" s="14" t="s">
        <v>450</v>
      </c>
      <c r="G1862" s="16" t="s">
        <v>9573</v>
      </c>
      <c r="H1862" s="13" t="s">
        <v>9574</v>
      </c>
      <c r="I1862" s="13" t="s">
        <v>9575</v>
      </c>
      <c r="J1862" s="13" t="s">
        <v>9576</v>
      </c>
      <c r="K1862" s="13" t="s">
        <v>9577</v>
      </c>
      <c r="L1862" s="13" t="s">
        <v>9578</v>
      </c>
      <c r="M1862" s="13" t="s">
        <v>53</v>
      </c>
      <c r="N1862" s="13" t="s">
        <v>249</v>
      </c>
      <c r="O1862" s="14"/>
      <c r="P1862" s="13" t="s">
        <v>4597</v>
      </c>
      <c r="Q1862" s="16" t="s">
        <v>9582</v>
      </c>
    </row>
    <row r="1863" customFormat="false" ht="129.1" hidden="false" customHeight="false" outlineLevel="0" collapsed="false">
      <c r="A1863" s="13" t="s">
        <v>9583</v>
      </c>
      <c r="B1863" s="14" t="s">
        <v>129</v>
      </c>
      <c r="C1863" s="13" t="s">
        <v>134</v>
      </c>
      <c r="D1863" s="14" t="s">
        <v>9584</v>
      </c>
      <c r="E1863" s="16" t="s">
        <v>9585</v>
      </c>
      <c r="F1863" s="14" t="s">
        <v>450</v>
      </c>
      <c r="G1863" s="16" t="s">
        <v>9586</v>
      </c>
      <c r="H1863" s="13" t="s">
        <v>9587</v>
      </c>
      <c r="I1863" s="13" t="s">
        <v>9588</v>
      </c>
      <c r="J1863" s="13" t="s">
        <v>9589</v>
      </c>
      <c r="K1863" s="13" t="s">
        <v>9590</v>
      </c>
      <c r="L1863" s="13" t="s">
        <v>9591</v>
      </c>
      <c r="M1863" s="13" t="s">
        <v>53</v>
      </c>
      <c r="N1863" s="13" t="s">
        <v>249</v>
      </c>
      <c r="O1863" s="14"/>
      <c r="P1863" s="13" t="s">
        <v>4597</v>
      </c>
      <c r="Q1863" s="16" t="s">
        <v>9592</v>
      </c>
    </row>
    <row r="1864" customFormat="false" ht="129.1" hidden="false" customHeight="false" outlineLevel="0" collapsed="false">
      <c r="A1864" s="13" t="s">
        <v>9593</v>
      </c>
      <c r="B1864" s="14" t="s">
        <v>129</v>
      </c>
      <c r="C1864" s="13" t="s">
        <v>134</v>
      </c>
      <c r="D1864" s="14" t="s">
        <v>9594</v>
      </c>
      <c r="E1864" s="16" t="s">
        <v>9595</v>
      </c>
      <c r="F1864" s="14" t="s">
        <v>415</v>
      </c>
      <c r="G1864" s="16" t="s">
        <v>9596</v>
      </c>
      <c r="H1864" s="13" t="s">
        <v>9597</v>
      </c>
      <c r="I1864" s="13" t="s">
        <v>9598</v>
      </c>
      <c r="J1864" s="13" t="s">
        <v>9599</v>
      </c>
      <c r="K1864" s="13" t="s">
        <v>9600</v>
      </c>
      <c r="L1864" s="13" t="s">
        <v>9601</v>
      </c>
      <c r="M1864" s="13" t="s">
        <v>53</v>
      </c>
      <c r="N1864" s="13" t="s">
        <v>249</v>
      </c>
      <c r="O1864" s="14"/>
      <c r="P1864" s="13" t="s">
        <v>4597</v>
      </c>
      <c r="Q1864" s="16" t="s">
        <v>9602</v>
      </c>
    </row>
    <row r="1865" customFormat="false" ht="100.7" hidden="false" customHeight="false" outlineLevel="0" collapsed="false">
      <c r="A1865" s="13" t="s">
        <v>9603</v>
      </c>
      <c r="B1865" s="14" t="s">
        <v>129</v>
      </c>
      <c r="C1865" s="13" t="s">
        <v>134</v>
      </c>
      <c r="D1865" s="14" t="s">
        <v>9604</v>
      </c>
      <c r="E1865" s="16" t="s">
        <v>9605</v>
      </c>
      <c r="F1865" s="14" t="s">
        <v>450</v>
      </c>
      <c r="G1865" s="16" t="s">
        <v>9606</v>
      </c>
      <c r="H1865" s="13" t="s">
        <v>8847</v>
      </c>
      <c r="I1865" s="13" t="s">
        <v>9607</v>
      </c>
      <c r="J1865" s="13" t="s">
        <v>9608</v>
      </c>
      <c r="K1865" s="13" t="s">
        <v>9609</v>
      </c>
      <c r="L1865" s="13" t="s">
        <v>9610</v>
      </c>
      <c r="M1865" s="13" t="s">
        <v>53</v>
      </c>
      <c r="N1865" s="13" t="s">
        <v>249</v>
      </c>
      <c r="O1865" s="14"/>
      <c r="P1865" s="13" t="s">
        <v>4597</v>
      </c>
      <c r="Q1865" s="16" t="s">
        <v>9611</v>
      </c>
    </row>
    <row r="1866" customFormat="false" ht="100.7" hidden="false" customHeight="false" outlineLevel="0" collapsed="false">
      <c r="A1866" s="13" t="s">
        <v>9612</v>
      </c>
      <c r="B1866" s="14" t="s">
        <v>129</v>
      </c>
      <c r="C1866" s="13" t="s">
        <v>134</v>
      </c>
      <c r="D1866" s="14" t="s">
        <v>9613</v>
      </c>
      <c r="E1866" s="16" t="s">
        <v>9614</v>
      </c>
      <c r="F1866" s="14" t="s">
        <v>450</v>
      </c>
      <c r="G1866" s="16" t="s">
        <v>9615</v>
      </c>
      <c r="H1866" s="13" t="s">
        <v>9616</v>
      </c>
      <c r="I1866" s="13" t="s">
        <v>9435</v>
      </c>
      <c r="J1866" s="13" t="s">
        <v>9617</v>
      </c>
      <c r="K1866" s="13" t="s">
        <v>9437</v>
      </c>
      <c r="L1866" s="13" t="s">
        <v>9438</v>
      </c>
      <c r="M1866" s="13" t="s">
        <v>53</v>
      </c>
      <c r="N1866" s="13" t="s">
        <v>249</v>
      </c>
      <c r="O1866" s="14"/>
      <c r="P1866" s="13" t="s">
        <v>4597</v>
      </c>
      <c r="Q1866" s="16" t="s">
        <v>9618</v>
      </c>
    </row>
    <row r="1867" customFormat="false" ht="129.1" hidden="false" customHeight="false" outlineLevel="0" collapsed="false">
      <c r="A1867" s="13" t="s">
        <v>9619</v>
      </c>
      <c r="B1867" s="14" t="s">
        <v>129</v>
      </c>
      <c r="C1867" s="13" t="s">
        <v>134</v>
      </c>
      <c r="D1867" s="14" t="s">
        <v>9620</v>
      </c>
      <c r="E1867" s="16" t="s">
        <v>9621</v>
      </c>
      <c r="F1867" s="14" t="s">
        <v>450</v>
      </c>
      <c r="G1867" s="16" t="s">
        <v>9622</v>
      </c>
      <c r="H1867" s="13" t="s">
        <v>9616</v>
      </c>
      <c r="I1867" s="13" t="s">
        <v>9623</v>
      </c>
      <c r="J1867" s="13" t="s">
        <v>9624</v>
      </c>
      <c r="K1867" s="13" t="s">
        <v>9625</v>
      </c>
      <c r="L1867" s="13" t="s">
        <v>9626</v>
      </c>
      <c r="M1867" s="13" t="s">
        <v>53</v>
      </c>
      <c r="N1867" s="13" t="s">
        <v>249</v>
      </c>
      <c r="O1867" s="14"/>
      <c r="P1867" s="13" t="s">
        <v>4597</v>
      </c>
      <c r="Q1867" s="16" t="s">
        <v>9627</v>
      </c>
    </row>
    <row r="1868" customFormat="false" ht="86.55" hidden="false" customHeight="false" outlineLevel="0" collapsed="false">
      <c r="A1868" s="13" t="s">
        <v>9628</v>
      </c>
      <c r="B1868" s="14" t="s">
        <v>129</v>
      </c>
      <c r="C1868" s="13" t="s">
        <v>134</v>
      </c>
      <c r="D1868" s="14" t="s">
        <v>9629</v>
      </c>
      <c r="E1868" s="16" t="s">
        <v>9630</v>
      </c>
      <c r="F1868" s="14" t="s">
        <v>450</v>
      </c>
      <c r="G1868" s="16" t="s">
        <v>9615</v>
      </c>
      <c r="H1868" s="13" t="s">
        <v>9616</v>
      </c>
      <c r="I1868" s="13" t="s">
        <v>9435</v>
      </c>
      <c r="J1868" s="13" t="s">
        <v>9617</v>
      </c>
      <c r="K1868" s="13" t="s">
        <v>9437</v>
      </c>
      <c r="L1868" s="13" t="s">
        <v>9438</v>
      </c>
      <c r="M1868" s="13" t="s">
        <v>53</v>
      </c>
      <c r="N1868" s="13" t="s">
        <v>249</v>
      </c>
      <c r="O1868" s="14"/>
      <c r="P1868" s="13" t="s">
        <v>4597</v>
      </c>
      <c r="Q1868" s="16" t="s">
        <v>9631</v>
      </c>
    </row>
    <row r="1869" customFormat="false" ht="86.55" hidden="false" customHeight="false" outlineLevel="0" collapsed="false">
      <c r="A1869" s="13" t="s">
        <v>9632</v>
      </c>
      <c r="B1869" s="14" t="s">
        <v>129</v>
      </c>
      <c r="C1869" s="13" t="s">
        <v>134</v>
      </c>
      <c r="D1869" s="14" t="s">
        <v>9633</v>
      </c>
      <c r="E1869" s="16" t="s">
        <v>9634</v>
      </c>
      <c r="F1869" s="14" t="s">
        <v>450</v>
      </c>
      <c r="G1869" s="16" t="s">
        <v>9635</v>
      </c>
      <c r="H1869" s="13" t="s">
        <v>9616</v>
      </c>
      <c r="I1869" s="13" t="s">
        <v>9623</v>
      </c>
      <c r="J1869" s="13" t="s">
        <v>9624</v>
      </c>
      <c r="K1869" s="13" t="s">
        <v>9625</v>
      </c>
      <c r="L1869" s="13" t="s">
        <v>9626</v>
      </c>
      <c r="M1869" s="13" t="s">
        <v>53</v>
      </c>
      <c r="N1869" s="13" t="s">
        <v>249</v>
      </c>
      <c r="O1869" s="14"/>
      <c r="P1869" s="13" t="s">
        <v>4597</v>
      </c>
      <c r="Q1869" s="16" t="s">
        <v>9636</v>
      </c>
    </row>
    <row r="1870" customFormat="false" ht="72.35" hidden="false" customHeight="false" outlineLevel="0" collapsed="false">
      <c r="A1870" s="13" t="s">
        <v>9637</v>
      </c>
      <c r="B1870" s="14" t="s">
        <v>129</v>
      </c>
      <c r="C1870" s="13" t="s">
        <v>134</v>
      </c>
      <c r="D1870" s="14" t="s">
        <v>9638</v>
      </c>
      <c r="E1870" s="16" t="s">
        <v>9639</v>
      </c>
      <c r="F1870" s="14" t="s">
        <v>450</v>
      </c>
      <c r="G1870" s="16" t="s">
        <v>9640</v>
      </c>
      <c r="H1870" s="13" t="s">
        <v>9616</v>
      </c>
      <c r="I1870" s="13" t="s">
        <v>9623</v>
      </c>
      <c r="J1870" s="13" t="s">
        <v>9624</v>
      </c>
      <c r="K1870" s="13" t="s">
        <v>9625</v>
      </c>
      <c r="L1870" s="13" t="s">
        <v>9626</v>
      </c>
      <c r="M1870" s="13" t="s">
        <v>53</v>
      </c>
      <c r="N1870" s="13" t="s">
        <v>249</v>
      </c>
      <c r="O1870" s="14"/>
      <c r="P1870" s="13" t="s">
        <v>4597</v>
      </c>
      <c r="Q1870" s="16" t="s">
        <v>9641</v>
      </c>
    </row>
    <row r="1871" customFormat="false" ht="129.1" hidden="false" customHeight="false" outlineLevel="0" collapsed="false">
      <c r="A1871" s="13" t="s">
        <v>9642</v>
      </c>
      <c r="B1871" s="14" t="s">
        <v>129</v>
      </c>
      <c r="C1871" s="13" t="s">
        <v>134</v>
      </c>
      <c r="D1871" s="14" t="s">
        <v>9643</v>
      </c>
      <c r="E1871" s="16" t="s">
        <v>9644</v>
      </c>
      <c r="F1871" s="14" t="s">
        <v>5530</v>
      </c>
      <c r="G1871" s="16" t="s">
        <v>9645</v>
      </c>
      <c r="H1871" s="13" t="s">
        <v>9616</v>
      </c>
      <c r="I1871" s="13" t="s">
        <v>9646</v>
      </c>
      <c r="J1871" s="13" t="s">
        <v>9647</v>
      </c>
      <c r="K1871" s="13" t="s">
        <v>9648</v>
      </c>
      <c r="L1871" s="13" t="s">
        <v>9649</v>
      </c>
      <c r="M1871" s="13" t="s">
        <v>56</v>
      </c>
      <c r="N1871" s="13" t="s">
        <v>249</v>
      </c>
      <c r="O1871" s="14"/>
      <c r="P1871" s="13" t="s">
        <v>4597</v>
      </c>
      <c r="Q1871" s="16" t="s">
        <v>9650</v>
      </c>
    </row>
    <row r="1872" customFormat="false" ht="143.25" hidden="false" customHeight="false" outlineLevel="0" collapsed="false">
      <c r="A1872" s="13" t="s">
        <v>9651</v>
      </c>
      <c r="B1872" s="14" t="s">
        <v>129</v>
      </c>
      <c r="C1872" s="13" t="s">
        <v>134</v>
      </c>
      <c r="D1872" s="14" t="s">
        <v>9652</v>
      </c>
      <c r="E1872" s="16" t="s">
        <v>9653</v>
      </c>
      <c r="F1872" s="14" t="s">
        <v>450</v>
      </c>
      <c r="G1872" s="16" t="s">
        <v>9654</v>
      </c>
      <c r="H1872" s="13" t="s">
        <v>9616</v>
      </c>
      <c r="I1872" s="13" t="s">
        <v>9655</v>
      </c>
      <c r="J1872" s="13" t="s">
        <v>9656</v>
      </c>
      <c r="K1872" s="13" t="s">
        <v>9657</v>
      </c>
      <c r="L1872" s="13" t="s">
        <v>9658</v>
      </c>
      <c r="M1872" s="13" t="s">
        <v>56</v>
      </c>
      <c r="N1872" s="13" t="s">
        <v>249</v>
      </c>
      <c r="O1872" s="14"/>
      <c r="P1872" s="13" t="s">
        <v>4597</v>
      </c>
      <c r="Q1872" s="16" t="s">
        <v>9659</v>
      </c>
    </row>
    <row r="1873" customFormat="false" ht="114.9" hidden="false" customHeight="false" outlineLevel="0" collapsed="false">
      <c r="A1873" s="13" t="s">
        <v>9660</v>
      </c>
      <c r="B1873" s="14" t="s">
        <v>129</v>
      </c>
      <c r="C1873" s="13" t="s">
        <v>134</v>
      </c>
      <c r="D1873" s="14" t="s">
        <v>9661</v>
      </c>
      <c r="E1873" s="16" t="s">
        <v>9662</v>
      </c>
      <c r="F1873" s="14" t="s">
        <v>539</v>
      </c>
      <c r="G1873" s="16" t="s">
        <v>9663</v>
      </c>
      <c r="H1873" s="13" t="s">
        <v>8847</v>
      </c>
      <c r="I1873" s="13" t="s">
        <v>9664</v>
      </c>
      <c r="J1873" s="13" t="s">
        <v>9665</v>
      </c>
      <c r="K1873" s="13" t="s">
        <v>9666</v>
      </c>
      <c r="L1873" s="13" t="s">
        <v>9667</v>
      </c>
      <c r="M1873" s="13" t="s">
        <v>53</v>
      </c>
      <c r="N1873" s="13" t="s">
        <v>249</v>
      </c>
      <c r="O1873" s="14"/>
      <c r="P1873" s="13" t="s">
        <v>4597</v>
      </c>
      <c r="Q1873" s="16" t="s">
        <v>9668</v>
      </c>
    </row>
    <row r="1874" customFormat="false" ht="86.55" hidden="false" customHeight="false" outlineLevel="0" collapsed="false">
      <c r="A1874" s="13" t="s">
        <v>9669</v>
      </c>
      <c r="B1874" s="14" t="s">
        <v>129</v>
      </c>
      <c r="C1874" s="13" t="s">
        <v>136</v>
      </c>
      <c r="D1874" s="14" t="s">
        <v>9670</v>
      </c>
      <c r="E1874" s="16" t="s">
        <v>9671</v>
      </c>
      <c r="F1874" s="14" t="s">
        <v>396</v>
      </c>
      <c r="G1874" s="16" t="s">
        <v>9672</v>
      </c>
      <c r="H1874" s="13" t="s">
        <v>9673</v>
      </c>
      <c r="I1874" s="13" t="s">
        <v>9674</v>
      </c>
      <c r="J1874" s="13" t="s">
        <v>9675</v>
      </c>
      <c r="K1874" s="13" t="s">
        <v>9676</v>
      </c>
      <c r="L1874" s="13" t="s">
        <v>9677</v>
      </c>
      <c r="M1874" s="13" t="s">
        <v>53</v>
      </c>
      <c r="N1874" s="13" t="s">
        <v>249</v>
      </c>
      <c r="O1874" s="14"/>
      <c r="P1874" s="13" t="s">
        <v>4597</v>
      </c>
      <c r="Q1874" s="16" t="s">
        <v>9678</v>
      </c>
    </row>
    <row r="1875" customFormat="false" ht="114.9" hidden="false" customHeight="false" outlineLevel="0" collapsed="false">
      <c r="A1875" s="13" t="s">
        <v>9679</v>
      </c>
      <c r="B1875" s="14" t="s">
        <v>129</v>
      </c>
      <c r="C1875" s="13" t="s">
        <v>136</v>
      </c>
      <c r="D1875" s="14" t="s">
        <v>9680</v>
      </c>
      <c r="E1875" s="16" t="s">
        <v>9681</v>
      </c>
      <c r="F1875" s="14" t="s">
        <v>396</v>
      </c>
      <c r="G1875" s="16" t="s">
        <v>9672</v>
      </c>
      <c r="H1875" s="13" t="s">
        <v>9673</v>
      </c>
      <c r="I1875" s="13" t="s">
        <v>9682</v>
      </c>
      <c r="J1875" s="13" t="s">
        <v>9683</v>
      </c>
      <c r="K1875" s="13" t="s">
        <v>9684</v>
      </c>
      <c r="L1875" s="13" t="s">
        <v>9685</v>
      </c>
      <c r="M1875" s="13" t="s">
        <v>53</v>
      </c>
      <c r="N1875" s="13" t="s">
        <v>249</v>
      </c>
      <c r="O1875" s="14"/>
      <c r="P1875" s="13" t="s">
        <v>4597</v>
      </c>
      <c r="Q1875" s="16" t="s">
        <v>9686</v>
      </c>
    </row>
    <row r="1876" customFormat="false" ht="129.1" hidden="false" customHeight="false" outlineLevel="0" collapsed="false">
      <c r="A1876" s="13" t="s">
        <v>9687</v>
      </c>
      <c r="B1876" s="14" t="s">
        <v>129</v>
      </c>
      <c r="C1876" s="13" t="s">
        <v>136</v>
      </c>
      <c r="D1876" s="14" t="s">
        <v>9688</v>
      </c>
      <c r="E1876" s="16" t="s">
        <v>9689</v>
      </c>
      <c r="F1876" s="14" t="s">
        <v>396</v>
      </c>
      <c r="G1876" s="16" t="s">
        <v>9672</v>
      </c>
      <c r="H1876" s="13" t="s">
        <v>9673</v>
      </c>
      <c r="I1876" s="13" t="s">
        <v>9674</v>
      </c>
      <c r="J1876" s="13" t="s">
        <v>9675</v>
      </c>
      <c r="K1876" s="13" t="s">
        <v>9676</v>
      </c>
      <c r="L1876" s="13" t="s">
        <v>9677</v>
      </c>
      <c r="M1876" s="13" t="s">
        <v>53</v>
      </c>
      <c r="N1876" s="13" t="s">
        <v>249</v>
      </c>
      <c r="O1876" s="14"/>
      <c r="P1876" s="13" t="s">
        <v>4597</v>
      </c>
      <c r="Q1876" s="16" t="s">
        <v>9690</v>
      </c>
    </row>
    <row r="1877" customFormat="false" ht="114.9" hidden="false" customHeight="false" outlineLevel="0" collapsed="false">
      <c r="A1877" s="13" t="s">
        <v>9691</v>
      </c>
      <c r="B1877" s="14" t="s">
        <v>129</v>
      </c>
      <c r="C1877" s="13" t="s">
        <v>136</v>
      </c>
      <c r="D1877" s="14" t="s">
        <v>9692</v>
      </c>
      <c r="E1877" s="16" t="s">
        <v>9693</v>
      </c>
      <c r="F1877" s="14" t="s">
        <v>539</v>
      </c>
      <c r="G1877" s="16" t="s">
        <v>9672</v>
      </c>
      <c r="H1877" s="13" t="s">
        <v>9673</v>
      </c>
      <c r="I1877" s="13" t="s">
        <v>9694</v>
      </c>
      <c r="J1877" s="13" t="s">
        <v>9695</v>
      </c>
      <c r="K1877" s="13" t="s">
        <v>9696</v>
      </c>
      <c r="L1877" s="13" t="s">
        <v>9697</v>
      </c>
      <c r="M1877" s="13" t="s">
        <v>56</v>
      </c>
      <c r="N1877" s="13" t="s">
        <v>249</v>
      </c>
      <c r="O1877" s="14"/>
      <c r="P1877" s="13" t="s">
        <v>4597</v>
      </c>
      <c r="Q1877" s="16" t="s">
        <v>9698</v>
      </c>
    </row>
    <row r="1878" customFormat="false" ht="129.1" hidden="false" customHeight="false" outlineLevel="0" collapsed="false">
      <c r="A1878" s="13" t="s">
        <v>9699</v>
      </c>
      <c r="B1878" s="14" t="s">
        <v>129</v>
      </c>
      <c r="C1878" s="13" t="s">
        <v>136</v>
      </c>
      <c r="D1878" s="14" t="s">
        <v>9700</v>
      </c>
      <c r="E1878" s="16" t="s">
        <v>9701</v>
      </c>
      <c r="F1878" s="14" t="s">
        <v>396</v>
      </c>
      <c r="G1878" s="16" t="s">
        <v>9672</v>
      </c>
      <c r="H1878" s="13" t="s">
        <v>9673</v>
      </c>
      <c r="I1878" s="13" t="s">
        <v>9682</v>
      </c>
      <c r="J1878" s="13" t="s">
        <v>9683</v>
      </c>
      <c r="K1878" s="13" t="s">
        <v>9684</v>
      </c>
      <c r="L1878" s="13" t="s">
        <v>9685</v>
      </c>
      <c r="M1878" s="13" t="s">
        <v>53</v>
      </c>
      <c r="N1878" s="13" t="s">
        <v>249</v>
      </c>
      <c r="O1878" s="14"/>
      <c r="P1878" s="13" t="s">
        <v>4597</v>
      </c>
      <c r="Q1878" s="16" t="s">
        <v>9702</v>
      </c>
    </row>
    <row r="1879" customFormat="false" ht="114.9" hidden="false" customHeight="false" outlineLevel="0" collapsed="false">
      <c r="A1879" s="13" t="s">
        <v>9703</v>
      </c>
      <c r="B1879" s="14" t="s">
        <v>129</v>
      </c>
      <c r="C1879" s="13" t="s">
        <v>136</v>
      </c>
      <c r="D1879" s="14" t="s">
        <v>9704</v>
      </c>
      <c r="E1879" s="15" t="s">
        <v>9705</v>
      </c>
      <c r="F1879" s="14" t="s">
        <v>415</v>
      </c>
      <c r="G1879" s="16" t="s">
        <v>9672</v>
      </c>
      <c r="H1879" s="13" t="s">
        <v>9673</v>
      </c>
      <c r="I1879" s="13" t="s">
        <v>9706</v>
      </c>
      <c r="J1879" s="13" t="s">
        <v>9707</v>
      </c>
      <c r="K1879" s="13" t="s">
        <v>9708</v>
      </c>
      <c r="L1879" s="13" t="s">
        <v>9709</v>
      </c>
      <c r="M1879" s="13" t="s">
        <v>56</v>
      </c>
      <c r="N1879" s="13" t="s">
        <v>249</v>
      </c>
      <c r="O1879" s="14"/>
      <c r="P1879" s="13" t="s">
        <v>4597</v>
      </c>
      <c r="Q1879" s="16" t="s">
        <v>9710</v>
      </c>
    </row>
    <row r="1880" customFormat="false" ht="100.7" hidden="false" customHeight="false" outlineLevel="0" collapsed="false">
      <c r="A1880" s="13" t="s">
        <v>9711</v>
      </c>
      <c r="B1880" s="14" t="s">
        <v>129</v>
      </c>
      <c r="C1880" s="13" t="s">
        <v>136</v>
      </c>
      <c r="D1880" s="14" t="s">
        <v>9712</v>
      </c>
      <c r="E1880" s="16" t="s">
        <v>9713</v>
      </c>
      <c r="F1880" s="14" t="s">
        <v>396</v>
      </c>
      <c r="G1880" s="16" t="s">
        <v>9714</v>
      </c>
      <c r="H1880" s="13" t="s">
        <v>9673</v>
      </c>
      <c r="I1880" s="13" t="s">
        <v>9674</v>
      </c>
      <c r="J1880" s="13" t="s">
        <v>9675</v>
      </c>
      <c r="K1880" s="13" t="s">
        <v>9676</v>
      </c>
      <c r="L1880" s="13" t="s">
        <v>9677</v>
      </c>
      <c r="M1880" s="13" t="s">
        <v>53</v>
      </c>
      <c r="N1880" s="13" t="s">
        <v>249</v>
      </c>
      <c r="O1880" s="14"/>
      <c r="P1880" s="13" t="s">
        <v>4597</v>
      </c>
      <c r="Q1880" s="16" t="s">
        <v>9715</v>
      </c>
    </row>
    <row r="1881" customFormat="false" ht="100.7" hidden="false" customHeight="false" outlineLevel="0" collapsed="false">
      <c r="A1881" s="13" t="s">
        <v>9716</v>
      </c>
      <c r="B1881" s="14" t="s">
        <v>129</v>
      </c>
      <c r="C1881" s="13" t="s">
        <v>136</v>
      </c>
      <c r="D1881" s="14" t="s">
        <v>9717</v>
      </c>
      <c r="E1881" s="16" t="s">
        <v>9718</v>
      </c>
      <c r="F1881" s="14" t="s">
        <v>415</v>
      </c>
      <c r="G1881" s="16" t="s">
        <v>9672</v>
      </c>
      <c r="H1881" s="13" t="s">
        <v>9673</v>
      </c>
      <c r="I1881" s="13" t="s">
        <v>9719</v>
      </c>
      <c r="J1881" s="13" t="s">
        <v>9720</v>
      </c>
      <c r="K1881" s="13" t="s">
        <v>9721</v>
      </c>
      <c r="L1881" s="13" t="s">
        <v>9722</v>
      </c>
      <c r="M1881" s="13" t="s">
        <v>56</v>
      </c>
      <c r="N1881" s="13" t="s">
        <v>249</v>
      </c>
      <c r="O1881" s="14"/>
      <c r="P1881" s="13" t="s">
        <v>4597</v>
      </c>
      <c r="Q1881" s="16" t="s">
        <v>9723</v>
      </c>
    </row>
    <row r="1882" customFormat="false" ht="72.35" hidden="false" customHeight="false" outlineLevel="0" collapsed="false">
      <c r="A1882" s="13" t="s">
        <v>9724</v>
      </c>
      <c r="B1882" s="14" t="s">
        <v>129</v>
      </c>
      <c r="C1882" s="13" t="s">
        <v>136</v>
      </c>
      <c r="D1882" s="14" t="s">
        <v>9725</v>
      </c>
      <c r="E1882" s="16" t="s">
        <v>9726</v>
      </c>
      <c r="F1882" s="14" t="s">
        <v>396</v>
      </c>
      <c r="G1882" s="16" t="s">
        <v>9727</v>
      </c>
      <c r="H1882" s="13" t="s">
        <v>9728</v>
      </c>
      <c r="I1882" s="13" t="s">
        <v>9729</v>
      </c>
      <c r="J1882" s="13" t="s">
        <v>9730</v>
      </c>
      <c r="K1882" s="13" t="s">
        <v>9731</v>
      </c>
      <c r="L1882" s="13" t="s">
        <v>9732</v>
      </c>
      <c r="M1882" s="13" t="s">
        <v>56</v>
      </c>
      <c r="N1882" s="13" t="s">
        <v>249</v>
      </c>
      <c r="O1882" s="14"/>
      <c r="P1882" s="13" t="s">
        <v>4597</v>
      </c>
      <c r="Q1882" s="16" t="s">
        <v>9733</v>
      </c>
    </row>
    <row r="1883" customFormat="false" ht="143.25" hidden="false" customHeight="false" outlineLevel="0" collapsed="false">
      <c r="A1883" s="13" t="s">
        <v>9734</v>
      </c>
      <c r="B1883" s="14" t="s">
        <v>129</v>
      </c>
      <c r="C1883" s="13" t="s">
        <v>136</v>
      </c>
      <c r="D1883" s="14" t="s">
        <v>9735</v>
      </c>
      <c r="E1883" s="16" t="s">
        <v>9736</v>
      </c>
      <c r="F1883" s="14" t="s">
        <v>415</v>
      </c>
      <c r="G1883" s="16" t="s">
        <v>9727</v>
      </c>
      <c r="H1883" s="13" t="s">
        <v>9728</v>
      </c>
      <c r="I1883" s="13" t="s">
        <v>9737</v>
      </c>
      <c r="J1883" s="13" t="s">
        <v>9738</v>
      </c>
      <c r="K1883" s="13" t="s">
        <v>9739</v>
      </c>
      <c r="L1883" s="13" t="s">
        <v>9740</v>
      </c>
      <c r="M1883" s="13" t="s">
        <v>56</v>
      </c>
      <c r="N1883" s="13" t="s">
        <v>249</v>
      </c>
      <c r="O1883" s="14"/>
      <c r="P1883" s="13" t="s">
        <v>4597</v>
      </c>
      <c r="Q1883" s="16" t="s">
        <v>9741</v>
      </c>
    </row>
    <row r="1884" customFormat="false" ht="100.7" hidden="false" customHeight="false" outlineLevel="0" collapsed="false">
      <c r="A1884" s="13" t="s">
        <v>9742</v>
      </c>
      <c r="B1884" s="14" t="s">
        <v>129</v>
      </c>
      <c r="C1884" s="13" t="s">
        <v>136</v>
      </c>
      <c r="D1884" s="14" t="s">
        <v>9743</v>
      </c>
      <c r="E1884" s="16" t="s">
        <v>9744</v>
      </c>
      <c r="F1884" s="14" t="s">
        <v>396</v>
      </c>
      <c r="G1884" s="16" t="s">
        <v>9745</v>
      </c>
      <c r="H1884" s="13" t="s">
        <v>9746</v>
      </c>
      <c r="I1884" s="13" t="s">
        <v>9674</v>
      </c>
      <c r="J1884" s="13" t="s">
        <v>9675</v>
      </c>
      <c r="K1884" s="13" t="s">
        <v>9676</v>
      </c>
      <c r="L1884" s="13" t="s">
        <v>9677</v>
      </c>
      <c r="M1884" s="13" t="s">
        <v>53</v>
      </c>
      <c r="N1884" s="13" t="s">
        <v>249</v>
      </c>
      <c r="O1884" s="14"/>
      <c r="P1884" s="13" t="s">
        <v>4597</v>
      </c>
      <c r="Q1884" s="16" t="s">
        <v>9747</v>
      </c>
    </row>
    <row r="1885" customFormat="false" ht="100.7" hidden="false" customHeight="false" outlineLevel="0" collapsed="false">
      <c r="A1885" s="13" t="s">
        <v>9748</v>
      </c>
      <c r="B1885" s="14" t="s">
        <v>129</v>
      </c>
      <c r="C1885" s="13" t="s">
        <v>136</v>
      </c>
      <c r="D1885" s="14" t="s">
        <v>9749</v>
      </c>
      <c r="E1885" s="16" t="s">
        <v>9750</v>
      </c>
      <c r="F1885" s="14" t="s">
        <v>415</v>
      </c>
      <c r="G1885" s="16" t="s">
        <v>9751</v>
      </c>
      <c r="H1885" s="13" t="s">
        <v>9728</v>
      </c>
      <c r="I1885" s="13" t="s">
        <v>9752</v>
      </c>
      <c r="J1885" s="13" t="s">
        <v>9753</v>
      </c>
      <c r="K1885" s="13" t="s">
        <v>9754</v>
      </c>
      <c r="L1885" s="13" t="s">
        <v>9755</v>
      </c>
      <c r="M1885" s="13" t="s">
        <v>52</v>
      </c>
      <c r="N1885" s="13" t="s">
        <v>249</v>
      </c>
      <c r="O1885" s="14"/>
      <c r="P1885" s="13" t="s">
        <v>4597</v>
      </c>
      <c r="Q1885" s="16" t="s">
        <v>9756</v>
      </c>
    </row>
    <row r="1886" customFormat="false" ht="100.7" hidden="false" customHeight="false" outlineLevel="0" collapsed="false">
      <c r="A1886" s="13" t="s">
        <v>9757</v>
      </c>
      <c r="B1886" s="14" t="s">
        <v>129</v>
      </c>
      <c r="C1886" s="13" t="s">
        <v>136</v>
      </c>
      <c r="D1886" s="14" t="s">
        <v>9758</v>
      </c>
      <c r="E1886" s="16" t="s">
        <v>9759</v>
      </c>
      <c r="F1886" s="14" t="s">
        <v>450</v>
      </c>
      <c r="G1886" s="16" t="s">
        <v>9760</v>
      </c>
      <c r="H1886" s="13" t="s">
        <v>8847</v>
      </c>
      <c r="I1886" s="13" t="s">
        <v>9761</v>
      </c>
      <c r="J1886" s="13" t="s">
        <v>9762</v>
      </c>
      <c r="K1886" s="14"/>
      <c r="L1886" s="13" t="s">
        <v>9763</v>
      </c>
      <c r="M1886" s="13" t="s">
        <v>56</v>
      </c>
      <c r="N1886" s="13" t="s">
        <v>559</v>
      </c>
      <c r="O1886" s="13" t="s">
        <v>9764</v>
      </c>
      <c r="P1886" s="13" t="s">
        <v>4597</v>
      </c>
      <c r="Q1886" s="16" t="s">
        <v>9765</v>
      </c>
    </row>
    <row r="1887" customFormat="false" ht="100.7" hidden="false" customHeight="false" outlineLevel="0" collapsed="false">
      <c r="A1887" s="13" t="s">
        <v>9766</v>
      </c>
      <c r="B1887" s="14" t="s">
        <v>129</v>
      </c>
      <c r="C1887" s="13" t="s">
        <v>136</v>
      </c>
      <c r="D1887" s="14" t="s">
        <v>9767</v>
      </c>
      <c r="E1887" s="16" t="s">
        <v>9768</v>
      </c>
      <c r="F1887" s="14" t="s">
        <v>415</v>
      </c>
      <c r="G1887" s="16" t="s">
        <v>9769</v>
      </c>
      <c r="H1887" s="13" t="s">
        <v>9770</v>
      </c>
      <c r="I1887" s="13" t="s">
        <v>9771</v>
      </c>
      <c r="J1887" s="13" t="s">
        <v>9772</v>
      </c>
      <c r="K1887" s="13" t="s">
        <v>9773</v>
      </c>
      <c r="L1887" s="13" t="s">
        <v>9774</v>
      </c>
      <c r="M1887" s="13" t="s">
        <v>56</v>
      </c>
      <c r="N1887" s="13" t="s">
        <v>249</v>
      </c>
      <c r="O1887" s="14"/>
      <c r="P1887" s="13" t="s">
        <v>4597</v>
      </c>
      <c r="Q1887" s="16" t="s">
        <v>9775</v>
      </c>
    </row>
    <row r="1888" customFormat="false" ht="114.9" hidden="false" customHeight="false" outlineLevel="0" collapsed="false">
      <c r="A1888" s="13" t="s">
        <v>9776</v>
      </c>
      <c r="B1888" s="14" t="s">
        <v>129</v>
      </c>
      <c r="C1888" s="13" t="s">
        <v>136</v>
      </c>
      <c r="D1888" s="14" t="s">
        <v>9777</v>
      </c>
      <c r="E1888" s="16" t="s">
        <v>9778</v>
      </c>
      <c r="F1888" s="14" t="s">
        <v>415</v>
      </c>
      <c r="G1888" s="16" t="s">
        <v>9769</v>
      </c>
      <c r="H1888" s="13" t="s">
        <v>9770</v>
      </c>
      <c r="I1888" s="13" t="s">
        <v>9779</v>
      </c>
      <c r="J1888" s="13" t="s">
        <v>9780</v>
      </c>
      <c r="K1888" s="13" t="s">
        <v>9781</v>
      </c>
      <c r="L1888" s="13" t="s">
        <v>9782</v>
      </c>
      <c r="M1888" s="13" t="s">
        <v>56</v>
      </c>
      <c r="N1888" s="13" t="s">
        <v>249</v>
      </c>
      <c r="O1888" s="14"/>
      <c r="P1888" s="13" t="s">
        <v>4597</v>
      </c>
      <c r="Q1888" s="16" t="s">
        <v>9783</v>
      </c>
    </row>
    <row r="1889" customFormat="false" ht="100.7" hidden="false" customHeight="false" outlineLevel="0" collapsed="false">
      <c r="A1889" s="13" t="s">
        <v>9784</v>
      </c>
      <c r="B1889" s="14" t="s">
        <v>129</v>
      </c>
      <c r="C1889" s="13" t="s">
        <v>136</v>
      </c>
      <c r="D1889" s="14" t="s">
        <v>9785</v>
      </c>
      <c r="E1889" s="16" t="s">
        <v>9786</v>
      </c>
      <c r="F1889" s="14" t="s">
        <v>450</v>
      </c>
      <c r="G1889" s="16" t="s">
        <v>9727</v>
      </c>
      <c r="H1889" s="13" t="s">
        <v>9728</v>
      </c>
      <c r="I1889" s="13" t="s">
        <v>9787</v>
      </c>
      <c r="J1889" s="13" t="s">
        <v>9788</v>
      </c>
      <c r="K1889" s="13" t="s">
        <v>9789</v>
      </c>
      <c r="L1889" s="13" t="s">
        <v>9790</v>
      </c>
      <c r="M1889" s="13" t="s">
        <v>56</v>
      </c>
      <c r="N1889" s="13" t="s">
        <v>249</v>
      </c>
      <c r="O1889" s="14"/>
      <c r="P1889" s="13" t="s">
        <v>4597</v>
      </c>
      <c r="Q1889" s="16" t="s">
        <v>9791</v>
      </c>
    </row>
    <row r="1890" customFormat="false" ht="114.9" hidden="false" customHeight="false" outlineLevel="0" collapsed="false">
      <c r="A1890" s="13" t="s">
        <v>9792</v>
      </c>
      <c r="B1890" s="14" t="s">
        <v>129</v>
      </c>
      <c r="C1890" s="13" t="s">
        <v>136</v>
      </c>
      <c r="D1890" s="14" t="s">
        <v>9793</v>
      </c>
      <c r="E1890" s="16" t="s">
        <v>9794</v>
      </c>
      <c r="F1890" s="14" t="s">
        <v>396</v>
      </c>
      <c r="G1890" s="16" t="s">
        <v>9672</v>
      </c>
      <c r="H1890" s="13" t="s">
        <v>9673</v>
      </c>
      <c r="I1890" s="13" t="s">
        <v>9674</v>
      </c>
      <c r="J1890" s="13" t="s">
        <v>9675</v>
      </c>
      <c r="K1890" s="13" t="s">
        <v>9676</v>
      </c>
      <c r="L1890" s="13" t="s">
        <v>9677</v>
      </c>
      <c r="M1890" s="13" t="s">
        <v>53</v>
      </c>
      <c r="N1890" s="13" t="s">
        <v>249</v>
      </c>
      <c r="O1890" s="14"/>
      <c r="P1890" s="13" t="s">
        <v>4597</v>
      </c>
      <c r="Q1890" s="16" t="s">
        <v>9795</v>
      </c>
    </row>
    <row r="1891" customFormat="false" ht="129.1" hidden="false" customHeight="false" outlineLevel="0" collapsed="false">
      <c r="A1891" s="13" t="s">
        <v>9796</v>
      </c>
      <c r="B1891" s="14" t="s">
        <v>129</v>
      </c>
      <c r="C1891" s="13" t="s">
        <v>136</v>
      </c>
      <c r="D1891" s="14" t="s">
        <v>9797</v>
      </c>
      <c r="E1891" s="16" t="s">
        <v>9798</v>
      </c>
      <c r="F1891" s="14" t="s">
        <v>396</v>
      </c>
      <c r="G1891" s="16" t="s">
        <v>9672</v>
      </c>
      <c r="H1891" s="13" t="s">
        <v>9673</v>
      </c>
      <c r="I1891" s="13" t="s">
        <v>9674</v>
      </c>
      <c r="J1891" s="13" t="s">
        <v>9675</v>
      </c>
      <c r="K1891" s="13" t="s">
        <v>9676</v>
      </c>
      <c r="L1891" s="13" t="s">
        <v>9677</v>
      </c>
      <c r="M1891" s="13" t="s">
        <v>53</v>
      </c>
      <c r="N1891" s="13" t="s">
        <v>249</v>
      </c>
      <c r="O1891" s="14"/>
      <c r="P1891" s="13" t="s">
        <v>4597</v>
      </c>
      <c r="Q1891" s="16" t="s">
        <v>9799</v>
      </c>
    </row>
    <row r="1892" customFormat="false" ht="129.1" hidden="false" customHeight="false" outlineLevel="0" collapsed="false">
      <c r="A1892" s="13" t="s">
        <v>9800</v>
      </c>
      <c r="B1892" s="14" t="s">
        <v>129</v>
      </c>
      <c r="C1892" s="13" t="s">
        <v>136</v>
      </c>
      <c r="D1892" s="14" t="s">
        <v>9801</v>
      </c>
      <c r="E1892" s="16" t="s">
        <v>9802</v>
      </c>
      <c r="F1892" s="14" t="s">
        <v>415</v>
      </c>
      <c r="G1892" s="16" t="s">
        <v>9803</v>
      </c>
      <c r="H1892" s="13" t="s">
        <v>9804</v>
      </c>
      <c r="I1892" s="13" t="s">
        <v>9805</v>
      </c>
      <c r="J1892" s="13" t="s">
        <v>9806</v>
      </c>
      <c r="K1892" s="13" t="s">
        <v>9807</v>
      </c>
      <c r="L1892" s="13" t="s">
        <v>9808</v>
      </c>
      <c r="M1892" s="13" t="s">
        <v>53</v>
      </c>
      <c r="N1892" s="13" t="s">
        <v>249</v>
      </c>
      <c r="O1892" s="14"/>
      <c r="P1892" s="13" t="s">
        <v>4597</v>
      </c>
      <c r="Q1892" s="16" t="s">
        <v>9809</v>
      </c>
    </row>
    <row r="1893" customFormat="false" ht="114.9" hidden="false" customHeight="false" outlineLevel="0" collapsed="false">
      <c r="A1893" s="13" t="s">
        <v>9810</v>
      </c>
      <c r="B1893" s="14" t="s">
        <v>129</v>
      </c>
      <c r="C1893" s="13" t="s">
        <v>136</v>
      </c>
      <c r="D1893" s="14" t="s">
        <v>9811</v>
      </c>
      <c r="E1893" s="16" t="s">
        <v>9812</v>
      </c>
      <c r="F1893" s="14" t="s">
        <v>415</v>
      </c>
      <c r="G1893" s="16" t="s">
        <v>9803</v>
      </c>
      <c r="H1893" s="13" t="s">
        <v>9804</v>
      </c>
      <c r="I1893" s="13" t="s">
        <v>9813</v>
      </c>
      <c r="J1893" s="13" t="s">
        <v>9814</v>
      </c>
      <c r="K1893" s="13" t="s">
        <v>9815</v>
      </c>
      <c r="L1893" s="13" t="s">
        <v>9816</v>
      </c>
      <c r="M1893" s="13" t="s">
        <v>56</v>
      </c>
      <c r="N1893" s="13" t="s">
        <v>249</v>
      </c>
      <c r="O1893" s="14"/>
      <c r="P1893" s="13" t="s">
        <v>4597</v>
      </c>
      <c r="Q1893" s="16" t="s">
        <v>9817</v>
      </c>
    </row>
    <row r="1894" customFormat="false" ht="114.9" hidden="false" customHeight="false" outlineLevel="0" collapsed="false">
      <c r="A1894" s="13" t="s">
        <v>9818</v>
      </c>
      <c r="B1894" s="14" t="s">
        <v>129</v>
      </c>
      <c r="C1894" s="13" t="s">
        <v>136</v>
      </c>
      <c r="D1894" s="14" t="s">
        <v>9819</v>
      </c>
      <c r="E1894" s="16" t="s">
        <v>9820</v>
      </c>
      <c r="F1894" s="14" t="s">
        <v>4169</v>
      </c>
      <c r="G1894" s="16" t="s">
        <v>9803</v>
      </c>
      <c r="H1894" s="13" t="s">
        <v>9804</v>
      </c>
      <c r="I1894" s="13" t="s">
        <v>9821</v>
      </c>
      <c r="J1894" s="13" t="s">
        <v>9822</v>
      </c>
      <c r="K1894" s="13" t="s">
        <v>9823</v>
      </c>
      <c r="L1894" s="13" t="s">
        <v>9824</v>
      </c>
      <c r="M1894" s="13" t="s">
        <v>56</v>
      </c>
      <c r="N1894" s="13" t="s">
        <v>249</v>
      </c>
      <c r="O1894" s="14"/>
      <c r="P1894" s="13" t="s">
        <v>4597</v>
      </c>
      <c r="Q1894" s="16" t="s">
        <v>9825</v>
      </c>
    </row>
    <row r="1895" customFormat="false" ht="86.55" hidden="false" customHeight="false" outlineLevel="0" collapsed="false">
      <c r="A1895" s="13" t="s">
        <v>9826</v>
      </c>
      <c r="B1895" s="14" t="s">
        <v>129</v>
      </c>
      <c r="C1895" s="13" t="s">
        <v>136</v>
      </c>
      <c r="D1895" s="14" t="s">
        <v>9827</v>
      </c>
      <c r="E1895" s="16" t="s">
        <v>9828</v>
      </c>
      <c r="F1895" s="14" t="s">
        <v>415</v>
      </c>
      <c r="G1895" s="16" t="s">
        <v>9803</v>
      </c>
      <c r="H1895" s="13" t="s">
        <v>9804</v>
      </c>
      <c r="I1895" s="13" t="s">
        <v>9829</v>
      </c>
      <c r="J1895" s="13" t="s">
        <v>9830</v>
      </c>
      <c r="K1895" s="14"/>
      <c r="L1895" s="13" t="s">
        <v>9831</v>
      </c>
      <c r="M1895" s="13" t="s">
        <v>56</v>
      </c>
      <c r="N1895" s="13" t="s">
        <v>559</v>
      </c>
      <c r="O1895" s="13" t="s">
        <v>9832</v>
      </c>
      <c r="P1895" s="13" t="s">
        <v>4597</v>
      </c>
      <c r="Q1895" s="16" t="s">
        <v>9833</v>
      </c>
    </row>
    <row r="1896" customFormat="false" ht="114.9" hidden="false" customHeight="false" outlineLevel="0" collapsed="false">
      <c r="A1896" s="13" t="s">
        <v>9834</v>
      </c>
      <c r="B1896" s="14" t="s">
        <v>129</v>
      </c>
      <c r="C1896" s="13" t="s">
        <v>136</v>
      </c>
      <c r="D1896" s="14" t="s">
        <v>9835</v>
      </c>
      <c r="E1896" s="16" t="s">
        <v>9836</v>
      </c>
      <c r="F1896" s="14" t="s">
        <v>415</v>
      </c>
      <c r="G1896" s="16" t="s">
        <v>9837</v>
      </c>
      <c r="H1896" s="13" t="s">
        <v>9838</v>
      </c>
      <c r="I1896" s="13" t="s">
        <v>9839</v>
      </c>
      <c r="J1896" s="13" t="s">
        <v>9840</v>
      </c>
      <c r="K1896" s="14"/>
      <c r="L1896" s="13" t="s">
        <v>9841</v>
      </c>
      <c r="M1896" s="13" t="s">
        <v>56</v>
      </c>
      <c r="N1896" s="13" t="s">
        <v>559</v>
      </c>
      <c r="O1896" s="13" t="s">
        <v>9842</v>
      </c>
      <c r="P1896" s="13" t="s">
        <v>4597</v>
      </c>
      <c r="Q1896" s="16" t="s">
        <v>9843</v>
      </c>
    </row>
    <row r="1897" customFormat="false" ht="100.7" hidden="false" customHeight="false" outlineLevel="0" collapsed="false">
      <c r="A1897" s="13" t="s">
        <v>9844</v>
      </c>
      <c r="B1897" s="14" t="s">
        <v>129</v>
      </c>
      <c r="C1897" s="13" t="s">
        <v>136</v>
      </c>
      <c r="D1897" s="14" t="s">
        <v>9845</v>
      </c>
      <c r="E1897" s="16" t="s">
        <v>9846</v>
      </c>
      <c r="F1897" s="14" t="s">
        <v>396</v>
      </c>
      <c r="G1897" s="16" t="s">
        <v>9847</v>
      </c>
      <c r="H1897" s="13" t="s">
        <v>9848</v>
      </c>
      <c r="I1897" s="13" t="s">
        <v>9849</v>
      </c>
      <c r="J1897" s="13" t="s">
        <v>9850</v>
      </c>
      <c r="K1897" s="14"/>
      <c r="L1897" s="14"/>
      <c r="M1897" s="13" t="s">
        <v>53</v>
      </c>
      <c r="N1897" s="13" t="s">
        <v>249</v>
      </c>
      <c r="O1897" s="14"/>
      <c r="P1897" s="13" t="s">
        <v>4597</v>
      </c>
      <c r="Q1897" s="15" t="s">
        <v>9851</v>
      </c>
    </row>
    <row r="1898" customFormat="false" ht="86.55" hidden="false" customHeight="false" outlineLevel="0" collapsed="false">
      <c r="A1898" s="13" t="s">
        <v>9852</v>
      </c>
      <c r="B1898" s="14" t="s">
        <v>129</v>
      </c>
      <c r="C1898" s="13" t="s">
        <v>136</v>
      </c>
      <c r="D1898" s="14" t="s">
        <v>9853</v>
      </c>
      <c r="E1898" s="16" t="s">
        <v>9854</v>
      </c>
      <c r="F1898" s="14" t="s">
        <v>396</v>
      </c>
      <c r="G1898" s="16" t="s">
        <v>9855</v>
      </c>
      <c r="H1898" s="13" t="s">
        <v>9848</v>
      </c>
      <c r="I1898" s="13" t="s">
        <v>9849</v>
      </c>
      <c r="J1898" s="13" t="s">
        <v>9850</v>
      </c>
      <c r="K1898" s="14"/>
      <c r="L1898" s="14"/>
      <c r="M1898" s="13" t="s">
        <v>53</v>
      </c>
      <c r="N1898" s="13" t="s">
        <v>249</v>
      </c>
      <c r="O1898" s="14"/>
      <c r="P1898" s="13" t="s">
        <v>4597</v>
      </c>
      <c r="Q1898" s="16" t="s">
        <v>9856</v>
      </c>
    </row>
    <row r="1899" customFormat="false" ht="129.1" hidden="false" customHeight="false" outlineLevel="0" collapsed="false">
      <c r="A1899" s="13" t="s">
        <v>9857</v>
      </c>
      <c r="B1899" s="14" t="s">
        <v>129</v>
      </c>
      <c r="C1899" s="13" t="s">
        <v>136</v>
      </c>
      <c r="D1899" s="14" t="s">
        <v>9858</v>
      </c>
      <c r="E1899" s="16" t="s">
        <v>9859</v>
      </c>
      <c r="F1899" s="14" t="s">
        <v>396</v>
      </c>
      <c r="G1899" s="16" t="s">
        <v>9855</v>
      </c>
      <c r="H1899" s="13" t="s">
        <v>9848</v>
      </c>
      <c r="I1899" s="13" t="s">
        <v>9849</v>
      </c>
      <c r="J1899" s="13" t="s">
        <v>9850</v>
      </c>
      <c r="K1899" s="14"/>
      <c r="L1899" s="14"/>
      <c r="M1899" s="13" t="s">
        <v>53</v>
      </c>
      <c r="N1899" s="13" t="s">
        <v>249</v>
      </c>
      <c r="O1899" s="14"/>
      <c r="P1899" s="13" t="s">
        <v>4597</v>
      </c>
      <c r="Q1899" s="16" t="s">
        <v>9860</v>
      </c>
    </row>
    <row r="1900" customFormat="false" ht="129.1" hidden="false" customHeight="false" outlineLevel="0" collapsed="false">
      <c r="A1900" s="13" t="s">
        <v>9861</v>
      </c>
      <c r="B1900" s="14" t="s">
        <v>129</v>
      </c>
      <c r="C1900" s="13" t="s">
        <v>136</v>
      </c>
      <c r="D1900" s="14" t="s">
        <v>9862</v>
      </c>
      <c r="E1900" s="16" t="s">
        <v>9863</v>
      </c>
      <c r="F1900" s="14" t="s">
        <v>450</v>
      </c>
      <c r="G1900" s="16" t="s">
        <v>9847</v>
      </c>
      <c r="H1900" s="13" t="s">
        <v>9848</v>
      </c>
      <c r="I1900" s="13" t="s">
        <v>9864</v>
      </c>
      <c r="J1900" s="13" t="s">
        <v>9865</v>
      </c>
      <c r="K1900" s="13" t="s">
        <v>9866</v>
      </c>
      <c r="L1900" s="13" t="s">
        <v>9867</v>
      </c>
      <c r="M1900" s="13" t="s">
        <v>56</v>
      </c>
      <c r="N1900" s="13" t="s">
        <v>249</v>
      </c>
      <c r="O1900" s="14"/>
      <c r="P1900" s="13" t="s">
        <v>4597</v>
      </c>
      <c r="Q1900" s="16" t="s">
        <v>9868</v>
      </c>
    </row>
    <row r="1901" customFormat="false" ht="86.55" hidden="false" customHeight="false" outlineLevel="0" collapsed="false">
      <c r="A1901" s="13" t="s">
        <v>9869</v>
      </c>
      <c r="B1901" s="14" t="s">
        <v>129</v>
      </c>
      <c r="C1901" s="13" t="s">
        <v>136</v>
      </c>
      <c r="D1901" s="14" t="s">
        <v>9870</v>
      </c>
      <c r="E1901" s="16" t="s">
        <v>9871</v>
      </c>
      <c r="F1901" s="14" t="s">
        <v>415</v>
      </c>
      <c r="G1901" s="16" t="s">
        <v>9872</v>
      </c>
      <c r="H1901" s="13" t="s">
        <v>8847</v>
      </c>
      <c r="I1901" s="13" t="s">
        <v>9873</v>
      </c>
      <c r="J1901" s="13" t="s">
        <v>9874</v>
      </c>
      <c r="K1901" s="13" t="s">
        <v>9875</v>
      </c>
      <c r="L1901" s="13" t="s">
        <v>9876</v>
      </c>
      <c r="M1901" s="13" t="s">
        <v>56</v>
      </c>
      <c r="N1901" s="13" t="s">
        <v>249</v>
      </c>
      <c r="O1901" s="14"/>
      <c r="P1901" s="13" t="s">
        <v>4597</v>
      </c>
      <c r="Q1901" s="15" t="s">
        <v>9877</v>
      </c>
    </row>
    <row r="1902" customFormat="false" ht="86.55" hidden="false" customHeight="false" outlineLevel="0" collapsed="false">
      <c r="A1902" s="13" t="s">
        <v>9878</v>
      </c>
      <c r="B1902" s="14" t="s">
        <v>129</v>
      </c>
      <c r="C1902" s="13" t="s">
        <v>136</v>
      </c>
      <c r="D1902" s="14" t="s">
        <v>9879</v>
      </c>
      <c r="E1902" s="16" t="s">
        <v>9880</v>
      </c>
      <c r="F1902" s="14" t="s">
        <v>415</v>
      </c>
      <c r="G1902" s="16" t="s">
        <v>9881</v>
      </c>
      <c r="H1902" s="13" t="s">
        <v>8847</v>
      </c>
      <c r="I1902" s="13" t="s">
        <v>9882</v>
      </c>
      <c r="J1902" s="13" t="s">
        <v>9883</v>
      </c>
      <c r="K1902" s="14"/>
      <c r="L1902" s="13" t="s">
        <v>9884</v>
      </c>
      <c r="M1902" s="13" t="s">
        <v>56</v>
      </c>
      <c r="N1902" s="13" t="s">
        <v>559</v>
      </c>
      <c r="O1902" s="13" t="s">
        <v>9885</v>
      </c>
      <c r="P1902" s="13" t="s">
        <v>4597</v>
      </c>
      <c r="Q1902" s="16" t="s">
        <v>9886</v>
      </c>
    </row>
    <row r="1903" customFormat="false" ht="114.9" hidden="false" customHeight="false" outlineLevel="0" collapsed="false">
      <c r="A1903" s="13" t="s">
        <v>9887</v>
      </c>
      <c r="B1903" s="14" t="s">
        <v>129</v>
      </c>
      <c r="C1903" s="13" t="s">
        <v>136</v>
      </c>
      <c r="D1903" s="13" t="s">
        <v>4404</v>
      </c>
      <c r="E1903" s="15" t="s">
        <v>9888</v>
      </c>
      <c r="F1903" s="14" t="s">
        <v>415</v>
      </c>
      <c r="G1903" s="16" t="s">
        <v>9889</v>
      </c>
      <c r="H1903" s="13" t="s">
        <v>8847</v>
      </c>
      <c r="I1903" s="13" t="s">
        <v>9890</v>
      </c>
      <c r="J1903" s="13" t="s">
        <v>9891</v>
      </c>
      <c r="K1903" s="14"/>
      <c r="L1903" s="13" t="s">
        <v>9892</v>
      </c>
      <c r="M1903" s="13" t="s">
        <v>56</v>
      </c>
      <c r="N1903" s="13" t="s">
        <v>559</v>
      </c>
      <c r="O1903" s="13" t="s">
        <v>9893</v>
      </c>
      <c r="P1903" s="13" t="s">
        <v>4597</v>
      </c>
      <c r="Q1903" s="16" t="s">
        <v>9894</v>
      </c>
    </row>
    <row r="1904" customFormat="false" ht="86.55" hidden="false" customHeight="false" outlineLevel="0" collapsed="false">
      <c r="A1904" s="13" t="s">
        <v>9895</v>
      </c>
      <c r="B1904" s="14" t="s">
        <v>129</v>
      </c>
      <c r="C1904" s="13" t="s">
        <v>136</v>
      </c>
      <c r="D1904" s="13" t="s">
        <v>9896</v>
      </c>
      <c r="E1904" s="15" t="s">
        <v>9897</v>
      </c>
      <c r="F1904" s="14" t="s">
        <v>415</v>
      </c>
      <c r="G1904" s="16" t="s">
        <v>9898</v>
      </c>
      <c r="H1904" s="13" t="s">
        <v>8847</v>
      </c>
      <c r="I1904" s="13" t="s">
        <v>9899</v>
      </c>
      <c r="J1904" s="13" t="s">
        <v>9900</v>
      </c>
      <c r="K1904" s="13" t="s">
        <v>9901</v>
      </c>
      <c r="L1904" s="13" t="s">
        <v>9902</v>
      </c>
      <c r="M1904" s="13" t="s">
        <v>56</v>
      </c>
      <c r="N1904" s="13" t="s">
        <v>249</v>
      </c>
      <c r="O1904" s="14"/>
      <c r="P1904" s="13" t="s">
        <v>4597</v>
      </c>
      <c r="Q1904" s="16" t="s">
        <v>9903</v>
      </c>
    </row>
    <row r="1905" customFormat="false" ht="114.9" hidden="false" customHeight="false" outlineLevel="0" collapsed="false">
      <c r="A1905" s="13" t="s">
        <v>9904</v>
      </c>
      <c r="B1905" s="14" t="s">
        <v>129</v>
      </c>
      <c r="C1905" s="13" t="s">
        <v>136</v>
      </c>
      <c r="D1905" s="14" t="s">
        <v>9905</v>
      </c>
      <c r="E1905" s="16" t="s">
        <v>9906</v>
      </c>
      <c r="F1905" s="14" t="s">
        <v>415</v>
      </c>
      <c r="G1905" s="16" t="s">
        <v>9907</v>
      </c>
      <c r="H1905" s="13" t="s">
        <v>8847</v>
      </c>
      <c r="I1905" s="13" t="s">
        <v>9908</v>
      </c>
      <c r="J1905" s="13" t="s">
        <v>9909</v>
      </c>
      <c r="K1905" s="13" t="s">
        <v>9910</v>
      </c>
      <c r="L1905" s="13" t="s">
        <v>9911</v>
      </c>
      <c r="M1905" s="13" t="s">
        <v>52</v>
      </c>
      <c r="N1905" s="13" t="s">
        <v>249</v>
      </c>
      <c r="O1905" s="14"/>
      <c r="P1905" s="13" t="s">
        <v>4597</v>
      </c>
      <c r="Q1905" s="16" t="s">
        <v>9912</v>
      </c>
    </row>
    <row r="1906" customFormat="false" ht="114.9" hidden="false" customHeight="false" outlineLevel="0" collapsed="false">
      <c r="A1906" s="13" t="s">
        <v>9913</v>
      </c>
      <c r="B1906" s="14" t="s">
        <v>129</v>
      </c>
      <c r="C1906" s="13" t="s">
        <v>136</v>
      </c>
      <c r="D1906" s="14" t="s">
        <v>9914</v>
      </c>
      <c r="E1906" s="16" t="s">
        <v>9915</v>
      </c>
      <c r="F1906" s="14" t="s">
        <v>415</v>
      </c>
      <c r="G1906" s="16" t="s">
        <v>9855</v>
      </c>
      <c r="H1906" s="13" t="s">
        <v>9848</v>
      </c>
      <c r="I1906" s="13" t="s">
        <v>9916</v>
      </c>
      <c r="J1906" s="13" t="s">
        <v>9917</v>
      </c>
      <c r="K1906" s="13" t="s">
        <v>9918</v>
      </c>
      <c r="L1906" s="13" t="s">
        <v>9919</v>
      </c>
      <c r="M1906" s="13" t="s">
        <v>52</v>
      </c>
      <c r="N1906" s="13" t="s">
        <v>249</v>
      </c>
      <c r="O1906" s="14"/>
      <c r="P1906" s="13" t="s">
        <v>4597</v>
      </c>
      <c r="Q1906" s="16" t="s">
        <v>9920</v>
      </c>
    </row>
    <row r="1907" customFormat="false" ht="114.9" hidden="false" customHeight="false" outlineLevel="0" collapsed="false">
      <c r="A1907" s="13" t="s">
        <v>9921</v>
      </c>
      <c r="B1907" s="14" t="s">
        <v>129</v>
      </c>
      <c r="C1907" s="13" t="s">
        <v>136</v>
      </c>
      <c r="D1907" s="13" t="s">
        <v>9922</v>
      </c>
      <c r="E1907" s="15" t="s">
        <v>9923</v>
      </c>
      <c r="F1907" s="14" t="s">
        <v>4169</v>
      </c>
      <c r="G1907" s="16" t="s">
        <v>9855</v>
      </c>
      <c r="H1907" s="13" t="s">
        <v>9848</v>
      </c>
      <c r="I1907" s="13" t="s">
        <v>9924</v>
      </c>
      <c r="J1907" s="13" t="s">
        <v>9925</v>
      </c>
      <c r="K1907" s="13" t="s">
        <v>9926</v>
      </c>
      <c r="L1907" s="13" t="s">
        <v>9927</v>
      </c>
      <c r="M1907" s="13" t="s">
        <v>56</v>
      </c>
      <c r="N1907" s="13" t="s">
        <v>249</v>
      </c>
      <c r="O1907" s="14"/>
      <c r="P1907" s="13" t="s">
        <v>4597</v>
      </c>
      <c r="Q1907" s="16" t="s">
        <v>9928</v>
      </c>
    </row>
    <row r="1908" customFormat="false" ht="114.9" hidden="false" customHeight="false" outlineLevel="0" collapsed="false">
      <c r="A1908" s="13" t="s">
        <v>9929</v>
      </c>
      <c r="B1908" s="14" t="s">
        <v>129</v>
      </c>
      <c r="C1908" s="13" t="s">
        <v>136</v>
      </c>
      <c r="D1908" s="14" t="s">
        <v>9930</v>
      </c>
      <c r="E1908" s="16" t="s">
        <v>9931</v>
      </c>
      <c r="F1908" s="14" t="s">
        <v>415</v>
      </c>
      <c r="G1908" s="16" t="s">
        <v>9803</v>
      </c>
      <c r="H1908" s="13" t="s">
        <v>9804</v>
      </c>
      <c r="I1908" s="13" t="s">
        <v>9839</v>
      </c>
      <c r="J1908" s="13" t="s">
        <v>9840</v>
      </c>
      <c r="K1908" s="14"/>
      <c r="L1908" s="13" t="s">
        <v>9841</v>
      </c>
      <c r="M1908" s="13" t="s">
        <v>56</v>
      </c>
      <c r="N1908" s="13" t="s">
        <v>559</v>
      </c>
      <c r="O1908" s="13" t="s">
        <v>9932</v>
      </c>
      <c r="P1908" s="13" t="s">
        <v>4597</v>
      </c>
      <c r="Q1908" s="16" t="s">
        <v>9933</v>
      </c>
    </row>
    <row r="1909" customFormat="false" ht="100.7" hidden="false" customHeight="false" outlineLevel="0" collapsed="false">
      <c r="A1909" s="13" t="s">
        <v>9934</v>
      </c>
      <c r="B1909" s="14" t="s">
        <v>129</v>
      </c>
      <c r="C1909" s="13" t="s">
        <v>136</v>
      </c>
      <c r="D1909" s="14" t="s">
        <v>9935</v>
      </c>
      <c r="E1909" s="16" t="s">
        <v>9936</v>
      </c>
      <c r="F1909" s="14" t="s">
        <v>415</v>
      </c>
      <c r="G1909" s="16" t="s">
        <v>9837</v>
      </c>
      <c r="H1909" s="13" t="s">
        <v>9804</v>
      </c>
      <c r="I1909" s="13" t="s">
        <v>9937</v>
      </c>
      <c r="J1909" s="13" t="s">
        <v>9938</v>
      </c>
      <c r="K1909" s="13" t="s">
        <v>9939</v>
      </c>
      <c r="L1909" s="13" t="s">
        <v>9940</v>
      </c>
      <c r="M1909" s="13" t="s">
        <v>52</v>
      </c>
      <c r="N1909" s="13" t="s">
        <v>249</v>
      </c>
      <c r="O1909" s="14"/>
      <c r="P1909" s="13" t="s">
        <v>4597</v>
      </c>
      <c r="Q1909" s="16" t="s">
        <v>9941</v>
      </c>
    </row>
    <row r="1910" customFormat="false" ht="129.1" hidden="false" customHeight="false" outlineLevel="0" collapsed="false">
      <c r="A1910" s="13" t="s">
        <v>9764</v>
      </c>
      <c r="B1910" s="14" t="s">
        <v>129</v>
      </c>
      <c r="C1910" s="13" t="s">
        <v>136</v>
      </c>
      <c r="D1910" s="14" t="s">
        <v>9758</v>
      </c>
      <c r="E1910" s="16" t="s">
        <v>9942</v>
      </c>
      <c r="F1910" s="14" t="s">
        <v>415</v>
      </c>
      <c r="G1910" s="16" t="s">
        <v>9760</v>
      </c>
      <c r="H1910" s="13" t="s">
        <v>8847</v>
      </c>
      <c r="I1910" s="13" t="s">
        <v>9943</v>
      </c>
      <c r="J1910" s="13" t="s">
        <v>9944</v>
      </c>
      <c r="K1910" s="13" t="s">
        <v>9945</v>
      </c>
      <c r="L1910" s="13" t="s">
        <v>9946</v>
      </c>
      <c r="M1910" s="13" t="s">
        <v>53</v>
      </c>
      <c r="N1910" s="13" t="s">
        <v>249</v>
      </c>
      <c r="O1910" s="14"/>
      <c r="P1910" s="13" t="s">
        <v>4597</v>
      </c>
      <c r="Q1910" s="16" t="s">
        <v>9947</v>
      </c>
    </row>
    <row r="1911" customFormat="false" ht="100.7" hidden="false" customHeight="false" outlineLevel="0" collapsed="false">
      <c r="A1911" s="13" t="s">
        <v>9832</v>
      </c>
      <c r="B1911" s="14" t="s">
        <v>129</v>
      </c>
      <c r="C1911" s="13" t="s">
        <v>136</v>
      </c>
      <c r="D1911" s="14" t="s">
        <v>9827</v>
      </c>
      <c r="E1911" s="16" t="s">
        <v>9948</v>
      </c>
      <c r="F1911" s="14" t="s">
        <v>415</v>
      </c>
      <c r="G1911" s="16" t="s">
        <v>9803</v>
      </c>
      <c r="H1911" s="13" t="s">
        <v>9804</v>
      </c>
      <c r="I1911" s="13" t="s">
        <v>9949</v>
      </c>
      <c r="J1911" s="13" t="s">
        <v>9950</v>
      </c>
      <c r="K1911" s="13" t="s">
        <v>9951</v>
      </c>
      <c r="L1911" s="13" t="s">
        <v>9952</v>
      </c>
      <c r="M1911" s="13" t="s">
        <v>56</v>
      </c>
      <c r="N1911" s="13" t="s">
        <v>249</v>
      </c>
      <c r="O1911" s="14"/>
      <c r="P1911" s="13" t="s">
        <v>4597</v>
      </c>
      <c r="Q1911" s="16" t="s">
        <v>9953</v>
      </c>
    </row>
    <row r="1912" customFormat="false" ht="100.7" hidden="false" customHeight="false" outlineLevel="0" collapsed="false">
      <c r="A1912" s="13" t="s">
        <v>9842</v>
      </c>
      <c r="B1912" s="14" t="s">
        <v>129</v>
      </c>
      <c r="C1912" s="13" t="s">
        <v>136</v>
      </c>
      <c r="D1912" s="14" t="s">
        <v>9835</v>
      </c>
      <c r="E1912" s="16" t="s">
        <v>9954</v>
      </c>
      <c r="F1912" s="14" t="s">
        <v>415</v>
      </c>
      <c r="G1912" s="16" t="s">
        <v>9837</v>
      </c>
      <c r="H1912" s="13" t="s">
        <v>9838</v>
      </c>
      <c r="I1912" s="13" t="s">
        <v>9955</v>
      </c>
      <c r="J1912" s="13" t="s">
        <v>9956</v>
      </c>
      <c r="K1912" s="13" t="s">
        <v>9957</v>
      </c>
      <c r="L1912" s="13" t="s">
        <v>9958</v>
      </c>
      <c r="M1912" s="13" t="s">
        <v>52</v>
      </c>
      <c r="N1912" s="13" t="s">
        <v>249</v>
      </c>
      <c r="O1912" s="14"/>
      <c r="P1912" s="13" t="s">
        <v>4597</v>
      </c>
      <c r="Q1912" s="16" t="s">
        <v>9959</v>
      </c>
    </row>
    <row r="1913" customFormat="false" ht="100.7" hidden="false" customHeight="false" outlineLevel="0" collapsed="false">
      <c r="A1913" s="13" t="s">
        <v>9885</v>
      </c>
      <c r="B1913" s="14" t="s">
        <v>129</v>
      </c>
      <c r="C1913" s="13" t="s">
        <v>136</v>
      </c>
      <c r="D1913" s="14" t="s">
        <v>9879</v>
      </c>
      <c r="E1913" s="16" t="s">
        <v>9960</v>
      </c>
      <c r="F1913" s="14" t="s">
        <v>415</v>
      </c>
      <c r="G1913" s="16" t="s">
        <v>9881</v>
      </c>
      <c r="H1913" s="13" t="s">
        <v>8847</v>
      </c>
      <c r="I1913" s="13" t="s">
        <v>9961</v>
      </c>
      <c r="J1913" s="13" t="s">
        <v>9962</v>
      </c>
      <c r="K1913" s="13" t="s">
        <v>9963</v>
      </c>
      <c r="L1913" s="13" t="s">
        <v>9964</v>
      </c>
      <c r="M1913" s="13" t="s">
        <v>52</v>
      </c>
      <c r="N1913" s="13" t="s">
        <v>249</v>
      </c>
      <c r="O1913" s="14"/>
      <c r="P1913" s="13" t="s">
        <v>4597</v>
      </c>
      <c r="Q1913" s="16" t="s">
        <v>9965</v>
      </c>
    </row>
    <row r="1914" customFormat="false" ht="100.7" hidden="false" customHeight="false" outlineLevel="0" collapsed="false">
      <c r="A1914" s="13" t="s">
        <v>9893</v>
      </c>
      <c r="B1914" s="14" t="s">
        <v>129</v>
      </c>
      <c r="C1914" s="13" t="s">
        <v>136</v>
      </c>
      <c r="D1914" s="13" t="s">
        <v>4404</v>
      </c>
      <c r="E1914" s="15" t="s">
        <v>9966</v>
      </c>
      <c r="F1914" s="14" t="s">
        <v>415</v>
      </c>
      <c r="G1914" s="16" t="s">
        <v>9889</v>
      </c>
      <c r="H1914" s="13" t="s">
        <v>8847</v>
      </c>
      <c r="I1914" s="13" t="s">
        <v>9967</v>
      </c>
      <c r="J1914" s="13" t="s">
        <v>9968</v>
      </c>
      <c r="K1914" s="13" t="s">
        <v>9969</v>
      </c>
      <c r="L1914" s="13" t="s">
        <v>9970</v>
      </c>
      <c r="M1914" s="13" t="s">
        <v>56</v>
      </c>
      <c r="N1914" s="13" t="s">
        <v>249</v>
      </c>
      <c r="O1914" s="14"/>
      <c r="P1914" s="13" t="s">
        <v>4597</v>
      </c>
      <c r="Q1914" s="16" t="s">
        <v>9971</v>
      </c>
    </row>
    <row r="1915" customFormat="false" ht="114.9" hidden="false" customHeight="false" outlineLevel="0" collapsed="false">
      <c r="A1915" s="13" t="s">
        <v>9932</v>
      </c>
      <c r="B1915" s="14" t="s">
        <v>129</v>
      </c>
      <c r="C1915" s="13" t="s">
        <v>136</v>
      </c>
      <c r="D1915" s="14" t="s">
        <v>9930</v>
      </c>
      <c r="E1915" s="16" t="s">
        <v>9972</v>
      </c>
      <c r="F1915" s="14" t="s">
        <v>415</v>
      </c>
      <c r="G1915" s="16" t="s">
        <v>9803</v>
      </c>
      <c r="H1915" s="13" t="s">
        <v>9804</v>
      </c>
      <c r="I1915" s="13" t="s">
        <v>9973</v>
      </c>
      <c r="J1915" s="13" t="s">
        <v>9974</v>
      </c>
      <c r="K1915" s="13" t="s">
        <v>9975</v>
      </c>
      <c r="L1915" s="13" t="s">
        <v>9976</v>
      </c>
      <c r="M1915" s="13" t="s">
        <v>52</v>
      </c>
      <c r="N1915" s="13" t="s">
        <v>249</v>
      </c>
      <c r="O1915" s="14"/>
      <c r="P1915" s="13" t="s">
        <v>4597</v>
      </c>
      <c r="Q1915" s="16" t="s">
        <v>9977</v>
      </c>
    </row>
    <row r="1916" customFormat="false" ht="58.2" hidden="false" customHeight="false" outlineLevel="0" collapsed="false">
      <c r="A1916" s="13" t="s">
        <v>9978</v>
      </c>
      <c r="B1916" s="14" t="s">
        <v>129</v>
      </c>
      <c r="C1916" s="13" t="s">
        <v>138</v>
      </c>
      <c r="D1916" s="14" t="s">
        <v>9979</v>
      </c>
      <c r="E1916" s="16" t="s">
        <v>9980</v>
      </c>
      <c r="F1916" s="14" t="s">
        <v>396</v>
      </c>
      <c r="G1916" s="16" t="s">
        <v>9981</v>
      </c>
      <c r="H1916" s="13" t="s">
        <v>9982</v>
      </c>
      <c r="I1916" s="13" t="s">
        <v>9983</v>
      </c>
      <c r="J1916" s="13" t="s">
        <v>9984</v>
      </c>
      <c r="K1916" s="13" t="s">
        <v>9985</v>
      </c>
      <c r="L1916" s="13" t="s">
        <v>9986</v>
      </c>
      <c r="M1916" s="13" t="s">
        <v>56</v>
      </c>
      <c r="N1916" s="13" t="s">
        <v>249</v>
      </c>
      <c r="O1916" s="14"/>
      <c r="P1916" s="13" t="s">
        <v>4597</v>
      </c>
      <c r="Q1916" s="16" t="s">
        <v>9987</v>
      </c>
    </row>
    <row r="1917" customFormat="false" ht="86.55" hidden="false" customHeight="false" outlineLevel="0" collapsed="false">
      <c r="A1917" s="13" t="s">
        <v>9988</v>
      </c>
      <c r="B1917" s="14" t="s">
        <v>129</v>
      </c>
      <c r="C1917" s="13" t="s">
        <v>138</v>
      </c>
      <c r="D1917" s="14" t="s">
        <v>9989</v>
      </c>
      <c r="E1917" s="16" t="s">
        <v>9990</v>
      </c>
      <c r="F1917" s="14" t="s">
        <v>396</v>
      </c>
      <c r="G1917" s="16" t="s">
        <v>9981</v>
      </c>
      <c r="H1917" s="13" t="s">
        <v>9991</v>
      </c>
      <c r="I1917" s="13" t="s">
        <v>9992</v>
      </c>
      <c r="J1917" s="13" t="s">
        <v>9993</v>
      </c>
      <c r="K1917" s="13" t="s">
        <v>9994</v>
      </c>
      <c r="L1917" s="13" t="s">
        <v>9995</v>
      </c>
      <c r="M1917" s="13" t="s">
        <v>56</v>
      </c>
      <c r="N1917" s="13" t="s">
        <v>249</v>
      </c>
      <c r="O1917" s="14"/>
      <c r="P1917" s="13" t="s">
        <v>4597</v>
      </c>
      <c r="Q1917" s="16" t="s">
        <v>9996</v>
      </c>
    </row>
    <row r="1918" customFormat="false" ht="86.55" hidden="false" customHeight="false" outlineLevel="0" collapsed="false">
      <c r="A1918" s="13" t="s">
        <v>9997</v>
      </c>
      <c r="B1918" s="14" t="s">
        <v>129</v>
      </c>
      <c r="C1918" s="13" t="s">
        <v>138</v>
      </c>
      <c r="D1918" s="14" t="s">
        <v>9998</v>
      </c>
      <c r="E1918" s="16" t="s">
        <v>9999</v>
      </c>
      <c r="F1918" s="14" t="s">
        <v>396</v>
      </c>
      <c r="G1918" s="16" t="s">
        <v>9981</v>
      </c>
      <c r="H1918" s="13" t="s">
        <v>10000</v>
      </c>
      <c r="I1918" s="13" t="s">
        <v>10001</v>
      </c>
      <c r="J1918" s="13" t="s">
        <v>10002</v>
      </c>
      <c r="K1918" s="13" t="s">
        <v>10003</v>
      </c>
      <c r="L1918" s="13" t="s">
        <v>10004</v>
      </c>
      <c r="M1918" s="13" t="s">
        <v>52</v>
      </c>
      <c r="N1918" s="13" t="s">
        <v>249</v>
      </c>
      <c r="O1918" s="14"/>
      <c r="P1918" s="13" t="s">
        <v>4597</v>
      </c>
      <c r="Q1918" s="16" t="s">
        <v>10005</v>
      </c>
    </row>
    <row r="1919" customFormat="false" ht="86.55" hidden="false" customHeight="false" outlineLevel="0" collapsed="false">
      <c r="A1919" s="13" t="s">
        <v>10006</v>
      </c>
      <c r="B1919" s="14" t="s">
        <v>129</v>
      </c>
      <c r="C1919" s="13" t="s">
        <v>138</v>
      </c>
      <c r="D1919" s="14" t="s">
        <v>10007</v>
      </c>
      <c r="E1919" s="16" t="s">
        <v>10008</v>
      </c>
      <c r="F1919" s="14" t="s">
        <v>396</v>
      </c>
      <c r="G1919" s="16" t="s">
        <v>9981</v>
      </c>
      <c r="H1919" s="13" t="s">
        <v>9982</v>
      </c>
      <c r="I1919" s="13" t="s">
        <v>10009</v>
      </c>
      <c r="J1919" s="13" t="s">
        <v>10010</v>
      </c>
      <c r="K1919" s="13" t="s">
        <v>10011</v>
      </c>
      <c r="L1919" s="13" t="s">
        <v>10012</v>
      </c>
      <c r="M1919" s="13" t="s">
        <v>52</v>
      </c>
      <c r="N1919" s="13" t="s">
        <v>249</v>
      </c>
      <c r="O1919" s="14"/>
      <c r="P1919" s="13" t="s">
        <v>4597</v>
      </c>
      <c r="Q1919" s="16" t="s">
        <v>10013</v>
      </c>
    </row>
    <row r="1920" customFormat="false" ht="72.35" hidden="false" customHeight="false" outlineLevel="0" collapsed="false">
      <c r="A1920" s="13" t="s">
        <v>10014</v>
      </c>
      <c r="B1920" s="14" t="s">
        <v>129</v>
      </c>
      <c r="C1920" s="13" t="s">
        <v>138</v>
      </c>
      <c r="D1920" s="14" t="s">
        <v>10015</v>
      </c>
      <c r="E1920" s="16" t="s">
        <v>10016</v>
      </c>
      <c r="F1920" s="14" t="s">
        <v>396</v>
      </c>
      <c r="G1920" s="16" t="s">
        <v>9981</v>
      </c>
      <c r="H1920" s="13" t="s">
        <v>9982</v>
      </c>
      <c r="I1920" s="13" t="s">
        <v>10017</v>
      </c>
      <c r="J1920" s="13" t="s">
        <v>10018</v>
      </c>
      <c r="K1920" s="13" t="s">
        <v>10019</v>
      </c>
      <c r="L1920" s="13" t="s">
        <v>10020</v>
      </c>
      <c r="M1920" s="13" t="s">
        <v>56</v>
      </c>
      <c r="N1920" s="13" t="s">
        <v>249</v>
      </c>
      <c r="O1920" s="14"/>
      <c r="P1920" s="13" t="s">
        <v>4597</v>
      </c>
      <c r="Q1920" s="16" t="s">
        <v>10021</v>
      </c>
    </row>
    <row r="1921" customFormat="false" ht="129.1" hidden="false" customHeight="false" outlineLevel="0" collapsed="false">
      <c r="A1921" s="13" t="s">
        <v>10022</v>
      </c>
      <c r="B1921" s="14" t="s">
        <v>129</v>
      </c>
      <c r="C1921" s="13" t="s">
        <v>138</v>
      </c>
      <c r="D1921" s="14" t="s">
        <v>10023</v>
      </c>
      <c r="E1921" s="16" t="s">
        <v>10024</v>
      </c>
      <c r="F1921" s="14" t="s">
        <v>396</v>
      </c>
      <c r="G1921" s="16" t="s">
        <v>9981</v>
      </c>
      <c r="H1921" s="13" t="s">
        <v>9982</v>
      </c>
      <c r="I1921" s="13" t="s">
        <v>10025</v>
      </c>
      <c r="J1921" s="13" t="s">
        <v>10026</v>
      </c>
      <c r="K1921" s="13" t="s">
        <v>10027</v>
      </c>
      <c r="L1921" s="13" t="s">
        <v>10028</v>
      </c>
      <c r="M1921" s="13" t="s">
        <v>52</v>
      </c>
      <c r="N1921" s="13" t="s">
        <v>249</v>
      </c>
      <c r="O1921" s="14"/>
      <c r="P1921" s="13" t="s">
        <v>4597</v>
      </c>
      <c r="Q1921" s="16" t="s">
        <v>10029</v>
      </c>
    </row>
    <row r="1922" customFormat="false" ht="114.9" hidden="false" customHeight="false" outlineLevel="0" collapsed="false">
      <c r="A1922" s="13" t="s">
        <v>10030</v>
      </c>
      <c r="B1922" s="14" t="s">
        <v>129</v>
      </c>
      <c r="C1922" s="13" t="s">
        <v>138</v>
      </c>
      <c r="D1922" s="14" t="s">
        <v>10031</v>
      </c>
      <c r="E1922" s="16" t="s">
        <v>10032</v>
      </c>
      <c r="F1922" s="14" t="s">
        <v>415</v>
      </c>
      <c r="G1922" s="16" t="s">
        <v>9981</v>
      </c>
      <c r="H1922" s="13" t="s">
        <v>9982</v>
      </c>
      <c r="I1922" s="13" t="s">
        <v>10033</v>
      </c>
      <c r="J1922" s="13" t="s">
        <v>10034</v>
      </c>
      <c r="K1922" s="13" t="s">
        <v>10035</v>
      </c>
      <c r="L1922" s="13" t="s">
        <v>10036</v>
      </c>
      <c r="M1922" s="13" t="s">
        <v>52</v>
      </c>
      <c r="N1922" s="13" t="s">
        <v>249</v>
      </c>
      <c r="O1922" s="14"/>
      <c r="P1922" s="13" t="s">
        <v>4597</v>
      </c>
      <c r="Q1922" s="16" t="s">
        <v>10037</v>
      </c>
    </row>
    <row r="1923" customFormat="false" ht="72.35" hidden="false" customHeight="false" outlineLevel="0" collapsed="false">
      <c r="A1923" s="13" t="s">
        <v>10038</v>
      </c>
      <c r="B1923" s="14" t="s">
        <v>129</v>
      </c>
      <c r="C1923" s="13" t="s">
        <v>138</v>
      </c>
      <c r="D1923" s="14" t="s">
        <v>10039</v>
      </c>
      <c r="E1923" s="16" t="s">
        <v>10040</v>
      </c>
      <c r="F1923" s="14" t="s">
        <v>396</v>
      </c>
      <c r="G1923" s="16" t="s">
        <v>9981</v>
      </c>
      <c r="H1923" s="13" t="s">
        <v>9982</v>
      </c>
      <c r="I1923" s="13" t="s">
        <v>10041</v>
      </c>
      <c r="J1923" s="13" t="s">
        <v>10042</v>
      </c>
      <c r="K1923" s="13" t="s">
        <v>10043</v>
      </c>
      <c r="L1923" s="13" t="s">
        <v>10044</v>
      </c>
      <c r="M1923" s="13" t="s">
        <v>52</v>
      </c>
      <c r="N1923" s="13" t="s">
        <v>249</v>
      </c>
      <c r="O1923" s="14"/>
      <c r="P1923" s="13" t="s">
        <v>4597</v>
      </c>
      <c r="Q1923" s="16" t="s">
        <v>10045</v>
      </c>
    </row>
    <row r="1924" customFormat="false" ht="114.9" hidden="false" customHeight="false" outlineLevel="0" collapsed="false">
      <c r="A1924" s="13" t="s">
        <v>10046</v>
      </c>
      <c r="B1924" s="14" t="s">
        <v>129</v>
      </c>
      <c r="C1924" s="13" t="s">
        <v>138</v>
      </c>
      <c r="D1924" s="14" t="s">
        <v>10047</v>
      </c>
      <c r="E1924" s="15" t="s">
        <v>10048</v>
      </c>
      <c r="F1924" s="14" t="s">
        <v>396</v>
      </c>
      <c r="G1924" s="16" t="s">
        <v>10049</v>
      </c>
      <c r="H1924" s="13" t="s">
        <v>9982</v>
      </c>
      <c r="I1924" s="13" t="s">
        <v>10050</v>
      </c>
      <c r="J1924" s="13" t="s">
        <v>10051</v>
      </c>
      <c r="K1924" s="13" t="s">
        <v>10052</v>
      </c>
      <c r="L1924" s="13" t="s">
        <v>10053</v>
      </c>
      <c r="M1924" s="13" t="s">
        <v>56</v>
      </c>
      <c r="N1924" s="13" t="s">
        <v>249</v>
      </c>
      <c r="O1924" s="14"/>
      <c r="P1924" s="13" t="s">
        <v>4597</v>
      </c>
      <c r="Q1924" s="16" t="s">
        <v>10054</v>
      </c>
    </row>
    <row r="1925" customFormat="false" ht="72.35" hidden="false" customHeight="false" outlineLevel="0" collapsed="false">
      <c r="A1925" s="13" t="s">
        <v>10055</v>
      </c>
      <c r="B1925" s="14" t="s">
        <v>129</v>
      </c>
      <c r="C1925" s="13" t="s">
        <v>138</v>
      </c>
      <c r="D1925" s="14" t="s">
        <v>10056</v>
      </c>
      <c r="E1925" s="16" t="s">
        <v>10057</v>
      </c>
      <c r="F1925" s="14" t="s">
        <v>415</v>
      </c>
      <c r="G1925" s="16" t="s">
        <v>10058</v>
      </c>
      <c r="H1925" s="13" t="s">
        <v>10059</v>
      </c>
      <c r="I1925" s="13" t="s">
        <v>10060</v>
      </c>
      <c r="J1925" s="13" t="s">
        <v>10061</v>
      </c>
      <c r="K1925" s="13" t="s">
        <v>10062</v>
      </c>
      <c r="L1925" s="13" t="s">
        <v>10063</v>
      </c>
      <c r="M1925" s="13" t="s">
        <v>56</v>
      </c>
      <c r="N1925" s="13" t="s">
        <v>249</v>
      </c>
      <c r="O1925" s="14"/>
      <c r="P1925" s="13" t="s">
        <v>4597</v>
      </c>
      <c r="Q1925" s="16" t="s">
        <v>10064</v>
      </c>
    </row>
    <row r="1926" customFormat="false" ht="72.35" hidden="false" customHeight="false" outlineLevel="0" collapsed="false">
      <c r="A1926" s="13" t="s">
        <v>10065</v>
      </c>
      <c r="B1926" s="14" t="s">
        <v>129</v>
      </c>
      <c r="C1926" s="13" t="s">
        <v>138</v>
      </c>
      <c r="D1926" s="14" t="s">
        <v>10066</v>
      </c>
      <c r="E1926" s="16" t="s">
        <v>10067</v>
      </c>
      <c r="F1926" s="14" t="s">
        <v>415</v>
      </c>
      <c r="G1926" s="16" t="s">
        <v>10068</v>
      </c>
      <c r="H1926" s="13" t="s">
        <v>10069</v>
      </c>
      <c r="I1926" s="13" t="s">
        <v>10070</v>
      </c>
      <c r="J1926" s="13" t="s">
        <v>10071</v>
      </c>
      <c r="K1926" s="14"/>
      <c r="L1926" s="13" t="s">
        <v>10072</v>
      </c>
      <c r="M1926" s="13" t="s">
        <v>56</v>
      </c>
      <c r="N1926" s="13" t="s">
        <v>559</v>
      </c>
      <c r="O1926" s="13" t="s">
        <v>10073</v>
      </c>
      <c r="P1926" s="13" t="s">
        <v>4597</v>
      </c>
      <c r="Q1926" s="16" t="s">
        <v>10074</v>
      </c>
    </row>
    <row r="1927" customFormat="false" ht="72.35" hidden="false" customHeight="false" outlineLevel="0" collapsed="false">
      <c r="A1927" s="13" t="s">
        <v>10075</v>
      </c>
      <c r="B1927" s="14" t="s">
        <v>129</v>
      </c>
      <c r="C1927" s="13" t="s">
        <v>138</v>
      </c>
      <c r="D1927" s="14" t="s">
        <v>10076</v>
      </c>
      <c r="E1927" s="16" t="s">
        <v>10077</v>
      </c>
      <c r="F1927" s="14" t="s">
        <v>415</v>
      </c>
      <c r="G1927" s="16" t="s">
        <v>10078</v>
      </c>
      <c r="H1927" s="13" t="s">
        <v>10079</v>
      </c>
      <c r="I1927" s="13" t="s">
        <v>10080</v>
      </c>
      <c r="J1927" s="13" t="s">
        <v>10081</v>
      </c>
      <c r="K1927" s="14"/>
      <c r="L1927" s="13" t="s">
        <v>10082</v>
      </c>
      <c r="M1927" s="13" t="s">
        <v>56</v>
      </c>
      <c r="N1927" s="13" t="s">
        <v>559</v>
      </c>
      <c r="O1927" s="13" t="s">
        <v>10083</v>
      </c>
      <c r="P1927" s="13" t="s">
        <v>4597</v>
      </c>
      <c r="Q1927" s="16" t="s">
        <v>10084</v>
      </c>
    </row>
    <row r="1928" customFormat="false" ht="86.55" hidden="false" customHeight="false" outlineLevel="0" collapsed="false">
      <c r="A1928" s="13" t="s">
        <v>10085</v>
      </c>
      <c r="B1928" s="14" t="s">
        <v>129</v>
      </c>
      <c r="C1928" s="13" t="s">
        <v>138</v>
      </c>
      <c r="D1928" s="14" t="s">
        <v>10086</v>
      </c>
      <c r="E1928" s="16" t="s">
        <v>10087</v>
      </c>
      <c r="F1928" s="14" t="s">
        <v>415</v>
      </c>
      <c r="G1928" s="16" t="s">
        <v>10088</v>
      </c>
      <c r="H1928" s="13" t="s">
        <v>10089</v>
      </c>
      <c r="I1928" s="13" t="s">
        <v>10090</v>
      </c>
      <c r="J1928" s="13" t="s">
        <v>10091</v>
      </c>
      <c r="K1928" s="14"/>
      <c r="L1928" s="13" t="s">
        <v>10092</v>
      </c>
      <c r="M1928" s="13" t="s">
        <v>56</v>
      </c>
      <c r="N1928" s="13" t="s">
        <v>559</v>
      </c>
      <c r="O1928" s="13" t="s">
        <v>10093</v>
      </c>
      <c r="P1928" s="13" t="s">
        <v>4597</v>
      </c>
      <c r="Q1928" s="16" t="s">
        <v>10094</v>
      </c>
    </row>
    <row r="1929" customFormat="false" ht="72.35" hidden="false" customHeight="false" outlineLevel="0" collapsed="false">
      <c r="A1929" s="13" t="s">
        <v>10095</v>
      </c>
      <c r="B1929" s="14" t="s">
        <v>129</v>
      </c>
      <c r="C1929" s="13" t="s">
        <v>138</v>
      </c>
      <c r="D1929" s="14" t="s">
        <v>10096</v>
      </c>
      <c r="E1929" s="16" t="s">
        <v>10097</v>
      </c>
      <c r="F1929" s="14" t="s">
        <v>415</v>
      </c>
      <c r="G1929" s="16" t="s">
        <v>9981</v>
      </c>
      <c r="H1929" s="13" t="s">
        <v>9982</v>
      </c>
      <c r="I1929" s="13" t="s">
        <v>10098</v>
      </c>
      <c r="J1929" s="13" t="s">
        <v>10099</v>
      </c>
      <c r="K1929" s="13" t="s">
        <v>10100</v>
      </c>
      <c r="L1929" s="13" t="s">
        <v>10101</v>
      </c>
      <c r="M1929" s="13" t="s">
        <v>56</v>
      </c>
      <c r="N1929" s="13" t="s">
        <v>249</v>
      </c>
      <c r="O1929" s="14"/>
      <c r="P1929" s="13" t="s">
        <v>4597</v>
      </c>
      <c r="Q1929" s="16" t="s">
        <v>10102</v>
      </c>
    </row>
    <row r="1930" customFormat="false" ht="72.35" hidden="false" customHeight="false" outlineLevel="0" collapsed="false">
      <c r="A1930" s="13" t="s">
        <v>10103</v>
      </c>
      <c r="B1930" s="14" t="s">
        <v>129</v>
      </c>
      <c r="C1930" s="13" t="s">
        <v>138</v>
      </c>
      <c r="D1930" s="14" t="s">
        <v>10104</v>
      </c>
      <c r="E1930" s="16" t="s">
        <v>10105</v>
      </c>
      <c r="F1930" s="14" t="s">
        <v>415</v>
      </c>
      <c r="G1930" s="16" t="s">
        <v>10058</v>
      </c>
      <c r="H1930" s="13" t="s">
        <v>10059</v>
      </c>
      <c r="I1930" s="13" t="s">
        <v>10106</v>
      </c>
      <c r="J1930" s="13" t="s">
        <v>10107</v>
      </c>
      <c r="K1930" s="13" t="s">
        <v>10108</v>
      </c>
      <c r="L1930" s="13" t="s">
        <v>10109</v>
      </c>
      <c r="M1930" s="13" t="s">
        <v>53</v>
      </c>
      <c r="N1930" s="13" t="s">
        <v>249</v>
      </c>
      <c r="O1930" s="14"/>
      <c r="P1930" s="13" t="s">
        <v>4597</v>
      </c>
      <c r="Q1930" s="16" t="s">
        <v>10110</v>
      </c>
    </row>
    <row r="1931" customFormat="false" ht="72.35" hidden="false" customHeight="false" outlineLevel="0" collapsed="false">
      <c r="A1931" s="13" t="s">
        <v>10111</v>
      </c>
      <c r="B1931" s="14" t="s">
        <v>129</v>
      </c>
      <c r="C1931" s="13" t="s">
        <v>138</v>
      </c>
      <c r="D1931" s="14" t="s">
        <v>10112</v>
      </c>
      <c r="E1931" s="16" t="s">
        <v>10113</v>
      </c>
      <c r="F1931" s="14" t="s">
        <v>396</v>
      </c>
      <c r="G1931" s="16" t="s">
        <v>9981</v>
      </c>
      <c r="H1931" s="13" t="s">
        <v>9982</v>
      </c>
      <c r="I1931" s="13" t="s">
        <v>10009</v>
      </c>
      <c r="J1931" s="13" t="s">
        <v>10010</v>
      </c>
      <c r="K1931" s="13" t="s">
        <v>10011</v>
      </c>
      <c r="L1931" s="13" t="s">
        <v>10012</v>
      </c>
      <c r="M1931" s="13" t="s">
        <v>52</v>
      </c>
      <c r="N1931" s="13" t="s">
        <v>249</v>
      </c>
      <c r="O1931" s="14"/>
      <c r="P1931" s="13" t="s">
        <v>4597</v>
      </c>
      <c r="Q1931" s="16" t="s">
        <v>10114</v>
      </c>
    </row>
    <row r="1932" customFormat="false" ht="86.55" hidden="false" customHeight="false" outlineLevel="0" collapsed="false">
      <c r="A1932" s="13" t="s">
        <v>10073</v>
      </c>
      <c r="B1932" s="14" t="s">
        <v>129</v>
      </c>
      <c r="C1932" s="13" t="s">
        <v>138</v>
      </c>
      <c r="D1932" s="14" t="s">
        <v>10066</v>
      </c>
      <c r="E1932" s="16" t="s">
        <v>10115</v>
      </c>
      <c r="F1932" s="14" t="s">
        <v>10116</v>
      </c>
      <c r="G1932" s="16" t="s">
        <v>10068</v>
      </c>
      <c r="H1932" s="13" t="s">
        <v>10069</v>
      </c>
      <c r="I1932" s="13" t="s">
        <v>10117</v>
      </c>
      <c r="J1932" s="13" t="s">
        <v>10118</v>
      </c>
      <c r="K1932" s="13" t="s">
        <v>10119</v>
      </c>
      <c r="L1932" s="13" t="s">
        <v>10120</v>
      </c>
      <c r="M1932" s="13" t="s">
        <v>56</v>
      </c>
      <c r="N1932" s="13" t="s">
        <v>249</v>
      </c>
      <c r="O1932" s="14"/>
      <c r="P1932" s="13" t="s">
        <v>4597</v>
      </c>
      <c r="Q1932" s="16" t="s">
        <v>10121</v>
      </c>
    </row>
    <row r="1933" customFormat="false" ht="72.35" hidden="false" customHeight="false" outlineLevel="0" collapsed="false">
      <c r="A1933" s="13" t="s">
        <v>10083</v>
      </c>
      <c r="B1933" s="14" t="s">
        <v>129</v>
      </c>
      <c r="C1933" s="13" t="s">
        <v>138</v>
      </c>
      <c r="D1933" s="14" t="s">
        <v>10076</v>
      </c>
      <c r="E1933" s="16" t="s">
        <v>10122</v>
      </c>
      <c r="F1933" s="14" t="s">
        <v>10123</v>
      </c>
      <c r="G1933" s="16" t="s">
        <v>10078</v>
      </c>
      <c r="H1933" s="13" t="s">
        <v>10079</v>
      </c>
      <c r="I1933" s="13" t="s">
        <v>10124</v>
      </c>
      <c r="J1933" s="13" t="s">
        <v>10125</v>
      </c>
      <c r="K1933" s="13" t="s">
        <v>10126</v>
      </c>
      <c r="L1933" s="13" t="s">
        <v>10127</v>
      </c>
      <c r="M1933" s="13" t="s">
        <v>52</v>
      </c>
      <c r="N1933" s="13" t="s">
        <v>249</v>
      </c>
      <c r="O1933" s="14"/>
      <c r="P1933" s="13" t="s">
        <v>4597</v>
      </c>
      <c r="Q1933" s="16" t="s">
        <v>10128</v>
      </c>
    </row>
    <row r="1934" customFormat="false" ht="72.35" hidden="false" customHeight="false" outlineLevel="0" collapsed="false">
      <c r="A1934" s="13" t="s">
        <v>10093</v>
      </c>
      <c r="B1934" s="14" t="s">
        <v>129</v>
      </c>
      <c r="C1934" s="13" t="s">
        <v>138</v>
      </c>
      <c r="D1934" s="14" t="s">
        <v>10086</v>
      </c>
      <c r="E1934" s="16" t="s">
        <v>10129</v>
      </c>
      <c r="F1934" s="14" t="s">
        <v>10130</v>
      </c>
      <c r="G1934" s="16" t="s">
        <v>10088</v>
      </c>
      <c r="H1934" s="13" t="s">
        <v>10089</v>
      </c>
      <c r="I1934" s="13" t="s">
        <v>10131</v>
      </c>
      <c r="J1934" s="13" t="s">
        <v>10132</v>
      </c>
      <c r="K1934" s="13" t="s">
        <v>10133</v>
      </c>
      <c r="L1934" s="13" t="s">
        <v>10134</v>
      </c>
      <c r="M1934" s="13" t="s">
        <v>56</v>
      </c>
      <c r="N1934" s="13" t="s">
        <v>249</v>
      </c>
      <c r="O1934" s="14"/>
      <c r="P1934" s="13" t="s">
        <v>4597</v>
      </c>
      <c r="Q1934" s="16" t="s">
        <v>10135</v>
      </c>
    </row>
    <row r="1935" customFormat="false" ht="58.2" hidden="false" customHeight="false" outlineLevel="0" collapsed="false">
      <c r="A1935" s="13" t="s">
        <v>10136</v>
      </c>
      <c r="B1935" s="14" t="s">
        <v>129</v>
      </c>
      <c r="C1935" s="13" t="s">
        <v>140</v>
      </c>
      <c r="D1935" s="14" t="s">
        <v>10137</v>
      </c>
      <c r="E1935" s="16" t="s">
        <v>10138</v>
      </c>
      <c r="F1935" s="14" t="s">
        <v>415</v>
      </c>
      <c r="G1935" s="16" t="s">
        <v>10139</v>
      </c>
      <c r="H1935" s="13" t="s">
        <v>10140</v>
      </c>
      <c r="I1935" s="13" t="s">
        <v>10141</v>
      </c>
      <c r="J1935" s="13" t="s">
        <v>10142</v>
      </c>
      <c r="K1935" s="13" t="s">
        <v>10143</v>
      </c>
      <c r="L1935" s="13" t="s">
        <v>10144</v>
      </c>
      <c r="M1935" s="13" t="s">
        <v>56</v>
      </c>
      <c r="N1935" s="13" t="s">
        <v>249</v>
      </c>
      <c r="O1935" s="14"/>
      <c r="P1935" s="13" t="s">
        <v>4597</v>
      </c>
      <c r="Q1935" s="16" t="s">
        <v>10145</v>
      </c>
    </row>
    <row r="1936" customFormat="false" ht="58.2" hidden="false" customHeight="false" outlineLevel="0" collapsed="false">
      <c r="A1936" s="13" t="s">
        <v>10146</v>
      </c>
      <c r="B1936" s="14" t="s">
        <v>129</v>
      </c>
      <c r="C1936" s="13" t="s">
        <v>140</v>
      </c>
      <c r="D1936" s="14" t="s">
        <v>10147</v>
      </c>
      <c r="E1936" s="16" t="s">
        <v>10148</v>
      </c>
      <c r="F1936" s="14" t="s">
        <v>415</v>
      </c>
      <c r="G1936" s="16" t="s">
        <v>10139</v>
      </c>
      <c r="H1936" s="13" t="s">
        <v>10140</v>
      </c>
      <c r="I1936" s="13" t="s">
        <v>10149</v>
      </c>
      <c r="J1936" s="13" t="s">
        <v>10150</v>
      </c>
      <c r="K1936" s="13" t="s">
        <v>10151</v>
      </c>
      <c r="L1936" s="13" t="s">
        <v>10152</v>
      </c>
      <c r="M1936" s="13" t="s">
        <v>56</v>
      </c>
      <c r="N1936" s="13" t="s">
        <v>249</v>
      </c>
      <c r="O1936" s="14"/>
      <c r="P1936" s="13" t="s">
        <v>4597</v>
      </c>
      <c r="Q1936" s="16" t="s">
        <v>10153</v>
      </c>
    </row>
    <row r="1937" customFormat="false" ht="58.2" hidden="false" customHeight="false" outlineLevel="0" collapsed="false">
      <c r="A1937" s="13" t="s">
        <v>10154</v>
      </c>
      <c r="B1937" s="14" t="s">
        <v>129</v>
      </c>
      <c r="C1937" s="13" t="s">
        <v>140</v>
      </c>
      <c r="D1937" s="14" t="s">
        <v>10155</v>
      </c>
      <c r="E1937" s="16" t="s">
        <v>10156</v>
      </c>
      <c r="F1937" s="14" t="s">
        <v>396</v>
      </c>
      <c r="G1937" s="16" t="s">
        <v>10157</v>
      </c>
      <c r="H1937" s="13" t="s">
        <v>8847</v>
      </c>
      <c r="I1937" s="13" t="s">
        <v>10158</v>
      </c>
      <c r="J1937" s="13" t="s">
        <v>10159</v>
      </c>
      <c r="K1937" s="13" t="s">
        <v>10160</v>
      </c>
      <c r="L1937" s="13" t="s">
        <v>10161</v>
      </c>
      <c r="M1937" s="13" t="s">
        <v>53</v>
      </c>
      <c r="N1937" s="13" t="s">
        <v>249</v>
      </c>
      <c r="O1937" s="14"/>
      <c r="P1937" s="13" t="s">
        <v>4597</v>
      </c>
      <c r="Q1937" s="16" t="s">
        <v>10162</v>
      </c>
    </row>
    <row r="1938" customFormat="false" ht="44" hidden="false" customHeight="false" outlineLevel="0" collapsed="false">
      <c r="A1938" s="13" t="s">
        <v>10163</v>
      </c>
      <c r="B1938" s="14" t="s">
        <v>129</v>
      </c>
      <c r="C1938" s="13" t="s">
        <v>140</v>
      </c>
      <c r="D1938" s="14" t="s">
        <v>10164</v>
      </c>
      <c r="E1938" s="16" t="s">
        <v>10165</v>
      </c>
      <c r="F1938" s="14" t="s">
        <v>415</v>
      </c>
      <c r="G1938" s="16" t="s">
        <v>10157</v>
      </c>
      <c r="H1938" s="13" t="s">
        <v>8847</v>
      </c>
      <c r="I1938" s="13" t="s">
        <v>10166</v>
      </c>
      <c r="J1938" s="13" t="s">
        <v>10167</v>
      </c>
      <c r="K1938" s="13" t="s">
        <v>10168</v>
      </c>
      <c r="L1938" s="13" t="s">
        <v>10169</v>
      </c>
      <c r="M1938" s="13" t="s">
        <v>53</v>
      </c>
      <c r="N1938" s="13" t="s">
        <v>249</v>
      </c>
      <c r="O1938" s="14"/>
      <c r="P1938" s="13" t="s">
        <v>4597</v>
      </c>
      <c r="Q1938" s="16" t="s">
        <v>10170</v>
      </c>
    </row>
    <row r="1939" customFormat="false" ht="58.2" hidden="false" customHeight="false" outlineLevel="0" collapsed="false">
      <c r="A1939" s="13" t="s">
        <v>10171</v>
      </c>
      <c r="B1939" s="14" t="s">
        <v>129</v>
      </c>
      <c r="C1939" s="13" t="s">
        <v>140</v>
      </c>
      <c r="D1939" s="14" t="s">
        <v>10172</v>
      </c>
      <c r="E1939" s="16" t="s">
        <v>10173</v>
      </c>
      <c r="F1939" s="14" t="s">
        <v>415</v>
      </c>
      <c r="G1939" s="16" t="s">
        <v>10174</v>
      </c>
      <c r="H1939" s="13" t="s">
        <v>10175</v>
      </c>
      <c r="I1939" s="13" t="s">
        <v>10176</v>
      </c>
      <c r="J1939" s="13" t="s">
        <v>10177</v>
      </c>
      <c r="K1939" s="13" t="s">
        <v>10178</v>
      </c>
      <c r="L1939" s="13" t="s">
        <v>10179</v>
      </c>
      <c r="M1939" s="13" t="s">
        <v>56</v>
      </c>
      <c r="N1939" s="13" t="s">
        <v>249</v>
      </c>
      <c r="O1939" s="14"/>
      <c r="P1939" s="13" t="s">
        <v>4597</v>
      </c>
      <c r="Q1939" s="15" t="s">
        <v>10180</v>
      </c>
    </row>
    <row r="1940" customFormat="false" ht="58.2" hidden="false" customHeight="false" outlineLevel="0" collapsed="false">
      <c r="A1940" s="13" t="s">
        <v>10181</v>
      </c>
      <c r="B1940" s="14" t="s">
        <v>129</v>
      </c>
      <c r="C1940" s="13" t="s">
        <v>140</v>
      </c>
      <c r="D1940" s="14" t="s">
        <v>10182</v>
      </c>
      <c r="E1940" s="16" t="s">
        <v>10183</v>
      </c>
      <c r="F1940" s="14" t="s">
        <v>415</v>
      </c>
      <c r="G1940" s="16" t="s">
        <v>10174</v>
      </c>
      <c r="H1940" s="13" t="s">
        <v>10175</v>
      </c>
      <c r="I1940" s="13" t="s">
        <v>10176</v>
      </c>
      <c r="J1940" s="13" t="s">
        <v>10177</v>
      </c>
      <c r="K1940" s="13" t="s">
        <v>10178</v>
      </c>
      <c r="L1940" s="13" t="s">
        <v>10179</v>
      </c>
      <c r="M1940" s="13" t="s">
        <v>56</v>
      </c>
      <c r="N1940" s="13" t="s">
        <v>249</v>
      </c>
      <c r="O1940" s="14"/>
      <c r="P1940" s="13" t="s">
        <v>4597</v>
      </c>
      <c r="Q1940" s="16" t="s">
        <v>10184</v>
      </c>
    </row>
    <row r="1941" customFormat="false" ht="58.2" hidden="false" customHeight="false" outlineLevel="0" collapsed="false">
      <c r="A1941" s="13" t="s">
        <v>10185</v>
      </c>
      <c r="B1941" s="14" t="s">
        <v>129</v>
      </c>
      <c r="C1941" s="13" t="s">
        <v>140</v>
      </c>
      <c r="D1941" s="14" t="s">
        <v>10186</v>
      </c>
      <c r="E1941" s="16" t="s">
        <v>10187</v>
      </c>
      <c r="F1941" s="14" t="s">
        <v>415</v>
      </c>
      <c r="G1941" s="16" t="s">
        <v>10188</v>
      </c>
      <c r="H1941" s="13" t="s">
        <v>8847</v>
      </c>
      <c r="I1941" s="13" t="s">
        <v>10189</v>
      </c>
      <c r="J1941" s="13" t="s">
        <v>10190</v>
      </c>
      <c r="K1941" s="13" t="s">
        <v>10191</v>
      </c>
      <c r="L1941" s="13" t="s">
        <v>10192</v>
      </c>
      <c r="M1941" s="13" t="s">
        <v>56</v>
      </c>
      <c r="N1941" s="13" t="s">
        <v>249</v>
      </c>
      <c r="O1941" s="14"/>
      <c r="P1941" s="13" t="s">
        <v>4597</v>
      </c>
      <c r="Q1941" s="16" t="s">
        <v>10193</v>
      </c>
    </row>
    <row r="1942" customFormat="false" ht="72.35" hidden="false" customHeight="false" outlineLevel="0" collapsed="false">
      <c r="A1942" s="13" t="s">
        <v>10194</v>
      </c>
      <c r="B1942" s="14" t="s">
        <v>129</v>
      </c>
      <c r="C1942" s="13" t="s">
        <v>140</v>
      </c>
      <c r="D1942" s="14" t="s">
        <v>10195</v>
      </c>
      <c r="E1942" s="16" t="s">
        <v>10196</v>
      </c>
      <c r="F1942" s="14" t="s">
        <v>415</v>
      </c>
      <c r="G1942" s="16" t="s">
        <v>10197</v>
      </c>
      <c r="H1942" s="13" t="s">
        <v>8847</v>
      </c>
      <c r="I1942" s="13" t="s">
        <v>10198</v>
      </c>
      <c r="J1942" s="13" t="s">
        <v>10199</v>
      </c>
      <c r="K1942" s="13" t="s">
        <v>10200</v>
      </c>
      <c r="L1942" s="13" t="s">
        <v>10201</v>
      </c>
      <c r="M1942" s="13" t="s">
        <v>56</v>
      </c>
      <c r="N1942" s="13" t="s">
        <v>249</v>
      </c>
      <c r="O1942" s="14"/>
      <c r="P1942" s="13" t="s">
        <v>4597</v>
      </c>
      <c r="Q1942" s="15" t="s">
        <v>10202</v>
      </c>
    </row>
    <row r="1943" customFormat="false" ht="72.35" hidden="false" customHeight="false" outlineLevel="0" collapsed="false">
      <c r="A1943" s="13" t="s">
        <v>10203</v>
      </c>
      <c r="B1943" s="14" t="s">
        <v>129</v>
      </c>
      <c r="C1943" s="13" t="s">
        <v>140</v>
      </c>
      <c r="D1943" s="14" t="s">
        <v>10204</v>
      </c>
      <c r="E1943" s="16" t="s">
        <v>10205</v>
      </c>
      <c r="F1943" s="14" t="s">
        <v>415</v>
      </c>
      <c r="G1943" s="16" t="s">
        <v>10206</v>
      </c>
      <c r="H1943" s="13" t="s">
        <v>8847</v>
      </c>
      <c r="I1943" s="13" t="s">
        <v>10207</v>
      </c>
      <c r="J1943" s="13" t="s">
        <v>10208</v>
      </c>
      <c r="K1943" s="13" t="s">
        <v>10209</v>
      </c>
      <c r="L1943" s="13" t="s">
        <v>10210</v>
      </c>
      <c r="M1943" s="13" t="s">
        <v>53</v>
      </c>
      <c r="N1943" s="13" t="s">
        <v>249</v>
      </c>
      <c r="O1943" s="14"/>
      <c r="P1943" s="13" t="s">
        <v>4597</v>
      </c>
      <c r="Q1943" s="16" t="s">
        <v>10211</v>
      </c>
    </row>
    <row r="1944" customFormat="false" ht="58.2" hidden="false" customHeight="false" outlineLevel="0" collapsed="false">
      <c r="A1944" s="13" t="s">
        <v>10212</v>
      </c>
      <c r="B1944" s="14" t="s">
        <v>129</v>
      </c>
      <c r="C1944" s="13" t="s">
        <v>140</v>
      </c>
      <c r="D1944" s="14" t="s">
        <v>10213</v>
      </c>
      <c r="E1944" s="16" t="s">
        <v>10214</v>
      </c>
      <c r="F1944" s="14" t="s">
        <v>415</v>
      </c>
      <c r="G1944" s="16" t="s">
        <v>10215</v>
      </c>
      <c r="H1944" s="13" t="s">
        <v>8847</v>
      </c>
      <c r="I1944" s="13" t="s">
        <v>10216</v>
      </c>
      <c r="J1944" s="13" t="s">
        <v>10217</v>
      </c>
      <c r="K1944" s="13" t="s">
        <v>10218</v>
      </c>
      <c r="L1944" s="13" t="s">
        <v>10219</v>
      </c>
      <c r="M1944" s="13" t="s">
        <v>56</v>
      </c>
      <c r="N1944" s="13" t="s">
        <v>249</v>
      </c>
      <c r="O1944" s="14"/>
      <c r="P1944" s="13" t="s">
        <v>4597</v>
      </c>
      <c r="Q1944" s="16" t="s">
        <v>10220</v>
      </c>
    </row>
    <row r="1945" customFormat="false" ht="58.2" hidden="false" customHeight="false" outlineLevel="0" collapsed="false">
      <c r="A1945" s="13" t="s">
        <v>10221</v>
      </c>
      <c r="B1945" s="14" t="s">
        <v>129</v>
      </c>
      <c r="C1945" s="13" t="s">
        <v>140</v>
      </c>
      <c r="D1945" s="14" t="s">
        <v>10222</v>
      </c>
      <c r="E1945" s="16" t="s">
        <v>10223</v>
      </c>
      <c r="F1945" s="14" t="s">
        <v>415</v>
      </c>
      <c r="G1945" s="16" t="s">
        <v>10224</v>
      </c>
      <c r="H1945" s="13" t="s">
        <v>8847</v>
      </c>
      <c r="I1945" s="13" t="s">
        <v>10225</v>
      </c>
      <c r="J1945" s="13" t="s">
        <v>10226</v>
      </c>
      <c r="K1945" s="13" t="s">
        <v>10227</v>
      </c>
      <c r="L1945" s="13" t="s">
        <v>10228</v>
      </c>
      <c r="M1945" s="13" t="s">
        <v>52</v>
      </c>
      <c r="N1945" s="13" t="s">
        <v>249</v>
      </c>
      <c r="O1945" s="14"/>
      <c r="P1945" s="13" t="s">
        <v>4597</v>
      </c>
      <c r="Q1945" s="16" t="s">
        <v>10229</v>
      </c>
    </row>
    <row r="1946" customFormat="false" ht="58.2" hidden="false" customHeight="false" outlineLevel="0" collapsed="false">
      <c r="A1946" s="13" t="s">
        <v>10230</v>
      </c>
      <c r="B1946" s="14" t="s">
        <v>129</v>
      </c>
      <c r="C1946" s="13" t="s">
        <v>140</v>
      </c>
      <c r="D1946" s="14" t="s">
        <v>10231</v>
      </c>
      <c r="E1946" s="16" t="s">
        <v>10232</v>
      </c>
      <c r="F1946" s="14" t="s">
        <v>415</v>
      </c>
      <c r="G1946" s="16" t="s">
        <v>10233</v>
      </c>
      <c r="H1946" s="13" t="s">
        <v>8847</v>
      </c>
      <c r="I1946" s="13" t="s">
        <v>10234</v>
      </c>
      <c r="J1946" s="13" t="s">
        <v>10235</v>
      </c>
      <c r="K1946" s="13" t="s">
        <v>10236</v>
      </c>
      <c r="L1946" s="13" t="s">
        <v>10237</v>
      </c>
      <c r="M1946" s="13" t="s">
        <v>56</v>
      </c>
      <c r="N1946" s="13" t="s">
        <v>249</v>
      </c>
      <c r="O1946" s="14"/>
      <c r="P1946" s="13" t="s">
        <v>4597</v>
      </c>
      <c r="Q1946" s="16" t="s">
        <v>10238</v>
      </c>
    </row>
    <row r="1947" customFormat="false" ht="58.2" hidden="false" customHeight="false" outlineLevel="0" collapsed="false">
      <c r="A1947" s="13" t="s">
        <v>10239</v>
      </c>
      <c r="B1947" s="14" t="s">
        <v>129</v>
      </c>
      <c r="C1947" s="13" t="s">
        <v>140</v>
      </c>
      <c r="D1947" s="14" t="s">
        <v>10240</v>
      </c>
      <c r="E1947" s="16" t="s">
        <v>10241</v>
      </c>
      <c r="F1947" s="14" t="s">
        <v>415</v>
      </c>
      <c r="G1947" s="16" t="s">
        <v>10242</v>
      </c>
      <c r="H1947" s="13" t="s">
        <v>8847</v>
      </c>
      <c r="I1947" s="13" t="s">
        <v>10243</v>
      </c>
      <c r="J1947" s="13" t="s">
        <v>10244</v>
      </c>
      <c r="K1947" s="13" t="s">
        <v>10245</v>
      </c>
      <c r="L1947" s="13" t="s">
        <v>10246</v>
      </c>
      <c r="M1947" s="13" t="s">
        <v>56</v>
      </c>
      <c r="N1947" s="13" t="s">
        <v>249</v>
      </c>
      <c r="O1947" s="14"/>
      <c r="P1947" s="13" t="s">
        <v>4597</v>
      </c>
      <c r="Q1947" s="16" t="s">
        <v>10247</v>
      </c>
    </row>
    <row r="1948" customFormat="false" ht="58.2" hidden="false" customHeight="false" outlineLevel="0" collapsed="false">
      <c r="A1948" s="13" t="s">
        <v>10248</v>
      </c>
      <c r="B1948" s="14" t="s">
        <v>129</v>
      </c>
      <c r="C1948" s="13" t="s">
        <v>140</v>
      </c>
      <c r="D1948" s="14" t="s">
        <v>10249</v>
      </c>
      <c r="E1948" s="16" t="s">
        <v>10250</v>
      </c>
      <c r="F1948" s="14" t="s">
        <v>415</v>
      </c>
      <c r="G1948" s="16" t="s">
        <v>10251</v>
      </c>
      <c r="H1948" s="13" t="s">
        <v>8847</v>
      </c>
      <c r="I1948" s="13" t="s">
        <v>10252</v>
      </c>
      <c r="J1948" s="13" t="s">
        <v>10253</v>
      </c>
      <c r="K1948" s="13" t="s">
        <v>10254</v>
      </c>
      <c r="L1948" s="13" t="s">
        <v>10255</v>
      </c>
      <c r="M1948" s="13" t="s">
        <v>52</v>
      </c>
      <c r="N1948" s="13" t="s">
        <v>249</v>
      </c>
      <c r="O1948" s="14"/>
      <c r="P1948" s="13" t="s">
        <v>4597</v>
      </c>
      <c r="Q1948" s="16"/>
    </row>
    <row r="1949" customFormat="false" ht="58.2" hidden="false" customHeight="false" outlineLevel="0" collapsed="false">
      <c r="A1949" s="13" t="s">
        <v>10256</v>
      </c>
      <c r="B1949" s="14" t="s">
        <v>129</v>
      </c>
      <c r="C1949" s="13" t="s">
        <v>140</v>
      </c>
      <c r="D1949" s="14" t="s">
        <v>10257</v>
      </c>
      <c r="E1949" s="16" t="s">
        <v>10258</v>
      </c>
      <c r="F1949" s="14" t="s">
        <v>415</v>
      </c>
      <c r="G1949" s="16" t="s">
        <v>10259</v>
      </c>
      <c r="H1949" s="13" t="s">
        <v>8847</v>
      </c>
      <c r="I1949" s="13" t="s">
        <v>10260</v>
      </c>
      <c r="J1949" s="13" t="s">
        <v>10261</v>
      </c>
      <c r="K1949" s="13" t="s">
        <v>10262</v>
      </c>
      <c r="L1949" s="13" t="s">
        <v>10263</v>
      </c>
      <c r="M1949" s="13" t="s">
        <v>56</v>
      </c>
      <c r="N1949" s="13" t="s">
        <v>249</v>
      </c>
      <c r="O1949" s="14"/>
      <c r="P1949" s="13" t="s">
        <v>4597</v>
      </c>
      <c r="Q1949" s="16" t="s">
        <v>10264</v>
      </c>
    </row>
    <row r="1950" customFormat="false" ht="86.55" hidden="false" customHeight="false" outlineLevel="0" collapsed="false">
      <c r="A1950" s="13" t="s">
        <v>10265</v>
      </c>
      <c r="B1950" s="14" t="s">
        <v>129</v>
      </c>
      <c r="C1950" s="13" t="s">
        <v>140</v>
      </c>
      <c r="D1950" s="14" t="s">
        <v>10266</v>
      </c>
      <c r="E1950" s="16" t="s">
        <v>10267</v>
      </c>
      <c r="F1950" s="14" t="s">
        <v>415</v>
      </c>
      <c r="G1950" s="16" t="s">
        <v>10268</v>
      </c>
      <c r="H1950" s="13" t="s">
        <v>8847</v>
      </c>
      <c r="I1950" s="13" t="s">
        <v>10269</v>
      </c>
      <c r="J1950" s="13" t="s">
        <v>10270</v>
      </c>
      <c r="K1950" s="13" t="s">
        <v>10271</v>
      </c>
      <c r="L1950" s="13" t="s">
        <v>10272</v>
      </c>
      <c r="M1950" s="13" t="s">
        <v>53</v>
      </c>
      <c r="N1950" s="13" t="s">
        <v>249</v>
      </c>
      <c r="O1950" s="14"/>
      <c r="P1950" s="13" t="s">
        <v>4597</v>
      </c>
      <c r="Q1950" s="16"/>
    </row>
    <row r="1951" customFormat="false" ht="86.55" hidden="false" customHeight="false" outlineLevel="0" collapsed="false">
      <c r="A1951" s="13" t="s">
        <v>10273</v>
      </c>
      <c r="B1951" s="14" t="s">
        <v>129</v>
      </c>
      <c r="C1951" s="13" t="s">
        <v>140</v>
      </c>
      <c r="D1951" s="14" t="s">
        <v>10274</v>
      </c>
      <c r="E1951" s="16" t="s">
        <v>10275</v>
      </c>
      <c r="F1951" s="14" t="s">
        <v>396</v>
      </c>
      <c r="G1951" s="16" t="s">
        <v>10157</v>
      </c>
      <c r="H1951" s="13" t="s">
        <v>8847</v>
      </c>
      <c r="I1951" s="13" t="s">
        <v>10276</v>
      </c>
      <c r="J1951" s="13" t="s">
        <v>10277</v>
      </c>
      <c r="K1951" s="13" t="s">
        <v>10278</v>
      </c>
      <c r="L1951" s="13" t="s">
        <v>10279</v>
      </c>
      <c r="M1951" s="13" t="s">
        <v>52</v>
      </c>
      <c r="N1951" s="13" t="s">
        <v>249</v>
      </c>
      <c r="O1951" s="14"/>
      <c r="P1951" s="13" t="s">
        <v>4597</v>
      </c>
      <c r="Q1951" s="16" t="s">
        <v>10280</v>
      </c>
    </row>
    <row r="1952" customFormat="false" ht="129.1" hidden="false" customHeight="false" outlineLevel="0" collapsed="false">
      <c r="A1952" s="13" t="s">
        <v>10281</v>
      </c>
      <c r="B1952" s="14" t="s">
        <v>129</v>
      </c>
      <c r="C1952" s="13" t="s">
        <v>142</v>
      </c>
      <c r="D1952" s="14" t="s">
        <v>10282</v>
      </c>
      <c r="E1952" s="16" t="s">
        <v>10283</v>
      </c>
      <c r="F1952" s="14" t="s">
        <v>415</v>
      </c>
      <c r="G1952" s="16"/>
      <c r="H1952" s="13" t="s">
        <v>10284</v>
      </c>
      <c r="I1952" s="13" t="s">
        <v>10285</v>
      </c>
      <c r="J1952" s="13" t="s">
        <v>10286</v>
      </c>
      <c r="K1952" s="13" t="s">
        <v>10287</v>
      </c>
      <c r="L1952" s="13" t="s">
        <v>10288</v>
      </c>
      <c r="M1952" s="13" t="s">
        <v>53</v>
      </c>
      <c r="N1952" s="13" t="s">
        <v>249</v>
      </c>
      <c r="O1952" s="14"/>
      <c r="P1952" s="13" t="s">
        <v>4597</v>
      </c>
      <c r="Q1952" s="16" t="s">
        <v>10289</v>
      </c>
    </row>
    <row r="1953" customFormat="false" ht="86.55" hidden="false" customHeight="false" outlineLevel="0" collapsed="false">
      <c r="A1953" s="13" t="s">
        <v>10290</v>
      </c>
      <c r="B1953" s="14" t="s">
        <v>129</v>
      </c>
      <c r="C1953" s="13" t="s">
        <v>142</v>
      </c>
      <c r="D1953" s="14" t="s">
        <v>10291</v>
      </c>
      <c r="E1953" s="16" t="s">
        <v>10292</v>
      </c>
      <c r="F1953" s="14" t="s">
        <v>415</v>
      </c>
      <c r="G1953" s="16"/>
      <c r="H1953" s="13" t="s">
        <v>10293</v>
      </c>
      <c r="I1953" s="13" t="s">
        <v>10294</v>
      </c>
      <c r="J1953" s="13" t="s">
        <v>10295</v>
      </c>
      <c r="K1953" s="13" t="s">
        <v>10296</v>
      </c>
      <c r="L1953" s="13" t="s">
        <v>10297</v>
      </c>
      <c r="M1953" s="13" t="s">
        <v>56</v>
      </c>
      <c r="N1953" s="13" t="s">
        <v>249</v>
      </c>
      <c r="O1953" s="14"/>
      <c r="P1953" s="13" t="s">
        <v>4597</v>
      </c>
      <c r="Q1953" s="16" t="s">
        <v>10298</v>
      </c>
    </row>
    <row r="1954" customFormat="false" ht="86.55" hidden="false" customHeight="false" outlineLevel="0" collapsed="false">
      <c r="A1954" s="13" t="s">
        <v>10299</v>
      </c>
      <c r="B1954" s="14" t="s">
        <v>129</v>
      </c>
      <c r="C1954" s="13" t="s">
        <v>142</v>
      </c>
      <c r="D1954" s="14" t="s">
        <v>10300</v>
      </c>
      <c r="E1954" s="16" t="s">
        <v>10301</v>
      </c>
      <c r="F1954" s="14" t="s">
        <v>450</v>
      </c>
      <c r="G1954" s="16"/>
      <c r="H1954" s="13" t="s">
        <v>10302</v>
      </c>
      <c r="I1954" s="13" t="s">
        <v>10303</v>
      </c>
      <c r="J1954" s="13" t="s">
        <v>10304</v>
      </c>
      <c r="K1954" s="14"/>
      <c r="L1954" s="13" t="s">
        <v>10305</v>
      </c>
      <c r="M1954" s="13" t="s">
        <v>56</v>
      </c>
      <c r="N1954" s="13" t="s">
        <v>249</v>
      </c>
      <c r="O1954" s="14"/>
      <c r="P1954" s="13" t="s">
        <v>4597</v>
      </c>
      <c r="Q1954" s="16" t="s">
        <v>10306</v>
      </c>
    </row>
    <row r="1955" customFormat="false" ht="100.7" hidden="false" customHeight="false" outlineLevel="0" collapsed="false">
      <c r="A1955" s="13" t="s">
        <v>10307</v>
      </c>
      <c r="B1955" s="14" t="s">
        <v>129</v>
      </c>
      <c r="C1955" s="13" t="s">
        <v>142</v>
      </c>
      <c r="D1955" s="14" t="s">
        <v>10308</v>
      </c>
      <c r="E1955" s="16" t="s">
        <v>10309</v>
      </c>
      <c r="F1955" s="14" t="s">
        <v>415</v>
      </c>
      <c r="G1955" s="16"/>
      <c r="H1955" s="13" t="s">
        <v>10310</v>
      </c>
      <c r="I1955" s="13" t="s">
        <v>10311</v>
      </c>
      <c r="J1955" s="13" t="s">
        <v>10312</v>
      </c>
      <c r="K1955" s="13" t="s">
        <v>10313</v>
      </c>
      <c r="L1955" s="13" t="s">
        <v>10314</v>
      </c>
      <c r="M1955" s="13" t="s">
        <v>56</v>
      </c>
      <c r="N1955" s="13" t="s">
        <v>249</v>
      </c>
      <c r="O1955" s="14"/>
      <c r="P1955" s="13" t="s">
        <v>4597</v>
      </c>
      <c r="Q1955" s="16" t="s">
        <v>10315</v>
      </c>
    </row>
    <row r="1956" customFormat="false" ht="72.35" hidden="false" customHeight="false" outlineLevel="0" collapsed="false">
      <c r="A1956" s="13" t="s">
        <v>10316</v>
      </c>
      <c r="B1956" s="14" t="s">
        <v>129</v>
      </c>
      <c r="C1956" s="13" t="s">
        <v>142</v>
      </c>
      <c r="D1956" s="14" t="s">
        <v>10317</v>
      </c>
      <c r="E1956" s="16" t="s">
        <v>10318</v>
      </c>
      <c r="F1956" s="14" t="s">
        <v>415</v>
      </c>
      <c r="G1956" s="16"/>
      <c r="H1956" s="13" t="s">
        <v>10319</v>
      </c>
      <c r="I1956" s="13" t="s">
        <v>10320</v>
      </c>
      <c r="J1956" s="13" t="s">
        <v>10321</v>
      </c>
      <c r="K1956" s="13" t="s">
        <v>10322</v>
      </c>
      <c r="L1956" s="13" t="s">
        <v>10323</v>
      </c>
      <c r="M1956" s="13" t="s">
        <v>53</v>
      </c>
      <c r="N1956" s="13" t="s">
        <v>249</v>
      </c>
      <c r="O1956" s="14"/>
      <c r="P1956" s="13" t="s">
        <v>4597</v>
      </c>
      <c r="Q1956" s="16" t="s">
        <v>10324</v>
      </c>
    </row>
    <row r="1957" customFormat="false" ht="86.55" hidden="false" customHeight="false" outlineLevel="0" collapsed="false">
      <c r="A1957" s="13" t="s">
        <v>10325</v>
      </c>
      <c r="B1957" s="14" t="s">
        <v>129</v>
      </c>
      <c r="C1957" s="13" t="s">
        <v>142</v>
      </c>
      <c r="D1957" s="14" t="s">
        <v>10326</v>
      </c>
      <c r="E1957" s="16" t="s">
        <v>10327</v>
      </c>
      <c r="F1957" s="14" t="s">
        <v>415</v>
      </c>
      <c r="G1957" s="16"/>
      <c r="H1957" s="13" t="s">
        <v>10328</v>
      </c>
      <c r="I1957" s="13" t="s">
        <v>9024</v>
      </c>
      <c r="J1957" s="13" t="s">
        <v>9025</v>
      </c>
      <c r="K1957" s="13" t="s">
        <v>9026</v>
      </c>
      <c r="L1957" s="13" t="s">
        <v>9027</v>
      </c>
      <c r="M1957" s="13" t="s">
        <v>53</v>
      </c>
      <c r="N1957" s="13" t="s">
        <v>249</v>
      </c>
      <c r="O1957" s="14"/>
      <c r="P1957" s="13" t="s">
        <v>4597</v>
      </c>
      <c r="Q1957" s="16" t="s">
        <v>10329</v>
      </c>
    </row>
    <row r="1958" customFormat="false" ht="129.1" hidden="false" customHeight="false" outlineLevel="0" collapsed="false">
      <c r="A1958" s="13" t="s">
        <v>10330</v>
      </c>
      <c r="B1958" s="14" t="s">
        <v>129</v>
      </c>
      <c r="C1958" s="13" t="s">
        <v>142</v>
      </c>
      <c r="D1958" s="14" t="s">
        <v>10331</v>
      </c>
      <c r="E1958" s="16" t="s">
        <v>10332</v>
      </c>
      <c r="F1958" s="14" t="s">
        <v>450</v>
      </c>
      <c r="G1958" s="16"/>
      <c r="H1958" s="13" t="s">
        <v>10328</v>
      </c>
      <c r="I1958" s="13" t="s">
        <v>9167</v>
      </c>
      <c r="J1958" s="13" t="s">
        <v>9168</v>
      </c>
      <c r="K1958" s="13" t="s">
        <v>9169</v>
      </c>
      <c r="L1958" s="13" t="s">
        <v>9170</v>
      </c>
      <c r="M1958" s="13" t="s">
        <v>52</v>
      </c>
      <c r="N1958" s="13" t="s">
        <v>249</v>
      </c>
      <c r="O1958" s="14"/>
      <c r="P1958" s="13" t="s">
        <v>4597</v>
      </c>
      <c r="Q1958" s="16" t="s">
        <v>10333</v>
      </c>
    </row>
    <row r="1959" customFormat="false" ht="100.7" hidden="false" customHeight="false" outlineLevel="0" collapsed="false">
      <c r="A1959" s="13" t="s">
        <v>10334</v>
      </c>
      <c r="B1959" s="14" t="s">
        <v>129</v>
      </c>
      <c r="C1959" s="13" t="s">
        <v>142</v>
      </c>
      <c r="D1959" s="14" t="s">
        <v>10335</v>
      </c>
      <c r="E1959" s="16" t="s">
        <v>10336</v>
      </c>
      <c r="F1959" s="14" t="s">
        <v>415</v>
      </c>
      <c r="G1959" s="16"/>
      <c r="H1959" s="13" t="s">
        <v>10328</v>
      </c>
      <c r="I1959" s="13" t="s">
        <v>9193</v>
      </c>
      <c r="J1959" s="13" t="s">
        <v>9194</v>
      </c>
      <c r="K1959" s="13" t="s">
        <v>9195</v>
      </c>
      <c r="L1959" s="13" t="s">
        <v>9196</v>
      </c>
      <c r="M1959" s="13" t="s">
        <v>52</v>
      </c>
      <c r="N1959" s="13" t="s">
        <v>249</v>
      </c>
      <c r="O1959" s="14"/>
      <c r="P1959" s="13" t="s">
        <v>4597</v>
      </c>
      <c r="Q1959" s="16" t="s">
        <v>10337</v>
      </c>
    </row>
    <row r="1960" customFormat="false" ht="86.55" hidden="false" customHeight="false" outlineLevel="0" collapsed="false">
      <c r="A1960" s="13" t="s">
        <v>10338</v>
      </c>
      <c r="B1960" s="14" t="s">
        <v>129</v>
      </c>
      <c r="C1960" s="13" t="s">
        <v>142</v>
      </c>
      <c r="D1960" s="14" t="s">
        <v>10339</v>
      </c>
      <c r="E1960" s="16" t="s">
        <v>10340</v>
      </c>
      <c r="F1960" s="14" t="s">
        <v>450</v>
      </c>
      <c r="G1960" s="16"/>
      <c r="H1960" s="13" t="s">
        <v>10328</v>
      </c>
      <c r="I1960" s="13" t="s">
        <v>10341</v>
      </c>
      <c r="J1960" s="13" t="s">
        <v>10342</v>
      </c>
      <c r="K1960" s="13" t="s">
        <v>10343</v>
      </c>
      <c r="L1960" s="13" t="s">
        <v>10344</v>
      </c>
      <c r="M1960" s="13" t="s">
        <v>56</v>
      </c>
      <c r="N1960" s="13" t="s">
        <v>249</v>
      </c>
      <c r="O1960" s="14"/>
      <c r="P1960" s="13" t="s">
        <v>4597</v>
      </c>
      <c r="Q1960" s="16" t="s">
        <v>10345</v>
      </c>
    </row>
    <row r="1961" customFormat="false" ht="100.7" hidden="false" customHeight="false" outlineLevel="0" collapsed="false">
      <c r="A1961" s="13" t="s">
        <v>10346</v>
      </c>
      <c r="B1961" s="14" t="s">
        <v>129</v>
      </c>
      <c r="C1961" s="13" t="s">
        <v>142</v>
      </c>
      <c r="D1961" s="14" t="s">
        <v>10347</v>
      </c>
      <c r="E1961" s="16" t="s">
        <v>10348</v>
      </c>
      <c r="F1961" s="14" t="s">
        <v>415</v>
      </c>
      <c r="G1961" s="16"/>
      <c r="H1961" s="13" t="s">
        <v>8847</v>
      </c>
      <c r="I1961" s="13" t="s">
        <v>10349</v>
      </c>
      <c r="J1961" s="13" t="s">
        <v>10350</v>
      </c>
      <c r="K1961" s="13" t="s">
        <v>10351</v>
      </c>
      <c r="L1961" s="13" t="s">
        <v>10352</v>
      </c>
      <c r="M1961" s="13" t="s">
        <v>53</v>
      </c>
      <c r="N1961" s="13" t="s">
        <v>249</v>
      </c>
      <c r="O1961" s="14"/>
      <c r="P1961" s="13" t="s">
        <v>4597</v>
      </c>
      <c r="Q1961" s="16" t="s">
        <v>10353</v>
      </c>
    </row>
    <row r="1962" customFormat="false" ht="100.7" hidden="false" customHeight="false" outlineLevel="0" collapsed="false">
      <c r="A1962" s="13" t="s">
        <v>10354</v>
      </c>
      <c r="B1962" s="14" t="s">
        <v>129</v>
      </c>
      <c r="C1962" s="13" t="s">
        <v>142</v>
      </c>
      <c r="D1962" s="14" t="s">
        <v>10355</v>
      </c>
      <c r="E1962" s="16" t="s">
        <v>10356</v>
      </c>
      <c r="F1962" s="14" t="s">
        <v>396</v>
      </c>
      <c r="G1962" s="16"/>
      <c r="H1962" s="13" t="s">
        <v>8847</v>
      </c>
      <c r="I1962" s="13" t="s">
        <v>10357</v>
      </c>
      <c r="J1962" s="14" t="s">
        <v>10358</v>
      </c>
      <c r="K1962" s="14"/>
      <c r="L1962" s="14"/>
      <c r="M1962" s="13" t="s">
        <v>54</v>
      </c>
      <c r="N1962" s="13" t="s">
        <v>249</v>
      </c>
      <c r="O1962" s="14"/>
      <c r="P1962" s="13" t="s">
        <v>4597</v>
      </c>
      <c r="Q1962" s="16" t="s">
        <v>10359</v>
      </c>
    </row>
    <row r="1963" customFormat="false" ht="100.7" hidden="false" customHeight="false" outlineLevel="0" collapsed="false">
      <c r="A1963" s="13" t="s">
        <v>10360</v>
      </c>
      <c r="B1963" s="14" t="s">
        <v>129</v>
      </c>
      <c r="C1963" s="13" t="s">
        <v>142</v>
      </c>
      <c r="D1963" s="14" t="s">
        <v>10361</v>
      </c>
      <c r="E1963" s="16" t="s">
        <v>10362</v>
      </c>
      <c r="F1963" s="14" t="s">
        <v>415</v>
      </c>
      <c r="G1963" s="16"/>
      <c r="H1963" s="13" t="s">
        <v>10328</v>
      </c>
      <c r="I1963" s="13" t="s">
        <v>10363</v>
      </c>
      <c r="J1963" s="13" t="s">
        <v>10364</v>
      </c>
      <c r="K1963" s="13" t="s">
        <v>10365</v>
      </c>
      <c r="L1963" s="13" t="s">
        <v>10366</v>
      </c>
      <c r="M1963" s="13" t="s">
        <v>56</v>
      </c>
      <c r="N1963" s="13" t="s">
        <v>249</v>
      </c>
      <c r="O1963" s="14"/>
      <c r="P1963" s="13" t="s">
        <v>4597</v>
      </c>
      <c r="Q1963" s="16" t="s">
        <v>10367</v>
      </c>
    </row>
    <row r="1964" customFormat="false" ht="114.9" hidden="false" customHeight="false" outlineLevel="0" collapsed="false">
      <c r="A1964" s="13" t="s">
        <v>10368</v>
      </c>
      <c r="B1964" s="14" t="s">
        <v>129</v>
      </c>
      <c r="C1964" s="13" t="s">
        <v>142</v>
      </c>
      <c r="D1964" s="14" t="s">
        <v>10369</v>
      </c>
      <c r="E1964" s="16" t="s">
        <v>10370</v>
      </c>
      <c r="F1964" s="14" t="s">
        <v>415</v>
      </c>
      <c r="G1964" s="16"/>
      <c r="H1964" s="13" t="s">
        <v>8847</v>
      </c>
      <c r="I1964" s="13" t="s">
        <v>10371</v>
      </c>
      <c r="J1964" s="13" t="s">
        <v>10372</v>
      </c>
      <c r="K1964" s="13" t="s">
        <v>10373</v>
      </c>
      <c r="L1964" s="13" t="s">
        <v>10374</v>
      </c>
      <c r="M1964" s="13" t="s">
        <v>56</v>
      </c>
      <c r="N1964" s="13" t="s">
        <v>249</v>
      </c>
      <c r="O1964" s="14"/>
      <c r="P1964" s="13" t="s">
        <v>4597</v>
      </c>
      <c r="Q1964" s="16" t="s">
        <v>10375</v>
      </c>
    </row>
    <row r="1965" customFormat="false" ht="114.9" hidden="false" customHeight="false" outlineLevel="0" collapsed="false">
      <c r="A1965" s="13" t="s">
        <v>10376</v>
      </c>
      <c r="B1965" s="14" t="s">
        <v>129</v>
      </c>
      <c r="C1965" s="13" t="s">
        <v>142</v>
      </c>
      <c r="D1965" s="14" t="s">
        <v>10377</v>
      </c>
      <c r="E1965" s="16" t="s">
        <v>10378</v>
      </c>
      <c r="F1965" s="14" t="s">
        <v>415</v>
      </c>
      <c r="G1965" s="16"/>
      <c r="H1965" s="13" t="s">
        <v>10328</v>
      </c>
      <c r="I1965" s="13" t="s">
        <v>9009</v>
      </c>
      <c r="J1965" s="13" t="s">
        <v>9010</v>
      </c>
      <c r="K1965" s="13" t="s">
        <v>9011</v>
      </c>
      <c r="L1965" s="13" t="s">
        <v>9012</v>
      </c>
      <c r="M1965" s="13" t="s">
        <v>53</v>
      </c>
      <c r="N1965" s="13" t="s">
        <v>249</v>
      </c>
      <c r="O1965" s="14"/>
      <c r="P1965" s="13" t="s">
        <v>4597</v>
      </c>
      <c r="Q1965" s="15" t="s">
        <v>10379</v>
      </c>
    </row>
    <row r="1966" customFormat="false" ht="72.35" hidden="false" customHeight="false" outlineLevel="0" collapsed="false">
      <c r="A1966" s="13" t="s">
        <v>10380</v>
      </c>
      <c r="B1966" s="14" t="s">
        <v>144</v>
      </c>
      <c r="C1966" s="13" t="s">
        <v>145</v>
      </c>
      <c r="D1966" s="14" t="s">
        <v>10381</v>
      </c>
      <c r="E1966" s="16" t="s">
        <v>10382</v>
      </c>
      <c r="F1966" s="14" t="s">
        <v>396</v>
      </c>
      <c r="G1966" s="16" t="s">
        <v>10383</v>
      </c>
      <c r="H1966" s="13" t="s">
        <v>10384</v>
      </c>
      <c r="I1966" s="13" t="s">
        <v>10385</v>
      </c>
      <c r="J1966" s="13" t="s">
        <v>10386</v>
      </c>
      <c r="K1966" s="13" t="s">
        <v>10387</v>
      </c>
      <c r="L1966" s="13" t="s">
        <v>10388</v>
      </c>
      <c r="M1966" s="13" t="s">
        <v>53</v>
      </c>
      <c r="N1966" s="13" t="s">
        <v>249</v>
      </c>
      <c r="O1966" s="14"/>
      <c r="P1966" s="13" t="s">
        <v>4597</v>
      </c>
      <c r="Q1966" s="16" t="s">
        <v>10389</v>
      </c>
    </row>
    <row r="1967" customFormat="false" ht="58.2" hidden="false" customHeight="false" outlineLevel="0" collapsed="false">
      <c r="A1967" s="13" t="s">
        <v>10390</v>
      </c>
      <c r="B1967" s="14" t="s">
        <v>144</v>
      </c>
      <c r="C1967" s="13" t="s">
        <v>145</v>
      </c>
      <c r="D1967" s="14" t="s">
        <v>10381</v>
      </c>
      <c r="E1967" s="16" t="s">
        <v>10391</v>
      </c>
      <c r="F1967" s="14" t="s">
        <v>396</v>
      </c>
      <c r="G1967" s="16" t="s">
        <v>10383</v>
      </c>
      <c r="H1967" s="13" t="s">
        <v>10384</v>
      </c>
      <c r="I1967" s="13" t="s">
        <v>10385</v>
      </c>
      <c r="J1967" s="13" t="s">
        <v>10386</v>
      </c>
      <c r="K1967" s="13" t="s">
        <v>10387</v>
      </c>
      <c r="L1967" s="13" t="s">
        <v>10388</v>
      </c>
      <c r="M1967" s="13" t="s">
        <v>53</v>
      </c>
      <c r="N1967" s="13" t="s">
        <v>249</v>
      </c>
      <c r="O1967" s="14"/>
      <c r="P1967" s="13" t="s">
        <v>4597</v>
      </c>
      <c r="Q1967" s="16" t="s">
        <v>10392</v>
      </c>
    </row>
    <row r="1968" customFormat="false" ht="86.55" hidden="false" customHeight="false" outlineLevel="0" collapsed="false">
      <c r="A1968" s="13" t="s">
        <v>10393</v>
      </c>
      <c r="B1968" s="14" t="s">
        <v>144</v>
      </c>
      <c r="C1968" s="13" t="s">
        <v>145</v>
      </c>
      <c r="D1968" s="14" t="s">
        <v>10381</v>
      </c>
      <c r="E1968" s="16" t="s">
        <v>10394</v>
      </c>
      <c r="F1968" s="14" t="s">
        <v>396</v>
      </c>
      <c r="G1968" s="16" t="s">
        <v>10383</v>
      </c>
      <c r="H1968" s="13" t="s">
        <v>10384</v>
      </c>
      <c r="I1968" s="13" t="s">
        <v>10385</v>
      </c>
      <c r="J1968" s="13" t="s">
        <v>10386</v>
      </c>
      <c r="K1968" s="13" t="s">
        <v>10387</v>
      </c>
      <c r="L1968" s="13" t="s">
        <v>10388</v>
      </c>
      <c r="M1968" s="13" t="s">
        <v>53</v>
      </c>
      <c r="N1968" s="13" t="s">
        <v>249</v>
      </c>
      <c r="O1968" s="14"/>
      <c r="P1968" s="13" t="s">
        <v>4597</v>
      </c>
      <c r="Q1968" s="16" t="s">
        <v>10395</v>
      </c>
    </row>
    <row r="1969" customFormat="false" ht="86.55" hidden="false" customHeight="false" outlineLevel="0" collapsed="false">
      <c r="A1969" s="13" t="s">
        <v>10396</v>
      </c>
      <c r="B1969" s="14" t="s">
        <v>144</v>
      </c>
      <c r="C1969" s="13" t="s">
        <v>145</v>
      </c>
      <c r="D1969" s="14" t="s">
        <v>10381</v>
      </c>
      <c r="E1969" s="16" t="s">
        <v>10397</v>
      </c>
      <c r="F1969" s="14" t="s">
        <v>396</v>
      </c>
      <c r="G1969" s="16" t="s">
        <v>10383</v>
      </c>
      <c r="H1969" s="13" t="s">
        <v>10384</v>
      </c>
      <c r="I1969" s="13" t="s">
        <v>10385</v>
      </c>
      <c r="J1969" s="13" t="s">
        <v>10386</v>
      </c>
      <c r="K1969" s="13" t="s">
        <v>10387</v>
      </c>
      <c r="L1969" s="13" t="s">
        <v>10388</v>
      </c>
      <c r="M1969" s="13" t="s">
        <v>53</v>
      </c>
      <c r="N1969" s="13" t="s">
        <v>249</v>
      </c>
      <c r="O1969" s="14"/>
      <c r="P1969" s="13" t="s">
        <v>4597</v>
      </c>
      <c r="Q1969" s="16" t="s">
        <v>10398</v>
      </c>
    </row>
    <row r="1970" customFormat="false" ht="100.7" hidden="false" customHeight="false" outlineLevel="0" collapsed="false">
      <c r="A1970" s="13" t="s">
        <v>10399</v>
      </c>
      <c r="B1970" s="14" t="s">
        <v>144</v>
      </c>
      <c r="C1970" s="13" t="s">
        <v>145</v>
      </c>
      <c r="D1970" s="14" t="s">
        <v>10400</v>
      </c>
      <c r="E1970" s="16" t="s">
        <v>10401</v>
      </c>
      <c r="F1970" s="14" t="s">
        <v>415</v>
      </c>
      <c r="G1970" s="16" t="s">
        <v>10402</v>
      </c>
      <c r="H1970" s="13" t="s">
        <v>10403</v>
      </c>
      <c r="I1970" s="13" t="s">
        <v>10404</v>
      </c>
      <c r="J1970" s="13" t="s">
        <v>10405</v>
      </c>
      <c r="K1970" s="13" t="s">
        <v>10406</v>
      </c>
      <c r="L1970" s="13" t="s">
        <v>10407</v>
      </c>
      <c r="M1970" s="13" t="s">
        <v>52</v>
      </c>
      <c r="N1970" s="13" t="s">
        <v>249</v>
      </c>
      <c r="O1970" s="14"/>
      <c r="P1970" s="13" t="s">
        <v>4597</v>
      </c>
      <c r="Q1970" s="16" t="s">
        <v>10408</v>
      </c>
    </row>
    <row r="1971" customFormat="false" ht="72.35" hidden="false" customHeight="false" outlineLevel="0" collapsed="false">
      <c r="A1971" s="13" t="s">
        <v>10409</v>
      </c>
      <c r="B1971" s="14" t="s">
        <v>144</v>
      </c>
      <c r="C1971" s="13" t="s">
        <v>145</v>
      </c>
      <c r="D1971" s="14" t="s">
        <v>10400</v>
      </c>
      <c r="E1971" s="16" t="s">
        <v>10410</v>
      </c>
      <c r="F1971" s="14" t="s">
        <v>415</v>
      </c>
      <c r="G1971" s="16" t="s">
        <v>10402</v>
      </c>
      <c r="H1971" s="13" t="s">
        <v>10403</v>
      </c>
      <c r="I1971" s="13" t="s">
        <v>10404</v>
      </c>
      <c r="J1971" s="13" t="s">
        <v>10405</v>
      </c>
      <c r="K1971" s="13" t="s">
        <v>10406</v>
      </c>
      <c r="L1971" s="13" t="s">
        <v>10407</v>
      </c>
      <c r="M1971" s="13" t="s">
        <v>52</v>
      </c>
      <c r="N1971" s="13" t="s">
        <v>249</v>
      </c>
      <c r="O1971" s="14"/>
      <c r="P1971" s="13" t="s">
        <v>4597</v>
      </c>
      <c r="Q1971" s="16" t="s">
        <v>10411</v>
      </c>
    </row>
    <row r="1972" customFormat="false" ht="86.55" hidden="false" customHeight="false" outlineLevel="0" collapsed="false">
      <c r="A1972" s="13" t="s">
        <v>10412</v>
      </c>
      <c r="B1972" s="14" t="s">
        <v>144</v>
      </c>
      <c r="C1972" s="13" t="s">
        <v>145</v>
      </c>
      <c r="D1972" s="14" t="s">
        <v>10413</v>
      </c>
      <c r="E1972" s="16" t="s">
        <v>10414</v>
      </c>
      <c r="F1972" s="14" t="s">
        <v>415</v>
      </c>
      <c r="G1972" s="16" t="s">
        <v>10415</v>
      </c>
      <c r="H1972" s="13" t="s">
        <v>10416</v>
      </c>
      <c r="I1972" s="13" t="s">
        <v>10417</v>
      </c>
      <c r="J1972" s="13" t="s">
        <v>10418</v>
      </c>
      <c r="K1972" s="13" t="s">
        <v>10419</v>
      </c>
      <c r="L1972" s="13" t="s">
        <v>10420</v>
      </c>
      <c r="M1972" s="13" t="s">
        <v>53</v>
      </c>
      <c r="N1972" s="13" t="s">
        <v>249</v>
      </c>
      <c r="O1972" s="14"/>
      <c r="P1972" s="13" t="s">
        <v>4597</v>
      </c>
      <c r="Q1972" s="16" t="s">
        <v>10421</v>
      </c>
    </row>
    <row r="1973" customFormat="false" ht="86.55" hidden="false" customHeight="false" outlineLevel="0" collapsed="false">
      <c r="A1973" s="13" t="s">
        <v>10422</v>
      </c>
      <c r="B1973" s="14" t="s">
        <v>144</v>
      </c>
      <c r="C1973" s="13" t="s">
        <v>145</v>
      </c>
      <c r="D1973" s="14" t="s">
        <v>10423</v>
      </c>
      <c r="E1973" s="16" t="s">
        <v>10424</v>
      </c>
      <c r="F1973" s="14" t="s">
        <v>450</v>
      </c>
      <c r="G1973" s="16" t="s">
        <v>10425</v>
      </c>
      <c r="H1973" s="13" t="s">
        <v>10426</v>
      </c>
      <c r="I1973" s="13" t="s">
        <v>10427</v>
      </c>
      <c r="J1973" s="13" t="s">
        <v>10428</v>
      </c>
      <c r="K1973" s="14"/>
      <c r="L1973" s="13" t="s">
        <v>10429</v>
      </c>
      <c r="M1973" s="13" t="s">
        <v>56</v>
      </c>
      <c r="N1973" s="13" t="s">
        <v>559</v>
      </c>
      <c r="O1973" s="13" t="s">
        <v>10430</v>
      </c>
      <c r="P1973" s="13" t="s">
        <v>4597</v>
      </c>
      <c r="Q1973" s="16" t="s">
        <v>10431</v>
      </c>
    </row>
    <row r="1974" customFormat="false" ht="58.2" hidden="false" customHeight="false" outlineLevel="0" collapsed="false">
      <c r="A1974" s="13" t="s">
        <v>10432</v>
      </c>
      <c r="B1974" s="14" t="s">
        <v>144</v>
      </c>
      <c r="C1974" s="13" t="s">
        <v>145</v>
      </c>
      <c r="D1974" s="14" t="s">
        <v>10433</v>
      </c>
      <c r="E1974" s="16" t="s">
        <v>10434</v>
      </c>
      <c r="F1974" s="14" t="s">
        <v>450</v>
      </c>
      <c r="G1974" s="16" t="s">
        <v>10435</v>
      </c>
      <c r="H1974" s="13" t="s">
        <v>10436</v>
      </c>
      <c r="I1974" s="13" t="s">
        <v>10437</v>
      </c>
      <c r="J1974" s="13" t="s">
        <v>10438</v>
      </c>
      <c r="K1974" s="14"/>
      <c r="L1974" s="13" t="s">
        <v>10439</v>
      </c>
      <c r="M1974" s="13" t="s">
        <v>56</v>
      </c>
      <c r="N1974" s="13" t="s">
        <v>559</v>
      </c>
      <c r="O1974" s="13" t="s">
        <v>10440</v>
      </c>
      <c r="P1974" s="13" t="s">
        <v>4597</v>
      </c>
      <c r="Q1974" s="16" t="s">
        <v>10441</v>
      </c>
    </row>
    <row r="1975" customFormat="false" ht="58.2" hidden="false" customHeight="false" outlineLevel="0" collapsed="false">
      <c r="A1975" s="13" t="s">
        <v>10442</v>
      </c>
      <c r="B1975" s="14" t="s">
        <v>144</v>
      </c>
      <c r="C1975" s="13" t="s">
        <v>145</v>
      </c>
      <c r="D1975" s="14" t="s">
        <v>10443</v>
      </c>
      <c r="E1975" s="16" t="s">
        <v>10444</v>
      </c>
      <c r="F1975" s="14" t="s">
        <v>415</v>
      </c>
      <c r="G1975" s="16" t="s">
        <v>10445</v>
      </c>
      <c r="H1975" s="13" t="s">
        <v>10446</v>
      </c>
      <c r="I1975" s="13" t="s">
        <v>10447</v>
      </c>
      <c r="J1975" s="13" t="s">
        <v>10448</v>
      </c>
      <c r="K1975" s="13" t="s">
        <v>10449</v>
      </c>
      <c r="L1975" s="13" t="s">
        <v>10450</v>
      </c>
      <c r="M1975" s="13" t="s">
        <v>53</v>
      </c>
      <c r="N1975" s="13" t="s">
        <v>249</v>
      </c>
      <c r="O1975" s="14"/>
      <c r="P1975" s="13" t="s">
        <v>4597</v>
      </c>
      <c r="Q1975" s="16" t="s">
        <v>10451</v>
      </c>
    </row>
    <row r="1976" customFormat="false" ht="72.35" hidden="false" customHeight="false" outlineLevel="0" collapsed="false">
      <c r="A1976" s="13" t="s">
        <v>10452</v>
      </c>
      <c r="B1976" s="14" t="s">
        <v>144</v>
      </c>
      <c r="C1976" s="13" t="s">
        <v>145</v>
      </c>
      <c r="D1976" s="14" t="s">
        <v>10453</v>
      </c>
      <c r="E1976" s="16" t="s">
        <v>10454</v>
      </c>
      <c r="F1976" s="14" t="s">
        <v>415</v>
      </c>
      <c r="G1976" s="16" t="s">
        <v>10455</v>
      </c>
      <c r="H1976" s="13" t="s">
        <v>10456</v>
      </c>
      <c r="I1976" s="13" t="s">
        <v>10447</v>
      </c>
      <c r="J1976" s="13" t="s">
        <v>10448</v>
      </c>
      <c r="K1976" s="13" t="s">
        <v>10449</v>
      </c>
      <c r="L1976" s="13" t="s">
        <v>10450</v>
      </c>
      <c r="M1976" s="13" t="s">
        <v>53</v>
      </c>
      <c r="N1976" s="13" t="s">
        <v>249</v>
      </c>
      <c r="O1976" s="14"/>
      <c r="P1976" s="13" t="s">
        <v>4597</v>
      </c>
      <c r="Q1976" s="16" t="s">
        <v>10457</v>
      </c>
    </row>
    <row r="1977" customFormat="false" ht="86.55" hidden="false" customHeight="false" outlineLevel="0" collapsed="false">
      <c r="A1977" s="13" t="s">
        <v>10458</v>
      </c>
      <c r="B1977" s="14" t="s">
        <v>144</v>
      </c>
      <c r="C1977" s="13" t="s">
        <v>145</v>
      </c>
      <c r="D1977" s="14" t="s">
        <v>10459</v>
      </c>
      <c r="E1977" s="16" t="s">
        <v>10460</v>
      </c>
      <c r="F1977" s="14" t="s">
        <v>415</v>
      </c>
      <c r="G1977" s="16" t="s">
        <v>10461</v>
      </c>
      <c r="H1977" s="13" t="s">
        <v>10456</v>
      </c>
      <c r="I1977" s="13" t="s">
        <v>10462</v>
      </c>
      <c r="J1977" s="13" t="s">
        <v>10463</v>
      </c>
      <c r="K1977" s="13" t="s">
        <v>10464</v>
      </c>
      <c r="L1977" s="13" t="s">
        <v>10465</v>
      </c>
      <c r="M1977" s="13" t="s">
        <v>53</v>
      </c>
      <c r="N1977" s="13" t="s">
        <v>249</v>
      </c>
      <c r="O1977" s="14"/>
      <c r="P1977" s="13" t="s">
        <v>4597</v>
      </c>
      <c r="Q1977" s="16" t="s">
        <v>10466</v>
      </c>
    </row>
    <row r="1978" customFormat="false" ht="86.55" hidden="false" customHeight="false" outlineLevel="0" collapsed="false">
      <c r="A1978" s="13" t="s">
        <v>10467</v>
      </c>
      <c r="B1978" s="14" t="s">
        <v>144</v>
      </c>
      <c r="C1978" s="13" t="s">
        <v>145</v>
      </c>
      <c r="D1978" s="14" t="s">
        <v>10468</v>
      </c>
      <c r="E1978" s="16" t="s">
        <v>10469</v>
      </c>
      <c r="F1978" s="14" t="s">
        <v>415</v>
      </c>
      <c r="G1978" s="16" t="s">
        <v>10461</v>
      </c>
      <c r="H1978" s="13" t="s">
        <v>10456</v>
      </c>
      <c r="I1978" s="13" t="s">
        <v>10470</v>
      </c>
      <c r="J1978" s="13" t="s">
        <v>10471</v>
      </c>
      <c r="K1978" s="13" t="s">
        <v>10472</v>
      </c>
      <c r="L1978" s="13" t="s">
        <v>10473</v>
      </c>
      <c r="M1978" s="13" t="s">
        <v>53</v>
      </c>
      <c r="N1978" s="13" t="s">
        <v>249</v>
      </c>
      <c r="O1978" s="14"/>
      <c r="P1978" s="13" t="s">
        <v>4597</v>
      </c>
      <c r="Q1978" s="16" t="s">
        <v>10474</v>
      </c>
    </row>
    <row r="1979" customFormat="false" ht="72.35" hidden="false" customHeight="false" outlineLevel="0" collapsed="false">
      <c r="A1979" s="13" t="s">
        <v>10475</v>
      </c>
      <c r="B1979" s="14" t="s">
        <v>144</v>
      </c>
      <c r="C1979" s="13" t="s">
        <v>145</v>
      </c>
      <c r="D1979" s="14" t="s">
        <v>10476</v>
      </c>
      <c r="E1979" s="16" t="s">
        <v>10477</v>
      </c>
      <c r="F1979" s="14" t="s">
        <v>415</v>
      </c>
      <c r="G1979" s="16" t="s">
        <v>10478</v>
      </c>
      <c r="H1979" s="13" t="s">
        <v>10479</v>
      </c>
      <c r="I1979" s="13" t="s">
        <v>10480</v>
      </c>
      <c r="J1979" s="13" t="s">
        <v>10481</v>
      </c>
      <c r="K1979" s="13" t="s">
        <v>10482</v>
      </c>
      <c r="L1979" s="13" t="s">
        <v>10483</v>
      </c>
      <c r="M1979" s="13" t="s">
        <v>53</v>
      </c>
      <c r="N1979" s="13" t="s">
        <v>249</v>
      </c>
      <c r="O1979" s="14"/>
      <c r="P1979" s="13" t="s">
        <v>4597</v>
      </c>
      <c r="Q1979" s="16" t="s">
        <v>10484</v>
      </c>
    </row>
    <row r="1980" customFormat="false" ht="72.35" hidden="false" customHeight="false" outlineLevel="0" collapsed="false">
      <c r="A1980" s="13" t="s">
        <v>10485</v>
      </c>
      <c r="B1980" s="14" t="s">
        <v>144</v>
      </c>
      <c r="C1980" s="13" t="s">
        <v>145</v>
      </c>
      <c r="D1980" s="14" t="s">
        <v>10486</v>
      </c>
      <c r="E1980" s="16" t="s">
        <v>10487</v>
      </c>
      <c r="F1980" s="14" t="s">
        <v>415</v>
      </c>
      <c r="G1980" s="16" t="s">
        <v>10488</v>
      </c>
      <c r="H1980" s="13" t="s">
        <v>10479</v>
      </c>
      <c r="I1980" s="13" t="s">
        <v>10489</v>
      </c>
      <c r="J1980" s="13" t="s">
        <v>10490</v>
      </c>
      <c r="K1980" s="13" t="s">
        <v>10491</v>
      </c>
      <c r="L1980" s="13" t="s">
        <v>10492</v>
      </c>
      <c r="M1980" s="13" t="s">
        <v>56</v>
      </c>
      <c r="N1980" s="13" t="s">
        <v>249</v>
      </c>
      <c r="O1980" s="14"/>
      <c r="P1980" s="13" t="s">
        <v>4597</v>
      </c>
      <c r="Q1980" s="16" t="s">
        <v>10493</v>
      </c>
    </row>
    <row r="1981" customFormat="false" ht="72.35" hidden="false" customHeight="false" outlineLevel="0" collapsed="false">
      <c r="A1981" s="13" t="s">
        <v>10494</v>
      </c>
      <c r="B1981" s="14" t="s">
        <v>144</v>
      </c>
      <c r="C1981" s="13" t="s">
        <v>145</v>
      </c>
      <c r="D1981" s="14" t="s">
        <v>10495</v>
      </c>
      <c r="E1981" s="16" t="s">
        <v>10496</v>
      </c>
      <c r="F1981" s="14" t="s">
        <v>396</v>
      </c>
      <c r="G1981" s="16" t="s">
        <v>10383</v>
      </c>
      <c r="H1981" s="13" t="s">
        <v>10497</v>
      </c>
      <c r="I1981" s="13" t="s">
        <v>10385</v>
      </c>
      <c r="J1981" s="13" t="s">
        <v>10386</v>
      </c>
      <c r="K1981" s="13" t="s">
        <v>10387</v>
      </c>
      <c r="L1981" s="13" t="s">
        <v>10388</v>
      </c>
      <c r="M1981" s="13" t="s">
        <v>53</v>
      </c>
      <c r="N1981" s="13" t="s">
        <v>249</v>
      </c>
      <c r="O1981" s="14"/>
      <c r="P1981" s="13" t="s">
        <v>4597</v>
      </c>
      <c r="Q1981" s="16" t="s">
        <v>10498</v>
      </c>
    </row>
    <row r="1982" customFormat="false" ht="100.7" hidden="false" customHeight="false" outlineLevel="0" collapsed="false">
      <c r="A1982" s="13" t="s">
        <v>10499</v>
      </c>
      <c r="B1982" s="14" t="s">
        <v>144</v>
      </c>
      <c r="C1982" s="13" t="s">
        <v>145</v>
      </c>
      <c r="D1982" s="14" t="s">
        <v>10500</v>
      </c>
      <c r="E1982" s="16" t="s">
        <v>10501</v>
      </c>
      <c r="F1982" s="14" t="s">
        <v>415</v>
      </c>
      <c r="G1982" s="16" t="s">
        <v>10502</v>
      </c>
      <c r="H1982" s="13" t="s">
        <v>10503</v>
      </c>
      <c r="I1982" s="13" t="s">
        <v>10504</v>
      </c>
      <c r="J1982" s="13" t="s">
        <v>10505</v>
      </c>
      <c r="K1982" s="13" t="s">
        <v>10506</v>
      </c>
      <c r="L1982" s="13" t="s">
        <v>10507</v>
      </c>
      <c r="M1982" s="13" t="s">
        <v>56</v>
      </c>
      <c r="N1982" s="13" t="s">
        <v>249</v>
      </c>
      <c r="O1982" s="14"/>
      <c r="P1982" s="13" t="s">
        <v>4597</v>
      </c>
      <c r="Q1982" s="16" t="s">
        <v>10508</v>
      </c>
    </row>
    <row r="1983" customFormat="false" ht="86.55" hidden="false" customHeight="false" outlineLevel="0" collapsed="false">
      <c r="A1983" s="13" t="s">
        <v>10509</v>
      </c>
      <c r="B1983" s="14" t="s">
        <v>144</v>
      </c>
      <c r="C1983" s="13" t="s">
        <v>145</v>
      </c>
      <c r="D1983" s="14" t="s">
        <v>10510</v>
      </c>
      <c r="E1983" s="16" t="s">
        <v>10511</v>
      </c>
      <c r="F1983" s="14" t="s">
        <v>415</v>
      </c>
      <c r="G1983" s="16" t="s">
        <v>10502</v>
      </c>
      <c r="H1983" s="13" t="s">
        <v>10503</v>
      </c>
      <c r="I1983" s="13" t="s">
        <v>10504</v>
      </c>
      <c r="J1983" s="13" t="s">
        <v>10505</v>
      </c>
      <c r="K1983" s="13" t="s">
        <v>10506</v>
      </c>
      <c r="L1983" s="13" t="s">
        <v>10507</v>
      </c>
      <c r="M1983" s="13" t="s">
        <v>56</v>
      </c>
      <c r="N1983" s="13" t="s">
        <v>249</v>
      </c>
      <c r="O1983" s="14"/>
      <c r="P1983" s="13" t="s">
        <v>4597</v>
      </c>
      <c r="Q1983" s="16" t="s">
        <v>10512</v>
      </c>
    </row>
    <row r="1984" customFormat="false" ht="100.7" hidden="false" customHeight="false" outlineLevel="0" collapsed="false">
      <c r="A1984" s="13" t="s">
        <v>10513</v>
      </c>
      <c r="B1984" s="14" t="s">
        <v>144</v>
      </c>
      <c r="C1984" s="13" t="s">
        <v>145</v>
      </c>
      <c r="D1984" s="14" t="s">
        <v>10514</v>
      </c>
      <c r="E1984" s="16" t="s">
        <v>10515</v>
      </c>
      <c r="F1984" s="14" t="s">
        <v>450</v>
      </c>
      <c r="G1984" s="16" t="s">
        <v>10516</v>
      </c>
      <c r="H1984" s="13" t="s">
        <v>10517</v>
      </c>
      <c r="I1984" s="13" t="s">
        <v>10518</v>
      </c>
      <c r="J1984" s="13" t="s">
        <v>10519</v>
      </c>
      <c r="K1984" s="13" t="s">
        <v>10520</v>
      </c>
      <c r="L1984" s="13" t="s">
        <v>10521</v>
      </c>
      <c r="M1984" s="13" t="s">
        <v>56</v>
      </c>
      <c r="N1984" s="13" t="s">
        <v>249</v>
      </c>
      <c r="O1984" s="14"/>
      <c r="P1984" s="13" t="s">
        <v>4597</v>
      </c>
      <c r="Q1984" s="16" t="s">
        <v>10522</v>
      </c>
    </row>
    <row r="1985" customFormat="false" ht="100.7" hidden="false" customHeight="false" outlineLevel="0" collapsed="false">
      <c r="A1985" s="13" t="s">
        <v>10523</v>
      </c>
      <c r="B1985" s="14" t="s">
        <v>144</v>
      </c>
      <c r="C1985" s="13" t="s">
        <v>145</v>
      </c>
      <c r="D1985" s="14" t="s">
        <v>10524</v>
      </c>
      <c r="E1985" s="16" t="s">
        <v>10525</v>
      </c>
      <c r="F1985" s="14" t="s">
        <v>415</v>
      </c>
      <c r="G1985" s="16" t="s">
        <v>10526</v>
      </c>
      <c r="H1985" s="13" t="s">
        <v>10527</v>
      </c>
      <c r="I1985" s="13" t="s">
        <v>10528</v>
      </c>
      <c r="J1985" s="13" t="s">
        <v>10529</v>
      </c>
      <c r="K1985" s="13" t="s">
        <v>10530</v>
      </c>
      <c r="L1985" s="13" t="s">
        <v>10531</v>
      </c>
      <c r="M1985" s="13" t="s">
        <v>56</v>
      </c>
      <c r="N1985" s="13" t="s">
        <v>249</v>
      </c>
      <c r="O1985" s="14"/>
      <c r="P1985" s="13" t="s">
        <v>4597</v>
      </c>
      <c r="Q1985" s="16" t="s">
        <v>10532</v>
      </c>
    </row>
    <row r="1986" customFormat="false" ht="86.55" hidden="false" customHeight="false" outlineLevel="0" collapsed="false">
      <c r="A1986" s="13" t="s">
        <v>10533</v>
      </c>
      <c r="B1986" s="14" t="s">
        <v>144</v>
      </c>
      <c r="C1986" s="13" t="s">
        <v>145</v>
      </c>
      <c r="D1986" s="13" t="s">
        <v>10534</v>
      </c>
      <c r="E1986" s="15" t="s">
        <v>10535</v>
      </c>
      <c r="F1986" s="14" t="s">
        <v>450</v>
      </c>
      <c r="G1986" s="16" t="s">
        <v>10536</v>
      </c>
      <c r="H1986" s="13" t="s">
        <v>10537</v>
      </c>
      <c r="I1986" s="13" t="s">
        <v>10538</v>
      </c>
      <c r="J1986" s="13" t="s">
        <v>10539</v>
      </c>
      <c r="K1986" s="13" t="s">
        <v>10540</v>
      </c>
      <c r="L1986" s="13" t="s">
        <v>10541</v>
      </c>
      <c r="M1986" s="13" t="s">
        <v>56</v>
      </c>
      <c r="N1986" s="13" t="s">
        <v>249</v>
      </c>
      <c r="O1986" s="14"/>
      <c r="P1986" s="13" t="s">
        <v>4597</v>
      </c>
      <c r="Q1986" s="16" t="s">
        <v>10542</v>
      </c>
    </row>
    <row r="1987" customFormat="false" ht="58.2" hidden="false" customHeight="false" outlineLevel="0" collapsed="false">
      <c r="A1987" s="13" t="s">
        <v>10543</v>
      </c>
      <c r="B1987" s="14" t="s">
        <v>144</v>
      </c>
      <c r="C1987" s="13" t="s">
        <v>145</v>
      </c>
      <c r="D1987" s="14" t="s">
        <v>10544</v>
      </c>
      <c r="E1987" s="16" t="s">
        <v>10545</v>
      </c>
      <c r="F1987" s="14" t="s">
        <v>415</v>
      </c>
      <c r="G1987" s="16" t="s">
        <v>10546</v>
      </c>
      <c r="H1987" s="13" t="s">
        <v>10547</v>
      </c>
      <c r="I1987" s="13" t="s">
        <v>10548</v>
      </c>
      <c r="J1987" s="13" t="s">
        <v>10549</v>
      </c>
      <c r="K1987" s="13" t="s">
        <v>10550</v>
      </c>
      <c r="L1987" s="13" t="s">
        <v>10551</v>
      </c>
      <c r="M1987" s="13" t="s">
        <v>56</v>
      </c>
      <c r="N1987" s="13" t="s">
        <v>249</v>
      </c>
      <c r="O1987" s="14"/>
      <c r="P1987" s="13" t="s">
        <v>4597</v>
      </c>
      <c r="Q1987" s="15" t="s">
        <v>10552</v>
      </c>
    </row>
    <row r="1988" customFormat="false" ht="86.55" hidden="false" customHeight="false" outlineLevel="0" collapsed="false">
      <c r="A1988" s="13" t="s">
        <v>10553</v>
      </c>
      <c r="B1988" s="14" t="s">
        <v>144</v>
      </c>
      <c r="C1988" s="13" t="s">
        <v>145</v>
      </c>
      <c r="D1988" s="14" t="s">
        <v>10554</v>
      </c>
      <c r="E1988" s="16" t="s">
        <v>10555</v>
      </c>
      <c r="F1988" s="14" t="s">
        <v>396</v>
      </c>
      <c r="G1988" s="16" t="s">
        <v>10556</v>
      </c>
      <c r="H1988" s="13" t="s">
        <v>10557</v>
      </c>
      <c r="I1988" s="13" t="s">
        <v>10558</v>
      </c>
      <c r="J1988" s="13" t="s">
        <v>10559</v>
      </c>
      <c r="K1988" s="13" t="s">
        <v>10560</v>
      </c>
      <c r="L1988" s="13" t="s">
        <v>10561</v>
      </c>
      <c r="M1988" s="13" t="s">
        <v>53</v>
      </c>
      <c r="N1988" s="13" t="s">
        <v>249</v>
      </c>
      <c r="O1988" s="14"/>
      <c r="P1988" s="13" t="s">
        <v>4597</v>
      </c>
      <c r="Q1988" s="16" t="s">
        <v>10562</v>
      </c>
    </row>
    <row r="1989" customFormat="false" ht="86.55" hidden="false" customHeight="false" outlineLevel="0" collapsed="false">
      <c r="A1989" s="13" t="s">
        <v>10563</v>
      </c>
      <c r="B1989" s="14" t="s">
        <v>144</v>
      </c>
      <c r="C1989" s="13" t="s">
        <v>145</v>
      </c>
      <c r="D1989" s="13" t="s">
        <v>10564</v>
      </c>
      <c r="E1989" s="15" t="s">
        <v>10565</v>
      </c>
      <c r="F1989" s="14" t="s">
        <v>415</v>
      </c>
      <c r="G1989" s="16" t="s">
        <v>10566</v>
      </c>
      <c r="H1989" s="13" t="s">
        <v>10456</v>
      </c>
      <c r="I1989" s="13" t="s">
        <v>10567</v>
      </c>
      <c r="J1989" s="13" t="s">
        <v>10568</v>
      </c>
      <c r="K1989" s="13" t="s">
        <v>10569</v>
      </c>
      <c r="L1989" s="13" t="s">
        <v>10570</v>
      </c>
      <c r="M1989" s="13" t="s">
        <v>52</v>
      </c>
      <c r="N1989" s="13" t="s">
        <v>249</v>
      </c>
      <c r="O1989" s="14"/>
      <c r="P1989" s="13" t="s">
        <v>4597</v>
      </c>
      <c r="Q1989" s="15" t="s">
        <v>10571</v>
      </c>
    </row>
    <row r="1990" customFormat="false" ht="114.9" hidden="false" customHeight="false" outlineLevel="0" collapsed="false">
      <c r="A1990" s="13" t="s">
        <v>10572</v>
      </c>
      <c r="B1990" s="14" t="s">
        <v>144</v>
      </c>
      <c r="C1990" s="13" t="s">
        <v>145</v>
      </c>
      <c r="D1990" s="14" t="s">
        <v>10573</v>
      </c>
      <c r="E1990" s="16" t="s">
        <v>10574</v>
      </c>
      <c r="F1990" s="14" t="s">
        <v>415</v>
      </c>
      <c r="G1990" s="16" t="s">
        <v>10575</v>
      </c>
      <c r="H1990" s="13" t="s">
        <v>10576</v>
      </c>
      <c r="I1990" s="13" t="s">
        <v>10577</v>
      </c>
      <c r="J1990" s="13" t="s">
        <v>10578</v>
      </c>
      <c r="K1990" s="13" t="s">
        <v>10579</v>
      </c>
      <c r="L1990" s="13" t="s">
        <v>10580</v>
      </c>
      <c r="M1990" s="13" t="s">
        <v>56</v>
      </c>
      <c r="N1990" s="13" t="s">
        <v>249</v>
      </c>
      <c r="O1990" s="14"/>
      <c r="P1990" s="13" t="s">
        <v>4597</v>
      </c>
      <c r="Q1990" s="16" t="s">
        <v>10581</v>
      </c>
    </row>
    <row r="1991" customFormat="false" ht="100.7" hidden="false" customHeight="false" outlineLevel="0" collapsed="false">
      <c r="A1991" s="13" t="s">
        <v>10582</v>
      </c>
      <c r="B1991" s="14" t="s">
        <v>144</v>
      </c>
      <c r="C1991" s="13" t="s">
        <v>145</v>
      </c>
      <c r="D1991" s="14" t="s">
        <v>10583</v>
      </c>
      <c r="E1991" s="16" t="s">
        <v>10584</v>
      </c>
      <c r="F1991" s="14" t="s">
        <v>415</v>
      </c>
      <c r="G1991" s="16" t="s">
        <v>10585</v>
      </c>
      <c r="H1991" s="13" t="s">
        <v>10456</v>
      </c>
      <c r="I1991" s="13" t="s">
        <v>10586</v>
      </c>
      <c r="J1991" s="13" t="s">
        <v>10587</v>
      </c>
      <c r="K1991" s="13" t="s">
        <v>10588</v>
      </c>
      <c r="L1991" s="13" t="s">
        <v>10589</v>
      </c>
      <c r="M1991" s="13" t="s">
        <v>56</v>
      </c>
      <c r="N1991" s="13" t="s">
        <v>249</v>
      </c>
      <c r="O1991" s="14"/>
      <c r="P1991" s="13" t="s">
        <v>4597</v>
      </c>
      <c r="Q1991" s="16" t="s">
        <v>10590</v>
      </c>
    </row>
    <row r="1992" customFormat="false" ht="114.9" hidden="false" customHeight="false" outlineLevel="0" collapsed="false">
      <c r="A1992" s="13" t="s">
        <v>10591</v>
      </c>
      <c r="B1992" s="14" t="s">
        <v>144</v>
      </c>
      <c r="C1992" s="13" t="s">
        <v>145</v>
      </c>
      <c r="D1992" s="14" t="s">
        <v>10592</v>
      </c>
      <c r="E1992" s="16" t="s">
        <v>10593</v>
      </c>
      <c r="F1992" s="14" t="s">
        <v>539</v>
      </c>
      <c r="G1992" s="16" t="s">
        <v>10594</v>
      </c>
      <c r="H1992" s="13" t="s">
        <v>10456</v>
      </c>
      <c r="I1992" s="13" t="s">
        <v>10595</v>
      </c>
      <c r="J1992" s="13" t="s">
        <v>10596</v>
      </c>
      <c r="K1992" s="13" t="s">
        <v>10597</v>
      </c>
      <c r="L1992" s="13" t="s">
        <v>10598</v>
      </c>
      <c r="M1992" s="13" t="s">
        <v>56</v>
      </c>
      <c r="N1992" s="13" t="s">
        <v>249</v>
      </c>
      <c r="O1992" s="14"/>
      <c r="P1992" s="13" t="s">
        <v>4597</v>
      </c>
      <c r="Q1992" s="16" t="s">
        <v>10599</v>
      </c>
    </row>
    <row r="1993" customFormat="false" ht="72.35" hidden="false" customHeight="false" outlineLevel="0" collapsed="false">
      <c r="A1993" s="13" t="s">
        <v>10600</v>
      </c>
      <c r="B1993" s="14" t="s">
        <v>144</v>
      </c>
      <c r="C1993" s="13" t="s">
        <v>145</v>
      </c>
      <c r="D1993" s="14" t="s">
        <v>10601</v>
      </c>
      <c r="E1993" s="16" t="s">
        <v>10602</v>
      </c>
      <c r="F1993" s="14" t="s">
        <v>450</v>
      </c>
      <c r="G1993" s="16" t="s">
        <v>10603</v>
      </c>
      <c r="H1993" s="13" t="s">
        <v>10456</v>
      </c>
      <c r="I1993" s="13" t="s">
        <v>10604</v>
      </c>
      <c r="J1993" s="13" t="s">
        <v>10605</v>
      </c>
      <c r="K1993" s="13" t="s">
        <v>10606</v>
      </c>
      <c r="L1993" s="13" t="s">
        <v>10607</v>
      </c>
      <c r="M1993" s="13" t="s">
        <v>56</v>
      </c>
      <c r="N1993" s="13" t="s">
        <v>249</v>
      </c>
      <c r="O1993" s="14"/>
      <c r="P1993" s="13" t="s">
        <v>4597</v>
      </c>
      <c r="Q1993" s="16" t="s">
        <v>10608</v>
      </c>
    </row>
    <row r="1994" customFormat="false" ht="143.25" hidden="false" customHeight="false" outlineLevel="0" collapsed="false">
      <c r="A1994" s="13" t="s">
        <v>10609</v>
      </c>
      <c r="B1994" s="14" t="s">
        <v>144</v>
      </c>
      <c r="C1994" s="13" t="s">
        <v>145</v>
      </c>
      <c r="D1994" s="14" t="s">
        <v>10610</v>
      </c>
      <c r="E1994" s="15" t="s">
        <v>10611</v>
      </c>
      <c r="F1994" s="14" t="s">
        <v>8307</v>
      </c>
      <c r="G1994" s="16" t="s">
        <v>10546</v>
      </c>
      <c r="H1994" s="13" t="s">
        <v>10547</v>
      </c>
      <c r="I1994" s="13" t="s">
        <v>10612</v>
      </c>
      <c r="J1994" s="13" t="s">
        <v>10613</v>
      </c>
      <c r="K1994" s="13" t="s">
        <v>10614</v>
      </c>
      <c r="L1994" s="13" t="s">
        <v>10615</v>
      </c>
      <c r="M1994" s="13" t="s">
        <v>56</v>
      </c>
      <c r="N1994" s="13" t="s">
        <v>249</v>
      </c>
      <c r="O1994" s="14"/>
      <c r="P1994" s="13" t="s">
        <v>4597</v>
      </c>
      <c r="Q1994" s="16" t="s">
        <v>10616</v>
      </c>
    </row>
    <row r="1995" customFormat="false" ht="129.1" hidden="false" customHeight="false" outlineLevel="0" collapsed="false">
      <c r="A1995" s="13" t="s">
        <v>10617</v>
      </c>
      <c r="B1995" s="14" t="s">
        <v>144</v>
      </c>
      <c r="C1995" s="13" t="s">
        <v>145</v>
      </c>
      <c r="D1995" s="14" t="s">
        <v>10618</v>
      </c>
      <c r="E1995" s="16" t="s">
        <v>10619</v>
      </c>
      <c r="F1995" s="14" t="s">
        <v>396</v>
      </c>
      <c r="G1995" s="16" t="s">
        <v>10383</v>
      </c>
      <c r="H1995" s="13" t="s">
        <v>10456</v>
      </c>
      <c r="I1995" s="13" t="s">
        <v>10385</v>
      </c>
      <c r="J1995" s="13" t="s">
        <v>10386</v>
      </c>
      <c r="K1995" s="13" t="s">
        <v>10387</v>
      </c>
      <c r="L1995" s="13" t="s">
        <v>10388</v>
      </c>
      <c r="M1995" s="13" t="s">
        <v>53</v>
      </c>
      <c r="N1995" s="13" t="s">
        <v>249</v>
      </c>
      <c r="O1995" s="14"/>
      <c r="P1995" s="13" t="s">
        <v>4597</v>
      </c>
      <c r="Q1995" s="16" t="s">
        <v>10620</v>
      </c>
    </row>
    <row r="1996" customFormat="false" ht="100.7" hidden="false" customHeight="false" outlineLevel="0" collapsed="false">
      <c r="A1996" s="13" t="s">
        <v>10430</v>
      </c>
      <c r="B1996" s="14" t="s">
        <v>144</v>
      </c>
      <c r="C1996" s="13" t="s">
        <v>145</v>
      </c>
      <c r="D1996" s="14" t="s">
        <v>10423</v>
      </c>
      <c r="E1996" s="16" t="s">
        <v>10621</v>
      </c>
      <c r="F1996" s="14" t="s">
        <v>5530</v>
      </c>
      <c r="G1996" s="16" t="s">
        <v>10425</v>
      </c>
      <c r="H1996" s="13" t="s">
        <v>10426</v>
      </c>
      <c r="I1996" s="13" t="s">
        <v>10622</v>
      </c>
      <c r="J1996" s="13" t="s">
        <v>10623</v>
      </c>
      <c r="K1996" s="14"/>
      <c r="L1996" s="13" t="s">
        <v>10624</v>
      </c>
      <c r="M1996" s="13" t="s">
        <v>56</v>
      </c>
      <c r="N1996" s="13" t="s">
        <v>249</v>
      </c>
      <c r="O1996" s="14"/>
      <c r="P1996" s="13" t="s">
        <v>4597</v>
      </c>
      <c r="Q1996" s="16" t="s">
        <v>10625</v>
      </c>
    </row>
    <row r="1997" customFormat="false" ht="114.9" hidden="false" customHeight="false" outlineLevel="0" collapsed="false">
      <c r="A1997" s="13" t="s">
        <v>10440</v>
      </c>
      <c r="B1997" s="14" t="s">
        <v>144</v>
      </c>
      <c r="C1997" s="13" t="s">
        <v>145</v>
      </c>
      <c r="D1997" s="14" t="s">
        <v>10433</v>
      </c>
      <c r="E1997" s="16" t="s">
        <v>10626</v>
      </c>
      <c r="F1997" s="14" t="s">
        <v>10627</v>
      </c>
      <c r="G1997" s="16" t="s">
        <v>10435</v>
      </c>
      <c r="H1997" s="13" t="s">
        <v>10436</v>
      </c>
      <c r="I1997" s="13" t="s">
        <v>10628</v>
      </c>
      <c r="J1997" s="13" t="s">
        <v>10629</v>
      </c>
      <c r="K1997" s="13" t="s">
        <v>10630</v>
      </c>
      <c r="L1997" s="13" t="s">
        <v>10631</v>
      </c>
      <c r="M1997" s="13" t="s">
        <v>56</v>
      </c>
      <c r="N1997" s="13" t="s">
        <v>249</v>
      </c>
      <c r="O1997" s="14"/>
      <c r="P1997" s="13" t="s">
        <v>4597</v>
      </c>
      <c r="Q1997" s="16" t="s">
        <v>10632</v>
      </c>
    </row>
    <row r="1998" customFormat="false" ht="72.35" hidden="false" customHeight="false" outlineLevel="0" collapsed="false">
      <c r="A1998" s="13" t="s">
        <v>10633</v>
      </c>
      <c r="B1998" s="14" t="s">
        <v>144</v>
      </c>
      <c r="C1998" s="13" t="s">
        <v>147</v>
      </c>
      <c r="D1998" s="14" t="s">
        <v>10634</v>
      </c>
      <c r="E1998" s="16" t="s">
        <v>10635</v>
      </c>
      <c r="F1998" s="14" t="s">
        <v>415</v>
      </c>
      <c r="G1998" s="16" t="s">
        <v>10636</v>
      </c>
      <c r="H1998" s="13" t="s">
        <v>10637</v>
      </c>
      <c r="I1998" s="13" t="s">
        <v>10638</v>
      </c>
      <c r="J1998" s="13" t="s">
        <v>10639</v>
      </c>
      <c r="K1998" s="14"/>
      <c r="L1998" s="13" t="s">
        <v>10640</v>
      </c>
      <c r="M1998" s="13" t="s">
        <v>56</v>
      </c>
      <c r="N1998" s="13" t="s">
        <v>559</v>
      </c>
      <c r="O1998" s="13" t="s">
        <v>10641</v>
      </c>
      <c r="P1998" s="13" t="s">
        <v>4597</v>
      </c>
      <c r="Q1998" s="16" t="s">
        <v>10642</v>
      </c>
    </row>
    <row r="1999" customFormat="false" ht="86.55" hidden="false" customHeight="false" outlineLevel="0" collapsed="false">
      <c r="A1999" s="13" t="s">
        <v>10643</v>
      </c>
      <c r="B1999" s="14" t="s">
        <v>144</v>
      </c>
      <c r="C1999" s="13" t="s">
        <v>147</v>
      </c>
      <c r="D1999" s="14" t="s">
        <v>10644</v>
      </c>
      <c r="E1999" s="16" t="s">
        <v>10645</v>
      </c>
      <c r="F1999" s="14" t="s">
        <v>415</v>
      </c>
      <c r="G1999" s="16" t="s">
        <v>10636</v>
      </c>
      <c r="H1999" s="13" t="s">
        <v>10646</v>
      </c>
      <c r="I1999" s="13" t="s">
        <v>10647</v>
      </c>
      <c r="J1999" s="13" t="s">
        <v>10648</v>
      </c>
      <c r="K1999" s="14"/>
      <c r="L1999" s="13" t="s">
        <v>10649</v>
      </c>
      <c r="M1999" s="13" t="s">
        <v>56</v>
      </c>
      <c r="N1999" s="13" t="s">
        <v>559</v>
      </c>
      <c r="O1999" s="13" t="s">
        <v>10650</v>
      </c>
      <c r="P1999" s="13" t="s">
        <v>4597</v>
      </c>
      <c r="Q1999" s="16" t="s">
        <v>10651</v>
      </c>
    </row>
    <row r="2000" customFormat="false" ht="129.1" hidden="false" customHeight="false" outlineLevel="0" collapsed="false">
      <c r="A2000" s="13" t="s">
        <v>10652</v>
      </c>
      <c r="B2000" s="14" t="s">
        <v>144</v>
      </c>
      <c r="C2000" s="13" t="s">
        <v>147</v>
      </c>
      <c r="D2000" s="14" t="s">
        <v>10653</v>
      </c>
      <c r="E2000" s="16" t="s">
        <v>10654</v>
      </c>
      <c r="F2000" s="14" t="s">
        <v>415</v>
      </c>
      <c r="G2000" s="16" t="s">
        <v>10655</v>
      </c>
      <c r="H2000" s="13" t="s">
        <v>10456</v>
      </c>
      <c r="I2000" s="13" t="s">
        <v>10656</v>
      </c>
      <c r="J2000" s="13" t="s">
        <v>10657</v>
      </c>
      <c r="K2000" s="13" t="s">
        <v>10658</v>
      </c>
      <c r="L2000" s="13" t="s">
        <v>10659</v>
      </c>
      <c r="M2000" s="13" t="s">
        <v>52</v>
      </c>
      <c r="N2000" s="13" t="s">
        <v>249</v>
      </c>
      <c r="O2000" s="14"/>
      <c r="P2000" s="13" t="s">
        <v>4597</v>
      </c>
      <c r="Q2000" s="16" t="s">
        <v>10660</v>
      </c>
    </row>
    <row r="2001" customFormat="false" ht="86.55" hidden="false" customHeight="false" outlineLevel="0" collapsed="false">
      <c r="A2001" s="13" t="s">
        <v>10661</v>
      </c>
      <c r="B2001" s="14" t="s">
        <v>144</v>
      </c>
      <c r="C2001" s="13" t="s">
        <v>147</v>
      </c>
      <c r="D2001" s="14" t="s">
        <v>10662</v>
      </c>
      <c r="E2001" s="16" t="s">
        <v>10663</v>
      </c>
      <c r="F2001" s="14" t="s">
        <v>415</v>
      </c>
      <c r="G2001" s="16" t="s">
        <v>10664</v>
      </c>
      <c r="H2001" s="13" t="s">
        <v>10456</v>
      </c>
      <c r="I2001" s="13" t="s">
        <v>10665</v>
      </c>
      <c r="J2001" s="13" t="s">
        <v>10666</v>
      </c>
      <c r="K2001" s="13" t="s">
        <v>10667</v>
      </c>
      <c r="L2001" s="13" t="s">
        <v>10668</v>
      </c>
      <c r="M2001" s="13" t="s">
        <v>53</v>
      </c>
      <c r="N2001" s="13" t="s">
        <v>249</v>
      </c>
      <c r="O2001" s="14"/>
      <c r="P2001" s="13" t="s">
        <v>4597</v>
      </c>
      <c r="Q2001" s="16" t="s">
        <v>10669</v>
      </c>
    </row>
    <row r="2002" customFormat="false" ht="72.35" hidden="false" customHeight="false" outlineLevel="0" collapsed="false">
      <c r="A2002" s="13" t="s">
        <v>10670</v>
      </c>
      <c r="B2002" s="14" t="s">
        <v>144</v>
      </c>
      <c r="C2002" s="13" t="s">
        <v>147</v>
      </c>
      <c r="D2002" s="13" t="s">
        <v>10671</v>
      </c>
      <c r="E2002" s="15" t="s">
        <v>10672</v>
      </c>
      <c r="F2002" s="14" t="s">
        <v>415</v>
      </c>
      <c r="G2002" s="16" t="s">
        <v>10673</v>
      </c>
      <c r="H2002" s="13" t="s">
        <v>10456</v>
      </c>
      <c r="I2002" s="13" t="s">
        <v>10674</v>
      </c>
      <c r="J2002" s="13" t="s">
        <v>10675</v>
      </c>
      <c r="K2002" s="14"/>
      <c r="L2002" s="13" t="s">
        <v>10676</v>
      </c>
      <c r="M2002" s="13" t="s">
        <v>56</v>
      </c>
      <c r="N2002" s="13" t="s">
        <v>559</v>
      </c>
      <c r="O2002" s="13" t="s">
        <v>10677</v>
      </c>
      <c r="P2002" s="13" t="s">
        <v>4597</v>
      </c>
      <c r="Q2002" s="16" t="s">
        <v>10678</v>
      </c>
    </row>
    <row r="2003" customFormat="false" ht="86.55" hidden="false" customHeight="false" outlineLevel="0" collapsed="false">
      <c r="A2003" s="13" t="s">
        <v>10679</v>
      </c>
      <c r="B2003" s="14" t="s">
        <v>144</v>
      </c>
      <c r="C2003" s="13" t="s">
        <v>147</v>
      </c>
      <c r="D2003" s="14" t="s">
        <v>10680</v>
      </c>
      <c r="E2003" s="16" t="s">
        <v>10681</v>
      </c>
      <c r="F2003" s="14" t="s">
        <v>415</v>
      </c>
      <c r="G2003" s="16" t="s">
        <v>10682</v>
      </c>
      <c r="H2003" s="13" t="s">
        <v>10637</v>
      </c>
      <c r="I2003" s="13" t="s">
        <v>10683</v>
      </c>
      <c r="J2003" s="13" t="s">
        <v>10684</v>
      </c>
      <c r="K2003" s="13" t="s">
        <v>10685</v>
      </c>
      <c r="L2003" s="13" t="s">
        <v>10686</v>
      </c>
      <c r="M2003" s="13" t="s">
        <v>53</v>
      </c>
      <c r="N2003" s="13" t="s">
        <v>249</v>
      </c>
      <c r="O2003" s="14"/>
      <c r="P2003" s="13" t="s">
        <v>4597</v>
      </c>
      <c r="Q2003" s="16" t="s">
        <v>10687</v>
      </c>
    </row>
    <row r="2004" customFormat="false" ht="72.35" hidden="false" customHeight="false" outlineLevel="0" collapsed="false">
      <c r="A2004" s="13" t="s">
        <v>10688</v>
      </c>
      <c r="B2004" s="14" t="s">
        <v>144</v>
      </c>
      <c r="C2004" s="13" t="s">
        <v>147</v>
      </c>
      <c r="D2004" s="14" t="s">
        <v>10689</v>
      </c>
      <c r="E2004" s="16" t="s">
        <v>10690</v>
      </c>
      <c r="F2004" s="14" t="s">
        <v>450</v>
      </c>
      <c r="G2004" s="16" t="s">
        <v>10691</v>
      </c>
      <c r="H2004" s="13" t="s">
        <v>10637</v>
      </c>
      <c r="I2004" s="13" t="s">
        <v>10692</v>
      </c>
      <c r="J2004" s="13" t="s">
        <v>10693</v>
      </c>
      <c r="K2004" s="13" t="s">
        <v>10694</v>
      </c>
      <c r="L2004" s="13" t="s">
        <v>10695</v>
      </c>
      <c r="M2004" s="13" t="s">
        <v>56</v>
      </c>
      <c r="N2004" s="13" t="s">
        <v>249</v>
      </c>
      <c r="O2004" s="14"/>
      <c r="P2004" s="13" t="s">
        <v>4597</v>
      </c>
      <c r="Q2004" s="16" t="s">
        <v>10696</v>
      </c>
    </row>
    <row r="2005" customFormat="false" ht="72.35" hidden="false" customHeight="false" outlineLevel="0" collapsed="false">
      <c r="A2005" s="13" t="s">
        <v>10697</v>
      </c>
      <c r="B2005" s="14" t="s">
        <v>144</v>
      </c>
      <c r="C2005" s="13" t="s">
        <v>147</v>
      </c>
      <c r="D2005" s="14" t="s">
        <v>10698</v>
      </c>
      <c r="E2005" s="16" t="s">
        <v>10699</v>
      </c>
      <c r="F2005" s="14" t="s">
        <v>450</v>
      </c>
      <c r="G2005" s="16" t="s">
        <v>10700</v>
      </c>
      <c r="H2005" s="13" t="s">
        <v>10456</v>
      </c>
      <c r="I2005" s="13" t="s">
        <v>10701</v>
      </c>
      <c r="J2005" s="13" t="s">
        <v>10702</v>
      </c>
      <c r="K2005" s="13" t="s">
        <v>10703</v>
      </c>
      <c r="L2005" s="13" t="s">
        <v>10704</v>
      </c>
      <c r="M2005" s="13" t="s">
        <v>56</v>
      </c>
      <c r="N2005" s="13" t="s">
        <v>249</v>
      </c>
      <c r="O2005" s="14"/>
      <c r="P2005" s="13" t="s">
        <v>4597</v>
      </c>
      <c r="Q2005" s="16" t="s">
        <v>10705</v>
      </c>
    </row>
    <row r="2006" customFormat="false" ht="100.7" hidden="false" customHeight="false" outlineLevel="0" collapsed="false">
      <c r="A2006" s="13" t="s">
        <v>10706</v>
      </c>
      <c r="B2006" s="14" t="s">
        <v>144</v>
      </c>
      <c r="C2006" s="13" t="s">
        <v>147</v>
      </c>
      <c r="D2006" s="14" t="s">
        <v>10707</v>
      </c>
      <c r="E2006" s="16" t="s">
        <v>10708</v>
      </c>
      <c r="F2006" s="14" t="s">
        <v>450</v>
      </c>
      <c r="G2006" s="16" t="s">
        <v>10691</v>
      </c>
      <c r="H2006" s="13" t="s">
        <v>10637</v>
      </c>
      <c r="I2006" s="13" t="s">
        <v>10692</v>
      </c>
      <c r="J2006" s="13" t="s">
        <v>10693</v>
      </c>
      <c r="K2006" s="13" t="s">
        <v>10694</v>
      </c>
      <c r="L2006" s="13" t="s">
        <v>10695</v>
      </c>
      <c r="M2006" s="13" t="s">
        <v>56</v>
      </c>
      <c r="N2006" s="13" t="s">
        <v>249</v>
      </c>
      <c r="O2006" s="14"/>
      <c r="P2006" s="13" t="s">
        <v>4597</v>
      </c>
      <c r="Q2006" s="16" t="s">
        <v>10709</v>
      </c>
    </row>
    <row r="2007" customFormat="false" ht="114.9" hidden="false" customHeight="false" outlineLevel="0" collapsed="false">
      <c r="A2007" s="13" t="s">
        <v>10710</v>
      </c>
      <c r="B2007" s="14" t="s">
        <v>144</v>
      </c>
      <c r="C2007" s="13" t="s">
        <v>147</v>
      </c>
      <c r="D2007" s="14" t="s">
        <v>10711</v>
      </c>
      <c r="E2007" s="16" t="s">
        <v>10712</v>
      </c>
      <c r="F2007" s="14" t="s">
        <v>415</v>
      </c>
      <c r="G2007" s="16" t="s">
        <v>10713</v>
      </c>
      <c r="H2007" s="13" t="s">
        <v>10456</v>
      </c>
      <c r="I2007" s="13" t="s">
        <v>10714</v>
      </c>
      <c r="J2007" s="13" t="s">
        <v>10715</v>
      </c>
      <c r="K2007" s="14"/>
      <c r="L2007" s="13" t="s">
        <v>10716</v>
      </c>
      <c r="M2007" s="13" t="s">
        <v>56</v>
      </c>
      <c r="N2007" s="13" t="s">
        <v>559</v>
      </c>
      <c r="O2007" s="13" t="s">
        <v>10717</v>
      </c>
      <c r="P2007" s="13" t="s">
        <v>4597</v>
      </c>
      <c r="Q2007" s="16" t="s">
        <v>10718</v>
      </c>
    </row>
    <row r="2008" customFormat="false" ht="72.35" hidden="false" customHeight="false" outlineLevel="0" collapsed="false">
      <c r="A2008" s="13" t="s">
        <v>10719</v>
      </c>
      <c r="B2008" s="14" t="s">
        <v>144</v>
      </c>
      <c r="C2008" s="13" t="s">
        <v>147</v>
      </c>
      <c r="D2008" s="14" t="s">
        <v>10720</v>
      </c>
      <c r="E2008" s="16" t="s">
        <v>10721</v>
      </c>
      <c r="F2008" s="14" t="s">
        <v>415</v>
      </c>
      <c r="G2008" s="16" t="s">
        <v>10722</v>
      </c>
      <c r="H2008" s="13" t="s">
        <v>10723</v>
      </c>
      <c r="I2008" s="13" t="s">
        <v>10724</v>
      </c>
      <c r="J2008" s="13" t="s">
        <v>10725</v>
      </c>
      <c r="K2008" s="14"/>
      <c r="L2008" s="13" t="s">
        <v>10726</v>
      </c>
      <c r="M2008" s="13" t="s">
        <v>56</v>
      </c>
      <c r="N2008" s="13" t="s">
        <v>559</v>
      </c>
      <c r="O2008" s="13" t="s">
        <v>10727</v>
      </c>
      <c r="P2008" s="13" t="s">
        <v>4597</v>
      </c>
      <c r="Q2008" s="16" t="s">
        <v>10728</v>
      </c>
    </row>
    <row r="2009" customFormat="false" ht="72.35" hidden="false" customHeight="false" outlineLevel="0" collapsed="false">
      <c r="A2009" s="13" t="s">
        <v>10729</v>
      </c>
      <c r="B2009" s="14" t="s">
        <v>144</v>
      </c>
      <c r="C2009" s="13" t="s">
        <v>147</v>
      </c>
      <c r="D2009" s="14" t="s">
        <v>10730</v>
      </c>
      <c r="E2009" s="16" t="s">
        <v>10731</v>
      </c>
      <c r="F2009" s="14" t="s">
        <v>415</v>
      </c>
      <c r="G2009" s="16" t="s">
        <v>10732</v>
      </c>
      <c r="H2009" s="13" t="s">
        <v>10733</v>
      </c>
      <c r="I2009" s="13" t="s">
        <v>10734</v>
      </c>
      <c r="J2009" s="13" t="s">
        <v>10735</v>
      </c>
      <c r="K2009" s="14"/>
      <c r="L2009" s="13" t="s">
        <v>10736</v>
      </c>
      <c r="M2009" s="13" t="s">
        <v>56</v>
      </c>
      <c r="N2009" s="13" t="s">
        <v>559</v>
      </c>
      <c r="O2009" s="13" t="s">
        <v>10737</v>
      </c>
      <c r="P2009" s="13" t="s">
        <v>4597</v>
      </c>
      <c r="Q2009" s="16" t="s">
        <v>10738</v>
      </c>
    </row>
    <row r="2010" customFormat="false" ht="86.55" hidden="false" customHeight="false" outlineLevel="0" collapsed="false">
      <c r="A2010" s="13" t="s">
        <v>10739</v>
      </c>
      <c r="B2010" s="14" t="s">
        <v>144</v>
      </c>
      <c r="C2010" s="13" t="s">
        <v>147</v>
      </c>
      <c r="D2010" s="14" t="s">
        <v>10740</v>
      </c>
      <c r="E2010" s="16" t="s">
        <v>10741</v>
      </c>
      <c r="F2010" s="14" t="s">
        <v>450</v>
      </c>
      <c r="G2010" s="16" t="s">
        <v>10742</v>
      </c>
      <c r="H2010" s="13" t="s">
        <v>10456</v>
      </c>
      <c r="I2010" s="13" t="s">
        <v>10743</v>
      </c>
      <c r="J2010" s="13" t="s">
        <v>10744</v>
      </c>
      <c r="K2010" s="14"/>
      <c r="L2010" s="13" t="s">
        <v>10745</v>
      </c>
      <c r="M2010" s="13" t="s">
        <v>56</v>
      </c>
      <c r="N2010" s="13" t="s">
        <v>249</v>
      </c>
      <c r="O2010" s="14"/>
      <c r="P2010" s="13" t="s">
        <v>4597</v>
      </c>
      <c r="Q2010" s="16" t="s">
        <v>10746</v>
      </c>
    </row>
    <row r="2011" customFormat="false" ht="86.55" hidden="false" customHeight="false" outlineLevel="0" collapsed="false">
      <c r="A2011" s="13" t="s">
        <v>10747</v>
      </c>
      <c r="B2011" s="14" t="s">
        <v>144</v>
      </c>
      <c r="C2011" s="13" t="s">
        <v>147</v>
      </c>
      <c r="D2011" s="14" t="s">
        <v>10748</v>
      </c>
      <c r="E2011" s="16" t="s">
        <v>10749</v>
      </c>
      <c r="F2011" s="14" t="s">
        <v>415</v>
      </c>
      <c r="G2011" s="16" t="s">
        <v>10750</v>
      </c>
      <c r="H2011" s="13" t="s">
        <v>10751</v>
      </c>
      <c r="I2011" s="13" t="s">
        <v>10752</v>
      </c>
      <c r="J2011" s="13" t="s">
        <v>10753</v>
      </c>
      <c r="K2011" s="13" t="s">
        <v>10754</v>
      </c>
      <c r="L2011" s="13" t="s">
        <v>10755</v>
      </c>
      <c r="M2011" s="13" t="s">
        <v>56</v>
      </c>
      <c r="N2011" s="13" t="s">
        <v>249</v>
      </c>
      <c r="O2011" s="14"/>
      <c r="P2011" s="13" t="s">
        <v>4597</v>
      </c>
      <c r="Q2011" s="16" t="s">
        <v>10756</v>
      </c>
    </row>
    <row r="2012" customFormat="false" ht="72.35" hidden="false" customHeight="false" outlineLevel="0" collapsed="false">
      <c r="A2012" s="13" t="s">
        <v>10757</v>
      </c>
      <c r="B2012" s="14" t="s">
        <v>144</v>
      </c>
      <c r="C2012" s="13" t="s">
        <v>147</v>
      </c>
      <c r="D2012" s="14" t="s">
        <v>10758</v>
      </c>
      <c r="E2012" s="16" t="s">
        <v>10759</v>
      </c>
      <c r="F2012" s="14" t="s">
        <v>450</v>
      </c>
      <c r="G2012" s="16" t="s">
        <v>10760</v>
      </c>
      <c r="H2012" s="13" t="s">
        <v>10456</v>
      </c>
      <c r="I2012" s="13" t="s">
        <v>10743</v>
      </c>
      <c r="J2012" s="13" t="s">
        <v>10744</v>
      </c>
      <c r="K2012" s="14"/>
      <c r="L2012" s="13" t="s">
        <v>10745</v>
      </c>
      <c r="M2012" s="13" t="s">
        <v>56</v>
      </c>
      <c r="N2012" s="13" t="s">
        <v>249</v>
      </c>
      <c r="O2012" s="14"/>
      <c r="P2012" s="13" t="s">
        <v>4597</v>
      </c>
      <c r="Q2012" s="16" t="s">
        <v>10761</v>
      </c>
    </row>
    <row r="2013" customFormat="false" ht="72.35" hidden="false" customHeight="false" outlineLevel="0" collapsed="false">
      <c r="A2013" s="13" t="s">
        <v>10762</v>
      </c>
      <c r="B2013" s="14" t="s">
        <v>144</v>
      </c>
      <c r="C2013" s="13" t="s">
        <v>147</v>
      </c>
      <c r="D2013" s="14" t="s">
        <v>10763</v>
      </c>
      <c r="E2013" s="16" t="s">
        <v>10764</v>
      </c>
      <c r="F2013" s="14" t="s">
        <v>450</v>
      </c>
      <c r="G2013" s="16" t="s">
        <v>10765</v>
      </c>
      <c r="H2013" s="13" t="s">
        <v>10456</v>
      </c>
      <c r="I2013" s="13" t="s">
        <v>10743</v>
      </c>
      <c r="J2013" s="13" t="s">
        <v>10744</v>
      </c>
      <c r="K2013" s="14"/>
      <c r="L2013" s="13" t="s">
        <v>10745</v>
      </c>
      <c r="M2013" s="13" t="s">
        <v>56</v>
      </c>
      <c r="N2013" s="13" t="s">
        <v>249</v>
      </c>
      <c r="O2013" s="14"/>
      <c r="P2013" s="13" t="s">
        <v>4597</v>
      </c>
      <c r="Q2013" s="16" t="s">
        <v>10766</v>
      </c>
    </row>
    <row r="2014" customFormat="false" ht="72.35" hidden="false" customHeight="false" outlineLevel="0" collapsed="false">
      <c r="A2014" s="13" t="s">
        <v>10767</v>
      </c>
      <c r="B2014" s="14" t="s">
        <v>144</v>
      </c>
      <c r="C2014" s="13" t="s">
        <v>147</v>
      </c>
      <c r="D2014" s="14" t="s">
        <v>10768</v>
      </c>
      <c r="E2014" s="16" t="s">
        <v>10769</v>
      </c>
      <c r="F2014" s="14" t="s">
        <v>415</v>
      </c>
      <c r="G2014" s="16" t="s">
        <v>10770</v>
      </c>
      <c r="H2014" s="13" t="s">
        <v>10456</v>
      </c>
      <c r="I2014" s="13" t="s">
        <v>10771</v>
      </c>
      <c r="J2014" s="13" t="s">
        <v>10772</v>
      </c>
      <c r="K2014" s="13" t="s">
        <v>10773</v>
      </c>
      <c r="L2014" s="13" t="s">
        <v>10774</v>
      </c>
      <c r="M2014" s="13" t="s">
        <v>52</v>
      </c>
      <c r="N2014" s="13" t="s">
        <v>249</v>
      </c>
      <c r="O2014" s="14"/>
      <c r="P2014" s="13" t="s">
        <v>4597</v>
      </c>
      <c r="Q2014" s="16" t="s">
        <v>10775</v>
      </c>
    </row>
    <row r="2015" customFormat="false" ht="114.9" hidden="false" customHeight="false" outlineLevel="0" collapsed="false">
      <c r="A2015" s="13" t="s">
        <v>10776</v>
      </c>
      <c r="B2015" s="14" t="s">
        <v>144</v>
      </c>
      <c r="C2015" s="13" t="s">
        <v>147</v>
      </c>
      <c r="D2015" s="14" t="s">
        <v>10777</v>
      </c>
      <c r="E2015" s="16" t="s">
        <v>10778</v>
      </c>
      <c r="F2015" s="14" t="s">
        <v>415</v>
      </c>
      <c r="G2015" s="16" t="s">
        <v>10779</v>
      </c>
      <c r="H2015" s="13" t="s">
        <v>10456</v>
      </c>
      <c r="I2015" s="13" t="s">
        <v>10780</v>
      </c>
      <c r="J2015" s="13" t="s">
        <v>10781</v>
      </c>
      <c r="K2015" s="13" t="s">
        <v>10782</v>
      </c>
      <c r="L2015" s="13" t="s">
        <v>10783</v>
      </c>
      <c r="M2015" s="13" t="s">
        <v>56</v>
      </c>
      <c r="N2015" s="13" t="s">
        <v>249</v>
      </c>
      <c r="O2015" s="14"/>
      <c r="P2015" s="13" t="s">
        <v>4597</v>
      </c>
      <c r="Q2015" s="16" t="s">
        <v>10784</v>
      </c>
    </row>
    <row r="2016" customFormat="false" ht="44" hidden="false" customHeight="false" outlineLevel="0" collapsed="false">
      <c r="A2016" s="13" t="s">
        <v>10785</v>
      </c>
      <c r="B2016" s="14" t="s">
        <v>144</v>
      </c>
      <c r="C2016" s="13" t="s">
        <v>147</v>
      </c>
      <c r="D2016" s="14" t="s">
        <v>10786</v>
      </c>
      <c r="E2016" s="16" t="s">
        <v>10787</v>
      </c>
      <c r="F2016" s="14" t="s">
        <v>396</v>
      </c>
      <c r="G2016" s="16" t="s">
        <v>10788</v>
      </c>
      <c r="H2016" s="13" t="s">
        <v>10789</v>
      </c>
      <c r="I2016" s="13" t="s">
        <v>10790</v>
      </c>
      <c r="J2016" s="13" t="s">
        <v>10791</v>
      </c>
      <c r="K2016" s="13" t="s">
        <v>10792</v>
      </c>
      <c r="L2016" s="13" t="s">
        <v>10793</v>
      </c>
      <c r="M2016" s="13" t="s">
        <v>53</v>
      </c>
      <c r="N2016" s="13" t="s">
        <v>249</v>
      </c>
      <c r="O2016" s="14"/>
      <c r="P2016" s="13" t="s">
        <v>4597</v>
      </c>
      <c r="Q2016" s="16" t="s">
        <v>10794</v>
      </c>
    </row>
    <row r="2017" customFormat="false" ht="44" hidden="false" customHeight="false" outlineLevel="0" collapsed="false">
      <c r="A2017" s="13" t="s">
        <v>10795</v>
      </c>
      <c r="B2017" s="14" t="s">
        <v>144</v>
      </c>
      <c r="C2017" s="13" t="s">
        <v>147</v>
      </c>
      <c r="D2017" s="14" t="s">
        <v>10786</v>
      </c>
      <c r="E2017" s="16" t="s">
        <v>10796</v>
      </c>
      <c r="F2017" s="14" t="s">
        <v>415</v>
      </c>
      <c r="G2017" s="16" t="s">
        <v>10788</v>
      </c>
      <c r="H2017" s="13" t="s">
        <v>10789</v>
      </c>
      <c r="I2017" s="13" t="s">
        <v>10797</v>
      </c>
      <c r="J2017" s="13" t="s">
        <v>10798</v>
      </c>
      <c r="K2017" s="13" t="s">
        <v>10799</v>
      </c>
      <c r="L2017" s="13" t="s">
        <v>10800</v>
      </c>
      <c r="M2017" s="13" t="s">
        <v>56</v>
      </c>
      <c r="N2017" s="13" t="s">
        <v>249</v>
      </c>
      <c r="O2017" s="14"/>
      <c r="P2017" s="13" t="s">
        <v>4597</v>
      </c>
      <c r="Q2017" s="16" t="s">
        <v>10801</v>
      </c>
    </row>
    <row r="2018" customFormat="false" ht="44" hidden="false" customHeight="false" outlineLevel="0" collapsed="false">
      <c r="A2018" s="13" t="s">
        <v>10802</v>
      </c>
      <c r="B2018" s="14" t="s">
        <v>144</v>
      </c>
      <c r="C2018" s="13" t="s">
        <v>147</v>
      </c>
      <c r="D2018" s="14" t="s">
        <v>10803</v>
      </c>
      <c r="E2018" s="16" t="s">
        <v>10804</v>
      </c>
      <c r="F2018" s="14" t="s">
        <v>396</v>
      </c>
      <c r="G2018" s="16" t="s">
        <v>10805</v>
      </c>
      <c r="H2018" s="13" t="s">
        <v>10806</v>
      </c>
      <c r="I2018" s="13" t="s">
        <v>10807</v>
      </c>
      <c r="J2018" s="13" t="s">
        <v>10808</v>
      </c>
      <c r="K2018" s="13" t="s">
        <v>10809</v>
      </c>
      <c r="L2018" s="13" t="s">
        <v>10810</v>
      </c>
      <c r="M2018" s="13" t="s">
        <v>53</v>
      </c>
      <c r="N2018" s="13" t="s">
        <v>249</v>
      </c>
      <c r="O2018" s="14"/>
      <c r="P2018" s="13" t="s">
        <v>4597</v>
      </c>
      <c r="Q2018" s="16" t="s">
        <v>10811</v>
      </c>
    </row>
    <row r="2019" customFormat="false" ht="44" hidden="false" customHeight="false" outlineLevel="0" collapsed="false">
      <c r="A2019" s="13" t="s">
        <v>10812</v>
      </c>
      <c r="B2019" s="14" t="s">
        <v>144</v>
      </c>
      <c r="C2019" s="13" t="s">
        <v>147</v>
      </c>
      <c r="D2019" s="14" t="s">
        <v>10813</v>
      </c>
      <c r="E2019" s="16" t="s">
        <v>10814</v>
      </c>
      <c r="F2019" s="14" t="s">
        <v>396</v>
      </c>
      <c r="G2019" s="16" t="s">
        <v>10815</v>
      </c>
      <c r="H2019" s="13" t="s">
        <v>10816</v>
      </c>
      <c r="I2019" s="13" t="s">
        <v>10817</v>
      </c>
      <c r="J2019" s="14" t="s">
        <v>10818</v>
      </c>
      <c r="K2019" s="14"/>
      <c r="L2019" s="14"/>
      <c r="M2019" s="13" t="s">
        <v>54</v>
      </c>
      <c r="N2019" s="13" t="s">
        <v>249</v>
      </c>
      <c r="O2019" s="14"/>
      <c r="P2019" s="13" t="s">
        <v>4597</v>
      </c>
      <c r="Q2019" s="16" t="s">
        <v>10819</v>
      </c>
    </row>
    <row r="2020" customFormat="false" ht="58.2" hidden="false" customHeight="false" outlineLevel="0" collapsed="false">
      <c r="A2020" s="13" t="s">
        <v>10820</v>
      </c>
      <c r="B2020" s="14" t="s">
        <v>144</v>
      </c>
      <c r="C2020" s="13" t="s">
        <v>147</v>
      </c>
      <c r="D2020" s="14" t="s">
        <v>10813</v>
      </c>
      <c r="E2020" s="16" t="s">
        <v>10821</v>
      </c>
      <c r="F2020" s="14" t="s">
        <v>10822</v>
      </c>
      <c r="G2020" s="16" t="s">
        <v>10815</v>
      </c>
      <c r="H2020" s="13" t="s">
        <v>10823</v>
      </c>
      <c r="I2020" s="13" t="s">
        <v>10824</v>
      </c>
      <c r="J2020" s="13" t="s">
        <v>10825</v>
      </c>
      <c r="K2020" s="13" t="s">
        <v>10826</v>
      </c>
      <c r="L2020" s="13" t="s">
        <v>10827</v>
      </c>
      <c r="M2020" s="13" t="s">
        <v>56</v>
      </c>
      <c r="N2020" s="13" t="s">
        <v>249</v>
      </c>
      <c r="O2020" s="14"/>
      <c r="P2020" s="13" t="s">
        <v>4597</v>
      </c>
      <c r="Q2020" s="16" t="s">
        <v>10828</v>
      </c>
    </row>
    <row r="2021" customFormat="false" ht="58.2" hidden="false" customHeight="false" outlineLevel="0" collapsed="false">
      <c r="A2021" s="13" t="s">
        <v>10829</v>
      </c>
      <c r="B2021" s="14" t="s">
        <v>144</v>
      </c>
      <c r="C2021" s="13" t="s">
        <v>147</v>
      </c>
      <c r="D2021" s="14" t="s">
        <v>10813</v>
      </c>
      <c r="E2021" s="16" t="s">
        <v>10830</v>
      </c>
      <c r="F2021" s="14" t="s">
        <v>396</v>
      </c>
      <c r="G2021" s="16" t="s">
        <v>10815</v>
      </c>
      <c r="H2021" s="13" t="s">
        <v>10823</v>
      </c>
      <c r="I2021" s="13" t="s">
        <v>10831</v>
      </c>
      <c r="J2021" s="13" t="s">
        <v>10832</v>
      </c>
      <c r="K2021" s="13" t="s">
        <v>10833</v>
      </c>
      <c r="L2021" s="13" t="s">
        <v>10834</v>
      </c>
      <c r="M2021" s="13" t="s">
        <v>53</v>
      </c>
      <c r="N2021" s="13" t="s">
        <v>249</v>
      </c>
      <c r="O2021" s="14"/>
      <c r="P2021" s="13" t="s">
        <v>4597</v>
      </c>
      <c r="Q2021" s="16" t="s">
        <v>10835</v>
      </c>
    </row>
    <row r="2022" customFormat="false" ht="44" hidden="false" customHeight="false" outlineLevel="0" collapsed="false">
      <c r="A2022" s="13" t="s">
        <v>10836</v>
      </c>
      <c r="B2022" s="14" t="s">
        <v>144</v>
      </c>
      <c r="C2022" s="13" t="s">
        <v>147</v>
      </c>
      <c r="D2022" s="14" t="s">
        <v>10837</v>
      </c>
      <c r="E2022" s="16" t="s">
        <v>10838</v>
      </c>
      <c r="F2022" s="14" t="s">
        <v>396</v>
      </c>
      <c r="G2022" s="16" t="s">
        <v>10815</v>
      </c>
      <c r="H2022" s="13" t="s">
        <v>10823</v>
      </c>
      <c r="I2022" s="13" t="s">
        <v>10839</v>
      </c>
      <c r="J2022" s="13" t="s">
        <v>10840</v>
      </c>
      <c r="K2022" s="13" t="s">
        <v>10841</v>
      </c>
      <c r="L2022" s="13" t="s">
        <v>10842</v>
      </c>
      <c r="M2022" s="13" t="s">
        <v>56</v>
      </c>
      <c r="N2022" s="13" t="s">
        <v>249</v>
      </c>
      <c r="O2022" s="14"/>
      <c r="P2022" s="13" t="s">
        <v>4597</v>
      </c>
      <c r="Q2022" s="15" t="s">
        <v>10843</v>
      </c>
    </row>
    <row r="2023" customFormat="false" ht="58.2" hidden="false" customHeight="false" outlineLevel="0" collapsed="false">
      <c r="A2023" s="13" t="s">
        <v>10844</v>
      </c>
      <c r="B2023" s="14" t="s">
        <v>144</v>
      </c>
      <c r="C2023" s="13" t="s">
        <v>147</v>
      </c>
      <c r="D2023" s="14" t="s">
        <v>10845</v>
      </c>
      <c r="E2023" s="16" t="s">
        <v>10846</v>
      </c>
      <c r="F2023" s="14" t="s">
        <v>450</v>
      </c>
      <c r="G2023" s="16" t="s">
        <v>10847</v>
      </c>
      <c r="H2023" s="13" t="s">
        <v>10456</v>
      </c>
      <c r="I2023" s="13" t="s">
        <v>10848</v>
      </c>
      <c r="J2023" s="13" t="s">
        <v>10849</v>
      </c>
      <c r="K2023" s="13" t="s">
        <v>10850</v>
      </c>
      <c r="L2023" s="13" t="s">
        <v>10851</v>
      </c>
      <c r="M2023" s="13" t="s">
        <v>53</v>
      </c>
      <c r="N2023" s="13" t="s">
        <v>249</v>
      </c>
      <c r="O2023" s="14"/>
      <c r="P2023" s="13" t="s">
        <v>4597</v>
      </c>
      <c r="Q2023" s="16" t="s">
        <v>10852</v>
      </c>
    </row>
    <row r="2024" customFormat="false" ht="44" hidden="false" customHeight="false" outlineLevel="0" collapsed="false">
      <c r="A2024" s="13" t="s">
        <v>10853</v>
      </c>
      <c r="B2024" s="14" t="s">
        <v>144</v>
      </c>
      <c r="C2024" s="13" t="s">
        <v>147</v>
      </c>
      <c r="D2024" s="13" t="s">
        <v>10854</v>
      </c>
      <c r="E2024" s="15" t="s">
        <v>10855</v>
      </c>
      <c r="F2024" s="14" t="s">
        <v>396</v>
      </c>
      <c r="G2024" s="16" t="s">
        <v>10856</v>
      </c>
      <c r="H2024" s="13" t="s">
        <v>10789</v>
      </c>
      <c r="I2024" s="13" t="s">
        <v>10790</v>
      </c>
      <c r="J2024" s="13" t="s">
        <v>10791</v>
      </c>
      <c r="K2024" s="13" t="s">
        <v>10792</v>
      </c>
      <c r="L2024" s="13" t="s">
        <v>10793</v>
      </c>
      <c r="M2024" s="13" t="s">
        <v>53</v>
      </c>
      <c r="N2024" s="13" t="s">
        <v>249</v>
      </c>
      <c r="O2024" s="14"/>
      <c r="P2024" s="13" t="s">
        <v>4597</v>
      </c>
      <c r="Q2024" s="16" t="s">
        <v>10857</v>
      </c>
    </row>
    <row r="2025" customFormat="false" ht="58.2" hidden="false" customHeight="false" outlineLevel="0" collapsed="false">
      <c r="A2025" s="13" t="s">
        <v>10858</v>
      </c>
      <c r="B2025" s="14" t="s">
        <v>144</v>
      </c>
      <c r="C2025" s="13" t="s">
        <v>147</v>
      </c>
      <c r="D2025" s="14" t="s">
        <v>10859</v>
      </c>
      <c r="E2025" s="16" t="s">
        <v>10860</v>
      </c>
      <c r="F2025" s="14" t="s">
        <v>396</v>
      </c>
      <c r="G2025" s="16" t="s">
        <v>10861</v>
      </c>
      <c r="H2025" s="13" t="s">
        <v>10456</v>
      </c>
      <c r="I2025" s="13" t="s">
        <v>10862</v>
      </c>
      <c r="J2025" s="13" t="s">
        <v>10863</v>
      </c>
      <c r="K2025" s="13" t="s">
        <v>10864</v>
      </c>
      <c r="L2025" s="13" t="s">
        <v>10865</v>
      </c>
      <c r="M2025" s="13" t="s">
        <v>53</v>
      </c>
      <c r="N2025" s="13" t="s">
        <v>249</v>
      </c>
      <c r="O2025" s="14"/>
      <c r="P2025" s="13" t="s">
        <v>4597</v>
      </c>
      <c r="Q2025" s="16" t="s">
        <v>10866</v>
      </c>
    </row>
    <row r="2026" customFormat="false" ht="44" hidden="false" customHeight="false" outlineLevel="0" collapsed="false">
      <c r="A2026" s="13" t="s">
        <v>10867</v>
      </c>
      <c r="B2026" s="14" t="s">
        <v>144</v>
      </c>
      <c r="C2026" s="13" t="s">
        <v>147</v>
      </c>
      <c r="D2026" s="14" t="s">
        <v>10868</v>
      </c>
      <c r="E2026" s="16" t="s">
        <v>10869</v>
      </c>
      <c r="F2026" s="14" t="s">
        <v>10870</v>
      </c>
      <c r="G2026" s="16" t="s">
        <v>10871</v>
      </c>
      <c r="H2026" s="13" t="s">
        <v>10456</v>
      </c>
      <c r="I2026" s="13" t="s">
        <v>10872</v>
      </c>
      <c r="J2026" s="13" t="s">
        <v>10873</v>
      </c>
      <c r="K2026" s="13" t="s">
        <v>10874</v>
      </c>
      <c r="L2026" s="13" t="s">
        <v>10875</v>
      </c>
      <c r="M2026" s="13" t="s">
        <v>53</v>
      </c>
      <c r="N2026" s="13" t="s">
        <v>249</v>
      </c>
      <c r="O2026" s="14"/>
      <c r="P2026" s="13" t="s">
        <v>4597</v>
      </c>
      <c r="Q2026" s="16" t="s">
        <v>10876</v>
      </c>
    </row>
    <row r="2027" customFormat="false" ht="58.2" hidden="false" customHeight="false" outlineLevel="0" collapsed="false">
      <c r="A2027" s="13" t="s">
        <v>10877</v>
      </c>
      <c r="B2027" s="14" t="s">
        <v>144</v>
      </c>
      <c r="C2027" s="13" t="s">
        <v>147</v>
      </c>
      <c r="D2027" s="14" t="s">
        <v>10878</v>
      </c>
      <c r="E2027" s="16" t="s">
        <v>10879</v>
      </c>
      <c r="F2027" s="14" t="s">
        <v>396</v>
      </c>
      <c r="G2027" s="16" t="s">
        <v>10880</v>
      </c>
      <c r="H2027" s="13" t="s">
        <v>10881</v>
      </c>
      <c r="I2027" s="13" t="s">
        <v>10882</v>
      </c>
      <c r="J2027" s="13" t="s">
        <v>10883</v>
      </c>
      <c r="K2027" s="13" t="s">
        <v>10884</v>
      </c>
      <c r="L2027" s="13" t="s">
        <v>10885</v>
      </c>
      <c r="M2027" s="13" t="s">
        <v>53</v>
      </c>
      <c r="N2027" s="13" t="s">
        <v>249</v>
      </c>
      <c r="O2027" s="14"/>
      <c r="P2027" s="13" t="s">
        <v>4597</v>
      </c>
      <c r="Q2027" s="16" t="s">
        <v>10886</v>
      </c>
    </row>
    <row r="2028" customFormat="false" ht="44" hidden="false" customHeight="false" outlineLevel="0" collapsed="false">
      <c r="A2028" s="13" t="s">
        <v>10887</v>
      </c>
      <c r="B2028" s="14" t="s">
        <v>144</v>
      </c>
      <c r="C2028" s="13" t="s">
        <v>147</v>
      </c>
      <c r="D2028" s="13" t="s">
        <v>10888</v>
      </c>
      <c r="E2028" s="15" t="s">
        <v>10889</v>
      </c>
      <c r="F2028" s="14" t="s">
        <v>396</v>
      </c>
      <c r="G2028" s="16" t="s">
        <v>10890</v>
      </c>
      <c r="H2028" s="13" t="s">
        <v>10881</v>
      </c>
      <c r="I2028" s="13" t="s">
        <v>10882</v>
      </c>
      <c r="J2028" s="13" t="s">
        <v>10883</v>
      </c>
      <c r="K2028" s="13" t="s">
        <v>10884</v>
      </c>
      <c r="L2028" s="13" t="s">
        <v>10885</v>
      </c>
      <c r="M2028" s="13" t="s">
        <v>53</v>
      </c>
      <c r="N2028" s="13" t="s">
        <v>249</v>
      </c>
      <c r="O2028" s="14"/>
      <c r="P2028" s="13" t="s">
        <v>4597</v>
      </c>
      <c r="Q2028" s="16" t="s">
        <v>10891</v>
      </c>
    </row>
    <row r="2029" customFormat="false" ht="58.2" hidden="false" customHeight="false" outlineLevel="0" collapsed="false">
      <c r="A2029" s="13" t="s">
        <v>10892</v>
      </c>
      <c r="B2029" s="14" t="s">
        <v>144</v>
      </c>
      <c r="C2029" s="13" t="s">
        <v>147</v>
      </c>
      <c r="D2029" s="14" t="s">
        <v>10893</v>
      </c>
      <c r="E2029" s="16" t="s">
        <v>10894</v>
      </c>
      <c r="F2029" s="14" t="s">
        <v>415</v>
      </c>
      <c r="G2029" s="16" t="s">
        <v>10788</v>
      </c>
      <c r="H2029" s="13" t="s">
        <v>10733</v>
      </c>
      <c r="I2029" s="13" t="s">
        <v>10895</v>
      </c>
      <c r="J2029" s="13" t="s">
        <v>10896</v>
      </c>
      <c r="K2029" s="13" t="s">
        <v>10897</v>
      </c>
      <c r="L2029" s="13" t="s">
        <v>10898</v>
      </c>
      <c r="M2029" s="13" t="s">
        <v>56</v>
      </c>
      <c r="N2029" s="13" t="s">
        <v>249</v>
      </c>
      <c r="O2029" s="14"/>
      <c r="P2029" s="13" t="s">
        <v>4597</v>
      </c>
      <c r="Q2029" s="15" t="s">
        <v>10899</v>
      </c>
    </row>
    <row r="2030" customFormat="false" ht="58.2" hidden="false" customHeight="false" outlineLevel="0" collapsed="false">
      <c r="A2030" s="13" t="s">
        <v>10900</v>
      </c>
      <c r="B2030" s="14" t="s">
        <v>144</v>
      </c>
      <c r="C2030" s="13" t="s">
        <v>147</v>
      </c>
      <c r="D2030" s="14" t="s">
        <v>10720</v>
      </c>
      <c r="E2030" s="16" t="s">
        <v>10901</v>
      </c>
      <c r="F2030" s="14" t="s">
        <v>450</v>
      </c>
      <c r="G2030" s="16" t="s">
        <v>10722</v>
      </c>
      <c r="H2030" s="13" t="s">
        <v>10456</v>
      </c>
      <c r="I2030" s="13" t="s">
        <v>10902</v>
      </c>
      <c r="J2030" s="13" t="s">
        <v>10903</v>
      </c>
      <c r="K2030" s="14"/>
      <c r="L2030" s="13" t="s">
        <v>10904</v>
      </c>
      <c r="M2030" s="13" t="s">
        <v>56</v>
      </c>
      <c r="N2030" s="13" t="s">
        <v>559</v>
      </c>
      <c r="O2030" s="13" t="s">
        <v>10905</v>
      </c>
      <c r="P2030" s="13" t="s">
        <v>4597</v>
      </c>
      <c r="Q2030" s="15" t="s">
        <v>10906</v>
      </c>
    </row>
    <row r="2031" customFormat="false" ht="58.2" hidden="false" customHeight="false" outlineLevel="0" collapsed="false">
      <c r="A2031" s="13" t="s">
        <v>10907</v>
      </c>
      <c r="B2031" s="14" t="s">
        <v>144</v>
      </c>
      <c r="C2031" s="13" t="s">
        <v>147</v>
      </c>
      <c r="D2031" s="14" t="s">
        <v>10813</v>
      </c>
      <c r="E2031" s="16" t="s">
        <v>10908</v>
      </c>
      <c r="F2031" s="14" t="s">
        <v>415</v>
      </c>
      <c r="G2031" s="16" t="s">
        <v>10815</v>
      </c>
      <c r="H2031" s="13" t="s">
        <v>10823</v>
      </c>
      <c r="I2031" s="13" t="s">
        <v>10909</v>
      </c>
      <c r="J2031" s="13" t="s">
        <v>10910</v>
      </c>
      <c r="K2031" s="13" t="s">
        <v>10911</v>
      </c>
      <c r="L2031" s="13" t="s">
        <v>10912</v>
      </c>
      <c r="M2031" s="13" t="s">
        <v>56</v>
      </c>
      <c r="N2031" s="13" t="s">
        <v>249</v>
      </c>
      <c r="O2031" s="14"/>
      <c r="P2031" s="13" t="s">
        <v>4597</v>
      </c>
      <c r="Q2031" s="16" t="s">
        <v>10913</v>
      </c>
    </row>
    <row r="2032" customFormat="false" ht="58.2" hidden="false" customHeight="false" outlineLevel="0" collapsed="false">
      <c r="A2032" s="13" t="s">
        <v>10914</v>
      </c>
      <c r="B2032" s="14" t="s">
        <v>144</v>
      </c>
      <c r="C2032" s="13" t="s">
        <v>147</v>
      </c>
      <c r="D2032" s="14" t="s">
        <v>10813</v>
      </c>
      <c r="E2032" s="16" t="s">
        <v>10915</v>
      </c>
      <c r="F2032" s="14" t="s">
        <v>7456</v>
      </c>
      <c r="G2032" s="16" t="s">
        <v>10815</v>
      </c>
      <c r="H2032" s="13" t="s">
        <v>10823</v>
      </c>
      <c r="I2032" s="13" t="s">
        <v>10916</v>
      </c>
      <c r="J2032" s="13" t="s">
        <v>10917</v>
      </c>
      <c r="K2032" s="13" t="s">
        <v>10918</v>
      </c>
      <c r="L2032" s="13" t="s">
        <v>10919</v>
      </c>
      <c r="M2032" s="13" t="s">
        <v>56</v>
      </c>
      <c r="N2032" s="13" t="s">
        <v>249</v>
      </c>
      <c r="O2032" s="14"/>
      <c r="P2032" s="13" t="s">
        <v>4597</v>
      </c>
      <c r="Q2032" s="16" t="s">
        <v>10920</v>
      </c>
    </row>
    <row r="2033" customFormat="false" ht="72.35" hidden="false" customHeight="false" outlineLevel="0" collapsed="false">
      <c r="A2033" s="13" t="s">
        <v>10921</v>
      </c>
      <c r="B2033" s="14" t="s">
        <v>144</v>
      </c>
      <c r="C2033" s="13" t="s">
        <v>147</v>
      </c>
      <c r="D2033" s="14" t="s">
        <v>10922</v>
      </c>
      <c r="E2033" s="16" t="s">
        <v>10923</v>
      </c>
      <c r="F2033" s="14" t="s">
        <v>450</v>
      </c>
      <c r="G2033" s="16" t="s">
        <v>10636</v>
      </c>
      <c r="H2033" s="13" t="s">
        <v>10823</v>
      </c>
      <c r="I2033" s="13" t="s">
        <v>10924</v>
      </c>
      <c r="J2033" s="13" t="s">
        <v>10925</v>
      </c>
      <c r="K2033" s="13" t="s">
        <v>10926</v>
      </c>
      <c r="L2033" s="13" t="s">
        <v>10927</v>
      </c>
      <c r="M2033" s="13" t="s">
        <v>56</v>
      </c>
      <c r="N2033" s="13" t="s">
        <v>249</v>
      </c>
      <c r="O2033" s="14"/>
      <c r="P2033" s="13" t="s">
        <v>4597</v>
      </c>
      <c r="Q2033" s="15" t="s">
        <v>10928</v>
      </c>
    </row>
    <row r="2034" customFormat="false" ht="58.2" hidden="false" customHeight="false" outlineLevel="0" collapsed="false">
      <c r="A2034" s="13" t="s">
        <v>10641</v>
      </c>
      <c r="B2034" s="14" t="s">
        <v>144</v>
      </c>
      <c r="C2034" s="13" t="s">
        <v>147</v>
      </c>
      <c r="D2034" s="14" t="s">
        <v>10634</v>
      </c>
      <c r="E2034" s="16" t="s">
        <v>10929</v>
      </c>
      <c r="F2034" s="14" t="s">
        <v>10123</v>
      </c>
      <c r="G2034" s="16" t="s">
        <v>10636</v>
      </c>
      <c r="H2034" s="13" t="s">
        <v>10637</v>
      </c>
      <c r="I2034" s="13" t="s">
        <v>10930</v>
      </c>
      <c r="J2034" s="13" t="s">
        <v>10931</v>
      </c>
      <c r="K2034" s="13" t="s">
        <v>10932</v>
      </c>
      <c r="L2034" s="13" t="s">
        <v>10933</v>
      </c>
      <c r="M2034" s="13" t="s">
        <v>56</v>
      </c>
      <c r="N2034" s="13" t="s">
        <v>249</v>
      </c>
      <c r="O2034" s="14"/>
      <c r="P2034" s="13" t="s">
        <v>4597</v>
      </c>
      <c r="Q2034" s="16" t="s">
        <v>10934</v>
      </c>
    </row>
    <row r="2035" customFormat="false" ht="72.35" hidden="false" customHeight="false" outlineLevel="0" collapsed="false">
      <c r="A2035" s="13" t="s">
        <v>10650</v>
      </c>
      <c r="B2035" s="14" t="s">
        <v>144</v>
      </c>
      <c r="C2035" s="13" t="s">
        <v>147</v>
      </c>
      <c r="D2035" s="14" t="s">
        <v>10644</v>
      </c>
      <c r="E2035" s="16" t="s">
        <v>10935</v>
      </c>
      <c r="F2035" s="14" t="s">
        <v>10123</v>
      </c>
      <c r="G2035" s="16" t="s">
        <v>10636</v>
      </c>
      <c r="H2035" s="13" t="s">
        <v>10646</v>
      </c>
      <c r="I2035" s="13" t="s">
        <v>10936</v>
      </c>
      <c r="J2035" s="13" t="s">
        <v>10937</v>
      </c>
      <c r="K2035" s="13" t="s">
        <v>10938</v>
      </c>
      <c r="L2035" s="13" t="s">
        <v>10939</v>
      </c>
      <c r="M2035" s="13" t="s">
        <v>52</v>
      </c>
      <c r="N2035" s="13" t="s">
        <v>249</v>
      </c>
      <c r="O2035" s="14"/>
      <c r="P2035" s="13" t="s">
        <v>4597</v>
      </c>
      <c r="Q2035" s="16" t="s">
        <v>10940</v>
      </c>
    </row>
    <row r="2036" customFormat="false" ht="72.35" hidden="false" customHeight="false" outlineLevel="0" collapsed="false">
      <c r="A2036" s="13" t="s">
        <v>10677</v>
      </c>
      <c r="B2036" s="14" t="s">
        <v>144</v>
      </c>
      <c r="C2036" s="13" t="s">
        <v>147</v>
      </c>
      <c r="D2036" s="13" t="s">
        <v>10671</v>
      </c>
      <c r="E2036" s="15" t="s">
        <v>10941</v>
      </c>
      <c r="F2036" s="14" t="s">
        <v>10942</v>
      </c>
      <c r="G2036" s="16" t="s">
        <v>10673</v>
      </c>
      <c r="H2036" s="13" t="s">
        <v>10456</v>
      </c>
      <c r="I2036" s="13" t="s">
        <v>10943</v>
      </c>
      <c r="J2036" s="13" t="s">
        <v>10944</v>
      </c>
      <c r="K2036" s="13" t="s">
        <v>10945</v>
      </c>
      <c r="L2036" s="13" t="s">
        <v>10946</v>
      </c>
      <c r="M2036" s="13" t="s">
        <v>56</v>
      </c>
      <c r="N2036" s="13" t="s">
        <v>249</v>
      </c>
      <c r="O2036" s="14"/>
      <c r="P2036" s="13" t="s">
        <v>4597</v>
      </c>
      <c r="Q2036" s="16" t="s">
        <v>10947</v>
      </c>
    </row>
    <row r="2037" customFormat="false" ht="72.35" hidden="false" customHeight="false" outlineLevel="0" collapsed="false">
      <c r="A2037" s="13" t="s">
        <v>10717</v>
      </c>
      <c r="B2037" s="14" t="s">
        <v>144</v>
      </c>
      <c r="C2037" s="13" t="s">
        <v>147</v>
      </c>
      <c r="D2037" s="14" t="s">
        <v>10711</v>
      </c>
      <c r="E2037" s="16" t="s">
        <v>10948</v>
      </c>
      <c r="F2037" s="14" t="s">
        <v>10949</v>
      </c>
      <c r="G2037" s="16" t="s">
        <v>10713</v>
      </c>
      <c r="H2037" s="13" t="s">
        <v>10456</v>
      </c>
      <c r="I2037" s="13" t="s">
        <v>10950</v>
      </c>
      <c r="J2037" s="13" t="s">
        <v>10951</v>
      </c>
      <c r="K2037" s="13" t="s">
        <v>10952</v>
      </c>
      <c r="L2037" s="13" t="s">
        <v>10953</v>
      </c>
      <c r="M2037" s="13" t="s">
        <v>56</v>
      </c>
      <c r="N2037" s="13" t="s">
        <v>249</v>
      </c>
      <c r="O2037" s="14"/>
      <c r="P2037" s="13" t="s">
        <v>4597</v>
      </c>
      <c r="Q2037" s="16" t="s">
        <v>10954</v>
      </c>
    </row>
    <row r="2038" customFormat="false" ht="72.35" hidden="false" customHeight="false" outlineLevel="0" collapsed="false">
      <c r="A2038" s="13" t="s">
        <v>10727</v>
      </c>
      <c r="B2038" s="14" t="s">
        <v>144</v>
      </c>
      <c r="C2038" s="13" t="s">
        <v>147</v>
      </c>
      <c r="D2038" s="14" t="s">
        <v>10720</v>
      </c>
      <c r="E2038" s="16" t="s">
        <v>10955</v>
      </c>
      <c r="F2038" s="14" t="s">
        <v>10956</v>
      </c>
      <c r="G2038" s="16" t="s">
        <v>10722</v>
      </c>
      <c r="H2038" s="13" t="s">
        <v>10723</v>
      </c>
      <c r="I2038" s="13" t="s">
        <v>10957</v>
      </c>
      <c r="J2038" s="13" t="s">
        <v>10958</v>
      </c>
      <c r="K2038" s="13" t="s">
        <v>10959</v>
      </c>
      <c r="L2038" s="13" t="s">
        <v>10960</v>
      </c>
      <c r="M2038" s="13" t="s">
        <v>53</v>
      </c>
      <c r="N2038" s="13" t="s">
        <v>249</v>
      </c>
      <c r="O2038" s="14"/>
      <c r="P2038" s="13" t="s">
        <v>4597</v>
      </c>
      <c r="Q2038" s="16" t="s">
        <v>10961</v>
      </c>
    </row>
    <row r="2039" customFormat="false" ht="72.35" hidden="false" customHeight="false" outlineLevel="0" collapsed="false">
      <c r="A2039" s="13" t="s">
        <v>10737</v>
      </c>
      <c r="B2039" s="14" t="s">
        <v>144</v>
      </c>
      <c r="C2039" s="13" t="s">
        <v>147</v>
      </c>
      <c r="D2039" s="14" t="s">
        <v>10730</v>
      </c>
      <c r="E2039" s="16" t="s">
        <v>10962</v>
      </c>
      <c r="F2039" s="14" t="s">
        <v>10123</v>
      </c>
      <c r="G2039" s="16" t="s">
        <v>10732</v>
      </c>
      <c r="H2039" s="13" t="s">
        <v>10733</v>
      </c>
      <c r="I2039" s="13" t="s">
        <v>10963</v>
      </c>
      <c r="J2039" s="13" t="s">
        <v>10964</v>
      </c>
      <c r="K2039" s="13" t="s">
        <v>10965</v>
      </c>
      <c r="L2039" s="13" t="s">
        <v>10966</v>
      </c>
      <c r="M2039" s="13" t="s">
        <v>52</v>
      </c>
      <c r="N2039" s="13" t="s">
        <v>249</v>
      </c>
      <c r="O2039" s="14"/>
      <c r="P2039" s="13" t="s">
        <v>4597</v>
      </c>
      <c r="Q2039" s="16" t="s">
        <v>10967</v>
      </c>
    </row>
    <row r="2040" customFormat="false" ht="44" hidden="false" customHeight="false" outlineLevel="0" collapsed="false">
      <c r="A2040" s="13" t="s">
        <v>10905</v>
      </c>
      <c r="B2040" s="14" t="s">
        <v>144</v>
      </c>
      <c r="C2040" s="13" t="s">
        <v>147</v>
      </c>
      <c r="D2040" s="14" t="s">
        <v>10720</v>
      </c>
      <c r="E2040" s="16" t="s">
        <v>10968</v>
      </c>
      <c r="F2040" s="14" t="s">
        <v>10956</v>
      </c>
      <c r="G2040" s="16" t="s">
        <v>10722</v>
      </c>
      <c r="H2040" s="13" t="s">
        <v>10456</v>
      </c>
      <c r="I2040" s="13" t="s">
        <v>10957</v>
      </c>
      <c r="J2040" s="13" t="s">
        <v>10958</v>
      </c>
      <c r="K2040" s="13" t="s">
        <v>10959</v>
      </c>
      <c r="L2040" s="13" t="s">
        <v>10960</v>
      </c>
      <c r="M2040" s="13" t="s">
        <v>53</v>
      </c>
      <c r="N2040" s="13" t="s">
        <v>249</v>
      </c>
      <c r="O2040" s="14"/>
      <c r="P2040" s="13" t="s">
        <v>4597</v>
      </c>
      <c r="Q2040" s="16" t="s">
        <v>10969</v>
      </c>
    </row>
    <row r="2041" customFormat="false" ht="72.35" hidden="false" customHeight="false" outlineLevel="0" collapsed="false">
      <c r="A2041" s="13" t="s">
        <v>10970</v>
      </c>
      <c r="B2041" s="14" t="s">
        <v>144</v>
      </c>
      <c r="C2041" s="13" t="s">
        <v>149</v>
      </c>
      <c r="D2041" s="14" t="s">
        <v>10971</v>
      </c>
      <c r="E2041" s="15" t="s">
        <v>10972</v>
      </c>
      <c r="F2041" s="14" t="s">
        <v>10973</v>
      </c>
      <c r="G2041" s="16" t="s">
        <v>10974</v>
      </c>
      <c r="H2041" s="13" t="s">
        <v>10456</v>
      </c>
      <c r="I2041" s="13" t="s">
        <v>10975</v>
      </c>
      <c r="J2041" s="13" t="s">
        <v>10976</v>
      </c>
      <c r="K2041" s="13" t="s">
        <v>10977</v>
      </c>
      <c r="L2041" s="13" t="s">
        <v>10978</v>
      </c>
      <c r="M2041" s="13" t="s">
        <v>52</v>
      </c>
      <c r="N2041" s="13" t="s">
        <v>249</v>
      </c>
      <c r="O2041" s="14"/>
      <c r="P2041" s="13" t="s">
        <v>4597</v>
      </c>
      <c r="Q2041" s="16" t="s">
        <v>10979</v>
      </c>
    </row>
    <row r="2042" customFormat="false" ht="58.2" hidden="false" customHeight="false" outlineLevel="0" collapsed="false">
      <c r="A2042" s="13" t="s">
        <v>10980</v>
      </c>
      <c r="B2042" s="14" t="s">
        <v>144</v>
      </c>
      <c r="C2042" s="13" t="s">
        <v>149</v>
      </c>
      <c r="D2042" s="14" t="s">
        <v>10971</v>
      </c>
      <c r="E2042" s="16" t="s">
        <v>10981</v>
      </c>
      <c r="F2042" s="14" t="s">
        <v>10973</v>
      </c>
      <c r="G2042" s="16" t="s">
        <v>10982</v>
      </c>
      <c r="H2042" s="13" t="s">
        <v>10456</v>
      </c>
      <c r="I2042" s="13" t="s">
        <v>10983</v>
      </c>
      <c r="J2042" s="13" t="s">
        <v>10984</v>
      </c>
      <c r="K2042" s="13" t="s">
        <v>10985</v>
      </c>
      <c r="L2042" s="13" t="s">
        <v>10986</v>
      </c>
      <c r="M2042" s="13" t="s">
        <v>53</v>
      </c>
      <c r="N2042" s="13" t="s">
        <v>249</v>
      </c>
      <c r="O2042" s="14"/>
      <c r="P2042" s="13" t="s">
        <v>4597</v>
      </c>
      <c r="Q2042" s="16" t="s">
        <v>10987</v>
      </c>
    </row>
    <row r="2043" customFormat="false" ht="44" hidden="false" customHeight="false" outlineLevel="0" collapsed="false">
      <c r="A2043" s="13" t="s">
        <v>10988</v>
      </c>
      <c r="B2043" s="14" t="s">
        <v>144</v>
      </c>
      <c r="C2043" s="13" t="s">
        <v>149</v>
      </c>
      <c r="D2043" s="14" t="s">
        <v>10989</v>
      </c>
      <c r="E2043" s="16" t="s">
        <v>10990</v>
      </c>
      <c r="F2043" s="14" t="s">
        <v>10973</v>
      </c>
      <c r="G2043" s="16" t="s">
        <v>10991</v>
      </c>
      <c r="H2043" s="13" t="s">
        <v>10456</v>
      </c>
      <c r="I2043" s="13" t="s">
        <v>10992</v>
      </c>
      <c r="J2043" s="13" t="s">
        <v>10993</v>
      </c>
      <c r="K2043" s="13" t="s">
        <v>10994</v>
      </c>
      <c r="L2043" s="13" t="s">
        <v>10995</v>
      </c>
      <c r="M2043" s="13" t="s">
        <v>56</v>
      </c>
      <c r="N2043" s="13" t="s">
        <v>249</v>
      </c>
      <c r="O2043" s="14"/>
      <c r="P2043" s="13" t="s">
        <v>4597</v>
      </c>
      <c r="Q2043" s="16" t="s">
        <v>10996</v>
      </c>
    </row>
    <row r="2044" customFormat="false" ht="58.2" hidden="false" customHeight="false" outlineLevel="0" collapsed="false">
      <c r="A2044" s="13" t="s">
        <v>10997</v>
      </c>
      <c r="B2044" s="14" t="s">
        <v>144</v>
      </c>
      <c r="C2044" s="13" t="s">
        <v>149</v>
      </c>
      <c r="D2044" s="14" t="s">
        <v>10989</v>
      </c>
      <c r="E2044" s="16" t="s">
        <v>10998</v>
      </c>
      <c r="F2044" s="14" t="s">
        <v>10973</v>
      </c>
      <c r="G2044" s="16" t="s">
        <v>10991</v>
      </c>
      <c r="H2044" s="13" t="s">
        <v>10456</v>
      </c>
      <c r="I2044" s="13" t="s">
        <v>10992</v>
      </c>
      <c r="J2044" s="13" t="s">
        <v>10993</v>
      </c>
      <c r="K2044" s="13" t="s">
        <v>10994</v>
      </c>
      <c r="L2044" s="13" t="s">
        <v>10995</v>
      </c>
      <c r="M2044" s="13" t="s">
        <v>56</v>
      </c>
      <c r="N2044" s="13" t="s">
        <v>249</v>
      </c>
      <c r="O2044" s="14"/>
      <c r="P2044" s="13" t="s">
        <v>4597</v>
      </c>
      <c r="Q2044" s="16" t="s">
        <v>10999</v>
      </c>
    </row>
    <row r="2045" customFormat="false" ht="58.2" hidden="false" customHeight="false" outlineLevel="0" collapsed="false">
      <c r="A2045" s="13" t="s">
        <v>11000</v>
      </c>
      <c r="B2045" s="14" t="s">
        <v>144</v>
      </c>
      <c r="C2045" s="13" t="s">
        <v>149</v>
      </c>
      <c r="D2045" s="14" t="s">
        <v>10989</v>
      </c>
      <c r="E2045" s="16" t="s">
        <v>11001</v>
      </c>
      <c r="F2045" s="14" t="s">
        <v>396</v>
      </c>
      <c r="G2045" s="16" t="s">
        <v>11002</v>
      </c>
      <c r="H2045" s="13" t="s">
        <v>10456</v>
      </c>
      <c r="I2045" s="13" t="s">
        <v>11003</v>
      </c>
      <c r="J2045" s="13" t="s">
        <v>11004</v>
      </c>
      <c r="K2045" s="13" t="s">
        <v>11005</v>
      </c>
      <c r="L2045" s="13" t="s">
        <v>11006</v>
      </c>
      <c r="M2045" s="13" t="s">
        <v>53</v>
      </c>
      <c r="N2045" s="13" t="s">
        <v>249</v>
      </c>
      <c r="O2045" s="14"/>
      <c r="P2045" s="13" t="s">
        <v>4597</v>
      </c>
      <c r="Q2045" s="16" t="s">
        <v>11007</v>
      </c>
    </row>
    <row r="2046" customFormat="false" ht="72.35" hidden="false" customHeight="false" outlineLevel="0" collapsed="false">
      <c r="A2046" s="13" t="s">
        <v>11008</v>
      </c>
      <c r="B2046" s="14" t="s">
        <v>144</v>
      </c>
      <c r="C2046" s="13" t="s">
        <v>149</v>
      </c>
      <c r="D2046" s="14" t="s">
        <v>10989</v>
      </c>
      <c r="E2046" s="16" t="s">
        <v>11009</v>
      </c>
      <c r="F2046" s="14" t="s">
        <v>396</v>
      </c>
      <c r="G2046" s="16" t="s">
        <v>11010</v>
      </c>
      <c r="H2046" s="13" t="s">
        <v>10456</v>
      </c>
      <c r="I2046" s="13" t="s">
        <v>11003</v>
      </c>
      <c r="J2046" s="13" t="s">
        <v>11004</v>
      </c>
      <c r="K2046" s="13" t="s">
        <v>11005</v>
      </c>
      <c r="L2046" s="13" t="s">
        <v>11006</v>
      </c>
      <c r="M2046" s="13" t="s">
        <v>53</v>
      </c>
      <c r="N2046" s="13" t="s">
        <v>249</v>
      </c>
      <c r="O2046" s="14"/>
      <c r="P2046" s="13" t="s">
        <v>4597</v>
      </c>
      <c r="Q2046" s="16" t="s">
        <v>11011</v>
      </c>
    </row>
    <row r="2047" customFormat="false" ht="86.55" hidden="false" customHeight="false" outlineLevel="0" collapsed="false">
      <c r="A2047" s="13" t="s">
        <v>11012</v>
      </c>
      <c r="B2047" s="14" t="s">
        <v>144</v>
      </c>
      <c r="C2047" s="13" t="s">
        <v>149</v>
      </c>
      <c r="D2047" s="14" t="s">
        <v>11013</v>
      </c>
      <c r="E2047" s="16" t="s">
        <v>11014</v>
      </c>
      <c r="F2047" s="14" t="s">
        <v>10973</v>
      </c>
      <c r="G2047" s="16" t="s">
        <v>11015</v>
      </c>
      <c r="H2047" s="13" t="s">
        <v>10456</v>
      </c>
      <c r="I2047" s="13" t="s">
        <v>11016</v>
      </c>
      <c r="J2047" s="13" t="s">
        <v>11017</v>
      </c>
      <c r="K2047" s="13" t="s">
        <v>11018</v>
      </c>
      <c r="L2047" s="14"/>
      <c r="M2047" s="13" t="s">
        <v>52</v>
      </c>
      <c r="N2047" s="13" t="s">
        <v>249</v>
      </c>
      <c r="O2047" s="14"/>
      <c r="P2047" s="13" t="s">
        <v>4597</v>
      </c>
      <c r="Q2047" s="16" t="s">
        <v>11019</v>
      </c>
    </row>
    <row r="2048" customFormat="false" ht="72.35" hidden="false" customHeight="false" outlineLevel="0" collapsed="false">
      <c r="A2048" s="13" t="s">
        <v>11020</v>
      </c>
      <c r="B2048" s="14" t="s">
        <v>144</v>
      </c>
      <c r="C2048" s="13" t="s">
        <v>149</v>
      </c>
      <c r="D2048" s="14" t="s">
        <v>11013</v>
      </c>
      <c r="E2048" s="16" t="s">
        <v>11021</v>
      </c>
      <c r="F2048" s="14" t="s">
        <v>396</v>
      </c>
      <c r="G2048" s="16" t="s">
        <v>11022</v>
      </c>
      <c r="H2048" s="13" t="s">
        <v>10456</v>
      </c>
      <c r="I2048" s="13" t="s">
        <v>11023</v>
      </c>
      <c r="J2048" s="13" t="s">
        <v>11024</v>
      </c>
      <c r="K2048" s="13" t="s">
        <v>11025</v>
      </c>
      <c r="L2048" s="13" t="s">
        <v>11026</v>
      </c>
      <c r="M2048" s="13" t="s">
        <v>53</v>
      </c>
      <c r="N2048" s="13" t="s">
        <v>249</v>
      </c>
      <c r="O2048" s="14"/>
      <c r="P2048" s="13" t="s">
        <v>4597</v>
      </c>
      <c r="Q2048" s="16" t="s">
        <v>11027</v>
      </c>
    </row>
    <row r="2049" customFormat="false" ht="86.55" hidden="false" customHeight="false" outlineLevel="0" collapsed="false">
      <c r="A2049" s="13" t="s">
        <v>11028</v>
      </c>
      <c r="B2049" s="14" t="s">
        <v>144</v>
      </c>
      <c r="C2049" s="13" t="s">
        <v>149</v>
      </c>
      <c r="D2049" s="14" t="s">
        <v>11013</v>
      </c>
      <c r="E2049" s="15" t="s">
        <v>11029</v>
      </c>
      <c r="F2049" s="14" t="s">
        <v>10973</v>
      </c>
      <c r="G2049" s="16" t="s">
        <v>11030</v>
      </c>
      <c r="H2049" s="13" t="s">
        <v>10456</v>
      </c>
      <c r="I2049" s="13" t="s">
        <v>11016</v>
      </c>
      <c r="J2049" s="13" t="s">
        <v>11017</v>
      </c>
      <c r="K2049" s="13" t="s">
        <v>11018</v>
      </c>
      <c r="L2049" s="14"/>
      <c r="M2049" s="13" t="s">
        <v>52</v>
      </c>
      <c r="N2049" s="13" t="s">
        <v>249</v>
      </c>
      <c r="O2049" s="14"/>
      <c r="P2049" s="13" t="s">
        <v>4597</v>
      </c>
      <c r="Q2049" s="16" t="s">
        <v>11031</v>
      </c>
    </row>
    <row r="2050" customFormat="false" ht="58.2" hidden="false" customHeight="false" outlineLevel="0" collapsed="false">
      <c r="A2050" s="13" t="s">
        <v>11032</v>
      </c>
      <c r="B2050" s="14" t="s">
        <v>144</v>
      </c>
      <c r="C2050" s="13" t="s">
        <v>149</v>
      </c>
      <c r="D2050" s="14" t="s">
        <v>11013</v>
      </c>
      <c r="E2050" s="16" t="s">
        <v>11033</v>
      </c>
      <c r="F2050" s="14" t="s">
        <v>10973</v>
      </c>
      <c r="G2050" s="16" t="s">
        <v>11034</v>
      </c>
      <c r="H2050" s="13" t="s">
        <v>10456</v>
      </c>
      <c r="I2050" s="13" t="s">
        <v>11035</v>
      </c>
      <c r="J2050" s="13" t="s">
        <v>11036</v>
      </c>
      <c r="K2050" s="13" t="s">
        <v>11037</v>
      </c>
      <c r="L2050" s="13" t="s">
        <v>11038</v>
      </c>
      <c r="M2050" s="13" t="s">
        <v>56</v>
      </c>
      <c r="N2050" s="13" t="s">
        <v>249</v>
      </c>
      <c r="O2050" s="14"/>
      <c r="P2050" s="13" t="s">
        <v>4597</v>
      </c>
      <c r="Q2050" s="16" t="s">
        <v>11039</v>
      </c>
    </row>
    <row r="2051" customFormat="false" ht="72.35" hidden="false" customHeight="false" outlineLevel="0" collapsed="false">
      <c r="A2051" s="13" t="s">
        <v>11040</v>
      </c>
      <c r="B2051" s="14" t="s">
        <v>144</v>
      </c>
      <c r="C2051" s="13" t="s">
        <v>149</v>
      </c>
      <c r="D2051" s="14" t="s">
        <v>11041</v>
      </c>
      <c r="E2051" s="16" t="s">
        <v>11042</v>
      </c>
      <c r="F2051" s="14" t="s">
        <v>10973</v>
      </c>
      <c r="G2051" s="16" t="s">
        <v>11043</v>
      </c>
      <c r="H2051" s="13" t="s">
        <v>11044</v>
      </c>
      <c r="I2051" s="13" t="s">
        <v>11045</v>
      </c>
      <c r="J2051" s="13" t="s">
        <v>11046</v>
      </c>
      <c r="K2051" s="13" t="s">
        <v>11047</v>
      </c>
      <c r="L2051" s="13" t="s">
        <v>11048</v>
      </c>
      <c r="M2051" s="13" t="s">
        <v>56</v>
      </c>
      <c r="N2051" s="13" t="s">
        <v>249</v>
      </c>
      <c r="O2051" s="14"/>
      <c r="P2051" s="13" t="s">
        <v>4597</v>
      </c>
      <c r="Q2051" s="16" t="s">
        <v>11049</v>
      </c>
    </row>
    <row r="2052" customFormat="false" ht="44" hidden="false" customHeight="false" outlineLevel="0" collapsed="false">
      <c r="A2052" s="13" t="s">
        <v>11050</v>
      </c>
      <c r="B2052" s="14" t="s">
        <v>144</v>
      </c>
      <c r="C2052" s="13" t="s">
        <v>149</v>
      </c>
      <c r="D2052" s="14" t="s">
        <v>11041</v>
      </c>
      <c r="E2052" s="16" t="s">
        <v>11051</v>
      </c>
      <c r="F2052" s="14" t="s">
        <v>10973</v>
      </c>
      <c r="G2052" s="16" t="s">
        <v>11043</v>
      </c>
      <c r="H2052" s="13" t="s">
        <v>11044</v>
      </c>
      <c r="I2052" s="13" t="s">
        <v>11045</v>
      </c>
      <c r="J2052" s="13" t="s">
        <v>11046</v>
      </c>
      <c r="K2052" s="13" t="s">
        <v>11047</v>
      </c>
      <c r="L2052" s="13" t="s">
        <v>11048</v>
      </c>
      <c r="M2052" s="13" t="s">
        <v>56</v>
      </c>
      <c r="N2052" s="13" t="s">
        <v>249</v>
      </c>
      <c r="O2052" s="14"/>
      <c r="P2052" s="13" t="s">
        <v>4597</v>
      </c>
      <c r="Q2052" s="16" t="s">
        <v>11052</v>
      </c>
    </row>
    <row r="2053" customFormat="false" ht="58.2" hidden="false" customHeight="false" outlineLevel="0" collapsed="false">
      <c r="A2053" s="13" t="s">
        <v>11053</v>
      </c>
      <c r="B2053" s="14" t="s">
        <v>144</v>
      </c>
      <c r="C2053" s="13" t="s">
        <v>149</v>
      </c>
      <c r="D2053" s="14" t="s">
        <v>11041</v>
      </c>
      <c r="E2053" s="16" t="s">
        <v>11054</v>
      </c>
      <c r="F2053" s="14" t="s">
        <v>10973</v>
      </c>
      <c r="G2053" s="16" t="s">
        <v>11043</v>
      </c>
      <c r="H2053" s="13" t="s">
        <v>11044</v>
      </c>
      <c r="I2053" s="13" t="s">
        <v>11045</v>
      </c>
      <c r="J2053" s="13" t="s">
        <v>11046</v>
      </c>
      <c r="K2053" s="13" t="s">
        <v>11047</v>
      </c>
      <c r="L2053" s="13" t="s">
        <v>11048</v>
      </c>
      <c r="M2053" s="13" t="s">
        <v>56</v>
      </c>
      <c r="N2053" s="13" t="s">
        <v>249</v>
      </c>
      <c r="O2053" s="14"/>
      <c r="P2053" s="13" t="s">
        <v>4597</v>
      </c>
      <c r="Q2053" s="16" t="s">
        <v>11055</v>
      </c>
    </row>
    <row r="2054" customFormat="false" ht="58.2" hidden="false" customHeight="false" outlineLevel="0" collapsed="false">
      <c r="A2054" s="13" t="s">
        <v>11056</v>
      </c>
      <c r="B2054" s="14" t="s">
        <v>144</v>
      </c>
      <c r="C2054" s="13" t="s">
        <v>149</v>
      </c>
      <c r="D2054" s="14" t="s">
        <v>11057</v>
      </c>
      <c r="E2054" s="16" t="s">
        <v>11058</v>
      </c>
      <c r="F2054" s="14" t="s">
        <v>10973</v>
      </c>
      <c r="G2054" s="16" t="s">
        <v>11059</v>
      </c>
      <c r="H2054" s="13" t="s">
        <v>11060</v>
      </c>
      <c r="I2054" s="13" t="s">
        <v>11061</v>
      </c>
      <c r="J2054" s="13" t="s">
        <v>11062</v>
      </c>
      <c r="K2054" s="13" t="s">
        <v>11063</v>
      </c>
      <c r="L2054" s="13" t="s">
        <v>11064</v>
      </c>
      <c r="M2054" s="13" t="s">
        <v>53</v>
      </c>
      <c r="N2054" s="13" t="s">
        <v>249</v>
      </c>
      <c r="O2054" s="14"/>
      <c r="P2054" s="13" t="s">
        <v>4597</v>
      </c>
      <c r="Q2054" s="16" t="s">
        <v>11065</v>
      </c>
    </row>
    <row r="2055" customFormat="false" ht="58.2" hidden="false" customHeight="false" outlineLevel="0" collapsed="false">
      <c r="A2055" s="13" t="s">
        <v>11066</v>
      </c>
      <c r="B2055" s="14" t="s">
        <v>144</v>
      </c>
      <c r="C2055" s="13" t="s">
        <v>149</v>
      </c>
      <c r="D2055" s="14" t="s">
        <v>11057</v>
      </c>
      <c r="E2055" s="15" t="s">
        <v>11067</v>
      </c>
      <c r="F2055" s="14" t="s">
        <v>10973</v>
      </c>
      <c r="G2055" s="16" t="s">
        <v>11068</v>
      </c>
      <c r="H2055" s="13" t="s">
        <v>11069</v>
      </c>
      <c r="I2055" s="13" t="s">
        <v>11070</v>
      </c>
      <c r="J2055" s="13" t="s">
        <v>11071</v>
      </c>
      <c r="K2055" s="13" t="s">
        <v>11072</v>
      </c>
      <c r="L2055" s="13" t="s">
        <v>11073</v>
      </c>
      <c r="M2055" s="13" t="s">
        <v>53</v>
      </c>
      <c r="N2055" s="13" t="s">
        <v>249</v>
      </c>
      <c r="O2055" s="14"/>
      <c r="P2055" s="13" t="s">
        <v>4597</v>
      </c>
      <c r="Q2055" s="16" t="s">
        <v>11074</v>
      </c>
    </row>
    <row r="2056" customFormat="false" ht="72.35" hidden="false" customHeight="false" outlineLevel="0" collapsed="false">
      <c r="A2056" s="13" t="s">
        <v>11075</v>
      </c>
      <c r="B2056" s="14" t="s">
        <v>144</v>
      </c>
      <c r="C2056" s="13" t="s">
        <v>149</v>
      </c>
      <c r="D2056" s="14" t="s">
        <v>11057</v>
      </c>
      <c r="E2056" s="16" t="s">
        <v>11076</v>
      </c>
      <c r="F2056" s="14" t="s">
        <v>10973</v>
      </c>
      <c r="G2056" s="16" t="s">
        <v>11077</v>
      </c>
      <c r="H2056" s="13" t="s">
        <v>10456</v>
      </c>
      <c r="I2056" s="13" t="s">
        <v>11078</v>
      </c>
      <c r="J2056" s="13" t="s">
        <v>11079</v>
      </c>
      <c r="K2056" s="13" t="s">
        <v>11080</v>
      </c>
      <c r="L2056" s="13" t="s">
        <v>11081</v>
      </c>
      <c r="M2056" s="13" t="s">
        <v>53</v>
      </c>
      <c r="N2056" s="13" t="s">
        <v>249</v>
      </c>
      <c r="O2056" s="14"/>
      <c r="P2056" s="13" t="s">
        <v>4597</v>
      </c>
      <c r="Q2056" s="16" t="s">
        <v>11082</v>
      </c>
    </row>
    <row r="2057" customFormat="false" ht="58.2" hidden="false" customHeight="false" outlineLevel="0" collapsed="false">
      <c r="A2057" s="13" t="s">
        <v>11083</v>
      </c>
      <c r="B2057" s="14" t="s">
        <v>144</v>
      </c>
      <c r="C2057" s="13" t="s">
        <v>149</v>
      </c>
      <c r="D2057" s="14" t="s">
        <v>11084</v>
      </c>
      <c r="E2057" s="16" t="s">
        <v>11085</v>
      </c>
      <c r="F2057" s="14" t="s">
        <v>396</v>
      </c>
      <c r="G2057" s="16" t="s">
        <v>11086</v>
      </c>
      <c r="H2057" s="13" t="s">
        <v>10456</v>
      </c>
      <c r="I2057" s="13" t="s">
        <v>11087</v>
      </c>
      <c r="J2057" s="13" t="s">
        <v>11088</v>
      </c>
      <c r="K2057" s="13" t="s">
        <v>11089</v>
      </c>
      <c r="L2057" s="13" t="s">
        <v>11090</v>
      </c>
      <c r="M2057" s="13" t="s">
        <v>53</v>
      </c>
      <c r="N2057" s="13" t="s">
        <v>249</v>
      </c>
      <c r="O2057" s="14"/>
      <c r="P2057" s="13" t="s">
        <v>4597</v>
      </c>
      <c r="Q2057" s="16" t="s">
        <v>11091</v>
      </c>
    </row>
    <row r="2058" customFormat="false" ht="72.35" hidden="false" customHeight="false" outlineLevel="0" collapsed="false">
      <c r="A2058" s="13" t="s">
        <v>11092</v>
      </c>
      <c r="B2058" s="14" t="s">
        <v>144</v>
      </c>
      <c r="C2058" s="13" t="s">
        <v>149</v>
      </c>
      <c r="D2058" s="14" t="s">
        <v>11084</v>
      </c>
      <c r="E2058" s="16" t="s">
        <v>11093</v>
      </c>
      <c r="F2058" s="14" t="s">
        <v>396</v>
      </c>
      <c r="G2058" s="16" t="s">
        <v>11094</v>
      </c>
      <c r="H2058" s="13" t="s">
        <v>11095</v>
      </c>
      <c r="I2058" s="13" t="s">
        <v>11096</v>
      </c>
      <c r="J2058" s="13" t="s">
        <v>11097</v>
      </c>
      <c r="K2058" s="13" t="s">
        <v>11098</v>
      </c>
      <c r="L2058" s="13" t="s">
        <v>11099</v>
      </c>
      <c r="M2058" s="13" t="s">
        <v>53</v>
      </c>
      <c r="N2058" s="13" t="s">
        <v>249</v>
      </c>
      <c r="O2058" s="14"/>
      <c r="P2058" s="13" t="s">
        <v>4597</v>
      </c>
      <c r="Q2058" s="16" t="s">
        <v>11100</v>
      </c>
    </row>
    <row r="2059" customFormat="false" ht="86.55" hidden="false" customHeight="false" outlineLevel="0" collapsed="false">
      <c r="A2059" s="13" t="s">
        <v>11101</v>
      </c>
      <c r="B2059" s="14" t="s">
        <v>144</v>
      </c>
      <c r="C2059" s="13" t="s">
        <v>149</v>
      </c>
      <c r="D2059" s="14" t="s">
        <v>11102</v>
      </c>
      <c r="E2059" s="16" t="s">
        <v>11103</v>
      </c>
      <c r="F2059" s="14" t="s">
        <v>10973</v>
      </c>
      <c r="G2059" s="16" t="s">
        <v>11104</v>
      </c>
      <c r="H2059" s="13" t="s">
        <v>10456</v>
      </c>
      <c r="I2059" s="13" t="s">
        <v>11105</v>
      </c>
      <c r="J2059" s="13" t="s">
        <v>11106</v>
      </c>
      <c r="K2059" s="13" t="s">
        <v>11107</v>
      </c>
      <c r="L2059" s="13" t="s">
        <v>11108</v>
      </c>
      <c r="M2059" s="13" t="s">
        <v>56</v>
      </c>
      <c r="N2059" s="13" t="s">
        <v>249</v>
      </c>
      <c r="O2059" s="14"/>
      <c r="P2059" s="13" t="s">
        <v>4597</v>
      </c>
      <c r="Q2059" s="16" t="s">
        <v>11109</v>
      </c>
    </row>
    <row r="2060" customFormat="false" ht="44" hidden="false" customHeight="false" outlineLevel="0" collapsed="false">
      <c r="A2060" s="13" t="s">
        <v>11110</v>
      </c>
      <c r="B2060" s="14" t="s">
        <v>144</v>
      </c>
      <c r="C2060" s="13" t="s">
        <v>149</v>
      </c>
      <c r="D2060" s="14" t="s">
        <v>11111</v>
      </c>
      <c r="E2060" s="16" t="s">
        <v>11112</v>
      </c>
      <c r="F2060" s="14" t="s">
        <v>10973</v>
      </c>
      <c r="G2060" s="16" t="s">
        <v>11113</v>
      </c>
      <c r="H2060" s="13" t="s">
        <v>11114</v>
      </c>
      <c r="I2060" s="13" t="s">
        <v>11115</v>
      </c>
      <c r="J2060" s="13" t="s">
        <v>11116</v>
      </c>
      <c r="K2060" s="13" t="s">
        <v>11117</v>
      </c>
      <c r="L2060" s="13" t="s">
        <v>11118</v>
      </c>
      <c r="M2060" s="13" t="s">
        <v>56</v>
      </c>
      <c r="N2060" s="13" t="s">
        <v>249</v>
      </c>
      <c r="O2060" s="14"/>
      <c r="P2060" s="13" t="s">
        <v>4597</v>
      </c>
      <c r="Q2060" s="16" t="s">
        <v>11119</v>
      </c>
    </row>
    <row r="2061" customFormat="false" ht="86.55" hidden="false" customHeight="false" outlineLevel="0" collapsed="false">
      <c r="A2061" s="13" t="s">
        <v>11120</v>
      </c>
      <c r="B2061" s="14" t="s">
        <v>144</v>
      </c>
      <c r="C2061" s="13" t="s">
        <v>149</v>
      </c>
      <c r="D2061" s="14" t="s">
        <v>11121</v>
      </c>
      <c r="E2061" s="16" t="s">
        <v>11122</v>
      </c>
      <c r="F2061" s="14" t="s">
        <v>415</v>
      </c>
      <c r="G2061" s="16" t="s">
        <v>11123</v>
      </c>
      <c r="H2061" s="13" t="s">
        <v>10456</v>
      </c>
      <c r="I2061" s="13" t="s">
        <v>11124</v>
      </c>
      <c r="J2061" s="13" t="s">
        <v>11125</v>
      </c>
      <c r="K2061" s="13" t="s">
        <v>11126</v>
      </c>
      <c r="L2061" s="13" t="s">
        <v>11127</v>
      </c>
      <c r="M2061" s="13" t="s">
        <v>52</v>
      </c>
      <c r="N2061" s="13" t="s">
        <v>249</v>
      </c>
      <c r="O2061" s="14"/>
      <c r="P2061" s="13" t="s">
        <v>4597</v>
      </c>
      <c r="Q2061" s="16" t="s">
        <v>11128</v>
      </c>
    </row>
    <row r="2062" customFormat="false" ht="86.55" hidden="false" customHeight="false" outlineLevel="0" collapsed="false">
      <c r="A2062" s="13" t="s">
        <v>11129</v>
      </c>
      <c r="B2062" s="14" t="s">
        <v>144</v>
      </c>
      <c r="C2062" s="13" t="s">
        <v>149</v>
      </c>
      <c r="D2062" s="14" t="s">
        <v>11130</v>
      </c>
      <c r="E2062" s="16" t="s">
        <v>11131</v>
      </c>
      <c r="F2062" s="14" t="s">
        <v>415</v>
      </c>
      <c r="G2062" s="16" t="s">
        <v>11132</v>
      </c>
      <c r="H2062" s="13" t="s">
        <v>10456</v>
      </c>
      <c r="I2062" s="13" t="s">
        <v>9908</v>
      </c>
      <c r="J2062" s="13" t="s">
        <v>9909</v>
      </c>
      <c r="K2062" s="13" t="s">
        <v>9910</v>
      </c>
      <c r="L2062" s="13" t="s">
        <v>9911</v>
      </c>
      <c r="M2062" s="13" t="s">
        <v>52</v>
      </c>
      <c r="N2062" s="13" t="s">
        <v>249</v>
      </c>
      <c r="O2062" s="14"/>
      <c r="P2062" s="13" t="s">
        <v>4597</v>
      </c>
      <c r="Q2062" s="16" t="s">
        <v>11133</v>
      </c>
    </row>
    <row r="2063" customFormat="false" ht="58.2" hidden="false" customHeight="false" outlineLevel="0" collapsed="false">
      <c r="A2063" s="13" t="s">
        <v>11134</v>
      </c>
      <c r="B2063" s="14" t="s">
        <v>144</v>
      </c>
      <c r="C2063" s="13" t="s">
        <v>149</v>
      </c>
      <c r="D2063" s="13" t="s">
        <v>11135</v>
      </c>
      <c r="E2063" s="15" t="s">
        <v>11136</v>
      </c>
      <c r="F2063" s="14" t="s">
        <v>415</v>
      </c>
      <c r="G2063" s="16" t="s">
        <v>11137</v>
      </c>
      <c r="H2063" s="13" t="s">
        <v>10456</v>
      </c>
      <c r="I2063" s="13" t="s">
        <v>11138</v>
      </c>
      <c r="J2063" s="13" t="s">
        <v>11139</v>
      </c>
      <c r="K2063" s="13" t="s">
        <v>11140</v>
      </c>
      <c r="L2063" s="13" t="s">
        <v>11141</v>
      </c>
      <c r="M2063" s="13" t="s">
        <v>56</v>
      </c>
      <c r="N2063" s="13" t="s">
        <v>249</v>
      </c>
      <c r="O2063" s="14"/>
      <c r="P2063" s="13" t="s">
        <v>4597</v>
      </c>
      <c r="Q2063" s="16" t="s">
        <v>11142</v>
      </c>
    </row>
    <row r="2064" customFormat="false" ht="72.35" hidden="false" customHeight="false" outlineLevel="0" collapsed="false">
      <c r="A2064" s="13" t="s">
        <v>11143</v>
      </c>
      <c r="B2064" s="14" t="s">
        <v>144</v>
      </c>
      <c r="C2064" s="13" t="s">
        <v>149</v>
      </c>
      <c r="D2064" s="14" t="s">
        <v>11144</v>
      </c>
      <c r="E2064" s="16" t="s">
        <v>11145</v>
      </c>
      <c r="F2064" s="14" t="s">
        <v>415</v>
      </c>
      <c r="G2064" s="16" t="s">
        <v>11146</v>
      </c>
      <c r="H2064" s="13" t="s">
        <v>11147</v>
      </c>
      <c r="I2064" s="13" t="s">
        <v>11148</v>
      </c>
      <c r="J2064" s="13" t="s">
        <v>11149</v>
      </c>
      <c r="K2064" s="13" t="s">
        <v>11150</v>
      </c>
      <c r="L2064" s="13" t="s">
        <v>11151</v>
      </c>
      <c r="M2064" s="13" t="s">
        <v>56</v>
      </c>
      <c r="N2064" s="13" t="s">
        <v>249</v>
      </c>
      <c r="O2064" s="14"/>
      <c r="P2064" s="13" t="s">
        <v>4597</v>
      </c>
      <c r="Q2064" s="16" t="s">
        <v>11152</v>
      </c>
    </row>
    <row r="2065" customFormat="false" ht="58.2" hidden="false" customHeight="false" outlineLevel="0" collapsed="false">
      <c r="A2065" s="13" t="s">
        <v>11153</v>
      </c>
      <c r="B2065" s="14" t="s">
        <v>144</v>
      </c>
      <c r="C2065" s="13" t="s">
        <v>149</v>
      </c>
      <c r="D2065" s="14" t="s">
        <v>11154</v>
      </c>
      <c r="E2065" s="16" t="s">
        <v>11155</v>
      </c>
      <c r="F2065" s="14" t="s">
        <v>415</v>
      </c>
      <c r="G2065" s="16" t="s">
        <v>11156</v>
      </c>
      <c r="H2065" s="13" t="s">
        <v>11157</v>
      </c>
      <c r="I2065" s="13" t="s">
        <v>11158</v>
      </c>
      <c r="J2065" s="13" t="s">
        <v>11159</v>
      </c>
      <c r="K2065" s="13" t="s">
        <v>11160</v>
      </c>
      <c r="L2065" s="13" t="s">
        <v>11161</v>
      </c>
      <c r="M2065" s="13" t="s">
        <v>56</v>
      </c>
      <c r="N2065" s="13" t="s">
        <v>249</v>
      </c>
      <c r="O2065" s="14"/>
      <c r="P2065" s="13" t="s">
        <v>4597</v>
      </c>
      <c r="Q2065" s="16" t="s">
        <v>11162</v>
      </c>
    </row>
    <row r="2066" customFormat="false" ht="58.2" hidden="false" customHeight="false" outlineLevel="0" collapsed="false">
      <c r="A2066" s="13" t="s">
        <v>11163</v>
      </c>
      <c r="B2066" s="14" t="s">
        <v>144</v>
      </c>
      <c r="C2066" s="13" t="s">
        <v>149</v>
      </c>
      <c r="D2066" s="14" t="s">
        <v>11164</v>
      </c>
      <c r="E2066" s="16" t="s">
        <v>11165</v>
      </c>
      <c r="F2066" s="14" t="s">
        <v>415</v>
      </c>
      <c r="G2066" s="16" t="s">
        <v>11166</v>
      </c>
      <c r="H2066" s="13" t="s">
        <v>11167</v>
      </c>
      <c r="I2066" s="13" t="s">
        <v>11168</v>
      </c>
      <c r="J2066" s="13" t="s">
        <v>11169</v>
      </c>
      <c r="K2066" s="13" t="s">
        <v>11170</v>
      </c>
      <c r="L2066" s="13" t="s">
        <v>11171</v>
      </c>
      <c r="M2066" s="13" t="s">
        <v>56</v>
      </c>
      <c r="N2066" s="13" t="s">
        <v>249</v>
      </c>
      <c r="O2066" s="14"/>
      <c r="P2066" s="13" t="s">
        <v>4597</v>
      </c>
      <c r="Q2066" s="16" t="s">
        <v>11172</v>
      </c>
    </row>
    <row r="2067" customFormat="false" ht="86.55" hidden="false" customHeight="false" outlineLevel="0" collapsed="false">
      <c r="A2067" s="13" t="s">
        <v>11173</v>
      </c>
      <c r="B2067" s="14" t="s">
        <v>144</v>
      </c>
      <c r="C2067" s="13" t="s">
        <v>149</v>
      </c>
      <c r="D2067" s="14" t="s">
        <v>11164</v>
      </c>
      <c r="E2067" s="16" t="s">
        <v>11174</v>
      </c>
      <c r="F2067" s="14" t="s">
        <v>396</v>
      </c>
      <c r="G2067" s="16" t="s">
        <v>11166</v>
      </c>
      <c r="H2067" s="13" t="s">
        <v>11167</v>
      </c>
      <c r="I2067" s="13" t="s">
        <v>11175</v>
      </c>
      <c r="J2067" s="14" t="s">
        <v>11176</v>
      </c>
      <c r="K2067" s="14"/>
      <c r="L2067" s="14"/>
      <c r="M2067" s="13" t="s">
        <v>54</v>
      </c>
      <c r="N2067" s="13" t="s">
        <v>249</v>
      </c>
      <c r="O2067" s="14"/>
      <c r="P2067" s="13" t="s">
        <v>4597</v>
      </c>
      <c r="Q2067" s="16" t="s">
        <v>11177</v>
      </c>
    </row>
    <row r="2068" customFormat="false" ht="86.55" hidden="false" customHeight="false" outlineLevel="0" collapsed="false">
      <c r="A2068" s="13" t="s">
        <v>11178</v>
      </c>
      <c r="B2068" s="14" t="s">
        <v>144</v>
      </c>
      <c r="C2068" s="13" t="s">
        <v>149</v>
      </c>
      <c r="D2068" s="14" t="s">
        <v>11164</v>
      </c>
      <c r="E2068" s="16" t="s">
        <v>11179</v>
      </c>
      <c r="F2068" s="14" t="s">
        <v>450</v>
      </c>
      <c r="G2068" s="16" t="s">
        <v>11166</v>
      </c>
      <c r="H2068" s="13" t="s">
        <v>11167</v>
      </c>
      <c r="I2068" s="13" t="s">
        <v>11158</v>
      </c>
      <c r="J2068" s="13" t="s">
        <v>11159</v>
      </c>
      <c r="K2068" s="13" t="s">
        <v>11160</v>
      </c>
      <c r="L2068" s="13" t="s">
        <v>11161</v>
      </c>
      <c r="M2068" s="13" t="s">
        <v>56</v>
      </c>
      <c r="N2068" s="13" t="s">
        <v>249</v>
      </c>
      <c r="O2068" s="14"/>
      <c r="P2068" s="13" t="s">
        <v>4597</v>
      </c>
      <c r="Q2068" s="16" t="s">
        <v>11180</v>
      </c>
    </row>
    <row r="2069" customFormat="false" ht="72.35" hidden="false" customHeight="false" outlineLevel="0" collapsed="false">
      <c r="A2069" s="13" t="s">
        <v>11181</v>
      </c>
      <c r="B2069" s="14" t="s">
        <v>144</v>
      </c>
      <c r="C2069" s="13" t="s">
        <v>149</v>
      </c>
      <c r="D2069" s="14" t="s">
        <v>11182</v>
      </c>
      <c r="E2069" s="16" t="s">
        <v>11183</v>
      </c>
      <c r="F2069" s="14" t="s">
        <v>415</v>
      </c>
      <c r="G2069" s="16" t="s">
        <v>11184</v>
      </c>
      <c r="H2069" s="13" t="s">
        <v>10456</v>
      </c>
      <c r="I2069" s="13" t="s">
        <v>11185</v>
      </c>
      <c r="J2069" s="13" t="s">
        <v>11186</v>
      </c>
      <c r="K2069" s="14"/>
      <c r="L2069" s="13" t="s">
        <v>11187</v>
      </c>
      <c r="M2069" s="13" t="s">
        <v>56</v>
      </c>
      <c r="N2069" s="13" t="s">
        <v>249</v>
      </c>
      <c r="O2069" s="14"/>
      <c r="P2069" s="13" t="s">
        <v>4597</v>
      </c>
      <c r="Q2069" s="16" t="s">
        <v>11188</v>
      </c>
    </row>
    <row r="2070" customFormat="false" ht="58.2" hidden="false" customHeight="false" outlineLevel="0" collapsed="false">
      <c r="A2070" s="13" t="s">
        <v>11189</v>
      </c>
      <c r="B2070" s="14" t="s">
        <v>144</v>
      </c>
      <c r="C2070" s="13" t="s">
        <v>149</v>
      </c>
      <c r="D2070" s="14" t="s">
        <v>11190</v>
      </c>
      <c r="E2070" s="16" t="s">
        <v>11191</v>
      </c>
      <c r="F2070" s="14" t="s">
        <v>415</v>
      </c>
      <c r="G2070" s="16" t="s">
        <v>11192</v>
      </c>
      <c r="H2070" s="13" t="s">
        <v>11193</v>
      </c>
      <c r="I2070" s="13" t="s">
        <v>11158</v>
      </c>
      <c r="J2070" s="13" t="s">
        <v>11159</v>
      </c>
      <c r="K2070" s="13" t="s">
        <v>11160</v>
      </c>
      <c r="L2070" s="13" t="s">
        <v>11161</v>
      </c>
      <c r="M2070" s="13" t="s">
        <v>56</v>
      </c>
      <c r="N2070" s="13" t="s">
        <v>249</v>
      </c>
      <c r="O2070" s="14"/>
      <c r="P2070" s="13" t="s">
        <v>4597</v>
      </c>
      <c r="Q2070" s="16" t="s">
        <v>11194</v>
      </c>
    </row>
    <row r="2071" customFormat="false" ht="72.35" hidden="false" customHeight="false" outlineLevel="0" collapsed="false">
      <c r="A2071" s="13" t="s">
        <v>11195</v>
      </c>
      <c r="B2071" s="14" t="s">
        <v>144</v>
      </c>
      <c r="C2071" s="13" t="s">
        <v>149</v>
      </c>
      <c r="D2071" s="14" t="s">
        <v>11196</v>
      </c>
      <c r="E2071" s="16" t="s">
        <v>11197</v>
      </c>
      <c r="F2071" s="14" t="s">
        <v>415</v>
      </c>
      <c r="G2071" s="16" t="s">
        <v>11198</v>
      </c>
      <c r="H2071" s="13" t="s">
        <v>11199</v>
      </c>
      <c r="I2071" s="13" t="s">
        <v>11200</v>
      </c>
      <c r="J2071" s="13" t="s">
        <v>11201</v>
      </c>
      <c r="K2071" s="13" t="s">
        <v>11202</v>
      </c>
      <c r="L2071" s="13" t="s">
        <v>11203</v>
      </c>
      <c r="M2071" s="13" t="s">
        <v>56</v>
      </c>
      <c r="N2071" s="13" t="s">
        <v>249</v>
      </c>
      <c r="O2071" s="14"/>
      <c r="P2071" s="13" t="s">
        <v>4597</v>
      </c>
      <c r="Q2071" s="16" t="s">
        <v>11204</v>
      </c>
    </row>
    <row r="2072" customFormat="false" ht="86.55" hidden="false" customHeight="false" outlineLevel="0" collapsed="false">
      <c r="A2072" s="13" t="s">
        <v>11205</v>
      </c>
      <c r="B2072" s="14" t="s">
        <v>144</v>
      </c>
      <c r="C2072" s="13" t="s">
        <v>149</v>
      </c>
      <c r="D2072" s="14" t="s">
        <v>11206</v>
      </c>
      <c r="E2072" s="16" t="s">
        <v>11207</v>
      </c>
      <c r="F2072" s="14" t="s">
        <v>415</v>
      </c>
      <c r="G2072" s="16" t="s">
        <v>11208</v>
      </c>
      <c r="H2072" s="13" t="s">
        <v>11209</v>
      </c>
      <c r="I2072" s="13" t="s">
        <v>11210</v>
      </c>
      <c r="J2072" s="13" t="s">
        <v>11211</v>
      </c>
      <c r="K2072" s="13" t="s">
        <v>11212</v>
      </c>
      <c r="L2072" s="13" t="s">
        <v>11213</v>
      </c>
      <c r="M2072" s="13" t="s">
        <v>56</v>
      </c>
      <c r="N2072" s="13" t="s">
        <v>249</v>
      </c>
      <c r="O2072" s="14"/>
      <c r="P2072" s="13" t="s">
        <v>4597</v>
      </c>
      <c r="Q2072" s="16" t="s">
        <v>11214</v>
      </c>
    </row>
    <row r="2073" customFormat="false" ht="58.2" hidden="false" customHeight="false" outlineLevel="0" collapsed="false">
      <c r="A2073" s="13" t="s">
        <v>11215</v>
      </c>
      <c r="B2073" s="14" t="s">
        <v>144</v>
      </c>
      <c r="C2073" s="13" t="s">
        <v>149</v>
      </c>
      <c r="D2073" s="14" t="s">
        <v>11216</v>
      </c>
      <c r="E2073" s="16" t="s">
        <v>11217</v>
      </c>
      <c r="F2073" s="14" t="s">
        <v>415</v>
      </c>
      <c r="G2073" s="16" t="s">
        <v>11218</v>
      </c>
      <c r="H2073" s="13" t="s">
        <v>11219</v>
      </c>
      <c r="I2073" s="13" t="s">
        <v>11220</v>
      </c>
      <c r="J2073" s="13" t="s">
        <v>11221</v>
      </c>
      <c r="K2073" s="13" t="s">
        <v>11222</v>
      </c>
      <c r="L2073" s="13" t="s">
        <v>11223</v>
      </c>
      <c r="M2073" s="13" t="s">
        <v>56</v>
      </c>
      <c r="N2073" s="13" t="s">
        <v>249</v>
      </c>
      <c r="O2073" s="14"/>
      <c r="P2073" s="13" t="s">
        <v>4597</v>
      </c>
      <c r="Q2073" s="16" t="s">
        <v>11224</v>
      </c>
    </row>
    <row r="2074" customFormat="false" ht="72.35" hidden="false" customHeight="false" outlineLevel="0" collapsed="false">
      <c r="A2074" s="13" t="s">
        <v>11225</v>
      </c>
      <c r="B2074" s="14" t="s">
        <v>144</v>
      </c>
      <c r="C2074" s="13" t="s">
        <v>149</v>
      </c>
      <c r="D2074" s="14" t="s">
        <v>11226</v>
      </c>
      <c r="E2074" s="16" t="s">
        <v>11227</v>
      </c>
      <c r="F2074" s="14" t="s">
        <v>415</v>
      </c>
      <c r="G2074" s="16" t="s">
        <v>11228</v>
      </c>
      <c r="H2074" s="13" t="s">
        <v>10456</v>
      </c>
      <c r="I2074" s="13" t="s">
        <v>11220</v>
      </c>
      <c r="J2074" s="13" t="s">
        <v>11221</v>
      </c>
      <c r="K2074" s="13" t="s">
        <v>11222</v>
      </c>
      <c r="L2074" s="13" t="s">
        <v>11223</v>
      </c>
      <c r="M2074" s="13" t="s">
        <v>56</v>
      </c>
      <c r="N2074" s="13" t="s">
        <v>249</v>
      </c>
      <c r="O2074" s="14"/>
      <c r="P2074" s="13" t="s">
        <v>4597</v>
      </c>
      <c r="Q2074" s="16" t="s">
        <v>11229</v>
      </c>
    </row>
    <row r="2075" customFormat="false" ht="86.55" hidden="false" customHeight="false" outlineLevel="0" collapsed="false">
      <c r="A2075" s="13" t="s">
        <v>11230</v>
      </c>
      <c r="B2075" s="14" t="s">
        <v>144</v>
      </c>
      <c r="C2075" s="13" t="s">
        <v>149</v>
      </c>
      <c r="D2075" s="14" t="s">
        <v>4790</v>
      </c>
      <c r="E2075" s="16" t="s">
        <v>11231</v>
      </c>
      <c r="F2075" s="14" t="s">
        <v>415</v>
      </c>
      <c r="G2075" s="16" t="s">
        <v>11232</v>
      </c>
      <c r="H2075" s="13" t="s">
        <v>11233</v>
      </c>
      <c r="I2075" s="13" t="s">
        <v>11234</v>
      </c>
      <c r="J2075" s="13" t="s">
        <v>11235</v>
      </c>
      <c r="K2075" s="13" t="s">
        <v>11236</v>
      </c>
      <c r="L2075" s="13" t="s">
        <v>11237</v>
      </c>
      <c r="M2075" s="13" t="s">
        <v>56</v>
      </c>
      <c r="N2075" s="13" t="s">
        <v>249</v>
      </c>
      <c r="O2075" s="14"/>
      <c r="P2075" s="13" t="s">
        <v>4597</v>
      </c>
      <c r="Q2075" s="16" t="s">
        <v>11238</v>
      </c>
    </row>
    <row r="2076" customFormat="false" ht="44" hidden="false" customHeight="false" outlineLevel="0" collapsed="false">
      <c r="A2076" s="13" t="s">
        <v>11239</v>
      </c>
      <c r="B2076" s="14" t="s">
        <v>144</v>
      </c>
      <c r="C2076" s="13" t="s">
        <v>149</v>
      </c>
      <c r="D2076" s="14" t="s">
        <v>11240</v>
      </c>
      <c r="E2076" s="16" t="s">
        <v>11241</v>
      </c>
      <c r="F2076" s="14" t="s">
        <v>415</v>
      </c>
      <c r="G2076" s="16" t="s">
        <v>11242</v>
      </c>
      <c r="H2076" s="13" t="s">
        <v>11233</v>
      </c>
      <c r="I2076" s="13" t="s">
        <v>11234</v>
      </c>
      <c r="J2076" s="13" t="s">
        <v>11235</v>
      </c>
      <c r="K2076" s="13" t="s">
        <v>11236</v>
      </c>
      <c r="L2076" s="13" t="s">
        <v>11237</v>
      </c>
      <c r="M2076" s="13" t="s">
        <v>56</v>
      </c>
      <c r="N2076" s="13" t="s">
        <v>249</v>
      </c>
      <c r="O2076" s="14"/>
      <c r="P2076" s="13" t="s">
        <v>4597</v>
      </c>
      <c r="Q2076" s="16" t="s">
        <v>11243</v>
      </c>
    </row>
    <row r="2077" customFormat="false" ht="58.2" hidden="false" customHeight="false" outlineLevel="0" collapsed="false">
      <c r="A2077" s="13" t="s">
        <v>11244</v>
      </c>
      <c r="B2077" s="14" t="s">
        <v>144</v>
      </c>
      <c r="C2077" s="13" t="s">
        <v>149</v>
      </c>
      <c r="D2077" s="14" t="s">
        <v>11245</v>
      </c>
      <c r="E2077" s="16" t="s">
        <v>11246</v>
      </c>
      <c r="F2077" s="14" t="s">
        <v>415</v>
      </c>
      <c r="G2077" s="16" t="s">
        <v>11247</v>
      </c>
      <c r="H2077" s="13" t="s">
        <v>11233</v>
      </c>
      <c r="I2077" s="13" t="s">
        <v>11234</v>
      </c>
      <c r="J2077" s="13" t="s">
        <v>11235</v>
      </c>
      <c r="K2077" s="13" t="s">
        <v>11236</v>
      </c>
      <c r="L2077" s="13" t="s">
        <v>11237</v>
      </c>
      <c r="M2077" s="13" t="s">
        <v>56</v>
      </c>
      <c r="N2077" s="13" t="s">
        <v>249</v>
      </c>
      <c r="O2077" s="14"/>
      <c r="P2077" s="13" t="s">
        <v>4597</v>
      </c>
      <c r="Q2077" s="16" t="s">
        <v>11248</v>
      </c>
    </row>
    <row r="2078" customFormat="false" ht="72.35" hidden="false" customHeight="false" outlineLevel="0" collapsed="false">
      <c r="A2078" s="13" t="s">
        <v>11249</v>
      </c>
      <c r="B2078" s="14" t="s">
        <v>144</v>
      </c>
      <c r="C2078" s="13" t="s">
        <v>149</v>
      </c>
      <c r="D2078" s="14" t="s">
        <v>11250</v>
      </c>
      <c r="E2078" s="16" t="s">
        <v>11251</v>
      </c>
      <c r="F2078" s="14" t="s">
        <v>415</v>
      </c>
      <c r="G2078" s="16" t="s">
        <v>11252</v>
      </c>
      <c r="H2078" s="13" t="s">
        <v>11253</v>
      </c>
      <c r="I2078" s="13" t="s">
        <v>11254</v>
      </c>
      <c r="J2078" s="13" t="s">
        <v>11255</v>
      </c>
      <c r="K2078" s="14"/>
      <c r="L2078" s="13" t="s">
        <v>11256</v>
      </c>
      <c r="M2078" s="13" t="s">
        <v>56</v>
      </c>
      <c r="N2078" s="13" t="s">
        <v>249</v>
      </c>
      <c r="O2078" s="14"/>
      <c r="P2078" s="13" t="s">
        <v>4597</v>
      </c>
      <c r="Q2078" s="16" t="s">
        <v>11257</v>
      </c>
    </row>
    <row r="2079" customFormat="false" ht="72.35" hidden="false" customHeight="false" outlineLevel="0" collapsed="false">
      <c r="A2079" s="13" t="s">
        <v>11258</v>
      </c>
      <c r="B2079" s="14" t="s">
        <v>144</v>
      </c>
      <c r="C2079" s="13" t="s">
        <v>149</v>
      </c>
      <c r="D2079" s="14" t="s">
        <v>11250</v>
      </c>
      <c r="E2079" s="16" t="s">
        <v>11259</v>
      </c>
      <c r="F2079" s="14" t="s">
        <v>415</v>
      </c>
      <c r="G2079" s="16" t="s">
        <v>11252</v>
      </c>
      <c r="H2079" s="13" t="s">
        <v>11253</v>
      </c>
      <c r="I2079" s="13" t="s">
        <v>11254</v>
      </c>
      <c r="J2079" s="13" t="s">
        <v>11255</v>
      </c>
      <c r="K2079" s="14"/>
      <c r="L2079" s="13" t="s">
        <v>11256</v>
      </c>
      <c r="M2079" s="13" t="s">
        <v>56</v>
      </c>
      <c r="N2079" s="13" t="s">
        <v>249</v>
      </c>
      <c r="O2079" s="14"/>
      <c r="P2079" s="13" t="s">
        <v>4597</v>
      </c>
      <c r="Q2079" s="16" t="s">
        <v>11260</v>
      </c>
    </row>
    <row r="2080" customFormat="false" ht="86.55" hidden="false" customHeight="false" outlineLevel="0" collapsed="false">
      <c r="A2080" s="13" t="s">
        <v>11261</v>
      </c>
      <c r="B2080" s="14" t="s">
        <v>144</v>
      </c>
      <c r="C2080" s="13" t="s">
        <v>149</v>
      </c>
      <c r="D2080" s="14" t="s">
        <v>11262</v>
      </c>
      <c r="E2080" s="16" t="s">
        <v>11263</v>
      </c>
      <c r="F2080" s="14" t="s">
        <v>415</v>
      </c>
      <c r="G2080" s="16" t="s">
        <v>11264</v>
      </c>
      <c r="H2080" s="13" t="s">
        <v>11253</v>
      </c>
      <c r="I2080" s="13" t="s">
        <v>11265</v>
      </c>
      <c r="J2080" s="13" t="s">
        <v>11266</v>
      </c>
      <c r="K2080" s="13" t="s">
        <v>11267</v>
      </c>
      <c r="L2080" s="13" t="s">
        <v>11268</v>
      </c>
      <c r="M2080" s="13" t="s">
        <v>53</v>
      </c>
      <c r="N2080" s="13" t="s">
        <v>249</v>
      </c>
      <c r="O2080" s="14"/>
      <c r="P2080" s="13" t="s">
        <v>4597</v>
      </c>
      <c r="Q2080" s="16" t="s">
        <v>11269</v>
      </c>
    </row>
    <row r="2081" customFormat="false" ht="72.35" hidden="false" customHeight="false" outlineLevel="0" collapsed="false">
      <c r="A2081" s="13" t="s">
        <v>11270</v>
      </c>
      <c r="B2081" s="14" t="s">
        <v>144</v>
      </c>
      <c r="C2081" s="13" t="s">
        <v>149</v>
      </c>
      <c r="D2081" s="14" t="s">
        <v>11271</v>
      </c>
      <c r="E2081" s="16" t="s">
        <v>11272</v>
      </c>
      <c r="F2081" s="14" t="s">
        <v>415</v>
      </c>
      <c r="G2081" s="16" t="s">
        <v>11273</v>
      </c>
      <c r="H2081" s="13" t="s">
        <v>10456</v>
      </c>
      <c r="I2081" s="13" t="s">
        <v>11274</v>
      </c>
      <c r="J2081" s="13" t="s">
        <v>11275</v>
      </c>
      <c r="K2081" s="13" t="s">
        <v>11276</v>
      </c>
      <c r="L2081" s="13" t="s">
        <v>11277</v>
      </c>
      <c r="M2081" s="13" t="s">
        <v>56</v>
      </c>
      <c r="N2081" s="13" t="s">
        <v>249</v>
      </c>
      <c r="O2081" s="14"/>
      <c r="P2081" s="13" t="s">
        <v>4597</v>
      </c>
      <c r="Q2081" s="16" t="s">
        <v>11278</v>
      </c>
    </row>
    <row r="2082" customFormat="false" ht="86.55" hidden="false" customHeight="false" outlineLevel="0" collapsed="false">
      <c r="A2082" s="13" t="s">
        <v>11279</v>
      </c>
      <c r="B2082" s="14" t="s">
        <v>144</v>
      </c>
      <c r="C2082" s="13" t="s">
        <v>149</v>
      </c>
      <c r="D2082" s="14" t="s">
        <v>11280</v>
      </c>
      <c r="E2082" s="16" t="s">
        <v>11281</v>
      </c>
      <c r="F2082" s="14" t="s">
        <v>396</v>
      </c>
      <c r="G2082" s="16" t="s">
        <v>11282</v>
      </c>
      <c r="H2082" s="13" t="s">
        <v>11283</v>
      </c>
      <c r="I2082" s="13" t="s">
        <v>11284</v>
      </c>
      <c r="J2082" s="13" t="s">
        <v>11285</v>
      </c>
      <c r="K2082" s="13" t="s">
        <v>11286</v>
      </c>
      <c r="L2082" s="13" t="s">
        <v>11287</v>
      </c>
      <c r="M2082" s="13" t="s">
        <v>56</v>
      </c>
      <c r="N2082" s="13" t="s">
        <v>249</v>
      </c>
      <c r="O2082" s="14"/>
      <c r="P2082" s="13" t="s">
        <v>4597</v>
      </c>
      <c r="Q2082" s="16" t="s">
        <v>11288</v>
      </c>
    </row>
    <row r="2083" customFormat="false" ht="100.7" hidden="false" customHeight="false" outlineLevel="0" collapsed="false">
      <c r="A2083" s="13" t="s">
        <v>11289</v>
      </c>
      <c r="B2083" s="14" t="s">
        <v>144</v>
      </c>
      <c r="C2083" s="13" t="s">
        <v>149</v>
      </c>
      <c r="D2083" s="14" t="s">
        <v>11280</v>
      </c>
      <c r="E2083" s="16" t="s">
        <v>11290</v>
      </c>
      <c r="F2083" s="14" t="s">
        <v>396</v>
      </c>
      <c r="G2083" s="16" t="s">
        <v>11282</v>
      </c>
      <c r="H2083" s="13" t="s">
        <v>11283</v>
      </c>
      <c r="I2083" s="13" t="s">
        <v>11284</v>
      </c>
      <c r="J2083" s="13" t="s">
        <v>11285</v>
      </c>
      <c r="K2083" s="13" t="s">
        <v>11286</v>
      </c>
      <c r="L2083" s="13" t="s">
        <v>11287</v>
      </c>
      <c r="M2083" s="13" t="s">
        <v>56</v>
      </c>
      <c r="N2083" s="13" t="s">
        <v>249</v>
      </c>
      <c r="O2083" s="14"/>
      <c r="P2083" s="13" t="s">
        <v>4597</v>
      </c>
      <c r="Q2083" s="16" t="s">
        <v>11291</v>
      </c>
    </row>
    <row r="2084" customFormat="false" ht="58.2" hidden="false" customHeight="false" outlineLevel="0" collapsed="false">
      <c r="A2084" s="13" t="s">
        <v>11292</v>
      </c>
      <c r="B2084" s="14" t="s">
        <v>144</v>
      </c>
      <c r="C2084" s="13" t="s">
        <v>149</v>
      </c>
      <c r="D2084" s="14" t="s">
        <v>11293</v>
      </c>
      <c r="E2084" s="16" t="s">
        <v>11294</v>
      </c>
      <c r="F2084" s="14" t="s">
        <v>415</v>
      </c>
      <c r="G2084" s="16" t="s">
        <v>11295</v>
      </c>
      <c r="H2084" s="13" t="s">
        <v>11296</v>
      </c>
      <c r="I2084" s="13" t="s">
        <v>11297</v>
      </c>
      <c r="J2084" s="13" t="s">
        <v>11298</v>
      </c>
      <c r="K2084" s="13" t="s">
        <v>11299</v>
      </c>
      <c r="L2084" s="13" t="s">
        <v>11300</v>
      </c>
      <c r="M2084" s="13" t="s">
        <v>56</v>
      </c>
      <c r="N2084" s="13" t="s">
        <v>249</v>
      </c>
      <c r="O2084" s="14"/>
      <c r="P2084" s="13" t="s">
        <v>4597</v>
      </c>
      <c r="Q2084" s="16" t="s">
        <v>11301</v>
      </c>
    </row>
    <row r="2085" customFormat="false" ht="72.35" hidden="false" customHeight="false" outlineLevel="0" collapsed="false">
      <c r="A2085" s="13" t="s">
        <v>11302</v>
      </c>
      <c r="B2085" s="14" t="s">
        <v>144</v>
      </c>
      <c r="C2085" s="13" t="s">
        <v>149</v>
      </c>
      <c r="D2085" s="14" t="s">
        <v>11303</v>
      </c>
      <c r="E2085" s="16" t="s">
        <v>11304</v>
      </c>
      <c r="F2085" s="14" t="s">
        <v>415</v>
      </c>
      <c r="G2085" s="16" t="s">
        <v>11305</v>
      </c>
      <c r="H2085" s="13" t="s">
        <v>11296</v>
      </c>
      <c r="I2085" s="13" t="s">
        <v>11306</v>
      </c>
      <c r="J2085" s="13" t="s">
        <v>11307</v>
      </c>
      <c r="K2085" s="13" t="s">
        <v>11308</v>
      </c>
      <c r="L2085" s="13" t="s">
        <v>11309</v>
      </c>
      <c r="M2085" s="13" t="s">
        <v>56</v>
      </c>
      <c r="N2085" s="13" t="s">
        <v>249</v>
      </c>
      <c r="O2085" s="14"/>
      <c r="P2085" s="13" t="s">
        <v>4597</v>
      </c>
      <c r="Q2085" s="16" t="s">
        <v>11310</v>
      </c>
    </row>
    <row r="2086" customFormat="false" ht="58.2" hidden="false" customHeight="false" outlineLevel="0" collapsed="false">
      <c r="A2086" s="13" t="s">
        <v>11311</v>
      </c>
      <c r="B2086" s="14" t="s">
        <v>144</v>
      </c>
      <c r="C2086" s="13" t="s">
        <v>149</v>
      </c>
      <c r="D2086" s="14" t="s">
        <v>11312</v>
      </c>
      <c r="E2086" s="16" t="s">
        <v>11313</v>
      </c>
      <c r="F2086" s="14" t="s">
        <v>4169</v>
      </c>
      <c r="G2086" s="16" t="s">
        <v>11314</v>
      </c>
      <c r="H2086" s="13" t="s">
        <v>11315</v>
      </c>
      <c r="I2086" s="13" t="s">
        <v>11316</v>
      </c>
      <c r="J2086" s="13" t="s">
        <v>11317</v>
      </c>
      <c r="K2086" s="13" t="s">
        <v>11318</v>
      </c>
      <c r="L2086" s="13" t="s">
        <v>11319</v>
      </c>
      <c r="M2086" s="13" t="s">
        <v>56</v>
      </c>
      <c r="N2086" s="13" t="s">
        <v>249</v>
      </c>
      <c r="O2086" s="14"/>
      <c r="P2086" s="13" t="s">
        <v>4597</v>
      </c>
      <c r="Q2086" s="16" t="s">
        <v>11320</v>
      </c>
    </row>
    <row r="2087" customFormat="false" ht="86.55" hidden="false" customHeight="false" outlineLevel="0" collapsed="false">
      <c r="A2087" s="13" t="s">
        <v>11321</v>
      </c>
      <c r="B2087" s="14" t="s">
        <v>144</v>
      </c>
      <c r="C2087" s="13" t="s">
        <v>149</v>
      </c>
      <c r="D2087" s="14" t="s">
        <v>11322</v>
      </c>
      <c r="E2087" s="16" t="s">
        <v>11323</v>
      </c>
      <c r="F2087" s="14" t="s">
        <v>450</v>
      </c>
      <c r="G2087" s="16" t="s">
        <v>11324</v>
      </c>
      <c r="H2087" s="13" t="s">
        <v>11325</v>
      </c>
      <c r="I2087" s="13" t="s">
        <v>11326</v>
      </c>
      <c r="J2087" s="13" t="s">
        <v>11327</v>
      </c>
      <c r="K2087" s="13" t="s">
        <v>11328</v>
      </c>
      <c r="L2087" s="13" t="s">
        <v>11329</v>
      </c>
      <c r="M2087" s="13" t="s">
        <v>56</v>
      </c>
      <c r="N2087" s="13" t="s">
        <v>249</v>
      </c>
      <c r="O2087" s="14"/>
      <c r="P2087" s="13" t="s">
        <v>4597</v>
      </c>
      <c r="Q2087" s="16" t="s">
        <v>11330</v>
      </c>
    </row>
    <row r="2088" customFormat="false" ht="72.35" hidden="false" customHeight="false" outlineLevel="0" collapsed="false">
      <c r="A2088" s="13" t="s">
        <v>11331</v>
      </c>
      <c r="B2088" s="14" t="s">
        <v>144</v>
      </c>
      <c r="C2088" s="13" t="s">
        <v>149</v>
      </c>
      <c r="D2088" s="14" t="s">
        <v>11332</v>
      </c>
      <c r="E2088" s="16" t="s">
        <v>11333</v>
      </c>
      <c r="F2088" s="14" t="s">
        <v>415</v>
      </c>
      <c r="G2088" s="16" t="s">
        <v>11334</v>
      </c>
      <c r="H2088" s="13" t="s">
        <v>10456</v>
      </c>
      <c r="I2088" s="13" t="s">
        <v>11335</v>
      </c>
      <c r="J2088" s="13" t="s">
        <v>11336</v>
      </c>
      <c r="K2088" s="13" t="s">
        <v>11337</v>
      </c>
      <c r="L2088" s="13" t="s">
        <v>11338</v>
      </c>
      <c r="M2088" s="13" t="s">
        <v>56</v>
      </c>
      <c r="N2088" s="13" t="s">
        <v>249</v>
      </c>
      <c r="O2088" s="14"/>
      <c r="P2088" s="13" t="s">
        <v>4597</v>
      </c>
      <c r="Q2088" s="16" t="s">
        <v>11339</v>
      </c>
    </row>
    <row r="2089" customFormat="false" ht="72.35" hidden="false" customHeight="false" outlineLevel="0" collapsed="false">
      <c r="A2089" s="13" t="s">
        <v>11340</v>
      </c>
      <c r="B2089" s="14" t="s">
        <v>144</v>
      </c>
      <c r="C2089" s="13" t="s">
        <v>149</v>
      </c>
      <c r="D2089" s="14" t="s">
        <v>11341</v>
      </c>
      <c r="E2089" s="16" t="s">
        <v>11342</v>
      </c>
      <c r="F2089" s="14" t="s">
        <v>415</v>
      </c>
      <c r="G2089" s="16" t="s">
        <v>11343</v>
      </c>
      <c r="H2089" s="13" t="s">
        <v>10456</v>
      </c>
      <c r="I2089" s="13" t="s">
        <v>11344</v>
      </c>
      <c r="J2089" s="13" t="s">
        <v>11345</v>
      </c>
      <c r="K2089" s="13" t="s">
        <v>11346</v>
      </c>
      <c r="L2089" s="13" t="s">
        <v>11347</v>
      </c>
      <c r="M2089" s="13" t="s">
        <v>56</v>
      </c>
      <c r="N2089" s="13" t="s">
        <v>249</v>
      </c>
      <c r="O2089" s="14"/>
      <c r="P2089" s="13" t="s">
        <v>4597</v>
      </c>
      <c r="Q2089" s="16" t="s">
        <v>11348</v>
      </c>
    </row>
    <row r="2090" customFormat="false" ht="72.35" hidden="false" customHeight="false" outlineLevel="0" collapsed="false">
      <c r="A2090" s="13" t="s">
        <v>11349</v>
      </c>
      <c r="B2090" s="14" t="s">
        <v>144</v>
      </c>
      <c r="C2090" s="13" t="s">
        <v>149</v>
      </c>
      <c r="D2090" s="14" t="s">
        <v>11350</v>
      </c>
      <c r="E2090" s="16" t="s">
        <v>11351</v>
      </c>
      <c r="F2090" s="14" t="s">
        <v>415</v>
      </c>
      <c r="G2090" s="16" t="s">
        <v>11352</v>
      </c>
      <c r="H2090" s="13" t="s">
        <v>10456</v>
      </c>
      <c r="I2090" s="13" t="s">
        <v>11353</v>
      </c>
      <c r="J2090" s="13" t="s">
        <v>11354</v>
      </c>
      <c r="K2090" s="13" t="s">
        <v>11355</v>
      </c>
      <c r="L2090" s="13" t="s">
        <v>11356</v>
      </c>
      <c r="M2090" s="13" t="s">
        <v>56</v>
      </c>
      <c r="N2090" s="13" t="s">
        <v>249</v>
      </c>
      <c r="O2090" s="14"/>
      <c r="P2090" s="13" t="s">
        <v>4597</v>
      </c>
      <c r="Q2090" s="16" t="s">
        <v>11357</v>
      </c>
    </row>
    <row r="2091" customFormat="false" ht="114.9" hidden="false" customHeight="false" outlineLevel="0" collapsed="false">
      <c r="A2091" s="13" t="s">
        <v>11358</v>
      </c>
      <c r="B2091" s="14" t="s">
        <v>144</v>
      </c>
      <c r="C2091" s="13" t="s">
        <v>149</v>
      </c>
      <c r="D2091" s="14" t="s">
        <v>11359</v>
      </c>
      <c r="E2091" s="16" t="s">
        <v>11360</v>
      </c>
      <c r="F2091" s="14" t="s">
        <v>415</v>
      </c>
      <c r="G2091" s="16" t="s">
        <v>11361</v>
      </c>
      <c r="H2091" s="13" t="s">
        <v>10456</v>
      </c>
      <c r="I2091" s="13" t="s">
        <v>11362</v>
      </c>
      <c r="J2091" s="13" t="s">
        <v>11363</v>
      </c>
      <c r="K2091" s="13" t="s">
        <v>11364</v>
      </c>
      <c r="L2091" s="13" t="s">
        <v>11365</v>
      </c>
      <c r="M2091" s="13" t="s">
        <v>56</v>
      </c>
      <c r="N2091" s="13" t="s">
        <v>249</v>
      </c>
      <c r="O2091" s="14"/>
      <c r="P2091" s="13" t="s">
        <v>4597</v>
      </c>
      <c r="Q2091" s="16" t="s">
        <v>11366</v>
      </c>
    </row>
    <row r="2092" customFormat="false" ht="100.7" hidden="false" customHeight="false" outlineLevel="0" collapsed="false">
      <c r="A2092" s="13" t="s">
        <v>11367</v>
      </c>
      <c r="B2092" s="14" t="s">
        <v>144</v>
      </c>
      <c r="C2092" s="13" t="s">
        <v>151</v>
      </c>
      <c r="D2092" s="14" t="s">
        <v>11368</v>
      </c>
      <c r="E2092" s="16" t="s">
        <v>11369</v>
      </c>
      <c r="F2092" s="14" t="s">
        <v>450</v>
      </c>
      <c r="G2092" s="16"/>
      <c r="H2092" s="13" t="s">
        <v>11370</v>
      </c>
      <c r="I2092" s="13" t="s">
        <v>11371</v>
      </c>
      <c r="J2092" s="13" t="s">
        <v>11372</v>
      </c>
      <c r="K2092" s="14"/>
      <c r="L2092" s="13" t="s">
        <v>11373</v>
      </c>
      <c r="M2092" s="13" t="s">
        <v>56</v>
      </c>
      <c r="N2092" s="13" t="s">
        <v>249</v>
      </c>
      <c r="O2092" s="14"/>
      <c r="P2092" s="13" t="s">
        <v>4597</v>
      </c>
      <c r="Q2092" s="15" t="s">
        <v>11374</v>
      </c>
    </row>
    <row r="2093" customFormat="false" ht="86.55" hidden="false" customHeight="false" outlineLevel="0" collapsed="false">
      <c r="A2093" s="13" t="s">
        <v>11375</v>
      </c>
      <c r="B2093" s="14" t="s">
        <v>144</v>
      </c>
      <c r="C2093" s="13" t="s">
        <v>151</v>
      </c>
      <c r="D2093" s="14" t="s">
        <v>11376</v>
      </c>
      <c r="E2093" s="16" t="s">
        <v>11377</v>
      </c>
      <c r="F2093" s="14" t="s">
        <v>415</v>
      </c>
      <c r="G2093" s="16"/>
      <c r="H2093" s="13" t="s">
        <v>11378</v>
      </c>
      <c r="I2093" s="13" t="s">
        <v>11379</v>
      </c>
      <c r="J2093" s="13" t="s">
        <v>11380</v>
      </c>
      <c r="K2093" s="13" t="s">
        <v>11381</v>
      </c>
      <c r="L2093" s="13" t="s">
        <v>11382</v>
      </c>
      <c r="M2093" s="13" t="s">
        <v>56</v>
      </c>
      <c r="N2093" s="13" t="s">
        <v>249</v>
      </c>
      <c r="O2093" s="14"/>
      <c r="P2093" s="13" t="s">
        <v>4597</v>
      </c>
      <c r="Q2093" s="16" t="s">
        <v>11383</v>
      </c>
    </row>
    <row r="2094" customFormat="false" ht="86.55" hidden="false" customHeight="false" outlineLevel="0" collapsed="false">
      <c r="A2094" s="13" t="s">
        <v>11384</v>
      </c>
      <c r="B2094" s="14" t="s">
        <v>144</v>
      </c>
      <c r="C2094" s="13" t="s">
        <v>151</v>
      </c>
      <c r="D2094" s="14" t="s">
        <v>11385</v>
      </c>
      <c r="E2094" s="16" t="s">
        <v>11386</v>
      </c>
      <c r="F2094" s="14" t="s">
        <v>539</v>
      </c>
      <c r="G2094" s="16"/>
      <c r="H2094" s="13" t="s">
        <v>11387</v>
      </c>
      <c r="I2094" s="13" t="s">
        <v>11388</v>
      </c>
      <c r="J2094" s="13" t="s">
        <v>11389</v>
      </c>
      <c r="K2094" s="13" t="s">
        <v>11390</v>
      </c>
      <c r="L2094" s="13" t="s">
        <v>11391</v>
      </c>
      <c r="M2094" s="13" t="s">
        <v>52</v>
      </c>
      <c r="N2094" s="13" t="s">
        <v>249</v>
      </c>
      <c r="O2094" s="14"/>
      <c r="P2094" s="13" t="s">
        <v>4597</v>
      </c>
      <c r="Q2094" s="16" t="s">
        <v>11392</v>
      </c>
    </row>
    <row r="2095" customFormat="false" ht="58.2" hidden="false" customHeight="false" outlineLevel="0" collapsed="false">
      <c r="A2095" s="13" t="s">
        <v>11393</v>
      </c>
      <c r="B2095" s="14" t="s">
        <v>144</v>
      </c>
      <c r="C2095" s="13" t="s">
        <v>151</v>
      </c>
      <c r="D2095" s="14" t="s">
        <v>11394</v>
      </c>
      <c r="E2095" s="16" t="s">
        <v>11395</v>
      </c>
      <c r="F2095" s="14" t="s">
        <v>450</v>
      </c>
      <c r="G2095" s="16"/>
      <c r="H2095" s="13" t="s">
        <v>11396</v>
      </c>
      <c r="I2095" s="13" t="s">
        <v>11397</v>
      </c>
      <c r="J2095" s="13" t="s">
        <v>11398</v>
      </c>
      <c r="K2095" s="13" t="s">
        <v>11399</v>
      </c>
      <c r="L2095" s="13" t="s">
        <v>11400</v>
      </c>
      <c r="M2095" s="13" t="s">
        <v>56</v>
      </c>
      <c r="N2095" s="13" t="s">
        <v>249</v>
      </c>
      <c r="O2095" s="14"/>
      <c r="P2095" s="13" t="s">
        <v>4597</v>
      </c>
      <c r="Q2095" s="15" t="s">
        <v>11401</v>
      </c>
    </row>
    <row r="2096" customFormat="false" ht="86.55" hidden="false" customHeight="false" outlineLevel="0" collapsed="false">
      <c r="A2096" s="13" t="s">
        <v>11402</v>
      </c>
      <c r="B2096" s="14" t="s">
        <v>144</v>
      </c>
      <c r="C2096" s="13" t="s">
        <v>151</v>
      </c>
      <c r="D2096" s="14" t="s">
        <v>11403</v>
      </c>
      <c r="E2096" s="15" t="s">
        <v>11404</v>
      </c>
      <c r="F2096" s="14" t="s">
        <v>415</v>
      </c>
      <c r="G2096" s="16"/>
      <c r="H2096" s="13" t="s">
        <v>11405</v>
      </c>
      <c r="I2096" s="13" t="s">
        <v>11406</v>
      </c>
      <c r="J2096" s="13" t="s">
        <v>11407</v>
      </c>
      <c r="K2096" s="14"/>
      <c r="L2096" s="13" t="s">
        <v>11408</v>
      </c>
      <c r="M2096" s="13" t="s">
        <v>56</v>
      </c>
      <c r="N2096" s="13" t="s">
        <v>249</v>
      </c>
      <c r="O2096" s="14"/>
      <c r="P2096" s="13" t="s">
        <v>4597</v>
      </c>
      <c r="Q2096" s="16" t="s">
        <v>11409</v>
      </c>
    </row>
    <row r="2097" customFormat="false" ht="58.2" hidden="false" customHeight="false" outlineLevel="0" collapsed="false">
      <c r="A2097" s="13" t="s">
        <v>11410</v>
      </c>
      <c r="B2097" s="14" t="s">
        <v>144</v>
      </c>
      <c r="C2097" s="13" t="s">
        <v>151</v>
      </c>
      <c r="D2097" s="14" t="s">
        <v>11411</v>
      </c>
      <c r="E2097" s="16" t="s">
        <v>11412</v>
      </c>
      <c r="F2097" s="14" t="s">
        <v>4169</v>
      </c>
      <c r="G2097" s="16"/>
      <c r="H2097" s="13" t="s">
        <v>11413</v>
      </c>
      <c r="I2097" s="13" t="s">
        <v>11414</v>
      </c>
      <c r="J2097" s="13" t="s">
        <v>11415</v>
      </c>
      <c r="K2097" s="13" t="s">
        <v>11416</v>
      </c>
      <c r="L2097" s="13" t="s">
        <v>11417</v>
      </c>
      <c r="M2097" s="13" t="s">
        <v>56</v>
      </c>
      <c r="N2097" s="13" t="s">
        <v>249</v>
      </c>
      <c r="O2097" s="14"/>
      <c r="P2097" s="13" t="s">
        <v>4597</v>
      </c>
      <c r="Q2097" s="16" t="s">
        <v>11418</v>
      </c>
    </row>
    <row r="2098" customFormat="false" ht="86.55" hidden="false" customHeight="false" outlineLevel="0" collapsed="false">
      <c r="A2098" s="13" t="s">
        <v>11419</v>
      </c>
      <c r="B2098" s="14" t="s">
        <v>144</v>
      </c>
      <c r="C2098" s="13" t="s">
        <v>151</v>
      </c>
      <c r="D2098" s="14" t="s">
        <v>11420</v>
      </c>
      <c r="E2098" s="16" t="s">
        <v>11421</v>
      </c>
      <c r="F2098" s="14" t="s">
        <v>450</v>
      </c>
      <c r="G2098" s="16"/>
      <c r="H2098" s="13" t="s">
        <v>11422</v>
      </c>
      <c r="I2098" s="13" t="s">
        <v>11423</v>
      </c>
      <c r="J2098" s="13" t="s">
        <v>11424</v>
      </c>
      <c r="K2098" s="13" t="s">
        <v>11425</v>
      </c>
      <c r="L2098" s="13" t="s">
        <v>11426</v>
      </c>
      <c r="M2098" s="13" t="s">
        <v>56</v>
      </c>
      <c r="N2098" s="13" t="s">
        <v>249</v>
      </c>
      <c r="O2098" s="14"/>
      <c r="P2098" s="13" t="s">
        <v>4597</v>
      </c>
      <c r="Q2098" s="16" t="s">
        <v>11427</v>
      </c>
    </row>
    <row r="2099" customFormat="false" ht="100.7" hidden="false" customHeight="false" outlineLevel="0" collapsed="false">
      <c r="A2099" s="13" t="s">
        <v>11428</v>
      </c>
      <c r="B2099" s="14" t="s">
        <v>144</v>
      </c>
      <c r="C2099" s="13" t="s">
        <v>151</v>
      </c>
      <c r="D2099" s="14" t="s">
        <v>11429</v>
      </c>
      <c r="E2099" s="16" t="s">
        <v>11430</v>
      </c>
      <c r="F2099" s="14" t="s">
        <v>415</v>
      </c>
      <c r="G2099" s="16"/>
      <c r="H2099" s="13" t="s">
        <v>11431</v>
      </c>
      <c r="I2099" s="13" t="s">
        <v>11432</v>
      </c>
      <c r="J2099" s="13" t="s">
        <v>11433</v>
      </c>
      <c r="K2099" s="13" t="s">
        <v>11434</v>
      </c>
      <c r="L2099" s="13" t="s">
        <v>11435</v>
      </c>
      <c r="M2099" s="13" t="s">
        <v>52</v>
      </c>
      <c r="N2099" s="13" t="s">
        <v>249</v>
      </c>
      <c r="O2099" s="14"/>
      <c r="P2099" s="13" t="s">
        <v>4597</v>
      </c>
      <c r="Q2099" s="15" t="s">
        <v>11436</v>
      </c>
    </row>
    <row r="2100" customFormat="false" ht="86.55" hidden="false" customHeight="false" outlineLevel="0" collapsed="false">
      <c r="A2100" s="13" t="s">
        <v>11437</v>
      </c>
      <c r="B2100" s="14" t="s">
        <v>144</v>
      </c>
      <c r="C2100" s="13" t="s">
        <v>151</v>
      </c>
      <c r="D2100" s="14" t="s">
        <v>11438</v>
      </c>
      <c r="E2100" s="16" t="s">
        <v>11439</v>
      </c>
      <c r="F2100" s="14" t="s">
        <v>415</v>
      </c>
      <c r="G2100" s="16"/>
      <c r="H2100" s="13" t="s">
        <v>11440</v>
      </c>
      <c r="I2100" s="13" t="s">
        <v>11432</v>
      </c>
      <c r="J2100" s="13" t="s">
        <v>11433</v>
      </c>
      <c r="K2100" s="13" t="s">
        <v>11434</v>
      </c>
      <c r="L2100" s="13" t="s">
        <v>11435</v>
      </c>
      <c r="M2100" s="13" t="s">
        <v>52</v>
      </c>
      <c r="N2100" s="13" t="s">
        <v>249</v>
      </c>
      <c r="O2100" s="14"/>
      <c r="P2100" s="13" t="s">
        <v>4597</v>
      </c>
      <c r="Q2100" s="16" t="s">
        <v>11441</v>
      </c>
    </row>
    <row r="2101" customFormat="false" ht="86.55" hidden="false" customHeight="false" outlineLevel="0" collapsed="false">
      <c r="A2101" s="13" t="s">
        <v>11442</v>
      </c>
      <c r="B2101" s="14" t="s">
        <v>144</v>
      </c>
      <c r="C2101" s="13" t="s">
        <v>151</v>
      </c>
      <c r="D2101" s="14" t="s">
        <v>11443</v>
      </c>
      <c r="E2101" s="16" t="s">
        <v>11444</v>
      </c>
      <c r="F2101" s="14" t="s">
        <v>450</v>
      </c>
      <c r="G2101" s="16"/>
      <c r="H2101" s="13" t="s">
        <v>11445</v>
      </c>
      <c r="I2101" s="13" t="s">
        <v>11446</v>
      </c>
      <c r="J2101" s="13" t="s">
        <v>11447</v>
      </c>
      <c r="K2101" s="13" t="s">
        <v>11448</v>
      </c>
      <c r="L2101" s="13" t="s">
        <v>11449</v>
      </c>
      <c r="M2101" s="13" t="s">
        <v>56</v>
      </c>
      <c r="N2101" s="13" t="s">
        <v>249</v>
      </c>
      <c r="O2101" s="14"/>
      <c r="P2101" s="13" t="s">
        <v>4597</v>
      </c>
      <c r="Q2101" s="16" t="s">
        <v>11450</v>
      </c>
    </row>
    <row r="2102" customFormat="false" ht="86.55" hidden="false" customHeight="false" outlineLevel="0" collapsed="false">
      <c r="A2102" s="13" t="s">
        <v>11451</v>
      </c>
      <c r="B2102" s="14" t="s">
        <v>144</v>
      </c>
      <c r="C2102" s="13" t="s">
        <v>151</v>
      </c>
      <c r="D2102" s="14" t="s">
        <v>11452</v>
      </c>
      <c r="E2102" s="16" t="s">
        <v>11453</v>
      </c>
      <c r="F2102" s="14" t="s">
        <v>450</v>
      </c>
      <c r="G2102" s="16"/>
      <c r="H2102" s="13" t="s">
        <v>11454</v>
      </c>
      <c r="I2102" s="13" t="s">
        <v>11455</v>
      </c>
      <c r="J2102" s="13" t="s">
        <v>11456</v>
      </c>
      <c r="K2102" s="13" t="s">
        <v>11457</v>
      </c>
      <c r="L2102" s="13" t="s">
        <v>11458</v>
      </c>
      <c r="M2102" s="13" t="s">
        <v>56</v>
      </c>
      <c r="N2102" s="13" t="s">
        <v>249</v>
      </c>
      <c r="O2102" s="14"/>
      <c r="P2102" s="13" t="s">
        <v>4597</v>
      </c>
      <c r="Q2102" s="16" t="s">
        <v>11459</v>
      </c>
    </row>
    <row r="2103" customFormat="false" ht="100.7" hidden="false" customHeight="false" outlineLevel="0" collapsed="false">
      <c r="A2103" s="13" t="s">
        <v>11460</v>
      </c>
      <c r="B2103" s="14" t="s">
        <v>144</v>
      </c>
      <c r="C2103" s="13" t="s">
        <v>151</v>
      </c>
      <c r="D2103" s="14" t="s">
        <v>11461</v>
      </c>
      <c r="E2103" s="16" t="s">
        <v>11462</v>
      </c>
      <c r="F2103" s="14" t="s">
        <v>450</v>
      </c>
      <c r="G2103" s="16"/>
      <c r="H2103" s="13" t="s">
        <v>11463</v>
      </c>
      <c r="I2103" s="13" t="s">
        <v>11464</v>
      </c>
      <c r="J2103" s="13" t="s">
        <v>11465</v>
      </c>
      <c r="K2103" s="13" t="s">
        <v>11466</v>
      </c>
      <c r="L2103" s="13" t="s">
        <v>11467</v>
      </c>
      <c r="M2103" s="13" t="s">
        <v>56</v>
      </c>
      <c r="N2103" s="13" t="s">
        <v>249</v>
      </c>
      <c r="O2103" s="14"/>
      <c r="P2103" s="13" t="s">
        <v>4597</v>
      </c>
      <c r="Q2103" s="16" t="s">
        <v>11468</v>
      </c>
    </row>
    <row r="2104" customFormat="false" ht="58.2" hidden="false" customHeight="false" outlineLevel="0" collapsed="false">
      <c r="A2104" s="13" t="s">
        <v>11469</v>
      </c>
      <c r="B2104" s="14" t="s">
        <v>144</v>
      </c>
      <c r="C2104" s="13" t="s">
        <v>153</v>
      </c>
      <c r="D2104" s="14" t="s">
        <v>11470</v>
      </c>
      <c r="E2104" s="16" t="s">
        <v>11471</v>
      </c>
      <c r="F2104" s="14" t="s">
        <v>11472</v>
      </c>
      <c r="G2104" s="16"/>
      <c r="H2104" s="13" t="s">
        <v>11473</v>
      </c>
      <c r="I2104" s="13" t="s">
        <v>11474</v>
      </c>
      <c r="J2104" s="13" t="s">
        <v>11475</v>
      </c>
      <c r="K2104" s="14"/>
      <c r="L2104" s="14"/>
      <c r="M2104" s="13" t="s">
        <v>55</v>
      </c>
      <c r="N2104" s="13" t="s">
        <v>249</v>
      </c>
      <c r="O2104" s="14"/>
      <c r="P2104" s="13" t="s">
        <v>4597</v>
      </c>
      <c r="Q2104" s="16" t="s">
        <v>11476</v>
      </c>
    </row>
    <row r="2105" customFormat="false" ht="72.35" hidden="false" customHeight="false" outlineLevel="0" collapsed="false">
      <c r="A2105" s="13" t="s">
        <v>11477</v>
      </c>
      <c r="B2105" s="14" t="s">
        <v>144</v>
      </c>
      <c r="C2105" s="13" t="s">
        <v>153</v>
      </c>
      <c r="D2105" s="14" t="s">
        <v>11478</v>
      </c>
      <c r="E2105" s="16" t="s">
        <v>11479</v>
      </c>
      <c r="F2105" s="14" t="s">
        <v>11480</v>
      </c>
      <c r="G2105" s="16" t="s">
        <v>11481</v>
      </c>
      <c r="H2105" s="13" t="s">
        <v>11482</v>
      </c>
      <c r="I2105" s="13" t="s">
        <v>11483</v>
      </c>
      <c r="J2105" s="13" t="s">
        <v>11484</v>
      </c>
      <c r="K2105" s="13" t="s">
        <v>11485</v>
      </c>
      <c r="L2105" s="13" t="s">
        <v>11486</v>
      </c>
      <c r="M2105" s="13" t="s">
        <v>56</v>
      </c>
      <c r="N2105" s="13" t="s">
        <v>249</v>
      </c>
      <c r="O2105" s="14"/>
      <c r="P2105" s="13" t="s">
        <v>4597</v>
      </c>
      <c r="Q2105" s="16" t="s">
        <v>11487</v>
      </c>
    </row>
    <row r="2106" customFormat="false" ht="44" hidden="false" customHeight="false" outlineLevel="0" collapsed="false">
      <c r="A2106" s="13" t="s">
        <v>11488</v>
      </c>
      <c r="B2106" s="14" t="s">
        <v>144</v>
      </c>
      <c r="C2106" s="13" t="s">
        <v>153</v>
      </c>
      <c r="D2106" s="14" t="s">
        <v>11489</v>
      </c>
      <c r="E2106" s="16" t="s">
        <v>11490</v>
      </c>
      <c r="F2106" s="14" t="s">
        <v>11472</v>
      </c>
      <c r="G2106" s="16" t="s">
        <v>11491</v>
      </c>
      <c r="H2106" s="13" t="s">
        <v>11482</v>
      </c>
      <c r="I2106" s="13" t="s">
        <v>11483</v>
      </c>
      <c r="J2106" s="13" t="s">
        <v>11484</v>
      </c>
      <c r="K2106" s="13" t="s">
        <v>11485</v>
      </c>
      <c r="L2106" s="13" t="s">
        <v>11486</v>
      </c>
      <c r="M2106" s="13" t="s">
        <v>56</v>
      </c>
      <c r="N2106" s="13" t="s">
        <v>249</v>
      </c>
      <c r="O2106" s="14"/>
      <c r="P2106" s="13" t="s">
        <v>4597</v>
      </c>
      <c r="Q2106" s="16" t="s">
        <v>11492</v>
      </c>
    </row>
    <row r="2107" customFormat="false" ht="58.2" hidden="false" customHeight="false" outlineLevel="0" collapsed="false">
      <c r="A2107" s="13" t="s">
        <v>11493</v>
      </c>
      <c r="B2107" s="14" t="s">
        <v>144</v>
      </c>
      <c r="C2107" s="13" t="s">
        <v>153</v>
      </c>
      <c r="D2107" s="14" t="s">
        <v>11494</v>
      </c>
      <c r="E2107" s="16" t="s">
        <v>11495</v>
      </c>
      <c r="F2107" s="14" t="s">
        <v>11472</v>
      </c>
      <c r="G2107" s="16"/>
      <c r="H2107" s="13" t="s">
        <v>11473</v>
      </c>
      <c r="I2107" s="13" t="s">
        <v>11496</v>
      </c>
      <c r="J2107" s="13" t="s">
        <v>11497</v>
      </c>
      <c r="K2107" s="13" t="s">
        <v>11498</v>
      </c>
      <c r="L2107" s="13" t="s">
        <v>11499</v>
      </c>
      <c r="M2107" s="13" t="s">
        <v>56</v>
      </c>
      <c r="N2107" s="13" t="s">
        <v>249</v>
      </c>
      <c r="O2107" s="14"/>
      <c r="P2107" s="13" t="s">
        <v>4597</v>
      </c>
      <c r="Q2107" s="16" t="s">
        <v>11500</v>
      </c>
    </row>
    <row r="2108" customFormat="false" ht="58.2" hidden="false" customHeight="false" outlineLevel="0" collapsed="false">
      <c r="A2108" s="13" t="s">
        <v>11501</v>
      </c>
      <c r="B2108" s="14" t="s">
        <v>144</v>
      </c>
      <c r="C2108" s="13" t="s">
        <v>153</v>
      </c>
      <c r="D2108" s="14" t="s">
        <v>11502</v>
      </c>
      <c r="E2108" s="16" t="s">
        <v>11503</v>
      </c>
      <c r="F2108" s="14" t="s">
        <v>11472</v>
      </c>
      <c r="G2108" s="16" t="s">
        <v>11504</v>
      </c>
      <c r="H2108" s="13" t="s">
        <v>11505</v>
      </c>
      <c r="I2108" s="13" t="s">
        <v>11506</v>
      </c>
      <c r="J2108" s="13" t="s">
        <v>11507</v>
      </c>
      <c r="K2108" s="14"/>
      <c r="L2108" s="13" t="s">
        <v>11508</v>
      </c>
      <c r="M2108" s="13" t="s">
        <v>56</v>
      </c>
      <c r="N2108" s="13" t="s">
        <v>249</v>
      </c>
      <c r="O2108" s="14"/>
      <c r="P2108" s="13" t="s">
        <v>4597</v>
      </c>
      <c r="Q2108" s="16" t="s">
        <v>11509</v>
      </c>
    </row>
    <row r="2109" customFormat="false" ht="44" hidden="false" customHeight="false" outlineLevel="0" collapsed="false">
      <c r="A2109" s="13" t="s">
        <v>11510</v>
      </c>
      <c r="B2109" s="14" t="s">
        <v>144</v>
      </c>
      <c r="C2109" s="13" t="s">
        <v>153</v>
      </c>
      <c r="D2109" s="14" t="s">
        <v>11502</v>
      </c>
      <c r="E2109" s="16" t="s">
        <v>11511</v>
      </c>
      <c r="F2109" s="14" t="s">
        <v>11472</v>
      </c>
      <c r="G2109" s="16" t="s">
        <v>11512</v>
      </c>
      <c r="H2109" s="13" t="s">
        <v>11505</v>
      </c>
      <c r="I2109" s="13" t="s">
        <v>11506</v>
      </c>
      <c r="J2109" s="13" t="s">
        <v>11507</v>
      </c>
      <c r="K2109" s="14"/>
      <c r="L2109" s="13" t="s">
        <v>11508</v>
      </c>
      <c r="M2109" s="13" t="s">
        <v>56</v>
      </c>
      <c r="N2109" s="13" t="s">
        <v>249</v>
      </c>
      <c r="O2109" s="14"/>
      <c r="P2109" s="13" t="s">
        <v>4597</v>
      </c>
      <c r="Q2109" s="16" t="s">
        <v>11513</v>
      </c>
    </row>
    <row r="2110" customFormat="false" ht="86.55" hidden="false" customHeight="false" outlineLevel="0" collapsed="false">
      <c r="A2110" s="13" t="s">
        <v>11514</v>
      </c>
      <c r="B2110" s="14" t="s">
        <v>144</v>
      </c>
      <c r="C2110" s="13" t="s">
        <v>153</v>
      </c>
      <c r="D2110" s="14" t="s">
        <v>11502</v>
      </c>
      <c r="E2110" s="16" t="s">
        <v>11515</v>
      </c>
      <c r="F2110" s="14" t="s">
        <v>11472</v>
      </c>
      <c r="G2110" s="16" t="s">
        <v>11516</v>
      </c>
      <c r="H2110" s="13" t="s">
        <v>11473</v>
      </c>
      <c r="I2110" s="13" t="s">
        <v>11517</v>
      </c>
      <c r="J2110" s="13" t="s">
        <v>11518</v>
      </c>
      <c r="K2110" s="14"/>
      <c r="L2110" s="13" t="s">
        <v>11519</v>
      </c>
      <c r="M2110" s="13" t="s">
        <v>56</v>
      </c>
      <c r="N2110" s="13" t="s">
        <v>249</v>
      </c>
      <c r="O2110" s="14"/>
      <c r="P2110" s="13" t="s">
        <v>4597</v>
      </c>
      <c r="Q2110" s="16" t="s">
        <v>11520</v>
      </c>
    </row>
    <row r="2111" customFormat="false" ht="58.2" hidden="false" customHeight="false" outlineLevel="0" collapsed="false">
      <c r="A2111" s="13" t="s">
        <v>11521</v>
      </c>
      <c r="B2111" s="14" t="s">
        <v>144</v>
      </c>
      <c r="C2111" s="13" t="s">
        <v>153</v>
      </c>
      <c r="D2111" s="14" t="s">
        <v>11502</v>
      </c>
      <c r="E2111" s="16" t="s">
        <v>11522</v>
      </c>
      <c r="F2111" s="14" t="s">
        <v>11472</v>
      </c>
      <c r="G2111" s="16"/>
      <c r="H2111" s="13" t="s">
        <v>11473</v>
      </c>
      <c r="I2111" s="13" t="s">
        <v>11517</v>
      </c>
      <c r="J2111" s="13" t="s">
        <v>11518</v>
      </c>
      <c r="K2111" s="14"/>
      <c r="L2111" s="13" t="s">
        <v>11519</v>
      </c>
      <c r="M2111" s="13" t="s">
        <v>56</v>
      </c>
      <c r="N2111" s="13" t="s">
        <v>249</v>
      </c>
      <c r="O2111" s="14"/>
      <c r="P2111" s="13" t="s">
        <v>4597</v>
      </c>
      <c r="Q2111" s="16" t="s">
        <v>11523</v>
      </c>
    </row>
    <row r="2112" customFormat="false" ht="86.55" hidden="false" customHeight="false" outlineLevel="0" collapsed="false">
      <c r="A2112" s="13" t="s">
        <v>11524</v>
      </c>
      <c r="B2112" s="14" t="s">
        <v>144</v>
      </c>
      <c r="C2112" s="13" t="s">
        <v>153</v>
      </c>
      <c r="D2112" s="14" t="s">
        <v>11525</v>
      </c>
      <c r="E2112" s="16" t="s">
        <v>11526</v>
      </c>
      <c r="F2112" s="14" t="s">
        <v>11472</v>
      </c>
      <c r="G2112" s="16" t="s">
        <v>11527</v>
      </c>
      <c r="H2112" s="13" t="s">
        <v>11528</v>
      </c>
      <c r="I2112" s="13" t="s">
        <v>11529</v>
      </c>
      <c r="J2112" s="13" t="s">
        <v>11530</v>
      </c>
      <c r="K2112" s="13" t="s">
        <v>11531</v>
      </c>
      <c r="L2112" s="13" t="s">
        <v>11532</v>
      </c>
      <c r="M2112" s="13" t="s">
        <v>56</v>
      </c>
      <c r="N2112" s="13" t="s">
        <v>249</v>
      </c>
      <c r="O2112" s="14"/>
      <c r="P2112" s="13" t="s">
        <v>4597</v>
      </c>
      <c r="Q2112" s="16" t="s">
        <v>11533</v>
      </c>
    </row>
    <row r="2113" customFormat="false" ht="44" hidden="false" customHeight="false" outlineLevel="0" collapsed="false">
      <c r="A2113" s="13" t="s">
        <v>11534</v>
      </c>
      <c r="B2113" s="14" t="s">
        <v>144</v>
      </c>
      <c r="C2113" s="13" t="s">
        <v>153</v>
      </c>
      <c r="D2113" s="14" t="s">
        <v>11525</v>
      </c>
      <c r="E2113" s="16" t="s">
        <v>11535</v>
      </c>
      <c r="F2113" s="14" t="s">
        <v>11472</v>
      </c>
      <c r="G2113" s="16" t="s">
        <v>11527</v>
      </c>
      <c r="H2113" s="13" t="s">
        <v>11528</v>
      </c>
      <c r="I2113" s="13" t="s">
        <v>11529</v>
      </c>
      <c r="J2113" s="13" t="s">
        <v>11530</v>
      </c>
      <c r="K2113" s="13" t="s">
        <v>11531</v>
      </c>
      <c r="L2113" s="13" t="s">
        <v>11532</v>
      </c>
      <c r="M2113" s="13" t="s">
        <v>56</v>
      </c>
      <c r="N2113" s="13" t="s">
        <v>249</v>
      </c>
      <c r="O2113" s="14"/>
      <c r="P2113" s="13" t="s">
        <v>4597</v>
      </c>
      <c r="Q2113" s="16" t="s">
        <v>11536</v>
      </c>
    </row>
    <row r="2114" customFormat="false" ht="58.2" hidden="false" customHeight="false" outlineLevel="0" collapsed="false">
      <c r="A2114" s="13" t="s">
        <v>11537</v>
      </c>
      <c r="B2114" s="14" t="s">
        <v>144</v>
      </c>
      <c r="C2114" s="13" t="s">
        <v>153</v>
      </c>
      <c r="D2114" s="14" t="s">
        <v>11525</v>
      </c>
      <c r="E2114" s="16" t="s">
        <v>11538</v>
      </c>
      <c r="F2114" s="14" t="s">
        <v>11472</v>
      </c>
      <c r="G2114" s="16" t="s">
        <v>11527</v>
      </c>
      <c r="H2114" s="13" t="s">
        <v>11528</v>
      </c>
      <c r="I2114" s="13" t="s">
        <v>11529</v>
      </c>
      <c r="J2114" s="13" t="s">
        <v>11530</v>
      </c>
      <c r="K2114" s="13" t="s">
        <v>11531</v>
      </c>
      <c r="L2114" s="13" t="s">
        <v>11532</v>
      </c>
      <c r="M2114" s="13" t="s">
        <v>56</v>
      </c>
      <c r="N2114" s="13" t="s">
        <v>249</v>
      </c>
      <c r="O2114" s="14"/>
      <c r="P2114" s="13" t="s">
        <v>4597</v>
      </c>
      <c r="Q2114" s="16" t="s">
        <v>11539</v>
      </c>
    </row>
    <row r="2115" customFormat="false" ht="58.2" hidden="false" customHeight="false" outlineLevel="0" collapsed="false">
      <c r="A2115" s="13" t="s">
        <v>11540</v>
      </c>
      <c r="B2115" s="14" t="s">
        <v>144</v>
      </c>
      <c r="C2115" s="13" t="s">
        <v>153</v>
      </c>
      <c r="D2115" s="14" t="s">
        <v>11525</v>
      </c>
      <c r="E2115" s="16" t="s">
        <v>11541</v>
      </c>
      <c r="F2115" s="14" t="s">
        <v>11472</v>
      </c>
      <c r="G2115" s="16" t="s">
        <v>11527</v>
      </c>
      <c r="H2115" s="13" t="s">
        <v>11528</v>
      </c>
      <c r="I2115" s="13" t="s">
        <v>11529</v>
      </c>
      <c r="J2115" s="13" t="s">
        <v>11530</v>
      </c>
      <c r="K2115" s="13" t="s">
        <v>11531</v>
      </c>
      <c r="L2115" s="13" t="s">
        <v>11532</v>
      </c>
      <c r="M2115" s="13" t="s">
        <v>56</v>
      </c>
      <c r="N2115" s="13" t="s">
        <v>249</v>
      </c>
      <c r="O2115" s="14"/>
      <c r="P2115" s="13" t="s">
        <v>4597</v>
      </c>
      <c r="Q2115" s="16" t="s">
        <v>11542</v>
      </c>
    </row>
    <row r="2116" customFormat="false" ht="58.2" hidden="false" customHeight="false" outlineLevel="0" collapsed="false">
      <c r="A2116" s="13" t="s">
        <v>11543</v>
      </c>
      <c r="B2116" s="14" t="s">
        <v>144</v>
      </c>
      <c r="C2116" s="13" t="s">
        <v>153</v>
      </c>
      <c r="D2116" s="14" t="s">
        <v>11525</v>
      </c>
      <c r="E2116" s="16" t="s">
        <v>11544</v>
      </c>
      <c r="F2116" s="14" t="s">
        <v>11472</v>
      </c>
      <c r="G2116" s="16" t="s">
        <v>11527</v>
      </c>
      <c r="H2116" s="13" t="s">
        <v>11528</v>
      </c>
      <c r="I2116" s="13" t="s">
        <v>11529</v>
      </c>
      <c r="J2116" s="13" t="s">
        <v>11530</v>
      </c>
      <c r="K2116" s="13" t="s">
        <v>11531</v>
      </c>
      <c r="L2116" s="13" t="s">
        <v>11532</v>
      </c>
      <c r="M2116" s="13" t="s">
        <v>56</v>
      </c>
      <c r="N2116" s="13" t="s">
        <v>249</v>
      </c>
      <c r="O2116" s="14"/>
      <c r="P2116" s="13" t="s">
        <v>4597</v>
      </c>
      <c r="Q2116" s="16" t="s">
        <v>11545</v>
      </c>
    </row>
    <row r="2117" customFormat="false" ht="114.9" hidden="false" customHeight="false" outlineLevel="0" collapsed="false">
      <c r="A2117" s="13" t="s">
        <v>11546</v>
      </c>
      <c r="B2117" s="14" t="s">
        <v>144</v>
      </c>
      <c r="C2117" s="13" t="s">
        <v>153</v>
      </c>
      <c r="D2117" s="14" t="s">
        <v>11547</v>
      </c>
      <c r="E2117" s="16" t="s">
        <v>11548</v>
      </c>
      <c r="F2117" s="14" t="s">
        <v>11472</v>
      </c>
      <c r="G2117" s="16" t="s">
        <v>11549</v>
      </c>
      <c r="H2117" s="13" t="s">
        <v>11528</v>
      </c>
      <c r="I2117" s="13" t="s">
        <v>11550</v>
      </c>
      <c r="J2117" s="13" t="s">
        <v>11551</v>
      </c>
      <c r="K2117" s="13" t="s">
        <v>11552</v>
      </c>
      <c r="L2117" s="13" t="s">
        <v>11553</v>
      </c>
      <c r="M2117" s="13" t="s">
        <v>56</v>
      </c>
      <c r="N2117" s="13" t="s">
        <v>249</v>
      </c>
      <c r="O2117" s="14"/>
      <c r="P2117" s="13" t="s">
        <v>4597</v>
      </c>
      <c r="Q2117" s="16" t="s">
        <v>11554</v>
      </c>
    </row>
    <row r="2118" customFormat="false" ht="72.35" hidden="false" customHeight="false" outlineLevel="0" collapsed="false">
      <c r="A2118" s="13" t="s">
        <v>11555</v>
      </c>
      <c r="B2118" s="14" t="s">
        <v>144</v>
      </c>
      <c r="C2118" s="13" t="s">
        <v>153</v>
      </c>
      <c r="D2118" s="14" t="s">
        <v>11547</v>
      </c>
      <c r="E2118" s="16" t="s">
        <v>11556</v>
      </c>
      <c r="F2118" s="14" t="s">
        <v>11472</v>
      </c>
      <c r="G2118" s="16" t="s">
        <v>11557</v>
      </c>
      <c r="H2118" s="13" t="s">
        <v>11528</v>
      </c>
      <c r="I2118" s="13" t="s">
        <v>11550</v>
      </c>
      <c r="J2118" s="13" t="s">
        <v>11551</v>
      </c>
      <c r="K2118" s="13" t="s">
        <v>11552</v>
      </c>
      <c r="L2118" s="13" t="s">
        <v>11553</v>
      </c>
      <c r="M2118" s="13" t="s">
        <v>56</v>
      </c>
      <c r="N2118" s="13" t="s">
        <v>249</v>
      </c>
      <c r="O2118" s="14"/>
      <c r="P2118" s="13" t="s">
        <v>4597</v>
      </c>
      <c r="Q2118" s="16" t="s">
        <v>11558</v>
      </c>
    </row>
    <row r="2119" customFormat="false" ht="86.55" hidden="false" customHeight="false" outlineLevel="0" collapsed="false">
      <c r="A2119" s="13" t="s">
        <v>11559</v>
      </c>
      <c r="B2119" s="14" t="s">
        <v>144</v>
      </c>
      <c r="C2119" s="13" t="s">
        <v>153</v>
      </c>
      <c r="D2119" s="14" t="s">
        <v>11560</v>
      </c>
      <c r="E2119" s="16" t="s">
        <v>11561</v>
      </c>
      <c r="F2119" s="14" t="s">
        <v>11472</v>
      </c>
      <c r="G2119" s="16" t="s">
        <v>11562</v>
      </c>
      <c r="H2119" s="13" t="s">
        <v>11473</v>
      </c>
      <c r="I2119" s="13" t="s">
        <v>11563</v>
      </c>
      <c r="J2119" s="13" t="s">
        <v>11564</v>
      </c>
      <c r="K2119" s="13" t="s">
        <v>11565</v>
      </c>
      <c r="L2119" s="13" t="s">
        <v>11566</v>
      </c>
      <c r="M2119" s="13" t="s">
        <v>56</v>
      </c>
      <c r="N2119" s="13" t="s">
        <v>249</v>
      </c>
      <c r="O2119" s="14"/>
      <c r="P2119" s="13" t="s">
        <v>4597</v>
      </c>
      <c r="Q2119" s="16" t="s">
        <v>11567</v>
      </c>
    </row>
    <row r="2120" customFormat="false" ht="58.2" hidden="false" customHeight="false" outlineLevel="0" collapsed="false">
      <c r="A2120" s="13" t="s">
        <v>11568</v>
      </c>
      <c r="B2120" s="14" t="s">
        <v>144</v>
      </c>
      <c r="C2120" s="13" t="s">
        <v>153</v>
      </c>
      <c r="D2120" s="14" t="s">
        <v>11569</v>
      </c>
      <c r="E2120" s="16" t="s">
        <v>11570</v>
      </c>
      <c r="F2120" s="14" t="s">
        <v>11472</v>
      </c>
      <c r="G2120" s="16" t="s">
        <v>11571</v>
      </c>
      <c r="H2120" s="13" t="s">
        <v>11473</v>
      </c>
      <c r="I2120" s="13" t="s">
        <v>11572</v>
      </c>
      <c r="J2120" s="13" t="s">
        <v>11573</v>
      </c>
      <c r="K2120" s="13" t="s">
        <v>11574</v>
      </c>
      <c r="L2120" s="13" t="s">
        <v>11575</v>
      </c>
      <c r="M2120" s="13" t="s">
        <v>56</v>
      </c>
      <c r="N2120" s="13" t="s">
        <v>249</v>
      </c>
      <c r="O2120" s="14"/>
      <c r="P2120" s="13" t="s">
        <v>4597</v>
      </c>
      <c r="Q2120" s="16" t="s">
        <v>11576</v>
      </c>
    </row>
    <row r="2121" customFormat="false" ht="58.2" hidden="false" customHeight="false" outlineLevel="0" collapsed="false">
      <c r="A2121" s="13" t="s">
        <v>11577</v>
      </c>
      <c r="B2121" s="14" t="s">
        <v>144</v>
      </c>
      <c r="C2121" s="13" t="s">
        <v>153</v>
      </c>
      <c r="D2121" s="14" t="s">
        <v>11525</v>
      </c>
      <c r="E2121" s="16" t="s">
        <v>11578</v>
      </c>
      <c r="F2121" s="14" t="s">
        <v>11579</v>
      </c>
      <c r="G2121" s="16" t="s">
        <v>11580</v>
      </c>
      <c r="H2121" s="13" t="s">
        <v>11473</v>
      </c>
      <c r="I2121" s="13" t="s">
        <v>11581</v>
      </c>
      <c r="J2121" s="13" t="s">
        <v>11582</v>
      </c>
      <c r="K2121" s="13" t="s">
        <v>11583</v>
      </c>
      <c r="L2121" s="13" t="s">
        <v>11584</v>
      </c>
      <c r="M2121" s="13" t="s">
        <v>53</v>
      </c>
      <c r="N2121" s="13" t="s">
        <v>249</v>
      </c>
      <c r="O2121" s="14"/>
      <c r="P2121" s="13" t="s">
        <v>4597</v>
      </c>
      <c r="Q2121" s="16" t="s">
        <v>11585</v>
      </c>
    </row>
    <row r="2122" customFormat="false" ht="100.7" hidden="false" customHeight="false" outlineLevel="0" collapsed="false">
      <c r="A2122" s="13" t="s">
        <v>11586</v>
      </c>
      <c r="B2122" s="14" t="s">
        <v>144</v>
      </c>
      <c r="C2122" s="13" t="s">
        <v>153</v>
      </c>
      <c r="D2122" s="14" t="s">
        <v>11547</v>
      </c>
      <c r="E2122" s="16" t="s">
        <v>11587</v>
      </c>
      <c r="F2122" s="14" t="s">
        <v>11472</v>
      </c>
      <c r="G2122" s="16"/>
      <c r="H2122" s="13" t="s">
        <v>11473</v>
      </c>
      <c r="I2122" s="13" t="s">
        <v>11588</v>
      </c>
      <c r="J2122" s="13" t="s">
        <v>11589</v>
      </c>
      <c r="K2122" s="13" t="s">
        <v>11590</v>
      </c>
      <c r="L2122" s="13" t="s">
        <v>11591</v>
      </c>
      <c r="M2122" s="13" t="s">
        <v>56</v>
      </c>
      <c r="N2122" s="13" t="s">
        <v>249</v>
      </c>
      <c r="O2122" s="14"/>
      <c r="P2122" s="13" t="s">
        <v>4597</v>
      </c>
      <c r="Q2122" s="16" t="s">
        <v>11592</v>
      </c>
    </row>
    <row r="2123" customFormat="false" ht="114.9" hidden="false" customHeight="false" outlineLevel="0" collapsed="false">
      <c r="A2123" s="13" t="s">
        <v>11593</v>
      </c>
      <c r="B2123" s="14" t="s">
        <v>144</v>
      </c>
      <c r="C2123" s="13" t="s">
        <v>153</v>
      </c>
      <c r="D2123" s="14" t="s">
        <v>11547</v>
      </c>
      <c r="E2123" s="16" t="s">
        <v>11594</v>
      </c>
      <c r="F2123" s="14" t="s">
        <v>11472</v>
      </c>
      <c r="G2123" s="16"/>
      <c r="H2123" s="13" t="s">
        <v>11473</v>
      </c>
      <c r="I2123" s="13" t="s">
        <v>11595</v>
      </c>
      <c r="J2123" s="13" t="s">
        <v>11596</v>
      </c>
      <c r="K2123" s="13" t="s">
        <v>11597</v>
      </c>
      <c r="L2123" s="13" t="s">
        <v>11598</v>
      </c>
      <c r="M2123" s="13" t="s">
        <v>56</v>
      </c>
      <c r="N2123" s="13" t="s">
        <v>249</v>
      </c>
      <c r="O2123" s="14"/>
      <c r="P2123" s="13" t="s">
        <v>4597</v>
      </c>
      <c r="Q2123" s="16" t="s">
        <v>11599</v>
      </c>
    </row>
    <row r="2124" customFormat="false" ht="86.55" hidden="false" customHeight="false" outlineLevel="0" collapsed="false">
      <c r="A2124" s="13" t="s">
        <v>11600</v>
      </c>
      <c r="B2124" s="14" t="s">
        <v>144</v>
      </c>
      <c r="C2124" s="13" t="s">
        <v>153</v>
      </c>
      <c r="D2124" s="14" t="s">
        <v>11547</v>
      </c>
      <c r="E2124" s="16" t="s">
        <v>11601</v>
      </c>
      <c r="F2124" s="14" t="s">
        <v>11472</v>
      </c>
      <c r="G2124" s="16" t="s">
        <v>11602</v>
      </c>
      <c r="H2124" s="13" t="s">
        <v>11473</v>
      </c>
      <c r="I2124" s="13" t="s">
        <v>11603</v>
      </c>
      <c r="J2124" s="13" t="s">
        <v>11604</v>
      </c>
      <c r="K2124" s="13" t="s">
        <v>11605</v>
      </c>
      <c r="L2124" s="13" t="s">
        <v>11606</v>
      </c>
      <c r="M2124" s="13" t="s">
        <v>56</v>
      </c>
      <c r="N2124" s="13" t="s">
        <v>249</v>
      </c>
      <c r="O2124" s="14"/>
      <c r="P2124" s="13" t="s">
        <v>4597</v>
      </c>
      <c r="Q2124" s="16" t="s">
        <v>11607</v>
      </c>
    </row>
    <row r="2125" customFormat="false" ht="72.35" hidden="false" customHeight="false" outlineLevel="0" collapsed="false">
      <c r="A2125" s="13" t="s">
        <v>11608</v>
      </c>
      <c r="B2125" s="14" t="s">
        <v>144</v>
      </c>
      <c r="C2125" s="13" t="s">
        <v>153</v>
      </c>
      <c r="D2125" s="14" t="s">
        <v>11547</v>
      </c>
      <c r="E2125" s="16" t="s">
        <v>11609</v>
      </c>
      <c r="F2125" s="14" t="s">
        <v>11472</v>
      </c>
      <c r="G2125" s="16"/>
      <c r="H2125" s="13" t="s">
        <v>11473</v>
      </c>
      <c r="I2125" s="13" t="s">
        <v>11610</v>
      </c>
      <c r="J2125" s="13" t="s">
        <v>11611</v>
      </c>
      <c r="K2125" s="13" t="s">
        <v>11612</v>
      </c>
      <c r="L2125" s="13" t="s">
        <v>11613</v>
      </c>
      <c r="M2125" s="13" t="s">
        <v>56</v>
      </c>
      <c r="N2125" s="13" t="s">
        <v>249</v>
      </c>
      <c r="O2125" s="14"/>
      <c r="P2125" s="13" t="s">
        <v>4597</v>
      </c>
      <c r="Q2125" s="16" t="s">
        <v>11614</v>
      </c>
    </row>
    <row r="2126" customFormat="false" ht="86.55" hidden="false" customHeight="false" outlineLevel="0" collapsed="false">
      <c r="A2126" s="13" t="s">
        <v>11615</v>
      </c>
      <c r="B2126" s="14" t="s">
        <v>144</v>
      </c>
      <c r="C2126" s="13" t="s">
        <v>153</v>
      </c>
      <c r="D2126" s="14" t="s">
        <v>11616</v>
      </c>
      <c r="E2126" s="16" t="s">
        <v>11617</v>
      </c>
      <c r="F2126" s="14" t="s">
        <v>11472</v>
      </c>
      <c r="G2126" s="16" t="s">
        <v>11618</v>
      </c>
      <c r="H2126" s="13" t="s">
        <v>11619</v>
      </c>
      <c r="I2126" s="13" t="s">
        <v>11620</v>
      </c>
      <c r="J2126" s="13" t="s">
        <v>11621</v>
      </c>
      <c r="K2126" s="13" t="s">
        <v>11622</v>
      </c>
      <c r="L2126" s="13" t="s">
        <v>11623</v>
      </c>
      <c r="M2126" s="13" t="s">
        <v>56</v>
      </c>
      <c r="N2126" s="13" t="s">
        <v>249</v>
      </c>
      <c r="O2126" s="14"/>
      <c r="P2126" s="13" t="s">
        <v>4597</v>
      </c>
      <c r="Q2126" s="16" t="s">
        <v>11624</v>
      </c>
    </row>
    <row r="2127" customFormat="false" ht="58.2" hidden="false" customHeight="false" outlineLevel="0" collapsed="false">
      <c r="A2127" s="13" t="s">
        <v>11625</v>
      </c>
      <c r="B2127" s="14" t="s">
        <v>144</v>
      </c>
      <c r="C2127" s="13" t="s">
        <v>153</v>
      </c>
      <c r="D2127" s="14" t="s">
        <v>11616</v>
      </c>
      <c r="E2127" s="16" t="s">
        <v>11626</v>
      </c>
      <c r="F2127" s="14" t="s">
        <v>11472</v>
      </c>
      <c r="G2127" s="16" t="s">
        <v>11618</v>
      </c>
      <c r="H2127" s="13" t="s">
        <v>11619</v>
      </c>
      <c r="I2127" s="13" t="s">
        <v>11620</v>
      </c>
      <c r="J2127" s="13" t="s">
        <v>11621</v>
      </c>
      <c r="K2127" s="13" t="s">
        <v>11622</v>
      </c>
      <c r="L2127" s="13" t="s">
        <v>11623</v>
      </c>
      <c r="M2127" s="13" t="s">
        <v>56</v>
      </c>
      <c r="N2127" s="13" t="s">
        <v>249</v>
      </c>
      <c r="O2127" s="14"/>
      <c r="P2127" s="13" t="s">
        <v>4597</v>
      </c>
      <c r="Q2127" s="16" t="s">
        <v>11627</v>
      </c>
    </row>
    <row r="2128" customFormat="false" ht="58.2" hidden="false" customHeight="false" outlineLevel="0" collapsed="false">
      <c r="A2128" s="13" t="s">
        <v>11628</v>
      </c>
      <c r="B2128" s="14" t="s">
        <v>144</v>
      </c>
      <c r="C2128" s="13" t="s">
        <v>153</v>
      </c>
      <c r="D2128" s="14" t="s">
        <v>11616</v>
      </c>
      <c r="E2128" s="16" t="s">
        <v>11629</v>
      </c>
      <c r="F2128" s="14" t="s">
        <v>11472</v>
      </c>
      <c r="G2128" s="16" t="s">
        <v>11618</v>
      </c>
      <c r="H2128" s="13" t="s">
        <v>11619</v>
      </c>
      <c r="I2128" s="13" t="s">
        <v>11620</v>
      </c>
      <c r="J2128" s="13" t="s">
        <v>11621</v>
      </c>
      <c r="K2128" s="13" t="s">
        <v>11622</v>
      </c>
      <c r="L2128" s="13" t="s">
        <v>11623</v>
      </c>
      <c r="M2128" s="13" t="s">
        <v>56</v>
      </c>
      <c r="N2128" s="13" t="s">
        <v>249</v>
      </c>
      <c r="O2128" s="14"/>
      <c r="P2128" s="13" t="s">
        <v>4597</v>
      </c>
      <c r="Q2128" s="16" t="s">
        <v>11630</v>
      </c>
    </row>
    <row r="2129" customFormat="false" ht="72.35" hidden="false" customHeight="false" outlineLevel="0" collapsed="false">
      <c r="A2129" s="13" t="s">
        <v>11631</v>
      </c>
      <c r="B2129" s="14" t="s">
        <v>144</v>
      </c>
      <c r="C2129" s="13" t="s">
        <v>153</v>
      </c>
      <c r="D2129" s="14" t="s">
        <v>11547</v>
      </c>
      <c r="E2129" s="16" t="s">
        <v>11632</v>
      </c>
      <c r="F2129" s="14" t="s">
        <v>11472</v>
      </c>
      <c r="G2129" s="16"/>
      <c r="H2129" s="13" t="s">
        <v>11473</v>
      </c>
      <c r="I2129" s="13" t="s">
        <v>11610</v>
      </c>
      <c r="J2129" s="13" t="s">
        <v>11611</v>
      </c>
      <c r="K2129" s="13" t="s">
        <v>11612</v>
      </c>
      <c r="L2129" s="13" t="s">
        <v>11613</v>
      </c>
      <c r="M2129" s="13" t="s">
        <v>56</v>
      </c>
      <c r="N2129" s="13" t="s">
        <v>249</v>
      </c>
      <c r="O2129" s="14"/>
      <c r="P2129" s="13" t="s">
        <v>4597</v>
      </c>
      <c r="Q2129" s="16" t="s">
        <v>11633</v>
      </c>
    </row>
    <row r="2130" customFormat="false" ht="58.2" hidden="false" customHeight="false" outlineLevel="0" collapsed="false">
      <c r="A2130" s="13" t="s">
        <v>11634</v>
      </c>
      <c r="B2130" s="14" t="s">
        <v>144</v>
      </c>
      <c r="C2130" s="13" t="s">
        <v>153</v>
      </c>
      <c r="D2130" s="14" t="s">
        <v>11635</v>
      </c>
      <c r="E2130" s="16" t="s">
        <v>11636</v>
      </c>
      <c r="F2130" s="14" t="s">
        <v>11637</v>
      </c>
      <c r="G2130" s="16" t="s">
        <v>11638</v>
      </c>
      <c r="H2130" s="13" t="s">
        <v>11639</v>
      </c>
      <c r="I2130" s="13" t="s">
        <v>11640</v>
      </c>
      <c r="J2130" s="13" t="s">
        <v>11641</v>
      </c>
      <c r="K2130" s="13" t="s">
        <v>11642</v>
      </c>
      <c r="L2130" s="13" t="s">
        <v>11643</v>
      </c>
      <c r="M2130" s="13" t="s">
        <v>56</v>
      </c>
      <c r="N2130" s="13" t="s">
        <v>249</v>
      </c>
      <c r="O2130" s="14"/>
      <c r="P2130" s="13" t="s">
        <v>4597</v>
      </c>
      <c r="Q2130" s="16" t="s">
        <v>11644</v>
      </c>
    </row>
    <row r="2131" customFormat="false" ht="58.2" hidden="false" customHeight="false" outlineLevel="0" collapsed="false">
      <c r="A2131" s="13" t="s">
        <v>11645</v>
      </c>
      <c r="B2131" s="14" t="s">
        <v>144</v>
      </c>
      <c r="C2131" s="13" t="s">
        <v>153</v>
      </c>
      <c r="D2131" s="14" t="s">
        <v>11646</v>
      </c>
      <c r="E2131" s="16" t="s">
        <v>11647</v>
      </c>
      <c r="F2131" s="14" t="s">
        <v>396</v>
      </c>
      <c r="G2131" s="16" t="s">
        <v>11638</v>
      </c>
      <c r="H2131" s="13" t="s">
        <v>11639</v>
      </c>
      <c r="I2131" s="13" t="s">
        <v>11648</v>
      </c>
      <c r="J2131" s="13" t="s">
        <v>11649</v>
      </c>
      <c r="K2131" s="13" t="s">
        <v>11650</v>
      </c>
      <c r="L2131" s="13" t="s">
        <v>11651</v>
      </c>
      <c r="M2131" s="13" t="s">
        <v>56</v>
      </c>
      <c r="N2131" s="13" t="s">
        <v>249</v>
      </c>
      <c r="O2131" s="14"/>
      <c r="P2131" s="13" t="s">
        <v>4597</v>
      </c>
      <c r="Q2131" s="16" t="s">
        <v>11652</v>
      </c>
    </row>
    <row r="2132" customFormat="false" ht="72.35" hidden="false" customHeight="false" outlineLevel="0" collapsed="false">
      <c r="A2132" s="13" t="s">
        <v>11653</v>
      </c>
      <c r="B2132" s="14" t="s">
        <v>144</v>
      </c>
      <c r="C2132" s="13" t="s">
        <v>153</v>
      </c>
      <c r="D2132" s="14" t="s">
        <v>11654</v>
      </c>
      <c r="E2132" s="16" t="s">
        <v>11655</v>
      </c>
      <c r="F2132" s="14" t="s">
        <v>450</v>
      </c>
      <c r="G2132" s="16" t="s">
        <v>11638</v>
      </c>
      <c r="H2132" s="13" t="s">
        <v>11639</v>
      </c>
      <c r="I2132" s="13" t="s">
        <v>11656</v>
      </c>
      <c r="J2132" s="13" t="s">
        <v>11657</v>
      </c>
      <c r="K2132" s="13" t="s">
        <v>11658</v>
      </c>
      <c r="L2132" s="13" t="s">
        <v>11659</v>
      </c>
      <c r="M2132" s="13" t="s">
        <v>56</v>
      </c>
      <c r="N2132" s="13" t="s">
        <v>249</v>
      </c>
      <c r="O2132" s="14"/>
      <c r="P2132" s="13" t="s">
        <v>4597</v>
      </c>
      <c r="Q2132" s="16" t="s">
        <v>11660</v>
      </c>
    </row>
    <row r="2133" customFormat="false" ht="44" hidden="false" customHeight="false" outlineLevel="0" collapsed="false">
      <c r="A2133" s="13" t="s">
        <v>11661</v>
      </c>
      <c r="B2133" s="14" t="s">
        <v>144</v>
      </c>
      <c r="C2133" s="13" t="s">
        <v>153</v>
      </c>
      <c r="D2133" s="14" t="s">
        <v>11662</v>
      </c>
      <c r="E2133" s="16" t="s">
        <v>11663</v>
      </c>
      <c r="F2133" s="14" t="s">
        <v>396</v>
      </c>
      <c r="G2133" s="16" t="s">
        <v>11638</v>
      </c>
      <c r="H2133" s="13" t="s">
        <v>11639</v>
      </c>
      <c r="I2133" s="13" t="s">
        <v>11664</v>
      </c>
      <c r="J2133" s="13" t="s">
        <v>11665</v>
      </c>
      <c r="K2133" s="13" t="s">
        <v>11666</v>
      </c>
      <c r="L2133" s="13" t="s">
        <v>11667</v>
      </c>
      <c r="M2133" s="13" t="s">
        <v>53</v>
      </c>
      <c r="N2133" s="13" t="s">
        <v>249</v>
      </c>
      <c r="O2133" s="14"/>
      <c r="P2133" s="13" t="s">
        <v>4597</v>
      </c>
      <c r="Q2133" s="16" t="s">
        <v>11668</v>
      </c>
    </row>
    <row r="2134" customFormat="false" ht="72.35" hidden="false" customHeight="false" outlineLevel="0" collapsed="false">
      <c r="A2134" s="13" t="s">
        <v>11669</v>
      </c>
      <c r="B2134" s="14" t="s">
        <v>144</v>
      </c>
      <c r="C2134" s="13" t="s">
        <v>153</v>
      </c>
      <c r="D2134" s="14" t="s">
        <v>11670</v>
      </c>
      <c r="E2134" s="16" t="s">
        <v>11671</v>
      </c>
      <c r="F2134" s="14" t="s">
        <v>11672</v>
      </c>
      <c r="G2134" s="16" t="s">
        <v>11638</v>
      </c>
      <c r="H2134" s="13" t="s">
        <v>11639</v>
      </c>
      <c r="I2134" s="13" t="s">
        <v>11673</v>
      </c>
      <c r="J2134" s="13" t="s">
        <v>11674</v>
      </c>
      <c r="K2134" s="13" t="s">
        <v>11675</v>
      </c>
      <c r="L2134" s="13" t="s">
        <v>11676</v>
      </c>
      <c r="M2134" s="13" t="s">
        <v>53</v>
      </c>
      <c r="N2134" s="13" t="s">
        <v>249</v>
      </c>
      <c r="O2134" s="14"/>
      <c r="P2134" s="13" t="s">
        <v>4597</v>
      </c>
      <c r="Q2134" s="16" t="s">
        <v>11677</v>
      </c>
    </row>
    <row r="2135" customFormat="false" ht="72.35" hidden="false" customHeight="false" outlineLevel="0" collapsed="false">
      <c r="A2135" s="13" t="s">
        <v>11678</v>
      </c>
      <c r="B2135" s="14" t="s">
        <v>144</v>
      </c>
      <c r="C2135" s="13" t="s">
        <v>153</v>
      </c>
      <c r="D2135" s="13" t="s">
        <v>11679</v>
      </c>
      <c r="E2135" s="15" t="s">
        <v>11680</v>
      </c>
      <c r="F2135" s="14" t="s">
        <v>11681</v>
      </c>
      <c r="G2135" s="16" t="s">
        <v>11682</v>
      </c>
      <c r="H2135" s="13" t="s">
        <v>11473</v>
      </c>
      <c r="I2135" s="13" t="s">
        <v>9278</v>
      </c>
      <c r="J2135" s="13" t="s">
        <v>11683</v>
      </c>
      <c r="K2135" s="13" t="s">
        <v>9280</v>
      </c>
      <c r="L2135" s="13" t="s">
        <v>9281</v>
      </c>
      <c r="M2135" s="13" t="s">
        <v>56</v>
      </c>
      <c r="N2135" s="13" t="s">
        <v>249</v>
      </c>
      <c r="O2135" s="14"/>
      <c r="P2135" s="13" t="s">
        <v>4597</v>
      </c>
      <c r="Q2135" s="16" t="s">
        <v>11684</v>
      </c>
    </row>
    <row r="2136" customFormat="false" ht="86.55" hidden="false" customHeight="false" outlineLevel="0" collapsed="false">
      <c r="A2136" s="13" t="s">
        <v>11685</v>
      </c>
      <c r="B2136" s="14" t="s">
        <v>144</v>
      </c>
      <c r="C2136" s="13" t="s">
        <v>153</v>
      </c>
      <c r="D2136" s="14" t="s">
        <v>11686</v>
      </c>
      <c r="E2136" s="16" t="s">
        <v>11687</v>
      </c>
      <c r="F2136" s="14" t="s">
        <v>11637</v>
      </c>
      <c r="G2136" s="16" t="s">
        <v>11688</v>
      </c>
      <c r="H2136" s="13" t="s">
        <v>11473</v>
      </c>
      <c r="I2136" s="13" t="s">
        <v>11689</v>
      </c>
      <c r="J2136" s="13" t="s">
        <v>11690</v>
      </c>
      <c r="K2136" s="13" t="s">
        <v>11691</v>
      </c>
      <c r="L2136" s="13" t="s">
        <v>11692</v>
      </c>
      <c r="M2136" s="13" t="s">
        <v>52</v>
      </c>
      <c r="N2136" s="13" t="s">
        <v>249</v>
      </c>
      <c r="O2136" s="14"/>
      <c r="P2136" s="13" t="s">
        <v>4597</v>
      </c>
      <c r="Q2136" s="16" t="s">
        <v>11693</v>
      </c>
    </row>
    <row r="2137" customFormat="false" ht="72.35" hidden="false" customHeight="false" outlineLevel="0" collapsed="false">
      <c r="A2137" s="13" t="s">
        <v>11694</v>
      </c>
      <c r="B2137" s="14" t="s">
        <v>144</v>
      </c>
      <c r="C2137" s="13" t="s">
        <v>153</v>
      </c>
      <c r="D2137" s="14" t="s">
        <v>11695</v>
      </c>
      <c r="E2137" s="16" t="s">
        <v>11696</v>
      </c>
      <c r="F2137" s="14" t="s">
        <v>11637</v>
      </c>
      <c r="G2137" s="16" t="s">
        <v>11697</v>
      </c>
      <c r="H2137" s="13" t="s">
        <v>11698</v>
      </c>
      <c r="I2137" s="13" t="s">
        <v>11699</v>
      </c>
      <c r="J2137" s="13" t="s">
        <v>11700</v>
      </c>
      <c r="K2137" s="13" t="s">
        <v>11701</v>
      </c>
      <c r="L2137" s="13" t="s">
        <v>11702</v>
      </c>
      <c r="M2137" s="13" t="s">
        <v>56</v>
      </c>
      <c r="N2137" s="13" t="s">
        <v>249</v>
      </c>
      <c r="O2137" s="14"/>
      <c r="P2137" s="13" t="s">
        <v>4597</v>
      </c>
      <c r="Q2137" s="16" t="s">
        <v>11703</v>
      </c>
    </row>
    <row r="2138" customFormat="false" ht="72.35" hidden="false" customHeight="false" outlineLevel="0" collapsed="false">
      <c r="A2138" s="13" t="s">
        <v>11704</v>
      </c>
      <c r="B2138" s="14" t="s">
        <v>144</v>
      </c>
      <c r="C2138" s="13" t="s">
        <v>153</v>
      </c>
      <c r="D2138" s="14" t="s">
        <v>11705</v>
      </c>
      <c r="E2138" s="16" t="s">
        <v>11706</v>
      </c>
      <c r="F2138" s="14" t="s">
        <v>11637</v>
      </c>
      <c r="G2138" s="16" t="s">
        <v>11707</v>
      </c>
      <c r="H2138" s="13" t="s">
        <v>11698</v>
      </c>
      <c r="I2138" s="13" t="s">
        <v>11708</v>
      </c>
      <c r="J2138" s="13" t="s">
        <v>11709</v>
      </c>
      <c r="K2138" s="13" t="s">
        <v>11710</v>
      </c>
      <c r="L2138" s="13" t="s">
        <v>11711</v>
      </c>
      <c r="M2138" s="13" t="s">
        <v>56</v>
      </c>
      <c r="N2138" s="13" t="s">
        <v>249</v>
      </c>
      <c r="O2138" s="14"/>
      <c r="P2138" s="13" t="s">
        <v>4597</v>
      </c>
      <c r="Q2138" s="16" t="s">
        <v>11712</v>
      </c>
    </row>
    <row r="2139" customFormat="false" ht="72.35" hidden="false" customHeight="false" outlineLevel="0" collapsed="false">
      <c r="A2139" s="13" t="s">
        <v>11713</v>
      </c>
      <c r="B2139" s="14" t="s">
        <v>144</v>
      </c>
      <c r="C2139" s="13" t="s">
        <v>153</v>
      </c>
      <c r="D2139" s="13" t="s">
        <v>11714</v>
      </c>
      <c r="E2139" s="15" t="s">
        <v>11715</v>
      </c>
      <c r="F2139" s="14" t="s">
        <v>11637</v>
      </c>
      <c r="G2139" s="16" t="s">
        <v>11716</v>
      </c>
      <c r="H2139" s="13" t="s">
        <v>11473</v>
      </c>
      <c r="I2139" s="13" t="s">
        <v>11717</v>
      </c>
      <c r="J2139" s="13" t="s">
        <v>11718</v>
      </c>
      <c r="K2139" s="13" t="s">
        <v>11719</v>
      </c>
      <c r="L2139" s="13" t="s">
        <v>11720</v>
      </c>
      <c r="M2139" s="13" t="s">
        <v>53</v>
      </c>
      <c r="N2139" s="13" t="s">
        <v>249</v>
      </c>
      <c r="O2139" s="14"/>
      <c r="P2139" s="13" t="s">
        <v>4597</v>
      </c>
      <c r="Q2139" s="16" t="s">
        <v>11721</v>
      </c>
    </row>
    <row r="2140" customFormat="false" ht="129.1" hidden="false" customHeight="false" outlineLevel="0" collapsed="false">
      <c r="A2140" s="13" t="s">
        <v>11722</v>
      </c>
      <c r="B2140" s="14" t="s">
        <v>144</v>
      </c>
      <c r="C2140" s="13" t="s">
        <v>153</v>
      </c>
      <c r="D2140" s="14" t="s">
        <v>11723</v>
      </c>
      <c r="E2140" s="16" t="s">
        <v>11724</v>
      </c>
      <c r="F2140" s="14" t="s">
        <v>450</v>
      </c>
      <c r="G2140" s="16" t="s">
        <v>11725</v>
      </c>
      <c r="H2140" s="13" t="s">
        <v>11473</v>
      </c>
      <c r="I2140" s="13" t="s">
        <v>11726</v>
      </c>
      <c r="J2140" s="13" t="s">
        <v>11727</v>
      </c>
      <c r="K2140" s="13" t="s">
        <v>11728</v>
      </c>
      <c r="L2140" s="13" t="s">
        <v>11729</v>
      </c>
      <c r="M2140" s="13" t="s">
        <v>53</v>
      </c>
      <c r="N2140" s="13" t="s">
        <v>249</v>
      </c>
      <c r="O2140" s="14"/>
      <c r="P2140" s="13" t="s">
        <v>4597</v>
      </c>
      <c r="Q2140" s="16" t="s">
        <v>11730</v>
      </c>
    </row>
    <row r="2141" customFormat="false" ht="100.7" hidden="false" customHeight="false" outlineLevel="0" collapsed="false">
      <c r="A2141" s="13" t="s">
        <v>11731</v>
      </c>
      <c r="B2141" s="14" t="s">
        <v>144</v>
      </c>
      <c r="C2141" s="13" t="s">
        <v>153</v>
      </c>
      <c r="D2141" s="14" t="s">
        <v>11732</v>
      </c>
      <c r="E2141" s="16" t="s">
        <v>11733</v>
      </c>
      <c r="F2141" s="14" t="s">
        <v>415</v>
      </c>
      <c r="G2141" s="16" t="s">
        <v>11734</v>
      </c>
      <c r="H2141" s="13" t="s">
        <v>11473</v>
      </c>
      <c r="I2141" s="13" t="s">
        <v>11735</v>
      </c>
      <c r="J2141" s="13" t="s">
        <v>11736</v>
      </c>
      <c r="K2141" s="13" t="s">
        <v>11737</v>
      </c>
      <c r="L2141" s="13" t="s">
        <v>11738</v>
      </c>
      <c r="M2141" s="13" t="s">
        <v>53</v>
      </c>
      <c r="N2141" s="13" t="s">
        <v>249</v>
      </c>
      <c r="O2141" s="14"/>
      <c r="P2141" s="13" t="s">
        <v>4597</v>
      </c>
      <c r="Q2141" s="16" t="s">
        <v>11739</v>
      </c>
    </row>
    <row r="2142" customFormat="false" ht="100.7" hidden="false" customHeight="false" outlineLevel="0" collapsed="false">
      <c r="A2142" s="13" t="s">
        <v>11740</v>
      </c>
      <c r="B2142" s="14" t="s">
        <v>144</v>
      </c>
      <c r="C2142" s="13" t="s">
        <v>153</v>
      </c>
      <c r="D2142" s="14" t="s">
        <v>11741</v>
      </c>
      <c r="E2142" s="16" t="s">
        <v>11742</v>
      </c>
      <c r="F2142" s="14" t="s">
        <v>11743</v>
      </c>
      <c r="G2142" s="16" t="s">
        <v>11744</v>
      </c>
      <c r="H2142" s="13" t="s">
        <v>11473</v>
      </c>
      <c r="I2142" s="13" t="s">
        <v>11745</v>
      </c>
      <c r="J2142" s="13" t="s">
        <v>11746</v>
      </c>
      <c r="K2142" s="13" t="s">
        <v>11747</v>
      </c>
      <c r="L2142" s="13" t="s">
        <v>11748</v>
      </c>
      <c r="M2142" s="13" t="s">
        <v>52</v>
      </c>
      <c r="N2142" s="13" t="s">
        <v>249</v>
      </c>
      <c r="O2142" s="14"/>
      <c r="P2142" s="13" t="s">
        <v>4597</v>
      </c>
      <c r="Q2142" s="16" t="s">
        <v>11749</v>
      </c>
    </row>
    <row r="2143" customFormat="false" ht="114.9" hidden="false" customHeight="false" outlineLevel="0" collapsed="false">
      <c r="A2143" s="13" t="s">
        <v>11750</v>
      </c>
      <c r="B2143" s="14" t="s">
        <v>144</v>
      </c>
      <c r="C2143" s="13" t="s">
        <v>153</v>
      </c>
      <c r="D2143" s="14" t="s">
        <v>11751</v>
      </c>
      <c r="E2143" s="16" t="s">
        <v>11752</v>
      </c>
      <c r="F2143" s="14" t="s">
        <v>450</v>
      </c>
      <c r="G2143" s="16" t="s">
        <v>11753</v>
      </c>
      <c r="H2143" s="13" t="s">
        <v>11473</v>
      </c>
      <c r="I2143" s="13" t="s">
        <v>11754</v>
      </c>
      <c r="J2143" s="13" t="s">
        <v>11755</v>
      </c>
      <c r="K2143" s="13" t="s">
        <v>11756</v>
      </c>
      <c r="L2143" s="13" t="s">
        <v>11757</v>
      </c>
      <c r="M2143" s="13" t="s">
        <v>53</v>
      </c>
      <c r="N2143" s="13" t="s">
        <v>249</v>
      </c>
      <c r="O2143" s="14"/>
      <c r="P2143" s="13" t="s">
        <v>4597</v>
      </c>
      <c r="Q2143" s="16" t="s">
        <v>11758</v>
      </c>
    </row>
    <row r="2144" customFormat="false" ht="100.7" hidden="false" customHeight="false" outlineLevel="0" collapsed="false">
      <c r="A2144" s="13" t="s">
        <v>11759</v>
      </c>
      <c r="B2144" s="14" t="s">
        <v>144</v>
      </c>
      <c r="C2144" s="13" t="s">
        <v>153</v>
      </c>
      <c r="D2144" s="14" t="s">
        <v>11760</v>
      </c>
      <c r="E2144" s="16" t="s">
        <v>11761</v>
      </c>
      <c r="F2144" s="14" t="s">
        <v>11762</v>
      </c>
      <c r="G2144" s="16" t="s">
        <v>11763</v>
      </c>
      <c r="H2144" s="13" t="s">
        <v>11473</v>
      </c>
      <c r="I2144" s="13" t="s">
        <v>11764</v>
      </c>
      <c r="J2144" s="13" t="s">
        <v>11765</v>
      </c>
      <c r="K2144" s="13" t="s">
        <v>11766</v>
      </c>
      <c r="L2144" s="13" t="s">
        <v>11767</v>
      </c>
      <c r="M2144" s="13" t="s">
        <v>56</v>
      </c>
      <c r="N2144" s="13" t="s">
        <v>249</v>
      </c>
      <c r="O2144" s="14"/>
      <c r="P2144" s="13" t="s">
        <v>4597</v>
      </c>
      <c r="Q2144" s="16" t="s">
        <v>11768</v>
      </c>
    </row>
    <row r="2145" customFormat="false" ht="129.1" hidden="false" customHeight="false" outlineLevel="0" collapsed="false">
      <c r="A2145" s="13" t="s">
        <v>11769</v>
      </c>
      <c r="B2145" s="14" t="s">
        <v>144</v>
      </c>
      <c r="C2145" s="13" t="s">
        <v>153</v>
      </c>
      <c r="D2145" s="14" t="s">
        <v>11770</v>
      </c>
      <c r="E2145" s="16" t="s">
        <v>11771</v>
      </c>
      <c r="F2145" s="14" t="s">
        <v>11772</v>
      </c>
      <c r="G2145" s="16" t="s">
        <v>11773</v>
      </c>
      <c r="H2145" s="13" t="s">
        <v>11473</v>
      </c>
      <c r="I2145" s="13" t="s">
        <v>11774</v>
      </c>
      <c r="J2145" s="13" t="s">
        <v>11775</v>
      </c>
      <c r="K2145" s="13" t="s">
        <v>11776</v>
      </c>
      <c r="L2145" s="13" t="s">
        <v>11777</v>
      </c>
      <c r="M2145" s="13" t="s">
        <v>53</v>
      </c>
      <c r="N2145" s="13" t="s">
        <v>249</v>
      </c>
      <c r="O2145" s="14"/>
      <c r="P2145" s="13" t="s">
        <v>4597</v>
      </c>
      <c r="Q2145" s="16" t="s">
        <v>11778</v>
      </c>
    </row>
    <row r="2146" customFormat="false" ht="86.55" hidden="false" customHeight="false" outlineLevel="0" collapsed="false">
      <c r="A2146" s="13" t="s">
        <v>11779</v>
      </c>
      <c r="B2146" s="14" t="s">
        <v>144</v>
      </c>
      <c r="C2146" s="13" t="s">
        <v>153</v>
      </c>
      <c r="D2146" s="14" t="s">
        <v>11780</v>
      </c>
      <c r="E2146" s="16" t="s">
        <v>11781</v>
      </c>
      <c r="F2146" s="14" t="s">
        <v>450</v>
      </c>
      <c r="G2146" s="16" t="s">
        <v>11782</v>
      </c>
      <c r="H2146" s="13" t="s">
        <v>11473</v>
      </c>
      <c r="I2146" s="13" t="s">
        <v>11783</v>
      </c>
      <c r="J2146" s="13" t="s">
        <v>11784</v>
      </c>
      <c r="K2146" s="13" t="s">
        <v>11785</v>
      </c>
      <c r="L2146" s="13" t="s">
        <v>11786</v>
      </c>
      <c r="M2146" s="13" t="s">
        <v>53</v>
      </c>
      <c r="N2146" s="13" t="s">
        <v>249</v>
      </c>
      <c r="O2146" s="14"/>
      <c r="P2146" s="13" t="s">
        <v>4597</v>
      </c>
      <c r="Q2146" s="16" t="s">
        <v>11787</v>
      </c>
    </row>
    <row r="2147" customFormat="false" ht="100.7" hidden="false" customHeight="false" outlineLevel="0" collapsed="false">
      <c r="A2147" s="13" t="s">
        <v>11788</v>
      </c>
      <c r="B2147" s="14" t="s">
        <v>144</v>
      </c>
      <c r="C2147" s="13" t="s">
        <v>153</v>
      </c>
      <c r="D2147" s="14" t="s">
        <v>11789</v>
      </c>
      <c r="E2147" s="16" t="s">
        <v>11790</v>
      </c>
      <c r="F2147" s="14" t="s">
        <v>450</v>
      </c>
      <c r="G2147" s="16" t="s">
        <v>11791</v>
      </c>
      <c r="H2147" s="13" t="s">
        <v>11473</v>
      </c>
      <c r="I2147" s="13" t="s">
        <v>11783</v>
      </c>
      <c r="J2147" s="13" t="s">
        <v>11784</v>
      </c>
      <c r="K2147" s="13" t="s">
        <v>11785</v>
      </c>
      <c r="L2147" s="13" t="s">
        <v>11786</v>
      </c>
      <c r="M2147" s="13" t="s">
        <v>53</v>
      </c>
      <c r="N2147" s="13" t="s">
        <v>249</v>
      </c>
      <c r="O2147" s="14"/>
      <c r="P2147" s="13" t="s">
        <v>4597</v>
      </c>
      <c r="Q2147" s="16" t="s">
        <v>11792</v>
      </c>
    </row>
    <row r="2148" customFormat="false" ht="100.7" hidden="false" customHeight="false" outlineLevel="0" collapsed="false">
      <c r="A2148" s="13" t="s">
        <v>11793</v>
      </c>
      <c r="B2148" s="14" t="s">
        <v>144</v>
      </c>
      <c r="C2148" s="13" t="s">
        <v>153</v>
      </c>
      <c r="D2148" s="14" t="s">
        <v>11794</v>
      </c>
      <c r="E2148" s="16" t="s">
        <v>11795</v>
      </c>
      <c r="F2148" s="14" t="s">
        <v>415</v>
      </c>
      <c r="G2148" s="16" t="s">
        <v>11796</v>
      </c>
      <c r="H2148" s="13" t="s">
        <v>11473</v>
      </c>
      <c r="I2148" s="13" t="s">
        <v>11797</v>
      </c>
      <c r="J2148" s="13" t="s">
        <v>11798</v>
      </c>
      <c r="K2148" s="13" t="s">
        <v>11799</v>
      </c>
      <c r="L2148" s="13" t="s">
        <v>11800</v>
      </c>
      <c r="M2148" s="13" t="s">
        <v>53</v>
      </c>
      <c r="N2148" s="13" t="s">
        <v>249</v>
      </c>
      <c r="O2148" s="14"/>
      <c r="P2148" s="13" t="s">
        <v>4597</v>
      </c>
      <c r="Q2148" s="16" t="s">
        <v>11801</v>
      </c>
    </row>
    <row r="2149" customFormat="false" ht="114.9" hidden="false" customHeight="false" outlineLevel="0" collapsed="false">
      <c r="A2149" s="13" t="s">
        <v>11802</v>
      </c>
      <c r="B2149" s="14" t="s">
        <v>144</v>
      </c>
      <c r="C2149" s="13" t="s">
        <v>153</v>
      </c>
      <c r="D2149" s="14" t="s">
        <v>11803</v>
      </c>
      <c r="E2149" s="16" t="s">
        <v>11804</v>
      </c>
      <c r="F2149" s="14" t="s">
        <v>11472</v>
      </c>
      <c r="G2149" s="16" t="s">
        <v>11805</v>
      </c>
      <c r="H2149" s="13" t="s">
        <v>11473</v>
      </c>
      <c r="I2149" s="13" t="s">
        <v>11563</v>
      </c>
      <c r="J2149" s="13" t="s">
        <v>11806</v>
      </c>
      <c r="K2149" s="13" t="s">
        <v>11565</v>
      </c>
      <c r="L2149" s="13" t="s">
        <v>11566</v>
      </c>
      <c r="M2149" s="13" t="s">
        <v>56</v>
      </c>
      <c r="N2149" s="13" t="s">
        <v>249</v>
      </c>
      <c r="O2149" s="14"/>
      <c r="P2149" s="13" t="s">
        <v>4597</v>
      </c>
      <c r="Q2149" s="16" t="s">
        <v>11807</v>
      </c>
    </row>
    <row r="2150" customFormat="false" ht="86.55" hidden="false" customHeight="false" outlineLevel="0" collapsed="false">
      <c r="A2150" s="13" t="s">
        <v>11808</v>
      </c>
      <c r="B2150" s="14" t="s">
        <v>144</v>
      </c>
      <c r="C2150" s="13" t="s">
        <v>153</v>
      </c>
      <c r="D2150" s="14" t="s">
        <v>11809</v>
      </c>
      <c r="E2150" s="16" t="s">
        <v>11810</v>
      </c>
      <c r="F2150" s="14" t="s">
        <v>415</v>
      </c>
      <c r="G2150" s="16" t="s">
        <v>11811</v>
      </c>
      <c r="H2150" s="13" t="s">
        <v>11473</v>
      </c>
      <c r="I2150" s="13" t="s">
        <v>11812</v>
      </c>
      <c r="J2150" s="13" t="s">
        <v>11813</v>
      </c>
      <c r="K2150" s="13" t="s">
        <v>11814</v>
      </c>
      <c r="L2150" s="13" t="s">
        <v>11815</v>
      </c>
      <c r="M2150" s="13" t="s">
        <v>53</v>
      </c>
      <c r="N2150" s="13" t="s">
        <v>249</v>
      </c>
      <c r="O2150" s="14"/>
      <c r="P2150" s="13" t="s">
        <v>4597</v>
      </c>
      <c r="Q2150" s="16" t="s">
        <v>11816</v>
      </c>
    </row>
    <row r="2151" customFormat="false" ht="100.7" hidden="false" customHeight="false" outlineLevel="0" collapsed="false">
      <c r="A2151" s="13" t="s">
        <v>11817</v>
      </c>
      <c r="B2151" s="14" t="s">
        <v>144</v>
      </c>
      <c r="C2151" s="13" t="s">
        <v>153</v>
      </c>
      <c r="D2151" s="14" t="s">
        <v>11818</v>
      </c>
      <c r="E2151" s="16" t="s">
        <v>11819</v>
      </c>
      <c r="F2151" s="14" t="s">
        <v>415</v>
      </c>
      <c r="G2151" s="16" t="s">
        <v>11820</v>
      </c>
      <c r="H2151" s="13" t="s">
        <v>11473</v>
      </c>
      <c r="I2151" s="13" t="s">
        <v>11821</v>
      </c>
      <c r="J2151" s="13" t="s">
        <v>11822</v>
      </c>
      <c r="K2151" s="13" t="s">
        <v>11823</v>
      </c>
      <c r="L2151" s="13" t="s">
        <v>11824</v>
      </c>
      <c r="M2151" s="13" t="s">
        <v>56</v>
      </c>
      <c r="N2151" s="13" t="s">
        <v>249</v>
      </c>
      <c r="O2151" s="14"/>
      <c r="P2151" s="13" t="s">
        <v>4597</v>
      </c>
      <c r="Q2151" s="16" t="s">
        <v>11825</v>
      </c>
    </row>
    <row r="2152" customFormat="false" ht="114.9" hidden="false" customHeight="false" outlineLevel="0" collapsed="false">
      <c r="A2152" s="13" t="s">
        <v>11826</v>
      </c>
      <c r="B2152" s="14" t="s">
        <v>144</v>
      </c>
      <c r="C2152" s="13" t="s">
        <v>153</v>
      </c>
      <c r="D2152" s="14" t="s">
        <v>11827</v>
      </c>
      <c r="E2152" s="16" t="s">
        <v>11828</v>
      </c>
      <c r="F2152" s="14" t="s">
        <v>415</v>
      </c>
      <c r="G2152" s="16" t="s">
        <v>11829</v>
      </c>
      <c r="H2152" s="13" t="s">
        <v>11473</v>
      </c>
      <c r="I2152" s="13" t="s">
        <v>11830</v>
      </c>
      <c r="J2152" s="13" t="s">
        <v>11831</v>
      </c>
      <c r="K2152" s="13" t="s">
        <v>11832</v>
      </c>
      <c r="L2152" s="13" t="s">
        <v>11833</v>
      </c>
      <c r="M2152" s="13" t="s">
        <v>56</v>
      </c>
      <c r="N2152" s="13" t="s">
        <v>249</v>
      </c>
      <c r="O2152" s="14"/>
      <c r="P2152" s="13" t="s">
        <v>4597</v>
      </c>
      <c r="Q2152" s="16" t="s">
        <v>11834</v>
      </c>
    </row>
    <row r="2153" customFormat="false" ht="86.55" hidden="false" customHeight="false" outlineLevel="0" collapsed="false">
      <c r="A2153" s="13" t="s">
        <v>11835</v>
      </c>
      <c r="B2153" s="14" t="s">
        <v>144</v>
      </c>
      <c r="C2153" s="13" t="s">
        <v>155</v>
      </c>
      <c r="D2153" s="14" t="s">
        <v>11836</v>
      </c>
      <c r="E2153" s="16" t="s">
        <v>11837</v>
      </c>
      <c r="F2153" s="14" t="s">
        <v>415</v>
      </c>
      <c r="G2153" s="16" t="s">
        <v>11838</v>
      </c>
      <c r="H2153" s="13" t="s">
        <v>11839</v>
      </c>
      <c r="I2153" s="13" t="s">
        <v>11840</v>
      </c>
      <c r="J2153" s="13" t="s">
        <v>11841</v>
      </c>
      <c r="K2153" s="13" t="s">
        <v>11842</v>
      </c>
      <c r="L2153" s="13" t="s">
        <v>11843</v>
      </c>
      <c r="M2153" s="13" t="s">
        <v>56</v>
      </c>
      <c r="N2153" s="13" t="s">
        <v>249</v>
      </c>
      <c r="O2153" s="14"/>
      <c r="P2153" s="13" t="s">
        <v>4597</v>
      </c>
      <c r="Q2153" s="16" t="s">
        <v>11844</v>
      </c>
    </row>
    <row r="2154" customFormat="false" ht="100.7" hidden="false" customHeight="false" outlineLevel="0" collapsed="false">
      <c r="A2154" s="13" t="s">
        <v>11845</v>
      </c>
      <c r="B2154" s="14" t="s">
        <v>144</v>
      </c>
      <c r="C2154" s="13" t="s">
        <v>155</v>
      </c>
      <c r="D2154" s="14" t="s">
        <v>11846</v>
      </c>
      <c r="E2154" s="16" t="s">
        <v>11847</v>
      </c>
      <c r="F2154" s="14" t="s">
        <v>415</v>
      </c>
      <c r="G2154" s="16" t="s">
        <v>11838</v>
      </c>
      <c r="H2154" s="13" t="s">
        <v>11839</v>
      </c>
      <c r="I2154" s="13" t="s">
        <v>11848</v>
      </c>
      <c r="J2154" s="13" t="s">
        <v>11849</v>
      </c>
      <c r="K2154" s="13" t="s">
        <v>11850</v>
      </c>
      <c r="L2154" s="13" t="s">
        <v>11851</v>
      </c>
      <c r="M2154" s="13" t="s">
        <v>56</v>
      </c>
      <c r="N2154" s="13" t="s">
        <v>249</v>
      </c>
      <c r="O2154" s="14"/>
      <c r="P2154" s="13" t="s">
        <v>4597</v>
      </c>
      <c r="Q2154" s="16" t="s">
        <v>11852</v>
      </c>
    </row>
    <row r="2155" customFormat="false" ht="100.7" hidden="false" customHeight="false" outlineLevel="0" collapsed="false">
      <c r="A2155" s="13" t="s">
        <v>11853</v>
      </c>
      <c r="B2155" s="14" t="s">
        <v>144</v>
      </c>
      <c r="C2155" s="13" t="s">
        <v>155</v>
      </c>
      <c r="D2155" s="14" t="s">
        <v>11854</v>
      </c>
      <c r="E2155" s="16" t="s">
        <v>11855</v>
      </c>
      <c r="F2155" s="14" t="s">
        <v>415</v>
      </c>
      <c r="G2155" s="16" t="s">
        <v>11838</v>
      </c>
      <c r="H2155" s="13" t="s">
        <v>11839</v>
      </c>
      <c r="I2155" s="13" t="s">
        <v>11856</v>
      </c>
      <c r="J2155" s="13" t="s">
        <v>11857</v>
      </c>
      <c r="K2155" s="13" t="s">
        <v>11858</v>
      </c>
      <c r="L2155" s="13" t="s">
        <v>11859</v>
      </c>
      <c r="M2155" s="13" t="s">
        <v>56</v>
      </c>
      <c r="N2155" s="13" t="s">
        <v>249</v>
      </c>
      <c r="O2155" s="14"/>
      <c r="P2155" s="13" t="s">
        <v>4597</v>
      </c>
      <c r="Q2155" s="16" t="s">
        <v>11860</v>
      </c>
    </row>
    <row r="2156" customFormat="false" ht="72.35" hidden="false" customHeight="false" outlineLevel="0" collapsed="false">
      <c r="A2156" s="13" t="s">
        <v>11861</v>
      </c>
      <c r="B2156" s="14" t="s">
        <v>144</v>
      </c>
      <c r="C2156" s="13" t="s">
        <v>155</v>
      </c>
      <c r="D2156" s="14" t="s">
        <v>11862</v>
      </c>
      <c r="E2156" s="16" t="s">
        <v>11863</v>
      </c>
      <c r="F2156" s="14" t="s">
        <v>415</v>
      </c>
      <c r="G2156" s="16" t="s">
        <v>11864</v>
      </c>
      <c r="H2156" s="13" t="s">
        <v>11865</v>
      </c>
      <c r="I2156" s="13" t="s">
        <v>11866</v>
      </c>
      <c r="J2156" s="13" t="s">
        <v>11867</v>
      </c>
      <c r="K2156" s="13" t="s">
        <v>11868</v>
      </c>
      <c r="L2156" s="13" t="s">
        <v>11869</v>
      </c>
      <c r="M2156" s="13" t="s">
        <v>56</v>
      </c>
      <c r="N2156" s="13" t="s">
        <v>249</v>
      </c>
      <c r="O2156" s="14"/>
      <c r="P2156" s="13" t="s">
        <v>4597</v>
      </c>
      <c r="Q2156" s="16" t="s">
        <v>11870</v>
      </c>
    </row>
    <row r="2157" customFormat="false" ht="72.35" hidden="false" customHeight="false" outlineLevel="0" collapsed="false">
      <c r="A2157" s="13" t="s">
        <v>11871</v>
      </c>
      <c r="B2157" s="14" t="s">
        <v>144</v>
      </c>
      <c r="C2157" s="13" t="s">
        <v>155</v>
      </c>
      <c r="D2157" s="14" t="s">
        <v>11872</v>
      </c>
      <c r="E2157" s="16" t="s">
        <v>11873</v>
      </c>
      <c r="F2157" s="14" t="s">
        <v>415</v>
      </c>
      <c r="G2157" s="16" t="s">
        <v>11864</v>
      </c>
      <c r="H2157" s="13" t="s">
        <v>11865</v>
      </c>
      <c r="I2157" s="13" t="s">
        <v>11874</v>
      </c>
      <c r="J2157" s="13" t="s">
        <v>11875</v>
      </c>
      <c r="K2157" s="13" t="s">
        <v>11876</v>
      </c>
      <c r="L2157" s="13" t="s">
        <v>11877</v>
      </c>
      <c r="M2157" s="13" t="s">
        <v>56</v>
      </c>
      <c r="N2157" s="13" t="s">
        <v>249</v>
      </c>
      <c r="O2157" s="14"/>
      <c r="P2157" s="13" t="s">
        <v>4597</v>
      </c>
      <c r="Q2157" s="16" t="s">
        <v>11878</v>
      </c>
    </row>
    <row r="2158" customFormat="false" ht="100.7" hidden="false" customHeight="false" outlineLevel="0" collapsed="false">
      <c r="A2158" s="13" t="s">
        <v>11879</v>
      </c>
      <c r="B2158" s="14" t="s">
        <v>144</v>
      </c>
      <c r="C2158" s="13" t="s">
        <v>155</v>
      </c>
      <c r="D2158" s="14" t="s">
        <v>11880</v>
      </c>
      <c r="E2158" s="16" t="s">
        <v>11881</v>
      </c>
      <c r="F2158" s="14" t="s">
        <v>450</v>
      </c>
      <c r="G2158" s="16" t="s">
        <v>11882</v>
      </c>
      <c r="H2158" s="13" t="s">
        <v>11865</v>
      </c>
      <c r="I2158" s="13" t="s">
        <v>11883</v>
      </c>
      <c r="J2158" s="13" t="s">
        <v>11884</v>
      </c>
      <c r="K2158" s="13" t="s">
        <v>11885</v>
      </c>
      <c r="L2158" s="13" t="s">
        <v>11886</v>
      </c>
      <c r="M2158" s="13" t="s">
        <v>56</v>
      </c>
      <c r="N2158" s="13" t="s">
        <v>249</v>
      </c>
      <c r="O2158" s="14"/>
      <c r="P2158" s="13" t="s">
        <v>4597</v>
      </c>
      <c r="Q2158" s="16" t="s">
        <v>11887</v>
      </c>
    </row>
    <row r="2159" customFormat="false" ht="72.35" hidden="false" customHeight="false" outlineLevel="0" collapsed="false">
      <c r="A2159" s="13" t="s">
        <v>11888</v>
      </c>
      <c r="B2159" s="14" t="s">
        <v>144</v>
      </c>
      <c r="C2159" s="13" t="s">
        <v>155</v>
      </c>
      <c r="D2159" s="14" t="s">
        <v>11889</v>
      </c>
      <c r="E2159" s="16" t="s">
        <v>11890</v>
      </c>
      <c r="F2159" s="14" t="s">
        <v>415</v>
      </c>
      <c r="G2159" s="16"/>
      <c r="H2159" s="13" t="s">
        <v>11473</v>
      </c>
      <c r="I2159" s="13" t="s">
        <v>11891</v>
      </c>
      <c r="J2159" s="13" t="s">
        <v>11892</v>
      </c>
      <c r="K2159" s="13" t="s">
        <v>11893</v>
      </c>
      <c r="L2159" s="13" t="s">
        <v>11894</v>
      </c>
      <c r="M2159" s="13" t="s">
        <v>56</v>
      </c>
      <c r="N2159" s="13" t="s">
        <v>249</v>
      </c>
      <c r="O2159" s="14"/>
      <c r="P2159" s="13" t="s">
        <v>4597</v>
      </c>
      <c r="Q2159" s="15" t="s">
        <v>11895</v>
      </c>
    </row>
    <row r="2160" customFormat="false" ht="58.2" hidden="false" customHeight="false" outlineLevel="0" collapsed="false">
      <c r="A2160" s="13" t="s">
        <v>11896</v>
      </c>
      <c r="B2160" s="14" t="s">
        <v>144</v>
      </c>
      <c r="C2160" s="13" t="s">
        <v>155</v>
      </c>
      <c r="D2160" s="14" t="s">
        <v>11897</v>
      </c>
      <c r="E2160" s="16" t="s">
        <v>11898</v>
      </c>
      <c r="F2160" s="14" t="s">
        <v>415</v>
      </c>
      <c r="G2160" s="16" t="s">
        <v>11899</v>
      </c>
      <c r="H2160" s="13" t="s">
        <v>11900</v>
      </c>
      <c r="I2160" s="13" t="s">
        <v>11901</v>
      </c>
      <c r="J2160" s="13" t="s">
        <v>11902</v>
      </c>
      <c r="K2160" s="14"/>
      <c r="L2160" s="13" t="s">
        <v>11903</v>
      </c>
      <c r="M2160" s="13" t="s">
        <v>56</v>
      </c>
      <c r="N2160" s="13" t="s">
        <v>249</v>
      </c>
      <c r="O2160" s="14"/>
      <c r="P2160" s="13" t="s">
        <v>4597</v>
      </c>
      <c r="Q2160" s="16" t="s">
        <v>11904</v>
      </c>
    </row>
    <row r="2161" customFormat="false" ht="72.35" hidden="false" customHeight="false" outlineLevel="0" collapsed="false">
      <c r="A2161" s="13" t="s">
        <v>11905</v>
      </c>
      <c r="B2161" s="14" t="s">
        <v>144</v>
      </c>
      <c r="C2161" s="13" t="s">
        <v>155</v>
      </c>
      <c r="D2161" s="14" t="s">
        <v>11906</v>
      </c>
      <c r="E2161" s="16" t="s">
        <v>11907</v>
      </c>
      <c r="F2161" s="14" t="s">
        <v>415</v>
      </c>
      <c r="G2161" s="16" t="s">
        <v>11899</v>
      </c>
      <c r="H2161" s="13" t="s">
        <v>11900</v>
      </c>
      <c r="I2161" s="13" t="s">
        <v>11901</v>
      </c>
      <c r="J2161" s="13" t="s">
        <v>11902</v>
      </c>
      <c r="K2161" s="14"/>
      <c r="L2161" s="13" t="s">
        <v>11903</v>
      </c>
      <c r="M2161" s="13" t="s">
        <v>56</v>
      </c>
      <c r="N2161" s="13" t="s">
        <v>249</v>
      </c>
      <c r="O2161" s="14"/>
      <c r="P2161" s="13" t="s">
        <v>4597</v>
      </c>
      <c r="Q2161" s="16" t="s">
        <v>11908</v>
      </c>
    </row>
    <row r="2162" customFormat="false" ht="72.35" hidden="false" customHeight="false" outlineLevel="0" collapsed="false">
      <c r="A2162" s="13" t="s">
        <v>11909</v>
      </c>
      <c r="B2162" s="14" t="s">
        <v>144</v>
      </c>
      <c r="C2162" s="13" t="s">
        <v>155</v>
      </c>
      <c r="D2162" s="14" t="s">
        <v>11910</v>
      </c>
      <c r="E2162" s="16" t="s">
        <v>11911</v>
      </c>
      <c r="F2162" s="14" t="s">
        <v>415</v>
      </c>
      <c r="G2162" s="16" t="s">
        <v>11899</v>
      </c>
      <c r="H2162" s="13" t="s">
        <v>11900</v>
      </c>
      <c r="I2162" s="13" t="s">
        <v>11912</v>
      </c>
      <c r="J2162" s="13" t="s">
        <v>11913</v>
      </c>
      <c r="K2162" s="13" t="s">
        <v>11914</v>
      </c>
      <c r="L2162" s="13" t="s">
        <v>11915</v>
      </c>
      <c r="M2162" s="13" t="s">
        <v>56</v>
      </c>
      <c r="N2162" s="13" t="s">
        <v>249</v>
      </c>
      <c r="O2162" s="14"/>
      <c r="P2162" s="13" t="s">
        <v>4597</v>
      </c>
      <c r="Q2162" s="16" t="s">
        <v>11916</v>
      </c>
    </row>
    <row r="2163" customFormat="false" ht="72.35" hidden="false" customHeight="false" outlineLevel="0" collapsed="false">
      <c r="A2163" s="13" t="s">
        <v>11917</v>
      </c>
      <c r="B2163" s="14" t="s">
        <v>144</v>
      </c>
      <c r="C2163" s="13" t="s">
        <v>155</v>
      </c>
      <c r="D2163" s="14" t="s">
        <v>11918</v>
      </c>
      <c r="E2163" s="16" t="s">
        <v>11919</v>
      </c>
      <c r="F2163" s="14" t="s">
        <v>415</v>
      </c>
      <c r="G2163" s="16" t="s">
        <v>11920</v>
      </c>
      <c r="H2163" s="13" t="s">
        <v>11921</v>
      </c>
      <c r="I2163" s="13" t="s">
        <v>11922</v>
      </c>
      <c r="J2163" s="13" t="s">
        <v>11923</v>
      </c>
      <c r="K2163" s="13" t="s">
        <v>11924</v>
      </c>
      <c r="L2163" s="13" t="s">
        <v>11925</v>
      </c>
      <c r="M2163" s="13" t="s">
        <v>56</v>
      </c>
      <c r="N2163" s="13" t="s">
        <v>249</v>
      </c>
      <c r="O2163" s="14"/>
      <c r="P2163" s="13" t="s">
        <v>4597</v>
      </c>
      <c r="Q2163" s="16" t="s">
        <v>11926</v>
      </c>
    </row>
    <row r="2164" customFormat="false" ht="86.55" hidden="false" customHeight="false" outlineLevel="0" collapsed="false">
      <c r="A2164" s="13" t="s">
        <v>11927</v>
      </c>
      <c r="B2164" s="14" t="s">
        <v>144</v>
      </c>
      <c r="C2164" s="13" t="s">
        <v>155</v>
      </c>
      <c r="D2164" s="14" t="s">
        <v>11928</v>
      </c>
      <c r="E2164" s="16" t="s">
        <v>11929</v>
      </c>
      <c r="F2164" s="14" t="s">
        <v>415</v>
      </c>
      <c r="G2164" s="16" t="s">
        <v>11920</v>
      </c>
      <c r="H2164" s="13" t="s">
        <v>11921</v>
      </c>
      <c r="I2164" s="13" t="s">
        <v>11930</v>
      </c>
      <c r="J2164" s="13" t="s">
        <v>11931</v>
      </c>
      <c r="K2164" s="13" t="s">
        <v>11932</v>
      </c>
      <c r="L2164" s="13" t="s">
        <v>11933</v>
      </c>
      <c r="M2164" s="13" t="s">
        <v>56</v>
      </c>
      <c r="N2164" s="13" t="s">
        <v>249</v>
      </c>
      <c r="O2164" s="14"/>
      <c r="P2164" s="13" t="s">
        <v>4597</v>
      </c>
      <c r="Q2164" s="16" t="s">
        <v>11934</v>
      </c>
    </row>
    <row r="2165" customFormat="false" ht="86.55" hidden="false" customHeight="false" outlineLevel="0" collapsed="false">
      <c r="A2165" s="13" t="s">
        <v>11935</v>
      </c>
      <c r="B2165" s="14" t="s">
        <v>144</v>
      </c>
      <c r="C2165" s="13" t="s">
        <v>155</v>
      </c>
      <c r="D2165" s="14" t="s">
        <v>11936</v>
      </c>
      <c r="E2165" s="16" t="s">
        <v>11937</v>
      </c>
      <c r="F2165" s="14" t="s">
        <v>415</v>
      </c>
      <c r="G2165" s="16" t="s">
        <v>11938</v>
      </c>
      <c r="H2165" s="13" t="s">
        <v>11473</v>
      </c>
      <c r="I2165" s="13" t="s">
        <v>11939</v>
      </c>
      <c r="J2165" s="13" t="s">
        <v>11940</v>
      </c>
      <c r="K2165" s="13" t="s">
        <v>11941</v>
      </c>
      <c r="L2165" s="13" t="s">
        <v>11942</v>
      </c>
      <c r="M2165" s="13" t="s">
        <v>53</v>
      </c>
      <c r="N2165" s="13" t="s">
        <v>249</v>
      </c>
      <c r="O2165" s="14"/>
      <c r="P2165" s="13" t="s">
        <v>4597</v>
      </c>
      <c r="Q2165" s="16" t="s">
        <v>11943</v>
      </c>
    </row>
    <row r="2166" customFormat="false" ht="86.55" hidden="false" customHeight="false" outlineLevel="0" collapsed="false">
      <c r="A2166" s="13" t="s">
        <v>11944</v>
      </c>
      <c r="B2166" s="14" t="s">
        <v>144</v>
      </c>
      <c r="C2166" s="13" t="s">
        <v>155</v>
      </c>
      <c r="D2166" s="14" t="s">
        <v>11945</v>
      </c>
      <c r="E2166" s="16" t="s">
        <v>11946</v>
      </c>
      <c r="F2166" s="14" t="s">
        <v>415</v>
      </c>
      <c r="G2166" s="16" t="s">
        <v>11947</v>
      </c>
      <c r="H2166" s="13" t="s">
        <v>11473</v>
      </c>
      <c r="I2166" s="13" t="s">
        <v>11948</v>
      </c>
      <c r="J2166" s="13" t="s">
        <v>11949</v>
      </c>
      <c r="K2166" s="13" t="s">
        <v>11950</v>
      </c>
      <c r="L2166" s="13" t="s">
        <v>11951</v>
      </c>
      <c r="M2166" s="13" t="s">
        <v>56</v>
      </c>
      <c r="N2166" s="13" t="s">
        <v>249</v>
      </c>
      <c r="O2166" s="14"/>
      <c r="P2166" s="13" t="s">
        <v>4597</v>
      </c>
      <c r="Q2166" s="16" t="s">
        <v>11952</v>
      </c>
    </row>
    <row r="2167" customFormat="false" ht="100.7" hidden="false" customHeight="false" outlineLevel="0" collapsed="false">
      <c r="A2167" s="13" t="s">
        <v>11953</v>
      </c>
      <c r="B2167" s="14" t="s">
        <v>144</v>
      </c>
      <c r="C2167" s="13" t="s">
        <v>155</v>
      </c>
      <c r="D2167" s="14" t="s">
        <v>11954</v>
      </c>
      <c r="E2167" s="16" t="s">
        <v>11955</v>
      </c>
      <c r="F2167" s="14" t="s">
        <v>450</v>
      </c>
      <c r="G2167" s="16"/>
      <c r="H2167" s="13" t="s">
        <v>11473</v>
      </c>
      <c r="I2167" s="13" t="s">
        <v>11956</v>
      </c>
      <c r="J2167" s="13" t="s">
        <v>11957</v>
      </c>
      <c r="K2167" s="13" t="s">
        <v>11958</v>
      </c>
      <c r="L2167" s="13" t="s">
        <v>11959</v>
      </c>
      <c r="M2167" s="13" t="s">
        <v>56</v>
      </c>
      <c r="N2167" s="13" t="s">
        <v>249</v>
      </c>
      <c r="O2167" s="14"/>
      <c r="P2167" s="13" t="s">
        <v>4597</v>
      </c>
      <c r="Q2167" s="16" t="s">
        <v>11960</v>
      </c>
    </row>
    <row r="2168" customFormat="false" ht="100.7" hidden="false" customHeight="false" outlineLevel="0" collapsed="false">
      <c r="A2168" s="13" t="s">
        <v>11961</v>
      </c>
      <c r="B2168" s="14" t="s">
        <v>144</v>
      </c>
      <c r="C2168" s="13" t="s">
        <v>155</v>
      </c>
      <c r="D2168" s="14" t="s">
        <v>11962</v>
      </c>
      <c r="E2168" s="16" t="s">
        <v>11963</v>
      </c>
      <c r="F2168" s="14" t="s">
        <v>450</v>
      </c>
      <c r="G2168" s="16" t="s">
        <v>11964</v>
      </c>
      <c r="H2168" s="13" t="s">
        <v>11473</v>
      </c>
      <c r="I2168" s="13" t="s">
        <v>11965</v>
      </c>
      <c r="J2168" s="13" t="s">
        <v>11966</v>
      </c>
      <c r="K2168" s="13" t="s">
        <v>11967</v>
      </c>
      <c r="L2168" s="13" t="s">
        <v>11968</v>
      </c>
      <c r="M2168" s="13" t="s">
        <v>56</v>
      </c>
      <c r="N2168" s="13" t="s">
        <v>249</v>
      </c>
      <c r="O2168" s="14"/>
      <c r="P2168" s="13" t="s">
        <v>4597</v>
      </c>
      <c r="Q2168" s="16" t="s">
        <v>11969</v>
      </c>
    </row>
    <row r="2169" customFormat="false" ht="100.7" hidden="false" customHeight="false" outlineLevel="0" collapsed="false">
      <c r="A2169" s="13" t="s">
        <v>11970</v>
      </c>
      <c r="B2169" s="14" t="s">
        <v>144</v>
      </c>
      <c r="C2169" s="13" t="s">
        <v>155</v>
      </c>
      <c r="D2169" s="14" t="s">
        <v>11971</v>
      </c>
      <c r="E2169" s="16" t="s">
        <v>11972</v>
      </c>
      <c r="F2169" s="14" t="s">
        <v>415</v>
      </c>
      <c r="G2169" s="16" t="s">
        <v>11973</v>
      </c>
      <c r="H2169" s="13" t="s">
        <v>11921</v>
      </c>
      <c r="I2169" s="13" t="s">
        <v>11974</v>
      </c>
      <c r="J2169" s="13" t="s">
        <v>11975</v>
      </c>
      <c r="K2169" s="13" t="s">
        <v>11976</v>
      </c>
      <c r="L2169" s="13" t="s">
        <v>11977</v>
      </c>
      <c r="M2169" s="13" t="s">
        <v>52</v>
      </c>
      <c r="N2169" s="13" t="s">
        <v>249</v>
      </c>
      <c r="O2169" s="14"/>
      <c r="P2169" s="13" t="s">
        <v>4597</v>
      </c>
      <c r="Q2169" s="16" t="s">
        <v>11978</v>
      </c>
    </row>
    <row r="2170" customFormat="false" ht="86.55" hidden="false" customHeight="false" outlineLevel="0" collapsed="false">
      <c r="A2170" s="13" t="s">
        <v>11979</v>
      </c>
      <c r="B2170" s="14" t="s">
        <v>144</v>
      </c>
      <c r="C2170" s="13" t="s">
        <v>155</v>
      </c>
      <c r="D2170" s="14" t="s">
        <v>11980</v>
      </c>
      <c r="E2170" s="16" t="s">
        <v>11981</v>
      </c>
      <c r="F2170" s="14" t="s">
        <v>415</v>
      </c>
      <c r="G2170" s="16" t="s">
        <v>11982</v>
      </c>
      <c r="H2170" s="13" t="s">
        <v>11473</v>
      </c>
      <c r="I2170" s="13" t="s">
        <v>11983</v>
      </c>
      <c r="J2170" s="13" t="s">
        <v>11984</v>
      </c>
      <c r="K2170" s="13" t="s">
        <v>11985</v>
      </c>
      <c r="L2170" s="13" t="s">
        <v>11986</v>
      </c>
      <c r="M2170" s="13" t="s">
        <v>56</v>
      </c>
      <c r="N2170" s="13" t="s">
        <v>249</v>
      </c>
      <c r="O2170" s="14"/>
      <c r="P2170" s="13" t="s">
        <v>4597</v>
      </c>
      <c r="Q2170" s="16" t="s">
        <v>11987</v>
      </c>
    </row>
    <row r="2171" customFormat="false" ht="100.7" hidden="false" customHeight="false" outlineLevel="0" collapsed="false">
      <c r="A2171" s="13" t="s">
        <v>11988</v>
      </c>
      <c r="B2171" s="14" t="s">
        <v>144</v>
      </c>
      <c r="C2171" s="13" t="s">
        <v>155</v>
      </c>
      <c r="D2171" s="14" t="s">
        <v>11989</v>
      </c>
      <c r="E2171" s="16" t="s">
        <v>11990</v>
      </c>
      <c r="F2171" s="14" t="s">
        <v>415</v>
      </c>
      <c r="G2171" s="16" t="s">
        <v>11991</v>
      </c>
      <c r="H2171" s="13" t="s">
        <v>11992</v>
      </c>
      <c r="I2171" s="13" t="s">
        <v>11993</v>
      </c>
      <c r="J2171" s="13" t="s">
        <v>11994</v>
      </c>
      <c r="K2171" s="13" t="s">
        <v>11995</v>
      </c>
      <c r="L2171" s="13" t="s">
        <v>11996</v>
      </c>
      <c r="M2171" s="13" t="s">
        <v>56</v>
      </c>
      <c r="N2171" s="13" t="s">
        <v>249</v>
      </c>
      <c r="O2171" s="14"/>
      <c r="P2171" s="13" t="s">
        <v>4597</v>
      </c>
      <c r="Q2171" s="15" t="s">
        <v>11997</v>
      </c>
    </row>
    <row r="2172" customFormat="false" ht="58.2" hidden="false" customHeight="false" outlineLevel="0" collapsed="false">
      <c r="A2172" s="13" t="s">
        <v>11998</v>
      </c>
      <c r="B2172" s="14" t="s">
        <v>144</v>
      </c>
      <c r="C2172" s="13" t="s">
        <v>155</v>
      </c>
      <c r="D2172" s="14" t="s">
        <v>11999</v>
      </c>
      <c r="E2172" s="15" t="s">
        <v>12000</v>
      </c>
      <c r="F2172" s="14" t="s">
        <v>11637</v>
      </c>
      <c r="G2172" s="16" t="s">
        <v>12001</v>
      </c>
      <c r="H2172" s="13" t="s">
        <v>11992</v>
      </c>
      <c r="I2172" s="13" t="s">
        <v>12002</v>
      </c>
      <c r="J2172" s="13" t="s">
        <v>12003</v>
      </c>
      <c r="K2172" s="13" t="s">
        <v>12004</v>
      </c>
      <c r="L2172" s="13" t="s">
        <v>12005</v>
      </c>
      <c r="M2172" s="13" t="s">
        <v>52</v>
      </c>
      <c r="N2172" s="13" t="s">
        <v>249</v>
      </c>
      <c r="O2172" s="14"/>
      <c r="P2172" s="13" t="s">
        <v>4597</v>
      </c>
      <c r="Q2172" s="16" t="s">
        <v>12006</v>
      </c>
    </row>
    <row r="2173" customFormat="false" ht="86.55" hidden="false" customHeight="false" outlineLevel="0" collapsed="false">
      <c r="A2173" s="13" t="s">
        <v>12007</v>
      </c>
      <c r="B2173" s="14" t="s">
        <v>144</v>
      </c>
      <c r="C2173" s="13" t="s">
        <v>155</v>
      </c>
      <c r="D2173" s="14" t="s">
        <v>12008</v>
      </c>
      <c r="E2173" s="16" t="s">
        <v>12009</v>
      </c>
      <c r="F2173" s="14" t="s">
        <v>11637</v>
      </c>
      <c r="G2173" s="16" t="s">
        <v>12010</v>
      </c>
      <c r="H2173" s="13" t="s">
        <v>11992</v>
      </c>
      <c r="I2173" s="13" t="s">
        <v>12011</v>
      </c>
      <c r="J2173" s="13" t="s">
        <v>12012</v>
      </c>
      <c r="K2173" s="13" t="s">
        <v>12013</v>
      </c>
      <c r="L2173" s="13" t="s">
        <v>12014</v>
      </c>
      <c r="M2173" s="13" t="s">
        <v>56</v>
      </c>
      <c r="N2173" s="13" t="s">
        <v>249</v>
      </c>
      <c r="O2173" s="14"/>
      <c r="P2173" s="13" t="s">
        <v>4597</v>
      </c>
      <c r="Q2173" s="16" t="s">
        <v>12015</v>
      </c>
    </row>
    <row r="2174" customFormat="false" ht="72.35" hidden="false" customHeight="false" outlineLevel="0" collapsed="false">
      <c r="A2174" s="13" t="s">
        <v>12016</v>
      </c>
      <c r="B2174" s="14" t="s">
        <v>144</v>
      </c>
      <c r="C2174" s="13" t="s">
        <v>155</v>
      </c>
      <c r="D2174" s="14" t="s">
        <v>12017</v>
      </c>
      <c r="E2174" s="16" t="s">
        <v>12018</v>
      </c>
      <c r="F2174" s="14" t="s">
        <v>11637</v>
      </c>
      <c r="G2174" s="16"/>
      <c r="H2174" s="13" t="s">
        <v>11992</v>
      </c>
      <c r="I2174" s="13" t="s">
        <v>12019</v>
      </c>
      <c r="J2174" s="13" t="s">
        <v>12020</v>
      </c>
      <c r="K2174" s="13" t="s">
        <v>12021</v>
      </c>
      <c r="L2174" s="13" t="s">
        <v>12022</v>
      </c>
      <c r="M2174" s="13" t="s">
        <v>56</v>
      </c>
      <c r="N2174" s="13" t="s">
        <v>249</v>
      </c>
      <c r="O2174" s="14"/>
      <c r="P2174" s="13" t="s">
        <v>4597</v>
      </c>
      <c r="Q2174" s="16" t="s">
        <v>12023</v>
      </c>
    </row>
    <row r="2175" customFormat="false" ht="86.55" hidden="false" customHeight="false" outlineLevel="0" collapsed="false">
      <c r="A2175" s="13" t="s">
        <v>12024</v>
      </c>
      <c r="B2175" s="14" t="s">
        <v>144</v>
      </c>
      <c r="C2175" s="13" t="s">
        <v>155</v>
      </c>
      <c r="D2175" s="14" t="s">
        <v>12025</v>
      </c>
      <c r="E2175" s="16" t="s">
        <v>12026</v>
      </c>
      <c r="F2175" s="14" t="s">
        <v>11637</v>
      </c>
      <c r="G2175" s="16" t="s">
        <v>12027</v>
      </c>
      <c r="H2175" s="13" t="s">
        <v>12028</v>
      </c>
      <c r="I2175" s="13" t="s">
        <v>12029</v>
      </c>
      <c r="J2175" s="13" t="s">
        <v>12030</v>
      </c>
      <c r="K2175" s="13" t="s">
        <v>12031</v>
      </c>
      <c r="L2175" s="13" t="s">
        <v>12032</v>
      </c>
      <c r="M2175" s="13" t="s">
        <v>56</v>
      </c>
      <c r="N2175" s="13" t="s">
        <v>249</v>
      </c>
      <c r="O2175" s="14"/>
      <c r="P2175" s="13" t="s">
        <v>4597</v>
      </c>
      <c r="Q2175" s="16" t="s">
        <v>12033</v>
      </c>
    </row>
    <row r="2176" customFormat="false" ht="86.55" hidden="false" customHeight="false" outlineLevel="0" collapsed="false">
      <c r="A2176" s="13" t="s">
        <v>12034</v>
      </c>
      <c r="B2176" s="14" t="s">
        <v>144</v>
      </c>
      <c r="C2176" s="13" t="s">
        <v>155</v>
      </c>
      <c r="D2176" s="14" t="s">
        <v>12035</v>
      </c>
      <c r="E2176" s="16" t="s">
        <v>12036</v>
      </c>
      <c r="F2176" s="14" t="s">
        <v>12037</v>
      </c>
      <c r="G2176" s="16" t="s">
        <v>12038</v>
      </c>
      <c r="H2176" s="13" t="s">
        <v>11473</v>
      </c>
      <c r="I2176" s="13" t="s">
        <v>12039</v>
      </c>
      <c r="J2176" s="13" t="s">
        <v>12040</v>
      </c>
      <c r="K2176" s="13" t="s">
        <v>12041</v>
      </c>
      <c r="L2176" s="13" t="s">
        <v>12042</v>
      </c>
      <c r="M2176" s="13" t="s">
        <v>56</v>
      </c>
      <c r="N2176" s="13" t="s">
        <v>249</v>
      </c>
      <c r="O2176" s="14"/>
      <c r="P2176" s="13" t="s">
        <v>4597</v>
      </c>
      <c r="Q2176" s="16" t="s">
        <v>12043</v>
      </c>
    </row>
    <row r="2177" customFormat="false" ht="129.1" hidden="false" customHeight="false" outlineLevel="0" collapsed="false">
      <c r="A2177" s="13" t="s">
        <v>12044</v>
      </c>
      <c r="B2177" s="14" t="s">
        <v>144</v>
      </c>
      <c r="C2177" s="13" t="s">
        <v>155</v>
      </c>
      <c r="D2177" s="13" t="s">
        <v>12045</v>
      </c>
      <c r="E2177" s="15" t="s">
        <v>12046</v>
      </c>
      <c r="F2177" s="14" t="s">
        <v>12047</v>
      </c>
      <c r="G2177" s="16" t="s">
        <v>12048</v>
      </c>
      <c r="H2177" s="13" t="s">
        <v>11992</v>
      </c>
      <c r="I2177" s="13" t="s">
        <v>12049</v>
      </c>
      <c r="J2177" s="13" t="s">
        <v>12050</v>
      </c>
      <c r="K2177" s="13" t="s">
        <v>12051</v>
      </c>
      <c r="L2177" s="13" t="s">
        <v>12052</v>
      </c>
      <c r="M2177" s="13" t="s">
        <v>52</v>
      </c>
      <c r="N2177" s="13" t="s">
        <v>249</v>
      </c>
      <c r="O2177" s="14"/>
      <c r="P2177" s="13" t="s">
        <v>4597</v>
      </c>
      <c r="Q2177" s="16" t="s">
        <v>12053</v>
      </c>
    </row>
    <row r="2178" customFormat="false" ht="114.9" hidden="false" customHeight="false" outlineLevel="0" collapsed="false">
      <c r="A2178" s="13" t="s">
        <v>12054</v>
      </c>
      <c r="B2178" s="14" t="s">
        <v>144</v>
      </c>
      <c r="C2178" s="13" t="s">
        <v>155</v>
      </c>
      <c r="D2178" s="14" t="s">
        <v>12055</v>
      </c>
      <c r="E2178" s="16" t="s">
        <v>12056</v>
      </c>
      <c r="F2178" s="14" t="s">
        <v>415</v>
      </c>
      <c r="G2178" s="16" t="s">
        <v>12057</v>
      </c>
      <c r="H2178" s="13" t="s">
        <v>11992</v>
      </c>
      <c r="I2178" s="13" t="s">
        <v>12058</v>
      </c>
      <c r="J2178" s="13" t="s">
        <v>12059</v>
      </c>
      <c r="K2178" s="13" t="s">
        <v>12060</v>
      </c>
      <c r="L2178" s="13" t="s">
        <v>12061</v>
      </c>
      <c r="M2178" s="13" t="s">
        <v>56</v>
      </c>
      <c r="N2178" s="13" t="s">
        <v>249</v>
      </c>
      <c r="O2178" s="14"/>
      <c r="P2178" s="13" t="s">
        <v>4597</v>
      </c>
      <c r="Q2178" s="16" t="s">
        <v>12062</v>
      </c>
    </row>
    <row r="2179" customFormat="false" ht="129.1" hidden="false" customHeight="false" outlineLevel="0" collapsed="false">
      <c r="A2179" s="13" t="s">
        <v>12063</v>
      </c>
      <c r="B2179" s="14" t="s">
        <v>144</v>
      </c>
      <c r="C2179" s="13" t="s">
        <v>155</v>
      </c>
      <c r="D2179" s="13" t="s">
        <v>12064</v>
      </c>
      <c r="E2179" s="15" t="s">
        <v>12065</v>
      </c>
      <c r="F2179" s="14" t="s">
        <v>415</v>
      </c>
      <c r="G2179" s="16" t="s">
        <v>12066</v>
      </c>
      <c r="H2179" s="13" t="s">
        <v>11992</v>
      </c>
      <c r="I2179" s="13" t="s">
        <v>12067</v>
      </c>
      <c r="J2179" s="13" t="s">
        <v>12068</v>
      </c>
      <c r="K2179" s="13" t="s">
        <v>12069</v>
      </c>
      <c r="L2179" s="13" t="s">
        <v>12070</v>
      </c>
      <c r="M2179" s="13" t="s">
        <v>56</v>
      </c>
      <c r="N2179" s="13" t="s">
        <v>249</v>
      </c>
      <c r="O2179" s="14"/>
      <c r="P2179" s="13" t="s">
        <v>4597</v>
      </c>
      <c r="Q2179" s="16" t="s">
        <v>12071</v>
      </c>
    </row>
    <row r="2180" customFormat="false" ht="114.9" hidden="false" customHeight="false" outlineLevel="0" collapsed="false">
      <c r="A2180" s="13" t="s">
        <v>12072</v>
      </c>
      <c r="B2180" s="14" t="s">
        <v>144</v>
      </c>
      <c r="C2180" s="13" t="s">
        <v>155</v>
      </c>
      <c r="D2180" s="14" t="s">
        <v>12073</v>
      </c>
      <c r="E2180" s="16" t="s">
        <v>12074</v>
      </c>
      <c r="F2180" s="14" t="s">
        <v>415</v>
      </c>
      <c r="G2180" s="16" t="s">
        <v>12075</v>
      </c>
      <c r="H2180" s="13" t="s">
        <v>11473</v>
      </c>
      <c r="I2180" s="13" t="s">
        <v>12076</v>
      </c>
      <c r="J2180" s="13" t="s">
        <v>12077</v>
      </c>
      <c r="K2180" s="13" t="s">
        <v>12078</v>
      </c>
      <c r="L2180" s="13" t="s">
        <v>12079</v>
      </c>
      <c r="M2180" s="13" t="s">
        <v>56</v>
      </c>
      <c r="N2180" s="13" t="s">
        <v>249</v>
      </c>
      <c r="O2180" s="14"/>
      <c r="P2180" s="13" t="s">
        <v>4597</v>
      </c>
      <c r="Q2180" s="16" t="s">
        <v>12080</v>
      </c>
    </row>
    <row r="2181" customFormat="false" ht="72.35" hidden="false" customHeight="false" outlineLevel="0" collapsed="false">
      <c r="A2181" s="13" t="s">
        <v>12081</v>
      </c>
      <c r="B2181" s="14" t="s">
        <v>144</v>
      </c>
      <c r="C2181" s="13" t="s">
        <v>157</v>
      </c>
      <c r="D2181" s="14" t="s">
        <v>12082</v>
      </c>
      <c r="E2181" s="16" t="s">
        <v>12083</v>
      </c>
      <c r="F2181" s="14" t="s">
        <v>6547</v>
      </c>
      <c r="G2181" s="16" t="s">
        <v>12084</v>
      </c>
      <c r="H2181" s="13" t="s">
        <v>12085</v>
      </c>
      <c r="I2181" s="13" t="s">
        <v>12086</v>
      </c>
      <c r="J2181" s="13" t="s">
        <v>12087</v>
      </c>
      <c r="K2181" s="13" t="s">
        <v>12088</v>
      </c>
      <c r="L2181" s="13" t="s">
        <v>12089</v>
      </c>
      <c r="M2181" s="13" t="s">
        <v>56</v>
      </c>
      <c r="N2181" s="13" t="s">
        <v>249</v>
      </c>
      <c r="O2181" s="14"/>
      <c r="P2181" s="13" t="s">
        <v>4597</v>
      </c>
      <c r="Q2181" s="16" t="s">
        <v>12090</v>
      </c>
    </row>
    <row r="2182" customFormat="false" ht="58.2" hidden="false" customHeight="false" outlineLevel="0" collapsed="false">
      <c r="A2182" s="13" t="s">
        <v>12091</v>
      </c>
      <c r="B2182" s="14" t="s">
        <v>144</v>
      </c>
      <c r="C2182" s="13" t="s">
        <v>157</v>
      </c>
      <c r="D2182" s="14" t="s">
        <v>12082</v>
      </c>
      <c r="E2182" s="15" t="s">
        <v>12092</v>
      </c>
      <c r="F2182" s="14" t="s">
        <v>12093</v>
      </c>
      <c r="G2182" s="16" t="s">
        <v>12094</v>
      </c>
      <c r="H2182" s="13" t="s">
        <v>12085</v>
      </c>
      <c r="I2182" s="13" t="s">
        <v>12095</v>
      </c>
      <c r="J2182" s="13" t="s">
        <v>12096</v>
      </c>
      <c r="K2182" s="13" t="s">
        <v>12097</v>
      </c>
      <c r="L2182" s="13" t="s">
        <v>12098</v>
      </c>
      <c r="M2182" s="13" t="s">
        <v>52</v>
      </c>
      <c r="N2182" s="13" t="s">
        <v>249</v>
      </c>
      <c r="O2182" s="14"/>
      <c r="P2182" s="13" t="s">
        <v>4597</v>
      </c>
      <c r="Q2182" s="16" t="s">
        <v>12099</v>
      </c>
    </row>
    <row r="2183" customFormat="false" ht="72.35" hidden="false" customHeight="false" outlineLevel="0" collapsed="false">
      <c r="A2183" s="13" t="s">
        <v>12100</v>
      </c>
      <c r="B2183" s="14" t="s">
        <v>144</v>
      </c>
      <c r="C2183" s="13" t="s">
        <v>157</v>
      </c>
      <c r="D2183" s="14" t="s">
        <v>12082</v>
      </c>
      <c r="E2183" s="15" t="s">
        <v>12101</v>
      </c>
      <c r="F2183" s="14" t="s">
        <v>12093</v>
      </c>
      <c r="G2183" s="16" t="s">
        <v>12094</v>
      </c>
      <c r="H2183" s="13" t="s">
        <v>12085</v>
      </c>
      <c r="I2183" s="13" t="s">
        <v>12095</v>
      </c>
      <c r="J2183" s="13" t="s">
        <v>12096</v>
      </c>
      <c r="K2183" s="13" t="s">
        <v>12097</v>
      </c>
      <c r="L2183" s="13" t="s">
        <v>12098</v>
      </c>
      <c r="M2183" s="13" t="s">
        <v>52</v>
      </c>
      <c r="N2183" s="13" t="s">
        <v>249</v>
      </c>
      <c r="O2183" s="14"/>
      <c r="P2183" s="13" t="s">
        <v>4597</v>
      </c>
      <c r="Q2183" s="16" t="s">
        <v>12102</v>
      </c>
    </row>
    <row r="2184" customFormat="false" ht="86.55" hidden="false" customHeight="false" outlineLevel="0" collapsed="false">
      <c r="A2184" s="13" t="s">
        <v>12103</v>
      </c>
      <c r="B2184" s="14" t="s">
        <v>144</v>
      </c>
      <c r="C2184" s="13" t="s">
        <v>157</v>
      </c>
      <c r="D2184" s="14" t="s">
        <v>12082</v>
      </c>
      <c r="E2184" s="16" t="s">
        <v>12104</v>
      </c>
      <c r="F2184" s="14" t="s">
        <v>450</v>
      </c>
      <c r="G2184" s="16" t="s">
        <v>12105</v>
      </c>
      <c r="H2184" s="13" t="s">
        <v>12106</v>
      </c>
      <c r="I2184" s="13" t="s">
        <v>12107</v>
      </c>
      <c r="J2184" s="13" t="s">
        <v>12108</v>
      </c>
      <c r="K2184" s="13" t="s">
        <v>12109</v>
      </c>
      <c r="L2184" s="13" t="s">
        <v>12110</v>
      </c>
      <c r="M2184" s="13" t="s">
        <v>56</v>
      </c>
      <c r="N2184" s="13" t="s">
        <v>249</v>
      </c>
      <c r="O2184" s="14"/>
      <c r="P2184" s="13" t="s">
        <v>4597</v>
      </c>
      <c r="Q2184" s="16" t="s">
        <v>12111</v>
      </c>
    </row>
    <row r="2185" customFormat="false" ht="86.55" hidden="false" customHeight="false" outlineLevel="0" collapsed="false">
      <c r="A2185" s="13" t="s">
        <v>12112</v>
      </c>
      <c r="B2185" s="14" t="s">
        <v>144</v>
      </c>
      <c r="C2185" s="13" t="s">
        <v>157</v>
      </c>
      <c r="D2185" s="14" t="s">
        <v>12082</v>
      </c>
      <c r="E2185" s="16" t="s">
        <v>12113</v>
      </c>
      <c r="F2185" s="14" t="s">
        <v>450</v>
      </c>
      <c r="G2185" s="16" t="s">
        <v>12114</v>
      </c>
      <c r="H2185" s="13" t="s">
        <v>12085</v>
      </c>
      <c r="I2185" s="13" t="s">
        <v>12115</v>
      </c>
      <c r="J2185" s="13" t="s">
        <v>12116</v>
      </c>
      <c r="K2185" s="13" t="s">
        <v>12117</v>
      </c>
      <c r="L2185" s="13" t="s">
        <v>12118</v>
      </c>
      <c r="M2185" s="13" t="s">
        <v>56</v>
      </c>
      <c r="N2185" s="13" t="s">
        <v>249</v>
      </c>
      <c r="O2185" s="14"/>
      <c r="P2185" s="13" t="s">
        <v>4597</v>
      </c>
      <c r="Q2185" s="16" t="s">
        <v>12119</v>
      </c>
    </row>
    <row r="2186" customFormat="false" ht="86.55" hidden="false" customHeight="false" outlineLevel="0" collapsed="false">
      <c r="A2186" s="13" t="s">
        <v>12120</v>
      </c>
      <c r="B2186" s="14" t="s">
        <v>144</v>
      </c>
      <c r="C2186" s="13" t="s">
        <v>157</v>
      </c>
      <c r="D2186" s="14" t="s">
        <v>12082</v>
      </c>
      <c r="E2186" s="16" t="s">
        <v>12121</v>
      </c>
      <c r="F2186" s="14" t="s">
        <v>12122</v>
      </c>
      <c r="G2186" s="16" t="s">
        <v>12123</v>
      </c>
      <c r="H2186" s="13" t="s">
        <v>12106</v>
      </c>
      <c r="I2186" s="13" t="s">
        <v>12124</v>
      </c>
      <c r="J2186" s="13" t="s">
        <v>12125</v>
      </c>
      <c r="K2186" s="13" t="s">
        <v>12126</v>
      </c>
      <c r="L2186" s="13" t="s">
        <v>12127</v>
      </c>
      <c r="M2186" s="13" t="s">
        <v>52</v>
      </c>
      <c r="N2186" s="13" t="s">
        <v>249</v>
      </c>
      <c r="O2186" s="14"/>
      <c r="P2186" s="13" t="s">
        <v>4597</v>
      </c>
      <c r="Q2186" s="16" t="s">
        <v>12128</v>
      </c>
    </row>
    <row r="2187" customFormat="false" ht="86.55" hidden="false" customHeight="false" outlineLevel="0" collapsed="false">
      <c r="A2187" s="13" t="s">
        <v>12129</v>
      </c>
      <c r="B2187" s="14" t="s">
        <v>144</v>
      </c>
      <c r="C2187" s="13" t="s">
        <v>157</v>
      </c>
      <c r="D2187" s="14" t="s">
        <v>12082</v>
      </c>
      <c r="E2187" s="16" t="s">
        <v>12130</v>
      </c>
      <c r="F2187" s="14" t="s">
        <v>396</v>
      </c>
      <c r="G2187" s="16" t="s">
        <v>12131</v>
      </c>
      <c r="H2187" s="13" t="s">
        <v>12085</v>
      </c>
      <c r="I2187" s="13" t="s">
        <v>12132</v>
      </c>
      <c r="J2187" s="13" t="s">
        <v>12133</v>
      </c>
      <c r="K2187" s="13" t="s">
        <v>12134</v>
      </c>
      <c r="L2187" s="13" t="s">
        <v>12135</v>
      </c>
      <c r="M2187" s="13" t="s">
        <v>56</v>
      </c>
      <c r="N2187" s="13" t="s">
        <v>249</v>
      </c>
      <c r="O2187" s="14"/>
      <c r="P2187" s="13" t="s">
        <v>4597</v>
      </c>
      <c r="Q2187" s="16" t="s">
        <v>12136</v>
      </c>
    </row>
    <row r="2188" customFormat="false" ht="72.35" hidden="false" customHeight="false" outlineLevel="0" collapsed="false">
      <c r="A2188" s="13" t="s">
        <v>12137</v>
      </c>
      <c r="B2188" s="14" t="s">
        <v>144</v>
      </c>
      <c r="C2188" s="13" t="s">
        <v>157</v>
      </c>
      <c r="D2188" s="14" t="s">
        <v>12138</v>
      </c>
      <c r="E2188" s="16" t="s">
        <v>12139</v>
      </c>
      <c r="F2188" s="14" t="s">
        <v>12093</v>
      </c>
      <c r="G2188" s="16" t="s">
        <v>12140</v>
      </c>
      <c r="H2188" s="13" t="s">
        <v>12141</v>
      </c>
      <c r="I2188" s="13" t="s">
        <v>12142</v>
      </c>
      <c r="J2188" s="13" t="s">
        <v>12143</v>
      </c>
      <c r="K2188" s="13" t="s">
        <v>12144</v>
      </c>
      <c r="L2188" s="13" t="s">
        <v>12145</v>
      </c>
      <c r="M2188" s="13" t="s">
        <v>56</v>
      </c>
      <c r="N2188" s="13" t="s">
        <v>249</v>
      </c>
      <c r="O2188" s="14"/>
      <c r="P2188" s="13" t="s">
        <v>4597</v>
      </c>
      <c r="Q2188" s="16" t="s">
        <v>12146</v>
      </c>
    </row>
    <row r="2189" customFormat="false" ht="58.2" hidden="false" customHeight="false" outlineLevel="0" collapsed="false">
      <c r="A2189" s="13" t="s">
        <v>12147</v>
      </c>
      <c r="B2189" s="14" t="s">
        <v>144</v>
      </c>
      <c r="C2189" s="13" t="s">
        <v>157</v>
      </c>
      <c r="D2189" s="14" t="s">
        <v>12138</v>
      </c>
      <c r="E2189" s="16" t="s">
        <v>12148</v>
      </c>
      <c r="F2189" s="14" t="s">
        <v>396</v>
      </c>
      <c r="G2189" s="16" t="s">
        <v>12149</v>
      </c>
      <c r="H2189" s="13" t="s">
        <v>12150</v>
      </c>
      <c r="I2189" s="13" t="s">
        <v>12151</v>
      </c>
      <c r="J2189" s="13" t="s">
        <v>12152</v>
      </c>
      <c r="K2189" s="13" t="s">
        <v>12153</v>
      </c>
      <c r="L2189" s="13" t="s">
        <v>12154</v>
      </c>
      <c r="M2189" s="13" t="s">
        <v>53</v>
      </c>
      <c r="N2189" s="13" t="s">
        <v>249</v>
      </c>
      <c r="O2189" s="14"/>
      <c r="P2189" s="13" t="s">
        <v>4597</v>
      </c>
      <c r="Q2189" s="16" t="s">
        <v>12155</v>
      </c>
    </row>
    <row r="2190" customFormat="false" ht="58.2" hidden="false" customHeight="false" outlineLevel="0" collapsed="false">
      <c r="A2190" s="13" t="s">
        <v>12156</v>
      </c>
      <c r="B2190" s="14" t="s">
        <v>144</v>
      </c>
      <c r="C2190" s="13" t="s">
        <v>157</v>
      </c>
      <c r="D2190" s="14" t="s">
        <v>12138</v>
      </c>
      <c r="E2190" s="16" t="s">
        <v>12157</v>
      </c>
      <c r="F2190" s="14" t="s">
        <v>396</v>
      </c>
      <c r="G2190" s="16" t="s">
        <v>12149</v>
      </c>
      <c r="H2190" s="13" t="s">
        <v>12150</v>
      </c>
      <c r="I2190" s="13" t="s">
        <v>12151</v>
      </c>
      <c r="J2190" s="13" t="s">
        <v>12152</v>
      </c>
      <c r="K2190" s="13" t="s">
        <v>12153</v>
      </c>
      <c r="L2190" s="13" t="s">
        <v>12154</v>
      </c>
      <c r="M2190" s="13" t="s">
        <v>53</v>
      </c>
      <c r="N2190" s="13" t="s">
        <v>249</v>
      </c>
      <c r="O2190" s="14"/>
      <c r="P2190" s="13" t="s">
        <v>4597</v>
      </c>
      <c r="Q2190" s="16" t="s">
        <v>12158</v>
      </c>
    </row>
    <row r="2191" customFormat="false" ht="100.7" hidden="false" customHeight="false" outlineLevel="0" collapsed="false">
      <c r="A2191" s="13" t="s">
        <v>12159</v>
      </c>
      <c r="B2191" s="14" t="s">
        <v>144</v>
      </c>
      <c r="C2191" s="13" t="s">
        <v>157</v>
      </c>
      <c r="D2191" s="14" t="s">
        <v>12138</v>
      </c>
      <c r="E2191" s="16" t="s">
        <v>12160</v>
      </c>
      <c r="F2191" s="14" t="s">
        <v>450</v>
      </c>
      <c r="G2191" s="16" t="s">
        <v>12161</v>
      </c>
      <c r="H2191" s="13" t="s">
        <v>12150</v>
      </c>
      <c r="I2191" s="13" t="s">
        <v>12162</v>
      </c>
      <c r="J2191" s="13" t="s">
        <v>12163</v>
      </c>
      <c r="K2191" s="13" t="s">
        <v>12164</v>
      </c>
      <c r="L2191" s="13" t="s">
        <v>12165</v>
      </c>
      <c r="M2191" s="13" t="s">
        <v>56</v>
      </c>
      <c r="N2191" s="13" t="s">
        <v>249</v>
      </c>
      <c r="O2191" s="14"/>
      <c r="P2191" s="13" t="s">
        <v>4597</v>
      </c>
      <c r="Q2191" s="16" t="s">
        <v>12166</v>
      </c>
    </row>
    <row r="2192" customFormat="false" ht="100.7" hidden="false" customHeight="false" outlineLevel="0" collapsed="false">
      <c r="A2192" s="13" t="s">
        <v>12167</v>
      </c>
      <c r="B2192" s="14" t="s">
        <v>144</v>
      </c>
      <c r="C2192" s="13" t="s">
        <v>157</v>
      </c>
      <c r="D2192" s="14" t="s">
        <v>12138</v>
      </c>
      <c r="E2192" s="16" t="s">
        <v>12168</v>
      </c>
      <c r="F2192" s="14" t="s">
        <v>10973</v>
      </c>
      <c r="G2192" s="16" t="s">
        <v>12169</v>
      </c>
      <c r="H2192" s="13" t="s">
        <v>12150</v>
      </c>
      <c r="I2192" s="13" t="s">
        <v>12170</v>
      </c>
      <c r="J2192" s="13" t="s">
        <v>12171</v>
      </c>
      <c r="K2192" s="14"/>
      <c r="L2192" s="14"/>
      <c r="M2192" s="13" t="s">
        <v>56</v>
      </c>
      <c r="N2192" s="13" t="s">
        <v>249</v>
      </c>
      <c r="O2192" s="14"/>
      <c r="P2192" s="13" t="s">
        <v>4597</v>
      </c>
      <c r="Q2192" s="16" t="s">
        <v>12172</v>
      </c>
    </row>
    <row r="2193" customFormat="false" ht="114.9" hidden="false" customHeight="false" outlineLevel="0" collapsed="false">
      <c r="A2193" s="13" t="s">
        <v>12173</v>
      </c>
      <c r="B2193" s="14" t="s">
        <v>144</v>
      </c>
      <c r="C2193" s="13" t="s">
        <v>157</v>
      </c>
      <c r="D2193" s="14" t="s">
        <v>12138</v>
      </c>
      <c r="E2193" s="16" t="s">
        <v>12174</v>
      </c>
      <c r="F2193" s="14" t="s">
        <v>12175</v>
      </c>
      <c r="G2193" s="16" t="s">
        <v>12176</v>
      </c>
      <c r="H2193" s="13" t="s">
        <v>12085</v>
      </c>
      <c r="I2193" s="13" t="s">
        <v>12177</v>
      </c>
      <c r="J2193" s="13" t="s">
        <v>12178</v>
      </c>
      <c r="K2193" s="13" t="s">
        <v>12179</v>
      </c>
      <c r="L2193" s="13" t="s">
        <v>12180</v>
      </c>
      <c r="M2193" s="13" t="s">
        <v>52</v>
      </c>
      <c r="N2193" s="13" t="s">
        <v>249</v>
      </c>
      <c r="O2193" s="14"/>
      <c r="P2193" s="13" t="s">
        <v>4597</v>
      </c>
      <c r="Q2193" s="16" t="s">
        <v>12181</v>
      </c>
    </row>
    <row r="2194" customFormat="false" ht="72.35" hidden="false" customHeight="false" outlineLevel="0" collapsed="false">
      <c r="A2194" s="13" t="s">
        <v>12182</v>
      </c>
      <c r="B2194" s="14" t="s">
        <v>144</v>
      </c>
      <c r="C2194" s="13" t="s">
        <v>157</v>
      </c>
      <c r="D2194" s="14" t="s">
        <v>12138</v>
      </c>
      <c r="E2194" s="16" t="s">
        <v>12183</v>
      </c>
      <c r="F2194" s="14" t="s">
        <v>396</v>
      </c>
      <c r="G2194" s="16" t="s">
        <v>12184</v>
      </c>
      <c r="H2194" s="13" t="s">
        <v>12150</v>
      </c>
      <c r="I2194" s="13" t="s">
        <v>12185</v>
      </c>
      <c r="J2194" s="13" t="s">
        <v>12186</v>
      </c>
      <c r="K2194" s="13" t="s">
        <v>12187</v>
      </c>
      <c r="L2194" s="13" t="s">
        <v>12188</v>
      </c>
      <c r="M2194" s="13" t="s">
        <v>56</v>
      </c>
      <c r="N2194" s="13" t="s">
        <v>249</v>
      </c>
      <c r="O2194" s="14"/>
      <c r="P2194" s="13" t="s">
        <v>4597</v>
      </c>
      <c r="Q2194" s="16" t="s">
        <v>12189</v>
      </c>
    </row>
    <row r="2195" customFormat="false" ht="58.2" hidden="false" customHeight="false" outlineLevel="0" collapsed="false">
      <c r="A2195" s="13" t="s">
        <v>12190</v>
      </c>
      <c r="B2195" s="14" t="s">
        <v>144</v>
      </c>
      <c r="C2195" s="13" t="s">
        <v>157</v>
      </c>
      <c r="D2195" s="14" t="s">
        <v>12138</v>
      </c>
      <c r="E2195" s="16" t="s">
        <v>12191</v>
      </c>
      <c r="F2195" s="14" t="s">
        <v>10973</v>
      </c>
      <c r="G2195" s="16" t="s">
        <v>12192</v>
      </c>
      <c r="H2195" s="13" t="s">
        <v>12150</v>
      </c>
      <c r="I2195" s="13" t="s">
        <v>12170</v>
      </c>
      <c r="J2195" s="13" t="s">
        <v>12171</v>
      </c>
      <c r="K2195" s="14"/>
      <c r="L2195" s="14"/>
      <c r="M2195" s="13" t="s">
        <v>56</v>
      </c>
      <c r="N2195" s="13" t="s">
        <v>249</v>
      </c>
      <c r="O2195" s="14"/>
      <c r="P2195" s="13" t="s">
        <v>4597</v>
      </c>
      <c r="Q2195" s="16" t="s">
        <v>12193</v>
      </c>
    </row>
    <row r="2196" customFormat="false" ht="86.55" hidden="false" customHeight="false" outlineLevel="0" collapsed="false">
      <c r="A2196" s="13" t="s">
        <v>12194</v>
      </c>
      <c r="B2196" s="14" t="s">
        <v>144</v>
      </c>
      <c r="C2196" s="13" t="s">
        <v>157</v>
      </c>
      <c r="D2196" s="14" t="s">
        <v>12138</v>
      </c>
      <c r="E2196" s="16" t="s">
        <v>12195</v>
      </c>
      <c r="F2196" s="14" t="s">
        <v>12093</v>
      </c>
      <c r="G2196" s="16" t="s">
        <v>12196</v>
      </c>
      <c r="H2196" s="13" t="s">
        <v>12141</v>
      </c>
      <c r="I2196" s="13" t="s">
        <v>12197</v>
      </c>
      <c r="J2196" s="13" t="s">
        <v>12198</v>
      </c>
      <c r="K2196" s="13" t="s">
        <v>12199</v>
      </c>
      <c r="L2196" s="13" t="s">
        <v>12200</v>
      </c>
      <c r="M2196" s="13" t="s">
        <v>53</v>
      </c>
      <c r="N2196" s="13" t="s">
        <v>249</v>
      </c>
      <c r="O2196" s="14"/>
      <c r="P2196" s="13" t="s">
        <v>4597</v>
      </c>
      <c r="Q2196" s="16" t="s">
        <v>12201</v>
      </c>
    </row>
    <row r="2197" customFormat="false" ht="86.55" hidden="false" customHeight="false" outlineLevel="0" collapsed="false">
      <c r="A2197" s="13" t="s">
        <v>12202</v>
      </c>
      <c r="B2197" s="14" t="s">
        <v>144</v>
      </c>
      <c r="C2197" s="13" t="s">
        <v>157</v>
      </c>
      <c r="D2197" s="14" t="s">
        <v>12203</v>
      </c>
      <c r="E2197" s="16" t="s">
        <v>12204</v>
      </c>
      <c r="F2197" s="14" t="s">
        <v>12093</v>
      </c>
      <c r="G2197" s="16" t="s">
        <v>12205</v>
      </c>
      <c r="H2197" s="13" t="s">
        <v>12141</v>
      </c>
      <c r="I2197" s="13" t="s">
        <v>12206</v>
      </c>
      <c r="J2197" s="13" t="s">
        <v>12207</v>
      </c>
      <c r="K2197" s="13" t="s">
        <v>12208</v>
      </c>
      <c r="L2197" s="13" t="s">
        <v>12209</v>
      </c>
      <c r="M2197" s="13" t="s">
        <v>52</v>
      </c>
      <c r="N2197" s="13" t="s">
        <v>249</v>
      </c>
      <c r="O2197" s="14"/>
      <c r="P2197" s="13" t="s">
        <v>4597</v>
      </c>
      <c r="Q2197" s="16" t="s">
        <v>12210</v>
      </c>
    </row>
    <row r="2198" customFormat="false" ht="86.55" hidden="false" customHeight="false" outlineLevel="0" collapsed="false">
      <c r="A2198" s="13" t="s">
        <v>12211</v>
      </c>
      <c r="B2198" s="14" t="s">
        <v>144</v>
      </c>
      <c r="C2198" s="13" t="s">
        <v>157</v>
      </c>
      <c r="D2198" s="14" t="s">
        <v>12203</v>
      </c>
      <c r="E2198" s="16" t="s">
        <v>12212</v>
      </c>
      <c r="F2198" s="14" t="s">
        <v>12093</v>
      </c>
      <c r="G2198" s="16" t="s">
        <v>12213</v>
      </c>
      <c r="H2198" s="13" t="s">
        <v>12141</v>
      </c>
      <c r="I2198" s="13" t="s">
        <v>12214</v>
      </c>
      <c r="J2198" s="13" t="s">
        <v>12215</v>
      </c>
      <c r="K2198" s="13" t="s">
        <v>12216</v>
      </c>
      <c r="L2198" s="13" t="s">
        <v>12217</v>
      </c>
      <c r="M2198" s="13" t="s">
        <v>53</v>
      </c>
      <c r="N2198" s="13" t="s">
        <v>249</v>
      </c>
      <c r="O2198" s="14"/>
      <c r="P2198" s="13" t="s">
        <v>4597</v>
      </c>
      <c r="Q2198" s="16" t="s">
        <v>12218</v>
      </c>
    </row>
    <row r="2199" customFormat="false" ht="72.35" hidden="false" customHeight="false" outlineLevel="0" collapsed="false">
      <c r="A2199" s="13" t="s">
        <v>12219</v>
      </c>
      <c r="B2199" s="14" t="s">
        <v>144</v>
      </c>
      <c r="C2199" s="13" t="s">
        <v>157</v>
      </c>
      <c r="D2199" s="14" t="s">
        <v>12203</v>
      </c>
      <c r="E2199" s="16" t="s">
        <v>12220</v>
      </c>
      <c r="F2199" s="14" t="s">
        <v>12093</v>
      </c>
      <c r="G2199" s="16" t="s">
        <v>12221</v>
      </c>
      <c r="H2199" s="13" t="s">
        <v>12141</v>
      </c>
      <c r="I2199" s="13" t="s">
        <v>12222</v>
      </c>
      <c r="J2199" s="13" t="s">
        <v>12223</v>
      </c>
      <c r="K2199" s="13" t="s">
        <v>12224</v>
      </c>
      <c r="L2199" s="13" t="s">
        <v>12225</v>
      </c>
      <c r="M2199" s="13" t="s">
        <v>56</v>
      </c>
      <c r="N2199" s="13" t="s">
        <v>249</v>
      </c>
      <c r="O2199" s="14"/>
      <c r="P2199" s="13" t="s">
        <v>4597</v>
      </c>
      <c r="Q2199" s="16" t="s">
        <v>12226</v>
      </c>
    </row>
    <row r="2200" customFormat="false" ht="100.7" hidden="false" customHeight="false" outlineLevel="0" collapsed="false">
      <c r="A2200" s="13" t="s">
        <v>12227</v>
      </c>
      <c r="B2200" s="14" t="s">
        <v>144</v>
      </c>
      <c r="C2200" s="13" t="s">
        <v>157</v>
      </c>
      <c r="D2200" s="14" t="s">
        <v>12203</v>
      </c>
      <c r="E2200" s="16" t="s">
        <v>12228</v>
      </c>
      <c r="F2200" s="14" t="s">
        <v>450</v>
      </c>
      <c r="G2200" s="16" t="s">
        <v>12229</v>
      </c>
      <c r="H2200" s="13" t="s">
        <v>12141</v>
      </c>
      <c r="I2200" s="13" t="s">
        <v>12230</v>
      </c>
      <c r="J2200" s="13" t="s">
        <v>12231</v>
      </c>
      <c r="K2200" s="13" t="s">
        <v>12232</v>
      </c>
      <c r="L2200" s="13" t="s">
        <v>12233</v>
      </c>
      <c r="M2200" s="13" t="s">
        <v>56</v>
      </c>
      <c r="N2200" s="13" t="s">
        <v>249</v>
      </c>
      <c r="O2200" s="14"/>
      <c r="P2200" s="13" t="s">
        <v>4597</v>
      </c>
      <c r="Q2200" s="16" t="s">
        <v>12234</v>
      </c>
    </row>
    <row r="2201" customFormat="false" ht="86.55" hidden="false" customHeight="false" outlineLevel="0" collapsed="false">
      <c r="A2201" s="13" t="s">
        <v>12235</v>
      </c>
      <c r="B2201" s="14" t="s">
        <v>144</v>
      </c>
      <c r="C2201" s="13" t="s">
        <v>157</v>
      </c>
      <c r="D2201" s="14" t="s">
        <v>12203</v>
      </c>
      <c r="E2201" s="16" t="s">
        <v>12236</v>
      </c>
      <c r="F2201" s="14" t="s">
        <v>450</v>
      </c>
      <c r="G2201" s="16" t="s">
        <v>12229</v>
      </c>
      <c r="H2201" s="13" t="s">
        <v>12141</v>
      </c>
      <c r="I2201" s="13" t="s">
        <v>12230</v>
      </c>
      <c r="J2201" s="13" t="s">
        <v>12231</v>
      </c>
      <c r="K2201" s="13" t="s">
        <v>12232</v>
      </c>
      <c r="L2201" s="13" t="s">
        <v>12233</v>
      </c>
      <c r="M2201" s="13" t="s">
        <v>56</v>
      </c>
      <c r="N2201" s="13" t="s">
        <v>249</v>
      </c>
      <c r="O2201" s="14"/>
      <c r="P2201" s="13" t="s">
        <v>4597</v>
      </c>
      <c r="Q2201" s="16" t="s">
        <v>12237</v>
      </c>
    </row>
    <row r="2202" customFormat="false" ht="86.55" hidden="false" customHeight="false" outlineLevel="0" collapsed="false">
      <c r="A2202" s="13" t="s">
        <v>12238</v>
      </c>
      <c r="B2202" s="14" t="s">
        <v>144</v>
      </c>
      <c r="C2202" s="13" t="s">
        <v>157</v>
      </c>
      <c r="D2202" s="14" t="s">
        <v>12203</v>
      </c>
      <c r="E2202" s="16" t="s">
        <v>12239</v>
      </c>
      <c r="F2202" s="14" t="s">
        <v>10973</v>
      </c>
      <c r="G2202" s="16" t="s">
        <v>12240</v>
      </c>
      <c r="H2202" s="13" t="s">
        <v>12150</v>
      </c>
      <c r="I2202" s="13" t="s">
        <v>12170</v>
      </c>
      <c r="J2202" s="13" t="s">
        <v>12171</v>
      </c>
      <c r="K2202" s="14"/>
      <c r="L2202" s="14"/>
      <c r="M2202" s="13" t="s">
        <v>56</v>
      </c>
      <c r="N2202" s="13" t="s">
        <v>249</v>
      </c>
      <c r="O2202" s="14"/>
      <c r="P2202" s="13" t="s">
        <v>4597</v>
      </c>
      <c r="Q2202" s="16" t="s">
        <v>12241</v>
      </c>
    </row>
    <row r="2203" customFormat="false" ht="72.35" hidden="false" customHeight="false" outlineLevel="0" collapsed="false">
      <c r="A2203" s="13" t="s">
        <v>12242</v>
      </c>
      <c r="B2203" s="14" t="s">
        <v>144</v>
      </c>
      <c r="C2203" s="13" t="s">
        <v>157</v>
      </c>
      <c r="D2203" s="14" t="s">
        <v>12203</v>
      </c>
      <c r="E2203" s="16" t="s">
        <v>12243</v>
      </c>
      <c r="F2203" s="14" t="s">
        <v>12093</v>
      </c>
      <c r="G2203" s="16" t="s">
        <v>12244</v>
      </c>
      <c r="H2203" s="13" t="s">
        <v>12141</v>
      </c>
      <c r="I2203" s="13" t="s">
        <v>12206</v>
      </c>
      <c r="J2203" s="13" t="s">
        <v>12207</v>
      </c>
      <c r="K2203" s="13" t="s">
        <v>12208</v>
      </c>
      <c r="L2203" s="13" t="s">
        <v>12209</v>
      </c>
      <c r="M2203" s="13" t="s">
        <v>52</v>
      </c>
      <c r="N2203" s="13" t="s">
        <v>249</v>
      </c>
      <c r="O2203" s="14"/>
      <c r="P2203" s="13" t="s">
        <v>4597</v>
      </c>
      <c r="Q2203" s="16" t="s">
        <v>12245</v>
      </c>
    </row>
    <row r="2204" customFormat="false" ht="86.55" hidden="false" customHeight="false" outlineLevel="0" collapsed="false">
      <c r="A2204" s="13" t="s">
        <v>12246</v>
      </c>
      <c r="B2204" s="14" t="s">
        <v>144</v>
      </c>
      <c r="C2204" s="13" t="s">
        <v>157</v>
      </c>
      <c r="D2204" s="14" t="s">
        <v>12203</v>
      </c>
      <c r="E2204" s="16" t="s">
        <v>12247</v>
      </c>
      <c r="F2204" s="14" t="s">
        <v>450</v>
      </c>
      <c r="G2204" s="16" t="s">
        <v>12248</v>
      </c>
      <c r="H2204" s="13" t="s">
        <v>12249</v>
      </c>
      <c r="I2204" s="13" t="s">
        <v>12250</v>
      </c>
      <c r="J2204" s="13" t="s">
        <v>12251</v>
      </c>
      <c r="K2204" s="13" t="s">
        <v>12252</v>
      </c>
      <c r="L2204" s="13" t="s">
        <v>12253</v>
      </c>
      <c r="M2204" s="13" t="s">
        <v>56</v>
      </c>
      <c r="N2204" s="13" t="s">
        <v>249</v>
      </c>
      <c r="O2204" s="14"/>
      <c r="P2204" s="13" t="s">
        <v>4597</v>
      </c>
      <c r="Q2204" s="16" t="s">
        <v>12254</v>
      </c>
    </row>
    <row r="2205" customFormat="false" ht="58.2" hidden="false" customHeight="false" outlineLevel="0" collapsed="false">
      <c r="A2205" s="13" t="s">
        <v>12255</v>
      </c>
      <c r="B2205" s="14" t="s">
        <v>144</v>
      </c>
      <c r="C2205" s="13" t="s">
        <v>157</v>
      </c>
      <c r="D2205" s="14" t="s">
        <v>12203</v>
      </c>
      <c r="E2205" s="16" t="s">
        <v>12256</v>
      </c>
      <c r="F2205" s="14" t="s">
        <v>12257</v>
      </c>
      <c r="G2205" s="16" t="s">
        <v>12258</v>
      </c>
      <c r="H2205" s="13" t="s">
        <v>12085</v>
      </c>
      <c r="I2205" s="13" t="s">
        <v>12259</v>
      </c>
      <c r="J2205" s="13" t="s">
        <v>12260</v>
      </c>
      <c r="K2205" s="13" t="s">
        <v>12261</v>
      </c>
      <c r="L2205" s="13" t="s">
        <v>12262</v>
      </c>
      <c r="M2205" s="13" t="s">
        <v>56</v>
      </c>
      <c r="N2205" s="13" t="s">
        <v>249</v>
      </c>
      <c r="O2205" s="14"/>
      <c r="P2205" s="13" t="s">
        <v>4597</v>
      </c>
      <c r="Q2205" s="16" t="s">
        <v>12263</v>
      </c>
    </row>
    <row r="2206" customFormat="false" ht="44" hidden="false" customHeight="false" outlineLevel="0" collapsed="false">
      <c r="A2206" s="13" t="s">
        <v>12264</v>
      </c>
      <c r="B2206" s="14" t="s">
        <v>144</v>
      </c>
      <c r="C2206" s="13" t="s">
        <v>157</v>
      </c>
      <c r="D2206" s="14" t="s">
        <v>12203</v>
      </c>
      <c r="E2206" s="16" t="s">
        <v>12265</v>
      </c>
      <c r="F2206" s="14" t="s">
        <v>12257</v>
      </c>
      <c r="G2206" s="16" t="s">
        <v>12266</v>
      </c>
      <c r="H2206" s="13" t="s">
        <v>12085</v>
      </c>
      <c r="I2206" s="13" t="s">
        <v>12259</v>
      </c>
      <c r="J2206" s="13" t="s">
        <v>12260</v>
      </c>
      <c r="K2206" s="13" t="s">
        <v>12261</v>
      </c>
      <c r="L2206" s="13" t="s">
        <v>12262</v>
      </c>
      <c r="M2206" s="13" t="s">
        <v>56</v>
      </c>
      <c r="N2206" s="13" t="s">
        <v>249</v>
      </c>
      <c r="O2206" s="14"/>
      <c r="P2206" s="13" t="s">
        <v>4597</v>
      </c>
      <c r="Q2206" s="15" t="s">
        <v>12267</v>
      </c>
    </row>
    <row r="2207" customFormat="false" ht="58.2" hidden="false" customHeight="false" outlineLevel="0" collapsed="false">
      <c r="A2207" s="13" t="s">
        <v>12268</v>
      </c>
      <c r="B2207" s="14" t="s">
        <v>144</v>
      </c>
      <c r="C2207" s="13" t="s">
        <v>157</v>
      </c>
      <c r="D2207" s="14" t="s">
        <v>12203</v>
      </c>
      <c r="E2207" s="16" t="s">
        <v>12269</v>
      </c>
      <c r="F2207" s="14" t="s">
        <v>415</v>
      </c>
      <c r="G2207" s="16" t="s">
        <v>12270</v>
      </c>
      <c r="H2207" s="13" t="s">
        <v>12085</v>
      </c>
      <c r="I2207" s="13" t="s">
        <v>12271</v>
      </c>
      <c r="J2207" s="13" t="s">
        <v>12272</v>
      </c>
      <c r="K2207" s="13" t="s">
        <v>12273</v>
      </c>
      <c r="L2207" s="13" t="s">
        <v>12274</v>
      </c>
      <c r="M2207" s="13" t="s">
        <v>52</v>
      </c>
      <c r="N2207" s="13" t="s">
        <v>249</v>
      </c>
      <c r="O2207" s="14"/>
      <c r="P2207" s="13" t="s">
        <v>4597</v>
      </c>
      <c r="Q2207" s="16" t="s">
        <v>12275</v>
      </c>
    </row>
    <row r="2208" customFormat="false" ht="44" hidden="false" customHeight="false" outlineLevel="0" collapsed="false">
      <c r="A2208" s="13" t="s">
        <v>12276</v>
      </c>
      <c r="B2208" s="14" t="s">
        <v>144</v>
      </c>
      <c r="C2208" s="13" t="s">
        <v>157</v>
      </c>
      <c r="D2208" s="14" t="s">
        <v>12203</v>
      </c>
      <c r="E2208" s="16" t="s">
        <v>12277</v>
      </c>
      <c r="F2208" s="14" t="s">
        <v>415</v>
      </c>
      <c r="G2208" s="16" t="s">
        <v>12278</v>
      </c>
      <c r="H2208" s="13" t="s">
        <v>12085</v>
      </c>
      <c r="I2208" s="13" t="s">
        <v>12279</v>
      </c>
      <c r="J2208" s="13" t="s">
        <v>12280</v>
      </c>
      <c r="K2208" s="13" t="s">
        <v>12281</v>
      </c>
      <c r="L2208" s="13" t="s">
        <v>12282</v>
      </c>
      <c r="M2208" s="13" t="s">
        <v>56</v>
      </c>
      <c r="N2208" s="13" t="s">
        <v>249</v>
      </c>
      <c r="O2208" s="14"/>
      <c r="P2208" s="13" t="s">
        <v>4597</v>
      </c>
      <c r="Q2208" s="16" t="s">
        <v>12283</v>
      </c>
    </row>
    <row r="2209" customFormat="false" ht="72.35" hidden="false" customHeight="false" outlineLevel="0" collapsed="false">
      <c r="A2209" s="13" t="s">
        <v>12284</v>
      </c>
      <c r="B2209" s="14" t="s">
        <v>144</v>
      </c>
      <c r="C2209" s="13" t="s">
        <v>157</v>
      </c>
      <c r="D2209" s="14" t="s">
        <v>12285</v>
      </c>
      <c r="E2209" s="16" t="s">
        <v>12286</v>
      </c>
      <c r="F2209" s="14" t="s">
        <v>450</v>
      </c>
      <c r="G2209" s="16" t="s">
        <v>12287</v>
      </c>
      <c r="H2209" s="13" t="s">
        <v>12288</v>
      </c>
      <c r="I2209" s="13" t="s">
        <v>12289</v>
      </c>
      <c r="J2209" s="13" t="s">
        <v>12290</v>
      </c>
      <c r="K2209" s="13" t="s">
        <v>12291</v>
      </c>
      <c r="L2209" s="13" t="s">
        <v>12292</v>
      </c>
      <c r="M2209" s="13" t="s">
        <v>53</v>
      </c>
      <c r="N2209" s="13" t="s">
        <v>249</v>
      </c>
      <c r="O2209" s="14"/>
      <c r="P2209" s="13" t="s">
        <v>4597</v>
      </c>
      <c r="Q2209" s="16" t="s">
        <v>12293</v>
      </c>
    </row>
    <row r="2210" customFormat="false" ht="72.35" hidden="false" customHeight="false" outlineLevel="0" collapsed="false">
      <c r="A2210" s="13" t="s">
        <v>12294</v>
      </c>
      <c r="B2210" s="14" t="s">
        <v>144</v>
      </c>
      <c r="C2210" s="13" t="s">
        <v>157</v>
      </c>
      <c r="D2210" s="14" t="s">
        <v>12285</v>
      </c>
      <c r="E2210" s="15" t="s">
        <v>12295</v>
      </c>
      <c r="F2210" s="14" t="s">
        <v>450</v>
      </c>
      <c r="G2210" s="16" t="s">
        <v>12287</v>
      </c>
      <c r="H2210" s="13" t="s">
        <v>12288</v>
      </c>
      <c r="I2210" s="13" t="s">
        <v>12289</v>
      </c>
      <c r="J2210" s="13" t="s">
        <v>12290</v>
      </c>
      <c r="K2210" s="13" t="s">
        <v>12291</v>
      </c>
      <c r="L2210" s="13" t="s">
        <v>12292</v>
      </c>
      <c r="M2210" s="13" t="s">
        <v>53</v>
      </c>
      <c r="N2210" s="13" t="s">
        <v>249</v>
      </c>
      <c r="O2210" s="14"/>
      <c r="P2210" s="13" t="s">
        <v>4597</v>
      </c>
      <c r="Q2210" s="16" t="s">
        <v>12296</v>
      </c>
    </row>
    <row r="2211" customFormat="false" ht="58.2" hidden="false" customHeight="false" outlineLevel="0" collapsed="false">
      <c r="A2211" s="13" t="s">
        <v>12297</v>
      </c>
      <c r="B2211" s="14" t="s">
        <v>144</v>
      </c>
      <c r="C2211" s="13" t="s">
        <v>157</v>
      </c>
      <c r="D2211" s="14" t="s">
        <v>12285</v>
      </c>
      <c r="E2211" s="16" t="s">
        <v>12298</v>
      </c>
      <c r="F2211" s="14" t="s">
        <v>450</v>
      </c>
      <c r="G2211" s="16" t="s">
        <v>12299</v>
      </c>
      <c r="H2211" s="13" t="s">
        <v>12300</v>
      </c>
      <c r="I2211" s="13" t="s">
        <v>12301</v>
      </c>
      <c r="J2211" s="13" t="s">
        <v>12302</v>
      </c>
      <c r="K2211" s="13" t="s">
        <v>12303</v>
      </c>
      <c r="L2211" s="13" t="s">
        <v>12304</v>
      </c>
      <c r="M2211" s="13" t="s">
        <v>53</v>
      </c>
      <c r="N2211" s="13" t="s">
        <v>249</v>
      </c>
      <c r="O2211" s="14"/>
      <c r="P2211" s="13" t="s">
        <v>4597</v>
      </c>
      <c r="Q2211" s="16" t="s">
        <v>12305</v>
      </c>
    </row>
    <row r="2212" customFormat="false" ht="72.35" hidden="false" customHeight="false" outlineLevel="0" collapsed="false">
      <c r="A2212" s="13" t="s">
        <v>12306</v>
      </c>
      <c r="B2212" s="14" t="s">
        <v>144</v>
      </c>
      <c r="C2212" s="13" t="s">
        <v>157</v>
      </c>
      <c r="D2212" s="14" t="s">
        <v>12285</v>
      </c>
      <c r="E2212" s="16" t="s">
        <v>12307</v>
      </c>
      <c r="F2212" s="14" t="s">
        <v>12308</v>
      </c>
      <c r="G2212" s="16" t="s">
        <v>12309</v>
      </c>
      <c r="H2212" s="13" t="s">
        <v>12310</v>
      </c>
      <c r="I2212" s="13" t="s">
        <v>12311</v>
      </c>
      <c r="J2212" s="13" t="s">
        <v>12312</v>
      </c>
      <c r="K2212" s="13" t="s">
        <v>12313</v>
      </c>
      <c r="L2212" s="13" t="s">
        <v>12314</v>
      </c>
      <c r="M2212" s="13" t="s">
        <v>56</v>
      </c>
      <c r="N2212" s="13" t="s">
        <v>249</v>
      </c>
      <c r="O2212" s="14"/>
      <c r="P2212" s="13" t="s">
        <v>4597</v>
      </c>
      <c r="Q2212" s="16" t="s">
        <v>12315</v>
      </c>
    </row>
    <row r="2213" customFormat="false" ht="86.55" hidden="false" customHeight="false" outlineLevel="0" collapsed="false">
      <c r="A2213" s="13" t="s">
        <v>12316</v>
      </c>
      <c r="B2213" s="14" t="s">
        <v>144</v>
      </c>
      <c r="C2213" s="13" t="s">
        <v>157</v>
      </c>
      <c r="D2213" s="14" t="s">
        <v>12285</v>
      </c>
      <c r="E2213" s="16" t="s">
        <v>12317</v>
      </c>
      <c r="F2213" s="14" t="s">
        <v>415</v>
      </c>
      <c r="G2213" s="16" t="s">
        <v>12318</v>
      </c>
      <c r="H2213" s="13" t="s">
        <v>12085</v>
      </c>
      <c r="I2213" s="13" t="s">
        <v>12319</v>
      </c>
      <c r="J2213" s="13" t="s">
        <v>12320</v>
      </c>
      <c r="K2213" s="13" t="s">
        <v>12321</v>
      </c>
      <c r="L2213" s="13" t="s">
        <v>12322</v>
      </c>
      <c r="M2213" s="13" t="s">
        <v>56</v>
      </c>
      <c r="N2213" s="13" t="s">
        <v>249</v>
      </c>
      <c r="O2213" s="14"/>
      <c r="P2213" s="13" t="s">
        <v>4597</v>
      </c>
      <c r="Q2213" s="16" t="s">
        <v>12323</v>
      </c>
    </row>
    <row r="2214" customFormat="false" ht="58.2" hidden="false" customHeight="false" outlineLevel="0" collapsed="false">
      <c r="A2214" s="13" t="s">
        <v>12324</v>
      </c>
      <c r="B2214" s="14" t="s">
        <v>144</v>
      </c>
      <c r="C2214" s="13" t="s">
        <v>157</v>
      </c>
      <c r="D2214" s="14" t="s">
        <v>12285</v>
      </c>
      <c r="E2214" s="16" t="s">
        <v>12325</v>
      </c>
      <c r="F2214" s="14" t="s">
        <v>415</v>
      </c>
      <c r="G2214" s="16" t="s">
        <v>12326</v>
      </c>
      <c r="H2214" s="13" t="s">
        <v>12327</v>
      </c>
      <c r="I2214" s="13" t="s">
        <v>12328</v>
      </c>
      <c r="J2214" s="13" t="s">
        <v>12329</v>
      </c>
      <c r="K2214" s="13" t="s">
        <v>12330</v>
      </c>
      <c r="L2214" s="13" t="s">
        <v>12331</v>
      </c>
      <c r="M2214" s="13" t="s">
        <v>56</v>
      </c>
      <c r="N2214" s="13" t="s">
        <v>249</v>
      </c>
      <c r="O2214" s="14"/>
      <c r="P2214" s="13" t="s">
        <v>4597</v>
      </c>
      <c r="Q2214" s="16" t="s">
        <v>12332</v>
      </c>
    </row>
    <row r="2215" customFormat="false" ht="86.55" hidden="false" customHeight="false" outlineLevel="0" collapsed="false">
      <c r="A2215" s="13" t="s">
        <v>12333</v>
      </c>
      <c r="B2215" s="14" t="s">
        <v>144</v>
      </c>
      <c r="C2215" s="13" t="s">
        <v>157</v>
      </c>
      <c r="D2215" s="14" t="s">
        <v>12334</v>
      </c>
      <c r="E2215" s="15" t="s">
        <v>12335</v>
      </c>
      <c r="F2215" s="14" t="s">
        <v>450</v>
      </c>
      <c r="G2215" s="16" t="s">
        <v>12336</v>
      </c>
      <c r="H2215" s="13" t="s">
        <v>12085</v>
      </c>
      <c r="I2215" s="13" t="s">
        <v>12337</v>
      </c>
      <c r="J2215" s="13" t="s">
        <v>12338</v>
      </c>
      <c r="K2215" s="13" t="s">
        <v>12339</v>
      </c>
      <c r="L2215" s="13" t="s">
        <v>12340</v>
      </c>
      <c r="M2215" s="13" t="s">
        <v>53</v>
      </c>
      <c r="N2215" s="13" t="s">
        <v>249</v>
      </c>
      <c r="O2215" s="14"/>
      <c r="P2215" s="13" t="s">
        <v>4597</v>
      </c>
      <c r="Q2215" s="15" t="s">
        <v>12341</v>
      </c>
    </row>
    <row r="2216" customFormat="false" ht="58.2" hidden="false" customHeight="false" outlineLevel="0" collapsed="false">
      <c r="A2216" s="13" t="s">
        <v>12342</v>
      </c>
      <c r="B2216" s="14" t="s">
        <v>144</v>
      </c>
      <c r="C2216" s="13" t="s">
        <v>157</v>
      </c>
      <c r="D2216" s="14" t="s">
        <v>12334</v>
      </c>
      <c r="E2216" s="15" t="s">
        <v>12343</v>
      </c>
      <c r="F2216" s="14" t="s">
        <v>450</v>
      </c>
      <c r="G2216" s="16" t="s">
        <v>12336</v>
      </c>
      <c r="H2216" s="13" t="s">
        <v>12085</v>
      </c>
      <c r="I2216" s="13" t="s">
        <v>12337</v>
      </c>
      <c r="J2216" s="13" t="s">
        <v>12338</v>
      </c>
      <c r="K2216" s="13" t="s">
        <v>12339</v>
      </c>
      <c r="L2216" s="13" t="s">
        <v>12340</v>
      </c>
      <c r="M2216" s="13" t="s">
        <v>53</v>
      </c>
      <c r="N2216" s="13" t="s">
        <v>249</v>
      </c>
      <c r="O2216" s="14"/>
      <c r="P2216" s="13" t="s">
        <v>4597</v>
      </c>
      <c r="Q2216" s="16" t="s">
        <v>12344</v>
      </c>
    </row>
    <row r="2217" customFormat="false" ht="100.7" hidden="false" customHeight="false" outlineLevel="0" collapsed="false">
      <c r="A2217" s="13" t="s">
        <v>12345</v>
      </c>
      <c r="B2217" s="14" t="s">
        <v>144</v>
      </c>
      <c r="C2217" s="13" t="s">
        <v>157</v>
      </c>
      <c r="D2217" s="14" t="s">
        <v>12334</v>
      </c>
      <c r="E2217" s="16" t="s">
        <v>12346</v>
      </c>
      <c r="F2217" s="14" t="s">
        <v>539</v>
      </c>
      <c r="G2217" s="16" t="s">
        <v>12347</v>
      </c>
      <c r="H2217" s="13" t="s">
        <v>12085</v>
      </c>
      <c r="I2217" s="13" t="s">
        <v>12348</v>
      </c>
      <c r="J2217" s="13" t="s">
        <v>12349</v>
      </c>
      <c r="K2217" s="13" t="s">
        <v>12350</v>
      </c>
      <c r="L2217" s="13" t="s">
        <v>12351</v>
      </c>
      <c r="M2217" s="13" t="s">
        <v>53</v>
      </c>
      <c r="N2217" s="13" t="s">
        <v>249</v>
      </c>
      <c r="O2217" s="14"/>
      <c r="P2217" s="13" t="s">
        <v>4597</v>
      </c>
      <c r="Q2217" s="16" t="s">
        <v>12352</v>
      </c>
    </row>
    <row r="2218" customFormat="false" ht="44" hidden="false" customHeight="false" outlineLevel="0" collapsed="false">
      <c r="A2218" s="13" t="s">
        <v>12353</v>
      </c>
      <c r="B2218" s="14" t="s">
        <v>144</v>
      </c>
      <c r="C2218" s="13" t="s">
        <v>157</v>
      </c>
      <c r="D2218" s="14" t="s">
        <v>12334</v>
      </c>
      <c r="E2218" s="15" t="s">
        <v>12354</v>
      </c>
      <c r="F2218" s="14" t="s">
        <v>415</v>
      </c>
      <c r="G2218" s="16" t="s">
        <v>12355</v>
      </c>
      <c r="H2218" s="13" t="s">
        <v>12085</v>
      </c>
      <c r="I2218" s="13" t="s">
        <v>12356</v>
      </c>
      <c r="J2218" s="13" t="s">
        <v>12357</v>
      </c>
      <c r="K2218" s="13" t="s">
        <v>11719</v>
      </c>
      <c r="L2218" s="13" t="s">
        <v>11720</v>
      </c>
      <c r="M2218" s="13" t="s">
        <v>53</v>
      </c>
      <c r="N2218" s="13" t="s">
        <v>249</v>
      </c>
      <c r="O2218" s="14"/>
      <c r="P2218" s="13" t="s">
        <v>4597</v>
      </c>
      <c r="Q2218" s="16" t="s">
        <v>12358</v>
      </c>
    </row>
    <row r="2219" customFormat="false" ht="58.2" hidden="false" customHeight="false" outlineLevel="0" collapsed="false">
      <c r="A2219" s="13" t="s">
        <v>12359</v>
      </c>
      <c r="B2219" s="14" t="s">
        <v>144</v>
      </c>
      <c r="C2219" s="13" t="s">
        <v>157</v>
      </c>
      <c r="D2219" s="14" t="s">
        <v>12334</v>
      </c>
      <c r="E2219" s="16" t="s">
        <v>12360</v>
      </c>
      <c r="F2219" s="14" t="s">
        <v>12361</v>
      </c>
      <c r="G2219" s="16" t="s">
        <v>12362</v>
      </c>
      <c r="H2219" s="13" t="s">
        <v>12085</v>
      </c>
      <c r="I2219" s="13" t="s">
        <v>12363</v>
      </c>
      <c r="J2219" s="13" t="s">
        <v>12364</v>
      </c>
      <c r="K2219" s="13" t="s">
        <v>12365</v>
      </c>
      <c r="L2219" s="13" t="s">
        <v>12366</v>
      </c>
      <c r="M2219" s="13" t="s">
        <v>56</v>
      </c>
      <c r="N2219" s="13" t="s">
        <v>249</v>
      </c>
      <c r="O2219" s="14"/>
      <c r="P2219" s="13" t="s">
        <v>4597</v>
      </c>
      <c r="Q2219" s="16" t="s">
        <v>12367</v>
      </c>
    </row>
    <row r="2220" customFormat="false" ht="72.35" hidden="false" customHeight="false" outlineLevel="0" collapsed="false">
      <c r="A2220" s="13" t="s">
        <v>12368</v>
      </c>
      <c r="B2220" s="14" t="s">
        <v>144</v>
      </c>
      <c r="C2220" s="13" t="s">
        <v>157</v>
      </c>
      <c r="D2220" s="14" t="s">
        <v>12334</v>
      </c>
      <c r="E2220" s="16" t="s">
        <v>12369</v>
      </c>
      <c r="F2220" s="14" t="s">
        <v>12370</v>
      </c>
      <c r="G2220" s="16" t="s">
        <v>12371</v>
      </c>
      <c r="H2220" s="13" t="s">
        <v>12085</v>
      </c>
      <c r="I2220" s="13" t="s">
        <v>12372</v>
      </c>
      <c r="J2220" s="13" t="s">
        <v>12373</v>
      </c>
      <c r="K2220" s="13" t="s">
        <v>12374</v>
      </c>
      <c r="L2220" s="13" t="s">
        <v>12375</v>
      </c>
      <c r="M2220" s="13" t="s">
        <v>53</v>
      </c>
      <c r="N2220" s="13" t="s">
        <v>249</v>
      </c>
      <c r="O2220" s="14"/>
      <c r="P2220" s="13" t="s">
        <v>4597</v>
      </c>
      <c r="Q2220" s="16" t="s">
        <v>12376</v>
      </c>
    </row>
    <row r="2221" customFormat="false" ht="72.35" hidden="false" customHeight="false" outlineLevel="0" collapsed="false">
      <c r="A2221" s="13" t="s">
        <v>12377</v>
      </c>
      <c r="B2221" s="14" t="s">
        <v>144</v>
      </c>
      <c r="C2221" s="13" t="s">
        <v>157</v>
      </c>
      <c r="D2221" s="14" t="s">
        <v>12334</v>
      </c>
      <c r="E2221" s="16" t="s">
        <v>12378</v>
      </c>
      <c r="F2221" s="14" t="s">
        <v>415</v>
      </c>
      <c r="G2221" s="16" t="s">
        <v>12379</v>
      </c>
      <c r="H2221" s="13" t="s">
        <v>12085</v>
      </c>
      <c r="I2221" s="13" t="s">
        <v>12380</v>
      </c>
      <c r="J2221" s="13" t="s">
        <v>12381</v>
      </c>
      <c r="K2221" s="13" t="s">
        <v>12382</v>
      </c>
      <c r="L2221" s="13" t="s">
        <v>12383</v>
      </c>
      <c r="M2221" s="13" t="s">
        <v>52</v>
      </c>
      <c r="N2221" s="13" t="s">
        <v>249</v>
      </c>
      <c r="O2221" s="14"/>
      <c r="P2221" s="13" t="s">
        <v>4597</v>
      </c>
      <c r="Q2221" s="16" t="s">
        <v>12384</v>
      </c>
    </row>
    <row r="2222" customFormat="false" ht="86.55" hidden="false" customHeight="false" outlineLevel="0" collapsed="false">
      <c r="A2222" s="13" t="s">
        <v>12385</v>
      </c>
      <c r="B2222" s="14" t="s">
        <v>144</v>
      </c>
      <c r="C2222" s="13" t="s">
        <v>157</v>
      </c>
      <c r="D2222" s="14" t="s">
        <v>12334</v>
      </c>
      <c r="E2222" s="16" t="s">
        <v>12386</v>
      </c>
      <c r="F2222" s="14" t="s">
        <v>450</v>
      </c>
      <c r="G2222" s="16" t="s">
        <v>12387</v>
      </c>
      <c r="H2222" s="13" t="s">
        <v>12085</v>
      </c>
      <c r="I2222" s="13" t="s">
        <v>12388</v>
      </c>
      <c r="J2222" s="13" t="s">
        <v>12389</v>
      </c>
      <c r="K2222" s="13" t="s">
        <v>12390</v>
      </c>
      <c r="L2222" s="13" t="s">
        <v>12391</v>
      </c>
      <c r="M2222" s="13" t="s">
        <v>56</v>
      </c>
      <c r="N2222" s="13" t="s">
        <v>249</v>
      </c>
      <c r="O2222" s="14"/>
      <c r="P2222" s="13" t="s">
        <v>4597</v>
      </c>
      <c r="Q2222" s="16" t="s">
        <v>12392</v>
      </c>
    </row>
    <row r="2223" customFormat="false" ht="72.35" hidden="false" customHeight="false" outlineLevel="0" collapsed="false">
      <c r="A2223" s="13" t="s">
        <v>12393</v>
      </c>
      <c r="B2223" s="14" t="s">
        <v>144</v>
      </c>
      <c r="C2223" s="13" t="s">
        <v>157</v>
      </c>
      <c r="D2223" s="14" t="s">
        <v>12334</v>
      </c>
      <c r="E2223" s="16" t="s">
        <v>12394</v>
      </c>
      <c r="F2223" s="14" t="s">
        <v>415</v>
      </c>
      <c r="G2223" s="16" t="s">
        <v>12395</v>
      </c>
      <c r="H2223" s="13" t="s">
        <v>12085</v>
      </c>
      <c r="I2223" s="13" t="s">
        <v>12380</v>
      </c>
      <c r="J2223" s="13" t="s">
        <v>12381</v>
      </c>
      <c r="K2223" s="13" t="s">
        <v>12382</v>
      </c>
      <c r="L2223" s="13" t="s">
        <v>12383</v>
      </c>
      <c r="M2223" s="13" t="s">
        <v>52</v>
      </c>
      <c r="N2223" s="13" t="s">
        <v>249</v>
      </c>
      <c r="O2223" s="14"/>
      <c r="P2223" s="13" t="s">
        <v>4597</v>
      </c>
      <c r="Q2223" s="16" t="s">
        <v>12396</v>
      </c>
    </row>
    <row r="2224" customFormat="false" ht="72.35" hidden="false" customHeight="false" outlineLevel="0" collapsed="false">
      <c r="A2224" s="13" t="s">
        <v>12397</v>
      </c>
      <c r="B2224" s="14" t="s">
        <v>144</v>
      </c>
      <c r="C2224" s="13" t="s">
        <v>157</v>
      </c>
      <c r="D2224" s="14" t="s">
        <v>12334</v>
      </c>
      <c r="E2224" s="16" t="s">
        <v>12398</v>
      </c>
      <c r="F2224" s="14" t="s">
        <v>12361</v>
      </c>
      <c r="G2224" s="16" t="s">
        <v>12399</v>
      </c>
      <c r="H2224" s="13" t="s">
        <v>12085</v>
      </c>
      <c r="I2224" s="13" t="s">
        <v>12363</v>
      </c>
      <c r="J2224" s="13" t="s">
        <v>12364</v>
      </c>
      <c r="K2224" s="13" t="s">
        <v>12365</v>
      </c>
      <c r="L2224" s="13" t="s">
        <v>12366</v>
      </c>
      <c r="M2224" s="13" t="s">
        <v>56</v>
      </c>
      <c r="N2224" s="13" t="s">
        <v>249</v>
      </c>
      <c r="O2224" s="14"/>
      <c r="P2224" s="13" t="s">
        <v>4597</v>
      </c>
      <c r="Q2224" s="16" t="s">
        <v>12400</v>
      </c>
    </row>
    <row r="2225" customFormat="false" ht="86.55" hidden="false" customHeight="false" outlineLevel="0" collapsed="false">
      <c r="A2225" s="13" t="s">
        <v>12401</v>
      </c>
      <c r="B2225" s="14" t="s">
        <v>144</v>
      </c>
      <c r="C2225" s="13" t="s">
        <v>159</v>
      </c>
      <c r="D2225" s="14" t="s">
        <v>12402</v>
      </c>
      <c r="E2225" s="16" t="s">
        <v>12403</v>
      </c>
      <c r="F2225" s="14" t="s">
        <v>12404</v>
      </c>
      <c r="G2225" s="16" t="s">
        <v>12405</v>
      </c>
      <c r="H2225" s="13" t="s">
        <v>12085</v>
      </c>
      <c r="I2225" s="13" t="s">
        <v>12406</v>
      </c>
      <c r="J2225" s="13" t="s">
        <v>12407</v>
      </c>
      <c r="K2225" s="13" t="s">
        <v>12408</v>
      </c>
      <c r="L2225" s="13" t="s">
        <v>12409</v>
      </c>
      <c r="M2225" s="13" t="s">
        <v>56</v>
      </c>
      <c r="N2225" s="13" t="s">
        <v>249</v>
      </c>
      <c r="O2225" s="14"/>
      <c r="P2225" s="13" t="s">
        <v>4597</v>
      </c>
      <c r="Q2225" s="16" t="s">
        <v>12410</v>
      </c>
    </row>
    <row r="2226" customFormat="false" ht="100.7" hidden="false" customHeight="false" outlineLevel="0" collapsed="false">
      <c r="A2226" s="13" t="s">
        <v>12411</v>
      </c>
      <c r="B2226" s="14" t="s">
        <v>144</v>
      </c>
      <c r="C2226" s="13" t="s">
        <v>159</v>
      </c>
      <c r="D2226" s="14" t="s">
        <v>12412</v>
      </c>
      <c r="E2226" s="16" t="s">
        <v>12413</v>
      </c>
      <c r="F2226" s="14" t="s">
        <v>12414</v>
      </c>
      <c r="G2226" s="16" t="s">
        <v>12415</v>
      </c>
      <c r="H2226" s="13" t="s">
        <v>12416</v>
      </c>
      <c r="I2226" s="13" t="s">
        <v>12417</v>
      </c>
      <c r="J2226" s="13" t="s">
        <v>12418</v>
      </c>
      <c r="K2226" s="14"/>
      <c r="L2226" s="13" t="s">
        <v>12419</v>
      </c>
      <c r="M2226" s="13" t="s">
        <v>56</v>
      </c>
      <c r="N2226" s="13" t="s">
        <v>249</v>
      </c>
      <c r="O2226" s="14"/>
      <c r="P2226" s="13" t="s">
        <v>4597</v>
      </c>
      <c r="Q2226" s="15" t="s">
        <v>12420</v>
      </c>
    </row>
    <row r="2227" customFormat="false" ht="114.9" hidden="false" customHeight="false" outlineLevel="0" collapsed="false">
      <c r="A2227" s="13" t="s">
        <v>12421</v>
      </c>
      <c r="B2227" s="14" t="s">
        <v>144</v>
      </c>
      <c r="C2227" s="13" t="s">
        <v>159</v>
      </c>
      <c r="D2227" s="14" t="s">
        <v>12412</v>
      </c>
      <c r="E2227" s="16" t="s">
        <v>12422</v>
      </c>
      <c r="F2227" s="14" t="s">
        <v>396</v>
      </c>
      <c r="G2227" s="16" t="s">
        <v>12415</v>
      </c>
      <c r="H2227" s="13" t="s">
        <v>12423</v>
      </c>
      <c r="I2227" s="13" t="s">
        <v>12424</v>
      </c>
      <c r="J2227" s="13" t="s">
        <v>12425</v>
      </c>
      <c r="K2227" s="13" t="s">
        <v>12426</v>
      </c>
      <c r="L2227" s="13" t="s">
        <v>12427</v>
      </c>
      <c r="M2227" s="13" t="s">
        <v>53</v>
      </c>
      <c r="N2227" s="13" t="s">
        <v>249</v>
      </c>
      <c r="O2227" s="14"/>
      <c r="P2227" s="13" t="s">
        <v>4597</v>
      </c>
      <c r="Q2227" s="16" t="s">
        <v>12428</v>
      </c>
    </row>
    <row r="2228" customFormat="false" ht="86.55" hidden="false" customHeight="false" outlineLevel="0" collapsed="false">
      <c r="A2228" s="13" t="s">
        <v>12429</v>
      </c>
      <c r="B2228" s="14" t="s">
        <v>144</v>
      </c>
      <c r="C2228" s="13" t="s">
        <v>159</v>
      </c>
      <c r="D2228" s="14" t="s">
        <v>12412</v>
      </c>
      <c r="E2228" s="16" t="s">
        <v>12430</v>
      </c>
      <c r="F2228" s="14" t="s">
        <v>396</v>
      </c>
      <c r="G2228" s="16" t="s">
        <v>12415</v>
      </c>
      <c r="H2228" s="13" t="s">
        <v>12423</v>
      </c>
      <c r="I2228" s="13" t="s">
        <v>12424</v>
      </c>
      <c r="J2228" s="13" t="s">
        <v>12425</v>
      </c>
      <c r="K2228" s="13" t="s">
        <v>12426</v>
      </c>
      <c r="L2228" s="13" t="s">
        <v>12427</v>
      </c>
      <c r="M2228" s="13" t="s">
        <v>53</v>
      </c>
      <c r="N2228" s="13" t="s">
        <v>249</v>
      </c>
      <c r="O2228" s="14"/>
      <c r="P2228" s="13" t="s">
        <v>4597</v>
      </c>
      <c r="Q2228" s="16" t="s">
        <v>12431</v>
      </c>
    </row>
    <row r="2229" customFormat="false" ht="100.7" hidden="false" customHeight="false" outlineLevel="0" collapsed="false">
      <c r="A2229" s="13" t="s">
        <v>12432</v>
      </c>
      <c r="B2229" s="14" t="s">
        <v>144</v>
      </c>
      <c r="C2229" s="13" t="s">
        <v>159</v>
      </c>
      <c r="D2229" s="14" t="s">
        <v>12433</v>
      </c>
      <c r="E2229" s="16" t="s">
        <v>12434</v>
      </c>
      <c r="F2229" s="14" t="s">
        <v>12435</v>
      </c>
      <c r="G2229" s="16" t="s">
        <v>12436</v>
      </c>
      <c r="H2229" s="13" t="s">
        <v>12437</v>
      </c>
      <c r="I2229" s="13" t="s">
        <v>12438</v>
      </c>
      <c r="J2229" s="13" t="s">
        <v>12439</v>
      </c>
      <c r="K2229" s="13" t="s">
        <v>12440</v>
      </c>
      <c r="L2229" s="13" t="s">
        <v>12441</v>
      </c>
      <c r="M2229" s="13" t="s">
        <v>56</v>
      </c>
      <c r="N2229" s="13" t="s">
        <v>249</v>
      </c>
      <c r="O2229" s="14"/>
      <c r="P2229" s="13" t="s">
        <v>4597</v>
      </c>
      <c r="Q2229" s="16" t="s">
        <v>12442</v>
      </c>
    </row>
    <row r="2230" customFormat="false" ht="100.7" hidden="false" customHeight="false" outlineLevel="0" collapsed="false">
      <c r="A2230" s="13" t="s">
        <v>12443</v>
      </c>
      <c r="B2230" s="14" t="s">
        <v>144</v>
      </c>
      <c r="C2230" s="13" t="s">
        <v>159</v>
      </c>
      <c r="D2230" s="14" t="s">
        <v>12433</v>
      </c>
      <c r="E2230" s="16" t="s">
        <v>12444</v>
      </c>
      <c r="F2230" s="14" t="s">
        <v>12435</v>
      </c>
      <c r="G2230" s="16" t="s">
        <v>12436</v>
      </c>
      <c r="H2230" s="13" t="s">
        <v>12437</v>
      </c>
      <c r="I2230" s="13" t="s">
        <v>12438</v>
      </c>
      <c r="J2230" s="13" t="s">
        <v>12439</v>
      </c>
      <c r="K2230" s="13" t="s">
        <v>12440</v>
      </c>
      <c r="L2230" s="13" t="s">
        <v>12441</v>
      </c>
      <c r="M2230" s="13" t="s">
        <v>56</v>
      </c>
      <c r="N2230" s="13" t="s">
        <v>249</v>
      </c>
      <c r="O2230" s="14"/>
      <c r="P2230" s="13" t="s">
        <v>4597</v>
      </c>
      <c r="Q2230" s="16" t="s">
        <v>12445</v>
      </c>
    </row>
    <row r="2231" customFormat="false" ht="86.55" hidden="false" customHeight="false" outlineLevel="0" collapsed="false">
      <c r="A2231" s="13" t="s">
        <v>12446</v>
      </c>
      <c r="B2231" s="14" t="s">
        <v>144</v>
      </c>
      <c r="C2231" s="13" t="s">
        <v>159</v>
      </c>
      <c r="D2231" s="14" t="s">
        <v>12433</v>
      </c>
      <c r="E2231" s="16" t="s">
        <v>12447</v>
      </c>
      <c r="F2231" s="14" t="s">
        <v>11472</v>
      </c>
      <c r="G2231" s="16" t="s">
        <v>12448</v>
      </c>
      <c r="H2231" s="13" t="s">
        <v>12437</v>
      </c>
      <c r="I2231" s="13" t="s">
        <v>12449</v>
      </c>
      <c r="J2231" s="13" t="s">
        <v>12450</v>
      </c>
      <c r="K2231" s="13" t="s">
        <v>12451</v>
      </c>
      <c r="L2231" s="13" t="s">
        <v>12452</v>
      </c>
      <c r="M2231" s="13" t="s">
        <v>53</v>
      </c>
      <c r="N2231" s="13" t="s">
        <v>249</v>
      </c>
      <c r="O2231" s="14"/>
      <c r="P2231" s="13" t="s">
        <v>4597</v>
      </c>
      <c r="Q2231" s="16" t="s">
        <v>12453</v>
      </c>
    </row>
    <row r="2232" customFormat="false" ht="171.6" hidden="false" customHeight="false" outlineLevel="0" collapsed="false">
      <c r="A2232" s="13" t="s">
        <v>12454</v>
      </c>
      <c r="B2232" s="14" t="s">
        <v>144</v>
      </c>
      <c r="C2232" s="13" t="s">
        <v>159</v>
      </c>
      <c r="D2232" s="14" t="s">
        <v>12433</v>
      </c>
      <c r="E2232" s="16" t="s">
        <v>12455</v>
      </c>
      <c r="F2232" s="14" t="s">
        <v>11472</v>
      </c>
      <c r="G2232" s="16" t="s">
        <v>12456</v>
      </c>
      <c r="H2232" s="13" t="s">
        <v>12437</v>
      </c>
      <c r="I2232" s="13" t="s">
        <v>12457</v>
      </c>
      <c r="J2232" s="13" t="s">
        <v>12458</v>
      </c>
      <c r="K2232" s="13" t="s">
        <v>12459</v>
      </c>
      <c r="L2232" s="13" t="s">
        <v>12460</v>
      </c>
      <c r="M2232" s="13" t="s">
        <v>52</v>
      </c>
      <c r="N2232" s="13" t="s">
        <v>249</v>
      </c>
      <c r="O2232" s="14"/>
      <c r="P2232" s="13" t="s">
        <v>4597</v>
      </c>
      <c r="Q2232" s="16" t="s">
        <v>12461</v>
      </c>
    </row>
    <row r="2233" customFormat="false" ht="86.55" hidden="false" customHeight="false" outlineLevel="0" collapsed="false">
      <c r="A2233" s="13" t="s">
        <v>12462</v>
      </c>
      <c r="B2233" s="14" t="s">
        <v>144</v>
      </c>
      <c r="C2233" s="13" t="s">
        <v>159</v>
      </c>
      <c r="D2233" s="14" t="s">
        <v>12433</v>
      </c>
      <c r="E2233" s="16" t="s">
        <v>12463</v>
      </c>
      <c r="F2233" s="14" t="s">
        <v>12464</v>
      </c>
      <c r="G2233" s="16" t="s">
        <v>12465</v>
      </c>
      <c r="H2233" s="13" t="s">
        <v>12437</v>
      </c>
      <c r="I2233" s="13" t="s">
        <v>12466</v>
      </c>
      <c r="J2233" s="13" t="s">
        <v>12467</v>
      </c>
      <c r="K2233" s="13" t="s">
        <v>12468</v>
      </c>
      <c r="L2233" s="13" t="s">
        <v>12469</v>
      </c>
      <c r="M2233" s="13" t="s">
        <v>56</v>
      </c>
      <c r="N2233" s="13" t="s">
        <v>249</v>
      </c>
      <c r="O2233" s="14"/>
      <c r="P2233" s="13" t="s">
        <v>4597</v>
      </c>
      <c r="Q2233" s="16" t="s">
        <v>12470</v>
      </c>
    </row>
    <row r="2234" customFormat="false" ht="100.7" hidden="false" customHeight="false" outlineLevel="0" collapsed="false">
      <c r="A2234" s="13" t="s">
        <v>12471</v>
      </c>
      <c r="B2234" s="14" t="s">
        <v>144</v>
      </c>
      <c r="C2234" s="13" t="s">
        <v>159</v>
      </c>
      <c r="D2234" s="14" t="s">
        <v>12472</v>
      </c>
      <c r="E2234" s="16" t="s">
        <v>12473</v>
      </c>
      <c r="F2234" s="14" t="s">
        <v>12474</v>
      </c>
      <c r="G2234" s="16" t="s">
        <v>12475</v>
      </c>
      <c r="H2234" s="13" t="s">
        <v>12085</v>
      </c>
      <c r="I2234" s="13" t="s">
        <v>12476</v>
      </c>
      <c r="J2234" s="13" t="s">
        <v>12477</v>
      </c>
      <c r="K2234" s="13" t="s">
        <v>12478</v>
      </c>
      <c r="L2234" s="13" t="s">
        <v>12479</v>
      </c>
      <c r="M2234" s="13" t="s">
        <v>56</v>
      </c>
      <c r="N2234" s="13" t="s">
        <v>249</v>
      </c>
      <c r="O2234" s="14"/>
      <c r="P2234" s="13" t="s">
        <v>4597</v>
      </c>
      <c r="Q2234" s="16" t="s">
        <v>12480</v>
      </c>
    </row>
    <row r="2235" customFormat="false" ht="100.7" hidden="false" customHeight="false" outlineLevel="0" collapsed="false">
      <c r="A2235" s="13" t="s">
        <v>12481</v>
      </c>
      <c r="B2235" s="14" t="s">
        <v>144</v>
      </c>
      <c r="C2235" s="13" t="s">
        <v>159</v>
      </c>
      <c r="D2235" s="14" t="s">
        <v>12482</v>
      </c>
      <c r="E2235" s="16" t="s">
        <v>12483</v>
      </c>
      <c r="F2235" s="14" t="s">
        <v>12435</v>
      </c>
      <c r="G2235" s="16" t="s">
        <v>12484</v>
      </c>
      <c r="H2235" s="13" t="s">
        <v>12437</v>
      </c>
      <c r="I2235" s="13" t="s">
        <v>12438</v>
      </c>
      <c r="J2235" s="13" t="s">
        <v>12439</v>
      </c>
      <c r="K2235" s="13" t="s">
        <v>12440</v>
      </c>
      <c r="L2235" s="13" t="s">
        <v>12441</v>
      </c>
      <c r="M2235" s="13" t="s">
        <v>56</v>
      </c>
      <c r="N2235" s="13" t="s">
        <v>249</v>
      </c>
      <c r="O2235" s="14"/>
      <c r="P2235" s="13" t="s">
        <v>4597</v>
      </c>
      <c r="Q2235" s="15" t="s">
        <v>12485</v>
      </c>
    </row>
    <row r="2236" customFormat="false" ht="129.1" hidden="false" customHeight="false" outlineLevel="0" collapsed="false">
      <c r="A2236" s="13" t="s">
        <v>12486</v>
      </c>
      <c r="B2236" s="14" t="s">
        <v>144</v>
      </c>
      <c r="C2236" s="13" t="s">
        <v>159</v>
      </c>
      <c r="D2236" s="14" t="s">
        <v>12487</v>
      </c>
      <c r="E2236" s="16" t="s">
        <v>12488</v>
      </c>
      <c r="F2236" s="14" t="s">
        <v>12414</v>
      </c>
      <c r="G2236" s="16" t="s">
        <v>12489</v>
      </c>
      <c r="H2236" s="13" t="s">
        <v>12490</v>
      </c>
      <c r="I2236" s="13" t="s">
        <v>12491</v>
      </c>
      <c r="J2236" s="13" t="s">
        <v>12492</v>
      </c>
      <c r="K2236" s="14"/>
      <c r="L2236" s="13" t="s">
        <v>12493</v>
      </c>
      <c r="M2236" s="13" t="s">
        <v>56</v>
      </c>
      <c r="N2236" s="13" t="s">
        <v>249</v>
      </c>
      <c r="O2236" s="14"/>
      <c r="P2236" s="13" t="s">
        <v>4597</v>
      </c>
      <c r="Q2236" s="16" t="s">
        <v>12494</v>
      </c>
    </row>
    <row r="2237" customFormat="false" ht="114.9" hidden="false" customHeight="false" outlineLevel="0" collapsed="false">
      <c r="A2237" s="13" t="s">
        <v>12495</v>
      </c>
      <c r="B2237" s="14" t="s">
        <v>144</v>
      </c>
      <c r="C2237" s="13" t="s">
        <v>159</v>
      </c>
      <c r="D2237" s="14" t="s">
        <v>12487</v>
      </c>
      <c r="E2237" s="16" t="s">
        <v>12496</v>
      </c>
      <c r="F2237" s="14" t="s">
        <v>12497</v>
      </c>
      <c r="G2237" s="16" t="s">
        <v>12498</v>
      </c>
      <c r="H2237" s="13" t="s">
        <v>12499</v>
      </c>
      <c r="I2237" s="13" t="s">
        <v>12500</v>
      </c>
      <c r="J2237" s="13" t="s">
        <v>12501</v>
      </c>
      <c r="K2237" s="13" t="s">
        <v>12502</v>
      </c>
      <c r="L2237" s="13" t="s">
        <v>12503</v>
      </c>
      <c r="M2237" s="13" t="s">
        <v>56</v>
      </c>
      <c r="N2237" s="13" t="s">
        <v>249</v>
      </c>
      <c r="O2237" s="14"/>
      <c r="P2237" s="13" t="s">
        <v>4597</v>
      </c>
      <c r="Q2237" s="16" t="s">
        <v>12504</v>
      </c>
    </row>
    <row r="2238" customFormat="false" ht="86.55" hidden="false" customHeight="false" outlineLevel="0" collapsed="false">
      <c r="A2238" s="13" t="s">
        <v>12505</v>
      </c>
      <c r="B2238" s="14" t="s">
        <v>144</v>
      </c>
      <c r="C2238" s="13" t="s">
        <v>159</v>
      </c>
      <c r="D2238" s="14" t="s">
        <v>12487</v>
      </c>
      <c r="E2238" s="16" t="s">
        <v>12506</v>
      </c>
      <c r="F2238" s="14" t="s">
        <v>11472</v>
      </c>
      <c r="G2238" s="16" t="s">
        <v>12507</v>
      </c>
      <c r="H2238" s="13" t="s">
        <v>12490</v>
      </c>
      <c r="I2238" s="13" t="s">
        <v>12508</v>
      </c>
      <c r="J2238" s="13" t="s">
        <v>12509</v>
      </c>
      <c r="K2238" s="13" t="s">
        <v>12510</v>
      </c>
      <c r="L2238" s="13" t="s">
        <v>12511</v>
      </c>
      <c r="M2238" s="13" t="s">
        <v>56</v>
      </c>
      <c r="N2238" s="13" t="s">
        <v>249</v>
      </c>
      <c r="O2238" s="14"/>
      <c r="P2238" s="13" t="s">
        <v>4597</v>
      </c>
      <c r="Q2238" s="15" t="s">
        <v>12512</v>
      </c>
    </row>
    <row r="2239" customFormat="false" ht="143.25" hidden="false" customHeight="false" outlineLevel="0" collapsed="false">
      <c r="A2239" s="13" t="s">
        <v>12513</v>
      </c>
      <c r="B2239" s="14" t="s">
        <v>144</v>
      </c>
      <c r="C2239" s="13" t="s">
        <v>159</v>
      </c>
      <c r="D2239" s="14" t="s">
        <v>12514</v>
      </c>
      <c r="E2239" s="16" t="s">
        <v>12515</v>
      </c>
      <c r="F2239" s="14" t="s">
        <v>450</v>
      </c>
      <c r="G2239" s="16" t="s">
        <v>12516</v>
      </c>
      <c r="H2239" s="13" t="s">
        <v>12085</v>
      </c>
      <c r="I2239" s="13" t="s">
        <v>12517</v>
      </c>
      <c r="J2239" s="13" t="s">
        <v>12518</v>
      </c>
      <c r="K2239" s="13" t="s">
        <v>12519</v>
      </c>
      <c r="L2239" s="13" t="s">
        <v>12520</v>
      </c>
      <c r="M2239" s="13" t="s">
        <v>56</v>
      </c>
      <c r="N2239" s="13" t="s">
        <v>249</v>
      </c>
      <c r="O2239" s="14"/>
      <c r="P2239" s="13" t="s">
        <v>4597</v>
      </c>
      <c r="Q2239" s="16" t="s">
        <v>12521</v>
      </c>
    </row>
    <row r="2240" customFormat="false" ht="129.1" hidden="false" customHeight="false" outlineLevel="0" collapsed="false">
      <c r="A2240" s="13" t="s">
        <v>12522</v>
      </c>
      <c r="B2240" s="14" t="s">
        <v>144</v>
      </c>
      <c r="C2240" s="13" t="s">
        <v>159</v>
      </c>
      <c r="D2240" s="14" t="s">
        <v>12514</v>
      </c>
      <c r="E2240" s="16" t="s">
        <v>12523</v>
      </c>
      <c r="F2240" s="14" t="s">
        <v>450</v>
      </c>
      <c r="G2240" s="16" t="s">
        <v>12516</v>
      </c>
      <c r="H2240" s="13" t="s">
        <v>12085</v>
      </c>
      <c r="I2240" s="13" t="s">
        <v>12517</v>
      </c>
      <c r="J2240" s="13" t="s">
        <v>12518</v>
      </c>
      <c r="K2240" s="13" t="s">
        <v>12519</v>
      </c>
      <c r="L2240" s="13" t="s">
        <v>12520</v>
      </c>
      <c r="M2240" s="13" t="s">
        <v>56</v>
      </c>
      <c r="N2240" s="13" t="s">
        <v>249</v>
      </c>
      <c r="O2240" s="14"/>
      <c r="P2240" s="13" t="s">
        <v>4597</v>
      </c>
      <c r="Q2240" s="15" t="s">
        <v>12524</v>
      </c>
    </row>
    <row r="2241" customFormat="false" ht="100.7" hidden="false" customHeight="false" outlineLevel="0" collapsed="false">
      <c r="A2241" s="13" t="s">
        <v>12525</v>
      </c>
      <c r="B2241" s="14" t="s">
        <v>144</v>
      </c>
      <c r="C2241" s="13" t="s">
        <v>159</v>
      </c>
      <c r="D2241" s="14" t="s">
        <v>12487</v>
      </c>
      <c r="E2241" s="16" t="s">
        <v>12526</v>
      </c>
      <c r="F2241" s="14" t="s">
        <v>12414</v>
      </c>
      <c r="G2241" s="16" t="s">
        <v>12527</v>
      </c>
      <c r="H2241" s="13" t="s">
        <v>12490</v>
      </c>
      <c r="I2241" s="13" t="s">
        <v>12491</v>
      </c>
      <c r="J2241" s="13" t="s">
        <v>12492</v>
      </c>
      <c r="K2241" s="14"/>
      <c r="L2241" s="13" t="s">
        <v>12493</v>
      </c>
      <c r="M2241" s="13" t="s">
        <v>56</v>
      </c>
      <c r="N2241" s="13" t="s">
        <v>249</v>
      </c>
      <c r="O2241" s="14"/>
      <c r="P2241" s="13" t="s">
        <v>4597</v>
      </c>
      <c r="Q2241" s="16" t="s">
        <v>12528</v>
      </c>
    </row>
    <row r="2242" customFormat="false" ht="114.9" hidden="false" customHeight="false" outlineLevel="0" collapsed="false">
      <c r="A2242" s="13" t="s">
        <v>12529</v>
      </c>
      <c r="B2242" s="14" t="s">
        <v>144</v>
      </c>
      <c r="C2242" s="13" t="s">
        <v>159</v>
      </c>
      <c r="D2242" s="14" t="s">
        <v>12487</v>
      </c>
      <c r="E2242" s="16" t="s">
        <v>12530</v>
      </c>
      <c r="F2242" s="14" t="s">
        <v>11472</v>
      </c>
      <c r="G2242" s="16" t="s">
        <v>12531</v>
      </c>
      <c r="H2242" s="13" t="s">
        <v>12532</v>
      </c>
      <c r="I2242" s="13" t="s">
        <v>12533</v>
      </c>
      <c r="J2242" s="13" t="s">
        <v>12534</v>
      </c>
      <c r="K2242" s="13" t="s">
        <v>12535</v>
      </c>
      <c r="L2242" s="13" t="s">
        <v>12536</v>
      </c>
      <c r="M2242" s="13" t="s">
        <v>53</v>
      </c>
      <c r="N2242" s="13" t="s">
        <v>249</v>
      </c>
      <c r="O2242" s="14"/>
      <c r="P2242" s="13" t="s">
        <v>4597</v>
      </c>
      <c r="Q2242" s="16" t="s">
        <v>12537</v>
      </c>
    </row>
    <row r="2243" customFormat="false" ht="58.2" hidden="false" customHeight="false" outlineLevel="0" collapsed="false">
      <c r="A2243" s="13" t="s">
        <v>12538</v>
      </c>
      <c r="B2243" s="14" t="s">
        <v>144</v>
      </c>
      <c r="C2243" s="13" t="s">
        <v>159</v>
      </c>
      <c r="D2243" s="14" t="s">
        <v>12487</v>
      </c>
      <c r="E2243" s="16" t="s">
        <v>12539</v>
      </c>
      <c r="F2243" s="14" t="s">
        <v>11472</v>
      </c>
      <c r="G2243" s="16" t="s">
        <v>12540</v>
      </c>
      <c r="H2243" s="13" t="s">
        <v>12490</v>
      </c>
      <c r="I2243" s="13" t="s">
        <v>12541</v>
      </c>
      <c r="J2243" s="13" t="s">
        <v>12542</v>
      </c>
      <c r="K2243" s="13" t="s">
        <v>12543</v>
      </c>
      <c r="L2243" s="13" t="s">
        <v>12544</v>
      </c>
      <c r="M2243" s="13" t="s">
        <v>56</v>
      </c>
      <c r="N2243" s="13" t="s">
        <v>249</v>
      </c>
      <c r="O2243" s="14"/>
      <c r="P2243" s="13" t="s">
        <v>4597</v>
      </c>
      <c r="Q2243" s="16" t="s">
        <v>12545</v>
      </c>
    </row>
    <row r="2244" customFormat="false" ht="157.45" hidden="false" customHeight="false" outlineLevel="0" collapsed="false">
      <c r="A2244" s="13" t="s">
        <v>12546</v>
      </c>
      <c r="B2244" s="14" t="s">
        <v>144</v>
      </c>
      <c r="C2244" s="13" t="s">
        <v>159</v>
      </c>
      <c r="D2244" s="14" t="s">
        <v>12514</v>
      </c>
      <c r="E2244" s="16" t="s">
        <v>12547</v>
      </c>
      <c r="F2244" s="14" t="s">
        <v>11472</v>
      </c>
      <c r="G2244" s="16" t="s">
        <v>12548</v>
      </c>
      <c r="H2244" s="13" t="s">
        <v>12085</v>
      </c>
      <c r="I2244" s="13" t="s">
        <v>12549</v>
      </c>
      <c r="J2244" s="13" t="s">
        <v>12550</v>
      </c>
      <c r="K2244" s="13" t="s">
        <v>12551</v>
      </c>
      <c r="L2244" s="13" t="s">
        <v>12552</v>
      </c>
      <c r="M2244" s="13" t="s">
        <v>56</v>
      </c>
      <c r="N2244" s="13" t="s">
        <v>249</v>
      </c>
      <c r="O2244" s="14"/>
      <c r="P2244" s="13" t="s">
        <v>4597</v>
      </c>
      <c r="Q2244" s="15" t="s">
        <v>12553</v>
      </c>
    </row>
    <row r="2245" customFormat="false" ht="242.5" hidden="false" customHeight="false" outlineLevel="0" collapsed="false">
      <c r="A2245" s="13" t="s">
        <v>12554</v>
      </c>
      <c r="B2245" s="14" t="s">
        <v>144</v>
      </c>
      <c r="C2245" s="13" t="s">
        <v>159</v>
      </c>
      <c r="D2245" s="14" t="s">
        <v>12412</v>
      </c>
      <c r="E2245" s="16" t="s">
        <v>12555</v>
      </c>
      <c r="F2245" s="14" t="s">
        <v>396</v>
      </c>
      <c r="G2245" s="16" t="s">
        <v>12415</v>
      </c>
      <c r="H2245" s="13" t="s">
        <v>12423</v>
      </c>
      <c r="I2245" s="13" t="s">
        <v>12424</v>
      </c>
      <c r="J2245" s="13" t="s">
        <v>12425</v>
      </c>
      <c r="K2245" s="13" t="s">
        <v>12426</v>
      </c>
      <c r="L2245" s="13" t="s">
        <v>12427</v>
      </c>
      <c r="M2245" s="13" t="s">
        <v>53</v>
      </c>
      <c r="N2245" s="13" t="s">
        <v>249</v>
      </c>
      <c r="O2245" s="14"/>
      <c r="P2245" s="13" t="s">
        <v>4597</v>
      </c>
      <c r="Q2245" s="16" t="s">
        <v>12556</v>
      </c>
    </row>
    <row r="2246" customFormat="false" ht="44" hidden="false" customHeight="false" outlineLevel="0" collapsed="false">
      <c r="A2246" s="13" t="s">
        <v>12557</v>
      </c>
      <c r="B2246" s="14" t="s">
        <v>144</v>
      </c>
      <c r="C2246" s="13" t="s">
        <v>161</v>
      </c>
      <c r="D2246" s="14" t="s">
        <v>12558</v>
      </c>
      <c r="E2246" s="16" t="s">
        <v>12559</v>
      </c>
      <c r="F2246" s="14" t="s">
        <v>415</v>
      </c>
      <c r="G2246" s="16" t="s">
        <v>12560</v>
      </c>
      <c r="H2246" s="13" t="s">
        <v>12561</v>
      </c>
      <c r="I2246" s="13" t="s">
        <v>12562</v>
      </c>
      <c r="J2246" s="13" t="s">
        <v>12563</v>
      </c>
      <c r="K2246" s="13" t="s">
        <v>12564</v>
      </c>
      <c r="L2246" s="13" t="s">
        <v>12565</v>
      </c>
      <c r="M2246" s="13" t="s">
        <v>56</v>
      </c>
      <c r="N2246" s="13" t="s">
        <v>249</v>
      </c>
      <c r="O2246" s="14"/>
      <c r="P2246" s="13" t="s">
        <v>4597</v>
      </c>
      <c r="Q2246" s="16" t="s">
        <v>12566</v>
      </c>
    </row>
    <row r="2247" customFormat="false" ht="100.7" hidden="false" customHeight="false" outlineLevel="0" collapsed="false">
      <c r="A2247" s="13" t="s">
        <v>12567</v>
      </c>
      <c r="B2247" s="14" t="s">
        <v>144</v>
      </c>
      <c r="C2247" s="13" t="s">
        <v>161</v>
      </c>
      <c r="D2247" s="14" t="s">
        <v>12558</v>
      </c>
      <c r="E2247" s="16" t="s">
        <v>12568</v>
      </c>
      <c r="F2247" s="14" t="s">
        <v>415</v>
      </c>
      <c r="G2247" s="16" t="s">
        <v>12569</v>
      </c>
      <c r="H2247" s="13" t="s">
        <v>12570</v>
      </c>
      <c r="I2247" s="13" t="s">
        <v>12571</v>
      </c>
      <c r="J2247" s="13" t="s">
        <v>12572</v>
      </c>
      <c r="K2247" s="13" t="s">
        <v>12573</v>
      </c>
      <c r="L2247" s="13" t="s">
        <v>12574</v>
      </c>
      <c r="M2247" s="13" t="s">
        <v>56</v>
      </c>
      <c r="N2247" s="13" t="s">
        <v>249</v>
      </c>
      <c r="O2247" s="14"/>
      <c r="P2247" s="13" t="s">
        <v>4597</v>
      </c>
      <c r="Q2247" s="16" t="s">
        <v>12575</v>
      </c>
    </row>
    <row r="2248" customFormat="false" ht="72.35" hidden="false" customHeight="false" outlineLevel="0" collapsed="false">
      <c r="A2248" s="13" t="s">
        <v>12576</v>
      </c>
      <c r="B2248" s="14" t="s">
        <v>144</v>
      </c>
      <c r="C2248" s="13" t="s">
        <v>161</v>
      </c>
      <c r="D2248" s="14" t="s">
        <v>12577</v>
      </c>
      <c r="E2248" s="16" t="s">
        <v>12578</v>
      </c>
      <c r="F2248" s="14" t="s">
        <v>6356</v>
      </c>
      <c r="G2248" s="16" t="s">
        <v>12579</v>
      </c>
      <c r="H2248" s="13" t="s">
        <v>12570</v>
      </c>
      <c r="I2248" s="13" t="s">
        <v>12580</v>
      </c>
      <c r="J2248" s="13" t="s">
        <v>12581</v>
      </c>
      <c r="K2248" s="13" t="s">
        <v>12582</v>
      </c>
      <c r="L2248" s="13" t="s">
        <v>12583</v>
      </c>
      <c r="M2248" s="13" t="s">
        <v>52</v>
      </c>
      <c r="N2248" s="13" t="s">
        <v>249</v>
      </c>
      <c r="O2248" s="14"/>
      <c r="P2248" s="13" t="s">
        <v>4597</v>
      </c>
      <c r="Q2248" s="16" t="s">
        <v>12584</v>
      </c>
    </row>
    <row r="2249" customFormat="false" ht="72.35" hidden="false" customHeight="false" outlineLevel="0" collapsed="false">
      <c r="A2249" s="13" t="s">
        <v>12585</v>
      </c>
      <c r="B2249" s="14" t="s">
        <v>144</v>
      </c>
      <c r="C2249" s="13" t="s">
        <v>161</v>
      </c>
      <c r="D2249" s="14" t="s">
        <v>12577</v>
      </c>
      <c r="E2249" s="16" t="s">
        <v>12586</v>
      </c>
      <c r="F2249" s="14" t="s">
        <v>5397</v>
      </c>
      <c r="G2249" s="16" t="s">
        <v>12587</v>
      </c>
      <c r="H2249" s="13" t="s">
        <v>12085</v>
      </c>
      <c r="I2249" s="13" t="s">
        <v>12588</v>
      </c>
      <c r="J2249" s="13" t="s">
        <v>12589</v>
      </c>
      <c r="K2249" s="13" t="s">
        <v>12590</v>
      </c>
      <c r="L2249" s="13" t="s">
        <v>12591</v>
      </c>
      <c r="M2249" s="13" t="s">
        <v>53</v>
      </c>
      <c r="N2249" s="13" t="s">
        <v>249</v>
      </c>
      <c r="O2249" s="14"/>
      <c r="P2249" s="13" t="s">
        <v>4597</v>
      </c>
      <c r="Q2249" s="16" t="s">
        <v>12592</v>
      </c>
    </row>
    <row r="2250" customFormat="false" ht="44" hidden="false" customHeight="false" outlineLevel="0" collapsed="false">
      <c r="A2250" s="13" t="s">
        <v>12593</v>
      </c>
      <c r="B2250" s="14" t="s">
        <v>144</v>
      </c>
      <c r="C2250" s="13" t="s">
        <v>161</v>
      </c>
      <c r="D2250" s="14" t="s">
        <v>12577</v>
      </c>
      <c r="E2250" s="16" t="s">
        <v>12594</v>
      </c>
      <c r="F2250" s="14" t="s">
        <v>415</v>
      </c>
      <c r="G2250" s="16" t="s">
        <v>12595</v>
      </c>
      <c r="H2250" s="13" t="s">
        <v>12085</v>
      </c>
      <c r="I2250" s="13" t="s">
        <v>12596</v>
      </c>
      <c r="J2250" s="13" t="s">
        <v>12597</v>
      </c>
      <c r="K2250" s="13" t="s">
        <v>12598</v>
      </c>
      <c r="L2250" s="13" t="s">
        <v>12599</v>
      </c>
      <c r="M2250" s="13" t="s">
        <v>53</v>
      </c>
      <c r="N2250" s="13" t="s">
        <v>249</v>
      </c>
      <c r="O2250" s="14"/>
      <c r="P2250" s="13" t="s">
        <v>4597</v>
      </c>
      <c r="Q2250" s="16" t="s">
        <v>12600</v>
      </c>
    </row>
    <row r="2251" customFormat="false" ht="58.2" hidden="false" customHeight="false" outlineLevel="0" collapsed="false">
      <c r="A2251" s="13" t="s">
        <v>12601</v>
      </c>
      <c r="B2251" s="14" t="s">
        <v>144</v>
      </c>
      <c r="C2251" s="13" t="s">
        <v>161</v>
      </c>
      <c r="D2251" s="14" t="s">
        <v>12602</v>
      </c>
      <c r="E2251" s="16" t="s">
        <v>12603</v>
      </c>
      <c r="F2251" s="14" t="s">
        <v>415</v>
      </c>
      <c r="G2251" s="16" t="s">
        <v>12604</v>
      </c>
      <c r="H2251" s="13" t="s">
        <v>12085</v>
      </c>
      <c r="I2251" s="13" t="s">
        <v>12605</v>
      </c>
      <c r="J2251" s="13" t="s">
        <v>12606</v>
      </c>
      <c r="K2251" s="13" t="s">
        <v>12607</v>
      </c>
      <c r="L2251" s="13" t="s">
        <v>12608</v>
      </c>
      <c r="M2251" s="13" t="s">
        <v>56</v>
      </c>
      <c r="N2251" s="13" t="s">
        <v>249</v>
      </c>
      <c r="O2251" s="14"/>
      <c r="P2251" s="13" t="s">
        <v>4597</v>
      </c>
      <c r="Q2251" s="16" t="s">
        <v>12609</v>
      </c>
    </row>
    <row r="2252" customFormat="false" ht="72.35" hidden="false" customHeight="false" outlineLevel="0" collapsed="false">
      <c r="A2252" s="13" t="s">
        <v>12610</v>
      </c>
      <c r="B2252" s="14" t="s">
        <v>144</v>
      </c>
      <c r="C2252" s="13" t="s">
        <v>161</v>
      </c>
      <c r="D2252" s="14" t="s">
        <v>12611</v>
      </c>
      <c r="E2252" s="16" t="s">
        <v>12612</v>
      </c>
      <c r="F2252" s="14" t="s">
        <v>450</v>
      </c>
      <c r="G2252" s="16" t="s">
        <v>12613</v>
      </c>
      <c r="H2252" s="13" t="s">
        <v>12614</v>
      </c>
      <c r="I2252" s="13" t="s">
        <v>12605</v>
      </c>
      <c r="J2252" s="13" t="s">
        <v>12606</v>
      </c>
      <c r="K2252" s="13" t="s">
        <v>12607</v>
      </c>
      <c r="L2252" s="13" t="s">
        <v>12608</v>
      </c>
      <c r="M2252" s="13" t="s">
        <v>56</v>
      </c>
      <c r="N2252" s="13" t="s">
        <v>249</v>
      </c>
      <c r="O2252" s="14"/>
      <c r="P2252" s="13" t="s">
        <v>4597</v>
      </c>
      <c r="Q2252" s="16" t="s">
        <v>12615</v>
      </c>
    </row>
    <row r="2253" customFormat="false" ht="72.35" hidden="false" customHeight="false" outlineLevel="0" collapsed="false">
      <c r="A2253" s="13" t="s">
        <v>12616</v>
      </c>
      <c r="B2253" s="14" t="s">
        <v>144</v>
      </c>
      <c r="C2253" s="13" t="s">
        <v>161</v>
      </c>
      <c r="D2253" s="14" t="s">
        <v>12611</v>
      </c>
      <c r="E2253" s="16" t="s">
        <v>12617</v>
      </c>
      <c r="F2253" s="14" t="s">
        <v>415</v>
      </c>
      <c r="G2253" s="16" t="s">
        <v>12613</v>
      </c>
      <c r="H2253" s="13" t="s">
        <v>12614</v>
      </c>
      <c r="I2253" s="13" t="s">
        <v>12605</v>
      </c>
      <c r="J2253" s="13" t="s">
        <v>12606</v>
      </c>
      <c r="K2253" s="13" t="s">
        <v>12607</v>
      </c>
      <c r="L2253" s="13" t="s">
        <v>12608</v>
      </c>
      <c r="M2253" s="13" t="s">
        <v>56</v>
      </c>
      <c r="N2253" s="13" t="s">
        <v>249</v>
      </c>
      <c r="O2253" s="14"/>
      <c r="P2253" s="13" t="s">
        <v>4597</v>
      </c>
      <c r="Q2253" s="15" t="s">
        <v>12618</v>
      </c>
    </row>
    <row r="2254" customFormat="false" ht="44" hidden="false" customHeight="false" outlineLevel="0" collapsed="false">
      <c r="A2254" s="13" t="s">
        <v>12619</v>
      </c>
      <c r="B2254" s="14" t="s">
        <v>144</v>
      </c>
      <c r="C2254" s="13" t="s">
        <v>161</v>
      </c>
      <c r="D2254" s="14" t="s">
        <v>12611</v>
      </c>
      <c r="E2254" s="16" t="s">
        <v>12620</v>
      </c>
      <c r="F2254" s="14" t="s">
        <v>415</v>
      </c>
      <c r="G2254" s="16" t="s">
        <v>12613</v>
      </c>
      <c r="H2254" s="13" t="s">
        <v>12614</v>
      </c>
      <c r="I2254" s="13" t="s">
        <v>12605</v>
      </c>
      <c r="J2254" s="13" t="s">
        <v>12606</v>
      </c>
      <c r="K2254" s="13" t="s">
        <v>12607</v>
      </c>
      <c r="L2254" s="13" t="s">
        <v>12608</v>
      </c>
      <c r="M2254" s="13" t="s">
        <v>56</v>
      </c>
      <c r="N2254" s="13" t="s">
        <v>249</v>
      </c>
      <c r="O2254" s="14"/>
      <c r="P2254" s="13" t="s">
        <v>4597</v>
      </c>
      <c r="Q2254" s="15" t="s">
        <v>12621</v>
      </c>
    </row>
    <row r="2255" customFormat="false" ht="58.2" hidden="false" customHeight="false" outlineLevel="0" collapsed="false">
      <c r="A2255" s="13" t="s">
        <v>12622</v>
      </c>
      <c r="B2255" s="14" t="s">
        <v>144</v>
      </c>
      <c r="C2255" s="13" t="s">
        <v>161</v>
      </c>
      <c r="D2255" s="14" t="s">
        <v>12623</v>
      </c>
      <c r="E2255" s="16" t="s">
        <v>12624</v>
      </c>
      <c r="F2255" s="14" t="s">
        <v>415</v>
      </c>
      <c r="G2255" s="16" t="s">
        <v>12625</v>
      </c>
      <c r="H2255" s="13" t="s">
        <v>12626</v>
      </c>
      <c r="I2255" s="13" t="s">
        <v>12627</v>
      </c>
      <c r="J2255" s="13" t="s">
        <v>12628</v>
      </c>
      <c r="K2255" s="13" t="s">
        <v>12629</v>
      </c>
      <c r="L2255" s="13" t="s">
        <v>12630</v>
      </c>
      <c r="M2255" s="13" t="s">
        <v>56</v>
      </c>
      <c r="N2255" s="13" t="s">
        <v>249</v>
      </c>
      <c r="O2255" s="14"/>
      <c r="P2255" s="13" t="s">
        <v>4597</v>
      </c>
      <c r="Q2255" s="16" t="s">
        <v>12631</v>
      </c>
    </row>
    <row r="2256" customFormat="false" ht="44" hidden="false" customHeight="false" outlineLevel="0" collapsed="false">
      <c r="A2256" s="13" t="s">
        <v>12632</v>
      </c>
      <c r="B2256" s="14" t="s">
        <v>144</v>
      </c>
      <c r="C2256" s="13" t="s">
        <v>161</v>
      </c>
      <c r="D2256" s="14" t="s">
        <v>12633</v>
      </c>
      <c r="E2256" s="16" t="s">
        <v>12634</v>
      </c>
      <c r="F2256" s="14" t="s">
        <v>415</v>
      </c>
      <c r="G2256" s="16" t="s">
        <v>12635</v>
      </c>
      <c r="H2256" s="13" t="s">
        <v>12085</v>
      </c>
      <c r="I2256" s="13" t="s">
        <v>12636</v>
      </c>
      <c r="J2256" s="13" t="s">
        <v>12637</v>
      </c>
      <c r="K2256" s="13" t="s">
        <v>12638</v>
      </c>
      <c r="L2256" s="13" t="s">
        <v>12639</v>
      </c>
      <c r="M2256" s="13" t="s">
        <v>56</v>
      </c>
      <c r="N2256" s="13" t="s">
        <v>249</v>
      </c>
      <c r="O2256" s="14"/>
      <c r="P2256" s="13" t="s">
        <v>4597</v>
      </c>
      <c r="Q2256" s="16" t="s">
        <v>12640</v>
      </c>
    </row>
    <row r="2257" customFormat="false" ht="72.35" hidden="false" customHeight="false" outlineLevel="0" collapsed="false">
      <c r="A2257" s="13" t="s">
        <v>12641</v>
      </c>
      <c r="B2257" s="14" t="s">
        <v>144</v>
      </c>
      <c r="C2257" s="13" t="s">
        <v>161</v>
      </c>
      <c r="D2257" s="14" t="s">
        <v>12642</v>
      </c>
      <c r="E2257" s="15" t="s">
        <v>12643</v>
      </c>
      <c r="F2257" s="14" t="s">
        <v>415</v>
      </c>
      <c r="G2257" s="16" t="s">
        <v>12644</v>
      </c>
      <c r="H2257" s="13" t="s">
        <v>12645</v>
      </c>
      <c r="I2257" s="13" t="s">
        <v>12646</v>
      </c>
      <c r="J2257" s="13" t="s">
        <v>12647</v>
      </c>
      <c r="K2257" s="13" t="s">
        <v>12648</v>
      </c>
      <c r="L2257" s="13" t="s">
        <v>12649</v>
      </c>
      <c r="M2257" s="13" t="s">
        <v>53</v>
      </c>
      <c r="N2257" s="13" t="s">
        <v>249</v>
      </c>
      <c r="O2257" s="14"/>
      <c r="P2257" s="13" t="s">
        <v>4597</v>
      </c>
      <c r="Q2257" s="16" t="s">
        <v>12650</v>
      </c>
    </row>
    <row r="2258" customFormat="false" ht="72.35" hidden="false" customHeight="false" outlineLevel="0" collapsed="false">
      <c r="A2258" s="13" t="s">
        <v>12651</v>
      </c>
      <c r="B2258" s="14" t="s">
        <v>144</v>
      </c>
      <c r="C2258" s="13" t="s">
        <v>161</v>
      </c>
      <c r="D2258" s="14" t="s">
        <v>12652</v>
      </c>
      <c r="E2258" s="16" t="s">
        <v>12653</v>
      </c>
      <c r="F2258" s="14" t="s">
        <v>539</v>
      </c>
      <c r="G2258" s="16" t="s">
        <v>12654</v>
      </c>
      <c r="H2258" s="13" t="s">
        <v>12655</v>
      </c>
      <c r="I2258" s="13" t="s">
        <v>12656</v>
      </c>
      <c r="J2258" s="13" t="s">
        <v>12657</v>
      </c>
      <c r="K2258" s="13" t="s">
        <v>12658</v>
      </c>
      <c r="L2258" s="13" t="s">
        <v>12659</v>
      </c>
      <c r="M2258" s="13" t="s">
        <v>53</v>
      </c>
      <c r="N2258" s="13" t="s">
        <v>249</v>
      </c>
      <c r="O2258" s="14"/>
      <c r="P2258" s="13" t="s">
        <v>4597</v>
      </c>
      <c r="Q2258" s="16" t="s">
        <v>12660</v>
      </c>
    </row>
    <row r="2259" customFormat="false" ht="44" hidden="false" customHeight="false" outlineLevel="0" collapsed="false">
      <c r="A2259" s="13" t="s">
        <v>12661</v>
      </c>
      <c r="B2259" s="14" t="s">
        <v>144</v>
      </c>
      <c r="C2259" s="13" t="s">
        <v>161</v>
      </c>
      <c r="D2259" s="14" t="s">
        <v>12662</v>
      </c>
      <c r="E2259" s="16" t="s">
        <v>12663</v>
      </c>
      <c r="F2259" s="14" t="s">
        <v>415</v>
      </c>
      <c r="G2259" s="16" t="s">
        <v>12664</v>
      </c>
      <c r="H2259" s="13" t="s">
        <v>12665</v>
      </c>
      <c r="I2259" s="13" t="s">
        <v>12646</v>
      </c>
      <c r="J2259" s="13" t="s">
        <v>12647</v>
      </c>
      <c r="K2259" s="13" t="s">
        <v>12648</v>
      </c>
      <c r="L2259" s="13" t="s">
        <v>12649</v>
      </c>
      <c r="M2259" s="13" t="s">
        <v>53</v>
      </c>
      <c r="N2259" s="13" t="s">
        <v>249</v>
      </c>
      <c r="O2259" s="14"/>
      <c r="P2259" s="13" t="s">
        <v>4597</v>
      </c>
      <c r="Q2259" s="16" t="s">
        <v>12666</v>
      </c>
    </row>
    <row r="2260" customFormat="false" ht="58.2" hidden="false" customHeight="false" outlineLevel="0" collapsed="false">
      <c r="A2260" s="13" t="s">
        <v>12667</v>
      </c>
      <c r="B2260" s="14" t="s">
        <v>144</v>
      </c>
      <c r="C2260" s="13" t="s">
        <v>161</v>
      </c>
      <c r="D2260" s="14" t="s">
        <v>12668</v>
      </c>
      <c r="E2260" s="16" t="s">
        <v>12669</v>
      </c>
      <c r="F2260" s="14" t="s">
        <v>12370</v>
      </c>
      <c r="G2260" s="16" t="s">
        <v>12670</v>
      </c>
      <c r="H2260" s="13" t="s">
        <v>12671</v>
      </c>
      <c r="I2260" s="13" t="s">
        <v>12672</v>
      </c>
      <c r="J2260" s="13" t="s">
        <v>12673</v>
      </c>
      <c r="K2260" s="13" t="s">
        <v>12674</v>
      </c>
      <c r="L2260" s="13" t="s">
        <v>12675</v>
      </c>
      <c r="M2260" s="13" t="s">
        <v>56</v>
      </c>
      <c r="N2260" s="13" t="s">
        <v>249</v>
      </c>
      <c r="O2260" s="14"/>
      <c r="P2260" s="13" t="s">
        <v>4597</v>
      </c>
      <c r="Q2260" s="16" t="s">
        <v>12676</v>
      </c>
    </row>
    <row r="2261" customFormat="false" ht="58.2" hidden="false" customHeight="false" outlineLevel="0" collapsed="false">
      <c r="A2261" s="13" t="s">
        <v>12677</v>
      </c>
      <c r="B2261" s="14" t="s">
        <v>144</v>
      </c>
      <c r="C2261" s="13" t="s">
        <v>161</v>
      </c>
      <c r="D2261" s="14" t="s">
        <v>12668</v>
      </c>
      <c r="E2261" s="16" t="s">
        <v>12678</v>
      </c>
      <c r="F2261" s="14" t="s">
        <v>12370</v>
      </c>
      <c r="G2261" s="16" t="s">
        <v>12679</v>
      </c>
      <c r="H2261" s="13" t="s">
        <v>12085</v>
      </c>
      <c r="I2261" s="13" t="s">
        <v>12672</v>
      </c>
      <c r="J2261" s="13" t="s">
        <v>12673</v>
      </c>
      <c r="K2261" s="13" t="s">
        <v>12674</v>
      </c>
      <c r="L2261" s="13" t="s">
        <v>12675</v>
      </c>
      <c r="M2261" s="13" t="s">
        <v>56</v>
      </c>
      <c r="N2261" s="13" t="s">
        <v>249</v>
      </c>
      <c r="O2261" s="14"/>
      <c r="P2261" s="13" t="s">
        <v>4597</v>
      </c>
      <c r="Q2261" s="16" t="s">
        <v>12680</v>
      </c>
    </row>
    <row r="2262" customFormat="false" ht="58.2" hidden="false" customHeight="false" outlineLevel="0" collapsed="false">
      <c r="A2262" s="13" t="s">
        <v>12681</v>
      </c>
      <c r="B2262" s="14" t="s">
        <v>144</v>
      </c>
      <c r="C2262" s="13" t="s">
        <v>161</v>
      </c>
      <c r="D2262" s="14" t="s">
        <v>12662</v>
      </c>
      <c r="E2262" s="16" t="s">
        <v>12682</v>
      </c>
      <c r="F2262" s="14" t="s">
        <v>415</v>
      </c>
      <c r="G2262" s="16" t="s">
        <v>12683</v>
      </c>
      <c r="H2262" s="13" t="s">
        <v>12665</v>
      </c>
      <c r="I2262" s="13" t="s">
        <v>12646</v>
      </c>
      <c r="J2262" s="13" t="s">
        <v>12647</v>
      </c>
      <c r="K2262" s="13" t="s">
        <v>12648</v>
      </c>
      <c r="L2262" s="13" t="s">
        <v>12649</v>
      </c>
      <c r="M2262" s="13" t="s">
        <v>53</v>
      </c>
      <c r="N2262" s="13" t="s">
        <v>249</v>
      </c>
      <c r="O2262" s="14"/>
      <c r="P2262" s="13" t="s">
        <v>4597</v>
      </c>
      <c r="Q2262" s="16" t="s">
        <v>12684</v>
      </c>
    </row>
    <row r="2263" customFormat="false" ht="58.2" hidden="false" customHeight="false" outlineLevel="0" collapsed="false">
      <c r="A2263" s="13" t="s">
        <v>12685</v>
      </c>
      <c r="B2263" s="14" t="s">
        <v>144</v>
      </c>
      <c r="C2263" s="13" t="s">
        <v>161</v>
      </c>
      <c r="D2263" s="14" t="s">
        <v>12686</v>
      </c>
      <c r="E2263" s="16" t="s">
        <v>12687</v>
      </c>
      <c r="F2263" s="14" t="s">
        <v>6547</v>
      </c>
      <c r="G2263" s="16" t="s">
        <v>12688</v>
      </c>
      <c r="H2263" s="13" t="s">
        <v>12085</v>
      </c>
      <c r="I2263" s="13" t="s">
        <v>12689</v>
      </c>
      <c r="J2263" s="13" t="s">
        <v>12690</v>
      </c>
      <c r="K2263" s="13" t="s">
        <v>12691</v>
      </c>
      <c r="L2263" s="13" t="s">
        <v>12692</v>
      </c>
      <c r="M2263" s="13" t="s">
        <v>53</v>
      </c>
      <c r="N2263" s="13" t="s">
        <v>249</v>
      </c>
      <c r="O2263" s="14"/>
      <c r="P2263" s="13" t="s">
        <v>4597</v>
      </c>
      <c r="Q2263" s="16" t="s">
        <v>12693</v>
      </c>
    </row>
    <row r="2264" customFormat="false" ht="58.2" hidden="false" customHeight="false" outlineLevel="0" collapsed="false">
      <c r="A2264" s="13" t="s">
        <v>12694</v>
      </c>
      <c r="B2264" s="14" t="s">
        <v>144</v>
      </c>
      <c r="C2264" s="13" t="s">
        <v>161</v>
      </c>
      <c r="D2264" s="14" t="s">
        <v>12695</v>
      </c>
      <c r="E2264" s="16" t="s">
        <v>12696</v>
      </c>
      <c r="F2264" s="14" t="s">
        <v>12697</v>
      </c>
      <c r="G2264" s="16" t="s">
        <v>12698</v>
      </c>
      <c r="H2264" s="13" t="s">
        <v>12699</v>
      </c>
      <c r="I2264" s="13" t="s">
        <v>12700</v>
      </c>
      <c r="J2264" s="13" t="s">
        <v>12701</v>
      </c>
      <c r="K2264" s="13" t="s">
        <v>12702</v>
      </c>
      <c r="L2264" s="13" t="s">
        <v>12703</v>
      </c>
      <c r="M2264" s="13" t="s">
        <v>56</v>
      </c>
      <c r="N2264" s="13" t="s">
        <v>249</v>
      </c>
      <c r="O2264" s="14"/>
      <c r="P2264" s="13" t="s">
        <v>4597</v>
      </c>
      <c r="Q2264" s="16" t="s">
        <v>12704</v>
      </c>
    </row>
    <row r="2265" customFormat="false" ht="44" hidden="false" customHeight="false" outlineLevel="0" collapsed="false">
      <c r="A2265" s="13" t="s">
        <v>12705</v>
      </c>
      <c r="B2265" s="14" t="s">
        <v>144</v>
      </c>
      <c r="C2265" s="13" t="s">
        <v>161</v>
      </c>
      <c r="D2265" s="14" t="s">
        <v>12695</v>
      </c>
      <c r="E2265" s="16" t="s">
        <v>12706</v>
      </c>
      <c r="F2265" s="14" t="s">
        <v>415</v>
      </c>
      <c r="G2265" s="16" t="s">
        <v>12707</v>
      </c>
      <c r="H2265" s="13" t="s">
        <v>12699</v>
      </c>
      <c r="I2265" s="13" t="s">
        <v>12708</v>
      </c>
      <c r="J2265" s="13" t="s">
        <v>12709</v>
      </c>
      <c r="K2265" s="13" t="s">
        <v>12710</v>
      </c>
      <c r="L2265" s="13" t="s">
        <v>12711</v>
      </c>
      <c r="M2265" s="13" t="s">
        <v>56</v>
      </c>
      <c r="N2265" s="13" t="s">
        <v>249</v>
      </c>
      <c r="O2265" s="14"/>
      <c r="P2265" s="13" t="s">
        <v>4597</v>
      </c>
      <c r="Q2265" s="16" t="s">
        <v>12712</v>
      </c>
    </row>
    <row r="2266" customFormat="false" ht="44" hidden="false" customHeight="false" outlineLevel="0" collapsed="false">
      <c r="A2266" s="13" t="s">
        <v>12713</v>
      </c>
      <c r="B2266" s="14" t="s">
        <v>144</v>
      </c>
      <c r="C2266" s="13" t="s">
        <v>161</v>
      </c>
      <c r="D2266" s="14" t="s">
        <v>12695</v>
      </c>
      <c r="E2266" s="16" t="s">
        <v>12714</v>
      </c>
      <c r="F2266" s="14" t="s">
        <v>415</v>
      </c>
      <c r="G2266" s="16" t="s">
        <v>12715</v>
      </c>
      <c r="H2266" s="13" t="s">
        <v>12699</v>
      </c>
      <c r="I2266" s="13" t="s">
        <v>12708</v>
      </c>
      <c r="J2266" s="13" t="s">
        <v>12709</v>
      </c>
      <c r="K2266" s="13" t="s">
        <v>12710</v>
      </c>
      <c r="L2266" s="13" t="s">
        <v>12711</v>
      </c>
      <c r="M2266" s="13" t="s">
        <v>56</v>
      </c>
      <c r="N2266" s="13" t="s">
        <v>249</v>
      </c>
      <c r="O2266" s="14"/>
      <c r="P2266" s="13" t="s">
        <v>4597</v>
      </c>
      <c r="Q2266" s="16" t="s">
        <v>12716</v>
      </c>
    </row>
    <row r="2267" customFormat="false" ht="72.35" hidden="false" customHeight="false" outlineLevel="0" collapsed="false">
      <c r="A2267" s="13" t="s">
        <v>12717</v>
      </c>
      <c r="B2267" s="14" t="s">
        <v>144</v>
      </c>
      <c r="C2267" s="13" t="s">
        <v>161</v>
      </c>
      <c r="D2267" s="14" t="s">
        <v>12718</v>
      </c>
      <c r="E2267" s="16" t="s">
        <v>12719</v>
      </c>
      <c r="F2267" s="14" t="s">
        <v>415</v>
      </c>
      <c r="G2267" s="16" t="s">
        <v>12720</v>
      </c>
      <c r="H2267" s="13" t="s">
        <v>12085</v>
      </c>
      <c r="I2267" s="13" t="s">
        <v>12721</v>
      </c>
      <c r="J2267" s="13" t="s">
        <v>12722</v>
      </c>
      <c r="K2267" s="13" t="s">
        <v>12723</v>
      </c>
      <c r="L2267" s="13" t="s">
        <v>12724</v>
      </c>
      <c r="M2267" s="13" t="s">
        <v>56</v>
      </c>
      <c r="N2267" s="13" t="s">
        <v>249</v>
      </c>
      <c r="O2267" s="14"/>
      <c r="P2267" s="13" t="s">
        <v>4597</v>
      </c>
      <c r="Q2267" s="15" t="s">
        <v>12725</v>
      </c>
    </row>
    <row r="2268" customFormat="false" ht="72.35" hidden="false" customHeight="false" outlineLevel="0" collapsed="false">
      <c r="A2268" s="13" t="s">
        <v>12726</v>
      </c>
      <c r="B2268" s="14" t="s">
        <v>144</v>
      </c>
      <c r="C2268" s="13" t="s">
        <v>161</v>
      </c>
      <c r="D2268" s="14" t="s">
        <v>12611</v>
      </c>
      <c r="E2268" s="16" t="s">
        <v>12727</v>
      </c>
      <c r="F2268" s="14" t="s">
        <v>450</v>
      </c>
      <c r="G2268" s="16" t="s">
        <v>12613</v>
      </c>
      <c r="H2268" s="13" t="s">
        <v>12614</v>
      </c>
      <c r="I2268" s="13" t="s">
        <v>12605</v>
      </c>
      <c r="J2268" s="13" t="s">
        <v>12606</v>
      </c>
      <c r="K2268" s="13" t="s">
        <v>12607</v>
      </c>
      <c r="L2268" s="13" t="s">
        <v>12608</v>
      </c>
      <c r="M2268" s="13" t="s">
        <v>56</v>
      </c>
      <c r="N2268" s="13" t="s">
        <v>249</v>
      </c>
      <c r="O2268" s="14"/>
      <c r="P2268" s="13" t="s">
        <v>4597</v>
      </c>
      <c r="Q2268" s="16" t="s">
        <v>12728</v>
      </c>
    </row>
    <row r="2269" customFormat="false" ht="86.55" hidden="false" customHeight="false" outlineLevel="0" collapsed="false">
      <c r="A2269" s="13" t="s">
        <v>12729</v>
      </c>
      <c r="B2269" s="14" t="s">
        <v>144</v>
      </c>
      <c r="C2269" s="13" t="s">
        <v>161</v>
      </c>
      <c r="D2269" s="14" t="s">
        <v>12730</v>
      </c>
      <c r="E2269" s="16" t="s">
        <v>12731</v>
      </c>
      <c r="F2269" s="14" t="s">
        <v>450</v>
      </c>
      <c r="G2269" s="16" t="s">
        <v>12732</v>
      </c>
      <c r="H2269" s="13" t="s">
        <v>12733</v>
      </c>
      <c r="I2269" s="13" t="s">
        <v>12734</v>
      </c>
      <c r="J2269" s="13" t="s">
        <v>12735</v>
      </c>
      <c r="K2269" s="14"/>
      <c r="L2269" s="13" t="s">
        <v>12736</v>
      </c>
      <c r="M2269" s="13" t="s">
        <v>56</v>
      </c>
      <c r="N2269" s="13" t="s">
        <v>249</v>
      </c>
      <c r="O2269" s="14"/>
      <c r="P2269" s="13" t="s">
        <v>4597</v>
      </c>
      <c r="Q2269" s="16" t="s">
        <v>12737</v>
      </c>
    </row>
    <row r="2270" customFormat="false" ht="86.55" hidden="false" customHeight="false" outlineLevel="0" collapsed="false">
      <c r="A2270" s="13" t="s">
        <v>12738</v>
      </c>
      <c r="B2270" s="14" t="s">
        <v>144</v>
      </c>
      <c r="C2270" s="13" t="s">
        <v>161</v>
      </c>
      <c r="D2270" s="14" t="s">
        <v>12730</v>
      </c>
      <c r="E2270" s="16" t="s">
        <v>12739</v>
      </c>
      <c r="F2270" s="14" t="s">
        <v>450</v>
      </c>
      <c r="G2270" s="16" t="s">
        <v>12740</v>
      </c>
      <c r="H2270" s="13" t="s">
        <v>12085</v>
      </c>
      <c r="I2270" s="13" t="s">
        <v>12734</v>
      </c>
      <c r="J2270" s="13" t="s">
        <v>12735</v>
      </c>
      <c r="K2270" s="14"/>
      <c r="L2270" s="13" t="s">
        <v>12736</v>
      </c>
      <c r="M2270" s="13" t="s">
        <v>56</v>
      </c>
      <c r="N2270" s="13" t="s">
        <v>249</v>
      </c>
      <c r="O2270" s="14"/>
      <c r="P2270" s="13" t="s">
        <v>4597</v>
      </c>
      <c r="Q2270" s="16" t="s">
        <v>12741</v>
      </c>
    </row>
    <row r="2271" customFormat="false" ht="72.35" hidden="false" customHeight="false" outlineLevel="0" collapsed="false">
      <c r="A2271" s="13" t="s">
        <v>12742</v>
      </c>
      <c r="B2271" s="14" t="s">
        <v>144</v>
      </c>
      <c r="C2271" s="13" t="s">
        <v>161</v>
      </c>
      <c r="D2271" s="14" t="s">
        <v>12730</v>
      </c>
      <c r="E2271" s="16" t="s">
        <v>12743</v>
      </c>
      <c r="F2271" s="14" t="s">
        <v>12093</v>
      </c>
      <c r="G2271" s="16" t="s">
        <v>12744</v>
      </c>
      <c r="H2271" s="13" t="s">
        <v>12085</v>
      </c>
      <c r="I2271" s="13" t="s">
        <v>12745</v>
      </c>
      <c r="J2271" s="13" t="s">
        <v>12746</v>
      </c>
      <c r="K2271" s="13" t="s">
        <v>12747</v>
      </c>
      <c r="L2271" s="13" t="s">
        <v>12748</v>
      </c>
      <c r="M2271" s="13" t="s">
        <v>56</v>
      </c>
      <c r="N2271" s="13" t="s">
        <v>249</v>
      </c>
      <c r="O2271" s="14"/>
      <c r="P2271" s="13" t="s">
        <v>4597</v>
      </c>
      <c r="Q2271" s="16" t="s">
        <v>12749</v>
      </c>
    </row>
    <row r="2272" customFormat="false" ht="100.7" hidden="false" customHeight="false" outlineLevel="0" collapsed="false">
      <c r="A2272" s="13" t="s">
        <v>12750</v>
      </c>
      <c r="B2272" s="14" t="s">
        <v>144</v>
      </c>
      <c r="C2272" s="13" t="s">
        <v>161</v>
      </c>
      <c r="D2272" s="14" t="s">
        <v>12730</v>
      </c>
      <c r="E2272" s="16" t="s">
        <v>12751</v>
      </c>
      <c r="F2272" s="14" t="s">
        <v>450</v>
      </c>
      <c r="G2272" s="16" t="s">
        <v>12752</v>
      </c>
      <c r="H2272" s="13" t="s">
        <v>12085</v>
      </c>
      <c r="I2272" s="13" t="s">
        <v>12753</v>
      </c>
      <c r="J2272" s="13" t="s">
        <v>12754</v>
      </c>
      <c r="K2272" s="13" t="s">
        <v>12755</v>
      </c>
      <c r="L2272" s="13" t="s">
        <v>12756</v>
      </c>
      <c r="M2272" s="13" t="s">
        <v>56</v>
      </c>
      <c r="N2272" s="13" t="s">
        <v>249</v>
      </c>
      <c r="O2272" s="14"/>
      <c r="P2272" s="13" t="s">
        <v>4597</v>
      </c>
      <c r="Q2272" s="16" t="s">
        <v>12757</v>
      </c>
    </row>
    <row r="2273" customFormat="false" ht="100.7" hidden="false" customHeight="false" outlineLevel="0" collapsed="false">
      <c r="A2273" s="13" t="s">
        <v>12758</v>
      </c>
      <c r="B2273" s="14" t="s">
        <v>144</v>
      </c>
      <c r="C2273" s="13" t="s">
        <v>161</v>
      </c>
      <c r="D2273" s="14" t="s">
        <v>12759</v>
      </c>
      <c r="E2273" s="16" t="s">
        <v>12760</v>
      </c>
      <c r="F2273" s="14" t="s">
        <v>6547</v>
      </c>
      <c r="G2273" s="16" t="s">
        <v>12761</v>
      </c>
      <c r="H2273" s="13" t="s">
        <v>12762</v>
      </c>
      <c r="I2273" s="13" t="s">
        <v>12763</v>
      </c>
      <c r="J2273" s="13" t="s">
        <v>12764</v>
      </c>
      <c r="K2273" s="13" t="s">
        <v>12765</v>
      </c>
      <c r="L2273" s="13" t="s">
        <v>12766</v>
      </c>
      <c r="M2273" s="13" t="s">
        <v>56</v>
      </c>
      <c r="N2273" s="13" t="s">
        <v>249</v>
      </c>
      <c r="O2273" s="14"/>
      <c r="P2273" s="13" t="s">
        <v>4597</v>
      </c>
      <c r="Q2273" s="16" t="s">
        <v>12767</v>
      </c>
    </row>
    <row r="2274" customFormat="false" ht="72.35" hidden="false" customHeight="false" outlineLevel="0" collapsed="false">
      <c r="A2274" s="13" t="s">
        <v>12768</v>
      </c>
      <c r="B2274" s="14" t="s">
        <v>144</v>
      </c>
      <c r="C2274" s="13" t="s">
        <v>161</v>
      </c>
      <c r="D2274" s="14" t="s">
        <v>12759</v>
      </c>
      <c r="E2274" s="16" t="s">
        <v>12769</v>
      </c>
      <c r="F2274" s="14" t="s">
        <v>12093</v>
      </c>
      <c r="G2274" s="16" t="s">
        <v>12770</v>
      </c>
      <c r="H2274" s="13" t="s">
        <v>12771</v>
      </c>
      <c r="I2274" s="13" t="s">
        <v>12772</v>
      </c>
      <c r="J2274" s="13" t="s">
        <v>12773</v>
      </c>
      <c r="K2274" s="13" t="s">
        <v>12774</v>
      </c>
      <c r="L2274" s="13" t="s">
        <v>12775</v>
      </c>
      <c r="M2274" s="13" t="s">
        <v>53</v>
      </c>
      <c r="N2274" s="13" t="s">
        <v>249</v>
      </c>
      <c r="O2274" s="14"/>
      <c r="P2274" s="13" t="s">
        <v>4597</v>
      </c>
      <c r="Q2274" s="16" t="s">
        <v>12776</v>
      </c>
    </row>
    <row r="2275" customFormat="false" ht="86.55" hidden="false" customHeight="false" outlineLevel="0" collapsed="false">
      <c r="A2275" s="13" t="s">
        <v>12777</v>
      </c>
      <c r="B2275" s="14" t="s">
        <v>144</v>
      </c>
      <c r="C2275" s="13" t="s">
        <v>161</v>
      </c>
      <c r="D2275" s="14" t="s">
        <v>12759</v>
      </c>
      <c r="E2275" s="16" t="s">
        <v>12778</v>
      </c>
      <c r="F2275" s="14" t="s">
        <v>8307</v>
      </c>
      <c r="G2275" s="16" t="s">
        <v>12779</v>
      </c>
      <c r="H2275" s="13" t="s">
        <v>12780</v>
      </c>
      <c r="I2275" s="13" t="s">
        <v>12781</v>
      </c>
      <c r="J2275" s="13" t="s">
        <v>12782</v>
      </c>
      <c r="K2275" s="13" t="s">
        <v>12783</v>
      </c>
      <c r="L2275" s="13" t="s">
        <v>12784</v>
      </c>
      <c r="M2275" s="13" t="s">
        <v>56</v>
      </c>
      <c r="N2275" s="13" t="s">
        <v>249</v>
      </c>
      <c r="O2275" s="14"/>
      <c r="P2275" s="13" t="s">
        <v>4597</v>
      </c>
      <c r="Q2275" s="16" t="s">
        <v>12785</v>
      </c>
    </row>
    <row r="2276" customFormat="false" ht="72.35" hidden="false" customHeight="false" outlineLevel="0" collapsed="false">
      <c r="A2276" s="13" t="s">
        <v>12786</v>
      </c>
      <c r="B2276" s="14" t="s">
        <v>144</v>
      </c>
      <c r="C2276" s="13" t="s">
        <v>161</v>
      </c>
      <c r="D2276" s="14" t="s">
        <v>12759</v>
      </c>
      <c r="E2276" s="16" t="s">
        <v>12787</v>
      </c>
      <c r="F2276" s="14" t="s">
        <v>12093</v>
      </c>
      <c r="G2276" s="16" t="s">
        <v>12788</v>
      </c>
      <c r="H2276" s="13" t="s">
        <v>12085</v>
      </c>
      <c r="I2276" s="13" t="s">
        <v>12789</v>
      </c>
      <c r="J2276" s="13" t="s">
        <v>12790</v>
      </c>
      <c r="K2276" s="13" t="s">
        <v>12791</v>
      </c>
      <c r="L2276" s="13" t="s">
        <v>12792</v>
      </c>
      <c r="M2276" s="13" t="s">
        <v>56</v>
      </c>
      <c r="N2276" s="13" t="s">
        <v>249</v>
      </c>
      <c r="O2276" s="14"/>
      <c r="P2276" s="13" t="s">
        <v>4597</v>
      </c>
      <c r="Q2276" s="16" t="s">
        <v>12793</v>
      </c>
    </row>
    <row r="2277" customFormat="false" ht="100.7" hidden="false" customHeight="false" outlineLevel="0" collapsed="false">
      <c r="A2277" s="13" t="s">
        <v>12794</v>
      </c>
      <c r="B2277" s="14" t="s">
        <v>144</v>
      </c>
      <c r="C2277" s="13" t="s">
        <v>161</v>
      </c>
      <c r="D2277" s="14" t="s">
        <v>12759</v>
      </c>
      <c r="E2277" s="16" t="s">
        <v>12795</v>
      </c>
      <c r="F2277" s="14" t="s">
        <v>12093</v>
      </c>
      <c r="G2277" s="16" t="s">
        <v>12796</v>
      </c>
      <c r="H2277" s="13" t="s">
        <v>12085</v>
      </c>
      <c r="I2277" s="13" t="s">
        <v>12797</v>
      </c>
      <c r="J2277" s="13" t="s">
        <v>12798</v>
      </c>
      <c r="K2277" s="13" t="s">
        <v>12799</v>
      </c>
      <c r="L2277" s="13" t="s">
        <v>12800</v>
      </c>
      <c r="M2277" s="13" t="s">
        <v>56</v>
      </c>
      <c r="N2277" s="13" t="s">
        <v>249</v>
      </c>
      <c r="O2277" s="14"/>
      <c r="P2277" s="13" t="s">
        <v>4597</v>
      </c>
      <c r="Q2277" s="15" t="s">
        <v>12801</v>
      </c>
    </row>
    <row r="2278" customFormat="false" ht="100.7" hidden="false" customHeight="false" outlineLevel="0" collapsed="false">
      <c r="A2278" s="13" t="s">
        <v>12802</v>
      </c>
      <c r="B2278" s="14" t="s">
        <v>144</v>
      </c>
      <c r="C2278" s="13" t="s">
        <v>163</v>
      </c>
      <c r="D2278" s="14" t="s">
        <v>12803</v>
      </c>
      <c r="E2278" s="16" t="s">
        <v>12804</v>
      </c>
      <c r="F2278" s="14" t="s">
        <v>396</v>
      </c>
      <c r="G2278" s="16" t="s">
        <v>12805</v>
      </c>
      <c r="H2278" s="13" t="s">
        <v>12085</v>
      </c>
      <c r="I2278" s="13" t="s">
        <v>12806</v>
      </c>
      <c r="J2278" s="13" t="s">
        <v>12807</v>
      </c>
      <c r="K2278" s="13" t="s">
        <v>12808</v>
      </c>
      <c r="L2278" s="13" t="s">
        <v>12809</v>
      </c>
      <c r="M2278" s="13" t="s">
        <v>53</v>
      </c>
      <c r="N2278" s="13" t="s">
        <v>249</v>
      </c>
      <c r="O2278" s="14"/>
      <c r="P2278" s="13" t="s">
        <v>4597</v>
      </c>
      <c r="Q2278" s="16" t="s">
        <v>12810</v>
      </c>
    </row>
    <row r="2279" customFormat="false" ht="100.7" hidden="false" customHeight="false" outlineLevel="0" collapsed="false">
      <c r="A2279" s="13" t="s">
        <v>12811</v>
      </c>
      <c r="B2279" s="14" t="s">
        <v>144</v>
      </c>
      <c r="C2279" s="13" t="s">
        <v>163</v>
      </c>
      <c r="D2279" s="14" t="s">
        <v>12803</v>
      </c>
      <c r="E2279" s="16" t="s">
        <v>12812</v>
      </c>
      <c r="F2279" s="14" t="s">
        <v>12093</v>
      </c>
      <c r="G2279" s="16" t="s">
        <v>12805</v>
      </c>
      <c r="H2279" s="13" t="s">
        <v>12085</v>
      </c>
      <c r="I2279" s="13" t="s">
        <v>12813</v>
      </c>
      <c r="J2279" s="13" t="s">
        <v>12814</v>
      </c>
      <c r="K2279" s="13" t="s">
        <v>12815</v>
      </c>
      <c r="L2279" s="13" t="s">
        <v>12816</v>
      </c>
      <c r="M2279" s="13" t="s">
        <v>56</v>
      </c>
      <c r="N2279" s="13" t="s">
        <v>249</v>
      </c>
      <c r="O2279" s="14"/>
      <c r="P2279" s="13" t="s">
        <v>4597</v>
      </c>
      <c r="Q2279" s="16" t="s">
        <v>12817</v>
      </c>
    </row>
    <row r="2280" customFormat="false" ht="100.7" hidden="false" customHeight="false" outlineLevel="0" collapsed="false">
      <c r="A2280" s="13" t="s">
        <v>12818</v>
      </c>
      <c r="B2280" s="14" t="s">
        <v>144</v>
      </c>
      <c r="C2280" s="13" t="s">
        <v>163</v>
      </c>
      <c r="D2280" s="14" t="s">
        <v>12819</v>
      </c>
      <c r="E2280" s="16" t="s">
        <v>12820</v>
      </c>
      <c r="F2280" s="14" t="s">
        <v>450</v>
      </c>
      <c r="G2280" s="16" t="s">
        <v>12821</v>
      </c>
      <c r="H2280" s="13" t="s">
        <v>12085</v>
      </c>
      <c r="I2280" s="13" t="s">
        <v>12822</v>
      </c>
      <c r="J2280" s="13" t="s">
        <v>12823</v>
      </c>
      <c r="K2280" s="13" t="s">
        <v>12824</v>
      </c>
      <c r="L2280" s="13" t="s">
        <v>12825</v>
      </c>
      <c r="M2280" s="13" t="s">
        <v>56</v>
      </c>
      <c r="N2280" s="13" t="s">
        <v>249</v>
      </c>
      <c r="O2280" s="14"/>
      <c r="P2280" s="13" t="s">
        <v>4597</v>
      </c>
      <c r="Q2280" s="16" t="s">
        <v>12826</v>
      </c>
    </row>
    <row r="2281" customFormat="false" ht="86.55" hidden="false" customHeight="false" outlineLevel="0" collapsed="false">
      <c r="A2281" s="13" t="s">
        <v>12827</v>
      </c>
      <c r="B2281" s="14" t="s">
        <v>144</v>
      </c>
      <c r="C2281" s="13" t="s">
        <v>163</v>
      </c>
      <c r="D2281" s="14" t="s">
        <v>12819</v>
      </c>
      <c r="E2281" s="16" t="s">
        <v>12828</v>
      </c>
      <c r="F2281" s="14" t="s">
        <v>12093</v>
      </c>
      <c r="G2281" s="16" t="s">
        <v>12829</v>
      </c>
      <c r="H2281" s="13" t="s">
        <v>12085</v>
      </c>
      <c r="I2281" s="13" t="s">
        <v>12830</v>
      </c>
      <c r="J2281" s="13" t="s">
        <v>12831</v>
      </c>
      <c r="K2281" s="13" t="s">
        <v>12832</v>
      </c>
      <c r="L2281" s="13" t="s">
        <v>12833</v>
      </c>
      <c r="M2281" s="13" t="s">
        <v>56</v>
      </c>
      <c r="N2281" s="13" t="s">
        <v>249</v>
      </c>
      <c r="O2281" s="14"/>
      <c r="P2281" s="13" t="s">
        <v>4597</v>
      </c>
      <c r="Q2281" s="16" t="s">
        <v>12834</v>
      </c>
    </row>
    <row r="2282" customFormat="false" ht="114.9" hidden="false" customHeight="false" outlineLevel="0" collapsed="false">
      <c r="A2282" s="13" t="s">
        <v>12835</v>
      </c>
      <c r="B2282" s="14" t="s">
        <v>144</v>
      </c>
      <c r="C2282" s="13" t="s">
        <v>163</v>
      </c>
      <c r="D2282" s="14" t="s">
        <v>12819</v>
      </c>
      <c r="E2282" s="16" t="s">
        <v>12836</v>
      </c>
      <c r="F2282" s="14" t="s">
        <v>450</v>
      </c>
      <c r="G2282" s="16" t="s">
        <v>12837</v>
      </c>
      <c r="H2282" s="13" t="s">
        <v>12085</v>
      </c>
      <c r="I2282" s="13" t="s">
        <v>12838</v>
      </c>
      <c r="J2282" s="13" t="s">
        <v>12839</v>
      </c>
      <c r="K2282" s="13" t="s">
        <v>12840</v>
      </c>
      <c r="L2282" s="13" t="s">
        <v>12841</v>
      </c>
      <c r="M2282" s="13" t="s">
        <v>53</v>
      </c>
      <c r="N2282" s="13" t="s">
        <v>249</v>
      </c>
      <c r="O2282" s="14"/>
      <c r="P2282" s="13" t="s">
        <v>4597</v>
      </c>
      <c r="Q2282" s="16" t="s">
        <v>12842</v>
      </c>
    </row>
    <row r="2283" customFormat="false" ht="86.55" hidden="false" customHeight="false" outlineLevel="0" collapsed="false">
      <c r="A2283" s="13" t="s">
        <v>12843</v>
      </c>
      <c r="B2283" s="14" t="s">
        <v>144</v>
      </c>
      <c r="C2283" s="13" t="s">
        <v>163</v>
      </c>
      <c r="D2283" s="14" t="s">
        <v>12844</v>
      </c>
      <c r="E2283" s="16" t="s">
        <v>12845</v>
      </c>
      <c r="F2283" s="14" t="s">
        <v>12093</v>
      </c>
      <c r="G2283" s="16" t="s">
        <v>12846</v>
      </c>
      <c r="H2283" s="13" t="s">
        <v>11473</v>
      </c>
      <c r="I2283" s="13" t="s">
        <v>12847</v>
      </c>
      <c r="J2283" s="13" t="s">
        <v>12848</v>
      </c>
      <c r="K2283" s="13" t="s">
        <v>12849</v>
      </c>
      <c r="L2283" s="13" t="s">
        <v>12850</v>
      </c>
      <c r="M2283" s="13" t="s">
        <v>56</v>
      </c>
      <c r="N2283" s="13" t="s">
        <v>249</v>
      </c>
      <c r="O2283" s="14"/>
      <c r="P2283" s="13" t="s">
        <v>4597</v>
      </c>
      <c r="Q2283" s="16" t="s">
        <v>12851</v>
      </c>
    </row>
    <row r="2284" customFormat="false" ht="114.9" hidden="false" customHeight="false" outlineLevel="0" collapsed="false">
      <c r="A2284" s="13" t="s">
        <v>12852</v>
      </c>
      <c r="B2284" s="14" t="s">
        <v>144</v>
      </c>
      <c r="C2284" s="13" t="s">
        <v>163</v>
      </c>
      <c r="D2284" s="14" t="s">
        <v>12844</v>
      </c>
      <c r="E2284" s="16" t="s">
        <v>12853</v>
      </c>
      <c r="F2284" s="14" t="s">
        <v>12093</v>
      </c>
      <c r="G2284" s="16" t="s">
        <v>12854</v>
      </c>
      <c r="H2284" s="13" t="s">
        <v>11473</v>
      </c>
      <c r="I2284" s="13" t="s">
        <v>12855</v>
      </c>
      <c r="J2284" s="13" t="s">
        <v>12856</v>
      </c>
      <c r="K2284" s="13" t="s">
        <v>12857</v>
      </c>
      <c r="L2284" s="13" t="s">
        <v>12858</v>
      </c>
      <c r="M2284" s="13" t="s">
        <v>53</v>
      </c>
      <c r="N2284" s="13" t="s">
        <v>249</v>
      </c>
      <c r="O2284" s="14"/>
      <c r="P2284" s="13" t="s">
        <v>4597</v>
      </c>
      <c r="Q2284" s="16" t="s">
        <v>12859</v>
      </c>
    </row>
    <row r="2285" customFormat="false" ht="100.7" hidden="false" customHeight="false" outlineLevel="0" collapsed="false">
      <c r="A2285" s="13" t="s">
        <v>12860</v>
      </c>
      <c r="B2285" s="14" t="s">
        <v>144</v>
      </c>
      <c r="C2285" s="13" t="s">
        <v>163</v>
      </c>
      <c r="D2285" s="14" t="s">
        <v>12861</v>
      </c>
      <c r="E2285" s="16" t="s">
        <v>12862</v>
      </c>
      <c r="F2285" s="14" t="s">
        <v>12093</v>
      </c>
      <c r="G2285" s="16" t="s">
        <v>12863</v>
      </c>
      <c r="H2285" s="13" t="s">
        <v>12864</v>
      </c>
      <c r="I2285" s="13" t="s">
        <v>12865</v>
      </c>
      <c r="J2285" s="13" t="s">
        <v>12866</v>
      </c>
      <c r="K2285" s="13" t="s">
        <v>12867</v>
      </c>
      <c r="L2285" s="13" t="s">
        <v>12868</v>
      </c>
      <c r="M2285" s="13" t="s">
        <v>53</v>
      </c>
      <c r="N2285" s="13" t="s">
        <v>249</v>
      </c>
      <c r="O2285" s="14"/>
      <c r="P2285" s="13" t="s">
        <v>4597</v>
      </c>
      <c r="Q2285" s="16" t="s">
        <v>12869</v>
      </c>
    </row>
    <row r="2286" customFormat="false" ht="86.55" hidden="false" customHeight="false" outlineLevel="0" collapsed="false">
      <c r="A2286" s="13" t="s">
        <v>12870</v>
      </c>
      <c r="B2286" s="14" t="s">
        <v>144</v>
      </c>
      <c r="C2286" s="13" t="s">
        <v>163</v>
      </c>
      <c r="D2286" s="14" t="s">
        <v>12861</v>
      </c>
      <c r="E2286" s="16" t="s">
        <v>12871</v>
      </c>
      <c r="F2286" s="14" t="s">
        <v>6547</v>
      </c>
      <c r="G2286" s="16" t="s">
        <v>12863</v>
      </c>
      <c r="H2286" s="13" t="s">
        <v>12864</v>
      </c>
      <c r="I2286" s="13" t="s">
        <v>12872</v>
      </c>
      <c r="J2286" s="13" t="s">
        <v>12873</v>
      </c>
      <c r="K2286" s="13" t="s">
        <v>12874</v>
      </c>
      <c r="L2286" s="13" t="s">
        <v>12875</v>
      </c>
      <c r="M2286" s="13" t="s">
        <v>52</v>
      </c>
      <c r="N2286" s="13" t="s">
        <v>249</v>
      </c>
      <c r="O2286" s="14"/>
      <c r="P2286" s="13" t="s">
        <v>4597</v>
      </c>
      <c r="Q2286" s="16" t="s">
        <v>12876</v>
      </c>
    </row>
    <row r="2287" customFormat="false" ht="86.55" hidden="false" customHeight="false" outlineLevel="0" collapsed="false">
      <c r="A2287" s="13" t="s">
        <v>12877</v>
      </c>
      <c r="B2287" s="14" t="s">
        <v>144</v>
      </c>
      <c r="C2287" s="13" t="s">
        <v>163</v>
      </c>
      <c r="D2287" s="14" t="s">
        <v>12878</v>
      </c>
      <c r="E2287" s="16" t="s">
        <v>12879</v>
      </c>
      <c r="F2287" s="14" t="s">
        <v>12880</v>
      </c>
      <c r="G2287" s="16" t="s">
        <v>12881</v>
      </c>
      <c r="H2287" s="13" t="s">
        <v>11473</v>
      </c>
      <c r="I2287" s="13" t="s">
        <v>12882</v>
      </c>
      <c r="J2287" s="13" t="s">
        <v>12883</v>
      </c>
      <c r="K2287" s="13" t="s">
        <v>12884</v>
      </c>
      <c r="L2287" s="13" t="s">
        <v>12885</v>
      </c>
      <c r="M2287" s="13" t="s">
        <v>56</v>
      </c>
      <c r="N2287" s="13" t="s">
        <v>249</v>
      </c>
      <c r="O2287" s="14"/>
      <c r="P2287" s="13" t="s">
        <v>4597</v>
      </c>
      <c r="Q2287" s="15" t="s">
        <v>12886</v>
      </c>
    </row>
    <row r="2288" customFormat="false" ht="100.7" hidden="false" customHeight="false" outlineLevel="0" collapsed="false">
      <c r="A2288" s="13" t="s">
        <v>12887</v>
      </c>
      <c r="B2288" s="14" t="s">
        <v>144</v>
      </c>
      <c r="C2288" s="13" t="s">
        <v>163</v>
      </c>
      <c r="D2288" s="14" t="s">
        <v>12878</v>
      </c>
      <c r="E2288" s="16" t="s">
        <v>12888</v>
      </c>
      <c r="F2288" s="14" t="s">
        <v>12889</v>
      </c>
      <c r="G2288" s="16" t="s">
        <v>12890</v>
      </c>
      <c r="H2288" s="13" t="s">
        <v>11473</v>
      </c>
      <c r="I2288" s="13" t="s">
        <v>12891</v>
      </c>
      <c r="J2288" s="13" t="s">
        <v>12892</v>
      </c>
      <c r="K2288" s="13" t="s">
        <v>12893</v>
      </c>
      <c r="L2288" s="13" t="s">
        <v>12894</v>
      </c>
      <c r="M2288" s="13" t="s">
        <v>52</v>
      </c>
      <c r="N2288" s="13" t="s">
        <v>249</v>
      </c>
      <c r="O2288" s="14"/>
      <c r="P2288" s="13" t="s">
        <v>4597</v>
      </c>
      <c r="Q2288" s="16" t="s">
        <v>12895</v>
      </c>
    </row>
    <row r="2289" customFormat="false" ht="72.35" hidden="false" customHeight="false" outlineLevel="0" collapsed="false">
      <c r="A2289" s="13" t="s">
        <v>12896</v>
      </c>
      <c r="B2289" s="14" t="s">
        <v>144</v>
      </c>
      <c r="C2289" s="13" t="s">
        <v>163</v>
      </c>
      <c r="D2289" s="14" t="s">
        <v>12897</v>
      </c>
      <c r="E2289" s="16" t="s">
        <v>12898</v>
      </c>
      <c r="F2289" s="14" t="s">
        <v>12093</v>
      </c>
      <c r="G2289" s="16" t="s">
        <v>12899</v>
      </c>
      <c r="H2289" s="13" t="s">
        <v>12900</v>
      </c>
      <c r="I2289" s="13" t="s">
        <v>12901</v>
      </c>
      <c r="J2289" s="13" t="s">
        <v>12902</v>
      </c>
      <c r="K2289" s="13" t="s">
        <v>12903</v>
      </c>
      <c r="L2289" s="13" t="s">
        <v>12904</v>
      </c>
      <c r="M2289" s="13" t="s">
        <v>56</v>
      </c>
      <c r="N2289" s="13" t="s">
        <v>249</v>
      </c>
      <c r="O2289" s="14"/>
      <c r="P2289" s="13" t="s">
        <v>4597</v>
      </c>
      <c r="Q2289" s="16" t="s">
        <v>12905</v>
      </c>
    </row>
    <row r="2290" customFormat="false" ht="58.2" hidden="false" customHeight="false" outlineLevel="0" collapsed="false">
      <c r="A2290" s="13" t="s">
        <v>12906</v>
      </c>
      <c r="B2290" s="14" t="s">
        <v>144</v>
      </c>
      <c r="C2290" s="13" t="s">
        <v>163</v>
      </c>
      <c r="D2290" s="14" t="s">
        <v>12897</v>
      </c>
      <c r="E2290" s="16" t="s">
        <v>12907</v>
      </c>
      <c r="F2290" s="14" t="s">
        <v>12093</v>
      </c>
      <c r="G2290" s="16" t="s">
        <v>12908</v>
      </c>
      <c r="H2290" s="13" t="s">
        <v>12085</v>
      </c>
      <c r="I2290" s="13" t="s">
        <v>12909</v>
      </c>
      <c r="J2290" s="13" t="s">
        <v>12910</v>
      </c>
      <c r="K2290" s="13" t="s">
        <v>12911</v>
      </c>
      <c r="L2290" s="13" t="s">
        <v>12912</v>
      </c>
      <c r="M2290" s="13" t="s">
        <v>56</v>
      </c>
      <c r="N2290" s="13" t="s">
        <v>249</v>
      </c>
      <c r="O2290" s="14"/>
      <c r="P2290" s="13" t="s">
        <v>4597</v>
      </c>
      <c r="Q2290" s="16" t="s">
        <v>12913</v>
      </c>
    </row>
    <row r="2291" customFormat="false" ht="86.55" hidden="false" customHeight="false" outlineLevel="0" collapsed="false">
      <c r="A2291" s="13" t="s">
        <v>12914</v>
      </c>
      <c r="B2291" s="14" t="s">
        <v>144</v>
      </c>
      <c r="C2291" s="13" t="s">
        <v>163</v>
      </c>
      <c r="D2291" s="14" t="s">
        <v>12915</v>
      </c>
      <c r="E2291" s="16" t="s">
        <v>12916</v>
      </c>
      <c r="F2291" s="14" t="s">
        <v>450</v>
      </c>
      <c r="G2291" s="16" t="s">
        <v>12917</v>
      </c>
      <c r="H2291" s="13" t="s">
        <v>12085</v>
      </c>
      <c r="I2291" s="13" t="s">
        <v>12918</v>
      </c>
      <c r="J2291" s="13" t="s">
        <v>12919</v>
      </c>
      <c r="K2291" s="13" t="s">
        <v>12920</v>
      </c>
      <c r="L2291" s="13" t="s">
        <v>12921</v>
      </c>
      <c r="M2291" s="13" t="s">
        <v>56</v>
      </c>
      <c r="N2291" s="13" t="s">
        <v>249</v>
      </c>
      <c r="O2291" s="14"/>
      <c r="P2291" s="13" t="s">
        <v>4597</v>
      </c>
      <c r="Q2291" s="16" t="s">
        <v>12922</v>
      </c>
    </row>
    <row r="2292" customFormat="false" ht="58.2" hidden="false" customHeight="false" outlineLevel="0" collapsed="false">
      <c r="A2292" s="13" t="s">
        <v>12923</v>
      </c>
      <c r="B2292" s="14" t="s">
        <v>144</v>
      </c>
      <c r="C2292" s="13" t="s">
        <v>163</v>
      </c>
      <c r="D2292" s="14" t="s">
        <v>12915</v>
      </c>
      <c r="E2292" s="16" t="s">
        <v>12924</v>
      </c>
      <c r="F2292" s="14" t="s">
        <v>12925</v>
      </c>
      <c r="G2292" s="16" t="s">
        <v>12926</v>
      </c>
      <c r="H2292" s="13" t="s">
        <v>12927</v>
      </c>
      <c r="I2292" s="13" t="s">
        <v>12928</v>
      </c>
      <c r="J2292" s="13" t="s">
        <v>12929</v>
      </c>
      <c r="K2292" s="13" t="s">
        <v>12930</v>
      </c>
      <c r="L2292" s="13" t="s">
        <v>12931</v>
      </c>
      <c r="M2292" s="13" t="s">
        <v>56</v>
      </c>
      <c r="N2292" s="13" t="s">
        <v>249</v>
      </c>
      <c r="O2292" s="14"/>
      <c r="P2292" s="13" t="s">
        <v>4597</v>
      </c>
      <c r="Q2292" s="16" t="s">
        <v>12932</v>
      </c>
    </row>
    <row r="2293" customFormat="false" ht="72.35" hidden="false" customHeight="false" outlineLevel="0" collapsed="false">
      <c r="A2293" s="13" t="s">
        <v>12933</v>
      </c>
      <c r="B2293" s="14" t="s">
        <v>144</v>
      </c>
      <c r="C2293" s="13" t="s">
        <v>163</v>
      </c>
      <c r="D2293" s="14" t="s">
        <v>12915</v>
      </c>
      <c r="E2293" s="16" t="s">
        <v>12934</v>
      </c>
      <c r="F2293" s="14" t="s">
        <v>415</v>
      </c>
      <c r="G2293" s="16" t="s">
        <v>12935</v>
      </c>
      <c r="H2293" s="13" t="s">
        <v>12085</v>
      </c>
      <c r="I2293" s="13" t="s">
        <v>12936</v>
      </c>
      <c r="J2293" s="13" t="s">
        <v>12937</v>
      </c>
      <c r="K2293" s="13" t="s">
        <v>12938</v>
      </c>
      <c r="L2293" s="13" t="s">
        <v>12939</v>
      </c>
      <c r="M2293" s="13" t="s">
        <v>52</v>
      </c>
      <c r="N2293" s="13" t="s">
        <v>249</v>
      </c>
      <c r="O2293" s="14"/>
      <c r="P2293" s="13" t="s">
        <v>4597</v>
      </c>
      <c r="Q2293" s="15" t="s">
        <v>12940</v>
      </c>
    </row>
    <row r="2294" customFormat="false" ht="58.2" hidden="false" customHeight="false" outlineLevel="0" collapsed="false">
      <c r="A2294" s="13" t="s">
        <v>12941</v>
      </c>
      <c r="B2294" s="14" t="s">
        <v>144</v>
      </c>
      <c r="C2294" s="13" t="s">
        <v>163</v>
      </c>
      <c r="D2294" s="14" t="s">
        <v>12915</v>
      </c>
      <c r="E2294" s="16" t="s">
        <v>12942</v>
      </c>
      <c r="F2294" s="14" t="s">
        <v>415</v>
      </c>
      <c r="G2294" s="16" t="s">
        <v>12935</v>
      </c>
      <c r="H2294" s="13" t="s">
        <v>12085</v>
      </c>
      <c r="I2294" s="13" t="s">
        <v>12943</v>
      </c>
      <c r="J2294" s="13" t="s">
        <v>12944</v>
      </c>
      <c r="K2294" s="13" t="s">
        <v>12945</v>
      </c>
      <c r="L2294" s="13" t="s">
        <v>12946</v>
      </c>
      <c r="M2294" s="13" t="s">
        <v>56</v>
      </c>
      <c r="N2294" s="13" t="s">
        <v>249</v>
      </c>
      <c r="O2294" s="14"/>
      <c r="P2294" s="13" t="s">
        <v>4597</v>
      </c>
      <c r="Q2294" s="16" t="s">
        <v>12947</v>
      </c>
    </row>
    <row r="2295" customFormat="false" ht="86.55" hidden="false" customHeight="false" outlineLevel="0" collapsed="false">
      <c r="A2295" s="13" t="s">
        <v>12948</v>
      </c>
      <c r="B2295" s="14" t="s">
        <v>144</v>
      </c>
      <c r="C2295" s="13" t="s">
        <v>163</v>
      </c>
      <c r="D2295" s="14" t="s">
        <v>12915</v>
      </c>
      <c r="E2295" s="16" t="s">
        <v>12949</v>
      </c>
      <c r="F2295" s="14" t="s">
        <v>415</v>
      </c>
      <c r="G2295" s="16" t="s">
        <v>12950</v>
      </c>
      <c r="H2295" s="13" t="s">
        <v>12085</v>
      </c>
      <c r="I2295" s="13" t="s">
        <v>12951</v>
      </c>
      <c r="J2295" s="13" t="s">
        <v>12952</v>
      </c>
      <c r="K2295" s="13" t="s">
        <v>12953</v>
      </c>
      <c r="L2295" s="13" t="s">
        <v>12954</v>
      </c>
      <c r="M2295" s="13" t="s">
        <v>56</v>
      </c>
      <c r="N2295" s="13" t="s">
        <v>249</v>
      </c>
      <c r="O2295" s="14"/>
      <c r="P2295" s="13" t="s">
        <v>4597</v>
      </c>
      <c r="Q2295" s="16" t="s">
        <v>12955</v>
      </c>
    </row>
    <row r="2296" customFormat="false" ht="86.55" hidden="false" customHeight="false" outlineLevel="0" collapsed="false">
      <c r="A2296" s="13" t="s">
        <v>12956</v>
      </c>
      <c r="B2296" s="14" t="s">
        <v>144</v>
      </c>
      <c r="C2296" s="13" t="s">
        <v>163</v>
      </c>
      <c r="D2296" s="14" t="s">
        <v>12915</v>
      </c>
      <c r="E2296" s="16" t="s">
        <v>12957</v>
      </c>
      <c r="F2296" s="14" t="s">
        <v>6547</v>
      </c>
      <c r="G2296" s="16" t="s">
        <v>12958</v>
      </c>
      <c r="H2296" s="13" t="s">
        <v>12959</v>
      </c>
      <c r="I2296" s="13" t="s">
        <v>12960</v>
      </c>
      <c r="J2296" s="13" t="s">
        <v>12961</v>
      </c>
      <c r="K2296" s="13" t="s">
        <v>12962</v>
      </c>
      <c r="L2296" s="13" t="s">
        <v>12963</v>
      </c>
      <c r="M2296" s="13" t="s">
        <v>53</v>
      </c>
      <c r="N2296" s="13" t="s">
        <v>249</v>
      </c>
      <c r="O2296" s="14"/>
      <c r="P2296" s="13" t="s">
        <v>4597</v>
      </c>
      <c r="Q2296" s="16" t="s">
        <v>12964</v>
      </c>
    </row>
    <row r="2297" customFormat="false" ht="100.7" hidden="false" customHeight="false" outlineLevel="0" collapsed="false">
      <c r="A2297" s="13" t="s">
        <v>12965</v>
      </c>
      <c r="B2297" s="14" t="s">
        <v>144</v>
      </c>
      <c r="C2297" s="13" t="s">
        <v>163</v>
      </c>
      <c r="D2297" s="14" t="s">
        <v>12915</v>
      </c>
      <c r="E2297" s="16" t="s">
        <v>12966</v>
      </c>
      <c r="F2297" s="14" t="s">
        <v>415</v>
      </c>
      <c r="G2297" s="16" t="s">
        <v>12967</v>
      </c>
      <c r="H2297" s="13" t="s">
        <v>11473</v>
      </c>
      <c r="I2297" s="13" t="s">
        <v>12968</v>
      </c>
      <c r="J2297" s="13" t="s">
        <v>12969</v>
      </c>
      <c r="K2297" s="13" t="s">
        <v>12970</v>
      </c>
      <c r="L2297" s="13" t="s">
        <v>12971</v>
      </c>
      <c r="M2297" s="13" t="s">
        <v>52</v>
      </c>
      <c r="N2297" s="13" t="s">
        <v>249</v>
      </c>
      <c r="O2297" s="14"/>
      <c r="P2297" s="13" t="s">
        <v>4597</v>
      </c>
      <c r="Q2297" s="16" t="s">
        <v>12972</v>
      </c>
    </row>
    <row r="2298" customFormat="false" ht="86.55" hidden="false" customHeight="false" outlineLevel="0" collapsed="false">
      <c r="A2298" s="13" t="s">
        <v>12973</v>
      </c>
      <c r="B2298" s="14" t="s">
        <v>144</v>
      </c>
      <c r="C2298" s="13" t="s">
        <v>163</v>
      </c>
      <c r="D2298" s="14" t="s">
        <v>12915</v>
      </c>
      <c r="E2298" s="16" t="s">
        <v>12974</v>
      </c>
      <c r="F2298" s="14" t="s">
        <v>415</v>
      </c>
      <c r="G2298" s="16" t="s">
        <v>12975</v>
      </c>
      <c r="H2298" s="13" t="s">
        <v>12085</v>
      </c>
      <c r="I2298" s="13" t="s">
        <v>12976</v>
      </c>
      <c r="J2298" s="13" t="s">
        <v>12977</v>
      </c>
      <c r="K2298" s="13" t="s">
        <v>12978</v>
      </c>
      <c r="L2298" s="13" t="s">
        <v>12979</v>
      </c>
      <c r="M2298" s="13" t="s">
        <v>52</v>
      </c>
      <c r="N2298" s="13" t="s">
        <v>249</v>
      </c>
      <c r="O2298" s="14"/>
      <c r="P2298" s="13" t="s">
        <v>4597</v>
      </c>
      <c r="Q2298" s="15" t="s">
        <v>12980</v>
      </c>
    </row>
    <row r="2299" customFormat="false" ht="100.7" hidden="false" customHeight="false" outlineLevel="0" collapsed="false">
      <c r="A2299" s="13" t="s">
        <v>12981</v>
      </c>
      <c r="B2299" s="14" t="s">
        <v>144</v>
      </c>
      <c r="C2299" s="13" t="s">
        <v>163</v>
      </c>
      <c r="D2299" s="14" t="s">
        <v>12982</v>
      </c>
      <c r="E2299" s="16" t="s">
        <v>12983</v>
      </c>
      <c r="F2299" s="14" t="s">
        <v>415</v>
      </c>
      <c r="G2299" s="16" t="s">
        <v>12984</v>
      </c>
      <c r="H2299" s="13" t="s">
        <v>12085</v>
      </c>
      <c r="I2299" s="13" t="s">
        <v>12985</v>
      </c>
      <c r="J2299" s="13" t="s">
        <v>12986</v>
      </c>
      <c r="K2299" s="13" t="s">
        <v>12987</v>
      </c>
      <c r="L2299" s="13" t="s">
        <v>12988</v>
      </c>
      <c r="M2299" s="13" t="s">
        <v>53</v>
      </c>
      <c r="N2299" s="13" t="s">
        <v>249</v>
      </c>
      <c r="O2299" s="14"/>
      <c r="P2299" s="13" t="s">
        <v>4597</v>
      </c>
      <c r="Q2299" s="16" t="s">
        <v>12989</v>
      </c>
    </row>
    <row r="2300" customFormat="false" ht="72.35" hidden="false" customHeight="false" outlineLevel="0" collapsed="false">
      <c r="A2300" s="13" t="s">
        <v>12990</v>
      </c>
      <c r="B2300" s="14" t="s">
        <v>144</v>
      </c>
      <c r="C2300" s="13" t="s">
        <v>163</v>
      </c>
      <c r="D2300" s="14" t="s">
        <v>12982</v>
      </c>
      <c r="E2300" s="16" t="s">
        <v>12991</v>
      </c>
      <c r="F2300" s="14" t="s">
        <v>5397</v>
      </c>
      <c r="G2300" s="16" t="s">
        <v>12992</v>
      </c>
      <c r="H2300" s="13" t="s">
        <v>12085</v>
      </c>
      <c r="I2300" s="13" t="s">
        <v>12993</v>
      </c>
      <c r="J2300" s="13" t="s">
        <v>12994</v>
      </c>
      <c r="K2300" s="13" t="s">
        <v>12995</v>
      </c>
      <c r="L2300" s="13" t="s">
        <v>12996</v>
      </c>
      <c r="M2300" s="13" t="s">
        <v>52</v>
      </c>
      <c r="N2300" s="13" t="s">
        <v>249</v>
      </c>
      <c r="O2300" s="14"/>
      <c r="P2300" s="13" t="s">
        <v>4597</v>
      </c>
      <c r="Q2300" s="16" t="s">
        <v>12997</v>
      </c>
    </row>
    <row r="2301" customFormat="false" ht="72.35" hidden="false" customHeight="false" outlineLevel="0" collapsed="false">
      <c r="A2301" s="13" t="s">
        <v>12998</v>
      </c>
      <c r="B2301" s="14" t="s">
        <v>144</v>
      </c>
      <c r="C2301" s="13" t="s">
        <v>163</v>
      </c>
      <c r="D2301" s="14" t="s">
        <v>12982</v>
      </c>
      <c r="E2301" s="16" t="s">
        <v>12999</v>
      </c>
      <c r="F2301" s="14" t="s">
        <v>6547</v>
      </c>
      <c r="G2301" s="16" t="s">
        <v>13000</v>
      </c>
      <c r="H2301" s="13" t="s">
        <v>12085</v>
      </c>
      <c r="I2301" s="13" t="s">
        <v>13001</v>
      </c>
      <c r="J2301" s="13" t="s">
        <v>13002</v>
      </c>
      <c r="K2301" s="13" t="s">
        <v>13003</v>
      </c>
      <c r="L2301" s="13" t="s">
        <v>13004</v>
      </c>
      <c r="M2301" s="13" t="s">
        <v>53</v>
      </c>
      <c r="N2301" s="13" t="s">
        <v>249</v>
      </c>
      <c r="O2301" s="14"/>
      <c r="P2301" s="13" t="s">
        <v>4597</v>
      </c>
      <c r="Q2301" s="16" t="s">
        <v>13005</v>
      </c>
    </row>
    <row r="2302" customFormat="false" ht="72.35" hidden="false" customHeight="false" outlineLevel="0" collapsed="false">
      <c r="A2302" s="13" t="s">
        <v>13006</v>
      </c>
      <c r="B2302" s="14" t="s">
        <v>144</v>
      </c>
      <c r="C2302" s="13" t="s">
        <v>163</v>
      </c>
      <c r="D2302" s="14" t="s">
        <v>12982</v>
      </c>
      <c r="E2302" s="16" t="s">
        <v>13007</v>
      </c>
      <c r="F2302" s="14" t="s">
        <v>415</v>
      </c>
      <c r="G2302" s="16" t="s">
        <v>13008</v>
      </c>
      <c r="H2302" s="13" t="s">
        <v>12085</v>
      </c>
      <c r="I2302" s="13" t="s">
        <v>13009</v>
      </c>
      <c r="J2302" s="13" t="s">
        <v>13010</v>
      </c>
      <c r="K2302" s="13" t="s">
        <v>13011</v>
      </c>
      <c r="L2302" s="13" t="s">
        <v>13012</v>
      </c>
      <c r="M2302" s="13" t="s">
        <v>56</v>
      </c>
      <c r="N2302" s="13" t="s">
        <v>249</v>
      </c>
      <c r="O2302" s="14"/>
      <c r="P2302" s="13" t="s">
        <v>4597</v>
      </c>
      <c r="Q2302" s="15" t="s">
        <v>13013</v>
      </c>
    </row>
    <row r="2303" customFormat="false" ht="86.55" hidden="false" customHeight="false" outlineLevel="0" collapsed="false">
      <c r="A2303" s="13" t="s">
        <v>13014</v>
      </c>
      <c r="B2303" s="14" t="s">
        <v>144</v>
      </c>
      <c r="C2303" s="13" t="s">
        <v>163</v>
      </c>
      <c r="D2303" s="14" t="s">
        <v>12982</v>
      </c>
      <c r="E2303" s="16" t="s">
        <v>13015</v>
      </c>
      <c r="F2303" s="14" t="s">
        <v>450</v>
      </c>
      <c r="G2303" s="16" t="s">
        <v>13016</v>
      </c>
      <c r="H2303" s="13" t="s">
        <v>12085</v>
      </c>
      <c r="I2303" s="13" t="s">
        <v>13017</v>
      </c>
      <c r="J2303" s="13" t="s">
        <v>13018</v>
      </c>
      <c r="K2303" s="13" t="s">
        <v>13019</v>
      </c>
      <c r="L2303" s="13" t="s">
        <v>13020</v>
      </c>
      <c r="M2303" s="13" t="s">
        <v>56</v>
      </c>
      <c r="N2303" s="13" t="s">
        <v>249</v>
      </c>
      <c r="O2303" s="14"/>
      <c r="P2303" s="13" t="s">
        <v>4597</v>
      </c>
      <c r="Q2303" s="16" t="s">
        <v>13021</v>
      </c>
    </row>
    <row r="2304" customFormat="false" ht="58.2" hidden="false" customHeight="false" outlineLevel="0" collapsed="false">
      <c r="A2304" s="13" t="s">
        <v>13022</v>
      </c>
      <c r="B2304" s="14" t="s">
        <v>144</v>
      </c>
      <c r="C2304" s="13" t="s">
        <v>163</v>
      </c>
      <c r="D2304" s="14" t="s">
        <v>12803</v>
      </c>
      <c r="E2304" s="16" t="s">
        <v>13023</v>
      </c>
      <c r="F2304" s="14" t="s">
        <v>450</v>
      </c>
      <c r="G2304" s="16" t="s">
        <v>12805</v>
      </c>
      <c r="H2304" s="13" t="s">
        <v>12085</v>
      </c>
      <c r="I2304" s="13" t="s">
        <v>13024</v>
      </c>
      <c r="J2304" s="13" t="s">
        <v>13025</v>
      </c>
      <c r="K2304" s="13" t="s">
        <v>13026</v>
      </c>
      <c r="L2304" s="13" t="s">
        <v>13027</v>
      </c>
      <c r="M2304" s="13" t="s">
        <v>56</v>
      </c>
      <c r="N2304" s="13" t="s">
        <v>249</v>
      </c>
      <c r="O2304" s="14"/>
      <c r="P2304" s="13" t="s">
        <v>4597</v>
      </c>
      <c r="Q2304" s="16" t="s">
        <v>13028</v>
      </c>
    </row>
    <row r="2305" customFormat="false" ht="72.35" hidden="false" customHeight="false" outlineLevel="0" collapsed="false">
      <c r="A2305" s="13" t="s">
        <v>13029</v>
      </c>
      <c r="B2305" s="14" t="s">
        <v>144</v>
      </c>
      <c r="C2305" s="13" t="s">
        <v>163</v>
      </c>
      <c r="D2305" s="14" t="s">
        <v>13030</v>
      </c>
      <c r="E2305" s="16" t="s">
        <v>13031</v>
      </c>
      <c r="F2305" s="14" t="s">
        <v>415</v>
      </c>
      <c r="G2305" s="16" t="s">
        <v>12837</v>
      </c>
      <c r="H2305" s="13" t="s">
        <v>12085</v>
      </c>
      <c r="I2305" s="13" t="s">
        <v>13032</v>
      </c>
      <c r="J2305" s="13" t="s">
        <v>13033</v>
      </c>
      <c r="K2305" s="13" t="s">
        <v>13034</v>
      </c>
      <c r="L2305" s="13" t="s">
        <v>13035</v>
      </c>
      <c r="M2305" s="13" t="s">
        <v>56</v>
      </c>
      <c r="N2305" s="13" t="s">
        <v>249</v>
      </c>
      <c r="O2305" s="14"/>
      <c r="P2305" s="13" t="s">
        <v>4597</v>
      </c>
      <c r="Q2305" s="16" t="s">
        <v>13036</v>
      </c>
    </row>
    <row r="2306" customFormat="false" ht="29.85" hidden="false" customHeight="false" outlineLevel="0" collapsed="false">
      <c r="A2306" s="13" t="s">
        <v>13037</v>
      </c>
      <c r="B2306" s="14" t="s">
        <v>165</v>
      </c>
      <c r="C2306" s="13" t="s">
        <v>166</v>
      </c>
      <c r="D2306" s="14" t="s">
        <v>13038</v>
      </c>
      <c r="E2306" s="16" t="s">
        <v>13039</v>
      </c>
      <c r="F2306" s="14" t="s">
        <v>415</v>
      </c>
      <c r="G2306" s="16" t="s">
        <v>13040</v>
      </c>
      <c r="H2306" s="13" t="s">
        <v>13041</v>
      </c>
      <c r="I2306" s="13" t="s">
        <v>13042</v>
      </c>
      <c r="J2306" s="13" t="s">
        <v>13043</v>
      </c>
      <c r="K2306" s="13" t="s">
        <v>13044</v>
      </c>
      <c r="L2306" s="13" t="s">
        <v>13045</v>
      </c>
      <c r="M2306" s="13" t="s">
        <v>53</v>
      </c>
      <c r="N2306" s="13" t="s">
        <v>249</v>
      </c>
      <c r="O2306" s="14"/>
      <c r="P2306" s="13" t="s">
        <v>4597</v>
      </c>
      <c r="Q2306" s="16" t="s">
        <v>13046</v>
      </c>
    </row>
    <row r="2307" customFormat="false" ht="44" hidden="false" customHeight="false" outlineLevel="0" collapsed="false">
      <c r="A2307" s="13" t="s">
        <v>13047</v>
      </c>
      <c r="B2307" s="14" t="s">
        <v>165</v>
      </c>
      <c r="C2307" s="13" t="s">
        <v>166</v>
      </c>
      <c r="D2307" s="14" t="s">
        <v>13038</v>
      </c>
      <c r="E2307" s="16" t="s">
        <v>13048</v>
      </c>
      <c r="F2307" s="14" t="s">
        <v>396</v>
      </c>
      <c r="G2307" s="16" t="s">
        <v>13040</v>
      </c>
      <c r="H2307" s="13" t="s">
        <v>13041</v>
      </c>
      <c r="I2307" s="13" t="s">
        <v>13049</v>
      </c>
      <c r="J2307" s="14" t="s">
        <v>13050</v>
      </c>
      <c r="K2307" s="14"/>
      <c r="L2307" s="14"/>
      <c r="M2307" s="13" t="s">
        <v>53</v>
      </c>
      <c r="N2307" s="13" t="s">
        <v>249</v>
      </c>
      <c r="O2307" s="14"/>
      <c r="P2307" s="13" t="s">
        <v>4597</v>
      </c>
      <c r="Q2307" s="16" t="s">
        <v>13051</v>
      </c>
    </row>
    <row r="2308" customFormat="false" ht="72.35" hidden="false" customHeight="false" outlineLevel="0" collapsed="false">
      <c r="A2308" s="13" t="s">
        <v>13052</v>
      </c>
      <c r="B2308" s="14" t="s">
        <v>165</v>
      </c>
      <c r="C2308" s="13" t="s">
        <v>166</v>
      </c>
      <c r="D2308" s="14" t="s">
        <v>13038</v>
      </c>
      <c r="E2308" s="16" t="s">
        <v>13053</v>
      </c>
      <c r="F2308" s="14" t="s">
        <v>415</v>
      </c>
      <c r="G2308" s="16" t="s">
        <v>13040</v>
      </c>
      <c r="H2308" s="13" t="s">
        <v>13041</v>
      </c>
      <c r="I2308" s="13" t="s">
        <v>13054</v>
      </c>
      <c r="J2308" s="13" t="s">
        <v>13055</v>
      </c>
      <c r="K2308" s="13" t="s">
        <v>13056</v>
      </c>
      <c r="L2308" s="13" t="s">
        <v>13057</v>
      </c>
      <c r="M2308" s="13" t="s">
        <v>53</v>
      </c>
      <c r="N2308" s="13" t="s">
        <v>249</v>
      </c>
      <c r="O2308" s="14"/>
      <c r="P2308" s="13" t="s">
        <v>4597</v>
      </c>
      <c r="Q2308" s="16" t="s">
        <v>13058</v>
      </c>
    </row>
    <row r="2309" customFormat="false" ht="58.2" hidden="false" customHeight="false" outlineLevel="0" collapsed="false">
      <c r="A2309" s="13" t="s">
        <v>13059</v>
      </c>
      <c r="B2309" s="14" t="s">
        <v>165</v>
      </c>
      <c r="C2309" s="13" t="s">
        <v>166</v>
      </c>
      <c r="D2309" s="14" t="s">
        <v>13038</v>
      </c>
      <c r="E2309" s="16" t="s">
        <v>13060</v>
      </c>
      <c r="F2309" s="14" t="s">
        <v>415</v>
      </c>
      <c r="G2309" s="16" t="s">
        <v>13040</v>
      </c>
      <c r="H2309" s="13" t="s">
        <v>13041</v>
      </c>
      <c r="I2309" s="13" t="s">
        <v>13061</v>
      </c>
      <c r="J2309" s="13" t="s">
        <v>13062</v>
      </c>
      <c r="K2309" s="13" t="s">
        <v>13063</v>
      </c>
      <c r="L2309" s="13" t="s">
        <v>13064</v>
      </c>
      <c r="M2309" s="13" t="s">
        <v>53</v>
      </c>
      <c r="N2309" s="13" t="s">
        <v>249</v>
      </c>
      <c r="O2309" s="14"/>
      <c r="P2309" s="13" t="s">
        <v>4597</v>
      </c>
      <c r="Q2309" s="16" t="s">
        <v>13065</v>
      </c>
    </row>
    <row r="2310" customFormat="false" ht="44" hidden="false" customHeight="false" outlineLevel="0" collapsed="false">
      <c r="A2310" s="13" t="s">
        <v>13066</v>
      </c>
      <c r="B2310" s="14" t="s">
        <v>165</v>
      </c>
      <c r="C2310" s="13" t="s">
        <v>166</v>
      </c>
      <c r="D2310" s="14" t="s">
        <v>13038</v>
      </c>
      <c r="E2310" s="16" t="s">
        <v>13067</v>
      </c>
      <c r="F2310" s="14" t="s">
        <v>396</v>
      </c>
      <c r="G2310" s="16" t="s">
        <v>13040</v>
      </c>
      <c r="H2310" s="13" t="s">
        <v>13041</v>
      </c>
      <c r="I2310" s="13" t="s">
        <v>13049</v>
      </c>
      <c r="J2310" s="14" t="s">
        <v>13050</v>
      </c>
      <c r="K2310" s="14"/>
      <c r="L2310" s="14"/>
      <c r="M2310" s="13" t="s">
        <v>53</v>
      </c>
      <c r="N2310" s="13" t="s">
        <v>249</v>
      </c>
      <c r="O2310" s="14"/>
      <c r="P2310" s="13" t="s">
        <v>4597</v>
      </c>
      <c r="Q2310" s="16" t="s">
        <v>13068</v>
      </c>
    </row>
    <row r="2311" customFormat="false" ht="44" hidden="false" customHeight="false" outlineLevel="0" collapsed="false">
      <c r="A2311" s="13" t="s">
        <v>13069</v>
      </c>
      <c r="B2311" s="14" t="s">
        <v>165</v>
      </c>
      <c r="C2311" s="13" t="s">
        <v>166</v>
      </c>
      <c r="D2311" s="14" t="s">
        <v>13038</v>
      </c>
      <c r="E2311" s="16" t="s">
        <v>13070</v>
      </c>
      <c r="F2311" s="14" t="s">
        <v>415</v>
      </c>
      <c r="G2311" s="16" t="s">
        <v>13040</v>
      </c>
      <c r="H2311" s="13" t="s">
        <v>13041</v>
      </c>
      <c r="I2311" s="13" t="s">
        <v>13071</v>
      </c>
      <c r="J2311" s="13" t="s">
        <v>13072</v>
      </c>
      <c r="K2311" s="13" t="s">
        <v>13073</v>
      </c>
      <c r="L2311" s="13" t="s">
        <v>13074</v>
      </c>
      <c r="M2311" s="13" t="s">
        <v>53</v>
      </c>
      <c r="N2311" s="13" t="s">
        <v>249</v>
      </c>
      <c r="O2311" s="14"/>
      <c r="P2311" s="13" t="s">
        <v>4597</v>
      </c>
      <c r="Q2311" s="16" t="s">
        <v>13075</v>
      </c>
    </row>
    <row r="2312" customFormat="false" ht="29.85" hidden="false" customHeight="false" outlineLevel="0" collapsed="false">
      <c r="A2312" s="13" t="s">
        <v>13076</v>
      </c>
      <c r="B2312" s="14" t="s">
        <v>165</v>
      </c>
      <c r="C2312" s="13" t="s">
        <v>166</v>
      </c>
      <c r="D2312" s="14" t="s">
        <v>13038</v>
      </c>
      <c r="E2312" s="16" t="s">
        <v>13077</v>
      </c>
      <c r="F2312" s="14" t="s">
        <v>415</v>
      </c>
      <c r="G2312" s="16" t="s">
        <v>13040</v>
      </c>
      <c r="H2312" s="13" t="s">
        <v>13041</v>
      </c>
      <c r="I2312" s="13" t="s">
        <v>13042</v>
      </c>
      <c r="J2312" s="13" t="s">
        <v>13043</v>
      </c>
      <c r="K2312" s="13" t="s">
        <v>13044</v>
      </c>
      <c r="L2312" s="13" t="s">
        <v>13045</v>
      </c>
      <c r="M2312" s="13" t="s">
        <v>53</v>
      </c>
      <c r="N2312" s="13" t="s">
        <v>249</v>
      </c>
      <c r="O2312" s="14"/>
      <c r="P2312" s="13" t="s">
        <v>4597</v>
      </c>
      <c r="Q2312" s="16" t="s">
        <v>13078</v>
      </c>
    </row>
    <row r="2313" customFormat="false" ht="72.35" hidden="false" customHeight="false" outlineLevel="0" collapsed="false">
      <c r="A2313" s="13" t="s">
        <v>13079</v>
      </c>
      <c r="B2313" s="14" t="s">
        <v>165</v>
      </c>
      <c r="C2313" s="13" t="s">
        <v>166</v>
      </c>
      <c r="D2313" s="14" t="s">
        <v>13080</v>
      </c>
      <c r="E2313" s="15" t="s">
        <v>13081</v>
      </c>
      <c r="F2313" s="14" t="s">
        <v>415</v>
      </c>
      <c r="G2313" s="16" t="s">
        <v>13082</v>
      </c>
      <c r="H2313" s="13" t="s">
        <v>13041</v>
      </c>
      <c r="I2313" s="13" t="s">
        <v>13083</v>
      </c>
      <c r="J2313" s="13" t="s">
        <v>13084</v>
      </c>
      <c r="K2313" s="13" t="s">
        <v>13085</v>
      </c>
      <c r="L2313" s="13" t="s">
        <v>13086</v>
      </c>
      <c r="M2313" s="13" t="s">
        <v>53</v>
      </c>
      <c r="N2313" s="13" t="s">
        <v>249</v>
      </c>
      <c r="O2313" s="14"/>
      <c r="P2313" s="13" t="s">
        <v>4597</v>
      </c>
      <c r="Q2313" s="16" t="s">
        <v>13087</v>
      </c>
    </row>
    <row r="2314" customFormat="false" ht="44" hidden="false" customHeight="false" outlineLevel="0" collapsed="false">
      <c r="A2314" s="13" t="s">
        <v>13088</v>
      </c>
      <c r="B2314" s="14" t="s">
        <v>165</v>
      </c>
      <c r="C2314" s="13" t="s">
        <v>166</v>
      </c>
      <c r="D2314" s="14" t="s">
        <v>13080</v>
      </c>
      <c r="E2314" s="15" t="s">
        <v>13089</v>
      </c>
      <c r="F2314" s="14" t="s">
        <v>415</v>
      </c>
      <c r="G2314" s="16" t="s">
        <v>13082</v>
      </c>
      <c r="H2314" s="13" t="s">
        <v>13041</v>
      </c>
      <c r="I2314" s="13" t="s">
        <v>13083</v>
      </c>
      <c r="J2314" s="13" t="s">
        <v>13084</v>
      </c>
      <c r="K2314" s="13" t="s">
        <v>13085</v>
      </c>
      <c r="L2314" s="13" t="s">
        <v>13086</v>
      </c>
      <c r="M2314" s="13" t="s">
        <v>53</v>
      </c>
      <c r="N2314" s="13" t="s">
        <v>249</v>
      </c>
      <c r="O2314" s="14"/>
      <c r="P2314" s="13" t="s">
        <v>4597</v>
      </c>
      <c r="Q2314" s="16" t="s">
        <v>13090</v>
      </c>
    </row>
    <row r="2315" customFormat="false" ht="44" hidden="false" customHeight="false" outlineLevel="0" collapsed="false">
      <c r="A2315" s="13" t="s">
        <v>13091</v>
      </c>
      <c r="B2315" s="14" t="s">
        <v>165</v>
      </c>
      <c r="C2315" s="13" t="s">
        <v>166</v>
      </c>
      <c r="D2315" s="14" t="s">
        <v>13080</v>
      </c>
      <c r="E2315" s="16" t="s">
        <v>13092</v>
      </c>
      <c r="F2315" s="14" t="s">
        <v>415</v>
      </c>
      <c r="G2315" s="16" t="s">
        <v>13082</v>
      </c>
      <c r="H2315" s="13" t="s">
        <v>13041</v>
      </c>
      <c r="I2315" s="13" t="s">
        <v>13042</v>
      </c>
      <c r="J2315" s="13" t="s">
        <v>13043</v>
      </c>
      <c r="K2315" s="13" t="s">
        <v>13044</v>
      </c>
      <c r="L2315" s="13" t="s">
        <v>13045</v>
      </c>
      <c r="M2315" s="13" t="s">
        <v>53</v>
      </c>
      <c r="N2315" s="13" t="s">
        <v>249</v>
      </c>
      <c r="O2315" s="14"/>
      <c r="P2315" s="13" t="s">
        <v>4597</v>
      </c>
      <c r="Q2315" s="16" t="s">
        <v>13093</v>
      </c>
    </row>
    <row r="2316" customFormat="false" ht="29.85" hidden="false" customHeight="false" outlineLevel="0" collapsed="false">
      <c r="A2316" s="13" t="s">
        <v>13094</v>
      </c>
      <c r="B2316" s="14" t="s">
        <v>165</v>
      </c>
      <c r="C2316" s="13" t="s">
        <v>166</v>
      </c>
      <c r="D2316" s="14" t="s">
        <v>13095</v>
      </c>
      <c r="E2316" s="16" t="s">
        <v>13096</v>
      </c>
      <c r="F2316" s="14" t="s">
        <v>415</v>
      </c>
      <c r="G2316" s="16" t="s">
        <v>13097</v>
      </c>
      <c r="H2316" s="13" t="s">
        <v>13098</v>
      </c>
      <c r="I2316" s="13" t="s">
        <v>13099</v>
      </c>
      <c r="J2316" s="13" t="s">
        <v>13100</v>
      </c>
      <c r="K2316" s="13" t="s">
        <v>13101</v>
      </c>
      <c r="L2316" s="13" t="s">
        <v>13102</v>
      </c>
      <c r="M2316" s="13" t="s">
        <v>53</v>
      </c>
      <c r="N2316" s="13" t="s">
        <v>249</v>
      </c>
      <c r="O2316" s="14"/>
      <c r="P2316" s="13" t="s">
        <v>4597</v>
      </c>
      <c r="Q2316" s="16" t="s">
        <v>13103</v>
      </c>
    </row>
    <row r="2317" customFormat="false" ht="58.2" hidden="false" customHeight="false" outlineLevel="0" collapsed="false">
      <c r="A2317" s="13" t="s">
        <v>13104</v>
      </c>
      <c r="B2317" s="14" t="s">
        <v>165</v>
      </c>
      <c r="C2317" s="13" t="s">
        <v>166</v>
      </c>
      <c r="D2317" s="14" t="s">
        <v>13095</v>
      </c>
      <c r="E2317" s="15" t="s">
        <v>13105</v>
      </c>
      <c r="F2317" s="14" t="s">
        <v>415</v>
      </c>
      <c r="G2317" s="16" t="s">
        <v>13097</v>
      </c>
      <c r="H2317" s="13" t="s">
        <v>13098</v>
      </c>
      <c r="I2317" s="13" t="s">
        <v>13099</v>
      </c>
      <c r="J2317" s="13" t="s">
        <v>13100</v>
      </c>
      <c r="K2317" s="13" t="s">
        <v>13101</v>
      </c>
      <c r="L2317" s="13" t="s">
        <v>13102</v>
      </c>
      <c r="M2317" s="13" t="s">
        <v>53</v>
      </c>
      <c r="N2317" s="13" t="s">
        <v>249</v>
      </c>
      <c r="O2317" s="14"/>
      <c r="P2317" s="13" t="s">
        <v>4597</v>
      </c>
      <c r="Q2317" s="16" t="s">
        <v>13106</v>
      </c>
    </row>
    <row r="2318" customFormat="false" ht="44" hidden="false" customHeight="false" outlineLevel="0" collapsed="false">
      <c r="A2318" s="13" t="s">
        <v>13107</v>
      </c>
      <c r="B2318" s="14" t="s">
        <v>165</v>
      </c>
      <c r="C2318" s="13" t="s">
        <v>166</v>
      </c>
      <c r="D2318" s="14" t="s">
        <v>13095</v>
      </c>
      <c r="E2318" s="15" t="s">
        <v>13108</v>
      </c>
      <c r="F2318" s="14" t="s">
        <v>415</v>
      </c>
      <c r="G2318" s="16" t="s">
        <v>13097</v>
      </c>
      <c r="H2318" s="13" t="s">
        <v>13098</v>
      </c>
      <c r="I2318" s="13" t="s">
        <v>13099</v>
      </c>
      <c r="J2318" s="13" t="s">
        <v>13100</v>
      </c>
      <c r="K2318" s="13" t="s">
        <v>13101</v>
      </c>
      <c r="L2318" s="13" t="s">
        <v>13102</v>
      </c>
      <c r="M2318" s="13" t="s">
        <v>53</v>
      </c>
      <c r="N2318" s="13" t="s">
        <v>249</v>
      </c>
      <c r="O2318" s="14"/>
      <c r="P2318" s="13" t="s">
        <v>4597</v>
      </c>
      <c r="Q2318" s="16" t="s">
        <v>13109</v>
      </c>
    </row>
    <row r="2319" customFormat="false" ht="44" hidden="false" customHeight="false" outlineLevel="0" collapsed="false">
      <c r="A2319" s="13" t="s">
        <v>13110</v>
      </c>
      <c r="B2319" s="14" t="s">
        <v>165</v>
      </c>
      <c r="C2319" s="13" t="s">
        <v>166</v>
      </c>
      <c r="D2319" s="14" t="s">
        <v>13095</v>
      </c>
      <c r="E2319" s="16" t="s">
        <v>13111</v>
      </c>
      <c r="F2319" s="14" t="s">
        <v>415</v>
      </c>
      <c r="G2319" s="16" t="s">
        <v>13097</v>
      </c>
      <c r="H2319" s="13" t="s">
        <v>13098</v>
      </c>
      <c r="I2319" s="13" t="s">
        <v>13099</v>
      </c>
      <c r="J2319" s="13" t="s">
        <v>13100</v>
      </c>
      <c r="K2319" s="13" t="s">
        <v>13101</v>
      </c>
      <c r="L2319" s="13" t="s">
        <v>13102</v>
      </c>
      <c r="M2319" s="13" t="s">
        <v>53</v>
      </c>
      <c r="N2319" s="13" t="s">
        <v>249</v>
      </c>
      <c r="O2319" s="14"/>
      <c r="P2319" s="13" t="s">
        <v>4597</v>
      </c>
      <c r="Q2319" s="16" t="s">
        <v>13112</v>
      </c>
    </row>
    <row r="2320" customFormat="false" ht="44" hidden="false" customHeight="false" outlineLevel="0" collapsed="false">
      <c r="A2320" s="13" t="s">
        <v>13113</v>
      </c>
      <c r="B2320" s="14" t="s">
        <v>165</v>
      </c>
      <c r="C2320" s="13" t="s">
        <v>166</v>
      </c>
      <c r="D2320" s="14" t="s">
        <v>13114</v>
      </c>
      <c r="E2320" s="16" t="s">
        <v>13115</v>
      </c>
      <c r="F2320" s="14" t="s">
        <v>415</v>
      </c>
      <c r="G2320" s="16" t="s">
        <v>13097</v>
      </c>
      <c r="H2320" s="13" t="s">
        <v>13116</v>
      </c>
      <c r="I2320" s="13" t="s">
        <v>13117</v>
      </c>
      <c r="J2320" s="13" t="s">
        <v>13118</v>
      </c>
      <c r="K2320" s="13" t="s">
        <v>13119</v>
      </c>
      <c r="L2320" s="13" t="s">
        <v>13120</v>
      </c>
      <c r="M2320" s="13" t="s">
        <v>53</v>
      </c>
      <c r="N2320" s="13" t="s">
        <v>249</v>
      </c>
      <c r="O2320" s="14"/>
      <c r="P2320" s="13" t="s">
        <v>4597</v>
      </c>
      <c r="Q2320" s="16" t="s">
        <v>13121</v>
      </c>
    </row>
    <row r="2321" customFormat="false" ht="72.35" hidden="false" customHeight="false" outlineLevel="0" collapsed="false">
      <c r="A2321" s="13" t="s">
        <v>13122</v>
      </c>
      <c r="B2321" s="14" t="s">
        <v>165</v>
      </c>
      <c r="C2321" s="13" t="s">
        <v>166</v>
      </c>
      <c r="D2321" s="14" t="s">
        <v>13095</v>
      </c>
      <c r="E2321" s="16" t="s">
        <v>13123</v>
      </c>
      <c r="F2321" s="14" t="s">
        <v>396</v>
      </c>
      <c r="G2321" s="16" t="s">
        <v>13097</v>
      </c>
      <c r="H2321" s="13" t="s">
        <v>13098</v>
      </c>
      <c r="I2321" s="13" t="s">
        <v>13124</v>
      </c>
      <c r="J2321" s="13" t="s">
        <v>13125</v>
      </c>
      <c r="K2321" s="13" t="s">
        <v>13126</v>
      </c>
      <c r="L2321" s="13" t="s">
        <v>13127</v>
      </c>
      <c r="M2321" s="13" t="s">
        <v>53</v>
      </c>
      <c r="N2321" s="13" t="s">
        <v>249</v>
      </c>
      <c r="O2321" s="14"/>
      <c r="P2321" s="13" t="s">
        <v>4597</v>
      </c>
      <c r="Q2321" s="16" t="s">
        <v>13128</v>
      </c>
    </row>
    <row r="2322" customFormat="false" ht="58.2" hidden="false" customHeight="false" outlineLevel="0" collapsed="false">
      <c r="A2322" s="13" t="s">
        <v>13129</v>
      </c>
      <c r="B2322" s="14" t="s">
        <v>165</v>
      </c>
      <c r="C2322" s="13" t="s">
        <v>166</v>
      </c>
      <c r="D2322" s="14" t="s">
        <v>13095</v>
      </c>
      <c r="E2322" s="16" t="s">
        <v>13130</v>
      </c>
      <c r="F2322" s="14" t="s">
        <v>539</v>
      </c>
      <c r="G2322" s="16" t="s">
        <v>13097</v>
      </c>
      <c r="H2322" s="13" t="s">
        <v>13098</v>
      </c>
      <c r="I2322" s="13" t="s">
        <v>13131</v>
      </c>
      <c r="J2322" s="13" t="s">
        <v>13132</v>
      </c>
      <c r="K2322" s="13" t="s">
        <v>13133</v>
      </c>
      <c r="L2322" s="13" t="s">
        <v>13134</v>
      </c>
      <c r="M2322" s="13" t="s">
        <v>53</v>
      </c>
      <c r="N2322" s="13" t="s">
        <v>249</v>
      </c>
      <c r="O2322" s="14"/>
      <c r="P2322" s="13" t="s">
        <v>4597</v>
      </c>
      <c r="Q2322" s="16" t="s">
        <v>13135</v>
      </c>
    </row>
    <row r="2323" customFormat="false" ht="44" hidden="false" customHeight="false" outlineLevel="0" collapsed="false">
      <c r="A2323" s="13" t="s">
        <v>13136</v>
      </c>
      <c r="B2323" s="14" t="s">
        <v>165</v>
      </c>
      <c r="C2323" s="13" t="s">
        <v>166</v>
      </c>
      <c r="D2323" s="14" t="s">
        <v>13095</v>
      </c>
      <c r="E2323" s="15" t="s">
        <v>13137</v>
      </c>
      <c r="F2323" s="14" t="s">
        <v>450</v>
      </c>
      <c r="G2323" s="16" t="s">
        <v>13097</v>
      </c>
      <c r="H2323" s="13" t="s">
        <v>13098</v>
      </c>
      <c r="I2323" s="13" t="s">
        <v>13099</v>
      </c>
      <c r="J2323" s="13" t="s">
        <v>13100</v>
      </c>
      <c r="K2323" s="13" t="s">
        <v>13101</v>
      </c>
      <c r="L2323" s="13" t="s">
        <v>13102</v>
      </c>
      <c r="M2323" s="13" t="s">
        <v>53</v>
      </c>
      <c r="N2323" s="13" t="s">
        <v>249</v>
      </c>
      <c r="O2323" s="14"/>
      <c r="P2323" s="13" t="s">
        <v>4597</v>
      </c>
      <c r="Q2323" s="16" t="s">
        <v>13138</v>
      </c>
    </row>
    <row r="2324" customFormat="false" ht="58.2" hidden="false" customHeight="false" outlineLevel="0" collapsed="false">
      <c r="A2324" s="13" t="s">
        <v>13139</v>
      </c>
      <c r="B2324" s="14" t="s">
        <v>165</v>
      </c>
      <c r="C2324" s="13" t="s">
        <v>166</v>
      </c>
      <c r="D2324" s="14" t="s">
        <v>13095</v>
      </c>
      <c r="E2324" s="16" t="s">
        <v>13140</v>
      </c>
      <c r="F2324" s="14" t="s">
        <v>396</v>
      </c>
      <c r="G2324" s="16" t="s">
        <v>13097</v>
      </c>
      <c r="H2324" s="13" t="s">
        <v>13098</v>
      </c>
      <c r="I2324" s="13" t="s">
        <v>13049</v>
      </c>
      <c r="J2324" s="14" t="s">
        <v>13050</v>
      </c>
      <c r="K2324" s="14"/>
      <c r="L2324" s="14"/>
      <c r="M2324" s="13" t="s">
        <v>53</v>
      </c>
      <c r="N2324" s="13" t="s">
        <v>249</v>
      </c>
      <c r="O2324" s="14"/>
      <c r="P2324" s="13" t="s">
        <v>4597</v>
      </c>
      <c r="Q2324" s="16" t="s">
        <v>13141</v>
      </c>
    </row>
    <row r="2325" customFormat="false" ht="58.2" hidden="false" customHeight="false" outlineLevel="0" collapsed="false">
      <c r="A2325" s="13" t="s">
        <v>13142</v>
      </c>
      <c r="B2325" s="14" t="s">
        <v>165</v>
      </c>
      <c r="C2325" s="13" t="s">
        <v>166</v>
      </c>
      <c r="D2325" s="14" t="s">
        <v>13114</v>
      </c>
      <c r="E2325" s="16" t="s">
        <v>13143</v>
      </c>
      <c r="F2325" s="14" t="s">
        <v>396</v>
      </c>
      <c r="G2325" s="16" t="s">
        <v>13097</v>
      </c>
      <c r="H2325" s="13" t="s">
        <v>13116</v>
      </c>
      <c r="I2325" s="13" t="s">
        <v>13144</v>
      </c>
      <c r="J2325" s="13" t="s">
        <v>13145</v>
      </c>
      <c r="K2325" s="13" t="s">
        <v>13146</v>
      </c>
      <c r="L2325" s="13" t="s">
        <v>13147</v>
      </c>
      <c r="M2325" s="13" t="s">
        <v>53</v>
      </c>
      <c r="N2325" s="13" t="s">
        <v>249</v>
      </c>
      <c r="O2325" s="14"/>
      <c r="P2325" s="13" t="s">
        <v>4597</v>
      </c>
      <c r="Q2325" s="16" t="s">
        <v>13148</v>
      </c>
    </row>
    <row r="2326" customFormat="false" ht="44" hidden="false" customHeight="false" outlineLevel="0" collapsed="false">
      <c r="A2326" s="13" t="s">
        <v>13149</v>
      </c>
      <c r="B2326" s="14" t="s">
        <v>165</v>
      </c>
      <c r="C2326" s="13" t="s">
        <v>166</v>
      </c>
      <c r="D2326" s="14" t="s">
        <v>13114</v>
      </c>
      <c r="E2326" s="15" t="s">
        <v>13150</v>
      </c>
      <c r="F2326" s="14" t="s">
        <v>396</v>
      </c>
      <c r="G2326" s="16" t="s">
        <v>13097</v>
      </c>
      <c r="H2326" s="13" t="s">
        <v>13116</v>
      </c>
      <c r="I2326" s="13" t="s">
        <v>13144</v>
      </c>
      <c r="J2326" s="13" t="s">
        <v>13145</v>
      </c>
      <c r="K2326" s="13" t="s">
        <v>13146</v>
      </c>
      <c r="L2326" s="13" t="s">
        <v>13147</v>
      </c>
      <c r="M2326" s="13" t="s">
        <v>53</v>
      </c>
      <c r="N2326" s="13" t="s">
        <v>249</v>
      </c>
      <c r="O2326" s="14"/>
      <c r="P2326" s="13" t="s">
        <v>4597</v>
      </c>
      <c r="Q2326" s="16" t="s">
        <v>13151</v>
      </c>
    </row>
    <row r="2327" customFormat="false" ht="44" hidden="false" customHeight="false" outlineLevel="0" collapsed="false">
      <c r="A2327" s="13" t="s">
        <v>13152</v>
      </c>
      <c r="B2327" s="14" t="s">
        <v>165</v>
      </c>
      <c r="C2327" s="13" t="s">
        <v>166</v>
      </c>
      <c r="D2327" s="14" t="s">
        <v>13153</v>
      </c>
      <c r="E2327" s="16" t="s">
        <v>13154</v>
      </c>
      <c r="F2327" s="14" t="s">
        <v>396</v>
      </c>
      <c r="G2327" s="16" t="s">
        <v>13097</v>
      </c>
      <c r="H2327" s="13" t="s">
        <v>13116</v>
      </c>
      <c r="I2327" s="13" t="s">
        <v>13155</v>
      </c>
      <c r="J2327" s="13" t="s">
        <v>13156</v>
      </c>
      <c r="K2327" s="13" t="s">
        <v>13157</v>
      </c>
      <c r="L2327" s="13" t="s">
        <v>13158</v>
      </c>
      <c r="M2327" s="13" t="s">
        <v>53</v>
      </c>
      <c r="N2327" s="13" t="s">
        <v>249</v>
      </c>
      <c r="O2327" s="14"/>
      <c r="P2327" s="13" t="s">
        <v>4597</v>
      </c>
      <c r="Q2327" s="16" t="s">
        <v>13159</v>
      </c>
    </row>
    <row r="2328" customFormat="false" ht="29.85" hidden="false" customHeight="false" outlineLevel="0" collapsed="false">
      <c r="A2328" s="13" t="s">
        <v>13160</v>
      </c>
      <c r="B2328" s="14" t="s">
        <v>165</v>
      </c>
      <c r="C2328" s="13" t="s">
        <v>166</v>
      </c>
      <c r="D2328" s="14" t="s">
        <v>13161</v>
      </c>
      <c r="E2328" s="16" t="s">
        <v>13162</v>
      </c>
      <c r="F2328" s="14" t="s">
        <v>396</v>
      </c>
      <c r="G2328" s="16" t="s">
        <v>13163</v>
      </c>
      <c r="H2328" s="13" t="s">
        <v>13164</v>
      </c>
      <c r="I2328" s="13" t="s">
        <v>13165</v>
      </c>
      <c r="J2328" s="13" t="s">
        <v>13166</v>
      </c>
      <c r="K2328" s="13" t="s">
        <v>13167</v>
      </c>
      <c r="L2328" s="13" t="s">
        <v>13168</v>
      </c>
      <c r="M2328" s="13" t="s">
        <v>53</v>
      </c>
      <c r="N2328" s="13" t="s">
        <v>249</v>
      </c>
      <c r="O2328" s="14"/>
      <c r="P2328" s="13" t="s">
        <v>4597</v>
      </c>
      <c r="Q2328" s="16" t="s">
        <v>13169</v>
      </c>
    </row>
    <row r="2329" customFormat="false" ht="72.35" hidden="false" customHeight="false" outlineLevel="0" collapsed="false">
      <c r="A2329" s="13" t="s">
        <v>13170</v>
      </c>
      <c r="B2329" s="14" t="s">
        <v>165</v>
      </c>
      <c r="C2329" s="13" t="s">
        <v>166</v>
      </c>
      <c r="D2329" s="14" t="s">
        <v>13161</v>
      </c>
      <c r="E2329" s="16" t="s">
        <v>13171</v>
      </c>
      <c r="F2329" s="14" t="s">
        <v>12093</v>
      </c>
      <c r="G2329" s="16" t="s">
        <v>13163</v>
      </c>
      <c r="H2329" s="13" t="s">
        <v>13164</v>
      </c>
      <c r="I2329" s="13" t="s">
        <v>13172</v>
      </c>
      <c r="J2329" s="13" t="s">
        <v>13173</v>
      </c>
      <c r="K2329" s="13" t="s">
        <v>13174</v>
      </c>
      <c r="L2329" s="13" t="s">
        <v>13175</v>
      </c>
      <c r="M2329" s="13" t="s">
        <v>53</v>
      </c>
      <c r="N2329" s="13" t="s">
        <v>249</v>
      </c>
      <c r="O2329" s="14"/>
      <c r="P2329" s="13" t="s">
        <v>4597</v>
      </c>
      <c r="Q2329" s="15" t="s">
        <v>13176</v>
      </c>
    </row>
    <row r="2330" customFormat="false" ht="44" hidden="false" customHeight="false" outlineLevel="0" collapsed="false">
      <c r="A2330" s="13" t="s">
        <v>13177</v>
      </c>
      <c r="B2330" s="14" t="s">
        <v>165</v>
      </c>
      <c r="C2330" s="13" t="s">
        <v>166</v>
      </c>
      <c r="D2330" s="14" t="s">
        <v>13161</v>
      </c>
      <c r="E2330" s="16" t="s">
        <v>13178</v>
      </c>
      <c r="F2330" s="14" t="s">
        <v>396</v>
      </c>
      <c r="G2330" s="16" t="s">
        <v>13163</v>
      </c>
      <c r="H2330" s="13" t="s">
        <v>13164</v>
      </c>
      <c r="I2330" s="13" t="s">
        <v>13179</v>
      </c>
      <c r="J2330" s="14" t="s">
        <v>13180</v>
      </c>
      <c r="K2330" s="14"/>
      <c r="L2330" s="14"/>
      <c r="M2330" s="13" t="s">
        <v>53</v>
      </c>
      <c r="N2330" s="13" t="s">
        <v>249</v>
      </c>
      <c r="O2330" s="14"/>
      <c r="P2330" s="13" t="s">
        <v>4597</v>
      </c>
      <c r="Q2330" s="15" t="s">
        <v>13181</v>
      </c>
    </row>
    <row r="2331" customFormat="false" ht="44" hidden="false" customHeight="false" outlineLevel="0" collapsed="false">
      <c r="A2331" s="13" t="s">
        <v>13182</v>
      </c>
      <c r="B2331" s="14" t="s">
        <v>165</v>
      </c>
      <c r="C2331" s="13" t="s">
        <v>166</v>
      </c>
      <c r="D2331" s="14" t="s">
        <v>13161</v>
      </c>
      <c r="E2331" s="16" t="s">
        <v>13183</v>
      </c>
      <c r="F2331" s="14" t="s">
        <v>396</v>
      </c>
      <c r="G2331" s="16" t="s">
        <v>13184</v>
      </c>
      <c r="H2331" s="13" t="s">
        <v>13164</v>
      </c>
      <c r="I2331" s="13" t="s">
        <v>13165</v>
      </c>
      <c r="J2331" s="13" t="s">
        <v>13166</v>
      </c>
      <c r="K2331" s="13" t="s">
        <v>13167</v>
      </c>
      <c r="L2331" s="13" t="s">
        <v>13168</v>
      </c>
      <c r="M2331" s="13" t="s">
        <v>53</v>
      </c>
      <c r="N2331" s="13" t="s">
        <v>249</v>
      </c>
      <c r="O2331" s="14"/>
      <c r="P2331" s="13" t="s">
        <v>4597</v>
      </c>
      <c r="Q2331" s="16"/>
    </row>
    <row r="2332" customFormat="false" ht="44" hidden="false" customHeight="false" outlineLevel="0" collapsed="false">
      <c r="A2332" s="13" t="s">
        <v>13185</v>
      </c>
      <c r="B2332" s="14" t="s">
        <v>165</v>
      </c>
      <c r="C2332" s="13" t="s">
        <v>166</v>
      </c>
      <c r="D2332" s="14" t="s">
        <v>13161</v>
      </c>
      <c r="E2332" s="16" t="s">
        <v>13186</v>
      </c>
      <c r="F2332" s="14" t="s">
        <v>12093</v>
      </c>
      <c r="G2332" s="16" t="s">
        <v>13184</v>
      </c>
      <c r="H2332" s="13" t="s">
        <v>13164</v>
      </c>
      <c r="I2332" s="13" t="s">
        <v>13165</v>
      </c>
      <c r="J2332" s="13" t="s">
        <v>13166</v>
      </c>
      <c r="K2332" s="13" t="s">
        <v>13167</v>
      </c>
      <c r="L2332" s="13" t="s">
        <v>13168</v>
      </c>
      <c r="M2332" s="13" t="s">
        <v>53</v>
      </c>
      <c r="N2332" s="13" t="s">
        <v>249</v>
      </c>
      <c r="O2332" s="14"/>
      <c r="P2332" s="13" t="s">
        <v>4597</v>
      </c>
      <c r="Q2332" s="16" t="s">
        <v>13187</v>
      </c>
    </row>
    <row r="2333" customFormat="false" ht="44" hidden="false" customHeight="false" outlineLevel="0" collapsed="false">
      <c r="A2333" s="13" t="s">
        <v>13188</v>
      </c>
      <c r="B2333" s="14" t="s">
        <v>165</v>
      </c>
      <c r="C2333" s="13" t="s">
        <v>166</v>
      </c>
      <c r="D2333" s="14" t="s">
        <v>13161</v>
      </c>
      <c r="E2333" s="15" t="s">
        <v>13189</v>
      </c>
      <c r="F2333" s="14" t="s">
        <v>12093</v>
      </c>
      <c r="G2333" s="16" t="s">
        <v>13184</v>
      </c>
      <c r="H2333" s="13" t="s">
        <v>13164</v>
      </c>
      <c r="I2333" s="13" t="s">
        <v>13190</v>
      </c>
      <c r="J2333" s="13" t="s">
        <v>13191</v>
      </c>
      <c r="K2333" s="13" t="s">
        <v>13192</v>
      </c>
      <c r="L2333" s="13" t="s">
        <v>13193</v>
      </c>
      <c r="M2333" s="13" t="s">
        <v>53</v>
      </c>
      <c r="N2333" s="13" t="s">
        <v>249</v>
      </c>
      <c r="O2333" s="14"/>
      <c r="P2333" s="13" t="s">
        <v>4597</v>
      </c>
      <c r="Q2333" s="16" t="s">
        <v>13194</v>
      </c>
    </row>
    <row r="2334" customFormat="false" ht="44" hidden="false" customHeight="false" outlineLevel="0" collapsed="false">
      <c r="A2334" s="13" t="s">
        <v>13195</v>
      </c>
      <c r="B2334" s="14" t="s">
        <v>165</v>
      </c>
      <c r="C2334" s="13" t="s">
        <v>166</v>
      </c>
      <c r="D2334" s="14" t="s">
        <v>13161</v>
      </c>
      <c r="E2334" s="16" t="s">
        <v>13196</v>
      </c>
      <c r="F2334" s="14" t="s">
        <v>396</v>
      </c>
      <c r="G2334" s="16" t="s">
        <v>13184</v>
      </c>
      <c r="H2334" s="13" t="s">
        <v>13164</v>
      </c>
      <c r="I2334" s="13" t="s">
        <v>13197</v>
      </c>
      <c r="J2334" s="13" t="s">
        <v>13198</v>
      </c>
      <c r="K2334" s="13" t="s">
        <v>13199</v>
      </c>
      <c r="L2334" s="13" t="s">
        <v>13200</v>
      </c>
      <c r="M2334" s="13" t="s">
        <v>53</v>
      </c>
      <c r="N2334" s="13" t="s">
        <v>249</v>
      </c>
      <c r="O2334" s="14"/>
      <c r="P2334" s="13" t="s">
        <v>4597</v>
      </c>
      <c r="Q2334" s="16" t="s">
        <v>13201</v>
      </c>
    </row>
    <row r="2335" customFormat="false" ht="44" hidden="false" customHeight="false" outlineLevel="0" collapsed="false">
      <c r="A2335" s="13" t="s">
        <v>13202</v>
      </c>
      <c r="B2335" s="14" t="s">
        <v>165</v>
      </c>
      <c r="C2335" s="13" t="s">
        <v>166</v>
      </c>
      <c r="D2335" s="14" t="s">
        <v>13161</v>
      </c>
      <c r="E2335" s="16" t="s">
        <v>13203</v>
      </c>
      <c r="F2335" s="14" t="s">
        <v>396</v>
      </c>
      <c r="G2335" s="16" t="s">
        <v>13184</v>
      </c>
      <c r="H2335" s="13" t="s">
        <v>13164</v>
      </c>
      <c r="I2335" s="13" t="s">
        <v>13204</v>
      </c>
      <c r="J2335" s="13" t="s">
        <v>13205</v>
      </c>
      <c r="K2335" s="13" t="s">
        <v>13206</v>
      </c>
      <c r="L2335" s="13" t="s">
        <v>13207</v>
      </c>
      <c r="M2335" s="13" t="s">
        <v>53</v>
      </c>
      <c r="N2335" s="13" t="s">
        <v>249</v>
      </c>
      <c r="O2335" s="14"/>
      <c r="P2335" s="13" t="s">
        <v>4597</v>
      </c>
      <c r="Q2335" s="16" t="s">
        <v>13208</v>
      </c>
    </row>
    <row r="2336" customFormat="false" ht="44" hidden="false" customHeight="false" outlineLevel="0" collapsed="false">
      <c r="A2336" s="13" t="s">
        <v>13209</v>
      </c>
      <c r="B2336" s="14" t="s">
        <v>165</v>
      </c>
      <c r="C2336" s="13" t="s">
        <v>166</v>
      </c>
      <c r="D2336" s="14" t="s">
        <v>13161</v>
      </c>
      <c r="E2336" s="16" t="s">
        <v>13210</v>
      </c>
      <c r="F2336" s="14" t="s">
        <v>12093</v>
      </c>
      <c r="G2336" s="16" t="s">
        <v>13184</v>
      </c>
      <c r="H2336" s="13" t="s">
        <v>13164</v>
      </c>
      <c r="I2336" s="13" t="s">
        <v>13211</v>
      </c>
      <c r="J2336" s="13" t="s">
        <v>13212</v>
      </c>
      <c r="K2336" s="13" t="s">
        <v>13213</v>
      </c>
      <c r="L2336" s="13" t="s">
        <v>13214</v>
      </c>
      <c r="M2336" s="13" t="s">
        <v>53</v>
      </c>
      <c r="N2336" s="13" t="s">
        <v>249</v>
      </c>
      <c r="O2336" s="14"/>
      <c r="P2336" s="13" t="s">
        <v>4597</v>
      </c>
      <c r="Q2336" s="16" t="s">
        <v>13215</v>
      </c>
    </row>
    <row r="2337" customFormat="false" ht="58.2" hidden="false" customHeight="false" outlineLevel="0" collapsed="false">
      <c r="A2337" s="13" t="s">
        <v>13216</v>
      </c>
      <c r="B2337" s="14" t="s">
        <v>165</v>
      </c>
      <c r="C2337" s="13" t="s">
        <v>166</v>
      </c>
      <c r="D2337" s="14" t="s">
        <v>13161</v>
      </c>
      <c r="E2337" s="15" t="s">
        <v>13217</v>
      </c>
      <c r="F2337" s="14" t="s">
        <v>12093</v>
      </c>
      <c r="G2337" s="16" t="s">
        <v>13184</v>
      </c>
      <c r="H2337" s="13" t="s">
        <v>13164</v>
      </c>
      <c r="I2337" s="13" t="s">
        <v>13218</v>
      </c>
      <c r="J2337" s="13" t="s">
        <v>13219</v>
      </c>
      <c r="K2337" s="13" t="s">
        <v>13220</v>
      </c>
      <c r="L2337" s="13" t="s">
        <v>13221</v>
      </c>
      <c r="M2337" s="13" t="s">
        <v>53</v>
      </c>
      <c r="N2337" s="13" t="s">
        <v>249</v>
      </c>
      <c r="O2337" s="14"/>
      <c r="P2337" s="13" t="s">
        <v>4597</v>
      </c>
      <c r="Q2337" s="15" t="s">
        <v>13222</v>
      </c>
    </row>
    <row r="2338" customFormat="false" ht="44" hidden="false" customHeight="false" outlineLevel="0" collapsed="false">
      <c r="A2338" s="13" t="s">
        <v>13223</v>
      </c>
      <c r="B2338" s="14" t="s">
        <v>165</v>
      </c>
      <c r="C2338" s="13" t="s">
        <v>166</v>
      </c>
      <c r="D2338" s="14" t="s">
        <v>13161</v>
      </c>
      <c r="E2338" s="16" t="s">
        <v>13224</v>
      </c>
      <c r="F2338" s="14" t="s">
        <v>12093</v>
      </c>
      <c r="G2338" s="16" t="s">
        <v>13225</v>
      </c>
      <c r="H2338" s="13" t="s">
        <v>13164</v>
      </c>
      <c r="I2338" s="13" t="s">
        <v>13226</v>
      </c>
      <c r="J2338" s="13" t="s">
        <v>13227</v>
      </c>
      <c r="K2338" s="13" t="s">
        <v>13228</v>
      </c>
      <c r="L2338" s="13" t="s">
        <v>13229</v>
      </c>
      <c r="M2338" s="13" t="s">
        <v>53</v>
      </c>
      <c r="N2338" s="13" t="s">
        <v>249</v>
      </c>
      <c r="O2338" s="14"/>
      <c r="P2338" s="13" t="s">
        <v>4597</v>
      </c>
      <c r="Q2338" s="16"/>
    </row>
    <row r="2339" customFormat="false" ht="29.85" hidden="false" customHeight="false" outlineLevel="0" collapsed="false">
      <c r="A2339" s="13" t="s">
        <v>13230</v>
      </c>
      <c r="B2339" s="14" t="s">
        <v>165</v>
      </c>
      <c r="C2339" s="13" t="s">
        <v>166</v>
      </c>
      <c r="D2339" s="14" t="s">
        <v>13161</v>
      </c>
      <c r="E2339" s="15" t="s">
        <v>13231</v>
      </c>
      <c r="F2339" s="14" t="s">
        <v>12093</v>
      </c>
      <c r="G2339" s="16" t="s">
        <v>13225</v>
      </c>
      <c r="H2339" s="13" t="s">
        <v>13164</v>
      </c>
      <c r="I2339" s="13" t="s">
        <v>13232</v>
      </c>
      <c r="J2339" s="13" t="s">
        <v>13233</v>
      </c>
      <c r="K2339" s="13" t="s">
        <v>13234</v>
      </c>
      <c r="L2339" s="13" t="s">
        <v>13235</v>
      </c>
      <c r="M2339" s="13" t="s">
        <v>53</v>
      </c>
      <c r="N2339" s="13" t="s">
        <v>249</v>
      </c>
      <c r="O2339" s="14"/>
      <c r="P2339" s="13" t="s">
        <v>4597</v>
      </c>
      <c r="Q2339" s="16" t="s">
        <v>13236</v>
      </c>
    </row>
    <row r="2340" customFormat="false" ht="44" hidden="false" customHeight="false" outlineLevel="0" collapsed="false">
      <c r="A2340" s="13" t="s">
        <v>13237</v>
      </c>
      <c r="B2340" s="14" t="s">
        <v>165</v>
      </c>
      <c r="C2340" s="13" t="s">
        <v>166</v>
      </c>
      <c r="D2340" s="14" t="s">
        <v>13238</v>
      </c>
      <c r="E2340" s="16" t="s">
        <v>13239</v>
      </c>
      <c r="F2340" s="14" t="s">
        <v>12093</v>
      </c>
      <c r="G2340" s="16" t="s">
        <v>13240</v>
      </c>
      <c r="H2340" s="13" t="s">
        <v>13241</v>
      </c>
      <c r="I2340" s="13" t="s">
        <v>13242</v>
      </c>
      <c r="J2340" s="13" t="s">
        <v>13243</v>
      </c>
      <c r="K2340" s="13" t="s">
        <v>13244</v>
      </c>
      <c r="L2340" s="13" t="s">
        <v>13245</v>
      </c>
      <c r="M2340" s="13" t="s">
        <v>53</v>
      </c>
      <c r="N2340" s="13" t="s">
        <v>249</v>
      </c>
      <c r="O2340" s="14"/>
      <c r="P2340" s="13" t="s">
        <v>4597</v>
      </c>
      <c r="Q2340" s="16" t="s">
        <v>13246</v>
      </c>
    </row>
    <row r="2341" customFormat="false" ht="29.85" hidden="false" customHeight="false" outlineLevel="0" collapsed="false">
      <c r="A2341" s="13" t="s">
        <v>13247</v>
      </c>
      <c r="B2341" s="14" t="s">
        <v>165</v>
      </c>
      <c r="C2341" s="13" t="s">
        <v>166</v>
      </c>
      <c r="D2341" s="14" t="s">
        <v>13238</v>
      </c>
      <c r="E2341" s="15" t="s">
        <v>13248</v>
      </c>
      <c r="F2341" s="14" t="s">
        <v>12093</v>
      </c>
      <c r="G2341" s="16" t="s">
        <v>13240</v>
      </c>
      <c r="H2341" s="13" t="s">
        <v>13241</v>
      </c>
      <c r="I2341" s="13" t="s">
        <v>13249</v>
      </c>
      <c r="J2341" s="13" t="s">
        <v>13250</v>
      </c>
      <c r="K2341" s="13" t="s">
        <v>13251</v>
      </c>
      <c r="L2341" s="13" t="s">
        <v>13252</v>
      </c>
      <c r="M2341" s="13" t="s">
        <v>53</v>
      </c>
      <c r="N2341" s="13" t="s">
        <v>249</v>
      </c>
      <c r="O2341" s="14"/>
      <c r="P2341" s="13" t="s">
        <v>4597</v>
      </c>
      <c r="Q2341" s="16" t="s">
        <v>13253</v>
      </c>
    </row>
    <row r="2342" customFormat="false" ht="44" hidden="false" customHeight="false" outlineLevel="0" collapsed="false">
      <c r="A2342" s="13" t="s">
        <v>13254</v>
      </c>
      <c r="B2342" s="14" t="s">
        <v>165</v>
      </c>
      <c r="C2342" s="13" t="s">
        <v>166</v>
      </c>
      <c r="D2342" s="14" t="s">
        <v>13238</v>
      </c>
      <c r="E2342" s="15" t="s">
        <v>13255</v>
      </c>
      <c r="F2342" s="14" t="s">
        <v>396</v>
      </c>
      <c r="G2342" s="16" t="s">
        <v>13240</v>
      </c>
      <c r="H2342" s="13" t="s">
        <v>13241</v>
      </c>
      <c r="I2342" s="13" t="s">
        <v>13165</v>
      </c>
      <c r="J2342" s="13" t="s">
        <v>13166</v>
      </c>
      <c r="K2342" s="13" t="s">
        <v>13167</v>
      </c>
      <c r="L2342" s="13" t="s">
        <v>13168</v>
      </c>
      <c r="M2342" s="13" t="s">
        <v>53</v>
      </c>
      <c r="N2342" s="13" t="s">
        <v>249</v>
      </c>
      <c r="O2342" s="14"/>
      <c r="P2342" s="13" t="s">
        <v>4597</v>
      </c>
      <c r="Q2342" s="16" t="s">
        <v>13256</v>
      </c>
    </row>
    <row r="2343" customFormat="false" ht="44" hidden="false" customHeight="false" outlineLevel="0" collapsed="false">
      <c r="A2343" s="13" t="s">
        <v>13257</v>
      </c>
      <c r="B2343" s="14" t="s">
        <v>165</v>
      </c>
      <c r="C2343" s="13" t="s">
        <v>166</v>
      </c>
      <c r="D2343" s="14" t="s">
        <v>13258</v>
      </c>
      <c r="E2343" s="15" t="s">
        <v>13259</v>
      </c>
      <c r="F2343" s="14" t="s">
        <v>12093</v>
      </c>
      <c r="G2343" s="16" t="s">
        <v>13260</v>
      </c>
      <c r="H2343" s="13" t="s">
        <v>13164</v>
      </c>
      <c r="I2343" s="13" t="s">
        <v>13261</v>
      </c>
      <c r="J2343" s="13" t="s">
        <v>13262</v>
      </c>
      <c r="K2343" s="13" t="s">
        <v>13263</v>
      </c>
      <c r="L2343" s="13" t="s">
        <v>13264</v>
      </c>
      <c r="M2343" s="13" t="s">
        <v>53</v>
      </c>
      <c r="N2343" s="13" t="s">
        <v>249</v>
      </c>
      <c r="O2343" s="14"/>
      <c r="P2343" s="13" t="s">
        <v>4597</v>
      </c>
      <c r="Q2343" s="16" t="s">
        <v>13265</v>
      </c>
    </row>
    <row r="2344" customFormat="false" ht="44" hidden="false" customHeight="false" outlineLevel="0" collapsed="false">
      <c r="A2344" s="13" t="s">
        <v>13266</v>
      </c>
      <c r="B2344" s="14" t="s">
        <v>165</v>
      </c>
      <c r="C2344" s="13" t="s">
        <v>166</v>
      </c>
      <c r="D2344" s="14" t="s">
        <v>13258</v>
      </c>
      <c r="E2344" s="16" t="s">
        <v>13267</v>
      </c>
      <c r="F2344" s="14" t="s">
        <v>12093</v>
      </c>
      <c r="G2344" s="16" t="s">
        <v>13260</v>
      </c>
      <c r="H2344" s="13" t="s">
        <v>13164</v>
      </c>
      <c r="I2344" s="13" t="s">
        <v>13268</v>
      </c>
      <c r="J2344" s="13" t="s">
        <v>13269</v>
      </c>
      <c r="K2344" s="13" t="s">
        <v>13270</v>
      </c>
      <c r="L2344" s="13" t="s">
        <v>13271</v>
      </c>
      <c r="M2344" s="13" t="s">
        <v>53</v>
      </c>
      <c r="N2344" s="13" t="s">
        <v>249</v>
      </c>
      <c r="O2344" s="14"/>
      <c r="P2344" s="13" t="s">
        <v>4597</v>
      </c>
      <c r="Q2344" s="16" t="s">
        <v>13272</v>
      </c>
    </row>
    <row r="2345" customFormat="false" ht="44" hidden="false" customHeight="false" outlineLevel="0" collapsed="false">
      <c r="A2345" s="13" t="s">
        <v>13273</v>
      </c>
      <c r="B2345" s="14" t="s">
        <v>165</v>
      </c>
      <c r="C2345" s="13" t="s">
        <v>166</v>
      </c>
      <c r="D2345" s="14" t="s">
        <v>13274</v>
      </c>
      <c r="E2345" s="16" t="s">
        <v>13275</v>
      </c>
      <c r="F2345" s="14" t="s">
        <v>12093</v>
      </c>
      <c r="G2345" s="16" t="s">
        <v>13276</v>
      </c>
      <c r="H2345" s="13" t="s">
        <v>13164</v>
      </c>
      <c r="I2345" s="13" t="s">
        <v>13277</v>
      </c>
      <c r="J2345" s="13" t="s">
        <v>13278</v>
      </c>
      <c r="K2345" s="13" t="s">
        <v>13279</v>
      </c>
      <c r="L2345" s="13" t="s">
        <v>13280</v>
      </c>
      <c r="M2345" s="13" t="s">
        <v>53</v>
      </c>
      <c r="N2345" s="13" t="s">
        <v>249</v>
      </c>
      <c r="O2345" s="14"/>
      <c r="P2345" s="13" t="s">
        <v>4597</v>
      </c>
      <c r="Q2345" s="16" t="s">
        <v>13281</v>
      </c>
    </row>
    <row r="2346" customFormat="false" ht="44" hidden="false" customHeight="false" outlineLevel="0" collapsed="false">
      <c r="A2346" s="13" t="s">
        <v>13282</v>
      </c>
      <c r="B2346" s="14" t="s">
        <v>165</v>
      </c>
      <c r="C2346" s="13" t="s">
        <v>166</v>
      </c>
      <c r="D2346" s="14" t="s">
        <v>13274</v>
      </c>
      <c r="E2346" s="15" t="s">
        <v>13283</v>
      </c>
      <c r="F2346" s="14" t="s">
        <v>12093</v>
      </c>
      <c r="G2346" s="16" t="s">
        <v>13276</v>
      </c>
      <c r="H2346" s="13" t="s">
        <v>13164</v>
      </c>
      <c r="I2346" s="13" t="s">
        <v>13284</v>
      </c>
      <c r="J2346" s="13" t="s">
        <v>13285</v>
      </c>
      <c r="K2346" s="13" t="s">
        <v>13286</v>
      </c>
      <c r="L2346" s="13" t="s">
        <v>13287</v>
      </c>
      <c r="M2346" s="13" t="s">
        <v>52</v>
      </c>
      <c r="N2346" s="13" t="s">
        <v>249</v>
      </c>
      <c r="O2346" s="14"/>
      <c r="P2346" s="13" t="s">
        <v>4597</v>
      </c>
      <c r="Q2346" s="16" t="s">
        <v>13288</v>
      </c>
    </row>
    <row r="2347" customFormat="false" ht="44" hidden="false" customHeight="false" outlineLevel="0" collapsed="false">
      <c r="A2347" s="13" t="s">
        <v>13289</v>
      </c>
      <c r="B2347" s="14" t="s">
        <v>165</v>
      </c>
      <c r="C2347" s="13" t="s">
        <v>166</v>
      </c>
      <c r="D2347" s="14" t="s">
        <v>13274</v>
      </c>
      <c r="E2347" s="15" t="s">
        <v>13290</v>
      </c>
      <c r="F2347" s="14" t="s">
        <v>12093</v>
      </c>
      <c r="G2347" s="16" t="s">
        <v>13291</v>
      </c>
      <c r="H2347" s="13" t="s">
        <v>13292</v>
      </c>
      <c r="I2347" s="13" t="s">
        <v>13293</v>
      </c>
      <c r="J2347" s="13" t="s">
        <v>13294</v>
      </c>
      <c r="K2347" s="13" t="s">
        <v>13295</v>
      </c>
      <c r="L2347" s="13" t="s">
        <v>13296</v>
      </c>
      <c r="M2347" s="13" t="s">
        <v>53</v>
      </c>
      <c r="N2347" s="13" t="s">
        <v>249</v>
      </c>
      <c r="O2347" s="14"/>
      <c r="P2347" s="13" t="s">
        <v>4597</v>
      </c>
      <c r="Q2347" s="16"/>
    </row>
    <row r="2348" customFormat="false" ht="44" hidden="false" customHeight="false" outlineLevel="0" collapsed="false">
      <c r="A2348" s="13" t="s">
        <v>13297</v>
      </c>
      <c r="B2348" s="14" t="s">
        <v>165</v>
      </c>
      <c r="C2348" s="13" t="s">
        <v>166</v>
      </c>
      <c r="D2348" s="14" t="s">
        <v>13274</v>
      </c>
      <c r="E2348" s="15" t="s">
        <v>13298</v>
      </c>
      <c r="F2348" s="14" t="s">
        <v>12093</v>
      </c>
      <c r="G2348" s="16" t="s">
        <v>13291</v>
      </c>
      <c r="H2348" s="13" t="s">
        <v>13292</v>
      </c>
      <c r="I2348" s="13" t="s">
        <v>13299</v>
      </c>
      <c r="J2348" s="13" t="s">
        <v>13300</v>
      </c>
      <c r="K2348" s="13" t="s">
        <v>13301</v>
      </c>
      <c r="L2348" s="13" t="s">
        <v>13302</v>
      </c>
      <c r="M2348" s="13" t="s">
        <v>53</v>
      </c>
      <c r="N2348" s="13" t="s">
        <v>249</v>
      </c>
      <c r="O2348" s="14"/>
      <c r="P2348" s="13" t="s">
        <v>4597</v>
      </c>
      <c r="Q2348" s="16" t="s">
        <v>13303</v>
      </c>
    </row>
    <row r="2349" customFormat="false" ht="44" hidden="false" customHeight="false" outlineLevel="0" collapsed="false">
      <c r="A2349" s="13" t="s">
        <v>13304</v>
      </c>
      <c r="B2349" s="14" t="s">
        <v>165</v>
      </c>
      <c r="C2349" s="13" t="s">
        <v>166</v>
      </c>
      <c r="D2349" s="14" t="s">
        <v>13274</v>
      </c>
      <c r="E2349" s="16" t="s">
        <v>13305</v>
      </c>
      <c r="F2349" s="14" t="s">
        <v>12093</v>
      </c>
      <c r="G2349" s="16" t="s">
        <v>13306</v>
      </c>
      <c r="H2349" s="13" t="s">
        <v>13164</v>
      </c>
      <c r="I2349" s="13" t="s">
        <v>13307</v>
      </c>
      <c r="J2349" s="13" t="s">
        <v>13308</v>
      </c>
      <c r="K2349" s="13" t="s">
        <v>13309</v>
      </c>
      <c r="L2349" s="13" t="s">
        <v>13310</v>
      </c>
      <c r="M2349" s="13" t="s">
        <v>53</v>
      </c>
      <c r="N2349" s="13" t="s">
        <v>249</v>
      </c>
      <c r="O2349" s="14"/>
      <c r="P2349" s="13" t="s">
        <v>4597</v>
      </c>
      <c r="Q2349" s="16" t="s">
        <v>13311</v>
      </c>
    </row>
    <row r="2350" customFormat="false" ht="58.2" hidden="false" customHeight="false" outlineLevel="0" collapsed="false">
      <c r="A2350" s="13" t="s">
        <v>13312</v>
      </c>
      <c r="B2350" s="14" t="s">
        <v>165</v>
      </c>
      <c r="C2350" s="13" t="s">
        <v>166</v>
      </c>
      <c r="D2350" s="14" t="s">
        <v>13274</v>
      </c>
      <c r="E2350" s="15" t="s">
        <v>13313</v>
      </c>
      <c r="F2350" s="14" t="s">
        <v>12093</v>
      </c>
      <c r="G2350" s="16" t="s">
        <v>13306</v>
      </c>
      <c r="H2350" s="13" t="s">
        <v>13164</v>
      </c>
      <c r="I2350" s="13" t="s">
        <v>13314</v>
      </c>
      <c r="J2350" s="13" t="s">
        <v>13315</v>
      </c>
      <c r="K2350" s="13" t="s">
        <v>13316</v>
      </c>
      <c r="L2350" s="13" t="s">
        <v>13317</v>
      </c>
      <c r="M2350" s="13" t="s">
        <v>53</v>
      </c>
      <c r="N2350" s="13" t="s">
        <v>249</v>
      </c>
      <c r="O2350" s="14"/>
      <c r="P2350" s="13" t="s">
        <v>4597</v>
      </c>
      <c r="Q2350" s="16" t="s">
        <v>13318</v>
      </c>
    </row>
    <row r="2351" customFormat="false" ht="44" hidden="false" customHeight="false" outlineLevel="0" collapsed="false">
      <c r="A2351" s="13" t="s">
        <v>13319</v>
      </c>
      <c r="B2351" s="14" t="s">
        <v>165</v>
      </c>
      <c r="C2351" s="13" t="s">
        <v>166</v>
      </c>
      <c r="D2351" s="14" t="s">
        <v>13274</v>
      </c>
      <c r="E2351" s="16" t="s">
        <v>13320</v>
      </c>
      <c r="F2351" s="14" t="s">
        <v>396</v>
      </c>
      <c r="G2351" s="16" t="s">
        <v>13321</v>
      </c>
      <c r="H2351" s="13" t="s">
        <v>13322</v>
      </c>
      <c r="I2351" s="13" t="s">
        <v>13323</v>
      </c>
      <c r="J2351" s="13" t="s">
        <v>13324</v>
      </c>
      <c r="K2351" s="13" t="s">
        <v>13325</v>
      </c>
      <c r="L2351" s="13" t="s">
        <v>13326</v>
      </c>
      <c r="M2351" s="13" t="s">
        <v>53</v>
      </c>
      <c r="N2351" s="13" t="s">
        <v>249</v>
      </c>
      <c r="O2351" s="14"/>
      <c r="P2351" s="13" t="s">
        <v>4597</v>
      </c>
      <c r="Q2351" s="16" t="s">
        <v>13327</v>
      </c>
    </row>
    <row r="2352" customFormat="false" ht="29.85" hidden="false" customHeight="false" outlineLevel="0" collapsed="false">
      <c r="A2352" s="13" t="s">
        <v>13328</v>
      </c>
      <c r="B2352" s="14" t="s">
        <v>165</v>
      </c>
      <c r="C2352" s="13" t="s">
        <v>166</v>
      </c>
      <c r="D2352" s="14" t="s">
        <v>13274</v>
      </c>
      <c r="E2352" s="15" t="s">
        <v>13329</v>
      </c>
      <c r="F2352" s="14" t="s">
        <v>396</v>
      </c>
      <c r="G2352" s="16" t="s">
        <v>13321</v>
      </c>
      <c r="H2352" s="13" t="s">
        <v>13322</v>
      </c>
      <c r="I2352" s="13" t="s">
        <v>13330</v>
      </c>
      <c r="J2352" s="13" t="s">
        <v>13331</v>
      </c>
      <c r="K2352" s="13" t="s">
        <v>13332</v>
      </c>
      <c r="L2352" s="13" t="s">
        <v>13333</v>
      </c>
      <c r="M2352" s="13" t="s">
        <v>53</v>
      </c>
      <c r="N2352" s="13" t="s">
        <v>249</v>
      </c>
      <c r="O2352" s="14"/>
      <c r="P2352" s="13" t="s">
        <v>4597</v>
      </c>
      <c r="Q2352" s="16" t="s">
        <v>13334</v>
      </c>
    </row>
    <row r="2353" customFormat="false" ht="44" hidden="false" customHeight="false" outlineLevel="0" collapsed="false">
      <c r="A2353" s="13" t="s">
        <v>13335</v>
      </c>
      <c r="B2353" s="14" t="s">
        <v>165</v>
      </c>
      <c r="C2353" s="13" t="s">
        <v>166</v>
      </c>
      <c r="D2353" s="14" t="s">
        <v>13274</v>
      </c>
      <c r="E2353" s="16" t="s">
        <v>13336</v>
      </c>
      <c r="F2353" s="14" t="s">
        <v>12093</v>
      </c>
      <c r="G2353" s="16" t="s">
        <v>13337</v>
      </c>
      <c r="H2353" s="13" t="s">
        <v>13164</v>
      </c>
      <c r="I2353" s="13" t="s">
        <v>13338</v>
      </c>
      <c r="J2353" s="13" t="s">
        <v>13339</v>
      </c>
      <c r="K2353" s="13" t="s">
        <v>13340</v>
      </c>
      <c r="L2353" s="13" t="s">
        <v>13341</v>
      </c>
      <c r="M2353" s="13" t="s">
        <v>53</v>
      </c>
      <c r="N2353" s="13" t="s">
        <v>249</v>
      </c>
      <c r="O2353" s="14"/>
      <c r="P2353" s="13" t="s">
        <v>4597</v>
      </c>
      <c r="Q2353" s="15" t="s">
        <v>13342</v>
      </c>
    </row>
    <row r="2354" customFormat="false" ht="44" hidden="false" customHeight="false" outlineLevel="0" collapsed="false">
      <c r="A2354" s="13" t="s">
        <v>13343</v>
      </c>
      <c r="B2354" s="14" t="s">
        <v>165</v>
      </c>
      <c r="C2354" s="13" t="s">
        <v>166</v>
      </c>
      <c r="D2354" s="14" t="s">
        <v>13344</v>
      </c>
      <c r="E2354" s="16" t="s">
        <v>13345</v>
      </c>
      <c r="F2354" s="14" t="s">
        <v>396</v>
      </c>
      <c r="G2354" s="16" t="s">
        <v>13346</v>
      </c>
      <c r="H2354" s="13" t="s">
        <v>13164</v>
      </c>
      <c r="I2354" s="13" t="s">
        <v>13179</v>
      </c>
      <c r="J2354" s="14" t="s">
        <v>13180</v>
      </c>
      <c r="K2354" s="14"/>
      <c r="L2354" s="14"/>
      <c r="M2354" s="13" t="s">
        <v>53</v>
      </c>
      <c r="N2354" s="13" t="s">
        <v>249</v>
      </c>
      <c r="O2354" s="14"/>
      <c r="P2354" s="13" t="s">
        <v>4597</v>
      </c>
      <c r="Q2354" s="16" t="s">
        <v>13347</v>
      </c>
    </row>
    <row r="2355" customFormat="false" ht="44" hidden="false" customHeight="false" outlineLevel="0" collapsed="false">
      <c r="A2355" s="13" t="s">
        <v>13348</v>
      </c>
      <c r="B2355" s="14" t="s">
        <v>165</v>
      </c>
      <c r="C2355" s="13" t="s">
        <v>166</v>
      </c>
      <c r="D2355" s="14" t="s">
        <v>13344</v>
      </c>
      <c r="E2355" s="15" t="s">
        <v>13349</v>
      </c>
      <c r="F2355" s="14" t="s">
        <v>12093</v>
      </c>
      <c r="G2355" s="16" t="s">
        <v>13350</v>
      </c>
      <c r="H2355" s="13" t="s">
        <v>13164</v>
      </c>
      <c r="I2355" s="13" t="s">
        <v>13351</v>
      </c>
      <c r="J2355" s="13" t="s">
        <v>13352</v>
      </c>
      <c r="K2355" s="13" t="s">
        <v>13353</v>
      </c>
      <c r="L2355" s="13" t="s">
        <v>13354</v>
      </c>
      <c r="M2355" s="13" t="s">
        <v>53</v>
      </c>
      <c r="N2355" s="13" t="s">
        <v>249</v>
      </c>
      <c r="O2355" s="14"/>
      <c r="P2355" s="13" t="s">
        <v>4597</v>
      </c>
      <c r="Q2355" s="16" t="s">
        <v>13355</v>
      </c>
    </row>
    <row r="2356" customFormat="false" ht="58.2" hidden="false" customHeight="false" outlineLevel="0" collapsed="false">
      <c r="A2356" s="13" t="s">
        <v>13356</v>
      </c>
      <c r="B2356" s="14" t="s">
        <v>165</v>
      </c>
      <c r="C2356" s="13" t="s">
        <v>168</v>
      </c>
      <c r="D2356" s="14" t="s">
        <v>13357</v>
      </c>
      <c r="E2356" s="15" t="s">
        <v>13358</v>
      </c>
      <c r="F2356" s="14" t="s">
        <v>415</v>
      </c>
      <c r="G2356" s="16" t="s">
        <v>13359</v>
      </c>
      <c r="H2356" s="13" t="s">
        <v>13360</v>
      </c>
      <c r="I2356" s="13" t="s">
        <v>13361</v>
      </c>
      <c r="J2356" s="13" t="s">
        <v>13362</v>
      </c>
      <c r="K2356" s="13" t="s">
        <v>13363</v>
      </c>
      <c r="L2356" s="13" t="s">
        <v>13364</v>
      </c>
      <c r="M2356" s="13" t="s">
        <v>53</v>
      </c>
      <c r="N2356" s="13" t="s">
        <v>249</v>
      </c>
      <c r="O2356" s="14"/>
      <c r="P2356" s="13" t="s">
        <v>4597</v>
      </c>
      <c r="Q2356" s="16" t="s">
        <v>13365</v>
      </c>
    </row>
    <row r="2357" customFormat="false" ht="58.2" hidden="false" customHeight="false" outlineLevel="0" collapsed="false">
      <c r="A2357" s="13" t="s">
        <v>13366</v>
      </c>
      <c r="B2357" s="14" t="s">
        <v>165</v>
      </c>
      <c r="C2357" s="13" t="s">
        <v>168</v>
      </c>
      <c r="D2357" s="14" t="s">
        <v>13357</v>
      </c>
      <c r="E2357" s="16" t="s">
        <v>13367</v>
      </c>
      <c r="F2357" s="14" t="s">
        <v>415</v>
      </c>
      <c r="G2357" s="16" t="s">
        <v>13359</v>
      </c>
      <c r="H2357" s="13" t="s">
        <v>13368</v>
      </c>
      <c r="I2357" s="13" t="s">
        <v>13369</v>
      </c>
      <c r="J2357" s="13" t="s">
        <v>13370</v>
      </c>
      <c r="K2357" s="13" t="s">
        <v>13371</v>
      </c>
      <c r="L2357" s="13" t="s">
        <v>13372</v>
      </c>
      <c r="M2357" s="13" t="s">
        <v>53</v>
      </c>
      <c r="N2357" s="13" t="s">
        <v>249</v>
      </c>
      <c r="O2357" s="14"/>
      <c r="P2357" s="13" t="s">
        <v>4597</v>
      </c>
      <c r="Q2357" s="16" t="s">
        <v>13373</v>
      </c>
    </row>
    <row r="2358" customFormat="false" ht="44" hidden="false" customHeight="false" outlineLevel="0" collapsed="false">
      <c r="A2358" s="13" t="s">
        <v>13374</v>
      </c>
      <c r="B2358" s="14" t="s">
        <v>165</v>
      </c>
      <c r="C2358" s="13" t="s">
        <v>168</v>
      </c>
      <c r="D2358" s="14" t="s">
        <v>13357</v>
      </c>
      <c r="E2358" s="16" t="s">
        <v>13375</v>
      </c>
      <c r="F2358" s="14" t="s">
        <v>415</v>
      </c>
      <c r="G2358" s="16" t="s">
        <v>13359</v>
      </c>
      <c r="H2358" s="13" t="s">
        <v>13368</v>
      </c>
      <c r="I2358" s="13" t="s">
        <v>13376</v>
      </c>
      <c r="J2358" s="13" t="s">
        <v>13377</v>
      </c>
      <c r="K2358" s="13" t="s">
        <v>13378</v>
      </c>
      <c r="L2358" s="13" t="s">
        <v>13379</v>
      </c>
      <c r="M2358" s="13" t="s">
        <v>53</v>
      </c>
      <c r="N2358" s="13" t="s">
        <v>249</v>
      </c>
      <c r="O2358" s="14"/>
      <c r="P2358" s="13" t="s">
        <v>4597</v>
      </c>
      <c r="Q2358" s="16" t="s">
        <v>13380</v>
      </c>
    </row>
    <row r="2359" customFormat="false" ht="72.35" hidden="false" customHeight="false" outlineLevel="0" collapsed="false">
      <c r="A2359" s="13" t="s">
        <v>13381</v>
      </c>
      <c r="B2359" s="14" t="s">
        <v>165</v>
      </c>
      <c r="C2359" s="13" t="s">
        <v>168</v>
      </c>
      <c r="D2359" s="14" t="s">
        <v>13357</v>
      </c>
      <c r="E2359" s="16" t="s">
        <v>13382</v>
      </c>
      <c r="F2359" s="14" t="s">
        <v>415</v>
      </c>
      <c r="G2359" s="16" t="s">
        <v>13359</v>
      </c>
      <c r="H2359" s="13" t="s">
        <v>13360</v>
      </c>
      <c r="I2359" s="13" t="s">
        <v>13383</v>
      </c>
      <c r="J2359" s="13" t="s">
        <v>13384</v>
      </c>
      <c r="K2359" s="13" t="s">
        <v>13385</v>
      </c>
      <c r="L2359" s="13" t="s">
        <v>13386</v>
      </c>
      <c r="M2359" s="13" t="s">
        <v>53</v>
      </c>
      <c r="N2359" s="13" t="s">
        <v>249</v>
      </c>
      <c r="O2359" s="14"/>
      <c r="P2359" s="13" t="s">
        <v>4597</v>
      </c>
      <c r="Q2359" s="16" t="s">
        <v>13387</v>
      </c>
    </row>
    <row r="2360" customFormat="false" ht="72.35" hidden="false" customHeight="false" outlineLevel="0" collapsed="false">
      <c r="A2360" s="13" t="s">
        <v>13388</v>
      </c>
      <c r="B2360" s="14" t="s">
        <v>165</v>
      </c>
      <c r="C2360" s="13" t="s">
        <v>168</v>
      </c>
      <c r="D2360" s="14" t="s">
        <v>12686</v>
      </c>
      <c r="E2360" s="16" t="s">
        <v>13389</v>
      </c>
      <c r="F2360" s="14" t="s">
        <v>415</v>
      </c>
      <c r="G2360" s="16" t="s">
        <v>13390</v>
      </c>
      <c r="H2360" s="13" t="s">
        <v>13360</v>
      </c>
      <c r="I2360" s="13" t="s">
        <v>13391</v>
      </c>
      <c r="J2360" s="13" t="s">
        <v>13392</v>
      </c>
      <c r="K2360" s="13" t="s">
        <v>13393</v>
      </c>
      <c r="L2360" s="13" t="s">
        <v>13394</v>
      </c>
      <c r="M2360" s="13" t="s">
        <v>52</v>
      </c>
      <c r="N2360" s="13" t="s">
        <v>249</v>
      </c>
      <c r="O2360" s="14"/>
      <c r="P2360" s="13" t="s">
        <v>4597</v>
      </c>
      <c r="Q2360" s="16" t="s">
        <v>13395</v>
      </c>
    </row>
    <row r="2361" customFormat="false" ht="44" hidden="false" customHeight="false" outlineLevel="0" collapsed="false">
      <c r="A2361" s="13" t="s">
        <v>13396</v>
      </c>
      <c r="B2361" s="14" t="s">
        <v>165</v>
      </c>
      <c r="C2361" s="13" t="s">
        <v>168</v>
      </c>
      <c r="D2361" s="14" t="s">
        <v>12686</v>
      </c>
      <c r="E2361" s="16" t="s">
        <v>13397</v>
      </c>
      <c r="F2361" s="14" t="s">
        <v>415</v>
      </c>
      <c r="G2361" s="16" t="s">
        <v>13390</v>
      </c>
      <c r="H2361" s="13" t="s">
        <v>13360</v>
      </c>
      <c r="I2361" s="13" t="s">
        <v>13391</v>
      </c>
      <c r="J2361" s="13" t="s">
        <v>13392</v>
      </c>
      <c r="K2361" s="13" t="s">
        <v>13393</v>
      </c>
      <c r="L2361" s="13" t="s">
        <v>13394</v>
      </c>
      <c r="M2361" s="13" t="s">
        <v>52</v>
      </c>
      <c r="N2361" s="13" t="s">
        <v>249</v>
      </c>
      <c r="O2361" s="14"/>
      <c r="P2361" s="13" t="s">
        <v>4597</v>
      </c>
      <c r="Q2361" s="16" t="s">
        <v>13398</v>
      </c>
    </row>
    <row r="2362" customFormat="false" ht="58.2" hidden="false" customHeight="false" outlineLevel="0" collapsed="false">
      <c r="A2362" s="13" t="s">
        <v>13399</v>
      </c>
      <c r="B2362" s="14" t="s">
        <v>165</v>
      </c>
      <c r="C2362" s="13" t="s">
        <v>168</v>
      </c>
      <c r="D2362" s="14" t="s">
        <v>12686</v>
      </c>
      <c r="E2362" s="15" t="s">
        <v>13400</v>
      </c>
      <c r="F2362" s="14" t="s">
        <v>415</v>
      </c>
      <c r="G2362" s="16" t="s">
        <v>13390</v>
      </c>
      <c r="H2362" s="13" t="s">
        <v>13360</v>
      </c>
      <c r="I2362" s="13" t="s">
        <v>13401</v>
      </c>
      <c r="J2362" s="13" t="s">
        <v>13402</v>
      </c>
      <c r="K2362" s="13" t="s">
        <v>13403</v>
      </c>
      <c r="L2362" s="13" t="s">
        <v>13404</v>
      </c>
      <c r="M2362" s="13" t="s">
        <v>53</v>
      </c>
      <c r="N2362" s="13" t="s">
        <v>249</v>
      </c>
      <c r="O2362" s="14"/>
      <c r="P2362" s="13" t="s">
        <v>4597</v>
      </c>
      <c r="Q2362" s="16" t="s">
        <v>13405</v>
      </c>
    </row>
    <row r="2363" customFormat="false" ht="44" hidden="false" customHeight="false" outlineLevel="0" collapsed="false">
      <c r="A2363" s="13" t="s">
        <v>13406</v>
      </c>
      <c r="B2363" s="14" t="s">
        <v>165</v>
      </c>
      <c r="C2363" s="13" t="s">
        <v>168</v>
      </c>
      <c r="D2363" s="14" t="s">
        <v>5737</v>
      </c>
      <c r="E2363" s="16" t="s">
        <v>13407</v>
      </c>
      <c r="F2363" s="14" t="s">
        <v>415</v>
      </c>
      <c r="G2363" s="16" t="s">
        <v>13408</v>
      </c>
      <c r="H2363" s="13" t="s">
        <v>13360</v>
      </c>
      <c r="I2363" s="13" t="s">
        <v>13409</v>
      </c>
      <c r="J2363" s="13" t="s">
        <v>13410</v>
      </c>
      <c r="K2363" s="13" t="s">
        <v>13411</v>
      </c>
      <c r="L2363" s="13" t="s">
        <v>13412</v>
      </c>
      <c r="M2363" s="13" t="s">
        <v>53</v>
      </c>
      <c r="N2363" s="13" t="s">
        <v>249</v>
      </c>
      <c r="O2363" s="14"/>
      <c r="P2363" s="13" t="s">
        <v>4597</v>
      </c>
      <c r="Q2363" s="16" t="s">
        <v>13413</v>
      </c>
    </row>
    <row r="2364" customFormat="false" ht="72.35" hidden="false" customHeight="false" outlineLevel="0" collapsed="false">
      <c r="A2364" s="13" t="s">
        <v>13414</v>
      </c>
      <c r="B2364" s="14" t="s">
        <v>165</v>
      </c>
      <c r="C2364" s="13" t="s">
        <v>168</v>
      </c>
      <c r="D2364" s="14" t="s">
        <v>5737</v>
      </c>
      <c r="E2364" s="16" t="s">
        <v>13415</v>
      </c>
      <c r="F2364" s="14" t="s">
        <v>415</v>
      </c>
      <c r="G2364" s="16" t="s">
        <v>13408</v>
      </c>
      <c r="H2364" s="13" t="s">
        <v>13360</v>
      </c>
      <c r="I2364" s="13" t="s">
        <v>13409</v>
      </c>
      <c r="J2364" s="13" t="s">
        <v>13410</v>
      </c>
      <c r="K2364" s="13" t="s">
        <v>13411</v>
      </c>
      <c r="L2364" s="13" t="s">
        <v>13412</v>
      </c>
      <c r="M2364" s="13" t="s">
        <v>53</v>
      </c>
      <c r="N2364" s="13" t="s">
        <v>249</v>
      </c>
      <c r="O2364" s="14"/>
      <c r="P2364" s="13" t="s">
        <v>4597</v>
      </c>
      <c r="Q2364" s="16" t="s">
        <v>13416</v>
      </c>
    </row>
    <row r="2365" customFormat="false" ht="72.35" hidden="false" customHeight="false" outlineLevel="0" collapsed="false">
      <c r="A2365" s="13" t="s">
        <v>13417</v>
      </c>
      <c r="B2365" s="14" t="s">
        <v>165</v>
      </c>
      <c r="C2365" s="13" t="s">
        <v>168</v>
      </c>
      <c r="D2365" s="14" t="s">
        <v>5737</v>
      </c>
      <c r="E2365" s="16" t="s">
        <v>13418</v>
      </c>
      <c r="F2365" s="14" t="s">
        <v>415</v>
      </c>
      <c r="G2365" s="16" t="s">
        <v>13408</v>
      </c>
      <c r="H2365" s="13" t="s">
        <v>13360</v>
      </c>
      <c r="I2365" s="13" t="s">
        <v>13419</v>
      </c>
      <c r="J2365" s="13" t="s">
        <v>13420</v>
      </c>
      <c r="K2365" s="13" t="s">
        <v>13421</v>
      </c>
      <c r="L2365" s="13" t="s">
        <v>13422</v>
      </c>
      <c r="M2365" s="13" t="s">
        <v>53</v>
      </c>
      <c r="N2365" s="13" t="s">
        <v>249</v>
      </c>
      <c r="O2365" s="14"/>
      <c r="P2365" s="13" t="s">
        <v>4597</v>
      </c>
      <c r="Q2365" s="16" t="s">
        <v>13423</v>
      </c>
    </row>
    <row r="2366" customFormat="false" ht="44" hidden="false" customHeight="false" outlineLevel="0" collapsed="false">
      <c r="A2366" s="13" t="s">
        <v>13424</v>
      </c>
      <c r="B2366" s="14" t="s">
        <v>165</v>
      </c>
      <c r="C2366" s="13" t="s">
        <v>168</v>
      </c>
      <c r="D2366" s="14" t="s">
        <v>13425</v>
      </c>
      <c r="E2366" s="15" t="s">
        <v>13426</v>
      </c>
      <c r="F2366" s="14" t="s">
        <v>415</v>
      </c>
      <c r="G2366" s="16" t="s">
        <v>13427</v>
      </c>
      <c r="H2366" s="13" t="s">
        <v>13360</v>
      </c>
      <c r="I2366" s="13" t="s">
        <v>13428</v>
      </c>
      <c r="J2366" s="13" t="s">
        <v>13429</v>
      </c>
      <c r="K2366" s="13" t="s">
        <v>13430</v>
      </c>
      <c r="L2366" s="13" t="s">
        <v>13431</v>
      </c>
      <c r="M2366" s="13" t="s">
        <v>53</v>
      </c>
      <c r="N2366" s="13" t="s">
        <v>249</v>
      </c>
      <c r="O2366" s="14"/>
      <c r="P2366" s="13" t="s">
        <v>4597</v>
      </c>
      <c r="Q2366" s="16" t="s">
        <v>13432</v>
      </c>
    </row>
    <row r="2367" customFormat="false" ht="58.2" hidden="false" customHeight="false" outlineLevel="0" collapsed="false">
      <c r="A2367" s="13" t="s">
        <v>13433</v>
      </c>
      <c r="B2367" s="14" t="s">
        <v>165</v>
      </c>
      <c r="C2367" s="13" t="s">
        <v>168</v>
      </c>
      <c r="D2367" s="14" t="s">
        <v>13434</v>
      </c>
      <c r="E2367" s="16" t="s">
        <v>13435</v>
      </c>
      <c r="F2367" s="14" t="s">
        <v>415</v>
      </c>
      <c r="G2367" s="16" t="s">
        <v>13436</v>
      </c>
      <c r="H2367" s="13" t="s">
        <v>13437</v>
      </c>
      <c r="I2367" s="13" t="s">
        <v>13438</v>
      </c>
      <c r="J2367" s="13" t="s">
        <v>13439</v>
      </c>
      <c r="K2367" s="13" t="s">
        <v>13440</v>
      </c>
      <c r="L2367" s="13" t="s">
        <v>13441</v>
      </c>
      <c r="M2367" s="13" t="s">
        <v>53</v>
      </c>
      <c r="N2367" s="13" t="s">
        <v>249</v>
      </c>
      <c r="O2367" s="14"/>
      <c r="P2367" s="13" t="s">
        <v>4597</v>
      </c>
      <c r="Q2367" s="16" t="s">
        <v>13442</v>
      </c>
    </row>
    <row r="2368" customFormat="false" ht="58.2" hidden="false" customHeight="false" outlineLevel="0" collapsed="false">
      <c r="A2368" s="13" t="s">
        <v>13443</v>
      </c>
      <c r="B2368" s="14" t="s">
        <v>165</v>
      </c>
      <c r="C2368" s="13" t="s">
        <v>168</v>
      </c>
      <c r="D2368" s="14" t="s">
        <v>8904</v>
      </c>
      <c r="E2368" s="16" t="s">
        <v>13444</v>
      </c>
      <c r="F2368" s="14" t="s">
        <v>415</v>
      </c>
      <c r="G2368" s="16" t="s">
        <v>13445</v>
      </c>
      <c r="H2368" s="13" t="s">
        <v>13360</v>
      </c>
      <c r="I2368" s="13" t="s">
        <v>8908</v>
      </c>
      <c r="J2368" s="13" t="s">
        <v>8909</v>
      </c>
      <c r="K2368" s="13" t="s">
        <v>8910</v>
      </c>
      <c r="L2368" s="13" t="s">
        <v>8911</v>
      </c>
      <c r="M2368" s="13" t="s">
        <v>56</v>
      </c>
      <c r="N2368" s="13" t="s">
        <v>249</v>
      </c>
      <c r="O2368" s="14"/>
      <c r="P2368" s="13" t="s">
        <v>4597</v>
      </c>
      <c r="Q2368" s="16" t="s">
        <v>13446</v>
      </c>
    </row>
    <row r="2369" customFormat="false" ht="58.2" hidden="false" customHeight="false" outlineLevel="0" collapsed="false">
      <c r="A2369" s="13" t="s">
        <v>13447</v>
      </c>
      <c r="B2369" s="14" t="s">
        <v>165</v>
      </c>
      <c r="C2369" s="13" t="s">
        <v>168</v>
      </c>
      <c r="D2369" s="14" t="s">
        <v>8904</v>
      </c>
      <c r="E2369" s="16" t="s">
        <v>13448</v>
      </c>
      <c r="F2369" s="14" t="s">
        <v>415</v>
      </c>
      <c r="G2369" s="16" t="s">
        <v>13445</v>
      </c>
      <c r="H2369" s="13" t="s">
        <v>13360</v>
      </c>
      <c r="I2369" s="13" t="s">
        <v>8984</v>
      </c>
      <c r="J2369" s="13" t="s">
        <v>8985</v>
      </c>
      <c r="K2369" s="13" t="s">
        <v>8986</v>
      </c>
      <c r="L2369" s="13" t="s">
        <v>8987</v>
      </c>
      <c r="M2369" s="13" t="s">
        <v>56</v>
      </c>
      <c r="N2369" s="13" t="s">
        <v>249</v>
      </c>
      <c r="O2369" s="14"/>
      <c r="P2369" s="13" t="s">
        <v>4597</v>
      </c>
      <c r="Q2369" s="16" t="s">
        <v>13449</v>
      </c>
    </row>
    <row r="2370" customFormat="false" ht="58.2" hidden="false" customHeight="false" outlineLevel="0" collapsed="false">
      <c r="A2370" s="13" t="s">
        <v>13450</v>
      </c>
      <c r="B2370" s="14" t="s">
        <v>165</v>
      </c>
      <c r="C2370" s="13" t="s">
        <v>168</v>
      </c>
      <c r="D2370" s="14" t="s">
        <v>13451</v>
      </c>
      <c r="E2370" s="16" t="s">
        <v>13452</v>
      </c>
      <c r="F2370" s="14" t="s">
        <v>415</v>
      </c>
      <c r="G2370" s="16" t="s">
        <v>13453</v>
      </c>
      <c r="H2370" s="13" t="s">
        <v>13454</v>
      </c>
      <c r="I2370" s="13" t="s">
        <v>13455</v>
      </c>
      <c r="J2370" s="13" t="s">
        <v>13456</v>
      </c>
      <c r="K2370" s="13" t="s">
        <v>13457</v>
      </c>
      <c r="L2370" s="13" t="s">
        <v>13458</v>
      </c>
      <c r="M2370" s="13" t="s">
        <v>53</v>
      </c>
      <c r="N2370" s="13" t="s">
        <v>249</v>
      </c>
      <c r="O2370" s="14"/>
      <c r="P2370" s="13" t="s">
        <v>4597</v>
      </c>
      <c r="Q2370" s="16" t="s">
        <v>13459</v>
      </c>
    </row>
    <row r="2371" customFormat="false" ht="58.2" hidden="false" customHeight="false" outlineLevel="0" collapsed="false">
      <c r="A2371" s="13" t="s">
        <v>13460</v>
      </c>
      <c r="B2371" s="14" t="s">
        <v>165</v>
      </c>
      <c r="C2371" s="13" t="s">
        <v>168</v>
      </c>
      <c r="D2371" s="14" t="s">
        <v>13461</v>
      </c>
      <c r="E2371" s="16" t="s">
        <v>13462</v>
      </c>
      <c r="F2371" s="14" t="s">
        <v>415</v>
      </c>
      <c r="G2371" s="16" t="s">
        <v>13463</v>
      </c>
      <c r="H2371" s="13" t="s">
        <v>13360</v>
      </c>
      <c r="I2371" s="13" t="s">
        <v>8875</v>
      </c>
      <c r="J2371" s="13" t="s">
        <v>8876</v>
      </c>
      <c r="K2371" s="13" t="s">
        <v>8877</v>
      </c>
      <c r="L2371" s="13" t="s">
        <v>8878</v>
      </c>
      <c r="M2371" s="13" t="s">
        <v>56</v>
      </c>
      <c r="N2371" s="13" t="s">
        <v>249</v>
      </c>
      <c r="O2371" s="14"/>
      <c r="P2371" s="13" t="s">
        <v>4597</v>
      </c>
      <c r="Q2371" s="16" t="s">
        <v>13464</v>
      </c>
    </row>
    <row r="2372" customFormat="false" ht="100.7" hidden="false" customHeight="false" outlineLevel="0" collapsed="false">
      <c r="A2372" s="13" t="s">
        <v>13465</v>
      </c>
      <c r="B2372" s="14" t="s">
        <v>165</v>
      </c>
      <c r="C2372" s="13" t="s">
        <v>168</v>
      </c>
      <c r="D2372" s="14" t="s">
        <v>13466</v>
      </c>
      <c r="E2372" s="16" t="s">
        <v>13467</v>
      </c>
      <c r="F2372" s="14" t="s">
        <v>415</v>
      </c>
      <c r="G2372" s="16" t="s">
        <v>13468</v>
      </c>
      <c r="H2372" s="13" t="s">
        <v>13469</v>
      </c>
      <c r="I2372" s="13" t="s">
        <v>13470</v>
      </c>
      <c r="J2372" s="13" t="s">
        <v>13471</v>
      </c>
      <c r="K2372" s="13" t="s">
        <v>13472</v>
      </c>
      <c r="L2372" s="13" t="s">
        <v>13473</v>
      </c>
      <c r="M2372" s="13" t="s">
        <v>53</v>
      </c>
      <c r="N2372" s="13" t="s">
        <v>249</v>
      </c>
      <c r="O2372" s="14"/>
      <c r="P2372" s="13" t="s">
        <v>4597</v>
      </c>
      <c r="Q2372" s="16" t="s">
        <v>13474</v>
      </c>
    </row>
    <row r="2373" customFormat="false" ht="72.35" hidden="false" customHeight="false" outlineLevel="0" collapsed="false">
      <c r="A2373" s="13" t="s">
        <v>13475</v>
      </c>
      <c r="B2373" s="14" t="s">
        <v>165</v>
      </c>
      <c r="C2373" s="13" t="s">
        <v>168</v>
      </c>
      <c r="D2373" s="14" t="s">
        <v>13476</v>
      </c>
      <c r="E2373" s="16" t="s">
        <v>13477</v>
      </c>
      <c r="F2373" s="14" t="s">
        <v>415</v>
      </c>
      <c r="G2373" s="16" t="s">
        <v>13478</v>
      </c>
      <c r="H2373" s="13" t="s">
        <v>13360</v>
      </c>
      <c r="I2373" s="13" t="s">
        <v>13479</v>
      </c>
      <c r="J2373" s="13" t="s">
        <v>13480</v>
      </c>
      <c r="K2373" s="13" t="s">
        <v>13481</v>
      </c>
      <c r="L2373" s="13" t="s">
        <v>13482</v>
      </c>
      <c r="M2373" s="13" t="s">
        <v>53</v>
      </c>
      <c r="N2373" s="13" t="s">
        <v>249</v>
      </c>
      <c r="O2373" s="14"/>
      <c r="P2373" s="13" t="s">
        <v>4597</v>
      </c>
      <c r="Q2373" s="16" t="s">
        <v>13483</v>
      </c>
    </row>
    <row r="2374" customFormat="false" ht="58.2" hidden="false" customHeight="false" outlineLevel="0" collapsed="false">
      <c r="A2374" s="13" t="s">
        <v>13484</v>
      </c>
      <c r="B2374" s="14" t="s">
        <v>165</v>
      </c>
      <c r="C2374" s="13" t="s">
        <v>168</v>
      </c>
      <c r="D2374" s="14" t="s">
        <v>13485</v>
      </c>
      <c r="E2374" s="16" t="s">
        <v>13486</v>
      </c>
      <c r="F2374" s="14" t="s">
        <v>396</v>
      </c>
      <c r="G2374" s="16" t="s">
        <v>13487</v>
      </c>
      <c r="H2374" s="13" t="s">
        <v>13360</v>
      </c>
      <c r="I2374" s="13" t="s">
        <v>13488</v>
      </c>
      <c r="J2374" s="13" t="s">
        <v>13489</v>
      </c>
      <c r="K2374" s="13" t="s">
        <v>13490</v>
      </c>
      <c r="L2374" s="13" t="s">
        <v>13491</v>
      </c>
      <c r="M2374" s="13" t="s">
        <v>53</v>
      </c>
      <c r="N2374" s="13" t="s">
        <v>249</v>
      </c>
      <c r="O2374" s="14"/>
      <c r="P2374" s="13" t="s">
        <v>4597</v>
      </c>
      <c r="Q2374" s="16" t="s">
        <v>13492</v>
      </c>
    </row>
    <row r="2375" customFormat="false" ht="44" hidden="false" customHeight="false" outlineLevel="0" collapsed="false">
      <c r="A2375" s="13" t="s">
        <v>13493</v>
      </c>
      <c r="B2375" s="14" t="s">
        <v>165</v>
      </c>
      <c r="C2375" s="13" t="s">
        <v>170</v>
      </c>
      <c r="D2375" s="14" t="s">
        <v>13494</v>
      </c>
      <c r="E2375" s="16" t="s">
        <v>13495</v>
      </c>
      <c r="F2375" s="14" t="s">
        <v>415</v>
      </c>
      <c r="G2375" s="16" t="s">
        <v>13496</v>
      </c>
      <c r="H2375" s="13" t="s">
        <v>13497</v>
      </c>
      <c r="I2375" s="13" t="s">
        <v>13498</v>
      </c>
      <c r="J2375" s="13" t="s">
        <v>13499</v>
      </c>
      <c r="K2375" s="13" t="s">
        <v>13500</v>
      </c>
      <c r="L2375" s="13" t="s">
        <v>13501</v>
      </c>
      <c r="M2375" s="13" t="s">
        <v>53</v>
      </c>
      <c r="N2375" s="13" t="s">
        <v>249</v>
      </c>
      <c r="O2375" s="14"/>
      <c r="P2375" s="13" t="s">
        <v>4597</v>
      </c>
      <c r="Q2375" s="16" t="s">
        <v>13502</v>
      </c>
    </row>
    <row r="2376" customFormat="false" ht="58.2" hidden="false" customHeight="false" outlineLevel="0" collapsed="false">
      <c r="A2376" s="13" t="s">
        <v>13503</v>
      </c>
      <c r="B2376" s="14" t="s">
        <v>165</v>
      </c>
      <c r="C2376" s="13" t="s">
        <v>170</v>
      </c>
      <c r="D2376" s="14" t="s">
        <v>13504</v>
      </c>
      <c r="E2376" s="16" t="s">
        <v>13505</v>
      </c>
      <c r="F2376" s="14" t="s">
        <v>415</v>
      </c>
      <c r="G2376" s="16" t="s">
        <v>13506</v>
      </c>
      <c r="H2376" s="13" t="s">
        <v>13497</v>
      </c>
      <c r="I2376" s="13" t="s">
        <v>13507</v>
      </c>
      <c r="J2376" s="13" t="s">
        <v>13508</v>
      </c>
      <c r="K2376" s="13" t="s">
        <v>13509</v>
      </c>
      <c r="L2376" s="13" t="s">
        <v>13510</v>
      </c>
      <c r="M2376" s="13" t="s">
        <v>56</v>
      </c>
      <c r="N2376" s="13" t="s">
        <v>249</v>
      </c>
      <c r="O2376" s="14"/>
      <c r="P2376" s="13" t="s">
        <v>4597</v>
      </c>
      <c r="Q2376" s="16" t="s">
        <v>13511</v>
      </c>
    </row>
    <row r="2377" customFormat="false" ht="58.2" hidden="false" customHeight="false" outlineLevel="0" collapsed="false">
      <c r="A2377" s="13" t="s">
        <v>13512</v>
      </c>
      <c r="B2377" s="14" t="s">
        <v>165</v>
      </c>
      <c r="C2377" s="13" t="s">
        <v>170</v>
      </c>
      <c r="D2377" s="13" t="s">
        <v>13513</v>
      </c>
      <c r="E2377" s="15" t="s">
        <v>13514</v>
      </c>
      <c r="F2377" s="14" t="s">
        <v>415</v>
      </c>
      <c r="G2377" s="16" t="s">
        <v>13515</v>
      </c>
      <c r="H2377" s="13" t="s">
        <v>13497</v>
      </c>
      <c r="I2377" s="13" t="s">
        <v>13516</v>
      </c>
      <c r="J2377" s="13" t="s">
        <v>13517</v>
      </c>
      <c r="K2377" s="13" t="s">
        <v>13518</v>
      </c>
      <c r="L2377" s="13" t="s">
        <v>13519</v>
      </c>
      <c r="M2377" s="13" t="s">
        <v>56</v>
      </c>
      <c r="N2377" s="13" t="s">
        <v>249</v>
      </c>
      <c r="O2377" s="14"/>
      <c r="P2377" s="13" t="s">
        <v>4597</v>
      </c>
      <c r="Q2377" s="16" t="s">
        <v>13520</v>
      </c>
    </row>
    <row r="2378" customFormat="false" ht="72.35" hidden="false" customHeight="false" outlineLevel="0" collapsed="false">
      <c r="A2378" s="13" t="s">
        <v>13521</v>
      </c>
      <c r="B2378" s="14" t="s">
        <v>165</v>
      </c>
      <c r="C2378" s="13" t="s">
        <v>170</v>
      </c>
      <c r="D2378" s="13" t="s">
        <v>13522</v>
      </c>
      <c r="E2378" s="15" t="s">
        <v>13523</v>
      </c>
      <c r="F2378" s="14" t="s">
        <v>415</v>
      </c>
      <c r="G2378" s="16" t="s">
        <v>13524</v>
      </c>
      <c r="H2378" s="13" t="s">
        <v>13360</v>
      </c>
      <c r="I2378" s="13" t="s">
        <v>13525</v>
      </c>
      <c r="J2378" s="13" t="s">
        <v>13526</v>
      </c>
      <c r="K2378" s="13" t="s">
        <v>13527</v>
      </c>
      <c r="L2378" s="13" t="s">
        <v>13528</v>
      </c>
      <c r="M2378" s="13" t="s">
        <v>53</v>
      </c>
      <c r="N2378" s="13" t="s">
        <v>249</v>
      </c>
      <c r="O2378" s="14"/>
      <c r="P2378" s="13" t="s">
        <v>4597</v>
      </c>
      <c r="Q2378" s="16" t="s">
        <v>13529</v>
      </c>
    </row>
    <row r="2379" customFormat="false" ht="58.2" hidden="false" customHeight="false" outlineLevel="0" collapsed="false">
      <c r="A2379" s="13" t="s">
        <v>13530</v>
      </c>
      <c r="B2379" s="14" t="s">
        <v>165</v>
      </c>
      <c r="C2379" s="13" t="s">
        <v>170</v>
      </c>
      <c r="D2379" s="14" t="s">
        <v>13531</v>
      </c>
      <c r="E2379" s="16" t="s">
        <v>13532</v>
      </c>
      <c r="F2379" s="14" t="s">
        <v>415</v>
      </c>
      <c r="G2379" s="16" t="s">
        <v>13533</v>
      </c>
      <c r="H2379" s="13" t="s">
        <v>13497</v>
      </c>
      <c r="I2379" s="13" t="s">
        <v>13534</v>
      </c>
      <c r="J2379" s="13" t="s">
        <v>13535</v>
      </c>
      <c r="K2379" s="13" t="s">
        <v>13536</v>
      </c>
      <c r="L2379" s="13" t="s">
        <v>13537</v>
      </c>
      <c r="M2379" s="13" t="s">
        <v>56</v>
      </c>
      <c r="N2379" s="13" t="s">
        <v>249</v>
      </c>
      <c r="O2379" s="14"/>
      <c r="P2379" s="13" t="s">
        <v>4597</v>
      </c>
      <c r="Q2379" s="16" t="s">
        <v>13538</v>
      </c>
    </row>
    <row r="2380" customFormat="false" ht="58.2" hidden="false" customHeight="false" outlineLevel="0" collapsed="false">
      <c r="A2380" s="13" t="s">
        <v>13539</v>
      </c>
      <c r="B2380" s="14" t="s">
        <v>165</v>
      </c>
      <c r="C2380" s="13" t="s">
        <v>170</v>
      </c>
      <c r="D2380" s="14" t="s">
        <v>13531</v>
      </c>
      <c r="E2380" s="16" t="s">
        <v>13540</v>
      </c>
      <c r="F2380" s="14" t="s">
        <v>396</v>
      </c>
      <c r="G2380" s="16" t="s">
        <v>13541</v>
      </c>
      <c r="H2380" s="13" t="s">
        <v>13497</v>
      </c>
      <c r="I2380" s="13" t="s">
        <v>13542</v>
      </c>
      <c r="J2380" s="14" t="s">
        <v>13543</v>
      </c>
      <c r="K2380" s="14"/>
      <c r="L2380" s="14"/>
      <c r="M2380" s="13" t="s">
        <v>54</v>
      </c>
      <c r="N2380" s="13" t="s">
        <v>249</v>
      </c>
      <c r="O2380" s="14"/>
      <c r="P2380" s="13" t="s">
        <v>4597</v>
      </c>
      <c r="Q2380" s="16" t="s">
        <v>13544</v>
      </c>
    </row>
    <row r="2381" customFormat="false" ht="58.2" hidden="false" customHeight="false" outlineLevel="0" collapsed="false">
      <c r="A2381" s="13" t="s">
        <v>13545</v>
      </c>
      <c r="B2381" s="14" t="s">
        <v>165</v>
      </c>
      <c r="C2381" s="13" t="s">
        <v>170</v>
      </c>
      <c r="D2381" s="14" t="s">
        <v>13531</v>
      </c>
      <c r="E2381" s="16" t="s">
        <v>13546</v>
      </c>
      <c r="F2381" s="14" t="s">
        <v>396</v>
      </c>
      <c r="G2381" s="16" t="s">
        <v>13541</v>
      </c>
      <c r="H2381" s="13" t="s">
        <v>13497</v>
      </c>
      <c r="I2381" s="13" t="s">
        <v>13547</v>
      </c>
      <c r="J2381" s="14" t="s">
        <v>13548</v>
      </c>
      <c r="K2381" s="14"/>
      <c r="L2381" s="14"/>
      <c r="M2381" s="13" t="s">
        <v>54</v>
      </c>
      <c r="N2381" s="13" t="s">
        <v>249</v>
      </c>
      <c r="O2381" s="14"/>
      <c r="P2381" s="13" t="s">
        <v>4597</v>
      </c>
      <c r="Q2381" s="16" t="s">
        <v>13549</v>
      </c>
    </row>
    <row r="2382" customFormat="false" ht="58.2" hidden="false" customHeight="false" outlineLevel="0" collapsed="false">
      <c r="A2382" s="13" t="s">
        <v>13550</v>
      </c>
      <c r="B2382" s="14" t="s">
        <v>165</v>
      </c>
      <c r="C2382" s="13" t="s">
        <v>170</v>
      </c>
      <c r="D2382" s="14" t="s">
        <v>13551</v>
      </c>
      <c r="E2382" s="16" t="s">
        <v>13552</v>
      </c>
      <c r="F2382" s="14" t="s">
        <v>396</v>
      </c>
      <c r="G2382" s="16" t="s">
        <v>13553</v>
      </c>
      <c r="H2382" s="13" t="s">
        <v>13497</v>
      </c>
      <c r="I2382" s="13" t="s">
        <v>13554</v>
      </c>
      <c r="J2382" s="14" t="s">
        <v>13555</v>
      </c>
      <c r="K2382" s="14"/>
      <c r="L2382" s="14"/>
      <c r="M2382" s="13" t="s">
        <v>53</v>
      </c>
      <c r="N2382" s="13" t="s">
        <v>249</v>
      </c>
      <c r="O2382" s="14"/>
      <c r="P2382" s="13" t="s">
        <v>4597</v>
      </c>
      <c r="Q2382" s="16" t="s">
        <v>13556</v>
      </c>
    </row>
    <row r="2383" customFormat="false" ht="114.9" hidden="false" customHeight="false" outlineLevel="0" collapsed="false">
      <c r="A2383" s="13" t="s">
        <v>13557</v>
      </c>
      <c r="B2383" s="14" t="s">
        <v>165</v>
      </c>
      <c r="C2383" s="13" t="s">
        <v>170</v>
      </c>
      <c r="D2383" s="14" t="s">
        <v>13558</v>
      </c>
      <c r="E2383" s="16" t="s">
        <v>13559</v>
      </c>
      <c r="F2383" s="14" t="s">
        <v>396</v>
      </c>
      <c r="G2383" s="16" t="s">
        <v>13560</v>
      </c>
      <c r="H2383" s="13" t="s">
        <v>13497</v>
      </c>
      <c r="I2383" s="13" t="s">
        <v>13554</v>
      </c>
      <c r="J2383" s="14" t="s">
        <v>13555</v>
      </c>
      <c r="K2383" s="14"/>
      <c r="L2383" s="14"/>
      <c r="M2383" s="13" t="s">
        <v>53</v>
      </c>
      <c r="N2383" s="13" t="s">
        <v>249</v>
      </c>
      <c r="O2383" s="14"/>
      <c r="P2383" s="13" t="s">
        <v>4597</v>
      </c>
      <c r="Q2383" s="16" t="s">
        <v>13561</v>
      </c>
    </row>
    <row r="2384" customFormat="false" ht="72.35" hidden="false" customHeight="false" outlineLevel="0" collapsed="false">
      <c r="A2384" s="13" t="s">
        <v>13562</v>
      </c>
      <c r="B2384" s="14" t="s">
        <v>165</v>
      </c>
      <c r="C2384" s="13" t="s">
        <v>170</v>
      </c>
      <c r="D2384" s="14" t="s">
        <v>13558</v>
      </c>
      <c r="E2384" s="16" t="s">
        <v>13563</v>
      </c>
      <c r="F2384" s="14" t="s">
        <v>396</v>
      </c>
      <c r="G2384" s="16" t="s">
        <v>13560</v>
      </c>
      <c r="H2384" s="13" t="s">
        <v>13497</v>
      </c>
      <c r="I2384" s="13" t="s">
        <v>13554</v>
      </c>
      <c r="J2384" s="14" t="s">
        <v>13555</v>
      </c>
      <c r="K2384" s="14"/>
      <c r="L2384" s="14"/>
      <c r="M2384" s="13" t="s">
        <v>53</v>
      </c>
      <c r="N2384" s="13" t="s">
        <v>249</v>
      </c>
      <c r="O2384" s="14"/>
      <c r="P2384" s="13" t="s">
        <v>4597</v>
      </c>
      <c r="Q2384" s="16" t="s">
        <v>13564</v>
      </c>
    </row>
    <row r="2385" customFormat="false" ht="72.35" hidden="false" customHeight="false" outlineLevel="0" collapsed="false">
      <c r="A2385" s="13" t="s">
        <v>13565</v>
      </c>
      <c r="B2385" s="14" t="s">
        <v>165</v>
      </c>
      <c r="C2385" s="13" t="s">
        <v>170</v>
      </c>
      <c r="D2385" s="14" t="s">
        <v>13558</v>
      </c>
      <c r="E2385" s="16" t="s">
        <v>13566</v>
      </c>
      <c r="F2385" s="14" t="s">
        <v>415</v>
      </c>
      <c r="G2385" s="16" t="s">
        <v>13560</v>
      </c>
      <c r="H2385" s="13" t="s">
        <v>13497</v>
      </c>
      <c r="I2385" s="13" t="s">
        <v>13567</v>
      </c>
      <c r="J2385" s="13" t="s">
        <v>13568</v>
      </c>
      <c r="K2385" s="13" t="s">
        <v>13569</v>
      </c>
      <c r="L2385" s="13" t="s">
        <v>13570</v>
      </c>
      <c r="M2385" s="13" t="s">
        <v>53</v>
      </c>
      <c r="N2385" s="13" t="s">
        <v>249</v>
      </c>
      <c r="O2385" s="14"/>
      <c r="P2385" s="13" t="s">
        <v>4597</v>
      </c>
      <c r="Q2385" s="16" t="s">
        <v>13571</v>
      </c>
    </row>
    <row r="2386" customFormat="false" ht="44" hidden="false" customHeight="false" outlineLevel="0" collapsed="false">
      <c r="A2386" s="13" t="s">
        <v>13572</v>
      </c>
      <c r="B2386" s="14" t="s">
        <v>165</v>
      </c>
      <c r="C2386" s="13" t="s">
        <v>170</v>
      </c>
      <c r="D2386" s="14" t="s">
        <v>13573</v>
      </c>
      <c r="E2386" s="16" t="s">
        <v>13574</v>
      </c>
      <c r="F2386" s="14" t="s">
        <v>415</v>
      </c>
      <c r="G2386" s="16" t="s">
        <v>13575</v>
      </c>
      <c r="H2386" s="13" t="s">
        <v>13576</v>
      </c>
      <c r="I2386" s="13" t="s">
        <v>13577</v>
      </c>
      <c r="J2386" s="13" t="s">
        <v>13578</v>
      </c>
      <c r="K2386" s="13" t="s">
        <v>13579</v>
      </c>
      <c r="L2386" s="13" t="s">
        <v>13580</v>
      </c>
      <c r="M2386" s="13" t="s">
        <v>52</v>
      </c>
      <c r="N2386" s="13" t="s">
        <v>249</v>
      </c>
      <c r="O2386" s="14"/>
      <c r="P2386" s="13" t="s">
        <v>4597</v>
      </c>
      <c r="Q2386" s="16" t="s">
        <v>13581</v>
      </c>
    </row>
    <row r="2387" customFormat="false" ht="72.35" hidden="false" customHeight="false" outlineLevel="0" collapsed="false">
      <c r="A2387" s="13" t="s">
        <v>13582</v>
      </c>
      <c r="B2387" s="14" t="s">
        <v>165</v>
      </c>
      <c r="C2387" s="13" t="s">
        <v>170</v>
      </c>
      <c r="D2387" s="14" t="s">
        <v>13573</v>
      </c>
      <c r="E2387" s="16" t="s">
        <v>13583</v>
      </c>
      <c r="F2387" s="14" t="s">
        <v>415</v>
      </c>
      <c r="G2387" s="16" t="s">
        <v>13575</v>
      </c>
      <c r="H2387" s="13" t="s">
        <v>13576</v>
      </c>
      <c r="I2387" s="13" t="s">
        <v>13577</v>
      </c>
      <c r="J2387" s="13" t="s">
        <v>13578</v>
      </c>
      <c r="K2387" s="13" t="s">
        <v>13579</v>
      </c>
      <c r="L2387" s="13" t="s">
        <v>13580</v>
      </c>
      <c r="M2387" s="13" t="s">
        <v>52</v>
      </c>
      <c r="N2387" s="13" t="s">
        <v>249</v>
      </c>
      <c r="O2387" s="14"/>
      <c r="P2387" s="13" t="s">
        <v>4597</v>
      </c>
      <c r="Q2387" s="16" t="s">
        <v>13584</v>
      </c>
    </row>
    <row r="2388" customFormat="false" ht="72.35" hidden="false" customHeight="false" outlineLevel="0" collapsed="false">
      <c r="A2388" s="13" t="s">
        <v>13585</v>
      </c>
      <c r="B2388" s="14" t="s">
        <v>165</v>
      </c>
      <c r="C2388" s="13" t="s">
        <v>170</v>
      </c>
      <c r="D2388" s="14" t="s">
        <v>13586</v>
      </c>
      <c r="E2388" s="15" t="s">
        <v>13587</v>
      </c>
      <c r="F2388" s="14" t="s">
        <v>415</v>
      </c>
      <c r="G2388" s="16" t="s">
        <v>13588</v>
      </c>
      <c r="H2388" s="13" t="s">
        <v>13497</v>
      </c>
      <c r="I2388" s="13" t="s">
        <v>13589</v>
      </c>
      <c r="J2388" s="13" t="s">
        <v>13590</v>
      </c>
      <c r="K2388" s="13" t="s">
        <v>13591</v>
      </c>
      <c r="L2388" s="13" t="s">
        <v>13592</v>
      </c>
      <c r="M2388" s="13" t="s">
        <v>53</v>
      </c>
      <c r="N2388" s="13" t="s">
        <v>249</v>
      </c>
      <c r="O2388" s="14"/>
      <c r="P2388" s="13" t="s">
        <v>4597</v>
      </c>
      <c r="Q2388" s="16" t="s">
        <v>13593</v>
      </c>
    </row>
    <row r="2389" customFormat="false" ht="72.35" hidden="false" customHeight="false" outlineLevel="0" collapsed="false">
      <c r="A2389" s="13" t="s">
        <v>13594</v>
      </c>
      <c r="B2389" s="14" t="s">
        <v>165</v>
      </c>
      <c r="C2389" s="13" t="s">
        <v>170</v>
      </c>
      <c r="D2389" s="14" t="s">
        <v>13586</v>
      </c>
      <c r="E2389" s="16" t="s">
        <v>13595</v>
      </c>
      <c r="F2389" s="14" t="s">
        <v>415</v>
      </c>
      <c r="G2389" s="16" t="s">
        <v>13588</v>
      </c>
      <c r="H2389" s="13" t="s">
        <v>13497</v>
      </c>
      <c r="I2389" s="13" t="s">
        <v>13589</v>
      </c>
      <c r="J2389" s="13" t="s">
        <v>13590</v>
      </c>
      <c r="K2389" s="13" t="s">
        <v>13591</v>
      </c>
      <c r="L2389" s="13" t="s">
        <v>13592</v>
      </c>
      <c r="M2389" s="13" t="s">
        <v>53</v>
      </c>
      <c r="N2389" s="13" t="s">
        <v>249</v>
      </c>
      <c r="O2389" s="14"/>
      <c r="P2389" s="13" t="s">
        <v>4597</v>
      </c>
      <c r="Q2389" s="16" t="s">
        <v>13596</v>
      </c>
    </row>
    <row r="2390" customFormat="false" ht="86.55" hidden="false" customHeight="false" outlineLevel="0" collapsed="false">
      <c r="A2390" s="13" t="s">
        <v>13597</v>
      </c>
      <c r="B2390" s="14" t="s">
        <v>165</v>
      </c>
      <c r="C2390" s="13" t="s">
        <v>170</v>
      </c>
      <c r="D2390" s="14" t="s">
        <v>13598</v>
      </c>
      <c r="E2390" s="16" t="s">
        <v>13599</v>
      </c>
      <c r="F2390" s="14" t="s">
        <v>415</v>
      </c>
      <c r="G2390" s="16" t="s">
        <v>13600</v>
      </c>
      <c r="H2390" s="13" t="s">
        <v>13497</v>
      </c>
      <c r="I2390" s="13" t="s">
        <v>13601</v>
      </c>
      <c r="J2390" s="13" t="s">
        <v>13602</v>
      </c>
      <c r="K2390" s="13" t="s">
        <v>13603</v>
      </c>
      <c r="L2390" s="13" t="s">
        <v>13604</v>
      </c>
      <c r="M2390" s="13" t="s">
        <v>53</v>
      </c>
      <c r="N2390" s="13" t="s">
        <v>249</v>
      </c>
      <c r="O2390" s="14"/>
      <c r="P2390" s="13" t="s">
        <v>4597</v>
      </c>
      <c r="Q2390" s="16" t="s">
        <v>13605</v>
      </c>
    </row>
    <row r="2391" customFormat="false" ht="58.2" hidden="false" customHeight="false" outlineLevel="0" collapsed="false">
      <c r="A2391" s="13" t="s">
        <v>13606</v>
      </c>
      <c r="B2391" s="14" t="s">
        <v>165</v>
      </c>
      <c r="C2391" s="13" t="s">
        <v>170</v>
      </c>
      <c r="D2391" s="14" t="s">
        <v>13598</v>
      </c>
      <c r="E2391" s="16" t="s">
        <v>13607</v>
      </c>
      <c r="F2391" s="14" t="s">
        <v>415</v>
      </c>
      <c r="G2391" s="16" t="s">
        <v>13600</v>
      </c>
      <c r="H2391" s="13" t="s">
        <v>13497</v>
      </c>
      <c r="I2391" s="13" t="s">
        <v>13608</v>
      </c>
      <c r="J2391" s="13" t="s">
        <v>13609</v>
      </c>
      <c r="K2391" s="13" t="s">
        <v>13610</v>
      </c>
      <c r="L2391" s="13" t="s">
        <v>13611</v>
      </c>
      <c r="M2391" s="13" t="s">
        <v>53</v>
      </c>
      <c r="N2391" s="13" t="s">
        <v>249</v>
      </c>
      <c r="O2391" s="14"/>
      <c r="P2391" s="13" t="s">
        <v>4597</v>
      </c>
      <c r="Q2391" s="16" t="s">
        <v>13612</v>
      </c>
    </row>
    <row r="2392" customFormat="false" ht="72.35" hidden="false" customHeight="false" outlineLevel="0" collapsed="false">
      <c r="A2392" s="13" t="s">
        <v>13613</v>
      </c>
      <c r="B2392" s="14" t="s">
        <v>165</v>
      </c>
      <c r="C2392" s="13" t="s">
        <v>170</v>
      </c>
      <c r="D2392" s="14" t="s">
        <v>13614</v>
      </c>
      <c r="E2392" s="16" t="s">
        <v>13615</v>
      </c>
      <c r="F2392" s="14" t="s">
        <v>415</v>
      </c>
      <c r="G2392" s="16" t="s">
        <v>13616</v>
      </c>
      <c r="H2392" s="13" t="s">
        <v>13497</v>
      </c>
      <c r="I2392" s="13" t="s">
        <v>13617</v>
      </c>
      <c r="J2392" s="13" t="s">
        <v>13618</v>
      </c>
      <c r="K2392" s="13" t="s">
        <v>13619</v>
      </c>
      <c r="L2392" s="13" t="s">
        <v>13620</v>
      </c>
      <c r="M2392" s="13" t="s">
        <v>53</v>
      </c>
      <c r="N2392" s="13" t="s">
        <v>249</v>
      </c>
      <c r="O2392" s="14"/>
      <c r="P2392" s="13" t="s">
        <v>4597</v>
      </c>
      <c r="Q2392" s="16" t="s">
        <v>13621</v>
      </c>
    </row>
    <row r="2393" customFormat="false" ht="44" hidden="false" customHeight="false" outlineLevel="0" collapsed="false">
      <c r="A2393" s="13" t="s">
        <v>13622</v>
      </c>
      <c r="B2393" s="14" t="s">
        <v>165</v>
      </c>
      <c r="C2393" s="13" t="s">
        <v>170</v>
      </c>
      <c r="D2393" s="14" t="s">
        <v>13623</v>
      </c>
      <c r="E2393" s="16" t="s">
        <v>13624</v>
      </c>
      <c r="F2393" s="14" t="s">
        <v>415</v>
      </c>
      <c r="G2393" s="16" t="s">
        <v>13625</v>
      </c>
      <c r="H2393" s="13" t="s">
        <v>13360</v>
      </c>
      <c r="I2393" s="13" t="s">
        <v>13626</v>
      </c>
      <c r="J2393" s="13" t="s">
        <v>13627</v>
      </c>
      <c r="K2393" s="13" t="s">
        <v>13628</v>
      </c>
      <c r="L2393" s="13" t="s">
        <v>13629</v>
      </c>
      <c r="M2393" s="13" t="s">
        <v>53</v>
      </c>
      <c r="N2393" s="13" t="s">
        <v>249</v>
      </c>
      <c r="O2393" s="14"/>
      <c r="P2393" s="13" t="s">
        <v>4597</v>
      </c>
      <c r="Q2393" s="16" t="s">
        <v>13630</v>
      </c>
    </row>
    <row r="2394" customFormat="false" ht="44" hidden="false" customHeight="false" outlineLevel="0" collapsed="false">
      <c r="A2394" s="13" t="s">
        <v>13631</v>
      </c>
      <c r="B2394" s="14" t="s">
        <v>165</v>
      </c>
      <c r="C2394" s="13" t="s">
        <v>170</v>
      </c>
      <c r="D2394" s="14" t="s">
        <v>13632</v>
      </c>
      <c r="E2394" s="16" t="s">
        <v>13633</v>
      </c>
      <c r="F2394" s="14" t="s">
        <v>415</v>
      </c>
      <c r="G2394" s="16" t="s">
        <v>13634</v>
      </c>
      <c r="H2394" s="13" t="s">
        <v>13635</v>
      </c>
      <c r="I2394" s="13" t="s">
        <v>13636</v>
      </c>
      <c r="J2394" s="13" t="s">
        <v>13637</v>
      </c>
      <c r="K2394" s="13" t="s">
        <v>13638</v>
      </c>
      <c r="L2394" s="13" t="s">
        <v>13639</v>
      </c>
      <c r="M2394" s="13" t="s">
        <v>53</v>
      </c>
      <c r="N2394" s="13" t="s">
        <v>249</v>
      </c>
      <c r="O2394" s="14"/>
      <c r="P2394" s="13" t="s">
        <v>4597</v>
      </c>
      <c r="Q2394" s="16" t="s">
        <v>13640</v>
      </c>
    </row>
    <row r="2395" customFormat="false" ht="44" hidden="false" customHeight="false" outlineLevel="0" collapsed="false">
      <c r="A2395" s="13" t="s">
        <v>13641</v>
      </c>
      <c r="B2395" s="14" t="s">
        <v>165</v>
      </c>
      <c r="C2395" s="13" t="s">
        <v>170</v>
      </c>
      <c r="D2395" s="14" t="s">
        <v>13632</v>
      </c>
      <c r="E2395" s="16" t="s">
        <v>13642</v>
      </c>
      <c r="F2395" s="14" t="s">
        <v>415</v>
      </c>
      <c r="G2395" s="16" t="s">
        <v>13634</v>
      </c>
      <c r="H2395" s="13" t="s">
        <v>13635</v>
      </c>
      <c r="I2395" s="13" t="s">
        <v>13636</v>
      </c>
      <c r="J2395" s="13" t="s">
        <v>13637</v>
      </c>
      <c r="K2395" s="13" t="s">
        <v>13638</v>
      </c>
      <c r="L2395" s="13" t="s">
        <v>13639</v>
      </c>
      <c r="M2395" s="13" t="s">
        <v>53</v>
      </c>
      <c r="N2395" s="13" t="s">
        <v>249</v>
      </c>
      <c r="O2395" s="14"/>
      <c r="P2395" s="13" t="s">
        <v>4597</v>
      </c>
      <c r="Q2395" s="16" t="s">
        <v>13643</v>
      </c>
    </row>
    <row r="2396" customFormat="false" ht="58.2" hidden="false" customHeight="false" outlineLevel="0" collapsed="false">
      <c r="A2396" s="13" t="s">
        <v>13644</v>
      </c>
      <c r="B2396" s="14" t="s">
        <v>165</v>
      </c>
      <c r="C2396" s="13" t="s">
        <v>170</v>
      </c>
      <c r="D2396" s="14" t="s">
        <v>13645</v>
      </c>
      <c r="E2396" s="16" t="s">
        <v>13646</v>
      </c>
      <c r="F2396" s="14" t="s">
        <v>415</v>
      </c>
      <c r="G2396" s="16" t="s">
        <v>13647</v>
      </c>
      <c r="H2396" s="13" t="s">
        <v>13635</v>
      </c>
      <c r="I2396" s="13" t="s">
        <v>13648</v>
      </c>
      <c r="J2396" s="13" t="s">
        <v>13649</v>
      </c>
      <c r="K2396" s="13" t="s">
        <v>13650</v>
      </c>
      <c r="L2396" s="13" t="s">
        <v>13651</v>
      </c>
      <c r="M2396" s="13" t="s">
        <v>56</v>
      </c>
      <c r="N2396" s="13" t="s">
        <v>249</v>
      </c>
      <c r="O2396" s="14"/>
      <c r="P2396" s="13" t="s">
        <v>4597</v>
      </c>
      <c r="Q2396" s="16" t="s">
        <v>13652</v>
      </c>
    </row>
    <row r="2397" customFormat="false" ht="44" hidden="false" customHeight="false" outlineLevel="0" collapsed="false">
      <c r="A2397" s="13" t="s">
        <v>13653</v>
      </c>
      <c r="B2397" s="14" t="s">
        <v>165</v>
      </c>
      <c r="C2397" s="13" t="s">
        <v>170</v>
      </c>
      <c r="D2397" s="14" t="s">
        <v>13654</v>
      </c>
      <c r="E2397" s="16" t="s">
        <v>13655</v>
      </c>
      <c r="F2397" s="14" t="s">
        <v>415</v>
      </c>
      <c r="G2397" s="16" t="s">
        <v>13656</v>
      </c>
      <c r="H2397" s="13" t="s">
        <v>13657</v>
      </c>
      <c r="I2397" s="13" t="s">
        <v>13658</v>
      </c>
      <c r="J2397" s="13" t="s">
        <v>13659</v>
      </c>
      <c r="K2397" s="14"/>
      <c r="L2397" s="13" t="s">
        <v>13660</v>
      </c>
      <c r="M2397" s="13" t="s">
        <v>53</v>
      </c>
      <c r="N2397" s="13" t="s">
        <v>249</v>
      </c>
      <c r="O2397" s="14"/>
      <c r="P2397" s="13" t="s">
        <v>4597</v>
      </c>
      <c r="Q2397" s="16" t="s">
        <v>13661</v>
      </c>
    </row>
    <row r="2398" customFormat="false" ht="58.2" hidden="false" customHeight="false" outlineLevel="0" collapsed="false">
      <c r="A2398" s="13" t="s">
        <v>13662</v>
      </c>
      <c r="B2398" s="14" t="s">
        <v>165</v>
      </c>
      <c r="C2398" s="13" t="s">
        <v>170</v>
      </c>
      <c r="D2398" s="14" t="s">
        <v>13654</v>
      </c>
      <c r="E2398" s="16" t="s">
        <v>13663</v>
      </c>
      <c r="F2398" s="14" t="s">
        <v>415</v>
      </c>
      <c r="G2398" s="16" t="s">
        <v>13656</v>
      </c>
      <c r="H2398" s="13" t="s">
        <v>13657</v>
      </c>
      <c r="I2398" s="13" t="s">
        <v>13658</v>
      </c>
      <c r="J2398" s="13" t="s">
        <v>13659</v>
      </c>
      <c r="K2398" s="14"/>
      <c r="L2398" s="13" t="s">
        <v>13660</v>
      </c>
      <c r="M2398" s="13" t="s">
        <v>53</v>
      </c>
      <c r="N2398" s="13" t="s">
        <v>249</v>
      </c>
      <c r="O2398" s="14"/>
      <c r="P2398" s="13" t="s">
        <v>4597</v>
      </c>
      <c r="Q2398" s="16" t="s">
        <v>13664</v>
      </c>
    </row>
    <row r="2399" customFormat="false" ht="58.2" hidden="false" customHeight="false" outlineLevel="0" collapsed="false">
      <c r="A2399" s="13" t="s">
        <v>13665</v>
      </c>
      <c r="B2399" s="14" t="s">
        <v>165</v>
      </c>
      <c r="C2399" s="13" t="s">
        <v>170</v>
      </c>
      <c r="D2399" s="14" t="s">
        <v>13666</v>
      </c>
      <c r="E2399" s="16" t="s">
        <v>13667</v>
      </c>
      <c r="F2399" s="14" t="s">
        <v>415</v>
      </c>
      <c r="G2399" s="16" t="s">
        <v>13668</v>
      </c>
      <c r="H2399" s="13" t="s">
        <v>13669</v>
      </c>
      <c r="I2399" s="13" t="s">
        <v>13670</v>
      </c>
      <c r="J2399" s="13" t="s">
        <v>13671</v>
      </c>
      <c r="K2399" s="14"/>
      <c r="L2399" s="13" t="s">
        <v>13672</v>
      </c>
      <c r="M2399" s="13" t="s">
        <v>53</v>
      </c>
      <c r="N2399" s="13" t="s">
        <v>249</v>
      </c>
      <c r="O2399" s="14"/>
      <c r="P2399" s="13" t="s">
        <v>4597</v>
      </c>
      <c r="Q2399" s="16" t="s">
        <v>13673</v>
      </c>
    </row>
    <row r="2400" customFormat="false" ht="58.2" hidden="false" customHeight="false" outlineLevel="0" collapsed="false">
      <c r="A2400" s="13" t="s">
        <v>13674</v>
      </c>
      <c r="B2400" s="14" t="s">
        <v>165</v>
      </c>
      <c r="C2400" s="13" t="s">
        <v>170</v>
      </c>
      <c r="D2400" s="14" t="s">
        <v>13675</v>
      </c>
      <c r="E2400" s="16" t="s">
        <v>13676</v>
      </c>
      <c r="F2400" s="14" t="s">
        <v>415</v>
      </c>
      <c r="G2400" s="16" t="s">
        <v>13677</v>
      </c>
      <c r="H2400" s="13" t="s">
        <v>13497</v>
      </c>
      <c r="I2400" s="13" t="s">
        <v>13678</v>
      </c>
      <c r="J2400" s="13" t="s">
        <v>13679</v>
      </c>
      <c r="K2400" s="13" t="s">
        <v>13680</v>
      </c>
      <c r="L2400" s="13" t="s">
        <v>13681</v>
      </c>
      <c r="M2400" s="13" t="s">
        <v>53</v>
      </c>
      <c r="N2400" s="13" t="s">
        <v>249</v>
      </c>
      <c r="O2400" s="14"/>
      <c r="P2400" s="13" t="s">
        <v>4597</v>
      </c>
      <c r="Q2400" s="16" t="s">
        <v>13682</v>
      </c>
    </row>
    <row r="2401" customFormat="false" ht="86.55" hidden="false" customHeight="false" outlineLevel="0" collapsed="false">
      <c r="A2401" s="13" t="s">
        <v>13683</v>
      </c>
      <c r="B2401" s="14" t="s">
        <v>165</v>
      </c>
      <c r="C2401" s="13" t="s">
        <v>170</v>
      </c>
      <c r="D2401" s="14" t="s">
        <v>13684</v>
      </c>
      <c r="E2401" s="16" t="s">
        <v>13685</v>
      </c>
      <c r="F2401" s="14" t="s">
        <v>415</v>
      </c>
      <c r="G2401" s="16" t="s">
        <v>13496</v>
      </c>
      <c r="H2401" s="13" t="s">
        <v>13497</v>
      </c>
      <c r="I2401" s="13" t="s">
        <v>13686</v>
      </c>
      <c r="J2401" s="13" t="s">
        <v>13687</v>
      </c>
      <c r="K2401" s="13" t="s">
        <v>13688</v>
      </c>
      <c r="L2401" s="13" t="s">
        <v>13689</v>
      </c>
      <c r="M2401" s="13" t="s">
        <v>53</v>
      </c>
      <c r="N2401" s="13" t="s">
        <v>249</v>
      </c>
      <c r="O2401" s="14"/>
      <c r="P2401" s="13" t="s">
        <v>4597</v>
      </c>
      <c r="Q2401" s="16" t="s">
        <v>13690</v>
      </c>
    </row>
    <row r="2402" customFormat="false" ht="72.35" hidden="false" customHeight="false" outlineLevel="0" collapsed="false">
      <c r="A2402" s="13" t="s">
        <v>13691</v>
      </c>
      <c r="B2402" s="14" t="s">
        <v>165</v>
      </c>
      <c r="C2402" s="13" t="s">
        <v>170</v>
      </c>
      <c r="D2402" s="14" t="s">
        <v>13692</v>
      </c>
      <c r="E2402" s="16" t="s">
        <v>13693</v>
      </c>
      <c r="F2402" s="14" t="s">
        <v>415</v>
      </c>
      <c r="G2402" s="16" t="s">
        <v>13496</v>
      </c>
      <c r="H2402" s="13" t="s">
        <v>13497</v>
      </c>
      <c r="I2402" s="13" t="s">
        <v>13686</v>
      </c>
      <c r="J2402" s="13" t="s">
        <v>13687</v>
      </c>
      <c r="K2402" s="13" t="s">
        <v>13688</v>
      </c>
      <c r="L2402" s="13" t="s">
        <v>13689</v>
      </c>
      <c r="M2402" s="13" t="s">
        <v>53</v>
      </c>
      <c r="N2402" s="13" t="s">
        <v>249</v>
      </c>
      <c r="O2402" s="14"/>
      <c r="P2402" s="13" t="s">
        <v>4597</v>
      </c>
      <c r="Q2402" s="16" t="s">
        <v>13694</v>
      </c>
    </row>
    <row r="2403" customFormat="false" ht="86.55" hidden="false" customHeight="false" outlineLevel="0" collapsed="false">
      <c r="A2403" s="13" t="s">
        <v>13695</v>
      </c>
      <c r="B2403" s="14" t="s">
        <v>165</v>
      </c>
      <c r="C2403" s="13" t="s">
        <v>170</v>
      </c>
      <c r="D2403" s="14" t="s">
        <v>13684</v>
      </c>
      <c r="E2403" s="16" t="s">
        <v>13696</v>
      </c>
      <c r="F2403" s="14" t="s">
        <v>415</v>
      </c>
      <c r="G2403" s="16" t="s">
        <v>13496</v>
      </c>
      <c r="H2403" s="13" t="s">
        <v>13497</v>
      </c>
      <c r="I2403" s="13" t="s">
        <v>13697</v>
      </c>
      <c r="J2403" s="13" t="s">
        <v>13698</v>
      </c>
      <c r="K2403" s="13" t="s">
        <v>13699</v>
      </c>
      <c r="L2403" s="13" t="s">
        <v>13700</v>
      </c>
      <c r="M2403" s="13" t="s">
        <v>53</v>
      </c>
      <c r="N2403" s="13" t="s">
        <v>249</v>
      </c>
      <c r="O2403" s="14"/>
      <c r="P2403" s="13" t="s">
        <v>4597</v>
      </c>
      <c r="Q2403" s="16" t="s">
        <v>13701</v>
      </c>
    </row>
    <row r="2404" customFormat="false" ht="58.2" hidden="false" customHeight="false" outlineLevel="0" collapsed="false">
      <c r="A2404" s="13" t="s">
        <v>13702</v>
      </c>
      <c r="B2404" s="14" t="s">
        <v>165</v>
      </c>
      <c r="C2404" s="13" t="s">
        <v>172</v>
      </c>
      <c r="D2404" s="13" t="s">
        <v>13703</v>
      </c>
      <c r="E2404" s="15" t="s">
        <v>13704</v>
      </c>
      <c r="F2404" s="14" t="s">
        <v>415</v>
      </c>
      <c r="G2404" s="16" t="s">
        <v>13705</v>
      </c>
      <c r="H2404" s="13" t="s">
        <v>13706</v>
      </c>
      <c r="I2404" s="13" t="s">
        <v>13707</v>
      </c>
      <c r="J2404" s="13" t="s">
        <v>13708</v>
      </c>
      <c r="K2404" s="13" t="s">
        <v>13709</v>
      </c>
      <c r="L2404" s="13" t="s">
        <v>13710</v>
      </c>
      <c r="M2404" s="13" t="s">
        <v>53</v>
      </c>
      <c r="N2404" s="13" t="s">
        <v>249</v>
      </c>
      <c r="O2404" s="14"/>
      <c r="P2404" s="13" t="s">
        <v>4597</v>
      </c>
      <c r="Q2404" s="16" t="s">
        <v>13711</v>
      </c>
    </row>
    <row r="2405" customFormat="false" ht="58.2" hidden="false" customHeight="false" outlineLevel="0" collapsed="false">
      <c r="A2405" s="13" t="s">
        <v>13712</v>
      </c>
      <c r="B2405" s="14" t="s">
        <v>165</v>
      </c>
      <c r="C2405" s="13" t="s">
        <v>172</v>
      </c>
      <c r="D2405" s="13" t="s">
        <v>13703</v>
      </c>
      <c r="E2405" s="15" t="s">
        <v>13713</v>
      </c>
      <c r="F2405" s="14" t="s">
        <v>415</v>
      </c>
      <c r="G2405" s="16" t="s">
        <v>13705</v>
      </c>
      <c r="H2405" s="13" t="s">
        <v>13706</v>
      </c>
      <c r="I2405" s="13" t="s">
        <v>13714</v>
      </c>
      <c r="J2405" s="13" t="s">
        <v>13715</v>
      </c>
      <c r="K2405" s="13" t="s">
        <v>13716</v>
      </c>
      <c r="L2405" s="13" t="s">
        <v>13717</v>
      </c>
      <c r="M2405" s="13" t="s">
        <v>53</v>
      </c>
      <c r="N2405" s="13" t="s">
        <v>249</v>
      </c>
      <c r="O2405" s="14"/>
      <c r="P2405" s="13" t="s">
        <v>4597</v>
      </c>
      <c r="Q2405" s="16" t="s">
        <v>13718</v>
      </c>
    </row>
    <row r="2406" customFormat="false" ht="58.2" hidden="false" customHeight="false" outlineLevel="0" collapsed="false">
      <c r="A2406" s="13" t="s">
        <v>13719</v>
      </c>
      <c r="B2406" s="14" t="s">
        <v>165</v>
      </c>
      <c r="C2406" s="13" t="s">
        <v>172</v>
      </c>
      <c r="D2406" s="13" t="s">
        <v>13703</v>
      </c>
      <c r="E2406" s="16" t="s">
        <v>13720</v>
      </c>
      <c r="F2406" s="14" t="s">
        <v>396</v>
      </c>
      <c r="G2406" s="16" t="s">
        <v>13705</v>
      </c>
      <c r="H2406" s="13" t="s">
        <v>13706</v>
      </c>
      <c r="I2406" s="13" t="s">
        <v>13721</v>
      </c>
      <c r="J2406" s="14" t="s">
        <v>13722</v>
      </c>
      <c r="K2406" s="14"/>
      <c r="L2406" s="14"/>
      <c r="M2406" s="13" t="s">
        <v>53</v>
      </c>
      <c r="N2406" s="13" t="s">
        <v>249</v>
      </c>
      <c r="O2406" s="14"/>
      <c r="P2406" s="13" t="s">
        <v>4597</v>
      </c>
      <c r="Q2406" s="16" t="s">
        <v>13723</v>
      </c>
    </row>
    <row r="2407" customFormat="false" ht="58.2" hidden="false" customHeight="false" outlineLevel="0" collapsed="false">
      <c r="A2407" s="13" t="s">
        <v>13724</v>
      </c>
      <c r="B2407" s="14" t="s">
        <v>165</v>
      </c>
      <c r="C2407" s="13" t="s">
        <v>172</v>
      </c>
      <c r="D2407" s="13" t="s">
        <v>13703</v>
      </c>
      <c r="E2407" s="16" t="s">
        <v>13725</v>
      </c>
      <c r="F2407" s="14" t="s">
        <v>415</v>
      </c>
      <c r="G2407" s="16" t="s">
        <v>13705</v>
      </c>
      <c r="H2407" s="13" t="s">
        <v>13706</v>
      </c>
      <c r="I2407" s="13" t="s">
        <v>13726</v>
      </c>
      <c r="J2407" s="13" t="s">
        <v>13727</v>
      </c>
      <c r="K2407" s="13" t="s">
        <v>13728</v>
      </c>
      <c r="L2407" s="13" t="s">
        <v>13729</v>
      </c>
      <c r="M2407" s="13" t="s">
        <v>53</v>
      </c>
      <c r="N2407" s="13" t="s">
        <v>249</v>
      </c>
      <c r="O2407" s="14"/>
      <c r="P2407" s="13" t="s">
        <v>4597</v>
      </c>
      <c r="Q2407" s="16" t="s">
        <v>13730</v>
      </c>
    </row>
    <row r="2408" customFormat="false" ht="58.2" hidden="false" customHeight="false" outlineLevel="0" collapsed="false">
      <c r="A2408" s="13" t="s">
        <v>13731</v>
      </c>
      <c r="B2408" s="14" t="s">
        <v>165</v>
      </c>
      <c r="C2408" s="13" t="s">
        <v>172</v>
      </c>
      <c r="D2408" s="13" t="s">
        <v>13703</v>
      </c>
      <c r="E2408" s="16" t="s">
        <v>13732</v>
      </c>
      <c r="F2408" s="14" t="s">
        <v>415</v>
      </c>
      <c r="G2408" s="16" t="s">
        <v>13705</v>
      </c>
      <c r="H2408" s="13" t="s">
        <v>13706</v>
      </c>
      <c r="I2408" s="13" t="s">
        <v>13733</v>
      </c>
      <c r="J2408" s="13" t="s">
        <v>13734</v>
      </c>
      <c r="K2408" s="13" t="s">
        <v>13735</v>
      </c>
      <c r="L2408" s="13" t="s">
        <v>13736</v>
      </c>
      <c r="M2408" s="13" t="s">
        <v>53</v>
      </c>
      <c r="N2408" s="13" t="s">
        <v>249</v>
      </c>
      <c r="O2408" s="14"/>
      <c r="P2408" s="13" t="s">
        <v>4597</v>
      </c>
      <c r="Q2408" s="16" t="s">
        <v>13737</v>
      </c>
    </row>
    <row r="2409" customFormat="false" ht="72.35" hidden="false" customHeight="false" outlineLevel="0" collapsed="false">
      <c r="A2409" s="13" t="s">
        <v>13738</v>
      </c>
      <c r="B2409" s="14" t="s">
        <v>165</v>
      </c>
      <c r="C2409" s="13" t="s">
        <v>172</v>
      </c>
      <c r="D2409" s="13" t="s">
        <v>13703</v>
      </c>
      <c r="E2409" s="16" t="s">
        <v>13739</v>
      </c>
      <c r="F2409" s="14" t="s">
        <v>396</v>
      </c>
      <c r="G2409" s="16" t="s">
        <v>13705</v>
      </c>
      <c r="H2409" s="13" t="s">
        <v>13706</v>
      </c>
      <c r="I2409" s="13" t="s">
        <v>13740</v>
      </c>
      <c r="J2409" s="14" t="s">
        <v>13741</v>
      </c>
      <c r="K2409" s="14"/>
      <c r="L2409" s="14"/>
      <c r="M2409" s="13" t="s">
        <v>54</v>
      </c>
      <c r="N2409" s="13" t="s">
        <v>249</v>
      </c>
      <c r="O2409" s="14"/>
      <c r="P2409" s="13" t="s">
        <v>4597</v>
      </c>
      <c r="Q2409" s="16" t="s">
        <v>13742</v>
      </c>
    </row>
    <row r="2410" customFormat="false" ht="72.35" hidden="false" customHeight="false" outlineLevel="0" collapsed="false">
      <c r="A2410" s="13" t="s">
        <v>13743</v>
      </c>
      <c r="B2410" s="14" t="s">
        <v>165</v>
      </c>
      <c r="C2410" s="13" t="s">
        <v>172</v>
      </c>
      <c r="D2410" s="13" t="s">
        <v>13703</v>
      </c>
      <c r="E2410" s="16" t="s">
        <v>13744</v>
      </c>
      <c r="F2410" s="14" t="s">
        <v>396</v>
      </c>
      <c r="G2410" s="16" t="s">
        <v>13705</v>
      </c>
      <c r="H2410" s="13" t="s">
        <v>13706</v>
      </c>
      <c r="I2410" s="13" t="s">
        <v>13745</v>
      </c>
      <c r="J2410" s="14" t="s">
        <v>13746</v>
      </c>
      <c r="K2410" s="14"/>
      <c r="L2410" s="14"/>
      <c r="M2410" s="13" t="s">
        <v>54</v>
      </c>
      <c r="N2410" s="13" t="s">
        <v>249</v>
      </c>
      <c r="O2410" s="14"/>
      <c r="P2410" s="13" t="s">
        <v>4597</v>
      </c>
      <c r="Q2410" s="16" t="s">
        <v>13747</v>
      </c>
    </row>
    <row r="2411" customFormat="false" ht="58.2" hidden="false" customHeight="false" outlineLevel="0" collapsed="false">
      <c r="A2411" s="13" t="s">
        <v>13748</v>
      </c>
      <c r="B2411" s="14" t="s">
        <v>165</v>
      </c>
      <c r="C2411" s="13" t="s">
        <v>172</v>
      </c>
      <c r="D2411" s="13" t="s">
        <v>13703</v>
      </c>
      <c r="E2411" s="16" t="s">
        <v>13749</v>
      </c>
      <c r="F2411" s="14" t="s">
        <v>450</v>
      </c>
      <c r="G2411" s="16" t="s">
        <v>13705</v>
      </c>
      <c r="H2411" s="13" t="s">
        <v>13706</v>
      </c>
      <c r="I2411" s="13" t="s">
        <v>13750</v>
      </c>
      <c r="J2411" s="13" t="s">
        <v>13751</v>
      </c>
      <c r="K2411" s="13" t="s">
        <v>13752</v>
      </c>
      <c r="L2411" s="13" t="s">
        <v>13753</v>
      </c>
      <c r="M2411" s="13" t="s">
        <v>52</v>
      </c>
      <c r="N2411" s="13" t="s">
        <v>249</v>
      </c>
      <c r="O2411" s="14"/>
      <c r="P2411" s="13" t="s">
        <v>4597</v>
      </c>
      <c r="Q2411" s="16" t="s">
        <v>13754</v>
      </c>
    </row>
    <row r="2412" customFormat="false" ht="58.2" hidden="false" customHeight="false" outlineLevel="0" collapsed="false">
      <c r="A2412" s="13" t="s">
        <v>13755</v>
      </c>
      <c r="B2412" s="14" t="s">
        <v>165</v>
      </c>
      <c r="C2412" s="13" t="s">
        <v>172</v>
      </c>
      <c r="D2412" s="14" t="s">
        <v>13756</v>
      </c>
      <c r="E2412" s="15" t="s">
        <v>13757</v>
      </c>
      <c r="F2412" s="14" t="s">
        <v>415</v>
      </c>
      <c r="G2412" s="16" t="s">
        <v>13758</v>
      </c>
      <c r="H2412" s="13" t="s">
        <v>13759</v>
      </c>
      <c r="I2412" s="13" t="s">
        <v>13760</v>
      </c>
      <c r="J2412" s="13" t="s">
        <v>13761</v>
      </c>
      <c r="K2412" s="13" t="s">
        <v>13762</v>
      </c>
      <c r="L2412" s="13" t="s">
        <v>13763</v>
      </c>
      <c r="M2412" s="13" t="s">
        <v>53</v>
      </c>
      <c r="N2412" s="13" t="s">
        <v>249</v>
      </c>
      <c r="O2412" s="14"/>
      <c r="P2412" s="13" t="s">
        <v>4597</v>
      </c>
      <c r="Q2412" s="16" t="s">
        <v>13764</v>
      </c>
    </row>
    <row r="2413" customFormat="false" ht="58.2" hidden="false" customHeight="false" outlineLevel="0" collapsed="false">
      <c r="A2413" s="13" t="s">
        <v>13765</v>
      </c>
      <c r="B2413" s="14" t="s">
        <v>165</v>
      </c>
      <c r="C2413" s="13" t="s">
        <v>172</v>
      </c>
      <c r="D2413" s="14" t="s">
        <v>13756</v>
      </c>
      <c r="E2413" s="16" t="s">
        <v>13766</v>
      </c>
      <c r="F2413" s="14" t="s">
        <v>415</v>
      </c>
      <c r="G2413" s="16" t="s">
        <v>13767</v>
      </c>
      <c r="H2413" s="13" t="s">
        <v>13759</v>
      </c>
      <c r="I2413" s="13" t="s">
        <v>13768</v>
      </c>
      <c r="J2413" s="13" t="s">
        <v>13769</v>
      </c>
      <c r="K2413" s="13" t="s">
        <v>13228</v>
      </c>
      <c r="L2413" s="13" t="s">
        <v>13229</v>
      </c>
      <c r="M2413" s="13" t="s">
        <v>53</v>
      </c>
      <c r="N2413" s="13" t="s">
        <v>249</v>
      </c>
      <c r="O2413" s="14"/>
      <c r="P2413" s="13" t="s">
        <v>4597</v>
      </c>
      <c r="Q2413" s="16" t="s">
        <v>13770</v>
      </c>
    </row>
    <row r="2414" customFormat="false" ht="44" hidden="false" customHeight="false" outlineLevel="0" collapsed="false">
      <c r="A2414" s="13" t="s">
        <v>13771</v>
      </c>
      <c r="B2414" s="14" t="s">
        <v>165</v>
      </c>
      <c r="C2414" s="13" t="s">
        <v>172</v>
      </c>
      <c r="D2414" s="14" t="s">
        <v>13756</v>
      </c>
      <c r="E2414" s="16" t="s">
        <v>13772</v>
      </c>
      <c r="F2414" s="14" t="s">
        <v>415</v>
      </c>
      <c r="G2414" s="16" t="s">
        <v>13767</v>
      </c>
      <c r="H2414" s="13" t="s">
        <v>13759</v>
      </c>
      <c r="I2414" s="13" t="s">
        <v>13773</v>
      </c>
      <c r="J2414" s="13" t="s">
        <v>13774</v>
      </c>
      <c r="K2414" s="13" t="s">
        <v>13775</v>
      </c>
      <c r="L2414" s="13" t="s">
        <v>13776</v>
      </c>
      <c r="M2414" s="13" t="s">
        <v>52</v>
      </c>
      <c r="N2414" s="13" t="s">
        <v>249</v>
      </c>
      <c r="O2414" s="14"/>
      <c r="P2414" s="13" t="s">
        <v>4597</v>
      </c>
      <c r="Q2414" s="16" t="s">
        <v>13777</v>
      </c>
    </row>
    <row r="2415" customFormat="false" ht="86.55" hidden="false" customHeight="false" outlineLevel="0" collapsed="false">
      <c r="A2415" s="13" t="s">
        <v>13778</v>
      </c>
      <c r="B2415" s="14" t="s">
        <v>165</v>
      </c>
      <c r="C2415" s="13" t="s">
        <v>172</v>
      </c>
      <c r="D2415" s="13" t="s">
        <v>13779</v>
      </c>
      <c r="E2415" s="15" t="s">
        <v>13780</v>
      </c>
      <c r="F2415" s="14" t="s">
        <v>415</v>
      </c>
      <c r="G2415" s="16" t="s">
        <v>13781</v>
      </c>
      <c r="H2415" s="13" t="s">
        <v>13782</v>
      </c>
      <c r="I2415" s="13" t="s">
        <v>13783</v>
      </c>
      <c r="J2415" s="13" t="s">
        <v>13784</v>
      </c>
      <c r="K2415" s="13" t="s">
        <v>13785</v>
      </c>
      <c r="L2415" s="13" t="s">
        <v>13786</v>
      </c>
      <c r="M2415" s="13" t="s">
        <v>52</v>
      </c>
      <c r="N2415" s="13" t="s">
        <v>249</v>
      </c>
      <c r="O2415" s="14"/>
      <c r="P2415" s="13" t="s">
        <v>4597</v>
      </c>
      <c r="Q2415" s="16" t="s">
        <v>13787</v>
      </c>
    </row>
    <row r="2416" customFormat="false" ht="44" hidden="false" customHeight="false" outlineLevel="0" collapsed="false">
      <c r="A2416" s="13" t="s">
        <v>13788</v>
      </c>
      <c r="B2416" s="14" t="s">
        <v>165</v>
      </c>
      <c r="C2416" s="13" t="s">
        <v>172</v>
      </c>
      <c r="D2416" s="13" t="s">
        <v>13779</v>
      </c>
      <c r="E2416" s="15" t="s">
        <v>13789</v>
      </c>
      <c r="F2416" s="14" t="s">
        <v>415</v>
      </c>
      <c r="G2416" s="16" t="s">
        <v>13781</v>
      </c>
      <c r="H2416" s="13" t="s">
        <v>13782</v>
      </c>
      <c r="I2416" s="13" t="s">
        <v>13783</v>
      </c>
      <c r="J2416" s="13" t="s">
        <v>13784</v>
      </c>
      <c r="K2416" s="13" t="s">
        <v>13785</v>
      </c>
      <c r="L2416" s="13" t="s">
        <v>13786</v>
      </c>
      <c r="M2416" s="13" t="s">
        <v>52</v>
      </c>
      <c r="N2416" s="13" t="s">
        <v>249</v>
      </c>
      <c r="O2416" s="14"/>
      <c r="P2416" s="13" t="s">
        <v>4597</v>
      </c>
      <c r="Q2416" s="15" t="s">
        <v>13790</v>
      </c>
    </row>
    <row r="2417" customFormat="false" ht="58.2" hidden="false" customHeight="false" outlineLevel="0" collapsed="false">
      <c r="A2417" s="13" t="s">
        <v>13791</v>
      </c>
      <c r="B2417" s="14" t="s">
        <v>165</v>
      </c>
      <c r="C2417" s="13" t="s">
        <v>172</v>
      </c>
      <c r="D2417" s="14" t="s">
        <v>13792</v>
      </c>
      <c r="E2417" s="16" t="s">
        <v>13793</v>
      </c>
      <c r="F2417" s="14" t="s">
        <v>415</v>
      </c>
      <c r="G2417" s="16" t="s">
        <v>13794</v>
      </c>
      <c r="H2417" s="13" t="s">
        <v>13360</v>
      </c>
      <c r="I2417" s="13" t="s">
        <v>13795</v>
      </c>
      <c r="J2417" s="13" t="s">
        <v>13796</v>
      </c>
      <c r="K2417" s="13" t="s">
        <v>13797</v>
      </c>
      <c r="L2417" s="13" t="s">
        <v>13798</v>
      </c>
      <c r="M2417" s="13" t="s">
        <v>53</v>
      </c>
      <c r="N2417" s="13" t="s">
        <v>249</v>
      </c>
      <c r="O2417" s="14"/>
      <c r="P2417" s="13" t="s">
        <v>4597</v>
      </c>
      <c r="Q2417" s="16" t="s">
        <v>13799</v>
      </c>
    </row>
    <row r="2418" customFormat="false" ht="58.2" hidden="false" customHeight="false" outlineLevel="0" collapsed="false">
      <c r="A2418" s="13" t="s">
        <v>13800</v>
      </c>
      <c r="B2418" s="14" t="s">
        <v>165</v>
      </c>
      <c r="C2418" s="13" t="s">
        <v>172</v>
      </c>
      <c r="D2418" s="14" t="s">
        <v>13792</v>
      </c>
      <c r="E2418" s="16" t="s">
        <v>13801</v>
      </c>
      <c r="F2418" s="14" t="s">
        <v>415</v>
      </c>
      <c r="G2418" s="16" t="s">
        <v>13794</v>
      </c>
      <c r="H2418" s="13" t="s">
        <v>13360</v>
      </c>
      <c r="I2418" s="13" t="s">
        <v>13802</v>
      </c>
      <c r="J2418" s="13" t="s">
        <v>13803</v>
      </c>
      <c r="K2418" s="13" t="s">
        <v>13804</v>
      </c>
      <c r="L2418" s="13" t="s">
        <v>13805</v>
      </c>
      <c r="M2418" s="13" t="s">
        <v>53</v>
      </c>
      <c r="N2418" s="13" t="s">
        <v>249</v>
      </c>
      <c r="O2418" s="14"/>
      <c r="P2418" s="13" t="s">
        <v>4597</v>
      </c>
      <c r="Q2418" s="16" t="s">
        <v>13806</v>
      </c>
    </row>
    <row r="2419" customFormat="false" ht="58.2" hidden="false" customHeight="false" outlineLevel="0" collapsed="false">
      <c r="A2419" s="13" t="s">
        <v>13807</v>
      </c>
      <c r="B2419" s="14" t="s">
        <v>165</v>
      </c>
      <c r="C2419" s="13" t="s">
        <v>172</v>
      </c>
      <c r="D2419" s="13" t="s">
        <v>13808</v>
      </c>
      <c r="E2419" s="15" t="s">
        <v>13809</v>
      </c>
      <c r="F2419" s="14" t="s">
        <v>415</v>
      </c>
      <c r="G2419" s="16" t="s">
        <v>13810</v>
      </c>
      <c r="H2419" s="13" t="s">
        <v>13811</v>
      </c>
      <c r="I2419" s="13" t="s">
        <v>13812</v>
      </c>
      <c r="J2419" s="13" t="s">
        <v>13813</v>
      </c>
      <c r="K2419" s="13" t="s">
        <v>13814</v>
      </c>
      <c r="L2419" s="13" t="s">
        <v>13815</v>
      </c>
      <c r="M2419" s="13" t="s">
        <v>53</v>
      </c>
      <c r="N2419" s="13" t="s">
        <v>249</v>
      </c>
      <c r="O2419" s="14"/>
      <c r="P2419" s="13" t="s">
        <v>4597</v>
      </c>
      <c r="Q2419" s="16" t="s">
        <v>13816</v>
      </c>
    </row>
    <row r="2420" customFormat="false" ht="72.35" hidden="false" customHeight="false" outlineLevel="0" collapsed="false">
      <c r="A2420" s="13" t="s">
        <v>13817</v>
      </c>
      <c r="B2420" s="14" t="s">
        <v>165</v>
      </c>
      <c r="C2420" s="13" t="s">
        <v>172</v>
      </c>
      <c r="D2420" s="13" t="s">
        <v>13808</v>
      </c>
      <c r="E2420" s="16" t="s">
        <v>13818</v>
      </c>
      <c r="F2420" s="14" t="s">
        <v>415</v>
      </c>
      <c r="G2420" s="16" t="s">
        <v>13810</v>
      </c>
      <c r="H2420" s="13" t="s">
        <v>13811</v>
      </c>
      <c r="I2420" s="13" t="s">
        <v>2701</v>
      </c>
      <c r="J2420" s="13" t="s">
        <v>2702</v>
      </c>
      <c r="K2420" s="13" t="s">
        <v>2703</v>
      </c>
      <c r="L2420" s="14"/>
      <c r="M2420" s="13" t="s">
        <v>52</v>
      </c>
      <c r="N2420" s="13" t="s">
        <v>249</v>
      </c>
      <c r="O2420" s="14"/>
      <c r="P2420" s="13" t="s">
        <v>4597</v>
      </c>
      <c r="Q2420" s="16" t="s">
        <v>13819</v>
      </c>
    </row>
    <row r="2421" customFormat="false" ht="44" hidden="false" customHeight="false" outlineLevel="0" collapsed="false">
      <c r="A2421" s="13" t="s">
        <v>13820</v>
      </c>
      <c r="B2421" s="14" t="s">
        <v>165</v>
      </c>
      <c r="C2421" s="13" t="s">
        <v>172</v>
      </c>
      <c r="D2421" s="13" t="s">
        <v>13808</v>
      </c>
      <c r="E2421" s="16" t="s">
        <v>13821</v>
      </c>
      <c r="F2421" s="14" t="s">
        <v>415</v>
      </c>
      <c r="G2421" s="16" t="s">
        <v>13810</v>
      </c>
      <c r="H2421" s="13" t="s">
        <v>13811</v>
      </c>
      <c r="I2421" s="13" t="s">
        <v>13822</v>
      </c>
      <c r="J2421" s="13" t="s">
        <v>13823</v>
      </c>
      <c r="K2421" s="13" t="s">
        <v>13824</v>
      </c>
      <c r="L2421" s="13" t="s">
        <v>13825</v>
      </c>
      <c r="M2421" s="13" t="s">
        <v>53</v>
      </c>
      <c r="N2421" s="13" t="s">
        <v>249</v>
      </c>
      <c r="O2421" s="14"/>
      <c r="P2421" s="13" t="s">
        <v>4597</v>
      </c>
      <c r="Q2421" s="16" t="s">
        <v>13826</v>
      </c>
    </row>
    <row r="2422" customFormat="false" ht="44" hidden="false" customHeight="false" outlineLevel="0" collapsed="false">
      <c r="A2422" s="13" t="s">
        <v>13827</v>
      </c>
      <c r="B2422" s="14" t="s">
        <v>165</v>
      </c>
      <c r="C2422" s="13" t="s">
        <v>172</v>
      </c>
      <c r="D2422" s="13" t="s">
        <v>13808</v>
      </c>
      <c r="E2422" s="16" t="s">
        <v>13828</v>
      </c>
      <c r="F2422" s="14" t="s">
        <v>396</v>
      </c>
      <c r="G2422" s="16" t="s">
        <v>13810</v>
      </c>
      <c r="H2422" s="13" t="s">
        <v>13811</v>
      </c>
      <c r="I2422" s="13" t="s">
        <v>13829</v>
      </c>
      <c r="J2422" s="14" t="s">
        <v>13830</v>
      </c>
      <c r="K2422" s="14"/>
      <c r="L2422" s="14"/>
      <c r="M2422" s="13" t="s">
        <v>53</v>
      </c>
      <c r="N2422" s="13" t="s">
        <v>249</v>
      </c>
      <c r="O2422" s="14"/>
      <c r="P2422" s="13" t="s">
        <v>4597</v>
      </c>
      <c r="Q2422" s="16" t="s">
        <v>13831</v>
      </c>
    </row>
    <row r="2423" customFormat="false" ht="58.2" hidden="false" customHeight="false" outlineLevel="0" collapsed="false">
      <c r="A2423" s="13" t="s">
        <v>13832</v>
      </c>
      <c r="B2423" s="14" t="s">
        <v>165</v>
      </c>
      <c r="C2423" s="13" t="s">
        <v>172</v>
      </c>
      <c r="D2423" s="13" t="s">
        <v>13808</v>
      </c>
      <c r="E2423" s="16" t="s">
        <v>13833</v>
      </c>
      <c r="F2423" s="14" t="s">
        <v>415</v>
      </c>
      <c r="G2423" s="16" t="s">
        <v>13810</v>
      </c>
      <c r="H2423" s="13" t="s">
        <v>13811</v>
      </c>
      <c r="I2423" s="13" t="s">
        <v>13834</v>
      </c>
      <c r="J2423" s="13" t="s">
        <v>13835</v>
      </c>
      <c r="K2423" s="13" t="s">
        <v>13836</v>
      </c>
      <c r="L2423" s="13" t="s">
        <v>13837</v>
      </c>
      <c r="M2423" s="13" t="s">
        <v>53</v>
      </c>
      <c r="N2423" s="13" t="s">
        <v>249</v>
      </c>
      <c r="O2423" s="14"/>
      <c r="P2423" s="13" t="s">
        <v>4597</v>
      </c>
      <c r="Q2423" s="16" t="s">
        <v>13838</v>
      </c>
    </row>
    <row r="2424" customFormat="false" ht="58.2" hidden="false" customHeight="false" outlineLevel="0" collapsed="false">
      <c r="A2424" s="13" t="s">
        <v>13839</v>
      </c>
      <c r="B2424" s="14" t="s">
        <v>165</v>
      </c>
      <c r="C2424" s="13" t="s">
        <v>172</v>
      </c>
      <c r="D2424" s="13" t="s">
        <v>13808</v>
      </c>
      <c r="E2424" s="16" t="s">
        <v>13840</v>
      </c>
      <c r="F2424" s="14" t="s">
        <v>415</v>
      </c>
      <c r="G2424" s="16" t="s">
        <v>13810</v>
      </c>
      <c r="H2424" s="13" t="s">
        <v>13811</v>
      </c>
      <c r="I2424" s="13" t="s">
        <v>13822</v>
      </c>
      <c r="J2424" s="13" t="s">
        <v>13823</v>
      </c>
      <c r="K2424" s="13" t="s">
        <v>13824</v>
      </c>
      <c r="L2424" s="13" t="s">
        <v>13825</v>
      </c>
      <c r="M2424" s="13" t="s">
        <v>53</v>
      </c>
      <c r="N2424" s="13" t="s">
        <v>249</v>
      </c>
      <c r="O2424" s="14"/>
      <c r="P2424" s="13" t="s">
        <v>4597</v>
      </c>
      <c r="Q2424" s="16" t="s">
        <v>13841</v>
      </c>
    </row>
    <row r="2425" customFormat="false" ht="114.9" hidden="false" customHeight="false" outlineLevel="0" collapsed="false">
      <c r="A2425" s="13" t="s">
        <v>13842</v>
      </c>
      <c r="B2425" s="14" t="s">
        <v>165</v>
      </c>
      <c r="C2425" s="13" t="s">
        <v>172</v>
      </c>
      <c r="D2425" s="13" t="s">
        <v>13843</v>
      </c>
      <c r="E2425" s="16" t="s">
        <v>13844</v>
      </c>
      <c r="F2425" s="14" t="s">
        <v>415</v>
      </c>
      <c r="G2425" s="16" t="s">
        <v>13845</v>
      </c>
      <c r="H2425" s="13" t="s">
        <v>13360</v>
      </c>
      <c r="I2425" s="13" t="s">
        <v>13846</v>
      </c>
      <c r="J2425" s="13" t="s">
        <v>13847</v>
      </c>
      <c r="K2425" s="13" t="s">
        <v>13848</v>
      </c>
      <c r="L2425" s="13" t="s">
        <v>13849</v>
      </c>
      <c r="M2425" s="13" t="s">
        <v>53</v>
      </c>
      <c r="N2425" s="13" t="s">
        <v>249</v>
      </c>
      <c r="O2425" s="14"/>
      <c r="P2425" s="13" t="s">
        <v>4597</v>
      </c>
      <c r="Q2425" s="16" t="s">
        <v>13850</v>
      </c>
    </row>
    <row r="2426" customFormat="false" ht="58.2" hidden="false" customHeight="false" outlineLevel="0" collapsed="false">
      <c r="A2426" s="13" t="s">
        <v>13851</v>
      </c>
      <c r="B2426" s="14" t="s">
        <v>165</v>
      </c>
      <c r="C2426" s="13" t="s">
        <v>172</v>
      </c>
      <c r="D2426" s="13" t="s">
        <v>13843</v>
      </c>
      <c r="E2426" s="16" t="s">
        <v>13852</v>
      </c>
      <c r="F2426" s="14" t="s">
        <v>415</v>
      </c>
      <c r="G2426" s="16" t="s">
        <v>13845</v>
      </c>
      <c r="H2426" s="13" t="s">
        <v>13360</v>
      </c>
      <c r="I2426" s="13" t="s">
        <v>13853</v>
      </c>
      <c r="J2426" s="13" t="s">
        <v>13854</v>
      </c>
      <c r="K2426" s="13" t="s">
        <v>13855</v>
      </c>
      <c r="L2426" s="13" t="s">
        <v>13856</v>
      </c>
      <c r="M2426" s="13" t="s">
        <v>53</v>
      </c>
      <c r="N2426" s="13" t="s">
        <v>249</v>
      </c>
      <c r="O2426" s="14"/>
      <c r="P2426" s="13" t="s">
        <v>4597</v>
      </c>
      <c r="Q2426" s="16" t="s">
        <v>13857</v>
      </c>
    </row>
    <row r="2427" customFormat="false" ht="58.2" hidden="false" customHeight="false" outlineLevel="0" collapsed="false">
      <c r="A2427" s="13" t="s">
        <v>13858</v>
      </c>
      <c r="B2427" s="14" t="s">
        <v>165</v>
      </c>
      <c r="C2427" s="13" t="s">
        <v>172</v>
      </c>
      <c r="D2427" s="13" t="s">
        <v>13843</v>
      </c>
      <c r="E2427" s="16" t="s">
        <v>13859</v>
      </c>
      <c r="F2427" s="14" t="s">
        <v>396</v>
      </c>
      <c r="G2427" s="16" t="s">
        <v>13845</v>
      </c>
      <c r="H2427" s="13" t="s">
        <v>13360</v>
      </c>
      <c r="I2427" s="13" t="s">
        <v>13860</v>
      </c>
      <c r="J2427" s="13" t="s">
        <v>13861</v>
      </c>
      <c r="K2427" s="13" t="s">
        <v>13862</v>
      </c>
      <c r="L2427" s="13" t="s">
        <v>13863</v>
      </c>
      <c r="M2427" s="13" t="s">
        <v>53</v>
      </c>
      <c r="N2427" s="13" t="s">
        <v>249</v>
      </c>
      <c r="O2427" s="14"/>
      <c r="P2427" s="13" t="s">
        <v>4597</v>
      </c>
      <c r="Q2427" s="16" t="s">
        <v>13864</v>
      </c>
    </row>
    <row r="2428" customFormat="false" ht="58.2" hidden="false" customHeight="false" outlineLevel="0" collapsed="false">
      <c r="A2428" s="13" t="s">
        <v>13865</v>
      </c>
      <c r="B2428" s="14" t="s">
        <v>165</v>
      </c>
      <c r="C2428" s="13" t="s">
        <v>172</v>
      </c>
      <c r="D2428" s="14" t="s">
        <v>13866</v>
      </c>
      <c r="E2428" s="16" t="s">
        <v>13867</v>
      </c>
      <c r="F2428" s="14" t="s">
        <v>415</v>
      </c>
      <c r="G2428" s="16" t="s">
        <v>13868</v>
      </c>
      <c r="H2428" s="13" t="s">
        <v>13360</v>
      </c>
      <c r="I2428" s="13" t="s">
        <v>13869</v>
      </c>
      <c r="J2428" s="13" t="s">
        <v>13870</v>
      </c>
      <c r="K2428" s="13" t="s">
        <v>13871</v>
      </c>
      <c r="L2428" s="13" t="s">
        <v>13872</v>
      </c>
      <c r="M2428" s="13" t="s">
        <v>53</v>
      </c>
      <c r="N2428" s="13" t="s">
        <v>249</v>
      </c>
      <c r="O2428" s="14"/>
      <c r="P2428" s="13" t="s">
        <v>4597</v>
      </c>
      <c r="Q2428" s="15" t="s">
        <v>13873</v>
      </c>
    </row>
    <row r="2429" customFormat="false" ht="86.55" hidden="false" customHeight="false" outlineLevel="0" collapsed="false">
      <c r="A2429" s="13" t="s">
        <v>13874</v>
      </c>
      <c r="B2429" s="14" t="s">
        <v>165</v>
      </c>
      <c r="C2429" s="13" t="s">
        <v>172</v>
      </c>
      <c r="D2429" s="14" t="s">
        <v>13875</v>
      </c>
      <c r="E2429" s="16" t="s">
        <v>13876</v>
      </c>
      <c r="F2429" s="14" t="s">
        <v>415</v>
      </c>
      <c r="G2429" s="16" t="s">
        <v>13877</v>
      </c>
      <c r="H2429" s="13" t="s">
        <v>13360</v>
      </c>
      <c r="I2429" s="13" t="s">
        <v>13878</v>
      </c>
      <c r="J2429" s="13" t="s">
        <v>13879</v>
      </c>
      <c r="K2429" s="13" t="s">
        <v>13880</v>
      </c>
      <c r="L2429" s="13" t="s">
        <v>13881</v>
      </c>
      <c r="M2429" s="13" t="s">
        <v>53</v>
      </c>
      <c r="N2429" s="13" t="s">
        <v>249</v>
      </c>
      <c r="O2429" s="14"/>
      <c r="P2429" s="13" t="s">
        <v>4597</v>
      </c>
      <c r="Q2429" s="16" t="s">
        <v>13882</v>
      </c>
    </row>
    <row r="2430" customFormat="false" ht="72.35" hidden="false" customHeight="false" outlineLevel="0" collapsed="false">
      <c r="A2430" s="13" t="s">
        <v>13883</v>
      </c>
      <c r="B2430" s="14" t="s">
        <v>165</v>
      </c>
      <c r="C2430" s="13" t="s">
        <v>172</v>
      </c>
      <c r="D2430" s="14" t="s">
        <v>13884</v>
      </c>
      <c r="E2430" s="16" t="s">
        <v>13885</v>
      </c>
      <c r="F2430" s="14" t="s">
        <v>415</v>
      </c>
      <c r="G2430" s="16" t="s">
        <v>13886</v>
      </c>
      <c r="H2430" s="13" t="s">
        <v>13360</v>
      </c>
      <c r="I2430" s="13" t="s">
        <v>13887</v>
      </c>
      <c r="J2430" s="13" t="s">
        <v>13888</v>
      </c>
      <c r="K2430" s="13" t="s">
        <v>13889</v>
      </c>
      <c r="L2430" s="13" t="s">
        <v>13890</v>
      </c>
      <c r="M2430" s="13" t="s">
        <v>53</v>
      </c>
      <c r="N2430" s="13" t="s">
        <v>249</v>
      </c>
      <c r="O2430" s="14"/>
      <c r="P2430" s="13" t="s">
        <v>4597</v>
      </c>
      <c r="Q2430" s="15" t="s">
        <v>13891</v>
      </c>
    </row>
    <row r="2431" customFormat="false" ht="72.35" hidden="false" customHeight="false" outlineLevel="0" collapsed="false">
      <c r="A2431" s="13" t="s">
        <v>13892</v>
      </c>
      <c r="B2431" s="14" t="s">
        <v>165</v>
      </c>
      <c r="C2431" s="13" t="s">
        <v>172</v>
      </c>
      <c r="D2431" s="14" t="s">
        <v>13884</v>
      </c>
      <c r="E2431" s="16" t="s">
        <v>13893</v>
      </c>
      <c r="F2431" s="14" t="s">
        <v>415</v>
      </c>
      <c r="G2431" s="16" t="s">
        <v>13886</v>
      </c>
      <c r="H2431" s="13" t="s">
        <v>13360</v>
      </c>
      <c r="I2431" s="13" t="s">
        <v>13894</v>
      </c>
      <c r="J2431" s="13" t="s">
        <v>13895</v>
      </c>
      <c r="K2431" s="13" t="s">
        <v>13896</v>
      </c>
      <c r="L2431" s="13" t="s">
        <v>13897</v>
      </c>
      <c r="M2431" s="13" t="s">
        <v>53</v>
      </c>
      <c r="N2431" s="13" t="s">
        <v>249</v>
      </c>
      <c r="O2431" s="14"/>
      <c r="P2431" s="13" t="s">
        <v>4597</v>
      </c>
      <c r="Q2431" s="16" t="s">
        <v>13898</v>
      </c>
    </row>
    <row r="2432" customFormat="false" ht="72.35" hidden="false" customHeight="false" outlineLevel="0" collapsed="false">
      <c r="A2432" s="13" t="s">
        <v>13899</v>
      </c>
      <c r="B2432" s="14" t="s">
        <v>165</v>
      </c>
      <c r="C2432" s="13" t="s">
        <v>172</v>
      </c>
      <c r="D2432" s="13" t="s">
        <v>13900</v>
      </c>
      <c r="E2432" s="15" t="s">
        <v>13901</v>
      </c>
      <c r="F2432" s="14" t="s">
        <v>415</v>
      </c>
      <c r="G2432" s="16" t="s">
        <v>13902</v>
      </c>
      <c r="H2432" s="13" t="s">
        <v>13903</v>
      </c>
      <c r="I2432" s="13" t="s">
        <v>13904</v>
      </c>
      <c r="J2432" s="13" t="s">
        <v>13905</v>
      </c>
      <c r="K2432" s="13" t="s">
        <v>13906</v>
      </c>
      <c r="L2432" s="13" t="s">
        <v>13907</v>
      </c>
      <c r="M2432" s="13" t="s">
        <v>56</v>
      </c>
      <c r="N2432" s="13" t="s">
        <v>249</v>
      </c>
      <c r="O2432" s="14"/>
      <c r="P2432" s="13" t="s">
        <v>4597</v>
      </c>
      <c r="Q2432" s="15" t="s">
        <v>13908</v>
      </c>
    </row>
    <row r="2433" customFormat="false" ht="58.2" hidden="false" customHeight="false" outlineLevel="0" collapsed="false">
      <c r="A2433" s="13" t="s">
        <v>13909</v>
      </c>
      <c r="B2433" s="14" t="s">
        <v>165</v>
      </c>
      <c r="C2433" s="13" t="s">
        <v>172</v>
      </c>
      <c r="D2433" s="14" t="s">
        <v>13910</v>
      </c>
      <c r="E2433" s="16" t="s">
        <v>13911</v>
      </c>
      <c r="F2433" s="14" t="s">
        <v>415</v>
      </c>
      <c r="G2433" s="16" t="s">
        <v>13912</v>
      </c>
      <c r="H2433" s="13" t="s">
        <v>13903</v>
      </c>
      <c r="I2433" s="13" t="s">
        <v>13913</v>
      </c>
      <c r="J2433" s="13" t="s">
        <v>13914</v>
      </c>
      <c r="K2433" s="13" t="s">
        <v>13915</v>
      </c>
      <c r="L2433" s="13" t="s">
        <v>13916</v>
      </c>
      <c r="M2433" s="13" t="s">
        <v>56</v>
      </c>
      <c r="N2433" s="13" t="s">
        <v>249</v>
      </c>
      <c r="O2433" s="14"/>
      <c r="P2433" s="13" t="s">
        <v>4597</v>
      </c>
      <c r="Q2433" s="16" t="s">
        <v>13917</v>
      </c>
    </row>
    <row r="2434" customFormat="false" ht="44" hidden="false" customHeight="false" outlineLevel="0" collapsed="false">
      <c r="A2434" s="13" t="s">
        <v>13918</v>
      </c>
      <c r="B2434" s="14" t="s">
        <v>165</v>
      </c>
      <c r="C2434" s="13" t="s">
        <v>172</v>
      </c>
      <c r="D2434" s="14" t="s">
        <v>13910</v>
      </c>
      <c r="E2434" s="16" t="s">
        <v>13919</v>
      </c>
      <c r="F2434" s="14" t="s">
        <v>415</v>
      </c>
      <c r="G2434" s="16" t="s">
        <v>13912</v>
      </c>
      <c r="H2434" s="13" t="s">
        <v>13903</v>
      </c>
      <c r="I2434" s="13" t="s">
        <v>13920</v>
      </c>
      <c r="J2434" s="13" t="s">
        <v>13921</v>
      </c>
      <c r="K2434" s="13" t="s">
        <v>13922</v>
      </c>
      <c r="L2434" s="13" t="s">
        <v>13923</v>
      </c>
      <c r="M2434" s="13" t="s">
        <v>56</v>
      </c>
      <c r="N2434" s="13" t="s">
        <v>249</v>
      </c>
      <c r="O2434" s="14"/>
      <c r="P2434" s="13" t="s">
        <v>4597</v>
      </c>
      <c r="Q2434" s="16" t="s">
        <v>13924</v>
      </c>
    </row>
    <row r="2435" customFormat="false" ht="44" hidden="false" customHeight="false" outlineLevel="0" collapsed="false">
      <c r="A2435" s="13" t="s">
        <v>13925</v>
      </c>
      <c r="B2435" s="14" t="s">
        <v>165</v>
      </c>
      <c r="C2435" s="13" t="s">
        <v>172</v>
      </c>
      <c r="D2435" s="14" t="s">
        <v>13926</v>
      </c>
      <c r="E2435" s="16" t="s">
        <v>13927</v>
      </c>
      <c r="F2435" s="14" t="s">
        <v>415</v>
      </c>
      <c r="G2435" s="16" t="s">
        <v>13928</v>
      </c>
      <c r="H2435" s="13" t="s">
        <v>13903</v>
      </c>
      <c r="I2435" s="13" t="s">
        <v>13929</v>
      </c>
      <c r="J2435" s="13" t="s">
        <v>13930</v>
      </c>
      <c r="K2435" s="13" t="s">
        <v>13931</v>
      </c>
      <c r="L2435" s="13" t="s">
        <v>13932</v>
      </c>
      <c r="M2435" s="13" t="s">
        <v>56</v>
      </c>
      <c r="N2435" s="13" t="s">
        <v>249</v>
      </c>
      <c r="O2435" s="14"/>
      <c r="P2435" s="13" t="s">
        <v>4597</v>
      </c>
      <c r="Q2435" s="15" t="s">
        <v>13933</v>
      </c>
    </row>
    <row r="2436" customFormat="false" ht="58.2" hidden="false" customHeight="false" outlineLevel="0" collapsed="false">
      <c r="A2436" s="13" t="s">
        <v>13934</v>
      </c>
      <c r="B2436" s="14" t="s">
        <v>165</v>
      </c>
      <c r="C2436" s="13" t="s">
        <v>172</v>
      </c>
      <c r="D2436" s="14" t="s">
        <v>13935</v>
      </c>
      <c r="E2436" s="16" t="s">
        <v>13936</v>
      </c>
      <c r="F2436" s="14" t="s">
        <v>415</v>
      </c>
      <c r="G2436" s="16" t="s">
        <v>13937</v>
      </c>
      <c r="H2436" s="13" t="s">
        <v>13903</v>
      </c>
      <c r="I2436" s="13" t="s">
        <v>13938</v>
      </c>
      <c r="J2436" s="13" t="s">
        <v>13939</v>
      </c>
      <c r="K2436" s="13" t="s">
        <v>13940</v>
      </c>
      <c r="L2436" s="13" t="s">
        <v>13941</v>
      </c>
      <c r="M2436" s="13" t="s">
        <v>52</v>
      </c>
      <c r="N2436" s="13" t="s">
        <v>249</v>
      </c>
      <c r="O2436" s="14"/>
      <c r="P2436" s="13" t="s">
        <v>4597</v>
      </c>
      <c r="Q2436" s="16" t="s">
        <v>13942</v>
      </c>
    </row>
    <row r="2437" customFormat="false" ht="29.85" hidden="false" customHeight="false" outlineLevel="0" collapsed="false">
      <c r="A2437" s="13" t="s">
        <v>13943</v>
      </c>
      <c r="B2437" s="14" t="s">
        <v>165</v>
      </c>
      <c r="C2437" s="13" t="s">
        <v>172</v>
      </c>
      <c r="D2437" s="14" t="s">
        <v>13944</v>
      </c>
      <c r="E2437" s="16" t="s">
        <v>13945</v>
      </c>
      <c r="F2437" s="14" t="s">
        <v>415</v>
      </c>
      <c r="G2437" s="16" t="s">
        <v>13946</v>
      </c>
      <c r="H2437" s="13" t="s">
        <v>13947</v>
      </c>
      <c r="I2437" s="13" t="s">
        <v>13948</v>
      </c>
      <c r="J2437" s="13" t="s">
        <v>13949</v>
      </c>
      <c r="K2437" s="13" t="s">
        <v>13950</v>
      </c>
      <c r="L2437" s="13" t="s">
        <v>13951</v>
      </c>
      <c r="M2437" s="13" t="s">
        <v>52</v>
      </c>
      <c r="N2437" s="13" t="s">
        <v>249</v>
      </c>
      <c r="O2437" s="14"/>
      <c r="P2437" s="13" t="s">
        <v>4597</v>
      </c>
      <c r="Q2437" s="16" t="s">
        <v>13952</v>
      </c>
    </row>
    <row r="2438" customFormat="false" ht="72.35" hidden="false" customHeight="false" outlineLevel="0" collapsed="false">
      <c r="A2438" s="13" t="s">
        <v>13953</v>
      </c>
      <c r="B2438" s="14" t="s">
        <v>165</v>
      </c>
      <c r="C2438" s="13" t="s">
        <v>172</v>
      </c>
      <c r="D2438" s="14" t="s">
        <v>13944</v>
      </c>
      <c r="E2438" s="16" t="s">
        <v>13954</v>
      </c>
      <c r="F2438" s="14" t="s">
        <v>415</v>
      </c>
      <c r="G2438" s="16" t="s">
        <v>13946</v>
      </c>
      <c r="H2438" s="13" t="s">
        <v>13955</v>
      </c>
      <c r="I2438" s="13" t="s">
        <v>13956</v>
      </c>
      <c r="J2438" s="13" t="s">
        <v>13957</v>
      </c>
      <c r="K2438" s="13" t="s">
        <v>13958</v>
      </c>
      <c r="L2438" s="13" t="s">
        <v>13959</v>
      </c>
      <c r="M2438" s="13" t="s">
        <v>53</v>
      </c>
      <c r="N2438" s="13" t="s">
        <v>249</v>
      </c>
      <c r="O2438" s="14"/>
      <c r="P2438" s="13" t="s">
        <v>4597</v>
      </c>
      <c r="Q2438" s="16" t="s">
        <v>13960</v>
      </c>
    </row>
    <row r="2439" customFormat="false" ht="44" hidden="false" customHeight="false" outlineLevel="0" collapsed="false">
      <c r="A2439" s="13" t="s">
        <v>13961</v>
      </c>
      <c r="B2439" s="14" t="s">
        <v>165</v>
      </c>
      <c r="C2439" s="13" t="s">
        <v>172</v>
      </c>
      <c r="D2439" s="14" t="s">
        <v>13944</v>
      </c>
      <c r="E2439" s="16" t="s">
        <v>13962</v>
      </c>
      <c r="F2439" s="14" t="s">
        <v>415</v>
      </c>
      <c r="G2439" s="16" t="s">
        <v>13946</v>
      </c>
      <c r="H2439" s="13" t="s">
        <v>13955</v>
      </c>
      <c r="I2439" s="13" t="s">
        <v>13963</v>
      </c>
      <c r="J2439" s="13" t="s">
        <v>13964</v>
      </c>
      <c r="K2439" s="13" t="s">
        <v>13965</v>
      </c>
      <c r="L2439" s="13" t="s">
        <v>13966</v>
      </c>
      <c r="M2439" s="13" t="s">
        <v>56</v>
      </c>
      <c r="N2439" s="13" t="s">
        <v>249</v>
      </c>
      <c r="O2439" s="14"/>
      <c r="P2439" s="13" t="s">
        <v>4597</v>
      </c>
      <c r="Q2439" s="16" t="s">
        <v>13967</v>
      </c>
    </row>
    <row r="2440" customFormat="false" ht="72.35" hidden="false" customHeight="false" outlineLevel="0" collapsed="false">
      <c r="A2440" s="13" t="s">
        <v>13968</v>
      </c>
      <c r="B2440" s="14" t="s">
        <v>165</v>
      </c>
      <c r="C2440" s="13" t="s">
        <v>172</v>
      </c>
      <c r="D2440" s="13" t="s">
        <v>13969</v>
      </c>
      <c r="E2440" s="15" t="s">
        <v>13970</v>
      </c>
      <c r="F2440" s="14" t="s">
        <v>539</v>
      </c>
      <c r="G2440" s="16" t="s">
        <v>13971</v>
      </c>
      <c r="H2440" s="13" t="s">
        <v>13955</v>
      </c>
      <c r="I2440" s="13" t="s">
        <v>13972</v>
      </c>
      <c r="J2440" s="13" t="s">
        <v>13973</v>
      </c>
      <c r="K2440" s="13" t="s">
        <v>13974</v>
      </c>
      <c r="L2440" s="13" t="s">
        <v>13975</v>
      </c>
      <c r="M2440" s="13" t="s">
        <v>56</v>
      </c>
      <c r="N2440" s="13" t="s">
        <v>249</v>
      </c>
      <c r="O2440" s="14"/>
      <c r="P2440" s="13" t="s">
        <v>4597</v>
      </c>
      <c r="Q2440" s="16" t="s">
        <v>13976</v>
      </c>
    </row>
    <row r="2441" customFormat="false" ht="44" hidden="false" customHeight="false" outlineLevel="0" collapsed="false">
      <c r="A2441" s="13" t="s">
        <v>13977</v>
      </c>
      <c r="B2441" s="14" t="s">
        <v>165</v>
      </c>
      <c r="C2441" s="13" t="s">
        <v>172</v>
      </c>
      <c r="D2441" s="13" t="s">
        <v>13969</v>
      </c>
      <c r="E2441" s="15" t="s">
        <v>13978</v>
      </c>
      <c r="F2441" s="14" t="s">
        <v>415</v>
      </c>
      <c r="G2441" s="16" t="s">
        <v>13971</v>
      </c>
      <c r="H2441" s="13" t="s">
        <v>13955</v>
      </c>
      <c r="I2441" s="13" t="s">
        <v>9813</v>
      </c>
      <c r="J2441" s="13" t="s">
        <v>13979</v>
      </c>
      <c r="K2441" s="13" t="s">
        <v>9815</v>
      </c>
      <c r="L2441" s="13" t="s">
        <v>9816</v>
      </c>
      <c r="M2441" s="13" t="s">
        <v>56</v>
      </c>
      <c r="N2441" s="13" t="s">
        <v>249</v>
      </c>
      <c r="O2441" s="14"/>
      <c r="P2441" s="13" t="s">
        <v>4597</v>
      </c>
      <c r="Q2441" s="16" t="s">
        <v>13980</v>
      </c>
    </row>
    <row r="2442" customFormat="false" ht="58.2" hidden="false" customHeight="false" outlineLevel="0" collapsed="false">
      <c r="A2442" s="13" t="s">
        <v>13981</v>
      </c>
      <c r="B2442" s="14" t="s">
        <v>165</v>
      </c>
      <c r="C2442" s="13" t="s">
        <v>172</v>
      </c>
      <c r="D2442" s="14" t="s">
        <v>13982</v>
      </c>
      <c r="E2442" s="15" t="s">
        <v>13983</v>
      </c>
      <c r="F2442" s="14" t="s">
        <v>415</v>
      </c>
      <c r="G2442" s="16" t="s">
        <v>13984</v>
      </c>
      <c r="H2442" s="13" t="s">
        <v>13360</v>
      </c>
      <c r="I2442" s="13" t="s">
        <v>13985</v>
      </c>
      <c r="J2442" s="13" t="s">
        <v>13986</v>
      </c>
      <c r="K2442" s="13" t="s">
        <v>13987</v>
      </c>
      <c r="L2442" s="13" t="s">
        <v>13988</v>
      </c>
      <c r="M2442" s="13" t="s">
        <v>53</v>
      </c>
      <c r="N2442" s="13" t="s">
        <v>249</v>
      </c>
      <c r="O2442" s="14"/>
      <c r="P2442" s="13" t="s">
        <v>4597</v>
      </c>
      <c r="Q2442" s="15" t="s">
        <v>13989</v>
      </c>
    </row>
    <row r="2443" customFormat="false" ht="58.2" hidden="false" customHeight="false" outlineLevel="0" collapsed="false">
      <c r="A2443" s="13" t="s">
        <v>13990</v>
      </c>
      <c r="B2443" s="14" t="s">
        <v>165</v>
      </c>
      <c r="C2443" s="13" t="s">
        <v>172</v>
      </c>
      <c r="D2443" s="14" t="s">
        <v>13991</v>
      </c>
      <c r="E2443" s="16" t="s">
        <v>13992</v>
      </c>
      <c r="F2443" s="14" t="s">
        <v>415</v>
      </c>
      <c r="G2443" s="16" t="s">
        <v>13993</v>
      </c>
      <c r="H2443" s="13" t="s">
        <v>13360</v>
      </c>
      <c r="I2443" s="13" t="s">
        <v>13994</v>
      </c>
      <c r="J2443" s="13" t="s">
        <v>13995</v>
      </c>
      <c r="K2443" s="13" t="s">
        <v>13996</v>
      </c>
      <c r="L2443" s="13" t="s">
        <v>13997</v>
      </c>
      <c r="M2443" s="13" t="s">
        <v>52</v>
      </c>
      <c r="N2443" s="13" t="s">
        <v>249</v>
      </c>
      <c r="O2443" s="14"/>
      <c r="P2443" s="13" t="s">
        <v>4597</v>
      </c>
      <c r="Q2443" s="16" t="s">
        <v>13998</v>
      </c>
    </row>
    <row r="2444" customFormat="false" ht="44" hidden="false" customHeight="false" outlineLevel="0" collapsed="false">
      <c r="A2444" s="13" t="s">
        <v>13999</v>
      </c>
      <c r="B2444" s="14" t="s">
        <v>165</v>
      </c>
      <c r="C2444" s="13" t="s">
        <v>172</v>
      </c>
      <c r="D2444" s="14" t="s">
        <v>14000</v>
      </c>
      <c r="E2444" s="16" t="s">
        <v>14001</v>
      </c>
      <c r="F2444" s="14" t="s">
        <v>396</v>
      </c>
      <c r="G2444" s="16" t="s">
        <v>14002</v>
      </c>
      <c r="H2444" s="13" t="s">
        <v>14003</v>
      </c>
      <c r="I2444" s="13" t="s">
        <v>14004</v>
      </c>
      <c r="J2444" s="14" t="s">
        <v>14005</v>
      </c>
      <c r="K2444" s="14"/>
      <c r="L2444" s="14"/>
      <c r="M2444" s="13" t="s">
        <v>54</v>
      </c>
      <c r="N2444" s="13" t="s">
        <v>249</v>
      </c>
      <c r="O2444" s="14"/>
      <c r="P2444" s="13" t="s">
        <v>4597</v>
      </c>
      <c r="Q2444" s="16" t="s">
        <v>14006</v>
      </c>
    </row>
    <row r="2445" customFormat="false" ht="72.35" hidden="false" customHeight="false" outlineLevel="0" collapsed="false">
      <c r="A2445" s="13" t="s">
        <v>14007</v>
      </c>
      <c r="B2445" s="14" t="s">
        <v>165</v>
      </c>
      <c r="C2445" s="13" t="s">
        <v>172</v>
      </c>
      <c r="D2445" s="14" t="s">
        <v>14008</v>
      </c>
      <c r="E2445" s="16" t="s">
        <v>14009</v>
      </c>
      <c r="F2445" s="14" t="s">
        <v>415</v>
      </c>
      <c r="G2445" s="16" t="s">
        <v>14010</v>
      </c>
      <c r="H2445" s="13" t="s">
        <v>14011</v>
      </c>
      <c r="I2445" s="13" t="s">
        <v>14012</v>
      </c>
      <c r="J2445" s="13" t="s">
        <v>14013</v>
      </c>
      <c r="K2445" s="13" t="s">
        <v>14014</v>
      </c>
      <c r="L2445" s="13" t="s">
        <v>14015</v>
      </c>
      <c r="M2445" s="13" t="s">
        <v>52</v>
      </c>
      <c r="N2445" s="13" t="s">
        <v>249</v>
      </c>
      <c r="O2445" s="14"/>
      <c r="P2445" s="13" t="s">
        <v>4597</v>
      </c>
      <c r="Q2445" s="16" t="s">
        <v>14016</v>
      </c>
    </row>
    <row r="2446" customFormat="false" ht="44" hidden="false" customHeight="false" outlineLevel="0" collapsed="false">
      <c r="A2446" s="13" t="s">
        <v>14017</v>
      </c>
      <c r="B2446" s="14" t="s">
        <v>165</v>
      </c>
      <c r="C2446" s="13" t="s">
        <v>172</v>
      </c>
      <c r="D2446" s="14" t="s">
        <v>14018</v>
      </c>
      <c r="E2446" s="16" t="s">
        <v>14019</v>
      </c>
      <c r="F2446" s="14" t="s">
        <v>415</v>
      </c>
      <c r="G2446" s="16" t="s">
        <v>14020</v>
      </c>
      <c r="H2446" s="13" t="s">
        <v>14021</v>
      </c>
      <c r="I2446" s="13" t="s">
        <v>14022</v>
      </c>
      <c r="J2446" s="13" t="s">
        <v>14023</v>
      </c>
      <c r="K2446" s="13" t="s">
        <v>14024</v>
      </c>
      <c r="L2446" s="13" t="s">
        <v>14025</v>
      </c>
      <c r="M2446" s="13" t="s">
        <v>52</v>
      </c>
      <c r="N2446" s="13" t="s">
        <v>249</v>
      </c>
      <c r="O2446" s="14"/>
      <c r="P2446" s="13" t="s">
        <v>4597</v>
      </c>
      <c r="Q2446" s="16" t="s">
        <v>14026</v>
      </c>
    </row>
    <row r="2447" customFormat="false" ht="58.2" hidden="false" customHeight="false" outlineLevel="0" collapsed="false">
      <c r="A2447" s="13" t="s">
        <v>14027</v>
      </c>
      <c r="B2447" s="14" t="s">
        <v>165</v>
      </c>
      <c r="C2447" s="13" t="s">
        <v>172</v>
      </c>
      <c r="D2447" s="14" t="s">
        <v>14028</v>
      </c>
      <c r="E2447" s="15" t="s">
        <v>14029</v>
      </c>
      <c r="F2447" s="14" t="s">
        <v>415</v>
      </c>
      <c r="G2447" s="16" t="s">
        <v>14030</v>
      </c>
      <c r="H2447" s="13" t="s">
        <v>14031</v>
      </c>
      <c r="I2447" s="13" t="s">
        <v>14032</v>
      </c>
      <c r="J2447" s="13" t="s">
        <v>14033</v>
      </c>
      <c r="K2447" s="13" t="s">
        <v>14034</v>
      </c>
      <c r="L2447" s="13" t="s">
        <v>14035</v>
      </c>
      <c r="M2447" s="13" t="s">
        <v>53</v>
      </c>
      <c r="N2447" s="13" t="s">
        <v>249</v>
      </c>
      <c r="O2447" s="14"/>
      <c r="P2447" s="13" t="s">
        <v>4597</v>
      </c>
      <c r="Q2447" s="16" t="s">
        <v>14036</v>
      </c>
    </row>
    <row r="2448" customFormat="false" ht="44" hidden="false" customHeight="false" outlineLevel="0" collapsed="false">
      <c r="A2448" s="13" t="s">
        <v>14037</v>
      </c>
      <c r="B2448" s="14" t="s">
        <v>165</v>
      </c>
      <c r="C2448" s="13" t="s">
        <v>172</v>
      </c>
      <c r="D2448" s="14" t="s">
        <v>14028</v>
      </c>
      <c r="E2448" s="15" t="s">
        <v>14038</v>
      </c>
      <c r="F2448" s="14" t="s">
        <v>539</v>
      </c>
      <c r="G2448" s="16" t="s">
        <v>14030</v>
      </c>
      <c r="H2448" s="13" t="s">
        <v>14031</v>
      </c>
      <c r="I2448" s="13" t="s">
        <v>14039</v>
      </c>
      <c r="J2448" s="13" t="s">
        <v>14040</v>
      </c>
      <c r="K2448" s="13" t="s">
        <v>14041</v>
      </c>
      <c r="L2448" s="13" t="s">
        <v>14042</v>
      </c>
      <c r="M2448" s="13" t="s">
        <v>56</v>
      </c>
      <c r="N2448" s="13" t="s">
        <v>249</v>
      </c>
      <c r="O2448" s="14"/>
      <c r="P2448" s="13" t="s">
        <v>4597</v>
      </c>
      <c r="Q2448" s="16" t="s">
        <v>14043</v>
      </c>
    </row>
    <row r="2449" customFormat="false" ht="58.2" hidden="false" customHeight="false" outlineLevel="0" collapsed="false">
      <c r="A2449" s="13" t="s">
        <v>14044</v>
      </c>
      <c r="B2449" s="14" t="s">
        <v>165</v>
      </c>
      <c r="C2449" s="13" t="s">
        <v>172</v>
      </c>
      <c r="D2449" s="14" t="s">
        <v>14028</v>
      </c>
      <c r="E2449" s="16" t="s">
        <v>14045</v>
      </c>
      <c r="F2449" s="14" t="s">
        <v>396</v>
      </c>
      <c r="G2449" s="16" t="s">
        <v>14030</v>
      </c>
      <c r="H2449" s="13" t="s">
        <v>14031</v>
      </c>
      <c r="I2449" s="13" t="s">
        <v>14046</v>
      </c>
      <c r="J2449" s="13" t="s">
        <v>14047</v>
      </c>
      <c r="K2449" s="13" t="s">
        <v>14048</v>
      </c>
      <c r="L2449" s="13" t="s">
        <v>14049</v>
      </c>
      <c r="M2449" s="13" t="s">
        <v>53</v>
      </c>
      <c r="N2449" s="13" t="s">
        <v>249</v>
      </c>
      <c r="O2449" s="14"/>
      <c r="P2449" s="13" t="s">
        <v>4597</v>
      </c>
      <c r="Q2449" s="16" t="s">
        <v>14050</v>
      </c>
    </row>
    <row r="2450" customFormat="false" ht="72.35" hidden="false" customHeight="false" outlineLevel="0" collapsed="false">
      <c r="A2450" s="13" t="s">
        <v>14051</v>
      </c>
      <c r="B2450" s="14" t="s">
        <v>165</v>
      </c>
      <c r="C2450" s="13" t="s">
        <v>172</v>
      </c>
      <c r="D2450" s="14" t="s">
        <v>14028</v>
      </c>
      <c r="E2450" s="15" t="s">
        <v>14052</v>
      </c>
      <c r="F2450" s="14" t="s">
        <v>415</v>
      </c>
      <c r="G2450" s="16" t="s">
        <v>14030</v>
      </c>
      <c r="H2450" s="13" t="s">
        <v>14031</v>
      </c>
      <c r="I2450" s="13" t="s">
        <v>14053</v>
      </c>
      <c r="J2450" s="13" t="s">
        <v>14054</v>
      </c>
      <c r="K2450" s="13" t="s">
        <v>14055</v>
      </c>
      <c r="L2450" s="13" t="s">
        <v>14056</v>
      </c>
      <c r="M2450" s="13" t="s">
        <v>53</v>
      </c>
      <c r="N2450" s="13" t="s">
        <v>249</v>
      </c>
      <c r="O2450" s="14"/>
      <c r="P2450" s="13" t="s">
        <v>4597</v>
      </c>
      <c r="Q2450" s="16" t="s">
        <v>14057</v>
      </c>
    </row>
    <row r="2451" customFormat="false" ht="58.2" hidden="false" customHeight="false" outlineLevel="0" collapsed="false">
      <c r="A2451" s="13" t="s">
        <v>14058</v>
      </c>
      <c r="B2451" s="14" t="s">
        <v>165</v>
      </c>
      <c r="C2451" s="13" t="s">
        <v>172</v>
      </c>
      <c r="D2451" s="14" t="s">
        <v>14028</v>
      </c>
      <c r="E2451" s="15" t="s">
        <v>14059</v>
      </c>
      <c r="F2451" s="14" t="s">
        <v>539</v>
      </c>
      <c r="G2451" s="16" t="s">
        <v>14030</v>
      </c>
      <c r="H2451" s="13" t="s">
        <v>14031</v>
      </c>
      <c r="I2451" s="13" t="s">
        <v>14039</v>
      </c>
      <c r="J2451" s="13" t="s">
        <v>14040</v>
      </c>
      <c r="K2451" s="13" t="s">
        <v>14041</v>
      </c>
      <c r="L2451" s="13" t="s">
        <v>14042</v>
      </c>
      <c r="M2451" s="13" t="s">
        <v>56</v>
      </c>
      <c r="N2451" s="13" t="s">
        <v>249</v>
      </c>
      <c r="O2451" s="14"/>
      <c r="P2451" s="13" t="s">
        <v>4597</v>
      </c>
      <c r="Q2451" s="16" t="s">
        <v>14060</v>
      </c>
    </row>
    <row r="2452" customFormat="false" ht="86.55" hidden="false" customHeight="false" outlineLevel="0" collapsed="false">
      <c r="A2452" s="13" t="s">
        <v>14061</v>
      </c>
      <c r="B2452" s="14" t="s">
        <v>165</v>
      </c>
      <c r="C2452" s="13" t="s">
        <v>172</v>
      </c>
      <c r="D2452" s="14" t="s">
        <v>14062</v>
      </c>
      <c r="E2452" s="16" t="s">
        <v>14063</v>
      </c>
      <c r="F2452" s="14" t="s">
        <v>415</v>
      </c>
      <c r="G2452" s="16" t="s">
        <v>14064</v>
      </c>
      <c r="H2452" s="13" t="s">
        <v>13360</v>
      </c>
      <c r="I2452" s="13" t="s">
        <v>14065</v>
      </c>
      <c r="J2452" s="14" t="s">
        <v>14066</v>
      </c>
      <c r="K2452" s="14"/>
      <c r="L2452" s="14"/>
      <c r="M2452" s="13" t="s">
        <v>54</v>
      </c>
      <c r="N2452" s="13" t="s">
        <v>249</v>
      </c>
      <c r="O2452" s="14"/>
      <c r="P2452" s="13" t="s">
        <v>4597</v>
      </c>
      <c r="Q2452" s="16" t="s">
        <v>14067</v>
      </c>
    </row>
    <row r="2453" customFormat="false" ht="72.35" hidden="false" customHeight="false" outlineLevel="0" collapsed="false">
      <c r="A2453" s="13" t="s">
        <v>14068</v>
      </c>
      <c r="B2453" s="14" t="s">
        <v>165</v>
      </c>
      <c r="C2453" s="13" t="s">
        <v>172</v>
      </c>
      <c r="D2453" s="14" t="s">
        <v>14069</v>
      </c>
      <c r="E2453" s="15" t="s">
        <v>14070</v>
      </c>
      <c r="F2453" s="14" t="s">
        <v>415</v>
      </c>
      <c r="G2453" s="16" t="s">
        <v>14071</v>
      </c>
      <c r="H2453" s="13" t="s">
        <v>14072</v>
      </c>
      <c r="I2453" s="13" t="s">
        <v>14073</v>
      </c>
      <c r="J2453" s="13" t="s">
        <v>14074</v>
      </c>
      <c r="K2453" s="13" t="s">
        <v>14075</v>
      </c>
      <c r="L2453" s="13" t="s">
        <v>14076</v>
      </c>
      <c r="M2453" s="13" t="s">
        <v>53</v>
      </c>
      <c r="N2453" s="13" t="s">
        <v>249</v>
      </c>
      <c r="O2453" s="14"/>
      <c r="P2453" s="13" t="s">
        <v>4597</v>
      </c>
      <c r="Q2453" s="15" t="s">
        <v>14077</v>
      </c>
    </row>
    <row r="2454" customFormat="false" ht="72.35" hidden="false" customHeight="false" outlineLevel="0" collapsed="false">
      <c r="A2454" s="13" t="s">
        <v>14078</v>
      </c>
      <c r="B2454" s="14" t="s">
        <v>165</v>
      </c>
      <c r="C2454" s="13" t="s">
        <v>172</v>
      </c>
      <c r="D2454" s="14" t="s">
        <v>14069</v>
      </c>
      <c r="E2454" s="16" t="s">
        <v>14079</v>
      </c>
      <c r="F2454" s="14" t="s">
        <v>396</v>
      </c>
      <c r="G2454" s="16" t="s">
        <v>14071</v>
      </c>
      <c r="H2454" s="13" t="s">
        <v>14072</v>
      </c>
      <c r="I2454" s="13" t="s">
        <v>14080</v>
      </c>
      <c r="J2454" s="14" t="s">
        <v>14081</v>
      </c>
      <c r="K2454" s="14"/>
      <c r="L2454" s="14"/>
      <c r="M2454" s="13" t="s">
        <v>53</v>
      </c>
      <c r="N2454" s="13" t="s">
        <v>249</v>
      </c>
      <c r="O2454" s="14"/>
      <c r="P2454" s="13" t="s">
        <v>4597</v>
      </c>
      <c r="Q2454" s="16" t="s">
        <v>14082</v>
      </c>
    </row>
    <row r="2455" customFormat="false" ht="58.2" hidden="false" customHeight="false" outlineLevel="0" collapsed="false">
      <c r="A2455" s="13" t="s">
        <v>14083</v>
      </c>
      <c r="B2455" s="14" t="s">
        <v>165</v>
      </c>
      <c r="C2455" s="13" t="s">
        <v>172</v>
      </c>
      <c r="D2455" s="14" t="s">
        <v>14084</v>
      </c>
      <c r="E2455" s="16" t="s">
        <v>14085</v>
      </c>
      <c r="F2455" s="14" t="s">
        <v>415</v>
      </c>
      <c r="G2455" s="16" t="s">
        <v>14086</v>
      </c>
      <c r="H2455" s="13" t="s">
        <v>13360</v>
      </c>
      <c r="I2455" s="13" t="s">
        <v>14087</v>
      </c>
      <c r="J2455" s="13" t="s">
        <v>14088</v>
      </c>
      <c r="K2455" s="13" t="s">
        <v>14089</v>
      </c>
      <c r="L2455" s="13" t="s">
        <v>14090</v>
      </c>
      <c r="M2455" s="13" t="s">
        <v>56</v>
      </c>
      <c r="N2455" s="13" t="s">
        <v>249</v>
      </c>
      <c r="O2455" s="14"/>
      <c r="P2455" s="13" t="s">
        <v>4597</v>
      </c>
      <c r="Q2455" s="16" t="s">
        <v>14091</v>
      </c>
    </row>
    <row r="2456" customFormat="false" ht="114.9" hidden="false" customHeight="false" outlineLevel="0" collapsed="false">
      <c r="A2456" s="13" t="s">
        <v>14092</v>
      </c>
      <c r="B2456" s="14" t="s">
        <v>165</v>
      </c>
      <c r="C2456" s="13" t="s">
        <v>172</v>
      </c>
      <c r="D2456" s="14" t="s">
        <v>14084</v>
      </c>
      <c r="E2456" s="16" t="s">
        <v>14093</v>
      </c>
      <c r="F2456" s="14" t="s">
        <v>396</v>
      </c>
      <c r="G2456" s="16" t="s">
        <v>14086</v>
      </c>
      <c r="H2456" s="13" t="s">
        <v>13360</v>
      </c>
      <c r="I2456" s="13" t="s">
        <v>14080</v>
      </c>
      <c r="J2456" s="14" t="s">
        <v>14081</v>
      </c>
      <c r="K2456" s="14"/>
      <c r="L2456" s="14"/>
      <c r="M2456" s="13" t="s">
        <v>53</v>
      </c>
      <c r="N2456" s="13" t="s">
        <v>249</v>
      </c>
      <c r="O2456" s="14"/>
      <c r="P2456" s="13" t="s">
        <v>4597</v>
      </c>
      <c r="Q2456" s="16" t="s">
        <v>14094</v>
      </c>
    </row>
    <row r="2457" customFormat="false" ht="86.55" hidden="false" customHeight="false" outlineLevel="0" collapsed="false">
      <c r="A2457" s="13" t="s">
        <v>14095</v>
      </c>
      <c r="B2457" s="14" t="s">
        <v>165</v>
      </c>
      <c r="C2457" s="13" t="s">
        <v>172</v>
      </c>
      <c r="D2457" s="14" t="s">
        <v>14096</v>
      </c>
      <c r="E2457" s="16" t="s">
        <v>14097</v>
      </c>
      <c r="F2457" s="14" t="s">
        <v>415</v>
      </c>
      <c r="G2457" s="16" t="s">
        <v>14098</v>
      </c>
      <c r="H2457" s="13" t="s">
        <v>13360</v>
      </c>
      <c r="I2457" s="13" t="s">
        <v>14099</v>
      </c>
      <c r="J2457" s="13" t="s">
        <v>14100</v>
      </c>
      <c r="K2457" s="13" t="s">
        <v>14101</v>
      </c>
      <c r="L2457" s="13" t="s">
        <v>14102</v>
      </c>
      <c r="M2457" s="13" t="s">
        <v>56</v>
      </c>
      <c r="N2457" s="13" t="s">
        <v>249</v>
      </c>
      <c r="O2457" s="14"/>
      <c r="P2457" s="13" t="s">
        <v>4597</v>
      </c>
      <c r="Q2457" s="16" t="s">
        <v>14103</v>
      </c>
    </row>
    <row r="2458" customFormat="false" ht="72.35" hidden="false" customHeight="false" outlineLevel="0" collapsed="false">
      <c r="A2458" s="13" t="s">
        <v>14104</v>
      </c>
      <c r="B2458" s="14" t="s">
        <v>165</v>
      </c>
      <c r="C2458" s="13" t="s">
        <v>172</v>
      </c>
      <c r="D2458" s="14" t="s">
        <v>14105</v>
      </c>
      <c r="E2458" s="16" t="s">
        <v>14106</v>
      </c>
      <c r="F2458" s="14" t="s">
        <v>415</v>
      </c>
      <c r="G2458" s="16" t="s">
        <v>14107</v>
      </c>
      <c r="H2458" s="13" t="s">
        <v>14108</v>
      </c>
      <c r="I2458" s="13" t="s">
        <v>14109</v>
      </c>
      <c r="J2458" s="13" t="s">
        <v>14110</v>
      </c>
      <c r="K2458" s="13" t="s">
        <v>14111</v>
      </c>
      <c r="L2458" s="13" t="s">
        <v>14112</v>
      </c>
      <c r="M2458" s="13" t="s">
        <v>53</v>
      </c>
      <c r="N2458" s="13" t="s">
        <v>249</v>
      </c>
      <c r="O2458" s="14"/>
      <c r="P2458" s="13" t="s">
        <v>4597</v>
      </c>
      <c r="Q2458" s="16" t="s">
        <v>14113</v>
      </c>
    </row>
    <row r="2459" customFormat="false" ht="114.9" hidden="false" customHeight="false" outlineLevel="0" collapsed="false">
      <c r="A2459" s="13" t="s">
        <v>14114</v>
      </c>
      <c r="B2459" s="14" t="s">
        <v>165</v>
      </c>
      <c r="C2459" s="13" t="s">
        <v>172</v>
      </c>
      <c r="D2459" s="14" t="s">
        <v>14115</v>
      </c>
      <c r="E2459" s="16" t="s">
        <v>14116</v>
      </c>
      <c r="F2459" s="14" t="s">
        <v>415</v>
      </c>
      <c r="G2459" s="16" t="s">
        <v>14117</v>
      </c>
      <c r="H2459" s="13" t="s">
        <v>13360</v>
      </c>
      <c r="I2459" s="13" t="s">
        <v>14118</v>
      </c>
      <c r="J2459" s="13" t="s">
        <v>14119</v>
      </c>
      <c r="K2459" s="13" t="s">
        <v>14120</v>
      </c>
      <c r="L2459" s="13" t="s">
        <v>14121</v>
      </c>
      <c r="M2459" s="13" t="s">
        <v>56</v>
      </c>
      <c r="N2459" s="13" t="s">
        <v>249</v>
      </c>
      <c r="O2459" s="14"/>
      <c r="P2459" s="13" t="s">
        <v>4597</v>
      </c>
      <c r="Q2459" s="16" t="s">
        <v>14122</v>
      </c>
    </row>
    <row r="2460" customFormat="false" ht="44" hidden="false" customHeight="false" outlineLevel="0" collapsed="false">
      <c r="A2460" s="13" t="s">
        <v>14123</v>
      </c>
      <c r="B2460" s="14" t="s">
        <v>165</v>
      </c>
      <c r="C2460" s="13" t="s">
        <v>174</v>
      </c>
      <c r="D2460" s="14" t="s">
        <v>14124</v>
      </c>
      <c r="E2460" s="15" t="s">
        <v>14125</v>
      </c>
      <c r="F2460" s="14" t="s">
        <v>415</v>
      </c>
      <c r="G2460" s="16" t="s">
        <v>14126</v>
      </c>
      <c r="H2460" s="13" t="s">
        <v>14127</v>
      </c>
      <c r="I2460" s="13" t="s">
        <v>14128</v>
      </c>
      <c r="J2460" s="13" t="s">
        <v>14129</v>
      </c>
      <c r="K2460" s="13" t="s">
        <v>14130</v>
      </c>
      <c r="L2460" s="13" t="s">
        <v>14131</v>
      </c>
      <c r="M2460" s="13" t="s">
        <v>56</v>
      </c>
      <c r="N2460" s="13" t="s">
        <v>249</v>
      </c>
      <c r="O2460" s="14"/>
      <c r="P2460" s="13" t="s">
        <v>4597</v>
      </c>
      <c r="Q2460" s="16" t="s">
        <v>14132</v>
      </c>
    </row>
    <row r="2461" customFormat="false" ht="72.35" hidden="false" customHeight="false" outlineLevel="0" collapsed="false">
      <c r="A2461" s="13" t="s">
        <v>14133</v>
      </c>
      <c r="B2461" s="14" t="s">
        <v>165</v>
      </c>
      <c r="C2461" s="13" t="s">
        <v>174</v>
      </c>
      <c r="D2461" s="14" t="s">
        <v>14124</v>
      </c>
      <c r="E2461" s="16" t="s">
        <v>14134</v>
      </c>
      <c r="F2461" s="14" t="s">
        <v>396</v>
      </c>
      <c r="G2461" s="16" t="s">
        <v>14126</v>
      </c>
      <c r="H2461" s="13" t="s">
        <v>14127</v>
      </c>
      <c r="I2461" s="13" t="s">
        <v>14135</v>
      </c>
      <c r="J2461" s="14" t="s">
        <v>14136</v>
      </c>
      <c r="K2461" s="14"/>
      <c r="L2461" s="14"/>
      <c r="M2461" s="13" t="s">
        <v>53</v>
      </c>
      <c r="N2461" s="13" t="s">
        <v>249</v>
      </c>
      <c r="O2461" s="14"/>
      <c r="P2461" s="13" t="s">
        <v>4597</v>
      </c>
      <c r="Q2461" s="16" t="s">
        <v>14137</v>
      </c>
    </row>
    <row r="2462" customFormat="false" ht="58.2" hidden="false" customHeight="false" outlineLevel="0" collapsed="false">
      <c r="A2462" s="13" t="s">
        <v>14138</v>
      </c>
      <c r="B2462" s="14" t="s">
        <v>165</v>
      </c>
      <c r="C2462" s="13" t="s">
        <v>174</v>
      </c>
      <c r="D2462" s="14" t="s">
        <v>14124</v>
      </c>
      <c r="E2462" s="15" t="s">
        <v>14139</v>
      </c>
      <c r="F2462" s="14" t="s">
        <v>415</v>
      </c>
      <c r="G2462" s="16" t="s">
        <v>14126</v>
      </c>
      <c r="H2462" s="13" t="s">
        <v>14127</v>
      </c>
      <c r="I2462" s="13" t="s">
        <v>14140</v>
      </c>
      <c r="J2462" s="13" t="s">
        <v>14141</v>
      </c>
      <c r="K2462" s="13" t="s">
        <v>14142</v>
      </c>
      <c r="L2462" s="13" t="s">
        <v>14143</v>
      </c>
      <c r="M2462" s="13" t="s">
        <v>53</v>
      </c>
      <c r="N2462" s="13" t="s">
        <v>249</v>
      </c>
      <c r="O2462" s="14"/>
      <c r="P2462" s="13" t="s">
        <v>4597</v>
      </c>
      <c r="Q2462" s="16" t="s">
        <v>14144</v>
      </c>
    </row>
    <row r="2463" customFormat="false" ht="72.35" hidden="false" customHeight="false" outlineLevel="0" collapsed="false">
      <c r="A2463" s="13" t="s">
        <v>14145</v>
      </c>
      <c r="B2463" s="14" t="s">
        <v>165</v>
      </c>
      <c r="C2463" s="13" t="s">
        <v>174</v>
      </c>
      <c r="D2463" s="14" t="s">
        <v>14124</v>
      </c>
      <c r="E2463" s="15" t="s">
        <v>14146</v>
      </c>
      <c r="F2463" s="14" t="s">
        <v>415</v>
      </c>
      <c r="G2463" s="16" t="s">
        <v>14126</v>
      </c>
      <c r="H2463" s="13" t="s">
        <v>14127</v>
      </c>
      <c r="I2463" s="13" t="s">
        <v>14147</v>
      </c>
      <c r="J2463" s="13" t="s">
        <v>14148</v>
      </c>
      <c r="K2463" s="13" t="s">
        <v>14149</v>
      </c>
      <c r="L2463" s="13" t="s">
        <v>14150</v>
      </c>
      <c r="M2463" s="13" t="s">
        <v>56</v>
      </c>
      <c r="N2463" s="13" t="s">
        <v>249</v>
      </c>
      <c r="O2463" s="14"/>
      <c r="P2463" s="13" t="s">
        <v>4597</v>
      </c>
      <c r="Q2463" s="16" t="s">
        <v>14151</v>
      </c>
    </row>
    <row r="2464" customFormat="false" ht="72.35" hidden="false" customHeight="false" outlineLevel="0" collapsed="false">
      <c r="A2464" s="13" t="s">
        <v>14152</v>
      </c>
      <c r="B2464" s="14" t="s">
        <v>165</v>
      </c>
      <c r="C2464" s="13" t="s">
        <v>174</v>
      </c>
      <c r="D2464" s="14" t="s">
        <v>14124</v>
      </c>
      <c r="E2464" s="16" t="s">
        <v>14153</v>
      </c>
      <c r="F2464" s="14" t="s">
        <v>415</v>
      </c>
      <c r="G2464" s="16" t="s">
        <v>14126</v>
      </c>
      <c r="H2464" s="13" t="s">
        <v>14127</v>
      </c>
      <c r="I2464" s="13" t="s">
        <v>14154</v>
      </c>
      <c r="J2464" s="13" t="s">
        <v>14155</v>
      </c>
      <c r="K2464" s="13" t="s">
        <v>14156</v>
      </c>
      <c r="L2464" s="13" t="s">
        <v>14157</v>
      </c>
      <c r="M2464" s="13" t="s">
        <v>56</v>
      </c>
      <c r="N2464" s="13" t="s">
        <v>249</v>
      </c>
      <c r="O2464" s="14"/>
      <c r="P2464" s="13" t="s">
        <v>4597</v>
      </c>
      <c r="Q2464" s="16" t="s">
        <v>14158</v>
      </c>
    </row>
    <row r="2465" customFormat="false" ht="72.35" hidden="false" customHeight="false" outlineLevel="0" collapsed="false">
      <c r="A2465" s="13" t="s">
        <v>14159</v>
      </c>
      <c r="B2465" s="14" t="s">
        <v>165</v>
      </c>
      <c r="C2465" s="13" t="s">
        <v>174</v>
      </c>
      <c r="D2465" s="14" t="s">
        <v>14124</v>
      </c>
      <c r="E2465" s="16" t="s">
        <v>14160</v>
      </c>
      <c r="F2465" s="14" t="s">
        <v>415</v>
      </c>
      <c r="G2465" s="16" t="s">
        <v>14161</v>
      </c>
      <c r="H2465" s="13" t="s">
        <v>14127</v>
      </c>
      <c r="I2465" s="13" t="s">
        <v>14162</v>
      </c>
      <c r="J2465" s="13" t="s">
        <v>14163</v>
      </c>
      <c r="K2465" s="13" t="s">
        <v>14164</v>
      </c>
      <c r="L2465" s="13" t="s">
        <v>14165</v>
      </c>
      <c r="M2465" s="13" t="s">
        <v>52</v>
      </c>
      <c r="N2465" s="13" t="s">
        <v>249</v>
      </c>
      <c r="O2465" s="14"/>
      <c r="P2465" s="13" t="s">
        <v>4597</v>
      </c>
      <c r="Q2465" s="16" t="s">
        <v>14166</v>
      </c>
    </row>
    <row r="2466" customFormat="false" ht="44" hidden="false" customHeight="false" outlineLevel="0" collapsed="false">
      <c r="A2466" s="13" t="s">
        <v>14167</v>
      </c>
      <c r="B2466" s="14" t="s">
        <v>165</v>
      </c>
      <c r="C2466" s="13" t="s">
        <v>174</v>
      </c>
      <c r="D2466" s="14" t="s">
        <v>14124</v>
      </c>
      <c r="E2466" s="16" t="s">
        <v>14168</v>
      </c>
      <c r="F2466" s="14" t="s">
        <v>415</v>
      </c>
      <c r="G2466" s="16" t="s">
        <v>14169</v>
      </c>
      <c r="H2466" s="13" t="s">
        <v>14127</v>
      </c>
      <c r="I2466" s="13" t="s">
        <v>14170</v>
      </c>
      <c r="J2466" s="13" t="s">
        <v>14171</v>
      </c>
      <c r="K2466" s="13" t="s">
        <v>14172</v>
      </c>
      <c r="L2466" s="13" t="s">
        <v>14173</v>
      </c>
      <c r="M2466" s="13" t="s">
        <v>53</v>
      </c>
      <c r="N2466" s="13" t="s">
        <v>249</v>
      </c>
      <c r="O2466" s="14"/>
      <c r="P2466" s="13" t="s">
        <v>4597</v>
      </c>
      <c r="Q2466" s="16" t="s">
        <v>14174</v>
      </c>
    </row>
    <row r="2467" customFormat="false" ht="44" hidden="false" customHeight="false" outlineLevel="0" collapsed="false">
      <c r="A2467" s="13" t="s">
        <v>14175</v>
      </c>
      <c r="B2467" s="14" t="s">
        <v>165</v>
      </c>
      <c r="C2467" s="13" t="s">
        <v>174</v>
      </c>
      <c r="D2467" s="14" t="s">
        <v>14124</v>
      </c>
      <c r="E2467" s="16" t="s">
        <v>14176</v>
      </c>
      <c r="F2467" s="14" t="s">
        <v>415</v>
      </c>
      <c r="G2467" s="16" t="s">
        <v>14169</v>
      </c>
      <c r="H2467" s="13" t="s">
        <v>14127</v>
      </c>
      <c r="I2467" s="13" t="s">
        <v>14170</v>
      </c>
      <c r="J2467" s="13" t="s">
        <v>14171</v>
      </c>
      <c r="K2467" s="13" t="s">
        <v>14172</v>
      </c>
      <c r="L2467" s="13" t="s">
        <v>14173</v>
      </c>
      <c r="M2467" s="13" t="s">
        <v>53</v>
      </c>
      <c r="N2467" s="13" t="s">
        <v>249</v>
      </c>
      <c r="O2467" s="14"/>
      <c r="P2467" s="13" t="s">
        <v>4597</v>
      </c>
      <c r="Q2467" s="16" t="s">
        <v>14177</v>
      </c>
    </row>
    <row r="2468" customFormat="false" ht="44" hidden="false" customHeight="false" outlineLevel="0" collapsed="false">
      <c r="A2468" s="13" t="s">
        <v>14178</v>
      </c>
      <c r="B2468" s="14" t="s">
        <v>165</v>
      </c>
      <c r="C2468" s="13" t="s">
        <v>174</v>
      </c>
      <c r="D2468" s="14" t="s">
        <v>14124</v>
      </c>
      <c r="E2468" s="15" t="s">
        <v>14179</v>
      </c>
      <c r="F2468" s="14" t="s">
        <v>415</v>
      </c>
      <c r="G2468" s="16" t="s">
        <v>14180</v>
      </c>
      <c r="H2468" s="13" t="s">
        <v>14181</v>
      </c>
      <c r="I2468" s="13" t="s">
        <v>14128</v>
      </c>
      <c r="J2468" s="13" t="s">
        <v>14129</v>
      </c>
      <c r="K2468" s="13" t="s">
        <v>14130</v>
      </c>
      <c r="L2468" s="13" t="s">
        <v>14131</v>
      </c>
      <c r="M2468" s="13" t="s">
        <v>56</v>
      </c>
      <c r="N2468" s="13" t="s">
        <v>249</v>
      </c>
      <c r="O2468" s="14"/>
      <c r="P2468" s="13" t="s">
        <v>4597</v>
      </c>
      <c r="Q2468" s="16" t="s">
        <v>14182</v>
      </c>
    </row>
    <row r="2469" customFormat="false" ht="44" hidden="false" customHeight="false" outlineLevel="0" collapsed="false">
      <c r="A2469" s="13" t="s">
        <v>14183</v>
      </c>
      <c r="B2469" s="14" t="s">
        <v>165</v>
      </c>
      <c r="C2469" s="13" t="s">
        <v>174</v>
      </c>
      <c r="D2469" s="14" t="s">
        <v>14124</v>
      </c>
      <c r="E2469" s="16" t="s">
        <v>14184</v>
      </c>
      <c r="F2469" s="14" t="s">
        <v>396</v>
      </c>
      <c r="G2469" s="16" t="s">
        <v>14180</v>
      </c>
      <c r="H2469" s="13" t="s">
        <v>14181</v>
      </c>
      <c r="I2469" s="13" t="s">
        <v>14135</v>
      </c>
      <c r="J2469" s="14" t="s">
        <v>14136</v>
      </c>
      <c r="K2469" s="14"/>
      <c r="L2469" s="14"/>
      <c r="M2469" s="13" t="s">
        <v>53</v>
      </c>
      <c r="N2469" s="13" t="s">
        <v>249</v>
      </c>
      <c r="O2469" s="14"/>
      <c r="P2469" s="13" t="s">
        <v>4597</v>
      </c>
      <c r="Q2469" s="16" t="s">
        <v>14185</v>
      </c>
    </row>
    <row r="2470" customFormat="false" ht="44" hidden="false" customHeight="false" outlineLevel="0" collapsed="false">
      <c r="A2470" s="13" t="s">
        <v>14186</v>
      </c>
      <c r="B2470" s="14" t="s">
        <v>165</v>
      </c>
      <c r="C2470" s="13" t="s">
        <v>174</v>
      </c>
      <c r="D2470" s="14" t="s">
        <v>14124</v>
      </c>
      <c r="E2470" s="16" t="s">
        <v>14187</v>
      </c>
      <c r="F2470" s="14" t="s">
        <v>415</v>
      </c>
      <c r="G2470" s="16" t="s">
        <v>14188</v>
      </c>
      <c r="H2470" s="13" t="s">
        <v>14181</v>
      </c>
      <c r="I2470" s="13" t="s">
        <v>14189</v>
      </c>
      <c r="J2470" s="13" t="s">
        <v>14190</v>
      </c>
      <c r="K2470" s="13" t="s">
        <v>14191</v>
      </c>
      <c r="L2470" s="13" t="s">
        <v>14192</v>
      </c>
      <c r="M2470" s="13" t="s">
        <v>53</v>
      </c>
      <c r="N2470" s="13" t="s">
        <v>249</v>
      </c>
      <c r="O2470" s="14"/>
      <c r="P2470" s="13" t="s">
        <v>4597</v>
      </c>
      <c r="Q2470" s="16" t="s">
        <v>14193</v>
      </c>
    </row>
    <row r="2471" customFormat="false" ht="44" hidden="false" customHeight="false" outlineLevel="0" collapsed="false">
      <c r="A2471" s="13" t="s">
        <v>14194</v>
      </c>
      <c r="B2471" s="14" t="s">
        <v>165</v>
      </c>
      <c r="C2471" s="13" t="s">
        <v>174</v>
      </c>
      <c r="D2471" s="14" t="s">
        <v>14124</v>
      </c>
      <c r="E2471" s="16" t="s">
        <v>14195</v>
      </c>
      <c r="F2471" s="14" t="s">
        <v>415</v>
      </c>
      <c r="G2471" s="16" t="s">
        <v>14188</v>
      </c>
      <c r="H2471" s="13" t="s">
        <v>14181</v>
      </c>
      <c r="I2471" s="13" t="s">
        <v>14196</v>
      </c>
      <c r="J2471" s="13" t="s">
        <v>14197</v>
      </c>
      <c r="K2471" s="13" t="s">
        <v>14198</v>
      </c>
      <c r="L2471" s="13" t="s">
        <v>14199</v>
      </c>
      <c r="M2471" s="13" t="s">
        <v>53</v>
      </c>
      <c r="N2471" s="13" t="s">
        <v>249</v>
      </c>
      <c r="O2471" s="14"/>
      <c r="P2471" s="13" t="s">
        <v>4597</v>
      </c>
      <c r="Q2471" s="16" t="s">
        <v>14200</v>
      </c>
    </row>
    <row r="2472" customFormat="false" ht="58.2" hidden="false" customHeight="false" outlineLevel="0" collapsed="false">
      <c r="A2472" s="13" t="s">
        <v>14201</v>
      </c>
      <c r="B2472" s="14" t="s">
        <v>165</v>
      </c>
      <c r="C2472" s="13" t="s">
        <v>174</v>
      </c>
      <c r="D2472" s="14" t="s">
        <v>14124</v>
      </c>
      <c r="E2472" s="15" t="s">
        <v>14202</v>
      </c>
      <c r="F2472" s="14" t="s">
        <v>415</v>
      </c>
      <c r="G2472" s="16" t="s">
        <v>14203</v>
      </c>
      <c r="H2472" s="13" t="s">
        <v>14127</v>
      </c>
      <c r="I2472" s="13" t="s">
        <v>14204</v>
      </c>
      <c r="J2472" s="13" t="s">
        <v>14205</v>
      </c>
      <c r="K2472" s="13" t="s">
        <v>14206</v>
      </c>
      <c r="L2472" s="13" t="s">
        <v>14207</v>
      </c>
      <c r="M2472" s="13" t="s">
        <v>56</v>
      </c>
      <c r="N2472" s="13" t="s">
        <v>249</v>
      </c>
      <c r="O2472" s="14"/>
      <c r="P2472" s="13" t="s">
        <v>4597</v>
      </c>
      <c r="Q2472" s="15" t="s">
        <v>14208</v>
      </c>
    </row>
    <row r="2473" customFormat="false" ht="58.2" hidden="false" customHeight="false" outlineLevel="0" collapsed="false">
      <c r="A2473" s="13" t="s">
        <v>14209</v>
      </c>
      <c r="B2473" s="14" t="s">
        <v>165</v>
      </c>
      <c r="C2473" s="13" t="s">
        <v>174</v>
      </c>
      <c r="D2473" s="14" t="s">
        <v>14124</v>
      </c>
      <c r="E2473" s="16" t="s">
        <v>14210</v>
      </c>
      <c r="F2473" s="14" t="s">
        <v>415</v>
      </c>
      <c r="G2473" s="16" t="s">
        <v>14203</v>
      </c>
      <c r="H2473" s="13" t="s">
        <v>14127</v>
      </c>
      <c r="I2473" s="13" t="s">
        <v>14211</v>
      </c>
      <c r="J2473" s="13" t="s">
        <v>14212</v>
      </c>
      <c r="K2473" s="13" t="s">
        <v>14213</v>
      </c>
      <c r="L2473" s="13" t="s">
        <v>14214</v>
      </c>
      <c r="M2473" s="13" t="s">
        <v>56</v>
      </c>
      <c r="N2473" s="13" t="s">
        <v>249</v>
      </c>
      <c r="O2473" s="14"/>
      <c r="P2473" s="13" t="s">
        <v>4597</v>
      </c>
      <c r="Q2473" s="16" t="s">
        <v>14215</v>
      </c>
    </row>
    <row r="2474" customFormat="false" ht="72.35" hidden="false" customHeight="false" outlineLevel="0" collapsed="false">
      <c r="A2474" s="13" t="s">
        <v>14216</v>
      </c>
      <c r="B2474" s="14" t="s">
        <v>165</v>
      </c>
      <c r="C2474" s="13" t="s">
        <v>174</v>
      </c>
      <c r="D2474" s="14" t="s">
        <v>14124</v>
      </c>
      <c r="E2474" s="16" t="s">
        <v>14217</v>
      </c>
      <c r="F2474" s="14" t="s">
        <v>415</v>
      </c>
      <c r="G2474" s="16" t="s">
        <v>14203</v>
      </c>
      <c r="H2474" s="13" t="s">
        <v>14127</v>
      </c>
      <c r="I2474" s="13" t="s">
        <v>14218</v>
      </c>
      <c r="J2474" s="13" t="s">
        <v>14219</v>
      </c>
      <c r="K2474" s="13" t="s">
        <v>14220</v>
      </c>
      <c r="L2474" s="13" t="s">
        <v>14221</v>
      </c>
      <c r="M2474" s="13" t="s">
        <v>53</v>
      </c>
      <c r="N2474" s="13" t="s">
        <v>249</v>
      </c>
      <c r="O2474" s="14"/>
      <c r="P2474" s="13" t="s">
        <v>4597</v>
      </c>
      <c r="Q2474" s="16" t="s">
        <v>14222</v>
      </c>
    </row>
    <row r="2475" customFormat="false" ht="58.2" hidden="false" customHeight="false" outlineLevel="0" collapsed="false">
      <c r="A2475" s="13" t="s">
        <v>14223</v>
      </c>
      <c r="B2475" s="14" t="s">
        <v>165</v>
      </c>
      <c r="C2475" s="13" t="s">
        <v>174</v>
      </c>
      <c r="D2475" s="14" t="s">
        <v>14124</v>
      </c>
      <c r="E2475" s="16" t="s">
        <v>14224</v>
      </c>
      <c r="F2475" s="14" t="s">
        <v>396</v>
      </c>
      <c r="G2475" s="16" t="s">
        <v>14203</v>
      </c>
      <c r="H2475" s="13" t="s">
        <v>14127</v>
      </c>
      <c r="I2475" s="13" t="s">
        <v>14225</v>
      </c>
      <c r="J2475" s="13" t="s">
        <v>14226</v>
      </c>
      <c r="K2475" s="13" t="s">
        <v>14227</v>
      </c>
      <c r="L2475" s="13" t="s">
        <v>14228</v>
      </c>
      <c r="M2475" s="13" t="s">
        <v>52</v>
      </c>
      <c r="N2475" s="13" t="s">
        <v>249</v>
      </c>
      <c r="O2475" s="14"/>
      <c r="P2475" s="13" t="s">
        <v>4597</v>
      </c>
      <c r="Q2475" s="16" t="s">
        <v>14229</v>
      </c>
    </row>
    <row r="2476" customFormat="false" ht="72.35" hidden="false" customHeight="false" outlineLevel="0" collapsed="false">
      <c r="A2476" s="13" t="s">
        <v>14230</v>
      </c>
      <c r="B2476" s="14" t="s">
        <v>165</v>
      </c>
      <c r="C2476" s="13" t="s">
        <v>174</v>
      </c>
      <c r="D2476" s="14" t="s">
        <v>14231</v>
      </c>
      <c r="E2476" s="16" t="s">
        <v>14232</v>
      </c>
      <c r="F2476" s="14" t="s">
        <v>396</v>
      </c>
      <c r="G2476" s="16" t="s">
        <v>14233</v>
      </c>
      <c r="H2476" s="13" t="s">
        <v>14234</v>
      </c>
      <c r="I2476" s="13" t="s">
        <v>14235</v>
      </c>
      <c r="J2476" s="14" t="s">
        <v>14236</v>
      </c>
      <c r="K2476" s="14"/>
      <c r="L2476" s="14"/>
      <c r="M2476" s="13" t="s">
        <v>53</v>
      </c>
      <c r="N2476" s="13" t="s">
        <v>249</v>
      </c>
      <c r="O2476" s="14"/>
      <c r="P2476" s="13" t="s">
        <v>4597</v>
      </c>
      <c r="Q2476" s="16" t="s">
        <v>14237</v>
      </c>
    </row>
    <row r="2477" customFormat="false" ht="58.2" hidden="false" customHeight="false" outlineLevel="0" collapsed="false">
      <c r="A2477" s="13" t="s">
        <v>14238</v>
      </c>
      <c r="B2477" s="14" t="s">
        <v>165</v>
      </c>
      <c r="C2477" s="13" t="s">
        <v>174</v>
      </c>
      <c r="D2477" s="14" t="s">
        <v>14231</v>
      </c>
      <c r="E2477" s="16" t="s">
        <v>14239</v>
      </c>
      <c r="F2477" s="14" t="s">
        <v>415</v>
      </c>
      <c r="G2477" s="16" t="s">
        <v>14233</v>
      </c>
      <c r="H2477" s="13" t="s">
        <v>14234</v>
      </c>
      <c r="I2477" s="13" t="s">
        <v>14240</v>
      </c>
      <c r="J2477" s="13" t="s">
        <v>14241</v>
      </c>
      <c r="K2477" s="13" t="s">
        <v>14242</v>
      </c>
      <c r="L2477" s="13" t="s">
        <v>14243</v>
      </c>
      <c r="M2477" s="13" t="s">
        <v>53</v>
      </c>
      <c r="N2477" s="13" t="s">
        <v>249</v>
      </c>
      <c r="O2477" s="14"/>
      <c r="P2477" s="13" t="s">
        <v>4597</v>
      </c>
      <c r="Q2477" s="15" t="s">
        <v>14244</v>
      </c>
    </row>
    <row r="2478" customFormat="false" ht="72.35" hidden="false" customHeight="false" outlineLevel="0" collapsed="false">
      <c r="A2478" s="13" t="s">
        <v>14245</v>
      </c>
      <c r="B2478" s="14" t="s">
        <v>165</v>
      </c>
      <c r="C2478" s="13" t="s">
        <v>174</v>
      </c>
      <c r="D2478" s="14" t="s">
        <v>14231</v>
      </c>
      <c r="E2478" s="16" t="s">
        <v>14246</v>
      </c>
      <c r="F2478" s="14" t="s">
        <v>396</v>
      </c>
      <c r="G2478" s="16" t="s">
        <v>14233</v>
      </c>
      <c r="H2478" s="13" t="s">
        <v>14234</v>
      </c>
      <c r="I2478" s="13" t="s">
        <v>14235</v>
      </c>
      <c r="J2478" s="14" t="s">
        <v>14236</v>
      </c>
      <c r="K2478" s="14"/>
      <c r="L2478" s="14"/>
      <c r="M2478" s="13" t="s">
        <v>53</v>
      </c>
      <c r="N2478" s="13" t="s">
        <v>249</v>
      </c>
      <c r="O2478" s="14"/>
      <c r="P2478" s="13" t="s">
        <v>4597</v>
      </c>
      <c r="Q2478" s="16" t="s">
        <v>14247</v>
      </c>
    </row>
    <row r="2479" customFormat="false" ht="86.55" hidden="false" customHeight="false" outlineLevel="0" collapsed="false">
      <c r="A2479" s="13" t="s">
        <v>14248</v>
      </c>
      <c r="B2479" s="14" t="s">
        <v>165</v>
      </c>
      <c r="C2479" s="13" t="s">
        <v>174</v>
      </c>
      <c r="D2479" s="14" t="s">
        <v>14231</v>
      </c>
      <c r="E2479" s="16" t="s">
        <v>14249</v>
      </c>
      <c r="F2479" s="14" t="s">
        <v>396</v>
      </c>
      <c r="G2479" s="16" t="s">
        <v>14233</v>
      </c>
      <c r="H2479" s="13" t="s">
        <v>14234</v>
      </c>
      <c r="I2479" s="13" t="s">
        <v>14235</v>
      </c>
      <c r="J2479" s="14" t="s">
        <v>14236</v>
      </c>
      <c r="K2479" s="14"/>
      <c r="L2479" s="14"/>
      <c r="M2479" s="13" t="s">
        <v>53</v>
      </c>
      <c r="N2479" s="13" t="s">
        <v>249</v>
      </c>
      <c r="O2479" s="14"/>
      <c r="P2479" s="13" t="s">
        <v>4597</v>
      </c>
      <c r="Q2479" s="16" t="s">
        <v>14250</v>
      </c>
    </row>
    <row r="2480" customFormat="false" ht="72.35" hidden="false" customHeight="false" outlineLevel="0" collapsed="false">
      <c r="A2480" s="13" t="s">
        <v>14251</v>
      </c>
      <c r="B2480" s="14" t="s">
        <v>165</v>
      </c>
      <c r="C2480" s="13" t="s">
        <v>174</v>
      </c>
      <c r="D2480" s="13" t="s">
        <v>14252</v>
      </c>
      <c r="E2480" s="16" t="s">
        <v>14253</v>
      </c>
      <c r="F2480" s="14" t="s">
        <v>415</v>
      </c>
      <c r="G2480" s="16" t="s">
        <v>14254</v>
      </c>
      <c r="H2480" s="13" t="s">
        <v>14127</v>
      </c>
      <c r="I2480" s="13" t="s">
        <v>14255</v>
      </c>
      <c r="J2480" s="13" t="s">
        <v>14256</v>
      </c>
      <c r="K2480" s="13" t="s">
        <v>14257</v>
      </c>
      <c r="L2480" s="13" t="s">
        <v>14258</v>
      </c>
      <c r="M2480" s="13" t="s">
        <v>52</v>
      </c>
      <c r="N2480" s="13" t="s">
        <v>249</v>
      </c>
      <c r="O2480" s="14"/>
      <c r="P2480" s="13" t="s">
        <v>4597</v>
      </c>
      <c r="Q2480" s="16" t="s">
        <v>14259</v>
      </c>
    </row>
    <row r="2481" customFormat="false" ht="86.55" hidden="false" customHeight="false" outlineLevel="0" collapsed="false">
      <c r="A2481" s="13" t="s">
        <v>14260</v>
      </c>
      <c r="B2481" s="14" t="s">
        <v>165</v>
      </c>
      <c r="C2481" s="13" t="s">
        <v>174</v>
      </c>
      <c r="D2481" s="13" t="s">
        <v>14252</v>
      </c>
      <c r="E2481" s="16" t="s">
        <v>14261</v>
      </c>
      <c r="F2481" s="14" t="s">
        <v>415</v>
      </c>
      <c r="G2481" s="16" t="s">
        <v>14254</v>
      </c>
      <c r="H2481" s="13" t="s">
        <v>14127</v>
      </c>
      <c r="I2481" s="13" t="s">
        <v>14262</v>
      </c>
      <c r="J2481" s="13" t="s">
        <v>14263</v>
      </c>
      <c r="K2481" s="13" t="s">
        <v>14264</v>
      </c>
      <c r="L2481" s="13" t="s">
        <v>14265</v>
      </c>
      <c r="M2481" s="13" t="s">
        <v>53</v>
      </c>
      <c r="N2481" s="13" t="s">
        <v>249</v>
      </c>
      <c r="O2481" s="14"/>
      <c r="P2481" s="13" t="s">
        <v>4597</v>
      </c>
      <c r="Q2481" s="16" t="s">
        <v>14266</v>
      </c>
    </row>
    <row r="2482" customFormat="false" ht="58.2" hidden="false" customHeight="false" outlineLevel="0" collapsed="false">
      <c r="A2482" s="13" t="s">
        <v>14267</v>
      </c>
      <c r="B2482" s="14" t="s">
        <v>165</v>
      </c>
      <c r="C2482" s="13" t="s">
        <v>174</v>
      </c>
      <c r="D2482" s="14" t="s">
        <v>14268</v>
      </c>
      <c r="E2482" s="16" t="s">
        <v>14269</v>
      </c>
      <c r="F2482" s="14" t="s">
        <v>415</v>
      </c>
      <c r="G2482" s="16" t="s">
        <v>14270</v>
      </c>
      <c r="H2482" s="13" t="s">
        <v>14181</v>
      </c>
      <c r="I2482" s="13" t="s">
        <v>14162</v>
      </c>
      <c r="J2482" s="13" t="s">
        <v>14163</v>
      </c>
      <c r="K2482" s="13" t="s">
        <v>14164</v>
      </c>
      <c r="L2482" s="13" t="s">
        <v>14165</v>
      </c>
      <c r="M2482" s="13" t="s">
        <v>52</v>
      </c>
      <c r="N2482" s="13" t="s">
        <v>249</v>
      </c>
      <c r="O2482" s="14"/>
      <c r="P2482" s="13" t="s">
        <v>4597</v>
      </c>
      <c r="Q2482" s="16" t="s">
        <v>14271</v>
      </c>
    </row>
    <row r="2483" customFormat="false" ht="72.35" hidden="false" customHeight="false" outlineLevel="0" collapsed="false">
      <c r="A2483" s="13" t="s">
        <v>14272</v>
      </c>
      <c r="B2483" s="14" t="s">
        <v>165</v>
      </c>
      <c r="C2483" s="13" t="s">
        <v>174</v>
      </c>
      <c r="D2483" s="14" t="s">
        <v>14273</v>
      </c>
      <c r="E2483" s="16" t="s">
        <v>14274</v>
      </c>
      <c r="F2483" s="14" t="s">
        <v>415</v>
      </c>
      <c r="G2483" s="16" t="s">
        <v>14275</v>
      </c>
      <c r="H2483" s="13" t="s">
        <v>13360</v>
      </c>
      <c r="I2483" s="13" t="s">
        <v>14276</v>
      </c>
      <c r="J2483" s="13" t="s">
        <v>14277</v>
      </c>
      <c r="K2483" s="13" t="s">
        <v>14278</v>
      </c>
      <c r="L2483" s="13" t="s">
        <v>14279</v>
      </c>
      <c r="M2483" s="13" t="s">
        <v>53</v>
      </c>
      <c r="N2483" s="13" t="s">
        <v>249</v>
      </c>
      <c r="O2483" s="14"/>
      <c r="P2483" s="13" t="s">
        <v>4597</v>
      </c>
      <c r="Q2483" s="16" t="s">
        <v>14280</v>
      </c>
    </row>
    <row r="2484" customFormat="false" ht="44" hidden="false" customHeight="false" outlineLevel="0" collapsed="false">
      <c r="A2484" s="13" t="s">
        <v>14281</v>
      </c>
      <c r="B2484" s="14" t="s">
        <v>165</v>
      </c>
      <c r="C2484" s="13" t="s">
        <v>174</v>
      </c>
      <c r="D2484" s="13" t="s">
        <v>14282</v>
      </c>
      <c r="E2484" s="15" t="s">
        <v>14283</v>
      </c>
      <c r="F2484" s="14" t="s">
        <v>415</v>
      </c>
      <c r="G2484" s="16" t="s">
        <v>14284</v>
      </c>
      <c r="H2484" s="13" t="s">
        <v>14127</v>
      </c>
      <c r="I2484" s="13" t="s">
        <v>14285</v>
      </c>
      <c r="J2484" s="13" t="s">
        <v>14286</v>
      </c>
      <c r="K2484" s="13" t="s">
        <v>14287</v>
      </c>
      <c r="L2484" s="13" t="s">
        <v>14288</v>
      </c>
      <c r="M2484" s="13" t="s">
        <v>56</v>
      </c>
      <c r="N2484" s="13" t="s">
        <v>249</v>
      </c>
      <c r="O2484" s="14"/>
      <c r="P2484" s="13" t="s">
        <v>4597</v>
      </c>
      <c r="Q2484" s="15" t="s">
        <v>14289</v>
      </c>
    </row>
    <row r="2485" customFormat="false" ht="72.35" hidden="false" customHeight="false" outlineLevel="0" collapsed="false">
      <c r="A2485" s="13" t="s">
        <v>14290</v>
      </c>
      <c r="B2485" s="14" t="s">
        <v>165</v>
      </c>
      <c r="C2485" s="13" t="s">
        <v>174</v>
      </c>
      <c r="D2485" s="13" t="s">
        <v>14282</v>
      </c>
      <c r="E2485" s="15" t="s">
        <v>14291</v>
      </c>
      <c r="F2485" s="14" t="s">
        <v>415</v>
      </c>
      <c r="G2485" s="16" t="s">
        <v>14284</v>
      </c>
      <c r="H2485" s="13" t="s">
        <v>14127</v>
      </c>
      <c r="I2485" s="13" t="s">
        <v>14285</v>
      </c>
      <c r="J2485" s="13" t="s">
        <v>14286</v>
      </c>
      <c r="K2485" s="13" t="s">
        <v>14287</v>
      </c>
      <c r="L2485" s="13" t="s">
        <v>14288</v>
      </c>
      <c r="M2485" s="13" t="s">
        <v>56</v>
      </c>
      <c r="N2485" s="13" t="s">
        <v>249</v>
      </c>
      <c r="O2485" s="14"/>
      <c r="P2485" s="13" t="s">
        <v>4597</v>
      </c>
      <c r="Q2485" s="16" t="s">
        <v>14292</v>
      </c>
    </row>
    <row r="2486" customFormat="false" ht="58.2" hidden="false" customHeight="false" outlineLevel="0" collapsed="false">
      <c r="A2486" s="13" t="s">
        <v>14293</v>
      </c>
      <c r="B2486" s="14" t="s">
        <v>165</v>
      </c>
      <c r="C2486" s="13" t="s">
        <v>174</v>
      </c>
      <c r="D2486" s="14" t="s">
        <v>14294</v>
      </c>
      <c r="E2486" s="16" t="s">
        <v>14295</v>
      </c>
      <c r="F2486" s="14" t="s">
        <v>415</v>
      </c>
      <c r="G2486" s="16" t="s">
        <v>14296</v>
      </c>
      <c r="H2486" s="13" t="s">
        <v>14297</v>
      </c>
      <c r="I2486" s="13" t="s">
        <v>14298</v>
      </c>
      <c r="J2486" s="13" t="s">
        <v>14299</v>
      </c>
      <c r="K2486" s="13" t="s">
        <v>14300</v>
      </c>
      <c r="L2486" s="13" t="s">
        <v>14301</v>
      </c>
      <c r="M2486" s="13" t="s">
        <v>53</v>
      </c>
      <c r="N2486" s="13" t="s">
        <v>249</v>
      </c>
      <c r="O2486" s="14"/>
      <c r="P2486" s="13" t="s">
        <v>4597</v>
      </c>
      <c r="Q2486" s="16" t="s">
        <v>14302</v>
      </c>
    </row>
    <row r="2487" customFormat="false" ht="44" hidden="false" customHeight="false" outlineLevel="0" collapsed="false">
      <c r="A2487" s="13" t="s">
        <v>14303</v>
      </c>
      <c r="B2487" s="14" t="s">
        <v>165</v>
      </c>
      <c r="C2487" s="13" t="s">
        <v>174</v>
      </c>
      <c r="D2487" s="14" t="s">
        <v>14294</v>
      </c>
      <c r="E2487" s="16" t="s">
        <v>14304</v>
      </c>
      <c r="F2487" s="14" t="s">
        <v>415</v>
      </c>
      <c r="G2487" s="16" t="s">
        <v>14296</v>
      </c>
      <c r="H2487" s="13" t="s">
        <v>14297</v>
      </c>
      <c r="I2487" s="13" t="s">
        <v>14298</v>
      </c>
      <c r="J2487" s="13" t="s">
        <v>14299</v>
      </c>
      <c r="K2487" s="13" t="s">
        <v>14300</v>
      </c>
      <c r="L2487" s="13" t="s">
        <v>14301</v>
      </c>
      <c r="M2487" s="13" t="s">
        <v>53</v>
      </c>
      <c r="N2487" s="13" t="s">
        <v>249</v>
      </c>
      <c r="O2487" s="14"/>
      <c r="P2487" s="13" t="s">
        <v>4597</v>
      </c>
      <c r="Q2487" s="16" t="s">
        <v>14305</v>
      </c>
    </row>
    <row r="2488" customFormat="false" ht="58.2" hidden="false" customHeight="false" outlineLevel="0" collapsed="false">
      <c r="A2488" s="13" t="s">
        <v>14306</v>
      </c>
      <c r="B2488" s="14" t="s">
        <v>165</v>
      </c>
      <c r="C2488" s="13" t="s">
        <v>174</v>
      </c>
      <c r="D2488" s="14" t="s">
        <v>14294</v>
      </c>
      <c r="E2488" s="16" t="s">
        <v>14307</v>
      </c>
      <c r="F2488" s="14" t="s">
        <v>396</v>
      </c>
      <c r="G2488" s="16" t="s">
        <v>14296</v>
      </c>
      <c r="H2488" s="13" t="s">
        <v>14297</v>
      </c>
      <c r="I2488" s="13" t="s">
        <v>14308</v>
      </c>
      <c r="J2488" s="14" t="s">
        <v>14309</v>
      </c>
      <c r="K2488" s="14"/>
      <c r="L2488" s="14"/>
      <c r="M2488" s="13" t="s">
        <v>53</v>
      </c>
      <c r="N2488" s="13" t="s">
        <v>249</v>
      </c>
      <c r="O2488" s="14"/>
      <c r="P2488" s="13" t="s">
        <v>4597</v>
      </c>
      <c r="Q2488" s="16" t="s">
        <v>14310</v>
      </c>
    </row>
    <row r="2489" customFormat="false" ht="72.35" hidden="false" customHeight="false" outlineLevel="0" collapsed="false">
      <c r="A2489" s="13" t="s">
        <v>14311</v>
      </c>
      <c r="B2489" s="14" t="s">
        <v>165</v>
      </c>
      <c r="C2489" s="13" t="s">
        <v>174</v>
      </c>
      <c r="D2489" s="14" t="s">
        <v>14294</v>
      </c>
      <c r="E2489" s="16" t="s">
        <v>14312</v>
      </c>
      <c r="F2489" s="14" t="s">
        <v>396</v>
      </c>
      <c r="G2489" s="16" t="s">
        <v>14296</v>
      </c>
      <c r="H2489" s="13" t="s">
        <v>14297</v>
      </c>
      <c r="I2489" s="13" t="s">
        <v>14313</v>
      </c>
      <c r="J2489" s="13" t="s">
        <v>14314</v>
      </c>
      <c r="K2489" s="13" t="s">
        <v>14315</v>
      </c>
      <c r="L2489" s="13" t="s">
        <v>14316</v>
      </c>
      <c r="M2489" s="13" t="s">
        <v>53</v>
      </c>
      <c r="N2489" s="13" t="s">
        <v>249</v>
      </c>
      <c r="O2489" s="14"/>
      <c r="P2489" s="13" t="s">
        <v>4597</v>
      </c>
      <c r="Q2489" s="16" t="s">
        <v>14317</v>
      </c>
    </row>
    <row r="2490" customFormat="false" ht="58.2" hidden="false" customHeight="false" outlineLevel="0" collapsed="false">
      <c r="A2490" s="13" t="s">
        <v>14318</v>
      </c>
      <c r="B2490" s="14" t="s">
        <v>165</v>
      </c>
      <c r="C2490" s="13" t="s">
        <v>174</v>
      </c>
      <c r="D2490" s="14" t="s">
        <v>14294</v>
      </c>
      <c r="E2490" s="16" t="s">
        <v>14319</v>
      </c>
      <c r="F2490" s="14" t="s">
        <v>396</v>
      </c>
      <c r="G2490" s="16" t="s">
        <v>14296</v>
      </c>
      <c r="H2490" s="13" t="s">
        <v>14297</v>
      </c>
      <c r="I2490" s="13" t="s">
        <v>14320</v>
      </c>
      <c r="J2490" s="14" t="s">
        <v>14321</v>
      </c>
      <c r="K2490" s="14"/>
      <c r="L2490" s="14"/>
      <c r="M2490" s="13" t="s">
        <v>53</v>
      </c>
      <c r="N2490" s="13" t="s">
        <v>249</v>
      </c>
      <c r="O2490" s="14"/>
      <c r="P2490" s="13" t="s">
        <v>4597</v>
      </c>
      <c r="Q2490" s="16" t="s">
        <v>14322</v>
      </c>
    </row>
    <row r="2491" customFormat="false" ht="86.55" hidden="false" customHeight="false" outlineLevel="0" collapsed="false">
      <c r="A2491" s="13" t="s">
        <v>14323</v>
      </c>
      <c r="B2491" s="14" t="s">
        <v>165</v>
      </c>
      <c r="C2491" s="13" t="s">
        <v>174</v>
      </c>
      <c r="D2491" s="14" t="s">
        <v>14294</v>
      </c>
      <c r="E2491" s="16" t="s">
        <v>14324</v>
      </c>
      <c r="F2491" s="14" t="s">
        <v>450</v>
      </c>
      <c r="G2491" s="16" t="s">
        <v>14296</v>
      </c>
      <c r="H2491" s="13" t="s">
        <v>14297</v>
      </c>
      <c r="I2491" s="13" t="s">
        <v>14325</v>
      </c>
      <c r="J2491" s="13" t="s">
        <v>14326</v>
      </c>
      <c r="K2491" s="13" t="s">
        <v>14327</v>
      </c>
      <c r="L2491" s="13" t="s">
        <v>14328</v>
      </c>
      <c r="M2491" s="13" t="s">
        <v>53</v>
      </c>
      <c r="N2491" s="13" t="s">
        <v>249</v>
      </c>
      <c r="O2491" s="14"/>
      <c r="P2491" s="13" t="s">
        <v>4597</v>
      </c>
      <c r="Q2491" s="16" t="s">
        <v>14329</v>
      </c>
    </row>
    <row r="2492" customFormat="false" ht="58.2" hidden="false" customHeight="false" outlineLevel="0" collapsed="false">
      <c r="A2492" s="13" t="s">
        <v>14330</v>
      </c>
      <c r="B2492" s="14" t="s">
        <v>165</v>
      </c>
      <c r="C2492" s="13" t="s">
        <v>174</v>
      </c>
      <c r="D2492" s="14" t="s">
        <v>14294</v>
      </c>
      <c r="E2492" s="16" t="s">
        <v>14331</v>
      </c>
      <c r="F2492" s="14" t="s">
        <v>396</v>
      </c>
      <c r="G2492" s="16" t="s">
        <v>14296</v>
      </c>
      <c r="H2492" s="13" t="s">
        <v>14297</v>
      </c>
      <c r="I2492" s="13" t="s">
        <v>14308</v>
      </c>
      <c r="J2492" s="14" t="s">
        <v>14309</v>
      </c>
      <c r="K2492" s="14"/>
      <c r="L2492" s="14"/>
      <c r="M2492" s="13" t="s">
        <v>53</v>
      </c>
      <c r="N2492" s="13" t="s">
        <v>249</v>
      </c>
      <c r="O2492" s="14"/>
      <c r="P2492" s="13" t="s">
        <v>4597</v>
      </c>
      <c r="Q2492" s="16" t="s">
        <v>14332</v>
      </c>
    </row>
    <row r="2493" customFormat="false" ht="58.2" hidden="false" customHeight="false" outlineLevel="0" collapsed="false">
      <c r="A2493" s="13" t="s">
        <v>14333</v>
      </c>
      <c r="B2493" s="14" t="s">
        <v>165</v>
      </c>
      <c r="C2493" s="13" t="s">
        <v>174</v>
      </c>
      <c r="D2493" s="14" t="s">
        <v>14294</v>
      </c>
      <c r="E2493" s="16" t="s">
        <v>14334</v>
      </c>
      <c r="F2493" s="14" t="s">
        <v>396</v>
      </c>
      <c r="G2493" s="16" t="s">
        <v>14296</v>
      </c>
      <c r="H2493" s="13" t="s">
        <v>14297</v>
      </c>
      <c r="I2493" s="13" t="s">
        <v>14308</v>
      </c>
      <c r="J2493" s="14" t="s">
        <v>14309</v>
      </c>
      <c r="K2493" s="14"/>
      <c r="L2493" s="14"/>
      <c r="M2493" s="13" t="s">
        <v>53</v>
      </c>
      <c r="N2493" s="13" t="s">
        <v>249</v>
      </c>
      <c r="O2493" s="14"/>
      <c r="P2493" s="13" t="s">
        <v>4597</v>
      </c>
      <c r="Q2493" s="15" t="s">
        <v>14335</v>
      </c>
    </row>
    <row r="2494" customFormat="false" ht="72.35" hidden="false" customHeight="false" outlineLevel="0" collapsed="false">
      <c r="A2494" s="13" t="s">
        <v>14336</v>
      </c>
      <c r="B2494" s="14" t="s">
        <v>165</v>
      </c>
      <c r="C2494" s="13" t="s">
        <v>174</v>
      </c>
      <c r="D2494" s="14" t="s">
        <v>14294</v>
      </c>
      <c r="E2494" s="16" t="s">
        <v>14337</v>
      </c>
      <c r="F2494" s="14" t="s">
        <v>396</v>
      </c>
      <c r="G2494" s="16" t="s">
        <v>14296</v>
      </c>
      <c r="H2494" s="13" t="s">
        <v>14297</v>
      </c>
      <c r="I2494" s="13" t="s">
        <v>14338</v>
      </c>
      <c r="J2494" s="13" t="s">
        <v>14339</v>
      </c>
      <c r="K2494" s="13" t="s">
        <v>14340</v>
      </c>
      <c r="L2494" s="13" t="s">
        <v>14341</v>
      </c>
      <c r="M2494" s="13" t="s">
        <v>53</v>
      </c>
      <c r="N2494" s="13" t="s">
        <v>249</v>
      </c>
      <c r="O2494" s="14"/>
      <c r="P2494" s="13" t="s">
        <v>4597</v>
      </c>
      <c r="Q2494" s="16" t="s">
        <v>14342</v>
      </c>
    </row>
    <row r="2495" customFormat="false" ht="72.35" hidden="false" customHeight="false" outlineLevel="0" collapsed="false">
      <c r="A2495" s="13" t="s">
        <v>14343</v>
      </c>
      <c r="B2495" s="14" t="s">
        <v>165</v>
      </c>
      <c r="C2495" s="13" t="s">
        <v>174</v>
      </c>
      <c r="D2495" s="14" t="s">
        <v>14294</v>
      </c>
      <c r="E2495" s="16" t="s">
        <v>14344</v>
      </c>
      <c r="F2495" s="14" t="s">
        <v>415</v>
      </c>
      <c r="G2495" s="16" t="s">
        <v>14296</v>
      </c>
      <c r="H2495" s="13" t="s">
        <v>14297</v>
      </c>
      <c r="I2495" s="13" t="s">
        <v>14298</v>
      </c>
      <c r="J2495" s="13" t="s">
        <v>14299</v>
      </c>
      <c r="K2495" s="13" t="s">
        <v>14300</v>
      </c>
      <c r="L2495" s="13" t="s">
        <v>14301</v>
      </c>
      <c r="M2495" s="13" t="s">
        <v>53</v>
      </c>
      <c r="N2495" s="13" t="s">
        <v>249</v>
      </c>
      <c r="O2495" s="14"/>
      <c r="P2495" s="13" t="s">
        <v>4597</v>
      </c>
      <c r="Q2495" s="16" t="s">
        <v>14345</v>
      </c>
    </row>
    <row r="2496" customFormat="false" ht="58.2" hidden="false" customHeight="false" outlineLevel="0" collapsed="false">
      <c r="A2496" s="13" t="s">
        <v>14346</v>
      </c>
      <c r="B2496" s="14" t="s">
        <v>165</v>
      </c>
      <c r="C2496" s="13" t="s">
        <v>174</v>
      </c>
      <c r="D2496" s="14" t="s">
        <v>14347</v>
      </c>
      <c r="E2496" s="16" t="s">
        <v>14348</v>
      </c>
      <c r="F2496" s="14" t="s">
        <v>415</v>
      </c>
      <c r="G2496" s="16" t="s">
        <v>14349</v>
      </c>
      <c r="H2496" s="13" t="s">
        <v>14350</v>
      </c>
      <c r="I2496" s="13" t="s">
        <v>14298</v>
      </c>
      <c r="J2496" s="13" t="s">
        <v>14299</v>
      </c>
      <c r="K2496" s="13" t="s">
        <v>14300</v>
      </c>
      <c r="L2496" s="13" t="s">
        <v>14301</v>
      </c>
      <c r="M2496" s="13" t="s">
        <v>53</v>
      </c>
      <c r="N2496" s="13" t="s">
        <v>249</v>
      </c>
      <c r="O2496" s="14"/>
      <c r="P2496" s="13" t="s">
        <v>4597</v>
      </c>
      <c r="Q2496" s="16" t="s">
        <v>14351</v>
      </c>
    </row>
    <row r="2497" customFormat="false" ht="58.2" hidden="false" customHeight="false" outlineLevel="0" collapsed="false">
      <c r="A2497" s="13" t="s">
        <v>14352</v>
      </c>
      <c r="B2497" s="14" t="s">
        <v>165</v>
      </c>
      <c r="C2497" s="13" t="s">
        <v>174</v>
      </c>
      <c r="D2497" s="14" t="s">
        <v>14347</v>
      </c>
      <c r="E2497" s="16" t="s">
        <v>14353</v>
      </c>
      <c r="F2497" s="14" t="s">
        <v>415</v>
      </c>
      <c r="G2497" s="16" t="s">
        <v>14349</v>
      </c>
      <c r="H2497" s="13" t="s">
        <v>14350</v>
      </c>
      <c r="I2497" s="13" t="s">
        <v>14354</v>
      </c>
      <c r="J2497" s="13" t="s">
        <v>14355</v>
      </c>
      <c r="K2497" s="13" t="s">
        <v>14356</v>
      </c>
      <c r="L2497" s="13" t="s">
        <v>14357</v>
      </c>
      <c r="M2497" s="13" t="s">
        <v>53</v>
      </c>
      <c r="N2497" s="13" t="s">
        <v>249</v>
      </c>
      <c r="O2497" s="14"/>
      <c r="P2497" s="13" t="s">
        <v>4597</v>
      </c>
      <c r="Q2497" s="15" t="s">
        <v>14358</v>
      </c>
    </row>
    <row r="2498" customFormat="false" ht="72.35" hidden="false" customHeight="false" outlineLevel="0" collapsed="false">
      <c r="A2498" s="13" t="s">
        <v>14359</v>
      </c>
      <c r="B2498" s="14" t="s">
        <v>165</v>
      </c>
      <c r="C2498" s="13" t="s">
        <v>174</v>
      </c>
      <c r="D2498" s="14" t="s">
        <v>14360</v>
      </c>
      <c r="E2498" s="16" t="s">
        <v>14361</v>
      </c>
      <c r="F2498" s="14" t="s">
        <v>415</v>
      </c>
      <c r="G2498" s="16" t="s">
        <v>14362</v>
      </c>
      <c r="H2498" s="13" t="s">
        <v>14363</v>
      </c>
      <c r="I2498" s="13" t="s">
        <v>14298</v>
      </c>
      <c r="J2498" s="13" t="s">
        <v>14299</v>
      </c>
      <c r="K2498" s="13" t="s">
        <v>14300</v>
      </c>
      <c r="L2498" s="13" t="s">
        <v>14301</v>
      </c>
      <c r="M2498" s="13" t="s">
        <v>53</v>
      </c>
      <c r="N2498" s="13" t="s">
        <v>249</v>
      </c>
      <c r="O2498" s="14"/>
      <c r="P2498" s="13" t="s">
        <v>4597</v>
      </c>
      <c r="Q2498" s="16" t="s">
        <v>14364</v>
      </c>
    </row>
    <row r="2499" customFormat="false" ht="58.2" hidden="false" customHeight="false" outlineLevel="0" collapsed="false">
      <c r="A2499" s="13" t="s">
        <v>14365</v>
      </c>
      <c r="B2499" s="14" t="s">
        <v>165</v>
      </c>
      <c r="C2499" s="13" t="s">
        <v>174</v>
      </c>
      <c r="D2499" s="14" t="s">
        <v>14360</v>
      </c>
      <c r="E2499" s="16" t="s">
        <v>14366</v>
      </c>
      <c r="F2499" s="14" t="s">
        <v>415</v>
      </c>
      <c r="G2499" s="16" t="s">
        <v>14362</v>
      </c>
      <c r="H2499" s="13" t="s">
        <v>14363</v>
      </c>
      <c r="I2499" s="13" t="s">
        <v>14367</v>
      </c>
      <c r="J2499" s="13" t="s">
        <v>14368</v>
      </c>
      <c r="K2499" s="13" t="s">
        <v>14369</v>
      </c>
      <c r="L2499" s="13" t="s">
        <v>14370</v>
      </c>
      <c r="M2499" s="13" t="s">
        <v>53</v>
      </c>
      <c r="N2499" s="13" t="s">
        <v>249</v>
      </c>
      <c r="O2499" s="14"/>
      <c r="P2499" s="13" t="s">
        <v>4597</v>
      </c>
      <c r="Q2499" s="16" t="s">
        <v>14371</v>
      </c>
    </row>
    <row r="2500" customFormat="false" ht="58.2" hidden="false" customHeight="false" outlineLevel="0" collapsed="false">
      <c r="A2500" s="13" t="s">
        <v>14372</v>
      </c>
      <c r="B2500" s="14" t="s">
        <v>165</v>
      </c>
      <c r="C2500" s="13" t="s">
        <v>174</v>
      </c>
      <c r="D2500" s="14" t="s">
        <v>14360</v>
      </c>
      <c r="E2500" s="16" t="s">
        <v>14373</v>
      </c>
      <c r="F2500" s="14" t="s">
        <v>396</v>
      </c>
      <c r="G2500" s="16" t="s">
        <v>14362</v>
      </c>
      <c r="H2500" s="13" t="s">
        <v>14363</v>
      </c>
      <c r="I2500" s="13" t="s">
        <v>14308</v>
      </c>
      <c r="J2500" s="14" t="s">
        <v>14309</v>
      </c>
      <c r="K2500" s="14"/>
      <c r="L2500" s="14"/>
      <c r="M2500" s="13" t="s">
        <v>53</v>
      </c>
      <c r="N2500" s="13" t="s">
        <v>249</v>
      </c>
      <c r="O2500" s="14"/>
      <c r="P2500" s="13" t="s">
        <v>4597</v>
      </c>
      <c r="Q2500" s="16" t="s">
        <v>14374</v>
      </c>
    </row>
    <row r="2501" customFormat="false" ht="58.2" hidden="false" customHeight="false" outlineLevel="0" collapsed="false">
      <c r="A2501" s="13" t="s">
        <v>14375</v>
      </c>
      <c r="B2501" s="14" t="s">
        <v>165</v>
      </c>
      <c r="C2501" s="13" t="s">
        <v>174</v>
      </c>
      <c r="D2501" s="14" t="s">
        <v>14360</v>
      </c>
      <c r="E2501" s="16" t="s">
        <v>14376</v>
      </c>
      <c r="F2501" s="14" t="s">
        <v>415</v>
      </c>
      <c r="G2501" s="16" t="s">
        <v>14362</v>
      </c>
      <c r="H2501" s="13" t="s">
        <v>14363</v>
      </c>
      <c r="I2501" s="13" t="s">
        <v>14377</v>
      </c>
      <c r="J2501" s="13" t="s">
        <v>14378</v>
      </c>
      <c r="K2501" s="13" t="s">
        <v>14379</v>
      </c>
      <c r="L2501" s="13" t="s">
        <v>14380</v>
      </c>
      <c r="M2501" s="13" t="s">
        <v>53</v>
      </c>
      <c r="N2501" s="13" t="s">
        <v>249</v>
      </c>
      <c r="O2501" s="14"/>
      <c r="P2501" s="13" t="s">
        <v>4597</v>
      </c>
      <c r="Q2501" s="16" t="s">
        <v>14381</v>
      </c>
    </row>
    <row r="2502" customFormat="false" ht="86.55" hidden="false" customHeight="false" outlineLevel="0" collapsed="false">
      <c r="A2502" s="13" t="s">
        <v>14382</v>
      </c>
      <c r="B2502" s="14" t="s">
        <v>165</v>
      </c>
      <c r="C2502" s="13" t="s">
        <v>174</v>
      </c>
      <c r="D2502" s="14" t="s">
        <v>14273</v>
      </c>
      <c r="E2502" s="16" t="s">
        <v>14383</v>
      </c>
      <c r="F2502" s="14" t="s">
        <v>415</v>
      </c>
      <c r="G2502" s="16" t="s">
        <v>14275</v>
      </c>
      <c r="H2502" s="13" t="s">
        <v>13360</v>
      </c>
      <c r="I2502" s="13" t="s">
        <v>14384</v>
      </c>
      <c r="J2502" s="13" t="s">
        <v>14385</v>
      </c>
      <c r="K2502" s="13" t="s">
        <v>14386</v>
      </c>
      <c r="L2502" s="13" t="s">
        <v>14387</v>
      </c>
      <c r="M2502" s="13" t="s">
        <v>53</v>
      </c>
      <c r="N2502" s="13" t="s">
        <v>249</v>
      </c>
      <c r="O2502" s="14"/>
      <c r="P2502" s="13" t="s">
        <v>4597</v>
      </c>
      <c r="Q2502" s="16" t="s">
        <v>14388</v>
      </c>
    </row>
    <row r="2503" customFormat="false" ht="58.2" hidden="false" customHeight="false" outlineLevel="0" collapsed="false">
      <c r="A2503" s="13" t="s">
        <v>14389</v>
      </c>
      <c r="B2503" s="14" t="s">
        <v>165</v>
      </c>
      <c r="C2503" s="13" t="s">
        <v>174</v>
      </c>
      <c r="D2503" s="14" t="s">
        <v>14273</v>
      </c>
      <c r="E2503" s="16" t="s">
        <v>14390</v>
      </c>
      <c r="F2503" s="14" t="s">
        <v>415</v>
      </c>
      <c r="G2503" s="16" t="s">
        <v>14275</v>
      </c>
      <c r="H2503" s="13" t="s">
        <v>13360</v>
      </c>
      <c r="I2503" s="13" t="s">
        <v>14391</v>
      </c>
      <c r="J2503" s="13" t="s">
        <v>14392</v>
      </c>
      <c r="K2503" s="13" t="s">
        <v>14393</v>
      </c>
      <c r="L2503" s="13" t="s">
        <v>14394</v>
      </c>
      <c r="M2503" s="13" t="s">
        <v>56</v>
      </c>
      <c r="N2503" s="13" t="s">
        <v>249</v>
      </c>
      <c r="O2503" s="14"/>
      <c r="P2503" s="13" t="s">
        <v>4597</v>
      </c>
      <c r="Q2503" s="15" t="s">
        <v>14395</v>
      </c>
    </row>
    <row r="2504" customFormat="false" ht="58.2" hidden="false" customHeight="false" outlineLevel="0" collapsed="false">
      <c r="A2504" s="13" t="s">
        <v>14396</v>
      </c>
      <c r="B2504" s="14" t="s">
        <v>165</v>
      </c>
      <c r="C2504" s="13" t="s">
        <v>176</v>
      </c>
      <c r="D2504" s="14" t="s">
        <v>14397</v>
      </c>
      <c r="E2504" s="16" t="s">
        <v>14398</v>
      </c>
      <c r="F2504" s="14" t="s">
        <v>415</v>
      </c>
      <c r="G2504" s="16" t="s">
        <v>14399</v>
      </c>
      <c r="H2504" s="13" t="s">
        <v>13360</v>
      </c>
      <c r="I2504" s="13" t="s">
        <v>14400</v>
      </c>
      <c r="J2504" s="13" t="s">
        <v>14401</v>
      </c>
      <c r="K2504" s="13" t="s">
        <v>14402</v>
      </c>
      <c r="L2504" s="13" t="s">
        <v>14403</v>
      </c>
      <c r="M2504" s="13" t="s">
        <v>52</v>
      </c>
      <c r="N2504" s="13" t="s">
        <v>249</v>
      </c>
      <c r="O2504" s="14"/>
      <c r="P2504" s="13" t="s">
        <v>4597</v>
      </c>
      <c r="Q2504" s="16" t="s">
        <v>14404</v>
      </c>
    </row>
    <row r="2505" customFormat="false" ht="44" hidden="false" customHeight="false" outlineLevel="0" collapsed="false">
      <c r="A2505" s="13" t="s">
        <v>14405</v>
      </c>
      <c r="B2505" s="14" t="s">
        <v>165</v>
      </c>
      <c r="C2505" s="13" t="s">
        <v>176</v>
      </c>
      <c r="D2505" s="14" t="s">
        <v>14397</v>
      </c>
      <c r="E2505" s="16" t="s">
        <v>14406</v>
      </c>
      <c r="F2505" s="14" t="s">
        <v>415</v>
      </c>
      <c r="G2505" s="16" t="s">
        <v>14399</v>
      </c>
      <c r="H2505" s="13" t="s">
        <v>13360</v>
      </c>
      <c r="I2505" s="13" t="s">
        <v>14400</v>
      </c>
      <c r="J2505" s="13" t="s">
        <v>14401</v>
      </c>
      <c r="K2505" s="13" t="s">
        <v>14402</v>
      </c>
      <c r="L2505" s="13" t="s">
        <v>14403</v>
      </c>
      <c r="M2505" s="13" t="s">
        <v>52</v>
      </c>
      <c r="N2505" s="13" t="s">
        <v>249</v>
      </c>
      <c r="O2505" s="14"/>
      <c r="P2505" s="13" t="s">
        <v>4597</v>
      </c>
      <c r="Q2505" s="16" t="s">
        <v>14407</v>
      </c>
    </row>
    <row r="2506" customFormat="false" ht="58.2" hidden="false" customHeight="false" outlineLevel="0" collapsed="false">
      <c r="A2506" s="13" t="s">
        <v>14408</v>
      </c>
      <c r="B2506" s="14" t="s">
        <v>165</v>
      </c>
      <c r="C2506" s="13" t="s">
        <v>176</v>
      </c>
      <c r="D2506" s="14" t="s">
        <v>14397</v>
      </c>
      <c r="E2506" s="16" t="s">
        <v>14409</v>
      </c>
      <c r="F2506" s="14" t="s">
        <v>415</v>
      </c>
      <c r="G2506" s="16" t="s">
        <v>14399</v>
      </c>
      <c r="H2506" s="13" t="s">
        <v>13360</v>
      </c>
      <c r="I2506" s="13" t="s">
        <v>14410</v>
      </c>
      <c r="J2506" s="13" t="s">
        <v>14411</v>
      </c>
      <c r="K2506" s="13" t="s">
        <v>14412</v>
      </c>
      <c r="L2506" s="13" t="s">
        <v>14413</v>
      </c>
      <c r="M2506" s="13" t="s">
        <v>56</v>
      </c>
      <c r="N2506" s="13" t="s">
        <v>249</v>
      </c>
      <c r="O2506" s="14"/>
      <c r="P2506" s="13" t="s">
        <v>4597</v>
      </c>
      <c r="Q2506" s="16" t="s">
        <v>14414</v>
      </c>
    </row>
    <row r="2507" customFormat="false" ht="58.2" hidden="false" customHeight="false" outlineLevel="0" collapsed="false">
      <c r="A2507" s="13" t="s">
        <v>14415</v>
      </c>
      <c r="B2507" s="14" t="s">
        <v>165</v>
      </c>
      <c r="C2507" s="13" t="s">
        <v>176</v>
      </c>
      <c r="D2507" s="13" t="s">
        <v>14416</v>
      </c>
      <c r="E2507" s="15" t="s">
        <v>14417</v>
      </c>
      <c r="F2507" s="14" t="s">
        <v>415</v>
      </c>
      <c r="G2507" s="16" t="s">
        <v>14418</v>
      </c>
      <c r="H2507" s="13" t="s">
        <v>14419</v>
      </c>
      <c r="I2507" s="13" t="s">
        <v>14420</v>
      </c>
      <c r="J2507" s="13" t="s">
        <v>14421</v>
      </c>
      <c r="K2507" s="13" t="s">
        <v>14422</v>
      </c>
      <c r="L2507" s="13" t="s">
        <v>14423</v>
      </c>
      <c r="M2507" s="13" t="s">
        <v>52</v>
      </c>
      <c r="N2507" s="13" t="s">
        <v>249</v>
      </c>
      <c r="O2507" s="14"/>
      <c r="P2507" s="13" t="s">
        <v>4597</v>
      </c>
      <c r="Q2507" s="16" t="s">
        <v>14424</v>
      </c>
    </row>
    <row r="2508" customFormat="false" ht="44" hidden="false" customHeight="false" outlineLevel="0" collapsed="false">
      <c r="A2508" s="13" t="s">
        <v>14425</v>
      </c>
      <c r="B2508" s="14" t="s">
        <v>165</v>
      </c>
      <c r="C2508" s="13" t="s">
        <v>176</v>
      </c>
      <c r="D2508" s="13" t="s">
        <v>14416</v>
      </c>
      <c r="E2508" s="15" t="s">
        <v>14426</v>
      </c>
      <c r="F2508" s="14" t="s">
        <v>415</v>
      </c>
      <c r="G2508" s="16" t="s">
        <v>14418</v>
      </c>
      <c r="H2508" s="13" t="s">
        <v>14419</v>
      </c>
      <c r="I2508" s="13" t="s">
        <v>14420</v>
      </c>
      <c r="J2508" s="13" t="s">
        <v>14421</v>
      </c>
      <c r="K2508" s="13" t="s">
        <v>14422</v>
      </c>
      <c r="L2508" s="13" t="s">
        <v>14423</v>
      </c>
      <c r="M2508" s="13" t="s">
        <v>52</v>
      </c>
      <c r="N2508" s="13" t="s">
        <v>249</v>
      </c>
      <c r="O2508" s="14"/>
      <c r="P2508" s="13" t="s">
        <v>4597</v>
      </c>
      <c r="Q2508" s="16" t="s">
        <v>14427</v>
      </c>
    </row>
    <row r="2509" customFormat="false" ht="72.35" hidden="false" customHeight="false" outlineLevel="0" collapsed="false">
      <c r="A2509" s="13" t="s">
        <v>14428</v>
      </c>
      <c r="B2509" s="14" t="s">
        <v>165</v>
      </c>
      <c r="C2509" s="13" t="s">
        <v>176</v>
      </c>
      <c r="D2509" s="13" t="s">
        <v>14416</v>
      </c>
      <c r="E2509" s="16" t="s">
        <v>14429</v>
      </c>
      <c r="F2509" s="14" t="s">
        <v>415</v>
      </c>
      <c r="G2509" s="16" t="s">
        <v>14418</v>
      </c>
      <c r="H2509" s="13" t="s">
        <v>14419</v>
      </c>
      <c r="I2509" s="13" t="s">
        <v>14430</v>
      </c>
      <c r="J2509" s="13" t="s">
        <v>14431</v>
      </c>
      <c r="K2509" s="13" t="s">
        <v>14432</v>
      </c>
      <c r="L2509" s="13" t="s">
        <v>14433</v>
      </c>
      <c r="M2509" s="13" t="s">
        <v>53</v>
      </c>
      <c r="N2509" s="13" t="s">
        <v>249</v>
      </c>
      <c r="O2509" s="14"/>
      <c r="P2509" s="13" t="s">
        <v>4597</v>
      </c>
      <c r="Q2509" s="16" t="s">
        <v>14434</v>
      </c>
    </row>
    <row r="2510" customFormat="false" ht="58.2" hidden="false" customHeight="false" outlineLevel="0" collapsed="false">
      <c r="A2510" s="13" t="s">
        <v>14435</v>
      </c>
      <c r="B2510" s="14" t="s">
        <v>165</v>
      </c>
      <c r="C2510" s="13" t="s">
        <v>176</v>
      </c>
      <c r="D2510" s="13" t="s">
        <v>14416</v>
      </c>
      <c r="E2510" s="16" t="s">
        <v>14436</v>
      </c>
      <c r="F2510" s="14" t="s">
        <v>415</v>
      </c>
      <c r="G2510" s="16" t="s">
        <v>14418</v>
      </c>
      <c r="H2510" s="13" t="s">
        <v>14419</v>
      </c>
      <c r="I2510" s="13" t="s">
        <v>14437</v>
      </c>
      <c r="J2510" s="13" t="s">
        <v>14438</v>
      </c>
      <c r="K2510" s="13" t="s">
        <v>14439</v>
      </c>
      <c r="L2510" s="13" t="s">
        <v>14440</v>
      </c>
      <c r="M2510" s="13" t="s">
        <v>56</v>
      </c>
      <c r="N2510" s="13" t="s">
        <v>249</v>
      </c>
      <c r="O2510" s="14"/>
      <c r="P2510" s="13" t="s">
        <v>4597</v>
      </c>
      <c r="Q2510" s="16" t="s">
        <v>14441</v>
      </c>
    </row>
    <row r="2511" customFormat="false" ht="72.35" hidden="false" customHeight="false" outlineLevel="0" collapsed="false">
      <c r="A2511" s="13" t="s">
        <v>14442</v>
      </c>
      <c r="B2511" s="14" t="s">
        <v>165</v>
      </c>
      <c r="C2511" s="13" t="s">
        <v>176</v>
      </c>
      <c r="D2511" s="14" t="s">
        <v>14443</v>
      </c>
      <c r="E2511" s="16" t="s">
        <v>14444</v>
      </c>
      <c r="F2511" s="14" t="s">
        <v>415</v>
      </c>
      <c r="G2511" s="16" t="s">
        <v>14418</v>
      </c>
      <c r="H2511" s="13" t="s">
        <v>13360</v>
      </c>
      <c r="I2511" s="13" t="s">
        <v>14445</v>
      </c>
      <c r="J2511" s="13" t="s">
        <v>14446</v>
      </c>
      <c r="K2511" s="13" t="s">
        <v>14447</v>
      </c>
      <c r="L2511" s="13" t="s">
        <v>14448</v>
      </c>
      <c r="M2511" s="13" t="s">
        <v>56</v>
      </c>
      <c r="N2511" s="13" t="s">
        <v>249</v>
      </c>
      <c r="O2511" s="14"/>
      <c r="P2511" s="13" t="s">
        <v>4597</v>
      </c>
      <c r="Q2511" s="16" t="s">
        <v>14449</v>
      </c>
    </row>
    <row r="2512" customFormat="false" ht="58.2" hidden="false" customHeight="false" outlineLevel="0" collapsed="false">
      <c r="A2512" s="13" t="s">
        <v>14450</v>
      </c>
      <c r="B2512" s="14" t="s">
        <v>165</v>
      </c>
      <c r="C2512" s="13" t="s">
        <v>176</v>
      </c>
      <c r="D2512" s="14" t="s">
        <v>14451</v>
      </c>
      <c r="E2512" s="16" t="s">
        <v>14452</v>
      </c>
      <c r="F2512" s="14" t="s">
        <v>415</v>
      </c>
      <c r="G2512" s="16" t="s">
        <v>14453</v>
      </c>
      <c r="H2512" s="13" t="s">
        <v>13360</v>
      </c>
      <c r="I2512" s="13" t="s">
        <v>14454</v>
      </c>
      <c r="J2512" s="13" t="s">
        <v>14455</v>
      </c>
      <c r="K2512" s="13" t="s">
        <v>14456</v>
      </c>
      <c r="L2512" s="13" t="s">
        <v>14457</v>
      </c>
      <c r="M2512" s="13" t="s">
        <v>52</v>
      </c>
      <c r="N2512" s="13" t="s">
        <v>249</v>
      </c>
      <c r="O2512" s="14"/>
      <c r="P2512" s="13" t="s">
        <v>4597</v>
      </c>
      <c r="Q2512" s="15" t="s">
        <v>14458</v>
      </c>
    </row>
    <row r="2513" customFormat="false" ht="58.2" hidden="false" customHeight="false" outlineLevel="0" collapsed="false">
      <c r="A2513" s="13" t="s">
        <v>14459</v>
      </c>
      <c r="B2513" s="14" t="s">
        <v>165</v>
      </c>
      <c r="C2513" s="13" t="s">
        <v>176</v>
      </c>
      <c r="D2513" s="14" t="s">
        <v>14460</v>
      </c>
      <c r="E2513" s="16" t="s">
        <v>14461</v>
      </c>
      <c r="F2513" s="14" t="s">
        <v>415</v>
      </c>
      <c r="G2513" s="16" t="s">
        <v>14462</v>
      </c>
      <c r="H2513" s="13" t="s">
        <v>13360</v>
      </c>
      <c r="I2513" s="13" t="s">
        <v>14463</v>
      </c>
      <c r="J2513" s="13" t="s">
        <v>14464</v>
      </c>
      <c r="K2513" s="13" t="s">
        <v>14465</v>
      </c>
      <c r="L2513" s="13" t="s">
        <v>14466</v>
      </c>
      <c r="M2513" s="13" t="s">
        <v>53</v>
      </c>
      <c r="N2513" s="13" t="s">
        <v>249</v>
      </c>
      <c r="O2513" s="14"/>
      <c r="P2513" s="13" t="s">
        <v>4597</v>
      </c>
      <c r="Q2513" s="16" t="s">
        <v>14467</v>
      </c>
    </row>
    <row r="2514" customFormat="false" ht="72.35" hidden="false" customHeight="false" outlineLevel="0" collapsed="false">
      <c r="A2514" s="13" t="s">
        <v>14468</v>
      </c>
      <c r="B2514" s="14" t="s">
        <v>165</v>
      </c>
      <c r="C2514" s="13" t="s">
        <v>176</v>
      </c>
      <c r="D2514" s="14" t="s">
        <v>14469</v>
      </c>
      <c r="E2514" s="16" t="s">
        <v>14470</v>
      </c>
      <c r="F2514" s="14" t="s">
        <v>415</v>
      </c>
      <c r="G2514" s="16" t="s">
        <v>14471</v>
      </c>
      <c r="H2514" s="13" t="s">
        <v>13360</v>
      </c>
      <c r="I2514" s="13" t="s">
        <v>14472</v>
      </c>
      <c r="J2514" s="13" t="s">
        <v>14473</v>
      </c>
      <c r="K2514" s="13" t="s">
        <v>14474</v>
      </c>
      <c r="L2514" s="13" t="s">
        <v>14475</v>
      </c>
      <c r="M2514" s="13" t="s">
        <v>56</v>
      </c>
      <c r="N2514" s="13" t="s">
        <v>249</v>
      </c>
      <c r="O2514" s="14"/>
      <c r="P2514" s="13" t="s">
        <v>4597</v>
      </c>
      <c r="Q2514" s="16" t="s">
        <v>14476</v>
      </c>
    </row>
    <row r="2515" customFormat="false" ht="44" hidden="false" customHeight="false" outlineLevel="0" collapsed="false">
      <c r="A2515" s="13" t="s">
        <v>14477</v>
      </c>
      <c r="B2515" s="14" t="s">
        <v>165</v>
      </c>
      <c r="C2515" s="13" t="s">
        <v>176</v>
      </c>
      <c r="D2515" s="14" t="s">
        <v>14478</v>
      </c>
      <c r="E2515" s="15" t="s">
        <v>14479</v>
      </c>
      <c r="F2515" s="14" t="s">
        <v>415</v>
      </c>
      <c r="G2515" s="16" t="s">
        <v>14480</v>
      </c>
      <c r="H2515" s="13" t="s">
        <v>14481</v>
      </c>
      <c r="I2515" s="13" t="s">
        <v>14482</v>
      </c>
      <c r="J2515" s="13" t="s">
        <v>14483</v>
      </c>
      <c r="K2515" s="13" t="s">
        <v>14484</v>
      </c>
      <c r="L2515" s="13" t="s">
        <v>14485</v>
      </c>
      <c r="M2515" s="13" t="s">
        <v>53</v>
      </c>
      <c r="N2515" s="13" t="s">
        <v>249</v>
      </c>
      <c r="O2515" s="14"/>
      <c r="P2515" s="13" t="s">
        <v>4597</v>
      </c>
      <c r="Q2515" s="16" t="s">
        <v>14486</v>
      </c>
    </row>
    <row r="2516" customFormat="false" ht="44" hidden="false" customHeight="false" outlineLevel="0" collapsed="false">
      <c r="A2516" s="13" t="s">
        <v>14487</v>
      </c>
      <c r="B2516" s="14" t="s">
        <v>165</v>
      </c>
      <c r="C2516" s="13" t="s">
        <v>176</v>
      </c>
      <c r="D2516" s="14" t="s">
        <v>14478</v>
      </c>
      <c r="E2516" s="16" t="s">
        <v>14488</v>
      </c>
      <c r="F2516" s="14" t="s">
        <v>415</v>
      </c>
      <c r="G2516" s="16" t="s">
        <v>14480</v>
      </c>
      <c r="H2516" s="13" t="s">
        <v>14481</v>
      </c>
      <c r="I2516" s="13" t="s">
        <v>14400</v>
      </c>
      <c r="J2516" s="13" t="s">
        <v>14401</v>
      </c>
      <c r="K2516" s="13" t="s">
        <v>14402</v>
      </c>
      <c r="L2516" s="13" t="s">
        <v>14403</v>
      </c>
      <c r="M2516" s="13" t="s">
        <v>52</v>
      </c>
      <c r="N2516" s="13" t="s">
        <v>249</v>
      </c>
      <c r="O2516" s="14"/>
      <c r="P2516" s="13" t="s">
        <v>4597</v>
      </c>
      <c r="Q2516" s="16" t="s">
        <v>14489</v>
      </c>
    </row>
    <row r="2517" customFormat="false" ht="58.2" hidden="false" customHeight="false" outlineLevel="0" collapsed="false">
      <c r="A2517" s="13" t="s">
        <v>14490</v>
      </c>
      <c r="B2517" s="14" t="s">
        <v>165</v>
      </c>
      <c r="C2517" s="13" t="s">
        <v>176</v>
      </c>
      <c r="D2517" s="14" t="s">
        <v>14491</v>
      </c>
      <c r="E2517" s="16" t="s">
        <v>14492</v>
      </c>
      <c r="F2517" s="14" t="s">
        <v>415</v>
      </c>
      <c r="G2517" s="16" t="s">
        <v>14493</v>
      </c>
      <c r="H2517" s="13" t="s">
        <v>13360</v>
      </c>
      <c r="I2517" s="13" t="s">
        <v>14494</v>
      </c>
      <c r="J2517" s="13" t="s">
        <v>14495</v>
      </c>
      <c r="K2517" s="13" t="s">
        <v>14496</v>
      </c>
      <c r="L2517" s="13" t="s">
        <v>14497</v>
      </c>
      <c r="M2517" s="13" t="s">
        <v>52</v>
      </c>
      <c r="N2517" s="13" t="s">
        <v>249</v>
      </c>
      <c r="O2517" s="14"/>
      <c r="P2517" s="13" t="s">
        <v>4597</v>
      </c>
      <c r="Q2517" s="16" t="s">
        <v>14498</v>
      </c>
    </row>
    <row r="2518" customFormat="false" ht="100.7" hidden="false" customHeight="false" outlineLevel="0" collapsed="false">
      <c r="A2518" s="13" t="s">
        <v>14499</v>
      </c>
      <c r="B2518" s="14" t="s">
        <v>165</v>
      </c>
      <c r="C2518" s="13" t="s">
        <v>176</v>
      </c>
      <c r="D2518" s="14" t="s">
        <v>14491</v>
      </c>
      <c r="E2518" s="16" t="s">
        <v>14500</v>
      </c>
      <c r="F2518" s="14" t="s">
        <v>415</v>
      </c>
      <c r="G2518" s="16" t="s">
        <v>14493</v>
      </c>
      <c r="H2518" s="13" t="s">
        <v>13360</v>
      </c>
      <c r="I2518" s="13" t="s">
        <v>14501</v>
      </c>
      <c r="J2518" s="13" t="s">
        <v>14502</v>
      </c>
      <c r="K2518" s="13" t="s">
        <v>14503</v>
      </c>
      <c r="L2518" s="13" t="s">
        <v>14504</v>
      </c>
      <c r="M2518" s="13" t="s">
        <v>53</v>
      </c>
      <c r="N2518" s="13" t="s">
        <v>249</v>
      </c>
      <c r="O2518" s="14"/>
      <c r="P2518" s="13" t="s">
        <v>4597</v>
      </c>
      <c r="Q2518" s="16" t="s">
        <v>14505</v>
      </c>
    </row>
    <row r="2519" customFormat="false" ht="44" hidden="false" customHeight="false" outlineLevel="0" collapsed="false">
      <c r="A2519" s="13" t="s">
        <v>14506</v>
      </c>
      <c r="B2519" s="14" t="s">
        <v>165</v>
      </c>
      <c r="C2519" s="13" t="s">
        <v>176</v>
      </c>
      <c r="D2519" s="14" t="s">
        <v>14507</v>
      </c>
      <c r="E2519" s="16" t="s">
        <v>14508</v>
      </c>
      <c r="F2519" s="14" t="s">
        <v>415</v>
      </c>
      <c r="G2519" s="16" t="s">
        <v>14509</v>
      </c>
      <c r="H2519" s="13" t="s">
        <v>14510</v>
      </c>
      <c r="I2519" s="13" t="s">
        <v>14511</v>
      </c>
      <c r="J2519" s="13" t="s">
        <v>14512</v>
      </c>
      <c r="K2519" s="13" t="s">
        <v>14513</v>
      </c>
      <c r="L2519" s="13" t="s">
        <v>14514</v>
      </c>
      <c r="M2519" s="13" t="s">
        <v>53</v>
      </c>
      <c r="N2519" s="13" t="s">
        <v>249</v>
      </c>
      <c r="O2519" s="14"/>
      <c r="P2519" s="13" t="s">
        <v>4597</v>
      </c>
      <c r="Q2519" s="16" t="s">
        <v>14515</v>
      </c>
    </row>
    <row r="2520" customFormat="false" ht="58.2" hidden="false" customHeight="false" outlineLevel="0" collapsed="false">
      <c r="A2520" s="13" t="s">
        <v>14516</v>
      </c>
      <c r="B2520" s="14" t="s">
        <v>165</v>
      </c>
      <c r="C2520" s="13" t="s">
        <v>176</v>
      </c>
      <c r="D2520" s="14" t="s">
        <v>14507</v>
      </c>
      <c r="E2520" s="16" t="s">
        <v>14517</v>
      </c>
      <c r="F2520" s="14" t="s">
        <v>415</v>
      </c>
      <c r="G2520" s="16" t="s">
        <v>14509</v>
      </c>
      <c r="H2520" s="13" t="s">
        <v>14510</v>
      </c>
      <c r="I2520" s="13" t="s">
        <v>14518</v>
      </c>
      <c r="J2520" s="13" t="s">
        <v>14519</v>
      </c>
      <c r="K2520" s="13" t="s">
        <v>14520</v>
      </c>
      <c r="L2520" s="13" t="s">
        <v>14521</v>
      </c>
      <c r="M2520" s="13" t="s">
        <v>53</v>
      </c>
      <c r="N2520" s="13" t="s">
        <v>249</v>
      </c>
      <c r="O2520" s="14"/>
      <c r="P2520" s="13" t="s">
        <v>4597</v>
      </c>
      <c r="Q2520" s="16" t="s">
        <v>14522</v>
      </c>
    </row>
    <row r="2521" customFormat="false" ht="86.55" hidden="false" customHeight="false" outlineLevel="0" collapsed="false">
      <c r="A2521" s="13" t="s">
        <v>14523</v>
      </c>
      <c r="B2521" s="14" t="s">
        <v>165</v>
      </c>
      <c r="C2521" s="13" t="s">
        <v>176</v>
      </c>
      <c r="D2521" s="14" t="s">
        <v>14507</v>
      </c>
      <c r="E2521" s="15" t="s">
        <v>14524</v>
      </c>
      <c r="F2521" s="14" t="s">
        <v>415</v>
      </c>
      <c r="G2521" s="16" t="s">
        <v>14509</v>
      </c>
      <c r="H2521" s="13" t="s">
        <v>14510</v>
      </c>
      <c r="I2521" s="13" t="s">
        <v>14525</v>
      </c>
      <c r="J2521" s="13" t="s">
        <v>14526</v>
      </c>
      <c r="K2521" s="13" t="s">
        <v>14527</v>
      </c>
      <c r="L2521" s="13" t="s">
        <v>14528</v>
      </c>
      <c r="M2521" s="13" t="s">
        <v>56</v>
      </c>
      <c r="N2521" s="13" t="s">
        <v>249</v>
      </c>
      <c r="O2521" s="14"/>
      <c r="P2521" s="13" t="s">
        <v>4597</v>
      </c>
      <c r="Q2521" s="16" t="s">
        <v>14529</v>
      </c>
    </row>
    <row r="2522" customFormat="false" ht="72.35" hidden="false" customHeight="false" outlineLevel="0" collapsed="false">
      <c r="A2522" s="13" t="s">
        <v>14530</v>
      </c>
      <c r="B2522" s="14" t="s">
        <v>165</v>
      </c>
      <c r="C2522" s="13" t="s">
        <v>176</v>
      </c>
      <c r="D2522" s="14" t="s">
        <v>14531</v>
      </c>
      <c r="E2522" s="16" t="s">
        <v>14532</v>
      </c>
      <c r="F2522" s="14" t="s">
        <v>415</v>
      </c>
      <c r="G2522" s="16" t="s">
        <v>14533</v>
      </c>
      <c r="H2522" s="13" t="s">
        <v>14534</v>
      </c>
      <c r="I2522" s="13" t="s">
        <v>14535</v>
      </c>
      <c r="J2522" s="13" t="s">
        <v>14536</v>
      </c>
      <c r="K2522" s="13" t="s">
        <v>14537</v>
      </c>
      <c r="L2522" s="13" t="s">
        <v>14538</v>
      </c>
      <c r="M2522" s="13" t="s">
        <v>56</v>
      </c>
      <c r="N2522" s="13" t="s">
        <v>249</v>
      </c>
      <c r="O2522" s="14"/>
      <c r="P2522" s="13" t="s">
        <v>4597</v>
      </c>
      <c r="Q2522" s="16" t="s">
        <v>14539</v>
      </c>
    </row>
    <row r="2523" customFormat="false" ht="58.2" hidden="false" customHeight="false" outlineLevel="0" collapsed="false">
      <c r="A2523" s="13" t="s">
        <v>14540</v>
      </c>
      <c r="B2523" s="14" t="s">
        <v>165</v>
      </c>
      <c r="C2523" s="13" t="s">
        <v>176</v>
      </c>
      <c r="D2523" s="14" t="s">
        <v>14541</v>
      </c>
      <c r="E2523" s="16" t="s">
        <v>14542</v>
      </c>
      <c r="F2523" s="14" t="s">
        <v>415</v>
      </c>
      <c r="G2523" s="16" t="s">
        <v>14543</v>
      </c>
      <c r="H2523" s="13" t="s">
        <v>14544</v>
      </c>
      <c r="I2523" s="13" t="s">
        <v>14545</v>
      </c>
      <c r="J2523" s="13" t="s">
        <v>14546</v>
      </c>
      <c r="K2523" s="13" t="s">
        <v>14547</v>
      </c>
      <c r="L2523" s="13" t="s">
        <v>14548</v>
      </c>
      <c r="M2523" s="13" t="s">
        <v>52</v>
      </c>
      <c r="N2523" s="13" t="s">
        <v>249</v>
      </c>
      <c r="O2523" s="14"/>
      <c r="P2523" s="13" t="s">
        <v>4597</v>
      </c>
      <c r="Q2523" s="16" t="s">
        <v>14549</v>
      </c>
    </row>
    <row r="2524" customFormat="false" ht="44" hidden="false" customHeight="false" outlineLevel="0" collapsed="false">
      <c r="A2524" s="13" t="s">
        <v>14550</v>
      </c>
      <c r="B2524" s="14" t="s">
        <v>165</v>
      </c>
      <c r="C2524" s="13" t="s">
        <v>176</v>
      </c>
      <c r="D2524" s="14" t="s">
        <v>14541</v>
      </c>
      <c r="E2524" s="16" t="s">
        <v>14551</v>
      </c>
      <c r="F2524" s="14" t="s">
        <v>415</v>
      </c>
      <c r="G2524" s="16" t="s">
        <v>14543</v>
      </c>
      <c r="H2524" s="13" t="s">
        <v>14544</v>
      </c>
      <c r="I2524" s="13" t="s">
        <v>14545</v>
      </c>
      <c r="J2524" s="13" t="s">
        <v>14546</v>
      </c>
      <c r="K2524" s="13" t="s">
        <v>14547</v>
      </c>
      <c r="L2524" s="13" t="s">
        <v>14548</v>
      </c>
      <c r="M2524" s="13" t="s">
        <v>52</v>
      </c>
      <c r="N2524" s="13" t="s">
        <v>249</v>
      </c>
      <c r="O2524" s="14"/>
      <c r="P2524" s="13" t="s">
        <v>4597</v>
      </c>
      <c r="Q2524" s="16" t="s">
        <v>14552</v>
      </c>
    </row>
    <row r="2525" customFormat="false" ht="86.55" hidden="false" customHeight="false" outlineLevel="0" collapsed="false">
      <c r="A2525" s="13" t="s">
        <v>14553</v>
      </c>
      <c r="B2525" s="14" t="s">
        <v>165</v>
      </c>
      <c r="C2525" s="13" t="s">
        <v>176</v>
      </c>
      <c r="D2525" s="14" t="s">
        <v>14541</v>
      </c>
      <c r="E2525" s="16" t="s">
        <v>14554</v>
      </c>
      <c r="F2525" s="14" t="s">
        <v>415</v>
      </c>
      <c r="G2525" s="16" t="s">
        <v>14543</v>
      </c>
      <c r="H2525" s="13" t="s">
        <v>14544</v>
      </c>
      <c r="I2525" s="13" t="s">
        <v>14555</v>
      </c>
      <c r="J2525" s="13" t="s">
        <v>14556</v>
      </c>
      <c r="K2525" s="13" t="s">
        <v>14557</v>
      </c>
      <c r="L2525" s="13" t="s">
        <v>14558</v>
      </c>
      <c r="M2525" s="13" t="s">
        <v>53</v>
      </c>
      <c r="N2525" s="13" t="s">
        <v>249</v>
      </c>
      <c r="O2525" s="14"/>
      <c r="P2525" s="13" t="s">
        <v>4597</v>
      </c>
      <c r="Q2525" s="16" t="s">
        <v>14559</v>
      </c>
    </row>
    <row r="2526" customFormat="false" ht="86.55" hidden="false" customHeight="false" outlineLevel="0" collapsed="false">
      <c r="A2526" s="13" t="s">
        <v>14560</v>
      </c>
      <c r="B2526" s="14" t="s">
        <v>165</v>
      </c>
      <c r="C2526" s="13" t="s">
        <v>176</v>
      </c>
      <c r="D2526" s="14" t="s">
        <v>14541</v>
      </c>
      <c r="E2526" s="15" t="s">
        <v>14561</v>
      </c>
      <c r="F2526" s="14" t="s">
        <v>415</v>
      </c>
      <c r="G2526" s="16" t="s">
        <v>14543</v>
      </c>
      <c r="H2526" s="13" t="s">
        <v>14544</v>
      </c>
      <c r="I2526" s="13" t="s">
        <v>14562</v>
      </c>
      <c r="J2526" s="13" t="s">
        <v>14563</v>
      </c>
      <c r="K2526" s="13" t="s">
        <v>14564</v>
      </c>
      <c r="L2526" s="13" t="s">
        <v>14565</v>
      </c>
      <c r="M2526" s="13" t="s">
        <v>53</v>
      </c>
      <c r="N2526" s="13" t="s">
        <v>249</v>
      </c>
      <c r="O2526" s="14"/>
      <c r="P2526" s="13" t="s">
        <v>4597</v>
      </c>
      <c r="Q2526" s="16" t="s">
        <v>14566</v>
      </c>
    </row>
    <row r="2527" customFormat="false" ht="72.35" hidden="false" customHeight="false" outlineLevel="0" collapsed="false">
      <c r="A2527" s="13" t="s">
        <v>14567</v>
      </c>
      <c r="B2527" s="14" t="s">
        <v>165</v>
      </c>
      <c r="C2527" s="13" t="s">
        <v>176</v>
      </c>
      <c r="D2527" s="13" t="s">
        <v>14568</v>
      </c>
      <c r="E2527" s="15" t="s">
        <v>14569</v>
      </c>
      <c r="F2527" s="14" t="s">
        <v>415</v>
      </c>
      <c r="G2527" s="16" t="s">
        <v>14570</v>
      </c>
      <c r="H2527" s="13" t="s">
        <v>13360</v>
      </c>
      <c r="I2527" s="13" t="s">
        <v>14298</v>
      </c>
      <c r="J2527" s="13" t="s">
        <v>14299</v>
      </c>
      <c r="K2527" s="13" t="s">
        <v>14300</v>
      </c>
      <c r="L2527" s="13" t="s">
        <v>14301</v>
      </c>
      <c r="M2527" s="13" t="s">
        <v>56</v>
      </c>
      <c r="N2527" s="13" t="s">
        <v>249</v>
      </c>
      <c r="O2527" s="14"/>
      <c r="P2527" s="13" t="s">
        <v>4597</v>
      </c>
      <c r="Q2527" s="16" t="s">
        <v>14571</v>
      </c>
    </row>
    <row r="2528" customFormat="false" ht="44" hidden="false" customHeight="false" outlineLevel="0" collapsed="false">
      <c r="A2528" s="13" t="s">
        <v>14572</v>
      </c>
      <c r="B2528" s="14" t="s">
        <v>165</v>
      </c>
      <c r="C2528" s="13" t="s">
        <v>178</v>
      </c>
      <c r="D2528" s="14" t="s">
        <v>14573</v>
      </c>
      <c r="E2528" s="16" t="s">
        <v>14574</v>
      </c>
      <c r="F2528" s="14" t="s">
        <v>415</v>
      </c>
      <c r="G2528" s="16" t="s">
        <v>14575</v>
      </c>
      <c r="H2528" s="13" t="s">
        <v>14576</v>
      </c>
      <c r="I2528" s="13" t="s">
        <v>14577</v>
      </c>
      <c r="J2528" s="14" t="s">
        <v>14578</v>
      </c>
      <c r="K2528" s="14"/>
      <c r="L2528" s="14"/>
      <c r="M2528" s="13" t="s">
        <v>53</v>
      </c>
      <c r="N2528" s="13" t="s">
        <v>249</v>
      </c>
      <c r="O2528" s="14"/>
      <c r="P2528" s="13" t="s">
        <v>4597</v>
      </c>
      <c r="Q2528" s="16" t="s">
        <v>14579</v>
      </c>
    </row>
    <row r="2529" customFormat="false" ht="58.2" hidden="false" customHeight="false" outlineLevel="0" collapsed="false">
      <c r="A2529" s="13" t="s">
        <v>14580</v>
      </c>
      <c r="B2529" s="14" t="s">
        <v>165</v>
      </c>
      <c r="C2529" s="13" t="s">
        <v>178</v>
      </c>
      <c r="D2529" s="14" t="s">
        <v>14573</v>
      </c>
      <c r="E2529" s="16" t="s">
        <v>14581</v>
      </c>
      <c r="F2529" s="14" t="s">
        <v>415</v>
      </c>
      <c r="G2529" s="16" t="s">
        <v>14575</v>
      </c>
      <c r="H2529" s="13" t="s">
        <v>14576</v>
      </c>
      <c r="I2529" s="13" t="s">
        <v>14577</v>
      </c>
      <c r="J2529" s="14" t="s">
        <v>14578</v>
      </c>
      <c r="K2529" s="14"/>
      <c r="L2529" s="14"/>
      <c r="M2529" s="13" t="s">
        <v>53</v>
      </c>
      <c r="N2529" s="13" t="s">
        <v>249</v>
      </c>
      <c r="O2529" s="14"/>
      <c r="P2529" s="13" t="s">
        <v>4597</v>
      </c>
      <c r="Q2529" s="16" t="s">
        <v>14582</v>
      </c>
    </row>
    <row r="2530" customFormat="false" ht="72.35" hidden="false" customHeight="false" outlineLevel="0" collapsed="false">
      <c r="A2530" s="13" t="s">
        <v>14583</v>
      </c>
      <c r="B2530" s="14" t="s">
        <v>165</v>
      </c>
      <c r="C2530" s="13" t="s">
        <v>178</v>
      </c>
      <c r="D2530" s="14" t="s">
        <v>14573</v>
      </c>
      <c r="E2530" s="16" t="s">
        <v>14584</v>
      </c>
      <c r="F2530" s="14" t="s">
        <v>415</v>
      </c>
      <c r="G2530" s="16" t="s">
        <v>14575</v>
      </c>
      <c r="H2530" s="13" t="s">
        <v>14576</v>
      </c>
      <c r="I2530" s="13" t="s">
        <v>14585</v>
      </c>
      <c r="J2530" s="13" t="s">
        <v>14586</v>
      </c>
      <c r="K2530" s="13" t="s">
        <v>14587</v>
      </c>
      <c r="L2530" s="13" t="s">
        <v>14588</v>
      </c>
      <c r="M2530" s="13" t="s">
        <v>53</v>
      </c>
      <c r="N2530" s="13" t="s">
        <v>249</v>
      </c>
      <c r="O2530" s="14"/>
      <c r="P2530" s="13" t="s">
        <v>4597</v>
      </c>
      <c r="Q2530" s="16" t="s">
        <v>14589</v>
      </c>
    </row>
    <row r="2531" customFormat="false" ht="58.2" hidden="false" customHeight="false" outlineLevel="0" collapsed="false">
      <c r="A2531" s="13" t="s">
        <v>14590</v>
      </c>
      <c r="B2531" s="14" t="s">
        <v>165</v>
      </c>
      <c r="C2531" s="13" t="s">
        <v>178</v>
      </c>
      <c r="D2531" s="14" t="s">
        <v>14573</v>
      </c>
      <c r="E2531" s="16" t="s">
        <v>14591</v>
      </c>
      <c r="F2531" s="14" t="s">
        <v>415</v>
      </c>
      <c r="G2531" s="16" t="s">
        <v>14575</v>
      </c>
      <c r="H2531" s="13" t="s">
        <v>14576</v>
      </c>
      <c r="I2531" s="13" t="s">
        <v>14585</v>
      </c>
      <c r="J2531" s="13" t="s">
        <v>14586</v>
      </c>
      <c r="K2531" s="13" t="s">
        <v>14587</v>
      </c>
      <c r="L2531" s="13" t="s">
        <v>14588</v>
      </c>
      <c r="M2531" s="13" t="s">
        <v>53</v>
      </c>
      <c r="N2531" s="13" t="s">
        <v>249</v>
      </c>
      <c r="O2531" s="14"/>
      <c r="P2531" s="13" t="s">
        <v>4597</v>
      </c>
      <c r="Q2531" s="16" t="s">
        <v>14592</v>
      </c>
    </row>
    <row r="2532" customFormat="false" ht="58.2" hidden="false" customHeight="false" outlineLevel="0" collapsed="false">
      <c r="A2532" s="13" t="s">
        <v>14593</v>
      </c>
      <c r="B2532" s="14" t="s">
        <v>165</v>
      </c>
      <c r="C2532" s="13" t="s">
        <v>178</v>
      </c>
      <c r="D2532" s="14" t="s">
        <v>14573</v>
      </c>
      <c r="E2532" s="16" t="s">
        <v>14594</v>
      </c>
      <c r="F2532" s="14" t="s">
        <v>415</v>
      </c>
      <c r="G2532" s="16" t="s">
        <v>14575</v>
      </c>
      <c r="H2532" s="13" t="s">
        <v>14576</v>
      </c>
      <c r="I2532" s="13" t="s">
        <v>14595</v>
      </c>
      <c r="J2532" s="13" t="s">
        <v>14596</v>
      </c>
      <c r="K2532" s="13" t="s">
        <v>14597</v>
      </c>
      <c r="L2532" s="13" t="s">
        <v>14598</v>
      </c>
      <c r="M2532" s="13" t="s">
        <v>53</v>
      </c>
      <c r="N2532" s="13" t="s">
        <v>249</v>
      </c>
      <c r="O2532" s="14"/>
      <c r="P2532" s="13" t="s">
        <v>4597</v>
      </c>
      <c r="Q2532" s="16" t="s">
        <v>14599</v>
      </c>
    </row>
    <row r="2533" customFormat="false" ht="72.35" hidden="false" customHeight="false" outlineLevel="0" collapsed="false">
      <c r="A2533" s="13" t="s">
        <v>14600</v>
      </c>
      <c r="B2533" s="14" t="s">
        <v>165</v>
      </c>
      <c r="C2533" s="13" t="s">
        <v>178</v>
      </c>
      <c r="D2533" s="14" t="s">
        <v>14573</v>
      </c>
      <c r="E2533" s="16" t="s">
        <v>14601</v>
      </c>
      <c r="F2533" s="14" t="s">
        <v>415</v>
      </c>
      <c r="G2533" s="16" t="s">
        <v>14575</v>
      </c>
      <c r="H2533" s="13" t="s">
        <v>14576</v>
      </c>
      <c r="I2533" s="13" t="s">
        <v>14602</v>
      </c>
      <c r="J2533" s="13" t="s">
        <v>14603</v>
      </c>
      <c r="K2533" s="13" t="s">
        <v>14604</v>
      </c>
      <c r="L2533" s="13" t="s">
        <v>14605</v>
      </c>
      <c r="M2533" s="13" t="s">
        <v>53</v>
      </c>
      <c r="N2533" s="13" t="s">
        <v>249</v>
      </c>
      <c r="O2533" s="14"/>
      <c r="P2533" s="13" t="s">
        <v>4597</v>
      </c>
      <c r="Q2533" s="16" t="s">
        <v>14606</v>
      </c>
    </row>
    <row r="2534" customFormat="false" ht="58.2" hidden="false" customHeight="false" outlineLevel="0" collapsed="false">
      <c r="A2534" s="13" t="s">
        <v>14607</v>
      </c>
      <c r="B2534" s="14" t="s">
        <v>165</v>
      </c>
      <c r="C2534" s="13" t="s">
        <v>178</v>
      </c>
      <c r="D2534" s="14" t="s">
        <v>14573</v>
      </c>
      <c r="E2534" s="16" t="s">
        <v>14608</v>
      </c>
      <c r="F2534" s="14" t="s">
        <v>415</v>
      </c>
      <c r="G2534" s="16" t="s">
        <v>14575</v>
      </c>
      <c r="H2534" s="13" t="s">
        <v>14576</v>
      </c>
      <c r="I2534" s="13" t="s">
        <v>14609</v>
      </c>
      <c r="J2534" s="13" t="s">
        <v>14610</v>
      </c>
      <c r="K2534" s="13" t="s">
        <v>14611</v>
      </c>
      <c r="L2534" s="13" t="s">
        <v>14612</v>
      </c>
      <c r="M2534" s="13" t="s">
        <v>53</v>
      </c>
      <c r="N2534" s="13" t="s">
        <v>249</v>
      </c>
      <c r="O2534" s="14"/>
      <c r="P2534" s="13" t="s">
        <v>4597</v>
      </c>
      <c r="Q2534" s="16" t="s">
        <v>14613</v>
      </c>
    </row>
    <row r="2535" customFormat="false" ht="72.35" hidden="false" customHeight="false" outlineLevel="0" collapsed="false">
      <c r="A2535" s="13" t="s">
        <v>14614</v>
      </c>
      <c r="B2535" s="14" t="s">
        <v>165</v>
      </c>
      <c r="C2535" s="13" t="s">
        <v>178</v>
      </c>
      <c r="D2535" s="14" t="s">
        <v>14573</v>
      </c>
      <c r="E2535" s="16" t="s">
        <v>14615</v>
      </c>
      <c r="F2535" s="14" t="s">
        <v>415</v>
      </c>
      <c r="G2535" s="16" t="s">
        <v>14575</v>
      </c>
      <c r="H2535" s="13" t="s">
        <v>14576</v>
      </c>
      <c r="I2535" s="13" t="s">
        <v>14616</v>
      </c>
      <c r="J2535" s="13" t="s">
        <v>14617</v>
      </c>
      <c r="K2535" s="13" t="s">
        <v>14618</v>
      </c>
      <c r="L2535" s="13" t="s">
        <v>14619</v>
      </c>
      <c r="M2535" s="13" t="s">
        <v>53</v>
      </c>
      <c r="N2535" s="13" t="s">
        <v>249</v>
      </c>
      <c r="O2535" s="14"/>
      <c r="P2535" s="13" t="s">
        <v>4597</v>
      </c>
      <c r="Q2535" s="16" t="s">
        <v>14620</v>
      </c>
    </row>
    <row r="2536" customFormat="false" ht="86.55" hidden="false" customHeight="false" outlineLevel="0" collapsed="false">
      <c r="A2536" s="13" t="s">
        <v>14621</v>
      </c>
      <c r="B2536" s="14" t="s">
        <v>165</v>
      </c>
      <c r="C2536" s="13" t="s">
        <v>178</v>
      </c>
      <c r="D2536" s="14" t="s">
        <v>14573</v>
      </c>
      <c r="E2536" s="16" t="s">
        <v>14622</v>
      </c>
      <c r="F2536" s="14" t="s">
        <v>415</v>
      </c>
      <c r="G2536" s="16" t="s">
        <v>14575</v>
      </c>
      <c r="H2536" s="13" t="s">
        <v>14576</v>
      </c>
      <c r="I2536" s="13" t="s">
        <v>14623</v>
      </c>
      <c r="J2536" s="13" t="s">
        <v>14624</v>
      </c>
      <c r="K2536" s="13" t="s">
        <v>14625</v>
      </c>
      <c r="L2536" s="13" t="s">
        <v>14626</v>
      </c>
      <c r="M2536" s="13" t="s">
        <v>53</v>
      </c>
      <c r="N2536" s="13" t="s">
        <v>249</v>
      </c>
      <c r="O2536" s="14"/>
      <c r="P2536" s="13" t="s">
        <v>4597</v>
      </c>
      <c r="Q2536" s="16" t="s">
        <v>14627</v>
      </c>
    </row>
    <row r="2537" customFormat="false" ht="58.2" hidden="false" customHeight="false" outlineLevel="0" collapsed="false">
      <c r="A2537" s="13" t="s">
        <v>14628</v>
      </c>
      <c r="B2537" s="14" t="s">
        <v>165</v>
      </c>
      <c r="C2537" s="13" t="s">
        <v>178</v>
      </c>
      <c r="D2537" s="14" t="s">
        <v>14629</v>
      </c>
      <c r="E2537" s="15" t="s">
        <v>14630</v>
      </c>
      <c r="F2537" s="14" t="s">
        <v>415</v>
      </c>
      <c r="G2537" s="16" t="s">
        <v>14631</v>
      </c>
      <c r="H2537" s="13" t="s">
        <v>14632</v>
      </c>
      <c r="I2537" s="13" t="s">
        <v>14633</v>
      </c>
      <c r="J2537" s="13" t="s">
        <v>14634</v>
      </c>
      <c r="K2537" s="13" t="s">
        <v>14635</v>
      </c>
      <c r="L2537" s="13" t="s">
        <v>14636</v>
      </c>
      <c r="M2537" s="13" t="s">
        <v>53</v>
      </c>
      <c r="N2537" s="13" t="s">
        <v>249</v>
      </c>
      <c r="O2537" s="14"/>
      <c r="P2537" s="13" t="s">
        <v>4597</v>
      </c>
      <c r="Q2537" s="16" t="s">
        <v>14637</v>
      </c>
    </row>
    <row r="2538" customFormat="false" ht="58.2" hidden="false" customHeight="false" outlineLevel="0" collapsed="false">
      <c r="A2538" s="13" t="s">
        <v>14638</v>
      </c>
      <c r="B2538" s="14" t="s">
        <v>165</v>
      </c>
      <c r="C2538" s="13" t="s">
        <v>178</v>
      </c>
      <c r="D2538" s="14" t="s">
        <v>14629</v>
      </c>
      <c r="E2538" s="16" t="s">
        <v>14639</v>
      </c>
      <c r="F2538" s="14" t="s">
        <v>415</v>
      </c>
      <c r="G2538" s="16" t="s">
        <v>14631</v>
      </c>
      <c r="H2538" s="13" t="s">
        <v>14632</v>
      </c>
      <c r="I2538" s="13" t="s">
        <v>14640</v>
      </c>
      <c r="J2538" s="14" t="s">
        <v>14641</v>
      </c>
      <c r="K2538" s="14"/>
      <c r="L2538" s="14"/>
      <c r="M2538" s="13" t="s">
        <v>53</v>
      </c>
      <c r="N2538" s="13" t="s">
        <v>249</v>
      </c>
      <c r="O2538" s="14"/>
      <c r="P2538" s="13" t="s">
        <v>4597</v>
      </c>
      <c r="Q2538" s="16" t="s">
        <v>14642</v>
      </c>
    </row>
    <row r="2539" customFormat="false" ht="72.35" hidden="false" customHeight="false" outlineLevel="0" collapsed="false">
      <c r="A2539" s="13" t="s">
        <v>14643</v>
      </c>
      <c r="B2539" s="14" t="s">
        <v>165</v>
      </c>
      <c r="C2539" s="13" t="s">
        <v>178</v>
      </c>
      <c r="D2539" s="14" t="s">
        <v>14629</v>
      </c>
      <c r="E2539" s="16" t="s">
        <v>14644</v>
      </c>
      <c r="F2539" s="14" t="s">
        <v>396</v>
      </c>
      <c r="G2539" s="16" t="s">
        <v>14631</v>
      </c>
      <c r="H2539" s="13" t="s">
        <v>14632</v>
      </c>
      <c r="I2539" s="13" t="s">
        <v>14640</v>
      </c>
      <c r="J2539" s="14" t="s">
        <v>14641</v>
      </c>
      <c r="K2539" s="14"/>
      <c r="L2539" s="14"/>
      <c r="M2539" s="13" t="s">
        <v>53</v>
      </c>
      <c r="N2539" s="13" t="s">
        <v>249</v>
      </c>
      <c r="O2539" s="14"/>
      <c r="P2539" s="13" t="s">
        <v>4597</v>
      </c>
      <c r="Q2539" s="16" t="s">
        <v>14645</v>
      </c>
    </row>
    <row r="2540" customFormat="false" ht="58.2" hidden="false" customHeight="false" outlineLevel="0" collapsed="false">
      <c r="A2540" s="13" t="s">
        <v>14646</v>
      </c>
      <c r="B2540" s="14" t="s">
        <v>165</v>
      </c>
      <c r="C2540" s="13" t="s">
        <v>178</v>
      </c>
      <c r="D2540" s="13" t="s">
        <v>14647</v>
      </c>
      <c r="E2540" s="15" t="s">
        <v>14648</v>
      </c>
      <c r="F2540" s="14" t="s">
        <v>415</v>
      </c>
      <c r="G2540" s="16" t="s">
        <v>14649</v>
      </c>
      <c r="H2540" s="13" t="s">
        <v>14576</v>
      </c>
      <c r="I2540" s="13" t="s">
        <v>14577</v>
      </c>
      <c r="J2540" s="14" t="s">
        <v>14578</v>
      </c>
      <c r="K2540" s="14"/>
      <c r="L2540" s="14"/>
      <c r="M2540" s="13" t="s">
        <v>53</v>
      </c>
      <c r="N2540" s="13" t="s">
        <v>249</v>
      </c>
      <c r="O2540" s="14"/>
      <c r="P2540" s="13" t="s">
        <v>4597</v>
      </c>
      <c r="Q2540" s="16" t="s">
        <v>14650</v>
      </c>
    </row>
    <row r="2541" customFormat="false" ht="72.35" hidden="false" customHeight="false" outlineLevel="0" collapsed="false">
      <c r="A2541" s="13" t="s">
        <v>14651</v>
      </c>
      <c r="B2541" s="14" t="s">
        <v>165</v>
      </c>
      <c r="C2541" s="13" t="s">
        <v>178</v>
      </c>
      <c r="D2541" s="13" t="s">
        <v>14647</v>
      </c>
      <c r="E2541" s="15" t="s">
        <v>14652</v>
      </c>
      <c r="F2541" s="14" t="s">
        <v>415</v>
      </c>
      <c r="G2541" s="16" t="s">
        <v>14649</v>
      </c>
      <c r="H2541" s="13" t="s">
        <v>14576</v>
      </c>
      <c r="I2541" s="13" t="s">
        <v>14653</v>
      </c>
      <c r="J2541" s="13" t="s">
        <v>14654</v>
      </c>
      <c r="K2541" s="13" t="s">
        <v>14655</v>
      </c>
      <c r="L2541" s="13" t="s">
        <v>14656</v>
      </c>
      <c r="M2541" s="13" t="s">
        <v>53</v>
      </c>
      <c r="N2541" s="13" t="s">
        <v>249</v>
      </c>
      <c r="O2541" s="14"/>
      <c r="P2541" s="13" t="s">
        <v>4597</v>
      </c>
      <c r="Q2541" s="16" t="s">
        <v>14657</v>
      </c>
    </row>
    <row r="2542" customFormat="false" ht="58.2" hidden="false" customHeight="false" outlineLevel="0" collapsed="false">
      <c r="A2542" s="13" t="s">
        <v>14658</v>
      </c>
      <c r="B2542" s="14" t="s">
        <v>165</v>
      </c>
      <c r="C2542" s="13" t="s">
        <v>178</v>
      </c>
      <c r="D2542" s="14" t="s">
        <v>4017</v>
      </c>
      <c r="E2542" s="16" t="s">
        <v>14659</v>
      </c>
      <c r="F2542" s="14" t="s">
        <v>396</v>
      </c>
      <c r="G2542" s="16" t="s">
        <v>14660</v>
      </c>
      <c r="H2542" s="13" t="s">
        <v>14661</v>
      </c>
      <c r="I2542" s="13" t="s">
        <v>4020</v>
      </c>
      <c r="J2542" s="14" t="s">
        <v>4021</v>
      </c>
      <c r="K2542" s="14"/>
      <c r="L2542" s="14"/>
      <c r="M2542" s="13" t="s">
        <v>54</v>
      </c>
      <c r="N2542" s="13" t="s">
        <v>249</v>
      </c>
      <c r="O2542" s="14"/>
      <c r="P2542" s="13" t="s">
        <v>4597</v>
      </c>
      <c r="Q2542" s="16" t="s">
        <v>14662</v>
      </c>
    </row>
    <row r="2543" customFormat="false" ht="72.35" hidden="false" customHeight="false" outlineLevel="0" collapsed="false">
      <c r="A2543" s="13" t="s">
        <v>14663</v>
      </c>
      <c r="B2543" s="14" t="s">
        <v>165</v>
      </c>
      <c r="C2543" s="13" t="s">
        <v>178</v>
      </c>
      <c r="D2543" s="14" t="s">
        <v>4017</v>
      </c>
      <c r="E2543" s="15" t="s">
        <v>14664</v>
      </c>
      <c r="F2543" s="14" t="s">
        <v>415</v>
      </c>
      <c r="G2543" s="16" t="s">
        <v>14660</v>
      </c>
      <c r="H2543" s="13" t="s">
        <v>14661</v>
      </c>
      <c r="I2543" s="13" t="s">
        <v>14665</v>
      </c>
      <c r="J2543" s="13" t="s">
        <v>14666</v>
      </c>
      <c r="K2543" s="13" t="s">
        <v>14667</v>
      </c>
      <c r="L2543" s="13" t="s">
        <v>14668</v>
      </c>
      <c r="M2543" s="13" t="s">
        <v>53</v>
      </c>
      <c r="N2543" s="13" t="s">
        <v>249</v>
      </c>
      <c r="O2543" s="14"/>
      <c r="P2543" s="13" t="s">
        <v>4597</v>
      </c>
      <c r="Q2543" s="16" t="s">
        <v>14669</v>
      </c>
    </row>
    <row r="2544" customFormat="false" ht="44" hidden="false" customHeight="false" outlineLevel="0" collapsed="false">
      <c r="A2544" s="13" t="s">
        <v>14670</v>
      </c>
      <c r="B2544" s="14" t="s">
        <v>165</v>
      </c>
      <c r="C2544" s="13" t="s">
        <v>178</v>
      </c>
      <c r="D2544" s="14" t="s">
        <v>4017</v>
      </c>
      <c r="E2544" s="16" t="s">
        <v>14671</v>
      </c>
      <c r="F2544" s="14" t="s">
        <v>396</v>
      </c>
      <c r="G2544" s="16" t="s">
        <v>14660</v>
      </c>
      <c r="H2544" s="13" t="s">
        <v>14661</v>
      </c>
      <c r="I2544" s="13" t="s">
        <v>4020</v>
      </c>
      <c r="J2544" s="14" t="s">
        <v>4021</v>
      </c>
      <c r="K2544" s="14"/>
      <c r="L2544" s="14"/>
      <c r="M2544" s="13" t="s">
        <v>54</v>
      </c>
      <c r="N2544" s="13" t="s">
        <v>249</v>
      </c>
      <c r="O2544" s="14"/>
      <c r="P2544" s="13" t="s">
        <v>4597</v>
      </c>
      <c r="Q2544" s="16" t="s">
        <v>14672</v>
      </c>
    </row>
    <row r="2545" customFormat="false" ht="100.7" hidden="false" customHeight="false" outlineLevel="0" collapsed="false">
      <c r="A2545" s="13" t="s">
        <v>14673</v>
      </c>
      <c r="B2545" s="14" t="s">
        <v>165</v>
      </c>
      <c r="C2545" s="13" t="s">
        <v>178</v>
      </c>
      <c r="D2545" s="14" t="s">
        <v>4017</v>
      </c>
      <c r="E2545" s="16" t="s">
        <v>14674</v>
      </c>
      <c r="F2545" s="14" t="s">
        <v>415</v>
      </c>
      <c r="G2545" s="16" t="s">
        <v>14660</v>
      </c>
      <c r="H2545" s="13" t="s">
        <v>14661</v>
      </c>
      <c r="I2545" s="13" t="s">
        <v>14675</v>
      </c>
      <c r="J2545" s="13" t="s">
        <v>14676</v>
      </c>
      <c r="K2545" s="13" t="s">
        <v>14677</v>
      </c>
      <c r="L2545" s="13" t="s">
        <v>14678</v>
      </c>
      <c r="M2545" s="13" t="s">
        <v>53</v>
      </c>
      <c r="N2545" s="13" t="s">
        <v>249</v>
      </c>
      <c r="O2545" s="14"/>
      <c r="P2545" s="13" t="s">
        <v>4597</v>
      </c>
      <c r="Q2545" s="16" t="s">
        <v>14679</v>
      </c>
    </row>
    <row r="2546" customFormat="false" ht="58.2" hidden="false" customHeight="false" outlineLevel="0" collapsed="false">
      <c r="A2546" s="13" t="s">
        <v>14680</v>
      </c>
      <c r="B2546" s="14" t="s">
        <v>165</v>
      </c>
      <c r="C2546" s="13" t="s">
        <v>178</v>
      </c>
      <c r="D2546" s="14" t="s">
        <v>14681</v>
      </c>
      <c r="E2546" s="16" t="s">
        <v>14682</v>
      </c>
      <c r="F2546" s="14" t="s">
        <v>415</v>
      </c>
      <c r="G2546" s="16" t="s">
        <v>14683</v>
      </c>
      <c r="H2546" s="13" t="s">
        <v>14661</v>
      </c>
      <c r="I2546" s="13" t="s">
        <v>14684</v>
      </c>
      <c r="J2546" s="13" t="s">
        <v>14685</v>
      </c>
      <c r="K2546" s="13" t="s">
        <v>14686</v>
      </c>
      <c r="L2546" s="13" t="s">
        <v>14687</v>
      </c>
      <c r="M2546" s="13" t="s">
        <v>53</v>
      </c>
      <c r="N2546" s="13" t="s">
        <v>249</v>
      </c>
      <c r="O2546" s="14"/>
      <c r="P2546" s="13" t="s">
        <v>4597</v>
      </c>
      <c r="Q2546" s="16" t="s">
        <v>14688</v>
      </c>
    </row>
    <row r="2547" customFormat="false" ht="44" hidden="false" customHeight="false" outlineLevel="0" collapsed="false">
      <c r="A2547" s="13" t="s">
        <v>14689</v>
      </c>
      <c r="B2547" s="14" t="s">
        <v>165</v>
      </c>
      <c r="C2547" s="13" t="s">
        <v>178</v>
      </c>
      <c r="D2547" s="14" t="s">
        <v>14681</v>
      </c>
      <c r="E2547" s="16" t="s">
        <v>14690</v>
      </c>
      <c r="F2547" s="14" t="s">
        <v>415</v>
      </c>
      <c r="G2547" s="16" t="s">
        <v>14691</v>
      </c>
      <c r="H2547" s="13" t="s">
        <v>14661</v>
      </c>
      <c r="I2547" s="13" t="s">
        <v>14692</v>
      </c>
      <c r="J2547" s="13" t="s">
        <v>14693</v>
      </c>
      <c r="K2547" s="13" t="s">
        <v>14694</v>
      </c>
      <c r="L2547" s="13" t="s">
        <v>14695</v>
      </c>
      <c r="M2547" s="13" t="s">
        <v>53</v>
      </c>
      <c r="N2547" s="13" t="s">
        <v>249</v>
      </c>
      <c r="O2547" s="14"/>
      <c r="P2547" s="13" t="s">
        <v>4597</v>
      </c>
      <c r="Q2547" s="16" t="s">
        <v>14696</v>
      </c>
    </row>
    <row r="2548" customFormat="false" ht="58.2" hidden="false" customHeight="false" outlineLevel="0" collapsed="false">
      <c r="A2548" s="13" t="s">
        <v>14697</v>
      </c>
      <c r="B2548" s="14" t="s">
        <v>165</v>
      </c>
      <c r="C2548" s="13" t="s">
        <v>178</v>
      </c>
      <c r="D2548" s="14" t="s">
        <v>14698</v>
      </c>
      <c r="E2548" s="16" t="s">
        <v>14699</v>
      </c>
      <c r="F2548" s="14" t="s">
        <v>415</v>
      </c>
      <c r="G2548" s="16" t="s">
        <v>14700</v>
      </c>
      <c r="H2548" s="13" t="s">
        <v>14701</v>
      </c>
      <c r="I2548" s="13" t="s">
        <v>14702</v>
      </c>
      <c r="J2548" s="13" t="s">
        <v>14703</v>
      </c>
      <c r="K2548" s="13" t="s">
        <v>14704</v>
      </c>
      <c r="L2548" s="13" t="s">
        <v>14705</v>
      </c>
      <c r="M2548" s="13" t="s">
        <v>53</v>
      </c>
      <c r="N2548" s="13" t="s">
        <v>249</v>
      </c>
      <c r="O2548" s="14"/>
      <c r="P2548" s="13" t="s">
        <v>4597</v>
      </c>
      <c r="Q2548" s="16" t="s">
        <v>14706</v>
      </c>
    </row>
    <row r="2549" customFormat="false" ht="72.35" hidden="false" customHeight="false" outlineLevel="0" collapsed="false">
      <c r="A2549" s="13" t="s">
        <v>14707</v>
      </c>
      <c r="B2549" s="14" t="s">
        <v>165</v>
      </c>
      <c r="C2549" s="13" t="s">
        <v>178</v>
      </c>
      <c r="D2549" s="14" t="s">
        <v>14708</v>
      </c>
      <c r="E2549" s="16" t="s">
        <v>14709</v>
      </c>
      <c r="F2549" s="14" t="s">
        <v>415</v>
      </c>
      <c r="G2549" s="16" t="s">
        <v>14710</v>
      </c>
      <c r="H2549" s="13" t="s">
        <v>13360</v>
      </c>
      <c r="I2549" s="13" t="s">
        <v>14711</v>
      </c>
      <c r="J2549" s="13" t="s">
        <v>14712</v>
      </c>
      <c r="K2549" s="13" t="s">
        <v>14713</v>
      </c>
      <c r="L2549" s="13" t="s">
        <v>14714</v>
      </c>
      <c r="M2549" s="13" t="s">
        <v>53</v>
      </c>
      <c r="N2549" s="13" t="s">
        <v>249</v>
      </c>
      <c r="O2549" s="14"/>
      <c r="P2549" s="13" t="s">
        <v>4597</v>
      </c>
      <c r="Q2549" s="16" t="s">
        <v>14715</v>
      </c>
    </row>
    <row r="2550" customFormat="false" ht="58.2" hidden="false" customHeight="false" outlineLevel="0" collapsed="false">
      <c r="A2550" s="13" t="s">
        <v>14716</v>
      </c>
      <c r="B2550" s="14" t="s">
        <v>165</v>
      </c>
      <c r="C2550" s="13" t="s">
        <v>178</v>
      </c>
      <c r="D2550" s="14" t="s">
        <v>14717</v>
      </c>
      <c r="E2550" s="16" t="s">
        <v>14718</v>
      </c>
      <c r="F2550" s="14" t="s">
        <v>415</v>
      </c>
      <c r="G2550" s="16" t="s">
        <v>14719</v>
      </c>
      <c r="H2550" s="13" t="s">
        <v>13360</v>
      </c>
      <c r="I2550" s="13" t="s">
        <v>14720</v>
      </c>
      <c r="J2550" s="13" t="s">
        <v>14721</v>
      </c>
      <c r="K2550" s="13" t="s">
        <v>14722</v>
      </c>
      <c r="L2550" s="13" t="s">
        <v>14723</v>
      </c>
      <c r="M2550" s="13" t="s">
        <v>53</v>
      </c>
      <c r="N2550" s="13" t="s">
        <v>249</v>
      </c>
      <c r="O2550" s="14"/>
      <c r="P2550" s="13" t="s">
        <v>4597</v>
      </c>
      <c r="Q2550" s="16" t="s">
        <v>14724</v>
      </c>
    </row>
    <row r="2551" customFormat="false" ht="58.2" hidden="false" customHeight="false" outlineLevel="0" collapsed="false">
      <c r="A2551" s="13" t="s">
        <v>14725</v>
      </c>
      <c r="B2551" s="14" t="s">
        <v>165</v>
      </c>
      <c r="C2551" s="13" t="s">
        <v>178</v>
      </c>
      <c r="D2551" s="14" t="s">
        <v>14717</v>
      </c>
      <c r="E2551" s="16" t="s">
        <v>14726</v>
      </c>
      <c r="F2551" s="14" t="s">
        <v>415</v>
      </c>
      <c r="G2551" s="16" t="s">
        <v>14719</v>
      </c>
      <c r="H2551" s="13" t="s">
        <v>13360</v>
      </c>
      <c r="I2551" s="13" t="s">
        <v>14727</v>
      </c>
      <c r="J2551" s="13" t="s">
        <v>14728</v>
      </c>
      <c r="K2551" s="13" t="s">
        <v>14729</v>
      </c>
      <c r="L2551" s="13" t="s">
        <v>14730</v>
      </c>
      <c r="M2551" s="13" t="s">
        <v>53</v>
      </c>
      <c r="N2551" s="13" t="s">
        <v>249</v>
      </c>
      <c r="O2551" s="14"/>
      <c r="P2551" s="13" t="s">
        <v>4597</v>
      </c>
      <c r="Q2551" s="16" t="s">
        <v>14731</v>
      </c>
    </row>
    <row r="2552" customFormat="false" ht="58.2" hidden="false" customHeight="false" outlineLevel="0" collapsed="false">
      <c r="A2552" s="13" t="s">
        <v>14732</v>
      </c>
      <c r="B2552" s="14" t="s">
        <v>165</v>
      </c>
      <c r="C2552" s="13" t="s">
        <v>178</v>
      </c>
      <c r="D2552" s="14" t="s">
        <v>14717</v>
      </c>
      <c r="E2552" s="16" t="s">
        <v>14733</v>
      </c>
      <c r="F2552" s="14" t="s">
        <v>415</v>
      </c>
      <c r="G2552" s="16" t="s">
        <v>14719</v>
      </c>
      <c r="H2552" s="13" t="s">
        <v>13360</v>
      </c>
      <c r="I2552" s="13" t="s">
        <v>14734</v>
      </c>
      <c r="J2552" s="13" t="s">
        <v>14735</v>
      </c>
      <c r="K2552" s="13" t="s">
        <v>14736</v>
      </c>
      <c r="L2552" s="13" t="s">
        <v>14737</v>
      </c>
      <c r="M2552" s="13" t="s">
        <v>53</v>
      </c>
      <c r="N2552" s="13" t="s">
        <v>249</v>
      </c>
      <c r="O2552" s="14"/>
      <c r="P2552" s="13" t="s">
        <v>4597</v>
      </c>
      <c r="Q2552" s="16" t="s">
        <v>14738</v>
      </c>
    </row>
    <row r="2553" customFormat="false" ht="58.2" hidden="false" customHeight="false" outlineLevel="0" collapsed="false">
      <c r="A2553" s="13" t="s">
        <v>14739</v>
      </c>
      <c r="B2553" s="14" t="s">
        <v>165</v>
      </c>
      <c r="C2553" s="13" t="s">
        <v>178</v>
      </c>
      <c r="D2553" s="14" t="s">
        <v>14717</v>
      </c>
      <c r="E2553" s="16" t="s">
        <v>14740</v>
      </c>
      <c r="F2553" s="14" t="s">
        <v>415</v>
      </c>
      <c r="G2553" s="16" t="s">
        <v>14719</v>
      </c>
      <c r="H2553" s="13" t="s">
        <v>13360</v>
      </c>
      <c r="I2553" s="13" t="s">
        <v>14741</v>
      </c>
      <c r="J2553" s="13" t="s">
        <v>14742</v>
      </c>
      <c r="K2553" s="13" t="s">
        <v>14743</v>
      </c>
      <c r="L2553" s="13" t="s">
        <v>14744</v>
      </c>
      <c r="M2553" s="13" t="s">
        <v>53</v>
      </c>
      <c r="N2553" s="13" t="s">
        <v>249</v>
      </c>
      <c r="O2553" s="14"/>
      <c r="P2553" s="13" t="s">
        <v>4597</v>
      </c>
      <c r="Q2553" s="16" t="s">
        <v>14745</v>
      </c>
    </row>
    <row r="2554" customFormat="false" ht="58.2" hidden="false" customHeight="false" outlineLevel="0" collapsed="false">
      <c r="A2554" s="13" t="s">
        <v>14746</v>
      </c>
      <c r="B2554" s="14" t="s">
        <v>165</v>
      </c>
      <c r="C2554" s="13" t="s">
        <v>178</v>
      </c>
      <c r="D2554" s="14" t="s">
        <v>14747</v>
      </c>
      <c r="E2554" s="16" t="s">
        <v>14748</v>
      </c>
      <c r="F2554" s="14" t="s">
        <v>396</v>
      </c>
      <c r="G2554" s="16" t="s">
        <v>14749</v>
      </c>
      <c r="H2554" s="13" t="s">
        <v>14661</v>
      </c>
      <c r="I2554" s="13" t="s">
        <v>4020</v>
      </c>
      <c r="J2554" s="14" t="s">
        <v>4021</v>
      </c>
      <c r="K2554" s="14"/>
      <c r="L2554" s="14"/>
      <c r="M2554" s="13" t="s">
        <v>54</v>
      </c>
      <c r="N2554" s="13" t="s">
        <v>249</v>
      </c>
      <c r="O2554" s="14"/>
      <c r="P2554" s="13" t="s">
        <v>4597</v>
      </c>
      <c r="Q2554" s="16" t="s">
        <v>14750</v>
      </c>
    </row>
    <row r="2555" customFormat="false" ht="29.85" hidden="false" customHeight="false" outlineLevel="0" collapsed="false">
      <c r="A2555" s="13" t="s">
        <v>14751</v>
      </c>
      <c r="B2555" s="14" t="s">
        <v>165</v>
      </c>
      <c r="C2555" s="13" t="s">
        <v>180</v>
      </c>
      <c r="D2555" s="14" t="s">
        <v>14752</v>
      </c>
      <c r="E2555" s="16" t="s">
        <v>14753</v>
      </c>
      <c r="F2555" s="14" t="s">
        <v>396</v>
      </c>
      <c r="G2555" s="16" t="s">
        <v>14754</v>
      </c>
      <c r="H2555" s="13" t="s">
        <v>14755</v>
      </c>
      <c r="I2555" s="13" t="s">
        <v>14756</v>
      </c>
      <c r="J2555" s="13" t="s">
        <v>14757</v>
      </c>
      <c r="K2555" s="13" t="s">
        <v>14758</v>
      </c>
      <c r="L2555" s="13" t="s">
        <v>14759</v>
      </c>
      <c r="M2555" s="13" t="s">
        <v>53</v>
      </c>
      <c r="N2555" s="13" t="s">
        <v>249</v>
      </c>
      <c r="O2555" s="14"/>
      <c r="P2555" s="13" t="s">
        <v>4597</v>
      </c>
      <c r="Q2555" s="16" t="s">
        <v>14760</v>
      </c>
    </row>
    <row r="2556" customFormat="false" ht="58.2" hidden="false" customHeight="false" outlineLevel="0" collapsed="false">
      <c r="A2556" s="13" t="s">
        <v>14761</v>
      </c>
      <c r="B2556" s="14" t="s">
        <v>165</v>
      </c>
      <c r="C2556" s="13" t="s">
        <v>180</v>
      </c>
      <c r="D2556" s="14" t="s">
        <v>14752</v>
      </c>
      <c r="E2556" s="16" t="s">
        <v>14762</v>
      </c>
      <c r="F2556" s="14" t="s">
        <v>415</v>
      </c>
      <c r="G2556" s="16" t="s">
        <v>14754</v>
      </c>
      <c r="H2556" s="13" t="s">
        <v>14755</v>
      </c>
      <c r="I2556" s="13" t="s">
        <v>14763</v>
      </c>
      <c r="J2556" s="13" t="s">
        <v>14764</v>
      </c>
      <c r="K2556" s="13" t="s">
        <v>14765</v>
      </c>
      <c r="L2556" s="13" t="s">
        <v>14766</v>
      </c>
      <c r="M2556" s="13" t="s">
        <v>56</v>
      </c>
      <c r="N2556" s="13" t="s">
        <v>249</v>
      </c>
      <c r="O2556" s="14"/>
      <c r="P2556" s="13" t="s">
        <v>4597</v>
      </c>
      <c r="Q2556" s="16" t="s">
        <v>14767</v>
      </c>
    </row>
    <row r="2557" customFormat="false" ht="44" hidden="false" customHeight="false" outlineLevel="0" collapsed="false">
      <c r="A2557" s="13" t="s">
        <v>14768</v>
      </c>
      <c r="B2557" s="14" t="s">
        <v>165</v>
      </c>
      <c r="C2557" s="13" t="s">
        <v>180</v>
      </c>
      <c r="D2557" s="14" t="s">
        <v>14752</v>
      </c>
      <c r="E2557" s="16" t="s">
        <v>14769</v>
      </c>
      <c r="F2557" s="14" t="s">
        <v>396</v>
      </c>
      <c r="G2557" s="16" t="s">
        <v>14754</v>
      </c>
      <c r="H2557" s="13" t="s">
        <v>14755</v>
      </c>
      <c r="I2557" s="13" t="s">
        <v>14756</v>
      </c>
      <c r="J2557" s="13" t="s">
        <v>14757</v>
      </c>
      <c r="K2557" s="13" t="s">
        <v>14758</v>
      </c>
      <c r="L2557" s="13" t="s">
        <v>14759</v>
      </c>
      <c r="M2557" s="13" t="s">
        <v>53</v>
      </c>
      <c r="N2557" s="13" t="s">
        <v>249</v>
      </c>
      <c r="O2557" s="14"/>
      <c r="P2557" s="13" t="s">
        <v>4597</v>
      </c>
      <c r="Q2557" s="16" t="s">
        <v>14770</v>
      </c>
    </row>
    <row r="2558" customFormat="false" ht="58.2" hidden="false" customHeight="false" outlineLevel="0" collapsed="false">
      <c r="A2558" s="13" t="s">
        <v>14771</v>
      </c>
      <c r="B2558" s="14" t="s">
        <v>165</v>
      </c>
      <c r="C2558" s="13" t="s">
        <v>180</v>
      </c>
      <c r="D2558" s="14" t="s">
        <v>14772</v>
      </c>
      <c r="E2558" s="16" t="s">
        <v>14773</v>
      </c>
      <c r="F2558" s="14" t="s">
        <v>415</v>
      </c>
      <c r="G2558" s="16" t="s">
        <v>14774</v>
      </c>
      <c r="H2558" s="13" t="s">
        <v>14775</v>
      </c>
      <c r="I2558" s="13" t="s">
        <v>14776</v>
      </c>
      <c r="J2558" s="13" t="s">
        <v>14777</v>
      </c>
      <c r="K2558" s="13" t="s">
        <v>14778</v>
      </c>
      <c r="L2558" s="13" t="s">
        <v>14779</v>
      </c>
      <c r="M2558" s="13" t="s">
        <v>56</v>
      </c>
      <c r="N2558" s="13" t="s">
        <v>249</v>
      </c>
      <c r="O2558" s="14"/>
      <c r="P2558" s="13" t="s">
        <v>4597</v>
      </c>
      <c r="Q2558" s="16" t="s">
        <v>14780</v>
      </c>
    </row>
    <row r="2559" customFormat="false" ht="44" hidden="false" customHeight="false" outlineLevel="0" collapsed="false">
      <c r="A2559" s="13" t="s">
        <v>14781</v>
      </c>
      <c r="B2559" s="14" t="s">
        <v>165</v>
      </c>
      <c r="C2559" s="13" t="s">
        <v>180</v>
      </c>
      <c r="D2559" s="14" t="s">
        <v>14782</v>
      </c>
      <c r="E2559" s="16" t="s">
        <v>14783</v>
      </c>
      <c r="F2559" s="14" t="s">
        <v>396</v>
      </c>
      <c r="G2559" s="16" t="s">
        <v>14784</v>
      </c>
      <c r="H2559" s="13" t="s">
        <v>14775</v>
      </c>
      <c r="I2559" s="13" t="s">
        <v>14785</v>
      </c>
      <c r="J2559" s="13" t="s">
        <v>14786</v>
      </c>
      <c r="K2559" s="13" t="s">
        <v>14787</v>
      </c>
      <c r="L2559" s="13" t="s">
        <v>14788</v>
      </c>
      <c r="M2559" s="13" t="s">
        <v>53</v>
      </c>
      <c r="N2559" s="13" t="s">
        <v>249</v>
      </c>
      <c r="O2559" s="14"/>
      <c r="P2559" s="13" t="s">
        <v>4597</v>
      </c>
      <c r="Q2559" s="15" t="s">
        <v>14789</v>
      </c>
    </row>
    <row r="2560" customFormat="false" ht="58.2" hidden="false" customHeight="false" outlineLevel="0" collapsed="false">
      <c r="A2560" s="13" t="s">
        <v>14790</v>
      </c>
      <c r="B2560" s="14" t="s">
        <v>165</v>
      </c>
      <c r="C2560" s="13" t="s">
        <v>180</v>
      </c>
      <c r="D2560" s="14" t="s">
        <v>14782</v>
      </c>
      <c r="E2560" s="16" t="s">
        <v>14791</v>
      </c>
      <c r="F2560" s="14" t="s">
        <v>396</v>
      </c>
      <c r="G2560" s="16" t="s">
        <v>14784</v>
      </c>
      <c r="H2560" s="13" t="s">
        <v>14775</v>
      </c>
      <c r="I2560" s="13" t="s">
        <v>14785</v>
      </c>
      <c r="J2560" s="13" t="s">
        <v>14786</v>
      </c>
      <c r="K2560" s="13" t="s">
        <v>14787</v>
      </c>
      <c r="L2560" s="13" t="s">
        <v>14788</v>
      </c>
      <c r="M2560" s="13" t="s">
        <v>53</v>
      </c>
      <c r="N2560" s="13" t="s">
        <v>249</v>
      </c>
      <c r="O2560" s="14"/>
      <c r="P2560" s="13" t="s">
        <v>4597</v>
      </c>
      <c r="Q2560" s="16" t="s">
        <v>14792</v>
      </c>
    </row>
    <row r="2561" customFormat="false" ht="58.2" hidden="false" customHeight="false" outlineLevel="0" collapsed="false">
      <c r="A2561" s="13" t="s">
        <v>14793</v>
      </c>
      <c r="B2561" s="14" t="s">
        <v>165</v>
      </c>
      <c r="C2561" s="13" t="s">
        <v>180</v>
      </c>
      <c r="D2561" s="14" t="s">
        <v>14794</v>
      </c>
      <c r="E2561" s="16" t="s">
        <v>14795</v>
      </c>
      <c r="F2561" s="14" t="s">
        <v>415</v>
      </c>
      <c r="G2561" s="16" t="s">
        <v>14784</v>
      </c>
      <c r="H2561" s="13" t="s">
        <v>14775</v>
      </c>
      <c r="I2561" s="13" t="s">
        <v>14796</v>
      </c>
      <c r="J2561" s="13" t="s">
        <v>14797</v>
      </c>
      <c r="K2561" s="13" t="s">
        <v>14798</v>
      </c>
      <c r="L2561" s="13" t="s">
        <v>14799</v>
      </c>
      <c r="M2561" s="13" t="s">
        <v>56</v>
      </c>
      <c r="N2561" s="13" t="s">
        <v>249</v>
      </c>
      <c r="O2561" s="14"/>
      <c r="P2561" s="13" t="s">
        <v>4597</v>
      </c>
      <c r="Q2561" s="16" t="s">
        <v>14800</v>
      </c>
    </row>
    <row r="2562" customFormat="false" ht="58.2" hidden="false" customHeight="false" outlineLevel="0" collapsed="false">
      <c r="A2562" s="13" t="s">
        <v>14801</v>
      </c>
      <c r="B2562" s="14" t="s">
        <v>165</v>
      </c>
      <c r="C2562" s="13" t="s">
        <v>180</v>
      </c>
      <c r="D2562" s="14" t="s">
        <v>14802</v>
      </c>
      <c r="E2562" s="16" t="s">
        <v>14803</v>
      </c>
      <c r="F2562" s="14" t="s">
        <v>396</v>
      </c>
      <c r="G2562" s="16" t="s">
        <v>14804</v>
      </c>
      <c r="H2562" s="13" t="s">
        <v>14805</v>
      </c>
      <c r="I2562" s="13" t="s">
        <v>14806</v>
      </c>
      <c r="J2562" s="13" t="s">
        <v>14807</v>
      </c>
      <c r="K2562" s="13" t="s">
        <v>14808</v>
      </c>
      <c r="L2562" s="13" t="s">
        <v>14809</v>
      </c>
      <c r="M2562" s="13" t="s">
        <v>53</v>
      </c>
      <c r="N2562" s="13" t="s">
        <v>249</v>
      </c>
      <c r="O2562" s="14"/>
      <c r="P2562" s="13" t="s">
        <v>4597</v>
      </c>
      <c r="Q2562" s="16" t="s">
        <v>14810</v>
      </c>
    </row>
    <row r="2563" customFormat="false" ht="44" hidden="false" customHeight="false" outlineLevel="0" collapsed="false">
      <c r="A2563" s="13" t="s">
        <v>14811</v>
      </c>
      <c r="B2563" s="14" t="s">
        <v>165</v>
      </c>
      <c r="C2563" s="13" t="s">
        <v>180</v>
      </c>
      <c r="D2563" s="14" t="s">
        <v>14802</v>
      </c>
      <c r="E2563" s="16" t="s">
        <v>14812</v>
      </c>
      <c r="F2563" s="14" t="s">
        <v>396</v>
      </c>
      <c r="G2563" s="16" t="s">
        <v>14804</v>
      </c>
      <c r="H2563" s="13" t="s">
        <v>14805</v>
      </c>
      <c r="I2563" s="13" t="s">
        <v>14813</v>
      </c>
      <c r="J2563" s="13" t="s">
        <v>14814</v>
      </c>
      <c r="K2563" s="13" t="s">
        <v>14815</v>
      </c>
      <c r="L2563" s="13" t="s">
        <v>14816</v>
      </c>
      <c r="M2563" s="13" t="s">
        <v>52</v>
      </c>
      <c r="N2563" s="13" t="s">
        <v>249</v>
      </c>
      <c r="O2563" s="14"/>
      <c r="P2563" s="13" t="s">
        <v>4597</v>
      </c>
      <c r="Q2563" s="16" t="s">
        <v>14817</v>
      </c>
    </row>
    <row r="2564" customFormat="false" ht="58.2" hidden="false" customHeight="false" outlineLevel="0" collapsed="false">
      <c r="A2564" s="13" t="s">
        <v>14818</v>
      </c>
      <c r="B2564" s="14" t="s">
        <v>165</v>
      </c>
      <c r="C2564" s="13" t="s">
        <v>180</v>
      </c>
      <c r="D2564" s="14" t="s">
        <v>14802</v>
      </c>
      <c r="E2564" s="16" t="s">
        <v>14819</v>
      </c>
      <c r="F2564" s="14" t="s">
        <v>450</v>
      </c>
      <c r="G2564" s="16" t="s">
        <v>14804</v>
      </c>
      <c r="H2564" s="13" t="s">
        <v>14805</v>
      </c>
      <c r="I2564" s="13" t="s">
        <v>14820</v>
      </c>
      <c r="J2564" s="13" t="s">
        <v>14821</v>
      </c>
      <c r="K2564" s="13" t="s">
        <v>14822</v>
      </c>
      <c r="L2564" s="13" t="s">
        <v>14823</v>
      </c>
      <c r="M2564" s="13" t="s">
        <v>53</v>
      </c>
      <c r="N2564" s="13" t="s">
        <v>249</v>
      </c>
      <c r="O2564" s="14"/>
      <c r="P2564" s="13" t="s">
        <v>4597</v>
      </c>
      <c r="Q2564" s="16" t="s">
        <v>14824</v>
      </c>
    </row>
    <row r="2565" customFormat="false" ht="44" hidden="false" customHeight="false" outlineLevel="0" collapsed="false">
      <c r="A2565" s="13" t="s">
        <v>14825</v>
      </c>
      <c r="B2565" s="14" t="s">
        <v>165</v>
      </c>
      <c r="C2565" s="13" t="s">
        <v>180</v>
      </c>
      <c r="D2565" s="14" t="s">
        <v>14826</v>
      </c>
      <c r="E2565" s="16" t="s">
        <v>14827</v>
      </c>
      <c r="F2565" s="14" t="s">
        <v>396</v>
      </c>
      <c r="G2565" s="16" t="s">
        <v>14828</v>
      </c>
      <c r="H2565" s="13" t="s">
        <v>14829</v>
      </c>
      <c r="I2565" s="13" t="s">
        <v>14830</v>
      </c>
      <c r="J2565" s="14" t="s">
        <v>14831</v>
      </c>
      <c r="K2565" s="14"/>
      <c r="L2565" s="14"/>
      <c r="M2565" s="13" t="s">
        <v>53</v>
      </c>
      <c r="N2565" s="13" t="s">
        <v>249</v>
      </c>
      <c r="O2565" s="14"/>
      <c r="P2565" s="13" t="s">
        <v>4597</v>
      </c>
      <c r="Q2565" s="15" t="s">
        <v>14832</v>
      </c>
    </row>
    <row r="2566" customFormat="false" ht="44" hidden="false" customHeight="false" outlineLevel="0" collapsed="false">
      <c r="A2566" s="13" t="s">
        <v>14833</v>
      </c>
      <c r="B2566" s="14" t="s">
        <v>165</v>
      </c>
      <c r="C2566" s="13" t="s">
        <v>180</v>
      </c>
      <c r="D2566" s="14" t="s">
        <v>14826</v>
      </c>
      <c r="E2566" s="16" t="s">
        <v>14834</v>
      </c>
      <c r="F2566" s="14" t="s">
        <v>415</v>
      </c>
      <c r="G2566" s="16" t="s">
        <v>14828</v>
      </c>
      <c r="H2566" s="13" t="s">
        <v>14829</v>
      </c>
      <c r="I2566" s="13" t="s">
        <v>14835</v>
      </c>
      <c r="J2566" s="13" t="s">
        <v>14836</v>
      </c>
      <c r="K2566" s="13" t="s">
        <v>14837</v>
      </c>
      <c r="L2566" s="13" t="s">
        <v>14838</v>
      </c>
      <c r="M2566" s="13" t="s">
        <v>53</v>
      </c>
      <c r="N2566" s="13" t="s">
        <v>249</v>
      </c>
      <c r="O2566" s="14"/>
      <c r="P2566" s="13" t="s">
        <v>4597</v>
      </c>
      <c r="Q2566" s="16" t="s">
        <v>14839</v>
      </c>
    </row>
    <row r="2567" customFormat="false" ht="44" hidden="false" customHeight="false" outlineLevel="0" collapsed="false">
      <c r="A2567" s="13" t="s">
        <v>14840</v>
      </c>
      <c r="B2567" s="14" t="s">
        <v>165</v>
      </c>
      <c r="C2567" s="13" t="s">
        <v>180</v>
      </c>
      <c r="D2567" s="14" t="s">
        <v>14826</v>
      </c>
      <c r="E2567" s="16" t="s">
        <v>14841</v>
      </c>
      <c r="F2567" s="14" t="s">
        <v>396</v>
      </c>
      <c r="G2567" s="16" t="s">
        <v>14828</v>
      </c>
      <c r="H2567" s="13" t="s">
        <v>14829</v>
      </c>
      <c r="I2567" s="13" t="s">
        <v>14830</v>
      </c>
      <c r="J2567" s="14" t="s">
        <v>14831</v>
      </c>
      <c r="K2567" s="14"/>
      <c r="L2567" s="14"/>
      <c r="M2567" s="13" t="s">
        <v>53</v>
      </c>
      <c r="N2567" s="13" t="s">
        <v>249</v>
      </c>
      <c r="O2567" s="14"/>
      <c r="P2567" s="13" t="s">
        <v>4597</v>
      </c>
      <c r="Q2567" s="16" t="s">
        <v>14842</v>
      </c>
    </row>
    <row r="2568" customFormat="false" ht="58.2" hidden="false" customHeight="false" outlineLevel="0" collapsed="false">
      <c r="A2568" s="13" t="s">
        <v>14843</v>
      </c>
      <c r="B2568" s="14" t="s">
        <v>165</v>
      </c>
      <c r="C2568" s="13" t="s">
        <v>180</v>
      </c>
      <c r="D2568" s="14" t="s">
        <v>14844</v>
      </c>
      <c r="E2568" s="16" t="s">
        <v>14845</v>
      </c>
      <c r="F2568" s="14" t="s">
        <v>450</v>
      </c>
      <c r="G2568" s="16" t="s">
        <v>14846</v>
      </c>
      <c r="H2568" s="13" t="s">
        <v>14829</v>
      </c>
      <c r="I2568" s="13" t="s">
        <v>14847</v>
      </c>
      <c r="J2568" s="13" t="s">
        <v>14848</v>
      </c>
      <c r="K2568" s="13" t="s">
        <v>14849</v>
      </c>
      <c r="L2568" s="13" t="s">
        <v>14850</v>
      </c>
      <c r="M2568" s="13" t="s">
        <v>56</v>
      </c>
      <c r="N2568" s="13" t="s">
        <v>249</v>
      </c>
      <c r="O2568" s="14"/>
      <c r="P2568" s="13" t="s">
        <v>4597</v>
      </c>
      <c r="Q2568" s="16" t="s">
        <v>14851</v>
      </c>
    </row>
    <row r="2569" customFormat="false" ht="44" hidden="false" customHeight="false" outlineLevel="0" collapsed="false">
      <c r="A2569" s="13" t="s">
        <v>14852</v>
      </c>
      <c r="B2569" s="14" t="s">
        <v>165</v>
      </c>
      <c r="C2569" s="13" t="s">
        <v>180</v>
      </c>
      <c r="D2569" s="14" t="s">
        <v>14853</v>
      </c>
      <c r="E2569" s="16" t="s">
        <v>14854</v>
      </c>
      <c r="F2569" s="14" t="s">
        <v>3350</v>
      </c>
      <c r="G2569" s="16" t="s">
        <v>14855</v>
      </c>
      <c r="H2569" s="13" t="s">
        <v>14856</v>
      </c>
      <c r="I2569" s="13" t="s">
        <v>14857</v>
      </c>
      <c r="J2569" s="13" t="s">
        <v>14858</v>
      </c>
      <c r="K2569" s="13" t="s">
        <v>14859</v>
      </c>
      <c r="L2569" s="13" t="s">
        <v>14860</v>
      </c>
      <c r="M2569" s="13" t="s">
        <v>53</v>
      </c>
      <c r="N2569" s="13" t="s">
        <v>249</v>
      </c>
      <c r="O2569" s="14"/>
      <c r="P2569" s="13" t="s">
        <v>4597</v>
      </c>
      <c r="Q2569" s="16" t="s">
        <v>14861</v>
      </c>
    </row>
    <row r="2570" customFormat="false" ht="58.2" hidden="false" customHeight="false" outlineLevel="0" collapsed="false">
      <c r="A2570" s="13" t="s">
        <v>14862</v>
      </c>
      <c r="B2570" s="14" t="s">
        <v>165</v>
      </c>
      <c r="C2570" s="13" t="s">
        <v>180</v>
      </c>
      <c r="D2570" s="14" t="s">
        <v>14853</v>
      </c>
      <c r="E2570" s="16" t="s">
        <v>14863</v>
      </c>
      <c r="F2570" s="14" t="s">
        <v>415</v>
      </c>
      <c r="G2570" s="16" t="s">
        <v>14855</v>
      </c>
      <c r="H2570" s="13" t="s">
        <v>14856</v>
      </c>
      <c r="I2570" s="13" t="s">
        <v>14864</v>
      </c>
      <c r="J2570" s="13" t="s">
        <v>14865</v>
      </c>
      <c r="K2570" s="13" t="s">
        <v>14866</v>
      </c>
      <c r="L2570" s="13" t="s">
        <v>14867</v>
      </c>
      <c r="M2570" s="13" t="s">
        <v>52</v>
      </c>
      <c r="N2570" s="13" t="s">
        <v>249</v>
      </c>
      <c r="O2570" s="14"/>
      <c r="P2570" s="13" t="s">
        <v>4597</v>
      </c>
      <c r="Q2570" s="16" t="s">
        <v>14868</v>
      </c>
    </row>
    <row r="2571" customFormat="false" ht="72.35" hidden="false" customHeight="false" outlineLevel="0" collapsed="false">
      <c r="A2571" s="13" t="s">
        <v>14869</v>
      </c>
      <c r="B2571" s="14" t="s">
        <v>165</v>
      </c>
      <c r="C2571" s="13" t="s">
        <v>180</v>
      </c>
      <c r="D2571" s="14" t="s">
        <v>14870</v>
      </c>
      <c r="E2571" s="15" t="s">
        <v>14871</v>
      </c>
      <c r="F2571" s="14" t="s">
        <v>415</v>
      </c>
      <c r="G2571" s="16" t="s">
        <v>14872</v>
      </c>
      <c r="H2571" s="13" t="s">
        <v>14829</v>
      </c>
      <c r="I2571" s="13" t="s">
        <v>14873</v>
      </c>
      <c r="J2571" s="13" t="s">
        <v>14874</v>
      </c>
      <c r="K2571" s="13" t="s">
        <v>14875</v>
      </c>
      <c r="L2571" s="13" t="s">
        <v>14876</v>
      </c>
      <c r="M2571" s="13" t="s">
        <v>56</v>
      </c>
      <c r="N2571" s="13" t="s">
        <v>249</v>
      </c>
      <c r="O2571" s="14"/>
      <c r="P2571" s="13" t="s">
        <v>4597</v>
      </c>
      <c r="Q2571" s="16" t="s">
        <v>14877</v>
      </c>
    </row>
    <row r="2572" customFormat="false" ht="58.2" hidden="false" customHeight="false" outlineLevel="0" collapsed="false">
      <c r="A2572" s="13" t="s">
        <v>14878</v>
      </c>
      <c r="B2572" s="14" t="s">
        <v>165</v>
      </c>
      <c r="C2572" s="13" t="s">
        <v>180</v>
      </c>
      <c r="D2572" s="14" t="s">
        <v>14879</v>
      </c>
      <c r="E2572" s="16" t="s">
        <v>14880</v>
      </c>
      <c r="F2572" s="14" t="s">
        <v>396</v>
      </c>
      <c r="G2572" s="16" t="s">
        <v>14881</v>
      </c>
      <c r="H2572" s="13" t="s">
        <v>14775</v>
      </c>
      <c r="I2572" s="13" t="s">
        <v>14882</v>
      </c>
      <c r="J2572" s="13" t="s">
        <v>14883</v>
      </c>
      <c r="K2572" s="13" t="s">
        <v>14884</v>
      </c>
      <c r="L2572" s="13" t="s">
        <v>14885</v>
      </c>
      <c r="M2572" s="13" t="s">
        <v>53</v>
      </c>
      <c r="N2572" s="13" t="s">
        <v>249</v>
      </c>
      <c r="O2572" s="14"/>
      <c r="P2572" s="13" t="s">
        <v>4597</v>
      </c>
      <c r="Q2572" s="16" t="s">
        <v>14886</v>
      </c>
    </row>
    <row r="2573" customFormat="false" ht="44" hidden="false" customHeight="false" outlineLevel="0" collapsed="false">
      <c r="A2573" s="13" t="s">
        <v>14887</v>
      </c>
      <c r="B2573" s="14" t="s">
        <v>165</v>
      </c>
      <c r="C2573" s="13" t="s">
        <v>180</v>
      </c>
      <c r="D2573" s="14" t="s">
        <v>14888</v>
      </c>
      <c r="E2573" s="16" t="s">
        <v>14889</v>
      </c>
      <c r="F2573" s="14" t="s">
        <v>450</v>
      </c>
      <c r="G2573" s="16" t="s">
        <v>14890</v>
      </c>
      <c r="H2573" s="13" t="s">
        <v>14891</v>
      </c>
      <c r="I2573" s="13" t="s">
        <v>14892</v>
      </c>
      <c r="J2573" s="13" t="s">
        <v>14893</v>
      </c>
      <c r="K2573" s="13" t="s">
        <v>14894</v>
      </c>
      <c r="L2573" s="13" t="s">
        <v>14895</v>
      </c>
      <c r="M2573" s="13" t="s">
        <v>56</v>
      </c>
      <c r="N2573" s="13" t="s">
        <v>249</v>
      </c>
      <c r="O2573" s="14"/>
      <c r="P2573" s="13" t="s">
        <v>4597</v>
      </c>
      <c r="Q2573" s="16" t="s">
        <v>14896</v>
      </c>
    </row>
    <row r="2574" customFormat="false" ht="44" hidden="false" customHeight="false" outlineLevel="0" collapsed="false">
      <c r="A2574" s="13" t="s">
        <v>14897</v>
      </c>
      <c r="B2574" s="14" t="s">
        <v>165</v>
      </c>
      <c r="C2574" s="13" t="s">
        <v>180</v>
      </c>
      <c r="D2574" s="14" t="s">
        <v>14898</v>
      </c>
      <c r="E2574" s="16" t="s">
        <v>14899</v>
      </c>
      <c r="F2574" s="14" t="s">
        <v>415</v>
      </c>
      <c r="G2574" s="16" t="s">
        <v>14900</v>
      </c>
      <c r="H2574" s="13" t="s">
        <v>14891</v>
      </c>
      <c r="I2574" s="13" t="s">
        <v>14901</v>
      </c>
      <c r="J2574" s="13" t="s">
        <v>14902</v>
      </c>
      <c r="K2574" s="13" t="s">
        <v>14903</v>
      </c>
      <c r="L2574" s="13" t="s">
        <v>14904</v>
      </c>
      <c r="M2574" s="13" t="s">
        <v>53</v>
      </c>
      <c r="N2574" s="13" t="s">
        <v>249</v>
      </c>
      <c r="O2574" s="14"/>
      <c r="P2574" s="13" t="s">
        <v>4597</v>
      </c>
      <c r="Q2574" s="16" t="s">
        <v>14905</v>
      </c>
    </row>
    <row r="2575" customFormat="false" ht="44" hidden="false" customHeight="false" outlineLevel="0" collapsed="false">
      <c r="A2575" s="13" t="s">
        <v>14906</v>
      </c>
      <c r="B2575" s="14" t="s">
        <v>165</v>
      </c>
      <c r="C2575" s="13" t="s">
        <v>180</v>
      </c>
      <c r="D2575" s="14" t="s">
        <v>14898</v>
      </c>
      <c r="E2575" s="16" t="s">
        <v>14907</v>
      </c>
      <c r="F2575" s="14" t="s">
        <v>415</v>
      </c>
      <c r="G2575" s="16" t="s">
        <v>14900</v>
      </c>
      <c r="H2575" s="13" t="s">
        <v>14891</v>
      </c>
      <c r="I2575" s="13" t="s">
        <v>14901</v>
      </c>
      <c r="J2575" s="13" t="s">
        <v>14902</v>
      </c>
      <c r="K2575" s="13" t="s">
        <v>14903</v>
      </c>
      <c r="L2575" s="13" t="s">
        <v>14904</v>
      </c>
      <c r="M2575" s="13" t="s">
        <v>53</v>
      </c>
      <c r="N2575" s="13" t="s">
        <v>249</v>
      </c>
      <c r="O2575" s="14"/>
      <c r="P2575" s="13" t="s">
        <v>4597</v>
      </c>
      <c r="Q2575" s="16" t="s">
        <v>14908</v>
      </c>
    </row>
    <row r="2576" customFormat="false" ht="58.2" hidden="false" customHeight="false" outlineLevel="0" collapsed="false">
      <c r="A2576" s="13" t="s">
        <v>14909</v>
      </c>
      <c r="B2576" s="14" t="s">
        <v>165</v>
      </c>
      <c r="C2576" s="13" t="s">
        <v>180</v>
      </c>
      <c r="D2576" s="14" t="s">
        <v>14910</v>
      </c>
      <c r="E2576" s="16" t="s">
        <v>14911</v>
      </c>
      <c r="F2576" s="14" t="s">
        <v>415</v>
      </c>
      <c r="G2576" s="16" t="s">
        <v>14912</v>
      </c>
      <c r="H2576" s="13" t="s">
        <v>14913</v>
      </c>
      <c r="I2576" s="13" t="s">
        <v>14914</v>
      </c>
      <c r="J2576" s="13" t="s">
        <v>14915</v>
      </c>
      <c r="K2576" s="13" t="s">
        <v>14916</v>
      </c>
      <c r="L2576" s="13" t="s">
        <v>14917</v>
      </c>
      <c r="M2576" s="13" t="s">
        <v>56</v>
      </c>
      <c r="N2576" s="13" t="s">
        <v>249</v>
      </c>
      <c r="O2576" s="14"/>
      <c r="P2576" s="13" t="s">
        <v>4597</v>
      </c>
      <c r="Q2576" s="16" t="s">
        <v>14918</v>
      </c>
    </row>
    <row r="2577" customFormat="false" ht="72.35" hidden="false" customHeight="false" outlineLevel="0" collapsed="false">
      <c r="A2577" s="13" t="s">
        <v>14919</v>
      </c>
      <c r="B2577" s="14" t="s">
        <v>165</v>
      </c>
      <c r="C2577" s="13" t="s">
        <v>180</v>
      </c>
      <c r="D2577" s="14" t="s">
        <v>14910</v>
      </c>
      <c r="E2577" s="16" t="s">
        <v>14920</v>
      </c>
      <c r="F2577" s="14" t="s">
        <v>415</v>
      </c>
      <c r="G2577" s="16" t="s">
        <v>14912</v>
      </c>
      <c r="H2577" s="13" t="s">
        <v>14913</v>
      </c>
      <c r="I2577" s="13" t="s">
        <v>14921</v>
      </c>
      <c r="J2577" s="13" t="s">
        <v>14922</v>
      </c>
      <c r="K2577" s="13" t="s">
        <v>14923</v>
      </c>
      <c r="L2577" s="13" t="s">
        <v>14924</v>
      </c>
      <c r="M2577" s="13" t="s">
        <v>56</v>
      </c>
      <c r="N2577" s="13" t="s">
        <v>249</v>
      </c>
      <c r="O2577" s="14"/>
      <c r="P2577" s="13" t="s">
        <v>4597</v>
      </c>
      <c r="Q2577" s="16" t="s">
        <v>14925</v>
      </c>
    </row>
    <row r="2578" customFormat="false" ht="58.2" hidden="false" customHeight="false" outlineLevel="0" collapsed="false">
      <c r="A2578" s="13" t="s">
        <v>14926</v>
      </c>
      <c r="B2578" s="14" t="s">
        <v>165</v>
      </c>
      <c r="C2578" s="13" t="s">
        <v>180</v>
      </c>
      <c r="D2578" s="14" t="s">
        <v>14927</v>
      </c>
      <c r="E2578" s="16" t="s">
        <v>14928</v>
      </c>
      <c r="F2578" s="14" t="s">
        <v>6727</v>
      </c>
      <c r="G2578" s="16" t="s">
        <v>14929</v>
      </c>
      <c r="H2578" s="13" t="s">
        <v>14829</v>
      </c>
      <c r="I2578" s="13" t="s">
        <v>14930</v>
      </c>
      <c r="J2578" s="13" t="s">
        <v>14931</v>
      </c>
      <c r="K2578" s="13" t="s">
        <v>14932</v>
      </c>
      <c r="L2578" s="13" t="s">
        <v>14933</v>
      </c>
      <c r="M2578" s="13" t="s">
        <v>52</v>
      </c>
      <c r="N2578" s="13" t="s">
        <v>249</v>
      </c>
      <c r="O2578" s="14"/>
      <c r="P2578" s="13" t="s">
        <v>4597</v>
      </c>
      <c r="Q2578" s="16" t="s">
        <v>14934</v>
      </c>
    </row>
    <row r="2579" customFormat="false" ht="44" hidden="false" customHeight="false" outlineLevel="0" collapsed="false">
      <c r="A2579" s="13" t="s">
        <v>14935</v>
      </c>
      <c r="B2579" s="14" t="s">
        <v>165</v>
      </c>
      <c r="C2579" s="13" t="s">
        <v>180</v>
      </c>
      <c r="D2579" s="14" t="s">
        <v>14927</v>
      </c>
      <c r="E2579" s="16" t="s">
        <v>14936</v>
      </c>
      <c r="F2579" s="14" t="s">
        <v>450</v>
      </c>
      <c r="G2579" s="16" t="s">
        <v>14929</v>
      </c>
      <c r="H2579" s="13" t="s">
        <v>14829</v>
      </c>
      <c r="I2579" s="13" t="s">
        <v>14937</v>
      </c>
      <c r="J2579" s="13" t="s">
        <v>14938</v>
      </c>
      <c r="K2579" s="13" t="s">
        <v>14939</v>
      </c>
      <c r="L2579" s="13" t="s">
        <v>14940</v>
      </c>
      <c r="M2579" s="13" t="s">
        <v>53</v>
      </c>
      <c r="N2579" s="13" t="s">
        <v>249</v>
      </c>
      <c r="O2579" s="14"/>
      <c r="P2579" s="13" t="s">
        <v>4597</v>
      </c>
      <c r="Q2579" s="16" t="s">
        <v>14941</v>
      </c>
    </row>
    <row r="2580" customFormat="false" ht="44" hidden="false" customHeight="false" outlineLevel="0" collapsed="false">
      <c r="A2580" s="13" t="s">
        <v>14942</v>
      </c>
      <c r="B2580" s="14" t="s">
        <v>165</v>
      </c>
      <c r="C2580" s="13" t="s">
        <v>180</v>
      </c>
      <c r="D2580" s="14" t="s">
        <v>14943</v>
      </c>
      <c r="E2580" s="16" t="s">
        <v>14944</v>
      </c>
      <c r="F2580" s="14" t="s">
        <v>450</v>
      </c>
      <c r="G2580" s="16" t="s">
        <v>14945</v>
      </c>
      <c r="H2580" s="13" t="s">
        <v>14829</v>
      </c>
      <c r="I2580" s="13" t="s">
        <v>14946</v>
      </c>
      <c r="J2580" s="13" t="s">
        <v>14947</v>
      </c>
      <c r="K2580" s="13" t="s">
        <v>14948</v>
      </c>
      <c r="L2580" s="13" t="s">
        <v>14949</v>
      </c>
      <c r="M2580" s="13" t="s">
        <v>56</v>
      </c>
      <c r="N2580" s="13" t="s">
        <v>249</v>
      </c>
      <c r="O2580" s="14"/>
      <c r="P2580" s="13" t="s">
        <v>4597</v>
      </c>
      <c r="Q2580" s="16" t="s">
        <v>14950</v>
      </c>
    </row>
    <row r="2581" customFormat="false" ht="44" hidden="false" customHeight="false" outlineLevel="0" collapsed="false">
      <c r="A2581" s="13" t="s">
        <v>14951</v>
      </c>
      <c r="B2581" s="14" t="s">
        <v>165</v>
      </c>
      <c r="C2581" s="13" t="s">
        <v>180</v>
      </c>
      <c r="D2581" s="14" t="s">
        <v>14943</v>
      </c>
      <c r="E2581" s="16" t="s">
        <v>14952</v>
      </c>
      <c r="F2581" s="14" t="s">
        <v>415</v>
      </c>
      <c r="G2581" s="16" t="s">
        <v>14945</v>
      </c>
      <c r="H2581" s="13" t="s">
        <v>14829</v>
      </c>
      <c r="I2581" s="13" t="s">
        <v>14953</v>
      </c>
      <c r="J2581" s="13" t="s">
        <v>14954</v>
      </c>
      <c r="K2581" s="13" t="s">
        <v>14955</v>
      </c>
      <c r="L2581" s="13" t="s">
        <v>14956</v>
      </c>
      <c r="M2581" s="13" t="s">
        <v>56</v>
      </c>
      <c r="N2581" s="13" t="s">
        <v>249</v>
      </c>
      <c r="O2581" s="14"/>
      <c r="P2581" s="13" t="s">
        <v>4597</v>
      </c>
      <c r="Q2581" s="16" t="s">
        <v>14957</v>
      </c>
    </row>
    <row r="2582" customFormat="false" ht="58.2" hidden="false" customHeight="false" outlineLevel="0" collapsed="false">
      <c r="A2582" s="13" t="s">
        <v>14958</v>
      </c>
      <c r="B2582" s="14" t="s">
        <v>165</v>
      </c>
      <c r="C2582" s="13" t="s">
        <v>180</v>
      </c>
      <c r="D2582" s="14" t="s">
        <v>14959</v>
      </c>
      <c r="E2582" s="16" t="s">
        <v>14960</v>
      </c>
      <c r="F2582" s="14" t="s">
        <v>415</v>
      </c>
      <c r="G2582" s="16" t="s">
        <v>14961</v>
      </c>
      <c r="H2582" s="13" t="s">
        <v>14829</v>
      </c>
      <c r="I2582" s="13" t="s">
        <v>14962</v>
      </c>
      <c r="J2582" s="13" t="s">
        <v>14963</v>
      </c>
      <c r="K2582" s="13" t="s">
        <v>14964</v>
      </c>
      <c r="L2582" s="13" t="s">
        <v>14965</v>
      </c>
      <c r="M2582" s="13" t="s">
        <v>56</v>
      </c>
      <c r="N2582" s="13" t="s">
        <v>249</v>
      </c>
      <c r="O2582" s="14"/>
      <c r="P2582" s="13" t="s">
        <v>4597</v>
      </c>
      <c r="Q2582" s="16" t="s">
        <v>14966</v>
      </c>
    </row>
    <row r="2583" customFormat="false" ht="44" hidden="false" customHeight="false" outlineLevel="0" collapsed="false">
      <c r="A2583" s="13" t="s">
        <v>14967</v>
      </c>
      <c r="B2583" s="14" t="s">
        <v>165</v>
      </c>
      <c r="C2583" s="13" t="s">
        <v>180</v>
      </c>
      <c r="D2583" s="14" t="s">
        <v>14959</v>
      </c>
      <c r="E2583" s="16" t="s">
        <v>14968</v>
      </c>
      <c r="F2583" s="14" t="s">
        <v>415</v>
      </c>
      <c r="G2583" s="16" t="s">
        <v>14961</v>
      </c>
      <c r="H2583" s="13" t="s">
        <v>14829</v>
      </c>
      <c r="I2583" s="13" t="s">
        <v>14087</v>
      </c>
      <c r="J2583" s="13" t="s">
        <v>14969</v>
      </c>
      <c r="K2583" s="13" t="s">
        <v>14089</v>
      </c>
      <c r="L2583" s="13" t="s">
        <v>14090</v>
      </c>
      <c r="M2583" s="13" t="s">
        <v>53</v>
      </c>
      <c r="N2583" s="13" t="s">
        <v>249</v>
      </c>
      <c r="O2583" s="14"/>
      <c r="P2583" s="13" t="s">
        <v>4597</v>
      </c>
      <c r="Q2583" s="15" t="s">
        <v>14970</v>
      </c>
    </row>
    <row r="2584" customFormat="false" ht="58.2" hidden="false" customHeight="false" outlineLevel="0" collapsed="false">
      <c r="A2584" s="13" t="s">
        <v>14971</v>
      </c>
      <c r="B2584" s="14" t="s">
        <v>165</v>
      </c>
      <c r="C2584" s="13" t="s">
        <v>182</v>
      </c>
      <c r="D2584" s="14" t="s">
        <v>14972</v>
      </c>
      <c r="E2584" s="15" t="s">
        <v>14973</v>
      </c>
      <c r="F2584" s="14" t="s">
        <v>415</v>
      </c>
      <c r="G2584" s="16" t="s">
        <v>14974</v>
      </c>
      <c r="H2584" s="13" t="s">
        <v>14975</v>
      </c>
      <c r="I2584" s="13" t="s">
        <v>14976</v>
      </c>
      <c r="J2584" s="13" t="s">
        <v>14977</v>
      </c>
      <c r="K2584" s="13" t="s">
        <v>14978</v>
      </c>
      <c r="L2584" s="13" t="s">
        <v>14979</v>
      </c>
      <c r="M2584" s="13" t="s">
        <v>53</v>
      </c>
      <c r="N2584" s="13" t="s">
        <v>249</v>
      </c>
      <c r="O2584" s="14"/>
      <c r="P2584" s="13" t="s">
        <v>4597</v>
      </c>
      <c r="Q2584" s="15" t="s">
        <v>14980</v>
      </c>
    </row>
    <row r="2585" customFormat="false" ht="58.2" hidden="false" customHeight="false" outlineLevel="0" collapsed="false">
      <c r="A2585" s="13" t="s">
        <v>14981</v>
      </c>
      <c r="B2585" s="14" t="s">
        <v>165</v>
      </c>
      <c r="C2585" s="13" t="s">
        <v>182</v>
      </c>
      <c r="D2585" s="14" t="s">
        <v>14972</v>
      </c>
      <c r="E2585" s="15" t="s">
        <v>14982</v>
      </c>
      <c r="F2585" s="14" t="s">
        <v>396</v>
      </c>
      <c r="G2585" s="16"/>
      <c r="H2585" s="13" t="s">
        <v>14983</v>
      </c>
      <c r="I2585" s="13" t="s">
        <v>13049</v>
      </c>
      <c r="J2585" s="14" t="s">
        <v>13050</v>
      </c>
      <c r="K2585" s="14"/>
      <c r="L2585" s="14"/>
      <c r="M2585" s="13" t="s">
        <v>53</v>
      </c>
      <c r="N2585" s="13" t="s">
        <v>249</v>
      </c>
      <c r="O2585" s="14"/>
      <c r="P2585" s="13" t="s">
        <v>4597</v>
      </c>
      <c r="Q2585" s="15" t="s">
        <v>14984</v>
      </c>
    </row>
    <row r="2586" customFormat="false" ht="58.2" hidden="false" customHeight="false" outlineLevel="0" collapsed="false">
      <c r="A2586" s="13" t="s">
        <v>14985</v>
      </c>
      <c r="B2586" s="14" t="s">
        <v>165</v>
      </c>
      <c r="C2586" s="13" t="s">
        <v>182</v>
      </c>
      <c r="D2586" s="14" t="s">
        <v>14972</v>
      </c>
      <c r="E2586" s="16" t="s">
        <v>14986</v>
      </c>
      <c r="F2586" s="14" t="s">
        <v>396</v>
      </c>
      <c r="G2586" s="16"/>
      <c r="H2586" s="13" t="s">
        <v>14987</v>
      </c>
      <c r="I2586" s="13" t="s">
        <v>14988</v>
      </c>
      <c r="J2586" s="14" t="s">
        <v>14989</v>
      </c>
      <c r="K2586" s="14"/>
      <c r="L2586" s="14"/>
      <c r="M2586" s="13" t="s">
        <v>54</v>
      </c>
      <c r="N2586" s="13" t="s">
        <v>249</v>
      </c>
      <c r="O2586" s="14"/>
      <c r="P2586" s="13" t="s">
        <v>4597</v>
      </c>
      <c r="Q2586" s="16" t="s">
        <v>14990</v>
      </c>
    </row>
    <row r="2587" customFormat="false" ht="44" hidden="false" customHeight="false" outlineLevel="0" collapsed="false">
      <c r="A2587" s="13" t="s">
        <v>14991</v>
      </c>
      <c r="B2587" s="14" t="s">
        <v>165</v>
      </c>
      <c r="C2587" s="13" t="s">
        <v>182</v>
      </c>
      <c r="D2587" s="14" t="s">
        <v>14972</v>
      </c>
      <c r="E2587" s="16" t="s">
        <v>14992</v>
      </c>
      <c r="F2587" s="14" t="s">
        <v>415</v>
      </c>
      <c r="G2587" s="16"/>
      <c r="H2587" s="13" t="s">
        <v>14993</v>
      </c>
      <c r="I2587" s="13" t="s">
        <v>14994</v>
      </c>
      <c r="J2587" s="13" t="s">
        <v>14995</v>
      </c>
      <c r="K2587" s="13" t="s">
        <v>14996</v>
      </c>
      <c r="L2587" s="13" t="s">
        <v>14997</v>
      </c>
      <c r="M2587" s="13" t="s">
        <v>53</v>
      </c>
      <c r="N2587" s="13" t="s">
        <v>249</v>
      </c>
      <c r="O2587" s="14"/>
      <c r="P2587" s="13" t="s">
        <v>4597</v>
      </c>
      <c r="Q2587" s="16" t="s">
        <v>14998</v>
      </c>
    </row>
    <row r="2588" customFormat="false" ht="44" hidden="false" customHeight="false" outlineLevel="0" collapsed="false">
      <c r="A2588" s="13" t="s">
        <v>14999</v>
      </c>
      <c r="B2588" s="14" t="s">
        <v>165</v>
      </c>
      <c r="C2588" s="13" t="s">
        <v>182</v>
      </c>
      <c r="D2588" s="14" t="s">
        <v>14972</v>
      </c>
      <c r="E2588" s="15" t="s">
        <v>15000</v>
      </c>
      <c r="F2588" s="14" t="s">
        <v>415</v>
      </c>
      <c r="G2588" s="16"/>
      <c r="H2588" s="13" t="s">
        <v>15001</v>
      </c>
      <c r="I2588" s="13" t="s">
        <v>15002</v>
      </c>
      <c r="J2588" s="13" t="s">
        <v>15003</v>
      </c>
      <c r="K2588" s="13" t="s">
        <v>15004</v>
      </c>
      <c r="L2588" s="13" t="s">
        <v>15005</v>
      </c>
      <c r="M2588" s="13" t="s">
        <v>53</v>
      </c>
      <c r="N2588" s="13" t="s">
        <v>249</v>
      </c>
      <c r="O2588" s="14"/>
      <c r="P2588" s="13" t="s">
        <v>4597</v>
      </c>
      <c r="Q2588" s="16" t="s">
        <v>15006</v>
      </c>
    </row>
    <row r="2589" customFormat="false" ht="58.2" hidden="false" customHeight="false" outlineLevel="0" collapsed="false">
      <c r="A2589" s="13" t="s">
        <v>15007</v>
      </c>
      <c r="B2589" s="14" t="s">
        <v>165</v>
      </c>
      <c r="C2589" s="13" t="s">
        <v>182</v>
      </c>
      <c r="D2589" s="14" t="s">
        <v>14972</v>
      </c>
      <c r="E2589" s="16" t="s">
        <v>15008</v>
      </c>
      <c r="F2589" s="14" t="s">
        <v>415</v>
      </c>
      <c r="G2589" s="16"/>
      <c r="H2589" s="13" t="s">
        <v>15009</v>
      </c>
      <c r="I2589" s="13" t="s">
        <v>15010</v>
      </c>
      <c r="J2589" s="13" t="s">
        <v>15011</v>
      </c>
      <c r="K2589" s="13" t="s">
        <v>15012</v>
      </c>
      <c r="L2589" s="13" t="s">
        <v>15013</v>
      </c>
      <c r="M2589" s="13" t="s">
        <v>53</v>
      </c>
      <c r="N2589" s="13" t="s">
        <v>249</v>
      </c>
      <c r="O2589" s="14"/>
      <c r="P2589" s="13" t="s">
        <v>4597</v>
      </c>
      <c r="Q2589" s="15" t="s">
        <v>15014</v>
      </c>
    </row>
    <row r="2590" customFormat="false" ht="58.2" hidden="false" customHeight="false" outlineLevel="0" collapsed="false">
      <c r="A2590" s="13" t="s">
        <v>15015</v>
      </c>
      <c r="B2590" s="14" t="s">
        <v>165</v>
      </c>
      <c r="C2590" s="13" t="s">
        <v>182</v>
      </c>
      <c r="D2590" s="14" t="s">
        <v>14972</v>
      </c>
      <c r="E2590" s="16" t="s">
        <v>15016</v>
      </c>
      <c r="F2590" s="14" t="s">
        <v>415</v>
      </c>
      <c r="G2590" s="16"/>
      <c r="H2590" s="13" t="s">
        <v>15017</v>
      </c>
      <c r="I2590" s="13" t="s">
        <v>15018</v>
      </c>
      <c r="J2590" s="13" t="s">
        <v>15019</v>
      </c>
      <c r="K2590" s="13" t="s">
        <v>15020</v>
      </c>
      <c r="L2590" s="13" t="s">
        <v>15021</v>
      </c>
      <c r="M2590" s="13" t="s">
        <v>53</v>
      </c>
      <c r="N2590" s="13" t="s">
        <v>249</v>
      </c>
      <c r="O2590" s="14"/>
      <c r="P2590" s="13" t="s">
        <v>4597</v>
      </c>
      <c r="Q2590" s="16" t="s">
        <v>15022</v>
      </c>
    </row>
    <row r="2591" customFormat="false" ht="100.7" hidden="false" customHeight="false" outlineLevel="0" collapsed="false">
      <c r="A2591" s="13" t="s">
        <v>15023</v>
      </c>
      <c r="B2591" s="14" t="s">
        <v>165</v>
      </c>
      <c r="C2591" s="13" t="s">
        <v>182</v>
      </c>
      <c r="D2591" s="14" t="s">
        <v>15024</v>
      </c>
      <c r="E2591" s="16" t="s">
        <v>15025</v>
      </c>
      <c r="F2591" s="14" t="s">
        <v>415</v>
      </c>
      <c r="G2591" s="16"/>
      <c r="H2591" s="13" t="s">
        <v>15026</v>
      </c>
      <c r="I2591" s="13" t="s">
        <v>15027</v>
      </c>
      <c r="J2591" s="13" t="s">
        <v>15028</v>
      </c>
      <c r="K2591" s="13" t="s">
        <v>15029</v>
      </c>
      <c r="L2591" s="13" t="s">
        <v>15030</v>
      </c>
      <c r="M2591" s="13" t="s">
        <v>53</v>
      </c>
      <c r="N2591" s="13" t="s">
        <v>249</v>
      </c>
      <c r="O2591" s="14"/>
      <c r="P2591" s="13" t="s">
        <v>4597</v>
      </c>
      <c r="Q2591" s="15" t="s">
        <v>15031</v>
      </c>
    </row>
    <row r="2592" customFormat="false" ht="86.55" hidden="false" customHeight="false" outlineLevel="0" collapsed="false">
      <c r="A2592" s="13" t="s">
        <v>15032</v>
      </c>
      <c r="B2592" s="14" t="s">
        <v>165</v>
      </c>
      <c r="C2592" s="13" t="s">
        <v>182</v>
      </c>
      <c r="D2592" s="14" t="s">
        <v>4518</v>
      </c>
      <c r="E2592" s="15" t="s">
        <v>15033</v>
      </c>
      <c r="F2592" s="14" t="s">
        <v>415</v>
      </c>
      <c r="G2592" s="16"/>
      <c r="H2592" s="13" t="s">
        <v>14983</v>
      </c>
      <c r="I2592" s="13" t="s">
        <v>15034</v>
      </c>
      <c r="J2592" s="13" t="s">
        <v>15035</v>
      </c>
      <c r="K2592" s="13" t="s">
        <v>15036</v>
      </c>
      <c r="L2592" s="13" t="s">
        <v>15037</v>
      </c>
      <c r="M2592" s="13" t="s">
        <v>53</v>
      </c>
      <c r="N2592" s="13" t="s">
        <v>249</v>
      </c>
      <c r="O2592" s="14"/>
      <c r="P2592" s="13" t="s">
        <v>4597</v>
      </c>
      <c r="Q2592" s="16" t="s">
        <v>15038</v>
      </c>
    </row>
    <row r="2593" customFormat="false" ht="100.7" hidden="false" customHeight="false" outlineLevel="0" collapsed="false">
      <c r="A2593" s="13" t="s">
        <v>15039</v>
      </c>
      <c r="B2593" s="14" t="s">
        <v>165</v>
      </c>
      <c r="C2593" s="13" t="s">
        <v>182</v>
      </c>
      <c r="D2593" s="14" t="s">
        <v>4518</v>
      </c>
      <c r="E2593" s="16" t="s">
        <v>15040</v>
      </c>
      <c r="F2593" s="14" t="s">
        <v>415</v>
      </c>
      <c r="G2593" s="16"/>
      <c r="H2593" s="13" t="s">
        <v>14983</v>
      </c>
      <c r="I2593" s="13" t="s">
        <v>15034</v>
      </c>
      <c r="J2593" s="13" t="s">
        <v>15035</v>
      </c>
      <c r="K2593" s="13" t="s">
        <v>15036</v>
      </c>
      <c r="L2593" s="13" t="s">
        <v>15037</v>
      </c>
      <c r="M2593" s="13" t="s">
        <v>53</v>
      </c>
      <c r="N2593" s="13" t="s">
        <v>249</v>
      </c>
      <c r="O2593" s="14"/>
      <c r="P2593" s="13" t="s">
        <v>4597</v>
      </c>
      <c r="Q2593" s="16" t="s">
        <v>15041</v>
      </c>
    </row>
    <row r="2594" customFormat="false" ht="100.7" hidden="false" customHeight="false" outlineLevel="0" collapsed="false">
      <c r="A2594" s="13" t="s">
        <v>15042</v>
      </c>
      <c r="B2594" s="14" t="s">
        <v>165</v>
      </c>
      <c r="C2594" s="13" t="s">
        <v>182</v>
      </c>
      <c r="D2594" s="14" t="s">
        <v>15043</v>
      </c>
      <c r="E2594" s="16" t="s">
        <v>15044</v>
      </c>
      <c r="F2594" s="14" t="s">
        <v>415</v>
      </c>
      <c r="G2594" s="16"/>
      <c r="H2594" s="13" t="s">
        <v>15045</v>
      </c>
      <c r="I2594" s="13" t="s">
        <v>15046</v>
      </c>
      <c r="J2594" s="13" t="s">
        <v>15047</v>
      </c>
      <c r="K2594" s="13" t="s">
        <v>15048</v>
      </c>
      <c r="L2594" s="13" t="s">
        <v>15049</v>
      </c>
      <c r="M2594" s="13" t="s">
        <v>53</v>
      </c>
      <c r="N2594" s="13" t="s">
        <v>249</v>
      </c>
      <c r="O2594" s="14"/>
      <c r="P2594" s="13" t="s">
        <v>4597</v>
      </c>
      <c r="Q2594" s="16" t="s">
        <v>15050</v>
      </c>
    </row>
    <row r="2595" customFormat="false" ht="72.35" hidden="false" customHeight="false" outlineLevel="0" collapsed="false">
      <c r="A2595" s="13" t="s">
        <v>15051</v>
      </c>
      <c r="B2595" s="14" t="s">
        <v>165</v>
      </c>
      <c r="C2595" s="13" t="s">
        <v>182</v>
      </c>
      <c r="D2595" s="14" t="s">
        <v>15052</v>
      </c>
      <c r="E2595" s="16" t="s">
        <v>15053</v>
      </c>
      <c r="F2595" s="14" t="s">
        <v>415</v>
      </c>
      <c r="G2595" s="16"/>
      <c r="H2595" s="13" t="s">
        <v>15054</v>
      </c>
      <c r="I2595" s="13" t="s">
        <v>15055</v>
      </c>
      <c r="J2595" s="13" t="s">
        <v>15056</v>
      </c>
      <c r="K2595" s="13" t="s">
        <v>15057</v>
      </c>
      <c r="L2595" s="13" t="s">
        <v>15058</v>
      </c>
      <c r="M2595" s="13" t="s">
        <v>53</v>
      </c>
      <c r="N2595" s="13" t="s">
        <v>249</v>
      </c>
      <c r="O2595" s="14"/>
      <c r="P2595" s="13" t="s">
        <v>4597</v>
      </c>
      <c r="Q2595" s="16" t="s">
        <v>15059</v>
      </c>
    </row>
    <row r="2596" customFormat="false" ht="86.55" hidden="false" customHeight="false" outlineLevel="0" collapsed="false">
      <c r="A2596" s="13" t="s">
        <v>15060</v>
      </c>
      <c r="B2596" s="14" t="s">
        <v>165</v>
      </c>
      <c r="C2596" s="13" t="s">
        <v>182</v>
      </c>
      <c r="D2596" s="14" t="s">
        <v>15052</v>
      </c>
      <c r="E2596" s="16" t="s">
        <v>15061</v>
      </c>
      <c r="F2596" s="14" t="s">
        <v>396</v>
      </c>
      <c r="G2596" s="16"/>
      <c r="H2596" s="13" t="s">
        <v>15062</v>
      </c>
      <c r="I2596" s="13" t="s">
        <v>13554</v>
      </c>
      <c r="J2596" s="14" t="s">
        <v>15063</v>
      </c>
      <c r="K2596" s="14"/>
      <c r="L2596" s="14"/>
      <c r="M2596" s="13" t="s">
        <v>53</v>
      </c>
      <c r="N2596" s="13" t="s">
        <v>249</v>
      </c>
      <c r="O2596" s="14"/>
      <c r="P2596" s="13" t="s">
        <v>4597</v>
      </c>
      <c r="Q2596" s="16" t="s">
        <v>15064</v>
      </c>
    </row>
    <row r="2597" customFormat="false" ht="86.55" hidden="false" customHeight="false" outlineLevel="0" collapsed="false">
      <c r="A2597" s="13" t="s">
        <v>15065</v>
      </c>
      <c r="B2597" s="14" t="s">
        <v>165</v>
      </c>
      <c r="C2597" s="13" t="s">
        <v>182</v>
      </c>
      <c r="D2597" s="14" t="s">
        <v>15066</v>
      </c>
      <c r="E2597" s="16" t="s">
        <v>15067</v>
      </c>
      <c r="F2597" s="14" t="s">
        <v>415</v>
      </c>
      <c r="G2597" s="16"/>
      <c r="H2597" s="13" t="s">
        <v>15068</v>
      </c>
      <c r="I2597" s="13" t="s">
        <v>15069</v>
      </c>
      <c r="J2597" s="13" t="s">
        <v>15070</v>
      </c>
      <c r="K2597" s="13" t="s">
        <v>15071</v>
      </c>
      <c r="L2597" s="13" t="s">
        <v>15072</v>
      </c>
      <c r="M2597" s="13" t="s">
        <v>53</v>
      </c>
      <c r="N2597" s="13" t="s">
        <v>249</v>
      </c>
      <c r="O2597" s="14"/>
      <c r="P2597" s="13" t="s">
        <v>4597</v>
      </c>
      <c r="Q2597" s="16" t="s">
        <v>15073</v>
      </c>
    </row>
    <row r="2598" customFormat="false" ht="72.35" hidden="false" customHeight="false" outlineLevel="0" collapsed="false">
      <c r="A2598" s="13" t="s">
        <v>15074</v>
      </c>
      <c r="B2598" s="14" t="s">
        <v>165</v>
      </c>
      <c r="C2598" s="13" t="s">
        <v>182</v>
      </c>
      <c r="D2598" s="14" t="s">
        <v>15066</v>
      </c>
      <c r="E2598" s="16" t="s">
        <v>15075</v>
      </c>
      <c r="F2598" s="14" t="s">
        <v>415</v>
      </c>
      <c r="G2598" s="16"/>
      <c r="H2598" s="13" t="s">
        <v>15068</v>
      </c>
      <c r="I2598" s="13" t="s">
        <v>15076</v>
      </c>
      <c r="J2598" s="13" t="s">
        <v>15077</v>
      </c>
      <c r="K2598" s="13" t="s">
        <v>15078</v>
      </c>
      <c r="L2598" s="13" t="s">
        <v>15079</v>
      </c>
      <c r="M2598" s="13" t="s">
        <v>53</v>
      </c>
      <c r="N2598" s="13" t="s">
        <v>249</v>
      </c>
      <c r="O2598" s="14"/>
      <c r="P2598" s="13" t="s">
        <v>4597</v>
      </c>
      <c r="Q2598" s="16" t="s">
        <v>15080</v>
      </c>
    </row>
    <row r="2599" customFormat="false" ht="58.2" hidden="false" customHeight="false" outlineLevel="0" collapsed="false">
      <c r="A2599" s="13" t="s">
        <v>15081</v>
      </c>
      <c r="B2599" s="14" t="s">
        <v>165</v>
      </c>
      <c r="C2599" s="13" t="s">
        <v>182</v>
      </c>
      <c r="D2599" s="14" t="s">
        <v>7125</v>
      </c>
      <c r="E2599" s="16" t="s">
        <v>15082</v>
      </c>
      <c r="F2599" s="14" t="s">
        <v>415</v>
      </c>
      <c r="G2599" s="16"/>
      <c r="H2599" s="13" t="s">
        <v>15054</v>
      </c>
      <c r="I2599" s="13" t="s">
        <v>13211</v>
      </c>
      <c r="J2599" s="13" t="s">
        <v>15083</v>
      </c>
      <c r="K2599" s="13" t="s">
        <v>13213</v>
      </c>
      <c r="L2599" s="13" t="s">
        <v>13214</v>
      </c>
      <c r="M2599" s="13" t="s">
        <v>53</v>
      </c>
      <c r="N2599" s="13" t="s">
        <v>249</v>
      </c>
      <c r="O2599" s="14"/>
      <c r="P2599" s="13" t="s">
        <v>4597</v>
      </c>
      <c r="Q2599" s="16" t="s">
        <v>15084</v>
      </c>
    </row>
    <row r="2600" customFormat="false" ht="72.35" hidden="false" customHeight="false" outlineLevel="0" collapsed="false">
      <c r="A2600" s="13" t="s">
        <v>15085</v>
      </c>
      <c r="B2600" s="14" t="s">
        <v>165</v>
      </c>
      <c r="C2600" s="13" t="s">
        <v>182</v>
      </c>
      <c r="D2600" s="14" t="s">
        <v>15086</v>
      </c>
      <c r="E2600" s="16" t="s">
        <v>15087</v>
      </c>
      <c r="F2600" s="14" t="s">
        <v>396</v>
      </c>
      <c r="G2600" s="16"/>
      <c r="H2600" s="13" t="s">
        <v>15088</v>
      </c>
      <c r="I2600" s="13" t="s">
        <v>13049</v>
      </c>
      <c r="J2600" s="14" t="s">
        <v>13050</v>
      </c>
      <c r="K2600" s="14"/>
      <c r="L2600" s="14"/>
      <c r="M2600" s="13" t="s">
        <v>53</v>
      </c>
      <c r="N2600" s="13" t="s">
        <v>249</v>
      </c>
      <c r="O2600" s="14"/>
      <c r="P2600" s="13" t="s">
        <v>4597</v>
      </c>
      <c r="Q2600" s="16" t="s">
        <v>15089</v>
      </c>
    </row>
    <row r="2601" customFormat="false" ht="86.55" hidden="false" customHeight="false" outlineLevel="0" collapsed="false">
      <c r="A2601" s="13" t="s">
        <v>15090</v>
      </c>
      <c r="B2601" s="14" t="s">
        <v>165</v>
      </c>
      <c r="C2601" s="13" t="s">
        <v>184</v>
      </c>
      <c r="D2601" s="14" t="s">
        <v>15091</v>
      </c>
      <c r="E2601" s="16" t="s">
        <v>15092</v>
      </c>
      <c r="F2601" s="14" t="s">
        <v>396</v>
      </c>
      <c r="G2601" s="16" t="s">
        <v>15093</v>
      </c>
      <c r="H2601" s="13" t="s">
        <v>15094</v>
      </c>
      <c r="I2601" s="13" t="s">
        <v>9324</v>
      </c>
      <c r="J2601" s="13" t="s">
        <v>9325</v>
      </c>
      <c r="K2601" s="13" t="s">
        <v>9326</v>
      </c>
      <c r="L2601" s="13" t="s">
        <v>9327</v>
      </c>
      <c r="M2601" s="13" t="s">
        <v>53</v>
      </c>
      <c r="N2601" s="13" t="s">
        <v>559</v>
      </c>
      <c r="O2601" s="13" t="s">
        <v>9319</v>
      </c>
      <c r="P2601" s="13" t="s">
        <v>4597</v>
      </c>
      <c r="Q2601" s="16" t="s">
        <v>15095</v>
      </c>
    </row>
    <row r="2602" customFormat="false" ht="86.55" hidden="false" customHeight="false" outlineLevel="0" collapsed="false">
      <c r="A2602" s="13" t="s">
        <v>15096</v>
      </c>
      <c r="B2602" s="14" t="s">
        <v>165</v>
      </c>
      <c r="C2602" s="13" t="s">
        <v>184</v>
      </c>
      <c r="D2602" s="14" t="s">
        <v>15091</v>
      </c>
      <c r="E2602" s="16" t="s">
        <v>15097</v>
      </c>
      <c r="F2602" s="14" t="s">
        <v>396</v>
      </c>
      <c r="G2602" s="16" t="s">
        <v>15093</v>
      </c>
      <c r="H2602" s="13" t="s">
        <v>15094</v>
      </c>
      <c r="I2602" s="13" t="s">
        <v>15098</v>
      </c>
      <c r="J2602" s="14" t="s">
        <v>15099</v>
      </c>
      <c r="K2602" s="14"/>
      <c r="L2602" s="14"/>
      <c r="M2602" s="13" t="s">
        <v>53</v>
      </c>
      <c r="N2602" s="13" t="s">
        <v>249</v>
      </c>
      <c r="O2602" s="14"/>
      <c r="P2602" s="13" t="s">
        <v>4597</v>
      </c>
      <c r="Q2602" s="16" t="s">
        <v>15100</v>
      </c>
    </row>
    <row r="2603" customFormat="false" ht="86.55" hidden="false" customHeight="false" outlineLevel="0" collapsed="false">
      <c r="A2603" s="13" t="s">
        <v>15101</v>
      </c>
      <c r="B2603" s="14" t="s">
        <v>165</v>
      </c>
      <c r="C2603" s="13" t="s">
        <v>184</v>
      </c>
      <c r="D2603" s="14" t="s">
        <v>15091</v>
      </c>
      <c r="E2603" s="16" t="s">
        <v>15102</v>
      </c>
      <c r="F2603" s="14" t="s">
        <v>396</v>
      </c>
      <c r="G2603" s="16" t="s">
        <v>15093</v>
      </c>
      <c r="H2603" s="13" t="s">
        <v>15094</v>
      </c>
      <c r="I2603" s="13" t="s">
        <v>15098</v>
      </c>
      <c r="J2603" s="14" t="s">
        <v>15099</v>
      </c>
      <c r="K2603" s="14"/>
      <c r="L2603" s="14"/>
      <c r="M2603" s="13" t="s">
        <v>53</v>
      </c>
      <c r="N2603" s="13" t="s">
        <v>249</v>
      </c>
      <c r="O2603" s="14"/>
      <c r="P2603" s="13" t="s">
        <v>4597</v>
      </c>
      <c r="Q2603" s="16" t="s">
        <v>15103</v>
      </c>
    </row>
    <row r="2604" customFormat="false" ht="58.2" hidden="false" customHeight="false" outlineLevel="0" collapsed="false">
      <c r="A2604" s="13" t="s">
        <v>15104</v>
      </c>
      <c r="B2604" s="14" t="s">
        <v>165</v>
      </c>
      <c r="C2604" s="13" t="s">
        <v>184</v>
      </c>
      <c r="D2604" s="14" t="s">
        <v>15091</v>
      </c>
      <c r="E2604" s="15" t="s">
        <v>15105</v>
      </c>
      <c r="F2604" s="14" t="s">
        <v>415</v>
      </c>
      <c r="G2604" s="16" t="s">
        <v>15093</v>
      </c>
      <c r="H2604" s="13" t="s">
        <v>15094</v>
      </c>
      <c r="I2604" s="13" t="s">
        <v>15106</v>
      </c>
      <c r="J2604" s="13" t="s">
        <v>15107</v>
      </c>
      <c r="K2604" s="13" t="s">
        <v>15108</v>
      </c>
      <c r="L2604" s="13" t="s">
        <v>15109</v>
      </c>
      <c r="M2604" s="13" t="s">
        <v>53</v>
      </c>
      <c r="N2604" s="13" t="s">
        <v>249</v>
      </c>
      <c r="O2604" s="14"/>
      <c r="P2604" s="13" t="s">
        <v>4597</v>
      </c>
      <c r="Q2604" s="16" t="s">
        <v>15110</v>
      </c>
    </row>
    <row r="2605" customFormat="false" ht="86.55" hidden="false" customHeight="false" outlineLevel="0" collapsed="false">
      <c r="A2605" s="13" t="s">
        <v>15111</v>
      </c>
      <c r="B2605" s="14" t="s">
        <v>165</v>
      </c>
      <c r="C2605" s="13" t="s">
        <v>184</v>
      </c>
      <c r="D2605" s="14" t="s">
        <v>15091</v>
      </c>
      <c r="E2605" s="16" t="s">
        <v>15112</v>
      </c>
      <c r="F2605" s="14" t="s">
        <v>450</v>
      </c>
      <c r="G2605" s="16" t="s">
        <v>15093</v>
      </c>
      <c r="H2605" s="13" t="s">
        <v>15094</v>
      </c>
      <c r="I2605" s="13" t="s">
        <v>15113</v>
      </c>
      <c r="J2605" s="13" t="s">
        <v>15114</v>
      </c>
      <c r="K2605" s="13" t="s">
        <v>15115</v>
      </c>
      <c r="L2605" s="13" t="s">
        <v>15116</v>
      </c>
      <c r="M2605" s="13" t="s">
        <v>53</v>
      </c>
      <c r="N2605" s="13" t="s">
        <v>249</v>
      </c>
      <c r="O2605" s="14"/>
      <c r="P2605" s="13" t="s">
        <v>4597</v>
      </c>
      <c r="Q2605" s="16" t="s">
        <v>15117</v>
      </c>
    </row>
    <row r="2606" customFormat="false" ht="72.35" hidden="false" customHeight="false" outlineLevel="0" collapsed="false">
      <c r="A2606" s="13" t="s">
        <v>15118</v>
      </c>
      <c r="B2606" s="14" t="s">
        <v>165</v>
      </c>
      <c r="C2606" s="13" t="s">
        <v>184</v>
      </c>
      <c r="D2606" s="14" t="s">
        <v>15091</v>
      </c>
      <c r="E2606" s="16" t="s">
        <v>15119</v>
      </c>
      <c r="F2606" s="14" t="s">
        <v>415</v>
      </c>
      <c r="G2606" s="16" t="s">
        <v>15093</v>
      </c>
      <c r="H2606" s="13" t="s">
        <v>15094</v>
      </c>
      <c r="I2606" s="13" t="s">
        <v>15120</v>
      </c>
      <c r="J2606" s="13" t="s">
        <v>15121</v>
      </c>
      <c r="K2606" s="13" t="s">
        <v>15122</v>
      </c>
      <c r="L2606" s="13" t="s">
        <v>15123</v>
      </c>
      <c r="M2606" s="13" t="s">
        <v>53</v>
      </c>
      <c r="N2606" s="13" t="s">
        <v>249</v>
      </c>
      <c r="O2606" s="14"/>
      <c r="P2606" s="13" t="s">
        <v>4597</v>
      </c>
      <c r="Q2606" s="16" t="s">
        <v>15124</v>
      </c>
    </row>
    <row r="2607" customFormat="false" ht="72.35" hidden="false" customHeight="false" outlineLevel="0" collapsed="false">
      <c r="A2607" s="13" t="s">
        <v>15125</v>
      </c>
      <c r="B2607" s="14" t="s">
        <v>165</v>
      </c>
      <c r="C2607" s="13" t="s">
        <v>184</v>
      </c>
      <c r="D2607" s="14" t="s">
        <v>15091</v>
      </c>
      <c r="E2607" s="16" t="s">
        <v>15126</v>
      </c>
      <c r="F2607" s="14" t="s">
        <v>415</v>
      </c>
      <c r="G2607" s="16" t="s">
        <v>15093</v>
      </c>
      <c r="H2607" s="13" t="s">
        <v>15094</v>
      </c>
      <c r="I2607" s="13" t="s">
        <v>15127</v>
      </c>
      <c r="J2607" s="13" t="s">
        <v>15128</v>
      </c>
      <c r="K2607" s="13" t="s">
        <v>15129</v>
      </c>
      <c r="L2607" s="13" t="s">
        <v>15130</v>
      </c>
      <c r="M2607" s="13" t="s">
        <v>53</v>
      </c>
      <c r="N2607" s="13" t="s">
        <v>249</v>
      </c>
      <c r="O2607" s="14"/>
      <c r="P2607" s="13" t="s">
        <v>4597</v>
      </c>
      <c r="Q2607" s="16" t="s">
        <v>15131</v>
      </c>
    </row>
    <row r="2608" customFormat="false" ht="58.2" hidden="false" customHeight="false" outlineLevel="0" collapsed="false">
      <c r="A2608" s="13" t="s">
        <v>15132</v>
      </c>
      <c r="B2608" s="14" t="s">
        <v>165</v>
      </c>
      <c r="C2608" s="13" t="s">
        <v>184</v>
      </c>
      <c r="D2608" s="14" t="s">
        <v>15091</v>
      </c>
      <c r="E2608" s="16" t="s">
        <v>15133</v>
      </c>
      <c r="F2608" s="14" t="s">
        <v>415</v>
      </c>
      <c r="G2608" s="16" t="s">
        <v>15093</v>
      </c>
      <c r="H2608" s="13" t="s">
        <v>15094</v>
      </c>
      <c r="I2608" s="13" t="s">
        <v>15134</v>
      </c>
      <c r="J2608" s="13" t="s">
        <v>15135</v>
      </c>
      <c r="K2608" s="13" t="s">
        <v>15136</v>
      </c>
      <c r="L2608" s="13" t="s">
        <v>15137</v>
      </c>
      <c r="M2608" s="13" t="s">
        <v>53</v>
      </c>
      <c r="N2608" s="13" t="s">
        <v>249</v>
      </c>
      <c r="O2608" s="14"/>
      <c r="P2608" s="13" t="s">
        <v>4597</v>
      </c>
      <c r="Q2608" s="16" t="s">
        <v>15138</v>
      </c>
    </row>
    <row r="2609" customFormat="false" ht="58.2" hidden="false" customHeight="false" outlineLevel="0" collapsed="false">
      <c r="A2609" s="13" t="s">
        <v>15139</v>
      </c>
      <c r="B2609" s="14" t="s">
        <v>165</v>
      </c>
      <c r="C2609" s="13" t="s">
        <v>184</v>
      </c>
      <c r="D2609" s="14" t="s">
        <v>15091</v>
      </c>
      <c r="E2609" s="16" t="s">
        <v>15140</v>
      </c>
      <c r="F2609" s="14" t="s">
        <v>396</v>
      </c>
      <c r="G2609" s="16" t="s">
        <v>15093</v>
      </c>
      <c r="H2609" s="13" t="s">
        <v>15094</v>
      </c>
      <c r="I2609" s="13" t="s">
        <v>15141</v>
      </c>
      <c r="J2609" s="13" t="s">
        <v>15142</v>
      </c>
      <c r="K2609" s="13" t="s">
        <v>15143</v>
      </c>
      <c r="L2609" s="13" t="s">
        <v>15144</v>
      </c>
      <c r="M2609" s="13" t="s">
        <v>52</v>
      </c>
      <c r="N2609" s="13" t="s">
        <v>249</v>
      </c>
      <c r="O2609" s="14"/>
      <c r="P2609" s="13" t="s">
        <v>4597</v>
      </c>
      <c r="Q2609" s="16" t="s">
        <v>15145</v>
      </c>
    </row>
    <row r="2610" customFormat="false" ht="72.35" hidden="false" customHeight="false" outlineLevel="0" collapsed="false">
      <c r="A2610" s="13" t="s">
        <v>15146</v>
      </c>
      <c r="B2610" s="14" t="s">
        <v>165</v>
      </c>
      <c r="C2610" s="13" t="s">
        <v>184</v>
      </c>
      <c r="D2610" s="14" t="s">
        <v>15091</v>
      </c>
      <c r="E2610" s="15" t="s">
        <v>15147</v>
      </c>
      <c r="F2610" s="14" t="s">
        <v>415</v>
      </c>
      <c r="G2610" s="16" t="s">
        <v>15093</v>
      </c>
      <c r="H2610" s="13" t="s">
        <v>15094</v>
      </c>
      <c r="I2610" s="13" t="s">
        <v>15148</v>
      </c>
      <c r="J2610" s="13" t="s">
        <v>15149</v>
      </c>
      <c r="K2610" s="13" t="s">
        <v>15150</v>
      </c>
      <c r="L2610" s="13" t="s">
        <v>15151</v>
      </c>
      <c r="M2610" s="13" t="s">
        <v>53</v>
      </c>
      <c r="N2610" s="13" t="s">
        <v>249</v>
      </c>
      <c r="O2610" s="14"/>
      <c r="P2610" s="13" t="s">
        <v>4597</v>
      </c>
      <c r="Q2610" s="16" t="s">
        <v>15152</v>
      </c>
    </row>
    <row r="2611" customFormat="false" ht="58.2" hidden="false" customHeight="false" outlineLevel="0" collapsed="false">
      <c r="A2611" s="13" t="s">
        <v>15153</v>
      </c>
      <c r="B2611" s="14" t="s">
        <v>165</v>
      </c>
      <c r="C2611" s="13" t="s">
        <v>184</v>
      </c>
      <c r="D2611" s="14" t="s">
        <v>15154</v>
      </c>
      <c r="E2611" s="16" t="s">
        <v>15155</v>
      </c>
      <c r="F2611" s="14" t="s">
        <v>415</v>
      </c>
      <c r="G2611" s="16" t="s">
        <v>15156</v>
      </c>
      <c r="H2611" s="13" t="s">
        <v>15157</v>
      </c>
      <c r="I2611" s="13" t="s">
        <v>9346</v>
      </c>
      <c r="J2611" s="13" t="s">
        <v>9347</v>
      </c>
      <c r="K2611" s="13" t="s">
        <v>9348</v>
      </c>
      <c r="L2611" s="13" t="s">
        <v>9349</v>
      </c>
      <c r="M2611" s="13" t="s">
        <v>53</v>
      </c>
      <c r="N2611" s="13" t="s">
        <v>249</v>
      </c>
      <c r="O2611" s="14"/>
      <c r="P2611" s="13" t="s">
        <v>4597</v>
      </c>
      <c r="Q2611" s="16" t="s">
        <v>15158</v>
      </c>
    </row>
    <row r="2612" customFormat="false" ht="72.35" hidden="false" customHeight="false" outlineLevel="0" collapsed="false">
      <c r="A2612" s="13" t="s">
        <v>15159</v>
      </c>
      <c r="B2612" s="14" t="s">
        <v>165</v>
      </c>
      <c r="C2612" s="13" t="s">
        <v>184</v>
      </c>
      <c r="D2612" s="14" t="s">
        <v>15154</v>
      </c>
      <c r="E2612" s="15" t="s">
        <v>15160</v>
      </c>
      <c r="F2612" s="14" t="s">
        <v>415</v>
      </c>
      <c r="G2612" s="16" t="s">
        <v>15156</v>
      </c>
      <c r="H2612" s="13" t="s">
        <v>15157</v>
      </c>
      <c r="I2612" s="13" t="s">
        <v>15161</v>
      </c>
      <c r="J2612" s="13" t="s">
        <v>15162</v>
      </c>
      <c r="K2612" s="13" t="s">
        <v>15163</v>
      </c>
      <c r="L2612" s="13" t="s">
        <v>15164</v>
      </c>
      <c r="M2612" s="13" t="s">
        <v>52</v>
      </c>
      <c r="N2612" s="13" t="s">
        <v>249</v>
      </c>
      <c r="O2612" s="14"/>
      <c r="P2612" s="13" t="s">
        <v>4597</v>
      </c>
      <c r="Q2612" s="16" t="s">
        <v>15165</v>
      </c>
    </row>
    <row r="2613" customFormat="false" ht="72.35" hidden="false" customHeight="false" outlineLevel="0" collapsed="false">
      <c r="A2613" s="13" t="s">
        <v>15166</v>
      </c>
      <c r="B2613" s="14" t="s">
        <v>165</v>
      </c>
      <c r="C2613" s="13" t="s">
        <v>184</v>
      </c>
      <c r="D2613" s="14" t="s">
        <v>15154</v>
      </c>
      <c r="E2613" s="15" t="s">
        <v>15167</v>
      </c>
      <c r="F2613" s="14" t="s">
        <v>415</v>
      </c>
      <c r="G2613" s="16" t="s">
        <v>15156</v>
      </c>
      <c r="H2613" s="13" t="s">
        <v>15157</v>
      </c>
      <c r="I2613" s="13" t="s">
        <v>15168</v>
      </c>
      <c r="J2613" s="13" t="s">
        <v>15169</v>
      </c>
      <c r="K2613" s="13" t="s">
        <v>15170</v>
      </c>
      <c r="L2613" s="13" t="s">
        <v>15171</v>
      </c>
      <c r="M2613" s="13" t="s">
        <v>53</v>
      </c>
      <c r="N2613" s="13" t="s">
        <v>249</v>
      </c>
      <c r="O2613" s="14"/>
      <c r="P2613" s="13" t="s">
        <v>4597</v>
      </c>
      <c r="Q2613" s="16" t="s">
        <v>15172</v>
      </c>
    </row>
    <row r="2614" customFormat="false" ht="58.2" hidden="false" customHeight="false" outlineLevel="0" collapsed="false">
      <c r="A2614" s="13" t="s">
        <v>15173</v>
      </c>
      <c r="B2614" s="14" t="s">
        <v>165</v>
      </c>
      <c r="C2614" s="13" t="s">
        <v>184</v>
      </c>
      <c r="D2614" s="14" t="s">
        <v>15174</v>
      </c>
      <c r="E2614" s="16" t="s">
        <v>15175</v>
      </c>
      <c r="F2614" s="14" t="s">
        <v>450</v>
      </c>
      <c r="G2614" s="16" t="s">
        <v>15176</v>
      </c>
      <c r="H2614" s="13" t="s">
        <v>14829</v>
      </c>
      <c r="I2614" s="13" t="s">
        <v>15177</v>
      </c>
      <c r="J2614" s="13" t="s">
        <v>15178</v>
      </c>
      <c r="K2614" s="13" t="s">
        <v>15179</v>
      </c>
      <c r="L2614" s="13" t="s">
        <v>15180</v>
      </c>
      <c r="M2614" s="13" t="s">
        <v>53</v>
      </c>
      <c r="N2614" s="13" t="s">
        <v>249</v>
      </c>
      <c r="O2614" s="14"/>
      <c r="P2614" s="13" t="s">
        <v>4597</v>
      </c>
      <c r="Q2614" s="16" t="s">
        <v>15181</v>
      </c>
    </row>
    <row r="2615" customFormat="false" ht="86.55" hidden="false" customHeight="false" outlineLevel="0" collapsed="false">
      <c r="A2615" s="13" t="s">
        <v>15182</v>
      </c>
      <c r="B2615" s="14" t="s">
        <v>165</v>
      </c>
      <c r="C2615" s="13" t="s">
        <v>184</v>
      </c>
      <c r="D2615" s="14" t="s">
        <v>15174</v>
      </c>
      <c r="E2615" s="16" t="s">
        <v>15183</v>
      </c>
      <c r="F2615" s="14" t="s">
        <v>450</v>
      </c>
      <c r="G2615" s="16" t="s">
        <v>15176</v>
      </c>
      <c r="H2615" s="13" t="s">
        <v>14829</v>
      </c>
      <c r="I2615" s="13" t="s">
        <v>15177</v>
      </c>
      <c r="J2615" s="13" t="s">
        <v>15178</v>
      </c>
      <c r="K2615" s="13" t="s">
        <v>15179</v>
      </c>
      <c r="L2615" s="13" t="s">
        <v>15180</v>
      </c>
      <c r="M2615" s="13" t="s">
        <v>53</v>
      </c>
      <c r="N2615" s="13" t="s">
        <v>249</v>
      </c>
      <c r="O2615" s="14"/>
      <c r="P2615" s="13" t="s">
        <v>4597</v>
      </c>
      <c r="Q2615" s="16" t="s">
        <v>15184</v>
      </c>
    </row>
    <row r="2616" customFormat="false" ht="58.2" hidden="false" customHeight="false" outlineLevel="0" collapsed="false">
      <c r="A2616" s="13" t="s">
        <v>15185</v>
      </c>
      <c r="B2616" s="14" t="s">
        <v>165</v>
      </c>
      <c r="C2616" s="13" t="s">
        <v>184</v>
      </c>
      <c r="D2616" s="14" t="s">
        <v>15186</v>
      </c>
      <c r="E2616" s="16" t="s">
        <v>15187</v>
      </c>
      <c r="F2616" s="14" t="s">
        <v>415</v>
      </c>
      <c r="G2616" s="16" t="s">
        <v>15188</v>
      </c>
      <c r="H2616" s="13" t="s">
        <v>14829</v>
      </c>
      <c r="I2616" s="13" t="s">
        <v>15189</v>
      </c>
      <c r="J2616" s="13" t="s">
        <v>15190</v>
      </c>
      <c r="K2616" s="13" t="s">
        <v>15191</v>
      </c>
      <c r="L2616" s="13" t="s">
        <v>15192</v>
      </c>
      <c r="M2616" s="13" t="s">
        <v>53</v>
      </c>
      <c r="N2616" s="13" t="s">
        <v>249</v>
      </c>
      <c r="O2616" s="14"/>
      <c r="P2616" s="13" t="s">
        <v>4597</v>
      </c>
      <c r="Q2616" s="15" t="s">
        <v>15193</v>
      </c>
    </row>
    <row r="2617" customFormat="false" ht="86.55" hidden="false" customHeight="false" outlineLevel="0" collapsed="false">
      <c r="A2617" s="13" t="s">
        <v>15194</v>
      </c>
      <c r="B2617" s="14" t="s">
        <v>165</v>
      </c>
      <c r="C2617" s="13" t="s">
        <v>184</v>
      </c>
      <c r="D2617" s="14" t="s">
        <v>15186</v>
      </c>
      <c r="E2617" s="16" t="s">
        <v>15195</v>
      </c>
      <c r="F2617" s="14" t="s">
        <v>396</v>
      </c>
      <c r="G2617" s="16" t="s">
        <v>15188</v>
      </c>
      <c r="H2617" s="13" t="s">
        <v>14829</v>
      </c>
      <c r="I2617" s="13" t="s">
        <v>15196</v>
      </c>
      <c r="J2617" s="14" t="s">
        <v>15197</v>
      </c>
      <c r="K2617" s="14"/>
      <c r="L2617" s="14"/>
      <c r="M2617" s="13" t="s">
        <v>54</v>
      </c>
      <c r="N2617" s="13" t="s">
        <v>249</v>
      </c>
      <c r="O2617" s="14"/>
      <c r="P2617" s="13" t="s">
        <v>4597</v>
      </c>
      <c r="Q2617" s="15" t="s">
        <v>15198</v>
      </c>
    </row>
    <row r="2618" customFormat="false" ht="58.2" hidden="false" customHeight="false" outlineLevel="0" collapsed="false">
      <c r="A2618" s="13" t="s">
        <v>15199</v>
      </c>
      <c r="B2618" s="14" t="s">
        <v>165</v>
      </c>
      <c r="C2618" s="13" t="s">
        <v>184</v>
      </c>
      <c r="D2618" s="14" t="s">
        <v>15200</v>
      </c>
      <c r="E2618" s="16" t="s">
        <v>15201</v>
      </c>
      <c r="F2618" s="14" t="s">
        <v>415</v>
      </c>
      <c r="G2618" s="16" t="s">
        <v>15202</v>
      </c>
      <c r="H2618" s="13" t="s">
        <v>14829</v>
      </c>
      <c r="I2618" s="13" t="s">
        <v>15203</v>
      </c>
      <c r="J2618" s="13" t="s">
        <v>15204</v>
      </c>
      <c r="K2618" s="13" t="s">
        <v>15205</v>
      </c>
      <c r="L2618" s="13" t="s">
        <v>15206</v>
      </c>
      <c r="M2618" s="13" t="s">
        <v>52</v>
      </c>
      <c r="N2618" s="13" t="s">
        <v>249</v>
      </c>
      <c r="O2618" s="14"/>
      <c r="P2618" s="13" t="s">
        <v>4597</v>
      </c>
      <c r="Q2618" s="16" t="s">
        <v>15207</v>
      </c>
    </row>
    <row r="2619" customFormat="false" ht="58.2" hidden="false" customHeight="false" outlineLevel="0" collapsed="false">
      <c r="A2619" s="13" t="s">
        <v>15208</v>
      </c>
      <c r="B2619" s="14" t="s">
        <v>165</v>
      </c>
      <c r="C2619" s="13" t="s">
        <v>184</v>
      </c>
      <c r="D2619" s="14" t="s">
        <v>15200</v>
      </c>
      <c r="E2619" s="16" t="s">
        <v>15209</v>
      </c>
      <c r="F2619" s="14" t="s">
        <v>415</v>
      </c>
      <c r="G2619" s="16" t="s">
        <v>15202</v>
      </c>
      <c r="H2619" s="13" t="s">
        <v>14829</v>
      </c>
      <c r="I2619" s="13" t="s">
        <v>15203</v>
      </c>
      <c r="J2619" s="13" t="s">
        <v>15204</v>
      </c>
      <c r="K2619" s="13" t="s">
        <v>15205</v>
      </c>
      <c r="L2619" s="13" t="s">
        <v>15206</v>
      </c>
      <c r="M2619" s="13" t="s">
        <v>52</v>
      </c>
      <c r="N2619" s="13" t="s">
        <v>249</v>
      </c>
      <c r="O2619" s="14"/>
      <c r="P2619" s="13" t="s">
        <v>4597</v>
      </c>
      <c r="Q2619" s="16" t="s">
        <v>15210</v>
      </c>
    </row>
    <row r="2620" customFormat="false" ht="72.35" hidden="false" customHeight="false" outlineLevel="0" collapsed="false">
      <c r="A2620" s="13" t="s">
        <v>15211</v>
      </c>
      <c r="B2620" s="14" t="s">
        <v>165</v>
      </c>
      <c r="C2620" s="13" t="s">
        <v>184</v>
      </c>
      <c r="D2620" s="14" t="s">
        <v>15200</v>
      </c>
      <c r="E2620" s="15" t="s">
        <v>15212</v>
      </c>
      <c r="F2620" s="14" t="s">
        <v>415</v>
      </c>
      <c r="G2620" s="16" t="s">
        <v>15202</v>
      </c>
      <c r="H2620" s="13" t="s">
        <v>14829</v>
      </c>
      <c r="I2620" s="13" t="s">
        <v>15213</v>
      </c>
      <c r="J2620" s="13" t="s">
        <v>15214</v>
      </c>
      <c r="K2620" s="13" t="s">
        <v>15215</v>
      </c>
      <c r="L2620" s="13" t="s">
        <v>15216</v>
      </c>
      <c r="M2620" s="13" t="s">
        <v>53</v>
      </c>
      <c r="N2620" s="13" t="s">
        <v>249</v>
      </c>
      <c r="O2620" s="14"/>
      <c r="P2620" s="13" t="s">
        <v>4597</v>
      </c>
      <c r="Q2620" s="16" t="s">
        <v>15217</v>
      </c>
    </row>
    <row r="2621" customFormat="false" ht="58.2" hidden="false" customHeight="false" outlineLevel="0" collapsed="false">
      <c r="A2621" s="13" t="s">
        <v>15218</v>
      </c>
      <c r="B2621" s="14" t="s">
        <v>165</v>
      </c>
      <c r="C2621" s="13" t="s">
        <v>186</v>
      </c>
      <c r="D2621" s="14" t="s">
        <v>15219</v>
      </c>
      <c r="E2621" s="16" t="s">
        <v>15220</v>
      </c>
      <c r="F2621" s="14" t="s">
        <v>415</v>
      </c>
      <c r="G2621" s="16" t="s">
        <v>15221</v>
      </c>
      <c r="H2621" s="13" t="s">
        <v>15222</v>
      </c>
      <c r="I2621" s="13" t="s">
        <v>15223</v>
      </c>
      <c r="J2621" s="13" t="s">
        <v>15224</v>
      </c>
      <c r="K2621" s="13" t="s">
        <v>15225</v>
      </c>
      <c r="L2621" s="13" t="s">
        <v>15226</v>
      </c>
      <c r="M2621" s="13" t="s">
        <v>53</v>
      </c>
      <c r="N2621" s="13" t="s">
        <v>249</v>
      </c>
      <c r="O2621" s="14"/>
      <c r="P2621" s="13" t="s">
        <v>4597</v>
      </c>
      <c r="Q2621" s="16" t="s">
        <v>15227</v>
      </c>
    </row>
    <row r="2622" customFormat="false" ht="86.55" hidden="false" customHeight="false" outlineLevel="0" collapsed="false">
      <c r="A2622" s="13" t="s">
        <v>15228</v>
      </c>
      <c r="B2622" s="14" t="s">
        <v>165</v>
      </c>
      <c r="C2622" s="13" t="s">
        <v>186</v>
      </c>
      <c r="D2622" s="14" t="s">
        <v>15219</v>
      </c>
      <c r="E2622" s="16" t="s">
        <v>15229</v>
      </c>
      <c r="F2622" s="14" t="s">
        <v>396</v>
      </c>
      <c r="G2622" s="16" t="s">
        <v>15221</v>
      </c>
      <c r="H2622" s="13" t="s">
        <v>15222</v>
      </c>
      <c r="I2622" s="13" t="s">
        <v>15230</v>
      </c>
      <c r="J2622" s="13" t="s">
        <v>15231</v>
      </c>
      <c r="K2622" s="13" t="s">
        <v>15232</v>
      </c>
      <c r="L2622" s="13" t="s">
        <v>15233</v>
      </c>
      <c r="M2622" s="13" t="s">
        <v>53</v>
      </c>
      <c r="N2622" s="13" t="s">
        <v>249</v>
      </c>
      <c r="O2622" s="14"/>
      <c r="P2622" s="13" t="s">
        <v>4597</v>
      </c>
      <c r="Q2622" s="15" t="s">
        <v>15234</v>
      </c>
    </row>
    <row r="2623" customFormat="false" ht="72.35" hidden="false" customHeight="false" outlineLevel="0" collapsed="false">
      <c r="A2623" s="13" t="s">
        <v>15235</v>
      </c>
      <c r="B2623" s="14" t="s">
        <v>165</v>
      </c>
      <c r="C2623" s="13" t="s">
        <v>186</v>
      </c>
      <c r="D2623" s="14" t="s">
        <v>15219</v>
      </c>
      <c r="E2623" s="15" t="s">
        <v>15236</v>
      </c>
      <c r="F2623" s="14" t="s">
        <v>539</v>
      </c>
      <c r="G2623" s="16" t="s">
        <v>15221</v>
      </c>
      <c r="H2623" s="13" t="s">
        <v>15222</v>
      </c>
      <c r="I2623" s="13" t="s">
        <v>15237</v>
      </c>
      <c r="J2623" s="13" t="s">
        <v>15238</v>
      </c>
      <c r="K2623" s="13" t="s">
        <v>15239</v>
      </c>
      <c r="L2623" s="13" t="s">
        <v>15240</v>
      </c>
      <c r="M2623" s="13" t="s">
        <v>53</v>
      </c>
      <c r="N2623" s="13" t="s">
        <v>249</v>
      </c>
      <c r="O2623" s="14"/>
      <c r="P2623" s="13" t="s">
        <v>4597</v>
      </c>
      <c r="Q2623" s="16" t="s">
        <v>15241</v>
      </c>
    </row>
    <row r="2624" customFormat="false" ht="44" hidden="false" customHeight="false" outlineLevel="0" collapsed="false">
      <c r="A2624" s="13" t="s">
        <v>15242</v>
      </c>
      <c r="B2624" s="14" t="s">
        <v>165</v>
      </c>
      <c r="C2624" s="13" t="s">
        <v>186</v>
      </c>
      <c r="D2624" s="14" t="s">
        <v>15219</v>
      </c>
      <c r="E2624" s="16" t="s">
        <v>15243</v>
      </c>
      <c r="F2624" s="14" t="s">
        <v>415</v>
      </c>
      <c r="G2624" s="16" t="s">
        <v>15221</v>
      </c>
      <c r="H2624" s="13" t="s">
        <v>15222</v>
      </c>
      <c r="I2624" s="13" t="s">
        <v>15244</v>
      </c>
      <c r="J2624" s="13" t="s">
        <v>15245</v>
      </c>
      <c r="K2624" s="14"/>
      <c r="L2624" s="13" t="s">
        <v>15246</v>
      </c>
      <c r="M2624" s="13" t="s">
        <v>53</v>
      </c>
      <c r="N2624" s="13" t="s">
        <v>249</v>
      </c>
      <c r="O2624" s="14"/>
      <c r="P2624" s="13" t="s">
        <v>4597</v>
      </c>
      <c r="Q2624" s="16" t="s">
        <v>15247</v>
      </c>
    </row>
    <row r="2625" customFormat="false" ht="44" hidden="false" customHeight="false" outlineLevel="0" collapsed="false">
      <c r="A2625" s="13" t="s">
        <v>15248</v>
      </c>
      <c r="B2625" s="14" t="s">
        <v>165</v>
      </c>
      <c r="C2625" s="13" t="s">
        <v>186</v>
      </c>
      <c r="D2625" s="14" t="s">
        <v>15249</v>
      </c>
      <c r="E2625" s="16" t="s">
        <v>15250</v>
      </c>
      <c r="F2625" s="14" t="s">
        <v>450</v>
      </c>
      <c r="G2625" s="16" t="s">
        <v>15251</v>
      </c>
      <c r="H2625" s="13" t="s">
        <v>15252</v>
      </c>
      <c r="I2625" s="13" t="s">
        <v>9864</v>
      </c>
      <c r="J2625" s="13" t="s">
        <v>9865</v>
      </c>
      <c r="K2625" s="13" t="s">
        <v>9866</v>
      </c>
      <c r="L2625" s="13" t="s">
        <v>9867</v>
      </c>
      <c r="M2625" s="13" t="s">
        <v>56</v>
      </c>
      <c r="N2625" s="13" t="s">
        <v>249</v>
      </c>
      <c r="O2625" s="14"/>
      <c r="P2625" s="13" t="s">
        <v>4597</v>
      </c>
      <c r="Q2625" s="16" t="s">
        <v>15253</v>
      </c>
    </row>
    <row r="2626" customFormat="false" ht="58.2" hidden="false" customHeight="false" outlineLevel="0" collapsed="false">
      <c r="A2626" s="13" t="s">
        <v>15254</v>
      </c>
      <c r="B2626" s="14" t="s">
        <v>165</v>
      </c>
      <c r="C2626" s="13" t="s">
        <v>186</v>
      </c>
      <c r="D2626" s="14" t="s">
        <v>15249</v>
      </c>
      <c r="E2626" s="16" t="s">
        <v>15255</v>
      </c>
      <c r="F2626" s="14" t="s">
        <v>450</v>
      </c>
      <c r="G2626" s="16" t="s">
        <v>15251</v>
      </c>
      <c r="H2626" s="13" t="s">
        <v>15252</v>
      </c>
      <c r="I2626" s="13" t="s">
        <v>9864</v>
      </c>
      <c r="J2626" s="13" t="s">
        <v>9865</v>
      </c>
      <c r="K2626" s="13" t="s">
        <v>9866</v>
      </c>
      <c r="L2626" s="13" t="s">
        <v>9867</v>
      </c>
      <c r="M2626" s="13" t="s">
        <v>56</v>
      </c>
      <c r="N2626" s="13" t="s">
        <v>249</v>
      </c>
      <c r="O2626" s="14"/>
      <c r="P2626" s="13" t="s">
        <v>4597</v>
      </c>
      <c r="Q2626" s="16" t="s">
        <v>15256</v>
      </c>
    </row>
    <row r="2627" customFormat="false" ht="58.2" hidden="false" customHeight="false" outlineLevel="0" collapsed="false">
      <c r="A2627" s="13" t="s">
        <v>15257</v>
      </c>
      <c r="B2627" s="14" t="s">
        <v>165</v>
      </c>
      <c r="C2627" s="13" t="s">
        <v>186</v>
      </c>
      <c r="D2627" s="14" t="s">
        <v>15249</v>
      </c>
      <c r="E2627" s="16" t="s">
        <v>15258</v>
      </c>
      <c r="F2627" s="14" t="s">
        <v>415</v>
      </c>
      <c r="G2627" s="16" t="s">
        <v>15259</v>
      </c>
      <c r="H2627" s="13" t="s">
        <v>15252</v>
      </c>
      <c r="I2627" s="13" t="s">
        <v>15260</v>
      </c>
      <c r="J2627" s="13" t="s">
        <v>15261</v>
      </c>
      <c r="K2627" s="13" t="s">
        <v>15262</v>
      </c>
      <c r="L2627" s="13" t="s">
        <v>15263</v>
      </c>
      <c r="M2627" s="13" t="s">
        <v>53</v>
      </c>
      <c r="N2627" s="13" t="s">
        <v>249</v>
      </c>
      <c r="O2627" s="14"/>
      <c r="P2627" s="13" t="s">
        <v>4597</v>
      </c>
      <c r="Q2627" s="16" t="s">
        <v>15264</v>
      </c>
    </row>
    <row r="2628" customFormat="false" ht="44" hidden="false" customHeight="false" outlineLevel="0" collapsed="false">
      <c r="A2628" s="13" t="s">
        <v>15265</v>
      </c>
      <c r="B2628" s="14" t="s">
        <v>165</v>
      </c>
      <c r="C2628" s="13" t="s">
        <v>186</v>
      </c>
      <c r="D2628" s="14" t="s">
        <v>15266</v>
      </c>
      <c r="E2628" s="16" t="s">
        <v>15267</v>
      </c>
      <c r="F2628" s="14" t="s">
        <v>415</v>
      </c>
      <c r="G2628" s="16" t="s">
        <v>15268</v>
      </c>
      <c r="H2628" s="13" t="s">
        <v>15269</v>
      </c>
      <c r="I2628" s="13" t="s">
        <v>15270</v>
      </c>
      <c r="J2628" s="13" t="s">
        <v>15271</v>
      </c>
      <c r="K2628" s="13" t="s">
        <v>15272</v>
      </c>
      <c r="L2628" s="13" t="s">
        <v>15273</v>
      </c>
      <c r="M2628" s="13" t="s">
        <v>53</v>
      </c>
      <c r="N2628" s="13" t="s">
        <v>249</v>
      </c>
      <c r="O2628" s="14"/>
      <c r="P2628" s="13" t="s">
        <v>4597</v>
      </c>
      <c r="Q2628" s="16" t="s">
        <v>15274</v>
      </c>
    </row>
    <row r="2629" customFormat="false" ht="58.2" hidden="false" customHeight="false" outlineLevel="0" collapsed="false">
      <c r="A2629" s="13" t="s">
        <v>15275</v>
      </c>
      <c r="B2629" s="14" t="s">
        <v>165</v>
      </c>
      <c r="C2629" s="13" t="s">
        <v>186</v>
      </c>
      <c r="D2629" s="14" t="s">
        <v>15266</v>
      </c>
      <c r="E2629" s="16" t="s">
        <v>15276</v>
      </c>
      <c r="F2629" s="14" t="s">
        <v>415</v>
      </c>
      <c r="G2629" s="16" t="s">
        <v>15268</v>
      </c>
      <c r="H2629" s="13" t="s">
        <v>15277</v>
      </c>
      <c r="I2629" s="13" t="s">
        <v>15278</v>
      </c>
      <c r="J2629" s="13" t="s">
        <v>15279</v>
      </c>
      <c r="K2629" s="13" t="s">
        <v>15280</v>
      </c>
      <c r="L2629" s="13" t="s">
        <v>15281</v>
      </c>
      <c r="M2629" s="13" t="s">
        <v>53</v>
      </c>
      <c r="N2629" s="13" t="s">
        <v>249</v>
      </c>
      <c r="O2629" s="14"/>
      <c r="P2629" s="13" t="s">
        <v>4597</v>
      </c>
      <c r="Q2629" s="16" t="s">
        <v>15282</v>
      </c>
    </row>
    <row r="2630" customFormat="false" ht="44" hidden="false" customHeight="false" outlineLevel="0" collapsed="false">
      <c r="A2630" s="13" t="s">
        <v>15283</v>
      </c>
      <c r="B2630" s="14" t="s">
        <v>165</v>
      </c>
      <c r="C2630" s="13" t="s">
        <v>186</v>
      </c>
      <c r="D2630" s="14" t="s">
        <v>15266</v>
      </c>
      <c r="E2630" s="15" t="s">
        <v>15284</v>
      </c>
      <c r="F2630" s="14" t="s">
        <v>415</v>
      </c>
      <c r="G2630" s="16" t="s">
        <v>15268</v>
      </c>
      <c r="H2630" s="13" t="s">
        <v>15277</v>
      </c>
      <c r="I2630" s="13" t="s">
        <v>15285</v>
      </c>
      <c r="J2630" s="13" t="s">
        <v>15286</v>
      </c>
      <c r="K2630" s="13" t="s">
        <v>15287</v>
      </c>
      <c r="L2630" s="13" t="s">
        <v>15288</v>
      </c>
      <c r="M2630" s="13" t="s">
        <v>53</v>
      </c>
      <c r="N2630" s="13" t="s">
        <v>249</v>
      </c>
      <c r="O2630" s="14"/>
      <c r="P2630" s="13" t="s">
        <v>4597</v>
      </c>
      <c r="Q2630" s="16" t="s">
        <v>15289</v>
      </c>
    </row>
    <row r="2631" customFormat="false" ht="58.2" hidden="false" customHeight="false" outlineLevel="0" collapsed="false">
      <c r="A2631" s="13" t="s">
        <v>15290</v>
      </c>
      <c r="B2631" s="14" t="s">
        <v>165</v>
      </c>
      <c r="C2631" s="13" t="s">
        <v>186</v>
      </c>
      <c r="D2631" s="14" t="s">
        <v>15291</v>
      </c>
      <c r="E2631" s="16" t="s">
        <v>15292</v>
      </c>
      <c r="F2631" s="14" t="s">
        <v>415</v>
      </c>
      <c r="G2631" s="16" t="s">
        <v>15293</v>
      </c>
      <c r="H2631" s="13" t="s">
        <v>15294</v>
      </c>
      <c r="I2631" s="13" t="s">
        <v>15295</v>
      </c>
      <c r="J2631" s="13" t="s">
        <v>15296</v>
      </c>
      <c r="K2631" s="13" t="s">
        <v>15297</v>
      </c>
      <c r="L2631" s="13" t="s">
        <v>15298</v>
      </c>
      <c r="M2631" s="13" t="s">
        <v>53</v>
      </c>
      <c r="N2631" s="13" t="s">
        <v>249</v>
      </c>
      <c r="O2631" s="14"/>
      <c r="P2631" s="13" t="s">
        <v>4597</v>
      </c>
      <c r="Q2631" s="16" t="s">
        <v>15299</v>
      </c>
    </row>
    <row r="2632" customFormat="false" ht="44" hidden="false" customHeight="false" outlineLevel="0" collapsed="false">
      <c r="A2632" s="13" t="s">
        <v>15300</v>
      </c>
      <c r="B2632" s="14" t="s">
        <v>165</v>
      </c>
      <c r="C2632" s="13" t="s">
        <v>186</v>
      </c>
      <c r="D2632" s="14" t="s">
        <v>15291</v>
      </c>
      <c r="E2632" s="16" t="s">
        <v>15301</v>
      </c>
      <c r="F2632" s="14" t="s">
        <v>415</v>
      </c>
      <c r="G2632" s="16" t="s">
        <v>15293</v>
      </c>
      <c r="H2632" s="13" t="s">
        <v>15294</v>
      </c>
      <c r="I2632" s="13" t="s">
        <v>15302</v>
      </c>
      <c r="J2632" s="13" t="s">
        <v>15303</v>
      </c>
      <c r="K2632" s="13" t="s">
        <v>15304</v>
      </c>
      <c r="L2632" s="13" t="s">
        <v>15305</v>
      </c>
      <c r="M2632" s="13" t="s">
        <v>53</v>
      </c>
      <c r="N2632" s="13" t="s">
        <v>249</v>
      </c>
      <c r="O2632" s="14"/>
      <c r="P2632" s="13" t="s">
        <v>4597</v>
      </c>
      <c r="Q2632" s="16" t="s">
        <v>15306</v>
      </c>
    </row>
    <row r="2633" customFormat="false" ht="58.2" hidden="false" customHeight="false" outlineLevel="0" collapsed="false">
      <c r="A2633" s="13" t="s">
        <v>15307</v>
      </c>
      <c r="B2633" s="14" t="s">
        <v>165</v>
      </c>
      <c r="C2633" s="13" t="s">
        <v>186</v>
      </c>
      <c r="D2633" s="14" t="s">
        <v>15308</v>
      </c>
      <c r="E2633" s="16" t="s">
        <v>15309</v>
      </c>
      <c r="F2633" s="14" t="s">
        <v>415</v>
      </c>
      <c r="G2633" s="16" t="s">
        <v>15310</v>
      </c>
      <c r="H2633" s="13" t="s">
        <v>15252</v>
      </c>
      <c r="I2633" s="13" t="s">
        <v>15311</v>
      </c>
      <c r="J2633" s="13" t="s">
        <v>15312</v>
      </c>
      <c r="K2633" s="13" t="s">
        <v>15313</v>
      </c>
      <c r="L2633" s="13" t="s">
        <v>15314</v>
      </c>
      <c r="M2633" s="13" t="s">
        <v>53</v>
      </c>
      <c r="N2633" s="13" t="s">
        <v>249</v>
      </c>
      <c r="O2633" s="14"/>
      <c r="P2633" s="13" t="s">
        <v>4597</v>
      </c>
      <c r="Q2633" s="16" t="s">
        <v>15315</v>
      </c>
    </row>
    <row r="2634" customFormat="false" ht="58.2" hidden="false" customHeight="false" outlineLevel="0" collapsed="false">
      <c r="A2634" s="13" t="s">
        <v>15316</v>
      </c>
      <c r="B2634" s="14" t="s">
        <v>165</v>
      </c>
      <c r="C2634" s="13" t="s">
        <v>186</v>
      </c>
      <c r="D2634" s="14" t="s">
        <v>15317</v>
      </c>
      <c r="E2634" s="16" t="s">
        <v>15318</v>
      </c>
      <c r="F2634" s="14" t="s">
        <v>415</v>
      </c>
      <c r="G2634" s="16" t="s">
        <v>15319</v>
      </c>
      <c r="H2634" s="13" t="s">
        <v>15252</v>
      </c>
      <c r="I2634" s="13" t="s">
        <v>15320</v>
      </c>
      <c r="J2634" s="13" t="s">
        <v>15321</v>
      </c>
      <c r="K2634" s="13" t="s">
        <v>15322</v>
      </c>
      <c r="L2634" s="13" t="s">
        <v>15323</v>
      </c>
      <c r="M2634" s="13" t="s">
        <v>53</v>
      </c>
      <c r="N2634" s="13" t="s">
        <v>249</v>
      </c>
      <c r="O2634" s="14"/>
      <c r="P2634" s="13" t="s">
        <v>4597</v>
      </c>
      <c r="Q2634" s="16" t="s">
        <v>15324</v>
      </c>
    </row>
    <row r="2635" customFormat="false" ht="58.2" hidden="false" customHeight="false" outlineLevel="0" collapsed="false">
      <c r="A2635" s="13" t="s">
        <v>15325</v>
      </c>
      <c r="B2635" s="14" t="s">
        <v>165</v>
      </c>
      <c r="C2635" s="13" t="s">
        <v>186</v>
      </c>
      <c r="D2635" s="14" t="s">
        <v>15326</v>
      </c>
      <c r="E2635" s="16" t="s">
        <v>15327</v>
      </c>
      <c r="F2635" s="14" t="s">
        <v>415</v>
      </c>
      <c r="G2635" s="16" t="s">
        <v>15328</v>
      </c>
      <c r="H2635" s="13" t="s">
        <v>14829</v>
      </c>
      <c r="I2635" s="13" t="s">
        <v>15329</v>
      </c>
      <c r="J2635" s="13" t="s">
        <v>15330</v>
      </c>
      <c r="K2635" s="13" t="s">
        <v>15331</v>
      </c>
      <c r="L2635" s="13" t="s">
        <v>15332</v>
      </c>
      <c r="M2635" s="13" t="s">
        <v>53</v>
      </c>
      <c r="N2635" s="13" t="s">
        <v>249</v>
      </c>
      <c r="O2635" s="14"/>
      <c r="P2635" s="13" t="s">
        <v>4597</v>
      </c>
      <c r="Q2635" s="16" t="s">
        <v>15333</v>
      </c>
    </row>
    <row r="2636" customFormat="false" ht="72.35" hidden="false" customHeight="false" outlineLevel="0" collapsed="false">
      <c r="A2636" s="13" t="s">
        <v>15334</v>
      </c>
      <c r="B2636" s="14" t="s">
        <v>165</v>
      </c>
      <c r="C2636" s="13" t="s">
        <v>186</v>
      </c>
      <c r="D2636" s="14" t="s">
        <v>15335</v>
      </c>
      <c r="E2636" s="16" t="s">
        <v>15336</v>
      </c>
      <c r="F2636" s="14" t="s">
        <v>415</v>
      </c>
      <c r="G2636" s="16" t="s">
        <v>15337</v>
      </c>
      <c r="H2636" s="13" t="s">
        <v>14829</v>
      </c>
      <c r="I2636" s="13" t="s">
        <v>15338</v>
      </c>
      <c r="J2636" s="13" t="s">
        <v>15339</v>
      </c>
      <c r="K2636" s="13" t="s">
        <v>15340</v>
      </c>
      <c r="L2636" s="13" t="s">
        <v>15341</v>
      </c>
      <c r="M2636" s="13" t="s">
        <v>52</v>
      </c>
      <c r="N2636" s="13" t="s">
        <v>249</v>
      </c>
      <c r="O2636" s="14"/>
      <c r="P2636" s="13" t="s">
        <v>4597</v>
      </c>
      <c r="Q2636" s="15" t="s">
        <v>15342</v>
      </c>
    </row>
    <row r="2637" customFormat="false" ht="29.85" hidden="false" customHeight="false" outlineLevel="0" collapsed="false">
      <c r="A2637" s="13" t="s">
        <v>15343</v>
      </c>
      <c r="B2637" s="14" t="s">
        <v>165</v>
      </c>
      <c r="C2637" s="13" t="s">
        <v>186</v>
      </c>
      <c r="D2637" s="14" t="s">
        <v>15344</v>
      </c>
      <c r="E2637" s="16" t="s">
        <v>15345</v>
      </c>
      <c r="F2637" s="14" t="s">
        <v>415</v>
      </c>
      <c r="G2637" s="16" t="s">
        <v>15346</v>
      </c>
      <c r="H2637" s="13" t="s">
        <v>15252</v>
      </c>
      <c r="I2637" s="13" t="s">
        <v>15347</v>
      </c>
      <c r="J2637" s="13" t="s">
        <v>15348</v>
      </c>
      <c r="K2637" s="13" t="s">
        <v>15349</v>
      </c>
      <c r="L2637" s="13" t="s">
        <v>15350</v>
      </c>
      <c r="M2637" s="13" t="s">
        <v>53</v>
      </c>
      <c r="N2637" s="13" t="s">
        <v>249</v>
      </c>
      <c r="O2637" s="14"/>
      <c r="P2637" s="13" t="s">
        <v>4597</v>
      </c>
      <c r="Q2637" s="16" t="s">
        <v>15351</v>
      </c>
    </row>
    <row r="2638" customFormat="false" ht="44" hidden="false" customHeight="false" outlineLevel="0" collapsed="false">
      <c r="A2638" s="13" t="s">
        <v>15352</v>
      </c>
      <c r="B2638" s="14" t="s">
        <v>165</v>
      </c>
      <c r="C2638" s="13" t="s">
        <v>186</v>
      </c>
      <c r="D2638" s="13" t="s">
        <v>15353</v>
      </c>
      <c r="E2638" s="15" t="s">
        <v>15354</v>
      </c>
      <c r="F2638" s="14" t="s">
        <v>415</v>
      </c>
      <c r="G2638" s="16" t="s">
        <v>15355</v>
      </c>
      <c r="H2638" s="13" t="s">
        <v>14829</v>
      </c>
      <c r="I2638" s="13" t="s">
        <v>15356</v>
      </c>
      <c r="J2638" s="13" t="s">
        <v>15357</v>
      </c>
      <c r="K2638" s="13" t="s">
        <v>15358</v>
      </c>
      <c r="L2638" s="13" t="s">
        <v>15359</v>
      </c>
      <c r="M2638" s="13" t="s">
        <v>53</v>
      </c>
      <c r="N2638" s="13" t="s">
        <v>249</v>
      </c>
      <c r="O2638" s="14"/>
      <c r="P2638" s="13" t="s">
        <v>4597</v>
      </c>
      <c r="Q2638" s="15" t="s">
        <v>15360</v>
      </c>
    </row>
    <row r="2639" customFormat="false" ht="58.2" hidden="false" customHeight="false" outlineLevel="0" collapsed="false">
      <c r="A2639" s="13" t="s">
        <v>15361</v>
      </c>
      <c r="B2639" s="14" t="s">
        <v>165</v>
      </c>
      <c r="C2639" s="13" t="s">
        <v>186</v>
      </c>
      <c r="D2639" s="13" t="s">
        <v>15353</v>
      </c>
      <c r="E2639" s="16" t="s">
        <v>15362</v>
      </c>
      <c r="F2639" s="14" t="s">
        <v>415</v>
      </c>
      <c r="G2639" s="16" t="s">
        <v>15355</v>
      </c>
      <c r="H2639" s="13" t="s">
        <v>14829</v>
      </c>
      <c r="I2639" s="13" t="s">
        <v>15363</v>
      </c>
      <c r="J2639" s="13" t="s">
        <v>15364</v>
      </c>
      <c r="K2639" s="13" t="s">
        <v>15365</v>
      </c>
      <c r="L2639" s="13" t="s">
        <v>15366</v>
      </c>
      <c r="M2639" s="13" t="s">
        <v>53</v>
      </c>
      <c r="N2639" s="13" t="s">
        <v>249</v>
      </c>
      <c r="O2639" s="14"/>
      <c r="P2639" s="13" t="s">
        <v>4597</v>
      </c>
      <c r="Q2639" s="16" t="s">
        <v>15367</v>
      </c>
    </row>
    <row r="2640" customFormat="false" ht="114.9" hidden="false" customHeight="false" outlineLevel="0" collapsed="false">
      <c r="A2640" s="13" t="s">
        <v>15368</v>
      </c>
      <c r="B2640" s="14" t="s">
        <v>165</v>
      </c>
      <c r="C2640" s="13" t="s">
        <v>186</v>
      </c>
      <c r="D2640" s="13" t="s">
        <v>15369</v>
      </c>
      <c r="E2640" s="15" t="s">
        <v>15370</v>
      </c>
      <c r="F2640" s="14" t="s">
        <v>415</v>
      </c>
      <c r="G2640" s="16" t="s">
        <v>15371</v>
      </c>
      <c r="H2640" s="13" t="s">
        <v>14829</v>
      </c>
      <c r="I2640" s="13" t="s">
        <v>15372</v>
      </c>
      <c r="J2640" s="13" t="s">
        <v>15373</v>
      </c>
      <c r="K2640" s="13" t="s">
        <v>15374</v>
      </c>
      <c r="L2640" s="13" t="s">
        <v>15375</v>
      </c>
      <c r="M2640" s="13" t="s">
        <v>53</v>
      </c>
      <c r="N2640" s="13" t="s">
        <v>249</v>
      </c>
      <c r="O2640" s="14"/>
      <c r="P2640" s="13" t="s">
        <v>4597</v>
      </c>
      <c r="Q2640" s="16" t="s">
        <v>15376</v>
      </c>
    </row>
    <row r="2641" customFormat="false" ht="58.2" hidden="false" customHeight="false" outlineLevel="0" collapsed="false">
      <c r="A2641" s="13" t="s">
        <v>15377</v>
      </c>
      <c r="B2641" s="14" t="s">
        <v>165</v>
      </c>
      <c r="C2641" s="13" t="s">
        <v>186</v>
      </c>
      <c r="D2641" s="14" t="s">
        <v>15378</v>
      </c>
      <c r="E2641" s="16" t="s">
        <v>15379</v>
      </c>
      <c r="F2641" s="14" t="s">
        <v>450</v>
      </c>
      <c r="G2641" s="16" t="s">
        <v>15380</v>
      </c>
      <c r="H2641" s="13" t="s">
        <v>14829</v>
      </c>
      <c r="I2641" s="13" t="s">
        <v>15381</v>
      </c>
      <c r="J2641" s="13" t="s">
        <v>15382</v>
      </c>
      <c r="K2641" s="13" t="s">
        <v>15383</v>
      </c>
      <c r="L2641" s="13" t="s">
        <v>15384</v>
      </c>
      <c r="M2641" s="13" t="s">
        <v>53</v>
      </c>
      <c r="N2641" s="13" t="s">
        <v>249</v>
      </c>
      <c r="O2641" s="14"/>
      <c r="P2641" s="13" t="s">
        <v>4597</v>
      </c>
      <c r="Q2641" s="16" t="s">
        <v>15385</v>
      </c>
    </row>
    <row r="2642" customFormat="false" ht="58.2" hidden="false" customHeight="false" outlineLevel="0" collapsed="false">
      <c r="A2642" s="13" t="s">
        <v>15386</v>
      </c>
      <c r="B2642" s="14" t="s">
        <v>165</v>
      </c>
      <c r="C2642" s="13" t="s">
        <v>186</v>
      </c>
      <c r="D2642" s="14" t="s">
        <v>15387</v>
      </c>
      <c r="E2642" s="16" t="s">
        <v>15388</v>
      </c>
      <c r="F2642" s="14" t="s">
        <v>415</v>
      </c>
      <c r="G2642" s="16" t="s">
        <v>15389</v>
      </c>
      <c r="H2642" s="13" t="s">
        <v>14829</v>
      </c>
      <c r="I2642" s="13" t="s">
        <v>15390</v>
      </c>
      <c r="J2642" s="13" t="s">
        <v>15391</v>
      </c>
      <c r="K2642" s="13" t="s">
        <v>15392</v>
      </c>
      <c r="L2642" s="13" t="s">
        <v>15393</v>
      </c>
      <c r="M2642" s="13" t="s">
        <v>53</v>
      </c>
      <c r="N2642" s="13" t="s">
        <v>249</v>
      </c>
      <c r="O2642" s="14"/>
      <c r="P2642" s="13" t="s">
        <v>4597</v>
      </c>
      <c r="Q2642" s="16" t="s">
        <v>15394</v>
      </c>
    </row>
    <row r="2643" customFormat="false" ht="58.2" hidden="false" customHeight="false" outlineLevel="0" collapsed="false">
      <c r="A2643" s="13" t="s">
        <v>15395</v>
      </c>
      <c r="B2643" s="14" t="s">
        <v>165</v>
      </c>
      <c r="C2643" s="13" t="s">
        <v>186</v>
      </c>
      <c r="D2643" s="14" t="s">
        <v>15396</v>
      </c>
      <c r="E2643" s="16" t="s">
        <v>15397</v>
      </c>
      <c r="F2643" s="14" t="s">
        <v>450</v>
      </c>
      <c r="G2643" s="16" t="s">
        <v>15398</v>
      </c>
      <c r="H2643" s="13" t="s">
        <v>15399</v>
      </c>
      <c r="I2643" s="13" t="s">
        <v>15400</v>
      </c>
      <c r="J2643" s="13" t="s">
        <v>15401</v>
      </c>
      <c r="K2643" s="13" t="s">
        <v>15402</v>
      </c>
      <c r="L2643" s="13" t="s">
        <v>15403</v>
      </c>
      <c r="M2643" s="13" t="s">
        <v>53</v>
      </c>
      <c r="N2643" s="13" t="s">
        <v>249</v>
      </c>
      <c r="O2643" s="14"/>
      <c r="P2643" s="13" t="s">
        <v>4597</v>
      </c>
      <c r="Q2643" s="16" t="s">
        <v>15404</v>
      </c>
    </row>
    <row r="2644" customFormat="false" ht="58.2" hidden="false" customHeight="false" outlineLevel="0" collapsed="false">
      <c r="A2644" s="13" t="s">
        <v>15405</v>
      </c>
      <c r="B2644" s="14" t="s">
        <v>165</v>
      </c>
      <c r="C2644" s="13" t="s">
        <v>186</v>
      </c>
      <c r="D2644" s="14" t="s">
        <v>15406</v>
      </c>
      <c r="E2644" s="16" t="s">
        <v>15407</v>
      </c>
      <c r="F2644" s="14" t="s">
        <v>415</v>
      </c>
      <c r="G2644" s="16" t="s">
        <v>15408</v>
      </c>
      <c r="H2644" s="13" t="s">
        <v>14829</v>
      </c>
      <c r="I2644" s="13" t="s">
        <v>15409</v>
      </c>
      <c r="J2644" s="13" t="s">
        <v>15410</v>
      </c>
      <c r="K2644" s="13" t="s">
        <v>15411</v>
      </c>
      <c r="L2644" s="13" t="s">
        <v>15412</v>
      </c>
      <c r="M2644" s="13" t="s">
        <v>53</v>
      </c>
      <c r="N2644" s="13" t="s">
        <v>249</v>
      </c>
      <c r="O2644" s="14"/>
      <c r="P2644" s="13" t="s">
        <v>4597</v>
      </c>
      <c r="Q2644" s="16" t="s">
        <v>15413</v>
      </c>
    </row>
    <row r="2645" customFormat="false" ht="58.2" hidden="false" customHeight="false" outlineLevel="0" collapsed="false">
      <c r="A2645" s="13" t="s">
        <v>15414</v>
      </c>
      <c r="B2645" s="14" t="s">
        <v>165</v>
      </c>
      <c r="C2645" s="13" t="s">
        <v>186</v>
      </c>
      <c r="D2645" s="14" t="s">
        <v>15415</v>
      </c>
      <c r="E2645" s="16" t="s">
        <v>15416</v>
      </c>
      <c r="F2645" s="14" t="s">
        <v>415</v>
      </c>
      <c r="G2645" s="16" t="s">
        <v>15417</v>
      </c>
      <c r="H2645" s="13" t="s">
        <v>15418</v>
      </c>
      <c r="I2645" s="13" t="s">
        <v>15419</v>
      </c>
      <c r="J2645" s="13" t="s">
        <v>15420</v>
      </c>
      <c r="K2645" s="14"/>
      <c r="L2645" s="13" t="s">
        <v>15421</v>
      </c>
      <c r="M2645" s="13" t="s">
        <v>56</v>
      </c>
      <c r="N2645" s="13" t="s">
        <v>249</v>
      </c>
      <c r="O2645" s="14"/>
      <c r="P2645" s="13" t="s">
        <v>4597</v>
      </c>
      <c r="Q2645" s="16" t="s">
        <v>15422</v>
      </c>
    </row>
    <row r="2646" customFormat="false" ht="72.35" hidden="false" customHeight="false" outlineLevel="0" collapsed="false">
      <c r="A2646" s="13" t="s">
        <v>15423</v>
      </c>
      <c r="B2646" s="14" t="s">
        <v>165</v>
      </c>
      <c r="C2646" s="13" t="s">
        <v>186</v>
      </c>
      <c r="D2646" s="14" t="s">
        <v>15415</v>
      </c>
      <c r="E2646" s="16" t="s">
        <v>15424</v>
      </c>
      <c r="F2646" s="14" t="s">
        <v>415</v>
      </c>
      <c r="G2646" s="16" t="s">
        <v>15417</v>
      </c>
      <c r="H2646" s="13" t="s">
        <v>15418</v>
      </c>
      <c r="I2646" s="13" t="s">
        <v>15425</v>
      </c>
      <c r="J2646" s="13" t="s">
        <v>15426</v>
      </c>
      <c r="K2646" s="13" t="s">
        <v>15427</v>
      </c>
      <c r="L2646" s="13" t="s">
        <v>15428</v>
      </c>
      <c r="M2646" s="13" t="s">
        <v>53</v>
      </c>
      <c r="N2646" s="13" t="s">
        <v>249</v>
      </c>
      <c r="O2646" s="14"/>
      <c r="P2646" s="13" t="s">
        <v>4597</v>
      </c>
      <c r="Q2646" s="16" t="s">
        <v>15429</v>
      </c>
    </row>
    <row r="2647" customFormat="false" ht="58.2" hidden="false" customHeight="false" outlineLevel="0" collapsed="false">
      <c r="A2647" s="13" t="s">
        <v>15430</v>
      </c>
      <c r="B2647" s="14" t="s">
        <v>165</v>
      </c>
      <c r="C2647" s="13" t="s">
        <v>186</v>
      </c>
      <c r="D2647" s="14" t="s">
        <v>15431</v>
      </c>
      <c r="E2647" s="16" t="s">
        <v>15432</v>
      </c>
      <c r="F2647" s="14" t="s">
        <v>396</v>
      </c>
      <c r="G2647" s="16" t="s">
        <v>15433</v>
      </c>
      <c r="H2647" s="13" t="s">
        <v>14829</v>
      </c>
      <c r="I2647" s="13" t="s">
        <v>15434</v>
      </c>
      <c r="J2647" s="13" t="s">
        <v>15435</v>
      </c>
      <c r="K2647" s="13" t="s">
        <v>15436</v>
      </c>
      <c r="L2647" s="13" t="s">
        <v>15437</v>
      </c>
      <c r="M2647" s="13" t="s">
        <v>56</v>
      </c>
      <c r="N2647" s="13" t="s">
        <v>249</v>
      </c>
      <c r="O2647" s="14"/>
      <c r="P2647" s="13" t="s">
        <v>4597</v>
      </c>
      <c r="Q2647" s="16" t="s">
        <v>15438</v>
      </c>
    </row>
    <row r="2648" customFormat="false" ht="44" hidden="false" customHeight="false" outlineLevel="0" collapsed="false">
      <c r="A2648" s="13" t="s">
        <v>15439</v>
      </c>
      <c r="B2648" s="14" t="s">
        <v>165</v>
      </c>
      <c r="C2648" s="13" t="s">
        <v>186</v>
      </c>
      <c r="D2648" s="14" t="s">
        <v>15431</v>
      </c>
      <c r="E2648" s="15" t="s">
        <v>15440</v>
      </c>
      <c r="F2648" s="14" t="s">
        <v>415</v>
      </c>
      <c r="G2648" s="16" t="s">
        <v>15433</v>
      </c>
      <c r="H2648" s="13" t="s">
        <v>14829</v>
      </c>
      <c r="I2648" s="13" t="s">
        <v>15441</v>
      </c>
      <c r="J2648" s="13" t="s">
        <v>15442</v>
      </c>
      <c r="K2648" s="13" t="s">
        <v>15443</v>
      </c>
      <c r="L2648" s="13" t="s">
        <v>15444</v>
      </c>
      <c r="M2648" s="13" t="s">
        <v>53</v>
      </c>
      <c r="N2648" s="13" t="s">
        <v>249</v>
      </c>
      <c r="O2648" s="14"/>
      <c r="P2648" s="13" t="s">
        <v>4597</v>
      </c>
      <c r="Q2648" s="16" t="s">
        <v>15445</v>
      </c>
    </row>
    <row r="2649" customFormat="false" ht="44" hidden="false" customHeight="false" outlineLevel="0" collapsed="false">
      <c r="A2649" s="13" t="s">
        <v>15446</v>
      </c>
      <c r="B2649" s="14" t="s">
        <v>165</v>
      </c>
      <c r="C2649" s="13" t="s">
        <v>186</v>
      </c>
      <c r="D2649" s="14" t="s">
        <v>15447</v>
      </c>
      <c r="E2649" s="16" t="s">
        <v>15448</v>
      </c>
      <c r="F2649" s="14" t="s">
        <v>415</v>
      </c>
      <c r="G2649" s="16" t="s">
        <v>15449</v>
      </c>
      <c r="H2649" s="13" t="s">
        <v>15450</v>
      </c>
      <c r="I2649" s="13" t="s">
        <v>15451</v>
      </c>
      <c r="J2649" s="13" t="s">
        <v>15452</v>
      </c>
      <c r="K2649" s="13" t="s">
        <v>15453</v>
      </c>
      <c r="L2649" s="13" t="s">
        <v>15454</v>
      </c>
      <c r="M2649" s="13" t="s">
        <v>56</v>
      </c>
      <c r="N2649" s="13" t="s">
        <v>249</v>
      </c>
      <c r="O2649" s="14"/>
      <c r="P2649" s="13" t="s">
        <v>4597</v>
      </c>
      <c r="Q2649" s="16" t="s">
        <v>15455</v>
      </c>
    </row>
    <row r="2650" customFormat="false" ht="44" hidden="false" customHeight="false" outlineLevel="0" collapsed="false">
      <c r="A2650" s="13" t="s">
        <v>15456</v>
      </c>
      <c r="B2650" s="14" t="s">
        <v>165</v>
      </c>
      <c r="C2650" s="13" t="s">
        <v>186</v>
      </c>
      <c r="D2650" s="14" t="s">
        <v>15447</v>
      </c>
      <c r="E2650" s="16" t="s">
        <v>15457</v>
      </c>
      <c r="F2650" s="14" t="s">
        <v>415</v>
      </c>
      <c r="G2650" s="16" t="s">
        <v>15449</v>
      </c>
      <c r="H2650" s="13" t="s">
        <v>15450</v>
      </c>
      <c r="I2650" s="13" t="s">
        <v>15451</v>
      </c>
      <c r="J2650" s="13" t="s">
        <v>15452</v>
      </c>
      <c r="K2650" s="13" t="s">
        <v>15453</v>
      </c>
      <c r="L2650" s="13" t="s">
        <v>15454</v>
      </c>
      <c r="M2650" s="13" t="s">
        <v>56</v>
      </c>
      <c r="N2650" s="13" t="s">
        <v>249</v>
      </c>
      <c r="O2650" s="14"/>
      <c r="P2650" s="13" t="s">
        <v>4597</v>
      </c>
      <c r="Q2650" s="16" t="s">
        <v>15458</v>
      </c>
    </row>
    <row r="2651" customFormat="false" ht="58.2" hidden="false" customHeight="false" outlineLevel="0" collapsed="false">
      <c r="A2651" s="13" t="s">
        <v>15459</v>
      </c>
      <c r="B2651" s="14" t="s">
        <v>165</v>
      </c>
      <c r="C2651" s="13" t="s">
        <v>186</v>
      </c>
      <c r="D2651" s="14" t="s">
        <v>15460</v>
      </c>
      <c r="E2651" s="16" t="s">
        <v>15461</v>
      </c>
      <c r="F2651" s="14" t="s">
        <v>396</v>
      </c>
      <c r="G2651" s="16" t="s">
        <v>15462</v>
      </c>
      <c r="H2651" s="13" t="s">
        <v>15294</v>
      </c>
      <c r="I2651" s="13" t="s">
        <v>15463</v>
      </c>
      <c r="J2651" s="13" t="s">
        <v>15464</v>
      </c>
      <c r="K2651" s="13" t="s">
        <v>15465</v>
      </c>
      <c r="L2651" s="13" t="s">
        <v>15466</v>
      </c>
      <c r="M2651" s="13" t="s">
        <v>53</v>
      </c>
      <c r="N2651" s="13" t="s">
        <v>249</v>
      </c>
      <c r="O2651" s="14"/>
      <c r="P2651" s="13" t="s">
        <v>4597</v>
      </c>
      <c r="Q2651" s="16" t="s">
        <v>15467</v>
      </c>
    </row>
    <row r="2652" customFormat="false" ht="44" hidden="false" customHeight="false" outlineLevel="0" collapsed="false">
      <c r="A2652" s="13" t="s">
        <v>15468</v>
      </c>
      <c r="B2652" s="14" t="s">
        <v>165</v>
      </c>
      <c r="C2652" s="13" t="s">
        <v>186</v>
      </c>
      <c r="D2652" s="14" t="s">
        <v>15460</v>
      </c>
      <c r="E2652" s="16" t="s">
        <v>15469</v>
      </c>
      <c r="F2652" s="14" t="s">
        <v>415</v>
      </c>
      <c r="G2652" s="16" t="s">
        <v>15462</v>
      </c>
      <c r="H2652" s="13" t="s">
        <v>15294</v>
      </c>
      <c r="I2652" s="13" t="s">
        <v>15470</v>
      </c>
      <c r="J2652" s="13" t="s">
        <v>15471</v>
      </c>
      <c r="K2652" s="13" t="s">
        <v>15472</v>
      </c>
      <c r="L2652" s="13" t="s">
        <v>15473</v>
      </c>
      <c r="M2652" s="13" t="s">
        <v>53</v>
      </c>
      <c r="N2652" s="13" t="s">
        <v>249</v>
      </c>
      <c r="O2652" s="14"/>
      <c r="P2652" s="13" t="s">
        <v>4597</v>
      </c>
      <c r="Q2652" s="15" t="s">
        <v>15474</v>
      </c>
    </row>
    <row r="2653" customFormat="false" ht="72.35" hidden="false" customHeight="false" outlineLevel="0" collapsed="false">
      <c r="A2653" s="13" t="s">
        <v>15475</v>
      </c>
      <c r="B2653" s="14" t="s">
        <v>165</v>
      </c>
      <c r="C2653" s="13" t="s">
        <v>186</v>
      </c>
      <c r="D2653" s="14" t="s">
        <v>15476</v>
      </c>
      <c r="E2653" s="16" t="s">
        <v>15477</v>
      </c>
      <c r="F2653" s="14" t="s">
        <v>415</v>
      </c>
      <c r="G2653" s="16" t="s">
        <v>15478</v>
      </c>
      <c r="H2653" s="13" t="s">
        <v>14829</v>
      </c>
      <c r="I2653" s="13" t="s">
        <v>15479</v>
      </c>
      <c r="J2653" s="13" t="s">
        <v>15480</v>
      </c>
      <c r="K2653" s="13" t="s">
        <v>15481</v>
      </c>
      <c r="L2653" s="13" t="s">
        <v>15482</v>
      </c>
      <c r="M2653" s="13" t="s">
        <v>56</v>
      </c>
      <c r="N2653" s="13" t="s">
        <v>249</v>
      </c>
      <c r="O2653" s="14"/>
      <c r="P2653" s="13" t="s">
        <v>4597</v>
      </c>
      <c r="Q2653" s="16" t="s">
        <v>15483</v>
      </c>
    </row>
    <row r="2654" customFormat="false" ht="58.2" hidden="false" customHeight="false" outlineLevel="0" collapsed="false">
      <c r="A2654" s="13" t="s">
        <v>15484</v>
      </c>
      <c r="B2654" s="14" t="s">
        <v>165</v>
      </c>
      <c r="C2654" s="13" t="s">
        <v>186</v>
      </c>
      <c r="D2654" s="14" t="s">
        <v>15476</v>
      </c>
      <c r="E2654" s="16" t="s">
        <v>15485</v>
      </c>
      <c r="F2654" s="14" t="s">
        <v>415</v>
      </c>
      <c r="G2654" s="16" t="s">
        <v>15478</v>
      </c>
      <c r="H2654" s="13" t="s">
        <v>14829</v>
      </c>
      <c r="I2654" s="13" t="s">
        <v>15479</v>
      </c>
      <c r="J2654" s="13" t="s">
        <v>15480</v>
      </c>
      <c r="K2654" s="13" t="s">
        <v>15481</v>
      </c>
      <c r="L2654" s="13" t="s">
        <v>15482</v>
      </c>
      <c r="M2654" s="13" t="s">
        <v>56</v>
      </c>
      <c r="N2654" s="13" t="s">
        <v>249</v>
      </c>
      <c r="O2654" s="14"/>
      <c r="P2654" s="13" t="s">
        <v>4597</v>
      </c>
      <c r="Q2654" s="16" t="s">
        <v>15486</v>
      </c>
    </row>
    <row r="2655" customFormat="false" ht="58.2" hidden="false" customHeight="false" outlineLevel="0" collapsed="false">
      <c r="A2655" s="13" t="s">
        <v>15487</v>
      </c>
      <c r="B2655" s="14" t="s">
        <v>165</v>
      </c>
      <c r="C2655" s="13" t="s">
        <v>186</v>
      </c>
      <c r="D2655" s="14" t="s">
        <v>15488</v>
      </c>
      <c r="E2655" s="16" t="s">
        <v>15489</v>
      </c>
      <c r="F2655" s="14" t="s">
        <v>415</v>
      </c>
      <c r="G2655" s="16" t="s">
        <v>15490</v>
      </c>
      <c r="H2655" s="13" t="s">
        <v>14829</v>
      </c>
      <c r="I2655" s="13" t="s">
        <v>15491</v>
      </c>
      <c r="J2655" s="13" t="s">
        <v>15492</v>
      </c>
      <c r="K2655" s="13" t="s">
        <v>15493</v>
      </c>
      <c r="L2655" s="13" t="s">
        <v>15494</v>
      </c>
      <c r="M2655" s="13" t="s">
        <v>56</v>
      </c>
      <c r="N2655" s="13" t="s">
        <v>249</v>
      </c>
      <c r="O2655" s="14"/>
      <c r="P2655" s="13" t="s">
        <v>4597</v>
      </c>
      <c r="Q2655" s="16" t="s">
        <v>15495</v>
      </c>
    </row>
    <row r="2656" customFormat="false" ht="44" hidden="false" customHeight="false" outlineLevel="0" collapsed="false">
      <c r="A2656" s="13" t="s">
        <v>15496</v>
      </c>
      <c r="B2656" s="14" t="s">
        <v>165</v>
      </c>
      <c r="C2656" s="13" t="s">
        <v>186</v>
      </c>
      <c r="D2656" s="14" t="s">
        <v>15497</v>
      </c>
      <c r="E2656" s="16" t="s">
        <v>15498</v>
      </c>
      <c r="F2656" s="14" t="s">
        <v>396</v>
      </c>
      <c r="G2656" s="16" t="s">
        <v>15499</v>
      </c>
      <c r="H2656" s="13" t="s">
        <v>15500</v>
      </c>
      <c r="I2656" s="13" t="s">
        <v>15501</v>
      </c>
      <c r="J2656" s="13" t="s">
        <v>15502</v>
      </c>
      <c r="K2656" s="13" t="s">
        <v>15503</v>
      </c>
      <c r="L2656" s="13" t="s">
        <v>15504</v>
      </c>
      <c r="M2656" s="13" t="s">
        <v>56</v>
      </c>
      <c r="N2656" s="13" t="s">
        <v>249</v>
      </c>
      <c r="O2656" s="14"/>
      <c r="P2656" s="13" t="s">
        <v>4597</v>
      </c>
      <c r="Q2656" s="15" t="s">
        <v>15505</v>
      </c>
    </row>
    <row r="2657" customFormat="false" ht="58.2" hidden="false" customHeight="false" outlineLevel="0" collapsed="false">
      <c r="A2657" s="13" t="s">
        <v>15506</v>
      </c>
      <c r="B2657" s="14" t="s">
        <v>165</v>
      </c>
      <c r="C2657" s="13" t="s">
        <v>186</v>
      </c>
      <c r="D2657" s="14" t="s">
        <v>15497</v>
      </c>
      <c r="E2657" s="16" t="s">
        <v>15507</v>
      </c>
      <c r="F2657" s="14" t="s">
        <v>396</v>
      </c>
      <c r="G2657" s="16" t="s">
        <v>15499</v>
      </c>
      <c r="H2657" s="13" t="s">
        <v>15500</v>
      </c>
      <c r="I2657" s="13" t="s">
        <v>15508</v>
      </c>
      <c r="J2657" s="13" t="s">
        <v>15509</v>
      </c>
      <c r="K2657" s="13" t="s">
        <v>15510</v>
      </c>
      <c r="L2657" s="13" t="s">
        <v>15511</v>
      </c>
      <c r="M2657" s="13" t="s">
        <v>53</v>
      </c>
      <c r="N2657" s="13" t="s">
        <v>249</v>
      </c>
      <c r="O2657" s="14"/>
      <c r="P2657" s="13" t="s">
        <v>4597</v>
      </c>
      <c r="Q2657" s="16" t="s">
        <v>15512</v>
      </c>
    </row>
    <row r="2658" customFormat="false" ht="58.2" hidden="false" customHeight="false" outlineLevel="0" collapsed="false">
      <c r="A2658" s="13" t="s">
        <v>15513</v>
      </c>
      <c r="B2658" s="14" t="s">
        <v>165</v>
      </c>
      <c r="C2658" s="13" t="s">
        <v>186</v>
      </c>
      <c r="D2658" s="13" t="s">
        <v>15514</v>
      </c>
      <c r="E2658" s="15" t="s">
        <v>15515</v>
      </c>
      <c r="F2658" s="14" t="s">
        <v>415</v>
      </c>
      <c r="G2658" s="16" t="s">
        <v>15516</v>
      </c>
      <c r="H2658" s="13" t="s">
        <v>14829</v>
      </c>
      <c r="I2658" s="13" t="s">
        <v>15517</v>
      </c>
      <c r="J2658" s="13" t="s">
        <v>15518</v>
      </c>
      <c r="K2658" s="14"/>
      <c r="L2658" s="13" t="s">
        <v>15519</v>
      </c>
      <c r="M2658" s="13" t="s">
        <v>56</v>
      </c>
      <c r="N2658" s="13" t="s">
        <v>249</v>
      </c>
      <c r="O2658" s="14"/>
      <c r="P2658" s="13" t="s">
        <v>4597</v>
      </c>
      <c r="Q2658" s="15" t="s">
        <v>15520</v>
      </c>
    </row>
    <row r="2659" customFormat="false" ht="44" hidden="false" customHeight="false" outlineLevel="0" collapsed="false">
      <c r="A2659" s="13" t="s">
        <v>15521</v>
      </c>
      <c r="B2659" s="14" t="s">
        <v>165</v>
      </c>
      <c r="C2659" s="13" t="s">
        <v>186</v>
      </c>
      <c r="D2659" s="14" t="s">
        <v>15522</v>
      </c>
      <c r="E2659" s="15" t="s">
        <v>15523</v>
      </c>
      <c r="F2659" s="14" t="s">
        <v>396</v>
      </c>
      <c r="G2659" s="16" t="s">
        <v>15524</v>
      </c>
      <c r="H2659" s="13" t="s">
        <v>15294</v>
      </c>
      <c r="I2659" s="13" t="s">
        <v>15525</v>
      </c>
      <c r="J2659" s="13" t="s">
        <v>15526</v>
      </c>
      <c r="K2659" s="13" t="s">
        <v>15527</v>
      </c>
      <c r="L2659" s="13" t="s">
        <v>15528</v>
      </c>
      <c r="M2659" s="13" t="s">
        <v>56</v>
      </c>
      <c r="N2659" s="13" t="s">
        <v>249</v>
      </c>
      <c r="O2659" s="14"/>
      <c r="P2659" s="13" t="s">
        <v>4597</v>
      </c>
      <c r="Q2659" s="15" t="s">
        <v>15529</v>
      </c>
    </row>
    <row r="2660" customFormat="false" ht="44" hidden="false" customHeight="false" outlineLevel="0" collapsed="false">
      <c r="A2660" s="13" t="s">
        <v>15530</v>
      </c>
      <c r="B2660" s="14" t="s">
        <v>165</v>
      </c>
      <c r="C2660" s="13" t="s">
        <v>186</v>
      </c>
      <c r="D2660" s="14" t="s">
        <v>15522</v>
      </c>
      <c r="E2660" s="15" t="s">
        <v>15531</v>
      </c>
      <c r="F2660" s="14" t="s">
        <v>415</v>
      </c>
      <c r="G2660" s="16" t="s">
        <v>15524</v>
      </c>
      <c r="H2660" s="13" t="s">
        <v>15294</v>
      </c>
      <c r="I2660" s="13" t="s">
        <v>15302</v>
      </c>
      <c r="J2660" s="13" t="s">
        <v>15303</v>
      </c>
      <c r="K2660" s="13" t="s">
        <v>15304</v>
      </c>
      <c r="L2660" s="13" t="s">
        <v>15305</v>
      </c>
      <c r="M2660" s="13" t="s">
        <v>53</v>
      </c>
      <c r="N2660" s="13" t="s">
        <v>249</v>
      </c>
      <c r="O2660" s="14"/>
      <c r="P2660" s="13" t="s">
        <v>4597</v>
      </c>
      <c r="Q2660" s="16" t="s">
        <v>15532</v>
      </c>
    </row>
    <row r="2661" customFormat="false" ht="58.2" hidden="false" customHeight="false" outlineLevel="0" collapsed="false">
      <c r="A2661" s="13" t="s">
        <v>15533</v>
      </c>
      <c r="B2661" s="14" t="s">
        <v>165</v>
      </c>
      <c r="C2661" s="13" t="s">
        <v>186</v>
      </c>
      <c r="D2661" s="14" t="s">
        <v>15522</v>
      </c>
      <c r="E2661" s="16" t="s">
        <v>15534</v>
      </c>
      <c r="F2661" s="14" t="s">
        <v>415</v>
      </c>
      <c r="G2661" s="16" t="s">
        <v>15524</v>
      </c>
      <c r="H2661" s="13" t="s">
        <v>15294</v>
      </c>
      <c r="I2661" s="13" t="s">
        <v>15535</v>
      </c>
      <c r="J2661" s="13" t="s">
        <v>15536</v>
      </c>
      <c r="K2661" s="13" t="s">
        <v>15537</v>
      </c>
      <c r="L2661" s="13" t="s">
        <v>15538</v>
      </c>
      <c r="M2661" s="13" t="s">
        <v>53</v>
      </c>
      <c r="N2661" s="13" t="s">
        <v>249</v>
      </c>
      <c r="O2661" s="14"/>
      <c r="P2661" s="13" t="s">
        <v>4597</v>
      </c>
      <c r="Q2661" s="16" t="s">
        <v>15539</v>
      </c>
    </row>
    <row r="2662" customFormat="false" ht="58.2" hidden="false" customHeight="false" outlineLevel="0" collapsed="false">
      <c r="A2662" s="13" t="s">
        <v>15540</v>
      </c>
      <c r="B2662" s="14" t="s">
        <v>165</v>
      </c>
      <c r="C2662" s="13" t="s">
        <v>186</v>
      </c>
      <c r="D2662" s="14" t="s">
        <v>15522</v>
      </c>
      <c r="E2662" s="16" t="s">
        <v>15541</v>
      </c>
      <c r="F2662" s="14" t="s">
        <v>415</v>
      </c>
      <c r="G2662" s="16" t="s">
        <v>15524</v>
      </c>
      <c r="H2662" s="13" t="s">
        <v>15294</v>
      </c>
      <c r="I2662" s="13" t="s">
        <v>15542</v>
      </c>
      <c r="J2662" s="13" t="s">
        <v>15543</v>
      </c>
      <c r="K2662" s="13" t="s">
        <v>15544</v>
      </c>
      <c r="L2662" s="13" t="s">
        <v>15545</v>
      </c>
      <c r="M2662" s="13" t="s">
        <v>53</v>
      </c>
      <c r="N2662" s="13" t="s">
        <v>249</v>
      </c>
      <c r="O2662" s="14"/>
      <c r="P2662" s="13" t="s">
        <v>4597</v>
      </c>
      <c r="Q2662" s="16" t="s">
        <v>15546</v>
      </c>
    </row>
    <row r="2663" customFormat="false" ht="44" hidden="false" customHeight="false" outlineLevel="0" collapsed="false">
      <c r="A2663" s="13" t="s">
        <v>15547</v>
      </c>
      <c r="B2663" s="14" t="s">
        <v>165</v>
      </c>
      <c r="C2663" s="13" t="s">
        <v>186</v>
      </c>
      <c r="D2663" s="13" t="s">
        <v>15548</v>
      </c>
      <c r="E2663" s="15" t="s">
        <v>15549</v>
      </c>
      <c r="F2663" s="14" t="s">
        <v>415</v>
      </c>
      <c r="G2663" s="16" t="s">
        <v>15550</v>
      </c>
      <c r="H2663" s="13" t="s">
        <v>14829</v>
      </c>
      <c r="I2663" s="13" t="s">
        <v>15551</v>
      </c>
      <c r="J2663" s="13" t="s">
        <v>15552</v>
      </c>
      <c r="K2663" s="13" t="s">
        <v>15553</v>
      </c>
      <c r="L2663" s="13" t="s">
        <v>15554</v>
      </c>
      <c r="M2663" s="13" t="s">
        <v>56</v>
      </c>
      <c r="N2663" s="13" t="s">
        <v>249</v>
      </c>
      <c r="O2663" s="14"/>
      <c r="P2663" s="13" t="s">
        <v>4597</v>
      </c>
      <c r="Q2663" s="16" t="s">
        <v>15555</v>
      </c>
    </row>
    <row r="2664" customFormat="false" ht="44" hidden="false" customHeight="false" outlineLevel="0" collapsed="false">
      <c r="A2664" s="13" t="s">
        <v>15556</v>
      </c>
      <c r="B2664" s="14" t="s">
        <v>165</v>
      </c>
      <c r="C2664" s="13" t="s">
        <v>186</v>
      </c>
      <c r="D2664" s="14" t="s">
        <v>15557</v>
      </c>
      <c r="E2664" s="16" t="s">
        <v>15558</v>
      </c>
      <c r="F2664" s="14" t="s">
        <v>415</v>
      </c>
      <c r="G2664" s="16" t="s">
        <v>15559</v>
      </c>
      <c r="H2664" s="13" t="s">
        <v>14829</v>
      </c>
      <c r="I2664" s="13" t="s">
        <v>15560</v>
      </c>
      <c r="J2664" s="13" t="s">
        <v>15561</v>
      </c>
      <c r="K2664" s="13" t="s">
        <v>15562</v>
      </c>
      <c r="L2664" s="13" t="s">
        <v>15563</v>
      </c>
      <c r="M2664" s="13" t="s">
        <v>53</v>
      </c>
      <c r="N2664" s="13" t="s">
        <v>249</v>
      </c>
      <c r="O2664" s="14"/>
      <c r="P2664" s="13" t="s">
        <v>4597</v>
      </c>
      <c r="Q2664" s="16" t="s">
        <v>15564</v>
      </c>
    </row>
    <row r="2665" customFormat="false" ht="44" hidden="false" customHeight="false" outlineLevel="0" collapsed="false">
      <c r="A2665" s="13" t="s">
        <v>15565</v>
      </c>
      <c r="B2665" s="14" t="s">
        <v>165</v>
      </c>
      <c r="C2665" s="13" t="s">
        <v>186</v>
      </c>
      <c r="D2665" s="14" t="s">
        <v>15566</v>
      </c>
      <c r="E2665" s="16" t="s">
        <v>15567</v>
      </c>
      <c r="F2665" s="14" t="s">
        <v>415</v>
      </c>
      <c r="G2665" s="16" t="s">
        <v>15568</v>
      </c>
      <c r="H2665" s="13" t="s">
        <v>15569</v>
      </c>
      <c r="I2665" s="13" t="s">
        <v>15570</v>
      </c>
      <c r="J2665" s="13" t="s">
        <v>15571</v>
      </c>
      <c r="K2665" s="13" t="s">
        <v>15572</v>
      </c>
      <c r="L2665" s="13" t="s">
        <v>15573</v>
      </c>
      <c r="M2665" s="13" t="s">
        <v>52</v>
      </c>
      <c r="N2665" s="13" t="s">
        <v>249</v>
      </c>
      <c r="O2665" s="14"/>
      <c r="P2665" s="13" t="s">
        <v>4597</v>
      </c>
      <c r="Q2665" s="16" t="s">
        <v>15574</v>
      </c>
    </row>
    <row r="2666" customFormat="false" ht="58.2" hidden="false" customHeight="false" outlineLevel="0" collapsed="false">
      <c r="A2666" s="13" t="s">
        <v>15575</v>
      </c>
      <c r="B2666" s="14" t="s">
        <v>165</v>
      </c>
      <c r="C2666" s="13" t="s">
        <v>186</v>
      </c>
      <c r="D2666" s="14" t="s">
        <v>15566</v>
      </c>
      <c r="E2666" s="16" t="s">
        <v>15576</v>
      </c>
      <c r="F2666" s="14" t="s">
        <v>415</v>
      </c>
      <c r="G2666" s="16" t="s">
        <v>15568</v>
      </c>
      <c r="H2666" s="13" t="s">
        <v>15569</v>
      </c>
      <c r="I2666" s="13" t="s">
        <v>15577</v>
      </c>
      <c r="J2666" s="13" t="s">
        <v>15578</v>
      </c>
      <c r="K2666" s="13" t="s">
        <v>15579</v>
      </c>
      <c r="L2666" s="13" t="s">
        <v>15580</v>
      </c>
      <c r="M2666" s="13" t="s">
        <v>56</v>
      </c>
      <c r="N2666" s="13" t="s">
        <v>249</v>
      </c>
      <c r="O2666" s="14"/>
      <c r="P2666" s="13" t="s">
        <v>4597</v>
      </c>
      <c r="Q2666" s="15" t="s">
        <v>15581</v>
      </c>
    </row>
    <row r="2667" customFormat="false" ht="44" hidden="false" customHeight="false" outlineLevel="0" collapsed="false">
      <c r="A2667" s="13" t="s">
        <v>15582</v>
      </c>
      <c r="B2667" s="14" t="s">
        <v>165</v>
      </c>
      <c r="C2667" s="13" t="s">
        <v>186</v>
      </c>
      <c r="D2667" s="14" t="s">
        <v>15583</v>
      </c>
      <c r="E2667" s="16" t="s">
        <v>15584</v>
      </c>
      <c r="F2667" s="14" t="s">
        <v>415</v>
      </c>
      <c r="G2667" s="16" t="s">
        <v>15585</v>
      </c>
      <c r="H2667" s="13" t="s">
        <v>15586</v>
      </c>
      <c r="I2667" s="13" t="s">
        <v>15587</v>
      </c>
      <c r="J2667" s="13" t="s">
        <v>15588</v>
      </c>
      <c r="K2667" s="13" t="s">
        <v>15589</v>
      </c>
      <c r="L2667" s="13" t="s">
        <v>15590</v>
      </c>
      <c r="M2667" s="13" t="s">
        <v>56</v>
      </c>
      <c r="N2667" s="13" t="s">
        <v>249</v>
      </c>
      <c r="O2667" s="14"/>
      <c r="P2667" s="13" t="s">
        <v>4597</v>
      </c>
      <c r="Q2667" s="16" t="s">
        <v>15591</v>
      </c>
    </row>
    <row r="2668" customFormat="false" ht="44" hidden="false" customHeight="false" outlineLevel="0" collapsed="false">
      <c r="A2668" s="13" t="s">
        <v>15592</v>
      </c>
      <c r="B2668" s="14" t="s">
        <v>165</v>
      </c>
      <c r="C2668" s="13" t="s">
        <v>186</v>
      </c>
      <c r="D2668" s="14" t="s">
        <v>15593</v>
      </c>
      <c r="E2668" s="16" t="s">
        <v>15594</v>
      </c>
      <c r="F2668" s="14" t="s">
        <v>415</v>
      </c>
      <c r="G2668" s="16" t="s">
        <v>15595</v>
      </c>
      <c r="H2668" s="13" t="s">
        <v>15294</v>
      </c>
      <c r="I2668" s="13" t="s">
        <v>15596</v>
      </c>
      <c r="J2668" s="13" t="s">
        <v>15597</v>
      </c>
      <c r="K2668" s="13" t="s">
        <v>15598</v>
      </c>
      <c r="L2668" s="13" t="s">
        <v>15599</v>
      </c>
      <c r="M2668" s="13" t="s">
        <v>56</v>
      </c>
      <c r="N2668" s="13" t="s">
        <v>249</v>
      </c>
      <c r="O2668" s="14"/>
      <c r="P2668" s="13" t="s">
        <v>4597</v>
      </c>
      <c r="Q2668" s="16" t="s">
        <v>15600</v>
      </c>
    </row>
    <row r="2669" customFormat="false" ht="72.35" hidden="false" customHeight="false" outlineLevel="0" collapsed="false">
      <c r="A2669" s="13" t="s">
        <v>15601</v>
      </c>
      <c r="B2669" s="14" t="s">
        <v>165</v>
      </c>
      <c r="C2669" s="13" t="s">
        <v>186</v>
      </c>
      <c r="D2669" s="14" t="s">
        <v>15602</v>
      </c>
      <c r="E2669" s="16" t="s">
        <v>15603</v>
      </c>
      <c r="F2669" s="14" t="s">
        <v>415</v>
      </c>
      <c r="G2669" s="16" t="s">
        <v>15604</v>
      </c>
      <c r="H2669" s="13" t="s">
        <v>14829</v>
      </c>
      <c r="I2669" s="13" t="s">
        <v>15605</v>
      </c>
      <c r="J2669" s="13" t="s">
        <v>15606</v>
      </c>
      <c r="K2669" s="13" t="s">
        <v>15607</v>
      </c>
      <c r="L2669" s="13" t="s">
        <v>15608</v>
      </c>
      <c r="M2669" s="13" t="s">
        <v>52</v>
      </c>
      <c r="N2669" s="13" t="s">
        <v>249</v>
      </c>
      <c r="O2669" s="14"/>
      <c r="P2669" s="13" t="s">
        <v>4597</v>
      </c>
      <c r="Q2669" s="16" t="s">
        <v>15609</v>
      </c>
    </row>
    <row r="2670" customFormat="false" ht="185.8" hidden="false" customHeight="false" outlineLevel="0" collapsed="false">
      <c r="A2670" s="13" t="s">
        <v>15610</v>
      </c>
      <c r="B2670" s="14" t="s">
        <v>165</v>
      </c>
      <c r="C2670" s="13" t="s">
        <v>186</v>
      </c>
      <c r="D2670" s="14" t="s">
        <v>15602</v>
      </c>
      <c r="E2670" s="16" t="s">
        <v>15611</v>
      </c>
      <c r="F2670" s="14" t="s">
        <v>415</v>
      </c>
      <c r="G2670" s="16" t="s">
        <v>15604</v>
      </c>
      <c r="H2670" s="13" t="s">
        <v>14829</v>
      </c>
      <c r="I2670" s="13" t="s">
        <v>15612</v>
      </c>
      <c r="J2670" s="13" t="s">
        <v>15613</v>
      </c>
      <c r="K2670" s="13" t="s">
        <v>15614</v>
      </c>
      <c r="L2670" s="13" t="s">
        <v>15615</v>
      </c>
      <c r="M2670" s="13" t="s">
        <v>53</v>
      </c>
      <c r="N2670" s="13" t="s">
        <v>249</v>
      </c>
      <c r="O2670" s="14"/>
      <c r="P2670" s="13" t="s">
        <v>4597</v>
      </c>
      <c r="Q2670" s="16" t="s">
        <v>15616</v>
      </c>
    </row>
    <row r="2671" customFormat="false" ht="58.2" hidden="false" customHeight="false" outlineLevel="0" collapsed="false">
      <c r="A2671" s="13" t="s">
        <v>15617</v>
      </c>
      <c r="B2671" s="14" t="s">
        <v>165</v>
      </c>
      <c r="C2671" s="13" t="s">
        <v>188</v>
      </c>
      <c r="D2671" s="14" t="s">
        <v>15618</v>
      </c>
      <c r="E2671" s="16" t="s">
        <v>15619</v>
      </c>
      <c r="F2671" s="14" t="s">
        <v>415</v>
      </c>
      <c r="G2671" s="16" t="s">
        <v>15620</v>
      </c>
      <c r="H2671" s="13" t="s">
        <v>14829</v>
      </c>
      <c r="I2671" s="13" t="s">
        <v>15621</v>
      </c>
      <c r="J2671" s="13" t="s">
        <v>15622</v>
      </c>
      <c r="K2671" s="13" t="s">
        <v>15623</v>
      </c>
      <c r="L2671" s="13" t="s">
        <v>15624</v>
      </c>
      <c r="M2671" s="13" t="s">
        <v>53</v>
      </c>
      <c r="N2671" s="13" t="s">
        <v>249</v>
      </c>
      <c r="O2671" s="14"/>
      <c r="P2671" s="13" t="s">
        <v>4597</v>
      </c>
      <c r="Q2671" s="16" t="s">
        <v>15625</v>
      </c>
    </row>
    <row r="2672" customFormat="false" ht="44" hidden="false" customHeight="false" outlineLevel="0" collapsed="false">
      <c r="A2672" s="13" t="s">
        <v>15626</v>
      </c>
      <c r="B2672" s="14" t="s">
        <v>165</v>
      </c>
      <c r="C2672" s="13" t="s">
        <v>188</v>
      </c>
      <c r="D2672" s="14" t="s">
        <v>15627</v>
      </c>
      <c r="E2672" s="16" t="s">
        <v>15628</v>
      </c>
      <c r="F2672" s="14" t="s">
        <v>415</v>
      </c>
      <c r="G2672" s="16" t="s">
        <v>15629</v>
      </c>
      <c r="H2672" s="13" t="s">
        <v>14829</v>
      </c>
      <c r="I2672" s="13" t="s">
        <v>15630</v>
      </c>
      <c r="J2672" s="13" t="s">
        <v>15631</v>
      </c>
      <c r="K2672" s="13" t="s">
        <v>15632</v>
      </c>
      <c r="L2672" s="13" t="s">
        <v>15633</v>
      </c>
      <c r="M2672" s="13" t="s">
        <v>52</v>
      </c>
      <c r="N2672" s="13" t="s">
        <v>249</v>
      </c>
      <c r="O2672" s="14"/>
      <c r="P2672" s="13" t="s">
        <v>4597</v>
      </c>
      <c r="Q2672" s="16" t="s">
        <v>15634</v>
      </c>
    </row>
    <row r="2673" customFormat="false" ht="44" hidden="false" customHeight="false" outlineLevel="0" collapsed="false">
      <c r="A2673" s="13" t="s">
        <v>15635</v>
      </c>
      <c r="B2673" s="14" t="s">
        <v>165</v>
      </c>
      <c r="C2673" s="13" t="s">
        <v>188</v>
      </c>
      <c r="D2673" s="14" t="s">
        <v>15636</v>
      </c>
      <c r="E2673" s="16" t="s">
        <v>15637</v>
      </c>
      <c r="F2673" s="14" t="s">
        <v>415</v>
      </c>
      <c r="G2673" s="16" t="s">
        <v>15638</v>
      </c>
      <c r="H2673" s="13" t="s">
        <v>14829</v>
      </c>
      <c r="I2673" s="13" t="s">
        <v>15639</v>
      </c>
      <c r="J2673" s="13" t="s">
        <v>15640</v>
      </c>
      <c r="K2673" s="13" t="s">
        <v>15641</v>
      </c>
      <c r="L2673" s="13" t="s">
        <v>15642</v>
      </c>
      <c r="M2673" s="13" t="s">
        <v>52</v>
      </c>
      <c r="N2673" s="13" t="s">
        <v>249</v>
      </c>
      <c r="O2673" s="14"/>
      <c r="P2673" s="13" t="s">
        <v>4597</v>
      </c>
      <c r="Q2673" s="16" t="s">
        <v>15643</v>
      </c>
    </row>
    <row r="2674" customFormat="false" ht="58.2" hidden="false" customHeight="false" outlineLevel="0" collapsed="false">
      <c r="A2674" s="13" t="s">
        <v>15644</v>
      </c>
      <c r="B2674" s="14" t="s">
        <v>165</v>
      </c>
      <c r="C2674" s="13" t="s">
        <v>188</v>
      </c>
      <c r="D2674" s="14" t="s">
        <v>15645</v>
      </c>
      <c r="E2674" s="16" t="s">
        <v>15646</v>
      </c>
      <c r="F2674" s="14" t="s">
        <v>415</v>
      </c>
      <c r="G2674" s="16" t="s">
        <v>15647</v>
      </c>
      <c r="H2674" s="13" t="s">
        <v>14829</v>
      </c>
      <c r="I2674" s="13" t="s">
        <v>15648</v>
      </c>
      <c r="J2674" s="13" t="s">
        <v>15649</v>
      </c>
      <c r="K2674" s="14"/>
      <c r="L2674" s="13" t="s">
        <v>15650</v>
      </c>
      <c r="M2674" s="13" t="s">
        <v>56</v>
      </c>
      <c r="N2674" s="13" t="s">
        <v>249</v>
      </c>
      <c r="O2674" s="14"/>
      <c r="P2674" s="13" t="s">
        <v>4597</v>
      </c>
      <c r="Q2674" s="16" t="s">
        <v>15651</v>
      </c>
    </row>
    <row r="2675" customFormat="false" ht="86.55" hidden="false" customHeight="false" outlineLevel="0" collapsed="false">
      <c r="A2675" s="13" t="s">
        <v>15652</v>
      </c>
      <c r="B2675" s="14" t="s">
        <v>165</v>
      </c>
      <c r="C2675" s="13" t="s">
        <v>188</v>
      </c>
      <c r="D2675" s="14" t="s">
        <v>15645</v>
      </c>
      <c r="E2675" s="16" t="s">
        <v>15653</v>
      </c>
      <c r="F2675" s="14" t="s">
        <v>415</v>
      </c>
      <c r="G2675" s="16" t="s">
        <v>15647</v>
      </c>
      <c r="H2675" s="13" t="s">
        <v>14829</v>
      </c>
      <c r="I2675" s="13" t="s">
        <v>15654</v>
      </c>
      <c r="J2675" s="13" t="s">
        <v>15655</v>
      </c>
      <c r="K2675" s="13" t="s">
        <v>15656</v>
      </c>
      <c r="L2675" s="13" t="s">
        <v>15657</v>
      </c>
      <c r="M2675" s="13" t="s">
        <v>53</v>
      </c>
      <c r="N2675" s="13" t="s">
        <v>249</v>
      </c>
      <c r="O2675" s="14"/>
      <c r="P2675" s="13" t="s">
        <v>4597</v>
      </c>
      <c r="Q2675" s="16" t="s">
        <v>15658</v>
      </c>
    </row>
    <row r="2676" customFormat="false" ht="58.2" hidden="false" customHeight="false" outlineLevel="0" collapsed="false">
      <c r="A2676" s="13" t="s">
        <v>15659</v>
      </c>
      <c r="B2676" s="14" t="s">
        <v>165</v>
      </c>
      <c r="C2676" s="13" t="s">
        <v>188</v>
      </c>
      <c r="D2676" s="14" t="s">
        <v>15660</v>
      </c>
      <c r="E2676" s="16" t="s">
        <v>15661</v>
      </c>
      <c r="F2676" s="14" t="s">
        <v>415</v>
      </c>
      <c r="G2676" s="16" t="s">
        <v>15662</v>
      </c>
      <c r="H2676" s="13" t="s">
        <v>15663</v>
      </c>
      <c r="I2676" s="13" t="s">
        <v>15664</v>
      </c>
      <c r="J2676" s="13" t="s">
        <v>15665</v>
      </c>
      <c r="K2676" s="13" t="s">
        <v>15666</v>
      </c>
      <c r="L2676" s="13" t="s">
        <v>15667</v>
      </c>
      <c r="M2676" s="13" t="s">
        <v>53</v>
      </c>
      <c r="N2676" s="13" t="s">
        <v>249</v>
      </c>
      <c r="O2676" s="14"/>
      <c r="P2676" s="13" t="s">
        <v>4597</v>
      </c>
      <c r="Q2676" s="16" t="s">
        <v>15668</v>
      </c>
    </row>
    <row r="2677" customFormat="false" ht="72.35" hidden="false" customHeight="false" outlineLevel="0" collapsed="false">
      <c r="A2677" s="13" t="s">
        <v>15669</v>
      </c>
      <c r="B2677" s="14" t="s">
        <v>165</v>
      </c>
      <c r="C2677" s="13" t="s">
        <v>188</v>
      </c>
      <c r="D2677" s="14" t="s">
        <v>15660</v>
      </c>
      <c r="E2677" s="16" t="s">
        <v>15670</v>
      </c>
      <c r="F2677" s="14" t="s">
        <v>415</v>
      </c>
      <c r="G2677" s="16" t="s">
        <v>15662</v>
      </c>
      <c r="H2677" s="13" t="s">
        <v>15663</v>
      </c>
      <c r="I2677" s="13" t="s">
        <v>15671</v>
      </c>
      <c r="J2677" s="13" t="s">
        <v>15672</v>
      </c>
      <c r="K2677" s="13" t="s">
        <v>15673</v>
      </c>
      <c r="L2677" s="13" t="s">
        <v>15674</v>
      </c>
      <c r="M2677" s="13" t="s">
        <v>53</v>
      </c>
      <c r="N2677" s="13" t="s">
        <v>249</v>
      </c>
      <c r="O2677" s="14"/>
      <c r="P2677" s="13" t="s">
        <v>4597</v>
      </c>
      <c r="Q2677" s="16" t="s">
        <v>15675</v>
      </c>
    </row>
    <row r="2678" customFormat="false" ht="44" hidden="false" customHeight="false" outlineLevel="0" collapsed="false">
      <c r="A2678" s="13" t="s">
        <v>15676</v>
      </c>
      <c r="B2678" s="14" t="s">
        <v>165</v>
      </c>
      <c r="C2678" s="13" t="s">
        <v>188</v>
      </c>
      <c r="D2678" s="14" t="s">
        <v>15660</v>
      </c>
      <c r="E2678" s="16" t="s">
        <v>15677</v>
      </c>
      <c r="F2678" s="14" t="s">
        <v>415</v>
      </c>
      <c r="G2678" s="16" t="s">
        <v>15662</v>
      </c>
      <c r="H2678" s="13" t="s">
        <v>15663</v>
      </c>
      <c r="I2678" s="13" t="s">
        <v>15678</v>
      </c>
      <c r="J2678" s="13" t="s">
        <v>15679</v>
      </c>
      <c r="K2678" s="13" t="s">
        <v>15680</v>
      </c>
      <c r="L2678" s="13" t="s">
        <v>15681</v>
      </c>
      <c r="M2678" s="13" t="s">
        <v>56</v>
      </c>
      <c r="N2678" s="13" t="s">
        <v>249</v>
      </c>
      <c r="O2678" s="14"/>
      <c r="P2678" s="13" t="s">
        <v>4597</v>
      </c>
      <c r="Q2678" s="15" t="s">
        <v>15682</v>
      </c>
    </row>
    <row r="2679" customFormat="false" ht="72.35" hidden="false" customHeight="false" outlineLevel="0" collapsed="false">
      <c r="A2679" s="13" t="s">
        <v>15683</v>
      </c>
      <c r="B2679" s="14" t="s">
        <v>165</v>
      </c>
      <c r="C2679" s="13" t="s">
        <v>188</v>
      </c>
      <c r="D2679" s="14" t="s">
        <v>15684</v>
      </c>
      <c r="E2679" s="16" t="s">
        <v>15685</v>
      </c>
      <c r="F2679" s="14" t="s">
        <v>415</v>
      </c>
      <c r="G2679" s="16" t="s">
        <v>15686</v>
      </c>
      <c r="H2679" s="13" t="s">
        <v>15687</v>
      </c>
      <c r="I2679" s="13" t="s">
        <v>15688</v>
      </c>
      <c r="J2679" s="13" t="s">
        <v>15689</v>
      </c>
      <c r="K2679" s="13" t="s">
        <v>15690</v>
      </c>
      <c r="L2679" s="13" t="s">
        <v>15691</v>
      </c>
      <c r="M2679" s="13" t="s">
        <v>56</v>
      </c>
      <c r="N2679" s="13" t="s">
        <v>249</v>
      </c>
      <c r="O2679" s="14"/>
      <c r="P2679" s="13" t="s">
        <v>4597</v>
      </c>
      <c r="Q2679" s="16" t="s">
        <v>15692</v>
      </c>
    </row>
    <row r="2680" customFormat="false" ht="86.55" hidden="false" customHeight="false" outlineLevel="0" collapsed="false">
      <c r="A2680" s="13" t="s">
        <v>15693</v>
      </c>
      <c r="B2680" s="14" t="s">
        <v>165</v>
      </c>
      <c r="C2680" s="13" t="s">
        <v>188</v>
      </c>
      <c r="D2680" s="13" t="s">
        <v>15694</v>
      </c>
      <c r="E2680" s="15" t="s">
        <v>15695</v>
      </c>
      <c r="F2680" s="14" t="s">
        <v>415</v>
      </c>
      <c r="G2680" s="16" t="s">
        <v>15696</v>
      </c>
      <c r="H2680" s="13" t="s">
        <v>15697</v>
      </c>
      <c r="I2680" s="13" t="s">
        <v>15698</v>
      </c>
      <c r="J2680" s="13" t="s">
        <v>15699</v>
      </c>
      <c r="K2680" s="13" t="s">
        <v>15700</v>
      </c>
      <c r="L2680" s="13" t="s">
        <v>15701</v>
      </c>
      <c r="M2680" s="13" t="s">
        <v>53</v>
      </c>
      <c r="N2680" s="13" t="s">
        <v>249</v>
      </c>
      <c r="O2680" s="14"/>
      <c r="P2680" s="13" t="s">
        <v>4597</v>
      </c>
      <c r="Q2680" s="15" t="s">
        <v>15702</v>
      </c>
    </row>
    <row r="2681" customFormat="false" ht="44" hidden="false" customHeight="false" outlineLevel="0" collapsed="false">
      <c r="A2681" s="13" t="s">
        <v>15703</v>
      </c>
      <c r="B2681" s="14" t="s">
        <v>165</v>
      </c>
      <c r="C2681" s="13" t="s">
        <v>188</v>
      </c>
      <c r="D2681" s="14" t="s">
        <v>15704</v>
      </c>
      <c r="E2681" s="16" t="s">
        <v>15705</v>
      </c>
      <c r="F2681" s="14" t="s">
        <v>415</v>
      </c>
      <c r="G2681" s="16" t="s">
        <v>15706</v>
      </c>
      <c r="H2681" s="13" t="s">
        <v>14829</v>
      </c>
      <c r="I2681" s="13" t="s">
        <v>15707</v>
      </c>
      <c r="J2681" s="13" t="s">
        <v>15708</v>
      </c>
      <c r="K2681" s="13" t="s">
        <v>15709</v>
      </c>
      <c r="L2681" s="13" t="s">
        <v>15710</v>
      </c>
      <c r="M2681" s="13" t="s">
        <v>53</v>
      </c>
      <c r="N2681" s="13" t="s">
        <v>249</v>
      </c>
      <c r="O2681" s="14"/>
      <c r="P2681" s="13" t="s">
        <v>4597</v>
      </c>
      <c r="Q2681" s="15" t="s">
        <v>15711</v>
      </c>
    </row>
    <row r="2682" customFormat="false" ht="58.2" hidden="false" customHeight="false" outlineLevel="0" collapsed="false">
      <c r="A2682" s="13" t="s">
        <v>15712</v>
      </c>
      <c r="B2682" s="14" t="s">
        <v>165</v>
      </c>
      <c r="C2682" s="13" t="s">
        <v>188</v>
      </c>
      <c r="D2682" s="14" t="s">
        <v>15713</v>
      </c>
      <c r="E2682" s="16" t="s">
        <v>15714</v>
      </c>
      <c r="F2682" s="14" t="s">
        <v>415</v>
      </c>
      <c r="G2682" s="16" t="s">
        <v>15715</v>
      </c>
      <c r="H2682" s="13" t="s">
        <v>15716</v>
      </c>
      <c r="I2682" s="13" t="s">
        <v>15717</v>
      </c>
      <c r="J2682" s="13" t="s">
        <v>15718</v>
      </c>
      <c r="K2682" s="13" t="s">
        <v>15719</v>
      </c>
      <c r="L2682" s="13" t="s">
        <v>15720</v>
      </c>
      <c r="M2682" s="13" t="s">
        <v>53</v>
      </c>
      <c r="N2682" s="13" t="s">
        <v>249</v>
      </c>
      <c r="O2682" s="14"/>
      <c r="P2682" s="13" t="s">
        <v>4597</v>
      </c>
      <c r="Q2682" s="16" t="s">
        <v>15721</v>
      </c>
    </row>
    <row r="2683" customFormat="false" ht="100.7" hidden="false" customHeight="false" outlineLevel="0" collapsed="false">
      <c r="A2683" s="13" t="s">
        <v>15722</v>
      </c>
      <c r="B2683" s="14" t="s">
        <v>165</v>
      </c>
      <c r="C2683" s="13" t="s">
        <v>188</v>
      </c>
      <c r="D2683" s="14" t="s">
        <v>15713</v>
      </c>
      <c r="E2683" s="16" t="s">
        <v>15723</v>
      </c>
      <c r="F2683" s="14" t="s">
        <v>415</v>
      </c>
      <c r="G2683" s="16" t="s">
        <v>15715</v>
      </c>
      <c r="H2683" s="13" t="s">
        <v>15716</v>
      </c>
      <c r="I2683" s="13" t="s">
        <v>15717</v>
      </c>
      <c r="J2683" s="13" t="s">
        <v>15718</v>
      </c>
      <c r="K2683" s="13" t="s">
        <v>15719</v>
      </c>
      <c r="L2683" s="13" t="s">
        <v>15720</v>
      </c>
      <c r="M2683" s="13" t="s">
        <v>53</v>
      </c>
      <c r="N2683" s="13" t="s">
        <v>249</v>
      </c>
      <c r="O2683" s="14"/>
      <c r="P2683" s="13" t="s">
        <v>4597</v>
      </c>
      <c r="Q2683" s="16" t="s">
        <v>15724</v>
      </c>
    </row>
    <row r="2684" customFormat="false" ht="44" hidden="false" customHeight="false" outlineLevel="0" collapsed="false">
      <c r="A2684" s="13" t="s">
        <v>15725</v>
      </c>
      <c r="B2684" s="14" t="s">
        <v>165</v>
      </c>
      <c r="C2684" s="13" t="s">
        <v>188</v>
      </c>
      <c r="D2684" s="14" t="s">
        <v>15726</v>
      </c>
      <c r="E2684" s="16" t="s">
        <v>15727</v>
      </c>
      <c r="F2684" s="14" t="s">
        <v>415</v>
      </c>
      <c r="G2684" s="16" t="s">
        <v>15728</v>
      </c>
      <c r="H2684" s="13" t="s">
        <v>14829</v>
      </c>
      <c r="I2684" s="13" t="s">
        <v>15729</v>
      </c>
      <c r="J2684" s="13" t="s">
        <v>15730</v>
      </c>
      <c r="K2684" s="13" t="s">
        <v>15731</v>
      </c>
      <c r="L2684" s="13" t="s">
        <v>15732</v>
      </c>
      <c r="M2684" s="13" t="s">
        <v>53</v>
      </c>
      <c r="N2684" s="13" t="s">
        <v>249</v>
      </c>
      <c r="O2684" s="14"/>
      <c r="P2684" s="13" t="s">
        <v>4597</v>
      </c>
      <c r="Q2684" s="16" t="s">
        <v>15733</v>
      </c>
    </row>
    <row r="2685" customFormat="false" ht="44" hidden="false" customHeight="false" outlineLevel="0" collapsed="false">
      <c r="A2685" s="13" t="s">
        <v>15734</v>
      </c>
      <c r="B2685" s="14" t="s">
        <v>165</v>
      </c>
      <c r="C2685" s="13" t="s">
        <v>188</v>
      </c>
      <c r="D2685" s="14" t="s">
        <v>15735</v>
      </c>
      <c r="E2685" s="16" t="s">
        <v>15736</v>
      </c>
      <c r="F2685" s="14" t="s">
        <v>415</v>
      </c>
      <c r="G2685" s="16" t="s">
        <v>15737</v>
      </c>
      <c r="H2685" s="13" t="s">
        <v>14829</v>
      </c>
      <c r="I2685" s="13" t="s">
        <v>15738</v>
      </c>
      <c r="J2685" s="13" t="s">
        <v>15739</v>
      </c>
      <c r="K2685" s="13" t="s">
        <v>15740</v>
      </c>
      <c r="L2685" s="13" t="s">
        <v>15741</v>
      </c>
      <c r="M2685" s="13" t="s">
        <v>53</v>
      </c>
      <c r="N2685" s="13" t="s">
        <v>249</v>
      </c>
      <c r="O2685" s="14"/>
      <c r="P2685" s="13" t="s">
        <v>4597</v>
      </c>
      <c r="Q2685" s="15" t="s">
        <v>15742</v>
      </c>
    </row>
    <row r="2686" customFormat="false" ht="58.2" hidden="false" customHeight="false" outlineLevel="0" collapsed="false">
      <c r="A2686" s="13" t="s">
        <v>15743</v>
      </c>
      <c r="B2686" s="14" t="s">
        <v>165</v>
      </c>
      <c r="C2686" s="13" t="s">
        <v>188</v>
      </c>
      <c r="D2686" s="14" t="s">
        <v>15744</v>
      </c>
      <c r="E2686" s="16" t="s">
        <v>15745</v>
      </c>
      <c r="F2686" s="14" t="s">
        <v>415</v>
      </c>
      <c r="G2686" s="16" t="s">
        <v>15746</v>
      </c>
      <c r="H2686" s="13" t="s">
        <v>14829</v>
      </c>
      <c r="I2686" s="13" t="s">
        <v>15747</v>
      </c>
      <c r="J2686" s="13" t="s">
        <v>15748</v>
      </c>
      <c r="K2686" s="13" t="s">
        <v>15749</v>
      </c>
      <c r="L2686" s="13" t="s">
        <v>15750</v>
      </c>
      <c r="M2686" s="13" t="s">
        <v>52</v>
      </c>
      <c r="N2686" s="13" t="s">
        <v>249</v>
      </c>
      <c r="O2686" s="14"/>
      <c r="P2686" s="13" t="s">
        <v>4597</v>
      </c>
      <c r="Q2686" s="16" t="s">
        <v>15751</v>
      </c>
    </row>
    <row r="2687" customFormat="false" ht="58.2" hidden="false" customHeight="false" outlineLevel="0" collapsed="false">
      <c r="A2687" s="13" t="s">
        <v>15752</v>
      </c>
      <c r="B2687" s="14" t="s">
        <v>165</v>
      </c>
      <c r="C2687" s="13" t="s">
        <v>188</v>
      </c>
      <c r="D2687" s="14" t="s">
        <v>15753</v>
      </c>
      <c r="E2687" s="16" t="s">
        <v>15754</v>
      </c>
      <c r="F2687" s="14" t="s">
        <v>415</v>
      </c>
      <c r="G2687" s="16" t="s">
        <v>15755</v>
      </c>
      <c r="H2687" s="13" t="s">
        <v>14829</v>
      </c>
      <c r="I2687" s="13" t="s">
        <v>15756</v>
      </c>
      <c r="J2687" s="13" t="s">
        <v>15757</v>
      </c>
      <c r="K2687" s="13" t="s">
        <v>15758</v>
      </c>
      <c r="L2687" s="13" t="s">
        <v>15759</v>
      </c>
      <c r="M2687" s="13" t="s">
        <v>53</v>
      </c>
      <c r="N2687" s="13" t="s">
        <v>249</v>
      </c>
      <c r="O2687" s="14"/>
      <c r="P2687" s="13" t="s">
        <v>4597</v>
      </c>
      <c r="Q2687" s="16" t="s">
        <v>15760</v>
      </c>
    </row>
    <row r="2688" customFormat="false" ht="58.2" hidden="false" customHeight="false" outlineLevel="0" collapsed="false">
      <c r="A2688" s="13" t="s">
        <v>15761</v>
      </c>
      <c r="B2688" s="14" t="s">
        <v>165</v>
      </c>
      <c r="C2688" s="13" t="s">
        <v>188</v>
      </c>
      <c r="D2688" s="14" t="s">
        <v>15762</v>
      </c>
      <c r="E2688" s="16" t="s">
        <v>15763</v>
      </c>
      <c r="F2688" s="14" t="s">
        <v>415</v>
      </c>
      <c r="G2688" s="16" t="s">
        <v>15764</v>
      </c>
      <c r="H2688" s="13" t="s">
        <v>14829</v>
      </c>
      <c r="I2688" s="13" t="s">
        <v>15765</v>
      </c>
      <c r="J2688" s="13" t="s">
        <v>15766</v>
      </c>
      <c r="K2688" s="13" t="s">
        <v>15767</v>
      </c>
      <c r="L2688" s="13" t="s">
        <v>15768</v>
      </c>
      <c r="M2688" s="13" t="s">
        <v>53</v>
      </c>
      <c r="N2688" s="13" t="s">
        <v>249</v>
      </c>
      <c r="O2688" s="14"/>
      <c r="P2688" s="13" t="s">
        <v>4597</v>
      </c>
      <c r="Q2688" s="16" t="s">
        <v>15769</v>
      </c>
    </row>
    <row r="2689" customFormat="false" ht="72.35" hidden="false" customHeight="false" outlineLevel="0" collapsed="false">
      <c r="A2689" s="13" t="s">
        <v>15770</v>
      </c>
      <c r="B2689" s="14" t="s">
        <v>165</v>
      </c>
      <c r="C2689" s="13" t="s">
        <v>188</v>
      </c>
      <c r="D2689" s="14" t="s">
        <v>13451</v>
      </c>
      <c r="E2689" s="16" t="s">
        <v>15771</v>
      </c>
      <c r="F2689" s="14" t="s">
        <v>415</v>
      </c>
      <c r="G2689" s="16" t="s">
        <v>15772</v>
      </c>
      <c r="H2689" s="13" t="s">
        <v>14829</v>
      </c>
      <c r="I2689" s="13" t="s">
        <v>15773</v>
      </c>
      <c r="J2689" s="13" t="s">
        <v>15774</v>
      </c>
      <c r="K2689" s="13" t="s">
        <v>15775</v>
      </c>
      <c r="L2689" s="13" t="s">
        <v>15776</v>
      </c>
      <c r="M2689" s="13" t="s">
        <v>52</v>
      </c>
      <c r="N2689" s="13" t="s">
        <v>249</v>
      </c>
      <c r="O2689" s="14"/>
      <c r="P2689" s="13" t="s">
        <v>4597</v>
      </c>
      <c r="Q2689" s="16" t="s">
        <v>15777</v>
      </c>
    </row>
    <row r="2690" customFormat="false" ht="44" hidden="false" customHeight="false" outlineLevel="0" collapsed="false">
      <c r="A2690" s="13" t="s">
        <v>15778</v>
      </c>
      <c r="B2690" s="14" t="s">
        <v>165</v>
      </c>
      <c r="C2690" s="13" t="s">
        <v>188</v>
      </c>
      <c r="D2690" s="14" t="s">
        <v>10768</v>
      </c>
      <c r="E2690" s="16" t="s">
        <v>15779</v>
      </c>
      <c r="F2690" s="14" t="s">
        <v>415</v>
      </c>
      <c r="G2690" s="16" t="s">
        <v>15780</v>
      </c>
      <c r="H2690" s="13" t="s">
        <v>14829</v>
      </c>
      <c r="I2690" s="13" t="s">
        <v>15781</v>
      </c>
      <c r="J2690" s="13" t="s">
        <v>15782</v>
      </c>
      <c r="K2690" s="13" t="s">
        <v>15783</v>
      </c>
      <c r="L2690" s="13" t="s">
        <v>15784</v>
      </c>
      <c r="M2690" s="13" t="s">
        <v>56</v>
      </c>
      <c r="N2690" s="13" t="s">
        <v>249</v>
      </c>
      <c r="O2690" s="14"/>
      <c r="P2690" s="13" t="s">
        <v>4597</v>
      </c>
      <c r="Q2690" s="15" t="s">
        <v>15785</v>
      </c>
    </row>
    <row r="2691" customFormat="false" ht="72.35" hidden="false" customHeight="false" outlineLevel="0" collapsed="false">
      <c r="A2691" s="13" t="s">
        <v>15786</v>
      </c>
      <c r="B2691" s="14" t="s">
        <v>165</v>
      </c>
      <c r="C2691" s="13" t="s">
        <v>188</v>
      </c>
      <c r="D2691" s="14" t="s">
        <v>15787</v>
      </c>
      <c r="E2691" s="16" t="s">
        <v>15788</v>
      </c>
      <c r="F2691" s="14" t="s">
        <v>415</v>
      </c>
      <c r="G2691" s="16" t="s">
        <v>15789</v>
      </c>
      <c r="H2691" s="13" t="s">
        <v>14829</v>
      </c>
      <c r="I2691" s="13" t="s">
        <v>15790</v>
      </c>
      <c r="J2691" s="13" t="s">
        <v>15791</v>
      </c>
      <c r="K2691" s="13" t="s">
        <v>15792</v>
      </c>
      <c r="L2691" s="13" t="s">
        <v>15793</v>
      </c>
      <c r="M2691" s="13" t="s">
        <v>53</v>
      </c>
      <c r="N2691" s="13" t="s">
        <v>249</v>
      </c>
      <c r="O2691" s="14"/>
      <c r="P2691" s="13" t="s">
        <v>4597</v>
      </c>
      <c r="Q2691" s="15" t="s">
        <v>15794</v>
      </c>
    </row>
    <row r="2692" customFormat="false" ht="129.1" hidden="false" customHeight="false" outlineLevel="0" collapsed="false">
      <c r="A2692" s="13" t="s">
        <v>15795</v>
      </c>
      <c r="B2692" s="14" t="s">
        <v>165</v>
      </c>
      <c r="C2692" s="13" t="s">
        <v>188</v>
      </c>
      <c r="D2692" s="14" t="s">
        <v>15787</v>
      </c>
      <c r="E2692" s="15" t="s">
        <v>15796</v>
      </c>
      <c r="F2692" s="14" t="s">
        <v>415</v>
      </c>
      <c r="G2692" s="16" t="s">
        <v>15789</v>
      </c>
      <c r="H2692" s="13" t="s">
        <v>14829</v>
      </c>
      <c r="I2692" s="13" t="s">
        <v>15797</v>
      </c>
      <c r="J2692" s="13" t="s">
        <v>15798</v>
      </c>
      <c r="K2692" s="13" t="s">
        <v>15799</v>
      </c>
      <c r="L2692" s="13" t="s">
        <v>15800</v>
      </c>
      <c r="M2692" s="13" t="s">
        <v>53</v>
      </c>
      <c r="N2692" s="13" t="s">
        <v>249</v>
      </c>
      <c r="O2692" s="14"/>
      <c r="P2692" s="13" t="s">
        <v>4597</v>
      </c>
      <c r="Q2692" s="16" t="s">
        <v>15801</v>
      </c>
    </row>
    <row r="2693" customFormat="false" ht="86.55" hidden="false" customHeight="false" outlineLevel="0" collapsed="false">
      <c r="A2693" s="13" t="s">
        <v>15802</v>
      </c>
      <c r="B2693" s="14" t="s">
        <v>165</v>
      </c>
      <c r="C2693" s="13" t="s">
        <v>188</v>
      </c>
      <c r="D2693" s="14" t="s">
        <v>15803</v>
      </c>
      <c r="E2693" s="16" t="s">
        <v>15804</v>
      </c>
      <c r="F2693" s="14" t="s">
        <v>415</v>
      </c>
      <c r="G2693" s="16" t="s">
        <v>15805</v>
      </c>
      <c r="H2693" s="13" t="s">
        <v>14829</v>
      </c>
      <c r="I2693" s="13" t="s">
        <v>15806</v>
      </c>
      <c r="J2693" s="13" t="s">
        <v>15807</v>
      </c>
      <c r="K2693" s="13" t="s">
        <v>15808</v>
      </c>
      <c r="L2693" s="13" t="s">
        <v>15809</v>
      </c>
      <c r="M2693" s="13" t="s">
        <v>53</v>
      </c>
      <c r="N2693" s="13" t="s">
        <v>249</v>
      </c>
      <c r="O2693" s="14"/>
      <c r="P2693" s="13" t="s">
        <v>4597</v>
      </c>
      <c r="Q2693" s="16" t="s">
        <v>15810</v>
      </c>
    </row>
    <row r="2694" customFormat="false" ht="58.2" hidden="false" customHeight="false" outlineLevel="0" collapsed="false">
      <c r="A2694" s="13" t="s">
        <v>15811</v>
      </c>
      <c r="B2694" s="14" t="s">
        <v>165</v>
      </c>
      <c r="C2694" s="13" t="s">
        <v>188</v>
      </c>
      <c r="D2694" s="14" t="s">
        <v>15812</v>
      </c>
      <c r="E2694" s="16" t="s">
        <v>15813</v>
      </c>
      <c r="F2694" s="14" t="s">
        <v>415</v>
      </c>
      <c r="G2694" s="16" t="s">
        <v>15814</v>
      </c>
      <c r="H2694" s="13" t="s">
        <v>14829</v>
      </c>
      <c r="I2694" s="13" t="s">
        <v>15815</v>
      </c>
      <c r="J2694" s="13" t="s">
        <v>15816</v>
      </c>
      <c r="K2694" s="13" t="s">
        <v>15817</v>
      </c>
      <c r="L2694" s="13" t="s">
        <v>15818</v>
      </c>
      <c r="M2694" s="13" t="s">
        <v>52</v>
      </c>
      <c r="N2694" s="13" t="s">
        <v>249</v>
      </c>
      <c r="O2694" s="14"/>
      <c r="P2694" s="13" t="s">
        <v>4597</v>
      </c>
      <c r="Q2694" s="16" t="s">
        <v>15819</v>
      </c>
    </row>
    <row r="2695" customFormat="false" ht="44" hidden="false" customHeight="false" outlineLevel="0" collapsed="false">
      <c r="A2695" s="13" t="s">
        <v>15820</v>
      </c>
      <c r="B2695" s="14" t="s">
        <v>165</v>
      </c>
      <c r="C2695" s="13" t="s">
        <v>188</v>
      </c>
      <c r="D2695" s="14" t="s">
        <v>15821</v>
      </c>
      <c r="E2695" s="16" t="s">
        <v>15822</v>
      </c>
      <c r="F2695" s="14" t="s">
        <v>415</v>
      </c>
      <c r="G2695" s="16" t="s">
        <v>15823</v>
      </c>
      <c r="H2695" s="13" t="s">
        <v>14829</v>
      </c>
      <c r="I2695" s="13" t="s">
        <v>15824</v>
      </c>
      <c r="J2695" s="13" t="s">
        <v>15825</v>
      </c>
      <c r="K2695" s="13" t="s">
        <v>15826</v>
      </c>
      <c r="L2695" s="13" t="s">
        <v>15827</v>
      </c>
      <c r="M2695" s="13" t="s">
        <v>56</v>
      </c>
      <c r="N2695" s="13" t="s">
        <v>249</v>
      </c>
      <c r="O2695" s="14"/>
      <c r="P2695" s="13" t="s">
        <v>4597</v>
      </c>
      <c r="Q2695" s="16" t="s">
        <v>15828</v>
      </c>
    </row>
    <row r="2696" customFormat="false" ht="58.2" hidden="false" customHeight="false" outlineLevel="0" collapsed="false">
      <c r="A2696" s="13" t="s">
        <v>15829</v>
      </c>
      <c r="B2696" s="14" t="s">
        <v>165</v>
      </c>
      <c r="C2696" s="13" t="s">
        <v>188</v>
      </c>
      <c r="D2696" s="14" t="s">
        <v>15830</v>
      </c>
      <c r="E2696" s="16" t="s">
        <v>15831</v>
      </c>
      <c r="F2696" s="14" t="s">
        <v>415</v>
      </c>
      <c r="G2696" s="16" t="s">
        <v>15832</v>
      </c>
      <c r="H2696" s="13" t="s">
        <v>14829</v>
      </c>
      <c r="I2696" s="13" t="s">
        <v>15833</v>
      </c>
      <c r="J2696" s="13" t="s">
        <v>15834</v>
      </c>
      <c r="K2696" s="13" t="s">
        <v>15835</v>
      </c>
      <c r="L2696" s="13" t="s">
        <v>15836</v>
      </c>
      <c r="M2696" s="13" t="s">
        <v>53</v>
      </c>
      <c r="N2696" s="13" t="s">
        <v>249</v>
      </c>
      <c r="O2696" s="14"/>
      <c r="P2696" s="13" t="s">
        <v>4597</v>
      </c>
      <c r="Q2696" s="16" t="s">
        <v>15837</v>
      </c>
    </row>
    <row r="2697" customFormat="false" ht="100.7" hidden="false" customHeight="false" outlineLevel="0" collapsed="false">
      <c r="A2697" s="13" t="s">
        <v>15838</v>
      </c>
      <c r="B2697" s="14" t="s">
        <v>165</v>
      </c>
      <c r="C2697" s="13" t="s">
        <v>188</v>
      </c>
      <c r="D2697" s="14" t="s">
        <v>15839</v>
      </c>
      <c r="E2697" s="16" t="s">
        <v>15840</v>
      </c>
      <c r="F2697" s="14" t="s">
        <v>415</v>
      </c>
      <c r="G2697" s="16"/>
      <c r="H2697" s="13" t="s">
        <v>14829</v>
      </c>
      <c r="I2697" s="13" t="s">
        <v>15841</v>
      </c>
      <c r="J2697" s="13" t="s">
        <v>15842</v>
      </c>
      <c r="K2697" s="13" t="s">
        <v>15843</v>
      </c>
      <c r="L2697" s="13" t="s">
        <v>15844</v>
      </c>
      <c r="M2697" s="13" t="s">
        <v>53</v>
      </c>
      <c r="N2697" s="13" t="s">
        <v>249</v>
      </c>
      <c r="O2697" s="14"/>
      <c r="P2697" s="13" t="s">
        <v>4597</v>
      </c>
      <c r="Q2697" s="16" t="s">
        <v>15845</v>
      </c>
    </row>
    <row r="2698" customFormat="false" ht="58.2" hidden="false" customHeight="false" outlineLevel="0" collapsed="false">
      <c r="A2698" s="13" t="s">
        <v>15846</v>
      </c>
      <c r="B2698" s="14" t="s">
        <v>165</v>
      </c>
      <c r="C2698" s="13" t="s">
        <v>190</v>
      </c>
      <c r="D2698" s="14" t="s">
        <v>15847</v>
      </c>
      <c r="E2698" s="16" t="s">
        <v>15848</v>
      </c>
      <c r="F2698" s="14" t="s">
        <v>415</v>
      </c>
      <c r="G2698" s="16" t="s">
        <v>14974</v>
      </c>
      <c r="H2698" s="13" t="s">
        <v>13360</v>
      </c>
      <c r="I2698" s="13" t="s">
        <v>15849</v>
      </c>
      <c r="J2698" s="13" t="s">
        <v>15850</v>
      </c>
      <c r="K2698" s="13" t="s">
        <v>15851</v>
      </c>
      <c r="L2698" s="13" t="s">
        <v>15852</v>
      </c>
      <c r="M2698" s="13" t="s">
        <v>53</v>
      </c>
      <c r="N2698" s="13" t="s">
        <v>249</v>
      </c>
      <c r="O2698" s="14"/>
      <c r="P2698" s="13" t="s">
        <v>4597</v>
      </c>
      <c r="Q2698" s="15" t="s">
        <v>15853</v>
      </c>
    </row>
    <row r="2699" customFormat="false" ht="72.35" hidden="false" customHeight="false" outlineLevel="0" collapsed="false">
      <c r="A2699" s="13" t="s">
        <v>15854</v>
      </c>
      <c r="B2699" s="14" t="s">
        <v>165</v>
      </c>
      <c r="C2699" s="13" t="s">
        <v>190</v>
      </c>
      <c r="D2699" s="14" t="s">
        <v>15847</v>
      </c>
      <c r="E2699" s="15" t="s">
        <v>15855</v>
      </c>
      <c r="F2699" s="14" t="s">
        <v>415</v>
      </c>
      <c r="G2699" s="16" t="s">
        <v>14974</v>
      </c>
      <c r="H2699" s="13" t="s">
        <v>13360</v>
      </c>
      <c r="I2699" s="13" t="s">
        <v>15856</v>
      </c>
      <c r="J2699" s="13" t="s">
        <v>15857</v>
      </c>
      <c r="K2699" s="13" t="s">
        <v>15858</v>
      </c>
      <c r="L2699" s="13" t="s">
        <v>15859</v>
      </c>
      <c r="M2699" s="13" t="s">
        <v>53</v>
      </c>
      <c r="N2699" s="13" t="s">
        <v>249</v>
      </c>
      <c r="O2699" s="14"/>
      <c r="P2699" s="13" t="s">
        <v>4597</v>
      </c>
      <c r="Q2699" s="16" t="s">
        <v>15860</v>
      </c>
    </row>
    <row r="2700" customFormat="false" ht="44" hidden="false" customHeight="false" outlineLevel="0" collapsed="false">
      <c r="A2700" s="13" t="s">
        <v>15861</v>
      </c>
      <c r="B2700" s="14" t="s">
        <v>165</v>
      </c>
      <c r="C2700" s="13" t="s">
        <v>190</v>
      </c>
      <c r="D2700" s="14" t="s">
        <v>15847</v>
      </c>
      <c r="E2700" s="15" t="s">
        <v>15862</v>
      </c>
      <c r="F2700" s="14" t="s">
        <v>415</v>
      </c>
      <c r="G2700" s="16" t="s">
        <v>14974</v>
      </c>
      <c r="H2700" s="13" t="s">
        <v>13360</v>
      </c>
      <c r="I2700" s="13" t="s">
        <v>14976</v>
      </c>
      <c r="J2700" s="13" t="s">
        <v>14977</v>
      </c>
      <c r="K2700" s="13" t="s">
        <v>14978</v>
      </c>
      <c r="L2700" s="13" t="s">
        <v>14979</v>
      </c>
      <c r="M2700" s="13" t="s">
        <v>53</v>
      </c>
      <c r="N2700" s="13" t="s">
        <v>559</v>
      </c>
      <c r="O2700" s="13" t="s">
        <v>14971</v>
      </c>
      <c r="P2700" s="13" t="s">
        <v>4597</v>
      </c>
      <c r="Q2700" s="15" t="s">
        <v>15863</v>
      </c>
    </row>
    <row r="2701" customFormat="false" ht="86.55" hidden="false" customHeight="false" outlineLevel="0" collapsed="false">
      <c r="A2701" s="13" t="s">
        <v>15864</v>
      </c>
      <c r="B2701" s="14" t="s">
        <v>165</v>
      </c>
      <c r="C2701" s="13" t="s">
        <v>190</v>
      </c>
      <c r="D2701" s="14" t="s">
        <v>15847</v>
      </c>
      <c r="E2701" s="16" t="s">
        <v>15865</v>
      </c>
      <c r="F2701" s="14" t="s">
        <v>396</v>
      </c>
      <c r="G2701" s="16" t="s">
        <v>14974</v>
      </c>
      <c r="H2701" s="13" t="s">
        <v>13360</v>
      </c>
      <c r="I2701" s="13" t="s">
        <v>15866</v>
      </c>
      <c r="J2701" s="14" t="s">
        <v>15867</v>
      </c>
      <c r="K2701" s="14"/>
      <c r="L2701" s="14"/>
      <c r="M2701" s="13" t="s">
        <v>53</v>
      </c>
      <c r="N2701" s="13" t="s">
        <v>249</v>
      </c>
      <c r="O2701" s="14"/>
      <c r="P2701" s="13" t="s">
        <v>4597</v>
      </c>
      <c r="Q2701" s="16" t="s">
        <v>15868</v>
      </c>
    </row>
    <row r="2702" customFormat="false" ht="44" hidden="false" customHeight="false" outlineLevel="0" collapsed="false">
      <c r="A2702" s="13" t="s">
        <v>15869</v>
      </c>
      <c r="B2702" s="14" t="s">
        <v>165</v>
      </c>
      <c r="C2702" s="13" t="s">
        <v>190</v>
      </c>
      <c r="D2702" s="14" t="s">
        <v>15870</v>
      </c>
      <c r="E2702" s="16" t="s">
        <v>15871</v>
      </c>
      <c r="F2702" s="14" t="s">
        <v>415</v>
      </c>
      <c r="G2702" s="16" t="s">
        <v>14974</v>
      </c>
      <c r="H2702" s="13" t="s">
        <v>15872</v>
      </c>
      <c r="I2702" s="13" t="s">
        <v>15873</v>
      </c>
      <c r="J2702" s="13" t="s">
        <v>15874</v>
      </c>
      <c r="K2702" s="13" t="s">
        <v>15875</v>
      </c>
      <c r="L2702" s="13" t="s">
        <v>15876</v>
      </c>
      <c r="M2702" s="13" t="s">
        <v>53</v>
      </c>
      <c r="N2702" s="13" t="s">
        <v>249</v>
      </c>
      <c r="O2702" s="14"/>
      <c r="P2702" s="13" t="s">
        <v>4597</v>
      </c>
      <c r="Q2702" s="16" t="s">
        <v>15877</v>
      </c>
    </row>
    <row r="2703" customFormat="false" ht="58.2" hidden="false" customHeight="false" outlineLevel="0" collapsed="false">
      <c r="A2703" s="13" t="s">
        <v>15878</v>
      </c>
      <c r="B2703" s="14" t="s">
        <v>165</v>
      </c>
      <c r="C2703" s="13" t="s">
        <v>190</v>
      </c>
      <c r="D2703" s="14" t="s">
        <v>15870</v>
      </c>
      <c r="E2703" s="16" t="s">
        <v>15879</v>
      </c>
      <c r="F2703" s="14" t="s">
        <v>415</v>
      </c>
      <c r="G2703" s="16" t="s">
        <v>14974</v>
      </c>
      <c r="H2703" s="13" t="s">
        <v>15872</v>
      </c>
      <c r="I2703" s="13" t="s">
        <v>15880</v>
      </c>
      <c r="J2703" s="13" t="s">
        <v>15881</v>
      </c>
      <c r="K2703" s="13" t="s">
        <v>15882</v>
      </c>
      <c r="L2703" s="13" t="s">
        <v>15883</v>
      </c>
      <c r="M2703" s="13" t="s">
        <v>53</v>
      </c>
      <c r="N2703" s="13" t="s">
        <v>249</v>
      </c>
      <c r="O2703" s="14"/>
      <c r="P2703" s="13" t="s">
        <v>4597</v>
      </c>
      <c r="Q2703" s="16" t="s">
        <v>15884</v>
      </c>
    </row>
    <row r="2704" customFormat="false" ht="58.2" hidden="false" customHeight="false" outlineLevel="0" collapsed="false">
      <c r="A2704" s="13" t="s">
        <v>15885</v>
      </c>
      <c r="B2704" s="14" t="s">
        <v>165</v>
      </c>
      <c r="C2704" s="13" t="s">
        <v>190</v>
      </c>
      <c r="D2704" s="14" t="s">
        <v>15886</v>
      </c>
      <c r="E2704" s="16" t="s">
        <v>15887</v>
      </c>
      <c r="F2704" s="14" t="s">
        <v>415</v>
      </c>
      <c r="G2704" s="16" t="s">
        <v>15888</v>
      </c>
      <c r="H2704" s="13" t="s">
        <v>15889</v>
      </c>
      <c r="I2704" s="13" t="s">
        <v>15890</v>
      </c>
      <c r="J2704" s="13" t="s">
        <v>15891</v>
      </c>
      <c r="K2704" s="13" t="s">
        <v>15892</v>
      </c>
      <c r="L2704" s="13" t="s">
        <v>15893</v>
      </c>
      <c r="M2704" s="13" t="s">
        <v>53</v>
      </c>
      <c r="N2704" s="13" t="s">
        <v>249</v>
      </c>
      <c r="O2704" s="14"/>
      <c r="P2704" s="13" t="s">
        <v>4597</v>
      </c>
      <c r="Q2704" s="16" t="s">
        <v>15894</v>
      </c>
    </row>
    <row r="2705" customFormat="false" ht="58.2" hidden="false" customHeight="false" outlineLevel="0" collapsed="false">
      <c r="A2705" s="13" t="s">
        <v>15895</v>
      </c>
      <c r="B2705" s="14" t="s">
        <v>165</v>
      </c>
      <c r="C2705" s="13" t="s">
        <v>190</v>
      </c>
      <c r="D2705" s="14" t="s">
        <v>15886</v>
      </c>
      <c r="E2705" s="16" t="s">
        <v>15896</v>
      </c>
      <c r="F2705" s="14" t="s">
        <v>415</v>
      </c>
      <c r="G2705" s="16" t="s">
        <v>15888</v>
      </c>
      <c r="H2705" s="13" t="s">
        <v>15889</v>
      </c>
      <c r="I2705" s="13" t="s">
        <v>15890</v>
      </c>
      <c r="J2705" s="13" t="s">
        <v>15891</v>
      </c>
      <c r="K2705" s="13" t="s">
        <v>15892</v>
      </c>
      <c r="L2705" s="13" t="s">
        <v>15893</v>
      </c>
      <c r="M2705" s="13" t="s">
        <v>53</v>
      </c>
      <c r="N2705" s="13" t="s">
        <v>249</v>
      </c>
      <c r="O2705" s="14"/>
      <c r="P2705" s="13" t="s">
        <v>4597</v>
      </c>
      <c r="Q2705" s="16" t="s">
        <v>15897</v>
      </c>
    </row>
    <row r="2706" customFormat="false" ht="58.2" hidden="false" customHeight="false" outlineLevel="0" collapsed="false">
      <c r="A2706" s="13" t="s">
        <v>15898</v>
      </c>
      <c r="B2706" s="14" t="s">
        <v>165</v>
      </c>
      <c r="C2706" s="13" t="s">
        <v>190</v>
      </c>
      <c r="D2706" s="14" t="s">
        <v>15886</v>
      </c>
      <c r="E2706" s="16" t="s">
        <v>15899</v>
      </c>
      <c r="F2706" s="14" t="s">
        <v>415</v>
      </c>
      <c r="G2706" s="16" t="s">
        <v>15888</v>
      </c>
      <c r="H2706" s="13" t="s">
        <v>15889</v>
      </c>
      <c r="I2706" s="13" t="s">
        <v>15900</v>
      </c>
      <c r="J2706" s="13" t="s">
        <v>15901</v>
      </c>
      <c r="K2706" s="13" t="s">
        <v>15902</v>
      </c>
      <c r="L2706" s="13" t="s">
        <v>15903</v>
      </c>
      <c r="M2706" s="13" t="s">
        <v>53</v>
      </c>
      <c r="N2706" s="13" t="s">
        <v>249</v>
      </c>
      <c r="O2706" s="14"/>
      <c r="P2706" s="13" t="s">
        <v>4597</v>
      </c>
      <c r="Q2706" s="15" t="s">
        <v>15904</v>
      </c>
    </row>
    <row r="2707" customFormat="false" ht="58.2" hidden="false" customHeight="false" outlineLevel="0" collapsed="false">
      <c r="A2707" s="13" t="s">
        <v>15905</v>
      </c>
      <c r="B2707" s="14" t="s">
        <v>165</v>
      </c>
      <c r="C2707" s="13" t="s">
        <v>190</v>
      </c>
      <c r="D2707" s="14" t="s">
        <v>15906</v>
      </c>
      <c r="E2707" s="16" t="s">
        <v>15907</v>
      </c>
      <c r="F2707" s="14" t="s">
        <v>415</v>
      </c>
      <c r="G2707" s="16" t="s">
        <v>15908</v>
      </c>
      <c r="H2707" s="13" t="s">
        <v>13360</v>
      </c>
      <c r="I2707" s="13" t="s">
        <v>15909</v>
      </c>
      <c r="J2707" s="13" t="s">
        <v>15910</v>
      </c>
      <c r="K2707" s="13" t="s">
        <v>15911</v>
      </c>
      <c r="L2707" s="13" t="s">
        <v>15912</v>
      </c>
      <c r="M2707" s="13" t="s">
        <v>56</v>
      </c>
      <c r="N2707" s="13" t="s">
        <v>249</v>
      </c>
      <c r="O2707" s="14"/>
      <c r="P2707" s="13" t="s">
        <v>4597</v>
      </c>
      <c r="Q2707" s="16" t="s">
        <v>15913</v>
      </c>
    </row>
    <row r="2708" customFormat="false" ht="44" hidden="false" customHeight="false" outlineLevel="0" collapsed="false">
      <c r="A2708" s="13" t="s">
        <v>15914</v>
      </c>
      <c r="B2708" s="14" t="s">
        <v>165</v>
      </c>
      <c r="C2708" s="13" t="s">
        <v>190</v>
      </c>
      <c r="D2708" s="14" t="s">
        <v>15906</v>
      </c>
      <c r="E2708" s="16" t="s">
        <v>15915</v>
      </c>
      <c r="F2708" s="14" t="s">
        <v>415</v>
      </c>
      <c r="G2708" s="16" t="s">
        <v>15908</v>
      </c>
      <c r="H2708" s="13" t="s">
        <v>13360</v>
      </c>
      <c r="I2708" s="13" t="s">
        <v>15909</v>
      </c>
      <c r="J2708" s="13" t="s">
        <v>15910</v>
      </c>
      <c r="K2708" s="13" t="s">
        <v>15911</v>
      </c>
      <c r="L2708" s="13" t="s">
        <v>15912</v>
      </c>
      <c r="M2708" s="13" t="s">
        <v>56</v>
      </c>
      <c r="N2708" s="13" t="s">
        <v>249</v>
      </c>
      <c r="O2708" s="14"/>
      <c r="P2708" s="13" t="s">
        <v>4597</v>
      </c>
      <c r="Q2708" s="16" t="s">
        <v>15916</v>
      </c>
    </row>
    <row r="2709" customFormat="false" ht="72.35" hidden="false" customHeight="false" outlineLevel="0" collapsed="false">
      <c r="A2709" s="13" t="s">
        <v>15917</v>
      </c>
      <c r="B2709" s="14" t="s">
        <v>165</v>
      </c>
      <c r="C2709" s="13" t="s">
        <v>190</v>
      </c>
      <c r="D2709" s="14" t="s">
        <v>15918</v>
      </c>
      <c r="E2709" s="16" t="s">
        <v>15919</v>
      </c>
      <c r="F2709" s="14" t="s">
        <v>415</v>
      </c>
      <c r="G2709" s="16" t="s">
        <v>15920</v>
      </c>
      <c r="H2709" s="13" t="s">
        <v>15921</v>
      </c>
      <c r="I2709" s="13" t="s">
        <v>15922</v>
      </c>
      <c r="J2709" s="13" t="s">
        <v>15923</v>
      </c>
      <c r="K2709" s="13" t="s">
        <v>15924</v>
      </c>
      <c r="L2709" s="13" t="s">
        <v>15925</v>
      </c>
      <c r="M2709" s="13" t="s">
        <v>53</v>
      </c>
      <c r="N2709" s="13" t="s">
        <v>249</v>
      </c>
      <c r="O2709" s="14"/>
      <c r="P2709" s="13" t="s">
        <v>4597</v>
      </c>
      <c r="Q2709" s="16" t="s">
        <v>15926</v>
      </c>
    </row>
    <row r="2710" customFormat="false" ht="72.35" hidden="false" customHeight="false" outlineLevel="0" collapsed="false">
      <c r="A2710" s="13" t="s">
        <v>15927</v>
      </c>
      <c r="B2710" s="14" t="s">
        <v>165</v>
      </c>
      <c r="C2710" s="13" t="s">
        <v>190</v>
      </c>
      <c r="D2710" s="14" t="s">
        <v>15918</v>
      </c>
      <c r="E2710" s="16" t="s">
        <v>15928</v>
      </c>
      <c r="F2710" s="14" t="s">
        <v>415</v>
      </c>
      <c r="G2710" s="16" t="s">
        <v>15920</v>
      </c>
      <c r="H2710" s="13" t="s">
        <v>15921</v>
      </c>
      <c r="I2710" s="13" t="s">
        <v>15922</v>
      </c>
      <c r="J2710" s="13" t="s">
        <v>15923</v>
      </c>
      <c r="K2710" s="13" t="s">
        <v>15924</v>
      </c>
      <c r="L2710" s="13" t="s">
        <v>15925</v>
      </c>
      <c r="M2710" s="13" t="s">
        <v>53</v>
      </c>
      <c r="N2710" s="13" t="s">
        <v>249</v>
      </c>
      <c r="O2710" s="14"/>
      <c r="P2710" s="13" t="s">
        <v>4597</v>
      </c>
      <c r="Q2710" s="16" t="s">
        <v>15929</v>
      </c>
    </row>
    <row r="2711" customFormat="false" ht="86.55" hidden="false" customHeight="false" outlineLevel="0" collapsed="false">
      <c r="A2711" s="13" t="s">
        <v>15930</v>
      </c>
      <c r="B2711" s="14" t="s">
        <v>165</v>
      </c>
      <c r="C2711" s="13" t="s">
        <v>190</v>
      </c>
      <c r="D2711" s="14" t="s">
        <v>15931</v>
      </c>
      <c r="E2711" s="16" t="s">
        <v>15932</v>
      </c>
      <c r="F2711" s="14" t="s">
        <v>415</v>
      </c>
      <c r="G2711" s="16" t="s">
        <v>15933</v>
      </c>
      <c r="H2711" s="13" t="s">
        <v>15934</v>
      </c>
      <c r="I2711" s="13" t="s">
        <v>15935</v>
      </c>
      <c r="J2711" s="13" t="s">
        <v>15936</v>
      </c>
      <c r="K2711" s="13" t="s">
        <v>15937</v>
      </c>
      <c r="L2711" s="13" t="s">
        <v>15938</v>
      </c>
      <c r="M2711" s="13" t="s">
        <v>53</v>
      </c>
      <c r="N2711" s="13" t="s">
        <v>249</v>
      </c>
      <c r="O2711" s="14"/>
      <c r="P2711" s="13" t="s">
        <v>4597</v>
      </c>
      <c r="Q2711" s="16" t="s">
        <v>15939</v>
      </c>
    </row>
    <row r="2712" customFormat="false" ht="44" hidden="false" customHeight="false" outlineLevel="0" collapsed="false">
      <c r="A2712" s="13" t="s">
        <v>15940</v>
      </c>
      <c r="B2712" s="14" t="s">
        <v>165</v>
      </c>
      <c r="C2712" s="13" t="s">
        <v>190</v>
      </c>
      <c r="D2712" s="14" t="s">
        <v>15931</v>
      </c>
      <c r="E2712" s="16" t="s">
        <v>15941</v>
      </c>
      <c r="F2712" s="14" t="s">
        <v>415</v>
      </c>
      <c r="G2712" s="16" t="s">
        <v>15933</v>
      </c>
      <c r="H2712" s="13" t="s">
        <v>15934</v>
      </c>
      <c r="I2712" s="13" t="s">
        <v>15935</v>
      </c>
      <c r="J2712" s="13" t="s">
        <v>15936</v>
      </c>
      <c r="K2712" s="13" t="s">
        <v>15937</v>
      </c>
      <c r="L2712" s="13" t="s">
        <v>15938</v>
      </c>
      <c r="M2712" s="13" t="s">
        <v>53</v>
      </c>
      <c r="N2712" s="13" t="s">
        <v>249</v>
      </c>
      <c r="O2712" s="14"/>
      <c r="P2712" s="13" t="s">
        <v>4597</v>
      </c>
      <c r="Q2712" s="16" t="s">
        <v>15929</v>
      </c>
    </row>
    <row r="2713" customFormat="false" ht="72.35" hidden="false" customHeight="false" outlineLevel="0" collapsed="false">
      <c r="A2713" s="13" t="s">
        <v>15942</v>
      </c>
      <c r="B2713" s="14" t="s">
        <v>165</v>
      </c>
      <c r="C2713" s="13" t="s">
        <v>190</v>
      </c>
      <c r="D2713" s="14" t="s">
        <v>15943</v>
      </c>
      <c r="E2713" s="16" t="s">
        <v>15944</v>
      </c>
      <c r="F2713" s="14" t="s">
        <v>415</v>
      </c>
      <c r="G2713" s="16" t="s">
        <v>15933</v>
      </c>
      <c r="H2713" s="13" t="s">
        <v>15934</v>
      </c>
      <c r="I2713" s="13" t="s">
        <v>15945</v>
      </c>
      <c r="J2713" s="13" t="s">
        <v>15946</v>
      </c>
      <c r="K2713" s="13" t="s">
        <v>15947</v>
      </c>
      <c r="L2713" s="13" t="s">
        <v>15948</v>
      </c>
      <c r="M2713" s="13" t="s">
        <v>53</v>
      </c>
      <c r="N2713" s="13" t="s">
        <v>249</v>
      </c>
      <c r="O2713" s="14"/>
      <c r="P2713" s="13" t="s">
        <v>4597</v>
      </c>
      <c r="Q2713" s="16" t="s">
        <v>15949</v>
      </c>
    </row>
    <row r="2714" customFormat="false" ht="44" hidden="false" customHeight="false" outlineLevel="0" collapsed="false">
      <c r="A2714" s="13" t="s">
        <v>15950</v>
      </c>
      <c r="B2714" s="14" t="s">
        <v>165</v>
      </c>
      <c r="C2714" s="13" t="s">
        <v>190</v>
      </c>
      <c r="D2714" s="14" t="s">
        <v>15943</v>
      </c>
      <c r="E2714" s="16" t="s">
        <v>15951</v>
      </c>
      <c r="F2714" s="14" t="s">
        <v>4169</v>
      </c>
      <c r="G2714" s="16" t="s">
        <v>15933</v>
      </c>
      <c r="H2714" s="13" t="s">
        <v>15934</v>
      </c>
      <c r="I2714" s="13" t="s">
        <v>15952</v>
      </c>
      <c r="J2714" s="13" t="s">
        <v>15953</v>
      </c>
      <c r="K2714" s="13" t="s">
        <v>15954</v>
      </c>
      <c r="L2714" s="13" t="s">
        <v>15955</v>
      </c>
      <c r="M2714" s="13" t="s">
        <v>53</v>
      </c>
      <c r="N2714" s="13" t="s">
        <v>249</v>
      </c>
      <c r="O2714" s="14"/>
      <c r="P2714" s="13" t="s">
        <v>4597</v>
      </c>
      <c r="Q2714" s="16" t="s">
        <v>15956</v>
      </c>
    </row>
    <row r="2715" customFormat="false" ht="58.2" hidden="false" customHeight="false" outlineLevel="0" collapsed="false">
      <c r="A2715" s="13" t="s">
        <v>15957</v>
      </c>
      <c r="B2715" s="14" t="s">
        <v>165</v>
      </c>
      <c r="C2715" s="13" t="s">
        <v>190</v>
      </c>
      <c r="D2715" s="14" t="s">
        <v>15943</v>
      </c>
      <c r="E2715" s="16" t="s">
        <v>15958</v>
      </c>
      <c r="F2715" s="14" t="s">
        <v>450</v>
      </c>
      <c r="G2715" s="16" t="s">
        <v>15933</v>
      </c>
      <c r="H2715" s="13" t="s">
        <v>15934</v>
      </c>
      <c r="I2715" s="13" t="s">
        <v>15959</v>
      </c>
      <c r="J2715" s="13" t="s">
        <v>15960</v>
      </c>
      <c r="K2715" s="13" t="s">
        <v>15961</v>
      </c>
      <c r="L2715" s="13" t="s">
        <v>15962</v>
      </c>
      <c r="M2715" s="13" t="s">
        <v>53</v>
      </c>
      <c r="N2715" s="13" t="s">
        <v>249</v>
      </c>
      <c r="O2715" s="14"/>
      <c r="P2715" s="13" t="s">
        <v>4597</v>
      </c>
      <c r="Q2715" s="16" t="s">
        <v>15963</v>
      </c>
    </row>
    <row r="2716" customFormat="false" ht="72.35" hidden="false" customHeight="false" outlineLevel="0" collapsed="false">
      <c r="A2716" s="13" t="s">
        <v>15964</v>
      </c>
      <c r="B2716" s="14" t="s">
        <v>165</v>
      </c>
      <c r="C2716" s="13" t="s">
        <v>190</v>
      </c>
      <c r="D2716" s="14" t="s">
        <v>15943</v>
      </c>
      <c r="E2716" s="16" t="s">
        <v>15965</v>
      </c>
      <c r="F2716" s="14" t="s">
        <v>415</v>
      </c>
      <c r="G2716" s="16" t="s">
        <v>15933</v>
      </c>
      <c r="H2716" s="13" t="s">
        <v>15934</v>
      </c>
      <c r="I2716" s="13" t="s">
        <v>15966</v>
      </c>
      <c r="J2716" s="13" t="s">
        <v>15967</v>
      </c>
      <c r="K2716" s="13" t="s">
        <v>15968</v>
      </c>
      <c r="L2716" s="13" t="s">
        <v>15969</v>
      </c>
      <c r="M2716" s="13" t="s">
        <v>53</v>
      </c>
      <c r="N2716" s="13" t="s">
        <v>249</v>
      </c>
      <c r="O2716" s="14"/>
      <c r="P2716" s="13" t="s">
        <v>4597</v>
      </c>
      <c r="Q2716" s="16" t="s">
        <v>15970</v>
      </c>
    </row>
    <row r="2717" customFormat="false" ht="58.2" hidden="false" customHeight="false" outlineLevel="0" collapsed="false">
      <c r="A2717" s="13" t="s">
        <v>15971</v>
      </c>
      <c r="B2717" s="14" t="s">
        <v>165</v>
      </c>
      <c r="C2717" s="13" t="s">
        <v>190</v>
      </c>
      <c r="D2717" s="14" t="s">
        <v>15972</v>
      </c>
      <c r="E2717" s="16" t="s">
        <v>15973</v>
      </c>
      <c r="F2717" s="14" t="s">
        <v>415</v>
      </c>
      <c r="G2717" s="16" t="s">
        <v>15974</v>
      </c>
      <c r="H2717" s="13" t="s">
        <v>13360</v>
      </c>
      <c r="I2717" s="13" t="s">
        <v>15975</v>
      </c>
      <c r="J2717" s="13" t="s">
        <v>15976</v>
      </c>
      <c r="K2717" s="13" t="s">
        <v>15977</v>
      </c>
      <c r="L2717" s="13" t="s">
        <v>15978</v>
      </c>
      <c r="M2717" s="13" t="s">
        <v>52</v>
      </c>
      <c r="N2717" s="13" t="s">
        <v>249</v>
      </c>
      <c r="O2717" s="14"/>
      <c r="P2717" s="13" t="s">
        <v>4597</v>
      </c>
      <c r="Q2717" s="16" t="s">
        <v>15979</v>
      </c>
    </row>
    <row r="2718" customFormat="false" ht="58.2" hidden="false" customHeight="false" outlineLevel="0" collapsed="false">
      <c r="A2718" s="13" t="s">
        <v>15980</v>
      </c>
      <c r="B2718" s="14" t="s">
        <v>165</v>
      </c>
      <c r="C2718" s="13" t="s">
        <v>190</v>
      </c>
      <c r="D2718" s="14" t="s">
        <v>15972</v>
      </c>
      <c r="E2718" s="16" t="s">
        <v>15981</v>
      </c>
      <c r="F2718" s="14" t="s">
        <v>415</v>
      </c>
      <c r="G2718" s="16" t="s">
        <v>15974</v>
      </c>
      <c r="H2718" s="13" t="s">
        <v>13360</v>
      </c>
      <c r="I2718" s="13" t="s">
        <v>15982</v>
      </c>
      <c r="J2718" s="13" t="s">
        <v>15983</v>
      </c>
      <c r="K2718" s="13" t="s">
        <v>15984</v>
      </c>
      <c r="L2718" s="13" t="s">
        <v>15985</v>
      </c>
      <c r="M2718" s="13" t="s">
        <v>53</v>
      </c>
      <c r="N2718" s="13" t="s">
        <v>249</v>
      </c>
      <c r="O2718" s="14"/>
      <c r="P2718" s="13" t="s">
        <v>4597</v>
      </c>
      <c r="Q2718" s="16" t="s">
        <v>15929</v>
      </c>
    </row>
    <row r="2719" customFormat="false" ht="58.2" hidden="false" customHeight="false" outlineLevel="0" collapsed="false">
      <c r="A2719" s="13" t="s">
        <v>15986</v>
      </c>
      <c r="B2719" s="14" t="s">
        <v>165</v>
      </c>
      <c r="C2719" s="13" t="s">
        <v>190</v>
      </c>
      <c r="D2719" s="14" t="s">
        <v>15987</v>
      </c>
      <c r="E2719" s="16" t="s">
        <v>15988</v>
      </c>
      <c r="F2719" s="14" t="s">
        <v>415</v>
      </c>
      <c r="G2719" s="16" t="s">
        <v>15989</v>
      </c>
      <c r="H2719" s="13" t="s">
        <v>15990</v>
      </c>
      <c r="I2719" s="13" t="s">
        <v>15991</v>
      </c>
      <c r="J2719" s="13" t="s">
        <v>15992</v>
      </c>
      <c r="K2719" s="13" t="s">
        <v>15993</v>
      </c>
      <c r="L2719" s="13" t="s">
        <v>15994</v>
      </c>
      <c r="M2719" s="13" t="s">
        <v>53</v>
      </c>
      <c r="N2719" s="13" t="s">
        <v>249</v>
      </c>
      <c r="O2719" s="14"/>
      <c r="P2719" s="13" t="s">
        <v>4597</v>
      </c>
      <c r="Q2719" s="16" t="s">
        <v>15995</v>
      </c>
    </row>
    <row r="2720" customFormat="false" ht="44" hidden="false" customHeight="false" outlineLevel="0" collapsed="false">
      <c r="A2720" s="13" t="s">
        <v>15996</v>
      </c>
      <c r="B2720" s="14" t="s">
        <v>165</v>
      </c>
      <c r="C2720" s="13" t="s">
        <v>190</v>
      </c>
      <c r="D2720" s="14" t="s">
        <v>15987</v>
      </c>
      <c r="E2720" s="16" t="s">
        <v>15997</v>
      </c>
      <c r="F2720" s="14" t="s">
        <v>415</v>
      </c>
      <c r="G2720" s="16" t="s">
        <v>15989</v>
      </c>
      <c r="H2720" s="13" t="s">
        <v>15990</v>
      </c>
      <c r="I2720" s="13" t="s">
        <v>15998</v>
      </c>
      <c r="J2720" s="13" t="s">
        <v>15999</v>
      </c>
      <c r="K2720" s="13" t="s">
        <v>16000</v>
      </c>
      <c r="L2720" s="13" t="s">
        <v>16001</v>
      </c>
      <c r="M2720" s="13" t="s">
        <v>56</v>
      </c>
      <c r="N2720" s="13" t="s">
        <v>249</v>
      </c>
      <c r="O2720" s="14"/>
      <c r="P2720" s="13" t="s">
        <v>4597</v>
      </c>
      <c r="Q2720" s="16" t="s">
        <v>16002</v>
      </c>
    </row>
    <row r="2721" customFormat="false" ht="72.35" hidden="false" customHeight="false" outlineLevel="0" collapsed="false">
      <c r="A2721" s="13" t="s">
        <v>16003</v>
      </c>
      <c r="B2721" s="14" t="s">
        <v>165</v>
      </c>
      <c r="C2721" s="13" t="s">
        <v>190</v>
      </c>
      <c r="D2721" s="14" t="s">
        <v>16004</v>
      </c>
      <c r="E2721" s="16" t="s">
        <v>16005</v>
      </c>
      <c r="F2721" s="14" t="s">
        <v>415</v>
      </c>
      <c r="G2721" s="16" t="s">
        <v>16006</v>
      </c>
      <c r="H2721" s="13" t="s">
        <v>13360</v>
      </c>
      <c r="I2721" s="13" t="s">
        <v>16007</v>
      </c>
      <c r="J2721" s="13" t="s">
        <v>16008</v>
      </c>
      <c r="K2721" s="13" t="s">
        <v>16009</v>
      </c>
      <c r="L2721" s="13" t="s">
        <v>16010</v>
      </c>
      <c r="M2721" s="13" t="s">
        <v>53</v>
      </c>
      <c r="N2721" s="13" t="s">
        <v>249</v>
      </c>
      <c r="O2721" s="14"/>
      <c r="P2721" s="13" t="s">
        <v>4597</v>
      </c>
      <c r="Q2721" s="16" t="s">
        <v>16011</v>
      </c>
    </row>
    <row r="2722" customFormat="false" ht="114.9" hidden="false" customHeight="false" outlineLevel="0" collapsed="false">
      <c r="A2722" s="13" t="s">
        <v>16012</v>
      </c>
      <c r="B2722" s="14" t="s">
        <v>165</v>
      </c>
      <c r="C2722" s="13" t="s">
        <v>190</v>
      </c>
      <c r="D2722" s="14" t="s">
        <v>16013</v>
      </c>
      <c r="E2722" s="16" t="s">
        <v>16014</v>
      </c>
      <c r="F2722" s="14" t="s">
        <v>396</v>
      </c>
      <c r="G2722" s="16" t="s">
        <v>16006</v>
      </c>
      <c r="H2722" s="13" t="s">
        <v>13360</v>
      </c>
      <c r="I2722" s="13" t="s">
        <v>16015</v>
      </c>
      <c r="J2722" s="14" t="s">
        <v>16016</v>
      </c>
      <c r="K2722" s="14"/>
      <c r="L2722" s="14"/>
      <c r="M2722" s="13" t="s">
        <v>54</v>
      </c>
      <c r="N2722" s="13" t="s">
        <v>249</v>
      </c>
      <c r="O2722" s="14"/>
      <c r="P2722" s="13" t="s">
        <v>4597</v>
      </c>
      <c r="Q2722" s="16" t="s">
        <v>16017</v>
      </c>
    </row>
    <row r="2723" customFormat="false" ht="44" hidden="false" customHeight="false" outlineLevel="0" collapsed="false">
      <c r="A2723" s="13" t="s">
        <v>16018</v>
      </c>
      <c r="B2723" s="14" t="s">
        <v>165</v>
      </c>
      <c r="C2723" s="13" t="s">
        <v>190</v>
      </c>
      <c r="D2723" s="14" t="s">
        <v>16019</v>
      </c>
      <c r="E2723" s="16" t="s">
        <v>16020</v>
      </c>
      <c r="F2723" s="14" t="s">
        <v>415</v>
      </c>
      <c r="G2723" s="16" t="s">
        <v>16021</v>
      </c>
      <c r="H2723" s="13" t="s">
        <v>16022</v>
      </c>
      <c r="I2723" s="13" t="s">
        <v>16023</v>
      </c>
      <c r="J2723" s="13" t="s">
        <v>16024</v>
      </c>
      <c r="K2723" s="13" t="s">
        <v>16025</v>
      </c>
      <c r="L2723" s="13" t="s">
        <v>16026</v>
      </c>
      <c r="M2723" s="13" t="s">
        <v>56</v>
      </c>
      <c r="N2723" s="13" t="s">
        <v>249</v>
      </c>
      <c r="O2723" s="14"/>
      <c r="P2723" s="13" t="s">
        <v>4597</v>
      </c>
      <c r="Q2723" s="16" t="s">
        <v>16027</v>
      </c>
    </row>
    <row r="2724" customFormat="false" ht="72.35" hidden="false" customHeight="false" outlineLevel="0" collapsed="false">
      <c r="A2724" s="13" t="s">
        <v>16028</v>
      </c>
      <c r="B2724" s="14" t="s">
        <v>165</v>
      </c>
      <c r="C2724" s="13" t="s">
        <v>190</v>
      </c>
      <c r="D2724" s="14" t="s">
        <v>16019</v>
      </c>
      <c r="E2724" s="16" t="s">
        <v>16029</v>
      </c>
      <c r="F2724" s="14" t="s">
        <v>415</v>
      </c>
      <c r="G2724" s="16" t="s">
        <v>16021</v>
      </c>
      <c r="H2724" s="13" t="s">
        <v>16022</v>
      </c>
      <c r="I2724" s="13" t="s">
        <v>16030</v>
      </c>
      <c r="J2724" s="13" t="s">
        <v>16031</v>
      </c>
      <c r="K2724" s="13" t="s">
        <v>16032</v>
      </c>
      <c r="L2724" s="13" t="s">
        <v>16033</v>
      </c>
      <c r="M2724" s="13" t="s">
        <v>53</v>
      </c>
      <c r="N2724" s="13" t="s">
        <v>249</v>
      </c>
      <c r="O2724" s="14"/>
      <c r="P2724" s="13" t="s">
        <v>4597</v>
      </c>
      <c r="Q2724" s="16" t="s">
        <v>16034</v>
      </c>
    </row>
    <row r="2725" customFormat="false" ht="44" hidden="false" customHeight="false" outlineLevel="0" collapsed="false">
      <c r="A2725" s="13" t="s">
        <v>16035</v>
      </c>
      <c r="B2725" s="14" t="s">
        <v>165</v>
      </c>
      <c r="C2725" s="13" t="s">
        <v>190</v>
      </c>
      <c r="D2725" s="14" t="s">
        <v>16019</v>
      </c>
      <c r="E2725" s="16" t="s">
        <v>16036</v>
      </c>
      <c r="F2725" s="14" t="s">
        <v>415</v>
      </c>
      <c r="G2725" s="16" t="s">
        <v>16021</v>
      </c>
      <c r="H2725" s="13" t="s">
        <v>16022</v>
      </c>
      <c r="I2725" s="13" t="s">
        <v>16037</v>
      </c>
      <c r="J2725" s="13" t="s">
        <v>16038</v>
      </c>
      <c r="K2725" s="13" t="s">
        <v>16039</v>
      </c>
      <c r="L2725" s="13" t="s">
        <v>16040</v>
      </c>
      <c r="M2725" s="13" t="s">
        <v>53</v>
      </c>
      <c r="N2725" s="13" t="s">
        <v>249</v>
      </c>
      <c r="O2725" s="14"/>
      <c r="P2725" s="13" t="s">
        <v>4597</v>
      </c>
      <c r="Q2725" s="15" t="s">
        <v>16041</v>
      </c>
    </row>
    <row r="2726" customFormat="false" ht="86.55" hidden="false" customHeight="false" outlineLevel="0" collapsed="false">
      <c r="A2726" s="13" t="s">
        <v>16042</v>
      </c>
      <c r="B2726" s="14" t="s">
        <v>165</v>
      </c>
      <c r="C2726" s="13" t="s">
        <v>190</v>
      </c>
      <c r="D2726" s="14" t="s">
        <v>16019</v>
      </c>
      <c r="E2726" s="15" t="s">
        <v>16043</v>
      </c>
      <c r="F2726" s="14" t="s">
        <v>415</v>
      </c>
      <c r="G2726" s="16" t="s">
        <v>16021</v>
      </c>
      <c r="H2726" s="13" t="s">
        <v>16022</v>
      </c>
      <c r="I2726" s="13" t="s">
        <v>16044</v>
      </c>
      <c r="J2726" s="13" t="s">
        <v>16045</v>
      </c>
      <c r="K2726" s="13" t="s">
        <v>16046</v>
      </c>
      <c r="L2726" s="13" t="s">
        <v>16047</v>
      </c>
      <c r="M2726" s="13" t="s">
        <v>53</v>
      </c>
      <c r="N2726" s="13" t="s">
        <v>249</v>
      </c>
      <c r="O2726" s="14"/>
      <c r="P2726" s="13" t="s">
        <v>4597</v>
      </c>
      <c r="Q2726" s="16" t="s">
        <v>16048</v>
      </c>
    </row>
    <row r="2727" customFormat="false" ht="72.35" hidden="false" customHeight="false" outlineLevel="0" collapsed="false">
      <c r="A2727" s="13" t="s">
        <v>16049</v>
      </c>
      <c r="B2727" s="14" t="s">
        <v>165</v>
      </c>
      <c r="C2727" s="13" t="s">
        <v>190</v>
      </c>
      <c r="D2727" s="14" t="s">
        <v>16019</v>
      </c>
      <c r="E2727" s="16" t="s">
        <v>16050</v>
      </c>
      <c r="F2727" s="14" t="s">
        <v>3350</v>
      </c>
      <c r="G2727" s="16" t="s">
        <v>16021</v>
      </c>
      <c r="H2727" s="13" t="s">
        <v>16022</v>
      </c>
      <c r="I2727" s="13" t="s">
        <v>16051</v>
      </c>
      <c r="J2727" s="13" t="s">
        <v>16052</v>
      </c>
      <c r="K2727" s="13" t="s">
        <v>16053</v>
      </c>
      <c r="L2727" s="13" t="s">
        <v>16054</v>
      </c>
      <c r="M2727" s="13" t="s">
        <v>53</v>
      </c>
      <c r="N2727" s="13" t="s">
        <v>249</v>
      </c>
      <c r="O2727" s="14"/>
      <c r="P2727" s="13" t="s">
        <v>4597</v>
      </c>
      <c r="Q2727" s="16" t="s">
        <v>16055</v>
      </c>
    </row>
    <row r="2728" customFormat="false" ht="44" hidden="false" customHeight="false" outlineLevel="0" collapsed="false">
      <c r="A2728" s="13" t="s">
        <v>16056</v>
      </c>
      <c r="B2728" s="14" t="s">
        <v>165</v>
      </c>
      <c r="C2728" s="13" t="s">
        <v>190</v>
      </c>
      <c r="D2728" s="14" t="s">
        <v>16019</v>
      </c>
      <c r="E2728" s="16" t="s">
        <v>16057</v>
      </c>
      <c r="F2728" s="14" t="s">
        <v>415</v>
      </c>
      <c r="G2728" s="16" t="s">
        <v>16021</v>
      </c>
      <c r="H2728" s="13" t="s">
        <v>16022</v>
      </c>
      <c r="I2728" s="13" t="s">
        <v>16058</v>
      </c>
      <c r="J2728" s="13" t="s">
        <v>16059</v>
      </c>
      <c r="K2728" s="13" t="s">
        <v>16060</v>
      </c>
      <c r="L2728" s="13" t="s">
        <v>16061</v>
      </c>
      <c r="M2728" s="13" t="s">
        <v>52</v>
      </c>
      <c r="N2728" s="13" t="s">
        <v>249</v>
      </c>
      <c r="O2728" s="14"/>
      <c r="P2728" s="13" t="s">
        <v>4597</v>
      </c>
      <c r="Q2728" s="16" t="s">
        <v>16062</v>
      </c>
    </row>
    <row r="2729" customFormat="false" ht="58.2" hidden="false" customHeight="false" outlineLevel="0" collapsed="false">
      <c r="A2729" s="13" t="s">
        <v>16063</v>
      </c>
      <c r="B2729" s="14" t="s">
        <v>165</v>
      </c>
      <c r="C2729" s="13" t="s">
        <v>190</v>
      </c>
      <c r="D2729" s="14" t="s">
        <v>16064</v>
      </c>
      <c r="E2729" s="15" t="s">
        <v>16065</v>
      </c>
      <c r="F2729" s="14" t="s">
        <v>415</v>
      </c>
      <c r="G2729" s="16" t="s">
        <v>16066</v>
      </c>
      <c r="H2729" s="13" t="s">
        <v>16067</v>
      </c>
      <c r="I2729" s="13" t="s">
        <v>16068</v>
      </c>
      <c r="J2729" s="13" t="s">
        <v>16069</v>
      </c>
      <c r="K2729" s="13" t="s">
        <v>16070</v>
      </c>
      <c r="L2729" s="13" t="s">
        <v>16071</v>
      </c>
      <c r="M2729" s="13" t="s">
        <v>53</v>
      </c>
      <c r="N2729" s="13" t="s">
        <v>249</v>
      </c>
      <c r="O2729" s="14"/>
      <c r="P2729" s="13" t="s">
        <v>4597</v>
      </c>
      <c r="Q2729" s="15" t="s">
        <v>16072</v>
      </c>
    </row>
    <row r="2730" customFormat="false" ht="44" hidden="false" customHeight="false" outlineLevel="0" collapsed="false">
      <c r="A2730" s="13" t="s">
        <v>16073</v>
      </c>
      <c r="B2730" s="14" t="s">
        <v>165</v>
      </c>
      <c r="C2730" s="13" t="s">
        <v>190</v>
      </c>
      <c r="D2730" s="14" t="s">
        <v>16064</v>
      </c>
      <c r="E2730" s="16" t="s">
        <v>16074</v>
      </c>
      <c r="F2730" s="14" t="s">
        <v>415</v>
      </c>
      <c r="G2730" s="16" t="s">
        <v>16066</v>
      </c>
      <c r="H2730" s="13" t="s">
        <v>16067</v>
      </c>
      <c r="I2730" s="13" t="s">
        <v>16075</v>
      </c>
      <c r="J2730" s="13" t="s">
        <v>16076</v>
      </c>
      <c r="K2730" s="13" t="s">
        <v>16077</v>
      </c>
      <c r="L2730" s="13" t="s">
        <v>16078</v>
      </c>
      <c r="M2730" s="13" t="s">
        <v>53</v>
      </c>
      <c r="N2730" s="13" t="s">
        <v>249</v>
      </c>
      <c r="O2730" s="14"/>
      <c r="P2730" s="13" t="s">
        <v>4597</v>
      </c>
      <c r="Q2730" s="16" t="s">
        <v>16079</v>
      </c>
    </row>
    <row r="2731" customFormat="false" ht="58.2" hidden="false" customHeight="false" outlineLevel="0" collapsed="false">
      <c r="A2731" s="13" t="s">
        <v>16080</v>
      </c>
      <c r="B2731" s="14" t="s">
        <v>165</v>
      </c>
      <c r="C2731" s="13" t="s">
        <v>190</v>
      </c>
      <c r="D2731" s="14" t="s">
        <v>16081</v>
      </c>
      <c r="E2731" s="16" t="s">
        <v>16082</v>
      </c>
      <c r="F2731" s="14" t="s">
        <v>415</v>
      </c>
      <c r="G2731" s="16" t="s">
        <v>16083</v>
      </c>
      <c r="H2731" s="13" t="s">
        <v>16067</v>
      </c>
      <c r="I2731" s="13" t="s">
        <v>16084</v>
      </c>
      <c r="J2731" s="13" t="s">
        <v>16085</v>
      </c>
      <c r="K2731" s="13" t="s">
        <v>16086</v>
      </c>
      <c r="L2731" s="13" t="s">
        <v>16087</v>
      </c>
      <c r="M2731" s="13" t="s">
        <v>52</v>
      </c>
      <c r="N2731" s="13" t="s">
        <v>249</v>
      </c>
      <c r="O2731" s="14"/>
      <c r="P2731" s="13" t="s">
        <v>4597</v>
      </c>
      <c r="Q2731" s="16" t="s">
        <v>16088</v>
      </c>
    </row>
    <row r="2732" customFormat="false" ht="44" hidden="false" customHeight="false" outlineLevel="0" collapsed="false">
      <c r="A2732" s="13" t="s">
        <v>16089</v>
      </c>
      <c r="B2732" s="14" t="s">
        <v>165</v>
      </c>
      <c r="C2732" s="13" t="s">
        <v>190</v>
      </c>
      <c r="D2732" s="14" t="s">
        <v>16090</v>
      </c>
      <c r="E2732" s="16" t="s">
        <v>16091</v>
      </c>
      <c r="F2732" s="14" t="s">
        <v>415</v>
      </c>
      <c r="G2732" s="16" t="s">
        <v>16092</v>
      </c>
      <c r="H2732" s="13" t="s">
        <v>16093</v>
      </c>
      <c r="I2732" s="13" t="s">
        <v>16094</v>
      </c>
      <c r="J2732" s="13" t="s">
        <v>16095</v>
      </c>
      <c r="K2732" s="13" t="s">
        <v>16096</v>
      </c>
      <c r="L2732" s="13" t="s">
        <v>16097</v>
      </c>
      <c r="M2732" s="13" t="s">
        <v>53</v>
      </c>
      <c r="N2732" s="13" t="s">
        <v>249</v>
      </c>
      <c r="O2732" s="14"/>
      <c r="P2732" s="13" t="s">
        <v>4597</v>
      </c>
      <c r="Q2732" s="16" t="s">
        <v>16098</v>
      </c>
    </row>
    <row r="2733" customFormat="false" ht="72.35" hidden="false" customHeight="false" outlineLevel="0" collapsed="false">
      <c r="A2733" s="13" t="s">
        <v>16099</v>
      </c>
      <c r="B2733" s="14" t="s">
        <v>165</v>
      </c>
      <c r="C2733" s="13" t="s">
        <v>190</v>
      </c>
      <c r="D2733" s="14" t="s">
        <v>16090</v>
      </c>
      <c r="E2733" s="16" t="s">
        <v>16100</v>
      </c>
      <c r="F2733" s="14" t="s">
        <v>415</v>
      </c>
      <c r="G2733" s="16" t="s">
        <v>16092</v>
      </c>
      <c r="H2733" s="13" t="s">
        <v>16093</v>
      </c>
      <c r="I2733" s="13" t="s">
        <v>16101</v>
      </c>
      <c r="J2733" s="13" t="s">
        <v>16102</v>
      </c>
      <c r="K2733" s="13" t="s">
        <v>16103</v>
      </c>
      <c r="L2733" s="13" t="s">
        <v>16104</v>
      </c>
      <c r="M2733" s="13" t="s">
        <v>52</v>
      </c>
      <c r="N2733" s="13" t="s">
        <v>249</v>
      </c>
      <c r="O2733" s="14"/>
      <c r="P2733" s="13" t="s">
        <v>4597</v>
      </c>
      <c r="Q2733" s="16" t="s">
        <v>16105</v>
      </c>
    </row>
    <row r="2734" customFormat="false" ht="58.2" hidden="false" customHeight="false" outlineLevel="0" collapsed="false">
      <c r="A2734" s="13" t="s">
        <v>16106</v>
      </c>
      <c r="B2734" s="14" t="s">
        <v>165</v>
      </c>
      <c r="C2734" s="13" t="s">
        <v>190</v>
      </c>
      <c r="D2734" s="14" t="s">
        <v>16107</v>
      </c>
      <c r="E2734" s="16" t="s">
        <v>16108</v>
      </c>
      <c r="F2734" s="14" t="s">
        <v>415</v>
      </c>
      <c r="G2734" s="16" t="s">
        <v>16109</v>
      </c>
      <c r="H2734" s="13" t="s">
        <v>16093</v>
      </c>
      <c r="I2734" s="13" t="s">
        <v>16110</v>
      </c>
      <c r="J2734" s="13" t="s">
        <v>16111</v>
      </c>
      <c r="K2734" s="13" t="s">
        <v>16112</v>
      </c>
      <c r="L2734" s="13" t="s">
        <v>16113</v>
      </c>
      <c r="M2734" s="13" t="s">
        <v>53</v>
      </c>
      <c r="N2734" s="13" t="s">
        <v>249</v>
      </c>
      <c r="O2734" s="14"/>
      <c r="P2734" s="13" t="s">
        <v>4597</v>
      </c>
      <c r="Q2734" s="15" t="s">
        <v>16114</v>
      </c>
    </row>
    <row r="2735" customFormat="false" ht="86.55" hidden="false" customHeight="false" outlineLevel="0" collapsed="false">
      <c r="A2735" s="13" t="s">
        <v>16115</v>
      </c>
      <c r="B2735" s="14" t="s">
        <v>165</v>
      </c>
      <c r="C2735" s="13" t="s">
        <v>190</v>
      </c>
      <c r="D2735" s="14" t="s">
        <v>16107</v>
      </c>
      <c r="E2735" s="16" t="s">
        <v>16116</v>
      </c>
      <c r="F2735" s="14" t="s">
        <v>4169</v>
      </c>
      <c r="G2735" s="16" t="s">
        <v>16109</v>
      </c>
      <c r="H2735" s="13" t="s">
        <v>16093</v>
      </c>
      <c r="I2735" s="13" t="s">
        <v>16117</v>
      </c>
      <c r="J2735" s="13" t="s">
        <v>16118</v>
      </c>
      <c r="K2735" s="14"/>
      <c r="L2735" s="14"/>
      <c r="M2735" s="13" t="s">
        <v>53</v>
      </c>
      <c r="N2735" s="13" t="s">
        <v>249</v>
      </c>
      <c r="O2735" s="14"/>
      <c r="P2735" s="13" t="s">
        <v>4597</v>
      </c>
      <c r="Q2735" s="15" t="s">
        <v>16119</v>
      </c>
    </row>
    <row r="2736" customFormat="false" ht="72.35" hidden="false" customHeight="false" outlineLevel="0" collapsed="false">
      <c r="A2736" s="13" t="s">
        <v>16120</v>
      </c>
      <c r="B2736" s="14" t="s">
        <v>165</v>
      </c>
      <c r="C2736" s="13" t="s">
        <v>190</v>
      </c>
      <c r="D2736" s="14" t="s">
        <v>16121</v>
      </c>
      <c r="E2736" s="16" t="s">
        <v>16122</v>
      </c>
      <c r="F2736" s="14" t="s">
        <v>415</v>
      </c>
      <c r="G2736" s="16" t="s">
        <v>16123</v>
      </c>
      <c r="H2736" s="13" t="s">
        <v>16124</v>
      </c>
      <c r="I2736" s="13" t="s">
        <v>16125</v>
      </c>
      <c r="J2736" s="13" t="s">
        <v>16126</v>
      </c>
      <c r="K2736" s="14"/>
      <c r="L2736" s="13" t="s">
        <v>16127</v>
      </c>
      <c r="M2736" s="13" t="s">
        <v>53</v>
      </c>
      <c r="N2736" s="13" t="s">
        <v>249</v>
      </c>
      <c r="O2736" s="14"/>
      <c r="P2736" s="13" t="s">
        <v>4597</v>
      </c>
      <c r="Q2736" s="16" t="s">
        <v>16128</v>
      </c>
    </row>
    <row r="2737" customFormat="false" ht="58.2" hidden="false" customHeight="false" outlineLevel="0" collapsed="false">
      <c r="A2737" s="13" t="s">
        <v>16129</v>
      </c>
      <c r="B2737" s="14" t="s">
        <v>165</v>
      </c>
      <c r="C2737" s="13" t="s">
        <v>190</v>
      </c>
      <c r="D2737" s="14" t="s">
        <v>16121</v>
      </c>
      <c r="E2737" s="16" t="s">
        <v>16130</v>
      </c>
      <c r="F2737" s="14" t="s">
        <v>415</v>
      </c>
      <c r="G2737" s="16" t="s">
        <v>16123</v>
      </c>
      <c r="H2737" s="13" t="s">
        <v>16124</v>
      </c>
      <c r="I2737" s="13" t="s">
        <v>16131</v>
      </c>
      <c r="J2737" s="13" t="s">
        <v>16132</v>
      </c>
      <c r="K2737" s="13" t="s">
        <v>16133</v>
      </c>
      <c r="L2737" s="13" t="s">
        <v>16134</v>
      </c>
      <c r="M2737" s="13" t="s">
        <v>56</v>
      </c>
      <c r="N2737" s="13" t="s">
        <v>249</v>
      </c>
      <c r="O2737" s="14"/>
      <c r="P2737" s="13" t="s">
        <v>4597</v>
      </c>
      <c r="Q2737" s="16" t="s">
        <v>16135</v>
      </c>
    </row>
    <row r="2738" customFormat="false" ht="58.2" hidden="false" customHeight="false" outlineLevel="0" collapsed="false">
      <c r="A2738" s="13" t="s">
        <v>16136</v>
      </c>
      <c r="B2738" s="14" t="s">
        <v>165</v>
      </c>
      <c r="C2738" s="13" t="s">
        <v>190</v>
      </c>
      <c r="D2738" s="14" t="s">
        <v>16137</v>
      </c>
      <c r="E2738" s="16" t="s">
        <v>16138</v>
      </c>
      <c r="F2738" s="14" t="s">
        <v>415</v>
      </c>
      <c r="G2738" s="16" t="s">
        <v>16139</v>
      </c>
      <c r="H2738" s="13" t="s">
        <v>16093</v>
      </c>
      <c r="I2738" s="13" t="s">
        <v>16140</v>
      </c>
      <c r="J2738" s="13" t="s">
        <v>16141</v>
      </c>
      <c r="K2738" s="13" t="s">
        <v>16142</v>
      </c>
      <c r="L2738" s="13" t="s">
        <v>16143</v>
      </c>
      <c r="M2738" s="13" t="s">
        <v>53</v>
      </c>
      <c r="N2738" s="13" t="s">
        <v>249</v>
      </c>
      <c r="O2738" s="14"/>
      <c r="P2738" s="13" t="s">
        <v>4597</v>
      </c>
      <c r="Q2738" s="15" t="s">
        <v>16144</v>
      </c>
    </row>
    <row r="2739" customFormat="false" ht="58.2" hidden="false" customHeight="false" outlineLevel="0" collapsed="false">
      <c r="A2739" s="13" t="s">
        <v>16145</v>
      </c>
      <c r="B2739" s="14" t="s">
        <v>165</v>
      </c>
      <c r="C2739" s="13" t="s">
        <v>190</v>
      </c>
      <c r="D2739" s="14" t="s">
        <v>16146</v>
      </c>
      <c r="E2739" s="16" t="s">
        <v>16147</v>
      </c>
      <c r="F2739" s="14" t="s">
        <v>415</v>
      </c>
      <c r="G2739" s="16" t="s">
        <v>16148</v>
      </c>
      <c r="H2739" s="13" t="s">
        <v>16149</v>
      </c>
      <c r="I2739" s="13" t="s">
        <v>16150</v>
      </c>
      <c r="J2739" s="13" t="s">
        <v>16151</v>
      </c>
      <c r="K2739" s="13" t="s">
        <v>16152</v>
      </c>
      <c r="L2739" s="13" t="s">
        <v>16153</v>
      </c>
      <c r="M2739" s="13" t="s">
        <v>53</v>
      </c>
      <c r="N2739" s="13" t="s">
        <v>249</v>
      </c>
      <c r="O2739" s="14"/>
      <c r="P2739" s="13" t="s">
        <v>4597</v>
      </c>
      <c r="Q2739" s="16" t="s">
        <v>16154</v>
      </c>
    </row>
    <row r="2740" customFormat="false" ht="72.35" hidden="false" customHeight="false" outlineLevel="0" collapsed="false">
      <c r="A2740" s="13" t="s">
        <v>16155</v>
      </c>
      <c r="B2740" s="14" t="s">
        <v>165</v>
      </c>
      <c r="C2740" s="13" t="s">
        <v>190</v>
      </c>
      <c r="D2740" s="14" t="s">
        <v>16156</v>
      </c>
      <c r="E2740" s="16" t="s">
        <v>16157</v>
      </c>
      <c r="F2740" s="14" t="s">
        <v>415</v>
      </c>
      <c r="G2740" s="16" t="s">
        <v>16158</v>
      </c>
      <c r="H2740" s="13" t="s">
        <v>16159</v>
      </c>
      <c r="I2740" s="13" t="s">
        <v>16160</v>
      </c>
      <c r="J2740" s="13" t="s">
        <v>16161</v>
      </c>
      <c r="K2740" s="13" t="s">
        <v>16162</v>
      </c>
      <c r="L2740" s="13" t="s">
        <v>16163</v>
      </c>
      <c r="M2740" s="13" t="s">
        <v>53</v>
      </c>
      <c r="N2740" s="13" t="s">
        <v>249</v>
      </c>
      <c r="O2740" s="14"/>
      <c r="P2740" s="13" t="s">
        <v>4597</v>
      </c>
      <c r="Q2740" s="15" t="s">
        <v>16164</v>
      </c>
    </row>
    <row r="2741" customFormat="false" ht="58.2" hidden="false" customHeight="false" outlineLevel="0" collapsed="false">
      <c r="A2741" s="13" t="s">
        <v>16165</v>
      </c>
      <c r="B2741" s="14" t="s">
        <v>165</v>
      </c>
      <c r="C2741" s="13" t="s">
        <v>190</v>
      </c>
      <c r="D2741" s="14" t="s">
        <v>16156</v>
      </c>
      <c r="E2741" s="16" t="s">
        <v>16166</v>
      </c>
      <c r="F2741" s="14" t="s">
        <v>415</v>
      </c>
      <c r="G2741" s="16" t="s">
        <v>16158</v>
      </c>
      <c r="H2741" s="13" t="s">
        <v>16159</v>
      </c>
      <c r="I2741" s="13" t="s">
        <v>16167</v>
      </c>
      <c r="J2741" s="13" t="s">
        <v>16168</v>
      </c>
      <c r="K2741" s="13" t="s">
        <v>16169</v>
      </c>
      <c r="L2741" s="13" t="s">
        <v>16170</v>
      </c>
      <c r="M2741" s="13" t="s">
        <v>52</v>
      </c>
      <c r="N2741" s="13" t="s">
        <v>249</v>
      </c>
      <c r="O2741" s="14"/>
      <c r="P2741" s="13" t="s">
        <v>4597</v>
      </c>
      <c r="Q2741" s="16" t="s">
        <v>16171</v>
      </c>
    </row>
    <row r="2742" customFormat="false" ht="58.2" hidden="false" customHeight="false" outlineLevel="0" collapsed="false">
      <c r="A2742" s="13" t="s">
        <v>16172</v>
      </c>
      <c r="B2742" s="14" t="s">
        <v>165</v>
      </c>
      <c r="C2742" s="13" t="s">
        <v>190</v>
      </c>
      <c r="D2742" s="14" t="s">
        <v>16173</v>
      </c>
      <c r="E2742" s="16" t="s">
        <v>16174</v>
      </c>
      <c r="F2742" s="14" t="s">
        <v>415</v>
      </c>
      <c r="G2742" s="16" t="s">
        <v>16175</v>
      </c>
      <c r="H2742" s="13" t="s">
        <v>16159</v>
      </c>
      <c r="I2742" s="13" t="s">
        <v>16176</v>
      </c>
      <c r="J2742" s="13" t="s">
        <v>16177</v>
      </c>
      <c r="K2742" s="13" t="s">
        <v>16178</v>
      </c>
      <c r="L2742" s="13" t="s">
        <v>16179</v>
      </c>
      <c r="M2742" s="13" t="s">
        <v>53</v>
      </c>
      <c r="N2742" s="13" t="s">
        <v>249</v>
      </c>
      <c r="O2742" s="14"/>
      <c r="P2742" s="13" t="s">
        <v>4597</v>
      </c>
      <c r="Q2742" s="15" t="s">
        <v>16180</v>
      </c>
    </row>
    <row r="2743" customFormat="false" ht="58.2" hidden="false" customHeight="false" outlineLevel="0" collapsed="false">
      <c r="A2743" s="13" t="s">
        <v>16181</v>
      </c>
      <c r="B2743" s="14" t="s">
        <v>165</v>
      </c>
      <c r="C2743" s="13" t="s">
        <v>190</v>
      </c>
      <c r="D2743" s="14" t="s">
        <v>16173</v>
      </c>
      <c r="E2743" s="16" t="s">
        <v>16182</v>
      </c>
      <c r="F2743" s="14" t="s">
        <v>415</v>
      </c>
      <c r="G2743" s="16" t="s">
        <v>16175</v>
      </c>
      <c r="H2743" s="13" t="s">
        <v>16159</v>
      </c>
      <c r="I2743" s="13" t="s">
        <v>16183</v>
      </c>
      <c r="J2743" s="13" t="s">
        <v>16184</v>
      </c>
      <c r="K2743" s="13" t="s">
        <v>16185</v>
      </c>
      <c r="L2743" s="13" t="s">
        <v>16186</v>
      </c>
      <c r="M2743" s="13" t="s">
        <v>53</v>
      </c>
      <c r="N2743" s="13" t="s">
        <v>249</v>
      </c>
      <c r="O2743" s="14"/>
      <c r="P2743" s="13" t="s">
        <v>4597</v>
      </c>
      <c r="Q2743" s="16" t="s">
        <v>16187</v>
      </c>
    </row>
    <row r="2744" customFormat="false" ht="44" hidden="false" customHeight="false" outlineLevel="0" collapsed="false">
      <c r="A2744" s="13" t="s">
        <v>16188</v>
      </c>
      <c r="B2744" s="14" t="s">
        <v>165</v>
      </c>
      <c r="C2744" s="13" t="s">
        <v>190</v>
      </c>
      <c r="D2744" s="14" t="s">
        <v>16189</v>
      </c>
      <c r="E2744" s="16" t="s">
        <v>16190</v>
      </c>
      <c r="F2744" s="14" t="s">
        <v>415</v>
      </c>
      <c r="G2744" s="16" t="s">
        <v>16191</v>
      </c>
      <c r="H2744" s="13" t="s">
        <v>16192</v>
      </c>
      <c r="I2744" s="13" t="s">
        <v>16193</v>
      </c>
      <c r="J2744" s="13" t="s">
        <v>16194</v>
      </c>
      <c r="K2744" s="13" t="s">
        <v>16195</v>
      </c>
      <c r="L2744" s="13" t="s">
        <v>16196</v>
      </c>
      <c r="M2744" s="13" t="s">
        <v>53</v>
      </c>
      <c r="N2744" s="13" t="s">
        <v>249</v>
      </c>
      <c r="O2744" s="14"/>
      <c r="P2744" s="13" t="s">
        <v>4597</v>
      </c>
      <c r="Q2744" s="16" t="s">
        <v>16197</v>
      </c>
    </row>
    <row r="2745" customFormat="false" ht="72.35" hidden="false" customHeight="false" outlineLevel="0" collapsed="false">
      <c r="A2745" s="13" t="s">
        <v>16198</v>
      </c>
      <c r="B2745" s="14" t="s">
        <v>165</v>
      </c>
      <c r="C2745" s="13" t="s">
        <v>190</v>
      </c>
      <c r="D2745" s="14" t="s">
        <v>16199</v>
      </c>
      <c r="E2745" s="16" t="s">
        <v>16200</v>
      </c>
      <c r="F2745" s="14" t="s">
        <v>415</v>
      </c>
      <c r="G2745" s="16" t="s">
        <v>16201</v>
      </c>
      <c r="H2745" s="13" t="s">
        <v>16192</v>
      </c>
      <c r="I2745" s="13" t="s">
        <v>16202</v>
      </c>
      <c r="J2745" s="13" t="s">
        <v>16203</v>
      </c>
      <c r="K2745" s="13" t="s">
        <v>16204</v>
      </c>
      <c r="L2745" s="13" t="s">
        <v>16205</v>
      </c>
      <c r="M2745" s="13" t="s">
        <v>53</v>
      </c>
      <c r="N2745" s="13" t="s">
        <v>249</v>
      </c>
      <c r="O2745" s="14"/>
      <c r="P2745" s="13" t="s">
        <v>4597</v>
      </c>
      <c r="Q2745" s="15" t="s">
        <v>16206</v>
      </c>
    </row>
    <row r="2746" customFormat="false" ht="58.2" hidden="false" customHeight="false" outlineLevel="0" collapsed="false">
      <c r="A2746" s="13" t="s">
        <v>16207</v>
      </c>
      <c r="B2746" s="14" t="s">
        <v>165</v>
      </c>
      <c r="C2746" s="13" t="s">
        <v>190</v>
      </c>
      <c r="D2746" s="14" t="s">
        <v>16199</v>
      </c>
      <c r="E2746" s="16" t="s">
        <v>16208</v>
      </c>
      <c r="F2746" s="14" t="s">
        <v>415</v>
      </c>
      <c r="G2746" s="16" t="s">
        <v>16201</v>
      </c>
      <c r="H2746" s="13" t="s">
        <v>16192</v>
      </c>
      <c r="I2746" s="13" t="s">
        <v>16209</v>
      </c>
      <c r="J2746" s="13" t="s">
        <v>16210</v>
      </c>
      <c r="K2746" s="13" t="s">
        <v>16211</v>
      </c>
      <c r="L2746" s="13" t="s">
        <v>16212</v>
      </c>
      <c r="M2746" s="13" t="s">
        <v>53</v>
      </c>
      <c r="N2746" s="13" t="s">
        <v>249</v>
      </c>
      <c r="O2746" s="14"/>
      <c r="P2746" s="13" t="s">
        <v>4597</v>
      </c>
      <c r="Q2746" s="16" t="s">
        <v>16213</v>
      </c>
    </row>
    <row r="2747" customFormat="false" ht="72.35" hidden="false" customHeight="false" outlineLevel="0" collapsed="false">
      <c r="A2747" s="13" t="s">
        <v>16214</v>
      </c>
      <c r="B2747" s="14" t="s">
        <v>165</v>
      </c>
      <c r="C2747" s="13" t="s">
        <v>190</v>
      </c>
      <c r="D2747" s="14" t="s">
        <v>16215</v>
      </c>
      <c r="E2747" s="16" t="s">
        <v>16216</v>
      </c>
      <c r="F2747" s="14" t="s">
        <v>415</v>
      </c>
      <c r="G2747" s="16" t="s">
        <v>16217</v>
      </c>
      <c r="H2747" s="13" t="s">
        <v>16192</v>
      </c>
      <c r="I2747" s="13" t="s">
        <v>16218</v>
      </c>
      <c r="J2747" s="13" t="s">
        <v>16219</v>
      </c>
      <c r="K2747" s="13" t="s">
        <v>16220</v>
      </c>
      <c r="L2747" s="13" t="s">
        <v>16221</v>
      </c>
      <c r="M2747" s="13" t="s">
        <v>53</v>
      </c>
      <c r="N2747" s="13" t="s">
        <v>249</v>
      </c>
      <c r="O2747" s="14"/>
      <c r="P2747" s="13" t="s">
        <v>4597</v>
      </c>
      <c r="Q2747" s="16" t="s">
        <v>16222</v>
      </c>
    </row>
    <row r="2748" customFormat="false" ht="58.2" hidden="false" customHeight="false" outlineLevel="0" collapsed="false">
      <c r="A2748" s="13" t="s">
        <v>16223</v>
      </c>
      <c r="B2748" s="14" t="s">
        <v>165</v>
      </c>
      <c r="C2748" s="13" t="s">
        <v>190</v>
      </c>
      <c r="D2748" s="14" t="s">
        <v>16224</v>
      </c>
      <c r="E2748" s="16" t="s">
        <v>16225</v>
      </c>
      <c r="F2748" s="14" t="s">
        <v>415</v>
      </c>
      <c r="G2748" s="16" t="s">
        <v>16226</v>
      </c>
      <c r="H2748" s="13" t="s">
        <v>16159</v>
      </c>
      <c r="I2748" s="13" t="s">
        <v>16227</v>
      </c>
      <c r="J2748" s="13" t="s">
        <v>16228</v>
      </c>
      <c r="K2748" s="13" t="s">
        <v>16229</v>
      </c>
      <c r="L2748" s="13" t="s">
        <v>16230</v>
      </c>
      <c r="M2748" s="13" t="s">
        <v>53</v>
      </c>
      <c r="N2748" s="13" t="s">
        <v>249</v>
      </c>
      <c r="O2748" s="14"/>
      <c r="P2748" s="13" t="s">
        <v>4597</v>
      </c>
      <c r="Q2748" s="16" t="s">
        <v>16231</v>
      </c>
    </row>
    <row r="2749" customFormat="false" ht="44" hidden="false" customHeight="false" outlineLevel="0" collapsed="false">
      <c r="A2749" s="13" t="s">
        <v>16232</v>
      </c>
      <c r="B2749" s="14" t="s">
        <v>165</v>
      </c>
      <c r="C2749" s="13" t="s">
        <v>190</v>
      </c>
      <c r="D2749" s="14" t="s">
        <v>16233</v>
      </c>
      <c r="E2749" s="16" t="s">
        <v>16234</v>
      </c>
      <c r="F2749" s="14" t="s">
        <v>415</v>
      </c>
      <c r="G2749" s="16" t="s">
        <v>16235</v>
      </c>
      <c r="H2749" s="13" t="s">
        <v>16236</v>
      </c>
      <c r="I2749" s="13" t="s">
        <v>16237</v>
      </c>
      <c r="J2749" s="13" t="s">
        <v>16238</v>
      </c>
      <c r="K2749" s="13" t="s">
        <v>16239</v>
      </c>
      <c r="L2749" s="13" t="s">
        <v>16240</v>
      </c>
      <c r="M2749" s="13" t="s">
        <v>53</v>
      </c>
      <c r="N2749" s="13" t="s">
        <v>249</v>
      </c>
      <c r="O2749" s="14"/>
      <c r="P2749" s="13" t="s">
        <v>4597</v>
      </c>
      <c r="Q2749" s="15" t="s">
        <v>16241</v>
      </c>
    </row>
    <row r="2750" customFormat="false" ht="58.2" hidden="false" customHeight="false" outlineLevel="0" collapsed="false">
      <c r="A2750" s="13" t="s">
        <v>16242</v>
      </c>
      <c r="B2750" s="14" t="s">
        <v>165</v>
      </c>
      <c r="C2750" s="13" t="s">
        <v>190</v>
      </c>
      <c r="D2750" s="14" t="s">
        <v>16233</v>
      </c>
      <c r="E2750" s="16" t="s">
        <v>16243</v>
      </c>
      <c r="F2750" s="14" t="s">
        <v>415</v>
      </c>
      <c r="G2750" s="16" t="s">
        <v>16235</v>
      </c>
      <c r="H2750" s="13" t="s">
        <v>16236</v>
      </c>
      <c r="I2750" s="13" t="s">
        <v>16237</v>
      </c>
      <c r="J2750" s="13" t="s">
        <v>16238</v>
      </c>
      <c r="K2750" s="13" t="s">
        <v>16239</v>
      </c>
      <c r="L2750" s="13" t="s">
        <v>16240</v>
      </c>
      <c r="M2750" s="13" t="s">
        <v>53</v>
      </c>
      <c r="N2750" s="13" t="s">
        <v>249</v>
      </c>
      <c r="O2750" s="14"/>
      <c r="P2750" s="13" t="s">
        <v>4597</v>
      </c>
      <c r="Q2750" s="16" t="s">
        <v>16244</v>
      </c>
    </row>
    <row r="2751" customFormat="false" ht="58.2" hidden="false" customHeight="false" outlineLevel="0" collapsed="false">
      <c r="A2751" s="13" t="s">
        <v>16245</v>
      </c>
      <c r="B2751" s="14" t="s">
        <v>165</v>
      </c>
      <c r="C2751" s="13" t="s">
        <v>190</v>
      </c>
      <c r="D2751" s="14" t="s">
        <v>16233</v>
      </c>
      <c r="E2751" s="16" t="s">
        <v>16246</v>
      </c>
      <c r="F2751" s="14" t="s">
        <v>415</v>
      </c>
      <c r="G2751" s="16" t="s">
        <v>16235</v>
      </c>
      <c r="H2751" s="13" t="s">
        <v>16236</v>
      </c>
      <c r="I2751" s="13" t="s">
        <v>16247</v>
      </c>
      <c r="J2751" s="13" t="s">
        <v>16248</v>
      </c>
      <c r="K2751" s="13" t="s">
        <v>16249</v>
      </c>
      <c r="L2751" s="13" t="s">
        <v>16250</v>
      </c>
      <c r="M2751" s="13" t="s">
        <v>53</v>
      </c>
      <c r="N2751" s="13" t="s">
        <v>249</v>
      </c>
      <c r="O2751" s="14"/>
      <c r="P2751" s="13" t="s">
        <v>4597</v>
      </c>
      <c r="Q2751" s="16" t="s">
        <v>16251</v>
      </c>
    </row>
    <row r="2752" customFormat="false" ht="58.2" hidden="false" customHeight="false" outlineLevel="0" collapsed="false">
      <c r="A2752" s="13" t="s">
        <v>16252</v>
      </c>
      <c r="B2752" s="14" t="s">
        <v>165</v>
      </c>
      <c r="C2752" s="13" t="s">
        <v>190</v>
      </c>
      <c r="D2752" s="14" t="s">
        <v>16253</v>
      </c>
      <c r="E2752" s="16" t="s">
        <v>16254</v>
      </c>
      <c r="F2752" s="14" t="s">
        <v>415</v>
      </c>
      <c r="G2752" s="16" t="s">
        <v>16255</v>
      </c>
      <c r="H2752" s="13" t="s">
        <v>16256</v>
      </c>
      <c r="I2752" s="13" t="s">
        <v>16257</v>
      </c>
      <c r="J2752" s="13" t="s">
        <v>16258</v>
      </c>
      <c r="K2752" s="13" t="s">
        <v>16259</v>
      </c>
      <c r="L2752" s="13" t="s">
        <v>16260</v>
      </c>
      <c r="M2752" s="13" t="s">
        <v>53</v>
      </c>
      <c r="N2752" s="13" t="s">
        <v>249</v>
      </c>
      <c r="O2752" s="14"/>
      <c r="P2752" s="13" t="s">
        <v>4597</v>
      </c>
      <c r="Q2752" s="16" t="s">
        <v>16261</v>
      </c>
    </row>
    <row r="2753" customFormat="false" ht="58.2" hidden="false" customHeight="false" outlineLevel="0" collapsed="false">
      <c r="A2753" s="13" t="s">
        <v>16262</v>
      </c>
      <c r="B2753" s="14" t="s">
        <v>165</v>
      </c>
      <c r="C2753" s="13" t="s">
        <v>190</v>
      </c>
      <c r="D2753" s="14" t="s">
        <v>16263</v>
      </c>
      <c r="E2753" s="16" t="s">
        <v>16264</v>
      </c>
      <c r="F2753" s="14" t="s">
        <v>415</v>
      </c>
      <c r="G2753" s="16" t="s">
        <v>16255</v>
      </c>
      <c r="H2753" s="13" t="s">
        <v>16256</v>
      </c>
      <c r="I2753" s="13" t="s">
        <v>16257</v>
      </c>
      <c r="J2753" s="13" t="s">
        <v>16258</v>
      </c>
      <c r="K2753" s="13" t="s">
        <v>16259</v>
      </c>
      <c r="L2753" s="13" t="s">
        <v>16260</v>
      </c>
      <c r="M2753" s="13" t="s">
        <v>53</v>
      </c>
      <c r="N2753" s="13" t="s">
        <v>249</v>
      </c>
      <c r="O2753" s="14"/>
      <c r="P2753" s="13" t="s">
        <v>4597</v>
      </c>
      <c r="Q2753" s="16" t="s">
        <v>16265</v>
      </c>
    </row>
    <row r="2754" customFormat="false" ht="44" hidden="false" customHeight="false" outlineLevel="0" collapsed="false">
      <c r="A2754" s="13" t="s">
        <v>16266</v>
      </c>
      <c r="B2754" s="14" t="s">
        <v>165</v>
      </c>
      <c r="C2754" s="13" t="s">
        <v>190</v>
      </c>
      <c r="D2754" s="14" t="s">
        <v>16267</v>
      </c>
      <c r="E2754" s="15" t="s">
        <v>16268</v>
      </c>
      <c r="F2754" s="14" t="s">
        <v>415</v>
      </c>
      <c r="G2754" s="16" t="s">
        <v>16255</v>
      </c>
      <c r="H2754" s="13" t="s">
        <v>16256</v>
      </c>
      <c r="I2754" s="13" t="s">
        <v>16269</v>
      </c>
      <c r="J2754" s="13" t="s">
        <v>16270</v>
      </c>
      <c r="K2754" s="13" t="s">
        <v>16271</v>
      </c>
      <c r="L2754" s="13" t="s">
        <v>16272</v>
      </c>
      <c r="M2754" s="13" t="s">
        <v>53</v>
      </c>
      <c r="N2754" s="13" t="s">
        <v>249</v>
      </c>
      <c r="O2754" s="14"/>
      <c r="P2754" s="13" t="s">
        <v>4597</v>
      </c>
      <c r="Q2754" s="16" t="s">
        <v>16273</v>
      </c>
    </row>
    <row r="2755" customFormat="false" ht="44" hidden="false" customHeight="false" outlineLevel="0" collapsed="false">
      <c r="A2755" s="13" t="s">
        <v>16274</v>
      </c>
      <c r="B2755" s="14" t="s">
        <v>165</v>
      </c>
      <c r="C2755" s="13" t="s">
        <v>190</v>
      </c>
      <c r="D2755" s="14" t="s">
        <v>16275</v>
      </c>
      <c r="E2755" s="16" t="s">
        <v>16276</v>
      </c>
      <c r="F2755" s="14" t="s">
        <v>415</v>
      </c>
      <c r="G2755" s="16" t="s">
        <v>16277</v>
      </c>
      <c r="H2755" s="13" t="s">
        <v>16278</v>
      </c>
      <c r="I2755" s="13" t="s">
        <v>16279</v>
      </c>
      <c r="J2755" s="13" t="s">
        <v>16280</v>
      </c>
      <c r="K2755" s="13" t="s">
        <v>16281</v>
      </c>
      <c r="L2755" s="13" t="s">
        <v>16282</v>
      </c>
      <c r="M2755" s="13" t="s">
        <v>52</v>
      </c>
      <c r="N2755" s="13" t="s">
        <v>249</v>
      </c>
      <c r="O2755" s="14"/>
      <c r="P2755" s="13" t="s">
        <v>4597</v>
      </c>
      <c r="Q2755" s="16" t="s">
        <v>16283</v>
      </c>
    </row>
    <row r="2756" customFormat="false" ht="44" hidden="false" customHeight="false" outlineLevel="0" collapsed="false">
      <c r="A2756" s="13" t="s">
        <v>16284</v>
      </c>
      <c r="B2756" s="14" t="s">
        <v>165</v>
      </c>
      <c r="C2756" s="13" t="s">
        <v>190</v>
      </c>
      <c r="D2756" s="14" t="s">
        <v>16275</v>
      </c>
      <c r="E2756" s="16" t="s">
        <v>16285</v>
      </c>
      <c r="F2756" s="14" t="s">
        <v>415</v>
      </c>
      <c r="G2756" s="16" t="s">
        <v>16277</v>
      </c>
      <c r="H2756" s="13" t="s">
        <v>16278</v>
      </c>
      <c r="I2756" s="13" t="s">
        <v>16279</v>
      </c>
      <c r="J2756" s="13" t="s">
        <v>16280</v>
      </c>
      <c r="K2756" s="13" t="s">
        <v>16281</v>
      </c>
      <c r="L2756" s="13" t="s">
        <v>16282</v>
      </c>
      <c r="M2756" s="13" t="s">
        <v>52</v>
      </c>
      <c r="N2756" s="13" t="s">
        <v>249</v>
      </c>
      <c r="O2756" s="14"/>
      <c r="P2756" s="13" t="s">
        <v>4597</v>
      </c>
      <c r="Q2756" s="16" t="s">
        <v>16286</v>
      </c>
    </row>
    <row r="2757" customFormat="false" ht="72.35" hidden="false" customHeight="false" outlineLevel="0" collapsed="false">
      <c r="A2757" s="13" t="s">
        <v>16287</v>
      </c>
      <c r="B2757" s="14" t="s">
        <v>165</v>
      </c>
      <c r="C2757" s="13" t="s">
        <v>190</v>
      </c>
      <c r="D2757" s="14" t="s">
        <v>16288</v>
      </c>
      <c r="E2757" s="16" t="s">
        <v>16289</v>
      </c>
      <c r="F2757" s="14" t="s">
        <v>415</v>
      </c>
      <c r="G2757" s="16" t="s">
        <v>16290</v>
      </c>
      <c r="H2757" s="13" t="s">
        <v>16291</v>
      </c>
      <c r="I2757" s="13" t="s">
        <v>16292</v>
      </c>
      <c r="J2757" s="13" t="s">
        <v>16293</v>
      </c>
      <c r="K2757" s="13" t="s">
        <v>16294</v>
      </c>
      <c r="L2757" s="13" t="s">
        <v>16295</v>
      </c>
      <c r="M2757" s="13" t="s">
        <v>56</v>
      </c>
      <c r="N2757" s="13" t="s">
        <v>249</v>
      </c>
      <c r="O2757" s="14"/>
      <c r="P2757" s="13" t="s">
        <v>4597</v>
      </c>
      <c r="Q2757" s="16" t="s">
        <v>16296</v>
      </c>
    </row>
    <row r="2758" customFormat="false" ht="44" hidden="false" customHeight="false" outlineLevel="0" collapsed="false">
      <c r="A2758" s="13" t="s">
        <v>16297</v>
      </c>
      <c r="B2758" s="14" t="s">
        <v>165</v>
      </c>
      <c r="C2758" s="13" t="s">
        <v>190</v>
      </c>
      <c r="D2758" s="14" t="s">
        <v>16288</v>
      </c>
      <c r="E2758" s="15" t="s">
        <v>16298</v>
      </c>
      <c r="F2758" s="14" t="s">
        <v>415</v>
      </c>
      <c r="G2758" s="16" t="s">
        <v>16290</v>
      </c>
      <c r="H2758" s="13" t="s">
        <v>16291</v>
      </c>
      <c r="I2758" s="13" t="s">
        <v>16299</v>
      </c>
      <c r="J2758" s="13" t="s">
        <v>16300</v>
      </c>
      <c r="K2758" s="13" t="s">
        <v>16301</v>
      </c>
      <c r="L2758" s="13" t="s">
        <v>16302</v>
      </c>
      <c r="M2758" s="13" t="s">
        <v>53</v>
      </c>
      <c r="N2758" s="13" t="s">
        <v>249</v>
      </c>
      <c r="O2758" s="14"/>
      <c r="P2758" s="13" t="s">
        <v>4597</v>
      </c>
      <c r="Q2758" s="16" t="s">
        <v>16303</v>
      </c>
    </row>
    <row r="2759" customFormat="false" ht="58.2" hidden="false" customHeight="false" outlineLevel="0" collapsed="false">
      <c r="A2759" s="13" t="s">
        <v>16304</v>
      </c>
      <c r="B2759" s="14" t="s">
        <v>165</v>
      </c>
      <c r="C2759" s="13" t="s">
        <v>190</v>
      </c>
      <c r="D2759" s="14" t="s">
        <v>16305</v>
      </c>
      <c r="E2759" s="16" t="s">
        <v>16306</v>
      </c>
      <c r="F2759" s="14" t="s">
        <v>415</v>
      </c>
      <c r="G2759" s="16" t="s">
        <v>16307</v>
      </c>
      <c r="H2759" s="13" t="s">
        <v>16308</v>
      </c>
      <c r="I2759" s="13" t="s">
        <v>16309</v>
      </c>
      <c r="J2759" s="13" t="s">
        <v>16310</v>
      </c>
      <c r="K2759" s="13" t="s">
        <v>16311</v>
      </c>
      <c r="L2759" s="13" t="s">
        <v>16312</v>
      </c>
      <c r="M2759" s="13" t="s">
        <v>53</v>
      </c>
      <c r="N2759" s="13" t="s">
        <v>249</v>
      </c>
      <c r="O2759" s="14"/>
      <c r="P2759" s="13" t="s">
        <v>4597</v>
      </c>
      <c r="Q2759" s="16" t="s">
        <v>16313</v>
      </c>
    </row>
    <row r="2760" customFormat="false" ht="58.2" hidden="false" customHeight="false" outlineLevel="0" collapsed="false">
      <c r="A2760" s="13" t="s">
        <v>16314</v>
      </c>
      <c r="B2760" s="14" t="s">
        <v>165</v>
      </c>
      <c r="C2760" s="13" t="s">
        <v>190</v>
      </c>
      <c r="D2760" s="14" t="s">
        <v>16305</v>
      </c>
      <c r="E2760" s="16" t="s">
        <v>16315</v>
      </c>
      <c r="F2760" s="14" t="s">
        <v>415</v>
      </c>
      <c r="G2760" s="16" t="s">
        <v>16307</v>
      </c>
      <c r="H2760" s="13" t="s">
        <v>16308</v>
      </c>
      <c r="I2760" s="13" t="s">
        <v>16316</v>
      </c>
      <c r="J2760" s="13" t="s">
        <v>16317</v>
      </c>
      <c r="K2760" s="13" t="s">
        <v>16318</v>
      </c>
      <c r="L2760" s="13" t="s">
        <v>16319</v>
      </c>
      <c r="M2760" s="13" t="s">
        <v>53</v>
      </c>
      <c r="N2760" s="13" t="s">
        <v>249</v>
      </c>
      <c r="O2760" s="14"/>
      <c r="P2760" s="13" t="s">
        <v>4597</v>
      </c>
      <c r="Q2760" s="16" t="s">
        <v>16320</v>
      </c>
    </row>
    <row r="2761" customFormat="false" ht="44" hidden="false" customHeight="false" outlineLevel="0" collapsed="false">
      <c r="A2761" s="13" t="s">
        <v>16321</v>
      </c>
      <c r="B2761" s="14" t="s">
        <v>165</v>
      </c>
      <c r="C2761" s="13" t="s">
        <v>190</v>
      </c>
      <c r="D2761" s="14" t="s">
        <v>16322</v>
      </c>
      <c r="E2761" s="16" t="s">
        <v>16323</v>
      </c>
      <c r="F2761" s="14" t="s">
        <v>415</v>
      </c>
      <c r="G2761" s="16" t="s">
        <v>16324</v>
      </c>
      <c r="H2761" s="13" t="s">
        <v>16291</v>
      </c>
      <c r="I2761" s="13" t="s">
        <v>16325</v>
      </c>
      <c r="J2761" s="13" t="s">
        <v>16326</v>
      </c>
      <c r="K2761" s="13" t="s">
        <v>16327</v>
      </c>
      <c r="L2761" s="13" t="s">
        <v>16328</v>
      </c>
      <c r="M2761" s="13" t="s">
        <v>53</v>
      </c>
      <c r="N2761" s="13" t="s">
        <v>249</v>
      </c>
      <c r="O2761" s="14"/>
      <c r="P2761" s="13" t="s">
        <v>4597</v>
      </c>
      <c r="Q2761" s="16" t="s">
        <v>16329</v>
      </c>
    </row>
    <row r="2762" customFormat="false" ht="72.35" hidden="false" customHeight="false" outlineLevel="0" collapsed="false">
      <c r="A2762" s="13" t="s">
        <v>16330</v>
      </c>
      <c r="B2762" s="14" t="s">
        <v>165</v>
      </c>
      <c r="C2762" s="13" t="s">
        <v>190</v>
      </c>
      <c r="D2762" s="14" t="s">
        <v>16322</v>
      </c>
      <c r="E2762" s="16" t="s">
        <v>16331</v>
      </c>
      <c r="F2762" s="14" t="s">
        <v>415</v>
      </c>
      <c r="G2762" s="16" t="s">
        <v>16324</v>
      </c>
      <c r="H2762" s="13" t="s">
        <v>16291</v>
      </c>
      <c r="I2762" s="13" t="s">
        <v>16332</v>
      </c>
      <c r="J2762" s="13" t="s">
        <v>16333</v>
      </c>
      <c r="K2762" s="13" t="s">
        <v>16334</v>
      </c>
      <c r="L2762" s="13" t="s">
        <v>16335</v>
      </c>
      <c r="M2762" s="13" t="s">
        <v>53</v>
      </c>
      <c r="N2762" s="13" t="s">
        <v>249</v>
      </c>
      <c r="O2762" s="14"/>
      <c r="P2762" s="13" t="s">
        <v>4597</v>
      </c>
      <c r="Q2762" s="16" t="s">
        <v>16336</v>
      </c>
    </row>
    <row r="2763" customFormat="false" ht="58.2" hidden="false" customHeight="false" outlineLevel="0" collapsed="false">
      <c r="A2763" s="13" t="s">
        <v>16337</v>
      </c>
      <c r="B2763" s="14" t="s">
        <v>165</v>
      </c>
      <c r="C2763" s="13" t="s">
        <v>190</v>
      </c>
      <c r="D2763" s="14" t="s">
        <v>16338</v>
      </c>
      <c r="E2763" s="16" t="s">
        <v>16339</v>
      </c>
      <c r="F2763" s="14" t="s">
        <v>415</v>
      </c>
      <c r="G2763" s="16" t="s">
        <v>16340</v>
      </c>
      <c r="H2763" s="13" t="s">
        <v>16291</v>
      </c>
      <c r="I2763" s="13" t="s">
        <v>16341</v>
      </c>
      <c r="J2763" s="13" t="s">
        <v>16342</v>
      </c>
      <c r="K2763" s="13" t="s">
        <v>16343</v>
      </c>
      <c r="L2763" s="13" t="s">
        <v>16344</v>
      </c>
      <c r="M2763" s="13" t="s">
        <v>53</v>
      </c>
      <c r="N2763" s="13" t="s">
        <v>249</v>
      </c>
      <c r="O2763" s="14"/>
      <c r="P2763" s="13" t="s">
        <v>4597</v>
      </c>
      <c r="Q2763" s="16" t="s">
        <v>16345</v>
      </c>
    </row>
    <row r="2764" customFormat="false" ht="44" hidden="false" customHeight="false" outlineLevel="0" collapsed="false">
      <c r="A2764" s="13" t="s">
        <v>16346</v>
      </c>
      <c r="B2764" s="14" t="s">
        <v>165</v>
      </c>
      <c r="C2764" s="13" t="s">
        <v>190</v>
      </c>
      <c r="D2764" s="14" t="s">
        <v>16347</v>
      </c>
      <c r="E2764" s="16" t="s">
        <v>16348</v>
      </c>
      <c r="F2764" s="14" t="s">
        <v>415</v>
      </c>
      <c r="G2764" s="16" t="s">
        <v>16349</v>
      </c>
      <c r="H2764" s="13" t="s">
        <v>16291</v>
      </c>
      <c r="I2764" s="13" t="s">
        <v>16350</v>
      </c>
      <c r="J2764" s="13" t="s">
        <v>16351</v>
      </c>
      <c r="K2764" s="13" t="s">
        <v>16352</v>
      </c>
      <c r="L2764" s="13" t="s">
        <v>16353</v>
      </c>
      <c r="M2764" s="13" t="s">
        <v>53</v>
      </c>
      <c r="N2764" s="13" t="s">
        <v>249</v>
      </c>
      <c r="O2764" s="14"/>
      <c r="P2764" s="13" t="s">
        <v>4597</v>
      </c>
      <c r="Q2764" s="16" t="s">
        <v>16354</v>
      </c>
    </row>
    <row r="2765" customFormat="false" ht="58.2" hidden="false" customHeight="false" outlineLevel="0" collapsed="false">
      <c r="A2765" s="13" t="s">
        <v>16355</v>
      </c>
      <c r="B2765" s="14" t="s">
        <v>165</v>
      </c>
      <c r="C2765" s="13" t="s">
        <v>190</v>
      </c>
      <c r="D2765" s="14" t="s">
        <v>16347</v>
      </c>
      <c r="E2765" s="16" t="s">
        <v>16356</v>
      </c>
      <c r="F2765" s="14" t="s">
        <v>415</v>
      </c>
      <c r="G2765" s="16" t="s">
        <v>16349</v>
      </c>
      <c r="H2765" s="13" t="s">
        <v>16291</v>
      </c>
      <c r="I2765" s="13" t="s">
        <v>16357</v>
      </c>
      <c r="J2765" s="13" t="s">
        <v>16358</v>
      </c>
      <c r="K2765" s="13" t="s">
        <v>16359</v>
      </c>
      <c r="L2765" s="13" t="s">
        <v>16360</v>
      </c>
      <c r="M2765" s="13" t="s">
        <v>53</v>
      </c>
      <c r="N2765" s="13" t="s">
        <v>249</v>
      </c>
      <c r="O2765" s="14"/>
      <c r="P2765" s="13" t="s">
        <v>4597</v>
      </c>
      <c r="Q2765" s="16" t="s">
        <v>16361</v>
      </c>
    </row>
    <row r="2766" customFormat="false" ht="58.2" hidden="false" customHeight="false" outlineLevel="0" collapsed="false">
      <c r="A2766" s="13" t="s">
        <v>16362</v>
      </c>
      <c r="B2766" s="14" t="s">
        <v>165</v>
      </c>
      <c r="C2766" s="13" t="s">
        <v>190</v>
      </c>
      <c r="D2766" s="14" t="s">
        <v>16363</v>
      </c>
      <c r="E2766" s="16" t="s">
        <v>16364</v>
      </c>
      <c r="F2766" s="14" t="s">
        <v>415</v>
      </c>
      <c r="G2766" s="16" t="s">
        <v>16365</v>
      </c>
      <c r="H2766" s="13" t="s">
        <v>16366</v>
      </c>
      <c r="I2766" s="13" t="s">
        <v>16367</v>
      </c>
      <c r="J2766" s="13" t="s">
        <v>16368</v>
      </c>
      <c r="K2766" s="13" t="s">
        <v>16369</v>
      </c>
      <c r="L2766" s="13" t="s">
        <v>16370</v>
      </c>
      <c r="M2766" s="13" t="s">
        <v>56</v>
      </c>
      <c r="N2766" s="13" t="s">
        <v>249</v>
      </c>
      <c r="O2766" s="14"/>
      <c r="P2766" s="13" t="s">
        <v>4597</v>
      </c>
      <c r="Q2766" s="16" t="s">
        <v>16371</v>
      </c>
    </row>
    <row r="2767" customFormat="false" ht="86.55" hidden="false" customHeight="false" outlineLevel="0" collapsed="false">
      <c r="A2767" s="13" t="s">
        <v>16372</v>
      </c>
      <c r="B2767" s="14" t="s">
        <v>165</v>
      </c>
      <c r="C2767" s="13" t="s">
        <v>190</v>
      </c>
      <c r="D2767" s="14" t="s">
        <v>16363</v>
      </c>
      <c r="E2767" s="16" t="s">
        <v>16373</v>
      </c>
      <c r="F2767" s="14" t="s">
        <v>415</v>
      </c>
      <c r="G2767" s="16" t="s">
        <v>16365</v>
      </c>
      <c r="H2767" s="13" t="s">
        <v>16366</v>
      </c>
      <c r="I2767" s="13" t="s">
        <v>16374</v>
      </c>
      <c r="J2767" s="13" t="s">
        <v>16375</v>
      </c>
      <c r="K2767" s="13" t="s">
        <v>16376</v>
      </c>
      <c r="L2767" s="13" t="s">
        <v>16377</v>
      </c>
      <c r="M2767" s="13" t="s">
        <v>53</v>
      </c>
      <c r="N2767" s="13" t="s">
        <v>249</v>
      </c>
      <c r="O2767" s="14"/>
      <c r="P2767" s="13" t="s">
        <v>4597</v>
      </c>
      <c r="Q2767" s="16" t="s">
        <v>16378</v>
      </c>
    </row>
    <row r="2768" customFormat="false" ht="58.2" hidden="false" customHeight="false" outlineLevel="0" collapsed="false">
      <c r="A2768" s="13" t="s">
        <v>16379</v>
      </c>
      <c r="B2768" s="14" t="s">
        <v>165</v>
      </c>
      <c r="C2768" s="13" t="s">
        <v>190</v>
      </c>
      <c r="D2768" s="14" t="s">
        <v>16380</v>
      </c>
      <c r="E2768" s="16" t="s">
        <v>16381</v>
      </c>
      <c r="F2768" s="14" t="s">
        <v>415</v>
      </c>
      <c r="G2768" s="16" t="s">
        <v>16382</v>
      </c>
      <c r="H2768" s="13" t="s">
        <v>16366</v>
      </c>
      <c r="I2768" s="13" t="s">
        <v>16383</v>
      </c>
      <c r="J2768" s="13" t="s">
        <v>16384</v>
      </c>
      <c r="K2768" s="13" t="s">
        <v>16385</v>
      </c>
      <c r="L2768" s="13" t="s">
        <v>16386</v>
      </c>
      <c r="M2768" s="13" t="s">
        <v>53</v>
      </c>
      <c r="N2768" s="13" t="s">
        <v>249</v>
      </c>
      <c r="O2768" s="14"/>
      <c r="P2768" s="13" t="s">
        <v>4597</v>
      </c>
      <c r="Q2768" s="15" t="s">
        <v>16387</v>
      </c>
    </row>
    <row r="2769" customFormat="false" ht="44" hidden="false" customHeight="false" outlineLevel="0" collapsed="false">
      <c r="A2769" s="13" t="s">
        <v>16388</v>
      </c>
      <c r="B2769" s="14" t="s">
        <v>165</v>
      </c>
      <c r="C2769" s="13" t="s">
        <v>190</v>
      </c>
      <c r="D2769" s="14" t="s">
        <v>16380</v>
      </c>
      <c r="E2769" s="16" t="s">
        <v>16389</v>
      </c>
      <c r="F2769" s="14" t="s">
        <v>415</v>
      </c>
      <c r="G2769" s="16" t="s">
        <v>16382</v>
      </c>
      <c r="H2769" s="13" t="s">
        <v>16366</v>
      </c>
      <c r="I2769" s="13" t="s">
        <v>16383</v>
      </c>
      <c r="J2769" s="13" t="s">
        <v>16384</v>
      </c>
      <c r="K2769" s="13" t="s">
        <v>16385</v>
      </c>
      <c r="L2769" s="13" t="s">
        <v>16386</v>
      </c>
      <c r="M2769" s="13" t="s">
        <v>53</v>
      </c>
      <c r="N2769" s="13" t="s">
        <v>249</v>
      </c>
      <c r="O2769" s="14"/>
      <c r="P2769" s="13" t="s">
        <v>4597</v>
      </c>
      <c r="Q2769" s="16" t="s">
        <v>16390</v>
      </c>
    </row>
    <row r="2770" customFormat="false" ht="58.2" hidden="false" customHeight="false" outlineLevel="0" collapsed="false">
      <c r="A2770" s="13" t="s">
        <v>16391</v>
      </c>
      <c r="B2770" s="14" t="s">
        <v>165</v>
      </c>
      <c r="C2770" s="13" t="s">
        <v>190</v>
      </c>
      <c r="D2770" s="14" t="s">
        <v>16392</v>
      </c>
      <c r="E2770" s="16" t="s">
        <v>16393</v>
      </c>
      <c r="F2770" s="14" t="s">
        <v>415</v>
      </c>
      <c r="G2770" s="16" t="s">
        <v>16394</v>
      </c>
      <c r="H2770" s="13" t="s">
        <v>16395</v>
      </c>
      <c r="I2770" s="13" t="s">
        <v>16396</v>
      </c>
      <c r="J2770" s="13" t="s">
        <v>16397</v>
      </c>
      <c r="K2770" s="13" t="s">
        <v>16398</v>
      </c>
      <c r="L2770" s="13" t="s">
        <v>16399</v>
      </c>
      <c r="M2770" s="13" t="s">
        <v>53</v>
      </c>
      <c r="N2770" s="13" t="s">
        <v>249</v>
      </c>
      <c r="O2770" s="14"/>
      <c r="P2770" s="13" t="s">
        <v>4597</v>
      </c>
      <c r="Q2770" s="16" t="s">
        <v>16400</v>
      </c>
    </row>
    <row r="2771" customFormat="false" ht="58.2" hidden="false" customHeight="false" outlineLevel="0" collapsed="false">
      <c r="A2771" s="13" t="s">
        <v>16401</v>
      </c>
      <c r="B2771" s="14" t="s">
        <v>165</v>
      </c>
      <c r="C2771" s="13" t="s">
        <v>190</v>
      </c>
      <c r="D2771" s="14" t="s">
        <v>16402</v>
      </c>
      <c r="E2771" s="16" t="s">
        <v>16403</v>
      </c>
      <c r="F2771" s="14" t="s">
        <v>415</v>
      </c>
      <c r="G2771" s="16" t="s">
        <v>16404</v>
      </c>
      <c r="H2771" s="13" t="s">
        <v>16366</v>
      </c>
      <c r="I2771" s="13" t="s">
        <v>16405</v>
      </c>
      <c r="J2771" s="13" t="s">
        <v>16406</v>
      </c>
      <c r="K2771" s="13" t="s">
        <v>16407</v>
      </c>
      <c r="L2771" s="13" t="s">
        <v>16408</v>
      </c>
      <c r="M2771" s="13" t="s">
        <v>52</v>
      </c>
      <c r="N2771" s="13" t="s">
        <v>249</v>
      </c>
      <c r="O2771" s="14"/>
      <c r="P2771" s="13" t="s">
        <v>4597</v>
      </c>
      <c r="Q2771" s="16" t="s">
        <v>16409</v>
      </c>
    </row>
    <row r="2772" customFormat="false" ht="72.35" hidden="false" customHeight="false" outlineLevel="0" collapsed="false">
      <c r="A2772" s="13" t="s">
        <v>16410</v>
      </c>
      <c r="B2772" s="14" t="s">
        <v>165</v>
      </c>
      <c r="C2772" s="13" t="s">
        <v>190</v>
      </c>
      <c r="D2772" s="14" t="s">
        <v>16411</v>
      </c>
      <c r="E2772" s="16" t="s">
        <v>16412</v>
      </c>
      <c r="F2772" s="14" t="s">
        <v>415</v>
      </c>
      <c r="G2772" s="16" t="s">
        <v>16413</v>
      </c>
      <c r="H2772" s="13" t="s">
        <v>16366</v>
      </c>
      <c r="I2772" s="13" t="s">
        <v>16414</v>
      </c>
      <c r="J2772" s="13" t="s">
        <v>16415</v>
      </c>
      <c r="K2772" s="13" t="s">
        <v>16416</v>
      </c>
      <c r="L2772" s="13" t="s">
        <v>16417</v>
      </c>
      <c r="M2772" s="13" t="s">
        <v>53</v>
      </c>
      <c r="N2772" s="13" t="s">
        <v>249</v>
      </c>
      <c r="O2772" s="14"/>
      <c r="P2772" s="13" t="s">
        <v>4597</v>
      </c>
      <c r="Q2772" s="16" t="s">
        <v>16418</v>
      </c>
    </row>
    <row r="2773" customFormat="false" ht="72.35" hidden="false" customHeight="false" outlineLevel="0" collapsed="false">
      <c r="A2773" s="13" t="s">
        <v>16419</v>
      </c>
      <c r="B2773" s="14" t="s">
        <v>165</v>
      </c>
      <c r="C2773" s="13" t="s">
        <v>190</v>
      </c>
      <c r="D2773" s="14" t="s">
        <v>16420</v>
      </c>
      <c r="E2773" s="16" t="s">
        <v>16421</v>
      </c>
      <c r="F2773" s="14" t="s">
        <v>4169</v>
      </c>
      <c r="G2773" s="16" t="s">
        <v>16422</v>
      </c>
      <c r="H2773" s="13" t="s">
        <v>16366</v>
      </c>
      <c r="I2773" s="13" t="s">
        <v>16423</v>
      </c>
      <c r="J2773" s="13" t="s">
        <v>16424</v>
      </c>
      <c r="K2773" s="13" t="s">
        <v>16425</v>
      </c>
      <c r="L2773" s="13" t="s">
        <v>16426</v>
      </c>
      <c r="M2773" s="13" t="s">
        <v>53</v>
      </c>
      <c r="N2773" s="13" t="s">
        <v>249</v>
      </c>
      <c r="O2773" s="14"/>
      <c r="P2773" s="13" t="s">
        <v>4597</v>
      </c>
      <c r="Q2773" s="16" t="s">
        <v>16427</v>
      </c>
    </row>
    <row r="2774" customFormat="false" ht="58.2" hidden="false" customHeight="false" outlineLevel="0" collapsed="false">
      <c r="A2774" s="13" t="s">
        <v>16428</v>
      </c>
      <c r="B2774" s="14" t="s">
        <v>165</v>
      </c>
      <c r="C2774" s="13" t="s">
        <v>192</v>
      </c>
      <c r="D2774" s="14" t="s">
        <v>16429</v>
      </c>
      <c r="E2774" s="16" t="s">
        <v>16430</v>
      </c>
      <c r="F2774" s="14" t="s">
        <v>415</v>
      </c>
      <c r="G2774" s="16" t="s">
        <v>16431</v>
      </c>
      <c r="H2774" s="13" t="s">
        <v>16432</v>
      </c>
      <c r="I2774" s="13" t="s">
        <v>16433</v>
      </c>
      <c r="J2774" s="13" t="s">
        <v>16434</v>
      </c>
      <c r="K2774" s="13" t="s">
        <v>16435</v>
      </c>
      <c r="L2774" s="13" t="s">
        <v>16436</v>
      </c>
      <c r="M2774" s="13" t="s">
        <v>53</v>
      </c>
      <c r="N2774" s="13" t="s">
        <v>249</v>
      </c>
      <c r="O2774" s="14"/>
      <c r="P2774" s="13" t="s">
        <v>4597</v>
      </c>
      <c r="Q2774" s="16" t="s">
        <v>16437</v>
      </c>
    </row>
    <row r="2775" customFormat="false" ht="44" hidden="false" customHeight="false" outlineLevel="0" collapsed="false">
      <c r="A2775" s="13" t="s">
        <v>16438</v>
      </c>
      <c r="B2775" s="14" t="s">
        <v>165</v>
      </c>
      <c r="C2775" s="13" t="s">
        <v>192</v>
      </c>
      <c r="D2775" s="14" t="s">
        <v>16429</v>
      </c>
      <c r="E2775" s="16" t="s">
        <v>16439</v>
      </c>
      <c r="F2775" s="14" t="s">
        <v>415</v>
      </c>
      <c r="G2775" s="16" t="s">
        <v>16431</v>
      </c>
      <c r="H2775" s="13" t="s">
        <v>16432</v>
      </c>
      <c r="I2775" s="13" t="s">
        <v>16433</v>
      </c>
      <c r="J2775" s="13" t="s">
        <v>16434</v>
      </c>
      <c r="K2775" s="13" t="s">
        <v>16435</v>
      </c>
      <c r="L2775" s="13" t="s">
        <v>16436</v>
      </c>
      <c r="M2775" s="13" t="s">
        <v>53</v>
      </c>
      <c r="N2775" s="13" t="s">
        <v>249</v>
      </c>
      <c r="O2775" s="14"/>
      <c r="P2775" s="13" t="s">
        <v>4597</v>
      </c>
      <c r="Q2775" s="16" t="s">
        <v>16440</v>
      </c>
    </row>
    <row r="2776" customFormat="false" ht="44" hidden="false" customHeight="false" outlineLevel="0" collapsed="false">
      <c r="A2776" s="13" t="s">
        <v>16441</v>
      </c>
      <c r="B2776" s="14" t="s">
        <v>165</v>
      </c>
      <c r="C2776" s="13" t="s">
        <v>192</v>
      </c>
      <c r="D2776" s="14" t="s">
        <v>16429</v>
      </c>
      <c r="E2776" s="16" t="s">
        <v>16442</v>
      </c>
      <c r="F2776" s="14" t="s">
        <v>415</v>
      </c>
      <c r="G2776" s="16" t="s">
        <v>16431</v>
      </c>
      <c r="H2776" s="13" t="s">
        <v>16432</v>
      </c>
      <c r="I2776" s="13" t="s">
        <v>16433</v>
      </c>
      <c r="J2776" s="13" t="s">
        <v>16434</v>
      </c>
      <c r="K2776" s="13" t="s">
        <v>16435</v>
      </c>
      <c r="L2776" s="13" t="s">
        <v>16436</v>
      </c>
      <c r="M2776" s="13" t="s">
        <v>53</v>
      </c>
      <c r="N2776" s="13" t="s">
        <v>249</v>
      </c>
      <c r="O2776" s="14"/>
      <c r="P2776" s="13" t="s">
        <v>4597</v>
      </c>
      <c r="Q2776" s="15" t="s">
        <v>16443</v>
      </c>
    </row>
    <row r="2777" customFormat="false" ht="72.35" hidden="false" customHeight="false" outlineLevel="0" collapsed="false">
      <c r="A2777" s="13" t="s">
        <v>16444</v>
      </c>
      <c r="B2777" s="14" t="s">
        <v>165</v>
      </c>
      <c r="C2777" s="13" t="s">
        <v>192</v>
      </c>
      <c r="D2777" s="14" t="s">
        <v>16445</v>
      </c>
      <c r="E2777" s="16" t="s">
        <v>16446</v>
      </c>
      <c r="F2777" s="14" t="s">
        <v>396</v>
      </c>
      <c r="G2777" s="16" t="s">
        <v>16447</v>
      </c>
      <c r="H2777" s="13" t="s">
        <v>16432</v>
      </c>
      <c r="I2777" s="13" t="s">
        <v>13860</v>
      </c>
      <c r="J2777" s="13" t="s">
        <v>13861</v>
      </c>
      <c r="K2777" s="13" t="s">
        <v>13862</v>
      </c>
      <c r="L2777" s="13" t="s">
        <v>13863</v>
      </c>
      <c r="M2777" s="13" t="s">
        <v>53</v>
      </c>
      <c r="N2777" s="13" t="s">
        <v>249</v>
      </c>
      <c r="O2777" s="14"/>
      <c r="P2777" s="13" t="s">
        <v>4597</v>
      </c>
      <c r="Q2777" s="16" t="s">
        <v>16448</v>
      </c>
    </row>
    <row r="2778" customFormat="false" ht="44" hidden="false" customHeight="false" outlineLevel="0" collapsed="false">
      <c r="A2778" s="13" t="s">
        <v>16449</v>
      </c>
      <c r="B2778" s="14" t="s">
        <v>165</v>
      </c>
      <c r="C2778" s="13" t="s">
        <v>192</v>
      </c>
      <c r="D2778" s="14" t="s">
        <v>16445</v>
      </c>
      <c r="E2778" s="16" t="s">
        <v>16450</v>
      </c>
      <c r="F2778" s="14" t="s">
        <v>415</v>
      </c>
      <c r="G2778" s="16" t="s">
        <v>16447</v>
      </c>
      <c r="H2778" s="13" t="s">
        <v>16432</v>
      </c>
      <c r="I2778" s="13" t="s">
        <v>16451</v>
      </c>
      <c r="J2778" s="13" t="s">
        <v>16452</v>
      </c>
      <c r="K2778" s="13" t="s">
        <v>16453</v>
      </c>
      <c r="L2778" s="13" t="s">
        <v>16454</v>
      </c>
      <c r="M2778" s="13" t="s">
        <v>53</v>
      </c>
      <c r="N2778" s="13" t="s">
        <v>249</v>
      </c>
      <c r="O2778" s="14"/>
      <c r="P2778" s="13" t="s">
        <v>4597</v>
      </c>
      <c r="Q2778" s="16" t="s">
        <v>16455</v>
      </c>
    </row>
    <row r="2779" customFormat="false" ht="58.2" hidden="false" customHeight="false" outlineLevel="0" collapsed="false">
      <c r="A2779" s="13" t="s">
        <v>16456</v>
      </c>
      <c r="B2779" s="14" t="s">
        <v>165</v>
      </c>
      <c r="C2779" s="13" t="s">
        <v>192</v>
      </c>
      <c r="D2779" s="14" t="s">
        <v>16445</v>
      </c>
      <c r="E2779" s="16" t="s">
        <v>16457</v>
      </c>
      <c r="F2779" s="14" t="s">
        <v>396</v>
      </c>
      <c r="G2779" s="16" t="s">
        <v>16447</v>
      </c>
      <c r="H2779" s="13" t="s">
        <v>16432</v>
      </c>
      <c r="I2779" s="13" t="s">
        <v>16458</v>
      </c>
      <c r="J2779" s="13" t="s">
        <v>16459</v>
      </c>
      <c r="K2779" s="13" t="s">
        <v>16460</v>
      </c>
      <c r="L2779" s="13" t="s">
        <v>16461</v>
      </c>
      <c r="M2779" s="13" t="s">
        <v>53</v>
      </c>
      <c r="N2779" s="13" t="s">
        <v>249</v>
      </c>
      <c r="O2779" s="14"/>
      <c r="P2779" s="13" t="s">
        <v>4597</v>
      </c>
      <c r="Q2779" s="15" t="s">
        <v>16462</v>
      </c>
    </row>
    <row r="2780" customFormat="false" ht="72.35" hidden="false" customHeight="false" outlineLevel="0" collapsed="false">
      <c r="A2780" s="13" t="s">
        <v>16463</v>
      </c>
      <c r="B2780" s="14" t="s">
        <v>165</v>
      </c>
      <c r="C2780" s="13" t="s">
        <v>192</v>
      </c>
      <c r="D2780" s="14" t="s">
        <v>16429</v>
      </c>
      <c r="E2780" s="16" t="s">
        <v>16464</v>
      </c>
      <c r="F2780" s="14" t="s">
        <v>415</v>
      </c>
      <c r="G2780" s="16" t="s">
        <v>16465</v>
      </c>
      <c r="H2780" s="13" t="s">
        <v>16432</v>
      </c>
      <c r="I2780" s="13" t="s">
        <v>16433</v>
      </c>
      <c r="J2780" s="13" t="s">
        <v>16434</v>
      </c>
      <c r="K2780" s="13" t="s">
        <v>16435</v>
      </c>
      <c r="L2780" s="13" t="s">
        <v>16436</v>
      </c>
      <c r="M2780" s="13" t="s">
        <v>53</v>
      </c>
      <c r="N2780" s="13" t="s">
        <v>249</v>
      </c>
      <c r="O2780" s="14"/>
      <c r="P2780" s="13" t="s">
        <v>4597</v>
      </c>
      <c r="Q2780" s="16" t="s">
        <v>16466</v>
      </c>
    </row>
    <row r="2781" customFormat="false" ht="58.2" hidden="false" customHeight="false" outlineLevel="0" collapsed="false">
      <c r="A2781" s="13" t="s">
        <v>16467</v>
      </c>
      <c r="B2781" s="14" t="s">
        <v>165</v>
      </c>
      <c r="C2781" s="13" t="s">
        <v>192</v>
      </c>
      <c r="D2781" s="14" t="s">
        <v>16468</v>
      </c>
      <c r="E2781" s="16" t="s">
        <v>16469</v>
      </c>
      <c r="F2781" s="14" t="s">
        <v>415</v>
      </c>
      <c r="G2781" s="16" t="s">
        <v>16470</v>
      </c>
      <c r="H2781" s="13" t="s">
        <v>13360</v>
      </c>
      <c r="I2781" s="13" t="s">
        <v>16471</v>
      </c>
      <c r="J2781" s="13" t="s">
        <v>16472</v>
      </c>
      <c r="K2781" s="13" t="s">
        <v>16473</v>
      </c>
      <c r="L2781" s="13" t="s">
        <v>16474</v>
      </c>
      <c r="M2781" s="13" t="s">
        <v>53</v>
      </c>
      <c r="N2781" s="13" t="s">
        <v>249</v>
      </c>
      <c r="O2781" s="14"/>
      <c r="P2781" s="13" t="s">
        <v>4597</v>
      </c>
      <c r="Q2781" s="16" t="s">
        <v>16475</v>
      </c>
    </row>
    <row r="2782" customFormat="false" ht="44" hidden="false" customHeight="false" outlineLevel="0" collapsed="false">
      <c r="A2782" s="13" t="s">
        <v>16476</v>
      </c>
      <c r="B2782" s="14" t="s">
        <v>165</v>
      </c>
      <c r="C2782" s="13" t="s">
        <v>192</v>
      </c>
      <c r="D2782" s="14" t="s">
        <v>16468</v>
      </c>
      <c r="E2782" s="16" t="s">
        <v>16477</v>
      </c>
      <c r="F2782" s="14" t="s">
        <v>415</v>
      </c>
      <c r="G2782" s="16" t="s">
        <v>16470</v>
      </c>
      <c r="H2782" s="13" t="s">
        <v>13360</v>
      </c>
      <c r="I2782" s="13" t="s">
        <v>16471</v>
      </c>
      <c r="J2782" s="13" t="s">
        <v>16472</v>
      </c>
      <c r="K2782" s="13" t="s">
        <v>16473</v>
      </c>
      <c r="L2782" s="13" t="s">
        <v>16474</v>
      </c>
      <c r="M2782" s="13" t="s">
        <v>53</v>
      </c>
      <c r="N2782" s="13" t="s">
        <v>249</v>
      </c>
      <c r="O2782" s="14"/>
      <c r="P2782" s="13" t="s">
        <v>4597</v>
      </c>
      <c r="Q2782" s="15" t="s">
        <v>16478</v>
      </c>
    </row>
    <row r="2783" customFormat="false" ht="58.2" hidden="false" customHeight="false" outlineLevel="0" collapsed="false">
      <c r="A2783" s="13" t="s">
        <v>16479</v>
      </c>
      <c r="B2783" s="14" t="s">
        <v>165</v>
      </c>
      <c r="C2783" s="13" t="s">
        <v>192</v>
      </c>
      <c r="D2783" s="14" t="s">
        <v>16480</v>
      </c>
      <c r="E2783" s="16" t="s">
        <v>16481</v>
      </c>
      <c r="F2783" s="14" t="s">
        <v>415</v>
      </c>
      <c r="G2783" s="16" t="s">
        <v>16482</v>
      </c>
      <c r="H2783" s="13" t="s">
        <v>13360</v>
      </c>
      <c r="I2783" s="13" t="s">
        <v>16483</v>
      </c>
      <c r="J2783" s="13" t="s">
        <v>16484</v>
      </c>
      <c r="K2783" s="13" t="s">
        <v>16485</v>
      </c>
      <c r="L2783" s="13" t="s">
        <v>16486</v>
      </c>
      <c r="M2783" s="13" t="s">
        <v>52</v>
      </c>
      <c r="N2783" s="13" t="s">
        <v>249</v>
      </c>
      <c r="O2783" s="14"/>
      <c r="P2783" s="13" t="s">
        <v>4597</v>
      </c>
      <c r="Q2783" s="16" t="s">
        <v>16487</v>
      </c>
    </row>
    <row r="2784" customFormat="false" ht="86.55" hidden="false" customHeight="false" outlineLevel="0" collapsed="false">
      <c r="A2784" s="13" t="s">
        <v>16488</v>
      </c>
      <c r="B2784" s="14" t="s">
        <v>165</v>
      </c>
      <c r="C2784" s="13" t="s">
        <v>192</v>
      </c>
      <c r="D2784" s="14" t="s">
        <v>16489</v>
      </c>
      <c r="E2784" s="16" t="s">
        <v>16490</v>
      </c>
      <c r="F2784" s="14" t="s">
        <v>396</v>
      </c>
      <c r="G2784" s="16" t="s">
        <v>16491</v>
      </c>
      <c r="H2784" s="13" t="s">
        <v>13360</v>
      </c>
      <c r="I2784" s="13" t="s">
        <v>16492</v>
      </c>
      <c r="J2784" s="14" t="s">
        <v>16493</v>
      </c>
      <c r="K2784" s="14"/>
      <c r="L2784" s="14"/>
      <c r="M2784" s="13" t="s">
        <v>54</v>
      </c>
      <c r="N2784" s="13" t="s">
        <v>249</v>
      </c>
      <c r="O2784" s="14"/>
      <c r="P2784" s="13" t="s">
        <v>4597</v>
      </c>
      <c r="Q2784" s="16" t="s">
        <v>16494</v>
      </c>
    </row>
    <row r="2785" customFormat="false" ht="72.35" hidden="false" customHeight="false" outlineLevel="0" collapsed="false">
      <c r="A2785" s="13" t="s">
        <v>16495</v>
      </c>
      <c r="B2785" s="14" t="s">
        <v>165</v>
      </c>
      <c r="C2785" s="13" t="s">
        <v>192</v>
      </c>
      <c r="D2785" s="14" t="s">
        <v>16489</v>
      </c>
      <c r="E2785" s="16" t="s">
        <v>16496</v>
      </c>
      <c r="F2785" s="14" t="s">
        <v>415</v>
      </c>
      <c r="G2785" s="16" t="s">
        <v>16491</v>
      </c>
      <c r="H2785" s="13" t="s">
        <v>13360</v>
      </c>
      <c r="I2785" s="13" t="s">
        <v>16497</v>
      </c>
      <c r="J2785" s="13" t="s">
        <v>16498</v>
      </c>
      <c r="K2785" s="13" t="s">
        <v>16499</v>
      </c>
      <c r="L2785" s="13" t="s">
        <v>16500</v>
      </c>
      <c r="M2785" s="13" t="s">
        <v>53</v>
      </c>
      <c r="N2785" s="13" t="s">
        <v>249</v>
      </c>
      <c r="O2785" s="14"/>
      <c r="P2785" s="13" t="s">
        <v>4597</v>
      </c>
      <c r="Q2785" s="16" t="s">
        <v>16501</v>
      </c>
    </row>
    <row r="2786" customFormat="false" ht="58.2" hidden="false" customHeight="false" outlineLevel="0" collapsed="false">
      <c r="A2786" s="13" t="s">
        <v>16502</v>
      </c>
      <c r="B2786" s="14" t="s">
        <v>165</v>
      </c>
      <c r="C2786" s="13" t="s">
        <v>192</v>
      </c>
      <c r="D2786" s="14" t="s">
        <v>16503</v>
      </c>
      <c r="E2786" s="16" t="s">
        <v>16504</v>
      </c>
      <c r="F2786" s="14" t="s">
        <v>415</v>
      </c>
      <c r="G2786" s="16" t="s">
        <v>16505</v>
      </c>
      <c r="H2786" s="13" t="s">
        <v>13360</v>
      </c>
      <c r="I2786" s="13" t="s">
        <v>16506</v>
      </c>
      <c r="J2786" s="13" t="s">
        <v>16507</v>
      </c>
      <c r="K2786" s="13" t="s">
        <v>16508</v>
      </c>
      <c r="L2786" s="13" t="s">
        <v>16509</v>
      </c>
      <c r="M2786" s="13" t="s">
        <v>52</v>
      </c>
      <c r="N2786" s="13" t="s">
        <v>249</v>
      </c>
      <c r="O2786" s="14"/>
      <c r="P2786" s="13" t="s">
        <v>4597</v>
      </c>
      <c r="Q2786" s="16" t="s">
        <v>16510</v>
      </c>
    </row>
    <row r="2787" customFormat="false" ht="58.2" hidden="false" customHeight="false" outlineLevel="0" collapsed="false">
      <c r="A2787" s="13" t="s">
        <v>16511</v>
      </c>
      <c r="B2787" s="14" t="s">
        <v>165</v>
      </c>
      <c r="C2787" s="13" t="s">
        <v>192</v>
      </c>
      <c r="D2787" s="13" t="s">
        <v>16512</v>
      </c>
      <c r="E2787" s="15" t="s">
        <v>16513</v>
      </c>
      <c r="F2787" s="14" t="s">
        <v>415</v>
      </c>
      <c r="G2787" s="16" t="s">
        <v>16514</v>
      </c>
      <c r="H2787" s="13" t="s">
        <v>13360</v>
      </c>
      <c r="I2787" s="13" t="s">
        <v>16515</v>
      </c>
      <c r="J2787" s="13" t="s">
        <v>16516</v>
      </c>
      <c r="K2787" s="13" t="s">
        <v>16517</v>
      </c>
      <c r="L2787" s="13" t="s">
        <v>16518</v>
      </c>
      <c r="M2787" s="13" t="s">
        <v>53</v>
      </c>
      <c r="N2787" s="13" t="s">
        <v>249</v>
      </c>
      <c r="O2787" s="14"/>
      <c r="P2787" s="13" t="s">
        <v>4597</v>
      </c>
      <c r="Q2787" s="15" t="s">
        <v>16519</v>
      </c>
    </row>
    <row r="2788" customFormat="false" ht="58.2" hidden="false" customHeight="false" outlineLevel="0" collapsed="false">
      <c r="A2788" s="13" t="s">
        <v>16520</v>
      </c>
      <c r="B2788" s="14" t="s">
        <v>165</v>
      </c>
      <c r="C2788" s="13" t="s">
        <v>192</v>
      </c>
      <c r="D2788" s="14" t="s">
        <v>16503</v>
      </c>
      <c r="E2788" s="15" t="s">
        <v>16521</v>
      </c>
      <c r="F2788" s="14" t="s">
        <v>415</v>
      </c>
      <c r="G2788" s="16" t="s">
        <v>16505</v>
      </c>
      <c r="H2788" s="13" t="s">
        <v>13360</v>
      </c>
      <c r="I2788" s="13" t="s">
        <v>16515</v>
      </c>
      <c r="J2788" s="13" t="s">
        <v>16516</v>
      </c>
      <c r="K2788" s="13" t="s">
        <v>16517</v>
      </c>
      <c r="L2788" s="13" t="s">
        <v>16518</v>
      </c>
      <c r="M2788" s="13" t="s">
        <v>53</v>
      </c>
      <c r="N2788" s="13" t="s">
        <v>249</v>
      </c>
      <c r="O2788" s="14"/>
      <c r="P2788" s="13" t="s">
        <v>4597</v>
      </c>
      <c r="Q2788" s="16" t="s">
        <v>16522</v>
      </c>
    </row>
    <row r="2789" customFormat="false" ht="72.35" hidden="false" customHeight="false" outlineLevel="0" collapsed="false">
      <c r="A2789" s="13" t="s">
        <v>16523</v>
      </c>
      <c r="B2789" s="14" t="s">
        <v>165</v>
      </c>
      <c r="C2789" s="13" t="s">
        <v>192</v>
      </c>
      <c r="D2789" s="14" t="s">
        <v>16524</v>
      </c>
      <c r="E2789" s="16" t="s">
        <v>16525</v>
      </c>
      <c r="F2789" s="14" t="s">
        <v>415</v>
      </c>
      <c r="G2789" s="16" t="s">
        <v>16526</v>
      </c>
      <c r="H2789" s="13" t="s">
        <v>13360</v>
      </c>
      <c r="I2789" s="13" t="s">
        <v>10656</v>
      </c>
      <c r="J2789" s="13" t="s">
        <v>16527</v>
      </c>
      <c r="K2789" s="13" t="s">
        <v>10658</v>
      </c>
      <c r="L2789" s="13" t="s">
        <v>10659</v>
      </c>
      <c r="M2789" s="13" t="s">
        <v>52</v>
      </c>
      <c r="N2789" s="13" t="s">
        <v>249</v>
      </c>
      <c r="O2789" s="14"/>
      <c r="P2789" s="13" t="s">
        <v>4597</v>
      </c>
      <c r="Q2789" s="16" t="s">
        <v>16528</v>
      </c>
    </row>
    <row r="2790" customFormat="false" ht="44" hidden="false" customHeight="false" outlineLevel="0" collapsed="false">
      <c r="A2790" s="13" t="s">
        <v>16529</v>
      </c>
      <c r="B2790" s="14" t="s">
        <v>165</v>
      </c>
      <c r="C2790" s="13" t="s">
        <v>192</v>
      </c>
      <c r="D2790" s="14" t="s">
        <v>16524</v>
      </c>
      <c r="E2790" s="16" t="s">
        <v>16530</v>
      </c>
      <c r="F2790" s="14" t="s">
        <v>415</v>
      </c>
      <c r="G2790" s="16" t="s">
        <v>16526</v>
      </c>
      <c r="H2790" s="13" t="s">
        <v>13360</v>
      </c>
      <c r="I2790" s="13" t="s">
        <v>16531</v>
      </c>
      <c r="J2790" s="13" t="s">
        <v>16532</v>
      </c>
      <c r="K2790" s="13" t="s">
        <v>16533</v>
      </c>
      <c r="L2790" s="13" t="s">
        <v>16534</v>
      </c>
      <c r="M2790" s="13" t="s">
        <v>52</v>
      </c>
      <c r="N2790" s="13" t="s">
        <v>249</v>
      </c>
      <c r="O2790" s="14"/>
      <c r="P2790" s="13" t="s">
        <v>4597</v>
      </c>
      <c r="Q2790" s="16" t="s">
        <v>16535</v>
      </c>
    </row>
    <row r="2791" customFormat="false" ht="58.2" hidden="false" customHeight="false" outlineLevel="0" collapsed="false">
      <c r="A2791" s="13" t="s">
        <v>16536</v>
      </c>
      <c r="B2791" s="14" t="s">
        <v>165</v>
      </c>
      <c r="C2791" s="13" t="s">
        <v>192</v>
      </c>
      <c r="D2791" s="14" t="s">
        <v>16524</v>
      </c>
      <c r="E2791" s="16" t="s">
        <v>16537</v>
      </c>
      <c r="F2791" s="14" t="s">
        <v>415</v>
      </c>
      <c r="G2791" s="16" t="s">
        <v>16526</v>
      </c>
      <c r="H2791" s="13" t="s">
        <v>13360</v>
      </c>
      <c r="I2791" s="13" t="s">
        <v>16538</v>
      </c>
      <c r="J2791" s="13" t="s">
        <v>16539</v>
      </c>
      <c r="K2791" s="13" t="s">
        <v>16540</v>
      </c>
      <c r="L2791" s="13" t="s">
        <v>16541</v>
      </c>
      <c r="M2791" s="13" t="s">
        <v>53</v>
      </c>
      <c r="N2791" s="13" t="s">
        <v>249</v>
      </c>
      <c r="O2791" s="14"/>
      <c r="P2791" s="13" t="s">
        <v>4597</v>
      </c>
      <c r="Q2791" s="16" t="s">
        <v>16542</v>
      </c>
    </row>
    <row r="2792" customFormat="false" ht="72.35" hidden="false" customHeight="false" outlineLevel="0" collapsed="false">
      <c r="A2792" s="13" t="s">
        <v>16543</v>
      </c>
      <c r="B2792" s="14" t="s">
        <v>165</v>
      </c>
      <c r="C2792" s="13" t="s">
        <v>192</v>
      </c>
      <c r="D2792" s="14" t="s">
        <v>10662</v>
      </c>
      <c r="E2792" s="16" t="s">
        <v>16544</v>
      </c>
      <c r="F2792" s="14" t="s">
        <v>415</v>
      </c>
      <c r="G2792" s="16" t="s">
        <v>16545</v>
      </c>
      <c r="H2792" s="13" t="s">
        <v>13360</v>
      </c>
      <c r="I2792" s="13" t="s">
        <v>10665</v>
      </c>
      <c r="J2792" s="13" t="s">
        <v>16546</v>
      </c>
      <c r="K2792" s="13" t="s">
        <v>10667</v>
      </c>
      <c r="L2792" s="13" t="s">
        <v>10668</v>
      </c>
      <c r="M2792" s="13" t="s">
        <v>53</v>
      </c>
      <c r="N2792" s="13" t="s">
        <v>249</v>
      </c>
      <c r="O2792" s="14"/>
      <c r="P2792" s="13" t="s">
        <v>4597</v>
      </c>
      <c r="Q2792" s="16" t="s">
        <v>16547</v>
      </c>
    </row>
    <row r="2793" customFormat="false" ht="86.55" hidden="false" customHeight="false" outlineLevel="0" collapsed="false">
      <c r="A2793" s="13" t="s">
        <v>16548</v>
      </c>
      <c r="B2793" s="14" t="s">
        <v>165</v>
      </c>
      <c r="C2793" s="13" t="s">
        <v>192</v>
      </c>
      <c r="D2793" s="14" t="s">
        <v>10662</v>
      </c>
      <c r="E2793" s="16" t="s">
        <v>16549</v>
      </c>
      <c r="F2793" s="14" t="s">
        <v>415</v>
      </c>
      <c r="G2793" s="16" t="s">
        <v>16545</v>
      </c>
      <c r="H2793" s="13" t="s">
        <v>13360</v>
      </c>
      <c r="I2793" s="13" t="s">
        <v>16550</v>
      </c>
      <c r="J2793" s="13" t="s">
        <v>16551</v>
      </c>
      <c r="K2793" s="13" t="s">
        <v>16552</v>
      </c>
      <c r="L2793" s="13" t="s">
        <v>16553</v>
      </c>
      <c r="M2793" s="13" t="s">
        <v>53</v>
      </c>
      <c r="N2793" s="13" t="s">
        <v>249</v>
      </c>
      <c r="O2793" s="14"/>
      <c r="P2793" s="13" t="s">
        <v>4597</v>
      </c>
      <c r="Q2793" s="16" t="s">
        <v>16554</v>
      </c>
    </row>
    <row r="2794" customFormat="false" ht="58.2" hidden="false" customHeight="false" outlineLevel="0" collapsed="false">
      <c r="A2794" s="13" t="s">
        <v>16555</v>
      </c>
      <c r="B2794" s="14" t="s">
        <v>165</v>
      </c>
      <c r="C2794" s="13" t="s">
        <v>192</v>
      </c>
      <c r="D2794" s="14" t="s">
        <v>10662</v>
      </c>
      <c r="E2794" s="16" t="s">
        <v>16556</v>
      </c>
      <c r="F2794" s="14" t="s">
        <v>415</v>
      </c>
      <c r="G2794" s="16" t="s">
        <v>16545</v>
      </c>
      <c r="H2794" s="13" t="s">
        <v>13360</v>
      </c>
      <c r="I2794" s="13" t="s">
        <v>16557</v>
      </c>
      <c r="J2794" s="13" t="s">
        <v>16558</v>
      </c>
      <c r="K2794" s="13" t="s">
        <v>16559</v>
      </c>
      <c r="L2794" s="13" t="s">
        <v>16560</v>
      </c>
      <c r="M2794" s="13" t="s">
        <v>53</v>
      </c>
      <c r="N2794" s="13" t="s">
        <v>249</v>
      </c>
      <c r="O2794" s="14"/>
      <c r="P2794" s="13" t="s">
        <v>4597</v>
      </c>
      <c r="Q2794" s="16" t="s">
        <v>16561</v>
      </c>
    </row>
    <row r="2795" customFormat="false" ht="58.2" hidden="false" customHeight="false" outlineLevel="0" collapsed="false">
      <c r="A2795" s="13" t="s">
        <v>16562</v>
      </c>
      <c r="B2795" s="14" t="s">
        <v>165</v>
      </c>
      <c r="C2795" s="13" t="s">
        <v>192</v>
      </c>
      <c r="D2795" s="13" t="s">
        <v>16563</v>
      </c>
      <c r="E2795" s="15" t="s">
        <v>16564</v>
      </c>
      <c r="F2795" s="14" t="s">
        <v>415</v>
      </c>
      <c r="G2795" s="16" t="s">
        <v>16565</v>
      </c>
      <c r="H2795" s="13" t="s">
        <v>13360</v>
      </c>
      <c r="I2795" s="13" t="s">
        <v>16566</v>
      </c>
      <c r="J2795" s="13" t="s">
        <v>16567</v>
      </c>
      <c r="K2795" s="13" t="s">
        <v>16568</v>
      </c>
      <c r="L2795" s="13" t="s">
        <v>16569</v>
      </c>
      <c r="M2795" s="13" t="s">
        <v>53</v>
      </c>
      <c r="N2795" s="13" t="s">
        <v>249</v>
      </c>
      <c r="O2795" s="14"/>
      <c r="P2795" s="13" t="s">
        <v>4597</v>
      </c>
      <c r="Q2795" s="16" t="s">
        <v>16570</v>
      </c>
    </row>
    <row r="2796" customFormat="false" ht="58.2" hidden="false" customHeight="false" outlineLevel="0" collapsed="false">
      <c r="A2796" s="13" t="s">
        <v>16571</v>
      </c>
      <c r="B2796" s="14" t="s">
        <v>165</v>
      </c>
      <c r="C2796" s="13" t="s">
        <v>192</v>
      </c>
      <c r="D2796" s="13" t="s">
        <v>16572</v>
      </c>
      <c r="E2796" s="15" t="s">
        <v>16573</v>
      </c>
      <c r="F2796" s="14" t="s">
        <v>415</v>
      </c>
      <c r="G2796" s="16" t="s">
        <v>16574</v>
      </c>
      <c r="H2796" s="13" t="s">
        <v>13360</v>
      </c>
      <c r="I2796" s="13" t="s">
        <v>16575</v>
      </c>
      <c r="J2796" s="13" t="s">
        <v>16576</v>
      </c>
      <c r="K2796" s="13" t="s">
        <v>16577</v>
      </c>
      <c r="L2796" s="13" t="s">
        <v>16578</v>
      </c>
      <c r="M2796" s="13" t="s">
        <v>52</v>
      </c>
      <c r="N2796" s="13" t="s">
        <v>249</v>
      </c>
      <c r="O2796" s="14"/>
      <c r="P2796" s="13" t="s">
        <v>4597</v>
      </c>
      <c r="Q2796" s="16" t="s">
        <v>16579</v>
      </c>
    </row>
    <row r="2797" customFormat="false" ht="72.35" hidden="false" customHeight="false" outlineLevel="0" collapsed="false">
      <c r="A2797" s="13" t="s">
        <v>16580</v>
      </c>
      <c r="B2797" s="14" t="s">
        <v>165</v>
      </c>
      <c r="C2797" s="13" t="s">
        <v>192</v>
      </c>
      <c r="D2797" s="13" t="s">
        <v>16572</v>
      </c>
      <c r="E2797" s="15" t="s">
        <v>16581</v>
      </c>
      <c r="F2797" s="14" t="s">
        <v>450</v>
      </c>
      <c r="G2797" s="16" t="s">
        <v>16574</v>
      </c>
      <c r="H2797" s="13" t="s">
        <v>13360</v>
      </c>
      <c r="I2797" s="13" t="s">
        <v>16575</v>
      </c>
      <c r="J2797" s="13" t="s">
        <v>16576</v>
      </c>
      <c r="K2797" s="13" t="s">
        <v>16577</v>
      </c>
      <c r="L2797" s="13" t="s">
        <v>16578</v>
      </c>
      <c r="M2797" s="13" t="s">
        <v>52</v>
      </c>
      <c r="N2797" s="13" t="s">
        <v>249</v>
      </c>
      <c r="O2797" s="14"/>
      <c r="P2797" s="13" t="s">
        <v>4597</v>
      </c>
      <c r="Q2797" s="16" t="s">
        <v>16582</v>
      </c>
    </row>
    <row r="2798" customFormat="false" ht="58.2" hidden="false" customHeight="false" outlineLevel="0" collapsed="false">
      <c r="A2798" s="13" t="s">
        <v>16583</v>
      </c>
      <c r="B2798" s="14" t="s">
        <v>165</v>
      </c>
      <c r="C2798" s="13" t="s">
        <v>192</v>
      </c>
      <c r="D2798" s="14" t="s">
        <v>16584</v>
      </c>
      <c r="E2798" s="16" t="s">
        <v>16585</v>
      </c>
      <c r="F2798" s="14" t="s">
        <v>450</v>
      </c>
      <c r="G2798" s="16" t="s">
        <v>16586</v>
      </c>
      <c r="H2798" s="13" t="s">
        <v>13360</v>
      </c>
      <c r="I2798" s="13" t="s">
        <v>16587</v>
      </c>
      <c r="J2798" s="13" t="s">
        <v>16588</v>
      </c>
      <c r="K2798" s="13" t="s">
        <v>16589</v>
      </c>
      <c r="L2798" s="13" t="s">
        <v>16590</v>
      </c>
      <c r="M2798" s="13" t="s">
        <v>53</v>
      </c>
      <c r="N2798" s="13" t="s">
        <v>249</v>
      </c>
      <c r="O2798" s="14"/>
      <c r="P2798" s="13" t="s">
        <v>4597</v>
      </c>
      <c r="Q2798" s="16" t="s">
        <v>16591</v>
      </c>
    </row>
    <row r="2799" customFormat="false" ht="72.35" hidden="false" customHeight="false" outlineLevel="0" collapsed="false">
      <c r="A2799" s="13" t="s">
        <v>16592</v>
      </c>
      <c r="B2799" s="14" t="s">
        <v>165</v>
      </c>
      <c r="C2799" s="13" t="s">
        <v>192</v>
      </c>
      <c r="D2799" s="14" t="s">
        <v>16584</v>
      </c>
      <c r="E2799" s="16" t="s">
        <v>16593</v>
      </c>
      <c r="F2799" s="14" t="s">
        <v>450</v>
      </c>
      <c r="G2799" s="16" t="s">
        <v>16586</v>
      </c>
      <c r="H2799" s="13" t="s">
        <v>13360</v>
      </c>
      <c r="I2799" s="13" t="s">
        <v>16587</v>
      </c>
      <c r="J2799" s="13" t="s">
        <v>16588</v>
      </c>
      <c r="K2799" s="13" t="s">
        <v>16589</v>
      </c>
      <c r="L2799" s="13" t="s">
        <v>16590</v>
      </c>
      <c r="M2799" s="13" t="s">
        <v>53</v>
      </c>
      <c r="N2799" s="13" t="s">
        <v>249</v>
      </c>
      <c r="O2799" s="14"/>
      <c r="P2799" s="13" t="s">
        <v>4597</v>
      </c>
      <c r="Q2799" s="16" t="s">
        <v>16594</v>
      </c>
    </row>
    <row r="2800" customFormat="false" ht="86.55" hidden="false" customHeight="false" outlineLevel="0" collapsed="false">
      <c r="A2800" s="13" t="s">
        <v>16595</v>
      </c>
      <c r="B2800" s="14" t="s">
        <v>165</v>
      </c>
      <c r="C2800" s="13" t="s">
        <v>192</v>
      </c>
      <c r="D2800" s="14" t="s">
        <v>16596</v>
      </c>
      <c r="E2800" s="16" t="s">
        <v>16597</v>
      </c>
      <c r="F2800" s="14" t="s">
        <v>415</v>
      </c>
      <c r="G2800" s="16" t="s">
        <v>16598</v>
      </c>
      <c r="H2800" s="13" t="s">
        <v>16599</v>
      </c>
      <c r="I2800" s="13" t="s">
        <v>16600</v>
      </c>
      <c r="J2800" s="13" t="s">
        <v>16601</v>
      </c>
      <c r="K2800" s="14"/>
      <c r="L2800" s="13" t="s">
        <v>16602</v>
      </c>
      <c r="M2800" s="13" t="s">
        <v>53</v>
      </c>
      <c r="N2800" s="13" t="s">
        <v>249</v>
      </c>
      <c r="O2800" s="14"/>
      <c r="P2800" s="13" t="s">
        <v>4597</v>
      </c>
      <c r="Q2800" s="16" t="s">
        <v>16603</v>
      </c>
    </row>
    <row r="2801" customFormat="false" ht="44" hidden="false" customHeight="false" outlineLevel="0" collapsed="false">
      <c r="A2801" s="13" t="s">
        <v>16604</v>
      </c>
      <c r="B2801" s="14" t="s">
        <v>165</v>
      </c>
      <c r="C2801" s="13" t="s">
        <v>192</v>
      </c>
      <c r="D2801" s="14" t="s">
        <v>16596</v>
      </c>
      <c r="E2801" s="15" t="s">
        <v>16605</v>
      </c>
      <c r="F2801" s="14" t="s">
        <v>415</v>
      </c>
      <c r="G2801" s="16" t="s">
        <v>16598</v>
      </c>
      <c r="H2801" s="13" t="s">
        <v>16599</v>
      </c>
      <c r="I2801" s="13" t="s">
        <v>16606</v>
      </c>
      <c r="J2801" s="13" t="s">
        <v>16607</v>
      </c>
      <c r="K2801" s="13" t="s">
        <v>16608</v>
      </c>
      <c r="L2801" s="13" t="s">
        <v>16609</v>
      </c>
      <c r="M2801" s="13" t="s">
        <v>53</v>
      </c>
      <c r="N2801" s="13" t="s">
        <v>249</v>
      </c>
      <c r="O2801" s="14"/>
      <c r="P2801" s="13" t="s">
        <v>4597</v>
      </c>
      <c r="Q2801" s="16" t="s">
        <v>16610</v>
      </c>
    </row>
    <row r="2802" customFormat="false" ht="143.25" hidden="false" customHeight="false" outlineLevel="0" collapsed="false">
      <c r="A2802" s="13" t="s">
        <v>16611</v>
      </c>
      <c r="B2802" s="14" t="s">
        <v>165</v>
      </c>
      <c r="C2802" s="13" t="s">
        <v>192</v>
      </c>
      <c r="D2802" s="14" t="s">
        <v>16596</v>
      </c>
      <c r="E2802" s="16" t="s">
        <v>16612</v>
      </c>
      <c r="F2802" s="14" t="s">
        <v>415</v>
      </c>
      <c r="G2802" s="16" t="s">
        <v>16598</v>
      </c>
      <c r="H2802" s="13" t="s">
        <v>16599</v>
      </c>
      <c r="I2802" s="13" t="s">
        <v>16613</v>
      </c>
      <c r="J2802" s="13" t="s">
        <v>16614</v>
      </c>
      <c r="K2802" s="13" t="s">
        <v>16615</v>
      </c>
      <c r="L2802" s="13" t="s">
        <v>16616</v>
      </c>
      <c r="M2802" s="13" t="s">
        <v>53</v>
      </c>
      <c r="N2802" s="13" t="s">
        <v>249</v>
      </c>
      <c r="O2802" s="14"/>
      <c r="P2802" s="13" t="s">
        <v>4597</v>
      </c>
      <c r="Q2802" s="16" t="s">
        <v>16617</v>
      </c>
    </row>
    <row r="2803" customFormat="false" ht="72.35" hidden="false" customHeight="false" outlineLevel="0" collapsed="false">
      <c r="A2803" s="13" t="s">
        <v>16618</v>
      </c>
      <c r="B2803" s="14" t="s">
        <v>194</v>
      </c>
      <c r="C2803" s="13" t="s">
        <v>195</v>
      </c>
      <c r="D2803" s="14" t="s">
        <v>16619</v>
      </c>
      <c r="E2803" s="16" t="s">
        <v>16620</v>
      </c>
      <c r="F2803" s="14" t="s">
        <v>415</v>
      </c>
      <c r="G2803" s="16" t="s">
        <v>16621</v>
      </c>
      <c r="H2803" s="13" t="s">
        <v>16622</v>
      </c>
      <c r="I2803" s="13" t="s">
        <v>16623</v>
      </c>
      <c r="J2803" s="13" t="s">
        <v>16624</v>
      </c>
      <c r="K2803" s="13" t="s">
        <v>16625</v>
      </c>
      <c r="L2803" s="13" t="s">
        <v>16626</v>
      </c>
      <c r="M2803" s="13" t="s">
        <v>53</v>
      </c>
      <c r="N2803" s="13" t="s">
        <v>249</v>
      </c>
      <c r="O2803" s="14"/>
      <c r="P2803" s="13" t="s">
        <v>16627</v>
      </c>
      <c r="Q2803" s="16" t="s">
        <v>16628</v>
      </c>
    </row>
    <row r="2804" customFormat="false" ht="72.35" hidden="false" customHeight="false" outlineLevel="0" collapsed="false">
      <c r="A2804" s="13" t="s">
        <v>16629</v>
      </c>
      <c r="B2804" s="14" t="s">
        <v>194</v>
      </c>
      <c r="C2804" s="13" t="s">
        <v>195</v>
      </c>
      <c r="D2804" s="14" t="s">
        <v>16619</v>
      </c>
      <c r="E2804" s="16" t="s">
        <v>16630</v>
      </c>
      <c r="F2804" s="14" t="s">
        <v>415</v>
      </c>
      <c r="G2804" s="16" t="s">
        <v>16621</v>
      </c>
      <c r="H2804" s="13" t="s">
        <v>16631</v>
      </c>
      <c r="I2804" s="13" t="s">
        <v>16632</v>
      </c>
      <c r="J2804" s="13" t="s">
        <v>16633</v>
      </c>
      <c r="K2804" s="13" t="s">
        <v>16634</v>
      </c>
      <c r="L2804" s="13" t="s">
        <v>16635</v>
      </c>
      <c r="M2804" s="13" t="s">
        <v>53</v>
      </c>
      <c r="N2804" s="13" t="s">
        <v>249</v>
      </c>
      <c r="O2804" s="14"/>
      <c r="P2804" s="13" t="s">
        <v>16627</v>
      </c>
      <c r="Q2804" s="16" t="s">
        <v>16636</v>
      </c>
    </row>
    <row r="2805" customFormat="false" ht="72.35" hidden="false" customHeight="false" outlineLevel="0" collapsed="false">
      <c r="A2805" s="13" t="s">
        <v>16637</v>
      </c>
      <c r="B2805" s="14" t="s">
        <v>194</v>
      </c>
      <c r="C2805" s="13" t="s">
        <v>195</v>
      </c>
      <c r="D2805" s="14" t="s">
        <v>16619</v>
      </c>
      <c r="E2805" s="16" t="s">
        <v>16638</v>
      </c>
      <c r="F2805" s="14" t="s">
        <v>415</v>
      </c>
      <c r="G2805" s="16" t="s">
        <v>16621</v>
      </c>
      <c r="H2805" s="13" t="s">
        <v>16631</v>
      </c>
      <c r="I2805" s="13" t="s">
        <v>16639</v>
      </c>
      <c r="J2805" s="13" t="s">
        <v>16640</v>
      </c>
      <c r="K2805" s="13" t="s">
        <v>16641</v>
      </c>
      <c r="L2805" s="13" t="s">
        <v>16642</v>
      </c>
      <c r="M2805" s="13" t="s">
        <v>52</v>
      </c>
      <c r="N2805" s="13" t="s">
        <v>249</v>
      </c>
      <c r="O2805" s="14"/>
      <c r="P2805" s="13" t="s">
        <v>16627</v>
      </c>
      <c r="Q2805" s="16" t="s">
        <v>16643</v>
      </c>
    </row>
    <row r="2806" customFormat="false" ht="58.2" hidden="false" customHeight="false" outlineLevel="0" collapsed="false">
      <c r="A2806" s="13" t="s">
        <v>16644</v>
      </c>
      <c r="B2806" s="14" t="s">
        <v>194</v>
      </c>
      <c r="C2806" s="13" t="s">
        <v>195</v>
      </c>
      <c r="D2806" s="13" t="s">
        <v>16645</v>
      </c>
      <c r="E2806" s="15" t="s">
        <v>16646</v>
      </c>
      <c r="F2806" s="14" t="s">
        <v>415</v>
      </c>
      <c r="G2806" s="16" t="s">
        <v>16647</v>
      </c>
      <c r="H2806" s="13" t="s">
        <v>16648</v>
      </c>
      <c r="I2806" s="13" t="s">
        <v>16649</v>
      </c>
      <c r="J2806" s="13" t="s">
        <v>16650</v>
      </c>
      <c r="K2806" s="13" t="s">
        <v>16651</v>
      </c>
      <c r="L2806" s="13" t="s">
        <v>16652</v>
      </c>
      <c r="M2806" s="13" t="s">
        <v>52</v>
      </c>
      <c r="N2806" s="13" t="s">
        <v>249</v>
      </c>
      <c r="O2806" s="14"/>
      <c r="P2806" s="13" t="s">
        <v>16627</v>
      </c>
      <c r="Q2806" s="16" t="s">
        <v>16653</v>
      </c>
    </row>
    <row r="2807" customFormat="false" ht="86.55" hidden="false" customHeight="false" outlineLevel="0" collapsed="false">
      <c r="A2807" s="13" t="s">
        <v>16654</v>
      </c>
      <c r="B2807" s="14" t="s">
        <v>194</v>
      </c>
      <c r="C2807" s="13" t="s">
        <v>195</v>
      </c>
      <c r="D2807" s="13" t="s">
        <v>16645</v>
      </c>
      <c r="E2807" s="16" t="s">
        <v>16655</v>
      </c>
      <c r="F2807" s="14" t="s">
        <v>415</v>
      </c>
      <c r="G2807" s="16" t="s">
        <v>16647</v>
      </c>
      <c r="H2807" s="13" t="s">
        <v>16656</v>
      </c>
      <c r="I2807" s="13" t="s">
        <v>16657</v>
      </c>
      <c r="J2807" s="13" t="s">
        <v>16658</v>
      </c>
      <c r="K2807" s="13" t="s">
        <v>16659</v>
      </c>
      <c r="L2807" s="13" t="s">
        <v>16660</v>
      </c>
      <c r="M2807" s="13" t="s">
        <v>53</v>
      </c>
      <c r="N2807" s="13" t="s">
        <v>249</v>
      </c>
      <c r="O2807" s="14"/>
      <c r="P2807" s="13" t="s">
        <v>16627</v>
      </c>
      <c r="Q2807" s="16" t="s">
        <v>16661</v>
      </c>
    </row>
    <row r="2808" customFormat="false" ht="100.7" hidden="false" customHeight="false" outlineLevel="0" collapsed="false">
      <c r="A2808" s="13" t="s">
        <v>16662</v>
      </c>
      <c r="B2808" s="14" t="s">
        <v>194</v>
      </c>
      <c r="C2808" s="13" t="s">
        <v>195</v>
      </c>
      <c r="D2808" s="13" t="s">
        <v>16645</v>
      </c>
      <c r="E2808" s="16" t="s">
        <v>16663</v>
      </c>
      <c r="F2808" s="14" t="s">
        <v>396</v>
      </c>
      <c r="G2808" s="16" t="s">
        <v>16647</v>
      </c>
      <c r="H2808" s="13" t="s">
        <v>16664</v>
      </c>
      <c r="I2808" s="13" t="s">
        <v>16665</v>
      </c>
      <c r="J2808" s="14" t="s">
        <v>16666</v>
      </c>
      <c r="K2808" s="14"/>
      <c r="L2808" s="14"/>
      <c r="M2808" s="13" t="s">
        <v>53</v>
      </c>
      <c r="N2808" s="13" t="s">
        <v>249</v>
      </c>
      <c r="O2808" s="14"/>
      <c r="P2808" s="13" t="s">
        <v>16627</v>
      </c>
      <c r="Q2808" s="16" t="s">
        <v>16667</v>
      </c>
    </row>
    <row r="2809" customFormat="false" ht="86.55" hidden="false" customHeight="false" outlineLevel="0" collapsed="false">
      <c r="A2809" s="13" t="s">
        <v>16668</v>
      </c>
      <c r="B2809" s="14" t="s">
        <v>194</v>
      </c>
      <c r="C2809" s="13" t="s">
        <v>195</v>
      </c>
      <c r="D2809" s="14" t="s">
        <v>16669</v>
      </c>
      <c r="E2809" s="16" t="s">
        <v>16670</v>
      </c>
      <c r="F2809" s="14" t="s">
        <v>450</v>
      </c>
      <c r="G2809" s="16" t="s">
        <v>16671</v>
      </c>
      <c r="H2809" s="13" t="s">
        <v>16672</v>
      </c>
      <c r="I2809" s="13" t="s">
        <v>16673</v>
      </c>
      <c r="J2809" s="13" t="s">
        <v>16674</v>
      </c>
      <c r="K2809" s="14"/>
      <c r="L2809" s="14"/>
      <c r="M2809" s="13" t="s">
        <v>55</v>
      </c>
      <c r="N2809" s="13" t="s">
        <v>249</v>
      </c>
      <c r="O2809" s="14"/>
      <c r="P2809" s="13" t="s">
        <v>16627</v>
      </c>
      <c r="Q2809" s="16" t="s">
        <v>16675</v>
      </c>
    </row>
    <row r="2810" customFormat="false" ht="58.2" hidden="false" customHeight="false" outlineLevel="0" collapsed="false">
      <c r="A2810" s="13" t="s">
        <v>16676</v>
      </c>
      <c r="B2810" s="14" t="s">
        <v>194</v>
      </c>
      <c r="C2810" s="13" t="s">
        <v>195</v>
      </c>
      <c r="D2810" s="14" t="s">
        <v>16669</v>
      </c>
      <c r="E2810" s="16" t="s">
        <v>16677</v>
      </c>
      <c r="F2810" s="14" t="s">
        <v>415</v>
      </c>
      <c r="G2810" s="16" t="s">
        <v>16671</v>
      </c>
      <c r="H2810" s="13" t="s">
        <v>16678</v>
      </c>
      <c r="I2810" s="13" t="s">
        <v>7737</v>
      </c>
      <c r="J2810" s="13" t="s">
        <v>16679</v>
      </c>
      <c r="K2810" s="13" t="s">
        <v>7739</v>
      </c>
      <c r="L2810" s="13" t="s">
        <v>7740</v>
      </c>
      <c r="M2810" s="13" t="s">
        <v>52</v>
      </c>
      <c r="N2810" s="13" t="s">
        <v>249</v>
      </c>
      <c r="O2810" s="14"/>
      <c r="P2810" s="13" t="s">
        <v>16627</v>
      </c>
      <c r="Q2810" s="16" t="s">
        <v>16680</v>
      </c>
    </row>
    <row r="2811" customFormat="false" ht="100.7" hidden="false" customHeight="false" outlineLevel="0" collapsed="false">
      <c r="A2811" s="13" t="s">
        <v>16681</v>
      </c>
      <c r="B2811" s="14" t="s">
        <v>194</v>
      </c>
      <c r="C2811" s="13" t="s">
        <v>195</v>
      </c>
      <c r="D2811" s="14" t="s">
        <v>16682</v>
      </c>
      <c r="E2811" s="16" t="s">
        <v>16683</v>
      </c>
      <c r="F2811" s="14" t="s">
        <v>415</v>
      </c>
      <c r="G2811" s="16" t="s">
        <v>16684</v>
      </c>
      <c r="H2811" s="13" t="s">
        <v>16685</v>
      </c>
      <c r="I2811" s="13" t="s">
        <v>16686</v>
      </c>
      <c r="J2811" s="13" t="s">
        <v>16687</v>
      </c>
      <c r="K2811" s="13" t="s">
        <v>16688</v>
      </c>
      <c r="L2811" s="13" t="s">
        <v>16689</v>
      </c>
      <c r="M2811" s="13" t="s">
        <v>53</v>
      </c>
      <c r="N2811" s="13" t="s">
        <v>249</v>
      </c>
      <c r="O2811" s="14"/>
      <c r="P2811" s="13" t="s">
        <v>16627</v>
      </c>
      <c r="Q2811" s="16" t="s">
        <v>16690</v>
      </c>
    </row>
    <row r="2812" customFormat="false" ht="72.35" hidden="false" customHeight="false" outlineLevel="0" collapsed="false">
      <c r="A2812" s="13" t="s">
        <v>16691</v>
      </c>
      <c r="B2812" s="14" t="s">
        <v>194</v>
      </c>
      <c r="C2812" s="13" t="s">
        <v>195</v>
      </c>
      <c r="D2812" s="14" t="s">
        <v>16682</v>
      </c>
      <c r="E2812" s="16" t="s">
        <v>16692</v>
      </c>
      <c r="F2812" s="14" t="s">
        <v>450</v>
      </c>
      <c r="G2812" s="16" t="s">
        <v>16684</v>
      </c>
      <c r="H2812" s="13" t="s">
        <v>16693</v>
      </c>
      <c r="I2812" s="13" t="s">
        <v>16694</v>
      </c>
      <c r="J2812" s="13" t="s">
        <v>16695</v>
      </c>
      <c r="K2812" s="14"/>
      <c r="L2812" s="13" t="s">
        <v>16696</v>
      </c>
      <c r="M2812" s="13" t="s">
        <v>55</v>
      </c>
      <c r="N2812" s="13" t="s">
        <v>249</v>
      </c>
      <c r="O2812" s="14"/>
      <c r="P2812" s="13" t="s">
        <v>16627</v>
      </c>
      <c r="Q2812" s="16" t="s">
        <v>16697</v>
      </c>
    </row>
    <row r="2813" customFormat="false" ht="72.35" hidden="false" customHeight="false" outlineLevel="0" collapsed="false">
      <c r="A2813" s="13" t="s">
        <v>16698</v>
      </c>
      <c r="B2813" s="14" t="s">
        <v>194</v>
      </c>
      <c r="C2813" s="13" t="s">
        <v>195</v>
      </c>
      <c r="D2813" s="14" t="s">
        <v>16682</v>
      </c>
      <c r="E2813" s="16" t="s">
        <v>16699</v>
      </c>
      <c r="F2813" s="14" t="s">
        <v>396</v>
      </c>
      <c r="G2813" s="16" t="s">
        <v>16684</v>
      </c>
      <c r="H2813" s="13" t="s">
        <v>16693</v>
      </c>
      <c r="I2813" s="13" t="s">
        <v>16700</v>
      </c>
      <c r="J2813" s="14" t="s">
        <v>16701</v>
      </c>
      <c r="K2813" s="14"/>
      <c r="L2813" s="14"/>
      <c r="M2813" s="13" t="s">
        <v>54</v>
      </c>
      <c r="N2813" s="13" t="s">
        <v>249</v>
      </c>
      <c r="O2813" s="14"/>
      <c r="P2813" s="13" t="s">
        <v>16627</v>
      </c>
      <c r="Q2813" s="15" t="s">
        <v>16702</v>
      </c>
    </row>
    <row r="2814" customFormat="false" ht="72.35" hidden="false" customHeight="false" outlineLevel="0" collapsed="false">
      <c r="A2814" s="13" t="s">
        <v>16703</v>
      </c>
      <c r="B2814" s="14" t="s">
        <v>194</v>
      </c>
      <c r="C2814" s="13" t="s">
        <v>195</v>
      </c>
      <c r="D2814" s="14" t="s">
        <v>16704</v>
      </c>
      <c r="E2814" s="16" t="s">
        <v>16705</v>
      </c>
      <c r="F2814" s="14" t="s">
        <v>415</v>
      </c>
      <c r="G2814" s="16" t="s">
        <v>16706</v>
      </c>
      <c r="H2814" s="13" t="s">
        <v>16707</v>
      </c>
      <c r="I2814" s="13" t="s">
        <v>16708</v>
      </c>
      <c r="J2814" s="13" t="s">
        <v>16709</v>
      </c>
      <c r="K2814" s="13" t="s">
        <v>16710</v>
      </c>
      <c r="L2814" s="13" t="s">
        <v>16711</v>
      </c>
      <c r="M2814" s="13" t="s">
        <v>53</v>
      </c>
      <c r="N2814" s="13" t="s">
        <v>249</v>
      </c>
      <c r="O2814" s="14"/>
      <c r="P2814" s="13" t="s">
        <v>16627</v>
      </c>
      <c r="Q2814" s="16" t="s">
        <v>16712</v>
      </c>
    </row>
    <row r="2815" customFormat="false" ht="72.35" hidden="false" customHeight="false" outlineLevel="0" collapsed="false">
      <c r="A2815" s="13" t="s">
        <v>16713</v>
      </c>
      <c r="B2815" s="14" t="s">
        <v>194</v>
      </c>
      <c r="C2815" s="13" t="s">
        <v>195</v>
      </c>
      <c r="D2815" s="14" t="s">
        <v>16704</v>
      </c>
      <c r="E2815" s="16" t="s">
        <v>16714</v>
      </c>
      <c r="F2815" s="14" t="s">
        <v>396</v>
      </c>
      <c r="G2815" s="16" t="s">
        <v>16706</v>
      </c>
      <c r="H2815" s="13" t="s">
        <v>16707</v>
      </c>
      <c r="I2815" s="13" t="s">
        <v>16715</v>
      </c>
      <c r="J2815" s="14" t="s">
        <v>16716</v>
      </c>
      <c r="K2815" s="14"/>
      <c r="L2815" s="14"/>
      <c r="M2815" s="13" t="s">
        <v>54</v>
      </c>
      <c r="N2815" s="13" t="s">
        <v>249</v>
      </c>
      <c r="O2815" s="14"/>
      <c r="P2815" s="13" t="s">
        <v>16627</v>
      </c>
      <c r="Q2815" s="16" t="s">
        <v>16717</v>
      </c>
    </row>
    <row r="2816" customFormat="false" ht="29.85" hidden="false" customHeight="false" outlineLevel="0" collapsed="false">
      <c r="A2816" s="13" t="s">
        <v>16718</v>
      </c>
      <c r="B2816" s="14" t="s">
        <v>194</v>
      </c>
      <c r="C2816" s="13" t="s">
        <v>195</v>
      </c>
      <c r="D2816" s="14" t="s">
        <v>16719</v>
      </c>
      <c r="E2816" s="16" t="s">
        <v>16720</v>
      </c>
      <c r="F2816" s="14" t="s">
        <v>396</v>
      </c>
      <c r="G2816" s="16" t="s">
        <v>16721</v>
      </c>
      <c r="H2816" s="13" t="s">
        <v>16722</v>
      </c>
      <c r="I2816" s="13" t="s">
        <v>16723</v>
      </c>
      <c r="J2816" s="13" t="s">
        <v>16724</v>
      </c>
      <c r="K2816" s="13" t="s">
        <v>16725</v>
      </c>
      <c r="L2816" s="13" t="s">
        <v>16726</v>
      </c>
      <c r="M2816" s="13" t="s">
        <v>53</v>
      </c>
      <c r="N2816" s="13" t="s">
        <v>249</v>
      </c>
      <c r="O2816" s="14"/>
      <c r="P2816" s="13" t="s">
        <v>16627</v>
      </c>
      <c r="Q2816" s="16" t="s">
        <v>16727</v>
      </c>
    </row>
    <row r="2817" customFormat="false" ht="58.2" hidden="false" customHeight="false" outlineLevel="0" collapsed="false">
      <c r="A2817" s="13" t="s">
        <v>16728</v>
      </c>
      <c r="B2817" s="14" t="s">
        <v>194</v>
      </c>
      <c r="C2817" s="13" t="s">
        <v>195</v>
      </c>
      <c r="D2817" s="14" t="s">
        <v>16719</v>
      </c>
      <c r="E2817" s="16" t="s">
        <v>16729</v>
      </c>
      <c r="F2817" s="14" t="s">
        <v>415</v>
      </c>
      <c r="G2817" s="16" t="s">
        <v>16721</v>
      </c>
      <c r="H2817" s="13" t="s">
        <v>16730</v>
      </c>
      <c r="I2817" s="13" t="s">
        <v>16731</v>
      </c>
      <c r="J2817" s="13" t="s">
        <v>16732</v>
      </c>
      <c r="K2817" s="13" t="s">
        <v>16733</v>
      </c>
      <c r="L2817" s="13" t="s">
        <v>16734</v>
      </c>
      <c r="M2817" s="13" t="s">
        <v>53</v>
      </c>
      <c r="N2817" s="13" t="s">
        <v>249</v>
      </c>
      <c r="O2817" s="14"/>
      <c r="P2817" s="13" t="s">
        <v>16627</v>
      </c>
      <c r="Q2817" s="16" t="s">
        <v>16735</v>
      </c>
    </row>
    <row r="2818" customFormat="false" ht="72.35" hidden="false" customHeight="false" outlineLevel="0" collapsed="false">
      <c r="A2818" s="13" t="s">
        <v>16736</v>
      </c>
      <c r="B2818" s="14" t="s">
        <v>194</v>
      </c>
      <c r="C2818" s="13" t="s">
        <v>195</v>
      </c>
      <c r="D2818" s="14" t="s">
        <v>16737</v>
      </c>
      <c r="E2818" s="16" t="s">
        <v>16738</v>
      </c>
      <c r="F2818" s="14" t="s">
        <v>415</v>
      </c>
      <c r="G2818" s="16" t="s">
        <v>16739</v>
      </c>
      <c r="H2818" s="13" t="s">
        <v>16740</v>
      </c>
      <c r="I2818" s="13" t="s">
        <v>16741</v>
      </c>
      <c r="J2818" s="13" t="s">
        <v>16742</v>
      </c>
      <c r="K2818" s="13" t="s">
        <v>16743</v>
      </c>
      <c r="L2818" s="13" t="s">
        <v>16744</v>
      </c>
      <c r="M2818" s="13" t="s">
        <v>52</v>
      </c>
      <c r="N2818" s="13" t="s">
        <v>249</v>
      </c>
      <c r="O2818" s="14"/>
      <c r="P2818" s="13" t="s">
        <v>16627</v>
      </c>
      <c r="Q2818" s="16" t="s">
        <v>16745</v>
      </c>
    </row>
    <row r="2819" customFormat="false" ht="44" hidden="false" customHeight="false" outlineLevel="0" collapsed="false">
      <c r="A2819" s="13" t="s">
        <v>16746</v>
      </c>
      <c r="B2819" s="14" t="s">
        <v>194</v>
      </c>
      <c r="C2819" s="13" t="s">
        <v>195</v>
      </c>
      <c r="D2819" s="14" t="s">
        <v>16737</v>
      </c>
      <c r="E2819" s="16" t="s">
        <v>16747</v>
      </c>
      <c r="F2819" s="14" t="s">
        <v>450</v>
      </c>
      <c r="G2819" s="16" t="s">
        <v>16739</v>
      </c>
      <c r="H2819" s="13" t="s">
        <v>16748</v>
      </c>
      <c r="I2819" s="13" t="s">
        <v>16749</v>
      </c>
      <c r="J2819" s="13" t="s">
        <v>16750</v>
      </c>
      <c r="K2819" s="13" t="s">
        <v>16751</v>
      </c>
      <c r="L2819" s="13" t="s">
        <v>16752</v>
      </c>
      <c r="M2819" s="13" t="s">
        <v>53</v>
      </c>
      <c r="N2819" s="13" t="s">
        <v>249</v>
      </c>
      <c r="O2819" s="14"/>
      <c r="P2819" s="13" t="s">
        <v>16627</v>
      </c>
      <c r="Q2819" s="16" t="s">
        <v>16753</v>
      </c>
    </row>
    <row r="2820" customFormat="false" ht="44" hidden="false" customHeight="false" outlineLevel="0" collapsed="false">
      <c r="A2820" s="13" t="s">
        <v>16754</v>
      </c>
      <c r="B2820" s="14" t="s">
        <v>194</v>
      </c>
      <c r="C2820" s="13" t="s">
        <v>195</v>
      </c>
      <c r="D2820" s="14" t="s">
        <v>16755</v>
      </c>
      <c r="E2820" s="16" t="s">
        <v>16756</v>
      </c>
      <c r="F2820" s="14" t="s">
        <v>396</v>
      </c>
      <c r="G2820" s="16" t="s">
        <v>16757</v>
      </c>
      <c r="H2820" s="13" t="s">
        <v>16722</v>
      </c>
      <c r="I2820" s="13" t="s">
        <v>16758</v>
      </c>
      <c r="J2820" s="13" t="s">
        <v>16759</v>
      </c>
      <c r="K2820" s="13" t="s">
        <v>16760</v>
      </c>
      <c r="L2820" s="13" t="s">
        <v>16761</v>
      </c>
      <c r="M2820" s="13" t="s">
        <v>56</v>
      </c>
      <c r="N2820" s="13" t="s">
        <v>249</v>
      </c>
      <c r="O2820" s="14"/>
      <c r="P2820" s="13" t="s">
        <v>16627</v>
      </c>
      <c r="Q2820" s="16" t="s">
        <v>16762</v>
      </c>
    </row>
    <row r="2821" customFormat="false" ht="58.2" hidden="false" customHeight="false" outlineLevel="0" collapsed="false">
      <c r="A2821" s="13" t="s">
        <v>16763</v>
      </c>
      <c r="B2821" s="14" t="s">
        <v>194</v>
      </c>
      <c r="C2821" s="13" t="s">
        <v>195</v>
      </c>
      <c r="D2821" s="14" t="s">
        <v>16755</v>
      </c>
      <c r="E2821" s="16" t="s">
        <v>16764</v>
      </c>
      <c r="F2821" s="14" t="s">
        <v>415</v>
      </c>
      <c r="G2821" s="16" t="s">
        <v>16757</v>
      </c>
      <c r="H2821" s="13" t="s">
        <v>16765</v>
      </c>
      <c r="I2821" s="13" t="s">
        <v>16766</v>
      </c>
      <c r="J2821" s="13" t="s">
        <v>16767</v>
      </c>
      <c r="K2821" s="13" t="s">
        <v>16768</v>
      </c>
      <c r="L2821" s="13" t="s">
        <v>16769</v>
      </c>
      <c r="M2821" s="13" t="s">
        <v>53</v>
      </c>
      <c r="N2821" s="13" t="s">
        <v>249</v>
      </c>
      <c r="O2821" s="14"/>
      <c r="P2821" s="13" t="s">
        <v>16627</v>
      </c>
      <c r="Q2821" s="16" t="s">
        <v>16770</v>
      </c>
    </row>
    <row r="2822" customFormat="false" ht="72.35" hidden="false" customHeight="false" outlineLevel="0" collapsed="false">
      <c r="A2822" s="13" t="s">
        <v>16771</v>
      </c>
      <c r="B2822" s="14" t="s">
        <v>194</v>
      </c>
      <c r="C2822" s="13" t="s">
        <v>195</v>
      </c>
      <c r="D2822" s="14" t="s">
        <v>16772</v>
      </c>
      <c r="E2822" s="16" t="s">
        <v>16773</v>
      </c>
      <c r="F2822" s="14" t="s">
        <v>415</v>
      </c>
      <c r="G2822" s="16" t="s">
        <v>16774</v>
      </c>
      <c r="H2822" s="13" t="s">
        <v>16775</v>
      </c>
      <c r="I2822" s="13" t="s">
        <v>16776</v>
      </c>
      <c r="J2822" s="13" t="s">
        <v>16777</v>
      </c>
      <c r="K2822" s="13" t="s">
        <v>16778</v>
      </c>
      <c r="L2822" s="13" t="s">
        <v>16779</v>
      </c>
      <c r="M2822" s="13" t="s">
        <v>53</v>
      </c>
      <c r="N2822" s="13" t="s">
        <v>249</v>
      </c>
      <c r="O2822" s="14"/>
      <c r="P2822" s="13" t="s">
        <v>16627</v>
      </c>
      <c r="Q2822" s="16" t="s">
        <v>16780</v>
      </c>
    </row>
    <row r="2823" customFormat="false" ht="44" hidden="false" customHeight="false" outlineLevel="0" collapsed="false">
      <c r="A2823" s="13" t="s">
        <v>16781</v>
      </c>
      <c r="B2823" s="14" t="s">
        <v>194</v>
      </c>
      <c r="C2823" s="13" t="s">
        <v>195</v>
      </c>
      <c r="D2823" s="14" t="s">
        <v>16772</v>
      </c>
      <c r="E2823" s="16" t="s">
        <v>16782</v>
      </c>
      <c r="F2823" s="14" t="s">
        <v>415</v>
      </c>
      <c r="G2823" s="16" t="s">
        <v>16774</v>
      </c>
      <c r="H2823" s="13" t="s">
        <v>16783</v>
      </c>
      <c r="I2823" s="13" t="s">
        <v>16784</v>
      </c>
      <c r="J2823" s="13" t="s">
        <v>16785</v>
      </c>
      <c r="K2823" s="13" t="s">
        <v>16786</v>
      </c>
      <c r="L2823" s="13" t="s">
        <v>16787</v>
      </c>
      <c r="M2823" s="13" t="s">
        <v>53</v>
      </c>
      <c r="N2823" s="13" t="s">
        <v>249</v>
      </c>
      <c r="O2823" s="14"/>
      <c r="P2823" s="13" t="s">
        <v>16627</v>
      </c>
      <c r="Q2823" s="16" t="s">
        <v>16788</v>
      </c>
    </row>
    <row r="2824" customFormat="false" ht="58.2" hidden="false" customHeight="false" outlineLevel="0" collapsed="false">
      <c r="A2824" s="13" t="s">
        <v>16789</v>
      </c>
      <c r="B2824" s="14" t="s">
        <v>194</v>
      </c>
      <c r="C2824" s="13" t="s">
        <v>195</v>
      </c>
      <c r="D2824" s="13" t="s">
        <v>16790</v>
      </c>
      <c r="E2824" s="15" t="s">
        <v>16791</v>
      </c>
      <c r="F2824" s="14" t="s">
        <v>415</v>
      </c>
      <c r="G2824" s="16" t="s">
        <v>16792</v>
      </c>
      <c r="H2824" s="13" t="s">
        <v>16793</v>
      </c>
      <c r="I2824" s="13" t="s">
        <v>16794</v>
      </c>
      <c r="J2824" s="13" t="s">
        <v>16795</v>
      </c>
      <c r="K2824" s="13" t="s">
        <v>16796</v>
      </c>
      <c r="L2824" s="13" t="s">
        <v>16797</v>
      </c>
      <c r="M2824" s="13" t="s">
        <v>53</v>
      </c>
      <c r="N2824" s="13" t="s">
        <v>249</v>
      </c>
      <c r="O2824" s="14"/>
      <c r="P2824" s="13" t="s">
        <v>16627</v>
      </c>
      <c r="Q2824" s="16" t="s">
        <v>16727</v>
      </c>
    </row>
    <row r="2825" customFormat="false" ht="72.35" hidden="false" customHeight="false" outlineLevel="0" collapsed="false">
      <c r="A2825" s="13" t="s">
        <v>16798</v>
      </c>
      <c r="B2825" s="14" t="s">
        <v>194</v>
      </c>
      <c r="C2825" s="13" t="s">
        <v>195</v>
      </c>
      <c r="D2825" s="13" t="s">
        <v>16790</v>
      </c>
      <c r="E2825" s="16" t="s">
        <v>16799</v>
      </c>
      <c r="F2825" s="14" t="s">
        <v>450</v>
      </c>
      <c r="G2825" s="16" t="s">
        <v>16792</v>
      </c>
      <c r="H2825" s="13" t="s">
        <v>16800</v>
      </c>
      <c r="I2825" s="13" t="s">
        <v>16801</v>
      </c>
      <c r="J2825" s="13" t="s">
        <v>16802</v>
      </c>
      <c r="K2825" s="14"/>
      <c r="L2825" s="13" t="s">
        <v>16803</v>
      </c>
      <c r="M2825" s="13" t="s">
        <v>53</v>
      </c>
      <c r="N2825" s="13" t="s">
        <v>249</v>
      </c>
      <c r="O2825" s="14"/>
      <c r="P2825" s="13" t="s">
        <v>16627</v>
      </c>
      <c r="Q2825" s="16" t="s">
        <v>16804</v>
      </c>
    </row>
    <row r="2826" customFormat="false" ht="72.35" hidden="false" customHeight="false" outlineLevel="0" collapsed="false">
      <c r="A2826" s="13" t="s">
        <v>16805</v>
      </c>
      <c r="B2826" s="14" t="s">
        <v>194</v>
      </c>
      <c r="C2826" s="13" t="s">
        <v>195</v>
      </c>
      <c r="D2826" s="14" t="s">
        <v>16806</v>
      </c>
      <c r="E2826" s="16" t="s">
        <v>16807</v>
      </c>
      <c r="F2826" s="14" t="s">
        <v>415</v>
      </c>
      <c r="G2826" s="16" t="s">
        <v>16808</v>
      </c>
      <c r="H2826" s="13" t="s">
        <v>16809</v>
      </c>
      <c r="I2826" s="13" t="s">
        <v>16810</v>
      </c>
      <c r="J2826" s="13" t="s">
        <v>16811</v>
      </c>
      <c r="K2826" s="13" t="s">
        <v>16812</v>
      </c>
      <c r="L2826" s="13" t="s">
        <v>16813</v>
      </c>
      <c r="M2826" s="13" t="s">
        <v>53</v>
      </c>
      <c r="N2826" s="13" t="s">
        <v>249</v>
      </c>
      <c r="O2826" s="14"/>
      <c r="P2826" s="13" t="s">
        <v>16627</v>
      </c>
      <c r="Q2826" s="16" t="s">
        <v>16814</v>
      </c>
    </row>
    <row r="2827" customFormat="false" ht="72.35" hidden="false" customHeight="false" outlineLevel="0" collapsed="false">
      <c r="A2827" s="13" t="s">
        <v>16815</v>
      </c>
      <c r="B2827" s="14" t="s">
        <v>194</v>
      </c>
      <c r="C2827" s="13" t="s">
        <v>195</v>
      </c>
      <c r="D2827" s="14" t="s">
        <v>16806</v>
      </c>
      <c r="E2827" s="16" t="s">
        <v>16816</v>
      </c>
      <c r="F2827" s="14" t="s">
        <v>415</v>
      </c>
      <c r="G2827" s="16" t="s">
        <v>16808</v>
      </c>
      <c r="H2827" s="13" t="s">
        <v>16817</v>
      </c>
      <c r="I2827" s="13" t="s">
        <v>16818</v>
      </c>
      <c r="J2827" s="13" t="s">
        <v>16819</v>
      </c>
      <c r="K2827" s="13" t="s">
        <v>16820</v>
      </c>
      <c r="L2827" s="13" t="s">
        <v>16821</v>
      </c>
      <c r="M2827" s="13" t="s">
        <v>53</v>
      </c>
      <c r="N2827" s="13" t="s">
        <v>249</v>
      </c>
      <c r="O2827" s="14"/>
      <c r="P2827" s="13" t="s">
        <v>16627</v>
      </c>
      <c r="Q2827" s="16" t="s">
        <v>16822</v>
      </c>
    </row>
    <row r="2828" customFormat="false" ht="100.7" hidden="false" customHeight="false" outlineLevel="0" collapsed="false">
      <c r="A2828" s="13" t="s">
        <v>16823</v>
      </c>
      <c r="B2828" s="14" t="s">
        <v>194</v>
      </c>
      <c r="C2828" s="13" t="s">
        <v>195</v>
      </c>
      <c r="D2828" s="14" t="s">
        <v>16824</v>
      </c>
      <c r="E2828" s="16" t="s">
        <v>16825</v>
      </c>
      <c r="F2828" s="14" t="s">
        <v>396</v>
      </c>
      <c r="G2828" s="16" t="s">
        <v>16826</v>
      </c>
      <c r="H2828" s="13" t="s">
        <v>16827</v>
      </c>
      <c r="I2828" s="13" t="s">
        <v>16828</v>
      </c>
      <c r="J2828" s="13" t="s">
        <v>16829</v>
      </c>
      <c r="K2828" s="13" t="s">
        <v>16830</v>
      </c>
      <c r="L2828" s="13" t="s">
        <v>16831</v>
      </c>
      <c r="M2828" s="13" t="s">
        <v>53</v>
      </c>
      <c r="N2828" s="13" t="s">
        <v>249</v>
      </c>
      <c r="O2828" s="14"/>
      <c r="P2828" s="13" t="s">
        <v>16627</v>
      </c>
      <c r="Q2828" s="16" t="s">
        <v>16832</v>
      </c>
    </row>
    <row r="2829" customFormat="false" ht="100.7" hidden="false" customHeight="false" outlineLevel="0" collapsed="false">
      <c r="A2829" s="13" t="s">
        <v>16833</v>
      </c>
      <c r="B2829" s="14" t="s">
        <v>194</v>
      </c>
      <c r="C2829" s="13" t="s">
        <v>195</v>
      </c>
      <c r="D2829" s="14" t="s">
        <v>16824</v>
      </c>
      <c r="E2829" s="16" t="s">
        <v>16834</v>
      </c>
      <c r="F2829" s="14" t="s">
        <v>415</v>
      </c>
      <c r="G2829" s="16" t="s">
        <v>16826</v>
      </c>
      <c r="H2829" s="13" t="s">
        <v>16817</v>
      </c>
      <c r="I2829" s="13" t="s">
        <v>16835</v>
      </c>
      <c r="J2829" s="13" t="s">
        <v>16836</v>
      </c>
      <c r="K2829" s="13" t="s">
        <v>16837</v>
      </c>
      <c r="L2829" s="13" t="s">
        <v>16838</v>
      </c>
      <c r="M2829" s="13" t="s">
        <v>53</v>
      </c>
      <c r="N2829" s="13" t="s">
        <v>249</v>
      </c>
      <c r="O2829" s="14"/>
      <c r="P2829" s="13" t="s">
        <v>16627</v>
      </c>
      <c r="Q2829" s="16" t="s">
        <v>16839</v>
      </c>
    </row>
    <row r="2830" customFormat="false" ht="72.35" hidden="false" customHeight="false" outlineLevel="0" collapsed="false">
      <c r="A2830" s="13" t="s">
        <v>16840</v>
      </c>
      <c r="B2830" s="14" t="s">
        <v>194</v>
      </c>
      <c r="C2830" s="13" t="s">
        <v>195</v>
      </c>
      <c r="D2830" s="14" t="s">
        <v>16824</v>
      </c>
      <c r="E2830" s="16" t="s">
        <v>16841</v>
      </c>
      <c r="F2830" s="14" t="s">
        <v>415</v>
      </c>
      <c r="G2830" s="16" t="s">
        <v>16826</v>
      </c>
      <c r="H2830" s="13" t="s">
        <v>16842</v>
      </c>
      <c r="I2830" s="13" t="s">
        <v>16843</v>
      </c>
      <c r="J2830" s="13" t="s">
        <v>16844</v>
      </c>
      <c r="K2830" s="13" t="s">
        <v>16845</v>
      </c>
      <c r="L2830" s="13" t="s">
        <v>16846</v>
      </c>
      <c r="M2830" s="13" t="s">
        <v>53</v>
      </c>
      <c r="N2830" s="13" t="s">
        <v>249</v>
      </c>
      <c r="O2830" s="14"/>
      <c r="P2830" s="13" t="s">
        <v>16627</v>
      </c>
      <c r="Q2830" s="16" t="s">
        <v>16847</v>
      </c>
    </row>
    <row r="2831" customFormat="false" ht="44" hidden="false" customHeight="false" outlineLevel="0" collapsed="false">
      <c r="A2831" s="13" t="s">
        <v>16848</v>
      </c>
      <c r="B2831" s="14" t="s">
        <v>194</v>
      </c>
      <c r="C2831" s="13" t="s">
        <v>195</v>
      </c>
      <c r="D2831" s="14" t="s">
        <v>16849</v>
      </c>
      <c r="E2831" s="16" t="s">
        <v>16850</v>
      </c>
      <c r="F2831" s="14" t="s">
        <v>450</v>
      </c>
      <c r="G2831" s="16" t="s">
        <v>16851</v>
      </c>
      <c r="H2831" s="13" t="s">
        <v>16852</v>
      </c>
      <c r="I2831" s="13" t="s">
        <v>16853</v>
      </c>
      <c r="J2831" s="13" t="s">
        <v>16854</v>
      </c>
      <c r="K2831" s="13" t="s">
        <v>16855</v>
      </c>
      <c r="L2831" s="13" t="s">
        <v>16856</v>
      </c>
      <c r="M2831" s="13" t="s">
        <v>52</v>
      </c>
      <c r="N2831" s="13" t="s">
        <v>249</v>
      </c>
      <c r="O2831" s="14"/>
      <c r="P2831" s="13" t="s">
        <v>16627</v>
      </c>
      <c r="Q2831" s="16" t="s">
        <v>16857</v>
      </c>
    </row>
    <row r="2832" customFormat="false" ht="58.2" hidden="false" customHeight="false" outlineLevel="0" collapsed="false">
      <c r="A2832" s="13" t="s">
        <v>16858</v>
      </c>
      <c r="B2832" s="14" t="s">
        <v>194</v>
      </c>
      <c r="C2832" s="13" t="s">
        <v>195</v>
      </c>
      <c r="D2832" s="14" t="s">
        <v>16849</v>
      </c>
      <c r="E2832" s="16" t="s">
        <v>16859</v>
      </c>
      <c r="F2832" s="14" t="s">
        <v>415</v>
      </c>
      <c r="G2832" s="16" t="s">
        <v>16851</v>
      </c>
      <c r="H2832" s="13" t="s">
        <v>16860</v>
      </c>
      <c r="I2832" s="13" t="s">
        <v>16861</v>
      </c>
      <c r="J2832" s="13" t="s">
        <v>16862</v>
      </c>
      <c r="K2832" s="13" t="s">
        <v>16863</v>
      </c>
      <c r="L2832" s="13" t="s">
        <v>16864</v>
      </c>
      <c r="M2832" s="13" t="s">
        <v>53</v>
      </c>
      <c r="N2832" s="13" t="s">
        <v>249</v>
      </c>
      <c r="O2832" s="14"/>
      <c r="P2832" s="13" t="s">
        <v>16627</v>
      </c>
      <c r="Q2832" s="16" t="s">
        <v>16865</v>
      </c>
    </row>
    <row r="2833" customFormat="false" ht="72.35" hidden="false" customHeight="false" outlineLevel="0" collapsed="false">
      <c r="A2833" s="13" t="s">
        <v>16866</v>
      </c>
      <c r="B2833" s="14" t="s">
        <v>194</v>
      </c>
      <c r="C2833" s="13" t="s">
        <v>195</v>
      </c>
      <c r="D2833" s="14" t="s">
        <v>16867</v>
      </c>
      <c r="E2833" s="15" t="s">
        <v>16868</v>
      </c>
      <c r="F2833" s="14" t="s">
        <v>415</v>
      </c>
      <c r="G2833" s="16" t="s">
        <v>16869</v>
      </c>
      <c r="H2833" s="13" t="s">
        <v>16870</v>
      </c>
      <c r="I2833" s="13" t="s">
        <v>16871</v>
      </c>
      <c r="J2833" s="13" t="s">
        <v>16872</v>
      </c>
      <c r="K2833" s="13" t="s">
        <v>16873</v>
      </c>
      <c r="L2833" s="13" t="s">
        <v>16874</v>
      </c>
      <c r="M2833" s="13" t="s">
        <v>53</v>
      </c>
      <c r="N2833" s="13" t="s">
        <v>249</v>
      </c>
      <c r="O2833" s="14"/>
      <c r="P2833" s="13" t="s">
        <v>16627</v>
      </c>
      <c r="Q2833" s="16" t="s">
        <v>16875</v>
      </c>
    </row>
    <row r="2834" customFormat="false" ht="58.2" hidden="false" customHeight="false" outlineLevel="0" collapsed="false">
      <c r="A2834" s="13" t="s">
        <v>16876</v>
      </c>
      <c r="B2834" s="14" t="s">
        <v>194</v>
      </c>
      <c r="C2834" s="13" t="s">
        <v>195</v>
      </c>
      <c r="D2834" s="14" t="s">
        <v>16867</v>
      </c>
      <c r="E2834" s="16" t="s">
        <v>16877</v>
      </c>
      <c r="F2834" s="14" t="s">
        <v>396</v>
      </c>
      <c r="G2834" s="16" t="s">
        <v>16869</v>
      </c>
      <c r="H2834" s="13" t="s">
        <v>16870</v>
      </c>
      <c r="I2834" s="13" t="s">
        <v>16878</v>
      </c>
      <c r="J2834" s="14" t="s">
        <v>16879</v>
      </c>
      <c r="K2834" s="14"/>
      <c r="L2834" s="14"/>
      <c r="M2834" s="13" t="s">
        <v>54</v>
      </c>
      <c r="N2834" s="13" t="s">
        <v>249</v>
      </c>
      <c r="O2834" s="14"/>
      <c r="P2834" s="13" t="s">
        <v>16627</v>
      </c>
      <c r="Q2834" s="16" t="s">
        <v>16880</v>
      </c>
    </row>
    <row r="2835" customFormat="false" ht="58.2" hidden="false" customHeight="false" outlineLevel="0" collapsed="false">
      <c r="A2835" s="13" t="s">
        <v>16881</v>
      </c>
      <c r="B2835" s="14" t="s">
        <v>194</v>
      </c>
      <c r="C2835" s="13" t="s">
        <v>197</v>
      </c>
      <c r="D2835" s="14" t="s">
        <v>16882</v>
      </c>
      <c r="E2835" s="16" t="s">
        <v>16883</v>
      </c>
      <c r="F2835" s="14" t="s">
        <v>415</v>
      </c>
      <c r="G2835" s="16" t="s">
        <v>16884</v>
      </c>
      <c r="H2835" s="13" t="s">
        <v>16885</v>
      </c>
      <c r="I2835" s="13" t="s">
        <v>16886</v>
      </c>
      <c r="J2835" s="13" t="s">
        <v>16887</v>
      </c>
      <c r="K2835" s="13" t="s">
        <v>16888</v>
      </c>
      <c r="L2835" s="13" t="s">
        <v>16889</v>
      </c>
      <c r="M2835" s="13" t="s">
        <v>52</v>
      </c>
      <c r="N2835" s="13" t="s">
        <v>249</v>
      </c>
      <c r="O2835" s="14"/>
      <c r="P2835" s="13" t="s">
        <v>16627</v>
      </c>
      <c r="Q2835" s="16" t="s">
        <v>16890</v>
      </c>
    </row>
    <row r="2836" customFormat="false" ht="72.35" hidden="false" customHeight="false" outlineLevel="0" collapsed="false">
      <c r="A2836" s="13" t="s">
        <v>16891</v>
      </c>
      <c r="B2836" s="14" t="s">
        <v>194</v>
      </c>
      <c r="C2836" s="13" t="s">
        <v>197</v>
      </c>
      <c r="D2836" s="14" t="s">
        <v>16882</v>
      </c>
      <c r="E2836" s="15" t="s">
        <v>16892</v>
      </c>
      <c r="F2836" s="14" t="s">
        <v>415</v>
      </c>
      <c r="G2836" s="16" t="s">
        <v>16884</v>
      </c>
      <c r="H2836" s="13" t="s">
        <v>16893</v>
      </c>
      <c r="I2836" s="13" t="s">
        <v>16894</v>
      </c>
      <c r="J2836" s="13" t="s">
        <v>16895</v>
      </c>
      <c r="K2836" s="13" t="s">
        <v>16896</v>
      </c>
      <c r="L2836" s="13" t="s">
        <v>16897</v>
      </c>
      <c r="M2836" s="13" t="s">
        <v>53</v>
      </c>
      <c r="N2836" s="13" t="s">
        <v>249</v>
      </c>
      <c r="O2836" s="14"/>
      <c r="P2836" s="13" t="s">
        <v>16627</v>
      </c>
      <c r="Q2836" s="16" t="s">
        <v>16898</v>
      </c>
    </row>
    <row r="2837" customFormat="false" ht="58.2" hidden="false" customHeight="false" outlineLevel="0" collapsed="false">
      <c r="A2837" s="13" t="s">
        <v>16899</v>
      </c>
      <c r="B2837" s="14" t="s">
        <v>194</v>
      </c>
      <c r="C2837" s="13" t="s">
        <v>197</v>
      </c>
      <c r="D2837" s="14" t="s">
        <v>16900</v>
      </c>
      <c r="E2837" s="16" t="s">
        <v>16901</v>
      </c>
      <c r="F2837" s="14" t="s">
        <v>415</v>
      </c>
      <c r="G2837" s="16" t="s">
        <v>16902</v>
      </c>
      <c r="H2837" s="13" t="s">
        <v>16903</v>
      </c>
      <c r="I2837" s="13" t="s">
        <v>16904</v>
      </c>
      <c r="J2837" s="13" t="s">
        <v>16905</v>
      </c>
      <c r="K2837" s="13" t="s">
        <v>16906</v>
      </c>
      <c r="L2837" s="13" t="s">
        <v>16907</v>
      </c>
      <c r="M2837" s="13" t="s">
        <v>53</v>
      </c>
      <c r="N2837" s="13" t="s">
        <v>249</v>
      </c>
      <c r="O2837" s="14"/>
      <c r="P2837" s="13" t="s">
        <v>16627</v>
      </c>
      <c r="Q2837" s="16" t="s">
        <v>16908</v>
      </c>
    </row>
    <row r="2838" customFormat="false" ht="58.2" hidden="false" customHeight="false" outlineLevel="0" collapsed="false">
      <c r="A2838" s="13" t="s">
        <v>16909</v>
      </c>
      <c r="B2838" s="14" t="s">
        <v>194</v>
      </c>
      <c r="C2838" s="13" t="s">
        <v>197</v>
      </c>
      <c r="D2838" s="14" t="s">
        <v>16900</v>
      </c>
      <c r="E2838" s="16" t="s">
        <v>16910</v>
      </c>
      <c r="F2838" s="14" t="s">
        <v>415</v>
      </c>
      <c r="G2838" s="16" t="s">
        <v>16902</v>
      </c>
      <c r="H2838" s="13" t="s">
        <v>16911</v>
      </c>
      <c r="I2838" s="13" t="s">
        <v>16912</v>
      </c>
      <c r="J2838" s="13" t="s">
        <v>16913</v>
      </c>
      <c r="K2838" s="13" t="s">
        <v>16914</v>
      </c>
      <c r="L2838" s="13" t="s">
        <v>16915</v>
      </c>
      <c r="M2838" s="13" t="s">
        <v>53</v>
      </c>
      <c r="N2838" s="13" t="s">
        <v>249</v>
      </c>
      <c r="O2838" s="14"/>
      <c r="P2838" s="13" t="s">
        <v>16627</v>
      </c>
      <c r="Q2838" s="16" t="s">
        <v>16916</v>
      </c>
    </row>
    <row r="2839" customFormat="false" ht="100.7" hidden="false" customHeight="false" outlineLevel="0" collapsed="false">
      <c r="A2839" s="13" t="s">
        <v>16917</v>
      </c>
      <c r="B2839" s="14" t="s">
        <v>194</v>
      </c>
      <c r="C2839" s="13" t="s">
        <v>197</v>
      </c>
      <c r="D2839" s="14" t="s">
        <v>16900</v>
      </c>
      <c r="E2839" s="16" t="s">
        <v>16918</v>
      </c>
      <c r="F2839" s="14" t="s">
        <v>396</v>
      </c>
      <c r="G2839" s="16" t="s">
        <v>16902</v>
      </c>
      <c r="H2839" s="13" t="s">
        <v>16919</v>
      </c>
      <c r="I2839" s="13" t="s">
        <v>16920</v>
      </c>
      <c r="J2839" s="14" t="s">
        <v>16921</v>
      </c>
      <c r="K2839" s="14"/>
      <c r="L2839" s="14"/>
      <c r="M2839" s="13" t="s">
        <v>54</v>
      </c>
      <c r="N2839" s="13" t="s">
        <v>249</v>
      </c>
      <c r="O2839" s="14"/>
      <c r="P2839" s="13" t="s">
        <v>16627</v>
      </c>
      <c r="Q2839" s="16" t="s">
        <v>16922</v>
      </c>
    </row>
    <row r="2840" customFormat="false" ht="72.35" hidden="false" customHeight="false" outlineLevel="0" collapsed="false">
      <c r="A2840" s="13" t="s">
        <v>16923</v>
      </c>
      <c r="B2840" s="14" t="s">
        <v>194</v>
      </c>
      <c r="C2840" s="13" t="s">
        <v>197</v>
      </c>
      <c r="D2840" s="14" t="s">
        <v>16924</v>
      </c>
      <c r="E2840" s="16" t="s">
        <v>16925</v>
      </c>
      <c r="F2840" s="14" t="s">
        <v>415</v>
      </c>
      <c r="G2840" s="16" t="s">
        <v>16926</v>
      </c>
      <c r="H2840" s="13" t="s">
        <v>16927</v>
      </c>
      <c r="I2840" s="13" t="s">
        <v>16928</v>
      </c>
      <c r="J2840" s="13" t="s">
        <v>16929</v>
      </c>
      <c r="K2840" s="13" t="s">
        <v>16930</v>
      </c>
      <c r="L2840" s="13" t="s">
        <v>16931</v>
      </c>
      <c r="M2840" s="13" t="s">
        <v>53</v>
      </c>
      <c r="N2840" s="13" t="s">
        <v>249</v>
      </c>
      <c r="O2840" s="14"/>
      <c r="P2840" s="13" t="s">
        <v>16627</v>
      </c>
      <c r="Q2840" s="16" t="s">
        <v>16932</v>
      </c>
    </row>
    <row r="2841" customFormat="false" ht="44" hidden="false" customHeight="false" outlineLevel="0" collapsed="false">
      <c r="A2841" s="13" t="s">
        <v>16933</v>
      </c>
      <c r="B2841" s="14" t="s">
        <v>194</v>
      </c>
      <c r="C2841" s="13" t="s">
        <v>197</v>
      </c>
      <c r="D2841" s="14" t="s">
        <v>16924</v>
      </c>
      <c r="E2841" s="15" t="s">
        <v>16934</v>
      </c>
      <c r="F2841" s="14" t="s">
        <v>415</v>
      </c>
      <c r="G2841" s="16" t="s">
        <v>16926</v>
      </c>
      <c r="H2841" s="13" t="s">
        <v>16935</v>
      </c>
      <c r="I2841" s="13" t="s">
        <v>16936</v>
      </c>
      <c r="J2841" s="13" t="s">
        <v>16937</v>
      </c>
      <c r="K2841" s="13" t="s">
        <v>16938</v>
      </c>
      <c r="L2841" s="13" t="s">
        <v>16939</v>
      </c>
      <c r="M2841" s="13" t="s">
        <v>53</v>
      </c>
      <c r="N2841" s="13" t="s">
        <v>249</v>
      </c>
      <c r="O2841" s="14"/>
      <c r="P2841" s="13" t="s">
        <v>16627</v>
      </c>
      <c r="Q2841" s="15" t="s">
        <v>16940</v>
      </c>
    </row>
    <row r="2842" customFormat="false" ht="100.7" hidden="false" customHeight="false" outlineLevel="0" collapsed="false">
      <c r="A2842" s="13" t="s">
        <v>16941</v>
      </c>
      <c r="B2842" s="14" t="s">
        <v>194</v>
      </c>
      <c r="C2842" s="13" t="s">
        <v>197</v>
      </c>
      <c r="D2842" s="14" t="s">
        <v>16942</v>
      </c>
      <c r="E2842" s="16" t="s">
        <v>16943</v>
      </c>
      <c r="F2842" s="14" t="s">
        <v>415</v>
      </c>
      <c r="G2842" s="16" t="s">
        <v>16944</v>
      </c>
      <c r="H2842" s="13" t="s">
        <v>16945</v>
      </c>
      <c r="I2842" s="13" t="s">
        <v>16946</v>
      </c>
      <c r="J2842" s="13" t="s">
        <v>16947</v>
      </c>
      <c r="K2842" s="13" t="s">
        <v>16948</v>
      </c>
      <c r="L2842" s="13" t="s">
        <v>16949</v>
      </c>
      <c r="M2842" s="13" t="s">
        <v>53</v>
      </c>
      <c r="N2842" s="13" t="s">
        <v>249</v>
      </c>
      <c r="O2842" s="14"/>
      <c r="P2842" s="13" t="s">
        <v>16627</v>
      </c>
      <c r="Q2842" s="16" t="s">
        <v>16950</v>
      </c>
    </row>
    <row r="2843" customFormat="false" ht="86.55" hidden="false" customHeight="false" outlineLevel="0" collapsed="false">
      <c r="A2843" s="13" t="s">
        <v>16951</v>
      </c>
      <c r="B2843" s="14" t="s">
        <v>194</v>
      </c>
      <c r="C2843" s="13" t="s">
        <v>197</v>
      </c>
      <c r="D2843" s="14" t="s">
        <v>16942</v>
      </c>
      <c r="E2843" s="15" t="s">
        <v>16952</v>
      </c>
      <c r="F2843" s="14" t="s">
        <v>415</v>
      </c>
      <c r="G2843" s="16" t="s">
        <v>16944</v>
      </c>
      <c r="H2843" s="13" t="s">
        <v>16945</v>
      </c>
      <c r="I2843" s="13" t="s">
        <v>16953</v>
      </c>
      <c r="J2843" s="13" t="s">
        <v>16954</v>
      </c>
      <c r="K2843" s="13" t="s">
        <v>16955</v>
      </c>
      <c r="L2843" s="13" t="s">
        <v>16956</v>
      </c>
      <c r="M2843" s="13" t="s">
        <v>53</v>
      </c>
      <c r="N2843" s="13" t="s">
        <v>249</v>
      </c>
      <c r="O2843" s="14"/>
      <c r="P2843" s="13" t="s">
        <v>16627</v>
      </c>
      <c r="Q2843" s="16" t="s">
        <v>16957</v>
      </c>
    </row>
    <row r="2844" customFormat="false" ht="72.35" hidden="false" customHeight="false" outlineLevel="0" collapsed="false">
      <c r="A2844" s="13" t="s">
        <v>16958</v>
      </c>
      <c r="B2844" s="14" t="s">
        <v>194</v>
      </c>
      <c r="C2844" s="13" t="s">
        <v>197</v>
      </c>
      <c r="D2844" s="14" t="s">
        <v>16942</v>
      </c>
      <c r="E2844" s="16" t="s">
        <v>16959</v>
      </c>
      <c r="F2844" s="14" t="s">
        <v>396</v>
      </c>
      <c r="G2844" s="16" t="s">
        <v>16944</v>
      </c>
      <c r="H2844" s="13" t="s">
        <v>16945</v>
      </c>
      <c r="I2844" s="13" t="s">
        <v>16960</v>
      </c>
      <c r="J2844" s="14" t="s">
        <v>16961</v>
      </c>
      <c r="K2844" s="14"/>
      <c r="L2844" s="14"/>
      <c r="M2844" s="13" t="s">
        <v>54</v>
      </c>
      <c r="N2844" s="13" t="s">
        <v>249</v>
      </c>
      <c r="O2844" s="14"/>
      <c r="P2844" s="13" t="s">
        <v>16627</v>
      </c>
      <c r="Q2844" s="16" t="s">
        <v>16962</v>
      </c>
    </row>
    <row r="2845" customFormat="false" ht="86.55" hidden="false" customHeight="false" outlineLevel="0" collapsed="false">
      <c r="A2845" s="13" t="s">
        <v>16963</v>
      </c>
      <c r="B2845" s="14" t="s">
        <v>194</v>
      </c>
      <c r="C2845" s="13" t="s">
        <v>197</v>
      </c>
      <c r="D2845" s="14" t="s">
        <v>16942</v>
      </c>
      <c r="E2845" s="16" t="s">
        <v>16964</v>
      </c>
      <c r="F2845" s="14" t="s">
        <v>450</v>
      </c>
      <c r="G2845" s="16" t="s">
        <v>16944</v>
      </c>
      <c r="H2845" s="13" t="s">
        <v>16965</v>
      </c>
      <c r="I2845" s="13" t="s">
        <v>16966</v>
      </c>
      <c r="J2845" s="13" t="s">
        <v>16967</v>
      </c>
      <c r="K2845" s="13" t="s">
        <v>16968</v>
      </c>
      <c r="L2845" s="13" t="s">
        <v>16969</v>
      </c>
      <c r="M2845" s="13" t="s">
        <v>53</v>
      </c>
      <c r="N2845" s="13" t="s">
        <v>249</v>
      </c>
      <c r="O2845" s="14"/>
      <c r="P2845" s="13" t="s">
        <v>16627</v>
      </c>
      <c r="Q2845" s="16" t="s">
        <v>16970</v>
      </c>
    </row>
    <row r="2846" customFormat="false" ht="58.2" hidden="false" customHeight="false" outlineLevel="0" collapsed="false">
      <c r="A2846" s="13" t="s">
        <v>16971</v>
      </c>
      <c r="B2846" s="14" t="s">
        <v>194</v>
      </c>
      <c r="C2846" s="13" t="s">
        <v>197</v>
      </c>
      <c r="D2846" s="14" t="s">
        <v>1619</v>
      </c>
      <c r="E2846" s="15" t="s">
        <v>16972</v>
      </c>
      <c r="F2846" s="14" t="s">
        <v>415</v>
      </c>
      <c r="G2846" s="16" t="s">
        <v>16973</v>
      </c>
      <c r="H2846" s="13" t="s">
        <v>16974</v>
      </c>
      <c r="I2846" s="13" t="s">
        <v>1634</v>
      </c>
      <c r="J2846" s="13" t="s">
        <v>16975</v>
      </c>
      <c r="K2846" s="14"/>
      <c r="L2846" s="14"/>
      <c r="M2846" s="13" t="s">
        <v>55</v>
      </c>
      <c r="N2846" s="13" t="s">
        <v>249</v>
      </c>
      <c r="O2846" s="14"/>
      <c r="P2846" s="13" t="s">
        <v>16627</v>
      </c>
      <c r="Q2846" s="15" t="s">
        <v>16976</v>
      </c>
    </row>
    <row r="2847" customFormat="false" ht="72.35" hidden="false" customHeight="false" outlineLevel="0" collapsed="false">
      <c r="A2847" s="13" t="s">
        <v>16977</v>
      </c>
      <c r="B2847" s="14" t="s">
        <v>194</v>
      </c>
      <c r="C2847" s="13" t="s">
        <v>197</v>
      </c>
      <c r="D2847" s="14" t="s">
        <v>1619</v>
      </c>
      <c r="E2847" s="16" t="s">
        <v>16978</v>
      </c>
      <c r="F2847" s="14" t="s">
        <v>450</v>
      </c>
      <c r="G2847" s="16" t="s">
        <v>16973</v>
      </c>
      <c r="H2847" s="13" t="s">
        <v>16979</v>
      </c>
      <c r="I2847" s="13" t="s">
        <v>16980</v>
      </c>
      <c r="J2847" s="13" t="s">
        <v>16981</v>
      </c>
      <c r="K2847" s="13" t="s">
        <v>16982</v>
      </c>
      <c r="L2847" s="13" t="s">
        <v>16983</v>
      </c>
      <c r="M2847" s="13" t="s">
        <v>55</v>
      </c>
      <c r="N2847" s="13" t="s">
        <v>249</v>
      </c>
      <c r="O2847" s="14"/>
      <c r="P2847" s="13" t="s">
        <v>16627</v>
      </c>
      <c r="Q2847" s="16" t="s">
        <v>16984</v>
      </c>
    </row>
    <row r="2848" customFormat="false" ht="100.7" hidden="false" customHeight="false" outlineLevel="0" collapsed="false">
      <c r="A2848" s="13" t="s">
        <v>16985</v>
      </c>
      <c r="B2848" s="14" t="s">
        <v>194</v>
      </c>
      <c r="C2848" s="13" t="s">
        <v>197</v>
      </c>
      <c r="D2848" s="14" t="s">
        <v>1619</v>
      </c>
      <c r="E2848" s="16" t="s">
        <v>16986</v>
      </c>
      <c r="F2848" s="14" t="s">
        <v>396</v>
      </c>
      <c r="G2848" s="16" t="s">
        <v>16973</v>
      </c>
      <c r="H2848" s="13" t="s">
        <v>16979</v>
      </c>
      <c r="I2848" s="13" t="s">
        <v>16987</v>
      </c>
      <c r="J2848" s="14" t="s">
        <v>16988</v>
      </c>
      <c r="K2848" s="14"/>
      <c r="L2848" s="14"/>
      <c r="M2848" s="13" t="s">
        <v>54</v>
      </c>
      <c r="N2848" s="13" t="s">
        <v>249</v>
      </c>
      <c r="O2848" s="14"/>
      <c r="P2848" s="13" t="s">
        <v>16627</v>
      </c>
      <c r="Q2848" s="16" t="s">
        <v>16989</v>
      </c>
    </row>
    <row r="2849" customFormat="false" ht="86.55" hidden="false" customHeight="false" outlineLevel="0" collapsed="false">
      <c r="A2849" s="13" t="s">
        <v>16990</v>
      </c>
      <c r="B2849" s="14" t="s">
        <v>194</v>
      </c>
      <c r="C2849" s="13" t="s">
        <v>197</v>
      </c>
      <c r="D2849" s="14" t="s">
        <v>16991</v>
      </c>
      <c r="E2849" s="15" t="s">
        <v>16992</v>
      </c>
      <c r="F2849" s="14" t="s">
        <v>415</v>
      </c>
      <c r="G2849" s="16" t="s">
        <v>16993</v>
      </c>
      <c r="H2849" s="13" t="s">
        <v>16748</v>
      </c>
      <c r="I2849" s="13" t="s">
        <v>16994</v>
      </c>
      <c r="J2849" s="13" t="s">
        <v>16995</v>
      </c>
      <c r="K2849" s="13" t="s">
        <v>16996</v>
      </c>
      <c r="L2849" s="13" t="s">
        <v>16997</v>
      </c>
      <c r="M2849" s="13" t="s">
        <v>52</v>
      </c>
      <c r="N2849" s="13" t="s">
        <v>249</v>
      </c>
      <c r="O2849" s="14"/>
      <c r="P2849" s="13" t="s">
        <v>16627</v>
      </c>
      <c r="Q2849" s="16" t="s">
        <v>16998</v>
      </c>
    </row>
    <row r="2850" customFormat="false" ht="114.9" hidden="false" customHeight="false" outlineLevel="0" collapsed="false">
      <c r="A2850" s="13" t="s">
        <v>16999</v>
      </c>
      <c r="B2850" s="14" t="s">
        <v>194</v>
      </c>
      <c r="C2850" s="13" t="s">
        <v>197</v>
      </c>
      <c r="D2850" s="14" t="s">
        <v>16991</v>
      </c>
      <c r="E2850" s="16" t="s">
        <v>17000</v>
      </c>
      <c r="F2850" s="14" t="s">
        <v>396</v>
      </c>
      <c r="G2850" s="16" t="s">
        <v>16993</v>
      </c>
      <c r="H2850" s="13" t="s">
        <v>16885</v>
      </c>
      <c r="I2850" s="13" t="s">
        <v>17001</v>
      </c>
      <c r="J2850" s="14" t="s">
        <v>17002</v>
      </c>
      <c r="K2850" s="14"/>
      <c r="L2850" s="14"/>
      <c r="M2850" s="13" t="s">
        <v>54</v>
      </c>
      <c r="N2850" s="13" t="s">
        <v>249</v>
      </c>
      <c r="O2850" s="14"/>
      <c r="P2850" s="13" t="s">
        <v>16627</v>
      </c>
      <c r="Q2850" s="16" t="s">
        <v>17003</v>
      </c>
    </row>
    <row r="2851" customFormat="false" ht="44" hidden="false" customHeight="false" outlineLevel="0" collapsed="false">
      <c r="A2851" s="13" t="s">
        <v>17004</v>
      </c>
      <c r="B2851" s="14" t="s">
        <v>194</v>
      </c>
      <c r="C2851" s="13" t="s">
        <v>197</v>
      </c>
      <c r="D2851" s="14" t="s">
        <v>17005</v>
      </c>
      <c r="E2851" s="15" t="s">
        <v>17006</v>
      </c>
      <c r="F2851" s="14" t="s">
        <v>415</v>
      </c>
      <c r="G2851" s="16" t="s">
        <v>17007</v>
      </c>
      <c r="H2851" s="13" t="s">
        <v>17008</v>
      </c>
      <c r="I2851" s="13" t="s">
        <v>17009</v>
      </c>
      <c r="J2851" s="13" t="s">
        <v>17010</v>
      </c>
      <c r="K2851" s="13" t="s">
        <v>17011</v>
      </c>
      <c r="L2851" s="13" t="s">
        <v>17012</v>
      </c>
      <c r="M2851" s="13" t="s">
        <v>53</v>
      </c>
      <c r="N2851" s="13" t="s">
        <v>249</v>
      </c>
      <c r="O2851" s="14"/>
      <c r="P2851" s="13" t="s">
        <v>16627</v>
      </c>
      <c r="Q2851" s="16" t="s">
        <v>17013</v>
      </c>
    </row>
    <row r="2852" customFormat="false" ht="100.7" hidden="false" customHeight="false" outlineLevel="0" collapsed="false">
      <c r="A2852" s="13" t="s">
        <v>17014</v>
      </c>
      <c r="B2852" s="14" t="s">
        <v>194</v>
      </c>
      <c r="C2852" s="13" t="s">
        <v>197</v>
      </c>
      <c r="D2852" s="14" t="s">
        <v>17005</v>
      </c>
      <c r="E2852" s="15" t="s">
        <v>17015</v>
      </c>
      <c r="F2852" s="14" t="s">
        <v>415</v>
      </c>
      <c r="G2852" s="16" t="s">
        <v>17007</v>
      </c>
      <c r="H2852" s="13" t="s">
        <v>17016</v>
      </c>
      <c r="I2852" s="13" t="s">
        <v>17017</v>
      </c>
      <c r="J2852" s="13" t="s">
        <v>17018</v>
      </c>
      <c r="K2852" s="13" t="s">
        <v>17019</v>
      </c>
      <c r="L2852" s="13" t="s">
        <v>17020</v>
      </c>
      <c r="M2852" s="13" t="s">
        <v>53</v>
      </c>
      <c r="N2852" s="13" t="s">
        <v>249</v>
      </c>
      <c r="O2852" s="14"/>
      <c r="P2852" s="13" t="s">
        <v>16627</v>
      </c>
      <c r="Q2852" s="16" t="s">
        <v>17021</v>
      </c>
    </row>
    <row r="2853" customFormat="false" ht="58.2" hidden="false" customHeight="false" outlineLevel="0" collapsed="false">
      <c r="A2853" s="13" t="s">
        <v>17022</v>
      </c>
      <c r="B2853" s="14" t="s">
        <v>194</v>
      </c>
      <c r="C2853" s="13" t="s">
        <v>197</v>
      </c>
      <c r="D2853" s="14" t="s">
        <v>17005</v>
      </c>
      <c r="E2853" s="16" t="s">
        <v>17023</v>
      </c>
      <c r="F2853" s="14" t="s">
        <v>415</v>
      </c>
      <c r="G2853" s="16" t="s">
        <v>17007</v>
      </c>
      <c r="H2853" s="13" t="s">
        <v>17008</v>
      </c>
      <c r="I2853" s="13" t="s">
        <v>17024</v>
      </c>
      <c r="J2853" s="13" t="s">
        <v>17025</v>
      </c>
      <c r="K2853" s="13" t="s">
        <v>17026</v>
      </c>
      <c r="L2853" s="13" t="s">
        <v>17027</v>
      </c>
      <c r="M2853" s="13" t="s">
        <v>53</v>
      </c>
      <c r="N2853" s="13" t="s">
        <v>249</v>
      </c>
      <c r="O2853" s="14"/>
      <c r="P2853" s="13" t="s">
        <v>16627</v>
      </c>
      <c r="Q2853" s="16" t="s">
        <v>17028</v>
      </c>
    </row>
    <row r="2854" customFormat="false" ht="72.35" hidden="false" customHeight="false" outlineLevel="0" collapsed="false">
      <c r="A2854" s="13" t="s">
        <v>17029</v>
      </c>
      <c r="B2854" s="14" t="s">
        <v>194</v>
      </c>
      <c r="C2854" s="13" t="s">
        <v>197</v>
      </c>
      <c r="D2854" s="14" t="s">
        <v>17030</v>
      </c>
      <c r="E2854" s="16" t="s">
        <v>17031</v>
      </c>
      <c r="F2854" s="14" t="s">
        <v>415</v>
      </c>
      <c r="G2854" s="16" t="s">
        <v>17032</v>
      </c>
      <c r="H2854" s="13" t="s">
        <v>17033</v>
      </c>
      <c r="I2854" s="13" t="s">
        <v>17034</v>
      </c>
      <c r="J2854" s="13" t="s">
        <v>17035</v>
      </c>
      <c r="K2854" s="13" t="s">
        <v>17036</v>
      </c>
      <c r="L2854" s="13" t="s">
        <v>17037</v>
      </c>
      <c r="M2854" s="13" t="s">
        <v>53</v>
      </c>
      <c r="N2854" s="13" t="s">
        <v>249</v>
      </c>
      <c r="O2854" s="14"/>
      <c r="P2854" s="13" t="s">
        <v>16627</v>
      </c>
      <c r="Q2854" s="16" t="s">
        <v>17038</v>
      </c>
    </row>
    <row r="2855" customFormat="false" ht="58.2" hidden="false" customHeight="false" outlineLevel="0" collapsed="false">
      <c r="A2855" s="13" t="s">
        <v>17039</v>
      </c>
      <c r="B2855" s="14" t="s">
        <v>194</v>
      </c>
      <c r="C2855" s="13" t="s">
        <v>197</v>
      </c>
      <c r="D2855" s="14" t="s">
        <v>17030</v>
      </c>
      <c r="E2855" s="15" t="s">
        <v>17040</v>
      </c>
      <c r="F2855" s="14" t="s">
        <v>396</v>
      </c>
      <c r="G2855" s="16" t="s">
        <v>17032</v>
      </c>
      <c r="H2855" s="13" t="s">
        <v>17041</v>
      </c>
      <c r="I2855" s="13" t="s">
        <v>17042</v>
      </c>
      <c r="J2855" s="13" t="s">
        <v>17043</v>
      </c>
      <c r="K2855" s="13" t="s">
        <v>17044</v>
      </c>
      <c r="L2855" s="13" t="s">
        <v>17045</v>
      </c>
      <c r="M2855" s="13" t="s">
        <v>52</v>
      </c>
      <c r="N2855" s="13" t="s">
        <v>249</v>
      </c>
      <c r="O2855" s="14"/>
      <c r="P2855" s="13" t="s">
        <v>16627</v>
      </c>
      <c r="Q2855" s="16" t="s">
        <v>17046</v>
      </c>
    </row>
    <row r="2856" customFormat="false" ht="58.2" hidden="false" customHeight="false" outlineLevel="0" collapsed="false">
      <c r="A2856" s="13" t="s">
        <v>17047</v>
      </c>
      <c r="B2856" s="14" t="s">
        <v>194</v>
      </c>
      <c r="C2856" s="13" t="s">
        <v>197</v>
      </c>
      <c r="D2856" s="14" t="s">
        <v>17048</v>
      </c>
      <c r="E2856" s="16" t="s">
        <v>17049</v>
      </c>
      <c r="F2856" s="14" t="s">
        <v>415</v>
      </c>
      <c r="G2856" s="16" t="s">
        <v>17050</v>
      </c>
      <c r="H2856" s="13" t="s">
        <v>16885</v>
      </c>
      <c r="I2856" s="13" t="s">
        <v>17051</v>
      </c>
      <c r="J2856" s="13" t="s">
        <v>17052</v>
      </c>
      <c r="K2856" s="13" t="s">
        <v>17053</v>
      </c>
      <c r="L2856" s="13" t="s">
        <v>17054</v>
      </c>
      <c r="M2856" s="13" t="s">
        <v>53</v>
      </c>
      <c r="N2856" s="13" t="s">
        <v>249</v>
      </c>
      <c r="O2856" s="14"/>
      <c r="P2856" s="13" t="s">
        <v>16627</v>
      </c>
      <c r="Q2856" s="16" t="s">
        <v>17055</v>
      </c>
    </row>
    <row r="2857" customFormat="false" ht="58.2" hidden="false" customHeight="false" outlineLevel="0" collapsed="false">
      <c r="A2857" s="13" t="s">
        <v>17056</v>
      </c>
      <c r="B2857" s="14" t="s">
        <v>194</v>
      </c>
      <c r="C2857" s="13" t="s">
        <v>197</v>
      </c>
      <c r="D2857" s="14" t="s">
        <v>17057</v>
      </c>
      <c r="E2857" s="16" t="s">
        <v>17058</v>
      </c>
      <c r="F2857" s="14" t="s">
        <v>396</v>
      </c>
      <c r="G2857" s="16" t="s">
        <v>17059</v>
      </c>
      <c r="H2857" s="13" t="s">
        <v>16664</v>
      </c>
      <c r="I2857" s="13" t="s">
        <v>17060</v>
      </c>
      <c r="J2857" s="14" t="s">
        <v>17061</v>
      </c>
      <c r="K2857" s="14"/>
      <c r="L2857" s="14"/>
      <c r="M2857" s="13" t="s">
        <v>54</v>
      </c>
      <c r="N2857" s="13" t="s">
        <v>249</v>
      </c>
      <c r="O2857" s="14"/>
      <c r="P2857" s="13" t="s">
        <v>16627</v>
      </c>
      <c r="Q2857" s="16" t="s">
        <v>17062</v>
      </c>
    </row>
    <row r="2858" customFormat="false" ht="58.2" hidden="false" customHeight="false" outlineLevel="0" collapsed="false">
      <c r="A2858" s="13" t="s">
        <v>17063</v>
      </c>
      <c r="B2858" s="14" t="s">
        <v>194</v>
      </c>
      <c r="C2858" s="13" t="s">
        <v>197</v>
      </c>
      <c r="D2858" s="14" t="s">
        <v>17064</v>
      </c>
      <c r="E2858" s="16" t="s">
        <v>17065</v>
      </c>
      <c r="F2858" s="14" t="s">
        <v>415</v>
      </c>
      <c r="G2858" s="16" t="s">
        <v>17066</v>
      </c>
      <c r="H2858" s="13" t="s">
        <v>17033</v>
      </c>
      <c r="I2858" s="13" t="s">
        <v>17067</v>
      </c>
      <c r="J2858" s="13" t="s">
        <v>17068</v>
      </c>
      <c r="K2858" s="13" t="s">
        <v>17069</v>
      </c>
      <c r="L2858" s="13" t="s">
        <v>17070</v>
      </c>
      <c r="M2858" s="13" t="s">
        <v>53</v>
      </c>
      <c r="N2858" s="13" t="s">
        <v>249</v>
      </c>
      <c r="O2858" s="14"/>
      <c r="P2858" s="13" t="s">
        <v>16627</v>
      </c>
      <c r="Q2858" s="16" t="s">
        <v>17071</v>
      </c>
    </row>
    <row r="2859" customFormat="false" ht="86.55" hidden="false" customHeight="false" outlineLevel="0" collapsed="false">
      <c r="A2859" s="13" t="s">
        <v>17072</v>
      </c>
      <c r="B2859" s="14" t="s">
        <v>194</v>
      </c>
      <c r="C2859" s="13" t="s">
        <v>197</v>
      </c>
      <c r="D2859" s="14" t="s">
        <v>17073</v>
      </c>
      <c r="E2859" s="16" t="s">
        <v>17074</v>
      </c>
      <c r="F2859" s="14" t="s">
        <v>415</v>
      </c>
      <c r="G2859" s="16" t="s">
        <v>17075</v>
      </c>
      <c r="H2859" s="13" t="s">
        <v>17076</v>
      </c>
      <c r="I2859" s="13" t="s">
        <v>17077</v>
      </c>
      <c r="J2859" s="13" t="s">
        <v>17078</v>
      </c>
      <c r="K2859" s="13" t="s">
        <v>17079</v>
      </c>
      <c r="L2859" s="13" t="s">
        <v>17080</v>
      </c>
      <c r="M2859" s="13" t="s">
        <v>53</v>
      </c>
      <c r="N2859" s="13" t="s">
        <v>249</v>
      </c>
      <c r="O2859" s="14"/>
      <c r="P2859" s="13" t="s">
        <v>16627</v>
      </c>
      <c r="Q2859" s="16" t="s">
        <v>17081</v>
      </c>
    </row>
    <row r="2860" customFormat="false" ht="72.35" hidden="false" customHeight="false" outlineLevel="0" collapsed="false">
      <c r="A2860" s="13" t="s">
        <v>17082</v>
      </c>
      <c r="B2860" s="14" t="s">
        <v>194</v>
      </c>
      <c r="C2860" s="13" t="s">
        <v>197</v>
      </c>
      <c r="D2860" s="14" t="s">
        <v>17083</v>
      </c>
      <c r="E2860" s="16" t="s">
        <v>17084</v>
      </c>
      <c r="F2860" s="14" t="s">
        <v>396</v>
      </c>
      <c r="G2860" s="16" t="s">
        <v>17085</v>
      </c>
      <c r="H2860" s="13" t="s">
        <v>16664</v>
      </c>
      <c r="I2860" s="13" t="s">
        <v>17086</v>
      </c>
      <c r="J2860" s="14" t="s">
        <v>17087</v>
      </c>
      <c r="K2860" s="14"/>
      <c r="L2860" s="14"/>
      <c r="M2860" s="13" t="s">
        <v>54</v>
      </c>
      <c r="N2860" s="13" t="s">
        <v>249</v>
      </c>
      <c r="O2860" s="14"/>
      <c r="P2860" s="13" t="s">
        <v>16627</v>
      </c>
      <c r="Q2860" s="16" t="s">
        <v>17088</v>
      </c>
    </row>
    <row r="2861" customFormat="false" ht="44" hidden="false" customHeight="false" outlineLevel="0" collapsed="false">
      <c r="A2861" s="13" t="s">
        <v>17089</v>
      </c>
      <c r="B2861" s="14" t="s">
        <v>194</v>
      </c>
      <c r="C2861" s="13" t="s">
        <v>199</v>
      </c>
      <c r="D2861" s="14" t="s">
        <v>17090</v>
      </c>
      <c r="E2861" s="15" t="s">
        <v>17091</v>
      </c>
      <c r="F2861" s="14" t="s">
        <v>415</v>
      </c>
      <c r="G2861" s="16" t="s">
        <v>17092</v>
      </c>
      <c r="H2861" s="13" t="s">
        <v>17093</v>
      </c>
      <c r="I2861" s="13" t="s">
        <v>17094</v>
      </c>
      <c r="J2861" s="13" t="s">
        <v>17095</v>
      </c>
      <c r="K2861" s="13" t="s">
        <v>17096</v>
      </c>
      <c r="L2861" s="13" t="s">
        <v>17097</v>
      </c>
      <c r="M2861" s="13" t="s">
        <v>53</v>
      </c>
      <c r="N2861" s="13" t="s">
        <v>249</v>
      </c>
      <c r="O2861" s="14"/>
      <c r="P2861" s="13" t="s">
        <v>16627</v>
      </c>
      <c r="Q2861" s="16" t="s">
        <v>17098</v>
      </c>
    </row>
    <row r="2862" customFormat="false" ht="72.35" hidden="false" customHeight="false" outlineLevel="0" collapsed="false">
      <c r="A2862" s="13" t="s">
        <v>17099</v>
      </c>
      <c r="B2862" s="14" t="s">
        <v>194</v>
      </c>
      <c r="C2862" s="13" t="s">
        <v>199</v>
      </c>
      <c r="D2862" s="14" t="s">
        <v>17100</v>
      </c>
      <c r="E2862" s="16" t="s">
        <v>17101</v>
      </c>
      <c r="F2862" s="14" t="s">
        <v>396</v>
      </c>
      <c r="G2862" s="16" t="s">
        <v>17102</v>
      </c>
      <c r="H2862" s="13" t="s">
        <v>17103</v>
      </c>
      <c r="I2862" s="13" t="s">
        <v>17104</v>
      </c>
      <c r="J2862" s="13" t="s">
        <v>17105</v>
      </c>
      <c r="K2862" s="13" t="s">
        <v>17106</v>
      </c>
      <c r="L2862" s="13" t="s">
        <v>17107</v>
      </c>
      <c r="M2862" s="13" t="s">
        <v>52</v>
      </c>
      <c r="N2862" s="13" t="s">
        <v>249</v>
      </c>
      <c r="O2862" s="14"/>
      <c r="P2862" s="13" t="s">
        <v>16627</v>
      </c>
      <c r="Q2862" s="16" t="s">
        <v>17108</v>
      </c>
    </row>
    <row r="2863" customFormat="false" ht="44" hidden="false" customHeight="false" outlineLevel="0" collapsed="false">
      <c r="A2863" s="13" t="s">
        <v>17109</v>
      </c>
      <c r="B2863" s="14" t="s">
        <v>194</v>
      </c>
      <c r="C2863" s="13" t="s">
        <v>199</v>
      </c>
      <c r="D2863" s="14" t="s">
        <v>17110</v>
      </c>
      <c r="E2863" s="16" t="s">
        <v>17111</v>
      </c>
      <c r="F2863" s="14" t="s">
        <v>415</v>
      </c>
      <c r="G2863" s="16" t="s">
        <v>17112</v>
      </c>
      <c r="H2863" s="13" t="s">
        <v>17113</v>
      </c>
      <c r="I2863" s="13" t="s">
        <v>17114</v>
      </c>
      <c r="J2863" s="13" t="s">
        <v>17115</v>
      </c>
      <c r="K2863" s="13" t="s">
        <v>17116</v>
      </c>
      <c r="L2863" s="13" t="s">
        <v>17117</v>
      </c>
      <c r="M2863" s="13" t="s">
        <v>53</v>
      </c>
      <c r="N2863" s="13" t="s">
        <v>249</v>
      </c>
      <c r="O2863" s="14"/>
      <c r="P2863" s="13" t="s">
        <v>16627</v>
      </c>
      <c r="Q2863" s="16" t="s">
        <v>17118</v>
      </c>
    </row>
    <row r="2864" customFormat="false" ht="58.2" hidden="false" customHeight="false" outlineLevel="0" collapsed="false">
      <c r="A2864" s="13" t="s">
        <v>17119</v>
      </c>
      <c r="B2864" s="14" t="s">
        <v>194</v>
      </c>
      <c r="C2864" s="13" t="s">
        <v>199</v>
      </c>
      <c r="D2864" s="14" t="s">
        <v>17120</v>
      </c>
      <c r="E2864" s="16" t="s">
        <v>17121</v>
      </c>
      <c r="F2864" s="14" t="s">
        <v>415</v>
      </c>
      <c r="G2864" s="16" t="s">
        <v>17122</v>
      </c>
      <c r="H2864" s="13" t="s">
        <v>17123</v>
      </c>
      <c r="I2864" s="13" t="s">
        <v>17124</v>
      </c>
      <c r="J2864" s="13" t="s">
        <v>17125</v>
      </c>
      <c r="K2864" s="13" t="s">
        <v>17126</v>
      </c>
      <c r="L2864" s="13" t="s">
        <v>17127</v>
      </c>
      <c r="M2864" s="13" t="s">
        <v>53</v>
      </c>
      <c r="N2864" s="13" t="s">
        <v>249</v>
      </c>
      <c r="O2864" s="14"/>
      <c r="P2864" s="13" t="s">
        <v>16627</v>
      </c>
      <c r="Q2864" s="16" t="s">
        <v>17128</v>
      </c>
    </row>
    <row r="2865" customFormat="false" ht="44" hidden="false" customHeight="false" outlineLevel="0" collapsed="false">
      <c r="A2865" s="13" t="s">
        <v>17129</v>
      </c>
      <c r="B2865" s="14" t="s">
        <v>194</v>
      </c>
      <c r="C2865" s="13" t="s">
        <v>199</v>
      </c>
      <c r="D2865" s="14" t="s">
        <v>17130</v>
      </c>
      <c r="E2865" s="16" t="s">
        <v>17131</v>
      </c>
      <c r="F2865" s="14" t="s">
        <v>415</v>
      </c>
      <c r="G2865" s="16" t="s">
        <v>17132</v>
      </c>
      <c r="H2865" s="13" t="s">
        <v>17133</v>
      </c>
      <c r="I2865" s="13" t="s">
        <v>17134</v>
      </c>
      <c r="J2865" s="13" t="s">
        <v>17135</v>
      </c>
      <c r="K2865" s="13" t="s">
        <v>17136</v>
      </c>
      <c r="L2865" s="13" t="s">
        <v>17137</v>
      </c>
      <c r="M2865" s="13" t="s">
        <v>52</v>
      </c>
      <c r="N2865" s="13" t="s">
        <v>249</v>
      </c>
      <c r="O2865" s="14"/>
      <c r="P2865" s="13" t="s">
        <v>16627</v>
      </c>
      <c r="Q2865" s="16" t="s">
        <v>17138</v>
      </c>
    </row>
    <row r="2866" customFormat="false" ht="44" hidden="false" customHeight="false" outlineLevel="0" collapsed="false">
      <c r="A2866" s="13" t="s">
        <v>17139</v>
      </c>
      <c r="B2866" s="14" t="s">
        <v>194</v>
      </c>
      <c r="C2866" s="13" t="s">
        <v>199</v>
      </c>
      <c r="D2866" s="13" t="s">
        <v>17140</v>
      </c>
      <c r="E2866" s="15" t="s">
        <v>17141</v>
      </c>
      <c r="F2866" s="14" t="s">
        <v>415</v>
      </c>
      <c r="G2866" s="16" t="s">
        <v>17142</v>
      </c>
      <c r="H2866" s="13" t="s">
        <v>17143</v>
      </c>
      <c r="I2866" s="13" t="s">
        <v>17144</v>
      </c>
      <c r="J2866" s="13" t="s">
        <v>17145</v>
      </c>
      <c r="K2866" s="13" t="s">
        <v>17146</v>
      </c>
      <c r="L2866" s="13" t="s">
        <v>17147</v>
      </c>
      <c r="M2866" s="13" t="s">
        <v>53</v>
      </c>
      <c r="N2866" s="13" t="s">
        <v>249</v>
      </c>
      <c r="O2866" s="14"/>
      <c r="P2866" s="13" t="s">
        <v>16627</v>
      </c>
      <c r="Q2866" s="16" t="s">
        <v>17148</v>
      </c>
    </row>
    <row r="2867" customFormat="false" ht="72.35" hidden="false" customHeight="false" outlineLevel="0" collapsed="false">
      <c r="A2867" s="13" t="s">
        <v>17149</v>
      </c>
      <c r="B2867" s="14" t="s">
        <v>194</v>
      </c>
      <c r="C2867" s="13" t="s">
        <v>201</v>
      </c>
      <c r="D2867" s="14" t="s">
        <v>17150</v>
      </c>
      <c r="E2867" s="15" t="s">
        <v>17151</v>
      </c>
      <c r="F2867" s="14" t="s">
        <v>415</v>
      </c>
      <c r="G2867" s="16" t="s">
        <v>17152</v>
      </c>
      <c r="H2867" s="13" t="s">
        <v>17153</v>
      </c>
      <c r="I2867" s="13" t="s">
        <v>17154</v>
      </c>
      <c r="J2867" s="13" t="s">
        <v>17155</v>
      </c>
      <c r="K2867" s="13" t="s">
        <v>17156</v>
      </c>
      <c r="L2867" s="13" t="s">
        <v>17157</v>
      </c>
      <c r="M2867" s="13" t="s">
        <v>53</v>
      </c>
      <c r="N2867" s="13" t="s">
        <v>249</v>
      </c>
      <c r="O2867" s="14"/>
      <c r="P2867" s="13" t="s">
        <v>16627</v>
      </c>
      <c r="Q2867" s="16" t="s">
        <v>17158</v>
      </c>
    </row>
    <row r="2868" customFormat="false" ht="58.2" hidden="false" customHeight="false" outlineLevel="0" collapsed="false">
      <c r="A2868" s="13" t="s">
        <v>17159</v>
      </c>
      <c r="B2868" s="14" t="s">
        <v>194</v>
      </c>
      <c r="C2868" s="13" t="s">
        <v>201</v>
      </c>
      <c r="D2868" s="14" t="s">
        <v>17150</v>
      </c>
      <c r="E2868" s="16" t="s">
        <v>17160</v>
      </c>
      <c r="F2868" s="14" t="s">
        <v>396</v>
      </c>
      <c r="G2868" s="16" t="s">
        <v>17152</v>
      </c>
      <c r="H2868" s="13" t="s">
        <v>17161</v>
      </c>
      <c r="I2868" s="13" t="s">
        <v>17162</v>
      </c>
      <c r="J2868" s="14" t="s">
        <v>17163</v>
      </c>
      <c r="K2868" s="14"/>
      <c r="L2868" s="14"/>
      <c r="M2868" s="13" t="s">
        <v>54</v>
      </c>
      <c r="N2868" s="13" t="s">
        <v>249</v>
      </c>
      <c r="O2868" s="14"/>
      <c r="P2868" s="13" t="s">
        <v>16627</v>
      </c>
      <c r="Q2868" s="15" t="s">
        <v>17164</v>
      </c>
    </row>
    <row r="2869" customFormat="false" ht="44" hidden="false" customHeight="false" outlineLevel="0" collapsed="false">
      <c r="A2869" s="13" t="s">
        <v>17165</v>
      </c>
      <c r="B2869" s="14" t="s">
        <v>194</v>
      </c>
      <c r="C2869" s="13" t="s">
        <v>201</v>
      </c>
      <c r="D2869" s="14" t="s">
        <v>17150</v>
      </c>
      <c r="E2869" s="16" t="s">
        <v>17166</v>
      </c>
      <c r="F2869" s="14" t="s">
        <v>450</v>
      </c>
      <c r="G2869" s="16" t="s">
        <v>17152</v>
      </c>
      <c r="H2869" s="13" t="s">
        <v>17167</v>
      </c>
      <c r="I2869" s="13" t="s">
        <v>12646</v>
      </c>
      <c r="J2869" s="13" t="s">
        <v>12647</v>
      </c>
      <c r="K2869" s="13" t="s">
        <v>12648</v>
      </c>
      <c r="L2869" s="13" t="s">
        <v>12649</v>
      </c>
      <c r="M2869" s="13" t="s">
        <v>53</v>
      </c>
      <c r="N2869" s="13" t="s">
        <v>249</v>
      </c>
      <c r="O2869" s="14"/>
      <c r="P2869" s="13" t="s">
        <v>16627</v>
      </c>
      <c r="Q2869" s="16" t="s">
        <v>17168</v>
      </c>
    </row>
    <row r="2870" customFormat="false" ht="58.2" hidden="false" customHeight="false" outlineLevel="0" collapsed="false">
      <c r="A2870" s="13" t="s">
        <v>17169</v>
      </c>
      <c r="B2870" s="14" t="s">
        <v>194</v>
      </c>
      <c r="C2870" s="13" t="s">
        <v>201</v>
      </c>
      <c r="D2870" s="14" t="s">
        <v>17170</v>
      </c>
      <c r="E2870" s="16" t="s">
        <v>17171</v>
      </c>
      <c r="F2870" s="14" t="s">
        <v>415</v>
      </c>
      <c r="G2870" s="16" t="s">
        <v>17172</v>
      </c>
      <c r="H2870" s="13" t="s">
        <v>17173</v>
      </c>
      <c r="I2870" s="13" t="s">
        <v>17174</v>
      </c>
      <c r="J2870" s="13" t="s">
        <v>17175</v>
      </c>
      <c r="K2870" s="13" t="s">
        <v>17176</v>
      </c>
      <c r="L2870" s="13" t="s">
        <v>17177</v>
      </c>
      <c r="M2870" s="13" t="s">
        <v>53</v>
      </c>
      <c r="N2870" s="13" t="s">
        <v>249</v>
      </c>
      <c r="O2870" s="14"/>
      <c r="P2870" s="13" t="s">
        <v>16627</v>
      </c>
      <c r="Q2870" s="16" t="s">
        <v>17178</v>
      </c>
    </row>
    <row r="2871" customFormat="false" ht="58.2" hidden="false" customHeight="false" outlineLevel="0" collapsed="false">
      <c r="A2871" s="13" t="s">
        <v>17179</v>
      </c>
      <c r="B2871" s="14" t="s">
        <v>194</v>
      </c>
      <c r="C2871" s="13" t="s">
        <v>201</v>
      </c>
      <c r="D2871" s="14" t="s">
        <v>17170</v>
      </c>
      <c r="E2871" s="16" t="s">
        <v>17180</v>
      </c>
      <c r="F2871" s="14" t="s">
        <v>396</v>
      </c>
      <c r="G2871" s="16" t="s">
        <v>17172</v>
      </c>
      <c r="H2871" s="13" t="s">
        <v>17181</v>
      </c>
      <c r="I2871" s="13" t="s">
        <v>17182</v>
      </c>
      <c r="J2871" s="13" t="s">
        <v>17183</v>
      </c>
      <c r="K2871" s="13" t="s">
        <v>17184</v>
      </c>
      <c r="L2871" s="13" t="s">
        <v>17185</v>
      </c>
      <c r="M2871" s="13" t="s">
        <v>52</v>
      </c>
      <c r="N2871" s="13" t="s">
        <v>249</v>
      </c>
      <c r="O2871" s="14"/>
      <c r="P2871" s="13" t="s">
        <v>16627</v>
      </c>
      <c r="Q2871" s="16" t="s">
        <v>17186</v>
      </c>
    </row>
    <row r="2872" customFormat="false" ht="44" hidden="false" customHeight="false" outlineLevel="0" collapsed="false">
      <c r="A2872" s="13" t="s">
        <v>17187</v>
      </c>
      <c r="B2872" s="14" t="s">
        <v>194</v>
      </c>
      <c r="C2872" s="13" t="s">
        <v>201</v>
      </c>
      <c r="D2872" s="14" t="s">
        <v>17188</v>
      </c>
      <c r="E2872" s="15" t="s">
        <v>17189</v>
      </c>
      <c r="F2872" s="14" t="s">
        <v>415</v>
      </c>
      <c r="G2872" s="16" t="s">
        <v>17190</v>
      </c>
      <c r="H2872" s="13" t="s">
        <v>17191</v>
      </c>
      <c r="I2872" s="13" t="s">
        <v>17192</v>
      </c>
      <c r="J2872" s="13" t="s">
        <v>17193</v>
      </c>
      <c r="K2872" s="13" t="s">
        <v>17194</v>
      </c>
      <c r="L2872" s="13" t="s">
        <v>17195</v>
      </c>
      <c r="M2872" s="13" t="s">
        <v>52</v>
      </c>
      <c r="N2872" s="13" t="s">
        <v>249</v>
      </c>
      <c r="O2872" s="14"/>
      <c r="P2872" s="13" t="s">
        <v>16627</v>
      </c>
      <c r="Q2872" s="16" t="s">
        <v>17196</v>
      </c>
    </row>
    <row r="2873" customFormat="false" ht="58.2" hidden="false" customHeight="false" outlineLevel="0" collapsed="false">
      <c r="A2873" s="13" t="s">
        <v>17197</v>
      </c>
      <c r="B2873" s="14" t="s">
        <v>194</v>
      </c>
      <c r="C2873" s="13" t="s">
        <v>201</v>
      </c>
      <c r="D2873" s="14" t="s">
        <v>17188</v>
      </c>
      <c r="E2873" s="16" t="s">
        <v>17198</v>
      </c>
      <c r="F2873" s="14" t="s">
        <v>396</v>
      </c>
      <c r="G2873" s="16" t="s">
        <v>17190</v>
      </c>
      <c r="H2873" s="13" t="s">
        <v>17199</v>
      </c>
      <c r="I2873" s="13" t="s">
        <v>17200</v>
      </c>
      <c r="J2873" s="13" t="s">
        <v>17201</v>
      </c>
      <c r="K2873" s="13" t="s">
        <v>17202</v>
      </c>
      <c r="L2873" s="13" t="s">
        <v>17203</v>
      </c>
      <c r="M2873" s="13" t="s">
        <v>52</v>
      </c>
      <c r="N2873" s="13" t="s">
        <v>249</v>
      </c>
      <c r="O2873" s="14"/>
      <c r="P2873" s="13" t="s">
        <v>16627</v>
      </c>
      <c r="Q2873" s="16" t="s">
        <v>17204</v>
      </c>
    </row>
    <row r="2874" customFormat="false" ht="58.2" hidden="false" customHeight="false" outlineLevel="0" collapsed="false">
      <c r="A2874" s="13" t="s">
        <v>17205</v>
      </c>
      <c r="B2874" s="14" t="s">
        <v>194</v>
      </c>
      <c r="C2874" s="13" t="s">
        <v>201</v>
      </c>
      <c r="D2874" s="14" t="s">
        <v>17206</v>
      </c>
      <c r="E2874" s="16" t="s">
        <v>17207</v>
      </c>
      <c r="F2874" s="14" t="s">
        <v>415</v>
      </c>
      <c r="G2874" s="16" t="s">
        <v>17208</v>
      </c>
      <c r="H2874" s="13" t="s">
        <v>17209</v>
      </c>
      <c r="I2874" s="13" t="s">
        <v>17210</v>
      </c>
      <c r="J2874" s="13" t="s">
        <v>17211</v>
      </c>
      <c r="K2874" s="13" t="s">
        <v>17212</v>
      </c>
      <c r="L2874" s="13" t="s">
        <v>17213</v>
      </c>
      <c r="M2874" s="13" t="s">
        <v>53</v>
      </c>
      <c r="N2874" s="13" t="s">
        <v>249</v>
      </c>
      <c r="O2874" s="14"/>
      <c r="P2874" s="13" t="s">
        <v>16627</v>
      </c>
      <c r="Q2874" s="16" t="s">
        <v>17214</v>
      </c>
    </row>
    <row r="2875" customFormat="false" ht="44" hidden="false" customHeight="false" outlineLevel="0" collapsed="false">
      <c r="A2875" s="13" t="s">
        <v>17215</v>
      </c>
      <c r="B2875" s="14" t="s">
        <v>194</v>
      </c>
      <c r="C2875" s="13" t="s">
        <v>201</v>
      </c>
      <c r="D2875" s="14" t="s">
        <v>17206</v>
      </c>
      <c r="E2875" s="16" t="s">
        <v>17216</v>
      </c>
      <c r="F2875" s="14" t="s">
        <v>396</v>
      </c>
      <c r="G2875" s="16" t="s">
        <v>17208</v>
      </c>
      <c r="H2875" s="13" t="s">
        <v>17181</v>
      </c>
      <c r="I2875" s="13" t="s">
        <v>17217</v>
      </c>
      <c r="J2875" s="14" t="s">
        <v>17218</v>
      </c>
      <c r="K2875" s="14"/>
      <c r="L2875" s="14"/>
      <c r="M2875" s="13" t="s">
        <v>54</v>
      </c>
      <c r="N2875" s="13" t="s">
        <v>249</v>
      </c>
      <c r="O2875" s="14"/>
      <c r="P2875" s="13" t="s">
        <v>16627</v>
      </c>
      <c r="Q2875" s="16" t="s">
        <v>17219</v>
      </c>
    </row>
    <row r="2876" customFormat="false" ht="58.2" hidden="false" customHeight="false" outlineLevel="0" collapsed="false">
      <c r="A2876" s="13" t="s">
        <v>17220</v>
      </c>
      <c r="B2876" s="14" t="s">
        <v>194</v>
      </c>
      <c r="C2876" s="13" t="s">
        <v>201</v>
      </c>
      <c r="D2876" s="14" t="s">
        <v>17221</v>
      </c>
      <c r="E2876" s="16" t="s">
        <v>17222</v>
      </c>
      <c r="F2876" s="14" t="s">
        <v>415</v>
      </c>
      <c r="G2876" s="16" t="s">
        <v>17223</v>
      </c>
      <c r="H2876" s="13" t="s">
        <v>17209</v>
      </c>
      <c r="I2876" s="13" t="s">
        <v>17224</v>
      </c>
      <c r="J2876" s="13" t="s">
        <v>17225</v>
      </c>
      <c r="K2876" s="13" t="s">
        <v>17226</v>
      </c>
      <c r="L2876" s="13" t="s">
        <v>17227</v>
      </c>
      <c r="M2876" s="13" t="s">
        <v>53</v>
      </c>
      <c r="N2876" s="13" t="s">
        <v>249</v>
      </c>
      <c r="O2876" s="14"/>
      <c r="P2876" s="13" t="s">
        <v>16627</v>
      </c>
      <c r="Q2876" s="16" t="s">
        <v>17228</v>
      </c>
    </row>
    <row r="2877" customFormat="false" ht="58.2" hidden="false" customHeight="false" outlineLevel="0" collapsed="false">
      <c r="A2877" s="13" t="s">
        <v>17229</v>
      </c>
      <c r="B2877" s="14" t="s">
        <v>194</v>
      </c>
      <c r="C2877" s="13" t="s">
        <v>201</v>
      </c>
      <c r="D2877" s="14" t="s">
        <v>17230</v>
      </c>
      <c r="E2877" s="16" t="s">
        <v>17231</v>
      </c>
      <c r="F2877" s="14" t="s">
        <v>415</v>
      </c>
      <c r="G2877" s="16" t="s">
        <v>17232</v>
      </c>
      <c r="H2877" s="13" t="s">
        <v>17161</v>
      </c>
      <c r="I2877" s="13" t="s">
        <v>17233</v>
      </c>
      <c r="J2877" s="13" t="s">
        <v>17234</v>
      </c>
      <c r="K2877" s="13" t="s">
        <v>17235</v>
      </c>
      <c r="L2877" s="13" t="s">
        <v>17236</v>
      </c>
      <c r="M2877" s="13" t="s">
        <v>52</v>
      </c>
      <c r="N2877" s="13" t="s">
        <v>249</v>
      </c>
      <c r="O2877" s="14"/>
      <c r="P2877" s="13" t="s">
        <v>16627</v>
      </c>
      <c r="Q2877" s="16" t="s">
        <v>17237</v>
      </c>
    </row>
    <row r="2878" customFormat="false" ht="100.7" hidden="false" customHeight="false" outlineLevel="0" collapsed="false">
      <c r="A2878" s="13" t="s">
        <v>17238</v>
      </c>
      <c r="B2878" s="14" t="s">
        <v>194</v>
      </c>
      <c r="C2878" s="13" t="s">
        <v>201</v>
      </c>
      <c r="D2878" s="14" t="s">
        <v>17230</v>
      </c>
      <c r="E2878" s="16" t="s">
        <v>17239</v>
      </c>
      <c r="F2878" s="14" t="s">
        <v>396</v>
      </c>
      <c r="G2878" s="16" t="s">
        <v>17232</v>
      </c>
      <c r="H2878" s="13" t="s">
        <v>17240</v>
      </c>
      <c r="I2878" s="13" t="s">
        <v>17241</v>
      </c>
      <c r="J2878" s="14" t="s">
        <v>17242</v>
      </c>
      <c r="K2878" s="14"/>
      <c r="L2878" s="14"/>
      <c r="M2878" s="13" t="s">
        <v>54</v>
      </c>
      <c r="N2878" s="13" t="s">
        <v>249</v>
      </c>
      <c r="O2878" s="14"/>
      <c r="P2878" s="13" t="s">
        <v>16627</v>
      </c>
      <c r="Q2878" s="16" t="s">
        <v>17243</v>
      </c>
    </row>
    <row r="2879" customFormat="false" ht="44" hidden="false" customHeight="false" outlineLevel="0" collapsed="false">
      <c r="A2879" s="13" t="s">
        <v>17244</v>
      </c>
      <c r="B2879" s="14" t="s">
        <v>194</v>
      </c>
      <c r="C2879" s="13" t="s">
        <v>201</v>
      </c>
      <c r="D2879" s="14" t="s">
        <v>17245</v>
      </c>
      <c r="E2879" s="15" t="s">
        <v>17246</v>
      </c>
      <c r="F2879" s="14" t="s">
        <v>415</v>
      </c>
      <c r="G2879" s="16" t="s">
        <v>17247</v>
      </c>
      <c r="H2879" s="13" t="s">
        <v>16885</v>
      </c>
      <c r="I2879" s="13" t="s">
        <v>17248</v>
      </c>
      <c r="J2879" s="13" t="s">
        <v>17249</v>
      </c>
      <c r="K2879" s="13" t="s">
        <v>17250</v>
      </c>
      <c r="L2879" s="13" t="s">
        <v>17251</v>
      </c>
      <c r="M2879" s="13" t="s">
        <v>53</v>
      </c>
      <c r="N2879" s="13" t="s">
        <v>249</v>
      </c>
      <c r="O2879" s="14"/>
      <c r="P2879" s="13" t="s">
        <v>16627</v>
      </c>
      <c r="Q2879" s="16" t="s">
        <v>17252</v>
      </c>
    </row>
    <row r="2880" customFormat="false" ht="72.35" hidden="false" customHeight="false" outlineLevel="0" collapsed="false">
      <c r="A2880" s="13" t="s">
        <v>17253</v>
      </c>
      <c r="B2880" s="14" t="s">
        <v>194</v>
      </c>
      <c r="C2880" s="13" t="s">
        <v>201</v>
      </c>
      <c r="D2880" s="14" t="s">
        <v>17245</v>
      </c>
      <c r="E2880" s="16" t="s">
        <v>17254</v>
      </c>
      <c r="F2880" s="14" t="s">
        <v>396</v>
      </c>
      <c r="G2880" s="16" t="s">
        <v>17247</v>
      </c>
      <c r="H2880" s="13" t="s">
        <v>17255</v>
      </c>
      <c r="I2880" s="13" t="s">
        <v>17256</v>
      </c>
      <c r="J2880" s="14" t="s">
        <v>17257</v>
      </c>
      <c r="K2880" s="14"/>
      <c r="L2880" s="14"/>
      <c r="M2880" s="13" t="s">
        <v>54</v>
      </c>
      <c r="N2880" s="13" t="s">
        <v>249</v>
      </c>
      <c r="O2880" s="14"/>
      <c r="P2880" s="13" t="s">
        <v>16627</v>
      </c>
      <c r="Q2880" s="16" t="s">
        <v>17258</v>
      </c>
    </row>
    <row r="2881" customFormat="false" ht="72.35" hidden="false" customHeight="false" outlineLevel="0" collapsed="false">
      <c r="A2881" s="13" t="s">
        <v>17259</v>
      </c>
      <c r="B2881" s="14" t="s">
        <v>194</v>
      </c>
      <c r="C2881" s="13" t="s">
        <v>201</v>
      </c>
      <c r="D2881" s="14" t="s">
        <v>17260</v>
      </c>
      <c r="E2881" s="15" t="s">
        <v>17261</v>
      </c>
      <c r="F2881" s="14" t="s">
        <v>415</v>
      </c>
      <c r="G2881" s="16" t="s">
        <v>17262</v>
      </c>
      <c r="H2881" s="13" t="s">
        <v>17161</v>
      </c>
      <c r="I2881" s="13" t="s">
        <v>17263</v>
      </c>
      <c r="J2881" s="13" t="s">
        <v>17264</v>
      </c>
      <c r="K2881" s="13" t="s">
        <v>17265</v>
      </c>
      <c r="L2881" s="13" t="s">
        <v>17266</v>
      </c>
      <c r="M2881" s="13" t="s">
        <v>53</v>
      </c>
      <c r="N2881" s="13" t="s">
        <v>249</v>
      </c>
      <c r="O2881" s="14"/>
      <c r="P2881" s="13" t="s">
        <v>16627</v>
      </c>
      <c r="Q2881" s="16" t="s">
        <v>17267</v>
      </c>
    </row>
    <row r="2882" customFormat="false" ht="72.35" hidden="false" customHeight="false" outlineLevel="0" collapsed="false">
      <c r="A2882" s="13" t="s">
        <v>17268</v>
      </c>
      <c r="B2882" s="14" t="s">
        <v>194</v>
      </c>
      <c r="C2882" s="13" t="s">
        <v>201</v>
      </c>
      <c r="D2882" s="14" t="s">
        <v>17269</v>
      </c>
      <c r="E2882" s="16" t="s">
        <v>17270</v>
      </c>
      <c r="F2882" s="14" t="s">
        <v>415</v>
      </c>
      <c r="G2882" s="16" t="s">
        <v>17271</v>
      </c>
      <c r="H2882" s="13" t="s">
        <v>17272</v>
      </c>
      <c r="I2882" s="13" t="s">
        <v>17273</v>
      </c>
      <c r="J2882" s="13" t="s">
        <v>17274</v>
      </c>
      <c r="K2882" s="13" t="s">
        <v>17275</v>
      </c>
      <c r="L2882" s="13" t="s">
        <v>17276</v>
      </c>
      <c r="M2882" s="13" t="s">
        <v>55</v>
      </c>
      <c r="N2882" s="13" t="s">
        <v>249</v>
      </c>
      <c r="O2882" s="14"/>
      <c r="P2882" s="13" t="s">
        <v>16627</v>
      </c>
      <c r="Q2882" s="16" t="s">
        <v>17277</v>
      </c>
    </row>
    <row r="2883" customFormat="false" ht="58.2" hidden="false" customHeight="false" outlineLevel="0" collapsed="false">
      <c r="A2883" s="13" t="s">
        <v>17278</v>
      </c>
      <c r="B2883" s="14" t="s">
        <v>194</v>
      </c>
      <c r="C2883" s="13" t="s">
        <v>201</v>
      </c>
      <c r="D2883" s="14" t="s">
        <v>17269</v>
      </c>
      <c r="E2883" s="16" t="s">
        <v>17279</v>
      </c>
      <c r="F2883" s="14" t="s">
        <v>415</v>
      </c>
      <c r="G2883" s="16" t="s">
        <v>17271</v>
      </c>
      <c r="H2883" s="13" t="s">
        <v>16885</v>
      </c>
      <c r="I2883" s="13" t="s">
        <v>17280</v>
      </c>
      <c r="J2883" s="13" t="s">
        <v>17281</v>
      </c>
      <c r="K2883" s="13" t="s">
        <v>17282</v>
      </c>
      <c r="L2883" s="13" t="s">
        <v>17283</v>
      </c>
      <c r="M2883" s="13" t="s">
        <v>52</v>
      </c>
      <c r="N2883" s="13" t="s">
        <v>249</v>
      </c>
      <c r="O2883" s="14"/>
      <c r="P2883" s="13" t="s">
        <v>16627</v>
      </c>
      <c r="Q2883" s="16" t="s">
        <v>17284</v>
      </c>
    </row>
    <row r="2884" customFormat="false" ht="58.2" hidden="false" customHeight="false" outlineLevel="0" collapsed="false">
      <c r="A2884" s="13" t="s">
        <v>17285</v>
      </c>
      <c r="B2884" s="14" t="s">
        <v>194</v>
      </c>
      <c r="C2884" s="13" t="s">
        <v>201</v>
      </c>
      <c r="D2884" s="14" t="s">
        <v>17286</v>
      </c>
      <c r="E2884" s="16" t="s">
        <v>17287</v>
      </c>
      <c r="F2884" s="14" t="s">
        <v>415</v>
      </c>
      <c r="G2884" s="16" t="s">
        <v>17288</v>
      </c>
      <c r="H2884" s="13" t="s">
        <v>17289</v>
      </c>
      <c r="I2884" s="13" t="s">
        <v>17290</v>
      </c>
      <c r="J2884" s="13" t="s">
        <v>17291</v>
      </c>
      <c r="K2884" s="13" t="s">
        <v>17292</v>
      </c>
      <c r="L2884" s="13" t="s">
        <v>17293</v>
      </c>
      <c r="M2884" s="13" t="s">
        <v>53</v>
      </c>
      <c r="N2884" s="13" t="s">
        <v>249</v>
      </c>
      <c r="O2884" s="14"/>
      <c r="P2884" s="13" t="s">
        <v>16627</v>
      </c>
      <c r="Q2884" s="16" t="s">
        <v>17294</v>
      </c>
    </row>
    <row r="2885" customFormat="false" ht="100.7" hidden="false" customHeight="false" outlineLevel="0" collapsed="false">
      <c r="A2885" s="13" t="s">
        <v>17295</v>
      </c>
      <c r="B2885" s="14" t="s">
        <v>194</v>
      </c>
      <c r="C2885" s="13" t="s">
        <v>201</v>
      </c>
      <c r="D2885" s="14" t="s">
        <v>17286</v>
      </c>
      <c r="E2885" s="16" t="s">
        <v>17296</v>
      </c>
      <c r="F2885" s="14" t="s">
        <v>396</v>
      </c>
      <c r="G2885" s="16" t="s">
        <v>17288</v>
      </c>
      <c r="H2885" s="13" t="s">
        <v>17297</v>
      </c>
      <c r="I2885" s="13" t="s">
        <v>17298</v>
      </c>
      <c r="J2885" s="14" t="s">
        <v>17299</v>
      </c>
      <c r="K2885" s="14"/>
      <c r="L2885" s="14"/>
      <c r="M2885" s="13" t="s">
        <v>54</v>
      </c>
      <c r="N2885" s="13" t="s">
        <v>249</v>
      </c>
      <c r="O2885" s="14"/>
      <c r="P2885" s="13" t="s">
        <v>16627</v>
      </c>
      <c r="Q2885" s="15" t="s">
        <v>17300</v>
      </c>
    </row>
    <row r="2886" customFormat="false" ht="86.55" hidden="false" customHeight="false" outlineLevel="0" collapsed="false">
      <c r="A2886" s="13" t="s">
        <v>17301</v>
      </c>
      <c r="B2886" s="14" t="s">
        <v>194</v>
      </c>
      <c r="C2886" s="13" t="s">
        <v>201</v>
      </c>
      <c r="D2886" s="14" t="s">
        <v>17302</v>
      </c>
      <c r="E2886" s="16" t="s">
        <v>17303</v>
      </c>
      <c r="F2886" s="14" t="s">
        <v>415</v>
      </c>
      <c r="G2886" s="16" t="s">
        <v>17304</v>
      </c>
      <c r="H2886" s="13" t="s">
        <v>17305</v>
      </c>
      <c r="I2886" s="13" t="s">
        <v>17306</v>
      </c>
      <c r="J2886" s="13" t="s">
        <v>17307</v>
      </c>
      <c r="K2886" s="13" t="s">
        <v>17308</v>
      </c>
      <c r="L2886" s="13" t="s">
        <v>17309</v>
      </c>
      <c r="M2886" s="13" t="s">
        <v>53</v>
      </c>
      <c r="N2886" s="13" t="s">
        <v>249</v>
      </c>
      <c r="O2886" s="14"/>
      <c r="P2886" s="13" t="s">
        <v>16627</v>
      </c>
      <c r="Q2886" s="16" t="s">
        <v>17310</v>
      </c>
    </row>
    <row r="2887" customFormat="false" ht="58.2" hidden="false" customHeight="false" outlineLevel="0" collapsed="false">
      <c r="A2887" s="13" t="s">
        <v>17311</v>
      </c>
      <c r="B2887" s="14" t="s">
        <v>194</v>
      </c>
      <c r="C2887" s="13" t="s">
        <v>201</v>
      </c>
      <c r="D2887" s="14" t="s">
        <v>17302</v>
      </c>
      <c r="E2887" s="16" t="s">
        <v>17312</v>
      </c>
      <c r="F2887" s="14" t="s">
        <v>415</v>
      </c>
      <c r="G2887" s="16" t="s">
        <v>17304</v>
      </c>
      <c r="H2887" s="13" t="s">
        <v>17313</v>
      </c>
      <c r="I2887" s="13" t="s">
        <v>17314</v>
      </c>
      <c r="J2887" s="13" t="s">
        <v>17315</v>
      </c>
      <c r="K2887" s="13" t="s">
        <v>17316</v>
      </c>
      <c r="L2887" s="13" t="s">
        <v>17317</v>
      </c>
      <c r="M2887" s="13" t="s">
        <v>53</v>
      </c>
      <c r="N2887" s="13" t="s">
        <v>249</v>
      </c>
      <c r="O2887" s="14"/>
      <c r="P2887" s="13" t="s">
        <v>16627</v>
      </c>
      <c r="Q2887" s="16" t="s">
        <v>17318</v>
      </c>
    </row>
    <row r="2888" customFormat="false" ht="72.35" hidden="false" customHeight="false" outlineLevel="0" collapsed="false">
      <c r="A2888" s="13" t="s">
        <v>17319</v>
      </c>
      <c r="B2888" s="14" t="s">
        <v>194</v>
      </c>
      <c r="C2888" s="13" t="s">
        <v>201</v>
      </c>
      <c r="D2888" s="14" t="s">
        <v>17302</v>
      </c>
      <c r="E2888" s="16" t="s">
        <v>17320</v>
      </c>
      <c r="F2888" s="14" t="s">
        <v>415</v>
      </c>
      <c r="G2888" s="16" t="s">
        <v>17304</v>
      </c>
      <c r="H2888" s="13" t="s">
        <v>17321</v>
      </c>
      <c r="I2888" s="13" t="s">
        <v>17322</v>
      </c>
      <c r="J2888" s="13" t="s">
        <v>17323</v>
      </c>
      <c r="K2888" s="13" t="s">
        <v>17324</v>
      </c>
      <c r="L2888" s="13" t="s">
        <v>17325</v>
      </c>
      <c r="M2888" s="13" t="s">
        <v>53</v>
      </c>
      <c r="N2888" s="13" t="s">
        <v>249</v>
      </c>
      <c r="O2888" s="14"/>
      <c r="P2888" s="13" t="s">
        <v>16627</v>
      </c>
      <c r="Q2888" s="16" t="s">
        <v>17326</v>
      </c>
    </row>
    <row r="2889" customFormat="false" ht="72.35" hidden="false" customHeight="false" outlineLevel="0" collapsed="false">
      <c r="A2889" s="13" t="s">
        <v>17327</v>
      </c>
      <c r="B2889" s="14" t="s">
        <v>194</v>
      </c>
      <c r="C2889" s="13" t="s">
        <v>201</v>
      </c>
      <c r="D2889" s="14" t="s">
        <v>17328</v>
      </c>
      <c r="E2889" s="15" t="s">
        <v>17329</v>
      </c>
      <c r="F2889" s="14" t="s">
        <v>415</v>
      </c>
      <c r="G2889" s="16" t="s">
        <v>17330</v>
      </c>
      <c r="H2889" s="13" t="s">
        <v>17181</v>
      </c>
      <c r="I2889" s="13" t="s">
        <v>17331</v>
      </c>
      <c r="J2889" s="13" t="s">
        <v>17332</v>
      </c>
      <c r="K2889" s="13" t="s">
        <v>17333</v>
      </c>
      <c r="L2889" s="13" t="s">
        <v>17334</v>
      </c>
      <c r="M2889" s="13" t="s">
        <v>53</v>
      </c>
      <c r="N2889" s="13" t="s">
        <v>249</v>
      </c>
      <c r="O2889" s="14"/>
      <c r="P2889" s="13" t="s">
        <v>16627</v>
      </c>
      <c r="Q2889" s="16" t="s">
        <v>17335</v>
      </c>
    </row>
    <row r="2890" customFormat="false" ht="86.55" hidden="false" customHeight="false" outlineLevel="0" collapsed="false">
      <c r="A2890" s="13" t="s">
        <v>17336</v>
      </c>
      <c r="B2890" s="14" t="s">
        <v>194</v>
      </c>
      <c r="C2890" s="13" t="s">
        <v>201</v>
      </c>
      <c r="D2890" s="14" t="s">
        <v>17337</v>
      </c>
      <c r="E2890" s="15" t="s">
        <v>17338</v>
      </c>
      <c r="F2890" s="14" t="s">
        <v>415</v>
      </c>
      <c r="G2890" s="16" t="s">
        <v>17339</v>
      </c>
      <c r="H2890" s="13" t="s">
        <v>17209</v>
      </c>
      <c r="I2890" s="13" t="s">
        <v>17340</v>
      </c>
      <c r="J2890" s="13" t="s">
        <v>17341</v>
      </c>
      <c r="K2890" s="13" t="s">
        <v>17342</v>
      </c>
      <c r="L2890" s="13" t="s">
        <v>17343</v>
      </c>
      <c r="M2890" s="13" t="s">
        <v>52</v>
      </c>
      <c r="N2890" s="13" t="s">
        <v>249</v>
      </c>
      <c r="O2890" s="14"/>
      <c r="P2890" s="13" t="s">
        <v>16627</v>
      </c>
      <c r="Q2890" s="15" t="s">
        <v>17344</v>
      </c>
    </row>
    <row r="2891" customFormat="false" ht="72.35" hidden="false" customHeight="false" outlineLevel="0" collapsed="false">
      <c r="A2891" s="13" t="s">
        <v>17345</v>
      </c>
      <c r="B2891" s="14" t="s">
        <v>194</v>
      </c>
      <c r="C2891" s="13" t="s">
        <v>201</v>
      </c>
      <c r="D2891" s="14" t="s">
        <v>17346</v>
      </c>
      <c r="E2891" s="15" t="s">
        <v>17347</v>
      </c>
      <c r="F2891" s="14" t="s">
        <v>415</v>
      </c>
      <c r="G2891" s="16" t="s">
        <v>17348</v>
      </c>
      <c r="H2891" s="13" t="s">
        <v>17349</v>
      </c>
      <c r="I2891" s="13" t="s">
        <v>17350</v>
      </c>
      <c r="J2891" s="13" t="s">
        <v>17351</v>
      </c>
      <c r="K2891" s="13" t="s">
        <v>17352</v>
      </c>
      <c r="L2891" s="13" t="s">
        <v>17353</v>
      </c>
      <c r="M2891" s="13" t="s">
        <v>52</v>
      </c>
      <c r="N2891" s="13" t="s">
        <v>249</v>
      </c>
      <c r="O2891" s="14"/>
      <c r="P2891" s="13" t="s">
        <v>16627</v>
      </c>
      <c r="Q2891" s="15" t="s">
        <v>17354</v>
      </c>
    </row>
    <row r="2892" customFormat="false" ht="86.55" hidden="false" customHeight="false" outlineLevel="0" collapsed="false">
      <c r="A2892" s="13" t="s">
        <v>17355</v>
      </c>
      <c r="B2892" s="14" t="s">
        <v>194</v>
      </c>
      <c r="C2892" s="13" t="s">
        <v>201</v>
      </c>
      <c r="D2892" s="14" t="s">
        <v>17346</v>
      </c>
      <c r="E2892" s="16" t="s">
        <v>17356</v>
      </c>
      <c r="F2892" s="14" t="s">
        <v>396</v>
      </c>
      <c r="G2892" s="16" t="s">
        <v>17348</v>
      </c>
      <c r="H2892" s="13" t="s">
        <v>17357</v>
      </c>
      <c r="I2892" s="13" t="s">
        <v>17358</v>
      </c>
      <c r="J2892" s="14" t="s">
        <v>17359</v>
      </c>
      <c r="K2892" s="14"/>
      <c r="L2892" s="14"/>
      <c r="M2892" s="13" t="s">
        <v>54</v>
      </c>
      <c r="N2892" s="13" t="s">
        <v>249</v>
      </c>
      <c r="O2892" s="14"/>
      <c r="P2892" s="13" t="s">
        <v>16627</v>
      </c>
      <c r="Q2892" s="16" t="s">
        <v>17360</v>
      </c>
    </row>
    <row r="2893" customFormat="false" ht="44" hidden="false" customHeight="false" outlineLevel="0" collapsed="false">
      <c r="A2893" s="13" t="s">
        <v>17361</v>
      </c>
      <c r="B2893" s="14" t="s">
        <v>194</v>
      </c>
      <c r="C2893" s="13" t="s">
        <v>201</v>
      </c>
      <c r="D2893" s="14" t="s">
        <v>17362</v>
      </c>
      <c r="E2893" s="16" t="s">
        <v>17363</v>
      </c>
      <c r="F2893" s="14" t="s">
        <v>415</v>
      </c>
      <c r="G2893" s="16" t="s">
        <v>17364</v>
      </c>
      <c r="H2893" s="13" t="s">
        <v>17365</v>
      </c>
      <c r="I2893" s="13" t="s">
        <v>17366</v>
      </c>
      <c r="J2893" s="13" t="s">
        <v>17367</v>
      </c>
      <c r="K2893" s="13" t="s">
        <v>17368</v>
      </c>
      <c r="L2893" s="13" t="s">
        <v>17369</v>
      </c>
      <c r="M2893" s="13" t="s">
        <v>53</v>
      </c>
      <c r="N2893" s="13" t="s">
        <v>249</v>
      </c>
      <c r="O2893" s="14"/>
      <c r="P2893" s="13" t="s">
        <v>16627</v>
      </c>
      <c r="Q2893" s="16" t="s">
        <v>17370</v>
      </c>
    </row>
    <row r="2894" customFormat="false" ht="86.55" hidden="false" customHeight="false" outlineLevel="0" collapsed="false">
      <c r="A2894" s="13" t="s">
        <v>17371</v>
      </c>
      <c r="B2894" s="14" t="s">
        <v>194</v>
      </c>
      <c r="C2894" s="13" t="s">
        <v>201</v>
      </c>
      <c r="D2894" s="14" t="s">
        <v>17362</v>
      </c>
      <c r="E2894" s="16" t="s">
        <v>17372</v>
      </c>
      <c r="F2894" s="14" t="s">
        <v>396</v>
      </c>
      <c r="G2894" s="16" t="s">
        <v>17364</v>
      </c>
      <c r="H2894" s="13" t="s">
        <v>16885</v>
      </c>
      <c r="I2894" s="13" t="s">
        <v>17373</v>
      </c>
      <c r="J2894" s="14" t="s">
        <v>17374</v>
      </c>
      <c r="K2894" s="14"/>
      <c r="L2894" s="14"/>
      <c r="M2894" s="13" t="s">
        <v>54</v>
      </c>
      <c r="N2894" s="13" t="s">
        <v>249</v>
      </c>
      <c r="O2894" s="14"/>
      <c r="P2894" s="13" t="s">
        <v>16627</v>
      </c>
      <c r="Q2894" s="16" t="s">
        <v>17375</v>
      </c>
    </row>
    <row r="2895" customFormat="false" ht="58.2" hidden="false" customHeight="false" outlineLevel="0" collapsed="false">
      <c r="A2895" s="13" t="s">
        <v>17376</v>
      </c>
      <c r="B2895" s="14" t="s">
        <v>194</v>
      </c>
      <c r="C2895" s="13" t="s">
        <v>201</v>
      </c>
      <c r="D2895" s="14" t="s">
        <v>17377</v>
      </c>
      <c r="E2895" s="16" t="s">
        <v>17378</v>
      </c>
      <c r="F2895" s="14" t="s">
        <v>415</v>
      </c>
      <c r="G2895" s="16" t="s">
        <v>17379</v>
      </c>
      <c r="H2895" s="13" t="s">
        <v>17181</v>
      </c>
      <c r="I2895" s="13" t="s">
        <v>17380</v>
      </c>
      <c r="J2895" s="13" t="s">
        <v>17381</v>
      </c>
      <c r="K2895" s="13" t="s">
        <v>17382</v>
      </c>
      <c r="L2895" s="13" t="s">
        <v>17383</v>
      </c>
      <c r="M2895" s="13" t="s">
        <v>52</v>
      </c>
      <c r="N2895" s="13" t="s">
        <v>249</v>
      </c>
      <c r="O2895" s="14"/>
      <c r="P2895" s="13" t="s">
        <v>16627</v>
      </c>
      <c r="Q2895" s="16" t="s">
        <v>17384</v>
      </c>
    </row>
    <row r="2896" customFormat="false" ht="58.2" hidden="false" customHeight="false" outlineLevel="0" collapsed="false">
      <c r="A2896" s="13" t="s">
        <v>17385</v>
      </c>
      <c r="B2896" s="14" t="s">
        <v>194</v>
      </c>
      <c r="C2896" s="13" t="s">
        <v>201</v>
      </c>
      <c r="D2896" s="14" t="s">
        <v>17386</v>
      </c>
      <c r="E2896" s="15" t="s">
        <v>17387</v>
      </c>
      <c r="F2896" s="14" t="s">
        <v>415</v>
      </c>
      <c r="G2896" s="16" t="s">
        <v>17388</v>
      </c>
      <c r="H2896" s="13" t="s">
        <v>17181</v>
      </c>
      <c r="I2896" s="13" t="s">
        <v>17389</v>
      </c>
      <c r="J2896" s="13" t="s">
        <v>17390</v>
      </c>
      <c r="K2896" s="13" t="s">
        <v>17391</v>
      </c>
      <c r="L2896" s="13" t="s">
        <v>17392</v>
      </c>
      <c r="M2896" s="13" t="s">
        <v>52</v>
      </c>
      <c r="N2896" s="13" t="s">
        <v>249</v>
      </c>
      <c r="O2896" s="14"/>
      <c r="P2896" s="13" t="s">
        <v>16627</v>
      </c>
      <c r="Q2896" s="16" t="s">
        <v>17393</v>
      </c>
    </row>
    <row r="2897" customFormat="false" ht="58.2" hidden="false" customHeight="false" outlineLevel="0" collapsed="false">
      <c r="A2897" s="13" t="s">
        <v>17394</v>
      </c>
      <c r="B2897" s="14" t="s">
        <v>194</v>
      </c>
      <c r="C2897" s="13" t="s">
        <v>201</v>
      </c>
      <c r="D2897" s="14" t="s">
        <v>11226</v>
      </c>
      <c r="E2897" s="16" t="s">
        <v>17395</v>
      </c>
      <c r="F2897" s="14" t="s">
        <v>415</v>
      </c>
      <c r="G2897" s="16" t="s">
        <v>17396</v>
      </c>
      <c r="H2897" s="13" t="s">
        <v>17397</v>
      </c>
      <c r="I2897" s="13" t="s">
        <v>11158</v>
      </c>
      <c r="J2897" s="13" t="s">
        <v>11159</v>
      </c>
      <c r="K2897" s="13" t="s">
        <v>11160</v>
      </c>
      <c r="L2897" s="13" t="s">
        <v>11161</v>
      </c>
      <c r="M2897" s="13" t="s">
        <v>56</v>
      </c>
      <c r="N2897" s="13" t="s">
        <v>249</v>
      </c>
      <c r="O2897" s="14"/>
      <c r="P2897" s="13" t="s">
        <v>16627</v>
      </c>
      <c r="Q2897" s="16" t="s">
        <v>17398</v>
      </c>
    </row>
    <row r="2898" customFormat="false" ht="100.7" hidden="false" customHeight="false" outlineLevel="0" collapsed="false">
      <c r="A2898" s="13" t="s">
        <v>17399</v>
      </c>
      <c r="B2898" s="14" t="s">
        <v>194</v>
      </c>
      <c r="C2898" s="13" t="s">
        <v>201</v>
      </c>
      <c r="D2898" s="14" t="s">
        <v>17400</v>
      </c>
      <c r="E2898" s="16" t="s">
        <v>17401</v>
      </c>
      <c r="F2898" s="14" t="s">
        <v>415</v>
      </c>
      <c r="G2898" s="16" t="s">
        <v>17402</v>
      </c>
      <c r="H2898" s="13" t="s">
        <v>17403</v>
      </c>
      <c r="I2898" s="13" t="s">
        <v>17404</v>
      </c>
      <c r="J2898" s="13" t="s">
        <v>17405</v>
      </c>
      <c r="K2898" s="13" t="s">
        <v>17406</v>
      </c>
      <c r="L2898" s="13" t="s">
        <v>17407</v>
      </c>
      <c r="M2898" s="13" t="s">
        <v>53</v>
      </c>
      <c r="N2898" s="13" t="s">
        <v>249</v>
      </c>
      <c r="O2898" s="14"/>
      <c r="P2898" s="13" t="s">
        <v>16627</v>
      </c>
      <c r="Q2898" s="16" t="s">
        <v>17408</v>
      </c>
    </row>
    <row r="2899" customFormat="false" ht="100.7" hidden="false" customHeight="false" outlineLevel="0" collapsed="false">
      <c r="A2899" s="13" t="s">
        <v>17409</v>
      </c>
      <c r="B2899" s="14" t="s">
        <v>194</v>
      </c>
      <c r="C2899" s="13" t="s">
        <v>201</v>
      </c>
      <c r="D2899" s="14" t="s">
        <v>17410</v>
      </c>
      <c r="E2899" s="15" t="s">
        <v>17411</v>
      </c>
      <c r="F2899" s="14" t="s">
        <v>450</v>
      </c>
      <c r="G2899" s="16" t="s">
        <v>17412</v>
      </c>
      <c r="H2899" s="13" t="s">
        <v>17413</v>
      </c>
      <c r="I2899" s="13" t="s">
        <v>7404</v>
      </c>
      <c r="J2899" s="13" t="s">
        <v>7405</v>
      </c>
      <c r="K2899" s="13" t="s">
        <v>7406</v>
      </c>
      <c r="L2899" s="13" t="s">
        <v>7407</v>
      </c>
      <c r="M2899" s="13" t="s">
        <v>55</v>
      </c>
      <c r="N2899" s="13" t="s">
        <v>249</v>
      </c>
      <c r="O2899" s="14"/>
      <c r="P2899" s="13" t="s">
        <v>16627</v>
      </c>
      <c r="Q2899" s="16" t="s">
        <v>17414</v>
      </c>
    </row>
    <row r="2900" customFormat="false" ht="58.2" hidden="false" customHeight="false" outlineLevel="0" collapsed="false">
      <c r="A2900" s="13" t="s">
        <v>17415</v>
      </c>
      <c r="B2900" s="14" t="s">
        <v>194</v>
      </c>
      <c r="C2900" s="13" t="s">
        <v>201</v>
      </c>
      <c r="D2900" s="14" t="s">
        <v>17410</v>
      </c>
      <c r="E2900" s="16" t="s">
        <v>17416</v>
      </c>
      <c r="F2900" s="14" t="s">
        <v>396</v>
      </c>
      <c r="G2900" s="16" t="s">
        <v>17412</v>
      </c>
      <c r="H2900" s="13" t="s">
        <v>17417</v>
      </c>
      <c r="I2900" s="13" t="s">
        <v>17418</v>
      </c>
      <c r="J2900" s="14" t="s">
        <v>17419</v>
      </c>
      <c r="K2900" s="14"/>
      <c r="L2900" s="14"/>
      <c r="M2900" s="13" t="s">
        <v>54</v>
      </c>
      <c r="N2900" s="13" t="s">
        <v>249</v>
      </c>
      <c r="O2900" s="14"/>
      <c r="P2900" s="13" t="s">
        <v>16627</v>
      </c>
      <c r="Q2900" s="15" t="s">
        <v>17420</v>
      </c>
    </row>
    <row r="2901" customFormat="false" ht="58.2" hidden="false" customHeight="false" outlineLevel="0" collapsed="false">
      <c r="A2901" s="13" t="s">
        <v>17421</v>
      </c>
      <c r="B2901" s="14" t="s">
        <v>194</v>
      </c>
      <c r="C2901" s="13" t="s">
        <v>201</v>
      </c>
      <c r="D2901" s="14" t="s">
        <v>17422</v>
      </c>
      <c r="E2901" s="16" t="s">
        <v>17423</v>
      </c>
      <c r="F2901" s="14" t="s">
        <v>450</v>
      </c>
      <c r="G2901" s="16" t="s">
        <v>17424</v>
      </c>
      <c r="H2901" s="13" t="s">
        <v>17425</v>
      </c>
      <c r="I2901" s="13" t="s">
        <v>17426</v>
      </c>
      <c r="J2901" s="13" t="s">
        <v>17427</v>
      </c>
      <c r="K2901" s="13" t="s">
        <v>17428</v>
      </c>
      <c r="L2901" s="13" t="s">
        <v>17429</v>
      </c>
      <c r="M2901" s="13" t="s">
        <v>53</v>
      </c>
      <c r="N2901" s="13" t="s">
        <v>249</v>
      </c>
      <c r="O2901" s="14"/>
      <c r="P2901" s="13" t="s">
        <v>16627</v>
      </c>
      <c r="Q2901" s="16" t="s">
        <v>17430</v>
      </c>
    </row>
    <row r="2902" customFormat="false" ht="86.55" hidden="false" customHeight="false" outlineLevel="0" collapsed="false">
      <c r="A2902" s="13" t="s">
        <v>17431</v>
      </c>
      <c r="B2902" s="14" t="s">
        <v>194</v>
      </c>
      <c r="C2902" s="13" t="s">
        <v>201</v>
      </c>
      <c r="D2902" s="14" t="s">
        <v>17422</v>
      </c>
      <c r="E2902" s="16" t="s">
        <v>17432</v>
      </c>
      <c r="F2902" s="14" t="s">
        <v>396</v>
      </c>
      <c r="G2902" s="16" t="s">
        <v>17424</v>
      </c>
      <c r="H2902" s="13" t="s">
        <v>17425</v>
      </c>
      <c r="I2902" s="13" t="s">
        <v>17433</v>
      </c>
      <c r="J2902" s="14" t="s">
        <v>17434</v>
      </c>
      <c r="K2902" s="14"/>
      <c r="L2902" s="14"/>
      <c r="M2902" s="13" t="s">
        <v>54</v>
      </c>
      <c r="N2902" s="13" t="s">
        <v>249</v>
      </c>
      <c r="O2902" s="14"/>
      <c r="P2902" s="13" t="s">
        <v>16627</v>
      </c>
      <c r="Q2902" s="16" t="s">
        <v>17435</v>
      </c>
    </row>
    <row r="2903" customFormat="false" ht="44" hidden="false" customHeight="false" outlineLevel="0" collapsed="false">
      <c r="A2903" s="13" t="s">
        <v>17436</v>
      </c>
      <c r="B2903" s="14" t="s">
        <v>194</v>
      </c>
      <c r="C2903" s="13" t="s">
        <v>201</v>
      </c>
      <c r="D2903" s="14" t="s">
        <v>17437</v>
      </c>
      <c r="E2903" s="15" t="s">
        <v>17438</v>
      </c>
      <c r="F2903" s="14" t="s">
        <v>415</v>
      </c>
      <c r="G2903" s="16" t="s">
        <v>17439</v>
      </c>
      <c r="H2903" s="13" t="s">
        <v>17440</v>
      </c>
      <c r="I2903" s="13" t="s">
        <v>17441</v>
      </c>
      <c r="J2903" s="13" t="s">
        <v>17442</v>
      </c>
      <c r="K2903" s="13" t="s">
        <v>17443</v>
      </c>
      <c r="L2903" s="13" t="s">
        <v>17444</v>
      </c>
      <c r="M2903" s="13" t="s">
        <v>52</v>
      </c>
      <c r="N2903" s="13" t="s">
        <v>249</v>
      </c>
      <c r="O2903" s="14"/>
      <c r="P2903" s="13" t="s">
        <v>16627</v>
      </c>
      <c r="Q2903" s="16" t="s">
        <v>17445</v>
      </c>
    </row>
    <row r="2904" customFormat="false" ht="44" hidden="false" customHeight="false" outlineLevel="0" collapsed="false">
      <c r="A2904" s="13" t="s">
        <v>17446</v>
      </c>
      <c r="B2904" s="14" t="s">
        <v>194</v>
      </c>
      <c r="C2904" s="13" t="s">
        <v>201</v>
      </c>
      <c r="D2904" s="14" t="s">
        <v>17447</v>
      </c>
      <c r="E2904" s="16" t="s">
        <v>17448</v>
      </c>
      <c r="F2904" s="14" t="s">
        <v>415</v>
      </c>
      <c r="G2904" s="16" t="s">
        <v>17449</v>
      </c>
      <c r="H2904" s="13" t="s">
        <v>17313</v>
      </c>
      <c r="I2904" s="13" t="s">
        <v>17450</v>
      </c>
      <c r="J2904" s="13" t="s">
        <v>17451</v>
      </c>
      <c r="K2904" s="13" t="s">
        <v>17452</v>
      </c>
      <c r="L2904" s="13" t="s">
        <v>17453</v>
      </c>
      <c r="M2904" s="13" t="s">
        <v>52</v>
      </c>
      <c r="N2904" s="13" t="s">
        <v>249</v>
      </c>
      <c r="O2904" s="14"/>
      <c r="P2904" s="13" t="s">
        <v>16627</v>
      </c>
      <c r="Q2904" s="16" t="s">
        <v>17454</v>
      </c>
    </row>
    <row r="2905" customFormat="false" ht="58.2" hidden="false" customHeight="false" outlineLevel="0" collapsed="false">
      <c r="A2905" s="13" t="s">
        <v>17455</v>
      </c>
      <c r="B2905" s="14" t="s">
        <v>194</v>
      </c>
      <c r="C2905" s="13" t="s">
        <v>201</v>
      </c>
      <c r="D2905" s="14" t="s">
        <v>17456</v>
      </c>
      <c r="E2905" s="16" t="s">
        <v>17457</v>
      </c>
      <c r="F2905" s="14" t="s">
        <v>415</v>
      </c>
      <c r="G2905" s="16" t="s">
        <v>17458</v>
      </c>
      <c r="H2905" s="13" t="s">
        <v>17459</v>
      </c>
      <c r="I2905" s="13" t="s">
        <v>17460</v>
      </c>
      <c r="J2905" s="13" t="s">
        <v>17461</v>
      </c>
      <c r="K2905" s="13" t="s">
        <v>17462</v>
      </c>
      <c r="L2905" s="13" t="s">
        <v>17463</v>
      </c>
      <c r="M2905" s="13" t="s">
        <v>52</v>
      </c>
      <c r="N2905" s="13" t="s">
        <v>249</v>
      </c>
      <c r="O2905" s="14"/>
      <c r="P2905" s="13" t="s">
        <v>16627</v>
      </c>
      <c r="Q2905" s="16" t="s">
        <v>17464</v>
      </c>
    </row>
    <row r="2906" customFormat="false" ht="72.35" hidden="false" customHeight="false" outlineLevel="0" collapsed="false">
      <c r="A2906" s="13" t="s">
        <v>17465</v>
      </c>
      <c r="B2906" s="14" t="s">
        <v>194</v>
      </c>
      <c r="C2906" s="13" t="s">
        <v>201</v>
      </c>
      <c r="D2906" s="14" t="s">
        <v>17456</v>
      </c>
      <c r="E2906" s="16" t="s">
        <v>17466</v>
      </c>
      <c r="F2906" s="14" t="s">
        <v>396</v>
      </c>
      <c r="G2906" s="16" t="s">
        <v>17458</v>
      </c>
      <c r="H2906" s="13" t="s">
        <v>17467</v>
      </c>
      <c r="I2906" s="13" t="s">
        <v>17468</v>
      </c>
      <c r="J2906" s="14" t="s">
        <v>17469</v>
      </c>
      <c r="K2906" s="14"/>
      <c r="L2906" s="14"/>
      <c r="M2906" s="13" t="s">
        <v>54</v>
      </c>
      <c r="N2906" s="13" t="s">
        <v>249</v>
      </c>
      <c r="O2906" s="14"/>
      <c r="P2906" s="13" t="s">
        <v>16627</v>
      </c>
      <c r="Q2906" s="16" t="s">
        <v>17470</v>
      </c>
    </row>
    <row r="2907" customFormat="false" ht="72.35" hidden="false" customHeight="false" outlineLevel="0" collapsed="false">
      <c r="A2907" s="13" t="s">
        <v>17471</v>
      </c>
      <c r="B2907" s="14" t="s">
        <v>194</v>
      </c>
      <c r="C2907" s="13" t="s">
        <v>201</v>
      </c>
      <c r="D2907" s="14" t="s">
        <v>17472</v>
      </c>
      <c r="E2907" s="16" t="s">
        <v>17473</v>
      </c>
      <c r="F2907" s="14" t="s">
        <v>450</v>
      </c>
      <c r="G2907" s="16" t="s">
        <v>17474</v>
      </c>
      <c r="H2907" s="13" t="s">
        <v>17475</v>
      </c>
      <c r="I2907" s="13" t="s">
        <v>17476</v>
      </c>
      <c r="J2907" s="13" t="s">
        <v>17477</v>
      </c>
      <c r="K2907" s="13" t="s">
        <v>17478</v>
      </c>
      <c r="L2907" s="13" t="s">
        <v>17479</v>
      </c>
      <c r="M2907" s="13" t="s">
        <v>55</v>
      </c>
      <c r="N2907" s="13" t="s">
        <v>249</v>
      </c>
      <c r="O2907" s="14"/>
      <c r="P2907" s="13" t="s">
        <v>16627</v>
      </c>
      <c r="Q2907" s="16" t="s">
        <v>17480</v>
      </c>
    </row>
    <row r="2908" customFormat="false" ht="58.2" hidden="false" customHeight="false" outlineLevel="0" collapsed="false">
      <c r="A2908" s="13" t="s">
        <v>17481</v>
      </c>
      <c r="B2908" s="14" t="s">
        <v>194</v>
      </c>
      <c r="C2908" s="13" t="s">
        <v>201</v>
      </c>
      <c r="D2908" s="14" t="s">
        <v>17472</v>
      </c>
      <c r="E2908" s="16" t="s">
        <v>17482</v>
      </c>
      <c r="F2908" s="14" t="s">
        <v>396</v>
      </c>
      <c r="G2908" s="16" t="s">
        <v>17474</v>
      </c>
      <c r="H2908" s="13" t="s">
        <v>17475</v>
      </c>
      <c r="I2908" s="13" t="s">
        <v>17483</v>
      </c>
      <c r="J2908" s="14" t="s">
        <v>17484</v>
      </c>
      <c r="K2908" s="14"/>
      <c r="L2908" s="14"/>
      <c r="M2908" s="13" t="s">
        <v>54</v>
      </c>
      <c r="N2908" s="13" t="s">
        <v>249</v>
      </c>
      <c r="O2908" s="14"/>
      <c r="P2908" s="13" t="s">
        <v>16627</v>
      </c>
      <c r="Q2908" s="16" t="s">
        <v>17485</v>
      </c>
    </row>
    <row r="2909" customFormat="false" ht="86.55" hidden="false" customHeight="false" outlineLevel="0" collapsed="false">
      <c r="A2909" s="13" t="s">
        <v>17486</v>
      </c>
      <c r="B2909" s="14" t="s">
        <v>194</v>
      </c>
      <c r="C2909" s="13" t="s">
        <v>201</v>
      </c>
      <c r="D2909" s="14" t="s">
        <v>17487</v>
      </c>
      <c r="E2909" s="16" t="s">
        <v>17488</v>
      </c>
      <c r="F2909" s="14" t="s">
        <v>415</v>
      </c>
      <c r="G2909" s="16" t="s">
        <v>17489</v>
      </c>
      <c r="H2909" s="13" t="s">
        <v>17490</v>
      </c>
      <c r="I2909" s="13" t="s">
        <v>17491</v>
      </c>
      <c r="J2909" s="13" t="s">
        <v>17492</v>
      </c>
      <c r="K2909" s="13" t="s">
        <v>17493</v>
      </c>
      <c r="L2909" s="13" t="s">
        <v>17494</v>
      </c>
      <c r="M2909" s="13" t="s">
        <v>53</v>
      </c>
      <c r="N2909" s="13" t="s">
        <v>249</v>
      </c>
      <c r="O2909" s="14"/>
      <c r="P2909" s="13" t="s">
        <v>16627</v>
      </c>
      <c r="Q2909" s="16" t="s">
        <v>17495</v>
      </c>
    </row>
    <row r="2910" customFormat="false" ht="44" hidden="false" customHeight="false" outlineLevel="0" collapsed="false">
      <c r="A2910" s="13" t="s">
        <v>17496</v>
      </c>
      <c r="B2910" s="14" t="s">
        <v>194</v>
      </c>
      <c r="C2910" s="13" t="s">
        <v>201</v>
      </c>
      <c r="D2910" s="14" t="s">
        <v>17497</v>
      </c>
      <c r="E2910" s="15" t="s">
        <v>17498</v>
      </c>
      <c r="F2910" s="14" t="s">
        <v>415</v>
      </c>
      <c r="G2910" s="16" t="s">
        <v>17499</v>
      </c>
      <c r="H2910" s="13" t="s">
        <v>17490</v>
      </c>
      <c r="I2910" s="13" t="s">
        <v>17500</v>
      </c>
      <c r="J2910" s="13" t="s">
        <v>17501</v>
      </c>
      <c r="K2910" s="13" t="s">
        <v>17502</v>
      </c>
      <c r="L2910" s="13" t="s">
        <v>17503</v>
      </c>
      <c r="M2910" s="13" t="s">
        <v>53</v>
      </c>
      <c r="N2910" s="13" t="s">
        <v>249</v>
      </c>
      <c r="O2910" s="14"/>
      <c r="P2910" s="13" t="s">
        <v>16627</v>
      </c>
      <c r="Q2910" s="16" t="s">
        <v>17504</v>
      </c>
    </row>
    <row r="2911" customFormat="false" ht="58.2" hidden="false" customHeight="false" outlineLevel="0" collapsed="false">
      <c r="A2911" s="13" t="s">
        <v>17505</v>
      </c>
      <c r="B2911" s="14" t="s">
        <v>194</v>
      </c>
      <c r="C2911" s="13" t="s">
        <v>201</v>
      </c>
      <c r="D2911" s="14" t="s">
        <v>17506</v>
      </c>
      <c r="E2911" s="16" t="s">
        <v>17507</v>
      </c>
      <c r="F2911" s="14" t="s">
        <v>415</v>
      </c>
      <c r="G2911" s="16" t="s">
        <v>17508</v>
      </c>
      <c r="H2911" s="13" t="s">
        <v>17459</v>
      </c>
      <c r="I2911" s="13" t="s">
        <v>17509</v>
      </c>
      <c r="J2911" s="13" t="s">
        <v>17510</v>
      </c>
      <c r="K2911" s="13" t="s">
        <v>17511</v>
      </c>
      <c r="L2911" s="13" t="s">
        <v>17512</v>
      </c>
      <c r="M2911" s="13" t="s">
        <v>53</v>
      </c>
      <c r="N2911" s="13" t="s">
        <v>249</v>
      </c>
      <c r="O2911" s="14"/>
      <c r="P2911" s="13" t="s">
        <v>16627</v>
      </c>
      <c r="Q2911" s="16" t="s">
        <v>17513</v>
      </c>
    </row>
    <row r="2912" customFormat="false" ht="100.7" hidden="false" customHeight="false" outlineLevel="0" collapsed="false">
      <c r="A2912" s="13" t="s">
        <v>17514</v>
      </c>
      <c r="B2912" s="14" t="s">
        <v>194</v>
      </c>
      <c r="C2912" s="13" t="s">
        <v>203</v>
      </c>
      <c r="D2912" s="14" t="s">
        <v>17515</v>
      </c>
      <c r="E2912" s="16" t="s">
        <v>17516</v>
      </c>
      <c r="F2912" s="14" t="s">
        <v>415</v>
      </c>
      <c r="G2912" s="16" t="s">
        <v>17517</v>
      </c>
      <c r="H2912" s="13" t="s">
        <v>17518</v>
      </c>
      <c r="I2912" s="13" t="s">
        <v>17519</v>
      </c>
      <c r="J2912" s="13" t="s">
        <v>17520</v>
      </c>
      <c r="K2912" s="14"/>
      <c r="L2912" s="14"/>
      <c r="M2912" s="13" t="s">
        <v>53</v>
      </c>
      <c r="N2912" s="13" t="s">
        <v>249</v>
      </c>
      <c r="O2912" s="14"/>
      <c r="P2912" s="13" t="s">
        <v>16627</v>
      </c>
      <c r="Q2912" s="16" t="s">
        <v>17521</v>
      </c>
    </row>
    <row r="2913" customFormat="false" ht="58.2" hidden="false" customHeight="false" outlineLevel="0" collapsed="false">
      <c r="A2913" s="13" t="s">
        <v>17522</v>
      </c>
      <c r="B2913" s="14" t="s">
        <v>194</v>
      </c>
      <c r="C2913" s="13" t="s">
        <v>203</v>
      </c>
      <c r="D2913" s="14" t="s">
        <v>17515</v>
      </c>
      <c r="E2913" s="16" t="s">
        <v>17523</v>
      </c>
      <c r="F2913" s="14" t="s">
        <v>415</v>
      </c>
      <c r="G2913" s="16" t="s">
        <v>17517</v>
      </c>
      <c r="H2913" s="13" t="s">
        <v>17518</v>
      </c>
      <c r="I2913" s="13" t="s">
        <v>17524</v>
      </c>
      <c r="J2913" s="13" t="s">
        <v>17525</v>
      </c>
      <c r="K2913" s="13" t="s">
        <v>17526</v>
      </c>
      <c r="L2913" s="13" t="s">
        <v>17527</v>
      </c>
      <c r="M2913" s="13" t="s">
        <v>52</v>
      </c>
      <c r="N2913" s="13" t="s">
        <v>249</v>
      </c>
      <c r="O2913" s="14"/>
      <c r="P2913" s="13" t="s">
        <v>16627</v>
      </c>
      <c r="Q2913" s="16" t="s">
        <v>17528</v>
      </c>
    </row>
    <row r="2914" customFormat="false" ht="44" hidden="false" customHeight="false" outlineLevel="0" collapsed="false">
      <c r="A2914" s="13" t="s">
        <v>17529</v>
      </c>
      <c r="B2914" s="14" t="s">
        <v>194</v>
      </c>
      <c r="C2914" s="13" t="s">
        <v>203</v>
      </c>
      <c r="D2914" s="14" t="s">
        <v>17515</v>
      </c>
      <c r="E2914" s="16" t="s">
        <v>17530</v>
      </c>
      <c r="F2914" s="14" t="s">
        <v>415</v>
      </c>
      <c r="G2914" s="16" t="s">
        <v>17517</v>
      </c>
      <c r="H2914" s="13" t="s">
        <v>17531</v>
      </c>
      <c r="I2914" s="13" t="s">
        <v>17532</v>
      </c>
      <c r="J2914" s="13" t="s">
        <v>17533</v>
      </c>
      <c r="K2914" s="13" t="s">
        <v>17534</v>
      </c>
      <c r="L2914" s="13" t="s">
        <v>17535</v>
      </c>
      <c r="M2914" s="13" t="s">
        <v>53</v>
      </c>
      <c r="N2914" s="13" t="s">
        <v>249</v>
      </c>
      <c r="O2914" s="14"/>
      <c r="P2914" s="13" t="s">
        <v>16627</v>
      </c>
      <c r="Q2914" s="16" t="s">
        <v>17536</v>
      </c>
    </row>
    <row r="2915" customFormat="false" ht="58.2" hidden="false" customHeight="false" outlineLevel="0" collapsed="false">
      <c r="A2915" s="13" t="s">
        <v>17537</v>
      </c>
      <c r="B2915" s="14" t="s">
        <v>194</v>
      </c>
      <c r="C2915" s="13" t="s">
        <v>203</v>
      </c>
      <c r="D2915" s="14" t="s">
        <v>4790</v>
      </c>
      <c r="E2915" s="16" t="s">
        <v>17538</v>
      </c>
      <c r="F2915" s="14" t="s">
        <v>415</v>
      </c>
      <c r="G2915" s="16" t="s">
        <v>17539</v>
      </c>
      <c r="H2915" s="13" t="s">
        <v>17518</v>
      </c>
      <c r="I2915" s="13" t="s">
        <v>17540</v>
      </c>
      <c r="J2915" s="13" t="s">
        <v>17541</v>
      </c>
      <c r="K2915" s="13" t="s">
        <v>17542</v>
      </c>
      <c r="L2915" s="13" t="s">
        <v>17543</v>
      </c>
      <c r="M2915" s="13" t="s">
        <v>53</v>
      </c>
      <c r="N2915" s="13" t="s">
        <v>249</v>
      </c>
      <c r="O2915" s="14"/>
      <c r="P2915" s="13" t="s">
        <v>16627</v>
      </c>
      <c r="Q2915" s="16" t="s">
        <v>17544</v>
      </c>
    </row>
    <row r="2916" customFormat="false" ht="44" hidden="false" customHeight="false" outlineLevel="0" collapsed="false">
      <c r="A2916" s="13" t="s">
        <v>17545</v>
      </c>
      <c r="B2916" s="14" t="s">
        <v>194</v>
      </c>
      <c r="C2916" s="13" t="s">
        <v>203</v>
      </c>
      <c r="D2916" s="14" t="s">
        <v>4790</v>
      </c>
      <c r="E2916" s="16" t="s">
        <v>17546</v>
      </c>
      <c r="F2916" s="14" t="s">
        <v>415</v>
      </c>
      <c r="G2916" s="16" t="s">
        <v>17539</v>
      </c>
      <c r="H2916" s="13" t="s">
        <v>17531</v>
      </c>
      <c r="I2916" s="13" t="s">
        <v>17547</v>
      </c>
      <c r="J2916" s="13" t="s">
        <v>17548</v>
      </c>
      <c r="K2916" s="13" t="s">
        <v>17549</v>
      </c>
      <c r="L2916" s="13" t="s">
        <v>17550</v>
      </c>
      <c r="M2916" s="13" t="s">
        <v>53</v>
      </c>
      <c r="N2916" s="13" t="s">
        <v>249</v>
      </c>
      <c r="O2916" s="14"/>
      <c r="P2916" s="13" t="s">
        <v>16627</v>
      </c>
      <c r="Q2916" s="16" t="s">
        <v>17551</v>
      </c>
    </row>
    <row r="2917" customFormat="false" ht="129.1" hidden="false" customHeight="false" outlineLevel="0" collapsed="false">
      <c r="A2917" s="13" t="s">
        <v>17552</v>
      </c>
      <c r="B2917" s="14" t="s">
        <v>194</v>
      </c>
      <c r="C2917" s="13" t="s">
        <v>203</v>
      </c>
      <c r="D2917" s="13" t="s">
        <v>17553</v>
      </c>
      <c r="E2917" s="16" t="s">
        <v>17554</v>
      </c>
      <c r="F2917" s="14" t="s">
        <v>396</v>
      </c>
      <c r="G2917" s="16" t="s">
        <v>17555</v>
      </c>
      <c r="H2917" s="13" t="s">
        <v>17531</v>
      </c>
      <c r="I2917" s="13" t="s">
        <v>17556</v>
      </c>
      <c r="J2917" s="14" t="s">
        <v>17557</v>
      </c>
      <c r="K2917" s="14"/>
      <c r="L2917" s="14"/>
      <c r="M2917" s="13" t="s">
        <v>54</v>
      </c>
      <c r="N2917" s="13" t="s">
        <v>249</v>
      </c>
      <c r="O2917" s="14"/>
      <c r="P2917" s="13" t="s">
        <v>16627</v>
      </c>
      <c r="Q2917" s="16" t="s">
        <v>17558</v>
      </c>
    </row>
    <row r="2918" customFormat="false" ht="72.35" hidden="false" customHeight="false" outlineLevel="0" collapsed="false">
      <c r="A2918" s="13" t="s">
        <v>17559</v>
      </c>
      <c r="B2918" s="14" t="s">
        <v>194</v>
      </c>
      <c r="C2918" s="13" t="s">
        <v>205</v>
      </c>
      <c r="D2918" s="14" t="s">
        <v>17560</v>
      </c>
      <c r="E2918" s="16" t="s">
        <v>17561</v>
      </c>
      <c r="F2918" s="14" t="s">
        <v>415</v>
      </c>
      <c r="G2918" s="16" t="s">
        <v>17562</v>
      </c>
      <c r="H2918" s="13" t="s">
        <v>17563</v>
      </c>
      <c r="I2918" s="13" t="s">
        <v>12596</v>
      </c>
      <c r="J2918" s="13" t="s">
        <v>12597</v>
      </c>
      <c r="K2918" s="13" t="s">
        <v>12598</v>
      </c>
      <c r="L2918" s="13" t="s">
        <v>12599</v>
      </c>
      <c r="M2918" s="13" t="s">
        <v>53</v>
      </c>
      <c r="N2918" s="13" t="s">
        <v>249</v>
      </c>
      <c r="O2918" s="14"/>
      <c r="P2918" s="13" t="s">
        <v>16627</v>
      </c>
      <c r="Q2918" s="16" t="s">
        <v>17564</v>
      </c>
    </row>
    <row r="2919" customFormat="false" ht="29.85" hidden="false" customHeight="false" outlineLevel="0" collapsed="false">
      <c r="A2919" s="13" t="s">
        <v>17565</v>
      </c>
      <c r="B2919" s="14" t="s">
        <v>194</v>
      </c>
      <c r="C2919" s="13" t="s">
        <v>205</v>
      </c>
      <c r="D2919" s="14" t="s">
        <v>17560</v>
      </c>
      <c r="E2919" s="16" t="s">
        <v>17566</v>
      </c>
      <c r="F2919" s="14" t="s">
        <v>415</v>
      </c>
      <c r="G2919" s="16" t="s">
        <v>17562</v>
      </c>
      <c r="H2919" s="13" t="s">
        <v>17563</v>
      </c>
      <c r="I2919" s="13" t="s">
        <v>17567</v>
      </c>
      <c r="J2919" s="13" t="s">
        <v>17568</v>
      </c>
      <c r="K2919" s="13" t="s">
        <v>17569</v>
      </c>
      <c r="L2919" s="13" t="s">
        <v>17570</v>
      </c>
      <c r="M2919" s="13" t="s">
        <v>53</v>
      </c>
      <c r="N2919" s="13" t="s">
        <v>249</v>
      </c>
      <c r="O2919" s="14"/>
      <c r="P2919" s="13" t="s">
        <v>16627</v>
      </c>
      <c r="Q2919" s="15" t="s">
        <v>17571</v>
      </c>
    </row>
    <row r="2920" customFormat="false" ht="44" hidden="false" customHeight="false" outlineLevel="0" collapsed="false">
      <c r="A2920" s="13" t="s">
        <v>17572</v>
      </c>
      <c r="B2920" s="14" t="s">
        <v>194</v>
      </c>
      <c r="C2920" s="13" t="s">
        <v>205</v>
      </c>
      <c r="D2920" s="14" t="s">
        <v>17573</v>
      </c>
      <c r="E2920" s="15" t="s">
        <v>17574</v>
      </c>
      <c r="F2920" s="14" t="s">
        <v>415</v>
      </c>
      <c r="G2920" s="16" t="s">
        <v>17575</v>
      </c>
      <c r="H2920" s="13" t="s">
        <v>17576</v>
      </c>
      <c r="I2920" s="13" t="s">
        <v>17577</v>
      </c>
      <c r="J2920" s="13" t="s">
        <v>17578</v>
      </c>
      <c r="K2920" s="13" t="s">
        <v>17579</v>
      </c>
      <c r="L2920" s="13" t="s">
        <v>17580</v>
      </c>
      <c r="M2920" s="13" t="s">
        <v>53</v>
      </c>
      <c r="N2920" s="13" t="s">
        <v>249</v>
      </c>
      <c r="O2920" s="14"/>
      <c r="P2920" s="13" t="s">
        <v>16627</v>
      </c>
      <c r="Q2920" s="16" t="s">
        <v>17581</v>
      </c>
    </row>
    <row r="2921" customFormat="false" ht="44" hidden="false" customHeight="false" outlineLevel="0" collapsed="false">
      <c r="A2921" s="13" t="s">
        <v>17582</v>
      </c>
      <c r="B2921" s="14" t="s">
        <v>194</v>
      </c>
      <c r="C2921" s="13" t="s">
        <v>205</v>
      </c>
      <c r="D2921" s="14" t="s">
        <v>17573</v>
      </c>
      <c r="E2921" s="16" t="s">
        <v>17583</v>
      </c>
      <c r="F2921" s="14" t="s">
        <v>415</v>
      </c>
      <c r="G2921" s="16" t="s">
        <v>17575</v>
      </c>
      <c r="H2921" s="13" t="s">
        <v>17563</v>
      </c>
      <c r="I2921" s="13" t="s">
        <v>17567</v>
      </c>
      <c r="J2921" s="13" t="s">
        <v>17568</v>
      </c>
      <c r="K2921" s="13" t="s">
        <v>17569</v>
      </c>
      <c r="L2921" s="13" t="s">
        <v>17570</v>
      </c>
      <c r="M2921" s="13" t="s">
        <v>53</v>
      </c>
      <c r="N2921" s="13" t="s">
        <v>249</v>
      </c>
      <c r="O2921" s="14"/>
      <c r="P2921" s="13" t="s">
        <v>16627</v>
      </c>
      <c r="Q2921" s="16" t="s">
        <v>17584</v>
      </c>
    </row>
    <row r="2922" customFormat="false" ht="58.2" hidden="false" customHeight="false" outlineLevel="0" collapsed="false">
      <c r="A2922" s="13" t="s">
        <v>17585</v>
      </c>
      <c r="B2922" s="14" t="s">
        <v>194</v>
      </c>
      <c r="C2922" s="13" t="s">
        <v>205</v>
      </c>
      <c r="D2922" s="14" t="s">
        <v>17586</v>
      </c>
      <c r="E2922" s="15" t="s">
        <v>17587</v>
      </c>
      <c r="F2922" s="14" t="s">
        <v>415</v>
      </c>
      <c r="G2922" s="16" t="s">
        <v>17588</v>
      </c>
      <c r="H2922" s="13" t="s">
        <v>17563</v>
      </c>
      <c r="I2922" s="13" t="s">
        <v>17589</v>
      </c>
      <c r="J2922" s="13" t="s">
        <v>17590</v>
      </c>
      <c r="K2922" s="13" t="s">
        <v>17591</v>
      </c>
      <c r="L2922" s="13" t="s">
        <v>17592</v>
      </c>
      <c r="M2922" s="13" t="s">
        <v>52</v>
      </c>
      <c r="N2922" s="13" t="s">
        <v>249</v>
      </c>
      <c r="O2922" s="14"/>
      <c r="P2922" s="13" t="s">
        <v>16627</v>
      </c>
      <c r="Q2922" s="16" t="s">
        <v>17593</v>
      </c>
    </row>
    <row r="2923" customFormat="false" ht="72.35" hidden="false" customHeight="false" outlineLevel="0" collapsed="false">
      <c r="A2923" s="13" t="s">
        <v>17594</v>
      </c>
      <c r="B2923" s="14" t="s">
        <v>194</v>
      </c>
      <c r="C2923" s="13" t="s">
        <v>205</v>
      </c>
      <c r="D2923" s="14" t="s">
        <v>17595</v>
      </c>
      <c r="E2923" s="16" t="s">
        <v>17596</v>
      </c>
      <c r="F2923" s="14" t="s">
        <v>415</v>
      </c>
      <c r="G2923" s="16" t="s">
        <v>17597</v>
      </c>
      <c r="H2923" s="13" t="s">
        <v>17598</v>
      </c>
      <c r="I2923" s="13" t="s">
        <v>17599</v>
      </c>
      <c r="J2923" s="13" t="s">
        <v>17600</v>
      </c>
      <c r="K2923" s="13" t="s">
        <v>17601</v>
      </c>
      <c r="L2923" s="13" t="s">
        <v>17602</v>
      </c>
      <c r="M2923" s="13" t="s">
        <v>52</v>
      </c>
      <c r="N2923" s="13" t="s">
        <v>249</v>
      </c>
      <c r="O2923" s="14"/>
      <c r="P2923" s="13" t="s">
        <v>16627</v>
      </c>
      <c r="Q2923" s="16" t="s">
        <v>17603</v>
      </c>
    </row>
    <row r="2924" customFormat="false" ht="58.2" hidden="false" customHeight="false" outlineLevel="0" collapsed="false">
      <c r="A2924" s="13" t="s">
        <v>17604</v>
      </c>
      <c r="B2924" s="14" t="s">
        <v>194</v>
      </c>
      <c r="C2924" s="13" t="s">
        <v>205</v>
      </c>
      <c r="D2924" s="14" t="s">
        <v>17595</v>
      </c>
      <c r="E2924" s="16" t="s">
        <v>17605</v>
      </c>
      <c r="F2924" s="14" t="s">
        <v>396</v>
      </c>
      <c r="G2924" s="16" t="s">
        <v>17597</v>
      </c>
      <c r="H2924" s="13" t="s">
        <v>17598</v>
      </c>
      <c r="I2924" s="13" t="s">
        <v>17606</v>
      </c>
      <c r="J2924" s="13" t="s">
        <v>17607</v>
      </c>
      <c r="K2924" s="13" t="s">
        <v>17608</v>
      </c>
      <c r="L2924" s="13" t="s">
        <v>17609</v>
      </c>
      <c r="M2924" s="13" t="s">
        <v>56</v>
      </c>
      <c r="N2924" s="13" t="s">
        <v>249</v>
      </c>
      <c r="O2924" s="14"/>
      <c r="P2924" s="13" t="s">
        <v>16627</v>
      </c>
      <c r="Q2924" s="16" t="s">
        <v>17610</v>
      </c>
    </row>
    <row r="2925" customFormat="false" ht="58.2" hidden="false" customHeight="false" outlineLevel="0" collapsed="false">
      <c r="A2925" s="13" t="s">
        <v>17611</v>
      </c>
      <c r="B2925" s="14" t="s">
        <v>194</v>
      </c>
      <c r="C2925" s="13" t="s">
        <v>205</v>
      </c>
      <c r="D2925" s="14" t="s">
        <v>17612</v>
      </c>
      <c r="E2925" s="15" t="s">
        <v>17613</v>
      </c>
      <c r="F2925" s="14" t="s">
        <v>415</v>
      </c>
      <c r="G2925" s="16" t="s">
        <v>17614</v>
      </c>
      <c r="H2925" s="13" t="s">
        <v>17563</v>
      </c>
      <c r="I2925" s="13" t="s">
        <v>17615</v>
      </c>
      <c r="J2925" s="13" t="s">
        <v>17616</v>
      </c>
      <c r="K2925" s="13" t="s">
        <v>17617</v>
      </c>
      <c r="L2925" s="13" t="s">
        <v>17618</v>
      </c>
      <c r="M2925" s="13" t="s">
        <v>56</v>
      </c>
      <c r="N2925" s="13" t="s">
        <v>249</v>
      </c>
      <c r="O2925" s="14"/>
      <c r="P2925" s="13" t="s">
        <v>16627</v>
      </c>
      <c r="Q2925" s="16" t="s">
        <v>17619</v>
      </c>
    </row>
    <row r="2926" customFormat="false" ht="72.35" hidden="false" customHeight="false" outlineLevel="0" collapsed="false">
      <c r="A2926" s="13" t="s">
        <v>17620</v>
      </c>
      <c r="B2926" s="14" t="s">
        <v>194</v>
      </c>
      <c r="C2926" s="13" t="s">
        <v>205</v>
      </c>
      <c r="D2926" s="14" t="s">
        <v>17612</v>
      </c>
      <c r="E2926" s="16" t="s">
        <v>17621</v>
      </c>
      <c r="F2926" s="14" t="s">
        <v>415</v>
      </c>
      <c r="G2926" s="16" t="s">
        <v>17614</v>
      </c>
      <c r="H2926" s="13" t="s">
        <v>17622</v>
      </c>
      <c r="I2926" s="13" t="s">
        <v>17623</v>
      </c>
      <c r="J2926" s="13" t="s">
        <v>17624</v>
      </c>
      <c r="K2926" s="13" t="s">
        <v>17625</v>
      </c>
      <c r="L2926" s="13" t="s">
        <v>17626</v>
      </c>
      <c r="M2926" s="13" t="s">
        <v>52</v>
      </c>
      <c r="N2926" s="13" t="s">
        <v>249</v>
      </c>
      <c r="O2926" s="14"/>
      <c r="P2926" s="13" t="s">
        <v>16627</v>
      </c>
      <c r="Q2926" s="16" t="s">
        <v>17627</v>
      </c>
    </row>
    <row r="2927" customFormat="false" ht="58.2" hidden="false" customHeight="false" outlineLevel="0" collapsed="false">
      <c r="A2927" s="13" t="s">
        <v>17628</v>
      </c>
      <c r="B2927" s="14" t="s">
        <v>194</v>
      </c>
      <c r="C2927" s="13" t="s">
        <v>205</v>
      </c>
      <c r="D2927" s="14" t="s">
        <v>17629</v>
      </c>
      <c r="E2927" s="15" t="s">
        <v>17630</v>
      </c>
      <c r="F2927" s="14" t="s">
        <v>415</v>
      </c>
      <c r="G2927" s="16" t="s">
        <v>17631</v>
      </c>
      <c r="H2927" s="13" t="s">
        <v>17632</v>
      </c>
      <c r="I2927" s="13" t="s">
        <v>17633</v>
      </c>
      <c r="J2927" s="13" t="s">
        <v>17634</v>
      </c>
      <c r="K2927" s="14"/>
      <c r="L2927" s="14"/>
      <c r="M2927" s="13" t="s">
        <v>53</v>
      </c>
      <c r="N2927" s="13" t="s">
        <v>249</v>
      </c>
      <c r="O2927" s="14"/>
      <c r="P2927" s="13" t="s">
        <v>16627</v>
      </c>
      <c r="Q2927" s="16" t="s">
        <v>17635</v>
      </c>
    </row>
    <row r="2928" customFormat="false" ht="129.1" hidden="false" customHeight="false" outlineLevel="0" collapsed="false">
      <c r="A2928" s="13" t="s">
        <v>17636</v>
      </c>
      <c r="B2928" s="14" t="s">
        <v>194</v>
      </c>
      <c r="C2928" s="13" t="s">
        <v>205</v>
      </c>
      <c r="D2928" s="14" t="s">
        <v>17629</v>
      </c>
      <c r="E2928" s="16" t="s">
        <v>17637</v>
      </c>
      <c r="F2928" s="14" t="s">
        <v>396</v>
      </c>
      <c r="G2928" s="16" t="s">
        <v>17631</v>
      </c>
      <c r="H2928" s="13" t="s">
        <v>17632</v>
      </c>
      <c r="I2928" s="13" t="s">
        <v>17638</v>
      </c>
      <c r="J2928" s="14" t="s">
        <v>17639</v>
      </c>
      <c r="K2928" s="14"/>
      <c r="L2928" s="14"/>
      <c r="M2928" s="13" t="s">
        <v>54</v>
      </c>
      <c r="N2928" s="13" t="s">
        <v>249</v>
      </c>
      <c r="O2928" s="14"/>
      <c r="P2928" s="13" t="s">
        <v>16627</v>
      </c>
      <c r="Q2928" s="16" t="s">
        <v>17640</v>
      </c>
    </row>
    <row r="2929" customFormat="false" ht="72.35" hidden="false" customHeight="false" outlineLevel="0" collapsed="false">
      <c r="A2929" s="13" t="s">
        <v>17641</v>
      </c>
      <c r="B2929" s="14" t="s">
        <v>194</v>
      </c>
      <c r="C2929" s="13" t="s">
        <v>205</v>
      </c>
      <c r="D2929" s="14" t="s">
        <v>11262</v>
      </c>
      <c r="E2929" s="15" t="s">
        <v>17642</v>
      </c>
      <c r="F2929" s="14" t="s">
        <v>415</v>
      </c>
      <c r="G2929" s="16" t="s">
        <v>17643</v>
      </c>
      <c r="H2929" s="13" t="s">
        <v>17598</v>
      </c>
      <c r="I2929" s="13" t="s">
        <v>17644</v>
      </c>
      <c r="J2929" s="13" t="s">
        <v>17645</v>
      </c>
      <c r="K2929" s="13" t="s">
        <v>17646</v>
      </c>
      <c r="L2929" s="13" t="s">
        <v>17647</v>
      </c>
      <c r="M2929" s="13" t="s">
        <v>56</v>
      </c>
      <c r="N2929" s="13" t="s">
        <v>249</v>
      </c>
      <c r="O2929" s="14"/>
      <c r="P2929" s="13" t="s">
        <v>16627</v>
      </c>
      <c r="Q2929" s="16" t="s">
        <v>17648</v>
      </c>
    </row>
    <row r="2930" customFormat="false" ht="86.55" hidden="false" customHeight="false" outlineLevel="0" collapsed="false">
      <c r="A2930" s="13" t="s">
        <v>17649</v>
      </c>
      <c r="B2930" s="14" t="s">
        <v>194</v>
      </c>
      <c r="C2930" s="13" t="s">
        <v>205</v>
      </c>
      <c r="D2930" s="14" t="s">
        <v>11271</v>
      </c>
      <c r="E2930" s="16" t="s">
        <v>17650</v>
      </c>
      <c r="F2930" s="14" t="s">
        <v>415</v>
      </c>
      <c r="G2930" s="16" t="s">
        <v>17651</v>
      </c>
      <c r="H2930" s="13" t="s">
        <v>17652</v>
      </c>
      <c r="I2930" s="13" t="s">
        <v>11274</v>
      </c>
      <c r="J2930" s="13" t="s">
        <v>11275</v>
      </c>
      <c r="K2930" s="13" t="s">
        <v>11276</v>
      </c>
      <c r="L2930" s="13" t="s">
        <v>11277</v>
      </c>
      <c r="M2930" s="13" t="s">
        <v>56</v>
      </c>
      <c r="N2930" s="13" t="s">
        <v>249</v>
      </c>
      <c r="O2930" s="14"/>
      <c r="P2930" s="13" t="s">
        <v>16627</v>
      </c>
      <c r="Q2930" s="16" t="s">
        <v>17653</v>
      </c>
    </row>
    <row r="2931" customFormat="false" ht="72.35" hidden="false" customHeight="false" outlineLevel="0" collapsed="false">
      <c r="A2931" s="13" t="s">
        <v>17654</v>
      </c>
      <c r="B2931" s="14" t="s">
        <v>194</v>
      </c>
      <c r="C2931" s="13" t="s">
        <v>205</v>
      </c>
      <c r="D2931" s="14" t="s">
        <v>17655</v>
      </c>
      <c r="E2931" s="16" t="s">
        <v>17656</v>
      </c>
      <c r="F2931" s="14" t="s">
        <v>415</v>
      </c>
      <c r="G2931" s="16" t="s">
        <v>17657</v>
      </c>
      <c r="H2931" s="13" t="s">
        <v>17658</v>
      </c>
      <c r="I2931" s="13" t="s">
        <v>17659</v>
      </c>
      <c r="J2931" s="13" t="s">
        <v>17660</v>
      </c>
      <c r="K2931" s="13" t="s">
        <v>17661</v>
      </c>
      <c r="L2931" s="13" t="s">
        <v>17662</v>
      </c>
      <c r="M2931" s="13" t="s">
        <v>53</v>
      </c>
      <c r="N2931" s="13" t="s">
        <v>249</v>
      </c>
      <c r="O2931" s="14"/>
      <c r="P2931" s="13" t="s">
        <v>16627</v>
      </c>
      <c r="Q2931" s="16" t="s">
        <v>17663</v>
      </c>
    </row>
    <row r="2932" customFormat="false" ht="72.35" hidden="false" customHeight="false" outlineLevel="0" collapsed="false">
      <c r="A2932" s="13" t="s">
        <v>17664</v>
      </c>
      <c r="B2932" s="14" t="s">
        <v>194</v>
      </c>
      <c r="C2932" s="13" t="s">
        <v>205</v>
      </c>
      <c r="D2932" s="14" t="s">
        <v>17655</v>
      </c>
      <c r="E2932" s="16" t="s">
        <v>17665</v>
      </c>
      <c r="F2932" s="14" t="s">
        <v>396</v>
      </c>
      <c r="G2932" s="16" t="s">
        <v>17657</v>
      </c>
      <c r="H2932" s="13" t="s">
        <v>17666</v>
      </c>
      <c r="I2932" s="13" t="s">
        <v>17667</v>
      </c>
      <c r="J2932" s="14" t="s">
        <v>17668</v>
      </c>
      <c r="K2932" s="14"/>
      <c r="L2932" s="14"/>
      <c r="M2932" s="13" t="s">
        <v>54</v>
      </c>
      <c r="N2932" s="13" t="s">
        <v>249</v>
      </c>
      <c r="O2932" s="14"/>
      <c r="P2932" s="13" t="s">
        <v>16627</v>
      </c>
      <c r="Q2932" s="16" t="s">
        <v>17669</v>
      </c>
    </row>
    <row r="2933" customFormat="false" ht="86.55" hidden="false" customHeight="false" outlineLevel="0" collapsed="false">
      <c r="A2933" s="13" t="s">
        <v>17670</v>
      </c>
      <c r="B2933" s="14" t="s">
        <v>194</v>
      </c>
      <c r="C2933" s="13" t="s">
        <v>205</v>
      </c>
      <c r="D2933" s="14" t="s">
        <v>17671</v>
      </c>
      <c r="E2933" s="16" t="s">
        <v>17672</v>
      </c>
      <c r="F2933" s="14" t="s">
        <v>415</v>
      </c>
      <c r="G2933" s="16" t="s">
        <v>17673</v>
      </c>
      <c r="H2933" s="13" t="s">
        <v>17666</v>
      </c>
      <c r="I2933" s="13" t="s">
        <v>17674</v>
      </c>
      <c r="J2933" s="13" t="s">
        <v>17675</v>
      </c>
      <c r="K2933" s="13" t="s">
        <v>17676</v>
      </c>
      <c r="L2933" s="13" t="s">
        <v>17677</v>
      </c>
      <c r="M2933" s="13" t="s">
        <v>53</v>
      </c>
      <c r="N2933" s="13" t="s">
        <v>249</v>
      </c>
      <c r="O2933" s="14"/>
      <c r="P2933" s="13" t="s">
        <v>16627</v>
      </c>
      <c r="Q2933" s="16" t="s">
        <v>17678</v>
      </c>
    </row>
    <row r="2934" customFormat="false" ht="72.35" hidden="false" customHeight="false" outlineLevel="0" collapsed="false">
      <c r="A2934" s="13" t="s">
        <v>17679</v>
      </c>
      <c r="B2934" s="14" t="s">
        <v>194</v>
      </c>
      <c r="C2934" s="13" t="s">
        <v>205</v>
      </c>
      <c r="D2934" s="14" t="s">
        <v>17680</v>
      </c>
      <c r="E2934" s="16" t="s">
        <v>17681</v>
      </c>
      <c r="F2934" s="14" t="s">
        <v>415</v>
      </c>
      <c r="G2934" s="16" t="s">
        <v>17682</v>
      </c>
      <c r="H2934" s="13" t="s">
        <v>17683</v>
      </c>
      <c r="I2934" s="13" t="s">
        <v>17684</v>
      </c>
      <c r="J2934" s="13" t="s">
        <v>17685</v>
      </c>
      <c r="K2934" s="13" t="s">
        <v>17686</v>
      </c>
      <c r="L2934" s="13" t="s">
        <v>17687</v>
      </c>
      <c r="M2934" s="13" t="s">
        <v>53</v>
      </c>
      <c r="N2934" s="13" t="s">
        <v>249</v>
      </c>
      <c r="O2934" s="14"/>
      <c r="P2934" s="13" t="s">
        <v>16627</v>
      </c>
      <c r="Q2934" s="16" t="s">
        <v>17688</v>
      </c>
    </row>
    <row r="2935" customFormat="false" ht="44" hidden="false" customHeight="false" outlineLevel="0" collapsed="false">
      <c r="A2935" s="13" t="s">
        <v>17689</v>
      </c>
      <c r="B2935" s="14" t="s">
        <v>194</v>
      </c>
      <c r="C2935" s="13" t="s">
        <v>205</v>
      </c>
      <c r="D2935" s="14" t="s">
        <v>17690</v>
      </c>
      <c r="E2935" s="16" t="s">
        <v>17691</v>
      </c>
      <c r="F2935" s="14" t="s">
        <v>415</v>
      </c>
      <c r="G2935" s="16" t="s">
        <v>17692</v>
      </c>
      <c r="H2935" s="13" t="s">
        <v>17693</v>
      </c>
      <c r="I2935" s="13" t="s">
        <v>17694</v>
      </c>
      <c r="J2935" s="13" t="s">
        <v>17695</v>
      </c>
      <c r="K2935" s="13" t="s">
        <v>17696</v>
      </c>
      <c r="L2935" s="13" t="s">
        <v>17697</v>
      </c>
      <c r="M2935" s="13" t="s">
        <v>53</v>
      </c>
      <c r="N2935" s="13" t="s">
        <v>249</v>
      </c>
      <c r="O2935" s="14"/>
      <c r="P2935" s="13" t="s">
        <v>16627</v>
      </c>
      <c r="Q2935" s="16" t="s">
        <v>17698</v>
      </c>
    </row>
    <row r="2936" customFormat="false" ht="72.35" hidden="false" customHeight="false" outlineLevel="0" collapsed="false">
      <c r="A2936" s="13" t="s">
        <v>17699</v>
      </c>
      <c r="B2936" s="14" t="s">
        <v>194</v>
      </c>
      <c r="C2936" s="13" t="s">
        <v>205</v>
      </c>
      <c r="D2936" s="14" t="s">
        <v>17700</v>
      </c>
      <c r="E2936" s="16" t="s">
        <v>17701</v>
      </c>
      <c r="F2936" s="14" t="s">
        <v>415</v>
      </c>
      <c r="G2936" s="16" t="s">
        <v>17702</v>
      </c>
      <c r="H2936" s="13" t="s">
        <v>17658</v>
      </c>
      <c r="I2936" s="13" t="s">
        <v>17703</v>
      </c>
      <c r="J2936" s="13" t="s">
        <v>17704</v>
      </c>
      <c r="K2936" s="13" t="s">
        <v>17705</v>
      </c>
      <c r="L2936" s="13" t="s">
        <v>17706</v>
      </c>
      <c r="M2936" s="13" t="s">
        <v>52</v>
      </c>
      <c r="N2936" s="13" t="s">
        <v>249</v>
      </c>
      <c r="O2936" s="14"/>
      <c r="P2936" s="13" t="s">
        <v>16627</v>
      </c>
      <c r="Q2936" s="16" t="s">
        <v>17707</v>
      </c>
    </row>
    <row r="2937" customFormat="false" ht="72.35" hidden="false" customHeight="false" outlineLevel="0" collapsed="false">
      <c r="A2937" s="13" t="s">
        <v>17708</v>
      </c>
      <c r="B2937" s="14" t="s">
        <v>194</v>
      </c>
      <c r="C2937" s="13" t="s">
        <v>205</v>
      </c>
      <c r="D2937" s="14" t="s">
        <v>17709</v>
      </c>
      <c r="E2937" s="16" t="s">
        <v>17710</v>
      </c>
      <c r="F2937" s="14" t="s">
        <v>396</v>
      </c>
      <c r="G2937" s="16" t="s">
        <v>17711</v>
      </c>
      <c r="H2937" s="13" t="s">
        <v>17712</v>
      </c>
      <c r="I2937" s="13" t="s">
        <v>17713</v>
      </c>
      <c r="J2937" s="14" t="s">
        <v>17714</v>
      </c>
      <c r="K2937" s="14"/>
      <c r="L2937" s="14"/>
      <c r="M2937" s="13" t="s">
        <v>54</v>
      </c>
      <c r="N2937" s="13" t="s">
        <v>249</v>
      </c>
      <c r="O2937" s="14"/>
      <c r="P2937" s="13" t="s">
        <v>16627</v>
      </c>
      <c r="Q2937" s="16" t="s">
        <v>17715</v>
      </c>
    </row>
    <row r="2938" customFormat="false" ht="72.35" hidden="false" customHeight="false" outlineLevel="0" collapsed="false">
      <c r="A2938" s="13" t="s">
        <v>17716</v>
      </c>
      <c r="B2938" s="14" t="s">
        <v>194</v>
      </c>
      <c r="C2938" s="13" t="s">
        <v>205</v>
      </c>
      <c r="D2938" s="14" t="s">
        <v>17717</v>
      </c>
      <c r="E2938" s="16" t="s">
        <v>17718</v>
      </c>
      <c r="F2938" s="14" t="s">
        <v>396</v>
      </c>
      <c r="G2938" s="16" t="s">
        <v>17719</v>
      </c>
      <c r="H2938" s="13" t="s">
        <v>17666</v>
      </c>
      <c r="I2938" s="13" t="s">
        <v>17720</v>
      </c>
      <c r="J2938" s="14" t="s">
        <v>17721</v>
      </c>
      <c r="K2938" s="14"/>
      <c r="L2938" s="14"/>
      <c r="M2938" s="13" t="s">
        <v>54</v>
      </c>
      <c r="N2938" s="13" t="s">
        <v>249</v>
      </c>
      <c r="O2938" s="14"/>
      <c r="P2938" s="13" t="s">
        <v>16627</v>
      </c>
      <c r="Q2938" s="16" t="s">
        <v>17722</v>
      </c>
    </row>
    <row r="2939" customFormat="false" ht="58.2" hidden="false" customHeight="false" outlineLevel="0" collapsed="false">
      <c r="A2939" s="13" t="s">
        <v>17723</v>
      </c>
      <c r="B2939" s="14" t="s">
        <v>194</v>
      </c>
      <c r="C2939" s="13" t="s">
        <v>205</v>
      </c>
      <c r="D2939" s="14" t="s">
        <v>17724</v>
      </c>
      <c r="E2939" s="16" t="s">
        <v>17725</v>
      </c>
      <c r="F2939" s="14" t="s">
        <v>415</v>
      </c>
      <c r="G2939" s="16" t="s">
        <v>17726</v>
      </c>
      <c r="H2939" s="13" t="s">
        <v>17666</v>
      </c>
      <c r="I2939" s="13" t="s">
        <v>17727</v>
      </c>
      <c r="J2939" s="13" t="s">
        <v>17728</v>
      </c>
      <c r="K2939" s="13" t="s">
        <v>17729</v>
      </c>
      <c r="L2939" s="13" t="s">
        <v>17730</v>
      </c>
      <c r="M2939" s="13" t="s">
        <v>53</v>
      </c>
      <c r="N2939" s="13" t="s">
        <v>249</v>
      </c>
      <c r="O2939" s="14"/>
      <c r="P2939" s="13" t="s">
        <v>16627</v>
      </c>
      <c r="Q2939" s="16" t="s">
        <v>17731</v>
      </c>
    </row>
    <row r="2940" customFormat="false" ht="72.35" hidden="false" customHeight="false" outlineLevel="0" collapsed="false">
      <c r="A2940" s="13" t="s">
        <v>17732</v>
      </c>
      <c r="B2940" s="14" t="s">
        <v>194</v>
      </c>
      <c r="C2940" s="13" t="s">
        <v>207</v>
      </c>
      <c r="D2940" s="14" t="s">
        <v>17733</v>
      </c>
      <c r="E2940" s="16" t="s">
        <v>17734</v>
      </c>
      <c r="F2940" s="14" t="s">
        <v>415</v>
      </c>
      <c r="G2940" s="16"/>
      <c r="H2940" s="13" t="s">
        <v>17735</v>
      </c>
      <c r="I2940" s="13" t="s">
        <v>17736</v>
      </c>
      <c r="J2940" s="13" t="s">
        <v>17737</v>
      </c>
      <c r="K2940" s="13" t="s">
        <v>17738</v>
      </c>
      <c r="L2940" s="13" t="s">
        <v>17739</v>
      </c>
      <c r="M2940" s="13" t="s">
        <v>53</v>
      </c>
      <c r="N2940" s="13" t="s">
        <v>249</v>
      </c>
      <c r="O2940" s="14"/>
      <c r="P2940" s="13" t="s">
        <v>16627</v>
      </c>
      <c r="Q2940" s="15" t="s">
        <v>17740</v>
      </c>
    </row>
    <row r="2941" customFormat="false" ht="129.1" hidden="false" customHeight="false" outlineLevel="0" collapsed="false">
      <c r="A2941" s="13" t="s">
        <v>17741</v>
      </c>
      <c r="B2941" s="14" t="s">
        <v>194</v>
      </c>
      <c r="C2941" s="13" t="s">
        <v>207</v>
      </c>
      <c r="D2941" s="14" t="s">
        <v>17733</v>
      </c>
      <c r="E2941" s="15" t="s">
        <v>17742</v>
      </c>
      <c r="F2941" s="14" t="s">
        <v>415</v>
      </c>
      <c r="G2941" s="16"/>
      <c r="H2941" s="13" t="s">
        <v>17743</v>
      </c>
      <c r="I2941" s="13" t="s">
        <v>17744</v>
      </c>
      <c r="J2941" s="13" t="s">
        <v>17745</v>
      </c>
      <c r="K2941" s="13" t="s">
        <v>17746</v>
      </c>
      <c r="L2941" s="13" t="s">
        <v>17747</v>
      </c>
      <c r="M2941" s="13" t="s">
        <v>53</v>
      </c>
      <c r="N2941" s="13" t="s">
        <v>249</v>
      </c>
      <c r="O2941" s="14"/>
      <c r="P2941" s="13" t="s">
        <v>16627</v>
      </c>
      <c r="Q2941" s="15" t="s">
        <v>17748</v>
      </c>
    </row>
    <row r="2942" customFormat="false" ht="58.2" hidden="false" customHeight="false" outlineLevel="0" collapsed="false">
      <c r="A2942" s="13" t="s">
        <v>17749</v>
      </c>
      <c r="B2942" s="14" t="s">
        <v>194</v>
      </c>
      <c r="C2942" s="13" t="s">
        <v>207</v>
      </c>
      <c r="D2942" s="14" t="s">
        <v>17733</v>
      </c>
      <c r="E2942" s="15" t="s">
        <v>17750</v>
      </c>
      <c r="F2942" s="14" t="s">
        <v>415</v>
      </c>
      <c r="G2942" s="16"/>
      <c r="H2942" s="13" t="s">
        <v>16885</v>
      </c>
      <c r="I2942" s="13" t="s">
        <v>17751</v>
      </c>
      <c r="J2942" s="13" t="s">
        <v>17752</v>
      </c>
      <c r="K2942" s="13" t="s">
        <v>17753</v>
      </c>
      <c r="L2942" s="13" t="s">
        <v>17754</v>
      </c>
      <c r="M2942" s="13" t="s">
        <v>52</v>
      </c>
      <c r="N2942" s="13" t="s">
        <v>249</v>
      </c>
      <c r="O2942" s="14"/>
      <c r="P2942" s="13" t="s">
        <v>16627</v>
      </c>
      <c r="Q2942" s="15" t="s">
        <v>17755</v>
      </c>
    </row>
    <row r="2943" customFormat="false" ht="157.45" hidden="false" customHeight="false" outlineLevel="0" collapsed="false">
      <c r="A2943" s="13" t="s">
        <v>17756</v>
      </c>
      <c r="B2943" s="14" t="s">
        <v>194</v>
      </c>
      <c r="C2943" s="13" t="s">
        <v>207</v>
      </c>
      <c r="D2943" s="14" t="s">
        <v>17733</v>
      </c>
      <c r="E2943" s="16" t="s">
        <v>17757</v>
      </c>
      <c r="F2943" s="14" t="s">
        <v>396</v>
      </c>
      <c r="G2943" s="16"/>
      <c r="H2943" s="13" t="s">
        <v>17735</v>
      </c>
      <c r="I2943" s="13" t="s">
        <v>17758</v>
      </c>
      <c r="J2943" s="13" t="s">
        <v>17759</v>
      </c>
      <c r="K2943" s="13" t="s">
        <v>17760</v>
      </c>
      <c r="L2943" s="13" t="s">
        <v>17761</v>
      </c>
      <c r="M2943" s="13" t="s">
        <v>52</v>
      </c>
      <c r="N2943" s="13" t="s">
        <v>249</v>
      </c>
      <c r="O2943" s="14"/>
      <c r="P2943" s="13" t="s">
        <v>16627</v>
      </c>
      <c r="Q2943" s="16" t="s">
        <v>17762</v>
      </c>
    </row>
    <row r="2944" customFormat="false" ht="100.7" hidden="false" customHeight="false" outlineLevel="0" collapsed="false">
      <c r="A2944" s="13" t="s">
        <v>17763</v>
      </c>
      <c r="B2944" s="14" t="s">
        <v>194</v>
      </c>
      <c r="C2944" s="13" t="s">
        <v>207</v>
      </c>
      <c r="D2944" s="14" t="s">
        <v>17764</v>
      </c>
      <c r="E2944" s="16" t="s">
        <v>17765</v>
      </c>
      <c r="F2944" s="14" t="s">
        <v>415</v>
      </c>
      <c r="G2944" s="16"/>
      <c r="H2944" s="13" t="s">
        <v>17766</v>
      </c>
      <c r="I2944" s="13" t="s">
        <v>17767</v>
      </c>
      <c r="J2944" s="13" t="s">
        <v>17768</v>
      </c>
      <c r="K2944" s="13" t="s">
        <v>17769</v>
      </c>
      <c r="L2944" s="13" t="s">
        <v>17770</v>
      </c>
      <c r="M2944" s="13" t="s">
        <v>52</v>
      </c>
      <c r="N2944" s="13" t="s">
        <v>249</v>
      </c>
      <c r="O2944" s="14"/>
      <c r="P2944" s="13" t="s">
        <v>16627</v>
      </c>
      <c r="Q2944" s="16" t="s">
        <v>17771</v>
      </c>
    </row>
    <row r="2945" customFormat="false" ht="114.9" hidden="false" customHeight="false" outlineLevel="0" collapsed="false">
      <c r="A2945" s="13" t="s">
        <v>17772</v>
      </c>
      <c r="B2945" s="14" t="s">
        <v>194</v>
      </c>
      <c r="C2945" s="13" t="s">
        <v>207</v>
      </c>
      <c r="D2945" s="14" t="s">
        <v>17764</v>
      </c>
      <c r="E2945" s="16" t="s">
        <v>17773</v>
      </c>
      <c r="F2945" s="14" t="s">
        <v>396</v>
      </c>
      <c r="G2945" s="16"/>
      <c r="H2945" s="13" t="s">
        <v>17766</v>
      </c>
      <c r="I2945" s="13" t="s">
        <v>17774</v>
      </c>
      <c r="J2945" s="14" t="s">
        <v>17775</v>
      </c>
      <c r="K2945" s="14"/>
      <c r="L2945" s="14"/>
      <c r="M2945" s="13" t="s">
        <v>53</v>
      </c>
      <c r="N2945" s="13" t="s">
        <v>249</v>
      </c>
      <c r="O2945" s="14"/>
      <c r="P2945" s="13" t="s">
        <v>16627</v>
      </c>
      <c r="Q2945" s="16" t="s">
        <v>17776</v>
      </c>
    </row>
    <row r="2946" customFormat="false" ht="72.35" hidden="false" customHeight="false" outlineLevel="0" collapsed="false">
      <c r="A2946" s="13" t="s">
        <v>17777</v>
      </c>
      <c r="B2946" s="14" t="s">
        <v>194</v>
      </c>
      <c r="C2946" s="13" t="s">
        <v>207</v>
      </c>
      <c r="D2946" s="14" t="s">
        <v>17764</v>
      </c>
      <c r="E2946" s="16" t="s">
        <v>17778</v>
      </c>
      <c r="F2946" s="14" t="s">
        <v>415</v>
      </c>
      <c r="G2946" s="16"/>
      <c r="H2946" s="13" t="s">
        <v>17779</v>
      </c>
      <c r="I2946" s="13" t="s">
        <v>17780</v>
      </c>
      <c r="J2946" s="13" t="s">
        <v>17781</v>
      </c>
      <c r="K2946" s="13" t="s">
        <v>17782</v>
      </c>
      <c r="L2946" s="13" t="s">
        <v>17783</v>
      </c>
      <c r="M2946" s="13" t="s">
        <v>53</v>
      </c>
      <c r="N2946" s="13" t="s">
        <v>249</v>
      </c>
      <c r="O2946" s="14"/>
      <c r="P2946" s="13" t="s">
        <v>16627</v>
      </c>
      <c r="Q2946" s="16" t="s">
        <v>17784</v>
      </c>
    </row>
    <row r="2947" customFormat="false" ht="114.9" hidden="false" customHeight="false" outlineLevel="0" collapsed="false">
      <c r="A2947" s="13" t="s">
        <v>17785</v>
      </c>
      <c r="B2947" s="14" t="s">
        <v>194</v>
      </c>
      <c r="C2947" s="13" t="s">
        <v>207</v>
      </c>
      <c r="D2947" s="14" t="s">
        <v>17786</v>
      </c>
      <c r="E2947" s="16" t="s">
        <v>17787</v>
      </c>
      <c r="F2947" s="14" t="s">
        <v>396</v>
      </c>
      <c r="G2947" s="16"/>
      <c r="H2947" s="13" t="s">
        <v>17788</v>
      </c>
      <c r="I2947" s="13" t="s">
        <v>17789</v>
      </c>
      <c r="J2947" s="14" t="s">
        <v>17790</v>
      </c>
      <c r="K2947" s="14"/>
      <c r="L2947" s="14"/>
      <c r="M2947" s="13" t="s">
        <v>54</v>
      </c>
      <c r="N2947" s="13" t="s">
        <v>249</v>
      </c>
      <c r="O2947" s="14"/>
      <c r="P2947" s="13" t="s">
        <v>16627</v>
      </c>
      <c r="Q2947" s="16" t="s">
        <v>17791</v>
      </c>
    </row>
    <row r="2948" customFormat="false" ht="114.9" hidden="false" customHeight="false" outlineLevel="0" collapsed="false">
      <c r="A2948" s="13" t="s">
        <v>17792</v>
      </c>
      <c r="B2948" s="14" t="s">
        <v>194</v>
      </c>
      <c r="C2948" s="13" t="s">
        <v>207</v>
      </c>
      <c r="D2948" s="14" t="s">
        <v>17786</v>
      </c>
      <c r="E2948" s="16" t="s">
        <v>17793</v>
      </c>
      <c r="F2948" s="14" t="s">
        <v>396</v>
      </c>
      <c r="G2948" s="16"/>
      <c r="H2948" s="13" t="s">
        <v>17794</v>
      </c>
      <c r="I2948" s="13" t="s">
        <v>17789</v>
      </c>
      <c r="J2948" s="14" t="s">
        <v>17790</v>
      </c>
      <c r="K2948" s="14"/>
      <c r="L2948" s="14"/>
      <c r="M2948" s="13" t="s">
        <v>54</v>
      </c>
      <c r="N2948" s="13" t="s">
        <v>249</v>
      </c>
      <c r="O2948" s="14"/>
      <c r="P2948" s="13" t="s">
        <v>16627</v>
      </c>
      <c r="Q2948" s="15" t="s">
        <v>17795</v>
      </c>
    </row>
    <row r="2949" customFormat="false" ht="86.55" hidden="false" customHeight="false" outlineLevel="0" collapsed="false">
      <c r="A2949" s="13" t="s">
        <v>17796</v>
      </c>
      <c r="B2949" s="14" t="s">
        <v>194</v>
      </c>
      <c r="C2949" s="13" t="s">
        <v>207</v>
      </c>
      <c r="D2949" s="14" t="s">
        <v>17786</v>
      </c>
      <c r="E2949" s="16" t="s">
        <v>17797</v>
      </c>
      <c r="F2949" s="14" t="s">
        <v>415</v>
      </c>
      <c r="G2949" s="16"/>
      <c r="H2949" s="13" t="s">
        <v>17798</v>
      </c>
      <c r="I2949" s="13" t="s">
        <v>17799</v>
      </c>
      <c r="J2949" s="13" t="s">
        <v>17800</v>
      </c>
      <c r="K2949" s="13" t="s">
        <v>17801</v>
      </c>
      <c r="L2949" s="13" t="s">
        <v>17802</v>
      </c>
      <c r="M2949" s="13" t="s">
        <v>53</v>
      </c>
      <c r="N2949" s="13" t="s">
        <v>249</v>
      </c>
      <c r="O2949" s="14"/>
      <c r="P2949" s="13" t="s">
        <v>16627</v>
      </c>
      <c r="Q2949" s="16" t="s">
        <v>17803</v>
      </c>
    </row>
    <row r="2950" customFormat="false" ht="72.35" hidden="false" customHeight="false" outlineLevel="0" collapsed="false">
      <c r="A2950" s="13" t="s">
        <v>17804</v>
      </c>
      <c r="B2950" s="14" t="s">
        <v>194</v>
      </c>
      <c r="C2950" s="13" t="s">
        <v>207</v>
      </c>
      <c r="D2950" s="14" t="s">
        <v>17805</v>
      </c>
      <c r="E2950" s="15" t="s">
        <v>17806</v>
      </c>
      <c r="F2950" s="14" t="s">
        <v>415</v>
      </c>
      <c r="G2950" s="16"/>
      <c r="H2950" s="13" t="s">
        <v>17305</v>
      </c>
      <c r="I2950" s="13" t="s">
        <v>17807</v>
      </c>
      <c r="J2950" s="13" t="s">
        <v>17808</v>
      </c>
      <c r="K2950" s="13" t="s">
        <v>17809</v>
      </c>
      <c r="L2950" s="13" t="s">
        <v>17810</v>
      </c>
      <c r="M2950" s="13" t="s">
        <v>52</v>
      </c>
      <c r="N2950" s="13" t="s">
        <v>249</v>
      </c>
      <c r="O2950" s="14"/>
      <c r="P2950" s="13" t="s">
        <v>16627</v>
      </c>
      <c r="Q2950" s="16" t="s">
        <v>17811</v>
      </c>
    </row>
    <row r="2951" customFormat="false" ht="72.35" hidden="false" customHeight="false" outlineLevel="0" collapsed="false">
      <c r="A2951" s="13" t="s">
        <v>17812</v>
      </c>
      <c r="B2951" s="14" t="s">
        <v>194</v>
      </c>
      <c r="C2951" s="13" t="s">
        <v>207</v>
      </c>
      <c r="D2951" s="14" t="s">
        <v>17805</v>
      </c>
      <c r="E2951" s="15" t="s">
        <v>17813</v>
      </c>
      <c r="F2951" s="14" t="s">
        <v>396</v>
      </c>
      <c r="G2951" s="16"/>
      <c r="H2951" s="13" t="s">
        <v>17305</v>
      </c>
      <c r="I2951" s="13" t="s">
        <v>17814</v>
      </c>
      <c r="J2951" s="13" t="s">
        <v>17815</v>
      </c>
      <c r="K2951" s="13" t="s">
        <v>17816</v>
      </c>
      <c r="L2951" s="13" t="s">
        <v>17817</v>
      </c>
      <c r="M2951" s="13" t="s">
        <v>53</v>
      </c>
      <c r="N2951" s="13" t="s">
        <v>249</v>
      </c>
      <c r="O2951" s="14"/>
      <c r="P2951" s="13" t="s">
        <v>16627</v>
      </c>
      <c r="Q2951" s="16" t="s">
        <v>17818</v>
      </c>
    </row>
    <row r="2952" customFormat="false" ht="143.25" hidden="false" customHeight="false" outlineLevel="0" collapsed="false">
      <c r="A2952" s="13" t="s">
        <v>17819</v>
      </c>
      <c r="B2952" s="14" t="s">
        <v>194</v>
      </c>
      <c r="C2952" s="13" t="s">
        <v>207</v>
      </c>
      <c r="D2952" s="14" t="s">
        <v>17805</v>
      </c>
      <c r="E2952" s="16" t="s">
        <v>17820</v>
      </c>
      <c r="F2952" s="14" t="s">
        <v>396</v>
      </c>
      <c r="G2952" s="16"/>
      <c r="H2952" s="13" t="s">
        <v>17305</v>
      </c>
      <c r="I2952" s="13" t="s">
        <v>17821</v>
      </c>
      <c r="J2952" s="14" t="s">
        <v>17822</v>
      </c>
      <c r="K2952" s="14"/>
      <c r="L2952" s="14"/>
      <c r="M2952" s="13" t="s">
        <v>54</v>
      </c>
      <c r="N2952" s="13" t="s">
        <v>249</v>
      </c>
      <c r="O2952" s="14"/>
      <c r="P2952" s="13" t="s">
        <v>16627</v>
      </c>
      <c r="Q2952" s="16" t="s">
        <v>17823</v>
      </c>
    </row>
    <row r="2953" customFormat="false" ht="100.7" hidden="false" customHeight="false" outlineLevel="0" collapsed="false">
      <c r="A2953" s="13" t="s">
        <v>17824</v>
      </c>
      <c r="B2953" s="14" t="s">
        <v>194</v>
      </c>
      <c r="C2953" s="13" t="s">
        <v>207</v>
      </c>
      <c r="D2953" s="14" t="s">
        <v>17825</v>
      </c>
      <c r="E2953" s="16" t="s">
        <v>17826</v>
      </c>
      <c r="F2953" s="14" t="s">
        <v>415</v>
      </c>
      <c r="G2953" s="16"/>
      <c r="H2953" s="13" t="s">
        <v>17827</v>
      </c>
      <c r="I2953" s="13" t="s">
        <v>17828</v>
      </c>
      <c r="J2953" s="13" t="s">
        <v>17829</v>
      </c>
      <c r="K2953" s="13" t="s">
        <v>17830</v>
      </c>
      <c r="L2953" s="13" t="s">
        <v>17831</v>
      </c>
      <c r="M2953" s="13" t="s">
        <v>55</v>
      </c>
      <c r="N2953" s="13" t="s">
        <v>249</v>
      </c>
      <c r="O2953" s="14"/>
      <c r="P2953" s="13" t="s">
        <v>16627</v>
      </c>
      <c r="Q2953" s="15" t="s">
        <v>17832</v>
      </c>
    </row>
    <row r="2954" customFormat="false" ht="58.2" hidden="false" customHeight="false" outlineLevel="0" collapsed="false">
      <c r="A2954" s="13" t="s">
        <v>17833</v>
      </c>
      <c r="B2954" s="14" t="s">
        <v>194</v>
      </c>
      <c r="C2954" s="13" t="s">
        <v>207</v>
      </c>
      <c r="D2954" s="14" t="s">
        <v>17825</v>
      </c>
      <c r="E2954" s="16" t="s">
        <v>17834</v>
      </c>
      <c r="F2954" s="14" t="s">
        <v>415</v>
      </c>
      <c r="G2954" s="16"/>
      <c r="H2954" s="13" t="s">
        <v>17835</v>
      </c>
      <c r="I2954" s="13" t="s">
        <v>17828</v>
      </c>
      <c r="J2954" s="13" t="s">
        <v>17829</v>
      </c>
      <c r="K2954" s="13" t="s">
        <v>17830</v>
      </c>
      <c r="L2954" s="13" t="s">
        <v>17831</v>
      </c>
      <c r="M2954" s="13" t="s">
        <v>55</v>
      </c>
      <c r="N2954" s="13" t="s">
        <v>249</v>
      </c>
      <c r="O2954" s="14"/>
      <c r="P2954" s="13" t="s">
        <v>16627</v>
      </c>
      <c r="Q2954" s="15" t="s">
        <v>17836</v>
      </c>
    </row>
    <row r="2955" customFormat="false" ht="72.35" hidden="false" customHeight="false" outlineLevel="0" collapsed="false">
      <c r="A2955" s="13" t="s">
        <v>17837</v>
      </c>
      <c r="B2955" s="14" t="s">
        <v>194</v>
      </c>
      <c r="C2955" s="13" t="s">
        <v>207</v>
      </c>
      <c r="D2955" s="14" t="s">
        <v>17825</v>
      </c>
      <c r="E2955" s="15" t="s">
        <v>17838</v>
      </c>
      <c r="F2955" s="14" t="s">
        <v>415</v>
      </c>
      <c r="G2955" s="16"/>
      <c r="H2955" s="13" t="s">
        <v>17827</v>
      </c>
      <c r="I2955" s="13" t="s">
        <v>17839</v>
      </c>
      <c r="J2955" s="13" t="s">
        <v>17840</v>
      </c>
      <c r="K2955" s="14"/>
      <c r="L2955" s="14"/>
      <c r="M2955" s="13" t="s">
        <v>53</v>
      </c>
      <c r="N2955" s="13" t="s">
        <v>249</v>
      </c>
      <c r="O2955" s="14"/>
      <c r="P2955" s="13" t="s">
        <v>16627</v>
      </c>
      <c r="Q2955" s="15" t="s">
        <v>17841</v>
      </c>
    </row>
    <row r="2956" customFormat="false" ht="72.35" hidden="false" customHeight="false" outlineLevel="0" collapsed="false">
      <c r="A2956" s="13" t="s">
        <v>17842</v>
      </c>
      <c r="B2956" s="14" t="s">
        <v>194</v>
      </c>
      <c r="C2956" s="13" t="s">
        <v>207</v>
      </c>
      <c r="D2956" s="14" t="s">
        <v>17825</v>
      </c>
      <c r="E2956" s="16" t="s">
        <v>17843</v>
      </c>
      <c r="F2956" s="14" t="s">
        <v>450</v>
      </c>
      <c r="G2956" s="16"/>
      <c r="H2956" s="13" t="s">
        <v>17844</v>
      </c>
      <c r="I2956" s="13" t="s">
        <v>17845</v>
      </c>
      <c r="J2956" s="13" t="s">
        <v>17846</v>
      </c>
      <c r="K2956" s="13" t="s">
        <v>17847</v>
      </c>
      <c r="L2956" s="13" t="s">
        <v>17848</v>
      </c>
      <c r="M2956" s="13" t="s">
        <v>53</v>
      </c>
      <c r="N2956" s="13" t="s">
        <v>249</v>
      </c>
      <c r="O2956" s="14"/>
      <c r="P2956" s="13" t="s">
        <v>16627</v>
      </c>
      <c r="Q2956" s="16" t="s">
        <v>17849</v>
      </c>
    </row>
    <row r="2957" customFormat="false" ht="100.7" hidden="false" customHeight="false" outlineLevel="0" collapsed="false">
      <c r="A2957" s="13" t="s">
        <v>17850</v>
      </c>
      <c r="B2957" s="14" t="s">
        <v>194</v>
      </c>
      <c r="C2957" s="13" t="s">
        <v>207</v>
      </c>
      <c r="D2957" s="14" t="s">
        <v>17851</v>
      </c>
      <c r="E2957" s="16" t="s">
        <v>17852</v>
      </c>
      <c r="F2957" s="14" t="s">
        <v>415</v>
      </c>
      <c r="G2957" s="16"/>
      <c r="H2957" s="13" t="s">
        <v>755</v>
      </c>
      <c r="I2957" s="13" t="s">
        <v>17853</v>
      </c>
      <c r="J2957" s="13" t="s">
        <v>17854</v>
      </c>
      <c r="K2957" s="13" t="s">
        <v>17855</v>
      </c>
      <c r="L2957" s="13" t="s">
        <v>17856</v>
      </c>
      <c r="M2957" s="13" t="s">
        <v>53</v>
      </c>
      <c r="N2957" s="13" t="s">
        <v>249</v>
      </c>
      <c r="O2957" s="14"/>
      <c r="P2957" s="13" t="s">
        <v>16627</v>
      </c>
      <c r="Q2957" s="16" t="s">
        <v>17857</v>
      </c>
    </row>
    <row r="2958" customFormat="false" ht="86.55" hidden="false" customHeight="false" outlineLevel="0" collapsed="false">
      <c r="A2958" s="13" t="s">
        <v>17858</v>
      </c>
      <c r="B2958" s="14" t="s">
        <v>194</v>
      </c>
      <c r="C2958" s="13" t="s">
        <v>207</v>
      </c>
      <c r="D2958" s="14" t="s">
        <v>17851</v>
      </c>
      <c r="E2958" s="16" t="s">
        <v>17859</v>
      </c>
      <c r="F2958" s="14" t="s">
        <v>415</v>
      </c>
      <c r="G2958" s="16"/>
      <c r="H2958" s="13" t="s">
        <v>755</v>
      </c>
      <c r="I2958" s="13" t="s">
        <v>17860</v>
      </c>
      <c r="J2958" s="13" t="s">
        <v>17861</v>
      </c>
      <c r="K2958" s="13" t="s">
        <v>17862</v>
      </c>
      <c r="L2958" s="13" t="s">
        <v>17863</v>
      </c>
      <c r="M2958" s="13" t="s">
        <v>53</v>
      </c>
      <c r="N2958" s="13" t="s">
        <v>249</v>
      </c>
      <c r="O2958" s="14"/>
      <c r="P2958" s="13" t="s">
        <v>16627</v>
      </c>
      <c r="Q2958" s="16" t="s">
        <v>17864</v>
      </c>
    </row>
    <row r="2959" customFormat="false" ht="44" hidden="false" customHeight="false" outlineLevel="0" collapsed="false">
      <c r="A2959" s="13" t="s">
        <v>17865</v>
      </c>
      <c r="B2959" s="14" t="s">
        <v>209</v>
      </c>
      <c r="C2959" s="13" t="s">
        <v>210</v>
      </c>
      <c r="D2959" s="14" t="s">
        <v>17866</v>
      </c>
      <c r="E2959" s="16" t="s">
        <v>17867</v>
      </c>
      <c r="F2959" s="14" t="s">
        <v>4169</v>
      </c>
      <c r="G2959" s="16" t="s">
        <v>17868</v>
      </c>
      <c r="H2959" s="13" t="s">
        <v>17869</v>
      </c>
      <c r="I2959" s="13" t="s">
        <v>2373</v>
      </c>
      <c r="J2959" s="13" t="s">
        <v>17870</v>
      </c>
      <c r="K2959" s="13" t="s">
        <v>2375</v>
      </c>
      <c r="L2959" s="13" t="s">
        <v>17871</v>
      </c>
      <c r="M2959" s="13" t="s">
        <v>53</v>
      </c>
      <c r="N2959" s="13" t="s">
        <v>249</v>
      </c>
      <c r="O2959" s="14"/>
      <c r="P2959" s="13" t="s">
        <v>17872</v>
      </c>
      <c r="Q2959" s="16" t="s">
        <v>17873</v>
      </c>
    </row>
    <row r="2960" customFormat="false" ht="29.85" hidden="false" customHeight="false" outlineLevel="0" collapsed="false">
      <c r="A2960" s="13" t="s">
        <v>17874</v>
      </c>
      <c r="B2960" s="14" t="s">
        <v>209</v>
      </c>
      <c r="C2960" s="13" t="s">
        <v>210</v>
      </c>
      <c r="D2960" s="14" t="s">
        <v>17866</v>
      </c>
      <c r="E2960" s="16" t="s">
        <v>17875</v>
      </c>
      <c r="F2960" s="14" t="s">
        <v>4169</v>
      </c>
      <c r="G2960" s="16" t="s">
        <v>17868</v>
      </c>
      <c r="H2960" s="13" t="s">
        <v>17869</v>
      </c>
      <c r="I2960" s="13" t="s">
        <v>2373</v>
      </c>
      <c r="J2960" s="13" t="s">
        <v>17870</v>
      </c>
      <c r="K2960" s="13" t="s">
        <v>2375</v>
      </c>
      <c r="L2960" s="13" t="s">
        <v>17871</v>
      </c>
      <c r="M2960" s="13" t="s">
        <v>53</v>
      </c>
      <c r="N2960" s="13" t="s">
        <v>249</v>
      </c>
      <c r="O2960" s="14"/>
      <c r="P2960" s="13" t="s">
        <v>17872</v>
      </c>
      <c r="Q2960" s="16" t="s">
        <v>17876</v>
      </c>
    </row>
    <row r="2961" customFormat="false" ht="29.85" hidden="false" customHeight="false" outlineLevel="0" collapsed="false">
      <c r="A2961" s="13" t="s">
        <v>17877</v>
      </c>
      <c r="B2961" s="14" t="s">
        <v>209</v>
      </c>
      <c r="C2961" s="13" t="s">
        <v>210</v>
      </c>
      <c r="D2961" s="14" t="s">
        <v>17866</v>
      </c>
      <c r="E2961" s="16" t="s">
        <v>17878</v>
      </c>
      <c r="F2961" s="14" t="s">
        <v>4169</v>
      </c>
      <c r="G2961" s="16" t="s">
        <v>17868</v>
      </c>
      <c r="H2961" s="13" t="s">
        <v>17879</v>
      </c>
      <c r="I2961" s="13" t="s">
        <v>2373</v>
      </c>
      <c r="J2961" s="13" t="s">
        <v>17870</v>
      </c>
      <c r="K2961" s="13" t="s">
        <v>2375</v>
      </c>
      <c r="L2961" s="13" t="s">
        <v>17871</v>
      </c>
      <c r="M2961" s="13" t="s">
        <v>53</v>
      </c>
      <c r="N2961" s="13" t="s">
        <v>249</v>
      </c>
      <c r="O2961" s="14"/>
      <c r="P2961" s="13" t="s">
        <v>17872</v>
      </c>
      <c r="Q2961" s="16" t="s">
        <v>17880</v>
      </c>
    </row>
    <row r="2962" customFormat="false" ht="44" hidden="false" customHeight="false" outlineLevel="0" collapsed="false">
      <c r="A2962" s="13" t="s">
        <v>17881</v>
      </c>
      <c r="B2962" s="14" t="s">
        <v>209</v>
      </c>
      <c r="C2962" s="13" t="s">
        <v>210</v>
      </c>
      <c r="D2962" s="14" t="s">
        <v>17866</v>
      </c>
      <c r="E2962" s="16" t="s">
        <v>17882</v>
      </c>
      <c r="F2962" s="14" t="s">
        <v>4169</v>
      </c>
      <c r="G2962" s="16" t="s">
        <v>17868</v>
      </c>
      <c r="H2962" s="13" t="s">
        <v>17879</v>
      </c>
      <c r="I2962" s="13" t="s">
        <v>2373</v>
      </c>
      <c r="J2962" s="13" t="s">
        <v>17870</v>
      </c>
      <c r="K2962" s="13" t="s">
        <v>2375</v>
      </c>
      <c r="L2962" s="13" t="s">
        <v>17871</v>
      </c>
      <c r="M2962" s="13" t="s">
        <v>53</v>
      </c>
      <c r="N2962" s="13" t="s">
        <v>249</v>
      </c>
      <c r="O2962" s="14"/>
      <c r="P2962" s="13" t="s">
        <v>17872</v>
      </c>
      <c r="Q2962" s="16" t="s">
        <v>17883</v>
      </c>
    </row>
    <row r="2963" customFormat="false" ht="58.2" hidden="false" customHeight="false" outlineLevel="0" collapsed="false">
      <c r="A2963" s="13" t="s">
        <v>17884</v>
      </c>
      <c r="B2963" s="14" t="s">
        <v>209</v>
      </c>
      <c r="C2963" s="13" t="s">
        <v>210</v>
      </c>
      <c r="D2963" s="14" t="s">
        <v>17885</v>
      </c>
      <c r="E2963" s="15" t="s">
        <v>17886</v>
      </c>
      <c r="F2963" s="14" t="s">
        <v>539</v>
      </c>
      <c r="G2963" s="16" t="s">
        <v>17887</v>
      </c>
      <c r="H2963" s="13" t="s">
        <v>17888</v>
      </c>
      <c r="I2963" s="13" t="s">
        <v>17889</v>
      </c>
      <c r="J2963" s="13" t="s">
        <v>17890</v>
      </c>
      <c r="K2963" s="13" t="s">
        <v>17891</v>
      </c>
      <c r="L2963" s="13" t="s">
        <v>17892</v>
      </c>
      <c r="M2963" s="13" t="s">
        <v>53</v>
      </c>
      <c r="N2963" s="13" t="s">
        <v>249</v>
      </c>
      <c r="O2963" s="14"/>
      <c r="P2963" s="13" t="s">
        <v>17872</v>
      </c>
      <c r="Q2963" s="16" t="s">
        <v>17893</v>
      </c>
    </row>
    <row r="2964" customFormat="false" ht="44" hidden="false" customHeight="false" outlineLevel="0" collapsed="false">
      <c r="A2964" s="13" t="s">
        <v>17894</v>
      </c>
      <c r="B2964" s="14" t="s">
        <v>209</v>
      </c>
      <c r="C2964" s="13" t="s">
        <v>210</v>
      </c>
      <c r="D2964" s="14" t="s">
        <v>17895</v>
      </c>
      <c r="E2964" s="16" t="s">
        <v>17896</v>
      </c>
      <c r="F2964" s="14" t="s">
        <v>4169</v>
      </c>
      <c r="G2964" s="16" t="s">
        <v>17897</v>
      </c>
      <c r="H2964" s="13" t="s">
        <v>17898</v>
      </c>
      <c r="I2964" s="13" t="s">
        <v>9821</v>
      </c>
      <c r="J2964" s="13" t="s">
        <v>9822</v>
      </c>
      <c r="K2964" s="13" t="s">
        <v>9823</v>
      </c>
      <c r="L2964" s="13" t="s">
        <v>9824</v>
      </c>
      <c r="M2964" s="13" t="s">
        <v>56</v>
      </c>
      <c r="N2964" s="13" t="s">
        <v>249</v>
      </c>
      <c r="O2964" s="14"/>
      <c r="P2964" s="13" t="s">
        <v>17872</v>
      </c>
      <c r="Q2964" s="16" t="s">
        <v>17899</v>
      </c>
    </row>
    <row r="2965" customFormat="false" ht="72.35" hidden="false" customHeight="false" outlineLevel="0" collapsed="false">
      <c r="A2965" s="13" t="s">
        <v>17900</v>
      </c>
      <c r="B2965" s="14" t="s">
        <v>209</v>
      </c>
      <c r="C2965" s="13" t="s">
        <v>210</v>
      </c>
      <c r="D2965" s="14" t="s">
        <v>17895</v>
      </c>
      <c r="E2965" s="16" t="s">
        <v>17901</v>
      </c>
      <c r="F2965" s="14" t="s">
        <v>4169</v>
      </c>
      <c r="G2965" s="16" t="s">
        <v>17897</v>
      </c>
      <c r="H2965" s="13" t="s">
        <v>17898</v>
      </c>
      <c r="I2965" s="13" t="s">
        <v>9821</v>
      </c>
      <c r="J2965" s="13" t="s">
        <v>9822</v>
      </c>
      <c r="K2965" s="13" t="s">
        <v>9823</v>
      </c>
      <c r="L2965" s="13" t="s">
        <v>9824</v>
      </c>
      <c r="M2965" s="13" t="s">
        <v>56</v>
      </c>
      <c r="N2965" s="13" t="s">
        <v>249</v>
      </c>
      <c r="O2965" s="14"/>
      <c r="P2965" s="13" t="s">
        <v>17872</v>
      </c>
      <c r="Q2965" s="16" t="s">
        <v>17902</v>
      </c>
    </row>
    <row r="2966" customFormat="false" ht="58.2" hidden="false" customHeight="false" outlineLevel="0" collapsed="false">
      <c r="A2966" s="13" t="s">
        <v>17903</v>
      </c>
      <c r="B2966" s="14" t="s">
        <v>209</v>
      </c>
      <c r="C2966" s="13" t="s">
        <v>210</v>
      </c>
      <c r="D2966" s="14" t="s">
        <v>17895</v>
      </c>
      <c r="E2966" s="16" t="s">
        <v>17904</v>
      </c>
      <c r="F2966" s="14" t="s">
        <v>450</v>
      </c>
      <c r="G2966" s="16" t="s">
        <v>17897</v>
      </c>
      <c r="H2966" s="13" t="s">
        <v>17898</v>
      </c>
      <c r="I2966" s="13" t="s">
        <v>13956</v>
      </c>
      <c r="J2966" s="13" t="s">
        <v>17905</v>
      </c>
      <c r="K2966" s="13" t="s">
        <v>13958</v>
      </c>
      <c r="L2966" s="13" t="s">
        <v>13959</v>
      </c>
      <c r="M2966" s="13" t="s">
        <v>53</v>
      </c>
      <c r="N2966" s="13" t="s">
        <v>249</v>
      </c>
      <c r="O2966" s="14"/>
      <c r="P2966" s="13" t="s">
        <v>17872</v>
      </c>
      <c r="Q2966" s="15" t="s">
        <v>17906</v>
      </c>
    </row>
    <row r="2967" customFormat="false" ht="44" hidden="false" customHeight="false" outlineLevel="0" collapsed="false">
      <c r="A2967" s="13" t="s">
        <v>17907</v>
      </c>
      <c r="B2967" s="14" t="s">
        <v>209</v>
      </c>
      <c r="C2967" s="13" t="s">
        <v>210</v>
      </c>
      <c r="D2967" s="14" t="s">
        <v>17908</v>
      </c>
      <c r="E2967" s="16" t="s">
        <v>17909</v>
      </c>
      <c r="F2967" s="14" t="s">
        <v>4169</v>
      </c>
      <c r="G2967" s="16" t="s">
        <v>17910</v>
      </c>
      <c r="H2967" s="13" t="s">
        <v>17911</v>
      </c>
      <c r="I2967" s="13" t="s">
        <v>9821</v>
      </c>
      <c r="J2967" s="13" t="s">
        <v>9822</v>
      </c>
      <c r="K2967" s="13" t="s">
        <v>9823</v>
      </c>
      <c r="L2967" s="13" t="s">
        <v>9824</v>
      </c>
      <c r="M2967" s="13" t="s">
        <v>56</v>
      </c>
      <c r="N2967" s="13" t="s">
        <v>249</v>
      </c>
      <c r="O2967" s="14"/>
      <c r="P2967" s="13" t="s">
        <v>17872</v>
      </c>
      <c r="Q2967" s="16" t="s">
        <v>17912</v>
      </c>
    </row>
    <row r="2968" customFormat="false" ht="29.85" hidden="false" customHeight="false" outlineLevel="0" collapsed="false">
      <c r="A2968" s="13" t="s">
        <v>17913</v>
      </c>
      <c r="B2968" s="14" t="s">
        <v>209</v>
      </c>
      <c r="C2968" s="13" t="s">
        <v>210</v>
      </c>
      <c r="D2968" s="14" t="s">
        <v>17908</v>
      </c>
      <c r="E2968" s="16" t="s">
        <v>17914</v>
      </c>
      <c r="F2968" s="14" t="s">
        <v>450</v>
      </c>
      <c r="G2968" s="16" t="s">
        <v>17910</v>
      </c>
      <c r="H2968" s="13" t="s">
        <v>17911</v>
      </c>
      <c r="I2968" s="13" t="s">
        <v>17915</v>
      </c>
      <c r="J2968" s="13" t="s">
        <v>17916</v>
      </c>
      <c r="K2968" s="13" t="s">
        <v>17917</v>
      </c>
      <c r="L2968" s="13" t="s">
        <v>17918</v>
      </c>
      <c r="M2968" s="13" t="s">
        <v>53</v>
      </c>
      <c r="N2968" s="13" t="s">
        <v>249</v>
      </c>
      <c r="O2968" s="14"/>
      <c r="P2968" s="13" t="s">
        <v>17872</v>
      </c>
      <c r="Q2968" s="16" t="s">
        <v>17919</v>
      </c>
    </row>
    <row r="2969" customFormat="false" ht="72.35" hidden="false" customHeight="false" outlineLevel="0" collapsed="false">
      <c r="A2969" s="13" t="s">
        <v>17920</v>
      </c>
      <c r="B2969" s="14" t="s">
        <v>209</v>
      </c>
      <c r="C2969" s="13" t="s">
        <v>210</v>
      </c>
      <c r="D2969" s="14" t="s">
        <v>17921</v>
      </c>
      <c r="E2969" s="16" t="s">
        <v>17922</v>
      </c>
      <c r="F2969" s="14" t="s">
        <v>396</v>
      </c>
      <c r="G2969" s="16" t="s">
        <v>17923</v>
      </c>
      <c r="H2969" s="13" t="s">
        <v>17924</v>
      </c>
      <c r="I2969" s="13" t="s">
        <v>17925</v>
      </c>
      <c r="J2969" s="14" t="s">
        <v>17926</v>
      </c>
      <c r="K2969" s="14"/>
      <c r="L2969" s="14"/>
      <c r="M2969" s="13" t="s">
        <v>56</v>
      </c>
      <c r="N2969" s="13" t="s">
        <v>249</v>
      </c>
      <c r="O2969" s="14"/>
      <c r="P2969" s="13" t="s">
        <v>17872</v>
      </c>
      <c r="Q2969" s="16" t="s">
        <v>17927</v>
      </c>
    </row>
    <row r="2970" customFormat="false" ht="86.55" hidden="false" customHeight="false" outlineLevel="0" collapsed="false">
      <c r="A2970" s="13" t="s">
        <v>17928</v>
      </c>
      <c r="B2970" s="14" t="s">
        <v>209</v>
      </c>
      <c r="C2970" s="13" t="s">
        <v>210</v>
      </c>
      <c r="D2970" s="14" t="s">
        <v>17921</v>
      </c>
      <c r="E2970" s="16" t="s">
        <v>17929</v>
      </c>
      <c r="F2970" s="14" t="s">
        <v>396</v>
      </c>
      <c r="G2970" s="16" t="s">
        <v>17923</v>
      </c>
      <c r="H2970" s="13" t="s">
        <v>17930</v>
      </c>
      <c r="I2970" s="13" t="s">
        <v>17925</v>
      </c>
      <c r="J2970" s="14" t="s">
        <v>17926</v>
      </c>
      <c r="K2970" s="14"/>
      <c r="L2970" s="14"/>
      <c r="M2970" s="13" t="s">
        <v>56</v>
      </c>
      <c r="N2970" s="13" t="s">
        <v>249</v>
      </c>
      <c r="O2970" s="14"/>
      <c r="P2970" s="13" t="s">
        <v>17872</v>
      </c>
      <c r="Q2970" s="16" t="s">
        <v>17931</v>
      </c>
    </row>
    <row r="2971" customFormat="false" ht="58.2" hidden="false" customHeight="false" outlineLevel="0" collapsed="false">
      <c r="A2971" s="13" t="s">
        <v>17932</v>
      </c>
      <c r="B2971" s="14" t="s">
        <v>209</v>
      </c>
      <c r="C2971" s="13" t="s">
        <v>210</v>
      </c>
      <c r="D2971" s="14" t="s">
        <v>17933</v>
      </c>
      <c r="E2971" s="16" t="s">
        <v>17934</v>
      </c>
      <c r="F2971" s="14" t="s">
        <v>396</v>
      </c>
      <c r="G2971" s="16" t="s">
        <v>17935</v>
      </c>
      <c r="H2971" s="13" t="s">
        <v>17936</v>
      </c>
      <c r="I2971" s="13" t="s">
        <v>17925</v>
      </c>
      <c r="J2971" s="14" t="s">
        <v>17926</v>
      </c>
      <c r="K2971" s="14"/>
      <c r="L2971" s="14"/>
      <c r="M2971" s="13" t="s">
        <v>56</v>
      </c>
      <c r="N2971" s="13" t="s">
        <v>249</v>
      </c>
      <c r="O2971" s="14"/>
      <c r="P2971" s="13" t="s">
        <v>17872</v>
      </c>
      <c r="Q2971" s="16" t="s">
        <v>17937</v>
      </c>
    </row>
    <row r="2972" customFormat="false" ht="72.35" hidden="false" customHeight="false" outlineLevel="0" collapsed="false">
      <c r="A2972" s="13" t="s">
        <v>17938</v>
      </c>
      <c r="B2972" s="14" t="s">
        <v>209</v>
      </c>
      <c r="C2972" s="13" t="s">
        <v>210</v>
      </c>
      <c r="D2972" s="14" t="s">
        <v>17933</v>
      </c>
      <c r="E2972" s="16" t="s">
        <v>17939</v>
      </c>
      <c r="F2972" s="14" t="s">
        <v>396</v>
      </c>
      <c r="G2972" s="16" t="s">
        <v>17935</v>
      </c>
      <c r="H2972" s="13" t="s">
        <v>17936</v>
      </c>
      <c r="I2972" s="13" t="s">
        <v>17925</v>
      </c>
      <c r="J2972" s="14" t="s">
        <v>17926</v>
      </c>
      <c r="K2972" s="14"/>
      <c r="L2972" s="14"/>
      <c r="M2972" s="13" t="s">
        <v>56</v>
      </c>
      <c r="N2972" s="13" t="s">
        <v>249</v>
      </c>
      <c r="O2972" s="14"/>
      <c r="P2972" s="13" t="s">
        <v>17872</v>
      </c>
      <c r="Q2972" s="16" t="s">
        <v>17940</v>
      </c>
    </row>
    <row r="2973" customFormat="false" ht="44" hidden="false" customHeight="false" outlineLevel="0" collapsed="false">
      <c r="A2973" s="13" t="s">
        <v>17941</v>
      </c>
      <c r="B2973" s="14" t="s">
        <v>209</v>
      </c>
      <c r="C2973" s="13" t="s">
        <v>210</v>
      </c>
      <c r="D2973" s="14" t="s">
        <v>17942</v>
      </c>
      <c r="E2973" s="16" t="s">
        <v>17943</v>
      </c>
      <c r="F2973" s="14" t="s">
        <v>415</v>
      </c>
      <c r="G2973" s="16" t="s">
        <v>17944</v>
      </c>
      <c r="H2973" s="13" t="s">
        <v>17936</v>
      </c>
      <c r="I2973" s="13" t="s">
        <v>17945</v>
      </c>
      <c r="J2973" s="13" t="s">
        <v>17946</v>
      </c>
      <c r="K2973" s="13" t="s">
        <v>17947</v>
      </c>
      <c r="L2973" s="13" t="s">
        <v>17948</v>
      </c>
      <c r="M2973" s="13" t="s">
        <v>53</v>
      </c>
      <c r="N2973" s="13" t="s">
        <v>249</v>
      </c>
      <c r="O2973" s="14"/>
      <c r="P2973" s="13" t="s">
        <v>17872</v>
      </c>
      <c r="Q2973" s="15" t="s">
        <v>17949</v>
      </c>
    </row>
    <row r="2974" customFormat="false" ht="58.2" hidden="false" customHeight="false" outlineLevel="0" collapsed="false">
      <c r="A2974" s="13" t="s">
        <v>17950</v>
      </c>
      <c r="B2974" s="14" t="s">
        <v>209</v>
      </c>
      <c r="C2974" s="13" t="s">
        <v>210</v>
      </c>
      <c r="D2974" s="14" t="s">
        <v>17942</v>
      </c>
      <c r="E2974" s="16" t="s">
        <v>17951</v>
      </c>
      <c r="F2974" s="14" t="s">
        <v>415</v>
      </c>
      <c r="G2974" s="16" t="s">
        <v>17944</v>
      </c>
      <c r="H2974" s="13" t="s">
        <v>17936</v>
      </c>
      <c r="I2974" s="13" t="s">
        <v>17945</v>
      </c>
      <c r="J2974" s="13" t="s">
        <v>17946</v>
      </c>
      <c r="K2974" s="13" t="s">
        <v>17947</v>
      </c>
      <c r="L2974" s="13" t="s">
        <v>17948</v>
      </c>
      <c r="M2974" s="13" t="s">
        <v>53</v>
      </c>
      <c r="N2974" s="13" t="s">
        <v>249</v>
      </c>
      <c r="O2974" s="14"/>
      <c r="P2974" s="13" t="s">
        <v>17872</v>
      </c>
      <c r="Q2974" s="15" t="s">
        <v>17952</v>
      </c>
    </row>
    <row r="2975" customFormat="false" ht="100.7" hidden="false" customHeight="false" outlineLevel="0" collapsed="false">
      <c r="A2975" s="13" t="s">
        <v>17953</v>
      </c>
      <c r="B2975" s="14" t="s">
        <v>209</v>
      </c>
      <c r="C2975" s="13" t="s">
        <v>210</v>
      </c>
      <c r="D2975" s="14" t="s">
        <v>17954</v>
      </c>
      <c r="E2975" s="16" t="s">
        <v>17955</v>
      </c>
      <c r="F2975" s="14" t="s">
        <v>396</v>
      </c>
      <c r="G2975" s="16" t="s">
        <v>17956</v>
      </c>
      <c r="H2975" s="13" t="s">
        <v>17957</v>
      </c>
      <c r="I2975" s="13" t="s">
        <v>17958</v>
      </c>
      <c r="J2975" s="14" t="s">
        <v>17959</v>
      </c>
      <c r="K2975" s="14"/>
      <c r="L2975" s="14"/>
      <c r="M2975" s="13" t="s">
        <v>56</v>
      </c>
      <c r="N2975" s="13" t="s">
        <v>249</v>
      </c>
      <c r="O2975" s="14"/>
      <c r="P2975" s="13" t="s">
        <v>17872</v>
      </c>
      <c r="Q2975" s="16" t="s">
        <v>17960</v>
      </c>
    </row>
    <row r="2976" customFormat="false" ht="72.35" hidden="false" customHeight="false" outlineLevel="0" collapsed="false">
      <c r="A2976" s="13" t="s">
        <v>17961</v>
      </c>
      <c r="B2976" s="14" t="s">
        <v>209</v>
      </c>
      <c r="C2976" s="13" t="s">
        <v>210</v>
      </c>
      <c r="D2976" s="14" t="s">
        <v>17954</v>
      </c>
      <c r="E2976" s="16" t="s">
        <v>17962</v>
      </c>
      <c r="F2976" s="14" t="s">
        <v>396</v>
      </c>
      <c r="G2976" s="16" t="s">
        <v>17956</v>
      </c>
      <c r="H2976" s="13" t="s">
        <v>17957</v>
      </c>
      <c r="I2976" s="13" t="s">
        <v>17958</v>
      </c>
      <c r="J2976" s="14" t="s">
        <v>17959</v>
      </c>
      <c r="K2976" s="14"/>
      <c r="L2976" s="14"/>
      <c r="M2976" s="13" t="s">
        <v>56</v>
      </c>
      <c r="N2976" s="13" t="s">
        <v>249</v>
      </c>
      <c r="O2976" s="14"/>
      <c r="P2976" s="13" t="s">
        <v>17872</v>
      </c>
      <c r="Q2976" s="16" t="s">
        <v>17963</v>
      </c>
    </row>
    <row r="2977" customFormat="false" ht="72.35" hidden="false" customHeight="false" outlineLevel="0" collapsed="false">
      <c r="A2977" s="13" t="s">
        <v>17964</v>
      </c>
      <c r="B2977" s="14" t="s">
        <v>209</v>
      </c>
      <c r="C2977" s="13" t="s">
        <v>210</v>
      </c>
      <c r="D2977" s="14" t="s">
        <v>17954</v>
      </c>
      <c r="E2977" s="16" t="s">
        <v>17965</v>
      </c>
      <c r="F2977" s="14" t="s">
        <v>415</v>
      </c>
      <c r="G2977" s="16" t="s">
        <v>17956</v>
      </c>
      <c r="H2977" s="13" t="s">
        <v>17957</v>
      </c>
      <c r="I2977" s="13" t="s">
        <v>17966</v>
      </c>
      <c r="J2977" s="13" t="s">
        <v>17967</v>
      </c>
      <c r="K2977" s="13" t="s">
        <v>17968</v>
      </c>
      <c r="L2977" s="13" t="s">
        <v>17969</v>
      </c>
      <c r="M2977" s="13" t="s">
        <v>53</v>
      </c>
      <c r="N2977" s="13" t="s">
        <v>249</v>
      </c>
      <c r="O2977" s="14"/>
      <c r="P2977" s="13" t="s">
        <v>17872</v>
      </c>
      <c r="Q2977" s="15" t="s">
        <v>17970</v>
      </c>
    </row>
    <row r="2978" customFormat="false" ht="86.55" hidden="false" customHeight="false" outlineLevel="0" collapsed="false">
      <c r="A2978" s="13" t="s">
        <v>17971</v>
      </c>
      <c r="B2978" s="14" t="s">
        <v>209</v>
      </c>
      <c r="C2978" s="13" t="s">
        <v>210</v>
      </c>
      <c r="D2978" s="14" t="s">
        <v>17972</v>
      </c>
      <c r="E2978" s="16" t="s">
        <v>17973</v>
      </c>
      <c r="F2978" s="14" t="s">
        <v>396</v>
      </c>
      <c r="G2978" s="16" t="s">
        <v>17974</v>
      </c>
      <c r="H2978" s="13" t="s">
        <v>17975</v>
      </c>
      <c r="I2978" s="13" t="s">
        <v>17976</v>
      </c>
      <c r="J2978" s="14" t="s">
        <v>17977</v>
      </c>
      <c r="K2978" s="14"/>
      <c r="L2978" s="14"/>
      <c r="M2978" s="13" t="s">
        <v>56</v>
      </c>
      <c r="N2978" s="13" t="s">
        <v>249</v>
      </c>
      <c r="O2978" s="14"/>
      <c r="P2978" s="13" t="s">
        <v>17872</v>
      </c>
      <c r="Q2978" s="16" t="s">
        <v>17978</v>
      </c>
    </row>
    <row r="2979" customFormat="false" ht="44" hidden="false" customHeight="false" outlineLevel="0" collapsed="false">
      <c r="A2979" s="13" t="s">
        <v>17979</v>
      </c>
      <c r="B2979" s="14" t="s">
        <v>209</v>
      </c>
      <c r="C2979" s="13" t="s">
        <v>210</v>
      </c>
      <c r="D2979" s="14" t="s">
        <v>17972</v>
      </c>
      <c r="E2979" s="16" t="s">
        <v>17980</v>
      </c>
      <c r="F2979" s="14" t="s">
        <v>415</v>
      </c>
      <c r="G2979" s="16" t="s">
        <v>17974</v>
      </c>
      <c r="H2979" s="13" t="s">
        <v>17975</v>
      </c>
      <c r="I2979" s="13" t="s">
        <v>17981</v>
      </c>
      <c r="J2979" s="13" t="s">
        <v>17982</v>
      </c>
      <c r="K2979" s="13" t="s">
        <v>17983</v>
      </c>
      <c r="L2979" s="13" t="s">
        <v>17984</v>
      </c>
      <c r="M2979" s="13" t="s">
        <v>53</v>
      </c>
      <c r="N2979" s="13" t="s">
        <v>249</v>
      </c>
      <c r="O2979" s="14"/>
      <c r="P2979" s="13" t="s">
        <v>17872</v>
      </c>
      <c r="Q2979" s="16" t="s">
        <v>17985</v>
      </c>
    </row>
    <row r="2980" customFormat="false" ht="58.2" hidden="false" customHeight="false" outlineLevel="0" collapsed="false">
      <c r="A2980" s="13" t="s">
        <v>17986</v>
      </c>
      <c r="B2980" s="14" t="s">
        <v>209</v>
      </c>
      <c r="C2980" s="13" t="s">
        <v>210</v>
      </c>
      <c r="D2980" s="14" t="s">
        <v>17972</v>
      </c>
      <c r="E2980" s="16" t="s">
        <v>17987</v>
      </c>
      <c r="F2980" s="14" t="s">
        <v>415</v>
      </c>
      <c r="G2980" s="16" t="s">
        <v>17974</v>
      </c>
      <c r="H2980" s="13" t="s">
        <v>17975</v>
      </c>
      <c r="I2980" s="13" t="s">
        <v>17988</v>
      </c>
      <c r="J2980" s="13" t="s">
        <v>17989</v>
      </c>
      <c r="K2980" s="13" t="s">
        <v>17990</v>
      </c>
      <c r="L2980" s="13" t="s">
        <v>17991</v>
      </c>
      <c r="M2980" s="13" t="s">
        <v>53</v>
      </c>
      <c r="N2980" s="13" t="s">
        <v>249</v>
      </c>
      <c r="O2980" s="14"/>
      <c r="P2980" s="13" t="s">
        <v>17872</v>
      </c>
      <c r="Q2980" s="15" t="s">
        <v>17992</v>
      </c>
    </row>
    <row r="2981" customFormat="false" ht="58.2" hidden="false" customHeight="false" outlineLevel="0" collapsed="false">
      <c r="A2981" s="13" t="s">
        <v>17993</v>
      </c>
      <c r="B2981" s="14" t="s">
        <v>209</v>
      </c>
      <c r="C2981" s="13" t="s">
        <v>210</v>
      </c>
      <c r="D2981" s="14" t="s">
        <v>17994</v>
      </c>
      <c r="E2981" s="16" t="s">
        <v>17995</v>
      </c>
      <c r="F2981" s="14" t="s">
        <v>396</v>
      </c>
      <c r="G2981" s="16" t="s">
        <v>17996</v>
      </c>
      <c r="H2981" s="13" t="s">
        <v>17997</v>
      </c>
      <c r="I2981" s="13" t="s">
        <v>17998</v>
      </c>
      <c r="J2981" s="14" t="s">
        <v>17999</v>
      </c>
      <c r="K2981" s="14"/>
      <c r="L2981" s="14"/>
      <c r="M2981" s="13" t="s">
        <v>56</v>
      </c>
      <c r="N2981" s="13" t="s">
        <v>249</v>
      </c>
      <c r="O2981" s="14"/>
      <c r="P2981" s="13" t="s">
        <v>17872</v>
      </c>
      <c r="Q2981" s="16" t="s">
        <v>18000</v>
      </c>
    </row>
    <row r="2982" customFormat="false" ht="86.55" hidden="false" customHeight="false" outlineLevel="0" collapsed="false">
      <c r="A2982" s="13" t="s">
        <v>18001</v>
      </c>
      <c r="B2982" s="14" t="s">
        <v>209</v>
      </c>
      <c r="C2982" s="13" t="s">
        <v>210</v>
      </c>
      <c r="D2982" s="14" t="s">
        <v>17994</v>
      </c>
      <c r="E2982" s="16" t="s">
        <v>18002</v>
      </c>
      <c r="F2982" s="14" t="s">
        <v>415</v>
      </c>
      <c r="G2982" s="16" t="s">
        <v>17996</v>
      </c>
      <c r="H2982" s="13" t="s">
        <v>17997</v>
      </c>
      <c r="I2982" s="13" t="s">
        <v>18003</v>
      </c>
      <c r="J2982" s="13" t="s">
        <v>18004</v>
      </c>
      <c r="K2982" s="13" t="s">
        <v>18005</v>
      </c>
      <c r="L2982" s="13" t="s">
        <v>18006</v>
      </c>
      <c r="M2982" s="13" t="s">
        <v>53</v>
      </c>
      <c r="N2982" s="13" t="s">
        <v>249</v>
      </c>
      <c r="O2982" s="14"/>
      <c r="P2982" s="13" t="s">
        <v>17872</v>
      </c>
      <c r="Q2982" s="15" t="s">
        <v>18007</v>
      </c>
    </row>
    <row r="2983" customFormat="false" ht="72.35" hidden="false" customHeight="false" outlineLevel="0" collapsed="false">
      <c r="A2983" s="13" t="s">
        <v>18008</v>
      </c>
      <c r="B2983" s="14" t="s">
        <v>209</v>
      </c>
      <c r="C2983" s="13" t="s">
        <v>210</v>
      </c>
      <c r="D2983" s="14" t="s">
        <v>18009</v>
      </c>
      <c r="E2983" s="16" t="s">
        <v>18010</v>
      </c>
      <c r="F2983" s="14" t="s">
        <v>396</v>
      </c>
      <c r="G2983" s="16" t="s">
        <v>18011</v>
      </c>
      <c r="H2983" s="13" t="s">
        <v>18012</v>
      </c>
      <c r="I2983" s="13" t="s">
        <v>18013</v>
      </c>
      <c r="J2983" s="14" t="s">
        <v>18014</v>
      </c>
      <c r="K2983" s="14"/>
      <c r="L2983" s="14"/>
      <c r="M2983" s="13" t="s">
        <v>56</v>
      </c>
      <c r="N2983" s="13" t="s">
        <v>249</v>
      </c>
      <c r="O2983" s="14"/>
      <c r="P2983" s="13" t="s">
        <v>17872</v>
      </c>
      <c r="Q2983" s="16" t="s">
        <v>18015</v>
      </c>
    </row>
    <row r="2984" customFormat="false" ht="58.2" hidden="false" customHeight="false" outlineLevel="0" collapsed="false">
      <c r="A2984" s="13" t="s">
        <v>18016</v>
      </c>
      <c r="B2984" s="14" t="s">
        <v>209</v>
      </c>
      <c r="C2984" s="13" t="s">
        <v>210</v>
      </c>
      <c r="D2984" s="14" t="s">
        <v>18017</v>
      </c>
      <c r="E2984" s="16" t="s">
        <v>18018</v>
      </c>
      <c r="F2984" s="14" t="s">
        <v>415</v>
      </c>
      <c r="G2984" s="16" t="s">
        <v>18019</v>
      </c>
      <c r="H2984" s="13" t="s">
        <v>18020</v>
      </c>
      <c r="I2984" s="13" t="s">
        <v>18021</v>
      </c>
      <c r="J2984" s="13" t="s">
        <v>18022</v>
      </c>
      <c r="K2984" s="13" t="s">
        <v>18023</v>
      </c>
      <c r="L2984" s="13" t="s">
        <v>18024</v>
      </c>
      <c r="M2984" s="13" t="s">
        <v>53</v>
      </c>
      <c r="N2984" s="13" t="s">
        <v>249</v>
      </c>
      <c r="O2984" s="14"/>
      <c r="P2984" s="13" t="s">
        <v>17872</v>
      </c>
      <c r="Q2984" s="16" t="s">
        <v>18025</v>
      </c>
    </row>
    <row r="2985" customFormat="false" ht="44" hidden="false" customHeight="false" outlineLevel="0" collapsed="false">
      <c r="A2985" s="13" t="s">
        <v>18026</v>
      </c>
      <c r="B2985" s="14" t="s">
        <v>209</v>
      </c>
      <c r="C2985" s="13" t="s">
        <v>210</v>
      </c>
      <c r="D2985" s="14" t="s">
        <v>18017</v>
      </c>
      <c r="E2985" s="16" t="s">
        <v>18027</v>
      </c>
      <c r="F2985" s="14" t="s">
        <v>415</v>
      </c>
      <c r="G2985" s="16" t="s">
        <v>18019</v>
      </c>
      <c r="H2985" s="13" t="s">
        <v>18020</v>
      </c>
      <c r="I2985" s="13" t="s">
        <v>18021</v>
      </c>
      <c r="J2985" s="13" t="s">
        <v>18022</v>
      </c>
      <c r="K2985" s="13" t="s">
        <v>18023</v>
      </c>
      <c r="L2985" s="13" t="s">
        <v>18024</v>
      </c>
      <c r="M2985" s="13" t="s">
        <v>53</v>
      </c>
      <c r="N2985" s="13" t="s">
        <v>249</v>
      </c>
      <c r="O2985" s="14"/>
      <c r="P2985" s="13" t="s">
        <v>17872</v>
      </c>
      <c r="Q2985" s="16" t="s">
        <v>18028</v>
      </c>
    </row>
    <row r="2986" customFormat="false" ht="114.9" hidden="false" customHeight="false" outlineLevel="0" collapsed="false">
      <c r="A2986" s="13" t="s">
        <v>18029</v>
      </c>
      <c r="B2986" s="14" t="s">
        <v>209</v>
      </c>
      <c r="C2986" s="13" t="s">
        <v>210</v>
      </c>
      <c r="D2986" s="14" t="s">
        <v>18030</v>
      </c>
      <c r="E2986" s="16" t="s">
        <v>18031</v>
      </c>
      <c r="F2986" s="14" t="s">
        <v>396</v>
      </c>
      <c r="G2986" s="16" t="s">
        <v>18032</v>
      </c>
      <c r="H2986" s="13" t="s">
        <v>18033</v>
      </c>
      <c r="I2986" s="13" t="s">
        <v>6904</v>
      </c>
      <c r="J2986" s="13" t="s">
        <v>18034</v>
      </c>
      <c r="K2986" s="13" t="s">
        <v>6906</v>
      </c>
      <c r="L2986" s="14"/>
      <c r="M2986" s="13" t="s">
        <v>52</v>
      </c>
      <c r="N2986" s="13" t="s">
        <v>249</v>
      </c>
      <c r="O2986" s="14"/>
      <c r="P2986" s="13" t="s">
        <v>17872</v>
      </c>
      <c r="Q2986" s="15" t="s">
        <v>18035</v>
      </c>
    </row>
    <row r="2987" customFormat="false" ht="72.35" hidden="false" customHeight="false" outlineLevel="0" collapsed="false">
      <c r="A2987" s="13" t="s">
        <v>18036</v>
      </c>
      <c r="B2987" s="14" t="s">
        <v>209</v>
      </c>
      <c r="C2987" s="13" t="s">
        <v>210</v>
      </c>
      <c r="D2987" s="14" t="s">
        <v>18030</v>
      </c>
      <c r="E2987" s="16" t="s">
        <v>18037</v>
      </c>
      <c r="F2987" s="14" t="s">
        <v>415</v>
      </c>
      <c r="G2987" s="16" t="s">
        <v>18032</v>
      </c>
      <c r="H2987" s="13" t="s">
        <v>18033</v>
      </c>
      <c r="I2987" s="13" t="s">
        <v>6913</v>
      </c>
      <c r="J2987" s="13" t="s">
        <v>18038</v>
      </c>
      <c r="K2987" s="13" t="s">
        <v>6915</v>
      </c>
      <c r="L2987" s="13" t="s">
        <v>6916</v>
      </c>
      <c r="M2987" s="13" t="s">
        <v>53</v>
      </c>
      <c r="N2987" s="13" t="s">
        <v>249</v>
      </c>
      <c r="O2987" s="14"/>
      <c r="P2987" s="13" t="s">
        <v>17872</v>
      </c>
      <c r="Q2987" s="16" t="s">
        <v>18039</v>
      </c>
    </row>
    <row r="2988" customFormat="false" ht="44" hidden="false" customHeight="false" outlineLevel="0" collapsed="false">
      <c r="A2988" s="13" t="s">
        <v>18040</v>
      </c>
      <c r="B2988" s="14" t="s">
        <v>209</v>
      </c>
      <c r="C2988" s="13" t="s">
        <v>210</v>
      </c>
      <c r="D2988" s="14" t="s">
        <v>18030</v>
      </c>
      <c r="E2988" s="16" t="s">
        <v>18041</v>
      </c>
      <c r="F2988" s="14" t="s">
        <v>415</v>
      </c>
      <c r="G2988" s="16" t="s">
        <v>18032</v>
      </c>
      <c r="H2988" s="13" t="s">
        <v>18033</v>
      </c>
      <c r="I2988" s="13" t="s">
        <v>18042</v>
      </c>
      <c r="J2988" s="13" t="s">
        <v>18043</v>
      </c>
      <c r="K2988" s="13" t="s">
        <v>18044</v>
      </c>
      <c r="L2988" s="13" t="s">
        <v>18045</v>
      </c>
      <c r="M2988" s="13" t="s">
        <v>56</v>
      </c>
      <c r="N2988" s="13" t="s">
        <v>249</v>
      </c>
      <c r="O2988" s="14"/>
      <c r="P2988" s="13" t="s">
        <v>17872</v>
      </c>
      <c r="Q2988" s="16" t="s">
        <v>18046</v>
      </c>
    </row>
    <row r="2989" customFormat="false" ht="72.35" hidden="false" customHeight="false" outlineLevel="0" collapsed="false">
      <c r="A2989" s="13" t="s">
        <v>18047</v>
      </c>
      <c r="B2989" s="14" t="s">
        <v>209</v>
      </c>
      <c r="C2989" s="13" t="s">
        <v>210</v>
      </c>
      <c r="D2989" s="14" t="s">
        <v>18048</v>
      </c>
      <c r="E2989" s="16" t="s">
        <v>18049</v>
      </c>
      <c r="F2989" s="14" t="s">
        <v>415</v>
      </c>
      <c r="G2989" s="16" t="s">
        <v>18050</v>
      </c>
      <c r="H2989" s="13" t="s">
        <v>18051</v>
      </c>
      <c r="I2989" s="13" t="s">
        <v>18052</v>
      </c>
      <c r="J2989" s="13" t="s">
        <v>18053</v>
      </c>
      <c r="K2989" s="13" t="s">
        <v>18054</v>
      </c>
      <c r="L2989" s="13" t="s">
        <v>18055</v>
      </c>
      <c r="M2989" s="13" t="s">
        <v>53</v>
      </c>
      <c r="N2989" s="13" t="s">
        <v>249</v>
      </c>
      <c r="O2989" s="14"/>
      <c r="P2989" s="13" t="s">
        <v>17872</v>
      </c>
      <c r="Q2989" s="16" t="s">
        <v>18056</v>
      </c>
    </row>
    <row r="2990" customFormat="false" ht="44" hidden="false" customHeight="false" outlineLevel="0" collapsed="false">
      <c r="A2990" s="13" t="s">
        <v>18057</v>
      </c>
      <c r="B2990" s="14" t="s">
        <v>209</v>
      </c>
      <c r="C2990" s="13" t="s">
        <v>210</v>
      </c>
      <c r="D2990" s="14" t="s">
        <v>18048</v>
      </c>
      <c r="E2990" s="16" t="s">
        <v>18058</v>
      </c>
      <c r="F2990" s="14" t="s">
        <v>539</v>
      </c>
      <c r="G2990" s="16" t="s">
        <v>18050</v>
      </c>
      <c r="H2990" s="13" t="s">
        <v>18051</v>
      </c>
      <c r="I2990" s="13" t="s">
        <v>18059</v>
      </c>
      <c r="J2990" s="13" t="s">
        <v>18060</v>
      </c>
      <c r="K2990" s="13" t="s">
        <v>18061</v>
      </c>
      <c r="L2990" s="13" t="s">
        <v>18062</v>
      </c>
      <c r="M2990" s="13" t="s">
        <v>52</v>
      </c>
      <c r="N2990" s="13" t="s">
        <v>249</v>
      </c>
      <c r="O2990" s="14"/>
      <c r="P2990" s="13" t="s">
        <v>17872</v>
      </c>
      <c r="Q2990" s="16" t="s">
        <v>18063</v>
      </c>
    </row>
    <row r="2991" customFormat="false" ht="100.7" hidden="false" customHeight="false" outlineLevel="0" collapsed="false">
      <c r="A2991" s="13" t="s">
        <v>18064</v>
      </c>
      <c r="B2991" s="14" t="s">
        <v>209</v>
      </c>
      <c r="C2991" s="13" t="s">
        <v>210</v>
      </c>
      <c r="D2991" s="14" t="s">
        <v>18065</v>
      </c>
      <c r="E2991" s="16" t="s">
        <v>18066</v>
      </c>
      <c r="F2991" s="14" t="s">
        <v>415</v>
      </c>
      <c r="G2991" s="16" t="s">
        <v>18067</v>
      </c>
      <c r="H2991" s="13" t="s">
        <v>18068</v>
      </c>
      <c r="I2991" s="13" t="s">
        <v>18069</v>
      </c>
      <c r="J2991" s="13" t="s">
        <v>18070</v>
      </c>
      <c r="K2991" s="13" t="s">
        <v>18071</v>
      </c>
      <c r="L2991" s="13" t="s">
        <v>18072</v>
      </c>
      <c r="M2991" s="13" t="s">
        <v>53</v>
      </c>
      <c r="N2991" s="13" t="s">
        <v>249</v>
      </c>
      <c r="O2991" s="14"/>
      <c r="P2991" s="13" t="s">
        <v>17872</v>
      </c>
      <c r="Q2991" s="16" t="s">
        <v>18073</v>
      </c>
    </row>
    <row r="2992" customFormat="false" ht="29.85" hidden="false" customHeight="false" outlineLevel="0" collapsed="false">
      <c r="A2992" s="13" t="s">
        <v>18074</v>
      </c>
      <c r="B2992" s="14" t="s">
        <v>209</v>
      </c>
      <c r="C2992" s="13" t="s">
        <v>212</v>
      </c>
      <c r="D2992" s="14" t="s">
        <v>18075</v>
      </c>
      <c r="E2992" s="16" t="s">
        <v>18076</v>
      </c>
      <c r="F2992" s="14" t="s">
        <v>415</v>
      </c>
      <c r="G2992" s="16"/>
      <c r="H2992" s="13" t="s">
        <v>18077</v>
      </c>
      <c r="I2992" s="13" t="s">
        <v>18078</v>
      </c>
      <c r="J2992" s="13" t="s">
        <v>18079</v>
      </c>
      <c r="K2992" s="13" t="s">
        <v>18080</v>
      </c>
      <c r="L2992" s="13" t="s">
        <v>18081</v>
      </c>
      <c r="M2992" s="13" t="s">
        <v>53</v>
      </c>
      <c r="N2992" s="13" t="s">
        <v>249</v>
      </c>
      <c r="O2992" s="14"/>
      <c r="P2992" s="13" t="s">
        <v>17872</v>
      </c>
      <c r="Q2992" s="16" t="s">
        <v>18082</v>
      </c>
    </row>
    <row r="2993" customFormat="false" ht="29.85" hidden="false" customHeight="false" outlineLevel="0" collapsed="false">
      <c r="A2993" s="13" t="s">
        <v>18083</v>
      </c>
      <c r="B2993" s="14" t="s">
        <v>209</v>
      </c>
      <c r="C2993" s="13" t="s">
        <v>212</v>
      </c>
      <c r="D2993" s="14" t="s">
        <v>18084</v>
      </c>
      <c r="E2993" s="16" t="s">
        <v>18085</v>
      </c>
      <c r="F2993" s="14" t="s">
        <v>415</v>
      </c>
      <c r="G2993" s="16"/>
      <c r="H2993" s="13" t="s">
        <v>18086</v>
      </c>
      <c r="I2993" s="13" t="s">
        <v>18087</v>
      </c>
      <c r="J2993" s="13" t="s">
        <v>18088</v>
      </c>
      <c r="K2993" s="13" t="s">
        <v>18089</v>
      </c>
      <c r="L2993" s="13" t="s">
        <v>18090</v>
      </c>
      <c r="M2993" s="13" t="s">
        <v>53</v>
      </c>
      <c r="N2993" s="13" t="s">
        <v>249</v>
      </c>
      <c r="O2993" s="14"/>
      <c r="P2993" s="13" t="s">
        <v>17872</v>
      </c>
      <c r="Q2993" s="16" t="s">
        <v>18091</v>
      </c>
    </row>
    <row r="2994" customFormat="false" ht="44" hidden="false" customHeight="false" outlineLevel="0" collapsed="false">
      <c r="A2994" s="13" t="s">
        <v>18092</v>
      </c>
      <c r="B2994" s="14" t="s">
        <v>209</v>
      </c>
      <c r="C2994" s="13" t="s">
        <v>212</v>
      </c>
      <c r="D2994" s="14" t="s">
        <v>18084</v>
      </c>
      <c r="E2994" s="16" t="s">
        <v>18093</v>
      </c>
      <c r="F2994" s="14" t="s">
        <v>415</v>
      </c>
      <c r="G2994" s="16"/>
      <c r="H2994" s="13" t="s">
        <v>18086</v>
      </c>
      <c r="I2994" s="13" t="s">
        <v>18094</v>
      </c>
      <c r="J2994" s="13" t="s">
        <v>18095</v>
      </c>
      <c r="K2994" s="13" t="s">
        <v>18096</v>
      </c>
      <c r="L2994" s="13" t="s">
        <v>18097</v>
      </c>
      <c r="M2994" s="13" t="s">
        <v>53</v>
      </c>
      <c r="N2994" s="13" t="s">
        <v>249</v>
      </c>
      <c r="O2994" s="14"/>
      <c r="P2994" s="13" t="s">
        <v>17872</v>
      </c>
      <c r="Q2994" s="15" t="s">
        <v>18098</v>
      </c>
    </row>
    <row r="2995" customFormat="false" ht="58.2" hidden="false" customHeight="false" outlineLevel="0" collapsed="false">
      <c r="A2995" s="13" t="s">
        <v>18099</v>
      </c>
      <c r="B2995" s="14" t="s">
        <v>209</v>
      </c>
      <c r="C2995" s="13" t="s">
        <v>212</v>
      </c>
      <c r="D2995" s="14" t="s">
        <v>18100</v>
      </c>
      <c r="E2995" s="16" t="s">
        <v>18101</v>
      </c>
      <c r="F2995" s="14" t="s">
        <v>415</v>
      </c>
      <c r="G2995" s="16"/>
      <c r="H2995" s="13" t="s">
        <v>18102</v>
      </c>
      <c r="I2995" s="13" t="s">
        <v>18103</v>
      </c>
      <c r="J2995" s="13" t="s">
        <v>18104</v>
      </c>
      <c r="K2995" s="14"/>
      <c r="L2995" s="13" t="s">
        <v>18105</v>
      </c>
      <c r="M2995" s="13" t="s">
        <v>56</v>
      </c>
      <c r="N2995" s="13" t="s">
        <v>249</v>
      </c>
      <c r="O2995" s="14"/>
      <c r="P2995" s="13" t="s">
        <v>17872</v>
      </c>
      <c r="Q2995" s="16" t="s">
        <v>18106</v>
      </c>
    </row>
    <row r="2996" customFormat="false" ht="44" hidden="false" customHeight="false" outlineLevel="0" collapsed="false">
      <c r="A2996" s="13" t="s">
        <v>18107</v>
      </c>
      <c r="B2996" s="14" t="s">
        <v>209</v>
      </c>
      <c r="C2996" s="13" t="s">
        <v>212</v>
      </c>
      <c r="D2996" s="14" t="s">
        <v>18108</v>
      </c>
      <c r="E2996" s="16" t="s">
        <v>18109</v>
      </c>
      <c r="F2996" s="14" t="s">
        <v>396</v>
      </c>
      <c r="G2996" s="16"/>
      <c r="H2996" s="13" t="s">
        <v>18110</v>
      </c>
      <c r="I2996" s="13" t="s">
        <v>18111</v>
      </c>
      <c r="J2996" s="14" t="s">
        <v>18112</v>
      </c>
      <c r="K2996" s="14"/>
      <c r="L2996" s="14"/>
      <c r="M2996" s="13" t="s">
        <v>56</v>
      </c>
      <c r="N2996" s="13" t="s">
        <v>249</v>
      </c>
      <c r="O2996" s="14"/>
      <c r="P2996" s="13" t="s">
        <v>17872</v>
      </c>
      <c r="Q2996" s="16" t="s">
        <v>18113</v>
      </c>
    </row>
    <row r="2997" customFormat="false" ht="58.2" hidden="false" customHeight="false" outlineLevel="0" collapsed="false">
      <c r="A2997" s="13" t="s">
        <v>18114</v>
      </c>
      <c r="B2997" s="14" t="s">
        <v>209</v>
      </c>
      <c r="C2997" s="13" t="s">
        <v>212</v>
      </c>
      <c r="D2997" s="14" t="s">
        <v>18115</v>
      </c>
      <c r="E2997" s="16" t="s">
        <v>18116</v>
      </c>
      <c r="F2997" s="14" t="s">
        <v>539</v>
      </c>
      <c r="G2997" s="16"/>
      <c r="H2997" s="13" t="s">
        <v>18117</v>
      </c>
      <c r="I2997" s="13" t="s">
        <v>2373</v>
      </c>
      <c r="J2997" s="13" t="s">
        <v>17870</v>
      </c>
      <c r="K2997" s="13" t="s">
        <v>2375</v>
      </c>
      <c r="L2997" s="13" t="s">
        <v>17871</v>
      </c>
      <c r="M2997" s="13" t="s">
        <v>53</v>
      </c>
      <c r="N2997" s="13" t="s">
        <v>249</v>
      </c>
      <c r="O2997" s="14"/>
      <c r="P2997" s="13" t="s">
        <v>17872</v>
      </c>
      <c r="Q2997" s="16" t="s">
        <v>18118</v>
      </c>
    </row>
    <row r="2998" customFormat="false" ht="72.35" hidden="false" customHeight="false" outlineLevel="0" collapsed="false">
      <c r="A2998" s="13" t="s">
        <v>18119</v>
      </c>
      <c r="B2998" s="14" t="s">
        <v>209</v>
      </c>
      <c r="C2998" s="13" t="s">
        <v>212</v>
      </c>
      <c r="D2998" s="14" t="s">
        <v>18120</v>
      </c>
      <c r="E2998" s="16" t="s">
        <v>18121</v>
      </c>
      <c r="F2998" s="14" t="s">
        <v>396</v>
      </c>
      <c r="G2998" s="16"/>
      <c r="H2998" s="13" t="s">
        <v>18122</v>
      </c>
      <c r="I2998" s="13" t="s">
        <v>18123</v>
      </c>
      <c r="J2998" s="14" t="s">
        <v>18124</v>
      </c>
      <c r="K2998" s="14"/>
      <c r="L2998" s="14"/>
      <c r="M2998" s="13" t="s">
        <v>53</v>
      </c>
      <c r="N2998" s="13" t="s">
        <v>249</v>
      </c>
      <c r="O2998" s="14"/>
      <c r="P2998" s="13" t="s">
        <v>17872</v>
      </c>
      <c r="Q2998" s="16" t="s">
        <v>18125</v>
      </c>
    </row>
    <row r="2999" customFormat="false" ht="72.35" hidden="false" customHeight="false" outlineLevel="0" collapsed="false">
      <c r="A2999" s="13" t="s">
        <v>18126</v>
      </c>
      <c r="B2999" s="14" t="s">
        <v>209</v>
      </c>
      <c r="C2999" s="13" t="s">
        <v>212</v>
      </c>
      <c r="D2999" s="14" t="s">
        <v>18120</v>
      </c>
      <c r="E2999" s="16" t="s">
        <v>18127</v>
      </c>
      <c r="F2999" s="14" t="s">
        <v>415</v>
      </c>
      <c r="G2999" s="16"/>
      <c r="H2999" s="13" t="s">
        <v>18122</v>
      </c>
      <c r="I2999" s="13" t="s">
        <v>18052</v>
      </c>
      <c r="J2999" s="13" t="s">
        <v>18128</v>
      </c>
      <c r="K2999" s="13" t="s">
        <v>18054</v>
      </c>
      <c r="L2999" s="13" t="s">
        <v>18055</v>
      </c>
      <c r="M2999" s="13" t="s">
        <v>53</v>
      </c>
      <c r="N2999" s="13" t="s">
        <v>249</v>
      </c>
      <c r="O2999" s="14"/>
      <c r="P2999" s="13" t="s">
        <v>17872</v>
      </c>
      <c r="Q2999" s="16" t="s">
        <v>18129</v>
      </c>
    </row>
    <row r="3000" customFormat="false" ht="44" hidden="false" customHeight="false" outlineLevel="0" collapsed="false">
      <c r="A3000" s="13" t="s">
        <v>18130</v>
      </c>
      <c r="B3000" s="14" t="s">
        <v>209</v>
      </c>
      <c r="C3000" s="13" t="s">
        <v>212</v>
      </c>
      <c r="D3000" s="14" t="s">
        <v>18131</v>
      </c>
      <c r="E3000" s="16" t="s">
        <v>18132</v>
      </c>
      <c r="F3000" s="14" t="s">
        <v>415</v>
      </c>
      <c r="G3000" s="16"/>
      <c r="H3000" s="13" t="s">
        <v>18122</v>
      </c>
      <c r="I3000" s="13" t="s">
        <v>18133</v>
      </c>
      <c r="J3000" s="13" t="s">
        <v>18134</v>
      </c>
      <c r="K3000" s="13" t="s">
        <v>18135</v>
      </c>
      <c r="L3000" s="13" t="s">
        <v>18136</v>
      </c>
      <c r="M3000" s="13" t="s">
        <v>53</v>
      </c>
      <c r="N3000" s="13" t="s">
        <v>249</v>
      </c>
      <c r="O3000" s="14"/>
      <c r="P3000" s="13" t="s">
        <v>17872</v>
      </c>
      <c r="Q3000" s="16" t="s">
        <v>18137</v>
      </c>
    </row>
    <row r="3001" customFormat="false" ht="44" hidden="false" customHeight="false" outlineLevel="0" collapsed="false">
      <c r="A3001" s="13" t="s">
        <v>18138</v>
      </c>
      <c r="B3001" s="14" t="s">
        <v>209</v>
      </c>
      <c r="C3001" s="13" t="s">
        <v>212</v>
      </c>
      <c r="D3001" s="14" t="s">
        <v>18131</v>
      </c>
      <c r="E3001" s="16" t="s">
        <v>18139</v>
      </c>
      <c r="F3001" s="14" t="s">
        <v>415</v>
      </c>
      <c r="G3001" s="16"/>
      <c r="H3001" s="13" t="s">
        <v>18122</v>
      </c>
      <c r="I3001" s="13" t="s">
        <v>18140</v>
      </c>
      <c r="J3001" s="13" t="s">
        <v>18141</v>
      </c>
      <c r="K3001" s="13" t="s">
        <v>18142</v>
      </c>
      <c r="L3001" s="13" t="s">
        <v>18143</v>
      </c>
      <c r="M3001" s="13" t="s">
        <v>53</v>
      </c>
      <c r="N3001" s="13" t="s">
        <v>249</v>
      </c>
      <c r="O3001" s="14"/>
      <c r="P3001" s="13" t="s">
        <v>17872</v>
      </c>
      <c r="Q3001" s="16" t="s">
        <v>18144</v>
      </c>
    </row>
    <row r="3002" customFormat="false" ht="58.2" hidden="false" customHeight="false" outlineLevel="0" collapsed="false">
      <c r="A3002" s="13" t="s">
        <v>18145</v>
      </c>
      <c r="B3002" s="14" t="s">
        <v>209</v>
      </c>
      <c r="C3002" s="13" t="s">
        <v>212</v>
      </c>
      <c r="D3002" s="14" t="s">
        <v>18131</v>
      </c>
      <c r="E3002" s="16" t="s">
        <v>18146</v>
      </c>
      <c r="F3002" s="14" t="s">
        <v>396</v>
      </c>
      <c r="G3002" s="16"/>
      <c r="H3002" s="13" t="s">
        <v>18122</v>
      </c>
      <c r="I3002" s="13" t="s">
        <v>18147</v>
      </c>
      <c r="J3002" s="14" t="s">
        <v>18148</v>
      </c>
      <c r="K3002" s="14"/>
      <c r="L3002" s="14"/>
      <c r="M3002" s="13" t="s">
        <v>56</v>
      </c>
      <c r="N3002" s="13" t="s">
        <v>249</v>
      </c>
      <c r="O3002" s="14"/>
      <c r="P3002" s="13" t="s">
        <v>17872</v>
      </c>
      <c r="Q3002" s="16" t="s">
        <v>18149</v>
      </c>
    </row>
    <row r="3003" customFormat="false" ht="58.2" hidden="false" customHeight="false" outlineLevel="0" collapsed="false">
      <c r="A3003" s="13" t="s">
        <v>18150</v>
      </c>
      <c r="B3003" s="14" t="s">
        <v>209</v>
      </c>
      <c r="C3003" s="13" t="s">
        <v>212</v>
      </c>
      <c r="D3003" s="14" t="s">
        <v>18151</v>
      </c>
      <c r="E3003" s="16" t="s">
        <v>18152</v>
      </c>
      <c r="F3003" s="14" t="s">
        <v>415</v>
      </c>
      <c r="G3003" s="16"/>
      <c r="H3003" s="13" t="s">
        <v>18153</v>
      </c>
      <c r="I3003" s="13" t="s">
        <v>18154</v>
      </c>
      <c r="J3003" s="13" t="s">
        <v>18155</v>
      </c>
      <c r="K3003" s="13" t="s">
        <v>18156</v>
      </c>
      <c r="L3003" s="13" t="s">
        <v>18157</v>
      </c>
      <c r="M3003" s="13" t="s">
        <v>53</v>
      </c>
      <c r="N3003" s="13" t="s">
        <v>249</v>
      </c>
      <c r="O3003" s="14"/>
      <c r="P3003" s="13" t="s">
        <v>17872</v>
      </c>
      <c r="Q3003" s="16" t="s">
        <v>18158</v>
      </c>
    </row>
    <row r="3004" customFormat="false" ht="86.55" hidden="false" customHeight="false" outlineLevel="0" collapsed="false">
      <c r="A3004" s="13" t="s">
        <v>18159</v>
      </c>
      <c r="B3004" s="14" t="s">
        <v>209</v>
      </c>
      <c r="C3004" s="13" t="s">
        <v>212</v>
      </c>
      <c r="D3004" s="14" t="s">
        <v>18160</v>
      </c>
      <c r="E3004" s="16" t="s">
        <v>18161</v>
      </c>
      <c r="F3004" s="14" t="s">
        <v>396</v>
      </c>
      <c r="G3004" s="16"/>
      <c r="H3004" s="13" t="s">
        <v>18162</v>
      </c>
      <c r="I3004" s="13" t="s">
        <v>18163</v>
      </c>
      <c r="J3004" s="14" t="s">
        <v>18164</v>
      </c>
      <c r="K3004" s="14"/>
      <c r="L3004" s="14"/>
      <c r="M3004" s="13" t="s">
        <v>56</v>
      </c>
      <c r="N3004" s="13" t="s">
        <v>249</v>
      </c>
      <c r="O3004" s="14"/>
      <c r="P3004" s="13" t="s">
        <v>17872</v>
      </c>
      <c r="Q3004" s="16" t="s">
        <v>18165</v>
      </c>
    </row>
    <row r="3005" customFormat="false" ht="44" hidden="false" customHeight="false" outlineLevel="0" collapsed="false">
      <c r="A3005" s="13" t="s">
        <v>18166</v>
      </c>
      <c r="B3005" s="14" t="s">
        <v>209</v>
      </c>
      <c r="C3005" s="13" t="s">
        <v>212</v>
      </c>
      <c r="D3005" s="14" t="s">
        <v>18167</v>
      </c>
      <c r="E3005" s="16" t="s">
        <v>18168</v>
      </c>
      <c r="F3005" s="14" t="s">
        <v>415</v>
      </c>
      <c r="G3005" s="16"/>
      <c r="H3005" s="13" t="s">
        <v>18169</v>
      </c>
      <c r="I3005" s="13" t="s">
        <v>18170</v>
      </c>
      <c r="J3005" s="13" t="s">
        <v>18171</v>
      </c>
      <c r="K3005" s="13" t="s">
        <v>18172</v>
      </c>
      <c r="L3005" s="13" t="s">
        <v>18173</v>
      </c>
      <c r="M3005" s="13" t="s">
        <v>53</v>
      </c>
      <c r="N3005" s="13" t="s">
        <v>249</v>
      </c>
      <c r="O3005" s="14"/>
      <c r="P3005" s="13" t="s">
        <v>17872</v>
      </c>
      <c r="Q3005" s="16" t="s">
        <v>18174</v>
      </c>
    </row>
    <row r="3006" customFormat="false" ht="44" hidden="false" customHeight="false" outlineLevel="0" collapsed="false">
      <c r="A3006" s="13" t="s">
        <v>18175</v>
      </c>
      <c r="B3006" s="14" t="s">
        <v>209</v>
      </c>
      <c r="C3006" s="13" t="s">
        <v>214</v>
      </c>
      <c r="D3006" s="14" t="s">
        <v>18176</v>
      </c>
      <c r="E3006" s="16" t="s">
        <v>18177</v>
      </c>
      <c r="F3006" s="14" t="s">
        <v>415</v>
      </c>
      <c r="G3006" s="16" t="s">
        <v>18178</v>
      </c>
      <c r="H3006" s="13" t="s">
        <v>18179</v>
      </c>
      <c r="I3006" s="13" t="s">
        <v>18180</v>
      </c>
      <c r="J3006" s="13" t="s">
        <v>18181</v>
      </c>
      <c r="K3006" s="13" t="s">
        <v>18182</v>
      </c>
      <c r="L3006" s="13" t="s">
        <v>18183</v>
      </c>
      <c r="M3006" s="13" t="s">
        <v>52</v>
      </c>
      <c r="N3006" s="13" t="s">
        <v>249</v>
      </c>
      <c r="O3006" s="14"/>
      <c r="P3006" s="13" t="s">
        <v>17872</v>
      </c>
      <c r="Q3006" s="16" t="s">
        <v>18184</v>
      </c>
    </row>
    <row r="3007" customFormat="false" ht="72.35" hidden="false" customHeight="false" outlineLevel="0" collapsed="false">
      <c r="A3007" s="13" t="s">
        <v>18185</v>
      </c>
      <c r="B3007" s="14" t="s">
        <v>209</v>
      </c>
      <c r="C3007" s="13" t="s">
        <v>214</v>
      </c>
      <c r="D3007" s="14" t="s">
        <v>18176</v>
      </c>
      <c r="E3007" s="16" t="s">
        <v>18186</v>
      </c>
      <c r="F3007" s="14" t="s">
        <v>450</v>
      </c>
      <c r="G3007" s="16" t="s">
        <v>18178</v>
      </c>
      <c r="H3007" s="13" t="s">
        <v>18187</v>
      </c>
      <c r="I3007" s="13" t="s">
        <v>18188</v>
      </c>
      <c r="J3007" s="13" t="s">
        <v>18189</v>
      </c>
      <c r="K3007" s="13" t="s">
        <v>18190</v>
      </c>
      <c r="L3007" s="13" t="s">
        <v>18191</v>
      </c>
      <c r="M3007" s="13" t="s">
        <v>53</v>
      </c>
      <c r="N3007" s="13" t="s">
        <v>249</v>
      </c>
      <c r="O3007" s="14"/>
      <c r="P3007" s="13" t="s">
        <v>17872</v>
      </c>
      <c r="Q3007" s="16" t="s">
        <v>18192</v>
      </c>
    </row>
    <row r="3008" customFormat="false" ht="72.35" hidden="false" customHeight="false" outlineLevel="0" collapsed="false">
      <c r="A3008" s="13" t="s">
        <v>18193</v>
      </c>
      <c r="B3008" s="14" t="s">
        <v>209</v>
      </c>
      <c r="C3008" s="13" t="s">
        <v>214</v>
      </c>
      <c r="D3008" s="14" t="s">
        <v>18194</v>
      </c>
      <c r="E3008" s="15" t="s">
        <v>18195</v>
      </c>
      <c r="F3008" s="14" t="s">
        <v>415</v>
      </c>
      <c r="G3008" s="16" t="s">
        <v>18196</v>
      </c>
      <c r="H3008" s="13" t="s">
        <v>18197</v>
      </c>
      <c r="I3008" s="13" t="s">
        <v>18198</v>
      </c>
      <c r="J3008" s="13" t="s">
        <v>18199</v>
      </c>
      <c r="K3008" s="13" t="s">
        <v>18200</v>
      </c>
      <c r="L3008" s="13" t="s">
        <v>18201</v>
      </c>
      <c r="M3008" s="13" t="s">
        <v>53</v>
      </c>
      <c r="N3008" s="13" t="s">
        <v>249</v>
      </c>
      <c r="O3008" s="14"/>
      <c r="P3008" s="13" t="s">
        <v>17872</v>
      </c>
      <c r="Q3008" s="16" t="s">
        <v>18202</v>
      </c>
    </row>
    <row r="3009" customFormat="false" ht="72.35" hidden="false" customHeight="false" outlineLevel="0" collapsed="false">
      <c r="A3009" s="13" t="s">
        <v>18203</v>
      </c>
      <c r="B3009" s="14" t="s">
        <v>209</v>
      </c>
      <c r="C3009" s="13" t="s">
        <v>214</v>
      </c>
      <c r="D3009" s="14" t="s">
        <v>18194</v>
      </c>
      <c r="E3009" s="16" t="s">
        <v>18204</v>
      </c>
      <c r="F3009" s="14" t="s">
        <v>415</v>
      </c>
      <c r="G3009" s="16" t="s">
        <v>18196</v>
      </c>
      <c r="H3009" s="13" t="s">
        <v>18205</v>
      </c>
      <c r="I3009" s="13" t="s">
        <v>18206</v>
      </c>
      <c r="J3009" s="13" t="s">
        <v>18207</v>
      </c>
      <c r="K3009" s="13" t="s">
        <v>18208</v>
      </c>
      <c r="L3009" s="13" t="s">
        <v>18209</v>
      </c>
      <c r="M3009" s="13" t="s">
        <v>53</v>
      </c>
      <c r="N3009" s="13" t="s">
        <v>249</v>
      </c>
      <c r="O3009" s="14"/>
      <c r="P3009" s="13" t="s">
        <v>17872</v>
      </c>
      <c r="Q3009" s="15" t="s">
        <v>18210</v>
      </c>
    </row>
    <row r="3010" customFormat="false" ht="58.2" hidden="false" customHeight="false" outlineLevel="0" collapsed="false">
      <c r="A3010" s="13" t="s">
        <v>18211</v>
      </c>
      <c r="B3010" s="14" t="s">
        <v>209</v>
      </c>
      <c r="C3010" s="13" t="s">
        <v>214</v>
      </c>
      <c r="D3010" s="14" t="s">
        <v>18194</v>
      </c>
      <c r="E3010" s="16" t="s">
        <v>18212</v>
      </c>
      <c r="F3010" s="14" t="s">
        <v>415</v>
      </c>
      <c r="G3010" s="16" t="s">
        <v>18196</v>
      </c>
      <c r="H3010" s="13" t="s">
        <v>18213</v>
      </c>
      <c r="I3010" s="13" t="s">
        <v>18214</v>
      </c>
      <c r="J3010" s="13" t="s">
        <v>18215</v>
      </c>
      <c r="K3010" s="13" t="s">
        <v>18216</v>
      </c>
      <c r="L3010" s="13" t="s">
        <v>18217</v>
      </c>
      <c r="M3010" s="13" t="s">
        <v>53</v>
      </c>
      <c r="N3010" s="13" t="s">
        <v>249</v>
      </c>
      <c r="O3010" s="14"/>
      <c r="P3010" s="13" t="s">
        <v>17872</v>
      </c>
      <c r="Q3010" s="15" t="s">
        <v>18218</v>
      </c>
    </row>
    <row r="3011" customFormat="false" ht="72.35" hidden="false" customHeight="false" outlineLevel="0" collapsed="false">
      <c r="A3011" s="13" t="s">
        <v>18219</v>
      </c>
      <c r="B3011" s="14" t="s">
        <v>209</v>
      </c>
      <c r="C3011" s="13" t="s">
        <v>214</v>
      </c>
      <c r="D3011" s="14" t="s">
        <v>18194</v>
      </c>
      <c r="E3011" s="16" t="s">
        <v>18220</v>
      </c>
      <c r="F3011" s="14" t="s">
        <v>415</v>
      </c>
      <c r="G3011" s="16" t="s">
        <v>18196</v>
      </c>
      <c r="H3011" s="13" t="s">
        <v>18205</v>
      </c>
      <c r="I3011" s="13" t="s">
        <v>18221</v>
      </c>
      <c r="J3011" s="13" t="s">
        <v>18222</v>
      </c>
      <c r="K3011" s="13" t="s">
        <v>18223</v>
      </c>
      <c r="L3011" s="13" t="s">
        <v>18224</v>
      </c>
      <c r="M3011" s="13" t="s">
        <v>53</v>
      </c>
      <c r="N3011" s="13" t="s">
        <v>249</v>
      </c>
      <c r="O3011" s="14"/>
      <c r="P3011" s="13" t="s">
        <v>17872</v>
      </c>
      <c r="Q3011" s="15" t="s">
        <v>18225</v>
      </c>
    </row>
    <row r="3012" customFormat="false" ht="72.35" hidden="false" customHeight="false" outlineLevel="0" collapsed="false">
      <c r="A3012" s="13" t="s">
        <v>18226</v>
      </c>
      <c r="B3012" s="14" t="s">
        <v>209</v>
      </c>
      <c r="C3012" s="13" t="s">
        <v>214</v>
      </c>
      <c r="D3012" s="14" t="s">
        <v>18227</v>
      </c>
      <c r="E3012" s="16" t="s">
        <v>18228</v>
      </c>
      <c r="F3012" s="14" t="s">
        <v>539</v>
      </c>
      <c r="G3012" s="16" t="s">
        <v>18229</v>
      </c>
      <c r="H3012" s="13" t="s">
        <v>18230</v>
      </c>
      <c r="I3012" s="13" t="s">
        <v>18231</v>
      </c>
      <c r="J3012" s="13" t="s">
        <v>18232</v>
      </c>
      <c r="K3012" s="13" t="s">
        <v>18233</v>
      </c>
      <c r="L3012" s="13" t="s">
        <v>18234</v>
      </c>
      <c r="M3012" s="13" t="s">
        <v>52</v>
      </c>
      <c r="N3012" s="13" t="s">
        <v>249</v>
      </c>
      <c r="O3012" s="14"/>
      <c r="P3012" s="13" t="s">
        <v>17872</v>
      </c>
      <c r="Q3012" s="16" t="s">
        <v>18235</v>
      </c>
    </row>
    <row r="3013" customFormat="false" ht="58.2" hidden="false" customHeight="false" outlineLevel="0" collapsed="false">
      <c r="A3013" s="13" t="s">
        <v>18236</v>
      </c>
      <c r="B3013" s="14" t="s">
        <v>209</v>
      </c>
      <c r="C3013" s="13" t="s">
        <v>214</v>
      </c>
      <c r="D3013" s="14" t="s">
        <v>18227</v>
      </c>
      <c r="E3013" s="16" t="s">
        <v>18237</v>
      </c>
      <c r="F3013" s="14" t="s">
        <v>415</v>
      </c>
      <c r="G3013" s="16" t="s">
        <v>18229</v>
      </c>
      <c r="H3013" s="13" t="s">
        <v>18238</v>
      </c>
      <c r="I3013" s="13" t="s">
        <v>18239</v>
      </c>
      <c r="J3013" s="13" t="s">
        <v>18240</v>
      </c>
      <c r="K3013" s="13" t="s">
        <v>18241</v>
      </c>
      <c r="L3013" s="13" t="s">
        <v>18242</v>
      </c>
      <c r="M3013" s="13" t="s">
        <v>53</v>
      </c>
      <c r="N3013" s="13" t="s">
        <v>249</v>
      </c>
      <c r="O3013" s="14"/>
      <c r="P3013" s="13" t="s">
        <v>17872</v>
      </c>
      <c r="Q3013" s="15" t="s">
        <v>18243</v>
      </c>
    </row>
    <row r="3014" customFormat="false" ht="58.2" hidden="false" customHeight="false" outlineLevel="0" collapsed="false">
      <c r="A3014" s="13" t="s">
        <v>18244</v>
      </c>
      <c r="B3014" s="14" t="s">
        <v>209</v>
      </c>
      <c r="C3014" s="13" t="s">
        <v>214</v>
      </c>
      <c r="D3014" s="14" t="s">
        <v>18227</v>
      </c>
      <c r="E3014" s="16" t="s">
        <v>18245</v>
      </c>
      <c r="F3014" s="14" t="s">
        <v>539</v>
      </c>
      <c r="G3014" s="16" t="s">
        <v>18229</v>
      </c>
      <c r="H3014" s="13" t="s">
        <v>18230</v>
      </c>
      <c r="I3014" s="13" t="s">
        <v>18246</v>
      </c>
      <c r="J3014" s="13" t="s">
        <v>18247</v>
      </c>
      <c r="K3014" s="13" t="s">
        <v>18248</v>
      </c>
      <c r="L3014" s="13" t="s">
        <v>18249</v>
      </c>
      <c r="M3014" s="13" t="s">
        <v>53</v>
      </c>
      <c r="N3014" s="13" t="s">
        <v>249</v>
      </c>
      <c r="O3014" s="14"/>
      <c r="P3014" s="13" t="s">
        <v>17872</v>
      </c>
      <c r="Q3014" s="15" t="s">
        <v>18250</v>
      </c>
    </row>
    <row r="3015" customFormat="false" ht="44" hidden="false" customHeight="false" outlineLevel="0" collapsed="false">
      <c r="A3015" s="13" t="s">
        <v>18251</v>
      </c>
      <c r="B3015" s="14" t="s">
        <v>209</v>
      </c>
      <c r="C3015" s="13" t="s">
        <v>214</v>
      </c>
      <c r="D3015" s="14" t="s">
        <v>18252</v>
      </c>
      <c r="E3015" s="16" t="s">
        <v>18253</v>
      </c>
      <c r="F3015" s="14" t="s">
        <v>415</v>
      </c>
      <c r="G3015" s="16" t="s">
        <v>18254</v>
      </c>
      <c r="H3015" s="13" t="s">
        <v>18255</v>
      </c>
      <c r="I3015" s="13" t="s">
        <v>18256</v>
      </c>
      <c r="J3015" s="13" t="s">
        <v>18257</v>
      </c>
      <c r="K3015" s="13" t="s">
        <v>18258</v>
      </c>
      <c r="L3015" s="13" t="s">
        <v>18259</v>
      </c>
      <c r="M3015" s="13" t="s">
        <v>53</v>
      </c>
      <c r="N3015" s="13" t="s">
        <v>249</v>
      </c>
      <c r="O3015" s="14"/>
      <c r="P3015" s="13" t="s">
        <v>17872</v>
      </c>
      <c r="Q3015" s="16" t="s">
        <v>18260</v>
      </c>
    </row>
    <row r="3016" customFormat="false" ht="58.2" hidden="false" customHeight="false" outlineLevel="0" collapsed="false">
      <c r="A3016" s="13" t="s">
        <v>18261</v>
      </c>
      <c r="B3016" s="14" t="s">
        <v>209</v>
      </c>
      <c r="C3016" s="13" t="s">
        <v>214</v>
      </c>
      <c r="D3016" s="14" t="s">
        <v>18252</v>
      </c>
      <c r="E3016" s="16" t="s">
        <v>18262</v>
      </c>
      <c r="F3016" s="14" t="s">
        <v>415</v>
      </c>
      <c r="G3016" s="16" t="s">
        <v>18254</v>
      </c>
      <c r="H3016" s="13" t="s">
        <v>18255</v>
      </c>
      <c r="I3016" s="13" t="s">
        <v>18263</v>
      </c>
      <c r="J3016" s="13" t="s">
        <v>18264</v>
      </c>
      <c r="K3016" s="13" t="s">
        <v>18265</v>
      </c>
      <c r="L3016" s="13" t="s">
        <v>18266</v>
      </c>
      <c r="M3016" s="13" t="s">
        <v>53</v>
      </c>
      <c r="N3016" s="13" t="s">
        <v>249</v>
      </c>
      <c r="O3016" s="14"/>
      <c r="P3016" s="13" t="s">
        <v>17872</v>
      </c>
      <c r="Q3016" s="15" t="s">
        <v>18267</v>
      </c>
    </row>
    <row r="3017" customFormat="false" ht="58.2" hidden="false" customHeight="false" outlineLevel="0" collapsed="false">
      <c r="A3017" s="13" t="s">
        <v>18268</v>
      </c>
      <c r="B3017" s="14" t="s">
        <v>209</v>
      </c>
      <c r="C3017" s="13" t="s">
        <v>214</v>
      </c>
      <c r="D3017" s="14" t="s">
        <v>18269</v>
      </c>
      <c r="E3017" s="16" t="s">
        <v>18270</v>
      </c>
      <c r="F3017" s="14" t="s">
        <v>415</v>
      </c>
      <c r="G3017" s="16" t="s">
        <v>18271</v>
      </c>
      <c r="H3017" s="13" t="s">
        <v>18272</v>
      </c>
      <c r="I3017" s="13" t="s">
        <v>18273</v>
      </c>
      <c r="J3017" s="13" t="s">
        <v>18274</v>
      </c>
      <c r="K3017" s="13" t="s">
        <v>18275</v>
      </c>
      <c r="L3017" s="13" t="s">
        <v>18276</v>
      </c>
      <c r="M3017" s="13" t="s">
        <v>53</v>
      </c>
      <c r="N3017" s="13" t="s">
        <v>249</v>
      </c>
      <c r="O3017" s="14"/>
      <c r="P3017" s="13" t="s">
        <v>17872</v>
      </c>
      <c r="Q3017" s="15" t="s">
        <v>18277</v>
      </c>
    </row>
    <row r="3018" customFormat="false" ht="44" hidden="false" customHeight="false" outlineLevel="0" collapsed="false">
      <c r="A3018" s="13" t="s">
        <v>18278</v>
      </c>
      <c r="B3018" s="14" t="s">
        <v>209</v>
      </c>
      <c r="C3018" s="13" t="s">
        <v>214</v>
      </c>
      <c r="D3018" s="14" t="s">
        <v>18269</v>
      </c>
      <c r="E3018" s="15" t="s">
        <v>18279</v>
      </c>
      <c r="F3018" s="14" t="s">
        <v>415</v>
      </c>
      <c r="G3018" s="16" t="s">
        <v>18271</v>
      </c>
      <c r="H3018" s="13" t="s">
        <v>18280</v>
      </c>
      <c r="I3018" s="13" t="s">
        <v>18281</v>
      </c>
      <c r="J3018" s="13" t="s">
        <v>18282</v>
      </c>
      <c r="K3018" s="13" t="s">
        <v>18283</v>
      </c>
      <c r="L3018" s="13" t="s">
        <v>18284</v>
      </c>
      <c r="M3018" s="13" t="s">
        <v>52</v>
      </c>
      <c r="N3018" s="13" t="s">
        <v>249</v>
      </c>
      <c r="O3018" s="14"/>
      <c r="P3018" s="13" t="s">
        <v>17872</v>
      </c>
      <c r="Q3018" s="16" t="s">
        <v>18285</v>
      </c>
    </row>
    <row r="3019" customFormat="false" ht="44" hidden="false" customHeight="false" outlineLevel="0" collapsed="false">
      <c r="A3019" s="13" t="s">
        <v>18286</v>
      </c>
      <c r="B3019" s="14" t="s">
        <v>209</v>
      </c>
      <c r="C3019" s="13" t="s">
        <v>214</v>
      </c>
      <c r="D3019" s="14" t="s">
        <v>18287</v>
      </c>
      <c r="E3019" s="15" t="s">
        <v>18288</v>
      </c>
      <c r="F3019" s="14" t="s">
        <v>415</v>
      </c>
      <c r="G3019" s="16" t="s">
        <v>18289</v>
      </c>
      <c r="H3019" s="13" t="s">
        <v>18290</v>
      </c>
      <c r="I3019" s="13" t="s">
        <v>18291</v>
      </c>
      <c r="J3019" s="13" t="s">
        <v>18292</v>
      </c>
      <c r="K3019" s="13" t="s">
        <v>18293</v>
      </c>
      <c r="L3019" s="13" t="s">
        <v>18294</v>
      </c>
      <c r="M3019" s="13" t="s">
        <v>53</v>
      </c>
      <c r="N3019" s="13" t="s">
        <v>249</v>
      </c>
      <c r="O3019" s="14"/>
      <c r="P3019" s="13" t="s">
        <v>17872</v>
      </c>
      <c r="Q3019" s="16" t="s">
        <v>18295</v>
      </c>
    </row>
    <row r="3020" customFormat="false" ht="86.55" hidden="false" customHeight="false" outlineLevel="0" collapsed="false">
      <c r="A3020" s="13" t="s">
        <v>18296</v>
      </c>
      <c r="B3020" s="14" t="s">
        <v>209</v>
      </c>
      <c r="C3020" s="13" t="s">
        <v>214</v>
      </c>
      <c r="D3020" s="14" t="s">
        <v>18287</v>
      </c>
      <c r="E3020" s="16" t="s">
        <v>18297</v>
      </c>
      <c r="F3020" s="14" t="s">
        <v>415</v>
      </c>
      <c r="G3020" s="16" t="s">
        <v>18289</v>
      </c>
      <c r="H3020" s="13" t="s">
        <v>18298</v>
      </c>
      <c r="I3020" s="13" t="s">
        <v>18299</v>
      </c>
      <c r="J3020" s="13" t="s">
        <v>18300</v>
      </c>
      <c r="K3020" s="13" t="s">
        <v>18301</v>
      </c>
      <c r="L3020" s="13" t="s">
        <v>18302</v>
      </c>
      <c r="M3020" s="13" t="s">
        <v>53</v>
      </c>
      <c r="N3020" s="13" t="s">
        <v>249</v>
      </c>
      <c r="O3020" s="14"/>
      <c r="P3020" s="13" t="s">
        <v>17872</v>
      </c>
      <c r="Q3020" s="15" t="s">
        <v>18303</v>
      </c>
    </row>
    <row r="3021" customFormat="false" ht="100.7" hidden="false" customHeight="false" outlineLevel="0" collapsed="false">
      <c r="A3021" s="13" t="s">
        <v>18304</v>
      </c>
      <c r="B3021" s="14" t="s">
        <v>209</v>
      </c>
      <c r="C3021" s="13" t="s">
        <v>214</v>
      </c>
      <c r="D3021" s="14" t="s">
        <v>18305</v>
      </c>
      <c r="E3021" s="15" t="s">
        <v>18306</v>
      </c>
      <c r="F3021" s="14" t="s">
        <v>415</v>
      </c>
      <c r="G3021" s="16" t="s">
        <v>18307</v>
      </c>
      <c r="H3021" s="13" t="s">
        <v>18308</v>
      </c>
      <c r="I3021" s="13" t="s">
        <v>18309</v>
      </c>
      <c r="J3021" s="13" t="s">
        <v>18310</v>
      </c>
      <c r="K3021" s="13" t="s">
        <v>18311</v>
      </c>
      <c r="L3021" s="13" t="s">
        <v>18312</v>
      </c>
      <c r="M3021" s="13" t="s">
        <v>53</v>
      </c>
      <c r="N3021" s="13" t="s">
        <v>249</v>
      </c>
      <c r="O3021" s="14"/>
      <c r="P3021" s="13" t="s">
        <v>17872</v>
      </c>
      <c r="Q3021" s="16" t="s">
        <v>18313</v>
      </c>
    </row>
    <row r="3022" customFormat="false" ht="58.2" hidden="false" customHeight="false" outlineLevel="0" collapsed="false">
      <c r="A3022" s="13" t="s">
        <v>18314</v>
      </c>
      <c r="B3022" s="14" t="s">
        <v>209</v>
      </c>
      <c r="C3022" s="13" t="s">
        <v>214</v>
      </c>
      <c r="D3022" s="14" t="s">
        <v>18315</v>
      </c>
      <c r="E3022" s="16" t="s">
        <v>18316</v>
      </c>
      <c r="F3022" s="14" t="s">
        <v>415</v>
      </c>
      <c r="G3022" s="16" t="s">
        <v>18317</v>
      </c>
      <c r="H3022" s="13" t="s">
        <v>18318</v>
      </c>
      <c r="I3022" s="13" t="s">
        <v>18319</v>
      </c>
      <c r="J3022" s="13" t="s">
        <v>18320</v>
      </c>
      <c r="K3022" s="13" t="s">
        <v>18321</v>
      </c>
      <c r="L3022" s="13" t="s">
        <v>18322</v>
      </c>
      <c r="M3022" s="13" t="s">
        <v>53</v>
      </c>
      <c r="N3022" s="13" t="s">
        <v>249</v>
      </c>
      <c r="O3022" s="14"/>
      <c r="P3022" s="13" t="s">
        <v>17872</v>
      </c>
      <c r="Q3022" s="16" t="s">
        <v>18323</v>
      </c>
    </row>
    <row r="3023" customFormat="false" ht="29.85" hidden="false" customHeight="false" outlineLevel="0" collapsed="false">
      <c r="A3023" s="13" t="s">
        <v>18324</v>
      </c>
      <c r="B3023" s="14" t="s">
        <v>209</v>
      </c>
      <c r="C3023" s="13" t="s">
        <v>216</v>
      </c>
      <c r="D3023" s="14" t="s">
        <v>18325</v>
      </c>
      <c r="E3023" s="16" t="s">
        <v>18326</v>
      </c>
      <c r="F3023" s="14" t="s">
        <v>415</v>
      </c>
      <c r="G3023" s="16" t="s">
        <v>18327</v>
      </c>
      <c r="H3023" s="13" t="s">
        <v>18328</v>
      </c>
      <c r="I3023" s="13" t="s">
        <v>18329</v>
      </c>
      <c r="J3023" s="13" t="s">
        <v>18330</v>
      </c>
      <c r="K3023" s="13" t="s">
        <v>18331</v>
      </c>
      <c r="L3023" s="13" t="s">
        <v>18332</v>
      </c>
      <c r="M3023" s="13" t="s">
        <v>52</v>
      </c>
      <c r="N3023" s="13" t="s">
        <v>249</v>
      </c>
      <c r="O3023" s="14"/>
      <c r="P3023" s="13" t="s">
        <v>17872</v>
      </c>
      <c r="Q3023" s="16" t="s">
        <v>18333</v>
      </c>
    </row>
    <row r="3024" customFormat="false" ht="29.85" hidden="false" customHeight="false" outlineLevel="0" collapsed="false">
      <c r="A3024" s="13" t="s">
        <v>18334</v>
      </c>
      <c r="B3024" s="14" t="s">
        <v>209</v>
      </c>
      <c r="C3024" s="13" t="s">
        <v>216</v>
      </c>
      <c r="D3024" s="14" t="s">
        <v>18325</v>
      </c>
      <c r="E3024" s="16" t="s">
        <v>18335</v>
      </c>
      <c r="F3024" s="14" t="s">
        <v>415</v>
      </c>
      <c r="G3024" s="16" t="s">
        <v>18327</v>
      </c>
      <c r="H3024" s="13" t="s">
        <v>18336</v>
      </c>
      <c r="I3024" s="13" t="s">
        <v>18329</v>
      </c>
      <c r="J3024" s="13" t="s">
        <v>18330</v>
      </c>
      <c r="K3024" s="13" t="s">
        <v>18331</v>
      </c>
      <c r="L3024" s="13" t="s">
        <v>18332</v>
      </c>
      <c r="M3024" s="13" t="s">
        <v>52</v>
      </c>
      <c r="N3024" s="13" t="s">
        <v>249</v>
      </c>
      <c r="O3024" s="14"/>
      <c r="P3024" s="13" t="s">
        <v>17872</v>
      </c>
      <c r="Q3024" s="16" t="s">
        <v>18337</v>
      </c>
    </row>
    <row r="3025" customFormat="false" ht="58.2" hidden="false" customHeight="false" outlineLevel="0" collapsed="false">
      <c r="A3025" s="13" t="s">
        <v>18338</v>
      </c>
      <c r="B3025" s="14" t="s">
        <v>209</v>
      </c>
      <c r="C3025" s="13" t="s">
        <v>216</v>
      </c>
      <c r="D3025" s="14" t="s">
        <v>18325</v>
      </c>
      <c r="E3025" s="16" t="s">
        <v>18339</v>
      </c>
      <c r="F3025" s="14" t="s">
        <v>396</v>
      </c>
      <c r="G3025" s="16" t="s">
        <v>18327</v>
      </c>
      <c r="H3025" s="13" t="s">
        <v>18205</v>
      </c>
      <c r="I3025" s="13" t="s">
        <v>18340</v>
      </c>
      <c r="J3025" s="13" t="s">
        <v>18341</v>
      </c>
      <c r="K3025" s="13" t="s">
        <v>18342</v>
      </c>
      <c r="L3025" s="13" t="s">
        <v>18343</v>
      </c>
      <c r="M3025" s="13" t="s">
        <v>53</v>
      </c>
      <c r="N3025" s="13" t="s">
        <v>249</v>
      </c>
      <c r="O3025" s="14"/>
      <c r="P3025" s="13" t="s">
        <v>17872</v>
      </c>
      <c r="Q3025" s="16" t="s">
        <v>18344</v>
      </c>
    </row>
    <row r="3026" customFormat="false" ht="29.85" hidden="false" customHeight="false" outlineLevel="0" collapsed="false">
      <c r="A3026" s="13" t="s">
        <v>18345</v>
      </c>
      <c r="B3026" s="14" t="s">
        <v>209</v>
      </c>
      <c r="C3026" s="13" t="s">
        <v>216</v>
      </c>
      <c r="D3026" s="13" t="s">
        <v>18346</v>
      </c>
      <c r="E3026" s="15" t="s">
        <v>18347</v>
      </c>
      <c r="F3026" s="14" t="s">
        <v>396</v>
      </c>
      <c r="G3026" s="16" t="s">
        <v>18348</v>
      </c>
      <c r="H3026" s="13" t="s">
        <v>18349</v>
      </c>
      <c r="I3026" s="13" t="s">
        <v>18350</v>
      </c>
      <c r="J3026" s="13" t="s">
        <v>18351</v>
      </c>
      <c r="K3026" s="13" t="s">
        <v>18352</v>
      </c>
      <c r="L3026" s="13" t="s">
        <v>18353</v>
      </c>
      <c r="M3026" s="13" t="s">
        <v>53</v>
      </c>
      <c r="N3026" s="13" t="s">
        <v>249</v>
      </c>
      <c r="O3026" s="14"/>
      <c r="P3026" s="13" t="s">
        <v>17872</v>
      </c>
      <c r="Q3026" s="16" t="s">
        <v>18354</v>
      </c>
    </row>
    <row r="3027" customFormat="false" ht="72.35" hidden="false" customHeight="false" outlineLevel="0" collapsed="false">
      <c r="A3027" s="13" t="s">
        <v>18355</v>
      </c>
      <c r="B3027" s="14" t="s">
        <v>209</v>
      </c>
      <c r="C3027" s="13" t="s">
        <v>216</v>
      </c>
      <c r="D3027" s="13" t="s">
        <v>18346</v>
      </c>
      <c r="E3027" s="16" t="s">
        <v>18356</v>
      </c>
      <c r="F3027" s="14" t="s">
        <v>415</v>
      </c>
      <c r="G3027" s="16" t="s">
        <v>18348</v>
      </c>
      <c r="H3027" s="13" t="s">
        <v>18357</v>
      </c>
      <c r="I3027" s="13" t="s">
        <v>18358</v>
      </c>
      <c r="J3027" s="13" t="s">
        <v>18359</v>
      </c>
      <c r="K3027" s="13" t="s">
        <v>18360</v>
      </c>
      <c r="L3027" s="13" t="s">
        <v>18361</v>
      </c>
      <c r="M3027" s="13" t="s">
        <v>53</v>
      </c>
      <c r="N3027" s="13" t="s">
        <v>249</v>
      </c>
      <c r="O3027" s="14"/>
      <c r="P3027" s="13" t="s">
        <v>17872</v>
      </c>
      <c r="Q3027" s="16" t="s">
        <v>18362</v>
      </c>
    </row>
    <row r="3028" customFormat="false" ht="58.2" hidden="false" customHeight="false" outlineLevel="0" collapsed="false">
      <c r="A3028" s="13" t="s">
        <v>18363</v>
      </c>
      <c r="B3028" s="14" t="s">
        <v>209</v>
      </c>
      <c r="C3028" s="13" t="s">
        <v>216</v>
      </c>
      <c r="D3028" s="13" t="s">
        <v>18346</v>
      </c>
      <c r="E3028" s="15" t="s">
        <v>18364</v>
      </c>
      <c r="F3028" s="14" t="s">
        <v>415</v>
      </c>
      <c r="G3028" s="16" t="s">
        <v>18348</v>
      </c>
      <c r="H3028" s="13" t="s">
        <v>18365</v>
      </c>
      <c r="I3028" s="13" t="s">
        <v>18366</v>
      </c>
      <c r="J3028" s="13" t="s">
        <v>18367</v>
      </c>
      <c r="K3028" s="13" t="s">
        <v>18368</v>
      </c>
      <c r="L3028" s="13" t="s">
        <v>18369</v>
      </c>
      <c r="M3028" s="13" t="s">
        <v>53</v>
      </c>
      <c r="N3028" s="13" t="s">
        <v>249</v>
      </c>
      <c r="O3028" s="14"/>
      <c r="P3028" s="13" t="s">
        <v>17872</v>
      </c>
      <c r="Q3028" s="16" t="s">
        <v>18370</v>
      </c>
    </row>
    <row r="3029" customFormat="false" ht="44" hidden="false" customHeight="false" outlineLevel="0" collapsed="false">
      <c r="A3029" s="13" t="s">
        <v>18371</v>
      </c>
      <c r="B3029" s="14" t="s">
        <v>209</v>
      </c>
      <c r="C3029" s="13" t="s">
        <v>216</v>
      </c>
      <c r="D3029" s="14" t="s">
        <v>18372</v>
      </c>
      <c r="E3029" s="16" t="s">
        <v>18373</v>
      </c>
      <c r="F3029" s="14" t="s">
        <v>415</v>
      </c>
      <c r="G3029" s="16" t="s">
        <v>18374</v>
      </c>
      <c r="H3029" s="13" t="s">
        <v>18375</v>
      </c>
      <c r="I3029" s="13" t="s">
        <v>18376</v>
      </c>
      <c r="J3029" s="13" t="s">
        <v>18377</v>
      </c>
      <c r="K3029" s="13" t="s">
        <v>18378</v>
      </c>
      <c r="L3029" s="13" t="s">
        <v>18379</v>
      </c>
      <c r="M3029" s="13" t="s">
        <v>53</v>
      </c>
      <c r="N3029" s="13" t="s">
        <v>249</v>
      </c>
      <c r="O3029" s="14"/>
      <c r="P3029" s="13" t="s">
        <v>17872</v>
      </c>
      <c r="Q3029" s="16" t="s">
        <v>18380</v>
      </c>
    </row>
    <row r="3030" customFormat="false" ht="29.85" hidden="false" customHeight="false" outlineLevel="0" collapsed="false">
      <c r="A3030" s="13" t="s">
        <v>18381</v>
      </c>
      <c r="B3030" s="14" t="s">
        <v>209</v>
      </c>
      <c r="C3030" s="13" t="s">
        <v>216</v>
      </c>
      <c r="D3030" s="14" t="s">
        <v>18372</v>
      </c>
      <c r="E3030" s="16" t="s">
        <v>18382</v>
      </c>
      <c r="F3030" s="14" t="s">
        <v>415</v>
      </c>
      <c r="G3030" s="16" t="s">
        <v>18374</v>
      </c>
      <c r="H3030" s="13" t="s">
        <v>18357</v>
      </c>
      <c r="I3030" s="13" t="s">
        <v>18383</v>
      </c>
      <c r="J3030" s="13" t="s">
        <v>18384</v>
      </c>
      <c r="K3030" s="13" t="s">
        <v>18385</v>
      </c>
      <c r="L3030" s="13" t="s">
        <v>18386</v>
      </c>
      <c r="M3030" s="13" t="s">
        <v>53</v>
      </c>
      <c r="N3030" s="13" t="s">
        <v>249</v>
      </c>
      <c r="O3030" s="14"/>
      <c r="P3030" s="13" t="s">
        <v>17872</v>
      </c>
      <c r="Q3030" s="16" t="s">
        <v>18387</v>
      </c>
    </row>
    <row r="3031" customFormat="false" ht="58.2" hidden="false" customHeight="false" outlineLevel="0" collapsed="false">
      <c r="A3031" s="13" t="s">
        <v>18388</v>
      </c>
      <c r="B3031" s="14" t="s">
        <v>209</v>
      </c>
      <c r="C3031" s="13" t="s">
        <v>216</v>
      </c>
      <c r="D3031" s="14" t="s">
        <v>18389</v>
      </c>
      <c r="E3031" s="16" t="s">
        <v>18390</v>
      </c>
      <c r="F3031" s="14" t="s">
        <v>415</v>
      </c>
      <c r="G3031" s="16" t="s">
        <v>18391</v>
      </c>
      <c r="H3031" s="13" t="s">
        <v>18357</v>
      </c>
      <c r="I3031" s="13" t="s">
        <v>18392</v>
      </c>
      <c r="J3031" s="13" t="s">
        <v>18393</v>
      </c>
      <c r="K3031" s="13" t="s">
        <v>18394</v>
      </c>
      <c r="L3031" s="13" t="s">
        <v>18395</v>
      </c>
      <c r="M3031" s="13" t="s">
        <v>53</v>
      </c>
      <c r="N3031" s="13" t="s">
        <v>249</v>
      </c>
      <c r="O3031" s="14"/>
      <c r="P3031" s="13" t="s">
        <v>17872</v>
      </c>
      <c r="Q3031" s="16" t="s">
        <v>18396</v>
      </c>
    </row>
    <row r="3032" customFormat="false" ht="44" hidden="false" customHeight="false" outlineLevel="0" collapsed="false">
      <c r="A3032" s="13" t="s">
        <v>18397</v>
      </c>
      <c r="B3032" s="14" t="s">
        <v>209</v>
      </c>
      <c r="C3032" s="13" t="s">
        <v>216</v>
      </c>
      <c r="D3032" s="14" t="s">
        <v>18389</v>
      </c>
      <c r="E3032" s="16" t="s">
        <v>18398</v>
      </c>
      <c r="F3032" s="14" t="s">
        <v>396</v>
      </c>
      <c r="G3032" s="16" t="s">
        <v>18391</v>
      </c>
      <c r="H3032" s="13" t="s">
        <v>18365</v>
      </c>
      <c r="I3032" s="13" t="s">
        <v>18399</v>
      </c>
      <c r="J3032" s="13" t="s">
        <v>18400</v>
      </c>
      <c r="K3032" s="13" t="s">
        <v>18401</v>
      </c>
      <c r="L3032" s="13" t="s">
        <v>18402</v>
      </c>
      <c r="M3032" s="13" t="s">
        <v>53</v>
      </c>
      <c r="N3032" s="13" t="s">
        <v>249</v>
      </c>
      <c r="O3032" s="14"/>
      <c r="P3032" s="13" t="s">
        <v>17872</v>
      </c>
      <c r="Q3032" s="16" t="s">
        <v>18403</v>
      </c>
    </row>
    <row r="3033" customFormat="false" ht="58.2" hidden="false" customHeight="false" outlineLevel="0" collapsed="false">
      <c r="A3033" s="13" t="s">
        <v>18404</v>
      </c>
      <c r="B3033" s="14" t="s">
        <v>209</v>
      </c>
      <c r="C3033" s="13" t="s">
        <v>216</v>
      </c>
      <c r="D3033" s="14" t="s">
        <v>18405</v>
      </c>
      <c r="E3033" s="16" t="s">
        <v>18406</v>
      </c>
      <c r="F3033" s="14" t="s">
        <v>415</v>
      </c>
      <c r="G3033" s="16" t="s">
        <v>18407</v>
      </c>
      <c r="H3033" s="13" t="s">
        <v>18408</v>
      </c>
      <c r="I3033" s="13" t="s">
        <v>18409</v>
      </c>
      <c r="J3033" s="13" t="s">
        <v>18410</v>
      </c>
      <c r="K3033" s="13" t="s">
        <v>18411</v>
      </c>
      <c r="L3033" s="13" t="s">
        <v>18412</v>
      </c>
      <c r="M3033" s="13" t="s">
        <v>53</v>
      </c>
      <c r="N3033" s="13" t="s">
        <v>249</v>
      </c>
      <c r="O3033" s="14"/>
      <c r="P3033" s="13" t="s">
        <v>17872</v>
      </c>
      <c r="Q3033" s="16" t="s">
        <v>18413</v>
      </c>
    </row>
    <row r="3034" customFormat="false" ht="44" hidden="false" customHeight="false" outlineLevel="0" collapsed="false">
      <c r="A3034" s="13" t="s">
        <v>18414</v>
      </c>
      <c r="B3034" s="14" t="s">
        <v>209</v>
      </c>
      <c r="C3034" s="13" t="s">
        <v>216</v>
      </c>
      <c r="D3034" s="14" t="s">
        <v>18405</v>
      </c>
      <c r="E3034" s="16" t="s">
        <v>18415</v>
      </c>
      <c r="F3034" s="14" t="s">
        <v>415</v>
      </c>
      <c r="G3034" s="16" t="s">
        <v>18407</v>
      </c>
      <c r="H3034" s="13" t="s">
        <v>18365</v>
      </c>
      <c r="I3034" s="13" t="s">
        <v>18409</v>
      </c>
      <c r="J3034" s="13" t="s">
        <v>18410</v>
      </c>
      <c r="K3034" s="13" t="s">
        <v>18411</v>
      </c>
      <c r="L3034" s="13" t="s">
        <v>18412</v>
      </c>
      <c r="M3034" s="13" t="s">
        <v>53</v>
      </c>
      <c r="N3034" s="13" t="s">
        <v>249</v>
      </c>
      <c r="O3034" s="14"/>
      <c r="P3034" s="13" t="s">
        <v>17872</v>
      </c>
      <c r="Q3034" s="16" t="s">
        <v>18416</v>
      </c>
    </row>
    <row r="3035" customFormat="false" ht="44" hidden="false" customHeight="false" outlineLevel="0" collapsed="false">
      <c r="A3035" s="13" t="s">
        <v>18417</v>
      </c>
      <c r="B3035" s="14" t="s">
        <v>209</v>
      </c>
      <c r="C3035" s="13" t="s">
        <v>216</v>
      </c>
      <c r="D3035" s="14" t="s">
        <v>18405</v>
      </c>
      <c r="E3035" s="16" t="s">
        <v>18418</v>
      </c>
      <c r="F3035" s="14" t="s">
        <v>396</v>
      </c>
      <c r="G3035" s="16" t="s">
        <v>18407</v>
      </c>
      <c r="H3035" s="13" t="s">
        <v>18349</v>
      </c>
      <c r="I3035" s="13" t="s">
        <v>18419</v>
      </c>
      <c r="J3035" s="13" t="s">
        <v>18420</v>
      </c>
      <c r="K3035" s="13" t="s">
        <v>18421</v>
      </c>
      <c r="L3035" s="13" t="s">
        <v>18422</v>
      </c>
      <c r="M3035" s="13" t="s">
        <v>52</v>
      </c>
      <c r="N3035" s="13" t="s">
        <v>249</v>
      </c>
      <c r="O3035" s="14"/>
      <c r="P3035" s="13" t="s">
        <v>17872</v>
      </c>
      <c r="Q3035" s="16" t="s">
        <v>18403</v>
      </c>
    </row>
    <row r="3036" customFormat="false" ht="72.35" hidden="false" customHeight="false" outlineLevel="0" collapsed="false">
      <c r="A3036" s="13" t="s">
        <v>18423</v>
      </c>
      <c r="B3036" s="14" t="s">
        <v>209</v>
      </c>
      <c r="C3036" s="13" t="s">
        <v>216</v>
      </c>
      <c r="D3036" s="14" t="s">
        <v>18424</v>
      </c>
      <c r="E3036" s="16" t="s">
        <v>18425</v>
      </c>
      <c r="F3036" s="14" t="s">
        <v>396</v>
      </c>
      <c r="G3036" s="16" t="s">
        <v>18426</v>
      </c>
      <c r="H3036" s="13" t="s">
        <v>18357</v>
      </c>
      <c r="I3036" s="13" t="s">
        <v>18427</v>
      </c>
      <c r="J3036" s="13" t="s">
        <v>18428</v>
      </c>
      <c r="K3036" s="13" t="s">
        <v>18429</v>
      </c>
      <c r="L3036" s="13" t="s">
        <v>18430</v>
      </c>
      <c r="M3036" s="13" t="s">
        <v>53</v>
      </c>
      <c r="N3036" s="13" t="s">
        <v>249</v>
      </c>
      <c r="O3036" s="14"/>
      <c r="P3036" s="13" t="s">
        <v>17872</v>
      </c>
      <c r="Q3036" s="16" t="s">
        <v>18431</v>
      </c>
    </row>
    <row r="3037" customFormat="false" ht="44" hidden="false" customHeight="false" outlineLevel="0" collapsed="false">
      <c r="A3037" s="13" t="s">
        <v>18432</v>
      </c>
      <c r="B3037" s="14" t="s">
        <v>209</v>
      </c>
      <c r="C3037" s="13" t="s">
        <v>216</v>
      </c>
      <c r="D3037" s="14" t="s">
        <v>18424</v>
      </c>
      <c r="E3037" s="16" t="s">
        <v>18433</v>
      </c>
      <c r="F3037" s="14" t="s">
        <v>415</v>
      </c>
      <c r="G3037" s="16" t="s">
        <v>18426</v>
      </c>
      <c r="H3037" s="13" t="s">
        <v>18365</v>
      </c>
      <c r="I3037" s="13" t="s">
        <v>5448</v>
      </c>
      <c r="J3037" s="13" t="s">
        <v>18434</v>
      </c>
      <c r="K3037" s="13" t="s">
        <v>5450</v>
      </c>
      <c r="L3037" s="14"/>
      <c r="M3037" s="13" t="s">
        <v>53</v>
      </c>
      <c r="N3037" s="13" t="s">
        <v>249</v>
      </c>
      <c r="O3037" s="14"/>
      <c r="P3037" s="13" t="s">
        <v>17872</v>
      </c>
      <c r="Q3037" s="16" t="s">
        <v>18435</v>
      </c>
    </row>
    <row r="3038" customFormat="false" ht="58.2" hidden="false" customHeight="false" outlineLevel="0" collapsed="false">
      <c r="A3038" s="13" t="s">
        <v>18436</v>
      </c>
      <c r="B3038" s="14" t="s">
        <v>209</v>
      </c>
      <c r="C3038" s="13" t="s">
        <v>216</v>
      </c>
      <c r="D3038" s="14" t="s">
        <v>18437</v>
      </c>
      <c r="E3038" s="16" t="s">
        <v>18438</v>
      </c>
      <c r="F3038" s="14" t="s">
        <v>415</v>
      </c>
      <c r="G3038" s="16" t="s">
        <v>18439</v>
      </c>
      <c r="H3038" s="13" t="s">
        <v>18440</v>
      </c>
      <c r="I3038" s="13" t="s">
        <v>18441</v>
      </c>
      <c r="J3038" s="13" t="s">
        <v>18442</v>
      </c>
      <c r="K3038" s="13" t="s">
        <v>18443</v>
      </c>
      <c r="L3038" s="13" t="s">
        <v>18444</v>
      </c>
      <c r="M3038" s="13" t="s">
        <v>53</v>
      </c>
      <c r="N3038" s="13" t="s">
        <v>249</v>
      </c>
      <c r="O3038" s="14"/>
      <c r="P3038" s="13" t="s">
        <v>17872</v>
      </c>
      <c r="Q3038" s="16" t="s">
        <v>18445</v>
      </c>
    </row>
    <row r="3039" customFormat="false" ht="58.2" hidden="false" customHeight="false" outlineLevel="0" collapsed="false">
      <c r="A3039" s="13" t="s">
        <v>18446</v>
      </c>
      <c r="B3039" s="14" t="s">
        <v>209</v>
      </c>
      <c r="C3039" s="13" t="s">
        <v>216</v>
      </c>
      <c r="D3039" s="13" t="s">
        <v>18447</v>
      </c>
      <c r="E3039" s="16" t="s">
        <v>18448</v>
      </c>
      <c r="F3039" s="14" t="s">
        <v>450</v>
      </c>
      <c r="G3039" s="16" t="s">
        <v>18449</v>
      </c>
      <c r="H3039" s="13" t="s">
        <v>18450</v>
      </c>
      <c r="I3039" s="13" t="s">
        <v>18451</v>
      </c>
      <c r="J3039" s="13" t="s">
        <v>18452</v>
      </c>
      <c r="K3039" s="13" t="s">
        <v>18453</v>
      </c>
      <c r="L3039" s="13" t="s">
        <v>18454</v>
      </c>
      <c r="M3039" s="13" t="s">
        <v>53</v>
      </c>
      <c r="N3039" s="13" t="s">
        <v>249</v>
      </c>
      <c r="O3039" s="14"/>
      <c r="P3039" s="13" t="s">
        <v>17872</v>
      </c>
      <c r="Q3039" s="15" t="s">
        <v>18455</v>
      </c>
    </row>
    <row r="3040" customFormat="false" ht="58.2" hidden="false" customHeight="false" outlineLevel="0" collapsed="false">
      <c r="A3040" s="13" t="s">
        <v>18456</v>
      </c>
      <c r="B3040" s="14" t="s">
        <v>209</v>
      </c>
      <c r="C3040" s="13" t="s">
        <v>216</v>
      </c>
      <c r="D3040" s="14" t="s">
        <v>18457</v>
      </c>
      <c r="E3040" s="16" t="s">
        <v>18458</v>
      </c>
      <c r="F3040" s="14" t="s">
        <v>415</v>
      </c>
      <c r="G3040" s="16" t="s">
        <v>18459</v>
      </c>
      <c r="H3040" s="13" t="s">
        <v>18460</v>
      </c>
      <c r="I3040" s="13" t="s">
        <v>18461</v>
      </c>
      <c r="J3040" s="13" t="s">
        <v>18462</v>
      </c>
      <c r="K3040" s="13" t="s">
        <v>18463</v>
      </c>
      <c r="L3040" s="13" t="s">
        <v>18464</v>
      </c>
      <c r="M3040" s="13" t="s">
        <v>53</v>
      </c>
      <c r="N3040" s="13" t="s">
        <v>249</v>
      </c>
      <c r="O3040" s="14"/>
      <c r="P3040" s="13" t="s">
        <v>17872</v>
      </c>
      <c r="Q3040" s="16" t="s">
        <v>18465</v>
      </c>
    </row>
    <row r="3041" customFormat="false" ht="58.2" hidden="false" customHeight="false" outlineLevel="0" collapsed="false">
      <c r="A3041" s="13" t="s">
        <v>18466</v>
      </c>
      <c r="B3041" s="14" t="s">
        <v>209</v>
      </c>
      <c r="C3041" s="13" t="s">
        <v>216</v>
      </c>
      <c r="D3041" s="14" t="s">
        <v>18457</v>
      </c>
      <c r="E3041" s="16" t="s">
        <v>18467</v>
      </c>
      <c r="F3041" s="14" t="s">
        <v>396</v>
      </c>
      <c r="G3041" s="16" t="s">
        <v>18459</v>
      </c>
      <c r="H3041" s="13" t="s">
        <v>18460</v>
      </c>
      <c r="I3041" s="13" t="s">
        <v>18468</v>
      </c>
      <c r="J3041" s="14" t="s">
        <v>18469</v>
      </c>
      <c r="K3041" s="14"/>
      <c r="L3041" s="14"/>
      <c r="M3041" s="13" t="s">
        <v>53</v>
      </c>
      <c r="N3041" s="13" t="s">
        <v>249</v>
      </c>
      <c r="O3041" s="14"/>
      <c r="P3041" s="13" t="s">
        <v>17872</v>
      </c>
      <c r="Q3041" s="16" t="s">
        <v>18470</v>
      </c>
    </row>
    <row r="3042" customFormat="false" ht="58.2" hidden="false" customHeight="false" outlineLevel="0" collapsed="false">
      <c r="A3042" s="13" t="s">
        <v>18471</v>
      </c>
      <c r="B3042" s="14" t="s">
        <v>209</v>
      </c>
      <c r="C3042" s="13" t="s">
        <v>216</v>
      </c>
      <c r="D3042" s="14" t="s">
        <v>18457</v>
      </c>
      <c r="E3042" s="16" t="s">
        <v>18472</v>
      </c>
      <c r="F3042" s="14" t="s">
        <v>415</v>
      </c>
      <c r="G3042" s="16" t="s">
        <v>18459</v>
      </c>
      <c r="H3042" s="13" t="s">
        <v>18460</v>
      </c>
      <c r="I3042" s="13" t="s">
        <v>18473</v>
      </c>
      <c r="J3042" s="13" t="s">
        <v>18474</v>
      </c>
      <c r="K3042" s="13" t="s">
        <v>18475</v>
      </c>
      <c r="L3042" s="13" t="s">
        <v>18476</v>
      </c>
      <c r="M3042" s="13" t="s">
        <v>53</v>
      </c>
      <c r="N3042" s="13" t="s">
        <v>249</v>
      </c>
      <c r="O3042" s="14"/>
      <c r="P3042" s="13" t="s">
        <v>17872</v>
      </c>
      <c r="Q3042" s="16" t="s">
        <v>18477</v>
      </c>
    </row>
    <row r="3043" customFormat="false" ht="72.35" hidden="false" customHeight="false" outlineLevel="0" collapsed="false">
      <c r="A3043" s="13" t="s">
        <v>18478</v>
      </c>
      <c r="B3043" s="14" t="s">
        <v>209</v>
      </c>
      <c r="C3043" s="13" t="s">
        <v>216</v>
      </c>
      <c r="D3043" s="14" t="s">
        <v>18457</v>
      </c>
      <c r="E3043" s="16" t="s">
        <v>18479</v>
      </c>
      <c r="F3043" s="14" t="s">
        <v>415</v>
      </c>
      <c r="G3043" s="16" t="s">
        <v>18459</v>
      </c>
      <c r="H3043" s="13" t="s">
        <v>18460</v>
      </c>
      <c r="I3043" s="13" t="s">
        <v>6617</v>
      </c>
      <c r="J3043" s="13" t="s">
        <v>18480</v>
      </c>
      <c r="K3043" s="13" t="s">
        <v>6619</v>
      </c>
      <c r="L3043" s="13" t="s">
        <v>6620</v>
      </c>
      <c r="M3043" s="13" t="s">
        <v>53</v>
      </c>
      <c r="N3043" s="13" t="s">
        <v>559</v>
      </c>
      <c r="O3043" s="13" t="s">
        <v>6612</v>
      </c>
      <c r="P3043" s="13" t="s">
        <v>17872</v>
      </c>
      <c r="Q3043" s="16" t="s">
        <v>18481</v>
      </c>
    </row>
    <row r="3044" customFormat="false" ht="29.85" hidden="false" customHeight="false" outlineLevel="0" collapsed="false">
      <c r="A3044" s="13" t="s">
        <v>18482</v>
      </c>
      <c r="B3044" s="14" t="s">
        <v>209</v>
      </c>
      <c r="C3044" s="13" t="s">
        <v>216</v>
      </c>
      <c r="D3044" s="14" t="s">
        <v>18483</v>
      </c>
      <c r="E3044" s="15" t="s">
        <v>18484</v>
      </c>
      <c r="F3044" s="14" t="s">
        <v>396</v>
      </c>
      <c r="G3044" s="16" t="s">
        <v>18485</v>
      </c>
      <c r="H3044" s="13" t="s">
        <v>18440</v>
      </c>
      <c r="I3044" s="13" t="s">
        <v>18468</v>
      </c>
      <c r="J3044" s="14" t="s">
        <v>18469</v>
      </c>
      <c r="K3044" s="14"/>
      <c r="L3044" s="14"/>
      <c r="M3044" s="13" t="s">
        <v>53</v>
      </c>
      <c r="N3044" s="13" t="s">
        <v>249</v>
      </c>
      <c r="O3044" s="14"/>
      <c r="P3044" s="13" t="s">
        <v>17872</v>
      </c>
      <c r="Q3044" s="16" t="s">
        <v>18486</v>
      </c>
    </row>
    <row r="3045" customFormat="false" ht="44" hidden="false" customHeight="false" outlineLevel="0" collapsed="false">
      <c r="A3045" s="13" t="s">
        <v>18487</v>
      </c>
      <c r="B3045" s="14" t="s">
        <v>209</v>
      </c>
      <c r="C3045" s="13" t="s">
        <v>216</v>
      </c>
      <c r="D3045" s="14" t="s">
        <v>18483</v>
      </c>
      <c r="E3045" s="15" t="s">
        <v>18488</v>
      </c>
      <c r="F3045" s="14" t="s">
        <v>450</v>
      </c>
      <c r="G3045" s="16" t="s">
        <v>18485</v>
      </c>
      <c r="H3045" s="13" t="s">
        <v>18440</v>
      </c>
      <c r="I3045" s="13" t="s">
        <v>18489</v>
      </c>
      <c r="J3045" s="13" t="s">
        <v>18490</v>
      </c>
      <c r="K3045" s="13" t="s">
        <v>18491</v>
      </c>
      <c r="L3045" s="13" t="s">
        <v>18492</v>
      </c>
      <c r="M3045" s="13" t="s">
        <v>53</v>
      </c>
      <c r="N3045" s="13" t="s">
        <v>249</v>
      </c>
      <c r="O3045" s="14"/>
      <c r="P3045" s="13" t="s">
        <v>17872</v>
      </c>
      <c r="Q3045" s="16" t="s">
        <v>18493</v>
      </c>
    </row>
    <row r="3046" customFormat="false" ht="58.2" hidden="false" customHeight="false" outlineLevel="0" collapsed="false">
      <c r="A3046" s="13" t="s">
        <v>18494</v>
      </c>
      <c r="B3046" s="14" t="s">
        <v>209</v>
      </c>
      <c r="C3046" s="13" t="s">
        <v>216</v>
      </c>
      <c r="D3046" s="14" t="s">
        <v>18495</v>
      </c>
      <c r="E3046" s="16" t="s">
        <v>18496</v>
      </c>
      <c r="F3046" s="14" t="s">
        <v>415</v>
      </c>
      <c r="G3046" s="16" t="s">
        <v>18497</v>
      </c>
      <c r="H3046" s="13" t="s">
        <v>18498</v>
      </c>
      <c r="I3046" s="13" t="s">
        <v>9771</v>
      </c>
      <c r="J3046" s="13" t="s">
        <v>18499</v>
      </c>
      <c r="K3046" s="13" t="s">
        <v>9773</v>
      </c>
      <c r="L3046" s="13" t="s">
        <v>9774</v>
      </c>
      <c r="M3046" s="13" t="s">
        <v>56</v>
      </c>
      <c r="N3046" s="13" t="s">
        <v>249</v>
      </c>
      <c r="O3046" s="14"/>
      <c r="P3046" s="13" t="s">
        <v>17872</v>
      </c>
      <c r="Q3046" s="16" t="s">
        <v>18500</v>
      </c>
    </row>
    <row r="3047" customFormat="false" ht="58.2" hidden="false" customHeight="false" outlineLevel="0" collapsed="false">
      <c r="A3047" s="13" t="s">
        <v>18501</v>
      </c>
      <c r="B3047" s="14" t="s">
        <v>209</v>
      </c>
      <c r="C3047" s="13" t="s">
        <v>216</v>
      </c>
      <c r="D3047" s="14" t="s">
        <v>18495</v>
      </c>
      <c r="E3047" s="15" t="s">
        <v>18502</v>
      </c>
      <c r="F3047" s="14" t="s">
        <v>415</v>
      </c>
      <c r="G3047" s="16" t="s">
        <v>18497</v>
      </c>
      <c r="H3047" s="13" t="s">
        <v>18498</v>
      </c>
      <c r="I3047" s="13" t="s">
        <v>6457</v>
      </c>
      <c r="J3047" s="13" t="s">
        <v>18503</v>
      </c>
      <c r="K3047" s="13" t="s">
        <v>6459</v>
      </c>
      <c r="L3047" s="13" t="s">
        <v>6460</v>
      </c>
      <c r="M3047" s="13" t="s">
        <v>53</v>
      </c>
      <c r="N3047" s="13" t="s">
        <v>249</v>
      </c>
      <c r="O3047" s="14"/>
      <c r="P3047" s="13" t="s">
        <v>17872</v>
      </c>
      <c r="Q3047" s="16" t="s">
        <v>18504</v>
      </c>
    </row>
    <row r="3048" customFormat="false" ht="72.35" hidden="false" customHeight="false" outlineLevel="0" collapsed="false">
      <c r="A3048" s="13" t="s">
        <v>18505</v>
      </c>
      <c r="B3048" s="14" t="s">
        <v>209</v>
      </c>
      <c r="C3048" s="13" t="s">
        <v>216</v>
      </c>
      <c r="D3048" s="14" t="s">
        <v>18506</v>
      </c>
      <c r="E3048" s="16" t="s">
        <v>18507</v>
      </c>
      <c r="F3048" s="14" t="s">
        <v>396</v>
      </c>
      <c r="G3048" s="16" t="s">
        <v>18508</v>
      </c>
      <c r="H3048" s="13" t="s">
        <v>18509</v>
      </c>
      <c r="I3048" s="13" t="s">
        <v>18510</v>
      </c>
      <c r="J3048" s="13" t="s">
        <v>18511</v>
      </c>
      <c r="K3048" s="13" t="s">
        <v>18512</v>
      </c>
      <c r="L3048" s="13" t="s">
        <v>18513</v>
      </c>
      <c r="M3048" s="13" t="s">
        <v>53</v>
      </c>
      <c r="N3048" s="13" t="s">
        <v>249</v>
      </c>
      <c r="O3048" s="14"/>
      <c r="P3048" s="13" t="s">
        <v>17872</v>
      </c>
      <c r="Q3048" s="16" t="s">
        <v>18514</v>
      </c>
    </row>
    <row r="3049" customFormat="false" ht="58.2" hidden="false" customHeight="false" outlineLevel="0" collapsed="false">
      <c r="A3049" s="13" t="s">
        <v>18515</v>
      </c>
      <c r="B3049" s="14" t="s">
        <v>209</v>
      </c>
      <c r="C3049" s="13" t="s">
        <v>216</v>
      </c>
      <c r="D3049" s="14" t="s">
        <v>18506</v>
      </c>
      <c r="E3049" s="16" t="s">
        <v>18516</v>
      </c>
      <c r="F3049" s="14" t="s">
        <v>396</v>
      </c>
      <c r="G3049" s="16" t="s">
        <v>18508</v>
      </c>
      <c r="H3049" s="13" t="s">
        <v>18509</v>
      </c>
      <c r="I3049" s="13" t="s">
        <v>18517</v>
      </c>
      <c r="J3049" s="13" t="s">
        <v>18518</v>
      </c>
      <c r="K3049" s="13" t="s">
        <v>18519</v>
      </c>
      <c r="L3049" s="13" t="s">
        <v>18520</v>
      </c>
      <c r="M3049" s="13" t="s">
        <v>53</v>
      </c>
      <c r="N3049" s="13" t="s">
        <v>249</v>
      </c>
      <c r="O3049" s="14"/>
      <c r="P3049" s="13" t="s">
        <v>17872</v>
      </c>
      <c r="Q3049" s="16" t="s">
        <v>18521</v>
      </c>
    </row>
    <row r="3050" customFormat="false" ht="100.7" hidden="false" customHeight="false" outlineLevel="0" collapsed="false">
      <c r="A3050" s="13" t="s">
        <v>18522</v>
      </c>
      <c r="B3050" s="14" t="s">
        <v>209</v>
      </c>
      <c r="C3050" s="13" t="s">
        <v>216</v>
      </c>
      <c r="D3050" s="14" t="s">
        <v>18523</v>
      </c>
      <c r="E3050" s="16" t="s">
        <v>18524</v>
      </c>
      <c r="F3050" s="14" t="s">
        <v>415</v>
      </c>
      <c r="G3050" s="16" t="s">
        <v>18525</v>
      </c>
      <c r="H3050" s="13" t="s">
        <v>18357</v>
      </c>
      <c r="I3050" s="13" t="s">
        <v>18526</v>
      </c>
      <c r="J3050" s="13" t="s">
        <v>18527</v>
      </c>
      <c r="K3050" s="13" t="s">
        <v>18528</v>
      </c>
      <c r="L3050" s="13" t="s">
        <v>18529</v>
      </c>
      <c r="M3050" s="13" t="s">
        <v>53</v>
      </c>
      <c r="N3050" s="13" t="s">
        <v>249</v>
      </c>
      <c r="O3050" s="14"/>
      <c r="P3050" s="13" t="s">
        <v>17872</v>
      </c>
      <c r="Q3050" s="16" t="s">
        <v>18530</v>
      </c>
    </row>
    <row r="3051" customFormat="false" ht="72.35" hidden="false" customHeight="false" outlineLevel="0" collapsed="false">
      <c r="A3051" s="13" t="s">
        <v>18531</v>
      </c>
      <c r="B3051" s="14" t="s">
        <v>209</v>
      </c>
      <c r="C3051" s="13" t="s">
        <v>216</v>
      </c>
      <c r="D3051" s="14" t="s">
        <v>18532</v>
      </c>
      <c r="E3051" s="15" t="s">
        <v>18533</v>
      </c>
      <c r="F3051" s="14" t="s">
        <v>415</v>
      </c>
      <c r="G3051" s="16" t="s">
        <v>18534</v>
      </c>
      <c r="H3051" s="13" t="s">
        <v>18535</v>
      </c>
      <c r="I3051" s="13" t="s">
        <v>18536</v>
      </c>
      <c r="J3051" s="13" t="s">
        <v>18537</v>
      </c>
      <c r="K3051" s="13" t="s">
        <v>18538</v>
      </c>
      <c r="L3051" s="13" t="s">
        <v>18539</v>
      </c>
      <c r="M3051" s="13" t="s">
        <v>53</v>
      </c>
      <c r="N3051" s="13" t="s">
        <v>249</v>
      </c>
      <c r="O3051" s="14"/>
      <c r="P3051" s="13" t="s">
        <v>17872</v>
      </c>
      <c r="Q3051" s="16" t="s">
        <v>18540</v>
      </c>
    </row>
    <row r="3052" customFormat="false" ht="44" hidden="false" customHeight="false" outlineLevel="0" collapsed="false">
      <c r="A3052" s="13" t="s">
        <v>18541</v>
      </c>
      <c r="B3052" s="14" t="s">
        <v>209</v>
      </c>
      <c r="C3052" s="13" t="s">
        <v>216</v>
      </c>
      <c r="D3052" s="14" t="s">
        <v>18532</v>
      </c>
      <c r="E3052" s="16" t="s">
        <v>18542</v>
      </c>
      <c r="F3052" s="14" t="s">
        <v>415</v>
      </c>
      <c r="G3052" s="16" t="s">
        <v>18534</v>
      </c>
      <c r="H3052" s="13" t="s">
        <v>18535</v>
      </c>
      <c r="I3052" s="13" t="s">
        <v>18543</v>
      </c>
      <c r="J3052" s="13" t="s">
        <v>18544</v>
      </c>
      <c r="K3052" s="13" t="s">
        <v>18545</v>
      </c>
      <c r="L3052" s="13" t="s">
        <v>18546</v>
      </c>
      <c r="M3052" s="13" t="s">
        <v>53</v>
      </c>
      <c r="N3052" s="13" t="s">
        <v>249</v>
      </c>
      <c r="O3052" s="14"/>
      <c r="P3052" s="13" t="s">
        <v>17872</v>
      </c>
      <c r="Q3052" s="16" t="s">
        <v>18547</v>
      </c>
    </row>
    <row r="3053" customFormat="false" ht="72.35" hidden="false" customHeight="false" outlineLevel="0" collapsed="false">
      <c r="A3053" s="13" t="s">
        <v>18548</v>
      </c>
      <c r="B3053" s="14" t="s">
        <v>209</v>
      </c>
      <c r="C3053" s="13" t="s">
        <v>216</v>
      </c>
      <c r="D3053" s="14" t="s">
        <v>18549</v>
      </c>
      <c r="E3053" s="16" t="s">
        <v>18550</v>
      </c>
      <c r="F3053" s="14" t="s">
        <v>415</v>
      </c>
      <c r="G3053" s="16" t="s">
        <v>18551</v>
      </c>
      <c r="H3053" s="13" t="s">
        <v>18552</v>
      </c>
      <c r="I3053" s="13" t="s">
        <v>16794</v>
      </c>
      <c r="J3053" s="13" t="s">
        <v>16795</v>
      </c>
      <c r="K3053" s="13" t="s">
        <v>16796</v>
      </c>
      <c r="L3053" s="13" t="s">
        <v>16797</v>
      </c>
      <c r="M3053" s="13" t="s">
        <v>53</v>
      </c>
      <c r="N3053" s="13" t="s">
        <v>249</v>
      </c>
      <c r="O3053" s="14"/>
      <c r="P3053" s="13" t="s">
        <v>17872</v>
      </c>
      <c r="Q3053" s="16" t="s">
        <v>18553</v>
      </c>
    </row>
    <row r="3054" customFormat="false" ht="44" hidden="false" customHeight="false" outlineLevel="0" collapsed="false">
      <c r="A3054" s="13" t="s">
        <v>18554</v>
      </c>
      <c r="B3054" s="14" t="s">
        <v>209</v>
      </c>
      <c r="C3054" s="13" t="s">
        <v>216</v>
      </c>
      <c r="D3054" s="14" t="s">
        <v>18549</v>
      </c>
      <c r="E3054" s="16" t="s">
        <v>18555</v>
      </c>
      <c r="F3054" s="14" t="s">
        <v>415</v>
      </c>
      <c r="G3054" s="16" t="s">
        <v>18551</v>
      </c>
      <c r="H3054" s="13" t="s">
        <v>18552</v>
      </c>
      <c r="I3054" s="13" t="s">
        <v>16794</v>
      </c>
      <c r="J3054" s="13" t="s">
        <v>16795</v>
      </c>
      <c r="K3054" s="13" t="s">
        <v>16796</v>
      </c>
      <c r="L3054" s="13" t="s">
        <v>16797</v>
      </c>
      <c r="M3054" s="13" t="s">
        <v>53</v>
      </c>
      <c r="N3054" s="13" t="s">
        <v>249</v>
      </c>
      <c r="O3054" s="14"/>
      <c r="P3054" s="13" t="s">
        <v>17872</v>
      </c>
      <c r="Q3054" s="16" t="s">
        <v>18556</v>
      </c>
    </row>
    <row r="3055" customFormat="false" ht="86.55" hidden="false" customHeight="false" outlineLevel="0" collapsed="false">
      <c r="A3055" s="13" t="s">
        <v>18557</v>
      </c>
      <c r="B3055" s="14" t="s">
        <v>209</v>
      </c>
      <c r="C3055" s="13" t="s">
        <v>218</v>
      </c>
      <c r="D3055" s="14" t="s">
        <v>18558</v>
      </c>
      <c r="E3055" s="16" t="s">
        <v>18559</v>
      </c>
      <c r="F3055" s="14" t="s">
        <v>396</v>
      </c>
      <c r="G3055" s="16" t="s">
        <v>18560</v>
      </c>
      <c r="H3055" s="13" t="s">
        <v>18561</v>
      </c>
      <c r="I3055" s="13" t="s">
        <v>18562</v>
      </c>
      <c r="J3055" s="14" t="s">
        <v>18563</v>
      </c>
      <c r="K3055" s="14"/>
      <c r="L3055" s="14"/>
      <c r="M3055" s="13" t="s">
        <v>54</v>
      </c>
      <c r="N3055" s="13" t="s">
        <v>249</v>
      </c>
      <c r="O3055" s="14"/>
      <c r="P3055" s="13" t="s">
        <v>17872</v>
      </c>
      <c r="Q3055" s="16" t="s">
        <v>18564</v>
      </c>
    </row>
    <row r="3056" customFormat="false" ht="86.55" hidden="false" customHeight="false" outlineLevel="0" collapsed="false">
      <c r="A3056" s="13" t="s">
        <v>18565</v>
      </c>
      <c r="B3056" s="14" t="s">
        <v>209</v>
      </c>
      <c r="C3056" s="13" t="s">
        <v>218</v>
      </c>
      <c r="D3056" s="14" t="s">
        <v>18558</v>
      </c>
      <c r="E3056" s="16" t="s">
        <v>18566</v>
      </c>
      <c r="F3056" s="14" t="s">
        <v>415</v>
      </c>
      <c r="G3056" s="16" t="s">
        <v>18560</v>
      </c>
      <c r="H3056" s="13" t="s">
        <v>18567</v>
      </c>
      <c r="I3056" s="13" t="s">
        <v>18568</v>
      </c>
      <c r="J3056" s="13" t="s">
        <v>18569</v>
      </c>
      <c r="K3056" s="13" t="s">
        <v>18570</v>
      </c>
      <c r="L3056" s="13" t="s">
        <v>18571</v>
      </c>
      <c r="M3056" s="13" t="s">
        <v>53</v>
      </c>
      <c r="N3056" s="13" t="s">
        <v>249</v>
      </c>
      <c r="O3056" s="14"/>
      <c r="P3056" s="13" t="s">
        <v>17872</v>
      </c>
      <c r="Q3056" s="16" t="s">
        <v>18572</v>
      </c>
    </row>
    <row r="3057" customFormat="false" ht="114.9" hidden="false" customHeight="false" outlineLevel="0" collapsed="false">
      <c r="A3057" s="13" t="s">
        <v>18573</v>
      </c>
      <c r="B3057" s="14" t="s">
        <v>209</v>
      </c>
      <c r="C3057" s="13" t="s">
        <v>218</v>
      </c>
      <c r="D3057" s="14" t="s">
        <v>18558</v>
      </c>
      <c r="E3057" s="16" t="s">
        <v>18574</v>
      </c>
      <c r="F3057" s="14" t="s">
        <v>415</v>
      </c>
      <c r="G3057" s="16" t="s">
        <v>18560</v>
      </c>
      <c r="H3057" s="13" t="s">
        <v>18567</v>
      </c>
      <c r="I3057" s="13" t="s">
        <v>18575</v>
      </c>
      <c r="J3057" s="13" t="s">
        <v>18576</v>
      </c>
      <c r="K3057" s="13" t="s">
        <v>18577</v>
      </c>
      <c r="L3057" s="13" t="s">
        <v>18578</v>
      </c>
      <c r="M3057" s="13" t="s">
        <v>53</v>
      </c>
      <c r="N3057" s="13" t="s">
        <v>249</v>
      </c>
      <c r="O3057" s="14"/>
      <c r="P3057" s="13" t="s">
        <v>17872</v>
      </c>
      <c r="Q3057" s="16" t="s">
        <v>18579</v>
      </c>
    </row>
    <row r="3058" customFormat="false" ht="58.2" hidden="false" customHeight="false" outlineLevel="0" collapsed="false">
      <c r="A3058" s="13" t="s">
        <v>18580</v>
      </c>
      <c r="B3058" s="14" t="s">
        <v>209</v>
      </c>
      <c r="C3058" s="13" t="s">
        <v>218</v>
      </c>
      <c r="D3058" s="14" t="s">
        <v>18558</v>
      </c>
      <c r="E3058" s="16" t="s">
        <v>18581</v>
      </c>
      <c r="F3058" s="14" t="s">
        <v>396</v>
      </c>
      <c r="G3058" s="16" t="s">
        <v>18560</v>
      </c>
      <c r="H3058" s="13" t="s">
        <v>18567</v>
      </c>
      <c r="I3058" s="13" t="s">
        <v>18562</v>
      </c>
      <c r="J3058" s="14" t="s">
        <v>18563</v>
      </c>
      <c r="K3058" s="14"/>
      <c r="L3058" s="14"/>
      <c r="M3058" s="13" t="s">
        <v>54</v>
      </c>
      <c r="N3058" s="13" t="s">
        <v>249</v>
      </c>
      <c r="O3058" s="14"/>
      <c r="P3058" s="13" t="s">
        <v>17872</v>
      </c>
      <c r="Q3058" s="16" t="s">
        <v>18582</v>
      </c>
    </row>
    <row r="3059" customFormat="false" ht="72.35" hidden="false" customHeight="false" outlineLevel="0" collapsed="false">
      <c r="A3059" s="13" t="s">
        <v>18583</v>
      </c>
      <c r="B3059" s="14" t="s">
        <v>209</v>
      </c>
      <c r="C3059" s="13" t="s">
        <v>218</v>
      </c>
      <c r="D3059" s="14" t="s">
        <v>18584</v>
      </c>
      <c r="E3059" s="16" t="s">
        <v>18585</v>
      </c>
      <c r="F3059" s="14" t="s">
        <v>396</v>
      </c>
      <c r="G3059" s="16" t="s">
        <v>18586</v>
      </c>
      <c r="H3059" s="13" t="s">
        <v>18587</v>
      </c>
      <c r="I3059" s="13" t="s">
        <v>18588</v>
      </c>
      <c r="J3059" s="13" t="s">
        <v>18589</v>
      </c>
      <c r="K3059" s="13" t="s">
        <v>18590</v>
      </c>
      <c r="L3059" s="13" t="s">
        <v>18591</v>
      </c>
      <c r="M3059" s="13" t="s">
        <v>52</v>
      </c>
      <c r="N3059" s="13" t="s">
        <v>249</v>
      </c>
      <c r="O3059" s="14"/>
      <c r="P3059" s="13" t="s">
        <v>17872</v>
      </c>
      <c r="Q3059" s="16" t="s">
        <v>18592</v>
      </c>
    </row>
    <row r="3060" customFormat="false" ht="58.2" hidden="false" customHeight="false" outlineLevel="0" collapsed="false">
      <c r="A3060" s="13" t="s">
        <v>18593</v>
      </c>
      <c r="B3060" s="14" t="s">
        <v>209</v>
      </c>
      <c r="C3060" s="13" t="s">
        <v>218</v>
      </c>
      <c r="D3060" s="14" t="s">
        <v>18584</v>
      </c>
      <c r="E3060" s="15" t="s">
        <v>18594</v>
      </c>
      <c r="F3060" s="14" t="s">
        <v>415</v>
      </c>
      <c r="G3060" s="16" t="s">
        <v>18586</v>
      </c>
      <c r="H3060" s="13" t="s">
        <v>18595</v>
      </c>
      <c r="I3060" s="13" t="s">
        <v>18596</v>
      </c>
      <c r="J3060" s="13" t="s">
        <v>18597</v>
      </c>
      <c r="K3060" s="13" t="s">
        <v>18598</v>
      </c>
      <c r="L3060" s="13" t="s">
        <v>18599</v>
      </c>
      <c r="M3060" s="13" t="s">
        <v>53</v>
      </c>
      <c r="N3060" s="13" t="s">
        <v>249</v>
      </c>
      <c r="O3060" s="14"/>
      <c r="P3060" s="13" t="s">
        <v>17872</v>
      </c>
      <c r="Q3060" s="15" t="s">
        <v>18600</v>
      </c>
    </row>
    <row r="3061" customFormat="false" ht="129.1" hidden="false" customHeight="false" outlineLevel="0" collapsed="false">
      <c r="A3061" s="13" t="s">
        <v>18601</v>
      </c>
      <c r="B3061" s="14" t="s">
        <v>209</v>
      </c>
      <c r="C3061" s="13" t="s">
        <v>218</v>
      </c>
      <c r="D3061" s="14" t="s">
        <v>18584</v>
      </c>
      <c r="E3061" s="16" t="s">
        <v>18602</v>
      </c>
      <c r="F3061" s="14" t="s">
        <v>415</v>
      </c>
      <c r="G3061" s="16" t="s">
        <v>18586</v>
      </c>
      <c r="H3061" s="13" t="s">
        <v>18603</v>
      </c>
      <c r="I3061" s="13" t="s">
        <v>18604</v>
      </c>
      <c r="J3061" s="13" t="s">
        <v>18605</v>
      </c>
      <c r="K3061" s="13" t="s">
        <v>18606</v>
      </c>
      <c r="L3061" s="13" t="s">
        <v>18607</v>
      </c>
      <c r="M3061" s="13" t="s">
        <v>53</v>
      </c>
      <c r="N3061" s="13" t="s">
        <v>249</v>
      </c>
      <c r="O3061" s="14"/>
      <c r="P3061" s="13" t="s">
        <v>17872</v>
      </c>
      <c r="Q3061" s="16" t="s">
        <v>18608</v>
      </c>
    </row>
    <row r="3062" customFormat="false" ht="44" hidden="false" customHeight="false" outlineLevel="0" collapsed="false">
      <c r="A3062" s="13" t="s">
        <v>18609</v>
      </c>
      <c r="B3062" s="14" t="s">
        <v>209</v>
      </c>
      <c r="C3062" s="13" t="s">
        <v>218</v>
      </c>
      <c r="D3062" s="14" t="s">
        <v>18584</v>
      </c>
      <c r="E3062" s="15" t="s">
        <v>18610</v>
      </c>
      <c r="F3062" s="14" t="s">
        <v>415</v>
      </c>
      <c r="G3062" s="16" t="s">
        <v>18586</v>
      </c>
      <c r="H3062" s="13" t="s">
        <v>18611</v>
      </c>
      <c r="I3062" s="13" t="s">
        <v>18612</v>
      </c>
      <c r="J3062" s="13" t="s">
        <v>18613</v>
      </c>
      <c r="K3062" s="13" t="s">
        <v>18614</v>
      </c>
      <c r="L3062" s="13" t="s">
        <v>18615</v>
      </c>
      <c r="M3062" s="13" t="s">
        <v>53</v>
      </c>
      <c r="N3062" s="13" t="s">
        <v>249</v>
      </c>
      <c r="O3062" s="14"/>
      <c r="P3062" s="13" t="s">
        <v>17872</v>
      </c>
      <c r="Q3062" s="16" t="s">
        <v>18616</v>
      </c>
    </row>
    <row r="3063" customFormat="false" ht="86.55" hidden="false" customHeight="false" outlineLevel="0" collapsed="false">
      <c r="A3063" s="13" t="s">
        <v>18617</v>
      </c>
      <c r="B3063" s="14" t="s">
        <v>209</v>
      </c>
      <c r="C3063" s="13" t="s">
        <v>218</v>
      </c>
      <c r="D3063" s="14" t="s">
        <v>18618</v>
      </c>
      <c r="E3063" s="16" t="s">
        <v>18619</v>
      </c>
      <c r="F3063" s="14" t="s">
        <v>396</v>
      </c>
      <c r="G3063" s="16" t="s">
        <v>18620</v>
      </c>
      <c r="H3063" s="13" t="s">
        <v>18621</v>
      </c>
      <c r="I3063" s="13" t="s">
        <v>18622</v>
      </c>
      <c r="J3063" s="13" t="s">
        <v>18623</v>
      </c>
      <c r="K3063" s="13" t="s">
        <v>18624</v>
      </c>
      <c r="L3063" s="13" t="s">
        <v>18625</v>
      </c>
      <c r="M3063" s="13" t="s">
        <v>52</v>
      </c>
      <c r="N3063" s="13" t="s">
        <v>249</v>
      </c>
      <c r="O3063" s="14"/>
      <c r="P3063" s="13" t="s">
        <v>17872</v>
      </c>
      <c r="Q3063" s="16" t="s">
        <v>18626</v>
      </c>
    </row>
    <row r="3064" customFormat="false" ht="86.55" hidden="false" customHeight="false" outlineLevel="0" collapsed="false">
      <c r="A3064" s="13" t="s">
        <v>18627</v>
      </c>
      <c r="B3064" s="14" t="s">
        <v>209</v>
      </c>
      <c r="C3064" s="13" t="s">
        <v>218</v>
      </c>
      <c r="D3064" s="14" t="s">
        <v>18618</v>
      </c>
      <c r="E3064" s="15" t="s">
        <v>18628</v>
      </c>
      <c r="F3064" s="14" t="s">
        <v>415</v>
      </c>
      <c r="G3064" s="16" t="s">
        <v>18620</v>
      </c>
      <c r="H3064" s="13" t="s">
        <v>18629</v>
      </c>
      <c r="I3064" s="13" t="s">
        <v>6837</v>
      </c>
      <c r="J3064" s="13" t="s">
        <v>18630</v>
      </c>
      <c r="K3064" s="13" t="s">
        <v>6839</v>
      </c>
      <c r="L3064" s="13" t="s">
        <v>6840</v>
      </c>
      <c r="M3064" s="13" t="s">
        <v>53</v>
      </c>
      <c r="N3064" s="13" t="s">
        <v>249</v>
      </c>
      <c r="O3064" s="14"/>
      <c r="P3064" s="13" t="s">
        <v>17872</v>
      </c>
      <c r="Q3064" s="16" t="s">
        <v>18631</v>
      </c>
    </row>
    <row r="3065" customFormat="false" ht="58.2" hidden="false" customHeight="false" outlineLevel="0" collapsed="false">
      <c r="A3065" s="13" t="s">
        <v>18632</v>
      </c>
      <c r="B3065" s="14" t="s">
        <v>209</v>
      </c>
      <c r="C3065" s="13" t="s">
        <v>218</v>
      </c>
      <c r="D3065" s="14" t="s">
        <v>18618</v>
      </c>
      <c r="E3065" s="16" t="s">
        <v>18633</v>
      </c>
      <c r="F3065" s="14" t="s">
        <v>415</v>
      </c>
      <c r="G3065" s="16" t="s">
        <v>18620</v>
      </c>
      <c r="H3065" s="13" t="s">
        <v>18634</v>
      </c>
      <c r="I3065" s="13" t="s">
        <v>18635</v>
      </c>
      <c r="J3065" s="13" t="s">
        <v>18636</v>
      </c>
      <c r="K3065" s="13" t="s">
        <v>18637</v>
      </c>
      <c r="L3065" s="13" t="s">
        <v>18638</v>
      </c>
      <c r="M3065" s="13" t="s">
        <v>53</v>
      </c>
      <c r="N3065" s="13" t="s">
        <v>249</v>
      </c>
      <c r="O3065" s="14"/>
      <c r="P3065" s="13" t="s">
        <v>17872</v>
      </c>
      <c r="Q3065" s="16" t="s">
        <v>18639</v>
      </c>
    </row>
    <row r="3066" customFormat="false" ht="86.55" hidden="false" customHeight="false" outlineLevel="0" collapsed="false">
      <c r="A3066" s="13" t="s">
        <v>18640</v>
      </c>
      <c r="B3066" s="14" t="s">
        <v>209</v>
      </c>
      <c r="C3066" s="13" t="s">
        <v>218</v>
      </c>
      <c r="D3066" s="14" t="s">
        <v>18641</v>
      </c>
      <c r="E3066" s="16" t="s">
        <v>18642</v>
      </c>
      <c r="F3066" s="14" t="s">
        <v>415</v>
      </c>
      <c r="G3066" s="16" t="s">
        <v>18643</v>
      </c>
      <c r="H3066" s="13" t="s">
        <v>18644</v>
      </c>
      <c r="I3066" s="13" t="s">
        <v>18645</v>
      </c>
      <c r="J3066" s="13" t="s">
        <v>18646</v>
      </c>
      <c r="K3066" s="13" t="s">
        <v>18647</v>
      </c>
      <c r="L3066" s="13" t="s">
        <v>18648</v>
      </c>
      <c r="M3066" s="13" t="s">
        <v>56</v>
      </c>
      <c r="N3066" s="13" t="s">
        <v>249</v>
      </c>
      <c r="O3066" s="14"/>
      <c r="P3066" s="13" t="s">
        <v>17872</v>
      </c>
      <c r="Q3066" s="16" t="s">
        <v>18649</v>
      </c>
    </row>
    <row r="3067" customFormat="false" ht="100.7" hidden="false" customHeight="false" outlineLevel="0" collapsed="false">
      <c r="A3067" s="13" t="s">
        <v>18650</v>
      </c>
      <c r="B3067" s="14" t="s">
        <v>209</v>
      </c>
      <c r="C3067" s="13" t="s">
        <v>218</v>
      </c>
      <c r="D3067" s="14" t="s">
        <v>18641</v>
      </c>
      <c r="E3067" s="15" t="s">
        <v>18651</v>
      </c>
      <c r="F3067" s="14" t="s">
        <v>415</v>
      </c>
      <c r="G3067" s="16" t="s">
        <v>18643</v>
      </c>
      <c r="H3067" s="13" t="s">
        <v>18652</v>
      </c>
      <c r="I3067" s="13" t="s">
        <v>18645</v>
      </c>
      <c r="J3067" s="13" t="s">
        <v>18646</v>
      </c>
      <c r="K3067" s="13" t="s">
        <v>18647</v>
      </c>
      <c r="L3067" s="13" t="s">
        <v>18648</v>
      </c>
      <c r="M3067" s="13" t="s">
        <v>56</v>
      </c>
      <c r="N3067" s="13" t="s">
        <v>249</v>
      </c>
      <c r="O3067" s="14"/>
      <c r="P3067" s="13" t="s">
        <v>17872</v>
      </c>
      <c r="Q3067" s="16" t="s">
        <v>18653</v>
      </c>
    </row>
    <row r="3068" customFormat="false" ht="114.9" hidden="false" customHeight="false" outlineLevel="0" collapsed="false">
      <c r="A3068" s="13" t="s">
        <v>18654</v>
      </c>
      <c r="B3068" s="14" t="s">
        <v>209</v>
      </c>
      <c r="C3068" s="13" t="s">
        <v>218</v>
      </c>
      <c r="D3068" s="14" t="s">
        <v>18641</v>
      </c>
      <c r="E3068" s="15" t="s">
        <v>18655</v>
      </c>
      <c r="F3068" s="14" t="s">
        <v>396</v>
      </c>
      <c r="G3068" s="16" t="s">
        <v>18643</v>
      </c>
      <c r="H3068" s="13" t="s">
        <v>18656</v>
      </c>
      <c r="I3068" s="13" t="s">
        <v>18657</v>
      </c>
      <c r="J3068" s="14" t="s">
        <v>18658</v>
      </c>
      <c r="K3068" s="14"/>
      <c r="L3068" s="14"/>
      <c r="M3068" s="13" t="s">
        <v>53</v>
      </c>
      <c r="N3068" s="13" t="s">
        <v>249</v>
      </c>
      <c r="O3068" s="14"/>
      <c r="P3068" s="13" t="s">
        <v>17872</v>
      </c>
      <c r="Q3068" s="16" t="s">
        <v>18659</v>
      </c>
    </row>
    <row r="3069" customFormat="false" ht="44" hidden="false" customHeight="false" outlineLevel="0" collapsed="false">
      <c r="A3069" s="13" t="s">
        <v>18660</v>
      </c>
      <c r="B3069" s="14" t="s">
        <v>209</v>
      </c>
      <c r="C3069" s="13" t="s">
        <v>218</v>
      </c>
      <c r="D3069" s="14" t="s">
        <v>18661</v>
      </c>
      <c r="E3069" s="16" t="s">
        <v>18662</v>
      </c>
      <c r="F3069" s="14" t="s">
        <v>415</v>
      </c>
      <c r="G3069" s="16" t="s">
        <v>18663</v>
      </c>
      <c r="H3069" s="13" t="s">
        <v>18664</v>
      </c>
      <c r="I3069" s="13" t="s">
        <v>18665</v>
      </c>
      <c r="J3069" s="13" t="s">
        <v>18666</v>
      </c>
      <c r="K3069" s="13" t="s">
        <v>18667</v>
      </c>
      <c r="L3069" s="13" t="s">
        <v>18668</v>
      </c>
      <c r="M3069" s="13" t="s">
        <v>53</v>
      </c>
      <c r="N3069" s="13" t="s">
        <v>249</v>
      </c>
      <c r="O3069" s="14"/>
      <c r="P3069" s="13" t="s">
        <v>17872</v>
      </c>
      <c r="Q3069" s="16" t="s">
        <v>18669</v>
      </c>
    </row>
    <row r="3070" customFormat="false" ht="58.2" hidden="false" customHeight="false" outlineLevel="0" collapsed="false">
      <c r="A3070" s="13" t="s">
        <v>18670</v>
      </c>
      <c r="B3070" s="14" t="s">
        <v>209</v>
      </c>
      <c r="C3070" s="13" t="s">
        <v>218</v>
      </c>
      <c r="D3070" s="14" t="s">
        <v>18661</v>
      </c>
      <c r="E3070" s="15" t="s">
        <v>18671</v>
      </c>
      <c r="F3070" s="14" t="s">
        <v>415</v>
      </c>
      <c r="G3070" s="16" t="s">
        <v>18663</v>
      </c>
      <c r="H3070" s="13" t="s">
        <v>18672</v>
      </c>
      <c r="I3070" s="13" t="s">
        <v>18665</v>
      </c>
      <c r="J3070" s="13" t="s">
        <v>18666</v>
      </c>
      <c r="K3070" s="13" t="s">
        <v>18667</v>
      </c>
      <c r="L3070" s="13" t="s">
        <v>18668</v>
      </c>
      <c r="M3070" s="13" t="s">
        <v>53</v>
      </c>
      <c r="N3070" s="13" t="s">
        <v>249</v>
      </c>
      <c r="O3070" s="14"/>
      <c r="P3070" s="13" t="s">
        <v>17872</v>
      </c>
      <c r="Q3070" s="16" t="s">
        <v>18673</v>
      </c>
    </row>
    <row r="3071" customFormat="false" ht="86.55" hidden="false" customHeight="false" outlineLevel="0" collapsed="false">
      <c r="A3071" s="13" t="s">
        <v>18674</v>
      </c>
      <c r="B3071" s="14" t="s">
        <v>209</v>
      </c>
      <c r="C3071" s="13" t="s">
        <v>218</v>
      </c>
      <c r="D3071" s="14" t="s">
        <v>18675</v>
      </c>
      <c r="E3071" s="16" t="s">
        <v>18676</v>
      </c>
      <c r="F3071" s="14" t="s">
        <v>415</v>
      </c>
      <c r="G3071" s="16" t="s">
        <v>18677</v>
      </c>
      <c r="H3071" s="13" t="s">
        <v>18678</v>
      </c>
      <c r="I3071" s="13" t="s">
        <v>18679</v>
      </c>
      <c r="J3071" s="13" t="s">
        <v>18680</v>
      </c>
      <c r="K3071" s="13" t="s">
        <v>18681</v>
      </c>
      <c r="L3071" s="13" t="s">
        <v>18682</v>
      </c>
      <c r="M3071" s="13" t="s">
        <v>52</v>
      </c>
      <c r="N3071" s="13" t="s">
        <v>249</v>
      </c>
      <c r="O3071" s="14"/>
      <c r="P3071" s="13" t="s">
        <v>17872</v>
      </c>
      <c r="Q3071" s="16" t="s">
        <v>18683</v>
      </c>
    </row>
    <row r="3072" customFormat="false" ht="72.35" hidden="false" customHeight="false" outlineLevel="0" collapsed="false">
      <c r="A3072" s="13" t="s">
        <v>18684</v>
      </c>
      <c r="B3072" s="14" t="s">
        <v>209</v>
      </c>
      <c r="C3072" s="13" t="s">
        <v>218</v>
      </c>
      <c r="D3072" s="14" t="s">
        <v>18685</v>
      </c>
      <c r="E3072" s="16" t="s">
        <v>18686</v>
      </c>
      <c r="F3072" s="14" t="s">
        <v>396</v>
      </c>
      <c r="G3072" s="16" t="s">
        <v>18687</v>
      </c>
      <c r="H3072" s="13" t="s">
        <v>18688</v>
      </c>
      <c r="I3072" s="13" t="s">
        <v>18689</v>
      </c>
      <c r="J3072" s="14" t="s">
        <v>18690</v>
      </c>
      <c r="K3072" s="14"/>
      <c r="L3072" s="14"/>
      <c r="M3072" s="13" t="s">
        <v>54</v>
      </c>
      <c r="N3072" s="13" t="s">
        <v>249</v>
      </c>
      <c r="O3072" s="14"/>
      <c r="P3072" s="13" t="s">
        <v>17872</v>
      </c>
      <c r="Q3072" s="16" t="s">
        <v>18691</v>
      </c>
    </row>
    <row r="3073" customFormat="false" ht="114.9" hidden="false" customHeight="false" outlineLevel="0" collapsed="false">
      <c r="A3073" s="13" t="s">
        <v>18692</v>
      </c>
      <c r="B3073" s="14" t="s">
        <v>209</v>
      </c>
      <c r="C3073" s="13" t="s">
        <v>218</v>
      </c>
      <c r="D3073" s="14" t="s">
        <v>18685</v>
      </c>
      <c r="E3073" s="16" t="s">
        <v>18693</v>
      </c>
      <c r="F3073" s="14" t="s">
        <v>415</v>
      </c>
      <c r="G3073" s="16" t="s">
        <v>18687</v>
      </c>
      <c r="H3073" s="13" t="s">
        <v>18694</v>
      </c>
      <c r="I3073" s="13" t="s">
        <v>15320</v>
      </c>
      <c r="J3073" s="13" t="s">
        <v>15321</v>
      </c>
      <c r="K3073" s="13" t="s">
        <v>15322</v>
      </c>
      <c r="L3073" s="13" t="s">
        <v>15323</v>
      </c>
      <c r="M3073" s="13" t="s">
        <v>53</v>
      </c>
      <c r="N3073" s="13" t="s">
        <v>249</v>
      </c>
      <c r="O3073" s="14"/>
      <c r="P3073" s="13" t="s">
        <v>17872</v>
      </c>
      <c r="Q3073" s="15" t="s">
        <v>18695</v>
      </c>
    </row>
    <row r="3074" customFormat="false" ht="86.55" hidden="false" customHeight="false" outlineLevel="0" collapsed="false">
      <c r="A3074" s="13" t="s">
        <v>18696</v>
      </c>
      <c r="B3074" s="14" t="s">
        <v>209</v>
      </c>
      <c r="C3074" s="13" t="s">
        <v>218</v>
      </c>
      <c r="D3074" s="14" t="s">
        <v>18685</v>
      </c>
      <c r="E3074" s="16" t="s">
        <v>18697</v>
      </c>
      <c r="F3074" s="14" t="s">
        <v>396</v>
      </c>
      <c r="G3074" s="16" t="s">
        <v>18687</v>
      </c>
      <c r="H3074" s="13" t="s">
        <v>18698</v>
      </c>
      <c r="I3074" s="13" t="s">
        <v>18689</v>
      </c>
      <c r="J3074" s="14" t="s">
        <v>18690</v>
      </c>
      <c r="K3074" s="14"/>
      <c r="L3074" s="14"/>
      <c r="M3074" s="13" t="s">
        <v>54</v>
      </c>
      <c r="N3074" s="13" t="s">
        <v>249</v>
      </c>
      <c r="O3074" s="14"/>
      <c r="P3074" s="13" t="s">
        <v>17872</v>
      </c>
      <c r="Q3074" s="16" t="s">
        <v>18699</v>
      </c>
    </row>
    <row r="3075" customFormat="false" ht="86.55" hidden="false" customHeight="false" outlineLevel="0" collapsed="false">
      <c r="A3075" s="13" t="s">
        <v>18700</v>
      </c>
      <c r="B3075" s="14" t="s">
        <v>209</v>
      </c>
      <c r="C3075" s="13" t="s">
        <v>218</v>
      </c>
      <c r="D3075" s="14" t="s">
        <v>18701</v>
      </c>
      <c r="E3075" s="15" t="s">
        <v>18702</v>
      </c>
      <c r="F3075" s="14" t="s">
        <v>396</v>
      </c>
      <c r="G3075" s="16" t="s">
        <v>18703</v>
      </c>
      <c r="H3075" s="13" t="s">
        <v>18704</v>
      </c>
      <c r="I3075" s="13" t="s">
        <v>18705</v>
      </c>
      <c r="J3075" s="13" t="s">
        <v>18706</v>
      </c>
      <c r="K3075" s="13" t="s">
        <v>18707</v>
      </c>
      <c r="L3075" s="13" t="s">
        <v>18708</v>
      </c>
      <c r="M3075" s="13" t="s">
        <v>53</v>
      </c>
      <c r="N3075" s="13" t="s">
        <v>249</v>
      </c>
      <c r="O3075" s="14"/>
      <c r="P3075" s="13" t="s">
        <v>17872</v>
      </c>
      <c r="Q3075" s="16" t="s">
        <v>18709</v>
      </c>
    </row>
    <row r="3076" customFormat="false" ht="100.7" hidden="false" customHeight="false" outlineLevel="0" collapsed="false">
      <c r="A3076" s="13" t="s">
        <v>18710</v>
      </c>
      <c r="B3076" s="14" t="s">
        <v>209</v>
      </c>
      <c r="C3076" s="13" t="s">
        <v>218</v>
      </c>
      <c r="D3076" s="14" t="s">
        <v>18701</v>
      </c>
      <c r="E3076" s="16" t="s">
        <v>18711</v>
      </c>
      <c r="F3076" s="14" t="s">
        <v>396</v>
      </c>
      <c r="G3076" s="16" t="s">
        <v>18712</v>
      </c>
      <c r="H3076" s="13" t="s">
        <v>18713</v>
      </c>
      <c r="I3076" s="13" t="s">
        <v>18714</v>
      </c>
      <c r="J3076" s="13" t="s">
        <v>18715</v>
      </c>
      <c r="K3076" s="13" t="s">
        <v>18716</v>
      </c>
      <c r="L3076" s="13" t="s">
        <v>18717</v>
      </c>
      <c r="M3076" s="13" t="s">
        <v>53</v>
      </c>
      <c r="N3076" s="13" t="s">
        <v>249</v>
      </c>
      <c r="O3076" s="14"/>
      <c r="P3076" s="13" t="s">
        <v>17872</v>
      </c>
      <c r="Q3076" s="16" t="s">
        <v>18718</v>
      </c>
    </row>
    <row r="3077" customFormat="false" ht="86.55" hidden="false" customHeight="false" outlineLevel="0" collapsed="false">
      <c r="A3077" s="13" t="s">
        <v>18719</v>
      </c>
      <c r="B3077" s="14" t="s">
        <v>209</v>
      </c>
      <c r="C3077" s="13" t="s">
        <v>218</v>
      </c>
      <c r="D3077" s="14" t="s">
        <v>18701</v>
      </c>
      <c r="E3077" s="16" t="s">
        <v>18720</v>
      </c>
      <c r="F3077" s="14" t="s">
        <v>396</v>
      </c>
      <c r="G3077" s="16" t="s">
        <v>18712</v>
      </c>
      <c r="H3077" s="13" t="s">
        <v>18721</v>
      </c>
      <c r="I3077" s="13" t="s">
        <v>18722</v>
      </c>
      <c r="J3077" s="13" t="s">
        <v>18723</v>
      </c>
      <c r="K3077" s="13" t="s">
        <v>18724</v>
      </c>
      <c r="L3077" s="13" t="s">
        <v>18725</v>
      </c>
      <c r="M3077" s="13" t="s">
        <v>53</v>
      </c>
      <c r="N3077" s="13" t="s">
        <v>249</v>
      </c>
      <c r="O3077" s="14"/>
      <c r="P3077" s="13" t="s">
        <v>17872</v>
      </c>
      <c r="Q3077" s="15" t="s">
        <v>18726</v>
      </c>
    </row>
    <row r="3078" customFormat="false" ht="72.35" hidden="false" customHeight="false" outlineLevel="0" collapsed="false">
      <c r="A3078" s="13" t="s">
        <v>18727</v>
      </c>
      <c r="B3078" s="14" t="s">
        <v>209</v>
      </c>
      <c r="C3078" s="13" t="s">
        <v>218</v>
      </c>
      <c r="D3078" s="13" t="s">
        <v>18728</v>
      </c>
      <c r="E3078" s="15" t="s">
        <v>18729</v>
      </c>
      <c r="F3078" s="14" t="s">
        <v>415</v>
      </c>
      <c r="G3078" s="16" t="s">
        <v>18730</v>
      </c>
      <c r="H3078" s="13" t="s">
        <v>18731</v>
      </c>
      <c r="I3078" s="13" t="s">
        <v>18732</v>
      </c>
      <c r="J3078" s="13" t="s">
        <v>18733</v>
      </c>
      <c r="K3078" s="13" t="s">
        <v>18734</v>
      </c>
      <c r="L3078" s="13" t="s">
        <v>18735</v>
      </c>
      <c r="M3078" s="13" t="s">
        <v>53</v>
      </c>
      <c r="N3078" s="13" t="s">
        <v>249</v>
      </c>
      <c r="O3078" s="14"/>
      <c r="P3078" s="13" t="s">
        <v>17872</v>
      </c>
      <c r="Q3078" s="15" t="s">
        <v>18736</v>
      </c>
    </row>
    <row r="3079" customFormat="false" ht="58.2" hidden="false" customHeight="false" outlineLevel="0" collapsed="false">
      <c r="A3079" s="13" t="s">
        <v>18737</v>
      </c>
      <c r="B3079" s="14" t="s">
        <v>209</v>
      </c>
      <c r="C3079" s="13" t="s">
        <v>218</v>
      </c>
      <c r="D3079" s="13" t="s">
        <v>18728</v>
      </c>
      <c r="E3079" s="15" t="s">
        <v>18738</v>
      </c>
      <c r="F3079" s="14" t="s">
        <v>415</v>
      </c>
      <c r="G3079" s="16" t="s">
        <v>18730</v>
      </c>
      <c r="H3079" s="13" t="s">
        <v>18678</v>
      </c>
      <c r="I3079" s="13" t="s">
        <v>18739</v>
      </c>
      <c r="J3079" s="13" t="s">
        <v>18740</v>
      </c>
      <c r="K3079" s="13" t="s">
        <v>18741</v>
      </c>
      <c r="L3079" s="13" t="s">
        <v>18742</v>
      </c>
      <c r="M3079" s="13" t="s">
        <v>53</v>
      </c>
      <c r="N3079" s="13" t="s">
        <v>249</v>
      </c>
      <c r="O3079" s="14"/>
      <c r="P3079" s="13" t="s">
        <v>17872</v>
      </c>
      <c r="Q3079" s="15" t="s">
        <v>18743</v>
      </c>
    </row>
    <row r="3080" customFormat="false" ht="86.55" hidden="false" customHeight="false" outlineLevel="0" collapsed="false">
      <c r="A3080" s="13" t="s">
        <v>18744</v>
      </c>
      <c r="B3080" s="14" t="s">
        <v>209</v>
      </c>
      <c r="C3080" s="13" t="s">
        <v>218</v>
      </c>
      <c r="D3080" s="14" t="s">
        <v>18745</v>
      </c>
      <c r="E3080" s="16" t="s">
        <v>18746</v>
      </c>
      <c r="F3080" s="14" t="s">
        <v>415</v>
      </c>
      <c r="G3080" s="16" t="s">
        <v>18747</v>
      </c>
      <c r="H3080" s="13" t="s">
        <v>18731</v>
      </c>
      <c r="I3080" s="13" t="s">
        <v>18748</v>
      </c>
      <c r="J3080" s="13" t="s">
        <v>18749</v>
      </c>
      <c r="K3080" s="13" t="s">
        <v>18750</v>
      </c>
      <c r="L3080" s="13" t="s">
        <v>18751</v>
      </c>
      <c r="M3080" s="13" t="s">
        <v>53</v>
      </c>
      <c r="N3080" s="13" t="s">
        <v>249</v>
      </c>
      <c r="O3080" s="14"/>
      <c r="P3080" s="13" t="s">
        <v>17872</v>
      </c>
      <c r="Q3080" s="16" t="s">
        <v>18752</v>
      </c>
    </row>
    <row r="3081" customFormat="false" ht="72.35" hidden="false" customHeight="false" outlineLevel="0" collapsed="false">
      <c r="A3081" s="13" t="s">
        <v>18753</v>
      </c>
      <c r="B3081" s="14" t="s">
        <v>209</v>
      </c>
      <c r="C3081" s="13" t="s">
        <v>218</v>
      </c>
      <c r="D3081" s="14" t="s">
        <v>18745</v>
      </c>
      <c r="E3081" s="16" t="s">
        <v>18754</v>
      </c>
      <c r="F3081" s="14" t="s">
        <v>415</v>
      </c>
      <c r="G3081" s="16" t="s">
        <v>18747</v>
      </c>
      <c r="H3081" s="13" t="s">
        <v>18678</v>
      </c>
      <c r="I3081" s="13" t="s">
        <v>18748</v>
      </c>
      <c r="J3081" s="13" t="s">
        <v>18749</v>
      </c>
      <c r="K3081" s="13" t="s">
        <v>18750</v>
      </c>
      <c r="L3081" s="13" t="s">
        <v>18751</v>
      </c>
      <c r="M3081" s="13" t="s">
        <v>53</v>
      </c>
      <c r="N3081" s="13" t="s">
        <v>249</v>
      </c>
      <c r="O3081" s="14"/>
      <c r="P3081" s="13" t="s">
        <v>17872</v>
      </c>
      <c r="Q3081" s="16" t="s">
        <v>18755</v>
      </c>
    </row>
    <row r="3082" customFormat="false" ht="114.9" hidden="false" customHeight="false" outlineLevel="0" collapsed="false">
      <c r="A3082" s="13" t="s">
        <v>18756</v>
      </c>
      <c r="B3082" s="14" t="s">
        <v>209</v>
      </c>
      <c r="C3082" s="13" t="s">
        <v>218</v>
      </c>
      <c r="D3082" s="14" t="s">
        <v>18757</v>
      </c>
      <c r="E3082" s="16" t="s">
        <v>18758</v>
      </c>
      <c r="F3082" s="14" t="s">
        <v>415</v>
      </c>
      <c r="G3082" s="16" t="s">
        <v>18759</v>
      </c>
      <c r="H3082" s="13" t="s">
        <v>18760</v>
      </c>
      <c r="I3082" s="13" t="s">
        <v>18761</v>
      </c>
      <c r="J3082" s="13" t="s">
        <v>18762</v>
      </c>
      <c r="K3082" s="13" t="s">
        <v>18763</v>
      </c>
      <c r="L3082" s="13" t="s">
        <v>18764</v>
      </c>
      <c r="M3082" s="13" t="s">
        <v>53</v>
      </c>
      <c r="N3082" s="13" t="s">
        <v>249</v>
      </c>
      <c r="O3082" s="14"/>
      <c r="P3082" s="13" t="s">
        <v>17872</v>
      </c>
      <c r="Q3082" s="16" t="s">
        <v>18765</v>
      </c>
    </row>
    <row r="3083" customFormat="false" ht="58.2" hidden="false" customHeight="false" outlineLevel="0" collapsed="false">
      <c r="A3083" s="13" t="s">
        <v>18766</v>
      </c>
      <c r="B3083" s="14" t="s">
        <v>209</v>
      </c>
      <c r="C3083" s="13" t="s">
        <v>218</v>
      </c>
      <c r="D3083" s="13" t="s">
        <v>6443</v>
      </c>
      <c r="E3083" s="15" t="s">
        <v>18767</v>
      </c>
      <c r="F3083" s="14" t="s">
        <v>415</v>
      </c>
      <c r="G3083" s="16" t="s">
        <v>18768</v>
      </c>
      <c r="H3083" s="13" t="s">
        <v>18664</v>
      </c>
      <c r="I3083" s="13" t="s">
        <v>18769</v>
      </c>
      <c r="J3083" s="13" t="s">
        <v>18770</v>
      </c>
      <c r="K3083" s="13" t="s">
        <v>18771</v>
      </c>
      <c r="L3083" s="13" t="s">
        <v>18772</v>
      </c>
      <c r="M3083" s="13" t="s">
        <v>53</v>
      </c>
      <c r="N3083" s="13" t="s">
        <v>249</v>
      </c>
      <c r="O3083" s="14"/>
      <c r="P3083" s="13" t="s">
        <v>17872</v>
      </c>
      <c r="Q3083" s="15" t="s">
        <v>18773</v>
      </c>
    </row>
    <row r="3084" customFormat="false" ht="58.2" hidden="false" customHeight="false" outlineLevel="0" collapsed="false">
      <c r="A3084" s="13" t="s">
        <v>18774</v>
      </c>
      <c r="B3084" s="14" t="s">
        <v>209</v>
      </c>
      <c r="C3084" s="13" t="s">
        <v>218</v>
      </c>
      <c r="D3084" s="13" t="s">
        <v>6443</v>
      </c>
      <c r="E3084" s="16" t="s">
        <v>18775</v>
      </c>
      <c r="F3084" s="14" t="s">
        <v>415</v>
      </c>
      <c r="G3084" s="16" t="s">
        <v>18768</v>
      </c>
      <c r="H3084" s="13" t="s">
        <v>18664</v>
      </c>
      <c r="I3084" s="13" t="s">
        <v>18776</v>
      </c>
      <c r="J3084" s="13" t="s">
        <v>18777</v>
      </c>
      <c r="K3084" s="13" t="s">
        <v>18778</v>
      </c>
      <c r="L3084" s="13" t="s">
        <v>18779</v>
      </c>
      <c r="M3084" s="13" t="s">
        <v>53</v>
      </c>
      <c r="N3084" s="13" t="s">
        <v>249</v>
      </c>
      <c r="O3084" s="14"/>
      <c r="P3084" s="13" t="s">
        <v>17872</v>
      </c>
      <c r="Q3084" s="16" t="s">
        <v>18780</v>
      </c>
    </row>
    <row r="3085" customFormat="false" ht="100.7" hidden="false" customHeight="false" outlineLevel="0" collapsed="false">
      <c r="A3085" s="13" t="s">
        <v>18781</v>
      </c>
      <c r="B3085" s="14" t="s">
        <v>209</v>
      </c>
      <c r="C3085" s="13" t="s">
        <v>218</v>
      </c>
      <c r="D3085" s="14" t="s">
        <v>18782</v>
      </c>
      <c r="E3085" s="16" t="s">
        <v>18783</v>
      </c>
      <c r="F3085" s="14" t="s">
        <v>415</v>
      </c>
      <c r="G3085" s="16" t="s">
        <v>18784</v>
      </c>
      <c r="H3085" s="13" t="s">
        <v>18664</v>
      </c>
      <c r="I3085" s="13" t="s">
        <v>5617</v>
      </c>
      <c r="J3085" s="13" t="s">
        <v>18785</v>
      </c>
      <c r="K3085" s="13" t="s">
        <v>5619</v>
      </c>
      <c r="L3085" s="13" t="s">
        <v>18786</v>
      </c>
      <c r="M3085" s="13" t="s">
        <v>56</v>
      </c>
      <c r="N3085" s="13" t="s">
        <v>249</v>
      </c>
      <c r="O3085" s="14"/>
      <c r="P3085" s="13" t="s">
        <v>17872</v>
      </c>
      <c r="Q3085" s="16" t="s">
        <v>18787</v>
      </c>
    </row>
    <row r="3086" customFormat="false" ht="58.2" hidden="false" customHeight="false" outlineLevel="0" collapsed="false">
      <c r="A3086" s="13" t="s">
        <v>18788</v>
      </c>
      <c r="B3086" s="14" t="s">
        <v>209</v>
      </c>
      <c r="C3086" s="13" t="s">
        <v>218</v>
      </c>
      <c r="D3086" s="14" t="s">
        <v>18789</v>
      </c>
      <c r="E3086" s="16" t="s">
        <v>18790</v>
      </c>
      <c r="F3086" s="14" t="s">
        <v>415</v>
      </c>
      <c r="G3086" s="16" t="s">
        <v>18791</v>
      </c>
      <c r="H3086" s="13" t="s">
        <v>18792</v>
      </c>
      <c r="I3086" s="13" t="s">
        <v>18793</v>
      </c>
      <c r="J3086" s="13" t="s">
        <v>18794</v>
      </c>
      <c r="K3086" s="13" t="s">
        <v>18795</v>
      </c>
      <c r="L3086" s="13" t="s">
        <v>18796</v>
      </c>
      <c r="M3086" s="13" t="s">
        <v>53</v>
      </c>
      <c r="N3086" s="13" t="s">
        <v>249</v>
      </c>
      <c r="O3086" s="14"/>
      <c r="P3086" s="13" t="s">
        <v>17872</v>
      </c>
      <c r="Q3086" s="15" t="s">
        <v>18797</v>
      </c>
    </row>
    <row r="3087" customFormat="false" ht="58.2" hidden="false" customHeight="false" outlineLevel="0" collapsed="false">
      <c r="A3087" s="13" t="s">
        <v>18798</v>
      </c>
      <c r="B3087" s="14" t="s">
        <v>209</v>
      </c>
      <c r="C3087" s="13" t="s">
        <v>218</v>
      </c>
      <c r="D3087" s="14" t="s">
        <v>18789</v>
      </c>
      <c r="E3087" s="16" t="s">
        <v>18799</v>
      </c>
      <c r="F3087" s="14" t="s">
        <v>415</v>
      </c>
      <c r="G3087" s="16" t="s">
        <v>18791</v>
      </c>
      <c r="H3087" s="13" t="s">
        <v>18800</v>
      </c>
      <c r="I3087" s="13" t="s">
        <v>18793</v>
      </c>
      <c r="J3087" s="13" t="s">
        <v>18794</v>
      </c>
      <c r="K3087" s="13" t="s">
        <v>18795</v>
      </c>
      <c r="L3087" s="13" t="s">
        <v>18796</v>
      </c>
      <c r="M3087" s="13" t="s">
        <v>53</v>
      </c>
      <c r="N3087" s="13" t="s">
        <v>249</v>
      </c>
      <c r="O3087" s="14"/>
      <c r="P3087" s="13" t="s">
        <v>17872</v>
      </c>
      <c r="Q3087" s="15" t="s">
        <v>18801</v>
      </c>
    </row>
    <row r="3088" customFormat="false" ht="72.35" hidden="false" customHeight="false" outlineLevel="0" collapsed="false">
      <c r="A3088" s="13" t="s">
        <v>18802</v>
      </c>
      <c r="B3088" s="14" t="s">
        <v>209</v>
      </c>
      <c r="C3088" s="13" t="s">
        <v>218</v>
      </c>
      <c r="D3088" s="14" t="s">
        <v>18803</v>
      </c>
      <c r="E3088" s="15" t="s">
        <v>18804</v>
      </c>
      <c r="F3088" s="14" t="s">
        <v>415</v>
      </c>
      <c r="G3088" s="16" t="s">
        <v>18805</v>
      </c>
      <c r="H3088" s="13" t="s">
        <v>18806</v>
      </c>
      <c r="I3088" s="13" t="s">
        <v>18807</v>
      </c>
      <c r="J3088" s="13" t="s">
        <v>18808</v>
      </c>
      <c r="K3088" s="13" t="s">
        <v>18809</v>
      </c>
      <c r="L3088" s="13" t="s">
        <v>18810</v>
      </c>
      <c r="M3088" s="13" t="s">
        <v>53</v>
      </c>
      <c r="N3088" s="13" t="s">
        <v>249</v>
      </c>
      <c r="O3088" s="14"/>
      <c r="P3088" s="13" t="s">
        <v>17872</v>
      </c>
      <c r="Q3088" s="16" t="s">
        <v>18811</v>
      </c>
    </row>
    <row r="3089" customFormat="false" ht="58.2" hidden="false" customHeight="false" outlineLevel="0" collapsed="false">
      <c r="A3089" s="13" t="s">
        <v>18812</v>
      </c>
      <c r="B3089" s="14" t="s">
        <v>209</v>
      </c>
      <c r="C3089" s="13" t="s">
        <v>218</v>
      </c>
      <c r="D3089" s="14" t="s">
        <v>18803</v>
      </c>
      <c r="E3089" s="16" t="s">
        <v>18813</v>
      </c>
      <c r="F3089" s="14" t="s">
        <v>415</v>
      </c>
      <c r="G3089" s="16" t="s">
        <v>18805</v>
      </c>
      <c r="H3089" s="13" t="s">
        <v>18814</v>
      </c>
      <c r="I3089" s="13" t="s">
        <v>18815</v>
      </c>
      <c r="J3089" s="13" t="s">
        <v>18816</v>
      </c>
      <c r="K3089" s="13" t="s">
        <v>18817</v>
      </c>
      <c r="L3089" s="13" t="s">
        <v>18818</v>
      </c>
      <c r="M3089" s="13" t="s">
        <v>53</v>
      </c>
      <c r="N3089" s="13" t="s">
        <v>249</v>
      </c>
      <c r="O3089" s="14"/>
      <c r="P3089" s="13" t="s">
        <v>17872</v>
      </c>
      <c r="Q3089" s="15" t="s">
        <v>18819</v>
      </c>
    </row>
    <row r="3090" customFormat="false" ht="58.2" hidden="false" customHeight="false" outlineLevel="0" collapsed="false">
      <c r="A3090" s="13" t="s">
        <v>18820</v>
      </c>
      <c r="B3090" s="14" t="s">
        <v>209</v>
      </c>
      <c r="C3090" s="13" t="s">
        <v>220</v>
      </c>
      <c r="D3090" s="14" t="s">
        <v>18757</v>
      </c>
      <c r="E3090" s="16" t="s">
        <v>18821</v>
      </c>
      <c r="F3090" s="14" t="s">
        <v>415</v>
      </c>
      <c r="G3090" s="16" t="s">
        <v>18822</v>
      </c>
      <c r="H3090" s="13" t="s">
        <v>18823</v>
      </c>
      <c r="I3090" s="13" t="s">
        <v>18824</v>
      </c>
      <c r="J3090" s="13" t="s">
        <v>18825</v>
      </c>
      <c r="K3090" s="13" t="s">
        <v>18826</v>
      </c>
      <c r="L3090" s="13" t="s">
        <v>18827</v>
      </c>
      <c r="M3090" s="13" t="s">
        <v>56</v>
      </c>
      <c r="N3090" s="13" t="s">
        <v>249</v>
      </c>
      <c r="O3090" s="14"/>
      <c r="P3090" s="13" t="s">
        <v>17872</v>
      </c>
      <c r="Q3090" s="15" t="s">
        <v>18828</v>
      </c>
    </row>
    <row r="3091" customFormat="false" ht="58.2" hidden="false" customHeight="false" outlineLevel="0" collapsed="false">
      <c r="A3091" s="13" t="s">
        <v>18829</v>
      </c>
      <c r="B3091" s="14" t="s">
        <v>209</v>
      </c>
      <c r="C3091" s="13" t="s">
        <v>220</v>
      </c>
      <c r="D3091" s="14" t="s">
        <v>18757</v>
      </c>
      <c r="E3091" s="16" t="s">
        <v>18830</v>
      </c>
      <c r="F3091" s="14" t="s">
        <v>415</v>
      </c>
      <c r="G3091" s="16" t="s">
        <v>18822</v>
      </c>
      <c r="H3091" s="13" t="s">
        <v>18831</v>
      </c>
      <c r="I3091" s="13" t="s">
        <v>18832</v>
      </c>
      <c r="J3091" s="13" t="s">
        <v>18833</v>
      </c>
      <c r="K3091" s="13" t="s">
        <v>18834</v>
      </c>
      <c r="L3091" s="13" t="s">
        <v>18835</v>
      </c>
      <c r="M3091" s="13" t="s">
        <v>56</v>
      </c>
      <c r="N3091" s="13" t="s">
        <v>249</v>
      </c>
      <c r="O3091" s="14"/>
      <c r="P3091" s="13" t="s">
        <v>17872</v>
      </c>
      <c r="Q3091" s="16" t="s">
        <v>18836</v>
      </c>
    </row>
    <row r="3092" customFormat="false" ht="72.35" hidden="false" customHeight="false" outlineLevel="0" collapsed="false">
      <c r="A3092" s="13" t="s">
        <v>18837</v>
      </c>
      <c r="B3092" s="14" t="s">
        <v>209</v>
      </c>
      <c r="C3092" s="13" t="s">
        <v>220</v>
      </c>
      <c r="D3092" s="14" t="s">
        <v>18757</v>
      </c>
      <c r="E3092" s="16" t="s">
        <v>18838</v>
      </c>
      <c r="F3092" s="14" t="s">
        <v>396</v>
      </c>
      <c r="G3092" s="16" t="s">
        <v>18822</v>
      </c>
      <c r="H3092" s="13" t="s">
        <v>18831</v>
      </c>
      <c r="I3092" s="13" t="s">
        <v>18839</v>
      </c>
      <c r="J3092" s="14" t="s">
        <v>18840</v>
      </c>
      <c r="K3092" s="14"/>
      <c r="L3092" s="14"/>
      <c r="M3092" s="13" t="s">
        <v>56</v>
      </c>
      <c r="N3092" s="13" t="s">
        <v>249</v>
      </c>
      <c r="O3092" s="14"/>
      <c r="P3092" s="13" t="s">
        <v>17872</v>
      </c>
      <c r="Q3092" s="16" t="s">
        <v>18841</v>
      </c>
    </row>
    <row r="3093" customFormat="false" ht="58.2" hidden="false" customHeight="false" outlineLevel="0" collapsed="false">
      <c r="A3093" s="13" t="s">
        <v>18842</v>
      </c>
      <c r="B3093" s="14" t="s">
        <v>209</v>
      </c>
      <c r="C3093" s="13" t="s">
        <v>220</v>
      </c>
      <c r="D3093" s="14" t="s">
        <v>18843</v>
      </c>
      <c r="E3093" s="16" t="s">
        <v>18844</v>
      </c>
      <c r="F3093" s="14" t="s">
        <v>415</v>
      </c>
      <c r="G3093" s="16" t="s">
        <v>18845</v>
      </c>
      <c r="H3093" s="13" t="s">
        <v>18012</v>
      </c>
      <c r="I3093" s="13" t="s">
        <v>18846</v>
      </c>
      <c r="J3093" s="13" t="s">
        <v>18847</v>
      </c>
      <c r="K3093" s="13" t="s">
        <v>18848</v>
      </c>
      <c r="L3093" s="13" t="s">
        <v>18849</v>
      </c>
      <c r="M3093" s="13" t="s">
        <v>53</v>
      </c>
      <c r="N3093" s="13" t="s">
        <v>249</v>
      </c>
      <c r="O3093" s="14"/>
      <c r="P3093" s="13" t="s">
        <v>17872</v>
      </c>
      <c r="Q3093" s="16" t="s">
        <v>18850</v>
      </c>
    </row>
    <row r="3094" customFormat="false" ht="58.2" hidden="false" customHeight="false" outlineLevel="0" collapsed="false">
      <c r="A3094" s="13" t="s">
        <v>18851</v>
      </c>
      <c r="B3094" s="14" t="s">
        <v>209</v>
      </c>
      <c r="C3094" s="13" t="s">
        <v>220</v>
      </c>
      <c r="D3094" s="14" t="s">
        <v>18843</v>
      </c>
      <c r="E3094" s="16" t="s">
        <v>18852</v>
      </c>
      <c r="F3094" s="14" t="s">
        <v>415</v>
      </c>
      <c r="G3094" s="16" t="s">
        <v>18845</v>
      </c>
      <c r="H3094" s="13" t="s">
        <v>18853</v>
      </c>
      <c r="I3094" s="13" t="s">
        <v>18854</v>
      </c>
      <c r="J3094" s="13" t="s">
        <v>18855</v>
      </c>
      <c r="K3094" s="13" t="s">
        <v>18856</v>
      </c>
      <c r="L3094" s="13" t="s">
        <v>18857</v>
      </c>
      <c r="M3094" s="13" t="s">
        <v>56</v>
      </c>
      <c r="N3094" s="13" t="s">
        <v>249</v>
      </c>
      <c r="O3094" s="14"/>
      <c r="P3094" s="13" t="s">
        <v>17872</v>
      </c>
      <c r="Q3094" s="16" t="s">
        <v>18858</v>
      </c>
    </row>
    <row r="3095" customFormat="false" ht="58.2" hidden="false" customHeight="false" outlineLevel="0" collapsed="false">
      <c r="A3095" s="13" t="s">
        <v>18859</v>
      </c>
      <c r="B3095" s="14" t="s">
        <v>209</v>
      </c>
      <c r="C3095" s="13" t="s">
        <v>220</v>
      </c>
      <c r="D3095" s="14" t="s">
        <v>18860</v>
      </c>
      <c r="E3095" s="16" t="s">
        <v>18861</v>
      </c>
      <c r="F3095" s="14" t="s">
        <v>415</v>
      </c>
      <c r="G3095" s="16" t="s">
        <v>18862</v>
      </c>
      <c r="H3095" s="13" t="s">
        <v>18863</v>
      </c>
      <c r="I3095" s="13" t="s">
        <v>18824</v>
      </c>
      <c r="J3095" s="13" t="s">
        <v>18825</v>
      </c>
      <c r="K3095" s="13" t="s">
        <v>18826</v>
      </c>
      <c r="L3095" s="13" t="s">
        <v>18827</v>
      </c>
      <c r="M3095" s="13" t="s">
        <v>56</v>
      </c>
      <c r="N3095" s="13" t="s">
        <v>249</v>
      </c>
      <c r="O3095" s="14"/>
      <c r="P3095" s="13" t="s">
        <v>17872</v>
      </c>
      <c r="Q3095" s="16" t="s">
        <v>18864</v>
      </c>
    </row>
    <row r="3096" customFormat="false" ht="58.2" hidden="false" customHeight="false" outlineLevel="0" collapsed="false">
      <c r="A3096" s="13" t="s">
        <v>18865</v>
      </c>
      <c r="B3096" s="14" t="s">
        <v>209</v>
      </c>
      <c r="C3096" s="13" t="s">
        <v>220</v>
      </c>
      <c r="D3096" s="14" t="s">
        <v>18860</v>
      </c>
      <c r="E3096" s="16" t="s">
        <v>18866</v>
      </c>
      <c r="F3096" s="14" t="s">
        <v>396</v>
      </c>
      <c r="G3096" s="16" t="s">
        <v>18862</v>
      </c>
      <c r="H3096" s="13" t="s">
        <v>18863</v>
      </c>
      <c r="I3096" s="13" t="s">
        <v>18867</v>
      </c>
      <c r="J3096" s="13" t="s">
        <v>18868</v>
      </c>
      <c r="K3096" s="13" t="s">
        <v>18869</v>
      </c>
      <c r="L3096" s="13" t="s">
        <v>18870</v>
      </c>
      <c r="M3096" s="13" t="s">
        <v>53</v>
      </c>
      <c r="N3096" s="13" t="s">
        <v>249</v>
      </c>
      <c r="O3096" s="14"/>
      <c r="P3096" s="13" t="s">
        <v>17872</v>
      </c>
      <c r="Q3096" s="16" t="s">
        <v>18871</v>
      </c>
    </row>
    <row r="3097" customFormat="false" ht="72.35" hidden="false" customHeight="false" outlineLevel="0" collapsed="false">
      <c r="A3097" s="13" t="s">
        <v>18872</v>
      </c>
      <c r="B3097" s="14" t="s">
        <v>209</v>
      </c>
      <c r="C3097" s="13" t="s">
        <v>220</v>
      </c>
      <c r="D3097" s="14" t="s">
        <v>18873</v>
      </c>
      <c r="E3097" s="16" t="s">
        <v>18874</v>
      </c>
      <c r="F3097" s="14" t="s">
        <v>415</v>
      </c>
      <c r="G3097" s="16" t="s">
        <v>18875</v>
      </c>
      <c r="H3097" s="13" t="s">
        <v>18876</v>
      </c>
      <c r="I3097" s="13" t="s">
        <v>18877</v>
      </c>
      <c r="J3097" s="13" t="s">
        <v>18878</v>
      </c>
      <c r="K3097" s="13" t="s">
        <v>18879</v>
      </c>
      <c r="L3097" s="13" t="s">
        <v>18880</v>
      </c>
      <c r="M3097" s="13" t="s">
        <v>52</v>
      </c>
      <c r="N3097" s="13" t="s">
        <v>249</v>
      </c>
      <c r="O3097" s="14"/>
      <c r="P3097" s="13" t="s">
        <v>17872</v>
      </c>
      <c r="Q3097" s="16" t="s">
        <v>18881</v>
      </c>
    </row>
    <row r="3098" customFormat="false" ht="58.2" hidden="false" customHeight="false" outlineLevel="0" collapsed="false">
      <c r="A3098" s="13" t="s">
        <v>18882</v>
      </c>
      <c r="B3098" s="14" t="s">
        <v>209</v>
      </c>
      <c r="C3098" s="13" t="s">
        <v>220</v>
      </c>
      <c r="D3098" s="14" t="s">
        <v>18883</v>
      </c>
      <c r="E3098" s="16" t="s">
        <v>18884</v>
      </c>
      <c r="F3098" s="14" t="s">
        <v>415</v>
      </c>
      <c r="G3098" s="16" t="s">
        <v>18885</v>
      </c>
      <c r="H3098" s="13" t="s">
        <v>18886</v>
      </c>
      <c r="I3098" s="13" t="s">
        <v>18887</v>
      </c>
      <c r="J3098" s="13" t="s">
        <v>18888</v>
      </c>
      <c r="K3098" s="13" t="s">
        <v>18889</v>
      </c>
      <c r="L3098" s="13" t="s">
        <v>18890</v>
      </c>
      <c r="M3098" s="13" t="s">
        <v>56</v>
      </c>
      <c r="N3098" s="13" t="s">
        <v>249</v>
      </c>
      <c r="O3098" s="14"/>
      <c r="P3098" s="13" t="s">
        <v>17872</v>
      </c>
      <c r="Q3098" s="16" t="s">
        <v>18891</v>
      </c>
    </row>
    <row r="3099" customFormat="false" ht="58.2" hidden="false" customHeight="false" outlineLevel="0" collapsed="false">
      <c r="A3099" s="13" t="s">
        <v>18892</v>
      </c>
      <c r="B3099" s="14" t="s">
        <v>209</v>
      </c>
      <c r="C3099" s="13" t="s">
        <v>220</v>
      </c>
      <c r="D3099" s="14" t="s">
        <v>18893</v>
      </c>
      <c r="E3099" s="15" t="s">
        <v>18894</v>
      </c>
      <c r="F3099" s="14" t="s">
        <v>415</v>
      </c>
      <c r="G3099" s="16" t="s">
        <v>18895</v>
      </c>
      <c r="H3099" s="13" t="s">
        <v>18886</v>
      </c>
      <c r="I3099" s="13" t="s">
        <v>18896</v>
      </c>
      <c r="J3099" s="13" t="s">
        <v>18897</v>
      </c>
      <c r="K3099" s="13" t="s">
        <v>18898</v>
      </c>
      <c r="L3099" s="13" t="s">
        <v>18899</v>
      </c>
      <c r="M3099" s="13" t="s">
        <v>56</v>
      </c>
      <c r="N3099" s="13" t="s">
        <v>249</v>
      </c>
      <c r="O3099" s="14"/>
      <c r="P3099" s="13" t="s">
        <v>17872</v>
      </c>
      <c r="Q3099" s="16" t="s">
        <v>18900</v>
      </c>
    </row>
    <row r="3100" customFormat="false" ht="72.35" hidden="false" customHeight="false" outlineLevel="0" collapsed="false">
      <c r="A3100" s="13" t="s">
        <v>18901</v>
      </c>
      <c r="B3100" s="14" t="s">
        <v>209</v>
      </c>
      <c r="C3100" s="13" t="s">
        <v>220</v>
      </c>
      <c r="D3100" s="14" t="s">
        <v>18893</v>
      </c>
      <c r="E3100" s="16" t="s">
        <v>18902</v>
      </c>
      <c r="F3100" s="14" t="s">
        <v>415</v>
      </c>
      <c r="G3100" s="16" t="s">
        <v>18895</v>
      </c>
      <c r="H3100" s="13" t="s">
        <v>18886</v>
      </c>
      <c r="I3100" s="13" t="s">
        <v>18903</v>
      </c>
      <c r="J3100" s="13" t="s">
        <v>18904</v>
      </c>
      <c r="K3100" s="13" t="s">
        <v>18905</v>
      </c>
      <c r="L3100" s="13" t="s">
        <v>18906</v>
      </c>
      <c r="M3100" s="13" t="s">
        <v>56</v>
      </c>
      <c r="N3100" s="13" t="s">
        <v>249</v>
      </c>
      <c r="O3100" s="14"/>
      <c r="P3100" s="13" t="s">
        <v>17872</v>
      </c>
      <c r="Q3100" s="16" t="s">
        <v>18907</v>
      </c>
    </row>
    <row r="3101" customFormat="false" ht="44" hidden="false" customHeight="false" outlineLevel="0" collapsed="false">
      <c r="A3101" s="13" t="s">
        <v>18908</v>
      </c>
      <c r="B3101" s="14" t="s">
        <v>209</v>
      </c>
      <c r="C3101" s="13" t="s">
        <v>220</v>
      </c>
      <c r="D3101" s="14" t="s">
        <v>18909</v>
      </c>
      <c r="E3101" s="16" t="s">
        <v>18910</v>
      </c>
      <c r="F3101" s="14" t="s">
        <v>415</v>
      </c>
      <c r="G3101" s="16" t="s">
        <v>18911</v>
      </c>
      <c r="H3101" s="13" t="s">
        <v>18912</v>
      </c>
      <c r="I3101" s="13" t="s">
        <v>18913</v>
      </c>
      <c r="J3101" s="13" t="s">
        <v>18914</v>
      </c>
      <c r="K3101" s="13" t="s">
        <v>18915</v>
      </c>
      <c r="L3101" s="13" t="s">
        <v>18916</v>
      </c>
      <c r="M3101" s="13" t="s">
        <v>56</v>
      </c>
      <c r="N3101" s="13" t="s">
        <v>249</v>
      </c>
      <c r="O3101" s="14"/>
      <c r="P3101" s="13" t="s">
        <v>17872</v>
      </c>
      <c r="Q3101" s="15" t="s">
        <v>18917</v>
      </c>
    </row>
    <row r="3102" customFormat="false" ht="58.2" hidden="false" customHeight="false" outlineLevel="0" collapsed="false">
      <c r="A3102" s="13" t="s">
        <v>18918</v>
      </c>
      <c r="B3102" s="14" t="s">
        <v>209</v>
      </c>
      <c r="C3102" s="13" t="s">
        <v>220</v>
      </c>
      <c r="D3102" s="14" t="s">
        <v>18909</v>
      </c>
      <c r="E3102" s="16" t="s">
        <v>18919</v>
      </c>
      <c r="F3102" s="14" t="s">
        <v>415</v>
      </c>
      <c r="G3102" s="16" t="s">
        <v>18911</v>
      </c>
      <c r="H3102" s="13" t="s">
        <v>18912</v>
      </c>
      <c r="I3102" s="13" t="s">
        <v>18913</v>
      </c>
      <c r="J3102" s="13" t="s">
        <v>18914</v>
      </c>
      <c r="K3102" s="13" t="s">
        <v>18915</v>
      </c>
      <c r="L3102" s="13" t="s">
        <v>18916</v>
      </c>
      <c r="M3102" s="13" t="s">
        <v>56</v>
      </c>
      <c r="N3102" s="13" t="s">
        <v>249</v>
      </c>
      <c r="O3102" s="14"/>
      <c r="P3102" s="13" t="s">
        <v>17872</v>
      </c>
      <c r="Q3102" s="16" t="s">
        <v>18920</v>
      </c>
    </row>
    <row r="3103" customFormat="false" ht="86.55" hidden="false" customHeight="false" outlineLevel="0" collapsed="false">
      <c r="A3103" s="13" t="s">
        <v>18921</v>
      </c>
      <c r="B3103" s="14" t="s">
        <v>209</v>
      </c>
      <c r="C3103" s="13" t="s">
        <v>220</v>
      </c>
      <c r="D3103" s="14" t="s">
        <v>18922</v>
      </c>
      <c r="E3103" s="16" t="s">
        <v>18923</v>
      </c>
      <c r="F3103" s="14" t="s">
        <v>396</v>
      </c>
      <c r="G3103" s="16" t="s">
        <v>18924</v>
      </c>
      <c r="H3103" s="13" t="s">
        <v>18925</v>
      </c>
      <c r="I3103" s="13" t="s">
        <v>18926</v>
      </c>
      <c r="J3103" s="14" t="s">
        <v>18927</v>
      </c>
      <c r="K3103" s="14"/>
      <c r="L3103" s="14"/>
      <c r="M3103" s="13" t="s">
        <v>56</v>
      </c>
      <c r="N3103" s="13" t="s">
        <v>249</v>
      </c>
      <c r="O3103" s="14"/>
      <c r="P3103" s="13" t="s">
        <v>17872</v>
      </c>
      <c r="Q3103" s="16" t="s">
        <v>18928</v>
      </c>
    </row>
    <row r="3104" customFormat="false" ht="100.7" hidden="false" customHeight="false" outlineLevel="0" collapsed="false">
      <c r="A3104" s="13" t="s">
        <v>18929</v>
      </c>
      <c r="B3104" s="14" t="s">
        <v>209</v>
      </c>
      <c r="C3104" s="13" t="s">
        <v>220</v>
      </c>
      <c r="D3104" s="14" t="s">
        <v>18922</v>
      </c>
      <c r="E3104" s="16" t="s">
        <v>18930</v>
      </c>
      <c r="F3104" s="14" t="s">
        <v>396</v>
      </c>
      <c r="G3104" s="16" t="s">
        <v>18924</v>
      </c>
      <c r="H3104" s="13" t="s">
        <v>18931</v>
      </c>
      <c r="I3104" s="13" t="s">
        <v>18926</v>
      </c>
      <c r="J3104" s="14" t="s">
        <v>18927</v>
      </c>
      <c r="K3104" s="14"/>
      <c r="L3104" s="14"/>
      <c r="M3104" s="13" t="s">
        <v>56</v>
      </c>
      <c r="N3104" s="13" t="s">
        <v>249</v>
      </c>
      <c r="O3104" s="14"/>
      <c r="P3104" s="13" t="s">
        <v>17872</v>
      </c>
      <c r="Q3104" s="16" t="s">
        <v>18932</v>
      </c>
    </row>
    <row r="3105" customFormat="false" ht="58.2" hidden="false" customHeight="false" outlineLevel="0" collapsed="false">
      <c r="A3105" s="13" t="s">
        <v>18933</v>
      </c>
      <c r="B3105" s="14" t="s">
        <v>209</v>
      </c>
      <c r="C3105" s="13" t="s">
        <v>220</v>
      </c>
      <c r="D3105" s="14" t="s">
        <v>18922</v>
      </c>
      <c r="E3105" s="16" t="s">
        <v>18934</v>
      </c>
      <c r="F3105" s="14" t="s">
        <v>396</v>
      </c>
      <c r="G3105" s="16" t="s">
        <v>18924</v>
      </c>
      <c r="H3105" s="13" t="s">
        <v>18935</v>
      </c>
      <c r="I3105" s="13" t="s">
        <v>18926</v>
      </c>
      <c r="J3105" s="14" t="s">
        <v>18927</v>
      </c>
      <c r="K3105" s="14"/>
      <c r="L3105" s="14"/>
      <c r="M3105" s="13" t="s">
        <v>56</v>
      </c>
      <c r="N3105" s="13" t="s">
        <v>249</v>
      </c>
      <c r="O3105" s="14"/>
      <c r="P3105" s="13" t="s">
        <v>17872</v>
      </c>
      <c r="Q3105" s="16" t="s">
        <v>18936</v>
      </c>
    </row>
    <row r="3106" customFormat="false" ht="58.2" hidden="false" customHeight="false" outlineLevel="0" collapsed="false">
      <c r="A3106" s="13" t="s">
        <v>18937</v>
      </c>
      <c r="B3106" s="14" t="s">
        <v>209</v>
      </c>
      <c r="C3106" s="13" t="s">
        <v>220</v>
      </c>
      <c r="D3106" s="14" t="s">
        <v>12686</v>
      </c>
      <c r="E3106" s="16" t="s">
        <v>18938</v>
      </c>
      <c r="F3106" s="14" t="s">
        <v>415</v>
      </c>
      <c r="G3106" s="16" t="s">
        <v>18939</v>
      </c>
      <c r="H3106" s="13" t="s">
        <v>18940</v>
      </c>
      <c r="I3106" s="13" t="s">
        <v>18941</v>
      </c>
      <c r="J3106" s="13" t="s">
        <v>18942</v>
      </c>
      <c r="K3106" s="13" t="s">
        <v>18943</v>
      </c>
      <c r="L3106" s="13" t="s">
        <v>18944</v>
      </c>
      <c r="M3106" s="13" t="s">
        <v>56</v>
      </c>
      <c r="N3106" s="13" t="s">
        <v>249</v>
      </c>
      <c r="O3106" s="14"/>
      <c r="P3106" s="13" t="s">
        <v>17872</v>
      </c>
      <c r="Q3106" s="15" t="s">
        <v>18945</v>
      </c>
    </row>
    <row r="3107" customFormat="false" ht="58.2" hidden="false" customHeight="false" outlineLevel="0" collapsed="false">
      <c r="A3107" s="13" t="s">
        <v>18946</v>
      </c>
      <c r="B3107" s="14" t="s">
        <v>209</v>
      </c>
      <c r="C3107" s="13" t="s">
        <v>220</v>
      </c>
      <c r="D3107" s="14" t="s">
        <v>12686</v>
      </c>
      <c r="E3107" s="16" t="s">
        <v>18947</v>
      </c>
      <c r="F3107" s="14" t="s">
        <v>415</v>
      </c>
      <c r="G3107" s="16" t="s">
        <v>18939</v>
      </c>
      <c r="H3107" s="13" t="s">
        <v>18940</v>
      </c>
      <c r="I3107" s="13" t="s">
        <v>18941</v>
      </c>
      <c r="J3107" s="13" t="s">
        <v>18942</v>
      </c>
      <c r="K3107" s="13" t="s">
        <v>18943</v>
      </c>
      <c r="L3107" s="13" t="s">
        <v>18944</v>
      </c>
      <c r="M3107" s="13" t="s">
        <v>56</v>
      </c>
      <c r="N3107" s="13" t="s">
        <v>249</v>
      </c>
      <c r="O3107" s="14"/>
      <c r="P3107" s="13" t="s">
        <v>17872</v>
      </c>
      <c r="Q3107" s="16" t="s">
        <v>18948</v>
      </c>
    </row>
    <row r="3108" customFormat="false" ht="58.2" hidden="false" customHeight="false" outlineLevel="0" collapsed="false">
      <c r="A3108" s="13" t="s">
        <v>18949</v>
      </c>
      <c r="B3108" s="14" t="s">
        <v>222</v>
      </c>
      <c r="C3108" s="13" t="s">
        <v>223</v>
      </c>
      <c r="D3108" s="14" t="s">
        <v>18950</v>
      </c>
      <c r="E3108" s="16" t="s">
        <v>18951</v>
      </c>
      <c r="F3108" s="14" t="s">
        <v>415</v>
      </c>
      <c r="G3108" s="16" t="s">
        <v>18952</v>
      </c>
      <c r="H3108" s="13" t="s">
        <v>18953</v>
      </c>
      <c r="I3108" s="13" t="s">
        <v>18954</v>
      </c>
      <c r="J3108" s="13" t="s">
        <v>18955</v>
      </c>
      <c r="K3108" s="13" t="s">
        <v>18956</v>
      </c>
      <c r="L3108" s="13" t="s">
        <v>18957</v>
      </c>
      <c r="M3108" s="13" t="s">
        <v>53</v>
      </c>
      <c r="N3108" s="13" t="s">
        <v>249</v>
      </c>
      <c r="O3108" s="14"/>
      <c r="P3108" s="13" t="s">
        <v>17872</v>
      </c>
      <c r="Q3108" s="16" t="s">
        <v>18958</v>
      </c>
    </row>
    <row r="3109" customFormat="false" ht="58.2" hidden="false" customHeight="false" outlineLevel="0" collapsed="false">
      <c r="A3109" s="13" t="s">
        <v>18959</v>
      </c>
      <c r="B3109" s="14" t="s">
        <v>222</v>
      </c>
      <c r="C3109" s="13" t="s">
        <v>223</v>
      </c>
      <c r="D3109" s="14" t="s">
        <v>18950</v>
      </c>
      <c r="E3109" s="16" t="s">
        <v>18960</v>
      </c>
      <c r="F3109" s="14" t="s">
        <v>539</v>
      </c>
      <c r="G3109" s="16" t="s">
        <v>18952</v>
      </c>
      <c r="H3109" s="13" t="s">
        <v>18953</v>
      </c>
      <c r="I3109" s="13" t="s">
        <v>18961</v>
      </c>
      <c r="J3109" s="13" t="s">
        <v>18962</v>
      </c>
      <c r="K3109" s="13" t="s">
        <v>18963</v>
      </c>
      <c r="L3109" s="13" t="s">
        <v>18964</v>
      </c>
      <c r="M3109" s="13" t="s">
        <v>56</v>
      </c>
      <c r="N3109" s="13" t="s">
        <v>249</v>
      </c>
      <c r="O3109" s="14"/>
      <c r="P3109" s="13" t="s">
        <v>17872</v>
      </c>
      <c r="Q3109" s="16" t="s">
        <v>18965</v>
      </c>
    </row>
    <row r="3110" customFormat="false" ht="58.2" hidden="false" customHeight="false" outlineLevel="0" collapsed="false">
      <c r="A3110" s="13" t="s">
        <v>18966</v>
      </c>
      <c r="B3110" s="14" t="s">
        <v>222</v>
      </c>
      <c r="C3110" s="13" t="s">
        <v>223</v>
      </c>
      <c r="D3110" s="14" t="s">
        <v>18950</v>
      </c>
      <c r="E3110" s="16" t="s">
        <v>18967</v>
      </c>
      <c r="F3110" s="14" t="s">
        <v>396</v>
      </c>
      <c r="G3110" s="16" t="s">
        <v>18952</v>
      </c>
      <c r="H3110" s="13" t="s">
        <v>18953</v>
      </c>
      <c r="I3110" s="13" t="s">
        <v>18968</v>
      </c>
      <c r="J3110" s="13" t="s">
        <v>18969</v>
      </c>
      <c r="K3110" s="13" t="s">
        <v>18970</v>
      </c>
      <c r="L3110" s="13" t="s">
        <v>18971</v>
      </c>
      <c r="M3110" s="13" t="s">
        <v>53</v>
      </c>
      <c r="N3110" s="13" t="s">
        <v>249</v>
      </c>
      <c r="O3110" s="14"/>
      <c r="P3110" s="13" t="s">
        <v>17872</v>
      </c>
      <c r="Q3110" s="16" t="s">
        <v>18972</v>
      </c>
    </row>
    <row r="3111" customFormat="false" ht="58.2" hidden="false" customHeight="false" outlineLevel="0" collapsed="false">
      <c r="A3111" s="13" t="s">
        <v>18973</v>
      </c>
      <c r="B3111" s="14" t="s">
        <v>222</v>
      </c>
      <c r="C3111" s="13" t="s">
        <v>223</v>
      </c>
      <c r="D3111" s="14" t="s">
        <v>18974</v>
      </c>
      <c r="E3111" s="16" t="s">
        <v>18975</v>
      </c>
      <c r="F3111" s="14" t="s">
        <v>415</v>
      </c>
      <c r="G3111" s="16" t="s">
        <v>18976</v>
      </c>
      <c r="H3111" s="13" t="s">
        <v>18977</v>
      </c>
      <c r="I3111" s="13" t="s">
        <v>18978</v>
      </c>
      <c r="J3111" s="13" t="s">
        <v>18979</v>
      </c>
      <c r="K3111" s="13" t="s">
        <v>18980</v>
      </c>
      <c r="L3111" s="13" t="s">
        <v>18981</v>
      </c>
      <c r="M3111" s="13" t="s">
        <v>56</v>
      </c>
      <c r="N3111" s="13" t="s">
        <v>249</v>
      </c>
      <c r="O3111" s="14"/>
      <c r="P3111" s="13" t="s">
        <v>17872</v>
      </c>
      <c r="Q3111" s="16" t="s">
        <v>18982</v>
      </c>
    </row>
    <row r="3112" customFormat="false" ht="58.2" hidden="false" customHeight="false" outlineLevel="0" collapsed="false">
      <c r="A3112" s="13" t="s">
        <v>18983</v>
      </c>
      <c r="B3112" s="14" t="s">
        <v>222</v>
      </c>
      <c r="C3112" s="13" t="s">
        <v>223</v>
      </c>
      <c r="D3112" s="14" t="s">
        <v>18974</v>
      </c>
      <c r="E3112" s="16" t="s">
        <v>18984</v>
      </c>
      <c r="F3112" s="14" t="s">
        <v>450</v>
      </c>
      <c r="G3112" s="16" t="s">
        <v>18976</v>
      </c>
      <c r="H3112" s="13" t="s">
        <v>18977</v>
      </c>
      <c r="I3112" s="13" t="s">
        <v>18985</v>
      </c>
      <c r="J3112" s="13" t="s">
        <v>18986</v>
      </c>
      <c r="K3112" s="13" t="s">
        <v>18987</v>
      </c>
      <c r="L3112" s="13" t="s">
        <v>18988</v>
      </c>
      <c r="M3112" s="13" t="s">
        <v>56</v>
      </c>
      <c r="N3112" s="13" t="s">
        <v>249</v>
      </c>
      <c r="O3112" s="14"/>
      <c r="P3112" s="13" t="s">
        <v>17872</v>
      </c>
      <c r="Q3112" s="16" t="s">
        <v>18989</v>
      </c>
    </row>
    <row r="3113" customFormat="false" ht="86.55" hidden="false" customHeight="false" outlineLevel="0" collapsed="false">
      <c r="A3113" s="13" t="s">
        <v>18990</v>
      </c>
      <c r="B3113" s="14" t="s">
        <v>222</v>
      </c>
      <c r="C3113" s="13" t="s">
        <v>223</v>
      </c>
      <c r="D3113" s="14" t="s">
        <v>18991</v>
      </c>
      <c r="E3113" s="16" t="s">
        <v>18992</v>
      </c>
      <c r="F3113" s="14" t="s">
        <v>396</v>
      </c>
      <c r="G3113" s="16" t="s">
        <v>18993</v>
      </c>
      <c r="H3113" s="13" t="s">
        <v>18994</v>
      </c>
      <c r="I3113" s="13" t="s">
        <v>18995</v>
      </c>
      <c r="J3113" s="13" t="s">
        <v>18996</v>
      </c>
      <c r="K3113" s="13" t="s">
        <v>18997</v>
      </c>
      <c r="L3113" s="13" t="s">
        <v>18998</v>
      </c>
      <c r="M3113" s="13" t="s">
        <v>53</v>
      </c>
      <c r="N3113" s="13" t="s">
        <v>249</v>
      </c>
      <c r="O3113" s="14"/>
      <c r="P3113" s="13" t="s">
        <v>17872</v>
      </c>
      <c r="Q3113" s="16" t="s">
        <v>18999</v>
      </c>
    </row>
    <row r="3114" customFormat="false" ht="58.2" hidden="false" customHeight="false" outlineLevel="0" collapsed="false">
      <c r="A3114" s="13" t="s">
        <v>19000</v>
      </c>
      <c r="B3114" s="14" t="s">
        <v>222</v>
      </c>
      <c r="C3114" s="13" t="s">
        <v>223</v>
      </c>
      <c r="D3114" s="14" t="s">
        <v>18991</v>
      </c>
      <c r="E3114" s="15" t="s">
        <v>19001</v>
      </c>
      <c r="F3114" s="14" t="s">
        <v>539</v>
      </c>
      <c r="G3114" s="16" t="s">
        <v>18993</v>
      </c>
      <c r="H3114" s="13" t="s">
        <v>18994</v>
      </c>
      <c r="I3114" s="13" t="s">
        <v>19002</v>
      </c>
      <c r="J3114" s="13" t="s">
        <v>19003</v>
      </c>
      <c r="K3114" s="13" t="s">
        <v>19004</v>
      </c>
      <c r="L3114" s="13" t="s">
        <v>19005</v>
      </c>
      <c r="M3114" s="13" t="s">
        <v>53</v>
      </c>
      <c r="N3114" s="13" t="s">
        <v>249</v>
      </c>
      <c r="O3114" s="14"/>
      <c r="P3114" s="13" t="s">
        <v>17872</v>
      </c>
      <c r="Q3114" s="15" t="s">
        <v>19006</v>
      </c>
    </row>
    <row r="3115" customFormat="false" ht="58.2" hidden="false" customHeight="false" outlineLevel="0" collapsed="false">
      <c r="A3115" s="13" t="s">
        <v>19007</v>
      </c>
      <c r="B3115" s="14" t="s">
        <v>222</v>
      </c>
      <c r="C3115" s="13" t="s">
        <v>223</v>
      </c>
      <c r="D3115" s="14" t="s">
        <v>18991</v>
      </c>
      <c r="E3115" s="16" t="s">
        <v>19008</v>
      </c>
      <c r="F3115" s="14" t="s">
        <v>415</v>
      </c>
      <c r="G3115" s="16" t="s">
        <v>18993</v>
      </c>
      <c r="H3115" s="13" t="s">
        <v>18994</v>
      </c>
      <c r="I3115" s="13" t="s">
        <v>19009</v>
      </c>
      <c r="J3115" s="13" t="s">
        <v>19010</v>
      </c>
      <c r="K3115" s="13" t="s">
        <v>19011</v>
      </c>
      <c r="L3115" s="13" t="s">
        <v>19012</v>
      </c>
      <c r="M3115" s="13" t="s">
        <v>56</v>
      </c>
      <c r="N3115" s="13" t="s">
        <v>249</v>
      </c>
      <c r="O3115" s="14"/>
      <c r="P3115" s="13" t="s">
        <v>17872</v>
      </c>
      <c r="Q3115" s="16" t="s">
        <v>19013</v>
      </c>
    </row>
    <row r="3116" customFormat="false" ht="58.2" hidden="false" customHeight="false" outlineLevel="0" collapsed="false">
      <c r="A3116" s="13" t="s">
        <v>19014</v>
      </c>
      <c r="B3116" s="14" t="s">
        <v>222</v>
      </c>
      <c r="C3116" s="13" t="s">
        <v>223</v>
      </c>
      <c r="D3116" s="14" t="s">
        <v>19015</v>
      </c>
      <c r="E3116" s="16" t="s">
        <v>19016</v>
      </c>
      <c r="F3116" s="14" t="s">
        <v>415</v>
      </c>
      <c r="G3116" s="16" t="s">
        <v>19017</v>
      </c>
      <c r="H3116" s="13" t="s">
        <v>19018</v>
      </c>
      <c r="I3116" s="13" t="s">
        <v>19019</v>
      </c>
      <c r="J3116" s="13" t="s">
        <v>19020</v>
      </c>
      <c r="K3116" s="13" t="s">
        <v>19021</v>
      </c>
      <c r="L3116" s="13" t="s">
        <v>19022</v>
      </c>
      <c r="M3116" s="13" t="s">
        <v>56</v>
      </c>
      <c r="N3116" s="13" t="s">
        <v>249</v>
      </c>
      <c r="O3116" s="14"/>
      <c r="P3116" s="13" t="s">
        <v>17872</v>
      </c>
      <c r="Q3116" s="16" t="s">
        <v>19023</v>
      </c>
    </row>
    <row r="3117" customFormat="false" ht="58.2" hidden="false" customHeight="false" outlineLevel="0" collapsed="false">
      <c r="A3117" s="13" t="s">
        <v>19024</v>
      </c>
      <c r="B3117" s="14" t="s">
        <v>222</v>
      </c>
      <c r="C3117" s="13" t="s">
        <v>223</v>
      </c>
      <c r="D3117" s="14" t="s">
        <v>19025</v>
      </c>
      <c r="E3117" s="16" t="s">
        <v>19026</v>
      </c>
      <c r="F3117" s="14" t="s">
        <v>415</v>
      </c>
      <c r="G3117" s="16" t="s">
        <v>19027</v>
      </c>
      <c r="H3117" s="13" t="s">
        <v>19018</v>
      </c>
      <c r="I3117" s="13" t="s">
        <v>19028</v>
      </c>
      <c r="J3117" s="13" t="s">
        <v>19029</v>
      </c>
      <c r="K3117" s="13" t="s">
        <v>19030</v>
      </c>
      <c r="L3117" s="13" t="s">
        <v>19031</v>
      </c>
      <c r="M3117" s="13" t="s">
        <v>53</v>
      </c>
      <c r="N3117" s="13" t="s">
        <v>249</v>
      </c>
      <c r="O3117" s="14"/>
      <c r="P3117" s="13" t="s">
        <v>17872</v>
      </c>
      <c r="Q3117" s="16" t="s">
        <v>19032</v>
      </c>
    </row>
    <row r="3118" customFormat="false" ht="100.7" hidden="false" customHeight="false" outlineLevel="0" collapsed="false">
      <c r="A3118" s="13" t="s">
        <v>19033</v>
      </c>
      <c r="B3118" s="14" t="s">
        <v>222</v>
      </c>
      <c r="C3118" s="13" t="s">
        <v>223</v>
      </c>
      <c r="D3118" s="14" t="s">
        <v>19034</v>
      </c>
      <c r="E3118" s="16" t="s">
        <v>19035</v>
      </c>
      <c r="F3118" s="14" t="s">
        <v>539</v>
      </c>
      <c r="G3118" s="16" t="s">
        <v>19036</v>
      </c>
      <c r="H3118" s="13" t="s">
        <v>19018</v>
      </c>
      <c r="I3118" s="13" t="s">
        <v>19037</v>
      </c>
      <c r="J3118" s="13" t="s">
        <v>19038</v>
      </c>
      <c r="K3118" s="13" t="s">
        <v>19039</v>
      </c>
      <c r="L3118" s="13" t="s">
        <v>19040</v>
      </c>
      <c r="M3118" s="13" t="s">
        <v>56</v>
      </c>
      <c r="N3118" s="13" t="s">
        <v>249</v>
      </c>
      <c r="O3118" s="14"/>
      <c r="P3118" s="13" t="s">
        <v>17872</v>
      </c>
      <c r="Q3118" s="15" t="s">
        <v>19041</v>
      </c>
    </row>
    <row r="3119" customFormat="false" ht="58.2" hidden="false" customHeight="false" outlineLevel="0" collapsed="false">
      <c r="A3119" s="13" t="s">
        <v>19042</v>
      </c>
      <c r="B3119" s="14" t="s">
        <v>222</v>
      </c>
      <c r="C3119" s="13" t="s">
        <v>223</v>
      </c>
      <c r="D3119" s="14" t="s">
        <v>19043</v>
      </c>
      <c r="E3119" s="16" t="s">
        <v>19044</v>
      </c>
      <c r="F3119" s="14" t="s">
        <v>415</v>
      </c>
      <c r="G3119" s="16"/>
      <c r="H3119" s="13" t="s">
        <v>19045</v>
      </c>
      <c r="I3119" s="13" t="s">
        <v>19046</v>
      </c>
      <c r="J3119" s="13" t="s">
        <v>19047</v>
      </c>
      <c r="K3119" s="13" t="s">
        <v>19048</v>
      </c>
      <c r="L3119" s="13" t="s">
        <v>19049</v>
      </c>
      <c r="M3119" s="13" t="s">
        <v>52</v>
      </c>
      <c r="N3119" s="13" t="s">
        <v>249</v>
      </c>
      <c r="O3119" s="14"/>
      <c r="P3119" s="13" t="s">
        <v>17872</v>
      </c>
      <c r="Q3119" s="16" t="s">
        <v>19050</v>
      </c>
    </row>
    <row r="3120" customFormat="false" ht="58.2" hidden="false" customHeight="false" outlineLevel="0" collapsed="false">
      <c r="A3120" s="13" t="s">
        <v>19051</v>
      </c>
      <c r="B3120" s="14" t="s">
        <v>222</v>
      </c>
      <c r="C3120" s="13" t="s">
        <v>223</v>
      </c>
      <c r="D3120" s="14" t="s">
        <v>19052</v>
      </c>
      <c r="E3120" s="16" t="s">
        <v>19053</v>
      </c>
      <c r="F3120" s="14" t="s">
        <v>396</v>
      </c>
      <c r="G3120" s="16" t="s">
        <v>19054</v>
      </c>
      <c r="H3120" s="13" t="s">
        <v>19055</v>
      </c>
      <c r="I3120" s="13" t="s">
        <v>19056</v>
      </c>
      <c r="J3120" s="13" t="s">
        <v>19057</v>
      </c>
      <c r="K3120" s="13" t="s">
        <v>19058</v>
      </c>
      <c r="L3120" s="13" t="s">
        <v>19059</v>
      </c>
      <c r="M3120" s="13" t="s">
        <v>53</v>
      </c>
      <c r="N3120" s="13" t="s">
        <v>249</v>
      </c>
      <c r="O3120" s="14"/>
      <c r="P3120" s="13" t="s">
        <v>17872</v>
      </c>
      <c r="Q3120" s="16" t="s">
        <v>19060</v>
      </c>
    </row>
    <row r="3121" customFormat="false" ht="86.55" hidden="false" customHeight="false" outlineLevel="0" collapsed="false">
      <c r="A3121" s="13" t="s">
        <v>19061</v>
      </c>
      <c r="B3121" s="14" t="s">
        <v>222</v>
      </c>
      <c r="C3121" s="13" t="s">
        <v>223</v>
      </c>
      <c r="D3121" s="14" t="s">
        <v>19062</v>
      </c>
      <c r="E3121" s="16" t="s">
        <v>19063</v>
      </c>
      <c r="F3121" s="14" t="s">
        <v>396</v>
      </c>
      <c r="G3121" s="16" t="s">
        <v>19064</v>
      </c>
      <c r="H3121" s="13" t="s">
        <v>19065</v>
      </c>
      <c r="I3121" s="13" t="s">
        <v>19066</v>
      </c>
      <c r="J3121" s="13" t="s">
        <v>19067</v>
      </c>
      <c r="K3121" s="13" t="s">
        <v>19068</v>
      </c>
      <c r="L3121" s="13" t="s">
        <v>19069</v>
      </c>
      <c r="M3121" s="13" t="s">
        <v>56</v>
      </c>
      <c r="N3121" s="13" t="s">
        <v>249</v>
      </c>
      <c r="O3121" s="14"/>
      <c r="P3121" s="13" t="s">
        <v>17872</v>
      </c>
      <c r="Q3121" s="16" t="s">
        <v>19070</v>
      </c>
    </row>
    <row r="3122" customFormat="false" ht="44" hidden="false" customHeight="false" outlineLevel="0" collapsed="false">
      <c r="A3122" s="13" t="s">
        <v>19071</v>
      </c>
      <c r="B3122" s="14" t="s">
        <v>222</v>
      </c>
      <c r="C3122" s="13" t="s">
        <v>223</v>
      </c>
      <c r="D3122" s="14" t="s">
        <v>19062</v>
      </c>
      <c r="E3122" s="15" t="s">
        <v>19072</v>
      </c>
      <c r="F3122" s="14" t="s">
        <v>396</v>
      </c>
      <c r="G3122" s="16" t="s">
        <v>19064</v>
      </c>
      <c r="H3122" s="13" t="s">
        <v>19065</v>
      </c>
      <c r="I3122" s="13" t="s">
        <v>19073</v>
      </c>
      <c r="J3122" s="14" t="s">
        <v>19074</v>
      </c>
      <c r="K3122" s="14"/>
      <c r="L3122" s="14"/>
      <c r="M3122" s="13" t="s">
        <v>56</v>
      </c>
      <c r="N3122" s="13" t="s">
        <v>249</v>
      </c>
      <c r="O3122" s="14"/>
      <c r="P3122" s="13" t="s">
        <v>17872</v>
      </c>
      <c r="Q3122" s="16" t="s">
        <v>19075</v>
      </c>
    </row>
    <row r="3123" customFormat="false" ht="58.2" hidden="false" customHeight="false" outlineLevel="0" collapsed="false">
      <c r="A3123" s="13" t="s">
        <v>19076</v>
      </c>
      <c r="B3123" s="14" t="s">
        <v>222</v>
      </c>
      <c r="C3123" s="13" t="s">
        <v>223</v>
      </c>
      <c r="D3123" s="14" t="s">
        <v>19077</v>
      </c>
      <c r="E3123" s="16" t="s">
        <v>19078</v>
      </c>
      <c r="F3123" s="14" t="s">
        <v>415</v>
      </c>
      <c r="G3123" s="16" t="s">
        <v>19079</v>
      </c>
      <c r="H3123" s="13" t="s">
        <v>19065</v>
      </c>
      <c r="I3123" s="13" t="s">
        <v>19080</v>
      </c>
      <c r="J3123" s="13" t="s">
        <v>19081</v>
      </c>
      <c r="K3123" s="13" t="s">
        <v>19082</v>
      </c>
      <c r="L3123" s="13" t="s">
        <v>19083</v>
      </c>
      <c r="M3123" s="13" t="s">
        <v>56</v>
      </c>
      <c r="N3123" s="13" t="s">
        <v>249</v>
      </c>
      <c r="O3123" s="14"/>
      <c r="P3123" s="13" t="s">
        <v>17872</v>
      </c>
      <c r="Q3123" s="16" t="s">
        <v>19084</v>
      </c>
    </row>
    <row r="3124" customFormat="false" ht="58.2" hidden="false" customHeight="false" outlineLevel="0" collapsed="false">
      <c r="A3124" s="13" t="s">
        <v>19085</v>
      </c>
      <c r="B3124" s="14" t="s">
        <v>222</v>
      </c>
      <c r="C3124" s="13" t="s">
        <v>223</v>
      </c>
      <c r="D3124" s="14" t="s">
        <v>19086</v>
      </c>
      <c r="E3124" s="16" t="s">
        <v>19087</v>
      </c>
      <c r="F3124" s="14" t="s">
        <v>415</v>
      </c>
      <c r="G3124" s="16" t="s">
        <v>19088</v>
      </c>
      <c r="H3124" s="13" t="s">
        <v>19089</v>
      </c>
      <c r="I3124" s="13" t="s">
        <v>10462</v>
      </c>
      <c r="J3124" s="13" t="s">
        <v>10463</v>
      </c>
      <c r="K3124" s="13" t="s">
        <v>10464</v>
      </c>
      <c r="L3124" s="13" t="s">
        <v>10465</v>
      </c>
      <c r="M3124" s="13" t="s">
        <v>53</v>
      </c>
      <c r="N3124" s="13" t="s">
        <v>249</v>
      </c>
      <c r="O3124" s="14"/>
      <c r="P3124" s="13" t="s">
        <v>17872</v>
      </c>
      <c r="Q3124" s="16" t="s">
        <v>19090</v>
      </c>
    </row>
    <row r="3125" customFormat="false" ht="44" hidden="false" customHeight="false" outlineLevel="0" collapsed="false">
      <c r="A3125" s="13" t="s">
        <v>19091</v>
      </c>
      <c r="B3125" s="14" t="s">
        <v>222</v>
      </c>
      <c r="C3125" s="13" t="s">
        <v>223</v>
      </c>
      <c r="D3125" s="14" t="s">
        <v>19086</v>
      </c>
      <c r="E3125" s="16" t="s">
        <v>19092</v>
      </c>
      <c r="F3125" s="14" t="s">
        <v>396</v>
      </c>
      <c r="G3125" s="16" t="s">
        <v>19088</v>
      </c>
      <c r="H3125" s="13" t="s">
        <v>19093</v>
      </c>
      <c r="I3125" s="13" t="s">
        <v>19094</v>
      </c>
      <c r="J3125" s="14" t="s">
        <v>19095</v>
      </c>
      <c r="K3125" s="14"/>
      <c r="L3125" s="14"/>
      <c r="M3125" s="13" t="s">
        <v>53</v>
      </c>
      <c r="N3125" s="13" t="s">
        <v>249</v>
      </c>
      <c r="O3125" s="14"/>
      <c r="P3125" s="13" t="s">
        <v>17872</v>
      </c>
      <c r="Q3125" s="16" t="s">
        <v>19096</v>
      </c>
    </row>
    <row r="3126" customFormat="false" ht="58.2" hidden="false" customHeight="false" outlineLevel="0" collapsed="false">
      <c r="A3126" s="13" t="s">
        <v>19097</v>
      </c>
      <c r="B3126" s="14" t="s">
        <v>222</v>
      </c>
      <c r="C3126" s="13" t="s">
        <v>223</v>
      </c>
      <c r="D3126" s="14" t="s">
        <v>19098</v>
      </c>
      <c r="E3126" s="16" t="s">
        <v>19099</v>
      </c>
      <c r="F3126" s="14" t="s">
        <v>415</v>
      </c>
      <c r="G3126" s="16" t="s">
        <v>19100</v>
      </c>
      <c r="H3126" s="13" t="s">
        <v>19101</v>
      </c>
      <c r="I3126" s="13" t="s">
        <v>10404</v>
      </c>
      <c r="J3126" s="13" t="s">
        <v>10405</v>
      </c>
      <c r="K3126" s="13" t="s">
        <v>10406</v>
      </c>
      <c r="L3126" s="13" t="s">
        <v>10407</v>
      </c>
      <c r="M3126" s="13" t="s">
        <v>52</v>
      </c>
      <c r="N3126" s="13" t="s">
        <v>249</v>
      </c>
      <c r="O3126" s="14"/>
      <c r="P3126" s="13" t="s">
        <v>17872</v>
      </c>
      <c r="Q3126" s="16" t="s">
        <v>19102</v>
      </c>
    </row>
    <row r="3127" customFormat="false" ht="44" hidden="false" customHeight="false" outlineLevel="0" collapsed="false">
      <c r="A3127" s="13" t="s">
        <v>19103</v>
      </c>
      <c r="B3127" s="14" t="s">
        <v>222</v>
      </c>
      <c r="C3127" s="13" t="s">
        <v>223</v>
      </c>
      <c r="D3127" s="14" t="s">
        <v>10459</v>
      </c>
      <c r="E3127" s="16" t="s">
        <v>19104</v>
      </c>
      <c r="F3127" s="14" t="s">
        <v>415</v>
      </c>
      <c r="G3127" s="16" t="s">
        <v>19105</v>
      </c>
      <c r="H3127" s="13" t="s">
        <v>19106</v>
      </c>
      <c r="I3127" s="13" t="s">
        <v>19107</v>
      </c>
      <c r="J3127" s="13" t="s">
        <v>19108</v>
      </c>
      <c r="K3127" s="13" t="s">
        <v>19109</v>
      </c>
      <c r="L3127" s="13" t="s">
        <v>19110</v>
      </c>
      <c r="M3127" s="13" t="s">
        <v>53</v>
      </c>
      <c r="N3127" s="13" t="s">
        <v>249</v>
      </c>
      <c r="O3127" s="14"/>
      <c r="P3127" s="13" t="s">
        <v>17872</v>
      </c>
      <c r="Q3127" s="16" t="s">
        <v>19111</v>
      </c>
    </row>
    <row r="3128" customFormat="false" ht="58.2" hidden="false" customHeight="false" outlineLevel="0" collapsed="false">
      <c r="A3128" s="13" t="s">
        <v>19112</v>
      </c>
      <c r="B3128" s="14" t="s">
        <v>222</v>
      </c>
      <c r="C3128" s="13" t="s">
        <v>223</v>
      </c>
      <c r="D3128" s="14" t="s">
        <v>10459</v>
      </c>
      <c r="E3128" s="16" t="s">
        <v>19113</v>
      </c>
      <c r="F3128" s="14" t="s">
        <v>415</v>
      </c>
      <c r="G3128" s="16" t="s">
        <v>19105</v>
      </c>
      <c r="H3128" s="13" t="s">
        <v>19106</v>
      </c>
      <c r="I3128" s="13" t="s">
        <v>19114</v>
      </c>
      <c r="J3128" s="13" t="s">
        <v>19115</v>
      </c>
      <c r="K3128" s="13" t="s">
        <v>19116</v>
      </c>
      <c r="L3128" s="13" t="s">
        <v>19117</v>
      </c>
      <c r="M3128" s="13" t="s">
        <v>56</v>
      </c>
      <c r="N3128" s="13" t="s">
        <v>249</v>
      </c>
      <c r="O3128" s="14"/>
      <c r="P3128" s="13" t="s">
        <v>17872</v>
      </c>
      <c r="Q3128" s="15" t="s">
        <v>19118</v>
      </c>
    </row>
    <row r="3129" customFormat="false" ht="72.35" hidden="false" customHeight="false" outlineLevel="0" collapsed="false">
      <c r="A3129" s="13" t="s">
        <v>19119</v>
      </c>
      <c r="B3129" s="14" t="s">
        <v>222</v>
      </c>
      <c r="C3129" s="13" t="s">
        <v>223</v>
      </c>
      <c r="D3129" s="14" t="s">
        <v>5245</v>
      </c>
      <c r="E3129" s="16" t="s">
        <v>19120</v>
      </c>
      <c r="F3129" s="14" t="s">
        <v>415</v>
      </c>
      <c r="G3129" s="16" t="s">
        <v>19121</v>
      </c>
      <c r="H3129" s="13" t="s">
        <v>19122</v>
      </c>
      <c r="I3129" s="13" t="s">
        <v>5249</v>
      </c>
      <c r="J3129" s="13" t="s">
        <v>19123</v>
      </c>
      <c r="K3129" s="13" t="s">
        <v>5251</v>
      </c>
      <c r="L3129" s="13" t="s">
        <v>19124</v>
      </c>
      <c r="M3129" s="13" t="s">
        <v>53</v>
      </c>
      <c r="N3129" s="13" t="s">
        <v>249</v>
      </c>
      <c r="O3129" s="14"/>
      <c r="P3129" s="13" t="s">
        <v>17872</v>
      </c>
      <c r="Q3129" s="16" t="s">
        <v>19125</v>
      </c>
    </row>
    <row r="3130" customFormat="false" ht="72.35" hidden="false" customHeight="false" outlineLevel="0" collapsed="false">
      <c r="A3130" s="13" t="s">
        <v>19126</v>
      </c>
      <c r="B3130" s="14" t="s">
        <v>222</v>
      </c>
      <c r="C3130" s="13" t="s">
        <v>223</v>
      </c>
      <c r="D3130" s="14" t="s">
        <v>5221</v>
      </c>
      <c r="E3130" s="16" t="s">
        <v>19127</v>
      </c>
      <c r="F3130" s="14" t="s">
        <v>415</v>
      </c>
      <c r="G3130" s="16" t="s">
        <v>19128</v>
      </c>
      <c r="H3130" s="13" t="s">
        <v>19129</v>
      </c>
      <c r="I3130" s="13" t="s">
        <v>5225</v>
      </c>
      <c r="J3130" s="13" t="s">
        <v>19130</v>
      </c>
      <c r="K3130" s="13" t="s">
        <v>19131</v>
      </c>
      <c r="L3130" s="13" t="s">
        <v>19132</v>
      </c>
      <c r="M3130" s="13" t="s">
        <v>53</v>
      </c>
      <c r="N3130" s="13" t="s">
        <v>249</v>
      </c>
      <c r="O3130" s="14"/>
      <c r="P3130" s="13" t="s">
        <v>17872</v>
      </c>
      <c r="Q3130" s="16" t="s">
        <v>19133</v>
      </c>
    </row>
    <row r="3131" customFormat="false" ht="100.7" hidden="false" customHeight="false" outlineLevel="0" collapsed="false">
      <c r="A3131" s="13" t="s">
        <v>19134</v>
      </c>
      <c r="B3131" s="14" t="s">
        <v>222</v>
      </c>
      <c r="C3131" s="13" t="s">
        <v>225</v>
      </c>
      <c r="D3131" s="14" t="s">
        <v>15219</v>
      </c>
      <c r="E3131" s="16" t="s">
        <v>19135</v>
      </c>
      <c r="F3131" s="14" t="s">
        <v>539</v>
      </c>
      <c r="G3131" s="16" t="s">
        <v>19136</v>
      </c>
      <c r="H3131" s="13" t="s">
        <v>19137</v>
      </c>
      <c r="I3131" s="13" t="s">
        <v>19138</v>
      </c>
      <c r="J3131" s="13" t="s">
        <v>19139</v>
      </c>
      <c r="K3131" s="13" t="s">
        <v>19140</v>
      </c>
      <c r="L3131" s="13" t="s">
        <v>19141</v>
      </c>
      <c r="M3131" s="13" t="s">
        <v>53</v>
      </c>
      <c r="N3131" s="13" t="s">
        <v>249</v>
      </c>
      <c r="O3131" s="14"/>
      <c r="P3131" s="13" t="s">
        <v>17872</v>
      </c>
      <c r="Q3131" s="16" t="s">
        <v>19142</v>
      </c>
    </row>
    <row r="3132" customFormat="false" ht="72.35" hidden="false" customHeight="false" outlineLevel="0" collapsed="false">
      <c r="A3132" s="13" t="s">
        <v>19143</v>
      </c>
      <c r="B3132" s="14" t="s">
        <v>222</v>
      </c>
      <c r="C3132" s="13" t="s">
        <v>225</v>
      </c>
      <c r="D3132" s="14" t="s">
        <v>15219</v>
      </c>
      <c r="E3132" s="16" t="s">
        <v>19144</v>
      </c>
      <c r="F3132" s="14" t="s">
        <v>415</v>
      </c>
      <c r="G3132" s="16" t="s">
        <v>19136</v>
      </c>
      <c r="H3132" s="13" t="s">
        <v>19145</v>
      </c>
      <c r="I3132" s="13" t="s">
        <v>19146</v>
      </c>
      <c r="J3132" s="13" t="s">
        <v>19147</v>
      </c>
      <c r="K3132" s="13" t="s">
        <v>19148</v>
      </c>
      <c r="L3132" s="13" t="s">
        <v>19149</v>
      </c>
      <c r="M3132" s="13" t="s">
        <v>53</v>
      </c>
      <c r="N3132" s="13" t="s">
        <v>249</v>
      </c>
      <c r="O3132" s="14"/>
      <c r="P3132" s="13" t="s">
        <v>17872</v>
      </c>
      <c r="Q3132" s="16" t="s">
        <v>19150</v>
      </c>
    </row>
    <row r="3133" customFormat="false" ht="86.55" hidden="false" customHeight="false" outlineLevel="0" collapsed="false">
      <c r="A3133" s="13" t="s">
        <v>19151</v>
      </c>
      <c r="B3133" s="14" t="s">
        <v>222</v>
      </c>
      <c r="C3133" s="13" t="s">
        <v>225</v>
      </c>
      <c r="D3133" s="14" t="s">
        <v>15219</v>
      </c>
      <c r="E3133" s="16" t="s">
        <v>19152</v>
      </c>
      <c r="F3133" s="14" t="s">
        <v>396</v>
      </c>
      <c r="G3133" s="16" t="s">
        <v>19136</v>
      </c>
      <c r="H3133" s="13" t="s">
        <v>19137</v>
      </c>
      <c r="I3133" s="13" t="s">
        <v>15230</v>
      </c>
      <c r="J3133" s="13" t="s">
        <v>15231</v>
      </c>
      <c r="K3133" s="13" t="s">
        <v>15232</v>
      </c>
      <c r="L3133" s="13" t="s">
        <v>15233</v>
      </c>
      <c r="M3133" s="13" t="s">
        <v>53</v>
      </c>
      <c r="N3133" s="13" t="s">
        <v>249</v>
      </c>
      <c r="O3133" s="14"/>
      <c r="P3133" s="13" t="s">
        <v>17872</v>
      </c>
      <c r="Q3133" s="16" t="s">
        <v>19153</v>
      </c>
    </row>
    <row r="3134" customFormat="false" ht="86.55" hidden="false" customHeight="false" outlineLevel="0" collapsed="false">
      <c r="A3134" s="13" t="s">
        <v>19154</v>
      </c>
      <c r="B3134" s="14" t="s">
        <v>222</v>
      </c>
      <c r="C3134" s="13" t="s">
        <v>225</v>
      </c>
      <c r="D3134" s="14" t="s">
        <v>19155</v>
      </c>
      <c r="E3134" s="16" t="s">
        <v>19156</v>
      </c>
      <c r="F3134" s="14" t="s">
        <v>396</v>
      </c>
      <c r="G3134" s="16" t="s">
        <v>19157</v>
      </c>
      <c r="H3134" s="13" t="s">
        <v>19158</v>
      </c>
      <c r="I3134" s="13" t="s">
        <v>19159</v>
      </c>
      <c r="J3134" s="14" t="s">
        <v>19160</v>
      </c>
      <c r="K3134" s="14"/>
      <c r="L3134" s="14"/>
      <c r="M3134" s="13" t="s">
        <v>54</v>
      </c>
      <c r="N3134" s="13" t="s">
        <v>249</v>
      </c>
      <c r="O3134" s="14"/>
      <c r="P3134" s="13" t="s">
        <v>17872</v>
      </c>
      <c r="Q3134" s="16" t="s">
        <v>19161</v>
      </c>
    </row>
    <row r="3135" customFormat="false" ht="72.35" hidden="false" customHeight="false" outlineLevel="0" collapsed="false">
      <c r="A3135" s="13" t="s">
        <v>19162</v>
      </c>
      <c r="B3135" s="14" t="s">
        <v>222</v>
      </c>
      <c r="C3135" s="13" t="s">
        <v>225</v>
      </c>
      <c r="D3135" s="14" t="s">
        <v>19163</v>
      </c>
      <c r="E3135" s="16" t="s">
        <v>19164</v>
      </c>
      <c r="F3135" s="14" t="s">
        <v>396</v>
      </c>
      <c r="G3135" s="16" t="s">
        <v>19165</v>
      </c>
      <c r="H3135" s="13" t="s">
        <v>19166</v>
      </c>
      <c r="I3135" s="13" t="s">
        <v>19167</v>
      </c>
      <c r="J3135" s="13" t="s">
        <v>19168</v>
      </c>
      <c r="K3135" s="14"/>
      <c r="L3135" s="13" t="s">
        <v>19169</v>
      </c>
      <c r="M3135" s="13" t="s">
        <v>56</v>
      </c>
      <c r="N3135" s="13" t="s">
        <v>249</v>
      </c>
      <c r="O3135" s="14"/>
      <c r="P3135" s="13" t="s">
        <v>17872</v>
      </c>
      <c r="Q3135" s="16" t="s">
        <v>19170</v>
      </c>
    </row>
    <row r="3136" customFormat="false" ht="72.35" hidden="false" customHeight="false" outlineLevel="0" collapsed="false">
      <c r="A3136" s="13" t="s">
        <v>19171</v>
      </c>
      <c r="B3136" s="14" t="s">
        <v>222</v>
      </c>
      <c r="C3136" s="13" t="s">
        <v>225</v>
      </c>
      <c r="D3136" s="14" t="s">
        <v>19163</v>
      </c>
      <c r="E3136" s="15" t="s">
        <v>19172</v>
      </c>
      <c r="F3136" s="14" t="s">
        <v>415</v>
      </c>
      <c r="G3136" s="16" t="s">
        <v>19165</v>
      </c>
      <c r="H3136" s="13" t="s">
        <v>19173</v>
      </c>
      <c r="I3136" s="13" t="s">
        <v>19174</v>
      </c>
      <c r="J3136" s="13" t="s">
        <v>19175</v>
      </c>
      <c r="K3136" s="13" t="s">
        <v>19176</v>
      </c>
      <c r="L3136" s="13" t="s">
        <v>19177</v>
      </c>
      <c r="M3136" s="13" t="s">
        <v>53</v>
      </c>
      <c r="N3136" s="13" t="s">
        <v>249</v>
      </c>
      <c r="O3136" s="14"/>
      <c r="P3136" s="13" t="s">
        <v>17872</v>
      </c>
      <c r="Q3136" s="16" t="s">
        <v>19178</v>
      </c>
    </row>
    <row r="3137" customFormat="false" ht="72.35" hidden="false" customHeight="false" outlineLevel="0" collapsed="false">
      <c r="A3137" s="13" t="s">
        <v>19179</v>
      </c>
      <c r="B3137" s="14" t="s">
        <v>222</v>
      </c>
      <c r="C3137" s="13" t="s">
        <v>225</v>
      </c>
      <c r="D3137" s="14" t="s">
        <v>19180</v>
      </c>
      <c r="E3137" s="16" t="s">
        <v>19181</v>
      </c>
      <c r="F3137" s="14" t="s">
        <v>415</v>
      </c>
      <c r="G3137" s="16" t="s">
        <v>19182</v>
      </c>
      <c r="H3137" s="13" t="s">
        <v>19183</v>
      </c>
      <c r="I3137" s="13" t="s">
        <v>19184</v>
      </c>
      <c r="J3137" s="13" t="s">
        <v>19185</v>
      </c>
      <c r="K3137" s="13" t="s">
        <v>19186</v>
      </c>
      <c r="L3137" s="13" t="s">
        <v>19187</v>
      </c>
      <c r="M3137" s="13" t="s">
        <v>56</v>
      </c>
      <c r="N3137" s="13" t="s">
        <v>249</v>
      </c>
      <c r="O3137" s="14"/>
      <c r="P3137" s="13" t="s">
        <v>17872</v>
      </c>
      <c r="Q3137" s="16" t="s">
        <v>19188</v>
      </c>
    </row>
    <row r="3138" customFormat="false" ht="86.55" hidden="false" customHeight="false" outlineLevel="0" collapsed="false">
      <c r="A3138" s="13" t="s">
        <v>19189</v>
      </c>
      <c r="B3138" s="14" t="s">
        <v>222</v>
      </c>
      <c r="C3138" s="13" t="s">
        <v>225</v>
      </c>
      <c r="D3138" s="14" t="s">
        <v>19180</v>
      </c>
      <c r="E3138" s="16" t="s">
        <v>19190</v>
      </c>
      <c r="F3138" s="14" t="s">
        <v>539</v>
      </c>
      <c r="G3138" s="16" t="s">
        <v>19182</v>
      </c>
      <c r="H3138" s="13" t="s">
        <v>19183</v>
      </c>
      <c r="I3138" s="13" t="s">
        <v>19191</v>
      </c>
      <c r="J3138" s="13" t="s">
        <v>19192</v>
      </c>
      <c r="K3138" s="13" t="s">
        <v>19193</v>
      </c>
      <c r="L3138" s="13" t="s">
        <v>19194</v>
      </c>
      <c r="M3138" s="13" t="s">
        <v>56</v>
      </c>
      <c r="N3138" s="13" t="s">
        <v>249</v>
      </c>
      <c r="O3138" s="14"/>
      <c r="P3138" s="13" t="s">
        <v>17872</v>
      </c>
      <c r="Q3138" s="16" t="s">
        <v>19195</v>
      </c>
    </row>
    <row r="3139" customFormat="false" ht="58.2" hidden="false" customHeight="false" outlineLevel="0" collapsed="false">
      <c r="A3139" s="13" t="s">
        <v>19196</v>
      </c>
      <c r="B3139" s="14" t="s">
        <v>222</v>
      </c>
      <c r="C3139" s="13" t="s">
        <v>225</v>
      </c>
      <c r="D3139" s="14" t="s">
        <v>19180</v>
      </c>
      <c r="E3139" s="16" t="s">
        <v>19197</v>
      </c>
      <c r="F3139" s="14" t="s">
        <v>415</v>
      </c>
      <c r="G3139" s="16" t="s">
        <v>19182</v>
      </c>
      <c r="H3139" s="13" t="s">
        <v>19198</v>
      </c>
      <c r="I3139" s="13" t="s">
        <v>19199</v>
      </c>
      <c r="J3139" s="13" t="s">
        <v>19200</v>
      </c>
      <c r="K3139" s="13" t="s">
        <v>19201</v>
      </c>
      <c r="L3139" s="13" t="s">
        <v>19202</v>
      </c>
      <c r="M3139" s="13" t="s">
        <v>56</v>
      </c>
      <c r="N3139" s="13" t="s">
        <v>249</v>
      </c>
      <c r="O3139" s="14"/>
      <c r="P3139" s="13" t="s">
        <v>17872</v>
      </c>
      <c r="Q3139" s="16" t="s">
        <v>19203</v>
      </c>
    </row>
    <row r="3140" customFormat="false" ht="72.35" hidden="false" customHeight="false" outlineLevel="0" collapsed="false">
      <c r="A3140" s="13" t="s">
        <v>19204</v>
      </c>
      <c r="B3140" s="14" t="s">
        <v>222</v>
      </c>
      <c r="C3140" s="13" t="s">
        <v>225</v>
      </c>
      <c r="D3140" s="13" t="s">
        <v>6628</v>
      </c>
      <c r="E3140" s="16" t="s">
        <v>19205</v>
      </c>
      <c r="F3140" s="14" t="s">
        <v>415</v>
      </c>
      <c r="G3140" s="16" t="s">
        <v>19206</v>
      </c>
      <c r="H3140" s="13" t="s">
        <v>19207</v>
      </c>
      <c r="I3140" s="13" t="s">
        <v>19208</v>
      </c>
      <c r="J3140" s="13" t="s">
        <v>19209</v>
      </c>
      <c r="K3140" s="13" t="s">
        <v>19210</v>
      </c>
      <c r="L3140" s="13" t="s">
        <v>19211</v>
      </c>
      <c r="M3140" s="13" t="s">
        <v>56</v>
      </c>
      <c r="N3140" s="13" t="s">
        <v>249</v>
      </c>
      <c r="O3140" s="14"/>
      <c r="P3140" s="13" t="s">
        <v>17872</v>
      </c>
      <c r="Q3140" s="16" t="s">
        <v>19212</v>
      </c>
    </row>
    <row r="3141" customFormat="false" ht="86.55" hidden="false" customHeight="false" outlineLevel="0" collapsed="false">
      <c r="A3141" s="13" t="s">
        <v>19213</v>
      </c>
      <c r="B3141" s="14" t="s">
        <v>222</v>
      </c>
      <c r="C3141" s="13" t="s">
        <v>225</v>
      </c>
      <c r="D3141" s="13" t="s">
        <v>6628</v>
      </c>
      <c r="E3141" s="16" t="s">
        <v>19214</v>
      </c>
      <c r="F3141" s="14" t="s">
        <v>396</v>
      </c>
      <c r="G3141" s="16" t="s">
        <v>19206</v>
      </c>
      <c r="H3141" s="13" t="s">
        <v>19207</v>
      </c>
      <c r="I3141" s="13" t="s">
        <v>19215</v>
      </c>
      <c r="J3141" s="13" t="s">
        <v>19216</v>
      </c>
      <c r="K3141" s="13" t="s">
        <v>19217</v>
      </c>
      <c r="L3141" s="13" t="s">
        <v>19218</v>
      </c>
      <c r="M3141" s="13" t="s">
        <v>56</v>
      </c>
      <c r="N3141" s="13" t="s">
        <v>249</v>
      </c>
      <c r="O3141" s="14"/>
      <c r="P3141" s="13" t="s">
        <v>17872</v>
      </c>
      <c r="Q3141" s="16" t="s">
        <v>19219</v>
      </c>
    </row>
    <row r="3142" customFormat="false" ht="86.55" hidden="false" customHeight="false" outlineLevel="0" collapsed="false">
      <c r="A3142" s="13" t="s">
        <v>19220</v>
      </c>
      <c r="B3142" s="14" t="s">
        <v>222</v>
      </c>
      <c r="C3142" s="13" t="s">
        <v>225</v>
      </c>
      <c r="D3142" s="14" t="s">
        <v>19221</v>
      </c>
      <c r="E3142" s="16" t="s">
        <v>19222</v>
      </c>
      <c r="F3142" s="14" t="s">
        <v>415</v>
      </c>
      <c r="G3142" s="16" t="s">
        <v>19223</v>
      </c>
      <c r="H3142" s="13" t="s">
        <v>19224</v>
      </c>
      <c r="I3142" s="13" t="s">
        <v>19225</v>
      </c>
      <c r="J3142" s="13" t="s">
        <v>19226</v>
      </c>
      <c r="K3142" s="13" t="s">
        <v>19227</v>
      </c>
      <c r="L3142" s="13" t="s">
        <v>19228</v>
      </c>
      <c r="M3142" s="13" t="s">
        <v>56</v>
      </c>
      <c r="N3142" s="13" t="s">
        <v>249</v>
      </c>
      <c r="O3142" s="14"/>
      <c r="P3142" s="13" t="s">
        <v>17872</v>
      </c>
      <c r="Q3142" s="16" t="s">
        <v>19229</v>
      </c>
    </row>
    <row r="3143" customFormat="false" ht="86.55" hidden="false" customHeight="false" outlineLevel="0" collapsed="false">
      <c r="A3143" s="13" t="s">
        <v>19230</v>
      </c>
      <c r="B3143" s="14" t="s">
        <v>222</v>
      </c>
      <c r="C3143" s="13" t="s">
        <v>225</v>
      </c>
      <c r="D3143" s="14" t="s">
        <v>19221</v>
      </c>
      <c r="E3143" s="16" t="s">
        <v>19231</v>
      </c>
      <c r="F3143" s="14" t="s">
        <v>539</v>
      </c>
      <c r="G3143" s="16" t="s">
        <v>19223</v>
      </c>
      <c r="H3143" s="13" t="s">
        <v>19224</v>
      </c>
      <c r="I3143" s="13" t="s">
        <v>19232</v>
      </c>
      <c r="J3143" s="13" t="s">
        <v>19233</v>
      </c>
      <c r="K3143" s="13" t="s">
        <v>19234</v>
      </c>
      <c r="L3143" s="13" t="s">
        <v>19235</v>
      </c>
      <c r="M3143" s="13" t="s">
        <v>53</v>
      </c>
      <c r="N3143" s="13" t="s">
        <v>249</v>
      </c>
      <c r="O3143" s="14"/>
      <c r="P3143" s="13" t="s">
        <v>17872</v>
      </c>
      <c r="Q3143" s="16" t="s">
        <v>19236</v>
      </c>
    </row>
    <row r="3144" customFormat="false" ht="72.35" hidden="false" customHeight="false" outlineLevel="0" collapsed="false">
      <c r="A3144" s="13" t="s">
        <v>19237</v>
      </c>
      <c r="B3144" s="14" t="s">
        <v>222</v>
      </c>
      <c r="C3144" s="13" t="s">
        <v>225</v>
      </c>
      <c r="D3144" s="14" t="s">
        <v>19238</v>
      </c>
      <c r="E3144" s="16" t="s">
        <v>19239</v>
      </c>
      <c r="F3144" s="14" t="s">
        <v>415</v>
      </c>
      <c r="G3144" s="16" t="s">
        <v>19240</v>
      </c>
      <c r="H3144" s="13" t="s">
        <v>19241</v>
      </c>
      <c r="I3144" s="13" t="s">
        <v>14633</v>
      </c>
      <c r="J3144" s="13" t="s">
        <v>14634</v>
      </c>
      <c r="K3144" s="13" t="s">
        <v>14635</v>
      </c>
      <c r="L3144" s="13" t="s">
        <v>14636</v>
      </c>
      <c r="M3144" s="13" t="s">
        <v>53</v>
      </c>
      <c r="N3144" s="13" t="s">
        <v>249</v>
      </c>
      <c r="O3144" s="14"/>
      <c r="P3144" s="13" t="s">
        <v>17872</v>
      </c>
      <c r="Q3144" s="16" t="s">
        <v>19242</v>
      </c>
    </row>
    <row r="3145" customFormat="false" ht="72.35" hidden="false" customHeight="false" outlineLevel="0" collapsed="false">
      <c r="A3145" s="13" t="s">
        <v>19243</v>
      </c>
      <c r="B3145" s="14" t="s">
        <v>222</v>
      </c>
      <c r="C3145" s="13" t="s">
        <v>225</v>
      </c>
      <c r="D3145" s="14" t="s">
        <v>19238</v>
      </c>
      <c r="E3145" s="16" t="s">
        <v>19244</v>
      </c>
      <c r="F3145" s="14" t="s">
        <v>396</v>
      </c>
      <c r="G3145" s="16" t="s">
        <v>19240</v>
      </c>
      <c r="H3145" s="13" t="s">
        <v>19241</v>
      </c>
      <c r="I3145" s="13" t="s">
        <v>19245</v>
      </c>
      <c r="J3145" s="13" t="s">
        <v>19246</v>
      </c>
      <c r="K3145" s="13" t="s">
        <v>19247</v>
      </c>
      <c r="L3145" s="13" t="s">
        <v>19248</v>
      </c>
      <c r="M3145" s="13" t="s">
        <v>56</v>
      </c>
      <c r="N3145" s="13" t="s">
        <v>249</v>
      </c>
      <c r="O3145" s="14"/>
      <c r="P3145" s="13" t="s">
        <v>17872</v>
      </c>
      <c r="Q3145" s="16" t="s">
        <v>19249</v>
      </c>
    </row>
    <row r="3146" customFormat="false" ht="72.35" hidden="false" customHeight="false" outlineLevel="0" collapsed="false">
      <c r="A3146" s="13" t="s">
        <v>19250</v>
      </c>
      <c r="B3146" s="14" t="s">
        <v>222</v>
      </c>
      <c r="C3146" s="13" t="s">
        <v>225</v>
      </c>
      <c r="D3146" s="14" t="s">
        <v>19238</v>
      </c>
      <c r="E3146" s="16" t="s">
        <v>19251</v>
      </c>
      <c r="F3146" s="14" t="s">
        <v>415</v>
      </c>
      <c r="G3146" s="16" t="s">
        <v>19240</v>
      </c>
      <c r="H3146" s="13" t="s">
        <v>19241</v>
      </c>
      <c r="I3146" s="13" t="s">
        <v>19252</v>
      </c>
      <c r="J3146" s="13" t="s">
        <v>19253</v>
      </c>
      <c r="K3146" s="13" t="s">
        <v>19254</v>
      </c>
      <c r="L3146" s="13" t="s">
        <v>19255</v>
      </c>
      <c r="M3146" s="13" t="s">
        <v>53</v>
      </c>
      <c r="N3146" s="13" t="s">
        <v>249</v>
      </c>
      <c r="O3146" s="14"/>
      <c r="P3146" s="13" t="s">
        <v>17872</v>
      </c>
      <c r="Q3146" s="16" t="s">
        <v>19256</v>
      </c>
    </row>
    <row r="3147" customFormat="false" ht="72.35" hidden="false" customHeight="false" outlineLevel="0" collapsed="false">
      <c r="A3147" s="13" t="s">
        <v>19257</v>
      </c>
      <c r="B3147" s="14" t="s">
        <v>222</v>
      </c>
      <c r="C3147" s="13" t="s">
        <v>225</v>
      </c>
      <c r="D3147" s="14" t="s">
        <v>19258</v>
      </c>
      <c r="E3147" s="16" t="s">
        <v>19259</v>
      </c>
      <c r="F3147" s="14" t="s">
        <v>396</v>
      </c>
      <c r="G3147" s="16" t="s">
        <v>19260</v>
      </c>
      <c r="H3147" s="13" t="s">
        <v>19261</v>
      </c>
      <c r="I3147" s="13" t="s">
        <v>19262</v>
      </c>
      <c r="J3147" s="13" t="s">
        <v>19263</v>
      </c>
      <c r="K3147" s="13" t="s">
        <v>19264</v>
      </c>
      <c r="L3147" s="13" t="s">
        <v>19265</v>
      </c>
      <c r="M3147" s="13" t="s">
        <v>53</v>
      </c>
      <c r="N3147" s="13" t="s">
        <v>249</v>
      </c>
      <c r="O3147" s="14"/>
      <c r="P3147" s="13" t="s">
        <v>17872</v>
      </c>
      <c r="Q3147" s="15" t="s">
        <v>19266</v>
      </c>
    </row>
    <row r="3148" customFormat="false" ht="86.55" hidden="false" customHeight="false" outlineLevel="0" collapsed="false">
      <c r="A3148" s="13" t="s">
        <v>19267</v>
      </c>
      <c r="B3148" s="14" t="s">
        <v>222</v>
      </c>
      <c r="C3148" s="13" t="s">
        <v>225</v>
      </c>
      <c r="D3148" s="14" t="s">
        <v>19268</v>
      </c>
      <c r="E3148" s="16" t="s">
        <v>19269</v>
      </c>
      <c r="F3148" s="14" t="s">
        <v>415</v>
      </c>
      <c r="G3148" s="16" t="s">
        <v>19270</v>
      </c>
      <c r="H3148" s="13" t="s">
        <v>19183</v>
      </c>
      <c r="I3148" s="13" t="s">
        <v>18807</v>
      </c>
      <c r="J3148" s="13" t="s">
        <v>18808</v>
      </c>
      <c r="K3148" s="13" t="s">
        <v>18809</v>
      </c>
      <c r="L3148" s="13" t="s">
        <v>18810</v>
      </c>
      <c r="M3148" s="13" t="s">
        <v>53</v>
      </c>
      <c r="N3148" s="13" t="s">
        <v>249</v>
      </c>
      <c r="O3148" s="14"/>
      <c r="P3148" s="13" t="s">
        <v>17872</v>
      </c>
      <c r="Q3148" s="16" t="s">
        <v>19271</v>
      </c>
    </row>
    <row r="3149" customFormat="false" ht="86.55" hidden="false" customHeight="false" outlineLevel="0" collapsed="false">
      <c r="A3149" s="13" t="s">
        <v>19272</v>
      </c>
      <c r="B3149" s="14" t="s">
        <v>222</v>
      </c>
      <c r="C3149" s="13" t="s">
        <v>225</v>
      </c>
      <c r="D3149" s="14" t="s">
        <v>19268</v>
      </c>
      <c r="E3149" s="16" t="s">
        <v>19273</v>
      </c>
      <c r="F3149" s="14" t="s">
        <v>539</v>
      </c>
      <c r="G3149" s="16" t="s">
        <v>19270</v>
      </c>
      <c r="H3149" s="13" t="s">
        <v>19183</v>
      </c>
      <c r="I3149" s="13" t="s">
        <v>18815</v>
      </c>
      <c r="J3149" s="13" t="s">
        <v>18816</v>
      </c>
      <c r="K3149" s="13" t="s">
        <v>18817</v>
      </c>
      <c r="L3149" s="13" t="s">
        <v>18818</v>
      </c>
      <c r="M3149" s="13" t="s">
        <v>53</v>
      </c>
      <c r="N3149" s="13" t="s">
        <v>249</v>
      </c>
      <c r="O3149" s="14"/>
      <c r="P3149" s="13" t="s">
        <v>17872</v>
      </c>
      <c r="Q3149" s="16" t="s">
        <v>19274</v>
      </c>
    </row>
    <row r="3150" customFormat="false" ht="58.2" hidden="false" customHeight="false" outlineLevel="0" collapsed="false">
      <c r="A3150" s="13" t="s">
        <v>19275</v>
      </c>
      <c r="B3150" s="14" t="s">
        <v>222</v>
      </c>
      <c r="C3150" s="13" t="s">
        <v>225</v>
      </c>
      <c r="D3150" s="14" t="s">
        <v>19276</v>
      </c>
      <c r="E3150" s="16" t="s">
        <v>19277</v>
      </c>
      <c r="F3150" s="14" t="s">
        <v>415</v>
      </c>
      <c r="G3150" s="16" t="s">
        <v>19278</v>
      </c>
      <c r="H3150" s="13" t="s">
        <v>19279</v>
      </c>
      <c r="I3150" s="13" t="s">
        <v>19280</v>
      </c>
      <c r="J3150" s="13" t="s">
        <v>19281</v>
      </c>
      <c r="K3150" s="14"/>
      <c r="L3150" s="13" t="s">
        <v>19282</v>
      </c>
      <c r="M3150" s="13" t="s">
        <v>56</v>
      </c>
      <c r="N3150" s="13" t="s">
        <v>249</v>
      </c>
      <c r="O3150" s="14"/>
      <c r="P3150" s="13" t="s">
        <v>17872</v>
      </c>
      <c r="Q3150" s="15" t="s">
        <v>19283</v>
      </c>
    </row>
    <row r="3151" customFormat="false" ht="114.9" hidden="false" customHeight="false" outlineLevel="0" collapsed="false">
      <c r="A3151" s="13" t="s">
        <v>19284</v>
      </c>
      <c r="B3151" s="14" t="s">
        <v>222</v>
      </c>
      <c r="C3151" s="13" t="s">
        <v>225</v>
      </c>
      <c r="D3151" s="14" t="s">
        <v>19276</v>
      </c>
      <c r="E3151" s="16" t="s">
        <v>19285</v>
      </c>
      <c r="F3151" s="14" t="s">
        <v>415</v>
      </c>
      <c r="G3151" s="16" t="s">
        <v>19278</v>
      </c>
      <c r="H3151" s="13" t="s">
        <v>19173</v>
      </c>
      <c r="I3151" s="13" t="s">
        <v>19174</v>
      </c>
      <c r="J3151" s="13" t="s">
        <v>19175</v>
      </c>
      <c r="K3151" s="13" t="s">
        <v>19176</v>
      </c>
      <c r="L3151" s="13" t="s">
        <v>19177</v>
      </c>
      <c r="M3151" s="13" t="s">
        <v>53</v>
      </c>
      <c r="N3151" s="13" t="s">
        <v>249</v>
      </c>
      <c r="O3151" s="14"/>
      <c r="P3151" s="13" t="s">
        <v>17872</v>
      </c>
      <c r="Q3151" s="16" t="s">
        <v>19286</v>
      </c>
    </row>
    <row r="3152" customFormat="false" ht="86.55" hidden="false" customHeight="false" outlineLevel="0" collapsed="false">
      <c r="A3152" s="13" t="s">
        <v>19287</v>
      </c>
      <c r="B3152" s="14" t="s">
        <v>222</v>
      </c>
      <c r="C3152" s="13" t="s">
        <v>227</v>
      </c>
      <c r="D3152" s="14" t="s">
        <v>19288</v>
      </c>
      <c r="E3152" s="15" t="s">
        <v>19289</v>
      </c>
      <c r="F3152" s="14" t="s">
        <v>415</v>
      </c>
      <c r="G3152" s="16" t="s">
        <v>19290</v>
      </c>
      <c r="H3152" s="13" t="s">
        <v>19291</v>
      </c>
      <c r="I3152" s="13" t="s">
        <v>19292</v>
      </c>
      <c r="J3152" s="13" t="s">
        <v>19293</v>
      </c>
      <c r="K3152" s="13" t="s">
        <v>19294</v>
      </c>
      <c r="L3152" s="13" t="s">
        <v>19295</v>
      </c>
      <c r="M3152" s="13" t="s">
        <v>56</v>
      </c>
      <c r="N3152" s="13" t="s">
        <v>249</v>
      </c>
      <c r="O3152" s="14"/>
      <c r="P3152" s="13" t="s">
        <v>17872</v>
      </c>
      <c r="Q3152" s="16" t="s">
        <v>19296</v>
      </c>
    </row>
    <row r="3153" customFormat="false" ht="72.35" hidden="false" customHeight="false" outlineLevel="0" collapsed="false">
      <c r="A3153" s="13" t="s">
        <v>19297</v>
      </c>
      <c r="B3153" s="14" t="s">
        <v>222</v>
      </c>
      <c r="C3153" s="13" t="s">
        <v>227</v>
      </c>
      <c r="D3153" s="14" t="s">
        <v>19288</v>
      </c>
      <c r="E3153" s="16" t="s">
        <v>19298</v>
      </c>
      <c r="F3153" s="14" t="s">
        <v>396</v>
      </c>
      <c r="G3153" s="16" t="s">
        <v>19290</v>
      </c>
      <c r="H3153" s="13" t="s">
        <v>19299</v>
      </c>
      <c r="I3153" s="13" t="s">
        <v>19300</v>
      </c>
      <c r="J3153" s="14" t="s">
        <v>19301</v>
      </c>
      <c r="K3153" s="14"/>
      <c r="L3153" s="14"/>
      <c r="M3153" s="13" t="s">
        <v>53</v>
      </c>
      <c r="N3153" s="13" t="s">
        <v>249</v>
      </c>
      <c r="O3153" s="14"/>
      <c r="P3153" s="13" t="s">
        <v>17872</v>
      </c>
      <c r="Q3153" s="16" t="s">
        <v>19302</v>
      </c>
    </row>
    <row r="3154" customFormat="false" ht="86.55" hidden="false" customHeight="false" outlineLevel="0" collapsed="false">
      <c r="A3154" s="13" t="s">
        <v>19303</v>
      </c>
      <c r="B3154" s="14" t="s">
        <v>222</v>
      </c>
      <c r="C3154" s="13" t="s">
        <v>227</v>
      </c>
      <c r="D3154" s="14" t="s">
        <v>5177</v>
      </c>
      <c r="E3154" s="15" t="s">
        <v>19304</v>
      </c>
      <c r="F3154" s="14" t="s">
        <v>415</v>
      </c>
      <c r="G3154" s="16" t="s">
        <v>19305</v>
      </c>
      <c r="H3154" s="13" t="s">
        <v>19306</v>
      </c>
      <c r="I3154" s="13" t="s">
        <v>5181</v>
      </c>
      <c r="J3154" s="13" t="s">
        <v>19307</v>
      </c>
      <c r="K3154" s="13" t="s">
        <v>19308</v>
      </c>
      <c r="L3154" s="13" t="s">
        <v>19309</v>
      </c>
      <c r="M3154" s="13" t="s">
        <v>56</v>
      </c>
      <c r="N3154" s="13" t="s">
        <v>249</v>
      </c>
      <c r="O3154" s="14"/>
      <c r="P3154" s="13" t="s">
        <v>17872</v>
      </c>
      <c r="Q3154" s="16" t="s">
        <v>19310</v>
      </c>
    </row>
    <row r="3155" customFormat="false" ht="100.7" hidden="false" customHeight="false" outlineLevel="0" collapsed="false">
      <c r="A3155" s="13" t="s">
        <v>19311</v>
      </c>
      <c r="B3155" s="14" t="s">
        <v>222</v>
      </c>
      <c r="C3155" s="13" t="s">
        <v>227</v>
      </c>
      <c r="D3155" s="14" t="s">
        <v>5177</v>
      </c>
      <c r="E3155" s="15" t="s">
        <v>19312</v>
      </c>
      <c r="F3155" s="14" t="s">
        <v>415</v>
      </c>
      <c r="G3155" s="16" t="s">
        <v>19305</v>
      </c>
      <c r="H3155" s="13" t="s">
        <v>19306</v>
      </c>
      <c r="I3155" s="13" t="s">
        <v>19313</v>
      </c>
      <c r="J3155" s="13" t="s">
        <v>19314</v>
      </c>
      <c r="K3155" s="13" t="s">
        <v>19315</v>
      </c>
      <c r="L3155" s="13" t="s">
        <v>19316</v>
      </c>
      <c r="M3155" s="13" t="s">
        <v>56</v>
      </c>
      <c r="N3155" s="13" t="s">
        <v>249</v>
      </c>
      <c r="O3155" s="14"/>
      <c r="P3155" s="13" t="s">
        <v>17872</v>
      </c>
      <c r="Q3155" s="16" t="s">
        <v>19317</v>
      </c>
    </row>
    <row r="3156" customFormat="false" ht="86.55" hidden="false" customHeight="false" outlineLevel="0" collapsed="false">
      <c r="A3156" s="13" t="s">
        <v>19318</v>
      </c>
      <c r="B3156" s="14" t="s">
        <v>222</v>
      </c>
      <c r="C3156" s="13" t="s">
        <v>227</v>
      </c>
      <c r="D3156" s="14" t="s">
        <v>5168</v>
      </c>
      <c r="E3156" s="15" t="s">
        <v>19319</v>
      </c>
      <c r="F3156" s="14" t="s">
        <v>415</v>
      </c>
      <c r="G3156" s="16" t="s">
        <v>19320</v>
      </c>
      <c r="H3156" s="13" t="s">
        <v>19321</v>
      </c>
      <c r="I3156" s="13" t="s">
        <v>5172</v>
      </c>
      <c r="J3156" s="13" t="s">
        <v>19322</v>
      </c>
      <c r="K3156" s="13" t="s">
        <v>5174</v>
      </c>
      <c r="L3156" s="13" t="s">
        <v>19323</v>
      </c>
      <c r="M3156" s="13" t="s">
        <v>56</v>
      </c>
      <c r="N3156" s="13" t="s">
        <v>249</v>
      </c>
      <c r="O3156" s="14"/>
      <c r="P3156" s="13" t="s">
        <v>17872</v>
      </c>
      <c r="Q3156" s="16" t="s">
        <v>19324</v>
      </c>
    </row>
    <row r="3157" customFormat="false" ht="58.2" hidden="false" customHeight="false" outlineLevel="0" collapsed="false">
      <c r="A3157" s="13" t="s">
        <v>19325</v>
      </c>
      <c r="B3157" s="14" t="s">
        <v>222</v>
      </c>
      <c r="C3157" s="13" t="s">
        <v>227</v>
      </c>
      <c r="D3157" s="14" t="s">
        <v>5168</v>
      </c>
      <c r="E3157" s="15" t="s">
        <v>19326</v>
      </c>
      <c r="F3157" s="14" t="s">
        <v>415</v>
      </c>
      <c r="G3157" s="16" t="s">
        <v>19320</v>
      </c>
      <c r="H3157" s="13" t="s">
        <v>19327</v>
      </c>
      <c r="I3157" s="13" t="s">
        <v>6419</v>
      </c>
      <c r="J3157" s="13" t="s">
        <v>19328</v>
      </c>
      <c r="K3157" s="13" t="s">
        <v>6421</v>
      </c>
      <c r="L3157" s="13" t="s">
        <v>6422</v>
      </c>
      <c r="M3157" s="13" t="s">
        <v>53</v>
      </c>
      <c r="N3157" s="13" t="s">
        <v>249</v>
      </c>
      <c r="O3157" s="14"/>
      <c r="P3157" s="13" t="s">
        <v>17872</v>
      </c>
      <c r="Q3157" s="16" t="s">
        <v>19329</v>
      </c>
    </row>
    <row r="3158" customFormat="false" ht="86.55" hidden="false" customHeight="false" outlineLevel="0" collapsed="false">
      <c r="A3158" s="13" t="s">
        <v>19330</v>
      </c>
      <c r="B3158" s="14" t="s">
        <v>222</v>
      </c>
      <c r="C3158" s="13" t="s">
        <v>227</v>
      </c>
      <c r="D3158" s="13" t="s">
        <v>19331</v>
      </c>
      <c r="E3158" s="16" t="s">
        <v>19332</v>
      </c>
      <c r="F3158" s="14" t="s">
        <v>396</v>
      </c>
      <c r="G3158" s="16" t="s">
        <v>19333</v>
      </c>
      <c r="H3158" s="13" t="s">
        <v>19334</v>
      </c>
      <c r="I3158" s="13" t="s">
        <v>19335</v>
      </c>
      <c r="J3158" s="14" t="s">
        <v>19336</v>
      </c>
      <c r="K3158" s="14"/>
      <c r="L3158" s="14"/>
      <c r="M3158" s="13" t="s">
        <v>54</v>
      </c>
      <c r="N3158" s="13" t="s">
        <v>249</v>
      </c>
      <c r="O3158" s="14"/>
      <c r="P3158" s="13" t="s">
        <v>17872</v>
      </c>
      <c r="Q3158" s="16" t="s">
        <v>19337</v>
      </c>
    </row>
    <row r="3159" customFormat="false" ht="58.2" hidden="false" customHeight="false" outlineLevel="0" collapsed="false">
      <c r="A3159" s="13" t="s">
        <v>19338</v>
      </c>
      <c r="B3159" s="14" t="s">
        <v>222</v>
      </c>
      <c r="C3159" s="13" t="s">
        <v>227</v>
      </c>
      <c r="D3159" s="13" t="s">
        <v>19331</v>
      </c>
      <c r="E3159" s="16" t="s">
        <v>19339</v>
      </c>
      <c r="F3159" s="14" t="s">
        <v>415</v>
      </c>
      <c r="G3159" s="16" t="s">
        <v>19333</v>
      </c>
      <c r="H3159" s="13" t="s">
        <v>19334</v>
      </c>
      <c r="I3159" s="13" t="s">
        <v>19340</v>
      </c>
      <c r="J3159" s="13" t="s">
        <v>19341</v>
      </c>
      <c r="K3159" s="13" t="s">
        <v>19342</v>
      </c>
      <c r="L3159" s="13" t="s">
        <v>19343</v>
      </c>
      <c r="M3159" s="13" t="s">
        <v>53</v>
      </c>
      <c r="N3159" s="13" t="s">
        <v>249</v>
      </c>
      <c r="O3159" s="14"/>
      <c r="P3159" s="13" t="s">
        <v>17872</v>
      </c>
      <c r="Q3159" s="16" t="s">
        <v>19344</v>
      </c>
    </row>
    <row r="3160" customFormat="false" ht="58.2" hidden="false" customHeight="false" outlineLevel="0" collapsed="false">
      <c r="A3160" s="13" t="s">
        <v>19345</v>
      </c>
      <c r="B3160" s="14" t="s">
        <v>222</v>
      </c>
      <c r="C3160" s="13" t="s">
        <v>227</v>
      </c>
      <c r="D3160" s="14" t="s">
        <v>19346</v>
      </c>
      <c r="E3160" s="15" t="s">
        <v>19347</v>
      </c>
      <c r="F3160" s="14" t="s">
        <v>415</v>
      </c>
      <c r="G3160" s="16" t="s">
        <v>19348</v>
      </c>
      <c r="H3160" s="13" t="s">
        <v>19349</v>
      </c>
      <c r="I3160" s="13" t="s">
        <v>19350</v>
      </c>
      <c r="J3160" s="13" t="s">
        <v>19351</v>
      </c>
      <c r="K3160" s="13" t="s">
        <v>19352</v>
      </c>
      <c r="L3160" s="13" t="s">
        <v>19353</v>
      </c>
      <c r="M3160" s="13" t="s">
        <v>56</v>
      </c>
      <c r="N3160" s="13" t="s">
        <v>249</v>
      </c>
      <c r="O3160" s="14"/>
      <c r="P3160" s="13" t="s">
        <v>17872</v>
      </c>
      <c r="Q3160" s="16" t="s">
        <v>19354</v>
      </c>
    </row>
    <row r="3161" customFormat="false" ht="72.35" hidden="false" customHeight="false" outlineLevel="0" collapsed="false">
      <c r="A3161" s="13" t="s">
        <v>19355</v>
      </c>
      <c r="B3161" s="14" t="s">
        <v>222</v>
      </c>
      <c r="C3161" s="13" t="s">
        <v>227</v>
      </c>
      <c r="D3161" s="14" t="s">
        <v>19346</v>
      </c>
      <c r="E3161" s="16" t="s">
        <v>19356</v>
      </c>
      <c r="F3161" s="14" t="s">
        <v>415</v>
      </c>
      <c r="G3161" s="16" t="s">
        <v>19348</v>
      </c>
      <c r="H3161" s="13" t="s">
        <v>19357</v>
      </c>
      <c r="I3161" s="13" t="s">
        <v>19358</v>
      </c>
      <c r="J3161" s="13" t="s">
        <v>19359</v>
      </c>
      <c r="K3161" s="13" t="s">
        <v>19360</v>
      </c>
      <c r="L3161" s="13" t="s">
        <v>19361</v>
      </c>
      <c r="M3161" s="13" t="s">
        <v>53</v>
      </c>
      <c r="N3161" s="13" t="s">
        <v>249</v>
      </c>
      <c r="O3161" s="14"/>
      <c r="P3161" s="13" t="s">
        <v>17872</v>
      </c>
      <c r="Q3161" s="16" t="s">
        <v>19362</v>
      </c>
    </row>
    <row r="3162" customFormat="false" ht="86.55" hidden="false" customHeight="false" outlineLevel="0" collapsed="false">
      <c r="A3162" s="13" t="s">
        <v>19363</v>
      </c>
      <c r="B3162" s="14" t="s">
        <v>222</v>
      </c>
      <c r="C3162" s="13" t="s">
        <v>227</v>
      </c>
      <c r="D3162" s="14" t="s">
        <v>4413</v>
      </c>
      <c r="E3162" s="15" t="s">
        <v>19364</v>
      </c>
      <c r="F3162" s="14" t="s">
        <v>415</v>
      </c>
      <c r="G3162" s="16" t="s">
        <v>19365</v>
      </c>
      <c r="H3162" s="13" t="s">
        <v>19366</v>
      </c>
      <c r="I3162" s="13" t="s">
        <v>19367</v>
      </c>
      <c r="J3162" s="13" t="s">
        <v>19368</v>
      </c>
      <c r="K3162" s="13" t="s">
        <v>19369</v>
      </c>
      <c r="L3162" s="13" t="s">
        <v>19370</v>
      </c>
      <c r="M3162" s="13" t="s">
        <v>56</v>
      </c>
      <c r="N3162" s="13" t="s">
        <v>249</v>
      </c>
      <c r="O3162" s="14"/>
      <c r="P3162" s="13" t="s">
        <v>17872</v>
      </c>
      <c r="Q3162" s="16" t="s">
        <v>19371</v>
      </c>
    </row>
    <row r="3163" customFormat="false" ht="72.35" hidden="false" customHeight="false" outlineLevel="0" collapsed="false">
      <c r="A3163" s="13" t="s">
        <v>19372</v>
      </c>
      <c r="B3163" s="14" t="s">
        <v>222</v>
      </c>
      <c r="C3163" s="13" t="s">
        <v>227</v>
      </c>
      <c r="D3163" s="14" t="s">
        <v>4413</v>
      </c>
      <c r="E3163" s="16" t="s">
        <v>19373</v>
      </c>
      <c r="F3163" s="14" t="s">
        <v>396</v>
      </c>
      <c r="G3163" s="16" t="s">
        <v>19365</v>
      </c>
      <c r="H3163" s="13" t="s">
        <v>19366</v>
      </c>
      <c r="I3163" s="13" t="s">
        <v>19300</v>
      </c>
      <c r="J3163" s="14" t="s">
        <v>19301</v>
      </c>
      <c r="K3163" s="14"/>
      <c r="L3163" s="14"/>
      <c r="M3163" s="13" t="s">
        <v>53</v>
      </c>
      <c r="N3163" s="13" t="s">
        <v>249</v>
      </c>
      <c r="O3163" s="14"/>
      <c r="P3163" s="13" t="s">
        <v>17872</v>
      </c>
      <c r="Q3163" s="16" t="s">
        <v>19374</v>
      </c>
    </row>
    <row r="3164" customFormat="false" ht="86.55" hidden="false" customHeight="false" outlineLevel="0" collapsed="false">
      <c r="A3164" s="13" t="s">
        <v>19375</v>
      </c>
      <c r="B3164" s="14" t="s">
        <v>222</v>
      </c>
      <c r="C3164" s="13" t="s">
        <v>227</v>
      </c>
      <c r="D3164" s="14" t="s">
        <v>6582</v>
      </c>
      <c r="E3164" s="15" t="s">
        <v>19376</v>
      </c>
      <c r="F3164" s="14" t="s">
        <v>415</v>
      </c>
      <c r="G3164" s="16" t="s">
        <v>19377</v>
      </c>
      <c r="H3164" s="13" t="s">
        <v>19378</v>
      </c>
      <c r="I3164" s="13" t="s">
        <v>19379</v>
      </c>
      <c r="J3164" s="13" t="s">
        <v>19380</v>
      </c>
      <c r="K3164" s="13" t="s">
        <v>19381</v>
      </c>
      <c r="L3164" s="13" t="s">
        <v>19382</v>
      </c>
      <c r="M3164" s="13" t="s">
        <v>56</v>
      </c>
      <c r="N3164" s="13" t="s">
        <v>249</v>
      </c>
      <c r="O3164" s="14"/>
      <c r="P3164" s="13" t="s">
        <v>17872</v>
      </c>
      <c r="Q3164" s="16" t="s">
        <v>19383</v>
      </c>
    </row>
    <row r="3165" customFormat="false" ht="86.55" hidden="false" customHeight="false" outlineLevel="0" collapsed="false">
      <c r="A3165" s="13" t="s">
        <v>19384</v>
      </c>
      <c r="B3165" s="14" t="s">
        <v>222</v>
      </c>
      <c r="C3165" s="13" t="s">
        <v>227</v>
      </c>
      <c r="D3165" s="14" t="s">
        <v>5185</v>
      </c>
      <c r="E3165" s="15" t="s">
        <v>19385</v>
      </c>
      <c r="F3165" s="14" t="s">
        <v>415</v>
      </c>
      <c r="G3165" s="16" t="s">
        <v>19386</v>
      </c>
      <c r="H3165" s="13" t="s">
        <v>19387</v>
      </c>
      <c r="I3165" s="13" t="s">
        <v>5189</v>
      </c>
      <c r="J3165" s="13" t="s">
        <v>19388</v>
      </c>
      <c r="K3165" s="13" t="s">
        <v>5191</v>
      </c>
      <c r="L3165" s="13" t="s">
        <v>19389</v>
      </c>
      <c r="M3165" s="13" t="s">
        <v>53</v>
      </c>
      <c r="N3165" s="13" t="s">
        <v>249</v>
      </c>
      <c r="O3165" s="14"/>
      <c r="P3165" s="13" t="s">
        <v>17872</v>
      </c>
      <c r="Q3165" s="16" t="s">
        <v>19390</v>
      </c>
    </row>
    <row r="3166" customFormat="false" ht="58.2" hidden="false" customHeight="false" outlineLevel="0" collapsed="false">
      <c r="A3166" s="13" t="s">
        <v>19391</v>
      </c>
      <c r="B3166" s="14" t="s">
        <v>222</v>
      </c>
      <c r="C3166" s="13" t="s">
        <v>227</v>
      </c>
      <c r="D3166" s="13" t="s">
        <v>6443</v>
      </c>
      <c r="E3166" s="15" t="s">
        <v>19392</v>
      </c>
      <c r="F3166" s="14" t="s">
        <v>415</v>
      </c>
      <c r="G3166" s="16" t="s">
        <v>19393</v>
      </c>
      <c r="H3166" s="13" t="s">
        <v>19394</v>
      </c>
      <c r="I3166" s="13" t="s">
        <v>19395</v>
      </c>
      <c r="J3166" s="13" t="s">
        <v>19396</v>
      </c>
      <c r="K3166" s="13" t="s">
        <v>19397</v>
      </c>
      <c r="L3166" s="13" t="s">
        <v>19398</v>
      </c>
      <c r="M3166" s="13" t="s">
        <v>56</v>
      </c>
      <c r="N3166" s="13" t="s">
        <v>249</v>
      </c>
      <c r="O3166" s="14"/>
      <c r="P3166" s="13" t="s">
        <v>17872</v>
      </c>
      <c r="Q3166" s="16" t="s">
        <v>19399</v>
      </c>
    </row>
    <row r="3167" customFormat="false" ht="58.2" hidden="false" customHeight="false" outlineLevel="0" collapsed="false">
      <c r="A3167" s="13" t="s">
        <v>19400</v>
      </c>
      <c r="B3167" s="14" t="s">
        <v>222</v>
      </c>
      <c r="C3167" s="13" t="s">
        <v>227</v>
      </c>
      <c r="D3167" s="14" t="s">
        <v>19401</v>
      </c>
      <c r="E3167" s="16" t="s">
        <v>19402</v>
      </c>
      <c r="F3167" s="14" t="s">
        <v>415</v>
      </c>
      <c r="G3167" s="16" t="s">
        <v>19403</v>
      </c>
      <c r="H3167" s="13" t="s">
        <v>19404</v>
      </c>
      <c r="I3167" s="13" t="s">
        <v>19395</v>
      </c>
      <c r="J3167" s="13" t="s">
        <v>19396</v>
      </c>
      <c r="K3167" s="13" t="s">
        <v>19397</v>
      </c>
      <c r="L3167" s="13" t="s">
        <v>19398</v>
      </c>
      <c r="M3167" s="13" t="s">
        <v>56</v>
      </c>
      <c r="N3167" s="13" t="s">
        <v>249</v>
      </c>
      <c r="O3167" s="14"/>
      <c r="P3167" s="13" t="s">
        <v>17872</v>
      </c>
      <c r="Q3167" s="16" t="s">
        <v>19405</v>
      </c>
    </row>
    <row r="3168" customFormat="false" ht="114.9" hidden="false" customHeight="false" outlineLevel="0" collapsed="false">
      <c r="A3168" s="13" t="s">
        <v>19406</v>
      </c>
      <c r="B3168" s="14" t="s">
        <v>222</v>
      </c>
      <c r="C3168" s="13" t="s">
        <v>227</v>
      </c>
      <c r="D3168" s="14" t="s">
        <v>19407</v>
      </c>
      <c r="E3168" s="16" t="s">
        <v>19408</v>
      </c>
      <c r="F3168" s="14" t="s">
        <v>415</v>
      </c>
      <c r="G3168" s="16" t="s">
        <v>19409</v>
      </c>
      <c r="H3168" s="13" t="s">
        <v>19410</v>
      </c>
      <c r="I3168" s="13" t="s">
        <v>6437</v>
      </c>
      <c r="J3168" s="13" t="s">
        <v>19411</v>
      </c>
      <c r="K3168" s="13" t="s">
        <v>6439</v>
      </c>
      <c r="L3168" s="13" t="s">
        <v>6440</v>
      </c>
      <c r="M3168" s="13" t="s">
        <v>56</v>
      </c>
      <c r="N3168" s="13" t="s">
        <v>249</v>
      </c>
      <c r="O3168" s="14"/>
      <c r="P3168" s="13" t="s">
        <v>17872</v>
      </c>
      <c r="Q3168" s="16" t="s">
        <v>19412</v>
      </c>
    </row>
    <row r="3169" customFormat="false" ht="72.35" hidden="false" customHeight="false" outlineLevel="0" collapsed="false">
      <c r="A3169" s="13" t="s">
        <v>19413</v>
      </c>
      <c r="B3169" s="14" t="s">
        <v>222</v>
      </c>
      <c r="C3169" s="13" t="s">
        <v>227</v>
      </c>
      <c r="D3169" s="14" t="s">
        <v>3746</v>
      </c>
      <c r="E3169" s="16" t="s">
        <v>19414</v>
      </c>
      <c r="F3169" s="14" t="s">
        <v>396</v>
      </c>
      <c r="G3169" s="16" t="s">
        <v>19415</v>
      </c>
      <c r="H3169" s="13" t="s">
        <v>19416</v>
      </c>
      <c r="I3169" s="13" t="s">
        <v>19417</v>
      </c>
      <c r="J3169" s="13" t="s">
        <v>19418</v>
      </c>
      <c r="K3169" s="13" t="s">
        <v>19419</v>
      </c>
      <c r="L3169" s="13" t="s">
        <v>19420</v>
      </c>
      <c r="M3169" s="13" t="s">
        <v>53</v>
      </c>
      <c r="N3169" s="13" t="s">
        <v>249</v>
      </c>
      <c r="O3169" s="14"/>
      <c r="P3169" s="13" t="s">
        <v>17872</v>
      </c>
      <c r="Q3169" s="16" t="s">
        <v>19421</v>
      </c>
    </row>
    <row r="3170" customFormat="false" ht="86.55" hidden="false" customHeight="false" outlineLevel="0" collapsed="false">
      <c r="A3170" s="13" t="s">
        <v>19422</v>
      </c>
      <c r="B3170" s="14" t="s">
        <v>222</v>
      </c>
      <c r="C3170" s="13" t="s">
        <v>227</v>
      </c>
      <c r="D3170" s="14" t="s">
        <v>3746</v>
      </c>
      <c r="E3170" s="16" t="s">
        <v>19423</v>
      </c>
      <c r="F3170" s="14" t="s">
        <v>396</v>
      </c>
      <c r="G3170" s="16" t="s">
        <v>19415</v>
      </c>
      <c r="H3170" s="13" t="s">
        <v>19416</v>
      </c>
      <c r="I3170" s="13" t="s">
        <v>19424</v>
      </c>
      <c r="J3170" s="13" t="s">
        <v>19425</v>
      </c>
      <c r="K3170" s="13" t="s">
        <v>19426</v>
      </c>
      <c r="L3170" s="14"/>
      <c r="M3170" s="13" t="s">
        <v>53</v>
      </c>
      <c r="N3170" s="13" t="s">
        <v>249</v>
      </c>
      <c r="O3170" s="14"/>
      <c r="P3170" s="13" t="s">
        <v>17872</v>
      </c>
      <c r="Q3170" s="16" t="s">
        <v>19427</v>
      </c>
    </row>
  </sheetData>
  <autoFilter ref="A1:Q317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0"/>
    <col collapsed="false" customWidth="true" hidden="false" outlineLevel="0" max="3" min="3" style="0" width="26"/>
    <col collapsed="false" customWidth="true" hidden="false" outlineLevel="0" max="4" min="4" style="0" width="11"/>
    <col collapsed="false" customWidth="true" hidden="false" outlineLevel="0" max="5" min="5" style="0" width="13"/>
    <col collapsed="false" customWidth="true" hidden="false" outlineLevel="0" max="6" min="6" style="0" width="30"/>
    <col collapsed="false" customWidth="true" hidden="false" outlineLevel="0" max="7" min="7" style="0" width="12"/>
  </cols>
  <sheetData>
    <row r="1" customFormat="false" ht="44" hidden="false" customHeight="false" outlineLevel="0" collapsed="false">
      <c r="A1" s="12" t="s">
        <v>235</v>
      </c>
      <c r="B1" s="12" t="s">
        <v>19428</v>
      </c>
      <c r="C1" s="11" t="s">
        <v>236</v>
      </c>
      <c r="D1" s="11" t="s">
        <v>237</v>
      </c>
      <c r="E1" s="12" t="s">
        <v>238</v>
      </c>
      <c r="F1" s="12" t="s">
        <v>19429</v>
      </c>
      <c r="G1" s="12" t="s">
        <v>19430</v>
      </c>
    </row>
    <row r="2" customFormat="false" ht="15" hidden="false" customHeight="false" outlineLevel="0" collapsed="false">
      <c r="A2" s="13" t="s">
        <v>596</v>
      </c>
      <c r="B2" s="15" t="s">
        <v>19431</v>
      </c>
      <c r="C2" s="14"/>
      <c r="D2" s="13" t="s">
        <v>599</v>
      </c>
      <c r="E2" s="13" t="s">
        <v>53</v>
      </c>
      <c r="F2" s="14" t="s">
        <v>19432</v>
      </c>
      <c r="G2" s="14" t="n">
        <f aca="false">COUNTIF(カード一覧!$I$2:$I$3170,A2)</f>
        <v>2</v>
      </c>
    </row>
    <row r="3" customFormat="false" ht="15" hidden="false" customHeight="false" outlineLevel="0" collapsed="false">
      <c r="A3" s="13" t="s">
        <v>606</v>
      </c>
      <c r="B3" s="15" t="s">
        <v>19433</v>
      </c>
      <c r="C3" s="13" t="s">
        <v>608</v>
      </c>
      <c r="D3" s="14"/>
      <c r="E3" s="13" t="s">
        <v>53</v>
      </c>
      <c r="F3" s="14" t="s">
        <v>19432</v>
      </c>
      <c r="G3" s="14" t="n">
        <f aca="false">COUNTIF(カード一覧!$I$2:$I$3170,A3)</f>
        <v>1</v>
      </c>
    </row>
    <row r="4" customFormat="false" ht="15" hidden="false" customHeight="false" outlineLevel="0" collapsed="false">
      <c r="A4" s="13" t="s">
        <v>613</v>
      </c>
      <c r="B4" s="15" t="s">
        <v>19434</v>
      </c>
      <c r="C4" s="13" t="s">
        <v>615</v>
      </c>
      <c r="D4" s="14"/>
      <c r="E4" s="13" t="s">
        <v>53</v>
      </c>
      <c r="F4" s="14" t="s">
        <v>19432</v>
      </c>
      <c r="G4" s="14" t="n">
        <f aca="false">COUNTIF(カード一覧!$I$2:$I$3170,A4)</f>
        <v>1</v>
      </c>
    </row>
    <row r="5" customFormat="false" ht="15" hidden="false" customHeight="false" outlineLevel="0" collapsed="false">
      <c r="A5" s="13" t="s">
        <v>619</v>
      </c>
      <c r="B5" s="15" t="s">
        <v>19435</v>
      </c>
      <c r="C5" s="14"/>
      <c r="D5" s="13" t="s">
        <v>622</v>
      </c>
      <c r="E5" s="13" t="s">
        <v>53</v>
      </c>
      <c r="F5" s="14" t="s">
        <v>19432</v>
      </c>
      <c r="G5" s="14" t="n">
        <f aca="false">COUNTIF(カード一覧!$I$2:$I$3170,A5)</f>
        <v>2</v>
      </c>
    </row>
    <row r="6" customFormat="false" ht="15" hidden="false" customHeight="false" outlineLevel="0" collapsed="false">
      <c r="A6" s="13" t="s">
        <v>19436</v>
      </c>
      <c r="B6" s="15" t="s">
        <v>19437</v>
      </c>
      <c r="C6" s="14"/>
      <c r="D6" s="14"/>
      <c r="E6" s="13" t="s">
        <v>53</v>
      </c>
      <c r="F6" s="13" t="s">
        <v>19438</v>
      </c>
      <c r="G6" s="14" t="n">
        <f aca="false">COUNTIF(カード一覧!$I$2:$I$3170,A6)</f>
        <v>0</v>
      </c>
    </row>
    <row r="7" customFormat="false" ht="15" hidden="false" customHeight="false" outlineLevel="0" collapsed="false">
      <c r="A7" s="13" t="s">
        <v>585</v>
      </c>
      <c r="B7" s="15" t="s">
        <v>19439</v>
      </c>
      <c r="C7" s="14"/>
      <c r="D7" s="14"/>
      <c r="E7" s="13" t="s">
        <v>53</v>
      </c>
      <c r="F7" s="13" t="s">
        <v>19440</v>
      </c>
      <c r="G7" s="14" t="n">
        <f aca="false">COUNTIF(カード一覧!$I$2:$I$3170,A7)</f>
        <v>2</v>
      </c>
    </row>
    <row r="8" customFormat="false" ht="15" hidden="false" customHeight="false" outlineLevel="0" collapsed="false">
      <c r="A8" s="13" t="s">
        <v>656</v>
      </c>
      <c r="B8" s="15" t="s">
        <v>19441</v>
      </c>
      <c r="C8" s="14"/>
      <c r="D8" s="14"/>
      <c r="E8" s="13" t="s">
        <v>53</v>
      </c>
      <c r="F8" s="13" t="s">
        <v>19442</v>
      </c>
      <c r="G8" s="14" t="n">
        <f aca="false">COUNTIF(カード一覧!$I$2:$I$3170,A8)</f>
        <v>2</v>
      </c>
    </row>
    <row r="9" customFormat="false" ht="15" hidden="false" customHeight="false" outlineLevel="0" collapsed="false">
      <c r="A9" s="13" t="s">
        <v>19443</v>
      </c>
      <c r="B9" s="15" t="s">
        <v>19444</v>
      </c>
      <c r="C9" s="14"/>
      <c r="D9" s="13" t="s">
        <v>19445</v>
      </c>
      <c r="E9" s="13" t="s">
        <v>56</v>
      </c>
      <c r="F9" s="14" t="s">
        <v>19446</v>
      </c>
      <c r="G9" s="14" t="n">
        <f aca="false">COUNTIF(カード一覧!$I$2:$I$3170,A9)</f>
        <v>0</v>
      </c>
    </row>
    <row r="10" customFormat="false" ht="15" hidden="false" customHeight="false" outlineLevel="0" collapsed="false">
      <c r="A10" s="13" t="s">
        <v>697</v>
      </c>
      <c r="B10" s="15" t="s">
        <v>19447</v>
      </c>
      <c r="C10" s="14"/>
      <c r="D10" s="13" t="s">
        <v>700</v>
      </c>
      <c r="E10" s="13" t="s">
        <v>56</v>
      </c>
      <c r="F10" s="14" t="s">
        <v>19446</v>
      </c>
      <c r="G10" s="14" t="n">
        <f aca="false">COUNTIF(カード一覧!$I$2:$I$3170,A10)</f>
        <v>4</v>
      </c>
    </row>
    <row r="11" customFormat="false" ht="15" hidden="false" customHeight="false" outlineLevel="0" collapsed="false">
      <c r="A11" s="13" t="s">
        <v>432</v>
      </c>
      <c r="B11" s="15" t="s">
        <v>19448</v>
      </c>
      <c r="C11" s="13" t="s">
        <v>434</v>
      </c>
      <c r="D11" s="14"/>
      <c r="E11" s="13" t="s">
        <v>53</v>
      </c>
      <c r="F11" s="13" t="s">
        <v>19449</v>
      </c>
      <c r="G11" s="14" t="n">
        <f aca="false">COUNTIF(カード一覧!$I$2:$I$3170,A11)</f>
        <v>1</v>
      </c>
    </row>
    <row r="12" customFormat="false" ht="15" hidden="false" customHeight="false" outlineLevel="0" collapsed="false">
      <c r="A12" s="13" t="s">
        <v>508</v>
      </c>
      <c r="B12" s="15" t="s">
        <v>19450</v>
      </c>
      <c r="C12" s="14"/>
      <c r="D12" s="14"/>
      <c r="E12" s="13" t="s">
        <v>56</v>
      </c>
      <c r="F12" s="14" t="s">
        <v>19446</v>
      </c>
      <c r="G12" s="14" t="n">
        <f aca="false">COUNTIF(カード一覧!$I$2:$I$3170,A12)</f>
        <v>7</v>
      </c>
    </row>
    <row r="13" customFormat="false" ht="15" hidden="false" customHeight="false" outlineLevel="0" collapsed="false">
      <c r="A13" s="13" t="s">
        <v>820</v>
      </c>
      <c r="B13" s="15" t="s">
        <v>19451</v>
      </c>
      <c r="C13" s="13" t="s">
        <v>822</v>
      </c>
      <c r="D13" s="14"/>
      <c r="E13" s="13" t="s">
        <v>52</v>
      </c>
      <c r="F13" s="13" t="s">
        <v>19452</v>
      </c>
      <c r="G13" s="14" t="n">
        <f aca="false">COUNTIF(カード一覧!$I$2:$I$3170,A13)</f>
        <v>1</v>
      </c>
    </row>
    <row r="14" customFormat="false" ht="15" hidden="false" customHeight="false" outlineLevel="0" collapsed="false">
      <c r="A14" s="13" t="s">
        <v>19453</v>
      </c>
      <c r="B14" s="15" t="s">
        <v>19454</v>
      </c>
      <c r="C14" s="14"/>
      <c r="D14" s="13" t="s">
        <v>19455</v>
      </c>
      <c r="E14" s="13" t="s">
        <v>53</v>
      </c>
      <c r="F14" s="14" t="s">
        <v>19432</v>
      </c>
      <c r="G14" s="14" t="n">
        <f aca="false">COUNTIF(カード一覧!$I$2:$I$3170,A14)</f>
        <v>0</v>
      </c>
    </row>
    <row r="15" customFormat="false" ht="15" hidden="false" customHeight="false" outlineLevel="0" collapsed="false">
      <c r="A15" s="13" t="s">
        <v>553</v>
      </c>
      <c r="B15" s="16" t="s">
        <v>19456</v>
      </c>
      <c r="C15" s="14"/>
      <c r="D15" s="14"/>
      <c r="E15" s="13" t="s">
        <v>54</v>
      </c>
      <c r="F15" s="14" t="s">
        <v>19457</v>
      </c>
      <c r="G15" s="14" t="n">
        <f aca="false">COUNTIF(カード一覧!$I$2:$I$3170,A15)</f>
        <v>1</v>
      </c>
    </row>
    <row r="16" customFormat="false" ht="15" hidden="false" customHeight="false" outlineLevel="0" collapsed="false">
      <c r="A16" s="13" t="s">
        <v>827</v>
      </c>
      <c r="B16" s="16" t="s">
        <v>19458</v>
      </c>
      <c r="C16" s="14"/>
      <c r="D16" s="14"/>
      <c r="E16" s="13" t="s">
        <v>54</v>
      </c>
      <c r="F16" s="14" t="s">
        <v>19459</v>
      </c>
      <c r="G16" s="14" t="n">
        <f aca="false">COUNTIF(カード一覧!$I$2:$I$3170,A16)</f>
        <v>1</v>
      </c>
    </row>
    <row r="17" customFormat="false" ht="15" hidden="false" customHeight="false" outlineLevel="0" collapsed="false">
      <c r="A17" s="13" t="s">
        <v>811</v>
      </c>
      <c r="B17" s="16" t="s">
        <v>19460</v>
      </c>
      <c r="C17" s="14"/>
      <c r="D17" s="14"/>
      <c r="E17" s="13" t="s">
        <v>53</v>
      </c>
      <c r="F17" s="14" t="s">
        <v>19461</v>
      </c>
      <c r="G17" s="14" t="n">
        <f aca="false">COUNTIF(カード一覧!$I$2:$I$3170,A17)</f>
        <v>1</v>
      </c>
    </row>
    <row r="18" customFormat="false" ht="15" hidden="false" customHeight="false" outlineLevel="0" collapsed="false">
      <c r="A18" s="13" t="s">
        <v>650</v>
      </c>
      <c r="B18" s="16" t="s">
        <v>19462</v>
      </c>
      <c r="C18" s="14"/>
      <c r="D18" s="14"/>
      <c r="E18" s="13" t="s">
        <v>53</v>
      </c>
      <c r="F18" s="14" t="s">
        <v>19432</v>
      </c>
      <c r="G18" s="14" t="n">
        <f aca="false">COUNTIF(カード一覧!$I$2:$I$3170,A18)</f>
        <v>2</v>
      </c>
    </row>
    <row r="19" customFormat="false" ht="15" hidden="false" customHeight="false" outlineLevel="0" collapsed="false">
      <c r="A19" s="13" t="s">
        <v>679</v>
      </c>
      <c r="B19" s="15" t="s">
        <v>19463</v>
      </c>
      <c r="C19" s="14"/>
      <c r="D19" s="14"/>
      <c r="E19" s="13" t="s">
        <v>56</v>
      </c>
      <c r="F19" s="14" t="s">
        <v>19464</v>
      </c>
      <c r="G19" s="14" t="n">
        <f aca="false">COUNTIF(カード一覧!$I$2:$I$3170,A19)</f>
        <v>24</v>
      </c>
    </row>
    <row r="20" customFormat="false" ht="15" hidden="false" customHeight="false" outlineLevel="0" collapsed="false">
      <c r="A20" s="13" t="s">
        <v>19465</v>
      </c>
      <c r="B20" s="15" t="s">
        <v>19466</v>
      </c>
      <c r="C20" s="14"/>
      <c r="D20" s="14"/>
      <c r="E20" s="13" t="s">
        <v>56</v>
      </c>
      <c r="F20" s="14" t="s">
        <v>19446</v>
      </c>
      <c r="G20" s="14" t="n">
        <f aca="false">COUNTIF(カード一覧!$I$2:$I$3170,A20)</f>
        <v>0</v>
      </c>
    </row>
    <row r="21" customFormat="false" ht="15" hidden="false" customHeight="false" outlineLevel="0" collapsed="false">
      <c r="A21" s="13" t="s">
        <v>716</v>
      </c>
      <c r="B21" s="15" t="s">
        <v>19467</v>
      </c>
      <c r="C21" s="14"/>
      <c r="D21" s="14"/>
      <c r="E21" s="13" t="s">
        <v>53</v>
      </c>
      <c r="F21" s="13" t="s">
        <v>19468</v>
      </c>
      <c r="G21" s="14" t="n">
        <f aca="false">COUNTIF(カード一覧!$I$2:$I$3170,A21)</f>
        <v>2</v>
      </c>
    </row>
    <row r="22" customFormat="false" ht="15" hidden="false" customHeight="false" outlineLevel="0" collapsed="false">
      <c r="A22" s="13" t="s">
        <v>723</v>
      </c>
      <c r="B22" s="15" t="s">
        <v>19469</v>
      </c>
      <c r="C22" s="14"/>
      <c r="D22" s="14"/>
      <c r="E22" s="13" t="s">
        <v>52</v>
      </c>
      <c r="F22" s="13" t="s">
        <v>19452</v>
      </c>
      <c r="G22" s="14" t="n">
        <f aca="false">COUNTIF(カード一覧!$I$2:$I$3170,A22)</f>
        <v>1</v>
      </c>
    </row>
    <row r="23" customFormat="false" ht="15" hidden="false" customHeight="false" outlineLevel="0" collapsed="false">
      <c r="A23" s="13" t="s">
        <v>793</v>
      </c>
      <c r="B23" s="15" t="s">
        <v>19470</v>
      </c>
      <c r="C23" s="14"/>
      <c r="D23" s="14"/>
      <c r="E23" s="13" t="s">
        <v>52</v>
      </c>
      <c r="F23" s="13" t="s">
        <v>19471</v>
      </c>
      <c r="G23" s="14" t="n">
        <f aca="false">COUNTIF(カード一覧!$I$2:$I$3170,A23)</f>
        <v>3</v>
      </c>
    </row>
    <row r="24" customFormat="false" ht="15" hidden="false" customHeight="false" outlineLevel="0" collapsed="false">
      <c r="A24" s="13" t="s">
        <v>756</v>
      </c>
      <c r="B24" s="15" t="s">
        <v>19472</v>
      </c>
      <c r="C24" s="14"/>
      <c r="D24" s="14"/>
      <c r="E24" s="13" t="s">
        <v>56</v>
      </c>
      <c r="F24" s="14" t="s">
        <v>19446</v>
      </c>
      <c r="G24" s="14" t="n">
        <f aca="false">COUNTIF(カード一覧!$I$2:$I$3170,A24)</f>
        <v>1</v>
      </c>
    </row>
    <row r="25" customFormat="false" ht="15" hidden="false" customHeight="false" outlineLevel="0" collapsed="false">
      <c r="A25" s="13" t="s">
        <v>763</v>
      </c>
      <c r="B25" s="15" t="s">
        <v>19473</v>
      </c>
      <c r="C25" s="13" t="s">
        <v>765</v>
      </c>
      <c r="D25" s="14"/>
      <c r="E25" s="13" t="s">
        <v>56</v>
      </c>
      <c r="F25" s="14" t="s">
        <v>19446</v>
      </c>
      <c r="G25" s="14" t="n">
        <f aca="false">COUNTIF(カード一覧!$I$2:$I$3170,A25)</f>
        <v>2</v>
      </c>
    </row>
    <row r="26" customFormat="false" ht="15" hidden="false" customHeight="false" outlineLevel="0" collapsed="false">
      <c r="A26" s="13" t="s">
        <v>532</v>
      </c>
      <c r="B26" s="15" t="s">
        <v>19474</v>
      </c>
      <c r="C26" s="14"/>
      <c r="D26" s="13" t="s">
        <v>535</v>
      </c>
      <c r="E26" s="13" t="s">
        <v>53</v>
      </c>
      <c r="F26" s="14" t="s">
        <v>19432</v>
      </c>
      <c r="G26" s="14" t="n">
        <f aca="false">COUNTIF(カード一覧!$I$2:$I$3170,A26)</f>
        <v>2</v>
      </c>
    </row>
    <row r="27" customFormat="false" ht="15" hidden="false" customHeight="false" outlineLevel="0" collapsed="false">
      <c r="A27" s="13" t="s">
        <v>494</v>
      </c>
      <c r="B27" s="15" t="s">
        <v>19475</v>
      </c>
      <c r="C27" s="14"/>
      <c r="D27" s="13" t="s">
        <v>497</v>
      </c>
      <c r="E27" s="13" t="s">
        <v>53</v>
      </c>
      <c r="F27" s="14" t="s">
        <v>19432</v>
      </c>
      <c r="G27" s="14" t="n">
        <f aca="false">COUNTIF(カード一覧!$I$2:$I$3170,A27)</f>
        <v>1</v>
      </c>
    </row>
    <row r="28" customFormat="false" ht="15" hidden="false" customHeight="false" outlineLevel="0" collapsed="false">
      <c r="A28" s="13" t="s">
        <v>663</v>
      </c>
      <c r="B28" s="15" t="s">
        <v>19476</v>
      </c>
      <c r="C28" s="14"/>
      <c r="D28" s="13" t="s">
        <v>341</v>
      </c>
      <c r="E28" s="13" t="s">
        <v>53</v>
      </c>
      <c r="F28" s="14" t="s">
        <v>19432</v>
      </c>
      <c r="G28" s="14" t="n">
        <f aca="false">COUNTIF(カード一覧!$I$2:$I$3170,A28)</f>
        <v>1</v>
      </c>
    </row>
    <row r="29" customFormat="false" ht="23.85" hidden="false" customHeight="false" outlineLevel="0" collapsed="false">
      <c r="A29" s="13" t="s">
        <v>834</v>
      </c>
      <c r="B29" s="15" t="s">
        <v>835</v>
      </c>
      <c r="C29" s="13" t="s">
        <v>836</v>
      </c>
      <c r="D29" s="14"/>
      <c r="E29" s="13" t="s">
        <v>56</v>
      </c>
      <c r="F29" s="13" t="s">
        <v>19477</v>
      </c>
      <c r="G29" s="14" t="n">
        <f aca="false">COUNTIF(カード一覧!$I$2:$I$3170,A29)</f>
        <v>18</v>
      </c>
    </row>
    <row r="30" customFormat="false" ht="23.85" hidden="false" customHeight="false" outlineLevel="0" collapsed="false">
      <c r="A30" s="13" t="s">
        <v>950</v>
      </c>
      <c r="B30" s="15" t="s">
        <v>951</v>
      </c>
      <c r="C30" s="13" t="s">
        <v>952</v>
      </c>
      <c r="D30" s="14"/>
      <c r="E30" s="13" t="s">
        <v>56</v>
      </c>
      <c r="F30" s="13" t="s">
        <v>19478</v>
      </c>
      <c r="G30" s="14" t="n">
        <f aca="false">COUNTIF(カード一覧!$I$2:$I$3170,A30)</f>
        <v>2</v>
      </c>
    </row>
    <row r="31" customFormat="false" ht="23.85" hidden="false" customHeight="false" outlineLevel="0" collapsed="false">
      <c r="A31" s="13" t="s">
        <v>927</v>
      </c>
      <c r="B31" s="15" t="s">
        <v>928</v>
      </c>
      <c r="C31" s="13" t="s">
        <v>929</v>
      </c>
      <c r="D31" s="14"/>
      <c r="E31" s="13" t="s">
        <v>56</v>
      </c>
      <c r="F31" s="13" t="s">
        <v>19479</v>
      </c>
      <c r="G31" s="14" t="n">
        <f aca="false">COUNTIF(カード一覧!$I$2:$I$3170,A31)</f>
        <v>23</v>
      </c>
    </row>
    <row r="32" customFormat="false" ht="23.85" hidden="false" customHeight="false" outlineLevel="0" collapsed="false">
      <c r="A32" s="13" t="s">
        <v>880</v>
      </c>
      <c r="B32" s="15" t="s">
        <v>881</v>
      </c>
      <c r="C32" s="13" t="s">
        <v>264</v>
      </c>
      <c r="D32" s="14"/>
      <c r="E32" s="13" t="s">
        <v>52</v>
      </c>
      <c r="F32" s="13" t="s">
        <v>19480</v>
      </c>
      <c r="G32" s="14" t="n">
        <f aca="false">COUNTIF(カード一覧!$I$2:$I$3170,A32)</f>
        <v>14</v>
      </c>
    </row>
    <row r="33" customFormat="false" ht="23.85" hidden="false" customHeight="false" outlineLevel="0" collapsed="false">
      <c r="A33" s="13" t="s">
        <v>1010</v>
      </c>
      <c r="B33" s="15" t="s">
        <v>1011</v>
      </c>
      <c r="C33" s="13" t="s">
        <v>1012</v>
      </c>
      <c r="D33" s="13" t="s">
        <v>1013</v>
      </c>
      <c r="E33" s="13" t="s">
        <v>56</v>
      </c>
      <c r="F33" s="13" t="s">
        <v>19481</v>
      </c>
      <c r="G33" s="14" t="n">
        <f aca="false">COUNTIF(カード一覧!$I$2:$I$3170,A33)</f>
        <v>8</v>
      </c>
    </row>
    <row r="34" customFormat="false" ht="23.85" hidden="false" customHeight="false" outlineLevel="0" collapsed="false">
      <c r="A34" s="13" t="s">
        <v>1028</v>
      </c>
      <c r="B34" s="15" t="s">
        <v>1029</v>
      </c>
      <c r="C34" s="13" t="s">
        <v>1030</v>
      </c>
      <c r="D34" s="13" t="s">
        <v>1031</v>
      </c>
      <c r="E34" s="13" t="s">
        <v>53</v>
      </c>
      <c r="F34" s="14" t="s">
        <v>19482</v>
      </c>
      <c r="G34" s="14" t="n">
        <f aca="false">COUNTIF(カード一覧!$I$2:$I$3170,A34)</f>
        <v>1</v>
      </c>
    </row>
    <row r="35" customFormat="false" ht="15" hidden="false" customHeight="false" outlineLevel="0" collapsed="false">
      <c r="A35" s="13" t="s">
        <v>980</v>
      </c>
      <c r="B35" s="15" t="s">
        <v>981</v>
      </c>
      <c r="C35" s="13" t="s">
        <v>982</v>
      </c>
      <c r="D35" s="13" t="s">
        <v>983</v>
      </c>
      <c r="E35" s="13" t="s">
        <v>53</v>
      </c>
      <c r="F35" s="14" t="s">
        <v>19483</v>
      </c>
      <c r="G35" s="14" t="n">
        <f aca="false">COUNTIF(カード一覧!$I$2:$I$3170,A35)</f>
        <v>1</v>
      </c>
    </row>
    <row r="36" customFormat="false" ht="15" hidden="false" customHeight="false" outlineLevel="0" collapsed="false">
      <c r="A36" s="13" t="s">
        <v>988</v>
      </c>
      <c r="B36" s="15" t="s">
        <v>989</v>
      </c>
      <c r="C36" s="13" t="s">
        <v>990</v>
      </c>
      <c r="D36" s="13" t="s">
        <v>991</v>
      </c>
      <c r="E36" s="13" t="s">
        <v>53</v>
      </c>
      <c r="F36" s="14" t="s">
        <v>19483</v>
      </c>
      <c r="G36" s="14" t="n">
        <f aca="false">COUNTIF(カード一覧!$I$2:$I$3170,A36)</f>
        <v>1</v>
      </c>
    </row>
    <row r="37" customFormat="false" ht="29.85" hidden="false" customHeight="false" outlineLevel="0" collapsed="false">
      <c r="A37" s="13" t="s">
        <v>919</v>
      </c>
      <c r="B37" s="16" t="s">
        <v>920</v>
      </c>
      <c r="C37" s="14"/>
      <c r="D37" s="14"/>
      <c r="E37" s="13" t="s">
        <v>54</v>
      </c>
      <c r="F37" s="14" t="s">
        <v>19484</v>
      </c>
      <c r="G37" s="14" t="n">
        <f aca="false">COUNTIF(カード一覧!$I$2:$I$3170,A37)</f>
        <v>1</v>
      </c>
    </row>
    <row r="38" customFormat="false" ht="29.85" hidden="false" customHeight="false" outlineLevel="0" collapsed="false">
      <c r="A38" s="13" t="s">
        <v>923</v>
      </c>
      <c r="B38" s="16" t="s">
        <v>924</v>
      </c>
      <c r="C38" s="14"/>
      <c r="D38" s="14"/>
      <c r="E38" s="13" t="s">
        <v>54</v>
      </c>
      <c r="F38" s="14" t="s">
        <v>19485</v>
      </c>
      <c r="G38" s="14" t="n">
        <f aca="false">COUNTIF(カード一覧!$I$2:$I$3170,A38)</f>
        <v>2</v>
      </c>
    </row>
    <row r="39" customFormat="false" ht="29.85" hidden="false" customHeight="false" outlineLevel="0" collapsed="false">
      <c r="A39" s="13" t="s">
        <v>995</v>
      </c>
      <c r="B39" s="16" t="s">
        <v>996</v>
      </c>
      <c r="C39" s="14"/>
      <c r="D39" s="14"/>
      <c r="E39" s="13" t="s">
        <v>53</v>
      </c>
      <c r="F39" s="14" t="s">
        <v>19486</v>
      </c>
      <c r="G39" s="14" t="n">
        <f aca="false">COUNTIF(カード一覧!$I$2:$I$3170,A39)</f>
        <v>1</v>
      </c>
    </row>
    <row r="40" customFormat="false" ht="23.85" hidden="false" customHeight="false" outlineLevel="0" collapsed="false">
      <c r="A40" s="13" t="s">
        <v>1039</v>
      </c>
      <c r="B40" s="15" t="s">
        <v>1040</v>
      </c>
      <c r="C40" s="13" t="s">
        <v>1041</v>
      </c>
      <c r="D40" s="14"/>
      <c r="E40" s="13" t="s">
        <v>56</v>
      </c>
      <c r="F40" s="13" t="s">
        <v>19487</v>
      </c>
      <c r="G40" s="14" t="n">
        <f aca="false">COUNTIF(カード一覧!$I$2:$I$3170,A40)</f>
        <v>1</v>
      </c>
    </row>
    <row r="41" customFormat="false" ht="23.85" hidden="false" customHeight="false" outlineLevel="0" collapsed="false">
      <c r="A41" s="13" t="s">
        <v>1057</v>
      </c>
      <c r="B41" s="15" t="s">
        <v>1058</v>
      </c>
      <c r="C41" s="13" t="s">
        <v>1059</v>
      </c>
      <c r="D41" s="14"/>
      <c r="E41" s="13" t="s">
        <v>52</v>
      </c>
      <c r="F41" s="13" t="s">
        <v>19488</v>
      </c>
      <c r="G41" s="14" t="n">
        <f aca="false">COUNTIF(カード一覧!$I$2:$I$3170,A41)</f>
        <v>6</v>
      </c>
    </row>
    <row r="42" customFormat="false" ht="15" hidden="false" customHeight="false" outlineLevel="0" collapsed="false">
      <c r="A42" s="13" t="s">
        <v>1079</v>
      </c>
      <c r="B42" s="16" t="s">
        <v>1080</v>
      </c>
      <c r="C42" s="14"/>
      <c r="D42" s="14"/>
      <c r="E42" s="13" t="s">
        <v>54</v>
      </c>
      <c r="F42" s="14" t="s">
        <v>19489</v>
      </c>
      <c r="G42" s="14" t="n">
        <f aca="false">COUNTIF(カード一覧!$I$2:$I$3170,A42)</f>
        <v>3</v>
      </c>
    </row>
    <row r="43" customFormat="false" ht="23.85" hidden="false" customHeight="false" outlineLevel="0" collapsed="false">
      <c r="A43" s="13" t="s">
        <v>1088</v>
      </c>
      <c r="B43" s="15" t="s">
        <v>1089</v>
      </c>
      <c r="C43" s="13" t="s">
        <v>1090</v>
      </c>
      <c r="D43" s="14"/>
      <c r="E43" s="13" t="s">
        <v>56</v>
      </c>
      <c r="F43" s="13" t="s">
        <v>19490</v>
      </c>
      <c r="G43" s="14" t="n">
        <f aca="false">COUNTIF(カード一覧!$I$2:$I$3170,A43)</f>
        <v>2</v>
      </c>
    </row>
    <row r="44" customFormat="false" ht="23.85" hidden="false" customHeight="false" outlineLevel="0" collapsed="false">
      <c r="A44" s="13" t="s">
        <v>1098</v>
      </c>
      <c r="B44" s="15" t="s">
        <v>1099</v>
      </c>
      <c r="C44" s="14"/>
      <c r="D44" s="14"/>
      <c r="E44" s="13" t="s">
        <v>53</v>
      </c>
      <c r="F44" s="13" t="s">
        <v>19491</v>
      </c>
      <c r="G44" s="14" t="n">
        <f aca="false">COUNTIF(カード一覧!$I$2:$I$3170,A44)</f>
        <v>3</v>
      </c>
    </row>
    <row r="45" customFormat="false" ht="15" hidden="false" customHeight="false" outlineLevel="0" collapsed="false">
      <c r="A45" s="13" t="s">
        <v>1110</v>
      </c>
      <c r="B45" s="16" t="s">
        <v>1111</v>
      </c>
      <c r="C45" s="13" t="s">
        <v>1112</v>
      </c>
      <c r="D45" s="14"/>
      <c r="E45" s="13" t="s">
        <v>53</v>
      </c>
      <c r="F45" s="13" t="s">
        <v>19492</v>
      </c>
      <c r="G45" s="14" t="n">
        <f aca="false">COUNTIF(カード一覧!$I$2:$I$3170,A45)</f>
        <v>3</v>
      </c>
    </row>
    <row r="46" customFormat="false" ht="23.85" hidden="false" customHeight="false" outlineLevel="0" collapsed="false">
      <c r="A46" s="13" t="s">
        <v>1121</v>
      </c>
      <c r="B46" s="15" t="s">
        <v>19493</v>
      </c>
      <c r="C46" s="13" t="s">
        <v>1123</v>
      </c>
      <c r="D46" s="14"/>
      <c r="E46" s="13" t="s">
        <v>53</v>
      </c>
      <c r="F46" s="14" t="s">
        <v>19494</v>
      </c>
      <c r="G46" s="14" t="n">
        <f aca="false">COUNTIF(カード一覧!$I$2:$I$3170,A46)</f>
        <v>1</v>
      </c>
    </row>
    <row r="47" customFormat="false" ht="23.85" hidden="false" customHeight="false" outlineLevel="0" collapsed="false">
      <c r="A47" s="13" t="s">
        <v>1130</v>
      </c>
      <c r="B47" s="15" t="s">
        <v>1131</v>
      </c>
      <c r="C47" s="13" t="s">
        <v>1132</v>
      </c>
      <c r="D47" s="13" t="s">
        <v>1133</v>
      </c>
      <c r="E47" s="13" t="s">
        <v>53</v>
      </c>
      <c r="F47" s="13" t="s">
        <v>19495</v>
      </c>
      <c r="G47" s="14" t="n">
        <f aca="false">COUNTIF(カード一覧!$I$2:$I$3170,A47)</f>
        <v>2</v>
      </c>
    </row>
    <row r="48" customFormat="false" ht="23.85" hidden="false" customHeight="false" outlineLevel="0" collapsed="false">
      <c r="A48" s="13" t="s">
        <v>1140</v>
      </c>
      <c r="B48" s="15" t="s">
        <v>1141</v>
      </c>
      <c r="C48" s="13" t="s">
        <v>1142</v>
      </c>
      <c r="D48" s="14"/>
      <c r="E48" s="13" t="s">
        <v>56</v>
      </c>
      <c r="F48" s="13" t="s">
        <v>19496</v>
      </c>
      <c r="G48" s="14" t="n">
        <f aca="false">COUNTIF(カード一覧!$I$2:$I$3170,A48)</f>
        <v>1</v>
      </c>
    </row>
    <row r="49" customFormat="false" ht="23.85" hidden="false" customHeight="false" outlineLevel="0" collapsed="false">
      <c r="A49" s="13" t="s">
        <v>1150</v>
      </c>
      <c r="B49" s="15" t="s">
        <v>1151</v>
      </c>
      <c r="C49" s="13" t="s">
        <v>1152</v>
      </c>
      <c r="D49" s="14"/>
      <c r="E49" s="13" t="s">
        <v>56</v>
      </c>
      <c r="F49" s="13" t="s">
        <v>19497</v>
      </c>
      <c r="G49" s="14" t="n">
        <f aca="false">COUNTIF(カード一覧!$I$2:$I$3170,A49)</f>
        <v>10</v>
      </c>
    </row>
    <row r="50" customFormat="false" ht="23.85" hidden="false" customHeight="false" outlineLevel="0" collapsed="false">
      <c r="A50" s="13" t="s">
        <v>1209</v>
      </c>
      <c r="B50" s="15" t="s">
        <v>1210</v>
      </c>
      <c r="C50" s="13" t="s">
        <v>1211</v>
      </c>
      <c r="D50" s="14"/>
      <c r="E50" s="13" t="s">
        <v>56</v>
      </c>
      <c r="F50" s="13" t="s">
        <v>19497</v>
      </c>
      <c r="G50" s="14" t="n">
        <f aca="false">COUNTIF(カード一覧!$I$2:$I$3170,A50)</f>
        <v>10</v>
      </c>
    </row>
    <row r="51" customFormat="false" ht="23.85" hidden="false" customHeight="false" outlineLevel="0" collapsed="false">
      <c r="A51" s="13" t="s">
        <v>1245</v>
      </c>
      <c r="B51" s="15" t="s">
        <v>1246</v>
      </c>
      <c r="C51" s="13" t="s">
        <v>1247</v>
      </c>
      <c r="D51" s="13" t="s">
        <v>1248</v>
      </c>
      <c r="E51" s="13" t="s">
        <v>53</v>
      </c>
      <c r="F51" s="13" t="s">
        <v>19498</v>
      </c>
      <c r="G51" s="14" t="n">
        <f aca="false">COUNTIF(カード一覧!$I$2:$I$3170,A51)</f>
        <v>9</v>
      </c>
    </row>
    <row r="52" customFormat="false" ht="23.85" hidden="false" customHeight="false" outlineLevel="0" collapsed="false">
      <c r="A52" s="13" t="s">
        <v>1274</v>
      </c>
      <c r="B52" s="15" t="s">
        <v>1275</v>
      </c>
      <c r="C52" s="13" t="s">
        <v>1276</v>
      </c>
      <c r="D52" s="14"/>
      <c r="E52" s="13" t="s">
        <v>56</v>
      </c>
      <c r="F52" s="13" t="s">
        <v>19497</v>
      </c>
      <c r="G52" s="14" t="n">
        <f aca="false">COUNTIF(カード一覧!$I$2:$I$3170,A52)</f>
        <v>11</v>
      </c>
    </row>
    <row r="53" customFormat="false" ht="23.85" hidden="false" customHeight="false" outlineLevel="0" collapsed="false">
      <c r="A53" s="13" t="s">
        <v>1309</v>
      </c>
      <c r="B53" s="15" t="s">
        <v>1310</v>
      </c>
      <c r="C53" s="13" t="s">
        <v>1311</v>
      </c>
      <c r="D53" s="14"/>
      <c r="E53" s="13" t="s">
        <v>56</v>
      </c>
      <c r="F53" s="13" t="s">
        <v>19497</v>
      </c>
      <c r="G53" s="14" t="n">
        <f aca="false">COUNTIF(カード一覧!$I$2:$I$3170,A53)</f>
        <v>8</v>
      </c>
    </row>
    <row r="54" customFormat="false" ht="29.85" hidden="false" customHeight="false" outlineLevel="0" collapsed="false">
      <c r="A54" s="13" t="s">
        <v>1334</v>
      </c>
      <c r="B54" s="16" t="s">
        <v>1335</v>
      </c>
      <c r="C54" s="14"/>
      <c r="D54" s="14"/>
      <c r="E54" s="13" t="s">
        <v>54</v>
      </c>
      <c r="F54" s="14" t="s">
        <v>19499</v>
      </c>
      <c r="G54" s="14" t="n">
        <f aca="false">COUNTIF(カード一覧!$I$2:$I$3170,A54)</f>
        <v>2</v>
      </c>
    </row>
    <row r="55" customFormat="false" ht="29.85" hidden="false" customHeight="false" outlineLevel="0" collapsed="false">
      <c r="A55" s="13" t="s">
        <v>1346</v>
      </c>
      <c r="B55" s="15" t="s">
        <v>1347</v>
      </c>
      <c r="C55" s="14"/>
      <c r="D55" s="14"/>
      <c r="E55" s="13" t="s">
        <v>55</v>
      </c>
      <c r="F55" s="14" t="s">
        <v>19500</v>
      </c>
      <c r="G55" s="14" t="n">
        <f aca="false">COUNTIF(カード一覧!$I$2:$I$3170,A55)</f>
        <v>3</v>
      </c>
    </row>
    <row r="56" customFormat="false" ht="15" hidden="false" customHeight="false" outlineLevel="0" collapsed="false">
      <c r="A56" s="13" t="s">
        <v>1187</v>
      </c>
      <c r="B56" s="16" t="s">
        <v>1188</v>
      </c>
      <c r="C56" s="14"/>
      <c r="D56" s="14"/>
      <c r="E56" s="13" t="s">
        <v>56</v>
      </c>
      <c r="F56" s="13" t="s">
        <v>19501</v>
      </c>
      <c r="G56" s="14" t="n">
        <f aca="false">COUNTIF(カード一覧!$I$2:$I$3170,A56)</f>
        <v>3</v>
      </c>
    </row>
    <row r="57" customFormat="false" ht="15" hidden="false" customHeight="false" outlineLevel="0" collapsed="false">
      <c r="A57" s="13" t="s">
        <v>1197</v>
      </c>
      <c r="B57" s="16" t="s">
        <v>1198</v>
      </c>
      <c r="C57" s="14"/>
      <c r="D57" s="14"/>
      <c r="E57" s="13" t="s">
        <v>56</v>
      </c>
      <c r="F57" s="13" t="s">
        <v>19501</v>
      </c>
      <c r="G57" s="14" t="n">
        <f aca="false">COUNTIF(カード一覧!$I$2:$I$3170,A57)</f>
        <v>3</v>
      </c>
    </row>
    <row r="58" customFormat="false" ht="23.85" hidden="false" customHeight="false" outlineLevel="0" collapsed="false">
      <c r="A58" s="13" t="s">
        <v>1361</v>
      </c>
      <c r="B58" s="15" t="s">
        <v>1362</v>
      </c>
      <c r="C58" s="13" t="s">
        <v>1363</v>
      </c>
      <c r="D58" s="14"/>
      <c r="E58" s="13" t="s">
        <v>53</v>
      </c>
      <c r="F58" s="13" t="s">
        <v>19502</v>
      </c>
      <c r="G58" s="14" t="n">
        <f aca="false">COUNTIF(カード一覧!$I$2:$I$3170,A58)</f>
        <v>10</v>
      </c>
    </row>
    <row r="59" customFormat="false" ht="15" hidden="false" customHeight="false" outlineLevel="0" collapsed="false">
      <c r="A59" s="13" t="s">
        <v>1397</v>
      </c>
      <c r="B59" s="16" t="s">
        <v>1398</v>
      </c>
      <c r="C59" s="14"/>
      <c r="D59" s="14"/>
      <c r="E59" s="13" t="s">
        <v>54</v>
      </c>
      <c r="F59" s="14" t="s">
        <v>19503</v>
      </c>
      <c r="G59" s="14" t="n">
        <f aca="false">COUNTIF(カード一覧!$I$2:$I$3170,A59)</f>
        <v>4</v>
      </c>
    </row>
    <row r="60" customFormat="false" ht="15" hidden="false" customHeight="false" outlineLevel="0" collapsed="false">
      <c r="A60" s="13" t="s">
        <v>1410</v>
      </c>
      <c r="B60" s="16" t="s">
        <v>1411</v>
      </c>
      <c r="C60" s="14"/>
      <c r="D60" s="14"/>
      <c r="E60" s="13" t="s">
        <v>54</v>
      </c>
      <c r="F60" s="14" t="s">
        <v>19503</v>
      </c>
      <c r="G60" s="14" t="n">
        <f aca="false">COUNTIF(カード一覧!$I$2:$I$3170,A60)</f>
        <v>2</v>
      </c>
    </row>
    <row r="61" customFormat="false" ht="15" hidden="false" customHeight="false" outlineLevel="0" collapsed="false">
      <c r="A61" s="13" t="s">
        <v>1418</v>
      </c>
      <c r="B61" s="16" t="s">
        <v>1419</v>
      </c>
      <c r="C61" s="14"/>
      <c r="D61" s="14"/>
      <c r="E61" s="13" t="s">
        <v>54</v>
      </c>
      <c r="F61" s="14" t="s">
        <v>19503</v>
      </c>
      <c r="G61" s="14" t="n">
        <f aca="false">COUNTIF(カード一覧!$I$2:$I$3170,A61)</f>
        <v>4</v>
      </c>
    </row>
    <row r="62" customFormat="false" ht="15" hidden="false" customHeight="false" outlineLevel="0" collapsed="false">
      <c r="A62" s="13" t="s">
        <v>1432</v>
      </c>
      <c r="B62" s="15" t="s">
        <v>1433</v>
      </c>
      <c r="C62" s="14"/>
      <c r="D62" s="14"/>
      <c r="E62" s="13" t="s">
        <v>55</v>
      </c>
      <c r="F62" s="14" t="s">
        <v>19504</v>
      </c>
      <c r="G62" s="14" t="n">
        <f aca="false">COUNTIF(カード一覧!$I$2:$I$3170,A62)</f>
        <v>4</v>
      </c>
    </row>
    <row r="63" customFormat="false" ht="23.85" hidden="false" customHeight="false" outlineLevel="0" collapsed="false">
      <c r="A63" s="13" t="s">
        <v>1443</v>
      </c>
      <c r="B63" s="15" t="s">
        <v>1444</v>
      </c>
      <c r="C63" s="13" t="s">
        <v>1445</v>
      </c>
      <c r="D63" s="14"/>
      <c r="E63" s="13" t="s">
        <v>53</v>
      </c>
      <c r="F63" s="13" t="s">
        <v>19505</v>
      </c>
      <c r="G63" s="14" t="n">
        <f aca="false">COUNTIF(カード一覧!$I$2:$I$3170,A63)</f>
        <v>1</v>
      </c>
    </row>
    <row r="64" customFormat="false" ht="15" hidden="false" customHeight="false" outlineLevel="0" collapsed="false">
      <c r="A64" s="13" t="s">
        <v>1453</v>
      </c>
      <c r="B64" s="15" t="s">
        <v>1454</v>
      </c>
      <c r="C64" s="14"/>
      <c r="D64" s="14"/>
      <c r="E64" s="13" t="s">
        <v>55</v>
      </c>
      <c r="F64" s="14" t="s">
        <v>19504</v>
      </c>
      <c r="G64" s="14" t="n">
        <f aca="false">COUNTIF(カード一覧!$I$2:$I$3170,A64)</f>
        <v>3</v>
      </c>
    </row>
    <row r="65" customFormat="false" ht="15" hidden="false" customHeight="false" outlineLevel="0" collapsed="false">
      <c r="A65" s="13" t="s">
        <v>1465</v>
      </c>
      <c r="B65" s="15" t="s">
        <v>1466</v>
      </c>
      <c r="C65" s="14"/>
      <c r="D65" s="14"/>
      <c r="E65" s="13" t="s">
        <v>55</v>
      </c>
      <c r="F65" s="14" t="s">
        <v>19504</v>
      </c>
      <c r="G65" s="14" t="n">
        <f aca="false">COUNTIF(カード一覧!$I$2:$I$3170,A65)</f>
        <v>1</v>
      </c>
    </row>
    <row r="66" customFormat="false" ht="23.85" hidden="false" customHeight="false" outlineLevel="0" collapsed="false">
      <c r="A66" s="13" t="s">
        <v>1533</v>
      </c>
      <c r="B66" s="15" t="s">
        <v>1534</v>
      </c>
      <c r="C66" s="13" t="s">
        <v>1535</v>
      </c>
      <c r="D66" s="14"/>
      <c r="E66" s="13" t="s">
        <v>52</v>
      </c>
      <c r="F66" s="13" t="s">
        <v>19506</v>
      </c>
      <c r="G66" s="14" t="n">
        <f aca="false">COUNTIF(カード一覧!$I$2:$I$3170,A66)</f>
        <v>12</v>
      </c>
    </row>
    <row r="67" customFormat="false" ht="23.85" hidden="false" customHeight="false" outlineLevel="0" collapsed="false">
      <c r="A67" s="13" t="s">
        <v>1569</v>
      </c>
      <c r="B67" s="15" t="s">
        <v>1570</v>
      </c>
      <c r="C67" s="13" t="s">
        <v>1571</v>
      </c>
      <c r="D67" s="14"/>
      <c r="E67" s="13" t="s">
        <v>53</v>
      </c>
      <c r="F67" s="13" t="s">
        <v>19507</v>
      </c>
      <c r="G67" s="14" t="n">
        <f aca="false">COUNTIF(カード一覧!$I$2:$I$3170,A67)</f>
        <v>3</v>
      </c>
    </row>
    <row r="68" customFormat="false" ht="29.85" hidden="false" customHeight="false" outlineLevel="0" collapsed="false">
      <c r="A68" s="13" t="s">
        <v>1582</v>
      </c>
      <c r="B68" s="16" t="s">
        <v>1583</v>
      </c>
      <c r="C68" s="14"/>
      <c r="D68" s="14"/>
      <c r="E68" s="13" t="s">
        <v>53</v>
      </c>
      <c r="F68" s="13" t="s">
        <v>19508</v>
      </c>
      <c r="G68" s="14" t="n">
        <f aca="false">COUNTIF(カード一覧!$I$2:$I$3170,A68)</f>
        <v>12</v>
      </c>
    </row>
    <row r="69" customFormat="false" ht="29.85" hidden="false" customHeight="false" outlineLevel="0" collapsed="false">
      <c r="A69" s="13" t="s">
        <v>1614</v>
      </c>
      <c r="B69" s="16" t="s">
        <v>1615</v>
      </c>
      <c r="C69" s="14"/>
      <c r="D69" s="14"/>
      <c r="E69" s="13" t="s">
        <v>54</v>
      </c>
      <c r="F69" s="14" t="s">
        <v>19499</v>
      </c>
      <c r="G69" s="14" t="n">
        <f aca="false">COUNTIF(カード一覧!$I$2:$I$3170,A69)</f>
        <v>2</v>
      </c>
    </row>
    <row r="70" customFormat="false" ht="15" hidden="false" customHeight="false" outlineLevel="0" collapsed="false">
      <c r="A70" s="13" t="s">
        <v>1623</v>
      </c>
      <c r="B70" s="15" t="s">
        <v>1624</v>
      </c>
      <c r="C70" s="14"/>
      <c r="D70" s="14"/>
      <c r="E70" s="13" t="s">
        <v>55</v>
      </c>
      <c r="F70" s="14" t="s">
        <v>19504</v>
      </c>
      <c r="G70" s="14" t="n">
        <f aca="false">COUNTIF(カード一覧!$I$2:$I$3170,A70)</f>
        <v>3</v>
      </c>
    </row>
    <row r="71" customFormat="false" ht="15" hidden="false" customHeight="false" outlineLevel="0" collapsed="false">
      <c r="A71" s="13" t="s">
        <v>1634</v>
      </c>
      <c r="B71" s="15" t="s">
        <v>1635</v>
      </c>
      <c r="C71" s="14"/>
      <c r="D71" s="14"/>
      <c r="E71" s="13" t="s">
        <v>55</v>
      </c>
      <c r="F71" s="14" t="s">
        <v>19504</v>
      </c>
      <c r="G71" s="14" t="n">
        <f aca="false">COUNTIF(カード一覧!$I$2:$I$3170,A71)</f>
        <v>5</v>
      </c>
    </row>
    <row r="72" customFormat="false" ht="15" hidden="false" customHeight="false" outlineLevel="0" collapsed="false">
      <c r="A72" s="13" t="s">
        <v>1650</v>
      </c>
      <c r="B72" s="15" t="s">
        <v>1651</v>
      </c>
      <c r="C72" s="14"/>
      <c r="D72" s="14"/>
      <c r="E72" s="13" t="s">
        <v>55</v>
      </c>
      <c r="F72" s="14" t="s">
        <v>19504</v>
      </c>
      <c r="G72" s="14" t="n">
        <f aca="false">COUNTIF(カード一覧!$I$2:$I$3170,A72)</f>
        <v>4</v>
      </c>
    </row>
    <row r="73" customFormat="false" ht="15" hidden="false" customHeight="false" outlineLevel="0" collapsed="false">
      <c r="A73" s="13" t="s">
        <v>1664</v>
      </c>
      <c r="B73" s="16" t="s">
        <v>1665</v>
      </c>
      <c r="C73" s="14"/>
      <c r="D73" s="14"/>
      <c r="E73" s="13" t="s">
        <v>54</v>
      </c>
      <c r="F73" s="14" t="s">
        <v>19503</v>
      </c>
      <c r="G73" s="14" t="n">
        <f aca="false">COUNTIF(カード一覧!$I$2:$I$3170,A73)</f>
        <v>3</v>
      </c>
    </row>
    <row r="74" customFormat="false" ht="15" hidden="false" customHeight="false" outlineLevel="0" collapsed="false">
      <c r="A74" s="13" t="s">
        <v>1677</v>
      </c>
      <c r="B74" s="15" t="s">
        <v>1678</v>
      </c>
      <c r="C74" s="14"/>
      <c r="D74" s="14"/>
      <c r="E74" s="13" t="s">
        <v>55</v>
      </c>
      <c r="F74" s="14" t="s">
        <v>19509</v>
      </c>
      <c r="G74" s="14" t="n">
        <f aca="false">COUNTIF(カード一覧!$I$2:$I$3170,A74)</f>
        <v>2</v>
      </c>
    </row>
    <row r="75" customFormat="false" ht="23.85" hidden="false" customHeight="false" outlineLevel="0" collapsed="false">
      <c r="A75" s="13" t="s">
        <v>1687</v>
      </c>
      <c r="B75" s="15" t="s">
        <v>1688</v>
      </c>
      <c r="C75" s="13" t="s">
        <v>1689</v>
      </c>
      <c r="D75" s="14"/>
      <c r="E75" s="13" t="s">
        <v>56</v>
      </c>
      <c r="F75" s="13" t="s">
        <v>19497</v>
      </c>
      <c r="G75" s="14" t="n">
        <f aca="false">COUNTIF(カード一覧!$I$2:$I$3170,A75)</f>
        <v>4</v>
      </c>
    </row>
    <row r="76" customFormat="false" ht="29.85" hidden="false" customHeight="false" outlineLevel="0" collapsed="false">
      <c r="A76" s="13" t="s">
        <v>1706</v>
      </c>
      <c r="B76" s="16" t="s">
        <v>1707</v>
      </c>
      <c r="C76" s="14"/>
      <c r="D76" s="14"/>
      <c r="E76" s="13" t="s">
        <v>54</v>
      </c>
      <c r="F76" s="14" t="s">
        <v>19503</v>
      </c>
      <c r="G76" s="14" t="n">
        <f aca="false">COUNTIF(カード一覧!$I$2:$I$3170,A76)</f>
        <v>2</v>
      </c>
    </row>
    <row r="77" customFormat="false" ht="15" hidden="false" customHeight="false" outlineLevel="0" collapsed="false">
      <c r="A77" s="13" t="s">
        <v>1716</v>
      </c>
      <c r="B77" s="16" t="s">
        <v>1717</v>
      </c>
      <c r="C77" s="14"/>
      <c r="D77" s="14"/>
      <c r="E77" s="13" t="s">
        <v>54</v>
      </c>
      <c r="F77" s="14" t="s">
        <v>19510</v>
      </c>
      <c r="G77" s="14" t="n">
        <f aca="false">COUNTIF(カード一覧!$I$2:$I$3170,A77)</f>
        <v>5</v>
      </c>
    </row>
    <row r="78" customFormat="false" ht="15" hidden="false" customHeight="false" outlineLevel="0" collapsed="false">
      <c r="A78" s="13" t="s">
        <v>1734</v>
      </c>
      <c r="B78" s="16" t="s">
        <v>1735</v>
      </c>
      <c r="C78" s="14"/>
      <c r="D78" s="14"/>
      <c r="E78" s="13" t="s">
        <v>54</v>
      </c>
      <c r="F78" s="14" t="s">
        <v>19510</v>
      </c>
      <c r="G78" s="14" t="n">
        <f aca="false">COUNTIF(カード一覧!$I$2:$I$3170,A78)</f>
        <v>5</v>
      </c>
    </row>
    <row r="79" customFormat="false" ht="15" hidden="false" customHeight="false" outlineLevel="0" collapsed="false">
      <c r="A79" s="13" t="s">
        <v>1750</v>
      </c>
      <c r="B79" s="16" t="s">
        <v>1751</v>
      </c>
      <c r="C79" s="14"/>
      <c r="D79" s="14"/>
      <c r="E79" s="13" t="s">
        <v>54</v>
      </c>
      <c r="F79" s="14" t="s">
        <v>19510</v>
      </c>
      <c r="G79" s="14" t="n">
        <f aca="false">COUNTIF(カード一覧!$I$2:$I$3170,A79)</f>
        <v>3</v>
      </c>
    </row>
    <row r="80" customFormat="false" ht="15" hidden="false" customHeight="false" outlineLevel="0" collapsed="false">
      <c r="A80" s="13" t="s">
        <v>1772</v>
      </c>
      <c r="B80" s="16" t="s">
        <v>1773</v>
      </c>
      <c r="C80" s="14"/>
      <c r="D80" s="14"/>
      <c r="E80" s="13" t="s">
        <v>54</v>
      </c>
      <c r="F80" s="14" t="s">
        <v>19510</v>
      </c>
      <c r="G80" s="14" t="n">
        <f aca="false">COUNTIF(カード一覧!$I$2:$I$3170,A80)</f>
        <v>2</v>
      </c>
    </row>
    <row r="81" customFormat="false" ht="15" hidden="false" customHeight="false" outlineLevel="0" collapsed="false">
      <c r="A81" s="13" t="s">
        <v>1780</v>
      </c>
      <c r="B81" s="16" t="s">
        <v>1781</v>
      </c>
      <c r="C81" s="14"/>
      <c r="D81" s="14"/>
      <c r="E81" s="13" t="s">
        <v>54</v>
      </c>
      <c r="F81" s="14" t="s">
        <v>19510</v>
      </c>
      <c r="G81" s="14" t="n">
        <f aca="false">COUNTIF(カード一覧!$I$2:$I$3170,A81)</f>
        <v>2</v>
      </c>
    </row>
    <row r="82" customFormat="false" ht="15" hidden="false" customHeight="false" outlineLevel="0" collapsed="false">
      <c r="A82" s="13" t="s">
        <v>1761</v>
      </c>
      <c r="B82" s="15" t="s">
        <v>1762</v>
      </c>
      <c r="C82" s="14"/>
      <c r="D82" s="14"/>
      <c r="E82" s="13" t="s">
        <v>55</v>
      </c>
      <c r="F82" s="14" t="s">
        <v>19509</v>
      </c>
      <c r="G82" s="14" t="n">
        <f aca="false">COUNTIF(カード一覧!$I$2:$I$3170,A82)</f>
        <v>2</v>
      </c>
    </row>
    <row r="83" customFormat="false" ht="15" hidden="false" customHeight="false" outlineLevel="0" collapsed="false">
      <c r="A83" s="13" t="s">
        <v>1787</v>
      </c>
      <c r="B83" s="15" t="s">
        <v>1788</v>
      </c>
      <c r="C83" s="14"/>
      <c r="D83" s="14"/>
      <c r="E83" s="13" t="s">
        <v>55</v>
      </c>
      <c r="F83" s="14" t="s">
        <v>19509</v>
      </c>
      <c r="G83" s="14" t="n">
        <f aca="false">COUNTIF(カード一覧!$I$2:$I$3170,A83)</f>
        <v>1</v>
      </c>
    </row>
    <row r="84" customFormat="false" ht="15" hidden="false" customHeight="false" outlineLevel="0" collapsed="false">
      <c r="A84" s="13" t="s">
        <v>1792</v>
      </c>
      <c r="B84" s="15" t="s">
        <v>1793</v>
      </c>
      <c r="C84" s="14"/>
      <c r="D84" s="14"/>
      <c r="E84" s="13" t="s">
        <v>55</v>
      </c>
      <c r="F84" s="14" t="s">
        <v>19509</v>
      </c>
      <c r="G84" s="14" t="n">
        <f aca="false">COUNTIF(カード一覧!$I$2:$I$3170,A84)</f>
        <v>1</v>
      </c>
    </row>
    <row r="85" customFormat="false" ht="23.85" hidden="false" customHeight="false" outlineLevel="0" collapsed="false">
      <c r="A85" s="13" t="s">
        <v>1799</v>
      </c>
      <c r="B85" s="15" t="s">
        <v>1800</v>
      </c>
      <c r="C85" s="13" t="s">
        <v>1801</v>
      </c>
      <c r="D85" s="14"/>
      <c r="E85" s="13" t="s">
        <v>53</v>
      </c>
      <c r="F85" s="13" t="s">
        <v>19511</v>
      </c>
      <c r="G85" s="14" t="n">
        <f aca="false">COUNTIF(カード一覧!$I$2:$I$3170,A85)</f>
        <v>3</v>
      </c>
    </row>
    <row r="86" customFormat="false" ht="29.85" hidden="false" customHeight="false" outlineLevel="0" collapsed="false">
      <c r="A86" s="13" t="s">
        <v>1812</v>
      </c>
      <c r="B86" s="16" t="s">
        <v>1813</v>
      </c>
      <c r="C86" s="14"/>
      <c r="D86" s="14"/>
      <c r="E86" s="13" t="s">
        <v>53</v>
      </c>
      <c r="F86" s="13" t="s">
        <v>19512</v>
      </c>
      <c r="G86" s="14" t="n">
        <f aca="false">COUNTIF(カード一覧!$I$2:$I$3170,A86)</f>
        <v>5</v>
      </c>
    </row>
    <row r="87" customFormat="false" ht="15" hidden="false" customHeight="false" outlineLevel="0" collapsed="false">
      <c r="A87" s="13" t="s">
        <v>1827</v>
      </c>
      <c r="B87" s="16" t="s">
        <v>1828</v>
      </c>
      <c r="C87" s="14"/>
      <c r="D87" s="14"/>
      <c r="E87" s="13" t="s">
        <v>54</v>
      </c>
      <c r="F87" s="14" t="s">
        <v>19503</v>
      </c>
      <c r="G87" s="14" t="n">
        <f aca="false">COUNTIF(カード一覧!$I$2:$I$3170,A87)</f>
        <v>2</v>
      </c>
    </row>
    <row r="88" customFormat="false" ht="29.85" hidden="false" customHeight="false" outlineLevel="0" collapsed="false">
      <c r="A88" s="13" t="s">
        <v>1887</v>
      </c>
      <c r="B88" s="16" t="s">
        <v>1888</v>
      </c>
      <c r="C88" s="14"/>
      <c r="D88" s="14"/>
      <c r="E88" s="13" t="s">
        <v>53</v>
      </c>
      <c r="F88" s="14" t="s">
        <v>19513</v>
      </c>
      <c r="G88" s="14" t="n">
        <f aca="false">COUNTIF(カード一覧!$I$2:$I$3170,A88)</f>
        <v>12</v>
      </c>
    </row>
    <row r="89" customFormat="false" ht="29.85" hidden="false" customHeight="false" outlineLevel="0" collapsed="false">
      <c r="A89" s="13" t="s">
        <v>1924</v>
      </c>
      <c r="B89" s="16" t="s">
        <v>1925</v>
      </c>
      <c r="C89" s="13" t="s">
        <v>1926</v>
      </c>
      <c r="D89" s="14"/>
      <c r="E89" s="13" t="s">
        <v>56</v>
      </c>
      <c r="F89" s="13" t="s">
        <v>19497</v>
      </c>
      <c r="G89" s="14" t="n">
        <f aca="false">COUNTIF(カード一覧!$I$2:$I$3170,A89)</f>
        <v>10</v>
      </c>
    </row>
    <row r="90" customFormat="false" ht="23.85" hidden="false" customHeight="false" outlineLevel="0" collapsed="false">
      <c r="A90" s="13" t="s">
        <v>1972</v>
      </c>
      <c r="B90" s="15" t="s">
        <v>1973</v>
      </c>
      <c r="C90" s="13" t="s">
        <v>1974</v>
      </c>
      <c r="D90" s="14"/>
      <c r="E90" s="13" t="s">
        <v>56</v>
      </c>
      <c r="F90" s="13" t="s">
        <v>19497</v>
      </c>
      <c r="G90" s="14" t="n">
        <f aca="false">COUNTIF(カード一覧!$I$2:$I$3170,A90)</f>
        <v>6</v>
      </c>
    </row>
    <row r="91" customFormat="false" ht="29.85" hidden="false" customHeight="false" outlineLevel="0" collapsed="false">
      <c r="A91" s="13" t="s">
        <v>1988</v>
      </c>
      <c r="B91" s="16" t="s">
        <v>1989</v>
      </c>
      <c r="C91" s="14"/>
      <c r="D91" s="14"/>
      <c r="E91" s="13" t="s">
        <v>54</v>
      </c>
      <c r="F91" s="14" t="s">
        <v>19499</v>
      </c>
      <c r="G91" s="14" t="n">
        <f aca="false">COUNTIF(カード一覧!$I$2:$I$3170,A91)</f>
        <v>2</v>
      </c>
    </row>
    <row r="92" customFormat="false" ht="29.85" hidden="false" customHeight="false" outlineLevel="0" collapsed="false">
      <c r="A92" s="13" t="s">
        <v>1878</v>
      </c>
      <c r="B92" s="16" t="s">
        <v>1879</v>
      </c>
      <c r="C92" s="14"/>
      <c r="D92" s="14"/>
      <c r="E92" s="13" t="s">
        <v>54</v>
      </c>
      <c r="F92" s="14" t="s">
        <v>19499</v>
      </c>
      <c r="G92" s="14" t="n">
        <f aca="false">COUNTIF(カード一覧!$I$2:$I$3170,A92)</f>
        <v>2</v>
      </c>
    </row>
    <row r="93" customFormat="false" ht="15" hidden="false" customHeight="false" outlineLevel="0" collapsed="false">
      <c r="A93" s="13" t="s">
        <v>1863</v>
      </c>
      <c r="B93" s="16" t="s">
        <v>1864</v>
      </c>
      <c r="C93" s="14"/>
      <c r="D93" s="14"/>
      <c r="E93" s="13" t="s">
        <v>54</v>
      </c>
      <c r="F93" s="14" t="s">
        <v>19510</v>
      </c>
      <c r="G93" s="14" t="n">
        <f aca="false">COUNTIF(カード一覧!$I$2:$I$3170,A93)</f>
        <v>4</v>
      </c>
    </row>
    <row r="94" customFormat="false" ht="15" hidden="false" customHeight="false" outlineLevel="0" collapsed="false">
      <c r="A94" s="13" t="s">
        <v>1958</v>
      </c>
      <c r="B94" s="16" t="s">
        <v>1959</v>
      </c>
      <c r="C94" s="14"/>
      <c r="D94" s="14"/>
      <c r="E94" s="13" t="s">
        <v>54</v>
      </c>
      <c r="F94" s="14" t="s">
        <v>19510</v>
      </c>
      <c r="G94" s="14" t="n">
        <f aca="false">COUNTIF(カード一覧!$I$2:$I$3170,A94)</f>
        <v>4</v>
      </c>
    </row>
    <row r="95" customFormat="false" ht="29.85" hidden="false" customHeight="false" outlineLevel="0" collapsed="false">
      <c r="A95" s="13" t="s">
        <v>1836</v>
      </c>
      <c r="B95" s="16" t="s">
        <v>1837</v>
      </c>
      <c r="C95" s="14"/>
      <c r="D95" s="14"/>
      <c r="E95" s="13" t="s">
        <v>53</v>
      </c>
      <c r="F95" s="14" t="s">
        <v>19514</v>
      </c>
      <c r="G95" s="14" t="n">
        <f aca="false">COUNTIF(カード一覧!$I$2:$I$3170,A95)</f>
        <v>6</v>
      </c>
    </row>
    <row r="96" customFormat="false" ht="26.85" hidden="false" customHeight="false" outlineLevel="0" collapsed="false">
      <c r="A96" s="13" t="s">
        <v>2007</v>
      </c>
      <c r="B96" s="15" t="s">
        <v>2008</v>
      </c>
      <c r="C96" s="14"/>
      <c r="D96" s="14"/>
      <c r="E96" s="13" t="s">
        <v>55</v>
      </c>
      <c r="F96" s="14" t="s">
        <v>19500</v>
      </c>
      <c r="G96" s="14" t="n">
        <f aca="false">COUNTIF(カード一覧!$I$2:$I$3170,A96)</f>
        <v>5</v>
      </c>
    </row>
    <row r="97" customFormat="false" ht="23.85" hidden="false" customHeight="false" outlineLevel="0" collapsed="false">
      <c r="A97" s="13" t="s">
        <v>1997</v>
      </c>
      <c r="B97" s="15" t="s">
        <v>1998</v>
      </c>
      <c r="C97" s="13" t="s">
        <v>1999</v>
      </c>
      <c r="D97" s="13" t="s">
        <v>2000</v>
      </c>
      <c r="E97" s="13" t="s">
        <v>56</v>
      </c>
      <c r="F97" s="14" t="s">
        <v>19515</v>
      </c>
      <c r="G97" s="14" t="n">
        <f aca="false">COUNTIF(カード一覧!$I$2:$I$3170,A97)</f>
        <v>1</v>
      </c>
    </row>
    <row r="98" customFormat="false" ht="23.85" hidden="false" customHeight="false" outlineLevel="0" collapsed="false">
      <c r="A98" s="13" t="s">
        <v>2023</v>
      </c>
      <c r="B98" s="15" t="s">
        <v>2024</v>
      </c>
      <c r="C98" s="13" t="s">
        <v>2025</v>
      </c>
      <c r="D98" s="14"/>
      <c r="E98" s="13" t="s">
        <v>56</v>
      </c>
      <c r="F98" s="13" t="s">
        <v>19516</v>
      </c>
      <c r="G98" s="14" t="n">
        <f aca="false">COUNTIF(カード一覧!$I$2:$I$3170,A98)</f>
        <v>9</v>
      </c>
    </row>
    <row r="99" customFormat="false" ht="15" hidden="false" customHeight="false" outlineLevel="0" collapsed="false">
      <c r="A99" s="13" t="s">
        <v>2056</v>
      </c>
      <c r="B99" s="15" t="s">
        <v>2057</v>
      </c>
      <c r="C99" s="14"/>
      <c r="D99" s="14"/>
      <c r="E99" s="13" t="s">
        <v>55</v>
      </c>
      <c r="F99" s="14" t="s">
        <v>19500</v>
      </c>
      <c r="G99" s="14" t="n">
        <f aca="false">COUNTIF(カード一覧!$I$2:$I$3170,A99)</f>
        <v>3</v>
      </c>
    </row>
    <row r="100" customFormat="false" ht="26.85" hidden="false" customHeight="false" outlineLevel="0" collapsed="false">
      <c r="A100" s="13" t="s">
        <v>2068</v>
      </c>
      <c r="B100" s="15" t="s">
        <v>2069</v>
      </c>
      <c r="C100" s="14"/>
      <c r="D100" s="14"/>
      <c r="E100" s="13" t="s">
        <v>55</v>
      </c>
      <c r="F100" s="14" t="s">
        <v>19500</v>
      </c>
      <c r="G100" s="14" t="n">
        <f aca="false">COUNTIF(カード一覧!$I$2:$I$3170,A100)</f>
        <v>4</v>
      </c>
    </row>
    <row r="101" customFormat="false" ht="15" hidden="false" customHeight="false" outlineLevel="0" collapsed="false">
      <c r="A101" s="13" t="s">
        <v>2474</v>
      </c>
      <c r="B101" s="16"/>
      <c r="C101" s="13" t="s">
        <v>2476</v>
      </c>
      <c r="D101" s="14"/>
      <c r="E101" s="13" t="s">
        <v>53</v>
      </c>
      <c r="F101" s="14"/>
      <c r="G101" s="14" t="n">
        <f aca="false">COUNTIF(カード一覧!$I$2:$I$3170,A101)</f>
        <v>3</v>
      </c>
    </row>
    <row r="102" customFormat="false" ht="15" hidden="false" customHeight="false" outlineLevel="0" collapsed="false">
      <c r="A102" s="13" t="s">
        <v>2487</v>
      </c>
      <c r="B102" s="16"/>
      <c r="C102" s="14"/>
      <c r="D102" s="14"/>
      <c r="E102" s="13" t="s">
        <v>56</v>
      </c>
      <c r="F102" s="14"/>
      <c r="G102" s="14" t="n">
        <f aca="false">COUNTIF(カード一覧!$I$2:$I$3170,A102)</f>
        <v>2</v>
      </c>
    </row>
    <row r="103" customFormat="false" ht="15" hidden="false" customHeight="false" outlineLevel="0" collapsed="false">
      <c r="A103" s="13" t="s">
        <v>2496</v>
      </c>
      <c r="B103" s="16"/>
      <c r="C103" s="13" t="s">
        <v>2498</v>
      </c>
      <c r="D103" s="14"/>
      <c r="E103" s="13" t="s">
        <v>53</v>
      </c>
      <c r="F103" s="14"/>
      <c r="G103" s="14" t="n">
        <f aca="false">COUNTIF(カード一覧!$I$2:$I$3170,A103)</f>
        <v>5</v>
      </c>
    </row>
    <row r="104" customFormat="false" ht="15" hidden="false" customHeight="false" outlineLevel="0" collapsed="false">
      <c r="A104" s="13" t="s">
        <v>2513</v>
      </c>
      <c r="B104" s="16"/>
      <c r="C104" s="14"/>
      <c r="D104" s="14"/>
      <c r="E104" s="13" t="s">
        <v>55</v>
      </c>
      <c r="F104" s="14"/>
      <c r="G104" s="14" t="n">
        <f aca="false">COUNTIF(カード一覧!$I$2:$I$3170,A104)</f>
        <v>2</v>
      </c>
    </row>
    <row r="105" customFormat="false" ht="15" hidden="false" customHeight="false" outlineLevel="0" collapsed="false">
      <c r="A105" s="13" t="s">
        <v>2521</v>
      </c>
      <c r="B105" s="16"/>
      <c r="C105" s="14"/>
      <c r="D105" s="14"/>
      <c r="E105" s="13" t="s">
        <v>55</v>
      </c>
      <c r="F105" s="14"/>
      <c r="G105" s="14" t="n">
        <f aca="false">COUNTIF(カード一覧!$I$2:$I$3170,A105)</f>
        <v>1</v>
      </c>
    </row>
    <row r="106" customFormat="false" ht="15" hidden="false" customHeight="false" outlineLevel="0" collapsed="false">
      <c r="A106" s="13" t="s">
        <v>2527</v>
      </c>
      <c r="B106" s="16"/>
      <c r="C106" s="14"/>
      <c r="D106" s="14"/>
      <c r="E106" s="13" t="s">
        <v>55</v>
      </c>
      <c r="F106" s="14"/>
      <c r="G106" s="14" t="n">
        <f aca="false">COUNTIF(カード一覧!$I$2:$I$3170,A106)</f>
        <v>2</v>
      </c>
    </row>
    <row r="107" customFormat="false" ht="15" hidden="false" customHeight="false" outlineLevel="0" collapsed="false">
      <c r="A107" s="13" t="s">
        <v>2535</v>
      </c>
      <c r="B107" s="16"/>
      <c r="C107" s="14"/>
      <c r="D107" s="14"/>
      <c r="E107" s="13" t="s">
        <v>55</v>
      </c>
      <c r="F107" s="14"/>
      <c r="G107" s="14" t="n">
        <f aca="false">COUNTIF(カード一覧!$I$2:$I$3170,A107)</f>
        <v>2</v>
      </c>
    </row>
    <row r="108" customFormat="false" ht="15" hidden="false" customHeight="false" outlineLevel="0" collapsed="false">
      <c r="A108" s="13" t="s">
        <v>2542</v>
      </c>
      <c r="B108" s="16"/>
      <c r="C108" s="14"/>
      <c r="D108" s="14"/>
      <c r="E108" s="13" t="s">
        <v>55</v>
      </c>
      <c r="F108" s="14"/>
      <c r="G108" s="14" t="n">
        <f aca="false">COUNTIF(カード一覧!$I$2:$I$3170,A108)</f>
        <v>1</v>
      </c>
    </row>
    <row r="109" customFormat="false" ht="15" hidden="false" customHeight="false" outlineLevel="0" collapsed="false">
      <c r="A109" s="13" t="s">
        <v>2549</v>
      </c>
      <c r="B109" s="16"/>
      <c r="C109" s="14"/>
      <c r="D109" s="14"/>
      <c r="E109" s="13" t="s">
        <v>55</v>
      </c>
      <c r="F109" s="14"/>
      <c r="G109" s="14" t="n">
        <f aca="false">COUNTIF(カード一覧!$I$2:$I$3170,A109)</f>
        <v>2</v>
      </c>
    </row>
    <row r="110" customFormat="false" ht="15" hidden="false" customHeight="false" outlineLevel="0" collapsed="false">
      <c r="A110" s="13" t="s">
        <v>2556</v>
      </c>
      <c r="B110" s="16"/>
      <c r="C110" s="14"/>
      <c r="D110" s="14"/>
      <c r="E110" s="13" t="s">
        <v>55</v>
      </c>
      <c r="F110" s="14"/>
      <c r="G110" s="14" t="n">
        <f aca="false">COUNTIF(カード一覧!$I$2:$I$3170,A110)</f>
        <v>1</v>
      </c>
    </row>
    <row r="111" customFormat="false" ht="15" hidden="false" customHeight="false" outlineLevel="0" collapsed="false">
      <c r="A111" s="13" t="s">
        <v>2562</v>
      </c>
      <c r="B111" s="16"/>
      <c r="C111" s="14"/>
      <c r="D111" s="14"/>
      <c r="E111" s="13" t="s">
        <v>54</v>
      </c>
      <c r="F111" s="14"/>
      <c r="G111" s="14" t="n">
        <f aca="false">COUNTIF(カード一覧!$I$2:$I$3170,A111)</f>
        <v>5</v>
      </c>
    </row>
    <row r="112" customFormat="false" ht="15" hidden="false" customHeight="false" outlineLevel="0" collapsed="false">
      <c r="A112" s="13" t="s">
        <v>2580</v>
      </c>
      <c r="B112" s="16"/>
      <c r="C112" s="14"/>
      <c r="D112" s="14"/>
      <c r="E112" s="13" t="s">
        <v>54</v>
      </c>
      <c r="F112" s="14"/>
      <c r="G112" s="14" t="n">
        <f aca="false">COUNTIF(カード一覧!$I$2:$I$3170,A112)</f>
        <v>4</v>
      </c>
    </row>
    <row r="113" customFormat="false" ht="15" hidden="false" customHeight="false" outlineLevel="0" collapsed="false">
      <c r="A113" s="13" t="s">
        <v>2595</v>
      </c>
      <c r="B113" s="16"/>
      <c r="C113" s="14"/>
      <c r="D113" s="14"/>
      <c r="E113" s="13" t="s">
        <v>55</v>
      </c>
      <c r="F113" s="14"/>
      <c r="G113" s="14" t="n">
        <f aca="false">COUNTIF(カード一覧!$I$2:$I$3170,A113)</f>
        <v>1</v>
      </c>
    </row>
    <row r="114" customFormat="false" ht="15" hidden="false" customHeight="false" outlineLevel="0" collapsed="false">
      <c r="A114" s="13" t="s">
        <v>2600</v>
      </c>
      <c r="B114" s="16"/>
      <c r="C114" s="14"/>
      <c r="D114" s="14"/>
      <c r="E114" s="13" t="s">
        <v>55</v>
      </c>
      <c r="F114" s="14"/>
      <c r="G114" s="14" t="n">
        <f aca="false">COUNTIF(カード一覧!$I$2:$I$3170,A114)</f>
        <v>2</v>
      </c>
    </row>
    <row r="115" customFormat="false" ht="15" hidden="false" customHeight="false" outlineLevel="0" collapsed="false">
      <c r="A115" s="13" t="s">
        <v>2610</v>
      </c>
      <c r="B115" s="16"/>
      <c r="C115" s="14"/>
      <c r="D115" s="14"/>
      <c r="E115" s="13" t="s">
        <v>55</v>
      </c>
      <c r="F115" s="14"/>
      <c r="G115" s="14" t="n">
        <f aca="false">COUNTIF(カード一覧!$I$2:$I$3170,A115)</f>
        <v>3</v>
      </c>
    </row>
    <row r="116" customFormat="false" ht="15" hidden="false" customHeight="false" outlineLevel="0" collapsed="false">
      <c r="A116" s="13" t="s">
        <v>2632</v>
      </c>
      <c r="B116" s="16"/>
      <c r="C116" s="14"/>
      <c r="D116" s="14"/>
      <c r="E116" s="13" t="s">
        <v>56</v>
      </c>
      <c r="F116" s="14"/>
      <c r="G116" s="14" t="n">
        <f aca="false">COUNTIF(カード一覧!$I$2:$I$3170,A116)</f>
        <v>3</v>
      </c>
    </row>
    <row r="117" customFormat="false" ht="15" hidden="false" customHeight="false" outlineLevel="0" collapsed="false">
      <c r="A117" s="13" t="s">
        <v>2643</v>
      </c>
      <c r="B117" s="16"/>
      <c r="C117" s="14"/>
      <c r="D117" s="14"/>
      <c r="E117" s="13" t="s">
        <v>56</v>
      </c>
      <c r="F117" s="14"/>
      <c r="G117" s="14" t="n">
        <f aca="false">COUNTIF(カード一覧!$I$2:$I$3170,A117)</f>
        <v>2</v>
      </c>
    </row>
    <row r="118" customFormat="false" ht="15" hidden="false" customHeight="false" outlineLevel="0" collapsed="false">
      <c r="A118" s="13" t="s">
        <v>2650</v>
      </c>
      <c r="B118" s="16"/>
      <c r="C118" s="14"/>
      <c r="D118" s="14"/>
      <c r="E118" s="13" t="s">
        <v>56</v>
      </c>
      <c r="F118" s="14"/>
      <c r="G118" s="14" t="n">
        <f aca="false">COUNTIF(カード一覧!$I$2:$I$3170,A118)</f>
        <v>1</v>
      </c>
    </row>
    <row r="119" customFormat="false" ht="15" hidden="false" customHeight="false" outlineLevel="0" collapsed="false">
      <c r="A119" s="13" t="s">
        <v>2655</v>
      </c>
      <c r="B119" s="16"/>
      <c r="C119" s="14"/>
      <c r="D119" s="14"/>
      <c r="E119" s="13" t="s">
        <v>56</v>
      </c>
      <c r="F119" s="14"/>
      <c r="G119" s="14" t="n">
        <f aca="false">COUNTIF(カード一覧!$I$2:$I$3170,A119)</f>
        <v>1</v>
      </c>
    </row>
    <row r="120" customFormat="false" ht="15" hidden="false" customHeight="false" outlineLevel="0" collapsed="false">
      <c r="A120" s="13" t="s">
        <v>2659</v>
      </c>
      <c r="B120" s="16"/>
      <c r="C120" s="14"/>
      <c r="D120" s="14"/>
      <c r="E120" s="13" t="s">
        <v>56</v>
      </c>
      <c r="F120" s="14"/>
      <c r="G120" s="14" t="n">
        <f aca="false">COUNTIF(カード一覧!$I$2:$I$3170,A120)</f>
        <v>1</v>
      </c>
    </row>
    <row r="121" customFormat="false" ht="15" hidden="false" customHeight="false" outlineLevel="0" collapsed="false">
      <c r="A121" s="13" t="s">
        <v>2664</v>
      </c>
      <c r="B121" s="16"/>
      <c r="C121" s="14"/>
      <c r="D121" s="14"/>
      <c r="E121" s="13" t="s">
        <v>56</v>
      </c>
      <c r="F121" s="14"/>
      <c r="G121" s="14" t="n">
        <f aca="false">COUNTIF(カード一覧!$I$2:$I$3170,A121)</f>
        <v>1</v>
      </c>
    </row>
    <row r="122" customFormat="false" ht="15" hidden="false" customHeight="false" outlineLevel="0" collapsed="false">
      <c r="A122" s="13" t="s">
        <v>2686</v>
      </c>
      <c r="B122" s="16"/>
      <c r="C122" s="13" t="s">
        <v>2688</v>
      </c>
      <c r="D122" s="14"/>
      <c r="E122" s="13" t="s">
        <v>52</v>
      </c>
      <c r="F122" s="14"/>
      <c r="G122" s="14" t="n">
        <f aca="false">COUNTIF(カード一覧!$I$2:$I$3170,A122)</f>
        <v>2</v>
      </c>
    </row>
    <row r="123" customFormat="false" ht="15" hidden="false" customHeight="false" outlineLevel="0" collapsed="false">
      <c r="A123" s="13" t="s">
        <v>2669</v>
      </c>
      <c r="B123" s="16"/>
      <c r="C123" s="13" t="s">
        <v>2671</v>
      </c>
      <c r="D123" s="14"/>
      <c r="E123" s="13" t="s">
        <v>53</v>
      </c>
      <c r="F123" s="14"/>
      <c r="G123" s="14" t="n">
        <f aca="false">COUNTIF(カード一覧!$I$2:$I$3170,A123)</f>
        <v>4</v>
      </c>
    </row>
    <row r="124" customFormat="false" ht="15" hidden="false" customHeight="false" outlineLevel="0" collapsed="false">
      <c r="A124" s="13" t="s">
        <v>2693</v>
      </c>
      <c r="B124" s="16"/>
      <c r="C124" s="14"/>
      <c r="D124" s="14"/>
      <c r="E124" s="13" t="s">
        <v>55</v>
      </c>
      <c r="F124" s="14"/>
      <c r="G124" s="14" t="n">
        <f aca="false">COUNTIF(カード一覧!$I$2:$I$3170,A124)</f>
        <v>2</v>
      </c>
    </row>
    <row r="125" customFormat="false" ht="15" hidden="false" customHeight="false" outlineLevel="0" collapsed="false">
      <c r="A125" s="13" t="s">
        <v>2701</v>
      </c>
      <c r="B125" s="16"/>
      <c r="C125" s="13" t="s">
        <v>2703</v>
      </c>
      <c r="D125" s="14"/>
      <c r="E125" s="13" t="s">
        <v>52</v>
      </c>
      <c r="F125" s="14"/>
      <c r="G125" s="14" t="n">
        <f aca="false">COUNTIF(カード一覧!$I$2:$I$3170,A125)</f>
        <v>3</v>
      </c>
    </row>
    <row r="126" customFormat="false" ht="15" hidden="false" customHeight="false" outlineLevel="0" collapsed="false">
      <c r="A126" s="13" t="s">
        <v>2624</v>
      </c>
      <c r="B126" s="16"/>
      <c r="C126" s="13" t="s">
        <v>2626</v>
      </c>
      <c r="D126" s="14"/>
      <c r="E126" s="13" t="s">
        <v>56</v>
      </c>
      <c r="F126" s="14"/>
      <c r="G126" s="14" t="n">
        <f aca="false">COUNTIF(カード一覧!$I$2:$I$3170,A126)</f>
        <v>1</v>
      </c>
    </row>
    <row r="127" customFormat="false" ht="15" hidden="false" customHeight="false" outlineLevel="0" collapsed="false">
      <c r="A127" s="13" t="s">
        <v>2620</v>
      </c>
      <c r="B127" s="16"/>
      <c r="C127" s="14"/>
      <c r="D127" s="14"/>
      <c r="E127" s="13" t="s">
        <v>56</v>
      </c>
      <c r="F127" s="14"/>
      <c r="G127" s="14" t="n">
        <f aca="false">COUNTIF(カード一覧!$I$2:$I$3170,A127)</f>
        <v>1</v>
      </c>
    </row>
    <row r="128" customFormat="false" ht="15" hidden="false" customHeight="false" outlineLevel="0" collapsed="false">
      <c r="A128" s="13" t="s">
        <v>2712</v>
      </c>
      <c r="B128" s="16"/>
      <c r="C128" s="13" t="s">
        <v>2714</v>
      </c>
      <c r="D128" s="14"/>
      <c r="E128" s="13" t="s">
        <v>53</v>
      </c>
      <c r="F128" s="14"/>
      <c r="G128" s="14" t="n">
        <f aca="false">COUNTIF(カード一覧!$I$2:$I$3170,A128)</f>
        <v>6</v>
      </c>
    </row>
    <row r="129" customFormat="false" ht="15" hidden="false" customHeight="false" outlineLevel="0" collapsed="false">
      <c r="A129" s="13" t="s">
        <v>2732</v>
      </c>
      <c r="B129" s="16"/>
      <c r="C129" s="13" t="s">
        <v>2734</v>
      </c>
      <c r="D129" s="14"/>
      <c r="E129" s="13" t="s">
        <v>53</v>
      </c>
      <c r="F129" s="14"/>
      <c r="G129" s="14" t="n">
        <f aca="false">COUNTIF(カード一覧!$I$2:$I$3170,A129)</f>
        <v>5</v>
      </c>
    </row>
    <row r="130" customFormat="false" ht="15" hidden="false" customHeight="false" outlineLevel="0" collapsed="false">
      <c r="A130" s="13" t="s">
        <v>2748</v>
      </c>
      <c r="B130" s="16"/>
      <c r="C130" s="13" t="s">
        <v>2750</v>
      </c>
      <c r="D130" s="14"/>
      <c r="E130" s="13" t="s">
        <v>53</v>
      </c>
      <c r="F130" s="14"/>
      <c r="G130" s="14" t="n">
        <f aca="false">COUNTIF(カード一覧!$I$2:$I$3170,A130)</f>
        <v>5</v>
      </c>
    </row>
    <row r="131" customFormat="false" ht="15" hidden="false" customHeight="false" outlineLevel="0" collapsed="false">
      <c r="A131" s="13" t="s">
        <v>2766</v>
      </c>
      <c r="B131" s="16"/>
      <c r="C131" s="13" t="s">
        <v>2768</v>
      </c>
      <c r="D131" s="14"/>
      <c r="E131" s="13" t="s">
        <v>53</v>
      </c>
      <c r="F131" s="14"/>
      <c r="G131" s="14" t="n">
        <f aca="false">COUNTIF(カード一覧!$I$2:$I$3170,A131)</f>
        <v>3</v>
      </c>
    </row>
    <row r="132" customFormat="false" ht="15" hidden="false" customHeight="false" outlineLevel="0" collapsed="false">
      <c r="A132" s="13" t="s">
        <v>2776</v>
      </c>
      <c r="B132" s="16"/>
      <c r="C132" s="13" t="s">
        <v>2778</v>
      </c>
      <c r="D132" s="14"/>
      <c r="E132" s="13" t="s">
        <v>53</v>
      </c>
      <c r="F132" s="14"/>
      <c r="G132" s="14" t="n">
        <f aca="false">COUNTIF(カード一覧!$I$2:$I$3170,A132)</f>
        <v>3</v>
      </c>
    </row>
    <row r="133" customFormat="false" ht="15" hidden="false" customHeight="false" outlineLevel="0" collapsed="false">
      <c r="A133" s="13" t="s">
        <v>2788</v>
      </c>
      <c r="B133" s="16"/>
      <c r="C133" s="13" t="s">
        <v>2790</v>
      </c>
      <c r="D133" s="14"/>
      <c r="E133" s="13" t="s">
        <v>53</v>
      </c>
      <c r="F133" s="14"/>
      <c r="G133" s="14" t="n">
        <f aca="false">COUNTIF(カード一覧!$I$2:$I$3170,A133)</f>
        <v>3</v>
      </c>
    </row>
    <row r="134" customFormat="false" ht="15" hidden="false" customHeight="false" outlineLevel="0" collapsed="false">
      <c r="A134" s="13" t="s">
        <v>2799</v>
      </c>
      <c r="B134" s="16"/>
      <c r="C134" s="13" t="s">
        <v>2801</v>
      </c>
      <c r="D134" s="14"/>
      <c r="E134" s="13" t="s">
        <v>53</v>
      </c>
      <c r="F134" s="14"/>
      <c r="G134" s="14" t="n">
        <f aca="false">COUNTIF(カード一覧!$I$2:$I$3170,A134)</f>
        <v>3</v>
      </c>
    </row>
    <row r="135" customFormat="false" ht="15" hidden="false" customHeight="false" outlineLevel="0" collapsed="false">
      <c r="A135" s="13" t="s">
        <v>2810</v>
      </c>
      <c r="B135" s="16"/>
      <c r="C135" s="14"/>
      <c r="D135" s="14"/>
      <c r="E135" s="13" t="s">
        <v>53</v>
      </c>
      <c r="F135" s="14"/>
      <c r="G135" s="14" t="n">
        <f aca="false">COUNTIF(カード一覧!$I$2:$I$3170,A135)</f>
        <v>13</v>
      </c>
    </row>
    <row r="136" customFormat="false" ht="15" hidden="false" customHeight="false" outlineLevel="0" collapsed="false">
      <c r="A136" s="13" t="s">
        <v>2845</v>
      </c>
      <c r="B136" s="16"/>
      <c r="C136" s="14"/>
      <c r="D136" s="14"/>
      <c r="E136" s="13" t="s">
        <v>53</v>
      </c>
      <c r="F136" s="14"/>
      <c r="G136" s="14" t="n">
        <f aca="false">COUNTIF(カード一覧!$I$2:$I$3170,A136)</f>
        <v>10</v>
      </c>
    </row>
    <row r="137" customFormat="false" ht="15" hidden="false" customHeight="false" outlineLevel="0" collapsed="false">
      <c r="A137" s="13" t="s">
        <v>2883</v>
      </c>
      <c r="B137" s="16"/>
      <c r="C137" s="13" t="s">
        <v>2885</v>
      </c>
      <c r="D137" s="13" t="s">
        <v>2886</v>
      </c>
      <c r="E137" s="13" t="s">
        <v>53</v>
      </c>
      <c r="F137" s="14"/>
      <c r="G137" s="14" t="n">
        <f aca="false">COUNTIF(カード一覧!$I$2:$I$3170,A137)</f>
        <v>1</v>
      </c>
    </row>
    <row r="138" customFormat="false" ht="15" hidden="false" customHeight="false" outlineLevel="0" collapsed="false">
      <c r="A138" s="13" t="s">
        <v>2891</v>
      </c>
      <c r="B138" s="16"/>
      <c r="C138" s="14"/>
      <c r="D138" s="14"/>
      <c r="E138" s="13" t="s">
        <v>53</v>
      </c>
      <c r="F138" s="14"/>
      <c r="G138" s="14" t="n">
        <f aca="false">COUNTIF(カード一覧!$I$2:$I$3170,A138)</f>
        <v>6</v>
      </c>
    </row>
    <row r="139" customFormat="false" ht="15" hidden="false" customHeight="false" outlineLevel="0" collapsed="false">
      <c r="A139" s="13" t="s">
        <v>2896</v>
      </c>
      <c r="B139" s="16"/>
      <c r="C139" s="14"/>
      <c r="D139" s="14"/>
      <c r="E139" s="13" t="s">
        <v>53</v>
      </c>
      <c r="F139" s="14"/>
      <c r="G139" s="14" t="n">
        <f aca="false">COUNTIF(カード一覧!$I$2:$I$3170,A139)</f>
        <v>1</v>
      </c>
    </row>
    <row r="140" customFormat="false" ht="15" hidden="false" customHeight="false" outlineLevel="0" collapsed="false">
      <c r="A140" s="13" t="s">
        <v>2900</v>
      </c>
      <c r="B140" s="16"/>
      <c r="C140" s="14"/>
      <c r="D140" s="14"/>
      <c r="E140" s="13" t="s">
        <v>53</v>
      </c>
      <c r="F140" s="14"/>
      <c r="G140" s="14" t="n">
        <f aca="false">COUNTIF(カード一覧!$I$2:$I$3170,A140)</f>
        <v>1</v>
      </c>
    </row>
    <row r="141" customFormat="false" ht="15" hidden="false" customHeight="false" outlineLevel="0" collapsed="false">
      <c r="A141" s="13" t="s">
        <v>2921</v>
      </c>
      <c r="B141" s="16"/>
      <c r="C141" s="13" t="s">
        <v>2923</v>
      </c>
      <c r="D141" s="14"/>
      <c r="E141" s="13" t="s">
        <v>53</v>
      </c>
      <c r="F141" s="14"/>
      <c r="G141" s="14" t="n">
        <f aca="false">COUNTIF(カード一覧!$I$2:$I$3170,A141)</f>
        <v>6</v>
      </c>
    </row>
    <row r="142" customFormat="false" ht="15" hidden="false" customHeight="false" outlineLevel="0" collapsed="false">
      <c r="A142" s="13" t="s">
        <v>2936</v>
      </c>
      <c r="B142" s="16"/>
      <c r="C142" s="13" t="s">
        <v>2938</v>
      </c>
      <c r="D142" s="14"/>
      <c r="E142" s="13" t="s">
        <v>56</v>
      </c>
      <c r="F142" s="14"/>
      <c r="G142" s="14" t="n">
        <f aca="false">COUNTIF(カード一覧!$I$2:$I$3170,A142)</f>
        <v>1</v>
      </c>
    </row>
    <row r="143" customFormat="false" ht="15" hidden="false" customHeight="false" outlineLevel="0" collapsed="false">
      <c r="A143" s="13" t="s">
        <v>2942</v>
      </c>
      <c r="B143" s="16"/>
      <c r="C143" s="13" t="s">
        <v>2944</v>
      </c>
      <c r="D143" s="14"/>
      <c r="E143" s="13" t="s">
        <v>56</v>
      </c>
      <c r="F143" s="14"/>
      <c r="G143" s="14" t="n">
        <f aca="false">COUNTIF(カード一覧!$I$2:$I$3170,A143)</f>
        <v>2</v>
      </c>
    </row>
    <row r="144" customFormat="false" ht="15" hidden="false" customHeight="false" outlineLevel="0" collapsed="false">
      <c r="A144" s="13" t="s">
        <v>2953</v>
      </c>
      <c r="B144" s="16"/>
      <c r="C144" s="13" t="s">
        <v>2955</v>
      </c>
      <c r="D144" s="14"/>
      <c r="E144" s="13" t="s">
        <v>52</v>
      </c>
      <c r="F144" s="14"/>
      <c r="G144" s="14" t="n">
        <f aca="false">COUNTIF(カード一覧!$I$2:$I$3170,A144)</f>
        <v>23</v>
      </c>
    </row>
    <row r="145" customFormat="false" ht="15" hidden="false" customHeight="false" outlineLevel="0" collapsed="false">
      <c r="A145" s="13" t="s">
        <v>3014</v>
      </c>
      <c r="B145" s="16"/>
      <c r="C145" s="13" t="s">
        <v>3016</v>
      </c>
      <c r="D145" s="14"/>
      <c r="E145" s="13" t="s">
        <v>53</v>
      </c>
      <c r="F145" s="14"/>
      <c r="G145" s="14" t="n">
        <f aca="false">COUNTIF(カード一覧!$I$2:$I$3170,A145)</f>
        <v>9</v>
      </c>
    </row>
    <row r="146" customFormat="false" ht="15" hidden="false" customHeight="false" outlineLevel="0" collapsed="false">
      <c r="A146" s="13" t="s">
        <v>3041</v>
      </c>
      <c r="B146" s="16"/>
      <c r="C146" s="13" t="s">
        <v>3043</v>
      </c>
      <c r="D146" s="14"/>
      <c r="E146" s="13" t="s">
        <v>53</v>
      </c>
      <c r="F146" s="14"/>
      <c r="G146" s="14" t="n">
        <f aca="false">COUNTIF(カード一覧!$I$2:$I$3170,A146)</f>
        <v>8</v>
      </c>
    </row>
    <row r="147" customFormat="false" ht="15" hidden="false" customHeight="false" outlineLevel="0" collapsed="false">
      <c r="A147" s="13" t="s">
        <v>3062</v>
      </c>
      <c r="B147" s="16"/>
      <c r="C147" s="13" t="s">
        <v>3064</v>
      </c>
      <c r="D147" s="14"/>
      <c r="E147" s="13" t="s">
        <v>53</v>
      </c>
      <c r="F147" s="14"/>
      <c r="G147" s="14" t="n">
        <f aca="false">COUNTIF(カード一覧!$I$2:$I$3170,A147)</f>
        <v>4</v>
      </c>
    </row>
    <row r="148" customFormat="false" ht="15" hidden="false" customHeight="false" outlineLevel="0" collapsed="false">
      <c r="A148" s="13" t="s">
        <v>3074</v>
      </c>
      <c r="B148" s="16"/>
      <c r="C148" s="13" t="s">
        <v>3076</v>
      </c>
      <c r="D148" s="14"/>
      <c r="E148" s="13" t="s">
        <v>53</v>
      </c>
      <c r="F148" s="14"/>
      <c r="G148" s="14" t="n">
        <f aca="false">COUNTIF(カード一覧!$I$2:$I$3170,A148)</f>
        <v>7</v>
      </c>
    </row>
    <row r="149" customFormat="false" ht="15" hidden="false" customHeight="false" outlineLevel="0" collapsed="false">
      <c r="A149" s="13" t="s">
        <v>3099</v>
      </c>
      <c r="B149" s="16"/>
      <c r="C149" s="14"/>
      <c r="D149" s="14"/>
      <c r="E149" s="13" t="s">
        <v>53</v>
      </c>
      <c r="F149" s="14"/>
      <c r="G149" s="14" t="n">
        <f aca="false">COUNTIF(カード一覧!$I$2:$I$3170,A149)</f>
        <v>8</v>
      </c>
    </row>
    <row r="150" customFormat="false" ht="15" hidden="false" customHeight="false" outlineLevel="0" collapsed="false">
      <c r="A150" s="13" t="s">
        <v>3121</v>
      </c>
      <c r="B150" s="16"/>
      <c r="C150" s="13" t="s">
        <v>3123</v>
      </c>
      <c r="D150" s="14"/>
      <c r="E150" s="13" t="s">
        <v>53</v>
      </c>
      <c r="F150" s="14"/>
      <c r="G150" s="14" t="n">
        <f aca="false">COUNTIF(カード一覧!$I$2:$I$3170,A150)</f>
        <v>11</v>
      </c>
    </row>
    <row r="151" customFormat="false" ht="15" hidden="false" customHeight="false" outlineLevel="0" collapsed="false">
      <c r="A151" s="13" t="s">
        <v>3157</v>
      </c>
      <c r="B151" s="16"/>
      <c r="C151" s="13" t="s">
        <v>3159</v>
      </c>
      <c r="D151" s="14"/>
      <c r="E151" s="13" t="s">
        <v>52</v>
      </c>
      <c r="F151" s="14"/>
      <c r="G151" s="14" t="n">
        <f aca="false">COUNTIF(カード一覧!$I$2:$I$3170,A151)</f>
        <v>14</v>
      </c>
    </row>
    <row r="152" customFormat="false" ht="15" hidden="false" customHeight="false" outlineLevel="0" collapsed="false">
      <c r="A152" s="13" t="s">
        <v>3199</v>
      </c>
      <c r="B152" s="16"/>
      <c r="C152" s="13" t="s">
        <v>3201</v>
      </c>
      <c r="D152" s="14"/>
      <c r="E152" s="13" t="s">
        <v>53</v>
      </c>
      <c r="F152" s="14"/>
      <c r="G152" s="14" t="n">
        <f aca="false">COUNTIF(カード一覧!$I$2:$I$3170,A152)</f>
        <v>5</v>
      </c>
    </row>
    <row r="153" customFormat="false" ht="15" hidden="false" customHeight="false" outlineLevel="0" collapsed="false">
      <c r="A153" s="13" t="s">
        <v>3214</v>
      </c>
      <c r="B153" s="16"/>
      <c r="C153" s="13" t="s">
        <v>3216</v>
      </c>
      <c r="D153" s="14"/>
      <c r="E153" s="13" t="s">
        <v>53</v>
      </c>
      <c r="F153" s="14"/>
      <c r="G153" s="14" t="n">
        <f aca="false">COUNTIF(カード一覧!$I$2:$I$3170,A153)</f>
        <v>16</v>
      </c>
    </row>
    <row r="154" customFormat="false" ht="15" hidden="false" customHeight="false" outlineLevel="0" collapsed="false">
      <c r="A154" s="13" t="s">
        <v>3255</v>
      </c>
      <c r="B154" s="16"/>
      <c r="C154" s="13" t="s">
        <v>3257</v>
      </c>
      <c r="D154" s="14"/>
      <c r="E154" s="13" t="s">
        <v>53</v>
      </c>
      <c r="F154" s="14"/>
      <c r="G154" s="14" t="n">
        <f aca="false">COUNTIF(カード一覧!$I$2:$I$3170,A154)</f>
        <v>9</v>
      </c>
    </row>
    <row r="155" customFormat="false" ht="29.85" hidden="false" customHeight="false" outlineLevel="0" collapsed="false">
      <c r="A155" s="13" t="s">
        <v>2082</v>
      </c>
      <c r="B155" s="16" t="s">
        <v>2083</v>
      </c>
      <c r="C155" s="14"/>
      <c r="D155" s="14"/>
      <c r="E155" s="13" t="s">
        <v>53</v>
      </c>
      <c r="F155" s="13" t="s">
        <v>19517</v>
      </c>
      <c r="G155" s="14" t="n">
        <f aca="false">COUNTIF(カード一覧!$I$2:$I$3170,A155)</f>
        <v>54</v>
      </c>
    </row>
    <row r="156" customFormat="false" ht="23.85" hidden="false" customHeight="false" outlineLevel="0" collapsed="false">
      <c r="A156" s="13" t="s">
        <v>2220</v>
      </c>
      <c r="B156" s="15" t="s">
        <v>2221</v>
      </c>
      <c r="C156" s="13" t="s">
        <v>2222</v>
      </c>
      <c r="D156" s="14"/>
      <c r="E156" s="13" t="s">
        <v>52</v>
      </c>
      <c r="F156" s="13" t="s">
        <v>19471</v>
      </c>
      <c r="G156" s="14" t="n">
        <f aca="false">COUNTIF(カード一覧!$I$2:$I$3170,A156)</f>
        <v>8</v>
      </c>
    </row>
    <row r="157" customFormat="false" ht="23.85" hidden="false" customHeight="false" outlineLevel="0" collapsed="false">
      <c r="A157" s="13" t="s">
        <v>2243</v>
      </c>
      <c r="B157" s="15" t="s">
        <v>2244</v>
      </c>
      <c r="C157" s="13" t="s">
        <v>2245</v>
      </c>
      <c r="D157" s="14"/>
      <c r="E157" s="13" t="s">
        <v>52</v>
      </c>
      <c r="F157" s="13" t="s">
        <v>19471</v>
      </c>
      <c r="G157" s="14" t="n">
        <f aca="false">COUNTIF(カード一覧!$I$2:$I$3170,A157)</f>
        <v>6</v>
      </c>
    </row>
    <row r="158" customFormat="false" ht="35.05" hidden="false" customHeight="false" outlineLevel="0" collapsed="false">
      <c r="A158" s="13" t="s">
        <v>2284</v>
      </c>
      <c r="B158" s="15" t="s">
        <v>2285</v>
      </c>
      <c r="C158" s="13" t="s">
        <v>2286</v>
      </c>
      <c r="D158" s="14"/>
      <c r="E158" s="13" t="s">
        <v>52</v>
      </c>
      <c r="F158" s="13" t="s">
        <v>19471</v>
      </c>
      <c r="G158" s="14" t="n">
        <f aca="false">COUNTIF(カード一覧!$I$2:$I$3170,A158)</f>
        <v>3</v>
      </c>
    </row>
    <row r="159" customFormat="false" ht="15" hidden="false" customHeight="false" outlineLevel="0" collapsed="false">
      <c r="A159" s="13" t="s">
        <v>2264</v>
      </c>
      <c r="B159" s="15" t="s">
        <v>2265</v>
      </c>
      <c r="C159" s="13" t="s">
        <v>2266</v>
      </c>
      <c r="D159" s="14"/>
      <c r="E159" s="13" t="s">
        <v>53</v>
      </c>
      <c r="F159" s="13" t="s">
        <v>19495</v>
      </c>
      <c r="G159" s="14" t="n">
        <f aca="false">COUNTIF(カード一覧!$I$2:$I$3170,A159)</f>
        <v>6</v>
      </c>
    </row>
    <row r="160" customFormat="false" ht="23.85" hidden="false" customHeight="false" outlineLevel="0" collapsed="false">
      <c r="A160" s="13" t="s">
        <v>2295</v>
      </c>
      <c r="B160" s="15" t="s">
        <v>2296</v>
      </c>
      <c r="C160" s="13" t="s">
        <v>2297</v>
      </c>
      <c r="D160" s="14"/>
      <c r="E160" s="13" t="s">
        <v>52</v>
      </c>
      <c r="F160" s="13" t="s">
        <v>19471</v>
      </c>
      <c r="G160" s="14" t="n">
        <f aca="false">COUNTIF(カード一覧!$I$2:$I$3170,A160)</f>
        <v>4</v>
      </c>
    </row>
    <row r="161" customFormat="false" ht="35.05" hidden="false" customHeight="false" outlineLevel="0" collapsed="false">
      <c r="A161" s="13" t="s">
        <v>2309</v>
      </c>
      <c r="B161" s="15" t="s">
        <v>2310</v>
      </c>
      <c r="C161" s="13" t="s">
        <v>2311</v>
      </c>
      <c r="D161" s="14"/>
      <c r="E161" s="13" t="s">
        <v>53</v>
      </c>
      <c r="F161" s="13" t="s">
        <v>19518</v>
      </c>
      <c r="G161" s="14" t="n">
        <f aca="false">COUNTIF(カード一覧!$I$2:$I$3170,A161)</f>
        <v>2</v>
      </c>
    </row>
    <row r="162" customFormat="false" ht="23.85" hidden="false" customHeight="false" outlineLevel="0" collapsed="false">
      <c r="A162" s="13" t="s">
        <v>2317</v>
      </c>
      <c r="B162" s="15" t="s">
        <v>2318</v>
      </c>
      <c r="C162" s="13" t="s">
        <v>2319</v>
      </c>
      <c r="D162" s="14"/>
      <c r="E162" s="13" t="s">
        <v>52</v>
      </c>
      <c r="F162" s="13" t="s">
        <v>19471</v>
      </c>
      <c r="G162" s="14" t="n">
        <f aca="false">COUNTIF(カード一覧!$I$2:$I$3170,A162)</f>
        <v>3</v>
      </c>
    </row>
    <row r="163" customFormat="false" ht="26.85" hidden="false" customHeight="false" outlineLevel="0" collapsed="false">
      <c r="A163" s="13" t="s">
        <v>2327</v>
      </c>
      <c r="B163" s="15" t="s">
        <v>2328</v>
      </c>
      <c r="C163" s="13" t="s">
        <v>2329</v>
      </c>
      <c r="D163" s="14"/>
      <c r="E163" s="13" t="s">
        <v>53</v>
      </c>
      <c r="F163" s="13" t="s">
        <v>19519</v>
      </c>
      <c r="G163" s="14" t="n">
        <f aca="false">COUNTIF(カード一覧!$I$2:$I$3170,A163)</f>
        <v>7</v>
      </c>
    </row>
    <row r="164" customFormat="false" ht="23.85" hidden="false" customHeight="false" outlineLevel="0" collapsed="false">
      <c r="A164" s="13" t="s">
        <v>2348</v>
      </c>
      <c r="B164" s="15" t="s">
        <v>2349</v>
      </c>
      <c r="C164" s="13" t="s">
        <v>2350</v>
      </c>
      <c r="D164" s="14"/>
      <c r="E164" s="13" t="s">
        <v>53</v>
      </c>
      <c r="F164" s="13" t="s">
        <v>19520</v>
      </c>
      <c r="G164" s="14" t="n">
        <f aca="false">COUNTIF(カード一覧!$I$2:$I$3170,A164)</f>
        <v>8</v>
      </c>
    </row>
    <row r="165" customFormat="false" ht="23.85" hidden="false" customHeight="false" outlineLevel="0" collapsed="false">
      <c r="A165" s="13" t="s">
        <v>2373</v>
      </c>
      <c r="B165" s="15" t="s">
        <v>2374</v>
      </c>
      <c r="C165" s="13" t="s">
        <v>2375</v>
      </c>
      <c r="D165" s="14"/>
      <c r="E165" s="13" t="s">
        <v>53</v>
      </c>
      <c r="F165" s="13" t="s">
        <v>19520</v>
      </c>
      <c r="G165" s="14" t="n">
        <f aca="false">COUNTIF(カード一覧!$I$2:$I$3170,A165)</f>
        <v>12</v>
      </c>
    </row>
    <row r="166" customFormat="false" ht="35.05" hidden="false" customHeight="false" outlineLevel="0" collapsed="false">
      <c r="A166" s="13" t="s">
        <v>2398</v>
      </c>
      <c r="B166" s="15" t="s">
        <v>2399</v>
      </c>
      <c r="C166" s="13" t="s">
        <v>2400</v>
      </c>
      <c r="D166" s="14"/>
      <c r="E166" s="13" t="s">
        <v>53</v>
      </c>
      <c r="F166" s="13" t="s">
        <v>19520</v>
      </c>
      <c r="G166" s="14" t="n">
        <f aca="false">COUNTIF(カード一覧!$I$2:$I$3170,A166)</f>
        <v>6</v>
      </c>
    </row>
    <row r="167" customFormat="false" ht="23.85" hidden="false" customHeight="false" outlineLevel="0" collapsed="false">
      <c r="A167" s="13" t="s">
        <v>2427</v>
      </c>
      <c r="B167" s="15" t="s">
        <v>2428</v>
      </c>
      <c r="C167" s="13" t="s">
        <v>2429</v>
      </c>
      <c r="D167" s="14"/>
      <c r="E167" s="13" t="s">
        <v>52</v>
      </c>
      <c r="F167" s="13" t="s">
        <v>19521</v>
      </c>
      <c r="G167" s="14" t="n">
        <f aca="false">COUNTIF(カード一覧!$I$2:$I$3170,A167)</f>
        <v>7</v>
      </c>
    </row>
    <row r="168" customFormat="false" ht="52.2" hidden="false" customHeight="false" outlineLevel="0" collapsed="false">
      <c r="A168" s="13" t="s">
        <v>2418</v>
      </c>
      <c r="B168" s="15" t="s">
        <v>2419</v>
      </c>
      <c r="C168" s="13" t="s">
        <v>2420</v>
      </c>
      <c r="D168" s="14"/>
      <c r="E168" s="13" t="s">
        <v>56</v>
      </c>
      <c r="F168" s="14" t="s">
        <v>19522</v>
      </c>
      <c r="G168" s="14" t="n">
        <f aca="false">COUNTIF(カード一覧!$I$2:$I$3170,A168)</f>
        <v>2</v>
      </c>
    </row>
    <row r="169" customFormat="false" ht="23.85" hidden="false" customHeight="false" outlineLevel="0" collapsed="false">
      <c r="A169" s="13" t="s">
        <v>2449</v>
      </c>
      <c r="B169" s="15" t="s">
        <v>2450</v>
      </c>
      <c r="C169" s="13" t="s">
        <v>2451</v>
      </c>
      <c r="D169" s="14"/>
      <c r="E169" s="13" t="s">
        <v>53</v>
      </c>
      <c r="F169" s="14" t="s">
        <v>19523</v>
      </c>
      <c r="G169" s="14" t="n">
        <f aca="false">COUNTIF(カード一覧!$I$2:$I$3170,A169)</f>
        <v>3</v>
      </c>
    </row>
    <row r="170" customFormat="false" ht="23.85" hidden="false" customHeight="false" outlineLevel="0" collapsed="false">
      <c r="A170" s="13" t="s">
        <v>2462</v>
      </c>
      <c r="B170" s="15" t="s">
        <v>2463</v>
      </c>
      <c r="C170" s="14"/>
      <c r="D170" s="14"/>
      <c r="E170" s="13" t="s">
        <v>56</v>
      </c>
      <c r="F170" s="14" t="s">
        <v>19524</v>
      </c>
      <c r="G170" s="14" t="n">
        <f aca="false">COUNTIF(カード一覧!$I$2:$I$3170,A170)</f>
        <v>4</v>
      </c>
    </row>
    <row r="171" customFormat="false" ht="26.85" hidden="false" customHeight="false" outlineLevel="0" collapsed="false">
      <c r="A171" s="13" t="s">
        <v>3281</v>
      </c>
      <c r="B171" s="15" t="s">
        <v>3282</v>
      </c>
      <c r="C171" s="13" t="s">
        <v>3283</v>
      </c>
      <c r="D171" s="13" t="s">
        <v>3284</v>
      </c>
      <c r="E171" s="13" t="s">
        <v>52</v>
      </c>
      <c r="F171" s="13" t="s">
        <v>19525</v>
      </c>
      <c r="G171" s="14" t="n">
        <f aca="false">COUNTIF(カード一覧!$I$2:$I$3170,A171)</f>
        <v>11</v>
      </c>
    </row>
    <row r="172" customFormat="false" ht="23.85" hidden="false" customHeight="false" outlineLevel="0" collapsed="false">
      <c r="A172" s="13" t="s">
        <v>3288</v>
      </c>
      <c r="B172" s="15" t="s">
        <v>3289</v>
      </c>
      <c r="C172" s="13" t="s">
        <v>3290</v>
      </c>
      <c r="D172" s="13" t="s">
        <v>3291</v>
      </c>
      <c r="E172" s="13" t="s">
        <v>53</v>
      </c>
      <c r="F172" s="13" t="s">
        <v>19526</v>
      </c>
      <c r="G172" s="14" t="n">
        <f aca="false">COUNTIF(カード一覧!$I$2:$I$3170,A172)</f>
        <v>1</v>
      </c>
    </row>
    <row r="173" customFormat="false" ht="23.85" hidden="false" customHeight="false" outlineLevel="0" collapsed="false">
      <c r="A173" s="13" t="s">
        <v>3296</v>
      </c>
      <c r="B173" s="15" t="s">
        <v>3297</v>
      </c>
      <c r="C173" s="13" t="s">
        <v>3298</v>
      </c>
      <c r="D173" s="13" t="s">
        <v>3299</v>
      </c>
      <c r="E173" s="13" t="s">
        <v>53</v>
      </c>
      <c r="F173" s="14" t="s">
        <v>19527</v>
      </c>
      <c r="G173" s="14" t="n">
        <f aca="false">COUNTIF(カード一覧!$I$2:$I$3170,A173)</f>
        <v>1</v>
      </c>
    </row>
    <row r="174" customFormat="false" ht="41" hidden="false" customHeight="false" outlineLevel="0" collapsed="false">
      <c r="A174" s="13" t="s">
        <v>3303</v>
      </c>
      <c r="B174" s="15" t="s">
        <v>3304</v>
      </c>
      <c r="C174" s="13" t="s">
        <v>3305</v>
      </c>
      <c r="D174" s="13" t="s">
        <v>3306</v>
      </c>
      <c r="E174" s="13" t="s">
        <v>52</v>
      </c>
      <c r="F174" s="13" t="s">
        <v>19525</v>
      </c>
      <c r="G174" s="14" t="n">
        <f aca="false">COUNTIF(カード一覧!$I$2:$I$3170,A174)</f>
        <v>4</v>
      </c>
    </row>
    <row r="175" customFormat="false" ht="35.05" hidden="false" customHeight="false" outlineLevel="0" collapsed="false">
      <c r="A175" s="13" t="s">
        <v>3311</v>
      </c>
      <c r="B175" s="15" t="s">
        <v>3312</v>
      </c>
      <c r="C175" s="13" t="s">
        <v>3313</v>
      </c>
      <c r="D175" s="13" t="s">
        <v>3314</v>
      </c>
      <c r="E175" s="13" t="s">
        <v>53</v>
      </c>
      <c r="F175" s="13" t="s">
        <v>19526</v>
      </c>
      <c r="G175" s="14" t="n">
        <f aca="false">COUNTIF(カード一覧!$I$2:$I$3170,A175)</f>
        <v>1</v>
      </c>
    </row>
    <row r="176" customFormat="false" ht="35.05" hidden="false" customHeight="false" outlineLevel="0" collapsed="false">
      <c r="A176" s="13" t="s">
        <v>3318</v>
      </c>
      <c r="B176" s="15" t="s">
        <v>3319</v>
      </c>
      <c r="C176" s="13" t="s">
        <v>3320</v>
      </c>
      <c r="D176" s="13" t="s">
        <v>3321</v>
      </c>
      <c r="E176" s="13" t="s">
        <v>53</v>
      </c>
      <c r="F176" s="13" t="s">
        <v>19526</v>
      </c>
      <c r="G176" s="14" t="n">
        <f aca="false">COUNTIF(カード一覧!$I$2:$I$3170,A176)</f>
        <v>1</v>
      </c>
    </row>
    <row r="177" customFormat="false" ht="35.05" hidden="false" customHeight="false" outlineLevel="0" collapsed="false">
      <c r="A177" s="13" t="s">
        <v>3332</v>
      </c>
      <c r="B177" s="15" t="s">
        <v>3333</v>
      </c>
      <c r="C177" s="13" t="s">
        <v>3334</v>
      </c>
      <c r="D177" s="13" t="s">
        <v>3335</v>
      </c>
      <c r="E177" s="13" t="s">
        <v>53</v>
      </c>
      <c r="F177" s="13" t="s">
        <v>19526</v>
      </c>
      <c r="G177" s="14" t="n">
        <f aca="false">COUNTIF(カード一覧!$I$2:$I$3170,A177)</f>
        <v>1</v>
      </c>
    </row>
    <row r="178" customFormat="false" ht="23.85" hidden="false" customHeight="false" outlineLevel="0" collapsed="false">
      <c r="A178" s="13" t="s">
        <v>3338</v>
      </c>
      <c r="B178" s="15" t="s">
        <v>3339</v>
      </c>
      <c r="C178" s="13" t="s">
        <v>3340</v>
      </c>
      <c r="D178" s="13" t="s">
        <v>3341</v>
      </c>
      <c r="E178" s="13" t="s">
        <v>53</v>
      </c>
      <c r="F178" s="13" t="s">
        <v>19528</v>
      </c>
      <c r="G178" s="14" t="n">
        <f aca="false">COUNTIF(カード一覧!$I$2:$I$3170,A178)</f>
        <v>1</v>
      </c>
    </row>
    <row r="179" customFormat="false" ht="23.85" hidden="false" customHeight="false" outlineLevel="0" collapsed="false">
      <c r="A179" s="13" t="s">
        <v>3351</v>
      </c>
      <c r="B179" s="15" t="s">
        <v>3352</v>
      </c>
      <c r="C179" s="13" t="s">
        <v>3353</v>
      </c>
      <c r="D179" s="13" t="s">
        <v>3354</v>
      </c>
      <c r="E179" s="13" t="s">
        <v>53</v>
      </c>
      <c r="F179" s="14" t="s">
        <v>19529</v>
      </c>
      <c r="G179" s="14" t="n">
        <f aca="false">COUNTIF(カード一覧!$I$2:$I$3170,A179)</f>
        <v>1</v>
      </c>
    </row>
    <row r="180" customFormat="false" ht="23.85" hidden="false" customHeight="false" outlineLevel="0" collapsed="false">
      <c r="A180" s="13" t="s">
        <v>3357</v>
      </c>
      <c r="B180" s="15" t="s">
        <v>3358</v>
      </c>
      <c r="C180" s="13" t="s">
        <v>3359</v>
      </c>
      <c r="D180" s="13" t="s">
        <v>3360</v>
      </c>
      <c r="E180" s="13" t="s">
        <v>53</v>
      </c>
      <c r="F180" s="13" t="s">
        <v>19528</v>
      </c>
      <c r="G180" s="14" t="n">
        <f aca="false">COUNTIF(カード一覧!$I$2:$I$3170,A180)</f>
        <v>1</v>
      </c>
    </row>
    <row r="181" customFormat="false" ht="23.85" hidden="false" customHeight="false" outlineLevel="0" collapsed="false">
      <c r="A181" s="13" t="s">
        <v>3373</v>
      </c>
      <c r="B181" s="15" t="s">
        <v>3374</v>
      </c>
      <c r="C181" s="13" t="s">
        <v>3375</v>
      </c>
      <c r="D181" s="13" t="s">
        <v>3376</v>
      </c>
      <c r="E181" s="13" t="s">
        <v>53</v>
      </c>
      <c r="F181" s="13" t="s">
        <v>19528</v>
      </c>
      <c r="G181" s="14" t="n">
        <f aca="false">COUNTIF(カード一覧!$I$2:$I$3170,A181)</f>
        <v>1</v>
      </c>
    </row>
    <row r="182" customFormat="false" ht="26.85" hidden="false" customHeight="false" outlineLevel="0" collapsed="false">
      <c r="A182" s="13" t="s">
        <v>3382</v>
      </c>
      <c r="B182" s="15" t="s">
        <v>3383</v>
      </c>
      <c r="C182" s="13" t="s">
        <v>3384</v>
      </c>
      <c r="D182" s="13" t="s">
        <v>3385</v>
      </c>
      <c r="E182" s="13" t="s">
        <v>53</v>
      </c>
      <c r="F182" s="13" t="s">
        <v>19530</v>
      </c>
      <c r="G182" s="14" t="n">
        <f aca="false">COUNTIF(カード一覧!$I$2:$I$3170,A182)</f>
        <v>8</v>
      </c>
    </row>
    <row r="183" customFormat="false" ht="23.85" hidden="false" customHeight="false" outlineLevel="0" collapsed="false">
      <c r="A183" s="13" t="s">
        <v>3407</v>
      </c>
      <c r="B183" s="15" t="s">
        <v>3408</v>
      </c>
      <c r="C183" s="13" t="s">
        <v>3409</v>
      </c>
      <c r="D183" s="13" t="s">
        <v>3410</v>
      </c>
      <c r="E183" s="13" t="s">
        <v>53</v>
      </c>
      <c r="F183" s="14" t="s">
        <v>19529</v>
      </c>
      <c r="G183" s="14" t="n">
        <f aca="false">COUNTIF(カード一覧!$I$2:$I$3170,A183)</f>
        <v>1</v>
      </c>
    </row>
    <row r="184" customFormat="false" ht="35.05" hidden="false" customHeight="false" outlineLevel="0" collapsed="false">
      <c r="A184" s="13" t="s">
        <v>3421</v>
      </c>
      <c r="B184" s="15" t="s">
        <v>3422</v>
      </c>
      <c r="C184" s="13" t="s">
        <v>3423</v>
      </c>
      <c r="D184" s="13" t="s">
        <v>3424</v>
      </c>
      <c r="E184" s="13" t="s">
        <v>53</v>
      </c>
      <c r="F184" s="14" t="s">
        <v>19529</v>
      </c>
      <c r="G184" s="14" t="n">
        <f aca="false">COUNTIF(カード一覧!$I$2:$I$3170,A184)</f>
        <v>1</v>
      </c>
    </row>
    <row r="185" customFormat="false" ht="23.85" hidden="false" customHeight="false" outlineLevel="0" collapsed="false">
      <c r="A185" s="13" t="s">
        <v>3430</v>
      </c>
      <c r="B185" s="15" t="s">
        <v>3431</v>
      </c>
      <c r="C185" s="13" t="s">
        <v>3432</v>
      </c>
      <c r="D185" s="13" t="s">
        <v>3433</v>
      </c>
      <c r="E185" s="13" t="s">
        <v>53</v>
      </c>
      <c r="F185" s="14" t="s">
        <v>19529</v>
      </c>
      <c r="G185" s="14" t="n">
        <f aca="false">COUNTIF(カード一覧!$I$2:$I$3170,A185)</f>
        <v>1</v>
      </c>
    </row>
    <row r="186" customFormat="false" ht="26.85" hidden="false" customHeight="false" outlineLevel="0" collapsed="false">
      <c r="A186" s="13" t="s">
        <v>3470</v>
      </c>
      <c r="B186" s="15" t="s">
        <v>3471</v>
      </c>
      <c r="C186" s="13" t="s">
        <v>3472</v>
      </c>
      <c r="D186" s="13" t="s">
        <v>3473</v>
      </c>
      <c r="E186" s="13" t="s">
        <v>53</v>
      </c>
      <c r="F186" s="13" t="s">
        <v>19531</v>
      </c>
      <c r="G186" s="14" t="n">
        <f aca="false">COUNTIF(カード一覧!$I$2:$I$3170,A186)</f>
        <v>9</v>
      </c>
    </row>
    <row r="187" customFormat="false" ht="23.85" hidden="false" customHeight="false" outlineLevel="0" collapsed="false">
      <c r="A187" s="13" t="s">
        <v>3480</v>
      </c>
      <c r="B187" s="15" t="s">
        <v>3481</v>
      </c>
      <c r="C187" s="13" t="s">
        <v>3482</v>
      </c>
      <c r="D187" s="13" t="s">
        <v>3483</v>
      </c>
      <c r="E187" s="13" t="s">
        <v>56</v>
      </c>
      <c r="F187" s="14" t="s">
        <v>19532</v>
      </c>
      <c r="G187" s="14" t="n">
        <f aca="false">COUNTIF(カード一覧!$I$2:$I$3170,A187)</f>
        <v>1</v>
      </c>
    </row>
    <row r="188" customFormat="false" ht="23.85" hidden="false" customHeight="false" outlineLevel="0" collapsed="false">
      <c r="A188" s="13" t="s">
        <v>3489</v>
      </c>
      <c r="B188" s="15" t="s">
        <v>3490</v>
      </c>
      <c r="C188" s="13" t="s">
        <v>3491</v>
      </c>
      <c r="D188" s="13" t="s">
        <v>3492</v>
      </c>
      <c r="E188" s="13" t="s">
        <v>53</v>
      </c>
      <c r="F188" s="13" t="s">
        <v>19533</v>
      </c>
      <c r="G188" s="14" t="n">
        <f aca="false">COUNTIF(カード一覧!$I$2:$I$3170,A188)</f>
        <v>1</v>
      </c>
    </row>
    <row r="189" customFormat="false" ht="23.85" hidden="false" customHeight="false" outlineLevel="0" collapsed="false">
      <c r="A189" s="13" t="s">
        <v>3501</v>
      </c>
      <c r="B189" s="15" t="s">
        <v>3502</v>
      </c>
      <c r="C189" s="13" t="s">
        <v>3503</v>
      </c>
      <c r="D189" s="13" t="s">
        <v>3504</v>
      </c>
      <c r="E189" s="13" t="s">
        <v>53</v>
      </c>
      <c r="F189" s="14" t="s">
        <v>19529</v>
      </c>
      <c r="G189" s="14" t="n">
        <f aca="false">COUNTIF(カード一覧!$I$2:$I$3170,A189)</f>
        <v>1</v>
      </c>
    </row>
    <row r="190" customFormat="false" ht="35.05" hidden="false" customHeight="false" outlineLevel="0" collapsed="false">
      <c r="A190" s="13" t="s">
        <v>3508</v>
      </c>
      <c r="B190" s="15" t="s">
        <v>3509</v>
      </c>
      <c r="C190" s="13" t="s">
        <v>3510</v>
      </c>
      <c r="D190" s="13" t="s">
        <v>3511</v>
      </c>
      <c r="E190" s="13" t="s">
        <v>53</v>
      </c>
      <c r="F190" s="14" t="s">
        <v>19529</v>
      </c>
      <c r="G190" s="14" t="n">
        <f aca="false">COUNTIF(カード一覧!$I$2:$I$3170,A190)</f>
        <v>1</v>
      </c>
    </row>
    <row r="191" customFormat="false" ht="23.85" hidden="false" customHeight="false" outlineLevel="0" collapsed="false">
      <c r="A191" s="13" t="s">
        <v>3514</v>
      </c>
      <c r="B191" s="15" t="s">
        <v>3515</v>
      </c>
      <c r="C191" s="13" t="s">
        <v>3516</v>
      </c>
      <c r="D191" s="13" t="s">
        <v>3517</v>
      </c>
      <c r="E191" s="13" t="s">
        <v>53</v>
      </c>
      <c r="F191" s="13" t="s">
        <v>19534</v>
      </c>
      <c r="G191" s="14" t="n">
        <f aca="false">COUNTIF(カード一覧!$I$2:$I$3170,A191)</f>
        <v>1</v>
      </c>
    </row>
    <row r="192" customFormat="false" ht="35.05" hidden="false" customHeight="false" outlineLevel="0" collapsed="false">
      <c r="A192" s="13" t="s">
        <v>3521</v>
      </c>
      <c r="B192" s="15" t="s">
        <v>3522</v>
      </c>
      <c r="C192" s="13" t="s">
        <v>3523</v>
      </c>
      <c r="D192" s="13" t="s">
        <v>3524</v>
      </c>
      <c r="E192" s="13" t="s">
        <v>53</v>
      </c>
      <c r="F192" s="14" t="s">
        <v>19529</v>
      </c>
      <c r="G192" s="14" t="n">
        <f aca="false">COUNTIF(カード一覧!$I$2:$I$3170,A192)</f>
        <v>1</v>
      </c>
    </row>
    <row r="193" customFormat="false" ht="23.85" hidden="false" customHeight="false" outlineLevel="0" collapsed="false">
      <c r="A193" s="13" t="s">
        <v>3539</v>
      </c>
      <c r="B193" s="15" t="s">
        <v>3540</v>
      </c>
      <c r="C193" s="13" t="s">
        <v>3541</v>
      </c>
      <c r="D193" s="13" t="s">
        <v>3542</v>
      </c>
      <c r="E193" s="13" t="s">
        <v>53</v>
      </c>
      <c r="F193" s="14" t="s">
        <v>19529</v>
      </c>
      <c r="G193" s="14" t="n">
        <f aca="false">COUNTIF(カード一覧!$I$2:$I$3170,A193)</f>
        <v>1</v>
      </c>
    </row>
    <row r="194" customFormat="false" ht="23.85" hidden="false" customHeight="false" outlineLevel="0" collapsed="false">
      <c r="A194" s="13" t="s">
        <v>3546</v>
      </c>
      <c r="B194" s="15" t="s">
        <v>3547</v>
      </c>
      <c r="C194" s="13" t="s">
        <v>3548</v>
      </c>
      <c r="D194" s="13" t="s">
        <v>3549</v>
      </c>
      <c r="E194" s="13" t="s">
        <v>53</v>
      </c>
      <c r="F194" s="13" t="s">
        <v>19528</v>
      </c>
      <c r="G194" s="14" t="n">
        <f aca="false">COUNTIF(カード一覧!$I$2:$I$3170,A194)</f>
        <v>1</v>
      </c>
    </row>
    <row r="195" customFormat="false" ht="23.85" hidden="false" customHeight="false" outlineLevel="0" collapsed="false">
      <c r="A195" s="13" t="s">
        <v>3552</v>
      </c>
      <c r="B195" s="15" t="s">
        <v>3553</v>
      </c>
      <c r="C195" s="13" t="s">
        <v>3554</v>
      </c>
      <c r="D195" s="13" t="s">
        <v>3555</v>
      </c>
      <c r="E195" s="13" t="s">
        <v>53</v>
      </c>
      <c r="F195" s="14" t="s">
        <v>19529</v>
      </c>
      <c r="G195" s="14" t="n">
        <f aca="false">COUNTIF(カード一覧!$I$2:$I$3170,A195)</f>
        <v>1</v>
      </c>
    </row>
    <row r="196" customFormat="false" ht="23.85" hidden="false" customHeight="false" outlineLevel="0" collapsed="false">
      <c r="A196" s="13" t="s">
        <v>3562</v>
      </c>
      <c r="B196" s="15" t="s">
        <v>3563</v>
      </c>
      <c r="C196" s="13" t="s">
        <v>3564</v>
      </c>
      <c r="D196" s="13" t="s">
        <v>3565</v>
      </c>
      <c r="E196" s="13" t="s">
        <v>53</v>
      </c>
      <c r="F196" s="13" t="s">
        <v>19528</v>
      </c>
      <c r="G196" s="14" t="n">
        <f aca="false">COUNTIF(カード一覧!$I$2:$I$3170,A196)</f>
        <v>1</v>
      </c>
    </row>
    <row r="197" customFormat="false" ht="23.85" hidden="false" customHeight="false" outlineLevel="0" collapsed="false">
      <c r="A197" s="13" t="s">
        <v>3569</v>
      </c>
      <c r="B197" s="15" t="s">
        <v>3570</v>
      </c>
      <c r="C197" s="13" t="s">
        <v>3571</v>
      </c>
      <c r="D197" s="13" t="s">
        <v>3572</v>
      </c>
      <c r="E197" s="13" t="s">
        <v>53</v>
      </c>
      <c r="F197" s="14" t="s">
        <v>19529</v>
      </c>
      <c r="G197" s="14" t="n">
        <f aca="false">COUNTIF(カード一覧!$I$2:$I$3170,A197)</f>
        <v>1</v>
      </c>
    </row>
    <row r="198" customFormat="false" ht="23.85" hidden="false" customHeight="false" outlineLevel="0" collapsed="false">
      <c r="A198" s="13" t="s">
        <v>3582</v>
      </c>
      <c r="B198" s="15" t="s">
        <v>3583</v>
      </c>
      <c r="C198" s="13" t="s">
        <v>3584</v>
      </c>
      <c r="D198" s="13" t="s">
        <v>3585</v>
      </c>
      <c r="E198" s="13" t="s">
        <v>53</v>
      </c>
      <c r="F198" s="13" t="s">
        <v>19535</v>
      </c>
      <c r="G198" s="14" t="n">
        <f aca="false">COUNTIF(カード一覧!$I$2:$I$3170,A198)</f>
        <v>1</v>
      </c>
    </row>
    <row r="199" customFormat="false" ht="23.85" hidden="false" customHeight="false" outlineLevel="0" collapsed="false">
      <c r="A199" s="13" t="s">
        <v>3590</v>
      </c>
      <c r="B199" s="15" t="s">
        <v>3591</v>
      </c>
      <c r="C199" s="13" t="s">
        <v>3592</v>
      </c>
      <c r="D199" s="13" t="s">
        <v>3593</v>
      </c>
      <c r="E199" s="13" t="s">
        <v>53</v>
      </c>
      <c r="F199" s="14" t="s">
        <v>19529</v>
      </c>
      <c r="G199" s="14" t="n">
        <f aca="false">COUNTIF(カード一覧!$I$2:$I$3170,A199)</f>
        <v>1</v>
      </c>
    </row>
    <row r="200" customFormat="false" ht="23.85" hidden="false" customHeight="false" outlineLevel="0" collapsed="false">
      <c r="A200" s="13" t="s">
        <v>3598</v>
      </c>
      <c r="B200" s="15" t="s">
        <v>3599</v>
      </c>
      <c r="C200" s="13" t="s">
        <v>3600</v>
      </c>
      <c r="D200" s="13" t="s">
        <v>3601</v>
      </c>
      <c r="E200" s="13" t="s">
        <v>53</v>
      </c>
      <c r="F200" s="14" t="s">
        <v>19529</v>
      </c>
      <c r="G200" s="14" t="n">
        <f aca="false">COUNTIF(カード一覧!$I$2:$I$3170,A200)</f>
        <v>1</v>
      </c>
    </row>
    <row r="201" customFormat="false" ht="23.85" hidden="false" customHeight="false" outlineLevel="0" collapsed="false">
      <c r="A201" s="13" t="s">
        <v>3604</v>
      </c>
      <c r="B201" s="15" t="s">
        <v>3605</v>
      </c>
      <c r="C201" s="13" t="s">
        <v>3606</v>
      </c>
      <c r="D201" s="13" t="s">
        <v>3607</v>
      </c>
      <c r="E201" s="13" t="s">
        <v>53</v>
      </c>
      <c r="F201" s="14" t="s">
        <v>19529</v>
      </c>
      <c r="G201" s="14" t="n">
        <f aca="false">COUNTIF(カード一覧!$I$2:$I$3170,A201)</f>
        <v>1</v>
      </c>
    </row>
    <row r="202" customFormat="false" ht="23.85" hidden="false" customHeight="false" outlineLevel="0" collapsed="false">
      <c r="A202" s="13" t="s">
        <v>3611</v>
      </c>
      <c r="B202" s="15" t="s">
        <v>3612</v>
      </c>
      <c r="C202" s="13" t="s">
        <v>3613</v>
      </c>
      <c r="D202" s="13" t="s">
        <v>3614</v>
      </c>
      <c r="E202" s="13" t="s">
        <v>53</v>
      </c>
      <c r="F202" s="13" t="s">
        <v>19528</v>
      </c>
      <c r="G202" s="14" t="n">
        <f aca="false">COUNTIF(カード一覧!$I$2:$I$3170,A202)</f>
        <v>1</v>
      </c>
    </row>
    <row r="203" customFormat="false" ht="23.85" hidden="false" customHeight="false" outlineLevel="0" collapsed="false">
      <c r="A203" s="13" t="s">
        <v>3621</v>
      </c>
      <c r="B203" s="15" t="s">
        <v>3622</v>
      </c>
      <c r="C203" s="13" t="s">
        <v>3623</v>
      </c>
      <c r="D203" s="13" t="s">
        <v>3624</v>
      </c>
      <c r="E203" s="13" t="s">
        <v>53</v>
      </c>
      <c r="F203" s="13" t="s">
        <v>19531</v>
      </c>
      <c r="G203" s="14" t="n">
        <f aca="false">COUNTIF(カード一覧!$I$2:$I$3170,A203)</f>
        <v>3</v>
      </c>
    </row>
    <row r="204" customFormat="false" ht="23.85" hidden="false" customHeight="false" outlineLevel="0" collapsed="false">
      <c r="A204" s="13" t="s">
        <v>3635</v>
      </c>
      <c r="B204" s="15" t="s">
        <v>3636</v>
      </c>
      <c r="C204" s="13" t="s">
        <v>3637</v>
      </c>
      <c r="D204" s="13" t="s">
        <v>3638</v>
      </c>
      <c r="E204" s="13" t="s">
        <v>53</v>
      </c>
      <c r="F204" s="14" t="s">
        <v>19529</v>
      </c>
      <c r="G204" s="14" t="n">
        <f aca="false">COUNTIF(カード一覧!$I$2:$I$3170,A204)</f>
        <v>1</v>
      </c>
    </row>
    <row r="205" customFormat="false" ht="23.85" hidden="false" customHeight="false" outlineLevel="0" collapsed="false">
      <c r="A205" s="13" t="s">
        <v>3641</v>
      </c>
      <c r="B205" s="15" t="s">
        <v>3642</v>
      </c>
      <c r="C205" s="13" t="s">
        <v>3643</v>
      </c>
      <c r="D205" s="13" t="s">
        <v>3644</v>
      </c>
      <c r="E205" s="13" t="s">
        <v>53</v>
      </c>
      <c r="F205" s="13" t="s">
        <v>19528</v>
      </c>
      <c r="G205" s="14" t="n">
        <f aca="false">COUNTIF(カード一覧!$I$2:$I$3170,A205)</f>
        <v>1</v>
      </c>
    </row>
    <row r="206" customFormat="false" ht="35.05" hidden="false" customHeight="false" outlineLevel="0" collapsed="false">
      <c r="A206" s="13" t="s">
        <v>3651</v>
      </c>
      <c r="B206" s="15" t="s">
        <v>3652</v>
      </c>
      <c r="C206" s="13" t="s">
        <v>3653</v>
      </c>
      <c r="D206" s="13" t="s">
        <v>3654</v>
      </c>
      <c r="E206" s="13" t="s">
        <v>53</v>
      </c>
      <c r="F206" s="13" t="s">
        <v>19531</v>
      </c>
      <c r="G206" s="14" t="n">
        <f aca="false">COUNTIF(カード一覧!$I$2:$I$3170,A206)</f>
        <v>2</v>
      </c>
    </row>
    <row r="207" customFormat="false" ht="23.85" hidden="false" customHeight="false" outlineLevel="0" collapsed="false">
      <c r="A207" s="13" t="s">
        <v>3661</v>
      </c>
      <c r="B207" s="15" t="s">
        <v>3662</v>
      </c>
      <c r="C207" s="13" t="s">
        <v>3663</v>
      </c>
      <c r="D207" s="13" t="s">
        <v>3664</v>
      </c>
      <c r="E207" s="13" t="s">
        <v>53</v>
      </c>
      <c r="F207" s="13" t="s">
        <v>19536</v>
      </c>
      <c r="G207" s="14" t="n">
        <f aca="false">COUNTIF(カード一覧!$I$2:$I$3170,A207)</f>
        <v>10</v>
      </c>
    </row>
    <row r="208" customFormat="false" ht="23.85" hidden="false" customHeight="false" outlineLevel="0" collapsed="false">
      <c r="A208" s="13" t="s">
        <v>3687</v>
      </c>
      <c r="B208" s="15" t="s">
        <v>3688</v>
      </c>
      <c r="C208" s="13" t="s">
        <v>3689</v>
      </c>
      <c r="D208" s="13" t="s">
        <v>3690</v>
      </c>
      <c r="E208" s="13" t="s">
        <v>53</v>
      </c>
      <c r="F208" s="13" t="s">
        <v>19536</v>
      </c>
      <c r="G208" s="14" t="n">
        <f aca="false">COUNTIF(カード一覧!$I$2:$I$3170,A208)</f>
        <v>3</v>
      </c>
    </row>
    <row r="209" customFormat="false" ht="35.05" hidden="false" customHeight="false" outlineLevel="0" collapsed="false">
      <c r="A209" s="13" t="s">
        <v>3693</v>
      </c>
      <c r="B209" s="15" t="s">
        <v>3694</v>
      </c>
      <c r="C209" s="13" t="s">
        <v>3695</v>
      </c>
      <c r="D209" s="13" t="s">
        <v>3696</v>
      </c>
      <c r="E209" s="13" t="s">
        <v>56</v>
      </c>
      <c r="F209" s="14" t="s">
        <v>19537</v>
      </c>
      <c r="G209" s="14" t="n">
        <f aca="false">COUNTIF(カード一覧!$I$2:$I$3170,A209)</f>
        <v>1</v>
      </c>
    </row>
    <row r="210" customFormat="false" ht="35.05" hidden="false" customHeight="false" outlineLevel="0" collapsed="false">
      <c r="A210" s="13" t="s">
        <v>3702</v>
      </c>
      <c r="B210" s="15" t="s">
        <v>3703</v>
      </c>
      <c r="C210" s="13" t="s">
        <v>3704</v>
      </c>
      <c r="D210" s="13" t="s">
        <v>3705</v>
      </c>
      <c r="E210" s="13" t="s">
        <v>53</v>
      </c>
      <c r="F210" s="14" t="s">
        <v>19527</v>
      </c>
      <c r="G210" s="14" t="n">
        <f aca="false">COUNTIF(カード一覧!$I$2:$I$3170,A210)</f>
        <v>1</v>
      </c>
    </row>
    <row r="211" customFormat="false" ht="23.85" hidden="false" customHeight="false" outlineLevel="0" collapsed="false">
      <c r="A211" s="13" t="s">
        <v>3718</v>
      </c>
      <c r="B211" s="15" t="s">
        <v>3719</v>
      </c>
      <c r="C211" s="13" t="s">
        <v>3720</v>
      </c>
      <c r="D211" s="13" t="s">
        <v>3721</v>
      </c>
      <c r="E211" s="13" t="s">
        <v>53</v>
      </c>
      <c r="F211" s="13" t="s">
        <v>19528</v>
      </c>
      <c r="G211" s="14" t="n">
        <f aca="false">COUNTIF(カード一覧!$I$2:$I$3170,A211)</f>
        <v>1</v>
      </c>
    </row>
    <row r="212" customFormat="false" ht="35.05" hidden="false" customHeight="false" outlineLevel="0" collapsed="false">
      <c r="A212" s="13" t="s">
        <v>3735</v>
      </c>
      <c r="B212" s="15" t="s">
        <v>3736</v>
      </c>
      <c r="C212" s="13" t="s">
        <v>3737</v>
      </c>
      <c r="D212" s="13" t="s">
        <v>3738</v>
      </c>
      <c r="E212" s="13" t="s">
        <v>53</v>
      </c>
      <c r="F212" s="14" t="s">
        <v>19538</v>
      </c>
      <c r="G212" s="14" t="n">
        <f aca="false">COUNTIF(カード一覧!$I$2:$I$3170,A212)</f>
        <v>1</v>
      </c>
    </row>
    <row r="213" customFormat="false" ht="29.85" hidden="false" customHeight="false" outlineLevel="0" collapsed="false">
      <c r="A213" s="13" t="s">
        <v>3743</v>
      </c>
      <c r="B213" s="16" t="s">
        <v>3744</v>
      </c>
      <c r="C213" s="14"/>
      <c r="D213" s="14"/>
      <c r="E213" s="13" t="s">
        <v>54</v>
      </c>
      <c r="F213" s="14" t="s">
        <v>19539</v>
      </c>
      <c r="G213" s="14" t="n">
        <f aca="false">COUNTIF(カード一覧!$I$2:$I$3170,A213)</f>
        <v>1</v>
      </c>
    </row>
    <row r="214" customFormat="false" ht="23.85" hidden="false" customHeight="false" outlineLevel="0" collapsed="false">
      <c r="A214" s="13" t="s">
        <v>3750</v>
      </c>
      <c r="B214" s="15" t="s">
        <v>3751</v>
      </c>
      <c r="C214" s="13" t="s">
        <v>3752</v>
      </c>
      <c r="D214" s="13" t="s">
        <v>3753</v>
      </c>
      <c r="E214" s="13" t="s">
        <v>53</v>
      </c>
      <c r="F214" s="13" t="s">
        <v>19536</v>
      </c>
      <c r="G214" s="14" t="n">
        <f aca="false">COUNTIF(カード一覧!$I$2:$I$3170,A214)</f>
        <v>2</v>
      </c>
    </row>
    <row r="215" customFormat="false" ht="35.05" hidden="false" customHeight="false" outlineLevel="0" collapsed="false">
      <c r="A215" s="13" t="s">
        <v>3759</v>
      </c>
      <c r="B215" s="15" t="s">
        <v>3760</v>
      </c>
      <c r="C215" s="13" t="s">
        <v>3761</v>
      </c>
      <c r="D215" s="13" t="s">
        <v>3762</v>
      </c>
      <c r="E215" s="13" t="s">
        <v>53</v>
      </c>
      <c r="F215" s="13" t="s">
        <v>19526</v>
      </c>
      <c r="G215" s="14" t="n">
        <f aca="false">COUNTIF(カード一覧!$I$2:$I$3170,A215)</f>
        <v>1</v>
      </c>
    </row>
    <row r="216" customFormat="false" ht="46.25" hidden="false" customHeight="false" outlineLevel="0" collapsed="false">
      <c r="A216" s="13" t="s">
        <v>3766</v>
      </c>
      <c r="B216" s="15" t="s">
        <v>3767</v>
      </c>
      <c r="C216" s="13" t="s">
        <v>3768</v>
      </c>
      <c r="D216" s="13" t="s">
        <v>3769</v>
      </c>
      <c r="E216" s="13" t="s">
        <v>53</v>
      </c>
      <c r="F216" s="13" t="s">
        <v>19526</v>
      </c>
      <c r="G216" s="14" t="n">
        <f aca="false">COUNTIF(カード一覧!$I$2:$I$3170,A216)</f>
        <v>1</v>
      </c>
    </row>
    <row r="217" customFormat="false" ht="23.85" hidden="false" customHeight="false" outlineLevel="0" collapsed="false">
      <c r="A217" s="13" t="s">
        <v>3773</v>
      </c>
      <c r="B217" s="15" t="s">
        <v>3774</v>
      </c>
      <c r="C217" s="13" t="s">
        <v>3775</v>
      </c>
      <c r="D217" s="13" t="s">
        <v>3776</v>
      </c>
      <c r="E217" s="13" t="s">
        <v>53</v>
      </c>
      <c r="F217" s="13" t="s">
        <v>19535</v>
      </c>
      <c r="G217" s="14" t="n">
        <f aca="false">COUNTIF(カード一覧!$I$2:$I$3170,A217)</f>
        <v>1</v>
      </c>
    </row>
    <row r="218" customFormat="false" ht="44" hidden="false" customHeight="false" outlineLevel="0" collapsed="false">
      <c r="A218" s="13" t="s">
        <v>3782</v>
      </c>
      <c r="B218" s="16" t="s">
        <v>3783</v>
      </c>
      <c r="C218" s="14"/>
      <c r="D218" s="14"/>
      <c r="E218" s="13" t="s">
        <v>53</v>
      </c>
      <c r="F218" s="14" t="s">
        <v>19540</v>
      </c>
      <c r="G218" s="14" t="n">
        <f aca="false">COUNTIF(カード一覧!$I$2:$I$3170,A218)</f>
        <v>6</v>
      </c>
    </row>
    <row r="219" customFormat="false" ht="23.85" hidden="false" customHeight="false" outlineLevel="0" collapsed="false">
      <c r="A219" s="13" t="s">
        <v>3807</v>
      </c>
      <c r="B219" s="15" t="s">
        <v>3808</v>
      </c>
      <c r="C219" s="13" t="s">
        <v>3809</v>
      </c>
      <c r="D219" s="14"/>
      <c r="E219" s="13" t="s">
        <v>53</v>
      </c>
      <c r="F219" s="13" t="s">
        <v>19541</v>
      </c>
      <c r="G219" s="14" t="n">
        <f aca="false">COUNTIF(カード一覧!$I$2:$I$3170,A219)</f>
        <v>8</v>
      </c>
    </row>
    <row r="220" customFormat="false" ht="23.85" hidden="false" customHeight="false" outlineLevel="0" collapsed="false">
      <c r="A220" s="13" t="s">
        <v>3867</v>
      </c>
      <c r="B220" s="15" t="s">
        <v>3868</v>
      </c>
      <c r="C220" s="13" t="s">
        <v>3869</v>
      </c>
      <c r="D220" s="14"/>
      <c r="E220" s="13" t="s">
        <v>52</v>
      </c>
      <c r="F220" s="13" t="s">
        <v>19542</v>
      </c>
      <c r="G220" s="14" t="n">
        <f aca="false">COUNTIF(カード一覧!$I$2:$I$3170,A220)</f>
        <v>3</v>
      </c>
    </row>
    <row r="221" customFormat="false" ht="23.85" hidden="false" customHeight="false" outlineLevel="0" collapsed="false">
      <c r="A221" s="13" t="s">
        <v>3878</v>
      </c>
      <c r="B221" s="15" t="s">
        <v>3879</v>
      </c>
      <c r="C221" s="13" t="s">
        <v>3880</v>
      </c>
      <c r="D221" s="14"/>
      <c r="E221" s="13" t="s">
        <v>53</v>
      </c>
      <c r="F221" s="14" t="s">
        <v>19543</v>
      </c>
      <c r="G221" s="14" t="n">
        <f aca="false">COUNTIF(カード一覧!$I$2:$I$3170,A221)</f>
        <v>1</v>
      </c>
    </row>
    <row r="222" customFormat="false" ht="35.05" hidden="false" customHeight="false" outlineLevel="0" collapsed="false">
      <c r="A222" s="13" t="s">
        <v>3886</v>
      </c>
      <c r="B222" s="15" t="s">
        <v>3887</v>
      </c>
      <c r="C222" s="13" t="s">
        <v>3888</v>
      </c>
      <c r="D222" s="14"/>
      <c r="E222" s="13" t="s">
        <v>53</v>
      </c>
      <c r="F222" s="13" t="s">
        <v>19544</v>
      </c>
      <c r="G222" s="14" t="n">
        <f aca="false">COUNTIF(カード一覧!$I$2:$I$3170,A222)</f>
        <v>3</v>
      </c>
    </row>
    <row r="223" customFormat="false" ht="29.85" hidden="false" customHeight="false" outlineLevel="0" collapsed="false">
      <c r="A223" s="13" t="s">
        <v>3897</v>
      </c>
      <c r="B223" s="15" t="s">
        <v>3898</v>
      </c>
      <c r="C223" s="14"/>
      <c r="D223" s="14"/>
      <c r="E223" s="13" t="s">
        <v>55</v>
      </c>
      <c r="F223" s="14" t="s">
        <v>19545</v>
      </c>
      <c r="G223" s="14" t="n">
        <f aca="false">COUNTIF(カード一覧!$I$2:$I$3170,A223)</f>
        <v>2</v>
      </c>
    </row>
    <row r="224" customFormat="false" ht="15" hidden="false" customHeight="false" outlineLevel="0" collapsed="false">
      <c r="A224" s="13" t="s">
        <v>3907</v>
      </c>
      <c r="B224" s="15" t="s">
        <v>3908</v>
      </c>
      <c r="C224" s="14"/>
      <c r="D224" s="14"/>
      <c r="E224" s="13" t="s">
        <v>55</v>
      </c>
      <c r="F224" s="14" t="s">
        <v>19545</v>
      </c>
      <c r="G224" s="14" t="n">
        <f aca="false">COUNTIF(カード一覧!$I$2:$I$3170,A224)</f>
        <v>1</v>
      </c>
    </row>
    <row r="225" customFormat="false" ht="29.85" hidden="false" customHeight="false" outlineLevel="0" collapsed="false">
      <c r="A225" s="13" t="s">
        <v>3911</v>
      </c>
      <c r="B225" s="16" t="s">
        <v>3912</v>
      </c>
      <c r="C225" s="14"/>
      <c r="D225" s="14"/>
      <c r="E225" s="13" t="s">
        <v>53</v>
      </c>
      <c r="F225" s="14" t="s">
        <v>19546</v>
      </c>
      <c r="G225" s="14" t="n">
        <f aca="false">COUNTIF(カード一覧!$I$2:$I$3170,A225)</f>
        <v>6</v>
      </c>
    </row>
    <row r="226" customFormat="false" ht="23.85" hidden="false" customHeight="false" outlineLevel="0" collapsed="false">
      <c r="A226" s="13" t="s">
        <v>3842</v>
      </c>
      <c r="B226" s="15" t="s">
        <v>3843</v>
      </c>
      <c r="C226" s="13" t="s">
        <v>3844</v>
      </c>
      <c r="D226" s="13" t="s">
        <v>3845</v>
      </c>
      <c r="E226" s="13" t="s">
        <v>56</v>
      </c>
      <c r="F226" s="14" t="s">
        <v>19547</v>
      </c>
      <c r="G226" s="14" t="n">
        <f aca="false">COUNTIF(カード一覧!$I$2:$I$3170,A226)</f>
        <v>1</v>
      </c>
    </row>
    <row r="227" customFormat="false" ht="23.85" hidden="false" customHeight="false" outlineLevel="0" collapsed="false">
      <c r="A227" s="13" t="s">
        <v>3850</v>
      </c>
      <c r="B227" s="15" t="s">
        <v>3851</v>
      </c>
      <c r="C227" s="13" t="s">
        <v>3852</v>
      </c>
      <c r="D227" s="13" t="s">
        <v>3853</v>
      </c>
      <c r="E227" s="13" t="s">
        <v>56</v>
      </c>
      <c r="F227" s="14" t="s">
        <v>19547</v>
      </c>
      <c r="G227" s="14" t="n">
        <f aca="false">COUNTIF(カード一覧!$I$2:$I$3170,A227)</f>
        <v>1</v>
      </c>
    </row>
    <row r="228" customFormat="false" ht="35.05" hidden="false" customHeight="false" outlineLevel="0" collapsed="false">
      <c r="A228" s="13" t="s">
        <v>3858</v>
      </c>
      <c r="B228" s="15" t="s">
        <v>3859</v>
      </c>
      <c r="C228" s="13" t="s">
        <v>3860</v>
      </c>
      <c r="D228" s="14"/>
      <c r="E228" s="13" t="s">
        <v>52</v>
      </c>
      <c r="F228" s="13" t="s">
        <v>19548</v>
      </c>
      <c r="G228" s="14" t="n">
        <f aca="false">COUNTIF(カード一覧!$I$2:$I$3170,A228)</f>
        <v>2</v>
      </c>
    </row>
    <row r="229" customFormat="false" ht="29.85" hidden="false" customHeight="false" outlineLevel="0" collapsed="false">
      <c r="A229" s="13" t="s">
        <v>3936</v>
      </c>
      <c r="B229" s="16" t="s">
        <v>3937</v>
      </c>
      <c r="C229" s="14"/>
      <c r="D229" s="14"/>
      <c r="E229" s="13" t="s">
        <v>53</v>
      </c>
      <c r="F229" s="14" t="s">
        <v>19546</v>
      </c>
      <c r="G229" s="14" t="n">
        <f aca="false">COUNTIF(カード一覧!$I$2:$I$3170,A229)</f>
        <v>5</v>
      </c>
    </row>
    <row r="230" customFormat="false" ht="15" hidden="false" customHeight="false" outlineLevel="0" collapsed="false">
      <c r="A230" s="13" t="s">
        <v>3952</v>
      </c>
      <c r="B230" s="16" t="s">
        <v>3953</v>
      </c>
      <c r="C230" s="14"/>
      <c r="D230" s="14"/>
      <c r="E230" s="13" t="s">
        <v>54</v>
      </c>
      <c r="F230" s="14" t="s">
        <v>19549</v>
      </c>
      <c r="G230" s="14" t="n">
        <f aca="false">COUNTIF(カード一覧!$I$2:$I$3170,A230)</f>
        <v>1</v>
      </c>
    </row>
    <row r="231" customFormat="false" ht="15" hidden="false" customHeight="false" outlineLevel="0" collapsed="false">
      <c r="A231" s="13" t="s">
        <v>3956</v>
      </c>
      <c r="B231" s="16" t="s">
        <v>3957</v>
      </c>
      <c r="C231" s="14"/>
      <c r="D231" s="14"/>
      <c r="E231" s="13" t="s">
        <v>56</v>
      </c>
      <c r="F231" s="14" t="s">
        <v>19550</v>
      </c>
      <c r="G231" s="14" t="n">
        <f aca="false">COUNTIF(カード一覧!$I$2:$I$3170,A231)</f>
        <v>1</v>
      </c>
    </row>
    <row r="232" customFormat="false" ht="15" hidden="false" customHeight="false" outlineLevel="0" collapsed="false">
      <c r="A232" s="13" t="s">
        <v>3963</v>
      </c>
      <c r="B232" s="16" t="s">
        <v>3964</v>
      </c>
      <c r="C232" s="14"/>
      <c r="D232" s="14"/>
      <c r="E232" s="13" t="s">
        <v>54</v>
      </c>
      <c r="F232" s="14" t="s">
        <v>19549</v>
      </c>
      <c r="G232" s="14" t="n">
        <f aca="false">COUNTIF(カード一覧!$I$2:$I$3170,A232)</f>
        <v>3</v>
      </c>
    </row>
    <row r="233" customFormat="false" ht="15" hidden="false" customHeight="false" outlineLevel="0" collapsed="false">
      <c r="A233" s="13" t="s">
        <v>3977</v>
      </c>
      <c r="B233" s="16" t="s">
        <v>3978</v>
      </c>
      <c r="C233" s="14"/>
      <c r="D233" s="14"/>
      <c r="E233" s="13" t="s">
        <v>54</v>
      </c>
      <c r="F233" s="14" t="s">
        <v>19549</v>
      </c>
      <c r="G233" s="14" t="n">
        <f aca="false">COUNTIF(カード一覧!$I$2:$I$3170,A233)</f>
        <v>1</v>
      </c>
    </row>
    <row r="234" customFormat="false" ht="29.85" hidden="false" customHeight="false" outlineLevel="0" collapsed="false">
      <c r="A234" s="13" t="s">
        <v>3985</v>
      </c>
      <c r="B234" s="16" t="s">
        <v>3986</v>
      </c>
      <c r="C234" s="14"/>
      <c r="D234" s="14"/>
      <c r="E234" s="13" t="s">
        <v>53</v>
      </c>
      <c r="F234" s="14" t="s">
        <v>19546</v>
      </c>
      <c r="G234" s="14" t="n">
        <f aca="false">COUNTIF(カード一覧!$I$2:$I$3170,A234)</f>
        <v>5</v>
      </c>
    </row>
    <row r="235" customFormat="false" ht="15" hidden="false" customHeight="false" outlineLevel="0" collapsed="false">
      <c r="A235" s="13" t="s">
        <v>4003</v>
      </c>
      <c r="B235" s="16" t="s">
        <v>4004</v>
      </c>
      <c r="C235" s="14"/>
      <c r="D235" s="14"/>
      <c r="E235" s="13" t="s">
        <v>54</v>
      </c>
      <c r="F235" s="14" t="s">
        <v>19549</v>
      </c>
      <c r="G235" s="14" t="n">
        <f aca="false">COUNTIF(カード一覧!$I$2:$I$3170,A235)</f>
        <v>2</v>
      </c>
    </row>
    <row r="236" customFormat="false" ht="15" hidden="false" customHeight="false" outlineLevel="0" collapsed="false">
      <c r="A236" s="13" t="s">
        <v>4013</v>
      </c>
      <c r="B236" s="16" t="s">
        <v>4014</v>
      </c>
      <c r="C236" s="14"/>
      <c r="D236" s="14"/>
      <c r="E236" s="13" t="s">
        <v>54</v>
      </c>
      <c r="F236" s="14" t="s">
        <v>19549</v>
      </c>
      <c r="G236" s="14" t="n">
        <f aca="false">COUNTIF(カード一覧!$I$2:$I$3170,A236)</f>
        <v>1</v>
      </c>
    </row>
    <row r="237" customFormat="false" ht="15" hidden="false" customHeight="false" outlineLevel="0" collapsed="false">
      <c r="A237" s="13" t="s">
        <v>4020</v>
      </c>
      <c r="B237" s="16" t="s">
        <v>4021</v>
      </c>
      <c r="C237" s="14"/>
      <c r="D237" s="14"/>
      <c r="E237" s="13" t="s">
        <v>54</v>
      </c>
      <c r="F237" s="14" t="s">
        <v>19549</v>
      </c>
      <c r="G237" s="14" t="n">
        <f aca="false">COUNTIF(カード一覧!$I$2:$I$3170,A237)</f>
        <v>4</v>
      </c>
    </row>
    <row r="238" customFormat="false" ht="29.85" hidden="false" customHeight="false" outlineLevel="0" collapsed="false">
      <c r="A238" s="13" t="s">
        <v>4028</v>
      </c>
      <c r="B238" s="15" t="s">
        <v>4029</v>
      </c>
      <c r="C238" s="14"/>
      <c r="D238" s="14"/>
      <c r="E238" s="13" t="s">
        <v>55</v>
      </c>
      <c r="F238" s="14" t="s">
        <v>19545</v>
      </c>
      <c r="G238" s="14" t="n">
        <f aca="false">COUNTIF(カード一覧!$I$2:$I$3170,A238)</f>
        <v>1</v>
      </c>
    </row>
    <row r="239" customFormat="false" ht="35.05" hidden="false" customHeight="false" outlineLevel="0" collapsed="false">
      <c r="A239" s="13" t="s">
        <v>4034</v>
      </c>
      <c r="B239" s="15" t="s">
        <v>4035</v>
      </c>
      <c r="C239" s="13" t="s">
        <v>4036</v>
      </c>
      <c r="D239" s="14"/>
      <c r="E239" s="13" t="s">
        <v>53</v>
      </c>
      <c r="F239" s="13" t="s">
        <v>19551</v>
      </c>
      <c r="G239" s="14" t="n">
        <f aca="false">COUNTIF(カード一覧!$I$2:$I$3170,A239)</f>
        <v>1</v>
      </c>
    </row>
    <row r="240" customFormat="false" ht="26.85" hidden="false" customHeight="false" outlineLevel="0" collapsed="false">
      <c r="A240" s="13" t="s">
        <v>4043</v>
      </c>
      <c r="B240" s="15" t="s">
        <v>4044</v>
      </c>
      <c r="C240" s="13" t="s">
        <v>4045</v>
      </c>
      <c r="D240" s="14"/>
      <c r="E240" s="13" t="s">
        <v>56</v>
      </c>
      <c r="F240" s="14" t="s">
        <v>19446</v>
      </c>
      <c r="G240" s="14" t="n">
        <f aca="false">COUNTIF(カード一覧!$I$2:$I$3170,A240)</f>
        <v>4</v>
      </c>
    </row>
    <row r="241" customFormat="false" ht="23.85" hidden="false" customHeight="false" outlineLevel="0" collapsed="false">
      <c r="A241" s="13" t="s">
        <v>4068</v>
      </c>
      <c r="B241" s="15" t="s">
        <v>4069</v>
      </c>
      <c r="C241" s="13" t="s">
        <v>4070</v>
      </c>
      <c r="D241" s="14"/>
      <c r="E241" s="13" t="s">
        <v>56</v>
      </c>
      <c r="F241" s="14" t="s">
        <v>19552</v>
      </c>
      <c r="G241" s="14" t="n">
        <f aca="false">COUNTIF(カード一覧!$I$2:$I$3170,A241)</f>
        <v>2</v>
      </c>
    </row>
    <row r="242" customFormat="false" ht="23.85" hidden="false" customHeight="false" outlineLevel="0" collapsed="false">
      <c r="A242" s="13" t="s">
        <v>4079</v>
      </c>
      <c r="B242" s="15" t="s">
        <v>4080</v>
      </c>
      <c r="C242" s="13" t="s">
        <v>4081</v>
      </c>
      <c r="D242" s="14"/>
      <c r="E242" s="13" t="s">
        <v>56</v>
      </c>
      <c r="F242" s="13" t="s">
        <v>19553</v>
      </c>
      <c r="G242" s="14" t="n">
        <f aca="false">COUNTIF(カード一覧!$I$2:$I$3170,A242)</f>
        <v>2</v>
      </c>
    </row>
    <row r="243" customFormat="false" ht="23.85" hidden="false" customHeight="false" outlineLevel="0" collapsed="false">
      <c r="A243" s="13" t="s">
        <v>4093</v>
      </c>
      <c r="B243" s="15" t="s">
        <v>4094</v>
      </c>
      <c r="C243" s="13" t="s">
        <v>4095</v>
      </c>
      <c r="D243" s="14"/>
      <c r="E243" s="13" t="s">
        <v>52</v>
      </c>
      <c r="F243" s="13" t="s">
        <v>19554</v>
      </c>
      <c r="G243" s="14" t="n">
        <f aca="false">COUNTIF(カード一覧!$I$2:$I$3170,A243)</f>
        <v>1</v>
      </c>
    </row>
    <row r="244" customFormat="false" ht="15" hidden="false" customHeight="false" outlineLevel="0" collapsed="false">
      <c r="A244" s="13" t="s">
        <v>4100</v>
      </c>
      <c r="B244" s="15" t="s">
        <v>4101</v>
      </c>
      <c r="C244" s="14"/>
      <c r="D244" s="14"/>
      <c r="E244" s="13" t="s">
        <v>55</v>
      </c>
      <c r="F244" s="14" t="s">
        <v>19555</v>
      </c>
      <c r="G244" s="14" t="n">
        <f aca="false">COUNTIF(カード一覧!$I$2:$I$3170,A244)</f>
        <v>1</v>
      </c>
    </row>
    <row r="245" customFormat="false" ht="26.85" hidden="false" customHeight="false" outlineLevel="0" collapsed="false">
      <c r="A245" s="13" t="s">
        <v>4105</v>
      </c>
      <c r="B245" s="15" t="s">
        <v>4106</v>
      </c>
      <c r="C245" s="14"/>
      <c r="D245" s="14"/>
      <c r="E245" s="13" t="s">
        <v>55</v>
      </c>
      <c r="F245" s="14" t="s">
        <v>19545</v>
      </c>
      <c r="G245" s="14" t="n">
        <f aca="false">COUNTIF(カード一覧!$I$2:$I$3170,A245)</f>
        <v>1</v>
      </c>
    </row>
    <row r="246" customFormat="false" ht="15" hidden="false" customHeight="false" outlineLevel="0" collapsed="false">
      <c r="A246" s="13" t="s">
        <v>4130</v>
      </c>
      <c r="B246" s="15" t="s">
        <v>4131</v>
      </c>
      <c r="C246" s="14"/>
      <c r="D246" s="14"/>
      <c r="E246" s="13" t="s">
        <v>55</v>
      </c>
      <c r="F246" s="14" t="s">
        <v>19545</v>
      </c>
      <c r="G246" s="14" t="n">
        <f aca="false">COUNTIF(カード一覧!$I$2:$I$3170,A246)</f>
        <v>1</v>
      </c>
    </row>
    <row r="247" customFormat="false" ht="15" hidden="false" customHeight="false" outlineLevel="0" collapsed="false">
      <c r="A247" s="13" t="s">
        <v>4138</v>
      </c>
      <c r="B247" s="15" t="s">
        <v>4139</v>
      </c>
      <c r="C247" s="14"/>
      <c r="D247" s="14"/>
      <c r="E247" s="13" t="s">
        <v>55</v>
      </c>
      <c r="F247" s="14" t="s">
        <v>19545</v>
      </c>
      <c r="G247" s="14" t="n">
        <f aca="false">COUNTIF(カード一覧!$I$2:$I$3170,A247)</f>
        <v>1</v>
      </c>
    </row>
    <row r="248" customFormat="false" ht="29.85" hidden="false" customHeight="false" outlineLevel="0" collapsed="false">
      <c r="A248" s="13" t="s">
        <v>4144</v>
      </c>
      <c r="B248" s="15" t="s">
        <v>4145</v>
      </c>
      <c r="C248" s="14"/>
      <c r="D248" s="14"/>
      <c r="E248" s="13" t="s">
        <v>55</v>
      </c>
      <c r="F248" s="14" t="s">
        <v>19545</v>
      </c>
      <c r="G248" s="14" t="n">
        <f aca="false">COUNTIF(カード一覧!$I$2:$I$3170,A248)</f>
        <v>1</v>
      </c>
    </row>
    <row r="249" customFormat="false" ht="15" hidden="false" customHeight="false" outlineLevel="0" collapsed="false">
      <c r="A249" s="13" t="s">
        <v>4152</v>
      </c>
      <c r="B249" s="15" t="s">
        <v>4153</v>
      </c>
      <c r="C249" s="14"/>
      <c r="D249" s="14"/>
      <c r="E249" s="13" t="s">
        <v>55</v>
      </c>
      <c r="F249" s="14" t="s">
        <v>19545</v>
      </c>
      <c r="G249" s="14" t="n">
        <f aca="false">COUNTIF(カード一覧!$I$2:$I$3170,A249)</f>
        <v>1</v>
      </c>
    </row>
    <row r="250" customFormat="false" ht="15" hidden="false" customHeight="false" outlineLevel="0" collapsed="false">
      <c r="A250" s="13" t="s">
        <v>4214</v>
      </c>
      <c r="B250" s="15" t="s">
        <v>4215</v>
      </c>
      <c r="C250" s="14"/>
      <c r="D250" s="14"/>
      <c r="E250" s="13" t="s">
        <v>55</v>
      </c>
      <c r="F250" s="14" t="s">
        <v>19545</v>
      </c>
      <c r="G250" s="14" t="n">
        <f aca="false">COUNTIF(カード一覧!$I$2:$I$3170,A250)</f>
        <v>1</v>
      </c>
    </row>
    <row r="251" customFormat="false" ht="26.85" hidden="false" customHeight="false" outlineLevel="0" collapsed="false">
      <c r="A251" s="13" t="s">
        <v>4220</v>
      </c>
      <c r="B251" s="15" t="s">
        <v>4221</v>
      </c>
      <c r="C251" s="14"/>
      <c r="D251" s="14"/>
      <c r="E251" s="13" t="s">
        <v>55</v>
      </c>
      <c r="F251" s="14" t="s">
        <v>19545</v>
      </c>
      <c r="G251" s="14" t="n">
        <f aca="false">COUNTIF(カード一覧!$I$2:$I$3170,A251)</f>
        <v>1</v>
      </c>
    </row>
    <row r="252" customFormat="false" ht="26.85" hidden="false" customHeight="false" outlineLevel="0" collapsed="false">
      <c r="A252" s="13" t="s">
        <v>4227</v>
      </c>
      <c r="B252" s="15" t="s">
        <v>4228</v>
      </c>
      <c r="C252" s="14"/>
      <c r="D252" s="14"/>
      <c r="E252" s="13" t="s">
        <v>55</v>
      </c>
      <c r="F252" s="14" t="s">
        <v>19545</v>
      </c>
      <c r="G252" s="14" t="n">
        <f aca="false">COUNTIF(カード一覧!$I$2:$I$3170,A252)</f>
        <v>1</v>
      </c>
    </row>
    <row r="253" customFormat="false" ht="15" hidden="false" customHeight="false" outlineLevel="0" collapsed="false">
      <c r="A253" s="13" t="s">
        <v>4235</v>
      </c>
      <c r="B253" s="15" t="s">
        <v>4236</v>
      </c>
      <c r="C253" s="14"/>
      <c r="D253" s="14"/>
      <c r="E253" s="13" t="s">
        <v>55</v>
      </c>
      <c r="F253" s="14" t="s">
        <v>19545</v>
      </c>
      <c r="G253" s="14" t="n">
        <f aca="false">COUNTIF(カード一覧!$I$2:$I$3170,A253)</f>
        <v>1</v>
      </c>
    </row>
    <row r="254" customFormat="false" ht="29.85" hidden="false" customHeight="false" outlineLevel="0" collapsed="false">
      <c r="A254" s="13" t="s">
        <v>4158</v>
      </c>
      <c r="B254" s="16" t="s">
        <v>4159</v>
      </c>
      <c r="C254" s="14"/>
      <c r="D254" s="14"/>
      <c r="E254" s="13" t="s">
        <v>54</v>
      </c>
      <c r="F254" s="14" t="s">
        <v>19549</v>
      </c>
      <c r="G254" s="14" t="n">
        <f aca="false">COUNTIF(カード一覧!$I$2:$I$3170,A254)</f>
        <v>3</v>
      </c>
    </row>
    <row r="255" customFormat="false" ht="15" hidden="false" customHeight="false" outlineLevel="0" collapsed="false">
      <c r="A255" s="13" t="s">
        <v>4175</v>
      </c>
      <c r="B255" s="16" t="s">
        <v>4176</v>
      </c>
      <c r="C255" s="14"/>
      <c r="D255" s="14"/>
      <c r="E255" s="13" t="s">
        <v>54</v>
      </c>
      <c r="F255" s="14" t="s">
        <v>19549</v>
      </c>
      <c r="G255" s="14" t="n">
        <f aca="false">COUNTIF(カード一覧!$I$2:$I$3170,A255)</f>
        <v>2</v>
      </c>
    </row>
    <row r="256" customFormat="false" ht="15" hidden="false" customHeight="false" outlineLevel="0" collapsed="false">
      <c r="A256" s="13" t="s">
        <v>4186</v>
      </c>
      <c r="B256" s="16" t="s">
        <v>4187</v>
      </c>
      <c r="C256" s="14"/>
      <c r="D256" s="14"/>
      <c r="E256" s="13" t="s">
        <v>54</v>
      </c>
      <c r="F256" s="14" t="s">
        <v>19549</v>
      </c>
      <c r="G256" s="14" t="n">
        <f aca="false">COUNTIF(カード一覧!$I$2:$I$3170,A256)</f>
        <v>1</v>
      </c>
    </row>
    <row r="257" customFormat="false" ht="29.85" hidden="false" customHeight="false" outlineLevel="0" collapsed="false">
      <c r="A257" s="13" t="s">
        <v>4191</v>
      </c>
      <c r="B257" s="16" t="s">
        <v>4192</v>
      </c>
      <c r="C257" s="14"/>
      <c r="D257" s="14"/>
      <c r="E257" s="13" t="s">
        <v>54</v>
      </c>
      <c r="F257" s="14" t="s">
        <v>19549</v>
      </c>
      <c r="G257" s="14" t="n">
        <f aca="false">COUNTIF(カード一覧!$I$2:$I$3170,A257)</f>
        <v>2</v>
      </c>
    </row>
    <row r="258" customFormat="false" ht="15" hidden="false" customHeight="false" outlineLevel="0" collapsed="false">
      <c r="A258" s="13" t="s">
        <v>4200</v>
      </c>
      <c r="B258" s="16" t="s">
        <v>4201</v>
      </c>
      <c r="C258" s="14"/>
      <c r="D258" s="14"/>
      <c r="E258" s="13" t="s">
        <v>54</v>
      </c>
      <c r="F258" s="14" t="s">
        <v>19549</v>
      </c>
      <c r="G258" s="14" t="n">
        <f aca="false">COUNTIF(カード一覧!$I$2:$I$3170,A258)</f>
        <v>1</v>
      </c>
    </row>
    <row r="259" customFormat="false" ht="15" hidden="false" customHeight="false" outlineLevel="0" collapsed="false">
      <c r="A259" s="13" t="s">
        <v>4206</v>
      </c>
      <c r="B259" s="16" t="s">
        <v>4207</v>
      </c>
      <c r="C259" s="14"/>
      <c r="D259" s="14"/>
      <c r="E259" s="13" t="s">
        <v>54</v>
      </c>
      <c r="F259" s="14" t="s">
        <v>19549</v>
      </c>
      <c r="G259" s="14" t="n">
        <f aca="false">COUNTIF(カード一覧!$I$2:$I$3170,A259)</f>
        <v>1</v>
      </c>
    </row>
    <row r="260" customFormat="false" ht="29.85" hidden="false" customHeight="false" outlineLevel="0" collapsed="false">
      <c r="A260" s="13" t="s">
        <v>4110</v>
      </c>
      <c r="B260" s="16" t="s">
        <v>4111</v>
      </c>
      <c r="C260" s="14"/>
      <c r="D260" s="14"/>
      <c r="E260" s="13" t="s">
        <v>53</v>
      </c>
      <c r="F260" s="14" t="s">
        <v>19546</v>
      </c>
      <c r="G260" s="14" t="n">
        <f aca="false">COUNTIF(カード一覧!$I$2:$I$3170,A260)</f>
        <v>4</v>
      </c>
    </row>
    <row r="261" customFormat="false" ht="23.85" hidden="false" customHeight="false" outlineLevel="0" collapsed="false">
      <c r="A261" s="13" t="s">
        <v>4349</v>
      </c>
      <c r="B261" s="15" t="s">
        <v>4350</v>
      </c>
      <c r="C261" s="13" t="s">
        <v>4351</v>
      </c>
      <c r="D261" s="13" t="s">
        <v>4352</v>
      </c>
      <c r="E261" s="13" t="s">
        <v>56</v>
      </c>
      <c r="F261" s="14" t="s">
        <v>19556</v>
      </c>
      <c r="G261" s="14" t="n">
        <f aca="false">COUNTIF(カード一覧!$I$2:$I$3170,A261)</f>
        <v>13</v>
      </c>
    </row>
    <row r="262" customFormat="false" ht="35.05" hidden="false" customHeight="false" outlineLevel="0" collapsed="false">
      <c r="A262" s="13" t="s">
        <v>4253</v>
      </c>
      <c r="B262" s="15" t="s">
        <v>4254</v>
      </c>
      <c r="C262" s="13" t="s">
        <v>4255</v>
      </c>
      <c r="D262" s="13" t="s">
        <v>4256</v>
      </c>
      <c r="E262" s="13" t="s">
        <v>56</v>
      </c>
      <c r="F262" s="14" t="s">
        <v>19557</v>
      </c>
      <c r="G262" s="14" t="n">
        <f aca="false">COUNTIF(カード一覧!$I$2:$I$3170,A262)</f>
        <v>1</v>
      </c>
    </row>
    <row r="263" customFormat="false" ht="29.85" hidden="false" customHeight="false" outlineLevel="0" collapsed="false">
      <c r="A263" s="13" t="s">
        <v>4260</v>
      </c>
      <c r="B263" s="16" t="s">
        <v>4261</v>
      </c>
      <c r="C263" s="14"/>
      <c r="D263" s="14"/>
      <c r="E263" s="13" t="s">
        <v>56</v>
      </c>
      <c r="F263" s="14" t="s">
        <v>19558</v>
      </c>
      <c r="G263" s="14" t="n">
        <f aca="false">COUNTIF(カード一覧!$I$2:$I$3170,A263)</f>
        <v>1</v>
      </c>
    </row>
    <row r="264" customFormat="false" ht="35.05" hidden="false" customHeight="false" outlineLevel="0" collapsed="false">
      <c r="A264" s="13" t="s">
        <v>4266</v>
      </c>
      <c r="B264" s="15" t="s">
        <v>4267</v>
      </c>
      <c r="C264" s="13" t="s">
        <v>4268</v>
      </c>
      <c r="D264" s="14"/>
      <c r="E264" s="13" t="s">
        <v>53</v>
      </c>
      <c r="F264" s="13" t="s">
        <v>19559</v>
      </c>
      <c r="G264" s="14" t="n">
        <f aca="false">COUNTIF(カード一覧!$I$2:$I$3170,A264)</f>
        <v>5</v>
      </c>
    </row>
    <row r="265" customFormat="false" ht="23.85" hidden="false" customHeight="false" outlineLevel="0" collapsed="false">
      <c r="A265" s="13" t="s">
        <v>4289</v>
      </c>
      <c r="B265" s="15" t="s">
        <v>4290</v>
      </c>
      <c r="C265" s="13" t="s">
        <v>4291</v>
      </c>
      <c r="D265" s="14"/>
      <c r="E265" s="13" t="s">
        <v>53</v>
      </c>
      <c r="F265" s="13" t="s">
        <v>19560</v>
      </c>
      <c r="G265" s="14" t="n">
        <f aca="false">COUNTIF(カード一覧!$I$2:$I$3170,A265)</f>
        <v>6</v>
      </c>
    </row>
    <row r="266" customFormat="false" ht="35.05" hidden="false" customHeight="false" outlineLevel="0" collapsed="false">
      <c r="A266" s="13" t="s">
        <v>4312</v>
      </c>
      <c r="B266" s="15" t="s">
        <v>4313</v>
      </c>
      <c r="C266" s="14"/>
      <c r="D266" s="14"/>
      <c r="E266" s="13" t="s">
        <v>56</v>
      </c>
      <c r="F266" s="13" t="s">
        <v>19561</v>
      </c>
      <c r="G266" s="14" t="n">
        <f aca="false">COUNTIF(カード一覧!$I$2:$I$3170,A266)</f>
        <v>1</v>
      </c>
    </row>
    <row r="267" customFormat="false" ht="15" hidden="false" customHeight="false" outlineLevel="0" collapsed="false">
      <c r="A267" s="13" t="s">
        <v>4321</v>
      </c>
      <c r="B267" s="15" t="s">
        <v>4322</v>
      </c>
      <c r="C267" s="14"/>
      <c r="D267" s="14"/>
      <c r="E267" s="13" t="s">
        <v>55</v>
      </c>
      <c r="F267" s="14" t="s">
        <v>19555</v>
      </c>
      <c r="G267" s="14" t="n">
        <f aca="false">COUNTIF(カード一覧!$I$2:$I$3170,A267)</f>
        <v>1</v>
      </c>
    </row>
    <row r="268" customFormat="false" ht="23.85" hidden="false" customHeight="false" outlineLevel="0" collapsed="false">
      <c r="A268" s="13" t="s">
        <v>4326</v>
      </c>
      <c r="B268" s="15" t="s">
        <v>4327</v>
      </c>
      <c r="C268" s="13" t="s">
        <v>4328</v>
      </c>
      <c r="D268" s="14"/>
      <c r="E268" s="13" t="s">
        <v>53</v>
      </c>
      <c r="F268" s="13" t="s">
        <v>19562</v>
      </c>
      <c r="G268" s="14" t="n">
        <f aca="false">COUNTIF(カード一覧!$I$2:$I$3170,A268)</f>
        <v>5</v>
      </c>
    </row>
    <row r="269" customFormat="false" ht="15" hidden="false" customHeight="false" outlineLevel="0" collapsed="false">
      <c r="A269" s="13" t="s">
        <v>4245</v>
      </c>
      <c r="B269" s="16" t="s">
        <v>4246</v>
      </c>
      <c r="C269" s="14"/>
      <c r="D269" s="14"/>
      <c r="E269" s="13" t="s">
        <v>54</v>
      </c>
      <c r="F269" s="14" t="s">
        <v>19563</v>
      </c>
      <c r="G269" s="14" t="n">
        <f aca="false">COUNTIF(カード一覧!$I$2:$I$3170,A269)</f>
        <v>2</v>
      </c>
    </row>
    <row r="270" customFormat="false" ht="29.85" hidden="false" customHeight="false" outlineLevel="0" collapsed="false">
      <c r="A270" s="13" t="s">
        <v>4509</v>
      </c>
      <c r="B270" s="16" t="s">
        <v>4510</v>
      </c>
      <c r="C270" s="14"/>
      <c r="D270" s="14"/>
      <c r="E270" s="13" t="s">
        <v>54</v>
      </c>
      <c r="F270" s="14" t="s">
        <v>19563</v>
      </c>
      <c r="G270" s="14" t="n">
        <f aca="false">COUNTIF(カード一覧!$I$2:$I$3170,A270)</f>
        <v>5</v>
      </c>
    </row>
    <row r="271" customFormat="false" ht="15" hidden="false" customHeight="false" outlineLevel="0" collapsed="false">
      <c r="A271" s="13" t="s">
        <v>4514</v>
      </c>
      <c r="B271" s="16" t="s">
        <v>4515</v>
      </c>
      <c r="C271" s="14"/>
      <c r="D271" s="14"/>
      <c r="E271" s="13" t="s">
        <v>54</v>
      </c>
      <c r="F271" s="14" t="s">
        <v>19563</v>
      </c>
      <c r="G271" s="14" t="n">
        <f aca="false">COUNTIF(カード一覧!$I$2:$I$3170,A271)</f>
        <v>1</v>
      </c>
    </row>
    <row r="272" customFormat="false" ht="23.85" hidden="false" customHeight="false" outlineLevel="0" collapsed="false">
      <c r="A272" s="13" t="s">
        <v>4364</v>
      </c>
      <c r="B272" s="15" t="s">
        <v>4365</v>
      </c>
      <c r="C272" s="14"/>
      <c r="D272" s="14"/>
      <c r="E272" s="13" t="s">
        <v>55</v>
      </c>
      <c r="F272" s="14" t="s">
        <v>19564</v>
      </c>
      <c r="G272" s="14" t="n">
        <f aca="false">COUNTIF(カード一覧!$I$2:$I$3170,A272)</f>
        <v>3</v>
      </c>
    </row>
    <row r="273" customFormat="false" ht="15" hidden="false" customHeight="false" outlineLevel="0" collapsed="false">
      <c r="A273" s="13" t="s">
        <v>4407</v>
      </c>
      <c r="B273" s="15" t="s">
        <v>4408</v>
      </c>
      <c r="C273" s="14"/>
      <c r="D273" s="14"/>
      <c r="E273" s="13" t="s">
        <v>55</v>
      </c>
      <c r="F273" s="14" t="s">
        <v>19555</v>
      </c>
      <c r="G273" s="14" t="n">
        <f aca="false">COUNTIF(カード一覧!$I$2:$I$3170,A273)</f>
        <v>2</v>
      </c>
    </row>
    <row r="274" customFormat="false" ht="23.85" hidden="false" customHeight="false" outlineLevel="0" collapsed="false">
      <c r="A274" s="13" t="s">
        <v>4482</v>
      </c>
      <c r="B274" s="15" t="s">
        <v>4483</v>
      </c>
      <c r="C274" s="14"/>
      <c r="D274" s="14"/>
      <c r="E274" s="13" t="s">
        <v>55</v>
      </c>
      <c r="F274" s="14" t="s">
        <v>19555</v>
      </c>
      <c r="G274" s="14" t="n">
        <f aca="false">COUNTIF(カード一覧!$I$2:$I$3170,A274)</f>
        <v>2</v>
      </c>
    </row>
    <row r="275" customFormat="false" ht="29.85" hidden="false" customHeight="false" outlineLevel="0" collapsed="false">
      <c r="A275" s="13" t="s">
        <v>4417</v>
      </c>
      <c r="B275" s="16" t="s">
        <v>4418</v>
      </c>
      <c r="C275" s="14"/>
      <c r="D275" s="14"/>
      <c r="E275" s="13" t="s">
        <v>53</v>
      </c>
      <c r="F275" s="14" t="s">
        <v>19565</v>
      </c>
      <c r="G275" s="14" t="n">
        <f aca="false">COUNTIF(カード一覧!$I$2:$I$3170,A275)</f>
        <v>5</v>
      </c>
    </row>
    <row r="276" customFormat="false" ht="15" hidden="false" customHeight="false" outlineLevel="0" collapsed="false">
      <c r="A276" s="13" t="s">
        <v>4335</v>
      </c>
      <c r="B276" s="16" t="s">
        <v>4336</v>
      </c>
      <c r="C276" s="14"/>
      <c r="D276" s="14"/>
      <c r="E276" s="13" t="s">
        <v>54</v>
      </c>
      <c r="F276" s="14" t="s">
        <v>19563</v>
      </c>
      <c r="G276" s="14" t="n">
        <f aca="false">COUNTIF(カード一覧!$I$2:$I$3170,A276)</f>
        <v>3</v>
      </c>
    </row>
    <row r="277" customFormat="false" ht="15" hidden="false" customHeight="false" outlineLevel="0" collapsed="false">
      <c r="A277" s="13" t="s">
        <v>4440</v>
      </c>
      <c r="B277" s="16" t="s">
        <v>4441</v>
      </c>
      <c r="C277" s="14"/>
      <c r="D277" s="14"/>
      <c r="E277" s="13" t="s">
        <v>54</v>
      </c>
      <c r="F277" s="14" t="s">
        <v>19563</v>
      </c>
      <c r="G277" s="14" t="n">
        <f aca="false">COUNTIF(カード一覧!$I$2:$I$3170,A277)</f>
        <v>3</v>
      </c>
    </row>
    <row r="278" customFormat="false" ht="29.85" hidden="false" customHeight="false" outlineLevel="0" collapsed="false">
      <c r="A278" s="13" t="s">
        <v>4340</v>
      </c>
      <c r="B278" s="16" t="s">
        <v>4341</v>
      </c>
      <c r="C278" s="14"/>
      <c r="D278" s="14"/>
      <c r="E278" s="13" t="s">
        <v>53</v>
      </c>
      <c r="F278" s="14" t="s">
        <v>19566</v>
      </c>
      <c r="G278" s="14" t="n">
        <f aca="false">COUNTIF(カード一覧!$I$2:$I$3170,A278)</f>
        <v>12</v>
      </c>
    </row>
    <row r="279" customFormat="false" ht="29.85" hidden="false" customHeight="false" outlineLevel="0" collapsed="false">
      <c r="A279" s="13" t="s">
        <v>4491</v>
      </c>
      <c r="B279" s="16" t="s">
        <v>4492</v>
      </c>
      <c r="C279" s="14"/>
      <c r="D279" s="14"/>
      <c r="E279" s="13" t="s">
        <v>53</v>
      </c>
      <c r="F279" s="14" t="s">
        <v>19565</v>
      </c>
      <c r="G279" s="14" t="n">
        <f aca="false">COUNTIF(カード一覧!$I$2:$I$3170,A279)</f>
        <v>5</v>
      </c>
    </row>
    <row r="280" customFormat="false" ht="35.05" hidden="false" customHeight="false" outlineLevel="0" collapsed="false">
      <c r="A280" s="13" t="s">
        <v>4537</v>
      </c>
      <c r="B280" s="15" t="s">
        <v>4538</v>
      </c>
      <c r="C280" s="13" t="s">
        <v>4539</v>
      </c>
      <c r="D280" s="14"/>
      <c r="E280" s="13" t="s">
        <v>53</v>
      </c>
      <c r="F280" s="13" t="s">
        <v>19567</v>
      </c>
      <c r="G280" s="14" t="n">
        <f aca="false">COUNTIF(カード一覧!$I$2:$I$3170,A280)</f>
        <v>3</v>
      </c>
    </row>
    <row r="281" customFormat="false" ht="35.05" hidden="false" customHeight="false" outlineLevel="0" collapsed="false">
      <c r="A281" s="13" t="s">
        <v>4547</v>
      </c>
      <c r="B281" s="15" t="s">
        <v>4548</v>
      </c>
      <c r="C281" s="13" t="s">
        <v>4549</v>
      </c>
      <c r="D281" s="14"/>
      <c r="E281" s="13" t="s">
        <v>53</v>
      </c>
      <c r="F281" s="13" t="s">
        <v>19567</v>
      </c>
      <c r="G281" s="14" t="n">
        <f aca="false">COUNTIF(カード一覧!$I$2:$I$3170,A281)</f>
        <v>3</v>
      </c>
    </row>
    <row r="282" customFormat="false" ht="35.05" hidden="false" customHeight="false" outlineLevel="0" collapsed="false">
      <c r="A282" s="13" t="s">
        <v>4559</v>
      </c>
      <c r="B282" s="15" t="s">
        <v>4560</v>
      </c>
      <c r="C282" s="13" t="s">
        <v>4561</v>
      </c>
      <c r="D282" s="14"/>
      <c r="E282" s="13" t="s">
        <v>53</v>
      </c>
      <c r="F282" s="13" t="s">
        <v>19568</v>
      </c>
      <c r="G282" s="14" t="n">
        <f aca="false">COUNTIF(カード一覧!$I$2:$I$3170,A282)</f>
        <v>4</v>
      </c>
    </row>
    <row r="283" customFormat="false" ht="29.85" hidden="false" customHeight="false" outlineLevel="0" collapsed="false">
      <c r="A283" s="13" t="s">
        <v>4575</v>
      </c>
      <c r="B283" s="16" t="s">
        <v>4576</v>
      </c>
      <c r="C283" s="14"/>
      <c r="D283" s="14"/>
      <c r="E283" s="13" t="s">
        <v>53</v>
      </c>
      <c r="F283" s="14" t="s">
        <v>19569</v>
      </c>
      <c r="G283" s="14" t="n">
        <f aca="false">COUNTIF(カード一覧!$I$2:$I$3170,A283)</f>
        <v>5</v>
      </c>
    </row>
    <row r="284" customFormat="false" ht="29.85" hidden="false" customHeight="false" outlineLevel="0" collapsed="false">
      <c r="A284" s="13" t="s">
        <v>4595</v>
      </c>
      <c r="B284" s="16" t="s">
        <v>4596</v>
      </c>
      <c r="C284" s="14"/>
      <c r="D284" s="14"/>
      <c r="E284" s="13" t="s">
        <v>54</v>
      </c>
      <c r="F284" s="14" t="s">
        <v>19563</v>
      </c>
      <c r="G284" s="14" t="n">
        <f aca="false">COUNTIF(カード一覧!$I$2:$I$3170,A284)</f>
        <v>3</v>
      </c>
    </row>
    <row r="285" customFormat="false" ht="46.25" hidden="false" customHeight="false" outlineLevel="0" collapsed="false">
      <c r="A285" s="13" t="s">
        <v>4611</v>
      </c>
      <c r="B285" s="15" t="s">
        <v>4612</v>
      </c>
      <c r="C285" s="13" t="s">
        <v>4613</v>
      </c>
      <c r="D285" s="14"/>
      <c r="E285" s="13" t="s">
        <v>55</v>
      </c>
      <c r="F285" s="14" t="s">
        <v>19570</v>
      </c>
      <c r="G285" s="14" t="n">
        <f aca="false">COUNTIF(カード一覧!$I$2:$I$3170,A285)</f>
        <v>1</v>
      </c>
    </row>
    <row r="286" customFormat="false" ht="23.85" hidden="false" customHeight="false" outlineLevel="0" collapsed="false">
      <c r="A286" s="13" t="s">
        <v>4620</v>
      </c>
      <c r="B286" s="15" t="s">
        <v>4621</v>
      </c>
      <c r="C286" s="13" t="s">
        <v>4622</v>
      </c>
      <c r="D286" s="13" t="s">
        <v>4623</v>
      </c>
      <c r="E286" s="13" t="s">
        <v>56</v>
      </c>
      <c r="F286" s="14" t="s">
        <v>19571</v>
      </c>
      <c r="G286" s="14" t="n">
        <f aca="false">COUNTIF(カード一覧!$I$2:$I$3170,A286)</f>
        <v>2</v>
      </c>
    </row>
    <row r="287" customFormat="false" ht="29.85" hidden="false" customHeight="false" outlineLevel="0" collapsed="false">
      <c r="A287" s="13" t="s">
        <v>4632</v>
      </c>
      <c r="B287" s="16" t="s">
        <v>4633</v>
      </c>
      <c r="C287" s="14"/>
      <c r="D287" s="14"/>
      <c r="E287" s="13" t="s">
        <v>53</v>
      </c>
      <c r="F287" s="13" t="s">
        <v>19572</v>
      </c>
      <c r="G287" s="14" t="n">
        <f aca="false">COUNTIF(カード一覧!$I$2:$I$3170,A287)</f>
        <v>17</v>
      </c>
    </row>
    <row r="288" customFormat="false" ht="23.85" hidden="false" customHeight="false" outlineLevel="0" collapsed="false">
      <c r="A288" s="13" t="s">
        <v>4640</v>
      </c>
      <c r="B288" s="15" t="s">
        <v>4641</v>
      </c>
      <c r="C288" s="13" t="s">
        <v>4642</v>
      </c>
      <c r="D288" s="14"/>
      <c r="E288" s="13" t="s">
        <v>52</v>
      </c>
      <c r="F288" s="13" t="s">
        <v>19573</v>
      </c>
      <c r="G288" s="14" t="n">
        <f aca="false">COUNTIF(カード一覧!$I$2:$I$3170,A288)</f>
        <v>1</v>
      </c>
    </row>
    <row r="289" customFormat="false" ht="23.85" hidden="false" customHeight="false" outlineLevel="0" collapsed="false">
      <c r="A289" s="13" t="s">
        <v>4646</v>
      </c>
      <c r="B289" s="15" t="s">
        <v>4647</v>
      </c>
      <c r="C289" s="13" t="s">
        <v>4648</v>
      </c>
      <c r="D289" s="14"/>
      <c r="E289" s="13" t="s">
        <v>52</v>
      </c>
      <c r="F289" s="13" t="s">
        <v>19574</v>
      </c>
      <c r="G289" s="14" t="n">
        <f aca="false">COUNTIF(カード一覧!$I$2:$I$3170,A289)</f>
        <v>1</v>
      </c>
    </row>
    <row r="290" customFormat="false" ht="29.85" hidden="false" customHeight="false" outlineLevel="0" collapsed="false">
      <c r="A290" s="13" t="s">
        <v>4705</v>
      </c>
      <c r="B290" s="16" t="s">
        <v>4706</v>
      </c>
      <c r="C290" s="14"/>
      <c r="D290" s="14"/>
      <c r="E290" s="13" t="s">
        <v>54</v>
      </c>
      <c r="F290" s="14" t="s">
        <v>19563</v>
      </c>
      <c r="G290" s="14" t="n">
        <f aca="false">COUNTIF(カード一覧!$I$2:$I$3170,A290)</f>
        <v>1</v>
      </c>
    </row>
    <row r="291" customFormat="false" ht="15" hidden="false" customHeight="false" outlineLevel="0" collapsed="false">
      <c r="A291" s="13" t="s">
        <v>4710</v>
      </c>
      <c r="B291" s="16" t="s">
        <v>4711</v>
      </c>
      <c r="C291" s="14"/>
      <c r="D291" s="14"/>
      <c r="E291" s="13" t="s">
        <v>56</v>
      </c>
      <c r="F291" s="14" t="s">
        <v>19575</v>
      </c>
      <c r="G291" s="14" t="n">
        <f aca="false">COUNTIF(カード一覧!$I$2:$I$3170,A291)</f>
        <v>1</v>
      </c>
    </row>
    <row r="292" customFormat="false" ht="23.85" hidden="false" customHeight="false" outlineLevel="0" collapsed="false">
      <c r="A292" s="13" t="s">
        <v>4715</v>
      </c>
      <c r="B292" s="15" t="s">
        <v>4716</v>
      </c>
      <c r="C292" s="14"/>
      <c r="D292" s="14"/>
      <c r="E292" s="13" t="s">
        <v>55</v>
      </c>
      <c r="F292" s="14" t="s">
        <v>19576</v>
      </c>
      <c r="G292" s="14" t="n">
        <f aca="false">COUNTIF(カード一覧!$I$2:$I$3170,A292)</f>
        <v>1</v>
      </c>
    </row>
    <row r="293" customFormat="false" ht="23.85" hidden="false" customHeight="false" outlineLevel="0" collapsed="false">
      <c r="A293" s="13" t="s">
        <v>4723</v>
      </c>
      <c r="B293" s="15" t="s">
        <v>4724</v>
      </c>
      <c r="C293" s="14"/>
      <c r="D293" s="14"/>
      <c r="E293" s="13" t="s">
        <v>55</v>
      </c>
      <c r="F293" s="14" t="s">
        <v>19576</v>
      </c>
      <c r="G293" s="14" t="n">
        <f aca="false">COUNTIF(カード一覧!$I$2:$I$3170,A293)</f>
        <v>2</v>
      </c>
    </row>
    <row r="294" customFormat="false" ht="23.85" hidden="false" customHeight="false" outlineLevel="0" collapsed="false">
      <c r="A294" s="13" t="s">
        <v>4731</v>
      </c>
      <c r="B294" s="15" t="s">
        <v>4732</v>
      </c>
      <c r="C294" s="14"/>
      <c r="D294" s="14"/>
      <c r="E294" s="13" t="s">
        <v>55</v>
      </c>
      <c r="F294" s="14" t="s">
        <v>19576</v>
      </c>
      <c r="G294" s="14" t="n">
        <f aca="false">COUNTIF(カード一覧!$I$2:$I$3170,A294)</f>
        <v>1</v>
      </c>
    </row>
    <row r="295" customFormat="false" ht="46.25" hidden="false" customHeight="false" outlineLevel="0" collapsed="false">
      <c r="A295" s="13" t="s">
        <v>4736</v>
      </c>
      <c r="B295" s="15" t="s">
        <v>4737</v>
      </c>
      <c r="C295" s="14"/>
      <c r="D295" s="14"/>
      <c r="E295" s="13" t="s">
        <v>55</v>
      </c>
      <c r="F295" s="14" t="s">
        <v>19577</v>
      </c>
      <c r="G295" s="14" t="n">
        <f aca="false">COUNTIF(カード一覧!$I$2:$I$3170,A295)</f>
        <v>3</v>
      </c>
    </row>
    <row r="296" customFormat="false" ht="15" hidden="false" customHeight="false" outlineLevel="0" collapsed="false">
      <c r="A296" s="13" t="s">
        <v>4750</v>
      </c>
      <c r="B296" s="16" t="s">
        <v>4751</v>
      </c>
      <c r="C296" s="14"/>
      <c r="D296" s="14"/>
      <c r="E296" s="13" t="s">
        <v>54</v>
      </c>
      <c r="F296" s="14" t="s">
        <v>19563</v>
      </c>
      <c r="G296" s="14" t="n">
        <f aca="false">COUNTIF(カード一覧!$I$2:$I$3170,A296)</f>
        <v>3</v>
      </c>
    </row>
    <row r="297" customFormat="false" ht="15" hidden="false" customHeight="false" outlineLevel="0" collapsed="false">
      <c r="A297" s="13" t="s">
        <v>4760</v>
      </c>
      <c r="B297" s="16" t="s">
        <v>4761</v>
      </c>
      <c r="C297" s="14"/>
      <c r="D297" s="14"/>
      <c r="E297" s="13" t="s">
        <v>54</v>
      </c>
      <c r="F297" s="14" t="s">
        <v>19563</v>
      </c>
      <c r="G297" s="14" t="n">
        <f aca="false">COUNTIF(カード一覧!$I$2:$I$3170,A297)</f>
        <v>2</v>
      </c>
    </row>
    <row r="298" customFormat="false" ht="29.85" hidden="false" customHeight="false" outlineLevel="0" collapsed="false">
      <c r="A298" s="13" t="s">
        <v>4768</v>
      </c>
      <c r="B298" s="16" t="s">
        <v>4769</v>
      </c>
      <c r="C298" s="14"/>
      <c r="D298" s="14"/>
      <c r="E298" s="13" t="s">
        <v>54</v>
      </c>
      <c r="F298" s="14" t="s">
        <v>19578</v>
      </c>
      <c r="G298" s="14" t="n">
        <f aca="false">COUNTIF(カード一覧!$I$2:$I$3170,A298)</f>
        <v>4</v>
      </c>
    </row>
    <row r="299" customFormat="false" ht="23.85" hidden="false" customHeight="false" outlineLevel="0" collapsed="false">
      <c r="A299" s="13" t="s">
        <v>4781</v>
      </c>
      <c r="B299" s="15" t="s">
        <v>4782</v>
      </c>
      <c r="C299" s="14"/>
      <c r="D299" s="14"/>
      <c r="E299" s="13" t="s">
        <v>55</v>
      </c>
      <c r="F299" s="14" t="s">
        <v>19576</v>
      </c>
      <c r="G299" s="14" t="n">
        <f aca="false">COUNTIF(カード一覧!$I$2:$I$3170,A299)</f>
        <v>1</v>
      </c>
    </row>
    <row r="300" customFormat="false" ht="23.85" hidden="false" customHeight="false" outlineLevel="0" collapsed="false">
      <c r="A300" s="13" t="s">
        <v>4786</v>
      </c>
      <c r="B300" s="15" t="s">
        <v>4787</v>
      </c>
      <c r="C300" s="14"/>
      <c r="D300" s="14"/>
      <c r="E300" s="13" t="s">
        <v>55</v>
      </c>
      <c r="F300" s="14" t="s">
        <v>19576</v>
      </c>
      <c r="G300" s="14" t="n">
        <f aca="false">COUNTIF(カード一覧!$I$2:$I$3170,A300)</f>
        <v>1</v>
      </c>
    </row>
    <row r="301" customFormat="false" ht="23.85" hidden="false" customHeight="false" outlineLevel="0" collapsed="false">
      <c r="A301" s="13" t="s">
        <v>4794</v>
      </c>
      <c r="B301" s="15" t="s">
        <v>4795</v>
      </c>
      <c r="C301" s="13" t="s">
        <v>4796</v>
      </c>
      <c r="D301" s="14"/>
      <c r="E301" s="13" t="s">
        <v>56</v>
      </c>
      <c r="F301" s="14" t="s">
        <v>19579</v>
      </c>
      <c r="G301" s="14" t="n">
        <f aca="false">COUNTIF(カード一覧!$I$2:$I$3170,A301)</f>
        <v>2</v>
      </c>
    </row>
    <row r="302" customFormat="false" ht="23.85" hidden="false" customHeight="false" outlineLevel="0" collapsed="false">
      <c r="A302" s="13" t="s">
        <v>4806</v>
      </c>
      <c r="B302" s="15" t="s">
        <v>4807</v>
      </c>
      <c r="C302" s="14"/>
      <c r="D302" s="14"/>
      <c r="E302" s="13" t="s">
        <v>55</v>
      </c>
      <c r="F302" s="14" t="s">
        <v>19576</v>
      </c>
      <c r="G302" s="14" t="n">
        <f aca="false">COUNTIF(カード一覧!$I$2:$I$3170,A302)</f>
        <v>1</v>
      </c>
    </row>
    <row r="303" customFormat="false" ht="29.85" hidden="false" customHeight="false" outlineLevel="0" collapsed="false">
      <c r="A303" s="13" t="s">
        <v>4811</v>
      </c>
      <c r="B303" s="16" t="s">
        <v>4812</v>
      </c>
      <c r="C303" s="14"/>
      <c r="D303" s="14"/>
      <c r="E303" s="13" t="s">
        <v>54</v>
      </c>
      <c r="F303" s="14" t="s">
        <v>19563</v>
      </c>
      <c r="G303" s="14" t="n">
        <f aca="false">COUNTIF(カード一覧!$I$2:$I$3170,A303)</f>
        <v>3</v>
      </c>
    </row>
    <row r="304" customFormat="false" ht="23.85" hidden="false" customHeight="false" outlineLevel="0" collapsed="false">
      <c r="A304" s="13" t="s">
        <v>4823</v>
      </c>
      <c r="B304" s="15" t="s">
        <v>4824</v>
      </c>
      <c r="C304" s="13" t="s">
        <v>4825</v>
      </c>
      <c r="D304" s="14"/>
      <c r="E304" s="13" t="s">
        <v>53</v>
      </c>
      <c r="F304" s="13" t="s">
        <v>19580</v>
      </c>
      <c r="G304" s="14" t="n">
        <f aca="false">COUNTIF(カード一覧!$I$2:$I$3170,A304)</f>
        <v>11</v>
      </c>
    </row>
    <row r="305" customFormat="false" ht="35.05" hidden="false" customHeight="false" outlineLevel="0" collapsed="false">
      <c r="A305" s="13" t="s">
        <v>4868</v>
      </c>
      <c r="B305" s="15" t="s">
        <v>4869</v>
      </c>
      <c r="C305" s="13" t="s">
        <v>4870</v>
      </c>
      <c r="D305" s="13" t="s">
        <v>4871</v>
      </c>
      <c r="E305" s="13" t="s">
        <v>56</v>
      </c>
      <c r="F305" s="14" t="s">
        <v>19581</v>
      </c>
      <c r="G305" s="14" t="n">
        <f aca="false">COUNTIF(カード一覧!$I$2:$I$3170,A305)</f>
        <v>4</v>
      </c>
    </row>
    <row r="306" customFormat="false" ht="29.85" hidden="false" customHeight="false" outlineLevel="0" collapsed="false">
      <c r="A306" s="13" t="s">
        <v>4884</v>
      </c>
      <c r="B306" s="16" t="s">
        <v>4885</v>
      </c>
      <c r="C306" s="14"/>
      <c r="D306" s="14"/>
      <c r="E306" s="13" t="s">
        <v>53</v>
      </c>
      <c r="F306" s="13" t="s">
        <v>19572</v>
      </c>
      <c r="G306" s="14" t="n">
        <f aca="false">COUNTIF(カード一覧!$I$2:$I$3170,A306)</f>
        <v>7</v>
      </c>
    </row>
    <row r="307" customFormat="false" ht="23.85" hidden="false" customHeight="false" outlineLevel="0" collapsed="false">
      <c r="A307" s="13" t="s">
        <v>4892</v>
      </c>
      <c r="B307" s="15" t="s">
        <v>4893</v>
      </c>
      <c r="C307" s="14"/>
      <c r="D307" s="14"/>
      <c r="E307" s="13" t="s">
        <v>53</v>
      </c>
      <c r="F307" s="13" t="s">
        <v>19582</v>
      </c>
      <c r="G307" s="14" t="n">
        <f aca="false">COUNTIF(カード一覧!$I$2:$I$3170,A307)</f>
        <v>3</v>
      </c>
    </row>
    <row r="308" customFormat="false" ht="23.85" hidden="false" customHeight="false" outlineLevel="0" collapsed="false">
      <c r="A308" s="13" t="s">
        <v>4927</v>
      </c>
      <c r="B308" s="15" t="s">
        <v>4928</v>
      </c>
      <c r="C308" s="13" t="s">
        <v>4929</v>
      </c>
      <c r="D308" s="14"/>
      <c r="E308" s="13" t="s">
        <v>56</v>
      </c>
      <c r="F308" s="14" t="s">
        <v>19583</v>
      </c>
      <c r="G308" s="14" t="n">
        <f aca="false">COUNTIF(カード一覧!$I$2:$I$3170,A308)</f>
        <v>1</v>
      </c>
    </row>
    <row r="309" customFormat="false" ht="23.85" hidden="false" customHeight="false" outlineLevel="0" collapsed="false">
      <c r="A309" s="13" t="s">
        <v>4935</v>
      </c>
      <c r="B309" s="15" t="s">
        <v>4936</v>
      </c>
      <c r="C309" s="14"/>
      <c r="D309" s="14"/>
      <c r="E309" s="13" t="s">
        <v>53</v>
      </c>
      <c r="F309" s="13" t="s">
        <v>19584</v>
      </c>
      <c r="G309" s="14" t="n">
        <f aca="false">COUNTIF(カード一覧!$I$2:$I$3170,A309)</f>
        <v>7</v>
      </c>
    </row>
    <row r="310" customFormat="false" ht="23.85" hidden="false" customHeight="false" outlineLevel="0" collapsed="false">
      <c r="A310" s="13" t="s">
        <v>4962</v>
      </c>
      <c r="B310" s="15" t="s">
        <v>4963</v>
      </c>
      <c r="C310" s="13" t="s">
        <v>4964</v>
      </c>
      <c r="D310" s="13" t="s">
        <v>4965</v>
      </c>
      <c r="E310" s="13" t="s">
        <v>56</v>
      </c>
      <c r="F310" s="14" t="s">
        <v>19446</v>
      </c>
      <c r="G310" s="14" t="n">
        <f aca="false">COUNTIF(カード一覧!$I$2:$I$3170,A310)</f>
        <v>1</v>
      </c>
    </row>
    <row r="311" customFormat="false" ht="23.85" hidden="false" customHeight="false" outlineLevel="0" collapsed="false">
      <c r="A311" s="13" t="s">
        <v>4971</v>
      </c>
      <c r="B311" s="15" t="s">
        <v>4972</v>
      </c>
      <c r="C311" s="13" t="s">
        <v>4973</v>
      </c>
      <c r="D311" s="14"/>
      <c r="E311" s="13" t="s">
        <v>53</v>
      </c>
      <c r="F311" s="13" t="s">
        <v>19585</v>
      </c>
      <c r="G311" s="14" t="n">
        <f aca="false">COUNTIF(カード一覧!$I$2:$I$3170,A311)</f>
        <v>2</v>
      </c>
    </row>
    <row r="312" customFormat="false" ht="23.85" hidden="false" customHeight="false" outlineLevel="0" collapsed="false">
      <c r="A312" s="13" t="s">
        <v>4983</v>
      </c>
      <c r="B312" s="15" t="s">
        <v>4984</v>
      </c>
      <c r="C312" s="13" t="s">
        <v>4985</v>
      </c>
      <c r="D312" s="14"/>
      <c r="E312" s="13" t="s">
        <v>56</v>
      </c>
      <c r="F312" s="14" t="s">
        <v>19446</v>
      </c>
      <c r="G312" s="14" t="n">
        <f aca="false">COUNTIF(カード一覧!$I$2:$I$3170,A312)</f>
        <v>1</v>
      </c>
    </row>
    <row r="313" customFormat="false" ht="23.85" hidden="false" customHeight="false" outlineLevel="0" collapsed="false">
      <c r="A313" s="13" t="s">
        <v>4992</v>
      </c>
      <c r="B313" s="15" t="s">
        <v>4993</v>
      </c>
      <c r="C313" s="13" t="s">
        <v>4994</v>
      </c>
      <c r="D313" s="14"/>
      <c r="E313" s="13" t="s">
        <v>53</v>
      </c>
      <c r="F313" s="13" t="s">
        <v>19586</v>
      </c>
      <c r="G313" s="14" t="n">
        <f aca="false">COUNTIF(カード一覧!$I$2:$I$3170,A313)</f>
        <v>1</v>
      </c>
    </row>
    <row r="314" customFormat="false" ht="23.85" hidden="false" customHeight="false" outlineLevel="0" collapsed="false">
      <c r="A314" s="13" t="s">
        <v>4998</v>
      </c>
      <c r="B314" s="15" t="s">
        <v>4999</v>
      </c>
      <c r="C314" s="14"/>
      <c r="D314" s="14"/>
      <c r="E314" s="13" t="s">
        <v>56</v>
      </c>
      <c r="F314" s="14" t="s">
        <v>19587</v>
      </c>
      <c r="G314" s="14" t="n">
        <f aca="false">COUNTIF(カード一覧!$I$2:$I$3170,A314)</f>
        <v>1</v>
      </c>
    </row>
    <row r="315" customFormat="false" ht="15" hidden="false" customHeight="false" outlineLevel="0" collapsed="false">
      <c r="A315" s="13" t="s">
        <v>5005</v>
      </c>
      <c r="B315" s="15" t="s">
        <v>5006</v>
      </c>
      <c r="C315" s="14"/>
      <c r="D315" s="14"/>
      <c r="E315" s="13" t="s">
        <v>55</v>
      </c>
      <c r="F315" s="14" t="s">
        <v>19555</v>
      </c>
      <c r="G315" s="14" t="n">
        <f aca="false">COUNTIF(カード一覧!$I$2:$I$3170,A315)</f>
        <v>1</v>
      </c>
    </row>
    <row r="316" customFormat="false" ht="15" hidden="false" customHeight="false" outlineLevel="0" collapsed="false">
      <c r="A316" s="13" t="s">
        <v>5033</v>
      </c>
      <c r="B316" s="15" t="s">
        <v>5034</v>
      </c>
      <c r="C316" s="14"/>
      <c r="D316" s="14"/>
      <c r="E316" s="13" t="s">
        <v>55</v>
      </c>
      <c r="F316" s="14" t="s">
        <v>19555</v>
      </c>
      <c r="G316" s="14" t="n">
        <f aca="false">COUNTIF(カード一覧!$I$2:$I$3170,A316)</f>
        <v>1</v>
      </c>
    </row>
    <row r="317" customFormat="false" ht="23.85" hidden="false" customHeight="false" outlineLevel="0" collapsed="false">
      <c r="A317" s="13" t="s">
        <v>5012</v>
      </c>
      <c r="B317" s="15" t="s">
        <v>5013</v>
      </c>
      <c r="C317" s="13" t="s">
        <v>5014</v>
      </c>
      <c r="D317" s="14"/>
      <c r="E317" s="13" t="s">
        <v>56</v>
      </c>
      <c r="F317" s="14" t="s">
        <v>19588</v>
      </c>
      <c r="G317" s="14" t="n">
        <f aca="false">COUNTIF(カード一覧!$I$2:$I$3170,A317)</f>
        <v>2</v>
      </c>
    </row>
    <row r="318" customFormat="false" ht="15" hidden="false" customHeight="false" outlineLevel="0" collapsed="false">
      <c r="A318" s="13" t="s">
        <v>5025</v>
      </c>
      <c r="B318" s="15" t="s">
        <v>5026</v>
      </c>
      <c r="C318" s="14"/>
      <c r="D318" s="14"/>
      <c r="E318" s="13" t="s">
        <v>56</v>
      </c>
      <c r="F318" s="14" t="s">
        <v>19589</v>
      </c>
      <c r="G318" s="14" t="n">
        <f aca="false">COUNTIF(カード一覧!$I$2:$I$3170,A318)</f>
        <v>1</v>
      </c>
    </row>
    <row r="319" customFormat="false" ht="23.85" hidden="false" customHeight="false" outlineLevel="0" collapsed="false">
      <c r="A319" s="13" t="s">
        <v>5040</v>
      </c>
      <c r="B319" s="15" t="s">
        <v>5041</v>
      </c>
      <c r="C319" s="13" t="s">
        <v>5042</v>
      </c>
      <c r="D319" s="14"/>
      <c r="E319" s="13" t="s">
        <v>56</v>
      </c>
      <c r="F319" s="14" t="s">
        <v>19590</v>
      </c>
      <c r="G319" s="14" t="n">
        <f aca="false">COUNTIF(カード一覧!$I$2:$I$3170,A319)</f>
        <v>1</v>
      </c>
    </row>
    <row r="320" customFormat="false" ht="35.05" hidden="false" customHeight="false" outlineLevel="0" collapsed="false">
      <c r="A320" s="13" t="s">
        <v>5105</v>
      </c>
      <c r="B320" s="15" t="s">
        <v>5106</v>
      </c>
      <c r="C320" s="13" t="s">
        <v>5107</v>
      </c>
      <c r="D320" s="13" t="s">
        <v>5108</v>
      </c>
      <c r="E320" s="13" t="s">
        <v>56</v>
      </c>
      <c r="F320" s="14" t="s">
        <v>19446</v>
      </c>
      <c r="G320" s="14" t="n">
        <f aca="false">COUNTIF(カード一覧!$I$2:$I$3170,A320)</f>
        <v>4</v>
      </c>
    </row>
    <row r="321" customFormat="false" ht="23.85" hidden="false" customHeight="false" outlineLevel="0" collapsed="false">
      <c r="A321" s="13" t="s">
        <v>5088</v>
      </c>
      <c r="B321" s="15" t="s">
        <v>5089</v>
      </c>
      <c r="C321" s="13" t="s">
        <v>5090</v>
      </c>
      <c r="D321" s="14"/>
      <c r="E321" s="13" t="s">
        <v>56</v>
      </c>
      <c r="F321" s="14" t="s">
        <v>19446</v>
      </c>
      <c r="G321" s="14" t="n">
        <f aca="false">COUNTIF(カード一覧!$I$2:$I$3170,A321)</f>
        <v>1</v>
      </c>
    </row>
    <row r="322" customFormat="false" ht="35.05" hidden="false" customHeight="false" outlineLevel="0" collapsed="false">
      <c r="A322" s="13" t="s">
        <v>5095</v>
      </c>
      <c r="B322" s="15" t="s">
        <v>5096</v>
      </c>
      <c r="C322" s="13" t="s">
        <v>5097</v>
      </c>
      <c r="D322" s="13" t="s">
        <v>5098</v>
      </c>
      <c r="E322" s="13" t="s">
        <v>56</v>
      </c>
      <c r="F322" s="14" t="s">
        <v>19446</v>
      </c>
      <c r="G322" s="14" t="n">
        <f aca="false">COUNTIF(カード一覧!$I$2:$I$3170,A322)</f>
        <v>1</v>
      </c>
    </row>
    <row r="323" customFormat="false" ht="23.85" hidden="false" customHeight="false" outlineLevel="0" collapsed="false">
      <c r="A323" s="13" t="s">
        <v>5147</v>
      </c>
      <c r="B323" s="15" t="s">
        <v>5148</v>
      </c>
      <c r="C323" s="13" t="s">
        <v>5149</v>
      </c>
      <c r="D323" s="13" t="s">
        <v>5150</v>
      </c>
      <c r="E323" s="13" t="s">
        <v>53</v>
      </c>
      <c r="F323" s="13" t="s">
        <v>19591</v>
      </c>
      <c r="G323" s="14" t="n">
        <f aca="false">COUNTIF(カード一覧!$I$2:$I$3170,A323)</f>
        <v>1</v>
      </c>
    </row>
    <row r="324" customFormat="false" ht="23.85" hidden="false" customHeight="false" outlineLevel="0" collapsed="false">
      <c r="A324" s="13" t="s">
        <v>5123</v>
      </c>
      <c r="B324" s="15" t="s">
        <v>5124</v>
      </c>
      <c r="C324" s="13" t="s">
        <v>5125</v>
      </c>
      <c r="D324" s="14"/>
      <c r="E324" s="13" t="s">
        <v>56</v>
      </c>
      <c r="F324" s="14" t="s">
        <v>19446</v>
      </c>
      <c r="G324" s="14" t="n">
        <f aca="false">COUNTIF(カード一覧!$I$2:$I$3170,A324)</f>
        <v>1</v>
      </c>
    </row>
    <row r="325" customFormat="false" ht="23.85" hidden="false" customHeight="false" outlineLevel="0" collapsed="false">
      <c r="A325" s="13" t="s">
        <v>5129</v>
      </c>
      <c r="B325" s="15" t="s">
        <v>5130</v>
      </c>
      <c r="C325" s="13" t="s">
        <v>5131</v>
      </c>
      <c r="D325" s="14"/>
      <c r="E325" s="13" t="s">
        <v>56</v>
      </c>
      <c r="F325" s="14" t="s">
        <v>19446</v>
      </c>
      <c r="G325" s="14" t="n">
        <f aca="false">COUNTIF(カード一覧!$I$2:$I$3170,A325)</f>
        <v>1</v>
      </c>
    </row>
    <row r="326" customFormat="false" ht="23.85" hidden="false" customHeight="false" outlineLevel="0" collapsed="false">
      <c r="A326" s="13" t="s">
        <v>5135</v>
      </c>
      <c r="B326" s="15" t="s">
        <v>5136</v>
      </c>
      <c r="C326" s="13" t="s">
        <v>5137</v>
      </c>
      <c r="D326" s="13" t="s">
        <v>5138</v>
      </c>
      <c r="E326" s="13" t="s">
        <v>56</v>
      </c>
      <c r="F326" s="14" t="s">
        <v>19446</v>
      </c>
      <c r="G326" s="14" t="n">
        <f aca="false">COUNTIF(カード一覧!$I$2:$I$3170,A326)</f>
        <v>1</v>
      </c>
    </row>
    <row r="327" customFormat="false" ht="29.85" hidden="false" customHeight="false" outlineLevel="0" collapsed="false">
      <c r="A327" s="13" t="s">
        <v>5142</v>
      </c>
      <c r="B327" s="16" t="s">
        <v>5143</v>
      </c>
      <c r="C327" s="14"/>
      <c r="D327" s="14"/>
      <c r="E327" s="13" t="s">
        <v>54</v>
      </c>
      <c r="F327" s="13" t="s">
        <v>19592</v>
      </c>
      <c r="G327" s="14" t="n">
        <f aca="false">COUNTIF(カード一覧!$I$2:$I$3170,A327)</f>
        <v>1</v>
      </c>
    </row>
    <row r="328" customFormat="false" ht="23.85" hidden="false" customHeight="false" outlineLevel="0" collapsed="false">
      <c r="A328" s="13" t="s">
        <v>5154</v>
      </c>
      <c r="B328" s="15" t="s">
        <v>5155</v>
      </c>
      <c r="C328" s="13" t="s">
        <v>5156</v>
      </c>
      <c r="D328" s="14"/>
      <c r="E328" s="13" t="s">
        <v>56</v>
      </c>
      <c r="F328" s="14" t="s">
        <v>19446</v>
      </c>
      <c r="G328" s="14" t="n">
        <f aca="false">COUNTIF(カード一覧!$I$2:$I$3170,A328)</f>
        <v>1</v>
      </c>
    </row>
    <row r="329" customFormat="false" ht="23.85" hidden="false" customHeight="false" outlineLevel="0" collapsed="false">
      <c r="A329" s="13" t="s">
        <v>5163</v>
      </c>
      <c r="B329" s="15" t="s">
        <v>5164</v>
      </c>
      <c r="C329" s="13" t="s">
        <v>5165</v>
      </c>
      <c r="D329" s="14"/>
      <c r="E329" s="13" t="s">
        <v>56</v>
      </c>
      <c r="F329" s="14" t="s">
        <v>19446</v>
      </c>
      <c r="G329" s="14" t="n">
        <f aca="false">COUNTIF(カード一覧!$I$2:$I$3170,A329)</f>
        <v>1</v>
      </c>
    </row>
    <row r="330" customFormat="false" ht="35.05" hidden="false" customHeight="false" outlineLevel="0" collapsed="false">
      <c r="A330" s="13" t="s">
        <v>5172</v>
      </c>
      <c r="B330" s="15" t="s">
        <v>5173</v>
      </c>
      <c r="C330" s="13" t="s">
        <v>5174</v>
      </c>
      <c r="D330" s="14"/>
      <c r="E330" s="13" t="s">
        <v>56</v>
      </c>
      <c r="F330" s="14" t="s">
        <v>19446</v>
      </c>
      <c r="G330" s="14" t="n">
        <f aca="false">COUNTIF(カード一覧!$I$2:$I$3170,A330)</f>
        <v>2</v>
      </c>
    </row>
    <row r="331" customFormat="false" ht="23.85" hidden="false" customHeight="false" outlineLevel="0" collapsed="false">
      <c r="A331" s="13" t="s">
        <v>5181</v>
      </c>
      <c r="B331" s="15" t="s">
        <v>5182</v>
      </c>
      <c r="C331" s="14"/>
      <c r="D331" s="14"/>
      <c r="E331" s="13" t="s">
        <v>56</v>
      </c>
      <c r="F331" s="14" t="s">
        <v>19446</v>
      </c>
      <c r="G331" s="14" t="n">
        <f aca="false">COUNTIF(カード一覧!$I$2:$I$3170,A331)</f>
        <v>2</v>
      </c>
    </row>
    <row r="332" customFormat="false" ht="35.05" hidden="false" customHeight="false" outlineLevel="0" collapsed="false">
      <c r="A332" s="13" t="s">
        <v>5189</v>
      </c>
      <c r="B332" s="15" t="s">
        <v>5190</v>
      </c>
      <c r="C332" s="13" t="s">
        <v>5191</v>
      </c>
      <c r="D332" s="14"/>
      <c r="E332" s="13" t="s">
        <v>53</v>
      </c>
      <c r="F332" s="13" t="s">
        <v>19593</v>
      </c>
      <c r="G332" s="14" t="n">
        <f aca="false">COUNTIF(カード一覧!$I$2:$I$3170,A332)</f>
        <v>2</v>
      </c>
    </row>
    <row r="333" customFormat="false" ht="35.05" hidden="false" customHeight="false" outlineLevel="0" collapsed="false">
      <c r="A333" s="13" t="s">
        <v>5198</v>
      </c>
      <c r="B333" s="15" t="s">
        <v>5199</v>
      </c>
      <c r="C333" s="13" t="s">
        <v>5200</v>
      </c>
      <c r="D333" s="14"/>
      <c r="E333" s="13" t="s">
        <v>53</v>
      </c>
      <c r="F333" s="13" t="s">
        <v>19495</v>
      </c>
      <c r="G333" s="14" t="n">
        <f aca="false">COUNTIF(カード一覧!$I$2:$I$3170,A333)</f>
        <v>6</v>
      </c>
    </row>
    <row r="334" customFormat="false" ht="23.85" hidden="false" customHeight="false" outlineLevel="0" collapsed="false">
      <c r="A334" s="13" t="s">
        <v>5225</v>
      </c>
      <c r="B334" s="15" t="s">
        <v>5226</v>
      </c>
      <c r="C334" s="14"/>
      <c r="D334" s="14"/>
      <c r="E334" s="13" t="s">
        <v>56</v>
      </c>
      <c r="F334" s="14" t="s">
        <v>19446</v>
      </c>
      <c r="G334" s="14" t="n">
        <f aca="false">COUNTIF(カード一覧!$I$2:$I$3170,A334)</f>
        <v>4</v>
      </c>
    </row>
    <row r="335" customFormat="false" ht="26.85" hidden="false" customHeight="false" outlineLevel="0" collapsed="false">
      <c r="A335" s="13" t="s">
        <v>5240</v>
      </c>
      <c r="B335" s="15" t="s">
        <v>5241</v>
      </c>
      <c r="C335" s="14"/>
      <c r="D335" s="13" t="s">
        <v>5242</v>
      </c>
      <c r="E335" s="13" t="s">
        <v>56</v>
      </c>
      <c r="F335" s="14" t="s">
        <v>19446</v>
      </c>
      <c r="G335" s="14" t="n">
        <f aca="false">COUNTIF(カード一覧!$I$2:$I$3170,A335)</f>
        <v>1</v>
      </c>
    </row>
    <row r="336" customFormat="false" ht="38.05" hidden="false" customHeight="false" outlineLevel="0" collapsed="false">
      <c r="A336" s="13" t="s">
        <v>5249</v>
      </c>
      <c r="B336" s="15" t="s">
        <v>5250</v>
      </c>
      <c r="C336" s="13" t="s">
        <v>5251</v>
      </c>
      <c r="D336" s="14"/>
      <c r="E336" s="13" t="s">
        <v>56</v>
      </c>
      <c r="F336" s="14" t="s">
        <v>19446</v>
      </c>
      <c r="G336" s="14" t="n">
        <f aca="false">COUNTIF(カード一覧!$I$2:$I$3170,A336)</f>
        <v>4</v>
      </c>
    </row>
    <row r="337" customFormat="false" ht="23.85" hidden="false" customHeight="false" outlineLevel="0" collapsed="false">
      <c r="A337" s="13" t="s">
        <v>5265</v>
      </c>
      <c r="B337" s="15" t="s">
        <v>5266</v>
      </c>
      <c r="C337" s="13" t="s">
        <v>5267</v>
      </c>
      <c r="D337" s="14"/>
      <c r="E337" s="13" t="s">
        <v>56</v>
      </c>
      <c r="F337" s="14" t="s">
        <v>19446</v>
      </c>
      <c r="G337" s="14" t="n">
        <f aca="false">COUNTIF(カード一覧!$I$2:$I$3170,A337)</f>
        <v>2</v>
      </c>
    </row>
    <row r="338" customFormat="false" ht="23.85" hidden="false" customHeight="false" outlineLevel="0" collapsed="false">
      <c r="A338" s="13" t="s">
        <v>5277</v>
      </c>
      <c r="B338" s="15" t="s">
        <v>5278</v>
      </c>
      <c r="C338" s="13" t="s">
        <v>5279</v>
      </c>
      <c r="D338" s="14"/>
      <c r="E338" s="13" t="s">
        <v>56</v>
      </c>
      <c r="F338" s="14" t="s">
        <v>19446</v>
      </c>
      <c r="G338" s="14" t="n">
        <f aca="false">COUNTIF(カード一覧!$I$2:$I$3170,A338)</f>
        <v>1</v>
      </c>
    </row>
    <row r="339" customFormat="false" ht="15" hidden="false" customHeight="false" outlineLevel="0" collapsed="false">
      <c r="A339" s="13" t="s">
        <v>5286</v>
      </c>
      <c r="B339" s="16" t="s">
        <v>5287</v>
      </c>
      <c r="C339" s="14"/>
      <c r="D339" s="14"/>
      <c r="E339" s="13" t="s">
        <v>54</v>
      </c>
      <c r="F339" s="14" t="s">
        <v>19594</v>
      </c>
      <c r="G339" s="14" t="n">
        <f aca="false">COUNTIF(カード一覧!$I$2:$I$3170,A339)</f>
        <v>2</v>
      </c>
    </row>
    <row r="340" customFormat="false" ht="15" hidden="false" customHeight="false" outlineLevel="0" collapsed="false">
      <c r="A340" s="13" t="s">
        <v>5298</v>
      </c>
      <c r="B340" s="16" t="s">
        <v>5299</v>
      </c>
      <c r="C340" s="14"/>
      <c r="D340" s="14"/>
      <c r="E340" s="13" t="s">
        <v>54</v>
      </c>
      <c r="F340" s="14" t="s">
        <v>19595</v>
      </c>
      <c r="G340" s="14" t="n">
        <f aca="false">COUNTIF(カード一覧!$I$2:$I$3170,A340)</f>
        <v>1</v>
      </c>
    </row>
    <row r="341" customFormat="false" ht="26.85" hidden="false" customHeight="false" outlineLevel="0" collapsed="false">
      <c r="A341" s="13" t="s">
        <v>5307</v>
      </c>
      <c r="B341" s="15" t="s">
        <v>5308</v>
      </c>
      <c r="C341" s="13" t="s">
        <v>5309</v>
      </c>
      <c r="D341" s="13" t="s">
        <v>5310</v>
      </c>
      <c r="E341" s="13" t="s">
        <v>56</v>
      </c>
      <c r="F341" s="14" t="s">
        <v>19446</v>
      </c>
      <c r="G341" s="14" t="n">
        <f aca="false">COUNTIF(カード一覧!$I$2:$I$3170,A341)</f>
        <v>2</v>
      </c>
    </row>
    <row r="342" customFormat="false" ht="23.85" hidden="false" customHeight="false" outlineLevel="0" collapsed="false">
      <c r="A342" s="13" t="s">
        <v>5318</v>
      </c>
      <c r="B342" s="15" t="s">
        <v>5319</v>
      </c>
      <c r="C342" s="14"/>
      <c r="D342" s="14"/>
      <c r="E342" s="13" t="s">
        <v>56</v>
      </c>
      <c r="F342" s="14" t="s">
        <v>19446</v>
      </c>
      <c r="G342" s="14" t="n">
        <f aca="false">COUNTIF(カード一覧!$I$2:$I$3170,A342)</f>
        <v>1</v>
      </c>
    </row>
    <row r="343" customFormat="false" ht="35.05" hidden="false" customHeight="false" outlineLevel="0" collapsed="false">
      <c r="A343" s="13" t="s">
        <v>5324</v>
      </c>
      <c r="B343" s="15" t="s">
        <v>5325</v>
      </c>
      <c r="C343" s="14"/>
      <c r="D343" s="13" t="s">
        <v>5326</v>
      </c>
      <c r="E343" s="13" t="s">
        <v>56</v>
      </c>
      <c r="F343" s="14" t="s">
        <v>19446</v>
      </c>
      <c r="G343" s="14" t="n">
        <f aca="false">COUNTIF(カード一覧!$I$2:$I$3170,A343)</f>
        <v>1</v>
      </c>
    </row>
    <row r="344" customFormat="false" ht="26.85" hidden="false" customHeight="false" outlineLevel="0" collapsed="false">
      <c r="A344" s="13" t="s">
        <v>5331</v>
      </c>
      <c r="B344" s="15" t="s">
        <v>5332</v>
      </c>
      <c r="C344" s="13" t="s">
        <v>5333</v>
      </c>
      <c r="D344" s="14"/>
      <c r="E344" s="13" t="s">
        <v>56</v>
      </c>
      <c r="F344" s="14" t="s">
        <v>19446</v>
      </c>
      <c r="G344" s="14" t="n">
        <f aca="false">COUNTIF(カード一覧!$I$2:$I$3170,A344)</f>
        <v>1</v>
      </c>
    </row>
    <row r="345" customFormat="false" ht="23.85" hidden="false" customHeight="false" outlineLevel="0" collapsed="false">
      <c r="A345" s="13" t="s">
        <v>5337</v>
      </c>
      <c r="B345" s="15" t="s">
        <v>5338</v>
      </c>
      <c r="C345" s="13" t="s">
        <v>5339</v>
      </c>
      <c r="D345" s="14"/>
      <c r="E345" s="13" t="s">
        <v>56</v>
      </c>
      <c r="F345" s="14" t="s">
        <v>19596</v>
      </c>
      <c r="G345" s="14" t="n">
        <f aca="false">COUNTIF(カード一覧!$I$2:$I$3170,A345)</f>
        <v>3</v>
      </c>
    </row>
    <row r="346" customFormat="false" ht="38.05" hidden="false" customHeight="false" outlineLevel="0" collapsed="false">
      <c r="A346" s="13" t="s">
        <v>5352</v>
      </c>
      <c r="B346" s="15" t="s">
        <v>5353</v>
      </c>
      <c r="C346" s="14"/>
      <c r="D346" s="14"/>
      <c r="E346" s="13" t="s">
        <v>56</v>
      </c>
      <c r="F346" s="14" t="s">
        <v>19446</v>
      </c>
      <c r="G346" s="14" t="n">
        <f aca="false">COUNTIF(カード一覧!$I$2:$I$3170,A346)</f>
        <v>3</v>
      </c>
    </row>
    <row r="347" customFormat="false" ht="23.85" hidden="false" customHeight="false" outlineLevel="0" collapsed="false">
      <c r="A347" s="13" t="s">
        <v>5367</v>
      </c>
      <c r="B347" s="15" t="s">
        <v>5368</v>
      </c>
      <c r="C347" s="13" t="s">
        <v>5369</v>
      </c>
      <c r="D347" s="14"/>
      <c r="E347" s="13" t="s">
        <v>53</v>
      </c>
      <c r="F347" s="13" t="s">
        <v>19597</v>
      </c>
      <c r="G347" s="14" t="n">
        <f aca="false">COUNTIF(カード一覧!$I$2:$I$3170,A347)</f>
        <v>1</v>
      </c>
    </row>
    <row r="348" customFormat="false" ht="29.85" hidden="false" customHeight="false" outlineLevel="0" collapsed="false">
      <c r="A348" s="13" t="s">
        <v>5373</v>
      </c>
      <c r="B348" s="16" t="s">
        <v>5374</v>
      </c>
      <c r="C348" s="14"/>
      <c r="D348" s="14"/>
      <c r="E348" s="13" t="s">
        <v>54</v>
      </c>
      <c r="F348" s="13" t="s">
        <v>19598</v>
      </c>
      <c r="G348" s="14" t="n">
        <f aca="false">COUNTIF(カード一覧!$I$2:$I$3170,A348)</f>
        <v>1</v>
      </c>
    </row>
    <row r="349" customFormat="false" ht="23.85" hidden="false" customHeight="false" outlineLevel="0" collapsed="false">
      <c r="A349" s="13" t="s">
        <v>5480</v>
      </c>
      <c r="B349" s="15" t="s">
        <v>5481</v>
      </c>
      <c r="C349" s="14"/>
      <c r="D349" s="13" t="s">
        <v>5482</v>
      </c>
      <c r="E349" s="13" t="s">
        <v>53</v>
      </c>
      <c r="F349" s="13" t="s">
        <v>19599</v>
      </c>
      <c r="G349" s="14" t="n">
        <f aca="false">COUNTIF(カード一覧!$I$2:$I$3170,A349)</f>
        <v>1</v>
      </c>
    </row>
    <row r="350" customFormat="false" ht="35.05" hidden="false" customHeight="false" outlineLevel="0" collapsed="false">
      <c r="A350" s="13" t="s">
        <v>5489</v>
      </c>
      <c r="B350" s="15" t="s">
        <v>5490</v>
      </c>
      <c r="C350" s="13" t="s">
        <v>5491</v>
      </c>
      <c r="D350" s="14"/>
      <c r="E350" s="13" t="s">
        <v>56</v>
      </c>
      <c r="F350" s="14" t="s">
        <v>19446</v>
      </c>
      <c r="G350" s="14" t="n">
        <f aca="false">COUNTIF(カード一覧!$I$2:$I$3170,A350)</f>
        <v>10</v>
      </c>
    </row>
    <row r="351" customFormat="false" ht="26.85" hidden="false" customHeight="false" outlineLevel="0" collapsed="false">
      <c r="A351" s="13" t="s">
        <v>5520</v>
      </c>
      <c r="B351" s="15" t="s">
        <v>5521</v>
      </c>
      <c r="C351" s="13" t="s">
        <v>5522</v>
      </c>
      <c r="D351" s="14"/>
      <c r="E351" s="13" t="s">
        <v>56</v>
      </c>
      <c r="F351" s="14" t="s">
        <v>19446</v>
      </c>
      <c r="G351" s="14" t="n">
        <f aca="false">COUNTIF(カード一覧!$I$2:$I$3170,A351)</f>
        <v>2</v>
      </c>
    </row>
    <row r="352" customFormat="false" ht="23.85" hidden="false" customHeight="false" outlineLevel="0" collapsed="false">
      <c r="A352" s="13" t="s">
        <v>5533</v>
      </c>
      <c r="B352" s="15" t="s">
        <v>5534</v>
      </c>
      <c r="C352" s="14"/>
      <c r="D352" s="14"/>
      <c r="E352" s="13" t="s">
        <v>56</v>
      </c>
      <c r="F352" s="14" t="s">
        <v>19446</v>
      </c>
      <c r="G352" s="14" t="n">
        <f aca="false">COUNTIF(カード一覧!$I$2:$I$3170,A352)</f>
        <v>2</v>
      </c>
    </row>
    <row r="353" customFormat="false" ht="26.85" hidden="false" customHeight="false" outlineLevel="0" collapsed="false">
      <c r="A353" s="13" t="s">
        <v>5555</v>
      </c>
      <c r="B353" s="15" t="s">
        <v>5556</v>
      </c>
      <c r="C353" s="14"/>
      <c r="D353" s="14"/>
      <c r="E353" s="13" t="s">
        <v>56</v>
      </c>
      <c r="F353" s="14" t="s">
        <v>19446</v>
      </c>
      <c r="G353" s="14" t="n">
        <f aca="false">COUNTIF(カード一覧!$I$2:$I$3170,A353)</f>
        <v>1</v>
      </c>
    </row>
    <row r="354" customFormat="false" ht="23.85" hidden="false" customHeight="false" outlineLevel="0" collapsed="false">
      <c r="A354" s="13" t="s">
        <v>5545</v>
      </c>
      <c r="B354" s="15" t="s">
        <v>5546</v>
      </c>
      <c r="C354" s="13" t="s">
        <v>5547</v>
      </c>
      <c r="D354" s="13" t="s">
        <v>5548</v>
      </c>
      <c r="E354" s="13" t="s">
        <v>53</v>
      </c>
      <c r="F354" s="13" t="s">
        <v>19600</v>
      </c>
      <c r="G354" s="14" t="n">
        <f aca="false">COUNTIF(カード一覧!$I$2:$I$3170,A354)</f>
        <v>7</v>
      </c>
    </row>
    <row r="355" customFormat="false" ht="26.85" hidden="false" customHeight="false" outlineLevel="0" collapsed="false">
      <c r="A355" s="13" t="s">
        <v>5570</v>
      </c>
      <c r="B355" s="15" t="s">
        <v>5571</v>
      </c>
      <c r="C355" s="13" t="s">
        <v>5572</v>
      </c>
      <c r="D355" s="13" t="s">
        <v>5573</v>
      </c>
      <c r="E355" s="13" t="s">
        <v>56</v>
      </c>
      <c r="F355" s="14" t="s">
        <v>19446</v>
      </c>
      <c r="G355" s="14" t="n">
        <f aca="false">COUNTIF(カード一覧!$I$2:$I$3170,A355)</f>
        <v>1</v>
      </c>
    </row>
    <row r="356" customFormat="false" ht="26.85" hidden="false" customHeight="false" outlineLevel="0" collapsed="false">
      <c r="A356" s="13" t="s">
        <v>5580</v>
      </c>
      <c r="B356" s="15" t="s">
        <v>5581</v>
      </c>
      <c r="C356" s="13" t="s">
        <v>5582</v>
      </c>
      <c r="D356" s="13" t="s">
        <v>5583</v>
      </c>
      <c r="E356" s="13" t="s">
        <v>56</v>
      </c>
      <c r="F356" s="14" t="s">
        <v>19446</v>
      </c>
      <c r="G356" s="14" t="n">
        <f aca="false">COUNTIF(カード一覧!$I$2:$I$3170,A356)</f>
        <v>1</v>
      </c>
    </row>
    <row r="357" customFormat="false" ht="23.85" hidden="false" customHeight="false" outlineLevel="0" collapsed="false">
      <c r="A357" s="13" t="s">
        <v>5593</v>
      </c>
      <c r="B357" s="15" t="s">
        <v>5594</v>
      </c>
      <c r="C357" s="13" t="s">
        <v>5595</v>
      </c>
      <c r="D357" s="13" t="s">
        <v>5596</v>
      </c>
      <c r="E357" s="13" t="s">
        <v>56</v>
      </c>
      <c r="F357" s="14" t="s">
        <v>19446</v>
      </c>
      <c r="G357" s="14" t="n">
        <f aca="false">COUNTIF(カード一覧!$I$2:$I$3170,A357)</f>
        <v>1</v>
      </c>
    </row>
    <row r="358" customFormat="false" ht="23.85" hidden="false" customHeight="false" outlineLevel="0" collapsed="false">
      <c r="A358" s="13" t="s">
        <v>5606</v>
      </c>
      <c r="B358" s="15" t="s">
        <v>5607</v>
      </c>
      <c r="C358" s="13" t="s">
        <v>5608</v>
      </c>
      <c r="D358" s="14"/>
      <c r="E358" s="13" t="s">
        <v>56</v>
      </c>
      <c r="F358" s="14" t="s">
        <v>19446</v>
      </c>
      <c r="G358" s="14" t="n">
        <f aca="false">COUNTIF(カード一覧!$I$2:$I$3170,A358)</f>
        <v>2</v>
      </c>
    </row>
    <row r="359" customFormat="false" ht="41" hidden="false" customHeight="false" outlineLevel="0" collapsed="false">
      <c r="A359" s="13" t="s">
        <v>5617</v>
      </c>
      <c r="B359" s="15" t="s">
        <v>5618</v>
      </c>
      <c r="C359" s="13" t="s">
        <v>5619</v>
      </c>
      <c r="D359" s="14"/>
      <c r="E359" s="13" t="s">
        <v>56</v>
      </c>
      <c r="F359" s="14" t="s">
        <v>19446</v>
      </c>
      <c r="G359" s="14" t="n">
        <f aca="false">COUNTIF(カード一覧!$I$2:$I$3170,A359)</f>
        <v>4</v>
      </c>
    </row>
    <row r="360" customFormat="false" ht="29.85" hidden="false" customHeight="false" outlineLevel="0" collapsed="false">
      <c r="A360" s="13" t="s">
        <v>5642</v>
      </c>
      <c r="B360" s="16" t="s">
        <v>5643</v>
      </c>
      <c r="C360" s="14"/>
      <c r="D360" s="14"/>
      <c r="E360" s="13" t="s">
        <v>54</v>
      </c>
      <c r="F360" s="13" t="s">
        <v>19601</v>
      </c>
      <c r="G360" s="14" t="n">
        <f aca="false">COUNTIF(カード一覧!$I$2:$I$3170,A360)</f>
        <v>4</v>
      </c>
    </row>
    <row r="361" customFormat="false" ht="26.85" hidden="false" customHeight="false" outlineLevel="0" collapsed="false">
      <c r="A361" s="13" t="s">
        <v>5632</v>
      </c>
      <c r="B361" s="16" t="s">
        <v>5633</v>
      </c>
      <c r="C361" s="14"/>
      <c r="D361" s="14"/>
      <c r="E361" s="13" t="s">
        <v>56</v>
      </c>
      <c r="F361" s="14" t="s">
        <v>19602</v>
      </c>
      <c r="G361" s="14" t="n">
        <f aca="false">COUNTIF(カード一覧!$I$2:$I$3170,A361)</f>
        <v>1</v>
      </c>
    </row>
    <row r="362" customFormat="false" ht="15" hidden="false" customHeight="false" outlineLevel="0" collapsed="false">
      <c r="A362" s="13" t="s">
        <v>5637</v>
      </c>
      <c r="B362" s="16" t="s">
        <v>5638</v>
      </c>
      <c r="C362" s="14"/>
      <c r="D362" s="14"/>
      <c r="E362" s="13" t="s">
        <v>54</v>
      </c>
      <c r="F362" s="13" t="s">
        <v>19603</v>
      </c>
      <c r="G362" s="14" t="n">
        <f aca="false">COUNTIF(カード一覧!$I$2:$I$3170,A362)</f>
        <v>1</v>
      </c>
    </row>
    <row r="363" customFormat="false" ht="23.85" hidden="false" customHeight="false" outlineLevel="0" collapsed="false">
      <c r="A363" s="13" t="s">
        <v>5655</v>
      </c>
      <c r="B363" s="15" t="s">
        <v>5656</v>
      </c>
      <c r="C363" s="14"/>
      <c r="D363" s="13" t="s">
        <v>5657</v>
      </c>
      <c r="E363" s="13" t="s">
        <v>56</v>
      </c>
      <c r="F363" s="14" t="s">
        <v>19446</v>
      </c>
      <c r="G363" s="14" t="n">
        <f aca="false">COUNTIF(カード一覧!$I$2:$I$3170,A363)</f>
        <v>2</v>
      </c>
    </row>
    <row r="364" customFormat="false" ht="23.85" hidden="false" customHeight="false" outlineLevel="0" collapsed="false">
      <c r="A364" s="13" t="s">
        <v>5664</v>
      </c>
      <c r="B364" s="15" t="s">
        <v>5665</v>
      </c>
      <c r="C364" s="13" t="s">
        <v>5666</v>
      </c>
      <c r="D364" s="13" t="s">
        <v>5667</v>
      </c>
      <c r="E364" s="13" t="s">
        <v>52</v>
      </c>
      <c r="F364" s="13" t="s">
        <v>19604</v>
      </c>
      <c r="G364" s="14" t="n">
        <f aca="false">COUNTIF(カード一覧!$I$2:$I$3170,A364)</f>
        <v>3</v>
      </c>
    </row>
    <row r="365" customFormat="false" ht="35.05" hidden="false" customHeight="false" outlineLevel="0" collapsed="false">
      <c r="A365" s="13" t="s">
        <v>5677</v>
      </c>
      <c r="B365" s="15" t="s">
        <v>5678</v>
      </c>
      <c r="C365" s="14"/>
      <c r="D365" s="14"/>
      <c r="E365" s="13" t="s">
        <v>53</v>
      </c>
      <c r="F365" s="13" t="s">
        <v>19605</v>
      </c>
      <c r="G365" s="14" t="n">
        <f aca="false">COUNTIF(カード一覧!$I$2:$I$3170,A365)</f>
        <v>3</v>
      </c>
    </row>
    <row r="366" customFormat="false" ht="23.85" hidden="false" customHeight="false" outlineLevel="0" collapsed="false">
      <c r="A366" s="13" t="s">
        <v>5690</v>
      </c>
      <c r="B366" s="15" t="s">
        <v>5691</v>
      </c>
      <c r="C366" s="13" t="s">
        <v>5692</v>
      </c>
      <c r="D366" s="14"/>
      <c r="E366" s="13" t="s">
        <v>56</v>
      </c>
      <c r="F366" s="14" t="s">
        <v>19606</v>
      </c>
      <c r="G366" s="14" t="n">
        <f aca="false">COUNTIF(カード一覧!$I$2:$I$3170,A366)</f>
        <v>1</v>
      </c>
    </row>
    <row r="367" customFormat="false" ht="23.85" hidden="false" customHeight="false" outlineLevel="0" collapsed="false">
      <c r="A367" s="13" t="s">
        <v>5699</v>
      </c>
      <c r="B367" s="15" t="s">
        <v>5700</v>
      </c>
      <c r="C367" s="13" t="s">
        <v>5701</v>
      </c>
      <c r="D367" s="14"/>
      <c r="E367" s="13" t="s">
        <v>56</v>
      </c>
      <c r="F367" s="14" t="s">
        <v>19558</v>
      </c>
      <c r="G367" s="14" t="n">
        <f aca="false">COUNTIF(カード一覧!$I$2:$I$3170,A367)</f>
        <v>3</v>
      </c>
    </row>
    <row r="368" customFormat="false" ht="23.85" hidden="false" customHeight="false" outlineLevel="0" collapsed="false">
      <c r="A368" s="13" t="s">
        <v>5714</v>
      </c>
      <c r="B368" s="15" t="s">
        <v>5715</v>
      </c>
      <c r="C368" s="13" t="s">
        <v>5716</v>
      </c>
      <c r="D368" s="14"/>
      <c r="E368" s="13" t="s">
        <v>53</v>
      </c>
      <c r="F368" s="13" t="s">
        <v>19607</v>
      </c>
      <c r="G368" s="14" t="n">
        <f aca="false">COUNTIF(カード一覧!$I$2:$I$3170,A368)</f>
        <v>2</v>
      </c>
    </row>
    <row r="369" customFormat="false" ht="23.85" hidden="false" customHeight="false" outlineLevel="0" collapsed="false">
      <c r="A369" s="13" t="s">
        <v>5726</v>
      </c>
      <c r="B369" s="15" t="s">
        <v>5727</v>
      </c>
      <c r="C369" s="13" t="s">
        <v>5728</v>
      </c>
      <c r="D369" s="14"/>
      <c r="E369" s="13" t="s">
        <v>53</v>
      </c>
      <c r="F369" s="13" t="s">
        <v>19608</v>
      </c>
      <c r="G369" s="14" t="n">
        <f aca="false">COUNTIF(カード一覧!$I$2:$I$3170,A369)</f>
        <v>4</v>
      </c>
    </row>
    <row r="370" customFormat="false" ht="26.85" hidden="false" customHeight="false" outlineLevel="0" collapsed="false">
      <c r="A370" s="13" t="s">
        <v>5750</v>
      </c>
      <c r="B370" s="15" t="s">
        <v>5751</v>
      </c>
      <c r="C370" s="14"/>
      <c r="D370" s="14"/>
      <c r="E370" s="13" t="s">
        <v>55</v>
      </c>
      <c r="F370" s="13" t="s">
        <v>19609</v>
      </c>
      <c r="G370" s="14" t="n">
        <f aca="false">COUNTIF(カード一覧!$I$2:$I$3170,A370)</f>
        <v>4</v>
      </c>
    </row>
    <row r="371" customFormat="false" ht="29.85" hidden="false" customHeight="false" outlineLevel="0" collapsed="false">
      <c r="A371" s="13" t="s">
        <v>5765</v>
      </c>
      <c r="B371" s="16" t="s">
        <v>5766</v>
      </c>
      <c r="C371" s="14"/>
      <c r="D371" s="14"/>
      <c r="E371" s="13" t="s">
        <v>54</v>
      </c>
      <c r="F371" s="14" t="s">
        <v>19563</v>
      </c>
      <c r="G371" s="14" t="n">
        <f aca="false">COUNTIF(カード一覧!$I$2:$I$3170,A371)</f>
        <v>1</v>
      </c>
    </row>
    <row r="372" customFormat="false" ht="29.85" hidden="false" customHeight="false" outlineLevel="0" collapsed="false">
      <c r="A372" s="13" t="s">
        <v>5770</v>
      </c>
      <c r="B372" s="16" t="s">
        <v>5771</v>
      </c>
      <c r="C372" s="14"/>
      <c r="D372" s="14"/>
      <c r="E372" s="13" t="s">
        <v>54</v>
      </c>
      <c r="F372" s="14" t="s">
        <v>19563</v>
      </c>
      <c r="G372" s="14" t="n">
        <f aca="false">COUNTIF(カード一覧!$I$2:$I$3170,A372)</f>
        <v>2</v>
      </c>
    </row>
    <row r="373" customFormat="false" ht="29.85" hidden="false" customHeight="false" outlineLevel="0" collapsed="false">
      <c r="A373" s="13" t="s">
        <v>5777</v>
      </c>
      <c r="B373" s="16" t="s">
        <v>5778</v>
      </c>
      <c r="C373" s="14"/>
      <c r="D373" s="14"/>
      <c r="E373" s="13" t="s">
        <v>54</v>
      </c>
      <c r="F373" s="14" t="s">
        <v>19610</v>
      </c>
      <c r="G373" s="14" t="n">
        <f aca="false">COUNTIF(カード一覧!$I$2:$I$3170,A373)</f>
        <v>1</v>
      </c>
    </row>
    <row r="374" customFormat="false" ht="26.85" hidden="false" customHeight="false" outlineLevel="0" collapsed="false">
      <c r="A374" s="13" t="s">
        <v>5785</v>
      </c>
      <c r="B374" s="15" t="s">
        <v>5786</v>
      </c>
      <c r="C374" s="14"/>
      <c r="D374" s="14"/>
      <c r="E374" s="13" t="s">
        <v>55</v>
      </c>
      <c r="F374" s="13" t="s">
        <v>19611</v>
      </c>
      <c r="G374" s="14" t="n">
        <f aca="false">COUNTIF(カード一覧!$I$2:$I$3170,A374)</f>
        <v>6</v>
      </c>
    </row>
    <row r="375" customFormat="false" ht="23.85" hidden="false" customHeight="false" outlineLevel="0" collapsed="false">
      <c r="A375" s="13" t="s">
        <v>19612</v>
      </c>
      <c r="B375" s="15" t="s">
        <v>4824</v>
      </c>
      <c r="C375" s="13" t="s">
        <v>4825</v>
      </c>
      <c r="D375" s="14"/>
      <c r="E375" s="13" t="s">
        <v>53</v>
      </c>
      <c r="F375" s="13" t="s">
        <v>19613</v>
      </c>
      <c r="G375" s="14" t="n">
        <f aca="false">COUNTIF(カード一覧!$I$2:$I$3170,A375)</f>
        <v>0</v>
      </c>
    </row>
    <row r="376" customFormat="false" ht="23.85" hidden="false" customHeight="false" outlineLevel="0" collapsed="false">
      <c r="A376" s="13" t="s">
        <v>5802</v>
      </c>
      <c r="B376" s="15" t="s">
        <v>5803</v>
      </c>
      <c r="C376" s="13" t="s">
        <v>5804</v>
      </c>
      <c r="D376" s="14"/>
      <c r="E376" s="13" t="s">
        <v>53</v>
      </c>
      <c r="F376" s="13" t="s">
        <v>19614</v>
      </c>
      <c r="G376" s="14" t="n">
        <f aca="false">COUNTIF(カード一覧!$I$2:$I$3170,A376)</f>
        <v>2</v>
      </c>
    </row>
    <row r="377" customFormat="false" ht="23.85" hidden="false" customHeight="false" outlineLevel="0" collapsed="false">
      <c r="A377" s="13" t="s">
        <v>5943</v>
      </c>
      <c r="B377" s="15" t="s">
        <v>5944</v>
      </c>
      <c r="C377" s="14"/>
      <c r="D377" s="13" t="s">
        <v>5945</v>
      </c>
      <c r="E377" s="13" t="s">
        <v>56</v>
      </c>
      <c r="F377" s="14" t="s">
        <v>19446</v>
      </c>
      <c r="G377" s="14" t="n">
        <f aca="false">COUNTIF(カード一覧!$I$2:$I$3170,A377)</f>
        <v>2</v>
      </c>
    </row>
    <row r="378" customFormat="false" ht="15" hidden="false" customHeight="false" outlineLevel="0" collapsed="false">
      <c r="A378" s="13" t="s">
        <v>5955</v>
      </c>
      <c r="B378" s="15" t="s">
        <v>5956</v>
      </c>
      <c r="C378" s="14"/>
      <c r="D378" s="14"/>
      <c r="E378" s="13" t="s">
        <v>55</v>
      </c>
      <c r="F378" s="14" t="s">
        <v>19555</v>
      </c>
      <c r="G378" s="14" t="n">
        <f aca="false">COUNTIF(カード一覧!$I$2:$I$3170,A378)</f>
        <v>1</v>
      </c>
    </row>
    <row r="379" customFormat="false" ht="15" hidden="false" customHeight="false" outlineLevel="0" collapsed="false">
      <c r="A379" s="13" t="s">
        <v>5962</v>
      </c>
      <c r="B379" s="15" t="s">
        <v>5963</v>
      </c>
      <c r="C379" s="14"/>
      <c r="D379" s="14"/>
      <c r="E379" s="13" t="s">
        <v>55</v>
      </c>
      <c r="F379" s="14" t="s">
        <v>19555</v>
      </c>
      <c r="G379" s="14" t="n">
        <f aca="false">COUNTIF(カード一覧!$I$2:$I$3170,A379)</f>
        <v>1</v>
      </c>
    </row>
    <row r="380" customFormat="false" ht="15" hidden="false" customHeight="false" outlineLevel="0" collapsed="false">
      <c r="A380" s="13" t="s">
        <v>5982</v>
      </c>
      <c r="B380" s="15" t="s">
        <v>5983</v>
      </c>
      <c r="C380" s="14"/>
      <c r="D380" s="14"/>
      <c r="E380" s="13" t="s">
        <v>55</v>
      </c>
      <c r="F380" s="14" t="s">
        <v>19555</v>
      </c>
      <c r="G380" s="14" t="n">
        <f aca="false">COUNTIF(カード一覧!$I$2:$I$3170,A380)</f>
        <v>1</v>
      </c>
    </row>
    <row r="381" customFormat="false" ht="35.05" hidden="false" customHeight="false" outlineLevel="0" collapsed="false">
      <c r="A381" s="13" t="s">
        <v>5989</v>
      </c>
      <c r="B381" s="15" t="s">
        <v>5990</v>
      </c>
      <c r="C381" s="14"/>
      <c r="D381" s="14"/>
      <c r="E381" s="13" t="s">
        <v>56</v>
      </c>
      <c r="F381" s="14" t="s">
        <v>19446</v>
      </c>
      <c r="G381" s="14" t="n">
        <f aca="false">COUNTIF(カード一覧!$I$2:$I$3170,A381)</f>
        <v>2</v>
      </c>
    </row>
    <row r="382" customFormat="false" ht="15" hidden="false" customHeight="false" outlineLevel="0" collapsed="false">
      <c r="A382" s="13" t="s">
        <v>6001</v>
      </c>
      <c r="B382" s="15" t="s">
        <v>6002</v>
      </c>
      <c r="C382" s="14"/>
      <c r="D382" s="14"/>
      <c r="E382" s="13" t="s">
        <v>55</v>
      </c>
      <c r="F382" s="14" t="s">
        <v>19555</v>
      </c>
      <c r="G382" s="14" t="n">
        <f aca="false">COUNTIF(カード一覧!$I$2:$I$3170,A382)</f>
        <v>1</v>
      </c>
    </row>
    <row r="383" customFormat="false" ht="15" hidden="false" customHeight="false" outlineLevel="0" collapsed="false">
      <c r="A383" s="13" t="s">
        <v>6009</v>
      </c>
      <c r="B383" s="15" t="s">
        <v>6010</v>
      </c>
      <c r="C383" s="14"/>
      <c r="D383" s="14"/>
      <c r="E383" s="13" t="s">
        <v>55</v>
      </c>
      <c r="F383" s="14" t="s">
        <v>19555</v>
      </c>
      <c r="G383" s="14" t="n">
        <f aca="false">COUNTIF(カード一覧!$I$2:$I$3170,A383)</f>
        <v>1</v>
      </c>
    </row>
    <row r="384" customFormat="false" ht="15" hidden="false" customHeight="false" outlineLevel="0" collapsed="false">
      <c r="A384" s="13" t="s">
        <v>5936</v>
      </c>
      <c r="B384" s="15" t="s">
        <v>5937</v>
      </c>
      <c r="C384" s="14"/>
      <c r="D384" s="14"/>
      <c r="E384" s="13" t="s">
        <v>55</v>
      </c>
      <c r="F384" s="14" t="s">
        <v>19555</v>
      </c>
      <c r="G384" s="14" t="n">
        <f aca="false">COUNTIF(カード一覧!$I$2:$I$3170,A384)</f>
        <v>1</v>
      </c>
    </row>
    <row r="385" customFormat="false" ht="29.85" hidden="false" customHeight="false" outlineLevel="0" collapsed="false">
      <c r="A385" s="13" t="s">
        <v>6016</v>
      </c>
      <c r="B385" s="16" t="s">
        <v>6017</v>
      </c>
      <c r="C385" s="14"/>
      <c r="D385" s="14"/>
      <c r="E385" s="13" t="s">
        <v>53</v>
      </c>
      <c r="F385" s="14" t="s">
        <v>19615</v>
      </c>
      <c r="G385" s="14" t="n">
        <f aca="false">COUNTIF(カード一覧!$I$2:$I$3170,A385)</f>
        <v>5</v>
      </c>
    </row>
    <row r="386" customFormat="false" ht="29.85" hidden="false" customHeight="false" outlineLevel="0" collapsed="false">
      <c r="A386" s="13" t="s">
        <v>6032</v>
      </c>
      <c r="B386" s="16" t="s">
        <v>6033</v>
      </c>
      <c r="C386" s="14"/>
      <c r="D386" s="14"/>
      <c r="E386" s="13" t="s">
        <v>54</v>
      </c>
      <c r="F386" s="14" t="s">
        <v>19616</v>
      </c>
      <c r="G386" s="14" t="n">
        <f aca="false">COUNTIF(カード一覧!$I$2:$I$3170,A386)</f>
        <v>1</v>
      </c>
    </row>
    <row r="387" customFormat="false" ht="15" hidden="false" customHeight="false" outlineLevel="0" collapsed="false">
      <c r="A387" s="13" t="s">
        <v>6043</v>
      </c>
      <c r="B387" s="15" t="s">
        <v>6044</v>
      </c>
      <c r="C387" s="14"/>
      <c r="D387" s="14"/>
      <c r="E387" s="13" t="s">
        <v>55</v>
      </c>
      <c r="F387" s="14" t="s">
        <v>19555</v>
      </c>
      <c r="G387" s="14" t="n">
        <f aca="false">COUNTIF(カード一覧!$I$2:$I$3170,A387)</f>
        <v>1</v>
      </c>
    </row>
    <row r="388" customFormat="false" ht="23.85" hidden="false" customHeight="false" outlineLevel="0" collapsed="false">
      <c r="A388" s="13" t="s">
        <v>6049</v>
      </c>
      <c r="B388" s="15" t="s">
        <v>6050</v>
      </c>
      <c r="C388" s="13" t="s">
        <v>6051</v>
      </c>
      <c r="D388" s="13" t="s">
        <v>6052</v>
      </c>
      <c r="E388" s="13" t="s">
        <v>56</v>
      </c>
      <c r="F388" s="14" t="s">
        <v>19446</v>
      </c>
      <c r="G388" s="14" t="n">
        <f aca="false">COUNTIF(カード一覧!$I$2:$I$3170,A388)</f>
        <v>1</v>
      </c>
    </row>
    <row r="389" customFormat="false" ht="15" hidden="false" customHeight="false" outlineLevel="0" collapsed="false">
      <c r="A389" s="13" t="s">
        <v>6059</v>
      </c>
      <c r="B389" s="15" t="s">
        <v>6060</v>
      </c>
      <c r="C389" s="14"/>
      <c r="D389" s="14"/>
      <c r="E389" s="13" t="s">
        <v>55</v>
      </c>
      <c r="F389" s="14" t="s">
        <v>19555</v>
      </c>
      <c r="G389" s="14" t="n">
        <f aca="false">COUNTIF(カード一覧!$I$2:$I$3170,A389)</f>
        <v>1</v>
      </c>
    </row>
    <row r="390" customFormat="false" ht="23.85" hidden="false" customHeight="false" outlineLevel="0" collapsed="false">
      <c r="A390" s="13" t="s">
        <v>6090</v>
      </c>
      <c r="B390" s="15" t="s">
        <v>6091</v>
      </c>
      <c r="C390" s="13" t="s">
        <v>6092</v>
      </c>
      <c r="D390" s="14"/>
      <c r="E390" s="13" t="s">
        <v>52</v>
      </c>
      <c r="F390" s="13" t="s">
        <v>19617</v>
      </c>
      <c r="G390" s="14" t="n">
        <f aca="false">COUNTIF(カード一覧!$I$2:$I$3170,A390)</f>
        <v>2</v>
      </c>
    </row>
    <row r="391" customFormat="false" ht="23.85" hidden="false" customHeight="false" outlineLevel="0" collapsed="false">
      <c r="A391" s="13" t="s">
        <v>6111</v>
      </c>
      <c r="B391" s="15" t="s">
        <v>6112</v>
      </c>
      <c r="C391" s="13" t="s">
        <v>6113</v>
      </c>
      <c r="D391" s="14"/>
      <c r="E391" s="13" t="s">
        <v>56</v>
      </c>
      <c r="F391" s="14" t="s">
        <v>19618</v>
      </c>
      <c r="G391" s="14" t="n">
        <f aca="false">COUNTIF(カード一覧!$I$2:$I$3170,A391)</f>
        <v>5</v>
      </c>
    </row>
    <row r="392" customFormat="false" ht="35.05" hidden="false" customHeight="false" outlineLevel="0" collapsed="false">
      <c r="A392" s="13" t="s">
        <v>6128</v>
      </c>
      <c r="B392" s="15" t="s">
        <v>6129</v>
      </c>
      <c r="C392" s="14"/>
      <c r="D392" s="14"/>
      <c r="E392" s="13" t="s">
        <v>56</v>
      </c>
      <c r="F392" s="14" t="s">
        <v>19619</v>
      </c>
      <c r="G392" s="14" t="n">
        <f aca="false">COUNTIF(カード一覧!$I$2:$I$3170,A392)</f>
        <v>2</v>
      </c>
    </row>
    <row r="393" customFormat="false" ht="23.85" hidden="false" customHeight="false" outlineLevel="0" collapsed="false">
      <c r="A393" s="13" t="s">
        <v>6136</v>
      </c>
      <c r="B393" s="15" t="s">
        <v>6137</v>
      </c>
      <c r="C393" s="13" t="s">
        <v>6138</v>
      </c>
      <c r="D393" s="14"/>
      <c r="E393" s="13" t="s">
        <v>53</v>
      </c>
      <c r="F393" s="13" t="s">
        <v>19620</v>
      </c>
      <c r="G393" s="14" t="n">
        <f aca="false">COUNTIF(カード一覧!$I$2:$I$3170,A393)</f>
        <v>1</v>
      </c>
    </row>
    <row r="394" customFormat="false" ht="35.05" hidden="false" customHeight="false" outlineLevel="0" collapsed="false">
      <c r="A394" s="13" t="s">
        <v>6144</v>
      </c>
      <c r="B394" s="15" t="s">
        <v>6145</v>
      </c>
      <c r="C394" s="13" t="s">
        <v>6146</v>
      </c>
      <c r="D394" s="14"/>
      <c r="E394" s="13" t="s">
        <v>56</v>
      </c>
      <c r="F394" s="13" t="s">
        <v>19621</v>
      </c>
      <c r="G394" s="14" t="n">
        <f aca="false">COUNTIF(カード一覧!$I$2:$I$3170,A394)</f>
        <v>1</v>
      </c>
    </row>
    <row r="395" customFormat="false" ht="38.05" hidden="false" customHeight="false" outlineLevel="0" collapsed="false">
      <c r="A395" s="13" t="s">
        <v>6152</v>
      </c>
      <c r="B395" s="15" t="s">
        <v>6153</v>
      </c>
      <c r="C395" s="14"/>
      <c r="D395" s="14"/>
      <c r="E395" s="13" t="s">
        <v>56</v>
      </c>
      <c r="F395" s="14" t="s">
        <v>19619</v>
      </c>
      <c r="G395" s="14" t="n">
        <f aca="false">COUNTIF(カード一覧!$I$2:$I$3170,A395)</f>
        <v>1</v>
      </c>
    </row>
    <row r="396" customFormat="false" ht="29.85" hidden="false" customHeight="false" outlineLevel="0" collapsed="false">
      <c r="A396" s="13" t="s">
        <v>6158</v>
      </c>
      <c r="B396" s="16" t="s">
        <v>6159</v>
      </c>
      <c r="C396" s="14"/>
      <c r="D396" s="14"/>
      <c r="E396" s="13" t="s">
        <v>54</v>
      </c>
      <c r="F396" s="14" t="s">
        <v>19563</v>
      </c>
      <c r="G396" s="14" t="n">
        <f aca="false">COUNTIF(カード一覧!$I$2:$I$3170,A396)</f>
        <v>1</v>
      </c>
    </row>
    <row r="397" customFormat="false" ht="23.85" hidden="false" customHeight="false" outlineLevel="0" collapsed="false">
      <c r="A397" s="13" t="s">
        <v>6165</v>
      </c>
      <c r="B397" s="15" t="s">
        <v>5481</v>
      </c>
      <c r="C397" s="13" t="s">
        <v>6166</v>
      </c>
      <c r="D397" s="14"/>
      <c r="E397" s="13" t="s">
        <v>53</v>
      </c>
      <c r="F397" s="13" t="s">
        <v>19622</v>
      </c>
      <c r="G397" s="14" t="n">
        <f aca="false">COUNTIF(カード一覧!$I$2:$I$3170,A397)</f>
        <v>3</v>
      </c>
    </row>
    <row r="398" customFormat="false" ht="35.05" hidden="false" customHeight="false" outlineLevel="0" collapsed="false">
      <c r="A398" s="13" t="s">
        <v>6178</v>
      </c>
      <c r="B398" s="15" t="s">
        <v>6179</v>
      </c>
      <c r="C398" s="14"/>
      <c r="D398" s="14"/>
      <c r="E398" s="13" t="s">
        <v>53</v>
      </c>
      <c r="F398" s="13" t="s">
        <v>19623</v>
      </c>
      <c r="G398" s="14" t="n">
        <f aca="false">COUNTIF(カード一覧!$I$2:$I$3170,A398)</f>
        <v>1</v>
      </c>
    </row>
    <row r="399" customFormat="false" ht="15" hidden="false" customHeight="false" outlineLevel="0" collapsed="false">
      <c r="A399" s="13" t="s">
        <v>6184</v>
      </c>
      <c r="B399" s="16" t="s">
        <v>6185</v>
      </c>
      <c r="C399" s="14"/>
      <c r="D399" s="14"/>
      <c r="E399" s="13" t="s">
        <v>54</v>
      </c>
      <c r="F399" s="14" t="s">
        <v>19563</v>
      </c>
      <c r="G399" s="14" t="n">
        <f aca="false">COUNTIF(カード一覧!$I$2:$I$3170,A399)</f>
        <v>2</v>
      </c>
    </row>
    <row r="400" customFormat="false" ht="29.85" hidden="false" customHeight="false" outlineLevel="0" collapsed="false">
      <c r="A400" s="13" t="s">
        <v>6192</v>
      </c>
      <c r="B400" s="16" t="s">
        <v>6193</v>
      </c>
      <c r="C400" s="14"/>
      <c r="D400" s="14"/>
      <c r="E400" s="13" t="s">
        <v>54</v>
      </c>
      <c r="F400" s="14" t="s">
        <v>19563</v>
      </c>
      <c r="G400" s="14" t="n">
        <f aca="false">COUNTIF(カード一覧!$I$2:$I$3170,A400)</f>
        <v>1</v>
      </c>
    </row>
    <row r="401" customFormat="false" ht="23.85" hidden="false" customHeight="false" outlineLevel="0" collapsed="false">
      <c r="A401" s="13" t="s">
        <v>4837</v>
      </c>
      <c r="B401" s="15" t="s">
        <v>4838</v>
      </c>
      <c r="C401" s="13" t="s">
        <v>4839</v>
      </c>
      <c r="D401" s="13" t="s">
        <v>4840</v>
      </c>
      <c r="E401" s="13" t="s">
        <v>56</v>
      </c>
      <c r="F401" s="14" t="s">
        <v>19624</v>
      </c>
      <c r="G401" s="14" t="n">
        <f aca="false">COUNTIF(カード一覧!$I$2:$I$3170,A401)</f>
        <v>1</v>
      </c>
    </row>
    <row r="402" customFormat="false" ht="23.85" hidden="false" customHeight="false" outlineLevel="0" collapsed="false">
      <c r="A402" s="13" t="s">
        <v>4847</v>
      </c>
      <c r="B402" s="15" t="s">
        <v>4848</v>
      </c>
      <c r="C402" s="13" t="s">
        <v>4849</v>
      </c>
      <c r="D402" s="13" t="s">
        <v>4850</v>
      </c>
      <c r="E402" s="13" t="s">
        <v>56</v>
      </c>
      <c r="F402" s="14" t="s">
        <v>19624</v>
      </c>
      <c r="G402" s="14" t="n">
        <f aca="false">COUNTIF(カード一覧!$I$2:$I$3170,A402)</f>
        <v>1</v>
      </c>
    </row>
    <row r="403" customFormat="false" ht="35.05" hidden="false" customHeight="false" outlineLevel="0" collapsed="false">
      <c r="A403" s="13" t="s">
        <v>5049</v>
      </c>
      <c r="B403" s="15" t="s">
        <v>5050</v>
      </c>
      <c r="C403" s="13" t="s">
        <v>5051</v>
      </c>
      <c r="D403" s="13" t="s">
        <v>5052</v>
      </c>
      <c r="E403" s="13" t="s">
        <v>52</v>
      </c>
      <c r="F403" s="13" t="s">
        <v>19625</v>
      </c>
      <c r="G403" s="14" t="n">
        <f aca="false">COUNTIF(カード一覧!$I$2:$I$3170,A403)</f>
        <v>1</v>
      </c>
    </row>
    <row r="404" customFormat="false" ht="23.85" hidden="false" customHeight="false" outlineLevel="0" collapsed="false">
      <c r="A404" s="13" t="s">
        <v>5059</v>
      </c>
      <c r="B404" s="15" t="s">
        <v>5060</v>
      </c>
      <c r="C404" s="13" t="s">
        <v>5061</v>
      </c>
      <c r="D404" s="13" t="s">
        <v>5062</v>
      </c>
      <c r="E404" s="13" t="s">
        <v>52</v>
      </c>
      <c r="F404" s="13" t="s">
        <v>19625</v>
      </c>
      <c r="G404" s="14" t="n">
        <f aca="false">COUNTIF(カード一覧!$I$2:$I$3170,A404)</f>
        <v>1</v>
      </c>
    </row>
    <row r="405" customFormat="false" ht="23.85" hidden="false" customHeight="false" outlineLevel="0" collapsed="false">
      <c r="A405" s="13" t="s">
        <v>5068</v>
      </c>
      <c r="B405" s="15" t="s">
        <v>19626</v>
      </c>
      <c r="C405" s="14"/>
      <c r="D405" s="13" t="s">
        <v>5070</v>
      </c>
      <c r="E405" s="13" t="s">
        <v>56</v>
      </c>
      <c r="F405" s="14" t="s">
        <v>19627</v>
      </c>
      <c r="G405" s="14" t="n">
        <f aca="false">COUNTIF(カード一覧!$I$2:$I$3170,A405)</f>
        <v>1</v>
      </c>
    </row>
    <row r="406" customFormat="false" ht="23.85" hidden="false" customHeight="false" outlineLevel="0" collapsed="false">
      <c r="A406" s="13" t="s">
        <v>5380</v>
      </c>
      <c r="B406" s="15" t="s">
        <v>5381</v>
      </c>
      <c r="C406" s="13" t="s">
        <v>5382</v>
      </c>
      <c r="D406" s="13" t="s">
        <v>5383</v>
      </c>
      <c r="E406" s="13" t="s">
        <v>53</v>
      </c>
      <c r="F406" s="13" t="s">
        <v>19628</v>
      </c>
      <c r="G406" s="14" t="n">
        <f aca="false">COUNTIF(カード一覧!$I$2:$I$3170,A406)</f>
        <v>1</v>
      </c>
    </row>
    <row r="407" customFormat="false" ht="23.85" hidden="false" customHeight="false" outlineLevel="0" collapsed="false">
      <c r="A407" s="13" t="s">
        <v>5389</v>
      </c>
      <c r="B407" s="15" t="s">
        <v>5390</v>
      </c>
      <c r="C407" s="13" t="s">
        <v>5391</v>
      </c>
      <c r="D407" s="13" t="s">
        <v>5392</v>
      </c>
      <c r="E407" s="13" t="s">
        <v>56</v>
      </c>
      <c r="F407" s="13" t="s">
        <v>19629</v>
      </c>
      <c r="G407" s="14" t="n">
        <f aca="false">COUNTIF(カード一覧!$I$2:$I$3170,A407)</f>
        <v>1</v>
      </c>
    </row>
    <row r="408" customFormat="false" ht="35.05" hidden="false" customHeight="false" outlineLevel="0" collapsed="false">
      <c r="A408" s="13" t="s">
        <v>5399</v>
      </c>
      <c r="B408" s="15" t="s">
        <v>5400</v>
      </c>
      <c r="C408" s="13" t="s">
        <v>5401</v>
      </c>
      <c r="D408" s="13" t="s">
        <v>5402</v>
      </c>
      <c r="E408" s="13" t="s">
        <v>52</v>
      </c>
      <c r="F408" s="13" t="s">
        <v>19630</v>
      </c>
      <c r="G408" s="14" t="n">
        <f aca="false">COUNTIF(カード一覧!$I$2:$I$3170,A408)</f>
        <v>1</v>
      </c>
    </row>
    <row r="409" customFormat="false" ht="15" hidden="false" customHeight="false" outlineLevel="0" collapsed="false">
      <c r="A409" s="13" t="s">
        <v>5407</v>
      </c>
      <c r="B409" s="15" t="s">
        <v>5408</v>
      </c>
      <c r="C409" s="13" t="s">
        <v>5409</v>
      </c>
      <c r="D409" s="13" t="s">
        <v>5410</v>
      </c>
      <c r="E409" s="13" t="s">
        <v>53</v>
      </c>
      <c r="F409" s="13" t="s">
        <v>19526</v>
      </c>
      <c r="G409" s="14" t="n">
        <f aca="false">COUNTIF(カード一覧!$I$2:$I$3170,A409)</f>
        <v>1</v>
      </c>
    </row>
    <row r="410" customFormat="false" ht="35.05" hidden="false" customHeight="false" outlineLevel="0" collapsed="false">
      <c r="A410" s="13" t="s">
        <v>5415</v>
      </c>
      <c r="B410" s="15" t="s">
        <v>5416</v>
      </c>
      <c r="C410" s="13" t="s">
        <v>5417</v>
      </c>
      <c r="D410" s="13" t="s">
        <v>5418</v>
      </c>
      <c r="E410" s="13" t="s">
        <v>56</v>
      </c>
      <c r="F410" s="13" t="s">
        <v>19629</v>
      </c>
      <c r="G410" s="14" t="n">
        <f aca="false">COUNTIF(カード一覧!$I$2:$I$3170,A410)</f>
        <v>1</v>
      </c>
    </row>
    <row r="411" customFormat="false" ht="23.85" hidden="false" customHeight="false" outlineLevel="0" collapsed="false">
      <c r="A411" s="13" t="s">
        <v>5424</v>
      </c>
      <c r="B411" s="15" t="s">
        <v>5425</v>
      </c>
      <c r="C411" s="13" t="s">
        <v>5426</v>
      </c>
      <c r="D411" s="13" t="s">
        <v>5427</v>
      </c>
      <c r="E411" s="13" t="s">
        <v>53</v>
      </c>
      <c r="F411" s="13" t="s">
        <v>19631</v>
      </c>
      <c r="G411" s="14" t="n">
        <f aca="false">COUNTIF(カード一覧!$I$2:$I$3170,A411)</f>
        <v>1</v>
      </c>
    </row>
    <row r="412" customFormat="false" ht="15" hidden="false" customHeight="false" outlineLevel="0" collapsed="false">
      <c r="A412" s="13" t="s">
        <v>5433</v>
      </c>
      <c r="B412" s="15" t="s">
        <v>5434</v>
      </c>
      <c r="C412" s="13" t="s">
        <v>5435</v>
      </c>
      <c r="D412" s="13" t="s">
        <v>5436</v>
      </c>
      <c r="E412" s="13" t="s">
        <v>53</v>
      </c>
      <c r="F412" s="13" t="s">
        <v>19632</v>
      </c>
      <c r="G412" s="14" t="n">
        <f aca="false">COUNTIF(カード一覧!$I$2:$I$3170,A412)</f>
        <v>1</v>
      </c>
    </row>
    <row r="413" customFormat="false" ht="23.85" hidden="false" customHeight="false" outlineLevel="0" collapsed="false">
      <c r="A413" s="13" t="s">
        <v>5442</v>
      </c>
      <c r="B413" s="15" t="s">
        <v>5443</v>
      </c>
      <c r="C413" s="14"/>
      <c r="D413" s="13" t="s">
        <v>5444</v>
      </c>
      <c r="E413" s="13" t="s">
        <v>53</v>
      </c>
      <c r="F413" s="13" t="s">
        <v>19633</v>
      </c>
      <c r="G413" s="14" t="n">
        <f aca="false">COUNTIF(カード一覧!$I$2:$I$3170,A413)</f>
        <v>1</v>
      </c>
    </row>
    <row r="414" customFormat="false" ht="23.85" hidden="false" customHeight="false" outlineLevel="0" collapsed="false">
      <c r="A414" s="13" t="s">
        <v>5813</v>
      </c>
      <c r="B414" s="15" t="s">
        <v>19634</v>
      </c>
      <c r="C414" s="13" t="s">
        <v>5815</v>
      </c>
      <c r="D414" s="13" t="s">
        <v>5816</v>
      </c>
      <c r="E414" s="13" t="s">
        <v>52</v>
      </c>
      <c r="F414" s="13" t="s">
        <v>19525</v>
      </c>
      <c r="G414" s="14" t="n">
        <f aca="false">COUNTIF(カード一覧!$I$2:$I$3170,A414)</f>
        <v>1</v>
      </c>
    </row>
    <row r="415" customFormat="false" ht="23.85" hidden="false" customHeight="false" outlineLevel="0" collapsed="false">
      <c r="A415" s="13" t="s">
        <v>5821</v>
      </c>
      <c r="B415" s="15" t="s">
        <v>19635</v>
      </c>
      <c r="C415" s="13" t="s">
        <v>5823</v>
      </c>
      <c r="D415" s="13" t="s">
        <v>5824</v>
      </c>
      <c r="E415" s="13" t="s">
        <v>53</v>
      </c>
      <c r="F415" s="14" t="s">
        <v>19529</v>
      </c>
      <c r="G415" s="14" t="n">
        <f aca="false">COUNTIF(カード一覧!$I$2:$I$3170,A415)</f>
        <v>1</v>
      </c>
    </row>
    <row r="416" customFormat="false" ht="23.85" hidden="false" customHeight="false" outlineLevel="0" collapsed="false">
      <c r="A416" s="13" t="s">
        <v>5828</v>
      </c>
      <c r="B416" s="15" t="s">
        <v>19636</v>
      </c>
      <c r="C416" s="13" t="s">
        <v>5830</v>
      </c>
      <c r="D416" s="13" t="s">
        <v>5831</v>
      </c>
      <c r="E416" s="13" t="s">
        <v>53</v>
      </c>
      <c r="F416" s="13" t="s">
        <v>19637</v>
      </c>
      <c r="G416" s="14" t="n">
        <f aca="false">COUNTIF(カード一覧!$I$2:$I$3170,A416)</f>
        <v>1</v>
      </c>
    </row>
    <row r="417" customFormat="false" ht="23.85" hidden="false" customHeight="false" outlineLevel="0" collapsed="false">
      <c r="A417" s="13" t="s">
        <v>5834</v>
      </c>
      <c r="B417" s="15" t="s">
        <v>19638</v>
      </c>
      <c r="C417" s="13" t="s">
        <v>5836</v>
      </c>
      <c r="D417" s="13" t="s">
        <v>5837</v>
      </c>
      <c r="E417" s="13" t="s">
        <v>53</v>
      </c>
      <c r="F417" s="14" t="s">
        <v>19529</v>
      </c>
      <c r="G417" s="14" t="n">
        <f aca="false">COUNTIF(カード一覧!$I$2:$I$3170,A417)</f>
        <v>1</v>
      </c>
    </row>
    <row r="418" customFormat="false" ht="23.85" hidden="false" customHeight="false" outlineLevel="0" collapsed="false">
      <c r="A418" s="13" t="s">
        <v>5841</v>
      </c>
      <c r="B418" s="15" t="s">
        <v>19639</v>
      </c>
      <c r="C418" s="13" t="s">
        <v>5843</v>
      </c>
      <c r="D418" s="13" t="s">
        <v>5844</v>
      </c>
      <c r="E418" s="13" t="s">
        <v>53</v>
      </c>
      <c r="F418" s="14" t="s">
        <v>19529</v>
      </c>
      <c r="G418" s="14" t="n">
        <f aca="false">COUNTIF(カード一覧!$I$2:$I$3170,A418)</f>
        <v>1</v>
      </c>
    </row>
    <row r="419" customFormat="false" ht="23.85" hidden="false" customHeight="false" outlineLevel="0" collapsed="false">
      <c r="A419" s="13" t="s">
        <v>5848</v>
      </c>
      <c r="B419" s="15" t="s">
        <v>19640</v>
      </c>
      <c r="C419" s="13" t="s">
        <v>5850</v>
      </c>
      <c r="D419" s="13" t="s">
        <v>5851</v>
      </c>
      <c r="E419" s="13" t="s">
        <v>53</v>
      </c>
      <c r="F419" s="13" t="s">
        <v>19641</v>
      </c>
      <c r="G419" s="14" t="n">
        <f aca="false">COUNTIF(カード一覧!$I$2:$I$3170,A419)</f>
        <v>1</v>
      </c>
    </row>
    <row r="420" customFormat="false" ht="23.85" hidden="false" customHeight="false" outlineLevel="0" collapsed="false">
      <c r="A420" s="13" t="s">
        <v>5855</v>
      </c>
      <c r="B420" s="15" t="s">
        <v>19642</v>
      </c>
      <c r="C420" s="13" t="s">
        <v>5857</v>
      </c>
      <c r="D420" s="13" t="s">
        <v>5858</v>
      </c>
      <c r="E420" s="13" t="s">
        <v>53</v>
      </c>
      <c r="F420" s="14" t="s">
        <v>19643</v>
      </c>
      <c r="G420" s="14" t="n">
        <f aca="false">COUNTIF(カード一覧!$I$2:$I$3170,A420)</f>
        <v>1</v>
      </c>
    </row>
    <row r="421" customFormat="false" ht="23.85" hidden="false" customHeight="false" outlineLevel="0" collapsed="false">
      <c r="A421" s="13" t="s">
        <v>5862</v>
      </c>
      <c r="B421" s="15" t="s">
        <v>19644</v>
      </c>
      <c r="C421" s="13" t="s">
        <v>5864</v>
      </c>
      <c r="D421" s="13" t="s">
        <v>5865</v>
      </c>
      <c r="E421" s="13" t="s">
        <v>53</v>
      </c>
      <c r="F421" s="14" t="s">
        <v>19529</v>
      </c>
      <c r="G421" s="14" t="n">
        <f aca="false">COUNTIF(カード一覧!$I$2:$I$3170,A421)</f>
        <v>1</v>
      </c>
    </row>
    <row r="422" customFormat="false" ht="23.85" hidden="false" customHeight="false" outlineLevel="0" collapsed="false">
      <c r="A422" s="13" t="s">
        <v>5869</v>
      </c>
      <c r="B422" s="15" t="s">
        <v>19645</v>
      </c>
      <c r="C422" s="13" t="s">
        <v>5871</v>
      </c>
      <c r="D422" s="13" t="s">
        <v>5872</v>
      </c>
      <c r="E422" s="13" t="s">
        <v>53</v>
      </c>
      <c r="F422" s="13" t="s">
        <v>19528</v>
      </c>
      <c r="G422" s="14" t="n">
        <f aca="false">COUNTIF(カード一覧!$I$2:$I$3170,A422)</f>
        <v>1</v>
      </c>
    </row>
    <row r="423" customFormat="false" ht="35.05" hidden="false" customHeight="false" outlineLevel="0" collapsed="false">
      <c r="A423" s="13" t="s">
        <v>5876</v>
      </c>
      <c r="B423" s="15" t="s">
        <v>19646</v>
      </c>
      <c r="C423" s="13" t="s">
        <v>5878</v>
      </c>
      <c r="D423" s="13" t="s">
        <v>5879</v>
      </c>
      <c r="E423" s="13" t="s">
        <v>53</v>
      </c>
      <c r="F423" s="13" t="s">
        <v>19641</v>
      </c>
      <c r="G423" s="14" t="n">
        <f aca="false">COUNTIF(カード一覧!$I$2:$I$3170,A423)</f>
        <v>1</v>
      </c>
    </row>
    <row r="424" customFormat="false" ht="23.85" hidden="false" customHeight="false" outlineLevel="0" collapsed="false">
      <c r="A424" s="13" t="s">
        <v>5883</v>
      </c>
      <c r="B424" s="15" t="s">
        <v>19647</v>
      </c>
      <c r="C424" s="13" t="s">
        <v>5885</v>
      </c>
      <c r="D424" s="13" t="s">
        <v>5886</v>
      </c>
      <c r="E424" s="13" t="s">
        <v>53</v>
      </c>
      <c r="F424" s="14" t="s">
        <v>19643</v>
      </c>
      <c r="G424" s="14" t="n">
        <f aca="false">COUNTIF(カード一覧!$I$2:$I$3170,A424)</f>
        <v>1</v>
      </c>
    </row>
    <row r="425" customFormat="false" ht="23.85" hidden="false" customHeight="false" outlineLevel="0" collapsed="false">
      <c r="A425" s="13" t="s">
        <v>5890</v>
      </c>
      <c r="B425" s="15" t="s">
        <v>19648</v>
      </c>
      <c r="C425" s="13" t="s">
        <v>5892</v>
      </c>
      <c r="D425" s="13" t="s">
        <v>5893</v>
      </c>
      <c r="E425" s="13" t="s">
        <v>53</v>
      </c>
      <c r="F425" s="13" t="s">
        <v>19641</v>
      </c>
      <c r="G425" s="14" t="n">
        <f aca="false">COUNTIF(カード一覧!$I$2:$I$3170,A425)</f>
        <v>1</v>
      </c>
    </row>
    <row r="426" customFormat="false" ht="23.85" hidden="false" customHeight="false" outlineLevel="0" collapsed="false">
      <c r="A426" s="13" t="s">
        <v>5897</v>
      </c>
      <c r="B426" s="15" t="s">
        <v>19649</v>
      </c>
      <c r="C426" s="13" t="s">
        <v>5899</v>
      </c>
      <c r="D426" s="13" t="s">
        <v>5900</v>
      </c>
      <c r="E426" s="13" t="s">
        <v>53</v>
      </c>
      <c r="F426" s="13" t="s">
        <v>19530</v>
      </c>
      <c r="G426" s="14" t="n">
        <f aca="false">COUNTIF(カード一覧!$I$2:$I$3170,A426)</f>
        <v>1</v>
      </c>
    </row>
    <row r="427" customFormat="false" ht="23.85" hidden="false" customHeight="false" outlineLevel="0" collapsed="false">
      <c r="A427" s="13" t="s">
        <v>6067</v>
      </c>
      <c r="B427" s="15" t="s">
        <v>6068</v>
      </c>
      <c r="C427" s="13" t="s">
        <v>6069</v>
      </c>
      <c r="D427" s="13" t="s">
        <v>6070</v>
      </c>
      <c r="E427" s="13" t="s">
        <v>52</v>
      </c>
      <c r="F427" s="13" t="s">
        <v>19471</v>
      </c>
      <c r="G427" s="14" t="n">
        <f aca="false">COUNTIF(カード一覧!$I$2:$I$3170,A427)</f>
        <v>1</v>
      </c>
    </row>
    <row r="428" customFormat="false" ht="23.85" hidden="false" customHeight="false" outlineLevel="0" collapsed="false">
      <c r="A428" s="13" t="s">
        <v>6076</v>
      </c>
      <c r="B428" s="15" t="s">
        <v>6077</v>
      </c>
      <c r="C428" s="13" t="s">
        <v>6078</v>
      </c>
      <c r="D428" s="13" t="s">
        <v>6079</v>
      </c>
      <c r="E428" s="13" t="s">
        <v>56</v>
      </c>
      <c r="F428" s="14" t="s">
        <v>19650</v>
      </c>
      <c r="G428" s="14" t="n">
        <f aca="false">COUNTIF(カード一覧!$I$2:$I$3170,A428)</f>
        <v>1</v>
      </c>
    </row>
    <row r="429" customFormat="false" ht="15" hidden="false" customHeight="false" outlineLevel="0" collapsed="false">
      <c r="A429" s="13" t="s">
        <v>4855</v>
      </c>
      <c r="B429" s="15" t="s">
        <v>4856</v>
      </c>
      <c r="C429" s="14"/>
      <c r="D429" s="14"/>
      <c r="E429" s="13" t="s">
        <v>55</v>
      </c>
      <c r="F429" s="14" t="s">
        <v>19576</v>
      </c>
      <c r="G429" s="14" t="n">
        <f aca="false">COUNTIF(カード一覧!$I$2:$I$3170,A429)</f>
        <v>1</v>
      </c>
    </row>
    <row r="430" customFormat="false" ht="29.85" hidden="false" customHeight="false" outlineLevel="0" collapsed="false">
      <c r="A430" s="13" t="s">
        <v>4860</v>
      </c>
      <c r="B430" s="15" t="s">
        <v>4861</v>
      </c>
      <c r="C430" s="14"/>
      <c r="D430" s="14"/>
      <c r="E430" s="13" t="s">
        <v>55</v>
      </c>
      <c r="F430" s="14" t="s">
        <v>19576</v>
      </c>
      <c r="G430" s="14" t="n">
        <f aca="false">COUNTIF(カード一覧!$I$2:$I$3170,A430)</f>
        <v>1</v>
      </c>
    </row>
    <row r="431" customFormat="false" ht="23.85" hidden="false" customHeight="false" outlineLevel="0" collapsed="false">
      <c r="A431" s="13" t="s">
        <v>5074</v>
      </c>
      <c r="B431" s="15" t="s">
        <v>5075</v>
      </c>
      <c r="C431" s="13" t="s">
        <v>5076</v>
      </c>
      <c r="D431" s="14"/>
      <c r="E431" s="13" t="s">
        <v>52</v>
      </c>
      <c r="F431" s="13" t="s">
        <v>19471</v>
      </c>
      <c r="G431" s="14" t="n">
        <f aca="false">COUNTIF(カード一覧!$I$2:$I$3170,A431)</f>
        <v>1</v>
      </c>
    </row>
    <row r="432" customFormat="false" ht="23.85" hidden="false" customHeight="false" outlineLevel="0" collapsed="false">
      <c r="A432" s="13" t="s">
        <v>5080</v>
      </c>
      <c r="B432" s="15" t="s">
        <v>5081</v>
      </c>
      <c r="C432" s="13" t="s">
        <v>5082</v>
      </c>
      <c r="D432" s="14"/>
      <c r="E432" s="13" t="s">
        <v>53</v>
      </c>
      <c r="F432" s="13" t="s">
        <v>19608</v>
      </c>
      <c r="G432" s="14" t="n">
        <f aca="false">COUNTIF(カード一覧!$I$2:$I$3170,A432)</f>
        <v>1</v>
      </c>
    </row>
    <row r="433" customFormat="false" ht="23.85" hidden="false" customHeight="false" outlineLevel="0" collapsed="false">
      <c r="A433" s="13" t="s">
        <v>5448</v>
      </c>
      <c r="B433" s="15" t="s">
        <v>5449</v>
      </c>
      <c r="C433" s="13" t="s">
        <v>5450</v>
      </c>
      <c r="D433" s="14"/>
      <c r="E433" s="13" t="s">
        <v>53</v>
      </c>
      <c r="F433" s="13" t="s">
        <v>19608</v>
      </c>
      <c r="G433" s="14" t="n">
        <f aca="false">COUNTIF(カード一覧!$I$2:$I$3170,A433)</f>
        <v>2</v>
      </c>
    </row>
    <row r="434" customFormat="false" ht="15" hidden="false" customHeight="false" outlineLevel="0" collapsed="false">
      <c r="A434" s="13" t="s">
        <v>5454</v>
      </c>
      <c r="B434" s="15" t="s">
        <v>5455</v>
      </c>
      <c r="C434" s="13" t="s">
        <v>5456</v>
      </c>
      <c r="D434" s="14"/>
      <c r="E434" s="13" t="s">
        <v>52</v>
      </c>
      <c r="F434" s="13" t="s">
        <v>19651</v>
      </c>
      <c r="G434" s="14" t="n">
        <f aca="false">COUNTIF(カード一覧!$I$2:$I$3170,A434)</f>
        <v>1</v>
      </c>
    </row>
    <row r="435" customFormat="false" ht="15" hidden="false" customHeight="false" outlineLevel="0" collapsed="false">
      <c r="A435" s="13" t="s">
        <v>5460</v>
      </c>
      <c r="B435" s="15" t="s">
        <v>5461</v>
      </c>
      <c r="C435" s="13" t="s">
        <v>5462</v>
      </c>
      <c r="D435" s="14"/>
      <c r="E435" s="13" t="s">
        <v>53</v>
      </c>
      <c r="F435" s="13" t="s">
        <v>19652</v>
      </c>
      <c r="G435" s="14" t="n">
        <f aca="false">COUNTIF(カード一覧!$I$2:$I$3170,A435)</f>
        <v>1</v>
      </c>
    </row>
    <row r="436" customFormat="false" ht="23.85" hidden="false" customHeight="false" outlineLevel="0" collapsed="false">
      <c r="A436" s="13" t="s">
        <v>5466</v>
      </c>
      <c r="B436" s="15" t="s">
        <v>5467</v>
      </c>
      <c r="C436" s="13" t="s">
        <v>5468</v>
      </c>
      <c r="D436" s="14"/>
      <c r="E436" s="13" t="s">
        <v>52</v>
      </c>
      <c r="F436" s="13" t="s">
        <v>19651</v>
      </c>
      <c r="G436" s="14" t="n">
        <f aca="false">COUNTIF(カード一覧!$I$2:$I$3170,A436)</f>
        <v>1</v>
      </c>
    </row>
    <row r="437" customFormat="false" ht="26.85" hidden="false" customHeight="false" outlineLevel="0" collapsed="false">
      <c r="A437" s="13" t="s">
        <v>5472</v>
      </c>
      <c r="B437" s="15" t="s">
        <v>5473</v>
      </c>
      <c r="C437" s="14"/>
      <c r="D437" s="14"/>
      <c r="E437" s="13" t="s">
        <v>55</v>
      </c>
      <c r="F437" s="14" t="s">
        <v>19653</v>
      </c>
      <c r="G437" s="14" t="n">
        <f aca="false">COUNTIF(カード一覧!$I$2:$I$3170,A437)</f>
        <v>1</v>
      </c>
    </row>
    <row r="438" customFormat="false" ht="23.85" hidden="false" customHeight="false" outlineLevel="0" collapsed="false">
      <c r="A438" s="13" t="s">
        <v>5903</v>
      </c>
      <c r="B438" s="15" t="s">
        <v>5904</v>
      </c>
      <c r="C438" s="13" t="s">
        <v>5905</v>
      </c>
      <c r="D438" s="14"/>
      <c r="E438" s="13" t="s">
        <v>53</v>
      </c>
      <c r="F438" s="13" t="s">
        <v>19608</v>
      </c>
      <c r="G438" s="14" t="n">
        <f aca="false">COUNTIF(カード一覧!$I$2:$I$3170,A438)</f>
        <v>1</v>
      </c>
    </row>
    <row r="439" customFormat="false" ht="26.85" hidden="false" customHeight="false" outlineLevel="0" collapsed="false">
      <c r="A439" s="13" t="s">
        <v>5909</v>
      </c>
      <c r="B439" s="15" t="s">
        <v>5910</v>
      </c>
      <c r="C439" s="14"/>
      <c r="D439" s="14"/>
      <c r="E439" s="13" t="s">
        <v>55</v>
      </c>
      <c r="F439" s="14" t="s">
        <v>19654</v>
      </c>
      <c r="G439" s="14" t="n">
        <f aca="false">COUNTIF(カード一覧!$I$2:$I$3170,A439)</f>
        <v>1</v>
      </c>
    </row>
    <row r="440" customFormat="false" ht="26.85" hidden="false" customHeight="false" outlineLevel="0" collapsed="false">
      <c r="A440" s="13" t="s">
        <v>5914</v>
      </c>
      <c r="B440" s="15" t="s">
        <v>5915</v>
      </c>
      <c r="C440" s="13" t="s">
        <v>5916</v>
      </c>
      <c r="D440" s="14"/>
      <c r="E440" s="13" t="s">
        <v>56</v>
      </c>
      <c r="F440" s="14" t="s">
        <v>19446</v>
      </c>
      <c r="G440" s="14" t="n">
        <f aca="false">COUNTIF(カード一覧!$I$2:$I$3170,A440)</f>
        <v>1</v>
      </c>
    </row>
    <row r="441" customFormat="false" ht="23.85" hidden="false" customHeight="false" outlineLevel="0" collapsed="false">
      <c r="A441" s="13" t="s">
        <v>6083</v>
      </c>
      <c r="B441" s="15" t="s">
        <v>6084</v>
      </c>
      <c r="C441" s="14"/>
      <c r="D441" s="14"/>
      <c r="E441" s="13" t="s">
        <v>56</v>
      </c>
      <c r="F441" s="14" t="s">
        <v>19446</v>
      </c>
      <c r="G441" s="14" t="n">
        <f aca="false">COUNTIF(カード一覧!$I$2:$I$3170,A441)</f>
        <v>1</v>
      </c>
    </row>
    <row r="442" customFormat="false" ht="35.05" hidden="false" customHeight="false" outlineLevel="0" collapsed="false">
      <c r="A442" s="13" t="s">
        <v>6234</v>
      </c>
      <c r="B442" s="15" t="s">
        <v>6235</v>
      </c>
      <c r="C442" s="13" t="s">
        <v>6236</v>
      </c>
      <c r="D442" s="13" t="s">
        <v>6237</v>
      </c>
      <c r="E442" s="13" t="s">
        <v>53</v>
      </c>
      <c r="F442" s="14" t="s">
        <v>19643</v>
      </c>
      <c r="G442" s="14" t="n">
        <f aca="false">COUNTIF(カード一覧!$I$2:$I$3170,A442)</f>
        <v>4</v>
      </c>
    </row>
    <row r="443" customFormat="false" ht="23.85" hidden="false" customHeight="false" outlineLevel="0" collapsed="false">
      <c r="A443" s="13" t="s">
        <v>6207</v>
      </c>
      <c r="B443" s="15" t="s">
        <v>6208</v>
      </c>
      <c r="C443" s="13" t="s">
        <v>6209</v>
      </c>
      <c r="D443" s="13" t="s">
        <v>6210</v>
      </c>
      <c r="E443" s="13" t="s">
        <v>53</v>
      </c>
      <c r="F443" s="14" t="s">
        <v>19655</v>
      </c>
      <c r="G443" s="14" t="n">
        <f aca="false">COUNTIF(カード一覧!$I$2:$I$3170,A443)</f>
        <v>1</v>
      </c>
    </row>
    <row r="444" customFormat="false" ht="35.05" hidden="false" customHeight="false" outlineLevel="0" collapsed="false">
      <c r="A444" s="13" t="s">
        <v>6217</v>
      </c>
      <c r="B444" s="15" t="s">
        <v>6218</v>
      </c>
      <c r="C444" s="13" t="s">
        <v>6219</v>
      </c>
      <c r="D444" s="13" t="s">
        <v>6220</v>
      </c>
      <c r="E444" s="13" t="s">
        <v>53</v>
      </c>
      <c r="F444" s="14" t="s">
        <v>19643</v>
      </c>
      <c r="G444" s="14" t="n">
        <f aca="false">COUNTIF(カード一覧!$I$2:$I$3170,A444)</f>
        <v>5</v>
      </c>
    </row>
    <row r="445" customFormat="false" ht="23.85" hidden="false" customHeight="false" outlineLevel="0" collapsed="false">
      <c r="A445" s="13" t="s">
        <v>6227</v>
      </c>
      <c r="B445" s="15" t="s">
        <v>6228</v>
      </c>
      <c r="C445" s="13" t="s">
        <v>6229</v>
      </c>
      <c r="D445" s="13" t="s">
        <v>6230</v>
      </c>
      <c r="E445" s="13" t="s">
        <v>56</v>
      </c>
      <c r="F445" s="14" t="s">
        <v>19627</v>
      </c>
      <c r="G445" s="14" t="n">
        <f aca="false">COUNTIF(カード一覧!$I$2:$I$3170,A445)</f>
        <v>1</v>
      </c>
    </row>
    <row r="446" customFormat="false" ht="23.85" hidden="false" customHeight="false" outlineLevel="0" collapsed="false">
      <c r="A446" s="13" t="s">
        <v>6247</v>
      </c>
      <c r="B446" s="15" t="s">
        <v>6248</v>
      </c>
      <c r="C446" s="13" t="s">
        <v>6249</v>
      </c>
      <c r="D446" s="13" t="s">
        <v>6250</v>
      </c>
      <c r="E446" s="13" t="s">
        <v>53</v>
      </c>
      <c r="F446" s="14" t="s">
        <v>19643</v>
      </c>
      <c r="G446" s="14" t="n">
        <f aca="false">COUNTIF(カード一覧!$I$2:$I$3170,A446)</f>
        <v>1</v>
      </c>
    </row>
    <row r="447" customFormat="false" ht="15" hidden="false" customHeight="false" outlineLevel="0" collapsed="false">
      <c r="A447" s="13" t="s">
        <v>6257</v>
      </c>
      <c r="B447" s="15" t="s">
        <v>6258</v>
      </c>
      <c r="C447" s="13" t="s">
        <v>6259</v>
      </c>
      <c r="D447" s="13" t="s">
        <v>6260</v>
      </c>
      <c r="E447" s="13" t="s">
        <v>53</v>
      </c>
      <c r="F447" s="14" t="s">
        <v>19643</v>
      </c>
      <c r="G447" s="14" t="n">
        <f aca="false">COUNTIF(カード一覧!$I$2:$I$3170,A447)</f>
        <v>1</v>
      </c>
    </row>
    <row r="448" customFormat="false" ht="35.05" hidden="false" customHeight="false" outlineLevel="0" collapsed="false">
      <c r="A448" s="13" t="s">
        <v>6264</v>
      </c>
      <c r="B448" s="15" t="s">
        <v>6265</v>
      </c>
      <c r="C448" s="13" t="s">
        <v>6266</v>
      </c>
      <c r="D448" s="13" t="s">
        <v>6267</v>
      </c>
      <c r="E448" s="13" t="s">
        <v>53</v>
      </c>
      <c r="F448" s="14" t="s">
        <v>19656</v>
      </c>
      <c r="G448" s="14" t="n">
        <f aca="false">COUNTIF(カード一覧!$I$2:$I$3170,A448)</f>
        <v>1</v>
      </c>
    </row>
    <row r="449" customFormat="false" ht="35.05" hidden="false" customHeight="false" outlineLevel="0" collapsed="false">
      <c r="A449" s="13" t="s">
        <v>6271</v>
      </c>
      <c r="B449" s="15" t="s">
        <v>6272</v>
      </c>
      <c r="C449" s="13" t="s">
        <v>6273</v>
      </c>
      <c r="D449" s="13" t="s">
        <v>6274</v>
      </c>
      <c r="E449" s="13" t="s">
        <v>53</v>
      </c>
      <c r="F449" s="14" t="s">
        <v>19643</v>
      </c>
      <c r="G449" s="14" t="n">
        <f aca="false">COUNTIF(カード一覧!$I$2:$I$3170,A449)</f>
        <v>1</v>
      </c>
    </row>
    <row r="450" customFormat="false" ht="23.85" hidden="false" customHeight="false" outlineLevel="0" collapsed="false">
      <c r="A450" s="13" t="s">
        <v>6279</v>
      </c>
      <c r="B450" s="15" t="s">
        <v>6280</v>
      </c>
      <c r="C450" s="13" t="s">
        <v>6281</v>
      </c>
      <c r="D450" s="13" t="s">
        <v>6282</v>
      </c>
      <c r="E450" s="13" t="s">
        <v>52</v>
      </c>
      <c r="F450" s="13" t="s">
        <v>19657</v>
      </c>
      <c r="G450" s="14" t="n">
        <f aca="false">COUNTIF(カード一覧!$I$2:$I$3170,A450)</f>
        <v>1</v>
      </c>
    </row>
    <row r="451" customFormat="false" ht="35.05" hidden="false" customHeight="false" outlineLevel="0" collapsed="false">
      <c r="A451" s="13" t="s">
        <v>6293</v>
      </c>
      <c r="B451" s="15" t="s">
        <v>6294</v>
      </c>
      <c r="C451" s="13" t="s">
        <v>6295</v>
      </c>
      <c r="D451" s="13" t="s">
        <v>6296</v>
      </c>
      <c r="E451" s="13" t="s">
        <v>56</v>
      </c>
      <c r="F451" s="14" t="s">
        <v>19627</v>
      </c>
      <c r="G451" s="14" t="n">
        <f aca="false">COUNTIF(カード一覧!$I$2:$I$3170,A451)</f>
        <v>1</v>
      </c>
    </row>
    <row r="452" customFormat="false" ht="23.85" hidden="false" customHeight="false" outlineLevel="0" collapsed="false">
      <c r="A452" s="13" t="s">
        <v>6303</v>
      </c>
      <c r="B452" s="15" t="s">
        <v>6304</v>
      </c>
      <c r="C452" s="13" t="s">
        <v>6305</v>
      </c>
      <c r="D452" s="13" t="s">
        <v>6306</v>
      </c>
      <c r="E452" s="13" t="s">
        <v>56</v>
      </c>
      <c r="F452" s="14" t="s">
        <v>19627</v>
      </c>
      <c r="G452" s="14" t="n">
        <f aca="false">COUNTIF(カード一覧!$I$2:$I$3170,A452)</f>
        <v>1</v>
      </c>
    </row>
    <row r="453" customFormat="false" ht="35.05" hidden="false" customHeight="false" outlineLevel="0" collapsed="false">
      <c r="A453" s="13" t="s">
        <v>6316</v>
      </c>
      <c r="B453" s="15" t="s">
        <v>6317</v>
      </c>
      <c r="C453" s="13" t="s">
        <v>6318</v>
      </c>
      <c r="D453" s="13" t="s">
        <v>6319</v>
      </c>
      <c r="E453" s="13" t="s">
        <v>53</v>
      </c>
      <c r="F453" s="14" t="s">
        <v>19643</v>
      </c>
      <c r="G453" s="14" t="n">
        <f aca="false">COUNTIF(カード一覧!$I$2:$I$3170,A453)</f>
        <v>1</v>
      </c>
    </row>
    <row r="454" customFormat="false" ht="23.85" hidden="false" customHeight="false" outlineLevel="0" collapsed="false">
      <c r="A454" s="13" t="s">
        <v>6323</v>
      </c>
      <c r="B454" s="15" t="s">
        <v>6324</v>
      </c>
      <c r="C454" s="13" t="s">
        <v>6325</v>
      </c>
      <c r="D454" s="13" t="s">
        <v>6326</v>
      </c>
      <c r="E454" s="13" t="s">
        <v>53</v>
      </c>
      <c r="F454" s="14" t="s">
        <v>19643</v>
      </c>
      <c r="G454" s="14" t="n">
        <f aca="false">COUNTIF(カード一覧!$I$2:$I$3170,A454)</f>
        <v>1</v>
      </c>
    </row>
    <row r="455" customFormat="false" ht="23.85" hidden="false" customHeight="false" outlineLevel="0" collapsed="false">
      <c r="A455" s="13" t="s">
        <v>6333</v>
      </c>
      <c r="B455" s="15" t="s">
        <v>6334</v>
      </c>
      <c r="C455" s="13" t="s">
        <v>6335</v>
      </c>
      <c r="D455" s="13" t="s">
        <v>6336</v>
      </c>
      <c r="E455" s="13" t="s">
        <v>53</v>
      </c>
      <c r="F455" s="14" t="s">
        <v>19643</v>
      </c>
      <c r="G455" s="14" t="n">
        <f aca="false">COUNTIF(カード一覧!$I$2:$I$3170,A455)</f>
        <v>1</v>
      </c>
    </row>
    <row r="456" customFormat="false" ht="23.85" hidden="false" customHeight="false" outlineLevel="0" collapsed="false">
      <c r="A456" s="13" t="s">
        <v>6348</v>
      </c>
      <c r="B456" s="15" t="s">
        <v>6349</v>
      </c>
      <c r="C456" s="13" t="s">
        <v>6350</v>
      </c>
      <c r="D456" s="13" t="s">
        <v>6351</v>
      </c>
      <c r="E456" s="13" t="s">
        <v>53</v>
      </c>
      <c r="F456" s="13" t="s">
        <v>19658</v>
      </c>
      <c r="G456" s="14" t="n">
        <f aca="false">COUNTIF(カード一覧!$I$2:$I$3170,A456)</f>
        <v>1</v>
      </c>
    </row>
    <row r="457" customFormat="false" ht="35.05" hidden="false" customHeight="false" outlineLevel="0" collapsed="false">
      <c r="A457" s="13" t="s">
        <v>6341</v>
      </c>
      <c r="B457" s="15" t="s">
        <v>6342</v>
      </c>
      <c r="C457" s="13" t="s">
        <v>6343</v>
      </c>
      <c r="D457" s="13" t="s">
        <v>6344</v>
      </c>
      <c r="E457" s="13" t="s">
        <v>56</v>
      </c>
      <c r="F457" s="14" t="s">
        <v>19659</v>
      </c>
      <c r="G457" s="14" t="n">
        <f aca="false">COUNTIF(カード一覧!$I$2:$I$3170,A457)</f>
        <v>1</v>
      </c>
    </row>
    <row r="458" customFormat="false" ht="35.05" hidden="false" customHeight="false" outlineLevel="0" collapsed="false">
      <c r="A458" s="13" t="s">
        <v>6358</v>
      </c>
      <c r="B458" s="15" t="s">
        <v>6359</v>
      </c>
      <c r="C458" s="13" t="s">
        <v>6360</v>
      </c>
      <c r="D458" s="13" t="s">
        <v>6361</v>
      </c>
      <c r="E458" s="13" t="s">
        <v>52</v>
      </c>
      <c r="F458" s="13" t="s">
        <v>19660</v>
      </c>
      <c r="G458" s="14" t="n">
        <f aca="false">COUNTIF(カード一覧!$I$2:$I$3170,A458)</f>
        <v>1</v>
      </c>
    </row>
    <row r="459" customFormat="false" ht="35.05" hidden="false" customHeight="false" outlineLevel="0" collapsed="false">
      <c r="A459" s="13" t="s">
        <v>6368</v>
      </c>
      <c r="B459" s="15" t="s">
        <v>6369</v>
      </c>
      <c r="C459" s="13" t="s">
        <v>6370</v>
      </c>
      <c r="D459" s="13" t="s">
        <v>6371</v>
      </c>
      <c r="E459" s="13" t="s">
        <v>53</v>
      </c>
      <c r="F459" s="13" t="s">
        <v>19661</v>
      </c>
      <c r="G459" s="14" t="n">
        <f aca="false">COUNTIF(カード一覧!$I$2:$I$3170,A459)</f>
        <v>1</v>
      </c>
    </row>
    <row r="460" customFormat="false" ht="23.85" hidden="false" customHeight="false" outlineLevel="0" collapsed="false">
      <c r="A460" s="13" t="s">
        <v>6375</v>
      </c>
      <c r="B460" s="15" t="s">
        <v>6376</v>
      </c>
      <c r="C460" s="13" t="s">
        <v>6377</v>
      </c>
      <c r="D460" s="13" t="s">
        <v>6378</v>
      </c>
      <c r="E460" s="13" t="s">
        <v>53</v>
      </c>
      <c r="F460" s="14" t="s">
        <v>19662</v>
      </c>
      <c r="G460" s="14" t="n">
        <f aca="false">COUNTIF(カード一覧!$I$2:$I$3170,A460)</f>
        <v>1</v>
      </c>
    </row>
    <row r="461" customFormat="false" ht="23.85" hidden="false" customHeight="false" outlineLevel="0" collapsed="false">
      <c r="A461" s="13" t="s">
        <v>6382</v>
      </c>
      <c r="B461" s="15" t="s">
        <v>6383</v>
      </c>
      <c r="C461" s="13" t="s">
        <v>6384</v>
      </c>
      <c r="D461" s="13" t="s">
        <v>6385</v>
      </c>
      <c r="E461" s="13" t="s">
        <v>53</v>
      </c>
      <c r="F461" s="13" t="s">
        <v>19661</v>
      </c>
      <c r="G461" s="14" t="n">
        <f aca="false">COUNTIF(カード一覧!$I$2:$I$3170,A461)</f>
        <v>1</v>
      </c>
    </row>
    <row r="462" customFormat="false" ht="23.85" hidden="false" customHeight="false" outlineLevel="0" collapsed="false">
      <c r="A462" s="13" t="s">
        <v>6392</v>
      </c>
      <c r="B462" s="15" t="s">
        <v>6393</v>
      </c>
      <c r="C462" s="13" t="s">
        <v>6394</v>
      </c>
      <c r="D462" s="13" t="s">
        <v>6395</v>
      </c>
      <c r="E462" s="13" t="s">
        <v>53</v>
      </c>
      <c r="F462" s="13" t="s">
        <v>19663</v>
      </c>
      <c r="G462" s="14" t="n">
        <f aca="false">COUNTIF(カード一覧!$I$2:$I$3170,A462)</f>
        <v>3</v>
      </c>
    </row>
    <row r="463" customFormat="false" ht="23.85" hidden="false" customHeight="false" outlineLevel="0" collapsed="false">
      <c r="A463" s="13" t="s">
        <v>6402</v>
      </c>
      <c r="B463" s="15" t="s">
        <v>6403</v>
      </c>
      <c r="C463" s="13" t="s">
        <v>6404</v>
      </c>
      <c r="D463" s="13" t="s">
        <v>6405</v>
      </c>
      <c r="E463" s="13" t="s">
        <v>53</v>
      </c>
      <c r="F463" s="14" t="s">
        <v>19664</v>
      </c>
      <c r="G463" s="14" t="n">
        <f aca="false">COUNTIF(カード一覧!$I$2:$I$3170,A463)</f>
        <v>1</v>
      </c>
    </row>
    <row r="464" customFormat="false" ht="23.85" hidden="false" customHeight="false" outlineLevel="0" collapsed="false">
      <c r="A464" s="13" t="s">
        <v>6411</v>
      </c>
      <c r="B464" s="15" t="s">
        <v>6412</v>
      </c>
      <c r="C464" s="13" t="s">
        <v>6413</v>
      </c>
      <c r="D464" s="13" t="s">
        <v>6414</v>
      </c>
      <c r="E464" s="13" t="s">
        <v>52</v>
      </c>
      <c r="F464" s="13" t="s">
        <v>19665</v>
      </c>
      <c r="G464" s="14" t="n">
        <f aca="false">COUNTIF(カード一覧!$I$2:$I$3170,A464)</f>
        <v>1</v>
      </c>
    </row>
    <row r="465" customFormat="false" ht="23.85" hidden="false" customHeight="false" outlineLevel="0" collapsed="false">
      <c r="A465" s="13" t="s">
        <v>6419</v>
      </c>
      <c r="B465" s="15" t="s">
        <v>6420</v>
      </c>
      <c r="C465" s="13" t="s">
        <v>6421</v>
      </c>
      <c r="D465" s="13" t="s">
        <v>6422</v>
      </c>
      <c r="E465" s="13" t="s">
        <v>53</v>
      </c>
      <c r="F465" s="14" t="s">
        <v>19666</v>
      </c>
      <c r="G465" s="14" t="n">
        <f aca="false">COUNTIF(カード一覧!$I$2:$I$3170,A465)</f>
        <v>2</v>
      </c>
    </row>
    <row r="466" customFormat="false" ht="23.85" hidden="false" customHeight="false" outlineLevel="0" collapsed="false">
      <c r="A466" s="13" t="s">
        <v>6428</v>
      </c>
      <c r="B466" s="15" t="s">
        <v>6429</v>
      </c>
      <c r="C466" s="13" t="s">
        <v>6430</v>
      </c>
      <c r="D466" s="13" t="s">
        <v>6431</v>
      </c>
      <c r="E466" s="13" t="s">
        <v>56</v>
      </c>
      <c r="F466" s="14" t="s">
        <v>19667</v>
      </c>
      <c r="G466" s="14" t="n">
        <f aca="false">COUNTIF(カード一覧!$I$2:$I$3170,A466)</f>
        <v>1</v>
      </c>
    </row>
    <row r="467" customFormat="false" ht="35.05" hidden="false" customHeight="false" outlineLevel="0" collapsed="false">
      <c r="A467" s="13" t="s">
        <v>6437</v>
      </c>
      <c r="B467" s="15" t="s">
        <v>6438</v>
      </c>
      <c r="C467" s="13" t="s">
        <v>6439</v>
      </c>
      <c r="D467" s="13" t="s">
        <v>6440</v>
      </c>
      <c r="E467" s="13" t="s">
        <v>56</v>
      </c>
      <c r="F467" s="14" t="s">
        <v>19667</v>
      </c>
      <c r="G467" s="14" t="n">
        <f aca="false">COUNTIF(カード一覧!$I$2:$I$3170,A467)</f>
        <v>2</v>
      </c>
    </row>
    <row r="468" customFormat="false" ht="35.05" hidden="false" customHeight="false" outlineLevel="0" collapsed="false">
      <c r="A468" s="13" t="s">
        <v>6447</v>
      </c>
      <c r="B468" s="15" t="s">
        <v>6448</v>
      </c>
      <c r="C468" s="13" t="s">
        <v>6449</v>
      </c>
      <c r="D468" s="13" t="s">
        <v>6450</v>
      </c>
      <c r="E468" s="13" t="s">
        <v>56</v>
      </c>
      <c r="F468" s="14" t="s">
        <v>19667</v>
      </c>
      <c r="G468" s="14" t="n">
        <f aca="false">COUNTIF(カード一覧!$I$2:$I$3170,A468)</f>
        <v>1</v>
      </c>
    </row>
    <row r="469" customFormat="false" ht="23.85" hidden="false" customHeight="false" outlineLevel="0" collapsed="false">
      <c r="A469" s="13" t="s">
        <v>6457</v>
      </c>
      <c r="B469" s="15" t="s">
        <v>6458</v>
      </c>
      <c r="C469" s="13" t="s">
        <v>6459</v>
      </c>
      <c r="D469" s="13" t="s">
        <v>6460</v>
      </c>
      <c r="E469" s="13" t="s">
        <v>53</v>
      </c>
      <c r="F469" s="14" t="s">
        <v>19529</v>
      </c>
      <c r="G469" s="14" t="n">
        <f aca="false">COUNTIF(カード一覧!$I$2:$I$3170,A469)</f>
        <v>2</v>
      </c>
    </row>
    <row r="470" customFormat="false" ht="23.85" hidden="false" customHeight="false" outlineLevel="0" collapsed="false">
      <c r="A470" s="13" t="s">
        <v>6466</v>
      </c>
      <c r="B470" s="15" t="s">
        <v>6467</v>
      </c>
      <c r="C470" s="13" t="s">
        <v>6468</v>
      </c>
      <c r="D470" s="13" t="s">
        <v>6469</v>
      </c>
      <c r="E470" s="13" t="s">
        <v>53</v>
      </c>
      <c r="F470" s="13" t="s">
        <v>19641</v>
      </c>
      <c r="G470" s="14" t="n">
        <f aca="false">COUNTIF(カード一覧!$I$2:$I$3170,A470)</f>
        <v>1</v>
      </c>
    </row>
    <row r="471" customFormat="false" ht="35.05" hidden="false" customHeight="false" outlineLevel="0" collapsed="false">
      <c r="A471" s="13" t="s">
        <v>6478</v>
      </c>
      <c r="B471" s="15" t="s">
        <v>6479</v>
      </c>
      <c r="C471" s="13" t="s">
        <v>6480</v>
      </c>
      <c r="D471" s="13" t="s">
        <v>6481</v>
      </c>
      <c r="E471" s="13" t="s">
        <v>52</v>
      </c>
      <c r="F471" s="13" t="s">
        <v>19668</v>
      </c>
      <c r="G471" s="14" t="n">
        <f aca="false">COUNTIF(カード一覧!$I$2:$I$3170,A471)</f>
        <v>1</v>
      </c>
    </row>
    <row r="472" customFormat="false" ht="35.05" hidden="false" customHeight="false" outlineLevel="0" collapsed="false">
      <c r="A472" s="13" t="s">
        <v>6487</v>
      </c>
      <c r="B472" s="15" t="s">
        <v>6488</v>
      </c>
      <c r="C472" s="13" t="s">
        <v>6489</v>
      </c>
      <c r="D472" s="13" t="s">
        <v>6490</v>
      </c>
      <c r="E472" s="13" t="s">
        <v>56</v>
      </c>
      <c r="F472" s="14" t="s">
        <v>19667</v>
      </c>
      <c r="G472" s="14" t="n">
        <f aca="false">COUNTIF(カード一覧!$I$2:$I$3170,A472)</f>
        <v>3</v>
      </c>
    </row>
    <row r="473" customFormat="false" ht="35.05" hidden="false" customHeight="false" outlineLevel="0" collapsed="false">
      <c r="A473" s="13" t="s">
        <v>6504</v>
      </c>
      <c r="B473" s="15" t="s">
        <v>6505</v>
      </c>
      <c r="C473" s="13" t="s">
        <v>6506</v>
      </c>
      <c r="D473" s="13" t="s">
        <v>6507</v>
      </c>
      <c r="E473" s="13" t="s">
        <v>56</v>
      </c>
      <c r="F473" s="14" t="s">
        <v>19667</v>
      </c>
      <c r="G473" s="14" t="n">
        <f aca="false">COUNTIF(カード一覧!$I$2:$I$3170,A473)</f>
        <v>1</v>
      </c>
    </row>
    <row r="474" customFormat="false" ht="35.05" hidden="false" customHeight="false" outlineLevel="0" collapsed="false">
      <c r="A474" s="13" t="s">
        <v>6511</v>
      </c>
      <c r="B474" s="15" t="s">
        <v>6512</v>
      </c>
      <c r="C474" s="13" t="s">
        <v>6513</v>
      </c>
      <c r="D474" s="13" t="s">
        <v>6514</v>
      </c>
      <c r="E474" s="13" t="s">
        <v>53</v>
      </c>
      <c r="F474" s="13" t="s">
        <v>19669</v>
      </c>
      <c r="G474" s="14" t="n">
        <f aca="false">COUNTIF(カード一覧!$I$2:$I$3170,A474)</f>
        <v>1</v>
      </c>
    </row>
    <row r="475" customFormat="false" ht="15" hidden="false" customHeight="false" outlineLevel="0" collapsed="false">
      <c r="A475" s="13" t="s">
        <v>6521</v>
      </c>
      <c r="B475" s="15" t="s">
        <v>6522</v>
      </c>
      <c r="C475" s="13" t="s">
        <v>6523</v>
      </c>
      <c r="D475" s="13" t="s">
        <v>6524</v>
      </c>
      <c r="E475" s="13" t="s">
        <v>53</v>
      </c>
      <c r="F475" s="13" t="s">
        <v>19526</v>
      </c>
      <c r="G475" s="14" t="n">
        <f aca="false">COUNTIF(カード一覧!$I$2:$I$3170,A475)</f>
        <v>1</v>
      </c>
    </row>
    <row r="476" customFormat="false" ht="35.05" hidden="false" customHeight="false" outlineLevel="0" collapsed="false">
      <c r="A476" s="13" t="s">
        <v>6530</v>
      </c>
      <c r="B476" s="15" t="s">
        <v>6531</v>
      </c>
      <c r="C476" s="13" t="s">
        <v>6532</v>
      </c>
      <c r="D476" s="13" t="s">
        <v>6533</v>
      </c>
      <c r="E476" s="13" t="s">
        <v>53</v>
      </c>
      <c r="F476" s="13" t="s">
        <v>19661</v>
      </c>
      <c r="G476" s="14" t="n">
        <f aca="false">COUNTIF(カード一覧!$I$2:$I$3170,A476)</f>
        <v>1</v>
      </c>
    </row>
    <row r="477" customFormat="false" ht="15" hidden="false" customHeight="false" outlineLevel="0" collapsed="false">
      <c r="A477" s="13" t="s">
        <v>6539</v>
      </c>
      <c r="B477" s="15" t="s">
        <v>6540</v>
      </c>
      <c r="C477" s="13" t="s">
        <v>6541</v>
      </c>
      <c r="D477" s="13" t="s">
        <v>6542</v>
      </c>
      <c r="E477" s="13" t="s">
        <v>53</v>
      </c>
      <c r="F477" s="13" t="s">
        <v>19526</v>
      </c>
      <c r="G477" s="14" t="n">
        <f aca="false">COUNTIF(カード一覧!$I$2:$I$3170,A477)</f>
        <v>1</v>
      </c>
    </row>
    <row r="478" customFormat="false" ht="23.85" hidden="false" customHeight="false" outlineLevel="0" collapsed="false">
      <c r="A478" s="13" t="s">
        <v>6549</v>
      </c>
      <c r="B478" s="15" t="s">
        <v>6550</v>
      </c>
      <c r="C478" s="13" t="s">
        <v>6551</v>
      </c>
      <c r="D478" s="13" t="s">
        <v>6552</v>
      </c>
      <c r="E478" s="13" t="s">
        <v>53</v>
      </c>
      <c r="F478" s="13" t="s">
        <v>19526</v>
      </c>
      <c r="G478" s="14" t="n">
        <f aca="false">COUNTIF(カード一覧!$I$2:$I$3170,A478)</f>
        <v>1</v>
      </c>
    </row>
    <row r="479" customFormat="false" ht="35.05" hidden="false" customHeight="false" outlineLevel="0" collapsed="false">
      <c r="A479" s="13" t="s">
        <v>6558</v>
      </c>
      <c r="B479" s="15" t="s">
        <v>6559</v>
      </c>
      <c r="C479" s="13" t="s">
        <v>6560</v>
      </c>
      <c r="D479" s="13" t="s">
        <v>6561</v>
      </c>
      <c r="E479" s="13" t="s">
        <v>53</v>
      </c>
      <c r="F479" s="14" t="s">
        <v>19670</v>
      </c>
      <c r="G479" s="14" t="n">
        <f aca="false">COUNTIF(カード一覧!$I$2:$I$3170,A479)</f>
        <v>1</v>
      </c>
    </row>
    <row r="480" customFormat="false" ht="23.85" hidden="false" customHeight="false" outlineLevel="0" collapsed="false">
      <c r="A480" s="13" t="s">
        <v>6567</v>
      </c>
      <c r="B480" s="15" t="s">
        <v>6568</v>
      </c>
      <c r="C480" s="13" t="s">
        <v>6569</v>
      </c>
      <c r="D480" s="13" t="s">
        <v>6570</v>
      </c>
      <c r="E480" s="13" t="s">
        <v>53</v>
      </c>
      <c r="F480" s="14" t="s">
        <v>19670</v>
      </c>
      <c r="G480" s="14" t="n">
        <f aca="false">COUNTIF(カード一覧!$I$2:$I$3170,A480)</f>
        <v>1</v>
      </c>
    </row>
    <row r="481" customFormat="false" ht="35.05" hidden="false" customHeight="false" outlineLevel="0" collapsed="false">
      <c r="A481" s="13" t="s">
        <v>6576</v>
      </c>
      <c r="B481" s="15" t="s">
        <v>6577</v>
      </c>
      <c r="C481" s="13" t="s">
        <v>6578</v>
      </c>
      <c r="D481" s="13" t="s">
        <v>6579</v>
      </c>
      <c r="E481" s="13" t="s">
        <v>53</v>
      </c>
      <c r="F481" s="14" t="s">
        <v>19670</v>
      </c>
      <c r="G481" s="14" t="n">
        <f aca="false">COUNTIF(カード一覧!$I$2:$I$3170,A481)</f>
        <v>1</v>
      </c>
    </row>
    <row r="482" customFormat="false" ht="23.85" hidden="false" customHeight="false" outlineLevel="0" collapsed="false">
      <c r="A482" s="13" t="s">
        <v>6585</v>
      </c>
      <c r="B482" s="15" t="s">
        <v>6586</v>
      </c>
      <c r="C482" s="13" t="s">
        <v>6587</v>
      </c>
      <c r="D482" s="13" t="s">
        <v>6588</v>
      </c>
      <c r="E482" s="13" t="s">
        <v>53</v>
      </c>
      <c r="F482" s="13" t="s">
        <v>19671</v>
      </c>
      <c r="G482" s="14" t="n">
        <f aca="false">COUNTIF(カード一覧!$I$2:$I$3170,A482)</f>
        <v>1</v>
      </c>
    </row>
    <row r="483" customFormat="false" ht="23.85" hidden="false" customHeight="false" outlineLevel="0" collapsed="false">
      <c r="A483" s="13" t="s">
        <v>6594</v>
      </c>
      <c r="B483" s="15" t="s">
        <v>6595</v>
      </c>
      <c r="C483" s="13" t="s">
        <v>6596</v>
      </c>
      <c r="D483" s="13" t="s">
        <v>6597</v>
      </c>
      <c r="E483" s="13" t="s">
        <v>52</v>
      </c>
      <c r="F483" s="13" t="s">
        <v>19668</v>
      </c>
      <c r="G483" s="14" t="n">
        <f aca="false">COUNTIF(カード一覧!$I$2:$I$3170,A483)</f>
        <v>1</v>
      </c>
    </row>
    <row r="484" customFormat="false" ht="15" hidden="false" customHeight="false" outlineLevel="0" collapsed="false">
      <c r="A484" s="13" t="s">
        <v>6604</v>
      </c>
      <c r="B484" s="15" t="s">
        <v>6605</v>
      </c>
      <c r="C484" s="13" t="s">
        <v>6606</v>
      </c>
      <c r="D484" s="13" t="s">
        <v>6607</v>
      </c>
      <c r="E484" s="13" t="s">
        <v>53</v>
      </c>
      <c r="F484" s="13" t="s">
        <v>19526</v>
      </c>
      <c r="G484" s="14" t="n">
        <f aca="false">COUNTIF(カード一覧!$I$2:$I$3170,A484)</f>
        <v>3</v>
      </c>
    </row>
    <row r="485" customFormat="false" ht="23.85" hidden="false" customHeight="false" outlineLevel="0" collapsed="false">
      <c r="A485" s="13" t="s">
        <v>6617</v>
      </c>
      <c r="B485" s="15" t="s">
        <v>6618</v>
      </c>
      <c r="C485" s="13" t="s">
        <v>6619</v>
      </c>
      <c r="D485" s="13" t="s">
        <v>6620</v>
      </c>
      <c r="E485" s="13" t="s">
        <v>53</v>
      </c>
      <c r="F485" s="13" t="s">
        <v>19526</v>
      </c>
      <c r="G485" s="14" t="n">
        <f aca="false">COUNTIF(カード一覧!$I$2:$I$3170,A485)</f>
        <v>2</v>
      </c>
    </row>
    <row r="486" customFormat="false" ht="23.85" hidden="false" customHeight="false" outlineLevel="0" collapsed="false">
      <c r="A486" s="13" t="s">
        <v>6631</v>
      </c>
      <c r="B486" s="15" t="s">
        <v>6632</v>
      </c>
      <c r="C486" s="13" t="s">
        <v>6633</v>
      </c>
      <c r="D486" s="13" t="s">
        <v>6634</v>
      </c>
      <c r="E486" s="13" t="s">
        <v>53</v>
      </c>
      <c r="F486" s="13" t="s">
        <v>19671</v>
      </c>
      <c r="G486" s="14" t="n">
        <f aca="false">COUNTIF(カード一覧!$I$2:$I$3170,A486)</f>
        <v>1</v>
      </c>
    </row>
    <row r="487" customFormat="false" ht="15" hidden="false" customHeight="false" outlineLevel="0" collapsed="false">
      <c r="A487" s="13" t="s">
        <v>6640</v>
      </c>
      <c r="B487" s="15" t="s">
        <v>6641</v>
      </c>
      <c r="C487" s="13" t="s">
        <v>6642</v>
      </c>
      <c r="D487" s="13" t="s">
        <v>6643</v>
      </c>
      <c r="E487" s="13" t="s">
        <v>53</v>
      </c>
      <c r="F487" s="13" t="s">
        <v>19526</v>
      </c>
      <c r="G487" s="14" t="n">
        <f aca="false">COUNTIF(カード一覧!$I$2:$I$3170,A487)</f>
        <v>1</v>
      </c>
    </row>
    <row r="488" customFormat="false" ht="23.85" hidden="false" customHeight="false" outlineLevel="0" collapsed="false">
      <c r="A488" s="13" t="s">
        <v>6649</v>
      </c>
      <c r="B488" s="15" t="s">
        <v>6650</v>
      </c>
      <c r="C488" s="13" t="s">
        <v>6651</v>
      </c>
      <c r="D488" s="13" t="s">
        <v>6652</v>
      </c>
      <c r="E488" s="13" t="s">
        <v>53</v>
      </c>
      <c r="F488" s="14" t="s">
        <v>19670</v>
      </c>
      <c r="G488" s="14" t="n">
        <f aca="false">COUNTIF(カード一覧!$I$2:$I$3170,A488)</f>
        <v>1</v>
      </c>
    </row>
    <row r="489" customFormat="false" ht="35.05" hidden="false" customHeight="false" outlineLevel="0" collapsed="false">
      <c r="A489" s="13" t="s">
        <v>6658</v>
      </c>
      <c r="B489" s="15" t="s">
        <v>6659</v>
      </c>
      <c r="C489" s="13" t="s">
        <v>6660</v>
      </c>
      <c r="D489" s="13" t="s">
        <v>6661</v>
      </c>
      <c r="E489" s="13" t="s">
        <v>52</v>
      </c>
      <c r="F489" s="13" t="s">
        <v>19668</v>
      </c>
      <c r="G489" s="14" t="n">
        <f aca="false">COUNTIF(カード一覧!$I$2:$I$3170,A489)</f>
        <v>1</v>
      </c>
    </row>
    <row r="490" customFormat="false" ht="23.85" hidden="false" customHeight="false" outlineLevel="0" collapsed="false">
      <c r="A490" s="13" t="s">
        <v>6668</v>
      </c>
      <c r="B490" s="15" t="s">
        <v>6669</v>
      </c>
      <c r="C490" s="13" t="s">
        <v>6670</v>
      </c>
      <c r="D490" s="13" t="s">
        <v>6671</v>
      </c>
      <c r="E490" s="13" t="s">
        <v>53</v>
      </c>
      <c r="F490" s="14" t="s">
        <v>19672</v>
      </c>
      <c r="G490" s="14" t="n">
        <f aca="false">COUNTIF(カード一覧!$I$2:$I$3170,A490)</f>
        <v>1</v>
      </c>
    </row>
    <row r="491" customFormat="false" ht="23.85" hidden="false" customHeight="false" outlineLevel="0" collapsed="false">
      <c r="A491" s="13" t="s">
        <v>6677</v>
      </c>
      <c r="B491" s="15" t="s">
        <v>6678</v>
      </c>
      <c r="C491" s="13" t="s">
        <v>6679</v>
      </c>
      <c r="D491" s="13" t="s">
        <v>6680</v>
      </c>
      <c r="E491" s="13" t="s">
        <v>53</v>
      </c>
      <c r="F491" s="13" t="s">
        <v>19673</v>
      </c>
      <c r="G491" s="14" t="n">
        <f aca="false">COUNTIF(カード一覧!$I$2:$I$3170,A491)</f>
        <v>1</v>
      </c>
    </row>
    <row r="492" customFormat="false" ht="23.85" hidden="false" customHeight="false" outlineLevel="0" collapsed="false">
      <c r="A492" s="13" t="s">
        <v>6685</v>
      </c>
      <c r="B492" s="15" t="s">
        <v>6686</v>
      </c>
      <c r="C492" s="13" t="s">
        <v>6687</v>
      </c>
      <c r="D492" s="13" t="s">
        <v>6688</v>
      </c>
      <c r="E492" s="13" t="s">
        <v>53</v>
      </c>
      <c r="F492" s="14" t="s">
        <v>19672</v>
      </c>
      <c r="G492" s="14" t="n">
        <f aca="false">COUNTIF(カード一覧!$I$2:$I$3170,A492)</f>
        <v>1</v>
      </c>
    </row>
    <row r="493" customFormat="false" ht="23.85" hidden="false" customHeight="false" outlineLevel="0" collapsed="false">
      <c r="A493" s="13" t="s">
        <v>6694</v>
      </c>
      <c r="B493" s="15" t="s">
        <v>6695</v>
      </c>
      <c r="C493" s="13" t="s">
        <v>6696</v>
      </c>
      <c r="D493" s="13" t="s">
        <v>6697</v>
      </c>
      <c r="E493" s="13" t="s">
        <v>53</v>
      </c>
      <c r="F493" s="14" t="s">
        <v>19672</v>
      </c>
      <c r="G493" s="14" t="n">
        <f aca="false">COUNTIF(カード一覧!$I$2:$I$3170,A493)</f>
        <v>1</v>
      </c>
    </row>
    <row r="494" customFormat="false" ht="23.85" hidden="false" customHeight="false" outlineLevel="0" collapsed="false">
      <c r="A494" s="13" t="s">
        <v>6703</v>
      </c>
      <c r="B494" s="15" t="s">
        <v>6704</v>
      </c>
      <c r="C494" s="13" t="s">
        <v>6705</v>
      </c>
      <c r="D494" s="13" t="s">
        <v>6706</v>
      </c>
      <c r="E494" s="13" t="s">
        <v>53</v>
      </c>
      <c r="F494" s="14" t="s">
        <v>19672</v>
      </c>
      <c r="G494" s="14" t="n">
        <f aca="false">COUNTIF(カード一覧!$I$2:$I$3170,A494)</f>
        <v>1</v>
      </c>
    </row>
    <row r="495" customFormat="false" ht="23.85" hidden="false" customHeight="false" outlineLevel="0" collapsed="false">
      <c r="A495" s="13" t="s">
        <v>6712</v>
      </c>
      <c r="B495" s="15" t="s">
        <v>6713</v>
      </c>
      <c r="C495" s="13" t="s">
        <v>6714</v>
      </c>
      <c r="D495" s="13" t="s">
        <v>6715</v>
      </c>
      <c r="E495" s="13" t="s">
        <v>53</v>
      </c>
      <c r="F495" s="14" t="s">
        <v>19672</v>
      </c>
      <c r="G495" s="14" t="n">
        <f aca="false">COUNTIF(カード一覧!$I$2:$I$3170,A495)</f>
        <v>1</v>
      </c>
    </row>
    <row r="496" customFormat="false" ht="23.85" hidden="false" customHeight="false" outlineLevel="0" collapsed="false">
      <c r="A496" s="13" t="s">
        <v>6719</v>
      </c>
      <c r="B496" s="15" t="s">
        <v>6720</v>
      </c>
      <c r="C496" s="13" t="s">
        <v>6721</v>
      </c>
      <c r="D496" s="13" t="s">
        <v>6722</v>
      </c>
      <c r="E496" s="13" t="s">
        <v>52</v>
      </c>
      <c r="F496" s="13" t="s">
        <v>19674</v>
      </c>
      <c r="G496" s="14" t="n">
        <f aca="false">COUNTIF(カード一覧!$I$2:$I$3170,A496)</f>
        <v>1</v>
      </c>
    </row>
    <row r="497" customFormat="false" ht="23.85" hidden="false" customHeight="false" outlineLevel="0" collapsed="false">
      <c r="A497" s="13" t="s">
        <v>6730</v>
      </c>
      <c r="B497" s="15" t="s">
        <v>6731</v>
      </c>
      <c r="C497" s="13" t="s">
        <v>6732</v>
      </c>
      <c r="D497" s="13" t="s">
        <v>6733</v>
      </c>
      <c r="E497" s="13" t="s">
        <v>53</v>
      </c>
      <c r="F497" s="13" t="s">
        <v>19673</v>
      </c>
      <c r="G497" s="14" t="n">
        <f aca="false">COUNTIF(カード一覧!$I$2:$I$3170,A497)</f>
        <v>1</v>
      </c>
    </row>
    <row r="498" customFormat="false" ht="35.05" hidden="false" customHeight="false" outlineLevel="0" collapsed="false">
      <c r="A498" s="13" t="s">
        <v>6739</v>
      </c>
      <c r="B498" s="15" t="s">
        <v>6740</v>
      </c>
      <c r="C498" s="13" t="s">
        <v>6741</v>
      </c>
      <c r="D498" s="13" t="s">
        <v>6742</v>
      </c>
      <c r="E498" s="13" t="s">
        <v>53</v>
      </c>
      <c r="F498" s="14" t="s">
        <v>19675</v>
      </c>
      <c r="G498" s="14" t="n">
        <f aca="false">COUNTIF(カード一覧!$I$2:$I$3170,A498)</f>
        <v>1</v>
      </c>
    </row>
    <row r="499" customFormat="false" ht="23.85" hidden="false" customHeight="false" outlineLevel="0" collapsed="false">
      <c r="A499" s="13" t="s">
        <v>6748</v>
      </c>
      <c r="B499" s="15" t="s">
        <v>6749</v>
      </c>
      <c r="C499" s="13" t="s">
        <v>6750</v>
      </c>
      <c r="D499" s="13" t="s">
        <v>6751</v>
      </c>
      <c r="E499" s="13" t="s">
        <v>52</v>
      </c>
      <c r="F499" s="13" t="s">
        <v>19674</v>
      </c>
      <c r="G499" s="14" t="n">
        <f aca="false">COUNTIF(カード一覧!$I$2:$I$3170,A499)</f>
        <v>1</v>
      </c>
    </row>
    <row r="500" customFormat="false" ht="23.85" hidden="false" customHeight="false" outlineLevel="0" collapsed="false">
      <c r="A500" s="13" t="s">
        <v>6756</v>
      </c>
      <c r="B500" s="15" t="s">
        <v>6757</v>
      </c>
      <c r="C500" s="13" t="s">
        <v>6758</v>
      </c>
      <c r="D500" s="13" t="s">
        <v>6759</v>
      </c>
      <c r="E500" s="13" t="s">
        <v>53</v>
      </c>
      <c r="F500" s="14" t="s">
        <v>19676</v>
      </c>
      <c r="G500" s="14" t="n">
        <f aca="false">COUNTIF(カード一覧!$I$2:$I$3170,A500)</f>
        <v>1</v>
      </c>
    </row>
    <row r="501" customFormat="false" ht="23.85" hidden="false" customHeight="false" outlineLevel="0" collapsed="false">
      <c r="A501" s="13" t="s">
        <v>6766</v>
      </c>
      <c r="B501" s="15" t="s">
        <v>6767</v>
      </c>
      <c r="C501" s="13" t="s">
        <v>6768</v>
      </c>
      <c r="D501" s="13" t="s">
        <v>6769</v>
      </c>
      <c r="E501" s="13" t="s">
        <v>52</v>
      </c>
      <c r="F501" s="13" t="s">
        <v>19677</v>
      </c>
      <c r="G501" s="14" t="n">
        <f aca="false">COUNTIF(カード一覧!$I$2:$I$3170,A501)</f>
        <v>3</v>
      </c>
    </row>
    <row r="502" customFormat="false" ht="35.05" hidden="false" customHeight="false" outlineLevel="0" collapsed="false">
      <c r="A502" s="13" t="s">
        <v>6782</v>
      </c>
      <c r="B502" s="15" t="s">
        <v>6783</v>
      </c>
      <c r="C502" s="13" t="s">
        <v>6784</v>
      </c>
      <c r="D502" s="13" t="s">
        <v>6785</v>
      </c>
      <c r="E502" s="13" t="s">
        <v>53</v>
      </c>
      <c r="F502" s="14" t="s">
        <v>19662</v>
      </c>
      <c r="G502" s="14" t="n">
        <f aca="false">COUNTIF(カード一覧!$I$2:$I$3170,A502)</f>
        <v>1</v>
      </c>
    </row>
    <row r="503" customFormat="false" ht="23.85" hidden="false" customHeight="false" outlineLevel="0" collapsed="false">
      <c r="A503" s="13" t="s">
        <v>6790</v>
      </c>
      <c r="B503" s="15" t="s">
        <v>6791</v>
      </c>
      <c r="C503" s="13" t="s">
        <v>6792</v>
      </c>
      <c r="D503" s="13" t="s">
        <v>6793</v>
      </c>
      <c r="E503" s="13" t="s">
        <v>53</v>
      </c>
      <c r="F503" s="14" t="s">
        <v>19662</v>
      </c>
      <c r="G503" s="14" t="n">
        <f aca="false">COUNTIF(カード一覧!$I$2:$I$3170,A503)</f>
        <v>1</v>
      </c>
    </row>
    <row r="504" customFormat="false" ht="35.05" hidden="false" customHeight="false" outlineLevel="0" collapsed="false">
      <c r="A504" s="13" t="s">
        <v>6798</v>
      </c>
      <c r="B504" s="15" t="s">
        <v>6799</v>
      </c>
      <c r="C504" s="13" t="s">
        <v>6800</v>
      </c>
      <c r="D504" s="13" t="s">
        <v>6801</v>
      </c>
      <c r="E504" s="13" t="s">
        <v>53</v>
      </c>
      <c r="F504" s="14" t="s">
        <v>19643</v>
      </c>
      <c r="G504" s="14" t="n">
        <f aca="false">COUNTIF(カード一覧!$I$2:$I$3170,A504)</f>
        <v>1</v>
      </c>
    </row>
    <row r="505" customFormat="false" ht="35.05" hidden="false" customHeight="false" outlineLevel="0" collapsed="false">
      <c r="A505" s="13" t="s">
        <v>6806</v>
      </c>
      <c r="B505" s="15" t="s">
        <v>6807</v>
      </c>
      <c r="C505" s="13" t="s">
        <v>6808</v>
      </c>
      <c r="D505" s="13" t="s">
        <v>6809</v>
      </c>
      <c r="E505" s="13" t="s">
        <v>52</v>
      </c>
      <c r="F505" s="13" t="s">
        <v>19678</v>
      </c>
      <c r="G505" s="14" t="n">
        <f aca="false">COUNTIF(カード一覧!$I$2:$I$3170,A505)</f>
        <v>1</v>
      </c>
    </row>
    <row r="506" customFormat="false" ht="23.85" hidden="false" customHeight="false" outlineLevel="0" collapsed="false">
      <c r="A506" s="13" t="s">
        <v>6815</v>
      </c>
      <c r="B506" s="15" t="s">
        <v>6816</v>
      </c>
      <c r="C506" s="13" t="s">
        <v>6817</v>
      </c>
      <c r="D506" s="13" t="s">
        <v>6818</v>
      </c>
      <c r="E506" s="13" t="s">
        <v>52</v>
      </c>
      <c r="F506" s="13" t="s">
        <v>19679</v>
      </c>
      <c r="G506" s="14" t="n">
        <f aca="false">COUNTIF(カード一覧!$I$2:$I$3170,A506)</f>
        <v>2</v>
      </c>
    </row>
    <row r="507" customFormat="false" ht="23.85" hidden="false" customHeight="false" outlineLevel="0" collapsed="false">
      <c r="A507" s="13" t="s">
        <v>6829</v>
      </c>
      <c r="B507" s="15" t="s">
        <v>6830</v>
      </c>
      <c r="C507" s="13" t="s">
        <v>6831</v>
      </c>
      <c r="D507" s="13" t="s">
        <v>6832</v>
      </c>
      <c r="E507" s="13" t="s">
        <v>53</v>
      </c>
      <c r="F507" s="13" t="s">
        <v>19641</v>
      </c>
      <c r="G507" s="14" t="n">
        <f aca="false">COUNTIF(カード一覧!$I$2:$I$3170,A507)</f>
        <v>1</v>
      </c>
    </row>
    <row r="508" customFormat="false" ht="46.25" hidden="false" customHeight="false" outlineLevel="0" collapsed="false">
      <c r="A508" s="13" t="s">
        <v>6837</v>
      </c>
      <c r="B508" s="15" t="s">
        <v>6838</v>
      </c>
      <c r="C508" s="13" t="s">
        <v>6839</v>
      </c>
      <c r="D508" s="13" t="s">
        <v>6840</v>
      </c>
      <c r="E508" s="13" t="s">
        <v>53</v>
      </c>
      <c r="F508" s="14" t="s">
        <v>19643</v>
      </c>
      <c r="G508" s="14" t="n">
        <f aca="false">COUNTIF(カード一覧!$I$2:$I$3170,A508)</f>
        <v>3</v>
      </c>
    </row>
    <row r="509" customFormat="false" ht="23.85" hidden="false" customHeight="false" outlineLevel="0" collapsed="false">
      <c r="A509" s="13" t="s">
        <v>6855</v>
      </c>
      <c r="B509" s="15" t="s">
        <v>6856</v>
      </c>
      <c r="C509" s="13" t="s">
        <v>6857</v>
      </c>
      <c r="D509" s="13" t="s">
        <v>6858</v>
      </c>
      <c r="E509" s="13" t="s">
        <v>52</v>
      </c>
      <c r="F509" s="13" t="s">
        <v>19680</v>
      </c>
      <c r="G509" s="14" t="n">
        <f aca="false">COUNTIF(カード一覧!$I$2:$I$3170,A509)</f>
        <v>2</v>
      </c>
    </row>
    <row r="510" customFormat="false" ht="35.05" hidden="false" customHeight="false" outlineLevel="0" collapsed="false">
      <c r="A510" s="13" t="s">
        <v>6863</v>
      </c>
      <c r="B510" s="15" t="s">
        <v>6864</v>
      </c>
      <c r="C510" s="13" t="s">
        <v>6865</v>
      </c>
      <c r="D510" s="13" t="s">
        <v>6866</v>
      </c>
      <c r="E510" s="13" t="s">
        <v>53</v>
      </c>
      <c r="F510" s="14" t="s">
        <v>19681</v>
      </c>
      <c r="G510" s="14" t="n">
        <f aca="false">COUNTIF(カード一覧!$I$2:$I$3170,A510)</f>
        <v>1</v>
      </c>
    </row>
    <row r="511" customFormat="false" ht="23.85" hidden="false" customHeight="false" outlineLevel="0" collapsed="false">
      <c r="A511" s="13" t="s">
        <v>6879</v>
      </c>
      <c r="B511" s="15" t="s">
        <v>6880</v>
      </c>
      <c r="C511" s="13" t="s">
        <v>6881</v>
      </c>
      <c r="D511" s="13" t="s">
        <v>6882</v>
      </c>
      <c r="E511" s="13" t="s">
        <v>53</v>
      </c>
      <c r="F511" s="14" t="s">
        <v>19662</v>
      </c>
      <c r="G511" s="14" t="n">
        <f aca="false">COUNTIF(カード一覧!$I$2:$I$3170,A511)</f>
        <v>1</v>
      </c>
    </row>
    <row r="512" customFormat="false" ht="35.05" hidden="false" customHeight="false" outlineLevel="0" collapsed="false">
      <c r="A512" s="13" t="s">
        <v>6887</v>
      </c>
      <c r="B512" s="15" t="s">
        <v>6888</v>
      </c>
      <c r="C512" s="13" t="s">
        <v>6889</v>
      </c>
      <c r="D512" s="13" t="s">
        <v>6890</v>
      </c>
      <c r="E512" s="13" t="s">
        <v>53</v>
      </c>
      <c r="F512" s="14" t="s">
        <v>19643</v>
      </c>
      <c r="G512" s="14" t="n">
        <f aca="false">COUNTIF(カード一覧!$I$2:$I$3170,A512)</f>
        <v>1</v>
      </c>
    </row>
    <row r="513" customFormat="false" ht="35.05" hidden="false" customHeight="false" outlineLevel="0" collapsed="false">
      <c r="A513" s="13" t="s">
        <v>6895</v>
      </c>
      <c r="B513" s="15" t="s">
        <v>6896</v>
      </c>
      <c r="C513" s="13" t="s">
        <v>6897</v>
      </c>
      <c r="D513" s="13" t="s">
        <v>6898</v>
      </c>
      <c r="E513" s="13" t="s">
        <v>53</v>
      </c>
      <c r="F513" s="14" t="s">
        <v>19662</v>
      </c>
      <c r="G513" s="14" t="n">
        <f aca="false">COUNTIF(カード一覧!$I$2:$I$3170,A513)</f>
        <v>1</v>
      </c>
    </row>
    <row r="514" customFormat="false" ht="23.85" hidden="false" customHeight="false" outlineLevel="0" collapsed="false">
      <c r="A514" s="13" t="s">
        <v>6904</v>
      </c>
      <c r="B514" s="15" t="s">
        <v>6905</v>
      </c>
      <c r="C514" s="13" t="s">
        <v>6906</v>
      </c>
      <c r="D514" s="14"/>
      <c r="E514" s="13" t="s">
        <v>56</v>
      </c>
      <c r="F514" s="13" t="s">
        <v>19682</v>
      </c>
      <c r="G514" s="14" t="n">
        <f aca="false">COUNTIF(カード一覧!$I$2:$I$3170,A514)</f>
        <v>3</v>
      </c>
    </row>
    <row r="515" customFormat="false" ht="23.85" hidden="false" customHeight="false" outlineLevel="0" collapsed="false">
      <c r="A515" s="13" t="s">
        <v>6913</v>
      </c>
      <c r="B515" s="15" t="s">
        <v>6914</v>
      </c>
      <c r="C515" s="13" t="s">
        <v>6915</v>
      </c>
      <c r="D515" s="13" t="s">
        <v>6916</v>
      </c>
      <c r="E515" s="13" t="s">
        <v>53</v>
      </c>
      <c r="F515" s="13" t="s">
        <v>19683</v>
      </c>
      <c r="G515" s="14" t="n">
        <f aca="false">COUNTIF(カード一覧!$I$2:$I$3170,A515)</f>
        <v>2</v>
      </c>
    </row>
    <row r="516" customFormat="false" ht="35.05" hidden="false" customHeight="false" outlineLevel="0" collapsed="false">
      <c r="A516" s="13" t="s">
        <v>6922</v>
      </c>
      <c r="B516" s="15" t="s">
        <v>6923</v>
      </c>
      <c r="C516" s="13" t="s">
        <v>6924</v>
      </c>
      <c r="D516" s="13" t="s">
        <v>6925</v>
      </c>
      <c r="E516" s="13" t="s">
        <v>53</v>
      </c>
      <c r="F516" s="13" t="s">
        <v>19608</v>
      </c>
      <c r="G516" s="14" t="n">
        <f aca="false">COUNTIF(カード一覧!$I$2:$I$3170,A516)</f>
        <v>2</v>
      </c>
    </row>
    <row r="517" customFormat="false" ht="23.85" hidden="false" customHeight="false" outlineLevel="0" collapsed="false">
      <c r="A517" s="13" t="s">
        <v>6932</v>
      </c>
      <c r="B517" s="15" t="s">
        <v>6933</v>
      </c>
      <c r="C517" s="13" t="s">
        <v>6934</v>
      </c>
      <c r="D517" s="13" t="s">
        <v>6935</v>
      </c>
      <c r="E517" s="13" t="s">
        <v>53</v>
      </c>
      <c r="F517" s="13" t="s">
        <v>19684</v>
      </c>
      <c r="G517" s="14" t="n">
        <f aca="false">COUNTIF(カード一覧!$I$2:$I$3170,A517)</f>
        <v>1</v>
      </c>
    </row>
    <row r="518" customFormat="false" ht="35.05" hidden="false" customHeight="false" outlineLevel="0" collapsed="false">
      <c r="A518" s="13" t="s">
        <v>6941</v>
      </c>
      <c r="B518" s="15" t="s">
        <v>6942</v>
      </c>
      <c r="C518" s="14"/>
      <c r="D518" s="13" t="s">
        <v>6943</v>
      </c>
      <c r="E518" s="13" t="s">
        <v>53</v>
      </c>
      <c r="F518" s="13" t="s">
        <v>19685</v>
      </c>
      <c r="G518" s="14" t="n">
        <f aca="false">COUNTIF(カード一覧!$I$2:$I$3170,A518)</f>
        <v>1</v>
      </c>
    </row>
    <row r="519" customFormat="false" ht="23.85" hidden="false" customHeight="false" outlineLevel="0" collapsed="false">
      <c r="A519" s="13" t="s">
        <v>6950</v>
      </c>
      <c r="B519" s="15" t="s">
        <v>6951</v>
      </c>
      <c r="C519" s="13" t="s">
        <v>6952</v>
      </c>
      <c r="D519" s="13" t="s">
        <v>6953</v>
      </c>
      <c r="E519" s="13" t="s">
        <v>53</v>
      </c>
      <c r="F519" s="13" t="s">
        <v>19686</v>
      </c>
      <c r="G519" s="14" t="n">
        <f aca="false">COUNTIF(カード一覧!$I$2:$I$3170,A519)</f>
        <v>1</v>
      </c>
    </row>
    <row r="520" customFormat="false" ht="23.85" hidden="false" customHeight="false" outlineLevel="0" collapsed="false">
      <c r="A520" s="13" t="s">
        <v>6960</v>
      </c>
      <c r="B520" s="15" t="s">
        <v>6961</v>
      </c>
      <c r="C520" s="13" t="s">
        <v>6962</v>
      </c>
      <c r="D520" s="13" t="s">
        <v>6963</v>
      </c>
      <c r="E520" s="13" t="s">
        <v>53</v>
      </c>
      <c r="F520" s="13" t="s">
        <v>19687</v>
      </c>
      <c r="G520" s="14" t="n">
        <f aca="false">COUNTIF(カード一覧!$I$2:$I$3170,A520)</f>
        <v>4</v>
      </c>
    </row>
    <row r="521" customFormat="false" ht="23.85" hidden="false" customHeight="false" outlineLevel="0" collapsed="false">
      <c r="A521" s="13" t="s">
        <v>6967</v>
      </c>
      <c r="B521" s="15" t="s">
        <v>6968</v>
      </c>
      <c r="C521" s="13" t="s">
        <v>6969</v>
      </c>
      <c r="D521" s="13" t="s">
        <v>6970</v>
      </c>
      <c r="E521" s="13" t="s">
        <v>53</v>
      </c>
      <c r="F521" s="13" t="s">
        <v>19495</v>
      </c>
      <c r="G521" s="14" t="n">
        <f aca="false">COUNTIF(カード一覧!$I$2:$I$3170,A521)</f>
        <v>1</v>
      </c>
    </row>
    <row r="522" customFormat="false" ht="35.05" hidden="false" customHeight="false" outlineLevel="0" collapsed="false">
      <c r="A522" s="13" t="s">
        <v>6980</v>
      </c>
      <c r="B522" s="15" t="s">
        <v>6981</v>
      </c>
      <c r="C522" s="13" t="s">
        <v>6982</v>
      </c>
      <c r="D522" s="13" t="s">
        <v>6983</v>
      </c>
      <c r="E522" s="13" t="s">
        <v>53</v>
      </c>
      <c r="F522" s="13" t="s">
        <v>19688</v>
      </c>
      <c r="G522" s="14" t="n">
        <f aca="false">COUNTIF(カード一覧!$I$2:$I$3170,A522)</f>
        <v>1</v>
      </c>
    </row>
    <row r="523" customFormat="false" ht="23.85" hidden="false" customHeight="false" outlineLevel="0" collapsed="false">
      <c r="A523" s="13" t="s">
        <v>6987</v>
      </c>
      <c r="B523" s="15" t="s">
        <v>6988</v>
      </c>
      <c r="C523" s="13" t="s">
        <v>6989</v>
      </c>
      <c r="D523" s="13" t="s">
        <v>6990</v>
      </c>
      <c r="E523" s="13" t="s">
        <v>53</v>
      </c>
      <c r="F523" s="13" t="s">
        <v>19495</v>
      </c>
      <c r="G523" s="14" t="n">
        <f aca="false">COUNTIF(カード一覧!$I$2:$I$3170,A523)</f>
        <v>1</v>
      </c>
    </row>
    <row r="524" customFormat="false" ht="15" hidden="false" customHeight="false" outlineLevel="0" collapsed="false">
      <c r="A524" s="13" t="s">
        <v>6997</v>
      </c>
      <c r="B524" s="15" t="s">
        <v>6998</v>
      </c>
      <c r="C524" s="13" t="s">
        <v>6999</v>
      </c>
      <c r="D524" s="13" t="s">
        <v>7000</v>
      </c>
      <c r="E524" s="13" t="s">
        <v>53</v>
      </c>
      <c r="F524" s="13" t="s">
        <v>19686</v>
      </c>
      <c r="G524" s="14" t="n">
        <f aca="false">COUNTIF(カード一覧!$I$2:$I$3170,A524)</f>
        <v>1</v>
      </c>
    </row>
    <row r="525" customFormat="false" ht="23.85" hidden="false" customHeight="false" outlineLevel="0" collapsed="false">
      <c r="A525" s="13" t="s">
        <v>7004</v>
      </c>
      <c r="B525" s="15" t="s">
        <v>7005</v>
      </c>
      <c r="C525" s="13" t="s">
        <v>7006</v>
      </c>
      <c r="D525" s="13" t="s">
        <v>7007</v>
      </c>
      <c r="E525" s="13" t="s">
        <v>53</v>
      </c>
      <c r="F525" s="13" t="s">
        <v>19689</v>
      </c>
      <c r="G525" s="14" t="n">
        <f aca="false">COUNTIF(カード一覧!$I$2:$I$3170,A525)</f>
        <v>2</v>
      </c>
    </row>
    <row r="526" customFormat="false" ht="23.85" hidden="false" customHeight="false" outlineLevel="0" collapsed="false">
      <c r="A526" s="13" t="s">
        <v>7014</v>
      </c>
      <c r="B526" s="15" t="s">
        <v>7015</v>
      </c>
      <c r="C526" s="13" t="s">
        <v>7016</v>
      </c>
      <c r="D526" s="13" t="s">
        <v>7017</v>
      </c>
      <c r="E526" s="13" t="s">
        <v>56</v>
      </c>
      <c r="F526" s="14" t="s">
        <v>19690</v>
      </c>
      <c r="G526" s="14" t="n">
        <f aca="false">COUNTIF(カード一覧!$I$2:$I$3170,A526)</f>
        <v>1</v>
      </c>
    </row>
    <row r="527" customFormat="false" ht="23.85" hidden="false" customHeight="false" outlineLevel="0" collapsed="false">
      <c r="A527" s="13" t="s">
        <v>7024</v>
      </c>
      <c r="B527" s="15" t="s">
        <v>7025</v>
      </c>
      <c r="C527" s="13" t="s">
        <v>7026</v>
      </c>
      <c r="D527" s="13" t="s">
        <v>7027</v>
      </c>
      <c r="E527" s="13" t="s">
        <v>53</v>
      </c>
      <c r="F527" s="13" t="s">
        <v>19691</v>
      </c>
      <c r="G527" s="14" t="n">
        <f aca="false">COUNTIF(カード一覧!$I$2:$I$3170,A527)</f>
        <v>1</v>
      </c>
    </row>
    <row r="528" customFormat="false" ht="23.85" hidden="false" customHeight="false" outlineLevel="0" collapsed="false">
      <c r="A528" s="13" t="s">
        <v>7034</v>
      </c>
      <c r="B528" s="15" t="s">
        <v>7035</v>
      </c>
      <c r="C528" s="13" t="s">
        <v>7036</v>
      </c>
      <c r="D528" s="13" t="s">
        <v>7037</v>
      </c>
      <c r="E528" s="13" t="s">
        <v>53</v>
      </c>
      <c r="F528" s="13" t="s">
        <v>19692</v>
      </c>
      <c r="G528" s="14" t="n">
        <f aca="false">COUNTIF(カード一覧!$I$2:$I$3170,A528)</f>
        <v>2</v>
      </c>
    </row>
    <row r="529" customFormat="false" ht="23.85" hidden="false" customHeight="false" outlineLevel="0" collapsed="false">
      <c r="A529" s="13" t="s">
        <v>7047</v>
      </c>
      <c r="B529" s="15" t="s">
        <v>7048</v>
      </c>
      <c r="C529" s="13" t="s">
        <v>7049</v>
      </c>
      <c r="D529" s="13" t="s">
        <v>7050</v>
      </c>
      <c r="E529" s="13" t="s">
        <v>53</v>
      </c>
      <c r="F529" s="13" t="s">
        <v>19693</v>
      </c>
      <c r="G529" s="14" t="n">
        <f aca="false">COUNTIF(カード一覧!$I$2:$I$3170,A529)</f>
        <v>1</v>
      </c>
    </row>
    <row r="530" customFormat="false" ht="23.85" hidden="false" customHeight="false" outlineLevel="0" collapsed="false">
      <c r="A530" s="13" t="s">
        <v>7056</v>
      </c>
      <c r="B530" s="15" t="s">
        <v>7057</v>
      </c>
      <c r="C530" s="14"/>
      <c r="D530" s="13" t="s">
        <v>7058</v>
      </c>
      <c r="E530" s="13" t="s">
        <v>53</v>
      </c>
      <c r="F530" s="14" t="s">
        <v>19694</v>
      </c>
      <c r="G530" s="14" t="n">
        <f aca="false">COUNTIF(カード一覧!$I$2:$I$3170,A530)</f>
        <v>1</v>
      </c>
    </row>
    <row r="531" customFormat="false" ht="23.85" hidden="false" customHeight="false" outlineLevel="0" collapsed="false">
      <c r="A531" s="13" t="s">
        <v>7064</v>
      </c>
      <c r="B531" s="15" t="s">
        <v>7065</v>
      </c>
      <c r="C531" s="13" t="s">
        <v>7066</v>
      </c>
      <c r="D531" s="13" t="s">
        <v>7067</v>
      </c>
      <c r="E531" s="13" t="s">
        <v>52</v>
      </c>
      <c r="F531" s="13" t="s">
        <v>19695</v>
      </c>
      <c r="G531" s="14" t="n">
        <f aca="false">COUNTIF(カード一覧!$I$2:$I$3170,A531)</f>
        <v>1</v>
      </c>
    </row>
    <row r="532" customFormat="false" ht="23.85" hidden="false" customHeight="false" outlineLevel="0" collapsed="false">
      <c r="A532" s="13" t="s">
        <v>7072</v>
      </c>
      <c r="B532" s="15" t="s">
        <v>7073</v>
      </c>
      <c r="C532" s="13" t="s">
        <v>7074</v>
      </c>
      <c r="D532" s="13" t="s">
        <v>7075</v>
      </c>
      <c r="E532" s="13" t="s">
        <v>52</v>
      </c>
      <c r="F532" s="13" t="s">
        <v>19695</v>
      </c>
      <c r="G532" s="14" t="n">
        <f aca="false">COUNTIF(カード一覧!$I$2:$I$3170,A532)</f>
        <v>1</v>
      </c>
    </row>
    <row r="533" customFormat="false" ht="15" hidden="false" customHeight="false" outlineLevel="0" collapsed="false">
      <c r="A533" s="13" t="s">
        <v>7080</v>
      </c>
      <c r="B533" s="15" t="s">
        <v>7081</v>
      </c>
      <c r="C533" s="13" t="s">
        <v>7082</v>
      </c>
      <c r="D533" s="13" t="s">
        <v>7083</v>
      </c>
      <c r="E533" s="13" t="s">
        <v>53</v>
      </c>
      <c r="F533" s="14" t="s">
        <v>19696</v>
      </c>
      <c r="G533" s="14" t="n">
        <f aca="false">COUNTIF(カード一覧!$I$2:$I$3170,A533)</f>
        <v>1</v>
      </c>
    </row>
    <row r="534" customFormat="false" ht="23.85" hidden="false" customHeight="false" outlineLevel="0" collapsed="false">
      <c r="A534" s="13" t="s">
        <v>7088</v>
      </c>
      <c r="B534" s="15" t="s">
        <v>7089</v>
      </c>
      <c r="C534" s="13" t="s">
        <v>7090</v>
      </c>
      <c r="D534" s="13" t="s">
        <v>7091</v>
      </c>
      <c r="E534" s="13" t="s">
        <v>53</v>
      </c>
      <c r="F534" s="13" t="s">
        <v>19697</v>
      </c>
      <c r="G534" s="14" t="n">
        <f aca="false">COUNTIF(カード一覧!$I$2:$I$3170,A534)</f>
        <v>2</v>
      </c>
    </row>
    <row r="535" customFormat="false" ht="23.85" hidden="false" customHeight="false" outlineLevel="0" collapsed="false">
      <c r="A535" s="13" t="s">
        <v>7106</v>
      </c>
      <c r="B535" s="15" t="s">
        <v>7107</v>
      </c>
      <c r="C535" s="13" t="s">
        <v>7108</v>
      </c>
      <c r="D535" s="13" t="s">
        <v>7109</v>
      </c>
      <c r="E535" s="13" t="s">
        <v>53</v>
      </c>
      <c r="F535" s="14" t="s">
        <v>19643</v>
      </c>
      <c r="G535" s="14" t="n">
        <f aca="false">COUNTIF(カード一覧!$I$2:$I$3170,A535)</f>
        <v>1</v>
      </c>
    </row>
    <row r="536" customFormat="false" ht="23.85" hidden="false" customHeight="false" outlineLevel="0" collapsed="false">
      <c r="A536" s="13" t="s">
        <v>7119</v>
      </c>
      <c r="B536" s="15" t="s">
        <v>7120</v>
      </c>
      <c r="C536" s="13" t="s">
        <v>7121</v>
      </c>
      <c r="D536" s="13" t="s">
        <v>7122</v>
      </c>
      <c r="E536" s="13" t="s">
        <v>53</v>
      </c>
      <c r="F536" s="14" t="s">
        <v>19698</v>
      </c>
      <c r="G536" s="14" t="n">
        <f aca="false">COUNTIF(カード一覧!$I$2:$I$3170,A536)</f>
        <v>1</v>
      </c>
    </row>
    <row r="537" customFormat="false" ht="23.85" hidden="false" customHeight="false" outlineLevel="0" collapsed="false">
      <c r="A537" s="13" t="s">
        <v>7128</v>
      </c>
      <c r="B537" s="15" t="s">
        <v>7129</v>
      </c>
      <c r="C537" s="13" t="s">
        <v>7130</v>
      </c>
      <c r="D537" s="13" t="s">
        <v>7131</v>
      </c>
      <c r="E537" s="13" t="s">
        <v>53</v>
      </c>
      <c r="F537" s="14" t="s">
        <v>19699</v>
      </c>
      <c r="G537" s="14" t="n">
        <f aca="false">COUNTIF(カード一覧!$I$2:$I$3170,A537)</f>
        <v>1</v>
      </c>
    </row>
    <row r="538" customFormat="false" ht="46.25" hidden="false" customHeight="false" outlineLevel="0" collapsed="false">
      <c r="A538" s="13" t="s">
        <v>7137</v>
      </c>
      <c r="B538" s="15" t="s">
        <v>7138</v>
      </c>
      <c r="C538" s="13" t="s">
        <v>7139</v>
      </c>
      <c r="D538" s="13" t="s">
        <v>7140</v>
      </c>
      <c r="E538" s="13" t="s">
        <v>53</v>
      </c>
      <c r="F538" s="14" t="s">
        <v>19700</v>
      </c>
      <c r="G538" s="14" t="n">
        <f aca="false">COUNTIF(カード一覧!$I$2:$I$3170,A538)</f>
        <v>1</v>
      </c>
    </row>
    <row r="539" customFormat="false" ht="35.05" hidden="false" customHeight="false" outlineLevel="0" collapsed="false">
      <c r="A539" s="13" t="s">
        <v>7145</v>
      </c>
      <c r="B539" s="15" t="s">
        <v>7146</v>
      </c>
      <c r="C539" s="13" t="s">
        <v>7147</v>
      </c>
      <c r="D539" s="13" t="s">
        <v>7148</v>
      </c>
      <c r="E539" s="13" t="s">
        <v>52</v>
      </c>
      <c r="F539" s="13" t="s">
        <v>19695</v>
      </c>
      <c r="G539" s="14" t="n">
        <f aca="false">COUNTIF(カード一覧!$I$2:$I$3170,A539)</f>
        <v>1</v>
      </c>
    </row>
    <row r="540" customFormat="false" ht="35.05" hidden="false" customHeight="false" outlineLevel="0" collapsed="false">
      <c r="A540" s="13" t="s">
        <v>7153</v>
      </c>
      <c r="B540" s="15" t="s">
        <v>7154</v>
      </c>
      <c r="C540" s="13" t="s">
        <v>7155</v>
      </c>
      <c r="D540" s="14"/>
      <c r="E540" s="13" t="s">
        <v>52</v>
      </c>
      <c r="F540" s="13" t="s">
        <v>19701</v>
      </c>
      <c r="G540" s="14" t="n">
        <f aca="false">COUNTIF(カード一覧!$I$2:$I$3170,A540)</f>
        <v>1</v>
      </c>
    </row>
    <row r="541" customFormat="false" ht="23.85" hidden="false" customHeight="false" outlineLevel="0" collapsed="false">
      <c r="A541" s="13" t="s">
        <v>7160</v>
      </c>
      <c r="B541" s="15" t="s">
        <v>7161</v>
      </c>
      <c r="C541" s="13" t="s">
        <v>7162</v>
      </c>
      <c r="D541" s="13" t="s">
        <v>7163</v>
      </c>
      <c r="E541" s="13" t="s">
        <v>53</v>
      </c>
      <c r="F541" s="13" t="s">
        <v>19697</v>
      </c>
      <c r="G541" s="14" t="n">
        <f aca="false">COUNTIF(カード一覧!$I$2:$I$3170,A541)</f>
        <v>1</v>
      </c>
    </row>
    <row r="542" customFormat="false" ht="23.85" hidden="false" customHeight="false" outlineLevel="0" collapsed="false">
      <c r="A542" s="13" t="s">
        <v>7168</v>
      </c>
      <c r="B542" s="15" t="s">
        <v>7169</v>
      </c>
      <c r="C542" s="13" t="s">
        <v>7170</v>
      </c>
      <c r="D542" s="13" t="s">
        <v>7171</v>
      </c>
      <c r="E542" s="13" t="s">
        <v>53</v>
      </c>
      <c r="F542" s="14" t="s">
        <v>19699</v>
      </c>
      <c r="G542" s="14" t="n">
        <f aca="false">COUNTIF(カード一覧!$I$2:$I$3170,A542)</f>
        <v>1</v>
      </c>
    </row>
    <row r="543" customFormat="false" ht="23.85" hidden="false" customHeight="false" outlineLevel="0" collapsed="false">
      <c r="A543" s="13" t="s">
        <v>7176</v>
      </c>
      <c r="B543" s="15" t="s">
        <v>7177</v>
      </c>
      <c r="C543" s="13" t="s">
        <v>7178</v>
      </c>
      <c r="D543" s="13" t="s">
        <v>7179</v>
      </c>
      <c r="E543" s="13" t="s">
        <v>53</v>
      </c>
      <c r="F543" s="13" t="s">
        <v>19632</v>
      </c>
      <c r="G543" s="14" t="n">
        <f aca="false">COUNTIF(カード一覧!$I$2:$I$3170,A543)</f>
        <v>1</v>
      </c>
    </row>
    <row r="544" customFormat="false" ht="35.05" hidden="false" customHeight="false" outlineLevel="0" collapsed="false">
      <c r="A544" s="13" t="s">
        <v>7184</v>
      </c>
      <c r="B544" s="15" t="s">
        <v>7185</v>
      </c>
      <c r="C544" s="13" t="s">
        <v>7186</v>
      </c>
      <c r="D544" s="13" t="s">
        <v>7187</v>
      </c>
      <c r="E544" s="13" t="s">
        <v>52</v>
      </c>
      <c r="F544" s="13" t="s">
        <v>19702</v>
      </c>
      <c r="G544" s="14" t="n">
        <f aca="false">COUNTIF(カード一覧!$I$2:$I$3170,A544)</f>
        <v>2</v>
      </c>
    </row>
    <row r="545" customFormat="false" ht="46.25" hidden="false" customHeight="false" outlineLevel="0" collapsed="false">
      <c r="A545" s="13" t="s">
        <v>7193</v>
      </c>
      <c r="B545" s="15" t="s">
        <v>7194</v>
      </c>
      <c r="C545" s="13" t="s">
        <v>7195</v>
      </c>
      <c r="D545" s="13" t="s">
        <v>7196</v>
      </c>
      <c r="E545" s="13" t="s">
        <v>53</v>
      </c>
      <c r="F545" s="14" t="s">
        <v>19703</v>
      </c>
      <c r="G545" s="14" t="n">
        <f aca="false">COUNTIF(カード一覧!$I$2:$I$3170,A545)</f>
        <v>1</v>
      </c>
    </row>
    <row r="546" customFormat="false" ht="46.25" hidden="false" customHeight="false" outlineLevel="0" collapsed="false">
      <c r="A546" s="13" t="s">
        <v>7201</v>
      </c>
      <c r="B546" s="15" t="s">
        <v>7202</v>
      </c>
      <c r="C546" s="13" t="s">
        <v>7203</v>
      </c>
      <c r="D546" s="13" t="s">
        <v>7204</v>
      </c>
      <c r="E546" s="13" t="s">
        <v>53</v>
      </c>
      <c r="F546" s="13" t="s">
        <v>19704</v>
      </c>
      <c r="G546" s="14" t="n">
        <f aca="false">COUNTIF(カード一覧!$I$2:$I$3170,A546)</f>
        <v>1</v>
      </c>
    </row>
    <row r="547" customFormat="false" ht="23.85" hidden="false" customHeight="false" outlineLevel="0" collapsed="false">
      <c r="A547" s="13" t="s">
        <v>7209</v>
      </c>
      <c r="B547" s="15" t="s">
        <v>7210</v>
      </c>
      <c r="C547" s="13" t="s">
        <v>7211</v>
      </c>
      <c r="D547" s="13" t="s">
        <v>7212</v>
      </c>
      <c r="E547" s="13" t="s">
        <v>52</v>
      </c>
      <c r="F547" s="13" t="s">
        <v>19705</v>
      </c>
      <c r="G547" s="14" t="n">
        <f aca="false">COUNTIF(カード一覧!$I$2:$I$3170,A547)</f>
        <v>1</v>
      </c>
    </row>
    <row r="548" customFormat="false" ht="35.05" hidden="false" customHeight="false" outlineLevel="0" collapsed="false">
      <c r="A548" s="13" t="s">
        <v>7217</v>
      </c>
      <c r="B548" s="15" t="s">
        <v>7218</v>
      </c>
      <c r="C548" s="13" t="s">
        <v>7219</v>
      </c>
      <c r="D548" s="13" t="s">
        <v>7220</v>
      </c>
      <c r="E548" s="13" t="s">
        <v>53</v>
      </c>
      <c r="F548" s="13" t="s">
        <v>19706</v>
      </c>
      <c r="G548" s="14" t="n">
        <f aca="false">COUNTIF(カード一覧!$I$2:$I$3170,A548)</f>
        <v>3</v>
      </c>
    </row>
    <row r="549" customFormat="false" ht="23.85" hidden="false" customHeight="false" outlineLevel="0" collapsed="false">
      <c r="A549" s="13" t="s">
        <v>7229</v>
      </c>
      <c r="B549" s="15" t="s">
        <v>7230</v>
      </c>
      <c r="C549" s="13" t="s">
        <v>7231</v>
      </c>
      <c r="D549" s="13" t="s">
        <v>7232</v>
      </c>
      <c r="E549" s="13" t="s">
        <v>53</v>
      </c>
      <c r="F549" s="14" t="s">
        <v>19643</v>
      </c>
      <c r="G549" s="14" t="n">
        <f aca="false">COUNTIF(カード一覧!$I$2:$I$3170,A549)</f>
        <v>1</v>
      </c>
    </row>
    <row r="550" customFormat="false" ht="35.05" hidden="false" customHeight="false" outlineLevel="0" collapsed="false">
      <c r="A550" s="13" t="s">
        <v>7238</v>
      </c>
      <c r="B550" s="15" t="s">
        <v>7239</v>
      </c>
      <c r="C550" s="13" t="s">
        <v>7240</v>
      </c>
      <c r="D550" s="13" t="s">
        <v>7241</v>
      </c>
      <c r="E550" s="13" t="s">
        <v>53</v>
      </c>
      <c r="F550" s="13" t="s">
        <v>19526</v>
      </c>
      <c r="G550" s="14" t="n">
        <f aca="false">COUNTIF(カード一覧!$I$2:$I$3170,A550)</f>
        <v>2</v>
      </c>
    </row>
    <row r="551" customFormat="false" ht="23.85" hidden="false" customHeight="false" outlineLevel="0" collapsed="false">
      <c r="A551" s="13" t="s">
        <v>7250</v>
      </c>
      <c r="B551" s="15" t="s">
        <v>7251</v>
      </c>
      <c r="C551" s="13" t="s">
        <v>7252</v>
      </c>
      <c r="D551" s="13" t="s">
        <v>7253</v>
      </c>
      <c r="E551" s="13" t="s">
        <v>52</v>
      </c>
      <c r="F551" s="13" t="s">
        <v>19707</v>
      </c>
      <c r="G551" s="14" t="n">
        <f aca="false">COUNTIF(カード一覧!$I$2:$I$3170,A551)</f>
        <v>1</v>
      </c>
    </row>
    <row r="552" customFormat="false" ht="35.05" hidden="false" customHeight="false" outlineLevel="0" collapsed="false">
      <c r="A552" s="13" t="s">
        <v>7258</v>
      </c>
      <c r="B552" s="15" t="s">
        <v>7259</v>
      </c>
      <c r="C552" s="13" t="s">
        <v>7260</v>
      </c>
      <c r="D552" s="13" t="s">
        <v>7261</v>
      </c>
      <c r="E552" s="13" t="s">
        <v>53</v>
      </c>
      <c r="F552" s="13" t="s">
        <v>19671</v>
      </c>
      <c r="G552" s="14" t="n">
        <f aca="false">COUNTIF(カード一覧!$I$2:$I$3170,A552)</f>
        <v>1</v>
      </c>
    </row>
    <row r="553" customFormat="false" ht="35.05" hidden="false" customHeight="false" outlineLevel="0" collapsed="false">
      <c r="A553" s="13" t="s">
        <v>7266</v>
      </c>
      <c r="B553" s="15" t="s">
        <v>7267</v>
      </c>
      <c r="C553" s="13" t="s">
        <v>7268</v>
      </c>
      <c r="D553" s="13" t="s">
        <v>7269</v>
      </c>
      <c r="E553" s="13" t="s">
        <v>52</v>
      </c>
      <c r="F553" s="13" t="s">
        <v>19708</v>
      </c>
      <c r="G553" s="14" t="n">
        <f aca="false">COUNTIF(カード一覧!$I$2:$I$3170,A553)</f>
        <v>1</v>
      </c>
    </row>
    <row r="554" customFormat="false" ht="35.05" hidden="false" customHeight="false" outlineLevel="0" collapsed="false">
      <c r="A554" s="13" t="s">
        <v>7274</v>
      </c>
      <c r="B554" s="15" t="s">
        <v>7275</v>
      </c>
      <c r="C554" s="13" t="s">
        <v>7276</v>
      </c>
      <c r="D554" s="13" t="s">
        <v>7277</v>
      </c>
      <c r="E554" s="13" t="s">
        <v>53</v>
      </c>
      <c r="F554" s="13" t="s">
        <v>19706</v>
      </c>
      <c r="G554" s="14" t="n">
        <f aca="false">COUNTIF(カード一覧!$I$2:$I$3170,A554)</f>
        <v>1</v>
      </c>
    </row>
    <row r="555" customFormat="false" ht="15" hidden="false" customHeight="false" outlineLevel="0" collapsed="false">
      <c r="A555" s="13" t="s">
        <v>7292</v>
      </c>
      <c r="B555" s="15" t="s">
        <v>7293</v>
      </c>
      <c r="C555" s="13" t="s">
        <v>7294</v>
      </c>
      <c r="D555" s="13" t="s">
        <v>7295</v>
      </c>
      <c r="E555" s="13" t="s">
        <v>53</v>
      </c>
      <c r="F555" s="14" t="s">
        <v>19709</v>
      </c>
      <c r="G555" s="14" t="n">
        <f aca="false">COUNTIF(カード一覧!$I$2:$I$3170,A555)</f>
        <v>1</v>
      </c>
    </row>
    <row r="556" customFormat="false" ht="23.85" hidden="false" customHeight="false" outlineLevel="0" collapsed="false">
      <c r="A556" s="13" t="s">
        <v>7299</v>
      </c>
      <c r="B556" s="15" t="s">
        <v>7300</v>
      </c>
      <c r="C556" s="13" t="s">
        <v>7301</v>
      </c>
      <c r="D556" s="13" t="s">
        <v>7302</v>
      </c>
      <c r="E556" s="13" t="s">
        <v>56</v>
      </c>
      <c r="F556" s="14" t="s">
        <v>19710</v>
      </c>
      <c r="G556" s="14" t="n">
        <f aca="false">COUNTIF(カード一覧!$I$2:$I$3170,A556)</f>
        <v>1</v>
      </c>
    </row>
    <row r="557" customFormat="false" ht="35.05" hidden="false" customHeight="false" outlineLevel="0" collapsed="false">
      <c r="A557" s="13" t="s">
        <v>7306</v>
      </c>
      <c r="B557" s="15" t="s">
        <v>7307</v>
      </c>
      <c r="C557" s="13" t="s">
        <v>7308</v>
      </c>
      <c r="D557" s="13" t="s">
        <v>7309</v>
      </c>
      <c r="E557" s="13" t="s">
        <v>56</v>
      </c>
      <c r="F557" s="14" t="s">
        <v>19710</v>
      </c>
      <c r="G557" s="14" t="n">
        <f aca="false">COUNTIF(カード一覧!$I$2:$I$3170,A557)</f>
        <v>1</v>
      </c>
    </row>
    <row r="558" customFormat="false" ht="35.05" hidden="false" customHeight="false" outlineLevel="0" collapsed="false">
      <c r="A558" s="13" t="s">
        <v>7314</v>
      </c>
      <c r="B558" s="15" t="s">
        <v>7315</v>
      </c>
      <c r="C558" s="13" t="s">
        <v>7316</v>
      </c>
      <c r="D558" s="13" t="s">
        <v>7317</v>
      </c>
      <c r="E558" s="13" t="s">
        <v>53</v>
      </c>
      <c r="F558" s="13" t="s">
        <v>19711</v>
      </c>
      <c r="G558" s="14" t="n">
        <f aca="false">COUNTIF(カード一覧!$I$2:$I$3170,A558)</f>
        <v>1</v>
      </c>
    </row>
    <row r="559" customFormat="false" ht="23.85" hidden="false" customHeight="false" outlineLevel="0" collapsed="false">
      <c r="A559" s="13" t="s">
        <v>7323</v>
      </c>
      <c r="B559" s="15" t="s">
        <v>7324</v>
      </c>
      <c r="C559" s="13" t="s">
        <v>7325</v>
      </c>
      <c r="D559" s="13" t="s">
        <v>7326</v>
      </c>
      <c r="E559" s="13" t="s">
        <v>53</v>
      </c>
      <c r="F559" s="13" t="s">
        <v>19712</v>
      </c>
      <c r="G559" s="14" t="n">
        <f aca="false">COUNTIF(カード一覧!$I$2:$I$3170,A559)</f>
        <v>3</v>
      </c>
    </row>
    <row r="560" customFormat="false" ht="23.85" hidden="false" customHeight="false" outlineLevel="0" collapsed="false">
      <c r="A560" s="13" t="s">
        <v>7341</v>
      </c>
      <c r="B560" s="15" t="s">
        <v>7342</v>
      </c>
      <c r="C560" s="13" t="s">
        <v>7343</v>
      </c>
      <c r="D560" s="13" t="s">
        <v>7344</v>
      </c>
      <c r="E560" s="13" t="s">
        <v>52</v>
      </c>
      <c r="F560" s="13" t="s">
        <v>19713</v>
      </c>
      <c r="G560" s="14" t="n">
        <f aca="false">COUNTIF(カード一覧!$I$2:$I$3170,A560)</f>
        <v>2</v>
      </c>
    </row>
    <row r="561" customFormat="false" ht="35.05" hidden="false" customHeight="false" outlineLevel="0" collapsed="false">
      <c r="A561" s="13" t="s">
        <v>7354</v>
      </c>
      <c r="B561" s="15" t="s">
        <v>7355</v>
      </c>
      <c r="C561" s="13" t="s">
        <v>7356</v>
      </c>
      <c r="D561" s="13" t="s">
        <v>7357</v>
      </c>
      <c r="E561" s="13" t="s">
        <v>52</v>
      </c>
      <c r="F561" s="13" t="s">
        <v>19714</v>
      </c>
      <c r="G561" s="14" t="n">
        <f aca="false">COUNTIF(カード一覧!$I$2:$I$3170,A561)</f>
        <v>2</v>
      </c>
    </row>
    <row r="562" customFormat="false" ht="23.85" hidden="false" customHeight="false" outlineLevel="0" collapsed="false">
      <c r="A562" s="13" t="s">
        <v>7361</v>
      </c>
      <c r="B562" s="15" t="s">
        <v>7362</v>
      </c>
      <c r="C562" s="13" t="s">
        <v>7363</v>
      </c>
      <c r="D562" s="13" t="s">
        <v>7364</v>
      </c>
      <c r="E562" s="13" t="s">
        <v>56</v>
      </c>
      <c r="F562" s="14" t="s">
        <v>19710</v>
      </c>
      <c r="G562" s="14" t="n">
        <f aca="false">COUNTIF(カード一覧!$I$2:$I$3170,A562)</f>
        <v>1</v>
      </c>
    </row>
    <row r="563" customFormat="false" ht="35.05" hidden="false" customHeight="false" outlineLevel="0" collapsed="false">
      <c r="A563" s="13" t="s">
        <v>7371</v>
      </c>
      <c r="B563" s="15" t="s">
        <v>7372</v>
      </c>
      <c r="C563" s="13" t="s">
        <v>7373</v>
      </c>
      <c r="D563" s="13" t="s">
        <v>7374</v>
      </c>
      <c r="E563" s="13" t="s">
        <v>53</v>
      </c>
      <c r="F563" s="13" t="s">
        <v>19715</v>
      </c>
      <c r="G563" s="14" t="n">
        <f aca="false">COUNTIF(カード一覧!$I$2:$I$3170,A563)</f>
        <v>1</v>
      </c>
    </row>
    <row r="564" customFormat="false" ht="35.05" hidden="false" customHeight="false" outlineLevel="0" collapsed="false">
      <c r="A564" s="13" t="s">
        <v>7378</v>
      </c>
      <c r="B564" s="15" t="s">
        <v>7379</v>
      </c>
      <c r="C564" s="13" t="s">
        <v>7380</v>
      </c>
      <c r="D564" s="13" t="s">
        <v>7381</v>
      </c>
      <c r="E564" s="13" t="s">
        <v>52</v>
      </c>
      <c r="F564" s="13" t="s">
        <v>19713</v>
      </c>
      <c r="G564" s="14" t="n">
        <f aca="false">COUNTIF(カード一覧!$I$2:$I$3170,A564)</f>
        <v>1</v>
      </c>
    </row>
    <row r="565" customFormat="false" ht="46.25" hidden="false" customHeight="false" outlineLevel="0" collapsed="false">
      <c r="A565" s="13" t="s">
        <v>7387</v>
      </c>
      <c r="B565" s="15" t="s">
        <v>7388</v>
      </c>
      <c r="C565" s="13" t="s">
        <v>7389</v>
      </c>
      <c r="D565" s="13" t="s">
        <v>7390</v>
      </c>
      <c r="E565" s="13" t="s">
        <v>53</v>
      </c>
      <c r="F565" s="14" t="s">
        <v>19709</v>
      </c>
      <c r="G565" s="14" t="n">
        <f aca="false">COUNTIF(カード一覧!$I$2:$I$3170,A565)</f>
        <v>1</v>
      </c>
    </row>
    <row r="566" customFormat="false" ht="23.85" hidden="false" customHeight="false" outlineLevel="0" collapsed="false">
      <c r="A566" s="13" t="s">
        <v>7395</v>
      </c>
      <c r="B566" s="15" t="s">
        <v>7396</v>
      </c>
      <c r="C566" s="13" t="s">
        <v>7397</v>
      </c>
      <c r="D566" s="13" t="s">
        <v>7398</v>
      </c>
      <c r="E566" s="13" t="s">
        <v>53</v>
      </c>
      <c r="F566" s="14" t="s">
        <v>19709</v>
      </c>
      <c r="G566" s="14" t="n">
        <f aca="false">COUNTIF(カード一覧!$I$2:$I$3170,A566)</f>
        <v>1</v>
      </c>
    </row>
    <row r="567" customFormat="false" ht="23.85" hidden="false" customHeight="false" outlineLevel="0" collapsed="false">
      <c r="A567" s="13" t="s">
        <v>7404</v>
      </c>
      <c r="B567" s="15" t="s">
        <v>7405</v>
      </c>
      <c r="C567" s="13" t="s">
        <v>7406</v>
      </c>
      <c r="D567" s="13" t="s">
        <v>7407</v>
      </c>
      <c r="E567" s="13" t="s">
        <v>55</v>
      </c>
      <c r="F567" s="14" t="s">
        <v>19716</v>
      </c>
      <c r="G567" s="14" t="n">
        <f aca="false">COUNTIF(カード一覧!$I$2:$I$3170,A567)</f>
        <v>13</v>
      </c>
    </row>
    <row r="568" customFormat="false" ht="23.85" hidden="false" customHeight="false" outlineLevel="0" collapsed="false">
      <c r="A568" s="13" t="s">
        <v>7412</v>
      </c>
      <c r="B568" s="15" t="s">
        <v>7413</v>
      </c>
      <c r="C568" s="13" t="s">
        <v>7414</v>
      </c>
      <c r="D568" s="13" t="s">
        <v>7415</v>
      </c>
      <c r="E568" s="13" t="s">
        <v>53</v>
      </c>
      <c r="F568" s="13" t="s">
        <v>19715</v>
      </c>
      <c r="G568" s="14" t="n">
        <f aca="false">COUNTIF(カード一覧!$I$2:$I$3170,A568)</f>
        <v>1</v>
      </c>
    </row>
    <row r="569" customFormat="false" ht="23.85" hidden="false" customHeight="false" outlineLevel="0" collapsed="false">
      <c r="A569" s="13" t="s">
        <v>7448</v>
      </c>
      <c r="B569" s="15" t="s">
        <v>7449</v>
      </c>
      <c r="C569" s="13" t="s">
        <v>7450</v>
      </c>
      <c r="D569" s="13" t="s">
        <v>7451</v>
      </c>
      <c r="E569" s="13" t="s">
        <v>52</v>
      </c>
      <c r="F569" s="13" t="s">
        <v>19677</v>
      </c>
      <c r="G569" s="14" t="n">
        <f aca="false">COUNTIF(カード一覧!$I$2:$I$3170,A569)</f>
        <v>1</v>
      </c>
    </row>
    <row r="570" customFormat="false" ht="23.85" hidden="false" customHeight="false" outlineLevel="0" collapsed="false">
      <c r="A570" s="13" t="s">
        <v>7458</v>
      </c>
      <c r="B570" s="15" t="s">
        <v>7459</v>
      </c>
      <c r="C570" s="13" t="s">
        <v>7460</v>
      </c>
      <c r="D570" s="13" t="s">
        <v>7461</v>
      </c>
      <c r="E570" s="13" t="s">
        <v>56</v>
      </c>
      <c r="F570" s="14" t="s">
        <v>19717</v>
      </c>
      <c r="G570" s="14" t="n">
        <f aca="false">COUNTIF(カード一覧!$I$2:$I$3170,A570)</f>
        <v>1</v>
      </c>
    </row>
    <row r="571" customFormat="false" ht="23.85" hidden="false" customHeight="false" outlineLevel="0" collapsed="false">
      <c r="A571" s="13" t="s">
        <v>7467</v>
      </c>
      <c r="B571" s="15" t="s">
        <v>7468</v>
      </c>
      <c r="C571" s="13" t="s">
        <v>7469</v>
      </c>
      <c r="D571" s="13" t="s">
        <v>7470</v>
      </c>
      <c r="E571" s="13" t="s">
        <v>53</v>
      </c>
      <c r="F571" s="14" t="s">
        <v>19643</v>
      </c>
      <c r="G571" s="14" t="n">
        <f aca="false">COUNTIF(カード一覧!$I$2:$I$3170,A571)</f>
        <v>1</v>
      </c>
    </row>
    <row r="572" customFormat="false" ht="23.85" hidden="false" customHeight="false" outlineLevel="0" collapsed="false">
      <c r="A572" s="13" t="s">
        <v>7476</v>
      </c>
      <c r="B572" s="15" t="s">
        <v>7477</v>
      </c>
      <c r="C572" s="13" t="s">
        <v>7478</v>
      </c>
      <c r="D572" s="13" t="s">
        <v>7479</v>
      </c>
      <c r="E572" s="13" t="s">
        <v>56</v>
      </c>
      <c r="F572" s="14" t="s">
        <v>19717</v>
      </c>
      <c r="G572" s="14" t="n">
        <f aca="false">COUNTIF(カード一覧!$I$2:$I$3170,A572)</f>
        <v>1</v>
      </c>
    </row>
    <row r="573" customFormat="false" ht="23.85" hidden="false" customHeight="false" outlineLevel="0" collapsed="false">
      <c r="A573" s="13" t="s">
        <v>7486</v>
      </c>
      <c r="B573" s="15" t="s">
        <v>7487</v>
      </c>
      <c r="C573" s="13" t="s">
        <v>7488</v>
      </c>
      <c r="D573" s="13" t="s">
        <v>7489</v>
      </c>
      <c r="E573" s="13" t="s">
        <v>52</v>
      </c>
      <c r="F573" s="13" t="s">
        <v>19718</v>
      </c>
      <c r="G573" s="14" t="n">
        <f aca="false">COUNTIF(カード一覧!$I$2:$I$3170,A573)</f>
        <v>1</v>
      </c>
    </row>
    <row r="574" customFormat="false" ht="35.05" hidden="false" customHeight="false" outlineLevel="0" collapsed="false">
      <c r="A574" s="13" t="s">
        <v>7495</v>
      </c>
      <c r="B574" s="15" t="s">
        <v>7496</v>
      </c>
      <c r="C574" s="13" t="s">
        <v>7497</v>
      </c>
      <c r="D574" s="13" t="s">
        <v>7498</v>
      </c>
      <c r="E574" s="13" t="s">
        <v>52</v>
      </c>
      <c r="F574" s="13" t="s">
        <v>19674</v>
      </c>
      <c r="G574" s="14" t="n">
        <f aca="false">COUNTIF(カード一覧!$I$2:$I$3170,A574)</f>
        <v>1</v>
      </c>
    </row>
    <row r="575" customFormat="false" ht="35.05" hidden="false" customHeight="false" outlineLevel="0" collapsed="false">
      <c r="A575" s="13" t="s">
        <v>7504</v>
      </c>
      <c r="B575" s="15" t="s">
        <v>7505</v>
      </c>
      <c r="C575" s="13" t="s">
        <v>7506</v>
      </c>
      <c r="D575" s="13" t="s">
        <v>7507</v>
      </c>
      <c r="E575" s="13" t="s">
        <v>52</v>
      </c>
      <c r="F575" s="13" t="s">
        <v>19677</v>
      </c>
      <c r="G575" s="14" t="n">
        <f aca="false">COUNTIF(カード一覧!$I$2:$I$3170,A575)</f>
        <v>1</v>
      </c>
    </row>
    <row r="576" customFormat="false" ht="23.85" hidden="false" customHeight="false" outlineLevel="0" collapsed="false">
      <c r="A576" s="13" t="s">
        <v>7513</v>
      </c>
      <c r="B576" s="15" t="s">
        <v>7514</v>
      </c>
      <c r="C576" s="13" t="s">
        <v>7515</v>
      </c>
      <c r="D576" s="13" t="s">
        <v>7516</v>
      </c>
      <c r="E576" s="13" t="s">
        <v>53</v>
      </c>
      <c r="F576" s="13" t="s">
        <v>19719</v>
      </c>
      <c r="G576" s="14" t="n">
        <f aca="false">COUNTIF(カード一覧!$I$2:$I$3170,A576)</f>
        <v>1</v>
      </c>
    </row>
    <row r="577" customFormat="false" ht="23.85" hidden="false" customHeight="false" outlineLevel="0" collapsed="false">
      <c r="A577" s="13" t="s">
        <v>7522</v>
      </c>
      <c r="B577" s="15" t="s">
        <v>7523</v>
      </c>
      <c r="C577" s="13" t="s">
        <v>7524</v>
      </c>
      <c r="D577" s="13" t="s">
        <v>7525</v>
      </c>
      <c r="E577" s="13" t="s">
        <v>53</v>
      </c>
      <c r="F577" s="14" t="s">
        <v>19643</v>
      </c>
      <c r="G577" s="14" t="n">
        <f aca="false">COUNTIF(カード一覧!$I$2:$I$3170,A577)</f>
        <v>1</v>
      </c>
    </row>
    <row r="578" customFormat="false" ht="23.85" hidden="false" customHeight="false" outlineLevel="0" collapsed="false">
      <c r="A578" s="13" t="s">
        <v>7531</v>
      </c>
      <c r="B578" s="15" t="s">
        <v>7532</v>
      </c>
      <c r="C578" s="13" t="s">
        <v>7533</v>
      </c>
      <c r="D578" s="13" t="s">
        <v>7534</v>
      </c>
      <c r="E578" s="13" t="s">
        <v>53</v>
      </c>
      <c r="F578" s="14" t="s">
        <v>19720</v>
      </c>
      <c r="G578" s="14" t="n">
        <f aca="false">COUNTIF(カード一覧!$I$2:$I$3170,A578)</f>
        <v>1</v>
      </c>
    </row>
    <row r="579" customFormat="false" ht="23.85" hidden="false" customHeight="false" outlineLevel="0" collapsed="false">
      <c r="A579" s="13" t="s">
        <v>7541</v>
      </c>
      <c r="B579" s="15" t="s">
        <v>7542</v>
      </c>
      <c r="C579" s="13" t="s">
        <v>7543</v>
      </c>
      <c r="D579" s="13" t="s">
        <v>7544</v>
      </c>
      <c r="E579" s="13" t="s">
        <v>52</v>
      </c>
      <c r="F579" s="13" t="s">
        <v>19721</v>
      </c>
      <c r="G579" s="14" t="n">
        <f aca="false">COUNTIF(カード一覧!$I$2:$I$3170,A579)</f>
        <v>1</v>
      </c>
    </row>
    <row r="580" customFormat="false" ht="23.85" hidden="false" customHeight="false" outlineLevel="0" collapsed="false">
      <c r="A580" s="13" t="s">
        <v>7550</v>
      </c>
      <c r="B580" s="15" t="s">
        <v>7551</v>
      </c>
      <c r="C580" s="13" t="s">
        <v>7552</v>
      </c>
      <c r="D580" s="13" t="s">
        <v>7553</v>
      </c>
      <c r="E580" s="13" t="s">
        <v>53</v>
      </c>
      <c r="F580" s="13" t="s">
        <v>19722</v>
      </c>
      <c r="G580" s="14" t="n">
        <f aca="false">COUNTIF(カード一覧!$I$2:$I$3170,A580)</f>
        <v>1</v>
      </c>
    </row>
    <row r="581" customFormat="false" ht="15" hidden="false" customHeight="false" outlineLevel="0" collapsed="false">
      <c r="A581" s="13" t="s">
        <v>7560</v>
      </c>
      <c r="B581" s="15" t="s">
        <v>7561</v>
      </c>
      <c r="C581" s="13" t="s">
        <v>7562</v>
      </c>
      <c r="D581" s="13" t="s">
        <v>7563</v>
      </c>
      <c r="E581" s="13" t="s">
        <v>53</v>
      </c>
      <c r="F581" s="14" t="s">
        <v>19723</v>
      </c>
      <c r="G581" s="14" t="n">
        <f aca="false">COUNTIF(カード一覧!$I$2:$I$3170,A581)</f>
        <v>2</v>
      </c>
    </row>
    <row r="582" customFormat="false" ht="23.85" hidden="false" customHeight="false" outlineLevel="0" collapsed="false">
      <c r="A582" s="13" t="s">
        <v>7568</v>
      </c>
      <c r="B582" s="15" t="s">
        <v>7569</v>
      </c>
      <c r="C582" s="13" t="s">
        <v>7570</v>
      </c>
      <c r="D582" s="13" t="s">
        <v>7571</v>
      </c>
      <c r="E582" s="13" t="s">
        <v>53</v>
      </c>
      <c r="F582" s="14" t="s">
        <v>19724</v>
      </c>
      <c r="G582" s="14" t="n">
        <f aca="false">COUNTIF(カード一覧!$I$2:$I$3170,A582)</f>
        <v>1</v>
      </c>
    </row>
    <row r="583" customFormat="false" ht="23.85" hidden="false" customHeight="false" outlineLevel="0" collapsed="false">
      <c r="A583" s="13" t="s">
        <v>7581</v>
      </c>
      <c r="B583" s="15" t="s">
        <v>7582</v>
      </c>
      <c r="C583" s="13" t="s">
        <v>7583</v>
      </c>
      <c r="D583" s="13" t="s">
        <v>7584</v>
      </c>
      <c r="E583" s="13" t="s">
        <v>53</v>
      </c>
      <c r="F583" s="14" t="s">
        <v>19725</v>
      </c>
      <c r="G583" s="14" t="n">
        <f aca="false">COUNTIF(カード一覧!$I$2:$I$3170,A583)</f>
        <v>1</v>
      </c>
    </row>
    <row r="584" customFormat="false" ht="35.05" hidden="false" customHeight="false" outlineLevel="0" collapsed="false">
      <c r="A584" s="13" t="s">
        <v>7588</v>
      </c>
      <c r="B584" s="15" t="s">
        <v>7589</v>
      </c>
      <c r="C584" s="13" t="s">
        <v>7590</v>
      </c>
      <c r="D584" s="13" t="s">
        <v>7591</v>
      </c>
      <c r="E584" s="13" t="s">
        <v>53</v>
      </c>
      <c r="F584" s="14" t="s">
        <v>19726</v>
      </c>
      <c r="G584" s="14" t="n">
        <f aca="false">COUNTIF(カード一覧!$I$2:$I$3170,A584)</f>
        <v>1</v>
      </c>
    </row>
    <row r="585" customFormat="false" ht="46.25" hidden="false" customHeight="false" outlineLevel="0" collapsed="false">
      <c r="A585" s="13" t="s">
        <v>7597</v>
      </c>
      <c r="B585" s="15" t="s">
        <v>7598</v>
      </c>
      <c r="C585" s="13" t="s">
        <v>7599</v>
      </c>
      <c r="D585" s="13" t="s">
        <v>7600</v>
      </c>
      <c r="E585" s="13" t="s">
        <v>53</v>
      </c>
      <c r="F585" s="14" t="s">
        <v>19727</v>
      </c>
      <c r="G585" s="14" t="n">
        <f aca="false">COUNTIF(カード一覧!$I$2:$I$3170,A585)</f>
        <v>1</v>
      </c>
    </row>
    <row r="586" customFormat="false" ht="35.05" hidden="false" customHeight="false" outlineLevel="0" collapsed="false">
      <c r="A586" s="13" t="s">
        <v>7604</v>
      </c>
      <c r="B586" s="15" t="s">
        <v>7605</v>
      </c>
      <c r="C586" s="13" t="s">
        <v>7606</v>
      </c>
      <c r="D586" s="13" t="s">
        <v>7607</v>
      </c>
      <c r="E586" s="13" t="s">
        <v>53</v>
      </c>
      <c r="F586" s="14" t="s">
        <v>19724</v>
      </c>
      <c r="G586" s="14" t="n">
        <f aca="false">COUNTIF(カード一覧!$I$2:$I$3170,A586)</f>
        <v>1</v>
      </c>
    </row>
    <row r="587" customFormat="false" ht="23.85" hidden="false" customHeight="false" outlineLevel="0" collapsed="false">
      <c r="A587" s="13" t="s">
        <v>7611</v>
      </c>
      <c r="B587" s="15" t="s">
        <v>7612</v>
      </c>
      <c r="C587" s="13" t="s">
        <v>7613</v>
      </c>
      <c r="D587" s="13" t="s">
        <v>7614</v>
      </c>
      <c r="E587" s="13" t="s">
        <v>53</v>
      </c>
      <c r="F587" s="14" t="s">
        <v>19727</v>
      </c>
      <c r="G587" s="14" t="n">
        <f aca="false">COUNTIF(カード一覧!$I$2:$I$3170,A587)</f>
        <v>1</v>
      </c>
    </row>
    <row r="588" customFormat="false" ht="23.85" hidden="false" customHeight="false" outlineLevel="0" collapsed="false">
      <c r="A588" s="13" t="s">
        <v>7620</v>
      </c>
      <c r="B588" s="15" t="s">
        <v>7621</v>
      </c>
      <c r="C588" s="14"/>
      <c r="D588" s="13" t="s">
        <v>7622</v>
      </c>
      <c r="E588" s="13" t="s">
        <v>56</v>
      </c>
      <c r="F588" s="14" t="s">
        <v>19728</v>
      </c>
      <c r="G588" s="14" t="n">
        <f aca="false">COUNTIF(カード一覧!$I$2:$I$3170,A588)</f>
        <v>1</v>
      </c>
    </row>
    <row r="589" customFormat="false" ht="35.05" hidden="false" customHeight="false" outlineLevel="0" collapsed="false">
      <c r="A589" s="13" t="s">
        <v>7629</v>
      </c>
      <c r="B589" s="15" t="s">
        <v>7630</v>
      </c>
      <c r="C589" s="13" t="s">
        <v>7631</v>
      </c>
      <c r="D589" s="13" t="s">
        <v>7632</v>
      </c>
      <c r="E589" s="13" t="s">
        <v>53</v>
      </c>
      <c r="F589" s="14" t="s">
        <v>19724</v>
      </c>
      <c r="G589" s="14" t="n">
        <f aca="false">COUNTIF(カード一覧!$I$2:$I$3170,A589)</f>
        <v>1</v>
      </c>
    </row>
    <row r="590" customFormat="false" ht="35.05" hidden="false" customHeight="false" outlineLevel="0" collapsed="false">
      <c r="A590" s="13" t="s">
        <v>7636</v>
      </c>
      <c r="B590" s="15" t="s">
        <v>7637</v>
      </c>
      <c r="C590" s="13" t="s">
        <v>7638</v>
      </c>
      <c r="D590" s="13" t="s">
        <v>7639</v>
      </c>
      <c r="E590" s="13" t="s">
        <v>52</v>
      </c>
      <c r="F590" s="13" t="s">
        <v>19729</v>
      </c>
      <c r="G590" s="14" t="n">
        <f aca="false">COUNTIF(カード一覧!$I$2:$I$3170,A590)</f>
        <v>1</v>
      </c>
    </row>
    <row r="591" customFormat="false" ht="23.85" hidden="false" customHeight="false" outlineLevel="0" collapsed="false">
      <c r="A591" s="13" t="s">
        <v>7646</v>
      </c>
      <c r="B591" s="15" t="s">
        <v>7647</v>
      </c>
      <c r="C591" s="13" t="s">
        <v>7648</v>
      </c>
      <c r="D591" s="13" t="s">
        <v>7649</v>
      </c>
      <c r="E591" s="13" t="s">
        <v>53</v>
      </c>
      <c r="F591" s="14" t="s">
        <v>19730</v>
      </c>
      <c r="G591" s="14" t="n">
        <f aca="false">COUNTIF(カード一覧!$I$2:$I$3170,A591)</f>
        <v>1</v>
      </c>
    </row>
    <row r="592" customFormat="false" ht="23.85" hidden="false" customHeight="false" outlineLevel="0" collapsed="false">
      <c r="A592" s="13" t="s">
        <v>7653</v>
      </c>
      <c r="B592" s="15" t="s">
        <v>7654</v>
      </c>
      <c r="C592" s="13" t="s">
        <v>7655</v>
      </c>
      <c r="D592" s="13" t="s">
        <v>7656</v>
      </c>
      <c r="E592" s="13" t="s">
        <v>55</v>
      </c>
      <c r="F592" s="14" t="s">
        <v>19731</v>
      </c>
      <c r="G592" s="14" t="n">
        <f aca="false">COUNTIF(カード一覧!$I$2:$I$3170,A592)</f>
        <v>1</v>
      </c>
    </row>
    <row r="593" customFormat="false" ht="15" hidden="false" customHeight="false" outlineLevel="0" collapsed="false">
      <c r="A593" s="13" t="s">
        <v>7660</v>
      </c>
      <c r="B593" s="15" t="s">
        <v>7661</v>
      </c>
      <c r="C593" s="13" t="s">
        <v>7662</v>
      </c>
      <c r="D593" s="13" t="s">
        <v>7663</v>
      </c>
      <c r="E593" s="13" t="s">
        <v>53</v>
      </c>
      <c r="F593" s="14" t="s">
        <v>19723</v>
      </c>
      <c r="G593" s="14" t="n">
        <f aca="false">COUNTIF(カード一覧!$I$2:$I$3170,A593)</f>
        <v>2</v>
      </c>
    </row>
    <row r="594" customFormat="false" ht="23.85" hidden="false" customHeight="false" outlineLevel="0" collapsed="false">
      <c r="A594" s="13" t="s">
        <v>7667</v>
      </c>
      <c r="B594" s="15" t="s">
        <v>7668</v>
      </c>
      <c r="C594" s="13" t="s">
        <v>7669</v>
      </c>
      <c r="D594" s="13" t="s">
        <v>7670</v>
      </c>
      <c r="E594" s="13" t="s">
        <v>53</v>
      </c>
      <c r="F594" s="14" t="s">
        <v>19724</v>
      </c>
      <c r="G594" s="14" t="n">
        <f aca="false">COUNTIF(カード一覧!$I$2:$I$3170,A594)</f>
        <v>1</v>
      </c>
    </row>
    <row r="595" customFormat="false" ht="23.85" hidden="false" customHeight="false" outlineLevel="0" collapsed="false">
      <c r="A595" s="13" t="s">
        <v>7674</v>
      </c>
      <c r="B595" s="15" t="s">
        <v>7675</v>
      </c>
      <c r="C595" s="13" t="s">
        <v>7676</v>
      </c>
      <c r="D595" s="13" t="s">
        <v>7677</v>
      </c>
      <c r="E595" s="13" t="s">
        <v>53</v>
      </c>
      <c r="F595" s="14" t="s">
        <v>19724</v>
      </c>
      <c r="G595" s="14" t="n">
        <f aca="false">COUNTIF(カード一覧!$I$2:$I$3170,A595)</f>
        <v>1</v>
      </c>
    </row>
    <row r="596" customFormat="false" ht="23.85" hidden="false" customHeight="false" outlineLevel="0" collapsed="false">
      <c r="A596" s="13" t="s">
        <v>7684</v>
      </c>
      <c r="B596" s="15" t="s">
        <v>7685</v>
      </c>
      <c r="C596" s="13" t="s">
        <v>7686</v>
      </c>
      <c r="D596" s="13" t="s">
        <v>7687</v>
      </c>
      <c r="E596" s="13" t="s">
        <v>53</v>
      </c>
      <c r="F596" s="14" t="s">
        <v>19724</v>
      </c>
      <c r="G596" s="14" t="n">
        <f aca="false">COUNTIF(カード一覧!$I$2:$I$3170,A596)</f>
        <v>1</v>
      </c>
    </row>
    <row r="597" customFormat="false" ht="23.85" hidden="false" customHeight="false" outlineLevel="0" collapsed="false">
      <c r="A597" s="13" t="s">
        <v>7694</v>
      </c>
      <c r="B597" s="15" t="s">
        <v>7695</v>
      </c>
      <c r="C597" s="14"/>
      <c r="D597" s="13" t="s">
        <v>7696</v>
      </c>
      <c r="E597" s="13" t="s">
        <v>53</v>
      </c>
      <c r="F597" s="14" t="s">
        <v>19732</v>
      </c>
      <c r="G597" s="14" t="n">
        <f aca="false">COUNTIF(カード一覧!$I$2:$I$3170,A597)</f>
        <v>3</v>
      </c>
    </row>
    <row r="598" customFormat="false" ht="35.05" hidden="false" customHeight="false" outlineLevel="0" collapsed="false">
      <c r="A598" s="13" t="s">
        <v>7712</v>
      </c>
      <c r="B598" s="15" t="s">
        <v>7713</v>
      </c>
      <c r="C598" s="13" t="s">
        <v>7714</v>
      </c>
      <c r="D598" s="13" t="s">
        <v>7715</v>
      </c>
      <c r="E598" s="13" t="s">
        <v>53</v>
      </c>
      <c r="F598" s="13" t="s">
        <v>19495</v>
      </c>
      <c r="G598" s="14" t="n">
        <f aca="false">COUNTIF(カード一覧!$I$2:$I$3170,A598)</f>
        <v>1</v>
      </c>
    </row>
    <row r="599" customFormat="false" ht="35.05" hidden="false" customHeight="false" outlineLevel="0" collapsed="false">
      <c r="A599" s="13" t="s">
        <v>7722</v>
      </c>
      <c r="B599" s="15" t="s">
        <v>7723</v>
      </c>
      <c r="C599" s="13" t="s">
        <v>7724</v>
      </c>
      <c r="D599" s="13" t="s">
        <v>7725</v>
      </c>
      <c r="E599" s="13" t="s">
        <v>53</v>
      </c>
      <c r="F599" s="13" t="s">
        <v>19733</v>
      </c>
      <c r="G599" s="14" t="n">
        <f aca="false">COUNTIF(カード一覧!$I$2:$I$3170,A599)</f>
        <v>1</v>
      </c>
    </row>
    <row r="600" customFormat="false" ht="23.85" hidden="false" customHeight="false" outlineLevel="0" collapsed="false">
      <c r="A600" s="13" t="s">
        <v>7737</v>
      </c>
      <c r="B600" s="15" t="s">
        <v>7738</v>
      </c>
      <c r="C600" s="13" t="s">
        <v>7739</v>
      </c>
      <c r="D600" s="13" t="s">
        <v>7740</v>
      </c>
      <c r="E600" s="13" t="s">
        <v>52</v>
      </c>
      <c r="F600" s="13" t="s">
        <v>19721</v>
      </c>
      <c r="G600" s="14" t="n">
        <f aca="false">COUNTIF(カード一覧!$I$2:$I$3170,A600)</f>
        <v>2</v>
      </c>
    </row>
    <row r="601" customFormat="false" ht="23.85" hidden="false" customHeight="false" outlineLevel="0" collapsed="false">
      <c r="A601" s="13" t="s">
        <v>7746</v>
      </c>
      <c r="B601" s="15" t="s">
        <v>7747</v>
      </c>
      <c r="C601" s="13" t="s">
        <v>7748</v>
      </c>
      <c r="D601" s="13" t="s">
        <v>7749</v>
      </c>
      <c r="E601" s="13" t="s">
        <v>53</v>
      </c>
      <c r="F601" s="13" t="s">
        <v>19719</v>
      </c>
      <c r="G601" s="14" t="n">
        <f aca="false">COUNTIF(カード一覧!$I$2:$I$3170,A601)</f>
        <v>2</v>
      </c>
    </row>
    <row r="602" customFormat="false" ht="15" hidden="false" customHeight="false" outlineLevel="0" collapsed="false">
      <c r="A602" s="13" t="s">
        <v>7756</v>
      </c>
      <c r="B602" s="15" t="s">
        <v>7757</v>
      </c>
      <c r="C602" s="13" t="s">
        <v>7758</v>
      </c>
      <c r="D602" s="13" t="s">
        <v>7759</v>
      </c>
      <c r="E602" s="13" t="s">
        <v>53</v>
      </c>
      <c r="F602" s="13" t="s">
        <v>19734</v>
      </c>
      <c r="G602" s="14" t="n">
        <f aca="false">COUNTIF(カード一覧!$I$2:$I$3170,A602)</f>
        <v>2</v>
      </c>
    </row>
    <row r="603" customFormat="false" ht="23.85" hidden="false" customHeight="false" outlineLevel="0" collapsed="false">
      <c r="A603" s="13" t="s">
        <v>7771</v>
      </c>
      <c r="B603" s="15" t="s">
        <v>7772</v>
      </c>
      <c r="C603" s="13" t="s">
        <v>7773</v>
      </c>
      <c r="D603" s="13" t="s">
        <v>7774</v>
      </c>
      <c r="E603" s="13" t="s">
        <v>53</v>
      </c>
      <c r="F603" s="14" t="s">
        <v>19703</v>
      </c>
      <c r="G603" s="14" t="n">
        <f aca="false">COUNTIF(カード一覧!$I$2:$I$3170,A603)</f>
        <v>1</v>
      </c>
    </row>
    <row r="604" customFormat="false" ht="23.85" hidden="false" customHeight="false" outlineLevel="0" collapsed="false">
      <c r="A604" s="13" t="s">
        <v>7781</v>
      </c>
      <c r="B604" s="15" t="s">
        <v>7782</v>
      </c>
      <c r="C604" s="13" t="s">
        <v>7783</v>
      </c>
      <c r="D604" s="13" t="s">
        <v>7784</v>
      </c>
      <c r="E604" s="13" t="s">
        <v>53</v>
      </c>
      <c r="F604" s="14" t="s">
        <v>19703</v>
      </c>
      <c r="G604" s="14" t="n">
        <f aca="false">COUNTIF(カード一覧!$I$2:$I$3170,A604)</f>
        <v>1</v>
      </c>
    </row>
    <row r="605" customFormat="false" ht="23.85" hidden="false" customHeight="false" outlineLevel="0" collapsed="false">
      <c r="A605" s="13" t="s">
        <v>7791</v>
      </c>
      <c r="B605" s="15" t="s">
        <v>7792</v>
      </c>
      <c r="C605" s="13" t="s">
        <v>7793</v>
      </c>
      <c r="D605" s="13" t="s">
        <v>7794</v>
      </c>
      <c r="E605" s="13" t="s">
        <v>52</v>
      </c>
      <c r="F605" s="13" t="s">
        <v>19677</v>
      </c>
      <c r="G605" s="14" t="n">
        <f aca="false">COUNTIF(カード一覧!$I$2:$I$3170,A605)</f>
        <v>2</v>
      </c>
    </row>
    <row r="606" customFormat="false" ht="23.85" hidden="false" customHeight="false" outlineLevel="0" collapsed="false">
      <c r="A606" s="13" t="s">
        <v>7801</v>
      </c>
      <c r="B606" s="15" t="s">
        <v>7802</v>
      </c>
      <c r="C606" s="13" t="s">
        <v>7803</v>
      </c>
      <c r="D606" s="13" t="s">
        <v>7804</v>
      </c>
      <c r="E606" s="13" t="s">
        <v>56</v>
      </c>
      <c r="F606" s="14" t="s">
        <v>19735</v>
      </c>
      <c r="G606" s="14" t="n">
        <f aca="false">COUNTIF(カード一覧!$I$2:$I$3170,A606)</f>
        <v>1</v>
      </c>
    </row>
    <row r="607" customFormat="false" ht="23.85" hidden="false" customHeight="false" outlineLevel="0" collapsed="false">
      <c r="A607" s="13" t="s">
        <v>7816</v>
      </c>
      <c r="B607" s="15" t="s">
        <v>7817</v>
      </c>
      <c r="C607" s="13" t="s">
        <v>7818</v>
      </c>
      <c r="D607" s="13" t="s">
        <v>7819</v>
      </c>
      <c r="E607" s="13" t="s">
        <v>53</v>
      </c>
      <c r="F607" s="13" t="s">
        <v>19736</v>
      </c>
      <c r="G607" s="14" t="n">
        <f aca="false">COUNTIF(カード一覧!$I$2:$I$3170,A607)</f>
        <v>1</v>
      </c>
    </row>
    <row r="608" customFormat="false" ht="15" hidden="false" customHeight="false" outlineLevel="0" collapsed="false">
      <c r="A608" s="13" t="s">
        <v>7826</v>
      </c>
      <c r="B608" s="15" t="s">
        <v>7827</v>
      </c>
      <c r="C608" s="14"/>
      <c r="D608" s="13" t="s">
        <v>7828</v>
      </c>
      <c r="E608" s="13" t="s">
        <v>53</v>
      </c>
      <c r="F608" s="13" t="s">
        <v>19737</v>
      </c>
      <c r="G608" s="14" t="n">
        <f aca="false">COUNTIF(カード一覧!$I$2:$I$3170,A608)</f>
        <v>2</v>
      </c>
    </row>
    <row r="609" customFormat="false" ht="23.85" hidden="false" customHeight="false" outlineLevel="0" collapsed="false">
      <c r="A609" s="13" t="s">
        <v>7841</v>
      </c>
      <c r="B609" s="15" t="s">
        <v>7842</v>
      </c>
      <c r="C609" s="13" t="s">
        <v>7843</v>
      </c>
      <c r="D609" s="13" t="s">
        <v>7844</v>
      </c>
      <c r="E609" s="13" t="s">
        <v>52</v>
      </c>
      <c r="F609" s="13" t="s">
        <v>19738</v>
      </c>
      <c r="G609" s="14" t="n">
        <f aca="false">COUNTIF(カード一覧!$I$2:$I$3170,A609)</f>
        <v>2</v>
      </c>
    </row>
    <row r="610" customFormat="false" ht="23.85" hidden="false" customHeight="false" outlineLevel="0" collapsed="false">
      <c r="A610" s="13" t="s">
        <v>19739</v>
      </c>
      <c r="B610" s="15" t="s">
        <v>7862</v>
      </c>
      <c r="C610" s="13" t="s">
        <v>7406</v>
      </c>
      <c r="D610" s="13" t="s">
        <v>7407</v>
      </c>
      <c r="E610" s="13" t="s">
        <v>55</v>
      </c>
      <c r="F610" s="14" t="s">
        <v>19740</v>
      </c>
      <c r="G610" s="14" t="n">
        <f aca="false">COUNTIF(カード一覧!$I$2:$I$3170,A610)</f>
        <v>0</v>
      </c>
    </row>
    <row r="611" customFormat="false" ht="23.85" hidden="false" customHeight="false" outlineLevel="0" collapsed="false">
      <c r="A611" s="13" t="s">
        <v>7888</v>
      </c>
      <c r="B611" s="15" t="s">
        <v>7889</v>
      </c>
      <c r="C611" s="13" t="s">
        <v>7890</v>
      </c>
      <c r="D611" s="13" t="s">
        <v>7891</v>
      </c>
      <c r="E611" s="13" t="s">
        <v>53</v>
      </c>
      <c r="F611" s="13" t="s">
        <v>19741</v>
      </c>
      <c r="G611" s="14" t="n">
        <f aca="false">COUNTIF(カード一覧!$I$2:$I$3170,A611)</f>
        <v>1</v>
      </c>
    </row>
    <row r="612" customFormat="false" ht="23.85" hidden="false" customHeight="false" outlineLevel="0" collapsed="false">
      <c r="A612" s="13" t="s">
        <v>7898</v>
      </c>
      <c r="B612" s="15" t="s">
        <v>7899</v>
      </c>
      <c r="C612" s="13" t="s">
        <v>7900</v>
      </c>
      <c r="D612" s="13" t="s">
        <v>7901</v>
      </c>
      <c r="E612" s="13" t="s">
        <v>53</v>
      </c>
      <c r="F612" s="13" t="s">
        <v>19742</v>
      </c>
      <c r="G612" s="14" t="n">
        <f aca="false">COUNTIF(カード一覧!$I$2:$I$3170,A612)</f>
        <v>1</v>
      </c>
    </row>
    <row r="613" customFormat="false" ht="23.85" hidden="false" customHeight="false" outlineLevel="0" collapsed="false">
      <c r="A613" s="13" t="s">
        <v>7913</v>
      </c>
      <c r="B613" s="15" t="s">
        <v>7914</v>
      </c>
      <c r="C613" s="13" t="s">
        <v>7915</v>
      </c>
      <c r="D613" s="13" t="s">
        <v>7916</v>
      </c>
      <c r="E613" s="13" t="s">
        <v>52</v>
      </c>
      <c r="F613" s="13" t="s">
        <v>19743</v>
      </c>
      <c r="G613" s="14" t="n">
        <f aca="false">COUNTIF(カード一覧!$I$2:$I$3170,A613)</f>
        <v>1</v>
      </c>
    </row>
    <row r="614" customFormat="false" ht="23.85" hidden="false" customHeight="false" outlineLevel="0" collapsed="false">
      <c r="A614" s="13" t="s">
        <v>7923</v>
      </c>
      <c r="B614" s="15" t="s">
        <v>7924</v>
      </c>
      <c r="C614" s="13" t="s">
        <v>7925</v>
      </c>
      <c r="D614" s="13" t="s">
        <v>7926</v>
      </c>
      <c r="E614" s="13" t="s">
        <v>52</v>
      </c>
      <c r="F614" s="13" t="s">
        <v>19617</v>
      </c>
      <c r="G614" s="14" t="n">
        <f aca="false">COUNTIF(カード一覧!$I$2:$I$3170,A614)</f>
        <v>1</v>
      </c>
    </row>
    <row r="615" customFormat="false" ht="35.05" hidden="false" customHeight="false" outlineLevel="0" collapsed="false">
      <c r="A615" s="13" t="s">
        <v>7932</v>
      </c>
      <c r="B615" s="15" t="s">
        <v>7933</v>
      </c>
      <c r="C615" s="13" t="s">
        <v>7934</v>
      </c>
      <c r="D615" s="13" t="s">
        <v>7935</v>
      </c>
      <c r="E615" s="13" t="s">
        <v>52</v>
      </c>
      <c r="F615" s="13" t="s">
        <v>19471</v>
      </c>
      <c r="G615" s="14" t="n">
        <f aca="false">COUNTIF(カード一覧!$I$2:$I$3170,A615)</f>
        <v>1</v>
      </c>
    </row>
    <row r="616" customFormat="false" ht="35.05" hidden="false" customHeight="false" outlineLevel="0" collapsed="false">
      <c r="A616" s="13" t="s">
        <v>7943</v>
      </c>
      <c r="B616" s="15" t="s">
        <v>7944</v>
      </c>
      <c r="C616" s="13" t="s">
        <v>7945</v>
      </c>
      <c r="D616" s="13" t="s">
        <v>7946</v>
      </c>
      <c r="E616" s="13" t="s">
        <v>53</v>
      </c>
      <c r="F616" s="13" t="s">
        <v>19608</v>
      </c>
      <c r="G616" s="14" t="n">
        <f aca="false">COUNTIF(カード一覧!$I$2:$I$3170,A616)</f>
        <v>1</v>
      </c>
    </row>
    <row r="617" customFormat="false" ht="35.05" hidden="false" customHeight="false" outlineLevel="0" collapsed="false">
      <c r="A617" s="13" t="s">
        <v>7952</v>
      </c>
      <c r="B617" s="15" t="s">
        <v>7953</v>
      </c>
      <c r="C617" s="13" t="s">
        <v>7954</v>
      </c>
      <c r="D617" s="13" t="s">
        <v>7955</v>
      </c>
      <c r="E617" s="13" t="s">
        <v>52</v>
      </c>
      <c r="F617" s="13" t="s">
        <v>19471</v>
      </c>
      <c r="G617" s="14" t="n">
        <f aca="false">COUNTIF(カード一覧!$I$2:$I$3170,A617)</f>
        <v>1</v>
      </c>
    </row>
    <row r="618" customFormat="false" ht="35.05" hidden="false" customHeight="false" outlineLevel="0" collapsed="false">
      <c r="A618" s="13" t="s">
        <v>7962</v>
      </c>
      <c r="B618" s="15" t="s">
        <v>7963</v>
      </c>
      <c r="C618" s="13" t="s">
        <v>7964</v>
      </c>
      <c r="D618" s="13" t="s">
        <v>7965</v>
      </c>
      <c r="E618" s="13" t="s">
        <v>53</v>
      </c>
      <c r="F618" s="13" t="s">
        <v>19495</v>
      </c>
      <c r="G618" s="14" t="n">
        <f aca="false">COUNTIF(カード一覧!$I$2:$I$3170,A618)</f>
        <v>1</v>
      </c>
    </row>
    <row r="619" customFormat="false" ht="35.05" hidden="false" customHeight="false" outlineLevel="0" collapsed="false">
      <c r="A619" s="13" t="s">
        <v>7971</v>
      </c>
      <c r="B619" s="15" t="s">
        <v>7972</v>
      </c>
      <c r="C619" s="13" t="s">
        <v>7973</v>
      </c>
      <c r="D619" s="13" t="s">
        <v>7974</v>
      </c>
      <c r="E619" s="13" t="s">
        <v>53</v>
      </c>
      <c r="F619" s="13" t="s">
        <v>19608</v>
      </c>
      <c r="G619" s="14" t="n">
        <f aca="false">COUNTIF(カード一覧!$I$2:$I$3170,A619)</f>
        <v>1</v>
      </c>
    </row>
    <row r="620" customFormat="false" ht="35.05" hidden="false" customHeight="false" outlineLevel="0" collapsed="false">
      <c r="A620" s="13" t="s">
        <v>7979</v>
      </c>
      <c r="B620" s="15" t="s">
        <v>7980</v>
      </c>
      <c r="C620" s="13" t="s">
        <v>7981</v>
      </c>
      <c r="D620" s="13" t="s">
        <v>7982</v>
      </c>
      <c r="E620" s="13" t="s">
        <v>53</v>
      </c>
      <c r="F620" s="13" t="s">
        <v>19608</v>
      </c>
      <c r="G620" s="14" t="n">
        <f aca="false">COUNTIF(カード一覧!$I$2:$I$3170,A620)</f>
        <v>1</v>
      </c>
    </row>
    <row r="621" customFormat="false" ht="23.85" hidden="false" customHeight="false" outlineLevel="0" collapsed="false">
      <c r="A621" s="13" t="s">
        <v>7988</v>
      </c>
      <c r="B621" s="15" t="s">
        <v>7989</v>
      </c>
      <c r="C621" s="13" t="s">
        <v>7990</v>
      </c>
      <c r="D621" s="13" t="s">
        <v>7991</v>
      </c>
      <c r="E621" s="13" t="s">
        <v>53</v>
      </c>
      <c r="F621" s="13" t="s">
        <v>19608</v>
      </c>
      <c r="G621" s="14" t="n">
        <f aca="false">COUNTIF(カード一覧!$I$2:$I$3170,A621)</f>
        <v>2</v>
      </c>
    </row>
    <row r="622" customFormat="false" ht="35.05" hidden="false" customHeight="false" outlineLevel="0" collapsed="false">
      <c r="A622" s="13" t="s">
        <v>8003</v>
      </c>
      <c r="B622" s="15" t="s">
        <v>8004</v>
      </c>
      <c r="C622" s="13" t="s">
        <v>8005</v>
      </c>
      <c r="D622" s="13" t="s">
        <v>8006</v>
      </c>
      <c r="E622" s="13" t="s">
        <v>53</v>
      </c>
      <c r="F622" s="13" t="s">
        <v>19744</v>
      </c>
      <c r="G622" s="14" t="n">
        <f aca="false">COUNTIF(カード一覧!$I$2:$I$3170,A622)</f>
        <v>2</v>
      </c>
    </row>
    <row r="623" customFormat="false" ht="35.05" hidden="false" customHeight="false" outlineLevel="0" collapsed="false">
      <c r="A623" s="13" t="s">
        <v>8017</v>
      </c>
      <c r="B623" s="15" t="s">
        <v>8018</v>
      </c>
      <c r="C623" s="13" t="s">
        <v>8019</v>
      </c>
      <c r="D623" s="13" t="s">
        <v>8020</v>
      </c>
      <c r="E623" s="13" t="s">
        <v>53</v>
      </c>
      <c r="F623" s="13" t="s">
        <v>19745</v>
      </c>
      <c r="G623" s="14" t="n">
        <f aca="false">COUNTIF(カード一覧!$I$2:$I$3170,A623)</f>
        <v>2</v>
      </c>
    </row>
    <row r="624" customFormat="false" ht="35.05" hidden="false" customHeight="false" outlineLevel="0" collapsed="false">
      <c r="A624" s="13" t="s">
        <v>8027</v>
      </c>
      <c r="B624" s="15" t="s">
        <v>8028</v>
      </c>
      <c r="C624" s="13" t="s">
        <v>8029</v>
      </c>
      <c r="D624" s="13" t="s">
        <v>8030</v>
      </c>
      <c r="E624" s="13" t="s">
        <v>53</v>
      </c>
      <c r="F624" s="13" t="s">
        <v>19746</v>
      </c>
      <c r="G624" s="14" t="n">
        <f aca="false">COUNTIF(カード一覧!$I$2:$I$3170,A624)</f>
        <v>1</v>
      </c>
    </row>
    <row r="625" customFormat="false" ht="23.85" hidden="false" customHeight="false" outlineLevel="0" collapsed="false">
      <c r="A625" s="13" t="s">
        <v>8035</v>
      </c>
      <c r="B625" s="15" t="s">
        <v>8036</v>
      </c>
      <c r="C625" s="13" t="s">
        <v>8037</v>
      </c>
      <c r="D625" s="13" t="s">
        <v>8038</v>
      </c>
      <c r="E625" s="13" t="s">
        <v>56</v>
      </c>
      <c r="F625" s="14" t="s">
        <v>19747</v>
      </c>
      <c r="G625" s="14" t="n">
        <f aca="false">COUNTIF(カード一覧!$I$2:$I$3170,A625)</f>
        <v>1</v>
      </c>
    </row>
    <row r="626" customFormat="false" ht="15" hidden="false" customHeight="false" outlineLevel="0" collapsed="false">
      <c r="A626" s="13" t="s">
        <v>8045</v>
      </c>
      <c r="B626" s="15" t="s">
        <v>8046</v>
      </c>
      <c r="C626" s="13" t="s">
        <v>8047</v>
      </c>
      <c r="D626" s="13" t="s">
        <v>8048</v>
      </c>
      <c r="E626" s="13" t="s">
        <v>53</v>
      </c>
      <c r="F626" s="13" t="s">
        <v>19746</v>
      </c>
      <c r="G626" s="14" t="n">
        <f aca="false">COUNTIF(カード一覧!$I$2:$I$3170,A626)</f>
        <v>1</v>
      </c>
    </row>
    <row r="627" customFormat="false" ht="35.05" hidden="false" customHeight="false" outlineLevel="0" collapsed="false">
      <c r="A627" s="13" t="s">
        <v>8052</v>
      </c>
      <c r="B627" s="15" t="s">
        <v>8053</v>
      </c>
      <c r="C627" s="13" t="s">
        <v>8054</v>
      </c>
      <c r="D627" s="13" t="s">
        <v>8055</v>
      </c>
      <c r="E627" s="13" t="s">
        <v>53</v>
      </c>
      <c r="F627" s="13" t="s">
        <v>19746</v>
      </c>
      <c r="G627" s="14" t="n">
        <f aca="false">COUNTIF(カード一覧!$I$2:$I$3170,A627)</f>
        <v>1</v>
      </c>
    </row>
    <row r="628" customFormat="false" ht="23.85" hidden="false" customHeight="false" outlineLevel="0" collapsed="false">
      <c r="A628" s="13" t="s">
        <v>8059</v>
      </c>
      <c r="B628" s="15" t="s">
        <v>8060</v>
      </c>
      <c r="C628" s="13" t="s">
        <v>8061</v>
      </c>
      <c r="D628" s="13" t="s">
        <v>8062</v>
      </c>
      <c r="E628" s="13" t="s">
        <v>53</v>
      </c>
      <c r="F628" s="13" t="s">
        <v>19748</v>
      </c>
      <c r="G628" s="14" t="n">
        <f aca="false">COUNTIF(カード一覧!$I$2:$I$3170,A628)</f>
        <v>1</v>
      </c>
    </row>
    <row r="629" customFormat="false" ht="35.05" hidden="false" customHeight="false" outlineLevel="0" collapsed="false">
      <c r="A629" s="13" t="s">
        <v>8066</v>
      </c>
      <c r="B629" s="15" t="s">
        <v>8067</v>
      </c>
      <c r="C629" s="13" t="s">
        <v>8068</v>
      </c>
      <c r="D629" s="13" t="s">
        <v>8069</v>
      </c>
      <c r="E629" s="13" t="s">
        <v>52</v>
      </c>
      <c r="F629" s="13" t="s">
        <v>19749</v>
      </c>
      <c r="G629" s="14" t="n">
        <f aca="false">COUNTIF(カード一覧!$I$2:$I$3170,A629)</f>
        <v>1</v>
      </c>
    </row>
    <row r="630" customFormat="false" ht="35.05" hidden="false" customHeight="false" outlineLevel="0" collapsed="false">
      <c r="A630" s="13" t="s">
        <v>8076</v>
      </c>
      <c r="B630" s="15" t="s">
        <v>8077</v>
      </c>
      <c r="C630" s="13" t="s">
        <v>8078</v>
      </c>
      <c r="D630" s="13" t="s">
        <v>8079</v>
      </c>
      <c r="E630" s="13" t="s">
        <v>53</v>
      </c>
      <c r="F630" s="13" t="s">
        <v>19746</v>
      </c>
      <c r="G630" s="14" t="n">
        <f aca="false">COUNTIF(カード一覧!$I$2:$I$3170,A630)</f>
        <v>1</v>
      </c>
    </row>
    <row r="631" customFormat="false" ht="35.05" hidden="false" customHeight="false" outlineLevel="0" collapsed="false">
      <c r="A631" s="13" t="s">
        <v>8085</v>
      </c>
      <c r="B631" s="15" t="s">
        <v>8086</v>
      </c>
      <c r="C631" s="13" t="s">
        <v>8087</v>
      </c>
      <c r="D631" s="13" t="s">
        <v>8088</v>
      </c>
      <c r="E631" s="13" t="s">
        <v>53</v>
      </c>
      <c r="F631" s="13" t="s">
        <v>19746</v>
      </c>
      <c r="G631" s="14" t="n">
        <f aca="false">COUNTIF(カード一覧!$I$2:$I$3170,A631)</f>
        <v>1</v>
      </c>
    </row>
    <row r="632" customFormat="false" ht="23.85" hidden="false" customHeight="false" outlineLevel="0" collapsed="false">
      <c r="A632" s="13" t="s">
        <v>8095</v>
      </c>
      <c r="B632" s="15" t="s">
        <v>8096</v>
      </c>
      <c r="C632" s="13" t="s">
        <v>8097</v>
      </c>
      <c r="D632" s="13" t="s">
        <v>8098</v>
      </c>
      <c r="E632" s="13" t="s">
        <v>52</v>
      </c>
      <c r="F632" s="13" t="s">
        <v>19750</v>
      </c>
      <c r="G632" s="14" t="n">
        <f aca="false">COUNTIF(カード一覧!$I$2:$I$3170,A632)</f>
        <v>1</v>
      </c>
    </row>
    <row r="633" customFormat="false" ht="35.05" hidden="false" customHeight="false" outlineLevel="0" collapsed="false">
      <c r="A633" s="13" t="s">
        <v>8104</v>
      </c>
      <c r="B633" s="15" t="s">
        <v>8105</v>
      </c>
      <c r="C633" s="13" t="s">
        <v>8106</v>
      </c>
      <c r="D633" s="13" t="s">
        <v>8107</v>
      </c>
      <c r="E633" s="13" t="s">
        <v>53</v>
      </c>
      <c r="F633" s="13" t="s">
        <v>19746</v>
      </c>
      <c r="G633" s="14" t="n">
        <f aca="false">COUNTIF(カード一覧!$I$2:$I$3170,A633)</f>
        <v>1</v>
      </c>
    </row>
    <row r="634" customFormat="false" ht="23.85" hidden="false" customHeight="false" outlineLevel="0" collapsed="false">
      <c r="A634" s="13" t="s">
        <v>8113</v>
      </c>
      <c r="B634" s="15" t="s">
        <v>8114</v>
      </c>
      <c r="C634" s="14"/>
      <c r="D634" s="13" t="s">
        <v>8115</v>
      </c>
      <c r="E634" s="13" t="s">
        <v>53</v>
      </c>
      <c r="F634" s="13" t="s">
        <v>19745</v>
      </c>
      <c r="G634" s="14" t="n">
        <f aca="false">COUNTIF(カード一覧!$I$2:$I$3170,A634)</f>
        <v>1</v>
      </c>
    </row>
    <row r="635" customFormat="false" ht="23.85" hidden="false" customHeight="false" outlineLevel="0" collapsed="false">
      <c r="A635" s="13" t="s">
        <v>8121</v>
      </c>
      <c r="B635" s="15" t="s">
        <v>8122</v>
      </c>
      <c r="C635" s="13" t="s">
        <v>8123</v>
      </c>
      <c r="D635" s="13" t="s">
        <v>8124</v>
      </c>
      <c r="E635" s="13" t="s">
        <v>52</v>
      </c>
      <c r="F635" s="13" t="s">
        <v>19751</v>
      </c>
      <c r="G635" s="14" t="n">
        <f aca="false">COUNTIF(カード一覧!$I$2:$I$3170,A635)</f>
        <v>1</v>
      </c>
    </row>
    <row r="636" customFormat="false" ht="35.05" hidden="false" customHeight="false" outlineLevel="0" collapsed="false">
      <c r="A636" s="13" t="s">
        <v>8128</v>
      </c>
      <c r="B636" s="15" t="s">
        <v>8129</v>
      </c>
      <c r="C636" s="13" t="s">
        <v>8130</v>
      </c>
      <c r="D636" s="13" t="s">
        <v>8131</v>
      </c>
      <c r="E636" s="13" t="s">
        <v>53</v>
      </c>
      <c r="F636" s="13" t="s">
        <v>19746</v>
      </c>
      <c r="G636" s="14" t="n">
        <f aca="false">COUNTIF(カード一覧!$I$2:$I$3170,A636)</f>
        <v>1</v>
      </c>
    </row>
    <row r="637" customFormat="false" ht="35.05" hidden="false" customHeight="false" outlineLevel="0" collapsed="false">
      <c r="A637" s="13" t="s">
        <v>8136</v>
      </c>
      <c r="B637" s="15" t="s">
        <v>8137</v>
      </c>
      <c r="C637" s="13" t="s">
        <v>8138</v>
      </c>
      <c r="D637" s="13" t="s">
        <v>8139</v>
      </c>
      <c r="E637" s="13" t="s">
        <v>53</v>
      </c>
      <c r="F637" s="13" t="s">
        <v>19746</v>
      </c>
      <c r="G637" s="14" t="n">
        <f aca="false">COUNTIF(カード一覧!$I$2:$I$3170,A637)</f>
        <v>1</v>
      </c>
    </row>
    <row r="638" customFormat="false" ht="23.85" hidden="false" customHeight="false" outlineLevel="0" collapsed="false">
      <c r="A638" s="13" t="s">
        <v>8145</v>
      </c>
      <c r="B638" s="15" t="s">
        <v>8146</v>
      </c>
      <c r="C638" s="13" t="s">
        <v>8147</v>
      </c>
      <c r="D638" s="13" t="s">
        <v>8148</v>
      </c>
      <c r="E638" s="13" t="s">
        <v>53</v>
      </c>
      <c r="F638" s="13" t="s">
        <v>19752</v>
      </c>
      <c r="G638" s="14" t="n">
        <f aca="false">COUNTIF(カード一覧!$I$2:$I$3170,A638)</f>
        <v>1</v>
      </c>
    </row>
    <row r="639" customFormat="false" ht="23.85" hidden="false" customHeight="false" outlineLevel="0" collapsed="false">
      <c r="A639" s="13" t="s">
        <v>8155</v>
      </c>
      <c r="B639" s="15" t="s">
        <v>8156</v>
      </c>
      <c r="C639" s="13" t="s">
        <v>8157</v>
      </c>
      <c r="D639" s="13" t="s">
        <v>8158</v>
      </c>
      <c r="E639" s="13" t="s">
        <v>53</v>
      </c>
      <c r="F639" s="14" t="s">
        <v>19753</v>
      </c>
      <c r="G639" s="14" t="n">
        <f aca="false">COUNTIF(カード一覧!$I$2:$I$3170,A639)</f>
        <v>2</v>
      </c>
    </row>
    <row r="640" customFormat="false" ht="35.05" hidden="false" customHeight="false" outlineLevel="0" collapsed="false">
      <c r="A640" s="13" t="s">
        <v>8162</v>
      </c>
      <c r="B640" s="15" t="s">
        <v>8163</v>
      </c>
      <c r="C640" s="13" t="s">
        <v>8164</v>
      </c>
      <c r="D640" s="13" t="s">
        <v>8165</v>
      </c>
      <c r="E640" s="13" t="s">
        <v>53</v>
      </c>
      <c r="F640" s="14" t="s">
        <v>19727</v>
      </c>
      <c r="G640" s="14" t="n">
        <f aca="false">COUNTIF(カード一覧!$I$2:$I$3170,A640)</f>
        <v>1</v>
      </c>
    </row>
    <row r="641" customFormat="false" ht="23.85" hidden="false" customHeight="false" outlineLevel="0" collapsed="false">
      <c r="A641" s="13" t="s">
        <v>8169</v>
      </c>
      <c r="B641" s="15" t="s">
        <v>8170</v>
      </c>
      <c r="C641" s="13" t="s">
        <v>8171</v>
      </c>
      <c r="D641" s="13" t="s">
        <v>8172</v>
      </c>
      <c r="E641" s="13" t="s">
        <v>53</v>
      </c>
      <c r="F641" s="13" t="s">
        <v>19754</v>
      </c>
      <c r="G641" s="14" t="n">
        <f aca="false">COUNTIF(カード一覧!$I$2:$I$3170,A641)</f>
        <v>1</v>
      </c>
    </row>
    <row r="642" customFormat="false" ht="23.85" hidden="false" customHeight="false" outlineLevel="0" collapsed="false">
      <c r="A642" s="13" t="s">
        <v>8177</v>
      </c>
      <c r="B642" s="15" t="s">
        <v>8178</v>
      </c>
      <c r="C642" s="13" t="s">
        <v>8179</v>
      </c>
      <c r="D642" s="13" t="s">
        <v>8180</v>
      </c>
      <c r="E642" s="13" t="s">
        <v>53</v>
      </c>
      <c r="F642" s="14" t="s">
        <v>19755</v>
      </c>
      <c r="G642" s="14" t="n">
        <f aca="false">COUNTIF(カード一覧!$I$2:$I$3170,A642)</f>
        <v>1</v>
      </c>
    </row>
    <row r="643" customFormat="false" ht="23.85" hidden="false" customHeight="false" outlineLevel="0" collapsed="false">
      <c r="A643" s="13" t="s">
        <v>8185</v>
      </c>
      <c r="B643" s="15" t="s">
        <v>8186</v>
      </c>
      <c r="C643" s="13" t="s">
        <v>8187</v>
      </c>
      <c r="D643" s="13" t="s">
        <v>8188</v>
      </c>
      <c r="E643" s="13" t="s">
        <v>53</v>
      </c>
      <c r="F643" s="14" t="s">
        <v>19643</v>
      </c>
      <c r="G643" s="14" t="n">
        <f aca="false">COUNTIF(カード一覧!$I$2:$I$3170,A643)</f>
        <v>1</v>
      </c>
    </row>
    <row r="644" customFormat="false" ht="15" hidden="false" customHeight="false" outlineLevel="0" collapsed="false">
      <c r="A644" s="13" t="s">
        <v>8194</v>
      </c>
      <c r="B644" s="15" t="s">
        <v>8195</v>
      </c>
      <c r="C644" s="13" t="s">
        <v>8196</v>
      </c>
      <c r="D644" s="13" t="s">
        <v>8197</v>
      </c>
      <c r="E644" s="13" t="s">
        <v>56</v>
      </c>
      <c r="F644" s="14" t="s">
        <v>19756</v>
      </c>
      <c r="G644" s="14" t="n">
        <f aca="false">COUNTIF(カード一覧!$I$2:$I$3170,A644)</f>
        <v>1</v>
      </c>
    </row>
    <row r="645" customFormat="false" ht="15" hidden="false" customHeight="false" outlineLevel="0" collapsed="false">
      <c r="A645" s="13" t="s">
        <v>8202</v>
      </c>
      <c r="B645" s="15" t="s">
        <v>8203</v>
      </c>
      <c r="C645" s="13" t="s">
        <v>8204</v>
      </c>
      <c r="D645" s="13" t="s">
        <v>8205</v>
      </c>
      <c r="E645" s="13" t="s">
        <v>53</v>
      </c>
      <c r="F645" s="14" t="s">
        <v>19643</v>
      </c>
      <c r="G645" s="14" t="n">
        <f aca="false">COUNTIF(カード一覧!$I$2:$I$3170,A645)</f>
        <v>1</v>
      </c>
    </row>
    <row r="646" customFormat="false" ht="35.05" hidden="false" customHeight="false" outlineLevel="0" collapsed="false">
      <c r="A646" s="13" t="s">
        <v>8216</v>
      </c>
      <c r="B646" s="15" t="s">
        <v>8217</v>
      </c>
      <c r="C646" s="13" t="s">
        <v>8218</v>
      </c>
      <c r="D646" s="13" t="s">
        <v>8219</v>
      </c>
      <c r="E646" s="13" t="s">
        <v>53</v>
      </c>
      <c r="F646" s="14" t="s">
        <v>19643</v>
      </c>
      <c r="G646" s="14" t="n">
        <f aca="false">COUNTIF(カード一覧!$I$2:$I$3170,A646)</f>
        <v>1</v>
      </c>
    </row>
    <row r="647" customFormat="false" ht="15" hidden="false" customHeight="false" outlineLevel="0" collapsed="false">
      <c r="A647" s="13" t="s">
        <v>8225</v>
      </c>
      <c r="B647" s="15" t="s">
        <v>8226</v>
      </c>
      <c r="C647" s="13" t="s">
        <v>8227</v>
      </c>
      <c r="D647" s="13" t="s">
        <v>8228</v>
      </c>
      <c r="E647" s="13" t="s">
        <v>53</v>
      </c>
      <c r="F647" s="14" t="s">
        <v>19643</v>
      </c>
      <c r="G647" s="14" t="n">
        <f aca="false">COUNTIF(カード一覧!$I$2:$I$3170,A647)</f>
        <v>1</v>
      </c>
    </row>
    <row r="648" customFormat="false" ht="15" hidden="false" customHeight="false" outlineLevel="0" collapsed="false">
      <c r="A648" s="13" t="s">
        <v>8235</v>
      </c>
      <c r="B648" s="15" t="s">
        <v>8236</v>
      </c>
      <c r="C648" s="13" t="s">
        <v>8237</v>
      </c>
      <c r="D648" s="13" t="s">
        <v>8238</v>
      </c>
      <c r="E648" s="13" t="s">
        <v>53</v>
      </c>
      <c r="F648" s="14" t="s">
        <v>19643</v>
      </c>
      <c r="G648" s="14" t="n">
        <f aca="false">COUNTIF(カード一覧!$I$2:$I$3170,A648)</f>
        <v>1</v>
      </c>
    </row>
    <row r="649" customFormat="false" ht="23.85" hidden="false" customHeight="false" outlineLevel="0" collapsed="false">
      <c r="A649" s="13" t="s">
        <v>8242</v>
      </c>
      <c r="B649" s="15" t="s">
        <v>8243</v>
      </c>
      <c r="C649" s="13" t="s">
        <v>8244</v>
      </c>
      <c r="D649" s="13" t="s">
        <v>8245</v>
      </c>
      <c r="E649" s="13" t="s">
        <v>53</v>
      </c>
      <c r="F649" s="13" t="s">
        <v>19757</v>
      </c>
      <c r="G649" s="14" t="n">
        <f aca="false">COUNTIF(カード一覧!$I$2:$I$3170,A649)</f>
        <v>2</v>
      </c>
    </row>
    <row r="650" customFormat="false" ht="23.85" hidden="false" customHeight="false" outlineLevel="0" collapsed="false">
      <c r="A650" s="13" t="s">
        <v>8254</v>
      </c>
      <c r="B650" s="15" t="s">
        <v>8255</v>
      </c>
      <c r="C650" s="13" t="s">
        <v>8256</v>
      </c>
      <c r="D650" s="13" t="s">
        <v>8257</v>
      </c>
      <c r="E650" s="13" t="s">
        <v>53</v>
      </c>
      <c r="F650" s="14" t="s">
        <v>19758</v>
      </c>
      <c r="G650" s="14" t="n">
        <f aca="false">COUNTIF(カード一覧!$I$2:$I$3170,A650)</f>
        <v>1</v>
      </c>
    </row>
    <row r="651" customFormat="false" ht="23.85" hidden="false" customHeight="false" outlineLevel="0" collapsed="false">
      <c r="A651" s="13" t="s">
        <v>8264</v>
      </c>
      <c r="B651" s="15" t="s">
        <v>8265</v>
      </c>
      <c r="C651" s="13" t="s">
        <v>8266</v>
      </c>
      <c r="D651" s="13" t="s">
        <v>8267</v>
      </c>
      <c r="E651" s="13" t="s">
        <v>53</v>
      </c>
      <c r="F651" s="13" t="s">
        <v>19759</v>
      </c>
      <c r="G651" s="14" t="n">
        <f aca="false">COUNTIF(カード一覧!$I$2:$I$3170,A651)</f>
        <v>2</v>
      </c>
    </row>
    <row r="652" customFormat="false" ht="23.85" hidden="false" customHeight="false" outlineLevel="0" collapsed="false">
      <c r="A652" s="13" t="s">
        <v>8273</v>
      </c>
      <c r="B652" s="15" t="s">
        <v>8274</v>
      </c>
      <c r="C652" s="13" t="s">
        <v>8275</v>
      </c>
      <c r="D652" s="13" t="s">
        <v>8276</v>
      </c>
      <c r="E652" s="13" t="s">
        <v>53</v>
      </c>
      <c r="F652" s="13" t="s">
        <v>19759</v>
      </c>
      <c r="G652" s="14" t="n">
        <f aca="false">COUNTIF(カード一覧!$I$2:$I$3170,A652)</f>
        <v>1</v>
      </c>
    </row>
    <row r="653" customFormat="false" ht="23.85" hidden="false" customHeight="false" outlineLevel="0" collapsed="false">
      <c r="A653" s="13" t="s">
        <v>8290</v>
      </c>
      <c r="B653" s="15" t="s">
        <v>8291</v>
      </c>
      <c r="C653" s="13" t="s">
        <v>8292</v>
      </c>
      <c r="D653" s="13" t="s">
        <v>8293</v>
      </c>
      <c r="E653" s="13" t="s">
        <v>52</v>
      </c>
      <c r="F653" s="13" t="s">
        <v>19760</v>
      </c>
      <c r="G653" s="14" t="n">
        <f aca="false">COUNTIF(カード一覧!$I$2:$I$3170,A653)</f>
        <v>1</v>
      </c>
    </row>
    <row r="654" customFormat="false" ht="23.85" hidden="false" customHeight="false" outlineLevel="0" collapsed="false">
      <c r="A654" s="13" t="s">
        <v>8299</v>
      </c>
      <c r="B654" s="15" t="s">
        <v>8300</v>
      </c>
      <c r="C654" s="13" t="s">
        <v>8301</v>
      </c>
      <c r="D654" s="13" t="s">
        <v>8302</v>
      </c>
      <c r="E654" s="13" t="s">
        <v>53</v>
      </c>
      <c r="F654" s="14" t="s">
        <v>19643</v>
      </c>
      <c r="G654" s="14" t="n">
        <f aca="false">COUNTIF(カード一覧!$I$2:$I$3170,A654)</f>
        <v>1</v>
      </c>
    </row>
    <row r="655" customFormat="false" ht="35.05" hidden="false" customHeight="false" outlineLevel="0" collapsed="false">
      <c r="A655" s="13" t="s">
        <v>8309</v>
      </c>
      <c r="B655" s="15" t="s">
        <v>8310</v>
      </c>
      <c r="C655" s="13" t="s">
        <v>8311</v>
      </c>
      <c r="D655" s="13" t="s">
        <v>8312</v>
      </c>
      <c r="E655" s="13" t="s">
        <v>53</v>
      </c>
      <c r="F655" s="14" t="s">
        <v>19643</v>
      </c>
      <c r="G655" s="14" t="n">
        <f aca="false">COUNTIF(カード一覧!$I$2:$I$3170,A655)</f>
        <v>1</v>
      </c>
    </row>
    <row r="656" customFormat="false" ht="35.05" hidden="false" customHeight="false" outlineLevel="0" collapsed="false">
      <c r="A656" s="13" t="s">
        <v>8319</v>
      </c>
      <c r="B656" s="15" t="s">
        <v>8320</v>
      </c>
      <c r="C656" s="13" t="s">
        <v>8321</v>
      </c>
      <c r="D656" s="13" t="s">
        <v>8322</v>
      </c>
      <c r="E656" s="13" t="s">
        <v>53</v>
      </c>
      <c r="F656" s="14" t="s">
        <v>19643</v>
      </c>
      <c r="G656" s="14" t="n">
        <f aca="false">COUNTIF(カード一覧!$I$2:$I$3170,A656)</f>
        <v>1</v>
      </c>
    </row>
    <row r="657" customFormat="false" ht="46.25" hidden="false" customHeight="false" outlineLevel="0" collapsed="false">
      <c r="A657" s="13" t="s">
        <v>8329</v>
      </c>
      <c r="B657" s="15" t="s">
        <v>8330</v>
      </c>
      <c r="C657" s="13" t="s">
        <v>8331</v>
      </c>
      <c r="D657" s="13" t="s">
        <v>8332</v>
      </c>
      <c r="E657" s="13" t="s">
        <v>53</v>
      </c>
      <c r="F657" s="14" t="s">
        <v>19643</v>
      </c>
      <c r="G657" s="14" t="n">
        <f aca="false">COUNTIF(カード一覧!$I$2:$I$3170,A657)</f>
        <v>1</v>
      </c>
    </row>
    <row r="658" customFormat="false" ht="35.05" hidden="false" customHeight="false" outlineLevel="0" collapsed="false">
      <c r="A658" s="13" t="s">
        <v>8338</v>
      </c>
      <c r="B658" s="15" t="s">
        <v>8339</v>
      </c>
      <c r="C658" s="13" t="s">
        <v>8340</v>
      </c>
      <c r="D658" s="13" t="s">
        <v>8341</v>
      </c>
      <c r="E658" s="13" t="s">
        <v>53</v>
      </c>
      <c r="F658" s="14" t="s">
        <v>19643</v>
      </c>
      <c r="G658" s="14" t="n">
        <f aca="false">COUNTIF(カード一覧!$I$2:$I$3170,A658)</f>
        <v>1</v>
      </c>
    </row>
    <row r="659" customFormat="false" ht="23.85" hidden="false" customHeight="false" outlineLevel="0" collapsed="false">
      <c r="A659" s="13" t="s">
        <v>8348</v>
      </c>
      <c r="B659" s="15" t="s">
        <v>8349</v>
      </c>
      <c r="C659" s="13" t="s">
        <v>8350</v>
      </c>
      <c r="D659" s="13" t="s">
        <v>8351</v>
      </c>
      <c r="E659" s="13" t="s">
        <v>53</v>
      </c>
      <c r="F659" s="13" t="s">
        <v>19761</v>
      </c>
      <c r="G659" s="14" t="n">
        <f aca="false">COUNTIF(カード一覧!$I$2:$I$3170,A659)</f>
        <v>1</v>
      </c>
    </row>
    <row r="660" customFormat="false" ht="23.85" hidden="false" customHeight="false" outlineLevel="0" collapsed="false">
      <c r="A660" s="13" t="s">
        <v>8358</v>
      </c>
      <c r="B660" s="15" t="s">
        <v>8359</v>
      </c>
      <c r="C660" s="13" t="s">
        <v>8360</v>
      </c>
      <c r="D660" s="13" t="s">
        <v>8361</v>
      </c>
      <c r="E660" s="13" t="s">
        <v>52</v>
      </c>
      <c r="F660" s="13" t="s">
        <v>19762</v>
      </c>
      <c r="G660" s="14" t="n">
        <f aca="false">COUNTIF(カード一覧!$I$2:$I$3170,A660)</f>
        <v>1</v>
      </c>
    </row>
    <row r="661" customFormat="false" ht="23.85" hidden="false" customHeight="false" outlineLevel="0" collapsed="false">
      <c r="A661" s="13" t="s">
        <v>8367</v>
      </c>
      <c r="B661" s="15" t="s">
        <v>8368</v>
      </c>
      <c r="C661" s="13" t="s">
        <v>8369</v>
      </c>
      <c r="D661" s="13" t="s">
        <v>8370</v>
      </c>
      <c r="E661" s="13" t="s">
        <v>52</v>
      </c>
      <c r="F661" s="13" t="s">
        <v>19763</v>
      </c>
      <c r="G661" s="14" t="n">
        <f aca="false">COUNTIF(カード一覧!$I$2:$I$3170,A661)</f>
        <v>4</v>
      </c>
    </row>
    <row r="662" customFormat="false" ht="23.85" hidden="false" customHeight="false" outlineLevel="0" collapsed="false">
      <c r="A662" s="13" t="s">
        <v>8376</v>
      </c>
      <c r="B662" s="15" t="s">
        <v>8377</v>
      </c>
      <c r="C662" s="13" t="s">
        <v>8378</v>
      </c>
      <c r="D662" s="13" t="s">
        <v>8379</v>
      </c>
      <c r="E662" s="13" t="s">
        <v>52</v>
      </c>
      <c r="F662" s="13" t="s">
        <v>19764</v>
      </c>
      <c r="G662" s="14" t="n">
        <f aca="false">COUNTIF(カード一覧!$I$2:$I$3170,A662)</f>
        <v>1</v>
      </c>
    </row>
    <row r="663" customFormat="false" ht="23.85" hidden="false" customHeight="false" outlineLevel="0" collapsed="false">
      <c r="A663" s="13" t="s">
        <v>8384</v>
      </c>
      <c r="B663" s="15" t="s">
        <v>8385</v>
      </c>
      <c r="C663" s="13" t="s">
        <v>8386</v>
      </c>
      <c r="D663" s="13" t="s">
        <v>8387</v>
      </c>
      <c r="E663" s="13" t="s">
        <v>56</v>
      </c>
      <c r="F663" s="14" t="s">
        <v>19747</v>
      </c>
      <c r="G663" s="14" t="n">
        <f aca="false">COUNTIF(カード一覧!$I$2:$I$3170,A663)</f>
        <v>1</v>
      </c>
    </row>
    <row r="664" customFormat="false" ht="23.85" hidden="false" customHeight="false" outlineLevel="0" collapsed="false">
      <c r="A664" s="13" t="s">
        <v>8393</v>
      </c>
      <c r="B664" s="15" t="s">
        <v>8394</v>
      </c>
      <c r="C664" s="14"/>
      <c r="D664" s="13" t="s">
        <v>8395</v>
      </c>
      <c r="E664" s="13" t="s">
        <v>56</v>
      </c>
      <c r="F664" s="13" t="s">
        <v>19765</v>
      </c>
      <c r="G664" s="14" t="n">
        <f aca="false">COUNTIF(カード一覧!$I$2:$I$3170,A664)</f>
        <v>1</v>
      </c>
    </row>
    <row r="665" customFormat="false" ht="23.85" hidden="false" customHeight="false" outlineLevel="0" collapsed="false">
      <c r="A665" s="13" t="s">
        <v>8401</v>
      </c>
      <c r="B665" s="15" t="s">
        <v>8402</v>
      </c>
      <c r="C665" s="14"/>
      <c r="D665" s="13" t="s">
        <v>8403</v>
      </c>
      <c r="E665" s="13" t="s">
        <v>56</v>
      </c>
      <c r="F665" s="13" t="s">
        <v>19765</v>
      </c>
      <c r="G665" s="14" t="n">
        <f aca="false">COUNTIF(カード一覧!$I$2:$I$3170,A665)</f>
        <v>1</v>
      </c>
    </row>
    <row r="666" customFormat="false" ht="23.85" hidden="false" customHeight="false" outlineLevel="0" collapsed="false">
      <c r="A666" s="13" t="s">
        <v>8410</v>
      </c>
      <c r="B666" s="15" t="s">
        <v>8411</v>
      </c>
      <c r="C666" s="14"/>
      <c r="D666" s="13" t="s">
        <v>8412</v>
      </c>
      <c r="E666" s="13" t="s">
        <v>56</v>
      </c>
      <c r="F666" s="13" t="s">
        <v>19765</v>
      </c>
      <c r="G666" s="14" t="n">
        <f aca="false">COUNTIF(カード一覧!$I$2:$I$3170,A666)</f>
        <v>2</v>
      </c>
    </row>
    <row r="667" customFormat="false" ht="35.05" hidden="false" customHeight="false" outlineLevel="0" collapsed="false">
      <c r="A667" s="13" t="s">
        <v>8501</v>
      </c>
      <c r="B667" s="15" t="s">
        <v>8502</v>
      </c>
      <c r="C667" s="13" t="s">
        <v>8503</v>
      </c>
      <c r="D667" s="13" t="s">
        <v>8504</v>
      </c>
      <c r="E667" s="13" t="s">
        <v>56</v>
      </c>
      <c r="F667" s="13" t="s">
        <v>19766</v>
      </c>
      <c r="G667" s="14" t="n">
        <f aca="false">COUNTIF(カード一覧!$I$2:$I$3170,A667)</f>
        <v>1</v>
      </c>
    </row>
    <row r="668" customFormat="false" ht="46.25" hidden="false" customHeight="false" outlineLevel="0" collapsed="false">
      <c r="A668" s="13" t="s">
        <v>8431</v>
      </c>
      <c r="B668" s="15" t="s">
        <v>8432</v>
      </c>
      <c r="C668" s="13" t="s">
        <v>8433</v>
      </c>
      <c r="D668" s="13" t="s">
        <v>8434</v>
      </c>
      <c r="E668" s="13" t="s">
        <v>56</v>
      </c>
      <c r="F668" s="14" t="s">
        <v>19747</v>
      </c>
      <c r="G668" s="14" t="n">
        <f aca="false">COUNTIF(カード一覧!$I$2:$I$3170,A668)</f>
        <v>1</v>
      </c>
    </row>
    <row r="669" customFormat="false" ht="23.85" hidden="false" customHeight="false" outlineLevel="0" collapsed="false">
      <c r="A669" s="13" t="s">
        <v>8446</v>
      </c>
      <c r="B669" s="15" t="s">
        <v>8447</v>
      </c>
      <c r="C669" s="13" t="s">
        <v>8448</v>
      </c>
      <c r="D669" s="13" t="s">
        <v>8449</v>
      </c>
      <c r="E669" s="13" t="s">
        <v>53</v>
      </c>
      <c r="F669" s="14" t="s">
        <v>19767</v>
      </c>
      <c r="G669" s="14" t="n">
        <f aca="false">COUNTIF(カード一覧!$I$2:$I$3170,A669)</f>
        <v>1</v>
      </c>
    </row>
    <row r="670" customFormat="false" ht="23.85" hidden="false" customHeight="false" outlineLevel="0" collapsed="false">
      <c r="A670" s="13" t="s">
        <v>8455</v>
      </c>
      <c r="B670" s="15" t="s">
        <v>8456</v>
      </c>
      <c r="C670" s="13" t="s">
        <v>8457</v>
      </c>
      <c r="D670" s="13" t="s">
        <v>8458</v>
      </c>
      <c r="E670" s="13" t="s">
        <v>53</v>
      </c>
      <c r="F670" s="13" t="s">
        <v>19768</v>
      </c>
      <c r="G670" s="14" t="n">
        <f aca="false">COUNTIF(カード一覧!$I$2:$I$3170,A670)</f>
        <v>1</v>
      </c>
    </row>
    <row r="671" customFormat="false" ht="15" hidden="false" customHeight="false" outlineLevel="0" collapsed="false">
      <c r="A671" s="13" t="s">
        <v>8464</v>
      </c>
      <c r="B671" s="15" t="s">
        <v>8465</v>
      </c>
      <c r="C671" s="13" t="s">
        <v>8466</v>
      </c>
      <c r="D671" s="13" t="s">
        <v>8467</v>
      </c>
      <c r="E671" s="13" t="s">
        <v>56</v>
      </c>
      <c r="F671" s="14" t="s">
        <v>19747</v>
      </c>
      <c r="G671" s="14" t="n">
        <f aca="false">COUNTIF(カード一覧!$I$2:$I$3170,A671)</f>
        <v>3</v>
      </c>
    </row>
    <row r="672" customFormat="false" ht="23.85" hidden="false" customHeight="false" outlineLevel="0" collapsed="false">
      <c r="A672" s="13" t="s">
        <v>8476</v>
      </c>
      <c r="B672" s="15" t="s">
        <v>8477</v>
      </c>
      <c r="C672" s="13" t="s">
        <v>8478</v>
      </c>
      <c r="D672" s="13" t="s">
        <v>8479</v>
      </c>
      <c r="E672" s="13" t="s">
        <v>56</v>
      </c>
      <c r="F672" s="13" t="s">
        <v>19769</v>
      </c>
      <c r="G672" s="14" t="n">
        <f aca="false">COUNTIF(カード一覧!$I$2:$I$3170,A672)</f>
        <v>1</v>
      </c>
    </row>
    <row r="673" customFormat="false" ht="23.85" hidden="false" customHeight="false" outlineLevel="0" collapsed="false">
      <c r="A673" s="13" t="s">
        <v>8485</v>
      </c>
      <c r="B673" s="15" t="s">
        <v>8486</v>
      </c>
      <c r="C673" s="14"/>
      <c r="D673" s="13" t="s">
        <v>8487</v>
      </c>
      <c r="E673" s="13" t="s">
        <v>56</v>
      </c>
      <c r="F673" s="13" t="s">
        <v>19765</v>
      </c>
      <c r="G673" s="14" t="n">
        <f aca="false">COUNTIF(カード一覧!$I$2:$I$3170,A673)</f>
        <v>1</v>
      </c>
    </row>
    <row r="674" customFormat="false" ht="23.85" hidden="false" customHeight="false" outlineLevel="0" collapsed="false">
      <c r="A674" s="13" t="s">
        <v>8509</v>
      </c>
      <c r="B674" s="15" t="s">
        <v>8510</v>
      </c>
      <c r="C674" s="13" t="s">
        <v>8511</v>
      </c>
      <c r="D674" s="13" t="s">
        <v>8512</v>
      </c>
      <c r="E674" s="13" t="s">
        <v>56</v>
      </c>
      <c r="F674" s="14" t="s">
        <v>19747</v>
      </c>
      <c r="G674" s="14" t="n">
        <f aca="false">COUNTIF(カード一覧!$I$2:$I$3170,A674)</f>
        <v>1</v>
      </c>
    </row>
    <row r="675" customFormat="false" ht="35.05" hidden="false" customHeight="false" outlineLevel="0" collapsed="false">
      <c r="A675" s="13" t="s">
        <v>8528</v>
      </c>
      <c r="B675" s="15" t="s">
        <v>8529</v>
      </c>
      <c r="C675" s="13" t="s">
        <v>8530</v>
      </c>
      <c r="D675" s="13" t="s">
        <v>8531</v>
      </c>
      <c r="E675" s="13" t="s">
        <v>53</v>
      </c>
      <c r="F675" s="13" t="s">
        <v>19495</v>
      </c>
      <c r="G675" s="14" t="n">
        <f aca="false">COUNTIF(カード一覧!$I$2:$I$3170,A675)</f>
        <v>2</v>
      </c>
    </row>
    <row r="676" customFormat="false" ht="23.85" hidden="false" customHeight="false" outlineLevel="0" collapsed="false">
      <c r="A676" s="13" t="s">
        <v>8543</v>
      </c>
      <c r="B676" s="15" t="s">
        <v>8544</v>
      </c>
      <c r="C676" s="13" t="s">
        <v>8545</v>
      </c>
      <c r="D676" s="13" t="s">
        <v>8546</v>
      </c>
      <c r="E676" s="13" t="s">
        <v>52</v>
      </c>
      <c r="F676" s="13" t="s">
        <v>19471</v>
      </c>
      <c r="G676" s="14" t="n">
        <f aca="false">COUNTIF(カード一覧!$I$2:$I$3170,A676)</f>
        <v>1</v>
      </c>
    </row>
    <row r="677" customFormat="false" ht="35.05" hidden="false" customHeight="false" outlineLevel="0" collapsed="false">
      <c r="A677" s="13" t="s">
        <v>8552</v>
      </c>
      <c r="B677" s="15" t="s">
        <v>8553</v>
      </c>
      <c r="C677" s="13" t="s">
        <v>8554</v>
      </c>
      <c r="D677" s="13" t="s">
        <v>8555</v>
      </c>
      <c r="E677" s="13" t="s">
        <v>56</v>
      </c>
      <c r="F677" s="14" t="s">
        <v>19446</v>
      </c>
      <c r="G677" s="14" t="n">
        <f aca="false">COUNTIF(カード一覧!$I$2:$I$3170,A677)</f>
        <v>3</v>
      </c>
    </row>
    <row r="678" customFormat="false" ht="23.85" hidden="false" customHeight="false" outlineLevel="0" collapsed="false">
      <c r="A678" s="13" t="s">
        <v>8561</v>
      </c>
      <c r="B678" s="15" t="s">
        <v>8562</v>
      </c>
      <c r="C678" s="13" t="s">
        <v>8563</v>
      </c>
      <c r="D678" s="13" t="s">
        <v>8564</v>
      </c>
      <c r="E678" s="13" t="s">
        <v>56</v>
      </c>
      <c r="F678" s="14" t="s">
        <v>19446</v>
      </c>
      <c r="G678" s="14" t="n">
        <f aca="false">COUNTIF(カード一覧!$I$2:$I$3170,A678)</f>
        <v>1</v>
      </c>
    </row>
    <row r="679" customFormat="false" ht="23.85" hidden="false" customHeight="false" outlineLevel="0" collapsed="false">
      <c r="A679" s="13" t="s">
        <v>8576</v>
      </c>
      <c r="B679" s="15" t="s">
        <v>8577</v>
      </c>
      <c r="C679" s="13" t="s">
        <v>8578</v>
      </c>
      <c r="D679" s="13" t="s">
        <v>8579</v>
      </c>
      <c r="E679" s="13" t="s">
        <v>56</v>
      </c>
      <c r="F679" s="14" t="s">
        <v>19446</v>
      </c>
      <c r="G679" s="14" t="n">
        <f aca="false">COUNTIF(カード一覧!$I$2:$I$3170,A679)</f>
        <v>4</v>
      </c>
    </row>
    <row r="680" customFormat="false" ht="35.05" hidden="false" customHeight="false" outlineLevel="0" collapsed="false">
      <c r="A680" s="13" t="s">
        <v>8584</v>
      </c>
      <c r="B680" s="15" t="s">
        <v>8585</v>
      </c>
      <c r="C680" s="13" t="s">
        <v>8586</v>
      </c>
      <c r="D680" s="13" t="s">
        <v>8587</v>
      </c>
      <c r="E680" s="13" t="s">
        <v>56</v>
      </c>
      <c r="F680" s="14" t="s">
        <v>19446</v>
      </c>
      <c r="G680" s="14" t="n">
        <f aca="false">COUNTIF(カード一覧!$I$2:$I$3170,A680)</f>
        <v>1</v>
      </c>
    </row>
    <row r="681" customFormat="false" ht="23.85" hidden="false" customHeight="false" outlineLevel="0" collapsed="false">
      <c r="A681" s="13" t="s">
        <v>8596</v>
      </c>
      <c r="B681" s="15" t="s">
        <v>8597</v>
      </c>
      <c r="C681" s="13" t="s">
        <v>8598</v>
      </c>
      <c r="D681" s="13" t="s">
        <v>8599</v>
      </c>
      <c r="E681" s="13" t="s">
        <v>53</v>
      </c>
      <c r="F681" s="13" t="s">
        <v>19495</v>
      </c>
      <c r="G681" s="14" t="n">
        <f aca="false">COUNTIF(カード一覧!$I$2:$I$3170,A681)</f>
        <v>1</v>
      </c>
    </row>
    <row r="682" customFormat="false" ht="35.05" hidden="false" customHeight="false" outlineLevel="0" collapsed="false">
      <c r="A682" s="13" t="s">
        <v>8604</v>
      </c>
      <c r="B682" s="15" t="s">
        <v>8605</v>
      </c>
      <c r="C682" s="13" t="s">
        <v>8606</v>
      </c>
      <c r="D682" s="13" t="s">
        <v>8607</v>
      </c>
      <c r="E682" s="13" t="s">
        <v>56</v>
      </c>
      <c r="F682" s="14" t="s">
        <v>19446</v>
      </c>
      <c r="G682" s="14" t="n">
        <f aca="false">COUNTIF(カード一覧!$I$2:$I$3170,A682)</f>
        <v>1</v>
      </c>
    </row>
    <row r="683" customFormat="false" ht="23.85" hidden="false" customHeight="false" outlineLevel="0" collapsed="false">
      <c r="A683" s="13" t="s">
        <v>8620</v>
      </c>
      <c r="B683" s="15" t="s">
        <v>8621</v>
      </c>
      <c r="C683" s="13" t="s">
        <v>8622</v>
      </c>
      <c r="D683" s="13" t="s">
        <v>8623</v>
      </c>
      <c r="E683" s="13" t="s">
        <v>52</v>
      </c>
      <c r="F683" s="13" t="s">
        <v>19471</v>
      </c>
      <c r="G683" s="14" t="n">
        <f aca="false">COUNTIF(カード一覧!$I$2:$I$3170,A683)</f>
        <v>1</v>
      </c>
    </row>
    <row r="684" customFormat="false" ht="23.85" hidden="false" customHeight="false" outlineLevel="0" collapsed="false">
      <c r="A684" s="13" t="s">
        <v>8612</v>
      </c>
      <c r="B684" s="15" t="s">
        <v>8613</v>
      </c>
      <c r="C684" s="13" t="s">
        <v>8614</v>
      </c>
      <c r="D684" s="13" t="s">
        <v>8615</v>
      </c>
      <c r="E684" s="13" t="s">
        <v>56</v>
      </c>
      <c r="F684" s="14" t="s">
        <v>19446</v>
      </c>
      <c r="G684" s="14" t="n">
        <f aca="false">COUNTIF(カード一覧!$I$2:$I$3170,A684)</f>
        <v>1</v>
      </c>
    </row>
    <row r="685" customFormat="false" ht="23.85" hidden="false" customHeight="false" outlineLevel="0" collapsed="false">
      <c r="A685" s="13" t="s">
        <v>8629</v>
      </c>
      <c r="B685" s="15" t="s">
        <v>8630</v>
      </c>
      <c r="C685" s="13" t="s">
        <v>8631</v>
      </c>
      <c r="D685" s="13" t="s">
        <v>8632</v>
      </c>
      <c r="E685" s="13" t="s">
        <v>56</v>
      </c>
      <c r="F685" s="14" t="s">
        <v>19446</v>
      </c>
      <c r="G685" s="14" t="n">
        <f aca="false">COUNTIF(カード一覧!$I$2:$I$3170,A685)</f>
        <v>1</v>
      </c>
    </row>
    <row r="686" customFormat="false" ht="23.85" hidden="false" customHeight="false" outlineLevel="0" collapsed="false">
      <c r="A686" s="13" t="s">
        <v>8638</v>
      </c>
      <c r="B686" s="15" t="s">
        <v>8639</v>
      </c>
      <c r="C686" s="13" t="s">
        <v>8640</v>
      </c>
      <c r="D686" s="13" t="s">
        <v>8641</v>
      </c>
      <c r="E686" s="13" t="s">
        <v>56</v>
      </c>
      <c r="F686" s="14" t="s">
        <v>19446</v>
      </c>
      <c r="G686" s="14" t="n">
        <f aca="false">COUNTIF(カード一覧!$I$2:$I$3170,A686)</f>
        <v>1</v>
      </c>
    </row>
    <row r="687" customFormat="false" ht="35.05" hidden="false" customHeight="false" outlineLevel="0" collapsed="false">
      <c r="A687" s="13" t="s">
        <v>8518</v>
      </c>
      <c r="B687" s="15" t="s">
        <v>8519</v>
      </c>
      <c r="C687" s="13" t="s">
        <v>8520</v>
      </c>
      <c r="D687" s="13" t="s">
        <v>8521</v>
      </c>
      <c r="E687" s="13" t="s">
        <v>56</v>
      </c>
      <c r="F687" s="14" t="s">
        <v>19446</v>
      </c>
      <c r="G687" s="14" t="n">
        <f aca="false">COUNTIF(カード一覧!$I$2:$I$3170,A687)</f>
        <v>2</v>
      </c>
    </row>
    <row r="688" customFormat="false" ht="23.85" hidden="false" customHeight="false" outlineLevel="0" collapsed="false">
      <c r="A688" s="13" t="s">
        <v>8646</v>
      </c>
      <c r="B688" s="15" t="s">
        <v>8647</v>
      </c>
      <c r="C688" s="13" t="s">
        <v>8648</v>
      </c>
      <c r="D688" s="13" t="s">
        <v>8649</v>
      </c>
      <c r="E688" s="13" t="s">
        <v>56</v>
      </c>
      <c r="F688" s="14" t="s">
        <v>19446</v>
      </c>
      <c r="G688" s="14" t="n">
        <f aca="false">COUNTIF(カード一覧!$I$2:$I$3170,A688)</f>
        <v>1</v>
      </c>
    </row>
    <row r="689" customFormat="false" ht="23.85" hidden="false" customHeight="false" outlineLevel="0" collapsed="false">
      <c r="A689" s="13" t="s">
        <v>8662</v>
      </c>
      <c r="B689" s="15" t="s">
        <v>8663</v>
      </c>
      <c r="C689" s="13" t="s">
        <v>8664</v>
      </c>
      <c r="D689" s="13" t="s">
        <v>8665</v>
      </c>
      <c r="E689" s="13" t="s">
        <v>56</v>
      </c>
      <c r="F689" s="14" t="s">
        <v>19446</v>
      </c>
      <c r="G689" s="14" t="n">
        <f aca="false">COUNTIF(カード一覧!$I$2:$I$3170,A689)</f>
        <v>1</v>
      </c>
    </row>
    <row r="690" customFormat="false" ht="15" hidden="false" customHeight="false" outlineLevel="0" collapsed="false">
      <c r="A690" s="13" t="s">
        <v>8671</v>
      </c>
      <c r="B690" s="15" t="s">
        <v>8672</v>
      </c>
      <c r="C690" s="13" t="s">
        <v>8673</v>
      </c>
      <c r="D690" s="13" t="s">
        <v>8674</v>
      </c>
      <c r="E690" s="13" t="s">
        <v>56</v>
      </c>
      <c r="F690" s="14" t="s">
        <v>19770</v>
      </c>
      <c r="G690" s="14" t="n">
        <f aca="false">COUNTIF(カード一覧!$I$2:$I$3170,A690)</f>
        <v>2</v>
      </c>
    </row>
    <row r="691" customFormat="false" ht="23.85" hidden="false" customHeight="false" outlineLevel="0" collapsed="false">
      <c r="A691" s="13" t="s">
        <v>8679</v>
      </c>
      <c r="B691" s="15" t="s">
        <v>8680</v>
      </c>
      <c r="C691" s="13" t="s">
        <v>8681</v>
      </c>
      <c r="D691" s="13" t="s">
        <v>8682</v>
      </c>
      <c r="E691" s="13" t="s">
        <v>56</v>
      </c>
      <c r="F691" s="13" t="s">
        <v>19771</v>
      </c>
      <c r="G691" s="14" t="n">
        <f aca="false">COUNTIF(カード一覧!$I$2:$I$3170,A691)</f>
        <v>1</v>
      </c>
    </row>
    <row r="692" customFormat="false" ht="35.05" hidden="false" customHeight="false" outlineLevel="0" collapsed="false">
      <c r="A692" s="13" t="s">
        <v>8687</v>
      </c>
      <c r="B692" s="15" t="s">
        <v>8688</v>
      </c>
      <c r="C692" s="13" t="s">
        <v>8689</v>
      </c>
      <c r="D692" s="13" t="s">
        <v>8690</v>
      </c>
      <c r="E692" s="13" t="s">
        <v>56</v>
      </c>
      <c r="F692" s="14" t="s">
        <v>19772</v>
      </c>
      <c r="G692" s="14" t="n">
        <f aca="false">COUNTIF(カード一覧!$I$2:$I$3170,A692)</f>
        <v>1</v>
      </c>
    </row>
    <row r="693" customFormat="false" ht="23.85" hidden="false" customHeight="false" outlineLevel="0" collapsed="false">
      <c r="A693" s="13" t="s">
        <v>8695</v>
      </c>
      <c r="B693" s="15" t="s">
        <v>8696</v>
      </c>
      <c r="C693" s="13" t="s">
        <v>8697</v>
      </c>
      <c r="D693" s="13" t="s">
        <v>8698</v>
      </c>
      <c r="E693" s="13" t="s">
        <v>56</v>
      </c>
      <c r="F693" s="14" t="s">
        <v>19772</v>
      </c>
      <c r="G693" s="14" t="n">
        <f aca="false">COUNTIF(カード一覧!$I$2:$I$3170,A693)</f>
        <v>1</v>
      </c>
    </row>
    <row r="694" customFormat="false" ht="35.05" hidden="false" customHeight="false" outlineLevel="0" collapsed="false">
      <c r="A694" s="13" t="s">
        <v>8707</v>
      </c>
      <c r="B694" s="15" t="s">
        <v>8708</v>
      </c>
      <c r="C694" s="13" t="s">
        <v>8709</v>
      </c>
      <c r="D694" s="13" t="s">
        <v>8710</v>
      </c>
      <c r="E694" s="13" t="s">
        <v>56</v>
      </c>
      <c r="F694" s="13" t="s">
        <v>19773</v>
      </c>
      <c r="G694" s="14" t="n">
        <f aca="false">COUNTIF(カード一覧!$I$2:$I$3170,A694)</f>
        <v>3</v>
      </c>
    </row>
    <row r="695" customFormat="false" ht="23.85" hidden="false" customHeight="false" outlineLevel="0" collapsed="false">
      <c r="A695" s="13" t="s">
        <v>8720</v>
      </c>
      <c r="B695" s="15" t="s">
        <v>8721</v>
      </c>
      <c r="C695" s="13" t="s">
        <v>8722</v>
      </c>
      <c r="D695" s="13" t="s">
        <v>8723</v>
      </c>
      <c r="E695" s="13" t="s">
        <v>56</v>
      </c>
      <c r="F695" s="14" t="s">
        <v>19770</v>
      </c>
      <c r="G695" s="14" t="n">
        <f aca="false">COUNTIF(カード一覧!$I$2:$I$3170,A695)</f>
        <v>1</v>
      </c>
    </row>
    <row r="696" customFormat="false" ht="23.85" hidden="false" customHeight="false" outlineLevel="0" collapsed="false">
      <c r="A696" s="13" t="s">
        <v>8728</v>
      </c>
      <c r="B696" s="15" t="s">
        <v>8729</v>
      </c>
      <c r="C696" s="13" t="s">
        <v>8730</v>
      </c>
      <c r="D696" s="13" t="s">
        <v>8731</v>
      </c>
      <c r="E696" s="13" t="s">
        <v>56</v>
      </c>
      <c r="F696" s="14" t="s">
        <v>19774</v>
      </c>
      <c r="G696" s="14" t="n">
        <f aca="false">COUNTIF(カード一覧!$I$2:$I$3170,A696)</f>
        <v>2</v>
      </c>
    </row>
    <row r="697" customFormat="false" ht="35.05" hidden="false" customHeight="false" outlineLevel="0" collapsed="false">
      <c r="A697" s="13" t="s">
        <v>8736</v>
      </c>
      <c r="B697" s="15" t="s">
        <v>8737</v>
      </c>
      <c r="C697" s="13" t="s">
        <v>8738</v>
      </c>
      <c r="D697" s="13" t="s">
        <v>8739</v>
      </c>
      <c r="E697" s="13" t="s">
        <v>56</v>
      </c>
      <c r="F697" s="14" t="s">
        <v>19775</v>
      </c>
      <c r="G697" s="14" t="n">
        <f aca="false">COUNTIF(カード一覧!$I$2:$I$3170,A697)</f>
        <v>1</v>
      </c>
    </row>
    <row r="698" customFormat="false" ht="35.05" hidden="false" customHeight="false" outlineLevel="0" collapsed="false">
      <c r="A698" s="13" t="s">
        <v>8745</v>
      </c>
      <c r="B698" s="15" t="s">
        <v>8746</v>
      </c>
      <c r="C698" s="13" t="s">
        <v>8747</v>
      </c>
      <c r="D698" s="13" t="s">
        <v>8748</v>
      </c>
      <c r="E698" s="13" t="s">
        <v>56</v>
      </c>
      <c r="F698" s="14" t="s">
        <v>19776</v>
      </c>
      <c r="G698" s="14" t="n">
        <f aca="false">COUNTIF(カード一覧!$I$2:$I$3170,A698)</f>
        <v>2</v>
      </c>
    </row>
    <row r="699" customFormat="false" ht="23.85" hidden="false" customHeight="false" outlineLevel="0" collapsed="false">
      <c r="A699" s="13" t="s">
        <v>8759</v>
      </c>
      <c r="B699" s="15" t="s">
        <v>8760</v>
      </c>
      <c r="C699" s="13" t="s">
        <v>8761</v>
      </c>
      <c r="D699" s="13" t="s">
        <v>8762</v>
      </c>
      <c r="E699" s="13" t="s">
        <v>56</v>
      </c>
      <c r="F699" s="14" t="s">
        <v>19774</v>
      </c>
      <c r="G699" s="14" t="n">
        <f aca="false">COUNTIF(カード一覧!$I$2:$I$3170,A699)</f>
        <v>1</v>
      </c>
    </row>
    <row r="700" customFormat="false" ht="35.05" hidden="false" customHeight="false" outlineLevel="0" collapsed="false">
      <c r="A700" s="13" t="s">
        <v>8772</v>
      </c>
      <c r="B700" s="15" t="s">
        <v>8773</v>
      </c>
      <c r="C700" s="13" t="s">
        <v>8774</v>
      </c>
      <c r="D700" s="13" t="s">
        <v>8775</v>
      </c>
      <c r="E700" s="13" t="s">
        <v>56</v>
      </c>
      <c r="F700" s="14" t="s">
        <v>19774</v>
      </c>
      <c r="G700" s="14" t="n">
        <f aca="false">COUNTIF(カード一覧!$I$2:$I$3170,A700)</f>
        <v>1</v>
      </c>
    </row>
    <row r="701" customFormat="false" ht="23.85" hidden="false" customHeight="false" outlineLevel="0" collapsed="false">
      <c r="A701" s="13" t="s">
        <v>8784</v>
      </c>
      <c r="B701" s="15" t="s">
        <v>8785</v>
      </c>
      <c r="C701" s="13" t="s">
        <v>8786</v>
      </c>
      <c r="D701" s="13" t="s">
        <v>8787</v>
      </c>
      <c r="E701" s="13" t="s">
        <v>56</v>
      </c>
      <c r="F701" s="14" t="s">
        <v>19774</v>
      </c>
      <c r="G701" s="14" t="n">
        <f aca="false">COUNTIF(カード一覧!$I$2:$I$3170,A701)</f>
        <v>1</v>
      </c>
    </row>
    <row r="702" customFormat="false" ht="23.85" hidden="false" customHeight="false" outlineLevel="0" collapsed="false">
      <c r="A702" s="13" t="s">
        <v>8792</v>
      </c>
      <c r="B702" s="15" t="s">
        <v>8793</v>
      </c>
      <c r="C702" s="13" t="s">
        <v>8794</v>
      </c>
      <c r="D702" s="13" t="s">
        <v>8795</v>
      </c>
      <c r="E702" s="13" t="s">
        <v>56</v>
      </c>
      <c r="F702" s="14" t="s">
        <v>19775</v>
      </c>
      <c r="G702" s="14" t="n">
        <f aca="false">COUNTIF(カード一覧!$I$2:$I$3170,A702)</f>
        <v>1</v>
      </c>
    </row>
    <row r="703" customFormat="false" ht="35.05" hidden="false" customHeight="false" outlineLevel="0" collapsed="false">
      <c r="A703" s="13" t="s">
        <v>8801</v>
      </c>
      <c r="B703" s="15" t="s">
        <v>8802</v>
      </c>
      <c r="C703" s="13" t="s">
        <v>8803</v>
      </c>
      <c r="D703" s="13" t="s">
        <v>8804</v>
      </c>
      <c r="E703" s="13" t="s">
        <v>53</v>
      </c>
      <c r="F703" s="13" t="s">
        <v>19495</v>
      </c>
      <c r="G703" s="14" t="n">
        <f aca="false">COUNTIF(カード一覧!$I$2:$I$3170,A703)</f>
        <v>1</v>
      </c>
    </row>
    <row r="704" customFormat="false" ht="35.05" hidden="false" customHeight="false" outlineLevel="0" collapsed="false">
      <c r="A704" s="13" t="s">
        <v>8811</v>
      </c>
      <c r="B704" s="15" t="s">
        <v>8812</v>
      </c>
      <c r="C704" s="13" t="s">
        <v>8813</v>
      </c>
      <c r="D704" s="13" t="s">
        <v>8814</v>
      </c>
      <c r="E704" s="13" t="s">
        <v>56</v>
      </c>
      <c r="F704" s="14" t="s">
        <v>19777</v>
      </c>
      <c r="G704" s="14" t="n">
        <f aca="false">COUNTIF(カード一覧!$I$2:$I$3170,A704)</f>
        <v>1</v>
      </c>
    </row>
    <row r="705" customFormat="false" ht="23.85" hidden="false" customHeight="false" outlineLevel="0" collapsed="false">
      <c r="A705" s="13" t="s">
        <v>8848</v>
      </c>
      <c r="B705" s="15" t="s">
        <v>8849</v>
      </c>
      <c r="C705" s="13" t="s">
        <v>8850</v>
      </c>
      <c r="D705" s="13" t="s">
        <v>8851</v>
      </c>
      <c r="E705" s="13" t="s">
        <v>52</v>
      </c>
      <c r="F705" s="13" t="s">
        <v>19471</v>
      </c>
      <c r="G705" s="14" t="n">
        <f aca="false">COUNTIF(カード一覧!$I$2:$I$3170,A705)</f>
        <v>1</v>
      </c>
    </row>
    <row r="706" customFormat="false" ht="23.85" hidden="false" customHeight="false" outlineLevel="0" collapsed="false">
      <c r="A706" s="13" t="s">
        <v>8857</v>
      </c>
      <c r="B706" s="15" t="s">
        <v>8858</v>
      </c>
      <c r="C706" s="13" t="s">
        <v>8859</v>
      </c>
      <c r="D706" s="13" t="s">
        <v>8860</v>
      </c>
      <c r="E706" s="13" t="s">
        <v>56</v>
      </c>
      <c r="F706" s="14" t="s">
        <v>19747</v>
      </c>
      <c r="G706" s="14" t="n">
        <f aca="false">COUNTIF(カード一覧!$I$2:$I$3170,A706)</f>
        <v>1</v>
      </c>
    </row>
    <row r="707" customFormat="false" ht="35.05" hidden="false" customHeight="false" outlineLevel="0" collapsed="false">
      <c r="A707" s="13" t="s">
        <v>8866</v>
      </c>
      <c r="B707" s="15" t="s">
        <v>8867</v>
      </c>
      <c r="C707" s="13" t="s">
        <v>8868</v>
      </c>
      <c r="D707" s="13" t="s">
        <v>8869</v>
      </c>
      <c r="E707" s="13" t="s">
        <v>53</v>
      </c>
      <c r="F707" s="13" t="s">
        <v>19778</v>
      </c>
      <c r="G707" s="14" t="n">
        <f aca="false">COUNTIF(カード一覧!$I$2:$I$3170,A707)</f>
        <v>1</v>
      </c>
    </row>
    <row r="708" customFormat="false" ht="23.85" hidden="false" customHeight="false" outlineLevel="0" collapsed="false">
      <c r="A708" s="13" t="s">
        <v>8875</v>
      </c>
      <c r="B708" s="15" t="s">
        <v>8876</v>
      </c>
      <c r="C708" s="13" t="s">
        <v>8877</v>
      </c>
      <c r="D708" s="13" t="s">
        <v>8878</v>
      </c>
      <c r="E708" s="13" t="s">
        <v>56</v>
      </c>
      <c r="F708" s="14" t="s">
        <v>19779</v>
      </c>
      <c r="G708" s="14" t="n">
        <f aca="false">COUNTIF(カード一覧!$I$2:$I$3170,A708)</f>
        <v>2</v>
      </c>
    </row>
    <row r="709" customFormat="false" ht="23.85" hidden="false" customHeight="false" outlineLevel="0" collapsed="false">
      <c r="A709" s="13" t="s">
        <v>8885</v>
      </c>
      <c r="B709" s="15" t="s">
        <v>8886</v>
      </c>
      <c r="C709" s="13" t="s">
        <v>8887</v>
      </c>
      <c r="D709" s="13" t="s">
        <v>8888</v>
      </c>
      <c r="E709" s="13" t="s">
        <v>56</v>
      </c>
      <c r="F709" s="14" t="s">
        <v>19747</v>
      </c>
      <c r="G709" s="14" t="n">
        <f aca="false">COUNTIF(カード一覧!$I$2:$I$3170,A709)</f>
        <v>2</v>
      </c>
    </row>
    <row r="710" customFormat="false" ht="23.85" hidden="false" customHeight="false" outlineLevel="0" collapsed="false">
      <c r="A710" s="13" t="s">
        <v>8908</v>
      </c>
      <c r="B710" s="15" t="s">
        <v>8909</v>
      </c>
      <c r="C710" s="13" t="s">
        <v>8910</v>
      </c>
      <c r="D710" s="13" t="s">
        <v>8911</v>
      </c>
      <c r="E710" s="13" t="s">
        <v>56</v>
      </c>
      <c r="F710" s="14" t="s">
        <v>19747</v>
      </c>
      <c r="G710" s="14" t="n">
        <f aca="false">COUNTIF(カード一覧!$I$2:$I$3170,A710)</f>
        <v>3</v>
      </c>
    </row>
    <row r="711" customFormat="false" ht="35.05" hidden="false" customHeight="false" outlineLevel="0" collapsed="false">
      <c r="A711" s="13" t="s">
        <v>8921</v>
      </c>
      <c r="B711" s="15" t="s">
        <v>8922</v>
      </c>
      <c r="C711" s="13" t="s">
        <v>8923</v>
      </c>
      <c r="D711" s="13" t="s">
        <v>8924</v>
      </c>
      <c r="E711" s="13" t="s">
        <v>56</v>
      </c>
      <c r="F711" s="14" t="s">
        <v>19747</v>
      </c>
      <c r="G711" s="14" t="n">
        <f aca="false">COUNTIF(カード一覧!$I$2:$I$3170,A711)</f>
        <v>2</v>
      </c>
    </row>
    <row r="712" customFormat="false" ht="15" hidden="false" customHeight="false" outlineLevel="0" collapsed="false">
      <c r="A712" s="13" t="s">
        <v>8939</v>
      </c>
      <c r="B712" s="15" t="s">
        <v>8940</v>
      </c>
      <c r="C712" s="13" t="s">
        <v>8941</v>
      </c>
      <c r="D712" s="13" t="s">
        <v>8942</v>
      </c>
      <c r="E712" s="13" t="s">
        <v>56</v>
      </c>
      <c r="F712" s="14" t="s">
        <v>19779</v>
      </c>
      <c r="G712" s="14" t="n">
        <f aca="false">COUNTIF(カード一覧!$I$2:$I$3170,A712)</f>
        <v>2</v>
      </c>
    </row>
    <row r="713" customFormat="false" ht="23.85" hidden="false" customHeight="false" outlineLevel="0" collapsed="false">
      <c r="A713" s="13" t="s">
        <v>8952</v>
      </c>
      <c r="B713" s="15" t="s">
        <v>8953</v>
      </c>
      <c r="C713" s="13" t="s">
        <v>8954</v>
      </c>
      <c r="D713" s="13" t="s">
        <v>8955</v>
      </c>
      <c r="E713" s="13" t="s">
        <v>56</v>
      </c>
      <c r="F713" s="14" t="s">
        <v>19779</v>
      </c>
      <c r="G713" s="14" t="n">
        <f aca="false">COUNTIF(カード一覧!$I$2:$I$3170,A713)</f>
        <v>2</v>
      </c>
    </row>
    <row r="714" customFormat="false" ht="23.85" hidden="false" customHeight="false" outlineLevel="0" collapsed="false">
      <c r="A714" s="13" t="s">
        <v>8966</v>
      </c>
      <c r="B714" s="15" t="s">
        <v>8967</v>
      </c>
      <c r="C714" s="13" t="s">
        <v>8968</v>
      </c>
      <c r="D714" s="13" t="s">
        <v>8969</v>
      </c>
      <c r="E714" s="13" t="s">
        <v>56</v>
      </c>
      <c r="F714" s="14" t="s">
        <v>19747</v>
      </c>
      <c r="G714" s="14" t="n">
        <f aca="false">COUNTIF(カード一覧!$I$2:$I$3170,A714)</f>
        <v>1</v>
      </c>
    </row>
    <row r="715" customFormat="false" ht="35.05" hidden="false" customHeight="false" outlineLevel="0" collapsed="false">
      <c r="A715" s="13" t="s">
        <v>8975</v>
      </c>
      <c r="B715" s="15" t="s">
        <v>8976</v>
      </c>
      <c r="C715" s="13" t="s">
        <v>8977</v>
      </c>
      <c r="D715" s="13" t="s">
        <v>8978</v>
      </c>
      <c r="E715" s="13" t="s">
        <v>56</v>
      </c>
      <c r="F715" s="14" t="s">
        <v>19747</v>
      </c>
      <c r="G715" s="14" t="n">
        <f aca="false">COUNTIF(カード一覧!$I$2:$I$3170,A715)</f>
        <v>1</v>
      </c>
    </row>
    <row r="716" customFormat="false" ht="23.85" hidden="false" customHeight="false" outlineLevel="0" collapsed="false">
      <c r="A716" s="13" t="s">
        <v>8984</v>
      </c>
      <c r="B716" s="15" t="s">
        <v>8985</v>
      </c>
      <c r="C716" s="13" t="s">
        <v>8986</v>
      </c>
      <c r="D716" s="13" t="s">
        <v>8987</v>
      </c>
      <c r="E716" s="13" t="s">
        <v>56</v>
      </c>
      <c r="F716" s="14" t="s">
        <v>19747</v>
      </c>
      <c r="G716" s="14" t="n">
        <f aca="false">COUNTIF(カード一覧!$I$2:$I$3170,A716)</f>
        <v>2</v>
      </c>
    </row>
    <row r="717" customFormat="false" ht="35.05" hidden="false" customHeight="false" outlineLevel="0" collapsed="false">
      <c r="A717" s="13" t="s">
        <v>8994</v>
      </c>
      <c r="B717" s="15" t="s">
        <v>8995</v>
      </c>
      <c r="C717" s="13" t="s">
        <v>8996</v>
      </c>
      <c r="D717" s="13" t="s">
        <v>8997</v>
      </c>
      <c r="E717" s="13" t="s">
        <v>53</v>
      </c>
      <c r="F717" s="13" t="s">
        <v>19608</v>
      </c>
      <c r="G717" s="14" t="n">
        <f aca="false">COUNTIF(カード一覧!$I$2:$I$3170,A717)</f>
        <v>1</v>
      </c>
    </row>
    <row r="718" customFormat="false" ht="35.05" hidden="false" customHeight="false" outlineLevel="0" collapsed="false">
      <c r="A718" s="13" t="s">
        <v>19780</v>
      </c>
      <c r="B718" s="15" t="s">
        <v>9002</v>
      </c>
      <c r="C718" s="13" t="s">
        <v>8923</v>
      </c>
      <c r="D718" s="13" t="s">
        <v>8924</v>
      </c>
      <c r="E718" s="13" t="s">
        <v>53</v>
      </c>
      <c r="F718" s="14" t="s">
        <v>19781</v>
      </c>
      <c r="G718" s="14" t="n">
        <f aca="false">COUNTIF(カード一覧!$I$2:$I$3170,A718)</f>
        <v>0</v>
      </c>
    </row>
    <row r="719" customFormat="false" ht="35.05" hidden="false" customHeight="false" outlineLevel="0" collapsed="false">
      <c r="A719" s="13" t="s">
        <v>9009</v>
      </c>
      <c r="B719" s="15" t="s">
        <v>9010</v>
      </c>
      <c r="C719" s="13" t="s">
        <v>9011</v>
      </c>
      <c r="D719" s="13" t="s">
        <v>9012</v>
      </c>
      <c r="E719" s="13" t="s">
        <v>53</v>
      </c>
      <c r="F719" s="13" t="s">
        <v>19608</v>
      </c>
      <c r="G719" s="14" t="n">
        <f aca="false">COUNTIF(カード一覧!$I$2:$I$3170,A719)</f>
        <v>3</v>
      </c>
    </row>
    <row r="720" customFormat="false" ht="35.05" hidden="false" customHeight="false" outlineLevel="0" collapsed="false">
      <c r="A720" s="13" t="s">
        <v>9024</v>
      </c>
      <c r="B720" s="15" t="s">
        <v>9025</v>
      </c>
      <c r="C720" s="13" t="s">
        <v>9026</v>
      </c>
      <c r="D720" s="13" t="s">
        <v>9027</v>
      </c>
      <c r="E720" s="13" t="s">
        <v>53</v>
      </c>
      <c r="F720" s="14" t="s">
        <v>19781</v>
      </c>
      <c r="G720" s="14" t="n">
        <f aca="false">COUNTIF(カード一覧!$I$2:$I$3170,A720)</f>
        <v>4</v>
      </c>
    </row>
    <row r="721" customFormat="false" ht="46.25" hidden="false" customHeight="false" outlineLevel="0" collapsed="false">
      <c r="A721" s="13" t="s">
        <v>9038</v>
      </c>
      <c r="B721" s="15" t="s">
        <v>9039</v>
      </c>
      <c r="C721" s="13" t="s">
        <v>9040</v>
      </c>
      <c r="D721" s="13" t="s">
        <v>9041</v>
      </c>
      <c r="E721" s="13" t="s">
        <v>53</v>
      </c>
      <c r="F721" s="13" t="s">
        <v>19495</v>
      </c>
      <c r="G721" s="14" t="n">
        <f aca="false">COUNTIF(カード一覧!$I$2:$I$3170,A721)</f>
        <v>1</v>
      </c>
    </row>
    <row r="722" customFormat="false" ht="46.25" hidden="false" customHeight="false" outlineLevel="0" collapsed="false">
      <c r="A722" s="13" t="s">
        <v>9047</v>
      </c>
      <c r="B722" s="15" t="s">
        <v>9048</v>
      </c>
      <c r="C722" s="13" t="s">
        <v>9049</v>
      </c>
      <c r="D722" s="13" t="s">
        <v>9050</v>
      </c>
      <c r="E722" s="13" t="s">
        <v>52</v>
      </c>
      <c r="F722" s="13" t="s">
        <v>19471</v>
      </c>
      <c r="G722" s="14" t="n">
        <f aca="false">COUNTIF(カード一覧!$I$2:$I$3170,A722)</f>
        <v>1</v>
      </c>
    </row>
    <row r="723" customFormat="false" ht="46.25" hidden="false" customHeight="false" outlineLevel="0" collapsed="false">
      <c r="A723" s="13" t="s">
        <v>9056</v>
      </c>
      <c r="B723" s="15" t="s">
        <v>9057</v>
      </c>
      <c r="C723" s="13" t="s">
        <v>9058</v>
      </c>
      <c r="D723" s="13" t="s">
        <v>9059</v>
      </c>
      <c r="E723" s="13" t="s">
        <v>53</v>
      </c>
      <c r="F723" s="14" t="s">
        <v>19781</v>
      </c>
      <c r="G723" s="14" t="n">
        <f aca="false">COUNTIF(カード一覧!$I$2:$I$3170,A723)</f>
        <v>1</v>
      </c>
    </row>
    <row r="724" customFormat="false" ht="35.05" hidden="false" customHeight="false" outlineLevel="0" collapsed="false">
      <c r="A724" s="13" t="s">
        <v>9066</v>
      </c>
      <c r="B724" s="15" t="s">
        <v>9067</v>
      </c>
      <c r="C724" s="13" t="s">
        <v>9068</v>
      </c>
      <c r="D724" s="13" t="s">
        <v>9069</v>
      </c>
      <c r="E724" s="13" t="s">
        <v>53</v>
      </c>
      <c r="F724" s="13" t="s">
        <v>19608</v>
      </c>
      <c r="G724" s="14" t="n">
        <f aca="false">COUNTIF(カード一覧!$I$2:$I$3170,A724)</f>
        <v>2</v>
      </c>
    </row>
    <row r="725" customFormat="false" ht="23.85" hidden="false" customHeight="false" outlineLevel="0" collapsed="false">
      <c r="A725" s="13" t="s">
        <v>9079</v>
      </c>
      <c r="B725" s="15" t="s">
        <v>9080</v>
      </c>
      <c r="C725" s="13" t="s">
        <v>9081</v>
      </c>
      <c r="D725" s="13" t="s">
        <v>9082</v>
      </c>
      <c r="E725" s="13" t="s">
        <v>56</v>
      </c>
      <c r="F725" s="14" t="s">
        <v>19747</v>
      </c>
      <c r="G725" s="14" t="n">
        <f aca="false">COUNTIF(カード一覧!$I$2:$I$3170,A725)</f>
        <v>1</v>
      </c>
    </row>
    <row r="726" customFormat="false" ht="23.85" hidden="false" customHeight="false" outlineLevel="0" collapsed="false">
      <c r="A726" s="13" t="s">
        <v>9088</v>
      </c>
      <c r="B726" s="15" t="s">
        <v>9089</v>
      </c>
      <c r="C726" s="13" t="s">
        <v>9090</v>
      </c>
      <c r="D726" s="13" t="s">
        <v>9091</v>
      </c>
      <c r="E726" s="13" t="s">
        <v>53</v>
      </c>
      <c r="F726" s="14" t="s">
        <v>19781</v>
      </c>
      <c r="G726" s="14" t="n">
        <f aca="false">COUNTIF(カード一覧!$I$2:$I$3170,A726)</f>
        <v>1</v>
      </c>
    </row>
    <row r="727" customFormat="false" ht="23.85" hidden="false" customHeight="false" outlineLevel="0" collapsed="false">
      <c r="A727" s="13" t="s">
        <v>9098</v>
      </c>
      <c r="B727" s="15" t="s">
        <v>9099</v>
      </c>
      <c r="C727" s="13" t="s">
        <v>9100</v>
      </c>
      <c r="D727" s="13" t="s">
        <v>9101</v>
      </c>
      <c r="E727" s="13" t="s">
        <v>53</v>
      </c>
      <c r="F727" s="13" t="s">
        <v>19608</v>
      </c>
      <c r="G727" s="14" t="n">
        <f aca="false">COUNTIF(カード一覧!$I$2:$I$3170,A727)</f>
        <v>1</v>
      </c>
    </row>
    <row r="728" customFormat="false" ht="23.85" hidden="false" customHeight="false" outlineLevel="0" collapsed="false">
      <c r="A728" s="13" t="s">
        <v>9106</v>
      </c>
      <c r="B728" s="15" t="s">
        <v>9107</v>
      </c>
      <c r="C728" s="13" t="s">
        <v>9108</v>
      </c>
      <c r="D728" s="13" t="s">
        <v>9109</v>
      </c>
      <c r="E728" s="13" t="s">
        <v>52</v>
      </c>
      <c r="F728" s="13" t="s">
        <v>19471</v>
      </c>
      <c r="G728" s="14" t="n">
        <f aca="false">COUNTIF(カード一覧!$I$2:$I$3170,A728)</f>
        <v>1</v>
      </c>
    </row>
    <row r="729" customFormat="false" ht="23.85" hidden="false" customHeight="false" outlineLevel="0" collapsed="false">
      <c r="A729" s="13" t="s">
        <v>9114</v>
      </c>
      <c r="B729" s="15" t="s">
        <v>9115</v>
      </c>
      <c r="C729" s="13" t="s">
        <v>9116</v>
      </c>
      <c r="D729" s="13" t="s">
        <v>9117</v>
      </c>
      <c r="E729" s="13" t="s">
        <v>53</v>
      </c>
      <c r="F729" s="13" t="s">
        <v>19608</v>
      </c>
      <c r="G729" s="14" t="n">
        <f aca="false">COUNTIF(カード一覧!$I$2:$I$3170,A729)</f>
        <v>2</v>
      </c>
    </row>
    <row r="730" customFormat="false" ht="23.85" hidden="false" customHeight="false" outlineLevel="0" collapsed="false">
      <c r="A730" s="13" t="s">
        <v>9128</v>
      </c>
      <c r="B730" s="15" t="s">
        <v>9129</v>
      </c>
      <c r="C730" s="13" t="s">
        <v>9130</v>
      </c>
      <c r="D730" s="13" t="s">
        <v>9131</v>
      </c>
      <c r="E730" s="13" t="s">
        <v>52</v>
      </c>
      <c r="F730" s="13" t="s">
        <v>19471</v>
      </c>
      <c r="G730" s="14" t="n">
        <f aca="false">COUNTIF(カード一覧!$I$2:$I$3170,A730)</f>
        <v>1</v>
      </c>
    </row>
    <row r="731" customFormat="false" ht="35.05" hidden="false" customHeight="false" outlineLevel="0" collapsed="false">
      <c r="A731" s="13" t="s">
        <v>9137</v>
      </c>
      <c r="B731" s="15" t="s">
        <v>9138</v>
      </c>
      <c r="C731" s="13" t="s">
        <v>9139</v>
      </c>
      <c r="D731" s="13" t="s">
        <v>9140</v>
      </c>
      <c r="E731" s="13" t="s">
        <v>52</v>
      </c>
      <c r="F731" s="13" t="s">
        <v>19471</v>
      </c>
      <c r="G731" s="14" t="n">
        <f aca="false">COUNTIF(カード一覧!$I$2:$I$3170,A731)</f>
        <v>1</v>
      </c>
    </row>
    <row r="732" customFormat="false" ht="15" hidden="false" customHeight="false" outlineLevel="0" collapsed="false">
      <c r="A732" s="13" t="s">
        <v>9151</v>
      </c>
      <c r="B732" s="15" t="s">
        <v>19782</v>
      </c>
      <c r="C732" s="13" t="s">
        <v>9153</v>
      </c>
      <c r="D732" s="13" t="s">
        <v>9154</v>
      </c>
      <c r="E732" s="13" t="s">
        <v>56</v>
      </c>
      <c r="F732" s="14" t="s">
        <v>19747</v>
      </c>
      <c r="G732" s="14" t="n">
        <f aca="false">COUNTIF(カード一覧!$I$2:$I$3170,A732)</f>
        <v>1</v>
      </c>
    </row>
    <row r="733" customFormat="false" ht="23.85" hidden="false" customHeight="false" outlineLevel="0" collapsed="false">
      <c r="A733" s="13" t="s">
        <v>9167</v>
      </c>
      <c r="B733" s="15" t="s">
        <v>19783</v>
      </c>
      <c r="C733" s="13" t="s">
        <v>9169</v>
      </c>
      <c r="D733" s="13" t="s">
        <v>9170</v>
      </c>
      <c r="E733" s="13" t="s">
        <v>52</v>
      </c>
      <c r="F733" s="13" t="s">
        <v>19471</v>
      </c>
      <c r="G733" s="14" t="n">
        <f aca="false">COUNTIF(カード一覧!$I$2:$I$3170,A733)</f>
        <v>2</v>
      </c>
    </row>
    <row r="734" customFormat="false" ht="23.85" hidden="false" customHeight="false" outlineLevel="0" collapsed="false">
      <c r="A734" s="13" t="s">
        <v>9175</v>
      </c>
      <c r="B734" s="15" t="s">
        <v>19784</v>
      </c>
      <c r="C734" s="13" t="s">
        <v>9177</v>
      </c>
      <c r="D734" s="13" t="s">
        <v>9178</v>
      </c>
      <c r="E734" s="13" t="s">
        <v>53</v>
      </c>
      <c r="F734" s="13" t="s">
        <v>19785</v>
      </c>
      <c r="G734" s="14" t="n">
        <f aca="false">COUNTIF(カード一覧!$I$2:$I$3170,A734)</f>
        <v>1</v>
      </c>
    </row>
    <row r="735" customFormat="false" ht="23.85" hidden="false" customHeight="false" outlineLevel="0" collapsed="false">
      <c r="A735" s="13" t="s">
        <v>9159</v>
      </c>
      <c r="B735" s="15" t="s">
        <v>19786</v>
      </c>
      <c r="C735" s="13" t="s">
        <v>9161</v>
      </c>
      <c r="D735" s="13" t="s">
        <v>9162</v>
      </c>
      <c r="E735" s="13" t="s">
        <v>56</v>
      </c>
      <c r="F735" s="14" t="s">
        <v>19747</v>
      </c>
      <c r="G735" s="14" t="n">
        <f aca="false">COUNTIF(カード一覧!$I$2:$I$3170,A735)</f>
        <v>1</v>
      </c>
    </row>
    <row r="736" customFormat="false" ht="35.05" hidden="false" customHeight="false" outlineLevel="0" collapsed="false">
      <c r="A736" s="13" t="s">
        <v>9185</v>
      </c>
      <c r="B736" s="15" t="s">
        <v>19787</v>
      </c>
      <c r="C736" s="13" t="s">
        <v>9187</v>
      </c>
      <c r="D736" s="13" t="s">
        <v>9188</v>
      </c>
      <c r="E736" s="13" t="s">
        <v>52</v>
      </c>
      <c r="F736" s="13" t="s">
        <v>19471</v>
      </c>
      <c r="G736" s="14" t="n">
        <f aca="false">COUNTIF(カード一覧!$I$2:$I$3170,A736)</f>
        <v>1</v>
      </c>
    </row>
    <row r="737" customFormat="false" ht="23.85" hidden="false" customHeight="false" outlineLevel="0" collapsed="false">
      <c r="A737" s="13" t="s">
        <v>9193</v>
      </c>
      <c r="B737" s="15" t="s">
        <v>19788</v>
      </c>
      <c r="C737" s="13" t="s">
        <v>9195</v>
      </c>
      <c r="D737" s="13" t="s">
        <v>9196</v>
      </c>
      <c r="E737" s="13" t="s">
        <v>52</v>
      </c>
      <c r="F737" s="13" t="s">
        <v>19617</v>
      </c>
      <c r="G737" s="14" t="n">
        <f aca="false">COUNTIF(カード一覧!$I$2:$I$3170,A737)</f>
        <v>2</v>
      </c>
    </row>
    <row r="738" customFormat="false" ht="23.85" hidden="false" customHeight="false" outlineLevel="0" collapsed="false">
      <c r="A738" s="13" t="s">
        <v>9203</v>
      </c>
      <c r="B738" s="15" t="s">
        <v>19789</v>
      </c>
      <c r="C738" s="13" t="s">
        <v>9205</v>
      </c>
      <c r="D738" s="13" t="s">
        <v>9206</v>
      </c>
      <c r="E738" s="13" t="s">
        <v>56</v>
      </c>
      <c r="F738" s="14" t="s">
        <v>19747</v>
      </c>
      <c r="G738" s="14" t="n">
        <f aca="false">COUNTIF(カード一覧!$I$2:$I$3170,A738)</f>
        <v>1</v>
      </c>
    </row>
    <row r="739" customFormat="false" ht="23.85" hidden="false" customHeight="false" outlineLevel="0" collapsed="false">
      <c r="A739" s="13" t="s">
        <v>9212</v>
      </c>
      <c r="B739" s="15" t="s">
        <v>19790</v>
      </c>
      <c r="C739" s="13" t="s">
        <v>9214</v>
      </c>
      <c r="D739" s="13" t="s">
        <v>9215</v>
      </c>
      <c r="E739" s="13" t="s">
        <v>56</v>
      </c>
      <c r="F739" s="14" t="s">
        <v>19747</v>
      </c>
      <c r="G739" s="14" t="n">
        <f aca="false">COUNTIF(カード一覧!$I$2:$I$3170,A739)</f>
        <v>1</v>
      </c>
    </row>
    <row r="740" customFormat="false" ht="15" hidden="false" customHeight="false" outlineLevel="0" collapsed="false">
      <c r="A740" s="13" t="s">
        <v>9221</v>
      </c>
      <c r="B740" s="15" t="s">
        <v>19791</v>
      </c>
      <c r="C740" s="13" t="s">
        <v>9223</v>
      </c>
      <c r="D740" s="13" t="s">
        <v>9224</v>
      </c>
      <c r="E740" s="13" t="s">
        <v>56</v>
      </c>
      <c r="F740" s="14" t="s">
        <v>19747</v>
      </c>
      <c r="G740" s="14" t="n">
        <f aca="false">COUNTIF(カード一覧!$I$2:$I$3170,A740)</f>
        <v>1</v>
      </c>
    </row>
    <row r="741" customFormat="false" ht="23.85" hidden="false" customHeight="false" outlineLevel="0" collapsed="false">
      <c r="A741" s="13" t="s">
        <v>9231</v>
      </c>
      <c r="B741" s="15" t="s">
        <v>19792</v>
      </c>
      <c r="C741" s="13" t="s">
        <v>9233</v>
      </c>
      <c r="D741" s="13" t="s">
        <v>9234</v>
      </c>
      <c r="E741" s="13" t="s">
        <v>56</v>
      </c>
      <c r="F741" s="14" t="s">
        <v>19747</v>
      </c>
      <c r="G741" s="14" t="n">
        <f aca="false">COUNTIF(カード一覧!$I$2:$I$3170,A741)</f>
        <v>2</v>
      </c>
    </row>
    <row r="742" customFormat="false" ht="23.85" hidden="false" customHeight="false" outlineLevel="0" collapsed="false">
      <c r="A742" s="13" t="s">
        <v>9246</v>
      </c>
      <c r="B742" s="15" t="s">
        <v>19793</v>
      </c>
      <c r="C742" s="13" t="s">
        <v>9248</v>
      </c>
      <c r="D742" s="13" t="s">
        <v>9249</v>
      </c>
      <c r="E742" s="13" t="s">
        <v>56</v>
      </c>
      <c r="F742" s="14" t="s">
        <v>19747</v>
      </c>
      <c r="G742" s="14" t="n">
        <f aca="false">COUNTIF(カード一覧!$I$2:$I$3170,A742)</f>
        <v>2</v>
      </c>
    </row>
    <row r="743" customFormat="false" ht="23.85" hidden="false" customHeight="false" outlineLevel="0" collapsed="false">
      <c r="A743" s="13" t="s">
        <v>9256</v>
      </c>
      <c r="B743" s="15" t="s">
        <v>19794</v>
      </c>
      <c r="C743" s="13" t="s">
        <v>9258</v>
      </c>
      <c r="D743" s="13" t="s">
        <v>9259</v>
      </c>
      <c r="E743" s="13" t="s">
        <v>56</v>
      </c>
      <c r="F743" s="14" t="s">
        <v>19795</v>
      </c>
      <c r="G743" s="14" t="n">
        <f aca="false">COUNTIF(カード一覧!$I$2:$I$3170,A743)</f>
        <v>2</v>
      </c>
    </row>
    <row r="744" customFormat="false" ht="23.85" hidden="false" customHeight="false" outlineLevel="0" collapsed="false">
      <c r="A744" s="13" t="s">
        <v>9270</v>
      </c>
      <c r="B744" s="15" t="s">
        <v>19796</v>
      </c>
      <c r="C744" s="13" t="s">
        <v>9272</v>
      </c>
      <c r="D744" s="13" t="s">
        <v>9273</v>
      </c>
      <c r="E744" s="13" t="s">
        <v>53</v>
      </c>
      <c r="F744" s="13" t="s">
        <v>19608</v>
      </c>
      <c r="G744" s="14" t="n">
        <f aca="false">COUNTIF(カード一覧!$I$2:$I$3170,A744)</f>
        <v>1</v>
      </c>
    </row>
    <row r="745" customFormat="false" ht="35.05" hidden="false" customHeight="false" outlineLevel="0" collapsed="false">
      <c r="A745" s="13" t="s">
        <v>9278</v>
      </c>
      <c r="B745" s="15" t="s">
        <v>11683</v>
      </c>
      <c r="C745" s="13" t="s">
        <v>9280</v>
      </c>
      <c r="D745" s="13" t="s">
        <v>9281</v>
      </c>
      <c r="E745" s="13" t="s">
        <v>56</v>
      </c>
      <c r="F745" s="14" t="s">
        <v>19747</v>
      </c>
      <c r="G745" s="14" t="n">
        <f aca="false">COUNTIF(カード一覧!$I$2:$I$3170,A745)</f>
        <v>2</v>
      </c>
    </row>
    <row r="746" customFormat="false" ht="15" hidden="false" customHeight="false" outlineLevel="0" collapsed="false">
      <c r="A746" s="13" t="s">
        <v>9287</v>
      </c>
      <c r="B746" s="15" t="s">
        <v>19797</v>
      </c>
      <c r="C746" s="13" t="s">
        <v>9289</v>
      </c>
      <c r="D746" s="13" t="s">
        <v>9290</v>
      </c>
      <c r="E746" s="13" t="s">
        <v>56</v>
      </c>
      <c r="F746" s="14" t="s">
        <v>19747</v>
      </c>
      <c r="G746" s="14" t="n">
        <f aca="false">COUNTIF(カード一覧!$I$2:$I$3170,A746)</f>
        <v>1</v>
      </c>
    </row>
    <row r="747" customFormat="false" ht="57.45" hidden="false" customHeight="false" outlineLevel="0" collapsed="false">
      <c r="A747" s="13" t="s">
        <v>9297</v>
      </c>
      <c r="B747" s="15" t="s">
        <v>9298</v>
      </c>
      <c r="C747" s="13" t="s">
        <v>9299</v>
      </c>
      <c r="D747" s="13" t="s">
        <v>9300</v>
      </c>
      <c r="E747" s="13" t="s">
        <v>53</v>
      </c>
      <c r="F747" s="13" t="s">
        <v>19798</v>
      </c>
      <c r="G747" s="14" t="n">
        <f aca="false">COUNTIF(カード一覧!$I$2:$I$3170,A747)</f>
        <v>3</v>
      </c>
    </row>
    <row r="748" customFormat="false" ht="23.85" hidden="false" customHeight="false" outlineLevel="0" collapsed="false">
      <c r="A748" s="13" t="s">
        <v>9383</v>
      </c>
      <c r="B748" s="15" t="s">
        <v>9384</v>
      </c>
      <c r="C748" s="13" t="s">
        <v>9385</v>
      </c>
      <c r="D748" s="13" t="s">
        <v>9386</v>
      </c>
      <c r="E748" s="13" t="s">
        <v>53</v>
      </c>
      <c r="F748" s="13" t="s">
        <v>19799</v>
      </c>
      <c r="G748" s="14" t="n">
        <f aca="false">COUNTIF(カード一覧!$I$2:$I$3170,A748)</f>
        <v>1</v>
      </c>
    </row>
    <row r="749" customFormat="false" ht="46.25" hidden="false" customHeight="false" outlineLevel="0" collapsed="false">
      <c r="A749" s="13" t="s">
        <v>9309</v>
      </c>
      <c r="B749" s="15" t="s">
        <v>9310</v>
      </c>
      <c r="C749" s="13" t="s">
        <v>9311</v>
      </c>
      <c r="D749" s="13" t="s">
        <v>9312</v>
      </c>
      <c r="E749" s="13" t="s">
        <v>52</v>
      </c>
      <c r="F749" s="13" t="s">
        <v>19751</v>
      </c>
      <c r="G749" s="14" t="n">
        <f aca="false">COUNTIF(カード一覧!$I$2:$I$3170,A749)</f>
        <v>1</v>
      </c>
    </row>
    <row r="750" customFormat="false" ht="57.45" hidden="false" customHeight="false" outlineLevel="0" collapsed="false">
      <c r="A750" s="13" t="s">
        <v>9324</v>
      </c>
      <c r="B750" s="15" t="s">
        <v>9325</v>
      </c>
      <c r="C750" s="13" t="s">
        <v>9326</v>
      </c>
      <c r="D750" s="13" t="s">
        <v>9327</v>
      </c>
      <c r="E750" s="13" t="s">
        <v>53</v>
      </c>
      <c r="F750" s="13" t="s">
        <v>19800</v>
      </c>
      <c r="G750" s="14" t="n">
        <f aca="false">COUNTIF(カード一覧!$I$2:$I$3170,A750)</f>
        <v>2</v>
      </c>
    </row>
    <row r="751" customFormat="false" ht="46.25" hidden="false" customHeight="false" outlineLevel="0" collapsed="false">
      <c r="A751" s="13" t="s">
        <v>9333</v>
      </c>
      <c r="B751" s="15" t="s">
        <v>9334</v>
      </c>
      <c r="C751" s="13" t="s">
        <v>9335</v>
      </c>
      <c r="D751" s="13" t="s">
        <v>9336</v>
      </c>
      <c r="E751" s="13" t="s">
        <v>53</v>
      </c>
      <c r="F751" s="13" t="s">
        <v>19801</v>
      </c>
      <c r="G751" s="14" t="n">
        <f aca="false">COUNTIF(カード一覧!$I$2:$I$3170,A751)</f>
        <v>2</v>
      </c>
    </row>
    <row r="752" customFormat="false" ht="35.05" hidden="false" customHeight="false" outlineLevel="0" collapsed="false">
      <c r="A752" s="13" t="s">
        <v>9346</v>
      </c>
      <c r="B752" s="15" t="s">
        <v>9347</v>
      </c>
      <c r="C752" s="13" t="s">
        <v>9348</v>
      </c>
      <c r="D752" s="13" t="s">
        <v>9349</v>
      </c>
      <c r="E752" s="13" t="s">
        <v>53</v>
      </c>
      <c r="F752" s="13" t="s">
        <v>19802</v>
      </c>
      <c r="G752" s="14" t="n">
        <f aca="false">COUNTIF(カード一覧!$I$2:$I$3170,A752)</f>
        <v>3</v>
      </c>
    </row>
    <row r="753" customFormat="false" ht="57.45" hidden="false" customHeight="false" outlineLevel="0" collapsed="false">
      <c r="A753" s="13" t="s">
        <v>9354</v>
      </c>
      <c r="B753" s="15" t="s">
        <v>9355</v>
      </c>
      <c r="C753" s="13" t="s">
        <v>9356</v>
      </c>
      <c r="D753" s="13" t="s">
        <v>9357</v>
      </c>
      <c r="E753" s="13" t="s">
        <v>53</v>
      </c>
      <c r="F753" s="13" t="s">
        <v>19803</v>
      </c>
      <c r="G753" s="14" t="n">
        <f aca="false">COUNTIF(カード一覧!$I$2:$I$3170,A753)</f>
        <v>1</v>
      </c>
    </row>
    <row r="754" customFormat="false" ht="35.05" hidden="false" customHeight="false" outlineLevel="0" collapsed="false">
      <c r="A754" s="13" t="s">
        <v>9362</v>
      </c>
      <c r="B754" s="15" t="s">
        <v>9363</v>
      </c>
      <c r="C754" s="13" t="s">
        <v>9364</v>
      </c>
      <c r="D754" s="13" t="s">
        <v>9365</v>
      </c>
      <c r="E754" s="13" t="s">
        <v>53</v>
      </c>
      <c r="F754" s="13" t="s">
        <v>19804</v>
      </c>
      <c r="G754" s="14" t="n">
        <f aca="false">COUNTIF(カード一覧!$I$2:$I$3170,A754)</f>
        <v>1</v>
      </c>
    </row>
    <row r="755" customFormat="false" ht="23.85" hidden="false" customHeight="false" outlineLevel="0" collapsed="false">
      <c r="A755" s="13" t="s">
        <v>9371</v>
      </c>
      <c r="B755" s="15" t="s">
        <v>9372</v>
      </c>
      <c r="C755" s="13" t="s">
        <v>9373</v>
      </c>
      <c r="D755" s="13" t="s">
        <v>9374</v>
      </c>
      <c r="E755" s="13" t="s">
        <v>53</v>
      </c>
      <c r="F755" s="13" t="s">
        <v>19805</v>
      </c>
      <c r="G755" s="14" t="n">
        <f aca="false">COUNTIF(カード一覧!$I$2:$I$3170,A755)</f>
        <v>1</v>
      </c>
    </row>
    <row r="756" customFormat="false" ht="23.85" hidden="false" customHeight="false" outlineLevel="0" collapsed="false">
      <c r="A756" s="13" t="s">
        <v>9397</v>
      </c>
      <c r="B756" s="15" t="s">
        <v>9398</v>
      </c>
      <c r="C756" s="13" t="s">
        <v>9399</v>
      </c>
      <c r="D756" s="13" t="s">
        <v>9400</v>
      </c>
      <c r="E756" s="13" t="s">
        <v>53</v>
      </c>
      <c r="F756" s="13" t="s">
        <v>19806</v>
      </c>
      <c r="G756" s="14" t="n">
        <f aca="false">COUNTIF(カード一覧!$I$2:$I$3170,A756)</f>
        <v>1</v>
      </c>
    </row>
    <row r="757" customFormat="false" ht="23.85" hidden="false" customHeight="false" outlineLevel="0" collapsed="false">
      <c r="A757" s="13" t="s">
        <v>9415</v>
      </c>
      <c r="B757" s="15" t="s">
        <v>9416</v>
      </c>
      <c r="C757" s="13" t="s">
        <v>9417</v>
      </c>
      <c r="D757" s="13" t="s">
        <v>9418</v>
      </c>
      <c r="E757" s="13" t="s">
        <v>53</v>
      </c>
      <c r="F757" s="13" t="s">
        <v>19807</v>
      </c>
      <c r="G757" s="14" t="n">
        <f aca="false">COUNTIF(カード一覧!$I$2:$I$3170,A757)</f>
        <v>1</v>
      </c>
    </row>
    <row r="758" customFormat="false" ht="35.05" hidden="false" customHeight="false" outlineLevel="0" collapsed="false">
      <c r="A758" s="13" t="s">
        <v>9423</v>
      </c>
      <c r="B758" s="15" t="s">
        <v>9424</v>
      </c>
      <c r="C758" s="13" t="s">
        <v>9425</v>
      </c>
      <c r="D758" s="13" t="s">
        <v>9426</v>
      </c>
      <c r="E758" s="13" t="s">
        <v>52</v>
      </c>
      <c r="F758" s="13" t="s">
        <v>19471</v>
      </c>
      <c r="G758" s="14" t="n">
        <f aca="false">COUNTIF(カード一覧!$I$2:$I$3170,A758)</f>
        <v>1</v>
      </c>
    </row>
    <row r="759" customFormat="false" ht="23.85" hidden="false" customHeight="false" outlineLevel="0" collapsed="false">
      <c r="A759" s="13" t="s">
        <v>9405</v>
      </c>
      <c r="B759" s="15" t="s">
        <v>9406</v>
      </c>
      <c r="C759" s="13" t="s">
        <v>9407</v>
      </c>
      <c r="D759" s="13" t="s">
        <v>9408</v>
      </c>
      <c r="E759" s="13" t="s">
        <v>53</v>
      </c>
      <c r="F759" s="13" t="s">
        <v>19608</v>
      </c>
      <c r="G759" s="14" t="n">
        <f aca="false">COUNTIF(カード一覧!$I$2:$I$3170,A759)</f>
        <v>7</v>
      </c>
    </row>
    <row r="760" customFormat="false" ht="35.05" hidden="false" customHeight="false" outlineLevel="0" collapsed="false">
      <c r="A760" s="13" t="s">
        <v>9435</v>
      </c>
      <c r="B760" s="15" t="s">
        <v>9436</v>
      </c>
      <c r="C760" s="13" t="s">
        <v>9437</v>
      </c>
      <c r="D760" s="13" t="s">
        <v>9438</v>
      </c>
      <c r="E760" s="13" t="s">
        <v>56</v>
      </c>
      <c r="F760" s="13" t="s">
        <v>19808</v>
      </c>
      <c r="G760" s="14" t="n">
        <f aca="false">COUNTIF(カード一覧!$I$2:$I$3170,A760)</f>
        <v>3</v>
      </c>
    </row>
    <row r="761" customFormat="false" ht="35.05" hidden="false" customHeight="false" outlineLevel="0" collapsed="false">
      <c r="A761" s="13" t="s">
        <v>9443</v>
      </c>
      <c r="B761" s="15" t="s">
        <v>9444</v>
      </c>
      <c r="C761" s="13" t="s">
        <v>9445</v>
      </c>
      <c r="D761" s="13" t="s">
        <v>9446</v>
      </c>
      <c r="E761" s="13" t="s">
        <v>53</v>
      </c>
      <c r="F761" s="13" t="s">
        <v>19809</v>
      </c>
      <c r="G761" s="14" t="n">
        <f aca="false">COUNTIF(カード一覧!$I$2:$I$3170,A761)</f>
        <v>2</v>
      </c>
    </row>
    <row r="762" customFormat="false" ht="35.05" hidden="false" customHeight="false" outlineLevel="0" collapsed="false">
      <c r="A762" s="13" t="s">
        <v>9460</v>
      </c>
      <c r="B762" s="15" t="s">
        <v>9461</v>
      </c>
      <c r="C762" s="13" t="s">
        <v>9462</v>
      </c>
      <c r="D762" s="13" t="s">
        <v>9463</v>
      </c>
      <c r="E762" s="13" t="s">
        <v>53</v>
      </c>
      <c r="F762" s="13" t="s">
        <v>19608</v>
      </c>
      <c r="G762" s="14" t="n">
        <f aca="false">COUNTIF(カード一覧!$I$2:$I$3170,A762)</f>
        <v>1</v>
      </c>
    </row>
    <row r="763" customFormat="false" ht="23.85" hidden="false" customHeight="false" outlineLevel="0" collapsed="false">
      <c r="A763" s="13" t="s">
        <v>9473</v>
      </c>
      <c r="B763" s="15" t="s">
        <v>9474</v>
      </c>
      <c r="C763" s="13" t="s">
        <v>9475</v>
      </c>
      <c r="D763" s="13" t="s">
        <v>9476</v>
      </c>
      <c r="E763" s="13" t="s">
        <v>53</v>
      </c>
      <c r="F763" s="13" t="s">
        <v>19495</v>
      </c>
      <c r="G763" s="14" t="n">
        <f aca="false">COUNTIF(カード一覧!$I$2:$I$3170,A763)</f>
        <v>1</v>
      </c>
    </row>
    <row r="764" customFormat="false" ht="23.85" hidden="false" customHeight="false" outlineLevel="0" collapsed="false">
      <c r="A764" s="13" t="s">
        <v>9486</v>
      </c>
      <c r="B764" s="15" t="s">
        <v>9487</v>
      </c>
      <c r="C764" s="13" t="s">
        <v>9488</v>
      </c>
      <c r="D764" s="13" t="s">
        <v>9489</v>
      </c>
      <c r="E764" s="13" t="s">
        <v>53</v>
      </c>
      <c r="F764" s="13" t="s">
        <v>19806</v>
      </c>
      <c r="G764" s="14" t="n">
        <f aca="false">COUNTIF(カード一覧!$I$2:$I$3170,A764)</f>
        <v>1</v>
      </c>
    </row>
    <row r="765" customFormat="false" ht="23.85" hidden="false" customHeight="false" outlineLevel="0" collapsed="false">
      <c r="A765" s="13" t="s">
        <v>9498</v>
      </c>
      <c r="B765" s="15" t="s">
        <v>9499</v>
      </c>
      <c r="C765" s="13" t="s">
        <v>9500</v>
      </c>
      <c r="D765" s="13" t="s">
        <v>9501</v>
      </c>
      <c r="E765" s="13" t="s">
        <v>56</v>
      </c>
      <c r="F765" s="13" t="s">
        <v>19810</v>
      </c>
      <c r="G765" s="14" t="n">
        <f aca="false">COUNTIF(カード一覧!$I$2:$I$3170,A765)</f>
        <v>1</v>
      </c>
    </row>
    <row r="766" customFormat="false" ht="23.85" hidden="false" customHeight="false" outlineLevel="0" collapsed="false">
      <c r="A766" s="13" t="s">
        <v>9506</v>
      </c>
      <c r="B766" s="15" t="s">
        <v>9507</v>
      </c>
      <c r="C766" s="13" t="s">
        <v>9508</v>
      </c>
      <c r="D766" s="13" t="s">
        <v>9509</v>
      </c>
      <c r="E766" s="13" t="s">
        <v>56</v>
      </c>
      <c r="F766" s="13" t="s">
        <v>19810</v>
      </c>
      <c r="G766" s="14" t="n">
        <f aca="false">COUNTIF(カード一覧!$I$2:$I$3170,A766)</f>
        <v>1</v>
      </c>
    </row>
    <row r="767" customFormat="false" ht="23.85" hidden="false" customHeight="false" outlineLevel="0" collapsed="false">
      <c r="A767" s="13" t="s">
        <v>9514</v>
      </c>
      <c r="B767" s="15" t="s">
        <v>9515</v>
      </c>
      <c r="C767" s="13" t="s">
        <v>9516</v>
      </c>
      <c r="D767" s="13" t="s">
        <v>9517</v>
      </c>
      <c r="E767" s="13" t="s">
        <v>53</v>
      </c>
      <c r="F767" s="13" t="s">
        <v>19495</v>
      </c>
      <c r="G767" s="14" t="n">
        <f aca="false">COUNTIF(カード一覧!$I$2:$I$3170,A767)</f>
        <v>1</v>
      </c>
    </row>
    <row r="768" customFormat="false" ht="15" hidden="false" customHeight="false" outlineLevel="0" collapsed="false">
      <c r="A768" s="13" t="s">
        <v>9526</v>
      </c>
      <c r="B768" s="15" t="s">
        <v>9527</v>
      </c>
      <c r="C768" s="13" t="s">
        <v>9528</v>
      </c>
      <c r="D768" s="13" t="s">
        <v>9529</v>
      </c>
      <c r="E768" s="13" t="s">
        <v>56</v>
      </c>
      <c r="F768" s="13" t="s">
        <v>19811</v>
      </c>
      <c r="G768" s="14" t="n">
        <f aca="false">COUNTIF(カード一覧!$I$2:$I$3170,A768)</f>
        <v>1</v>
      </c>
    </row>
    <row r="769" customFormat="false" ht="23.85" hidden="false" customHeight="false" outlineLevel="0" collapsed="false">
      <c r="A769" s="13" t="s">
        <v>9536</v>
      </c>
      <c r="B769" s="15" t="s">
        <v>9537</v>
      </c>
      <c r="C769" s="13" t="s">
        <v>9538</v>
      </c>
      <c r="D769" s="13" t="s">
        <v>9539</v>
      </c>
      <c r="E769" s="13" t="s">
        <v>53</v>
      </c>
      <c r="F769" s="13" t="s">
        <v>19812</v>
      </c>
      <c r="G769" s="14" t="n">
        <f aca="false">COUNTIF(カード一覧!$I$2:$I$3170,A769)</f>
        <v>3</v>
      </c>
    </row>
    <row r="770" customFormat="false" ht="23.85" hidden="false" customHeight="false" outlineLevel="0" collapsed="false">
      <c r="A770" s="13" t="s">
        <v>9555</v>
      </c>
      <c r="B770" s="15" t="s">
        <v>9556</v>
      </c>
      <c r="C770" s="13" t="s">
        <v>9557</v>
      </c>
      <c r="D770" s="13" t="s">
        <v>9558</v>
      </c>
      <c r="E770" s="13" t="s">
        <v>56</v>
      </c>
      <c r="F770" s="13" t="s">
        <v>19813</v>
      </c>
      <c r="G770" s="14" t="n">
        <f aca="false">COUNTIF(カード一覧!$I$2:$I$3170,A770)</f>
        <v>1</v>
      </c>
    </row>
    <row r="771" customFormat="false" ht="35.05" hidden="false" customHeight="false" outlineLevel="0" collapsed="false">
      <c r="A771" s="13" t="s">
        <v>9565</v>
      </c>
      <c r="B771" s="15" t="s">
        <v>9566</v>
      </c>
      <c r="C771" s="13" t="s">
        <v>9567</v>
      </c>
      <c r="D771" s="13" t="s">
        <v>9568</v>
      </c>
      <c r="E771" s="13" t="s">
        <v>53</v>
      </c>
      <c r="F771" s="13" t="s">
        <v>19814</v>
      </c>
      <c r="G771" s="14" t="n">
        <f aca="false">COUNTIF(カード一覧!$I$2:$I$3170,A771)</f>
        <v>1</v>
      </c>
    </row>
    <row r="772" customFormat="false" ht="23.85" hidden="false" customHeight="false" outlineLevel="0" collapsed="false">
      <c r="A772" s="13" t="s">
        <v>9575</v>
      </c>
      <c r="B772" s="15" t="s">
        <v>9576</v>
      </c>
      <c r="C772" s="13" t="s">
        <v>9577</v>
      </c>
      <c r="D772" s="13" t="s">
        <v>9578</v>
      </c>
      <c r="E772" s="13" t="s">
        <v>53</v>
      </c>
      <c r="F772" s="13" t="s">
        <v>19814</v>
      </c>
      <c r="G772" s="14" t="n">
        <f aca="false">COUNTIF(カード一覧!$I$2:$I$3170,A772)</f>
        <v>2</v>
      </c>
    </row>
    <row r="773" customFormat="false" ht="23.85" hidden="false" customHeight="false" outlineLevel="0" collapsed="false">
      <c r="A773" s="13" t="s">
        <v>9588</v>
      </c>
      <c r="B773" s="15" t="s">
        <v>9589</v>
      </c>
      <c r="C773" s="13" t="s">
        <v>9590</v>
      </c>
      <c r="D773" s="13" t="s">
        <v>9591</v>
      </c>
      <c r="E773" s="13" t="s">
        <v>53</v>
      </c>
      <c r="F773" s="13" t="s">
        <v>19814</v>
      </c>
      <c r="G773" s="14" t="n">
        <f aca="false">COUNTIF(カード一覧!$I$2:$I$3170,A773)</f>
        <v>1</v>
      </c>
    </row>
    <row r="774" customFormat="false" ht="35.05" hidden="false" customHeight="false" outlineLevel="0" collapsed="false">
      <c r="A774" s="13" t="s">
        <v>9598</v>
      </c>
      <c r="B774" s="15" t="s">
        <v>9599</v>
      </c>
      <c r="C774" s="13" t="s">
        <v>9600</v>
      </c>
      <c r="D774" s="13" t="s">
        <v>9601</v>
      </c>
      <c r="E774" s="13" t="s">
        <v>53</v>
      </c>
      <c r="F774" s="13" t="s">
        <v>19608</v>
      </c>
      <c r="G774" s="14" t="n">
        <f aca="false">COUNTIF(カード一覧!$I$2:$I$3170,A774)</f>
        <v>1</v>
      </c>
    </row>
    <row r="775" customFormat="false" ht="35.05" hidden="false" customHeight="false" outlineLevel="0" collapsed="false">
      <c r="A775" s="13" t="s">
        <v>9607</v>
      </c>
      <c r="B775" s="15" t="s">
        <v>9608</v>
      </c>
      <c r="C775" s="13" t="s">
        <v>9609</v>
      </c>
      <c r="D775" s="13" t="s">
        <v>9610</v>
      </c>
      <c r="E775" s="13" t="s">
        <v>53</v>
      </c>
      <c r="F775" s="13" t="s">
        <v>19814</v>
      </c>
      <c r="G775" s="14" t="n">
        <f aca="false">COUNTIF(カード一覧!$I$2:$I$3170,A775)</f>
        <v>1</v>
      </c>
    </row>
    <row r="776" customFormat="false" ht="35.05" hidden="false" customHeight="false" outlineLevel="0" collapsed="false">
      <c r="A776" s="13" t="s">
        <v>19815</v>
      </c>
      <c r="B776" s="15" t="s">
        <v>9617</v>
      </c>
      <c r="C776" s="13" t="s">
        <v>9437</v>
      </c>
      <c r="D776" s="13" t="s">
        <v>9438</v>
      </c>
      <c r="E776" s="13" t="s">
        <v>53</v>
      </c>
      <c r="F776" s="13" t="s">
        <v>19814</v>
      </c>
      <c r="G776" s="14" t="n">
        <f aca="false">COUNTIF(カード一覧!$I$2:$I$3170,A776)</f>
        <v>0</v>
      </c>
    </row>
    <row r="777" customFormat="false" ht="35.05" hidden="false" customHeight="false" outlineLevel="0" collapsed="false">
      <c r="A777" s="13" t="s">
        <v>9623</v>
      </c>
      <c r="B777" s="15" t="s">
        <v>9624</v>
      </c>
      <c r="C777" s="13" t="s">
        <v>9625</v>
      </c>
      <c r="D777" s="13" t="s">
        <v>9626</v>
      </c>
      <c r="E777" s="13" t="s">
        <v>53</v>
      </c>
      <c r="F777" s="13" t="s">
        <v>19608</v>
      </c>
      <c r="G777" s="14" t="n">
        <f aca="false">COUNTIF(カード一覧!$I$2:$I$3170,A777)</f>
        <v>3</v>
      </c>
    </row>
    <row r="778" customFormat="false" ht="23.85" hidden="false" customHeight="false" outlineLevel="0" collapsed="false">
      <c r="A778" s="13" t="s">
        <v>9655</v>
      </c>
      <c r="B778" s="15" t="s">
        <v>9656</v>
      </c>
      <c r="C778" s="13" t="s">
        <v>9657</v>
      </c>
      <c r="D778" s="13" t="s">
        <v>9658</v>
      </c>
      <c r="E778" s="13" t="s">
        <v>56</v>
      </c>
      <c r="F778" s="13" t="s">
        <v>19816</v>
      </c>
      <c r="G778" s="14" t="n">
        <f aca="false">COUNTIF(カード一覧!$I$2:$I$3170,A778)</f>
        <v>1</v>
      </c>
    </row>
    <row r="779" customFormat="false" ht="23.85" hidden="false" customHeight="false" outlineLevel="0" collapsed="false">
      <c r="A779" s="13" t="s">
        <v>9646</v>
      </c>
      <c r="B779" s="15" t="s">
        <v>9647</v>
      </c>
      <c r="C779" s="13" t="s">
        <v>9648</v>
      </c>
      <c r="D779" s="13" t="s">
        <v>9649</v>
      </c>
      <c r="E779" s="13" t="s">
        <v>56</v>
      </c>
      <c r="F779" s="13" t="s">
        <v>19817</v>
      </c>
      <c r="G779" s="14" t="n">
        <f aca="false">COUNTIF(カード一覧!$I$2:$I$3170,A779)</f>
        <v>1</v>
      </c>
    </row>
    <row r="780" customFormat="false" ht="23.85" hidden="false" customHeight="false" outlineLevel="0" collapsed="false">
      <c r="A780" s="13" t="s">
        <v>9664</v>
      </c>
      <c r="B780" s="15" t="s">
        <v>9665</v>
      </c>
      <c r="C780" s="13" t="s">
        <v>9666</v>
      </c>
      <c r="D780" s="13" t="s">
        <v>9667</v>
      </c>
      <c r="E780" s="13" t="s">
        <v>53</v>
      </c>
      <c r="F780" s="13" t="s">
        <v>19818</v>
      </c>
      <c r="G780" s="14" t="n">
        <f aca="false">COUNTIF(カード一覧!$I$2:$I$3170,A780)</f>
        <v>1</v>
      </c>
    </row>
    <row r="781" customFormat="false" ht="35.05" hidden="false" customHeight="false" outlineLevel="0" collapsed="false">
      <c r="A781" s="13" t="s">
        <v>9674</v>
      </c>
      <c r="B781" s="15" t="s">
        <v>9675</v>
      </c>
      <c r="C781" s="13" t="s">
        <v>9676</v>
      </c>
      <c r="D781" s="13" t="s">
        <v>9677</v>
      </c>
      <c r="E781" s="13" t="s">
        <v>53</v>
      </c>
      <c r="F781" s="13" t="s">
        <v>19778</v>
      </c>
      <c r="G781" s="14" t="n">
        <f aca="false">COUNTIF(カード一覧!$I$2:$I$3170,A781)</f>
        <v>6</v>
      </c>
    </row>
    <row r="782" customFormat="false" ht="35.05" hidden="false" customHeight="false" outlineLevel="0" collapsed="false">
      <c r="A782" s="13" t="s">
        <v>9682</v>
      </c>
      <c r="B782" s="15" t="s">
        <v>9683</v>
      </c>
      <c r="C782" s="13" t="s">
        <v>9684</v>
      </c>
      <c r="D782" s="13" t="s">
        <v>9685</v>
      </c>
      <c r="E782" s="13" t="s">
        <v>53</v>
      </c>
      <c r="F782" s="13" t="s">
        <v>19778</v>
      </c>
      <c r="G782" s="14" t="n">
        <f aca="false">COUNTIF(カード一覧!$I$2:$I$3170,A782)</f>
        <v>2</v>
      </c>
    </row>
    <row r="783" customFormat="false" ht="35.05" hidden="false" customHeight="false" outlineLevel="0" collapsed="false">
      <c r="A783" s="13" t="s">
        <v>9694</v>
      </c>
      <c r="B783" s="15" t="s">
        <v>9695</v>
      </c>
      <c r="C783" s="13" t="s">
        <v>9696</v>
      </c>
      <c r="D783" s="13" t="s">
        <v>9697</v>
      </c>
      <c r="E783" s="13" t="s">
        <v>56</v>
      </c>
      <c r="F783" s="14" t="s">
        <v>19747</v>
      </c>
      <c r="G783" s="14" t="n">
        <f aca="false">COUNTIF(カード一覧!$I$2:$I$3170,A783)</f>
        <v>1</v>
      </c>
    </row>
    <row r="784" customFormat="false" ht="35.05" hidden="false" customHeight="false" outlineLevel="0" collapsed="false">
      <c r="A784" s="13" t="s">
        <v>9706</v>
      </c>
      <c r="B784" s="15" t="s">
        <v>9707</v>
      </c>
      <c r="C784" s="13" t="s">
        <v>9708</v>
      </c>
      <c r="D784" s="13" t="s">
        <v>9709</v>
      </c>
      <c r="E784" s="13" t="s">
        <v>56</v>
      </c>
      <c r="F784" s="14" t="s">
        <v>19747</v>
      </c>
      <c r="G784" s="14" t="n">
        <f aca="false">COUNTIF(カード一覧!$I$2:$I$3170,A784)</f>
        <v>1</v>
      </c>
    </row>
    <row r="785" customFormat="false" ht="23.85" hidden="false" customHeight="false" outlineLevel="0" collapsed="false">
      <c r="A785" s="13" t="s">
        <v>9729</v>
      </c>
      <c r="B785" s="15" t="s">
        <v>9730</v>
      </c>
      <c r="C785" s="13" t="s">
        <v>9731</v>
      </c>
      <c r="D785" s="13" t="s">
        <v>9732</v>
      </c>
      <c r="E785" s="13" t="s">
        <v>56</v>
      </c>
      <c r="F785" s="14" t="s">
        <v>19747</v>
      </c>
      <c r="G785" s="14" t="n">
        <f aca="false">COUNTIF(カード一覧!$I$2:$I$3170,A785)</f>
        <v>1</v>
      </c>
    </row>
    <row r="786" customFormat="false" ht="23.85" hidden="false" customHeight="false" outlineLevel="0" collapsed="false">
      <c r="A786" s="13" t="s">
        <v>9737</v>
      </c>
      <c r="B786" s="15" t="s">
        <v>9738</v>
      </c>
      <c r="C786" s="13" t="s">
        <v>9739</v>
      </c>
      <c r="D786" s="13" t="s">
        <v>9740</v>
      </c>
      <c r="E786" s="13" t="s">
        <v>56</v>
      </c>
      <c r="F786" s="14" t="s">
        <v>19747</v>
      </c>
      <c r="G786" s="14" t="n">
        <f aca="false">COUNTIF(カード一覧!$I$2:$I$3170,A786)</f>
        <v>1</v>
      </c>
    </row>
    <row r="787" customFormat="false" ht="23.85" hidden="false" customHeight="false" outlineLevel="0" collapsed="false">
      <c r="A787" s="13" t="s">
        <v>9752</v>
      </c>
      <c r="B787" s="15" t="s">
        <v>9753</v>
      </c>
      <c r="C787" s="13" t="s">
        <v>9754</v>
      </c>
      <c r="D787" s="13" t="s">
        <v>9755</v>
      </c>
      <c r="E787" s="13" t="s">
        <v>52</v>
      </c>
      <c r="F787" s="13" t="s">
        <v>19471</v>
      </c>
      <c r="G787" s="14" t="n">
        <f aca="false">COUNTIF(カード一覧!$I$2:$I$3170,A787)</f>
        <v>1</v>
      </c>
    </row>
    <row r="788" customFormat="false" ht="23.85" hidden="false" customHeight="false" outlineLevel="0" collapsed="false">
      <c r="A788" s="13" t="s">
        <v>9761</v>
      </c>
      <c r="B788" s="15" t="s">
        <v>9762</v>
      </c>
      <c r="C788" s="14"/>
      <c r="D788" s="13" t="s">
        <v>9763</v>
      </c>
      <c r="E788" s="13" t="s">
        <v>56</v>
      </c>
      <c r="F788" s="13" t="s">
        <v>19819</v>
      </c>
      <c r="G788" s="14" t="n">
        <f aca="false">COUNTIF(カード一覧!$I$2:$I$3170,A788)</f>
        <v>1</v>
      </c>
    </row>
    <row r="789" customFormat="false" ht="23.85" hidden="false" customHeight="false" outlineLevel="0" collapsed="false">
      <c r="A789" s="13" t="s">
        <v>9771</v>
      </c>
      <c r="B789" s="15" t="s">
        <v>9772</v>
      </c>
      <c r="C789" s="13" t="s">
        <v>9773</v>
      </c>
      <c r="D789" s="13" t="s">
        <v>9774</v>
      </c>
      <c r="E789" s="13" t="s">
        <v>56</v>
      </c>
      <c r="F789" s="14" t="s">
        <v>19747</v>
      </c>
      <c r="G789" s="14" t="n">
        <f aca="false">COUNTIF(カード一覧!$I$2:$I$3170,A789)</f>
        <v>2</v>
      </c>
    </row>
    <row r="790" customFormat="false" ht="35.05" hidden="false" customHeight="false" outlineLevel="0" collapsed="false">
      <c r="A790" s="13" t="s">
        <v>9779</v>
      </c>
      <c r="B790" s="15" t="s">
        <v>9780</v>
      </c>
      <c r="C790" s="13" t="s">
        <v>9781</v>
      </c>
      <c r="D790" s="13" t="s">
        <v>9782</v>
      </c>
      <c r="E790" s="13" t="s">
        <v>56</v>
      </c>
      <c r="F790" s="14" t="s">
        <v>19747</v>
      </c>
      <c r="G790" s="14" t="n">
        <f aca="false">COUNTIF(カード一覧!$I$2:$I$3170,A790)</f>
        <v>1</v>
      </c>
    </row>
    <row r="791" customFormat="false" ht="23.85" hidden="false" customHeight="false" outlineLevel="0" collapsed="false">
      <c r="A791" s="13" t="s">
        <v>9719</v>
      </c>
      <c r="B791" s="15" t="s">
        <v>9720</v>
      </c>
      <c r="C791" s="13" t="s">
        <v>9721</v>
      </c>
      <c r="D791" s="13" t="s">
        <v>9722</v>
      </c>
      <c r="E791" s="13" t="s">
        <v>56</v>
      </c>
      <c r="F791" s="14" t="s">
        <v>19747</v>
      </c>
      <c r="G791" s="14" t="n">
        <f aca="false">COUNTIF(カード一覧!$I$2:$I$3170,A791)</f>
        <v>1</v>
      </c>
    </row>
    <row r="792" customFormat="false" ht="35.05" hidden="false" customHeight="false" outlineLevel="0" collapsed="false">
      <c r="A792" s="13" t="s">
        <v>9787</v>
      </c>
      <c r="B792" s="15" t="s">
        <v>9788</v>
      </c>
      <c r="C792" s="13" t="s">
        <v>9789</v>
      </c>
      <c r="D792" s="13" t="s">
        <v>9790</v>
      </c>
      <c r="E792" s="13" t="s">
        <v>56</v>
      </c>
      <c r="F792" s="14" t="s">
        <v>19747</v>
      </c>
      <c r="G792" s="14" t="n">
        <f aca="false">COUNTIF(カード一覧!$I$2:$I$3170,A792)</f>
        <v>1</v>
      </c>
    </row>
    <row r="793" customFormat="false" ht="23.85" hidden="false" customHeight="false" outlineLevel="0" collapsed="false">
      <c r="A793" s="13" t="s">
        <v>9805</v>
      </c>
      <c r="B793" s="15" t="s">
        <v>9806</v>
      </c>
      <c r="C793" s="13" t="s">
        <v>9807</v>
      </c>
      <c r="D793" s="13" t="s">
        <v>9808</v>
      </c>
      <c r="E793" s="13" t="s">
        <v>53</v>
      </c>
      <c r="F793" s="13" t="s">
        <v>19820</v>
      </c>
      <c r="G793" s="14" t="n">
        <f aca="false">COUNTIF(カード一覧!$I$2:$I$3170,A793)</f>
        <v>1</v>
      </c>
    </row>
    <row r="794" customFormat="false" ht="23.85" hidden="false" customHeight="false" outlineLevel="0" collapsed="false">
      <c r="A794" s="13" t="s">
        <v>9813</v>
      </c>
      <c r="B794" s="15" t="s">
        <v>9814</v>
      </c>
      <c r="C794" s="13" t="s">
        <v>9815</v>
      </c>
      <c r="D794" s="13" t="s">
        <v>9816</v>
      </c>
      <c r="E794" s="13" t="s">
        <v>56</v>
      </c>
      <c r="F794" s="14" t="s">
        <v>19747</v>
      </c>
      <c r="G794" s="14" t="n">
        <f aca="false">COUNTIF(カード一覧!$I$2:$I$3170,A794)</f>
        <v>2</v>
      </c>
    </row>
    <row r="795" customFormat="false" ht="35.05" hidden="false" customHeight="false" outlineLevel="0" collapsed="false">
      <c r="A795" s="13" t="s">
        <v>9821</v>
      </c>
      <c r="B795" s="15" t="s">
        <v>9822</v>
      </c>
      <c r="C795" s="13" t="s">
        <v>9823</v>
      </c>
      <c r="D795" s="13" t="s">
        <v>9824</v>
      </c>
      <c r="E795" s="13" t="s">
        <v>56</v>
      </c>
      <c r="F795" s="14" t="s">
        <v>19821</v>
      </c>
      <c r="G795" s="14" t="n">
        <f aca="false">COUNTIF(カード一覧!$I$2:$I$3170,A795)</f>
        <v>4</v>
      </c>
    </row>
    <row r="796" customFormat="false" ht="23.85" hidden="false" customHeight="false" outlineLevel="0" collapsed="false">
      <c r="A796" s="13" t="s">
        <v>9829</v>
      </c>
      <c r="B796" s="15" t="s">
        <v>9830</v>
      </c>
      <c r="C796" s="14"/>
      <c r="D796" s="13" t="s">
        <v>9831</v>
      </c>
      <c r="E796" s="13" t="s">
        <v>56</v>
      </c>
      <c r="F796" s="13" t="s">
        <v>19765</v>
      </c>
      <c r="G796" s="14" t="n">
        <f aca="false">COUNTIF(カード一覧!$I$2:$I$3170,A796)</f>
        <v>1</v>
      </c>
    </row>
    <row r="797" customFormat="false" ht="23.85" hidden="false" customHeight="false" outlineLevel="0" collapsed="false">
      <c r="A797" s="13" t="s">
        <v>9839</v>
      </c>
      <c r="B797" s="15" t="s">
        <v>9840</v>
      </c>
      <c r="C797" s="14"/>
      <c r="D797" s="13" t="s">
        <v>9841</v>
      </c>
      <c r="E797" s="13" t="s">
        <v>56</v>
      </c>
      <c r="F797" s="13" t="s">
        <v>19765</v>
      </c>
      <c r="G797" s="14" t="n">
        <f aca="false">COUNTIF(カード一覧!$I$2:$I$3170,A797)</f>
        <v>2</v>
      </c>
    </row>
    <row r="798" customFormat="false" ht="35.05" hidden="false" customHeight="false" outlineLevel="0" collapsed="false">
      <c r="A798" s="13" t="s">
        <v>9849</v>
      </c>
      <c r="B798" s="15" t="s">
        <v>9850</v>
      </c>
      <c r="C798" s="14"/>
      <c r="D798" s="14"/>
      <c r="E798" s="13" t="s">
        <v>53</v>
      </c>
      <c r="F798" s="14" t="s">
        <v>19822</v>
      </c>
      <c r="G798" s="14" t="n">
        <f aca="false">COUNTIF(カード一覧!$I$2:$I$3170,A798)</f>
        <v>3</v>
      </c>
    </row>
    <row r="799" customFormat="false" ht="23.85" hidden="false" customHeight="false" outlineLevel="0" collapsed="false">
      <c r="A799" s="13" t="s">
        <v>9864</v>
      </c>
      <c r="B799" s="15" t="s">
        <v>9865</v>
      </c>
      <c r="C799" s="13" t="s">
        <v>9866</v>
      </c>
      <c r="D799" s="13" t="s">
        <v>9867</v>
      </c>
      <c r="E799" s="13" t="s">
        <v>56</v>
      </c>
      <c r="F799" s="13" t="s">
        <v>19823</v>
      </c>
      <c r="G799" s="14" t="n">
        <f aca="false">COUNTIF(カード一覧!$I$2:$I$3170,A799)</f>
        <v>3</v>
      </c>
    </row>
    <row r="800" customFormat="false" ht="23.85" hidden="false" customHeight="false" outlineLevel="0" collapsed="false">
      <c r="A800" s="13" t="s">
        <v>9873</v>
      </c>
      <c r="B800" s="15" t="s">
        <v>9874</v>
      </c>
      <c r="C800" s="13" t="s">
        <v>9875</v>
      </c>
      <c r="D800" s="13" t="s">
        <v>9876</v>
      </c>
      <c r="E800" s="13" t="s">
        <v>56</v>
      </c>
      <c r="F800" s="13" t="s">
        <v>19824</v>
      </c>
      <c r="G800" s="14" t="n">
        <f aca="false">COUNTIF(カード一覧!$I$2:$I$3170,A800)</f>
        <v>1</v>
      </c>
    </row>
    <row r="801" customFormat="false" ht="23.85" hidden="false" customHeight="false" outlineLevel="0" collapsed="false">
      <c r="A801" s="13" t="s">
        <v>9882</v>
      </c>
      <c r="B801" s="15" t="s">
        <v>9883</v>
      </c>
      <c r="C801" s="14"/>
      <c r="D801" s="13" t="s">
        <v>9884</v>
      </c>
      <c r="E801" s="13" t="s">
        <v>56</v>
      </c>
      <c r="F801" s="13" t="s">
        <v>19765</v>
      </c>
      <c r="G801" s="14" t="n">
        <f aca="false">COUNTIF(カード一覧!$I$2:$I$3170,A801)</f>
        <v>1</v>
      </c>
    </row>
    <row r="802" customFormat="false" ht="23.85" hidden="false" customHeight="false" outlineLevel="0" collapsed="false">
      <c r="A802" s="13" t="s">
        <v>9890</v>
      </c>
      <c r="B802" s="15" t="s">
        <v>9891</v>
      </c>
      <c r="C802" s="14"/>
      <c r="D802" s="13" t="s">
        <v>9892</v>
      </c>
      <c r="E802" s="13" t="s">
        <v>56</v>
      </c>
      <c r="F802" s="13" t="s">
        <v>19765</v>
      </c>
      <c r="G802" s="14" t="n">
        <f aca="false">COUNTIF(カード一覧!$I$2:$I$3170,A802)</f>
        <v>1</v>
      </c>
    </row>
    <row r="803" customFormat="false" ht="23.85" hidden="false" customHeight="false" outlineLevel="0" collapsed="false">
      <c r="A803" s="13" t="s">
        <v>9899</v>
      </c>
      <c r="B803" s="15" t="s">
        <v>9900</v>
      </c>
      <c r="C803" s="13" t="s">
        <v>9901</v>
      </c>
      <c r="D803" s="13" t="s">
        <v>9902</v>
      </c>
      <c r="E803" s="13" t="s">
        <v>56</v>
      </c>
      <c r="F803" s="14" t="s">
        <v>19825</v>
      </c>
      <c r="G803" s="14" t="n">
        <f aca="false">COUNTIF(カード一覧!$I$2:$I$3170,A803)</f>
        <v>1</v>
      </c>
    </row>
    <row r="804" customFormat="false" ht="15" hidden="false" customHeight="false" outlineLevel="0" collapsed="false">
      <c r="A804" s="13" t="s">
        <v>9908</v>
      </c>
      <c r="B804" s="15" t="s">
        <v>9909</v>
      </c>
      <c r="C804" s="13" t="s">
        <v>9910</v>
      </c>
      <c r="D804" s="13" t="s">
        <v>9911</v>
      </c>
      <c r="E804" s="13" t="s">
        <v>52</v>
      </c>
      <c r="F804" s="13" t="s">
        <v>19826</v>
      </c>
      <c r="G804" s="14" t="n">
        <f aca="false">COUNTIF(カード一覧!$I$2:$I$3170,A804)</f>
        <v>2</v>
      </c>
    </row>
    <row r="805" customFormat="false" ht="23.85" hidden="false" customHeight="false" outlineLevel="0" collapsed="false">
      <c r="A805" s="13" t="s">
        <v>9916</v>
      </c>
      <c r="B805" s="15" t="s">
        <v>9917</v>
      </c>
      <c r="C805" s="13" t="s">
        <v>9918</v>
      </c>
      <c r="D805" s="13" t="s">
        <v>9919</v>
      </c>
      <c r="E805" s="13" t="s">
        <v>52</v>
      </c>
      <c r="F805" s="13" t="s">
        <v>19826</v>
      </c>
      <c r="G805" s="14" t="n">
        <f aca="false">COUNTIF(カード一覧!$I$2:$I$3170,A805)</f>
        <v>1</v>
      </c>
    </row>
    <row r="806" customFormat="false" ht="23.85" hidden="false" customHeight="false" outlineLevel="0" collapsed="false">
      <c r="A806" s="13" t="s">
        <v>9924</v>
      </c>
      <c r="B806" s="15" t="s">
        <v>9925</v>
      </c>
      <c r="C806" s="13" t="s">
        <v>9926</v>
      </c>
      <c r="D806" s="13" t="s">
        <v>9927</v>
      </c>
      <c r="E806" s="13" t="s">
        <v>56</v>
      </c>
      <c r="F806" s="14" t="s">
        <v>19747</v>
      </c>
      <c r="G806" s="14" t="n">
        <f aca="false">COUNTIF(カード一覧!$I$2:$I$3170,A806)</f>
        <v>1</v>
      </c>
    </row>
    <row r="807" customFormat="false" ht="23.85" hidden="false" customHeight="false" outlineLevel="0" collapsed="false">
      <c r="A807" s="13" t="s">
        <v>9937</v>
      </c>
      <c r="B807" s="15" t="s">
        <v>9938</v>
      </c>
      <c r="C807" s="13" t="s">
        <v>9939</v>
      </c>
      <c r="D807" s="13" t="s">
        <v>9940</v>
      </c>
      <c r="E807" s="13" t="s">
        <v>52</v>
      </c>
      <c r="F807" s="13" t="s">
        <v>19827</v>
      </c>
      <c r="G807" s="14" t="n">
        <f aca="false">COUNTIF(カード一覧!$I$2:$I$3170,A807)</f>
        <v>1</v>
      </c>
    </row>
    <row r="808" customFormat="false" ht="23.85" hidden="false" customHeight="false" outlineLevel="0" collapsed="false">
      <c r="A808" s="13" t="s">
        <v>9983</v>
      </c>
      <c r="B808" s="15" t="s">
        <v>19828</v>
      </c>
      <c r="C808" s="13" t="s">
        <v>9985</v>
      </c>
      <c r="D808" s="13" t="s">
        <v>9986</v>
      </c>
      <c r="E808" s="13" t="s">
        <v>56</v>
      </c>
      <c r="F808" s="14" t="s">
        <v>19747</v>
      </c>
      <c r="G808" s="14" t="n">
        <f aca="false">COUNTIF(カード一覧!$I$2:$I$3170,A808)</f>
        <v>1</v>
      </c>
    </row>
    <row r="809" customFormat="false" ht="35.05" hidden="false" customHeight="false" outlineLevel="0" collapsed="false">
      <c r="A809" s="13" t="s">
        <v>9992</v>
      </c>
      <c r="B809" s="15" t="s">
        <v>19829</v>
      </c>
      <c r="C809" s="13" t="s">
        <v>9994</v>
      </c>
      <c r="D809" s="13" t="s">
        <v>9995</v>
      </c>
      <c r="E809" s="13" t="s">
        <v>56</v>
      </c>
      <c r="F809" s="14" t="s">
        <v>19747</v>
      </c>
      <c r="G809" s="14" t="n">
        <f aca="false">COUNTIF(カード一覧!$I$2:$I$3170,A809)</f>
        <v>1</v>
      </c>
    </row>
    <row r="810" customFormat="false" ht="35.05" hidden="false" customHeight="false" outlineLevel="0" collapsed="false">
      <c r="A810" s="13" t="s">
        <v>10001</v>
      </c>
      <c r="B810" s="15" t="s">
        <v>19830</v>
      </c>
      <c r="C810" s="13" t="s">
        <v>10003</v>
      </c>
      <c r="D810" s="13" t="s">
        <v>10004</v>
      </c>
      <c r="E810" s="13" t="s">
        <v>52</v>
      </c>
      <c r="F810" s="13" t="s">
        <v>19471</v>
      </c>
      <c r="G810" s="14" t="n">
        <f aca="false">COUNTIF(カード一覧!$I$2:$I$3170,A810)</f>
        <v>1</v>
      </c>
    </row>
    <row r="811" customFormat="false" ht="35.05" hidden="false" customHeight="false" outlineLevel="0" collapsed="false">
      <c r="A811" s="13" t="s">
        <v>10009</v>
      </c>
      <c r="B811" s="15" t="s">
        <v>19831</v>
      </c>
      <c r="C811" s="13" t="s">
        <v>10011</v>
      </c>
      <c r="D811" s="13" t="s">
        <v>10012</v>
      </c>
      <c r="E811" s="13" t="s">
        <v>52</v>
      </c>
      <c r="F811" s="13" t="s">
        <v>19471</v>
      </c>
      <c r="G811" s="14" t="n">
        <f aca="false">COUNTIF(カード一覧!$I$2:$I$3170,A811)</f>
        <v>2</v>
      </c>
    </row>
    <row r="812" customFormat="false" ht="23.85" hidden="false" customHeight="false" outlineLevel="0" collapsed="false">
      <c r="A812" s="13" t="s">
        <v>10017</v>
      </c>
      <c r="B812" s="15" t="s">
        <v>19832</v>
      </c>
      <c r="C812" s="13" t="s">
        <v>10019</v>
      </c>
      <c r="D812" s="13" t="s">
        <v>10020</v>
      </c>
      <c r="E812" s="13" t="s">
        <v>56</v>
      </c>
      <c r="F812" s="14" t="s">
        <v>19747</v>
      </c>
      <c r="G812" s="14" t="n">
        <f aca="false">COUNTIF(カード一覧!$I$2:$I$3170,A812)</f>
        <v>1</v>
      </c>
    </row>
    <row r="813" customFormat="false" ht="23.85" hidden="false" customHeight="false" outlineLevel="0" collapsed="false">
      <c r="A813" s="13" t="s">
        <v>10025</v>
      </c>
      <c r="B813" s="15" t="s">
        <v>19833</v>
      </c>
      <c r="C813" s="13" t="s">
        <v>10027</v>
      </c>
      <c r="D813" s="13" t="s">
        <v>10028</v>
      </c>
      <c r="E813" s="13" t="s">
        <v>52</v>
      </c>
      <c r="F813" s="13" t="s">
        <v>19471</v>
      </c>
      <c r="G813" s="14" t="n">
        <f aca="false">COUNTIF(カード一覧!$I$2:$I$3170,A813)</f>
        <v>1</v>
      </c>
    </row>
    <row r="814" customFormat="false" ht="23.85" hidden="false" customHeight="false" outlineLevel="0" collapsed="false">
      <c r="A814" s="13" t="s">
        <v>10033</v>
      </c>
      <c r="B814" s="15" t="s">
        <v>19834</v>
      </c>
      <c r="C814" s="13" t="s">
        <v>10035</v>
      </c>
      <c r="D814" s="13" t="s">
        <v>10036</v>
      </c>
      <c r="E814" s="13" t="s">
        <v>52</v>
      </c>
      <c r="F814" s="13" t="s">
        <v>19471</v>
      </c>
      <c r="G814" s="14" t="n">
        <f aca="false">COUNTIF(カード一覧!$I$2:$I$3170,A814)</f>
        <v>1</v>
      </c>
    </row>
    <row r="815" customFormat="false" ht="35.05" hidden="false" customHeight="false" outlineLevel="0" collapsed="false">
      <c r="A815" s="13" t="s">
        <v>10041</v>
      </c>
      <c r="B815" s="15" t="s">
        <v>19835</v>
      </c>
      <c r="C815" s="13" t="s">
        <v>10043</v>
      </c>
      <c r="D815" s="13" t="s">
        <v>10044</v>
      </c>
      <c r="E815" s="13" t="s">
        <v>52</v>
      </c>
      <c r="F815" s="13" t="s">
        <v>19471</v>
      </c>
      <c r="G815" s="14" t="n">
        <f aca="false">COUNTIF(カード一覧!$I$2:$I$3170,A815)</f>
        <v>1</v>
      </c>
    </row>
    <row r="816" customFormat="false" ht="23.85" hidden="false" customHeight="false" outlineLevel="0" collapsed="false">
      <c r="A816" s="13" t="s">
        <v>10050</v>
      </c>
      <c r="B816" s="15" t="s">
        <v>19836</v>
      </c>
      <c r="C816" s="13" t="s">
        <v>10052</v>
      </c>
      <c r="D816" s="13" t="s">
        <v>10053</v>
      </c>
      <c r="E816" s="13" t="s">
        <v>56</v>
      </c>
      <c r="F816" s="14" t="s">
        <v>19747</v>
      </c>
      <c r="G816" s="14" t="n">
        <f aca="false">COUNTIF(カード一覧!$I$2:$I$3170,A816)</f>
        <v>1</v>
      </c>
    </row>
    <row r="817" customFormat="false" ht="23.85" hidden="false" customHeight="false" outlineLevel="0" collapsed="false">
      <c r="A817" s="13" t="s">
        <v>10060</v>
      </c>
      <c r="B817" s="15" t="s">
        <v>19837</v>
      </c>
      <c r="C817" s="13" t="s">
        <v>10062</v>
      </c>
      <c r="D817" s="13" t="s">
        <v>10063</v>
      </c>
      <c r="E817" s="13" t="s">
        <v>56</v>
      </c>
      <c r="F817" s="14" t="s">
        <v>19747</v>
      </c>
      <c r="G817" s="14" t="n">
        <f aca="false">COUNTIF(カード一覧!$I$2:$I$3170,A817)</f>
        <v>1</v>
      </c>
    </row>
    <row r="818" customFormat="false" ht="23.85" hidden="false" customHeight="false" outlineLevel="0" collapsed="false">
      <c r="A818" s="13" t="s">
        <v>10070</v>
      </c>
      <c r="B818" s="15" t="s">
        <v>19838</v>
      </c>
      <c r="C818" s="14"/>
      <c r="D818" s="13" t="s">
        <v>10072</v>
      </c>
      <c r="E818" s="13" t="s">
        <v>56</v>
      </c>
      <c r="F818" s="14" t="s">
        <v>19747</v>
      </c>
      <c r="G818" s="14" t="n">
        <f aca="false">COUNTIF(カード一覧!$I$2:$I$3170,A818)</f>
        <v>1</v>
      </c>
    </row>
    <row r="819" customFormat="false" ht="23.85" hidden="false" customHeight="false" outlineLevel="0" collapsed="false">
      <c r="A819" s="13" t="s">
        <v>10080</v>
      </c>
      <c r="B819" s="15" t="s">
        <v>19839</v>
      </c>
      <c r="C819" s="14"/>
      <c r="D819" s="13" t="s">
        <v>10082</v>
      </c>
      <c r="E819" s="13" t="s">
        <v>56</v>
      </c>
      <c r="F819" s="14" t="s">
        <v>19747</v>
      </c>
      <c r="G819" s="14" t="n">
        <f aca="false">COUNTIF(カード一覧!$I$2:$I$3170,A819)</f>
        <v>1</v>
      </c>
    </row>
    <row r="820" customFormat="false" ht="23.85" hidden="false" customHeight="false" outlineLevel="0" collapsed="false">
      <c r="A820" s="13" t="s">
        <v>10090</v>
      </c>
      <c r="B820" s="15" t="s">
        <v>19840</v>
      </c>
      <c r="C820" s="14"/>
      <c r="D820" s="13" t="s">
        <v>10092</v>
      </c>
      <c r="E820" s="13" t="s">
        <v>56</v>
      </c>
      <c r="F820" s="14" t="s">
        <v>19747</v>
      </c>
      <c r="G820" s="14" t="n">
        <f aca="false">COUNTIF(カード一覧!$I$2:$I$3170,A820)</f>
        <v>1</v>
      </c>
    </row>
    <row r="821" customFormat="false" ht="23.85" hidden="false" customHeight="false" outlineLevel="0" collapsed="false">
      <c r="A821" s="13" t="s">
        <v>10098</v>
      </c>
      <c r="B821" s="15" t="s">
        <v>19841</v>
      </c>
      <c r="C821" s="13" t="s">
        <v>10100</v>
      </c>
      <c r="D821" s="13" t="s">
        <v>10101</v>
      </c>
      <c r="E821" s="13" t="s">
        <v>56</v>
      </c>
      <c r="F821" s="14" t="s">
        <v>19747</v>
      </c>
      <c r="G821" s="14" t="n">
        <f aca="false">COUNTIF(カード一覧!$I$2:$I$3170,A821)</f>
        <v>1</v>
      </c>
    </row>
    <row r="822" customFormat="false" ht="23.85" hidden="false" customHeight="false" outlineLevel="0" collapsed="false">
      <c r="A822" s="13" t="s">
        <v>10106</v>
      </c>
      <c r="B822" s="15" t="s">
        <v>19842</v>
      </c>
      <c r="C822" s="13" t="s">
        <v>10108</v>
      </c>
      <c r="D822" s="13" t="s">
        <v>10109</v>
      </c>
      <c r="E822" s="13" t="s">
        <v>53</v>
      </c>
      <c r="F822" s="13" t="s">
        <v>19843</v>
      </c>
      <c r="G822" s="14" t="n">
        <f aca="false">COUNTIF(カード一覧!$I$2:$I$3170,A822)</f>
        <v>1</v>
      </c>
    </row>
    <row r="823" customFormat="false" ht="46.25" hidden="false" customHeight="false" outlineLevel="0" collapsed="false">
      <c r="A823" s="13" t="s">
        <v>10141</v>
      </c>
      <c r="B823" s="15" t="s">
        <v>10142</v>
      </c>
      <c r="C823" s="13" t="s">
        <v>10143</v>
      </c>
      <c r="D823" s="13" t="s">
        <v>10144</v>
      </c>
      <c r="E823" s="13" t="s">
        <v>56</v>
      </c>
      <c r="F823" s="13" t="s">
        <v>19844</v>
      </c>
      <c r="G823" s="14" t="n">
        <f aca="false">COUNTIF(カード一覧!$I$2:$I$3170,A823)</f>
        <v>1</v>
      </c>
    </row>
    <row r="824" customFormat="false" ht="35.05" hidden="false" customHeight="false" outlineLevel="0" collapsed="false">
      <c r="A824" s="13" t="s">
        <v>10149</v>
      </c>
      <c r="B824" s="15" t="s">
        <v>10150</v>
      </c>
      <c r="C824" s="13" t="s">
        <v>10151</v>
      </c>
      <c r="D824" s="13" t="s">
        <v>10152</v>
      </c>
      <c r="E824" s="13" t="s">
        <v>56</v>
      </c>
      <c r="F824" s="13" t="s">
        <v>19845</v>
      </c>
      <c r="G824" s="14" t="n">
        <f aca="false">COUNTIF(カード一覧!$I$2:$I$3170,A824)</f>
        <v>1</v>
      </c>
    </row>
    <row r="825" customFormat="false" ht="23.85" hidden="false" customHeight="false" outlineLevel="0" collapsed="false">
      <c r="A825" s="13" t="s">
        <v>10158</v>
      </c>
      <c r="B825" s="15" t="s">
        <v>10159</v>
      </c>
      <c r="C825" s="13" t="s">
        <v>10160</v>
      </c>
      <c r="D825" s="13" t="s">
        <v>10161</v>
      </c>
      <c r="E825" s="13" t="s">
        <v>53</v>
      </c>
      <c r="F825" s="13" t="s">
        <v>19608</v>
      </c>
      <c r="G825" s="14" t="n">
        <f aca="false">COUNTIF(カード一覧!$I$2:$I$3170,A825)</f>
        <v>1</v>
      </c>
    </row>
    <row r="826" customFormat="false" ht="46.25" hidden="false" customHeight="false" outlineLevel="0" collapsed="false">
      <c r="A826" s="13" t="s">
        <v>10166</v>
      </c>
      <c r="B826" s="15" t="s">
        <v>10167</v>
      </c>
      <c r="C826" s="13" t="s">
        <v>10168</v>
      </c>
      <c r="D826" s="13" t="s">
        <v>10169</v>
      </c>
      <c r="E826" s="13" t="s">
        <v>53</v>
      </c>
      <c r="F826" s="13" t="s">
        <v>19495</v>
      </c>
      <c r="G826" s="14" t="n">
        <f aca="false">COUNTIF(カード一覧!$I$2:$I$3170,A826)</f>
        <v>1</v>
      </c>
    </row>
    <row r="827" customFormat="false" ht="35.05" hidden="false" customHeight="false" outlineLevel="0" collapsed="false">
      <c r="A827" s="13" t="s">
        <v>10176</v>
      </c>
      <c r="B827" s="15" t="s">
        <v>10177</v>
      </c>
      <c r="C827" s="13" t="s">
        <v>10178</v>
      </c>
      <c r="D827" s="13" t="s">
        <v>10179</v>
      </c>
      <c r="E827" s="13" t="s">
        <v>56</v>
      </c>
      <c r="F827" s="13" t="s">
        <v>19846</v>
      </c>
      <c r="G827" s="14" t="n">
        <f aca="false">COUNTIF(カード一覧!$I$2:$I$3170,A827)</f>
        <v>2</v>
      </c>
    </row>
    <row r="828" customFormat="false" ht="23.85" hidden="false" customHeight="false" outlineLevel="0" collapsed="false">
      <c r="A828" s="13" t="s">
        <v>10189</v>
      </c>
      <c r="B828" s="15" t="s">
        <v>10190</v>
      </c>
      <c r="C828" s="13" t="s">
        <v>10191</v>
      </c>
      <c r="D828" s="13" t="s">
        <v>10192</v>
      </c>
      <c r="E828" s="13" t="s">
        <v>56</v>
      </c>
      <c r="F828" s="13" t="s">
        <v>19847</v>
      </c>
      <c r="G828" s="14" t="n">
        <f aca="false">COUNTIF(カード一覧!$I$2:$I$3170,A828)</f>
        <v>1</v>
      </c>
    </row>
    <row r="829" customFormat="false" ht="35.05" hidden="false" customHeight="false" outlineLevel="0" collapsed="false">
      <c r="A829" s="13" t="s">
        <v>10198</v>
      </c>
      <c r="B829" s="15" t="s">
        <v>10199</v>
      </c>
      <c r="C829" s="13" t="s">
        <v>10200</v>
      </c>
      <c r="D829" s="13" t="s">
        <v>10201</v>
      </c>
      <c r="E829" s="13" t="s">
        <v>56</v>
      </c>
      <c r="F829" s="13" t="s">
        <v>19848</v>
      </c>
      <c r="G829" s="14" t="n">
        <f aca="false">COUNTIF(カード一覧!$I$2:$I$3170,A829)</f>
        <v>1</v>
      </c>
    </row>
    <row r="830" customFormat="false" ht="35.05" hidden="false" customHeight="false" outlineLevel="0" collapsed="false">
      <c r="A830" s="13" t="s">
        <v>10207</v>
      </c>
      <c r="B830" s="15" t="s">
        <v>10208</v>
      </c>
      <c r="C830" s="13" t="s">
        <v>10209</v>
      </c>
      <c r="D830" s="13" t="s">
        <v>10210</v>
      </c>
      <c r="E830" s="13" t="s">
        <v>53</v>
      </c>
      <c r="F830" s="13" t="s">
        <v>19608</v>
      </c>
      <c r="G830" s="14" t="n">
        <f aca="false">COUNTIF(カード一覧!$I$2:$I$3170,A830)</f>
        <v>1</v>
      </c>
    </row>
    <row r="831" customFormat="false" ht="23.85" hidden="false" customHeight="false" outlineLevel="0" collapsed="false">
      <c r="A831" s="13" t="s">
        <v>10216</v>
      </c>
      <c r="B831" s="15" t="s">
        <v>10217</v>
      </c>
      <c r="C831" s="13" t="s">
        <v>10218</v>
      </c>
      <c r="D831" s="13" t="s">
        <v>10219</v>
      </c>
      <c r="E831" s="13" t="s">
        <v>56</v>
      </c>
      <c r="F831" s="13" t="s">
        <v>19849</v>
      </c>
      <c r="G831" s="14" t="n">
        <f aca="false">COUNTIF(カード一覧!$I$2:$I$3170,A831)</f>
        <v>1</v>
      </c>
    </row>
    <row r="832" customFormat="false" ht="35.05" hidden="false" customHeight="false" outlineLevel="0" collapsed="false">
      <c r="A832" s="13" t="s">
        <v>10225</v>
      </c>
      <c r="B832" s="15" t="s">
        <v>10226</v>
      </c>
      <c r="C832" s="13" t="s">
        <v>10227</v>
      </c>
      <c r="D832" s="13" t="s">
        <v>10228</v>
      </c>
      <c r="E832" s="13" t="s">
        <v>52</v>
      </c>
      <c r="F832" s="13" t="s">
        <v>19471</v>
      </c>
      <c r="G832" s="14" t="n">
        <f aca="false">COUNTIF(カード一覧!$I$2:$I$3170,A832)</f>
        <v>1</v>
      </c>
    </row>
    <row r="833" customFormat="false" ht="23.85" hidden="false" customHeight="false" outlineLevel="0" collapsed="false">
      <c r="A833" s="13" t="s">
        <v>10234</v>
      </c>
      <c r="B833" s="15" t="s">
        <v>10235</v>
      </c>
      <c r="C833" s="13" t="s">
        <v>10236</v>
      </c>
      <c r="D833" s="13" t="s">
        <v>10237</v>
      </c>
      <c r="E833" s="13" t="s">
        <v>56</v>
      </c>
      <c r="F833" s="13" t="s">
        <v>19850</v>
      </c>
      <c r="G833" s="14" t="n">
        <f aca="false">COUNTIF(カード一覧!$I$2:$I$3170,A833)</f>
        <v>1</v>
      </c>
    </row>
    <row r="834" customFormat="false" ht="23.85" hidden="false" customHeight="false" outlineLevel="0" collapsed="false">
      <c r="A834" s="13" t="s">
        <v>10243</v>
      </c>
      <c r="B834" s="15" t="s">
        <v>10244</v>
      </c>
      <c r="C834" s="13" t="s">
        <v>10245</v>
      </c>
      <c r="D834" s="13" t="s">
        <v>10246</v>
      </c>
      <c r="E834" s="13" t="s">
        <v>56</v>
      </c>
      <c r="F834" s="13" t="s">
        <v>19851</v>
      </c>
      <c r="G834" s="14" t="n">
        <f aca="false">COUNTIF(カード一覧!$I$2:$I$3170,A834)</f>
        <v>1</v>
      </c>
    </row>
    <row r="835" customFormat="false" ht="23.85" hidden="false" customHeight="false" outlineLevel="0" collapsed="false">
      <c r="A835" s="13" t="s">
        <v>10252</v>
      </c>
      <c r="B835" s="15" t="s">
        <v>10253</v>
      </c>
      <c r="C835" s="13" t="s">
        <v>10254</v>
      </c>
      <c r="D835" s="13" t="s">
        <v>10255</v>
      </c>
      <c r="E835" s="13" t="s">
        <v>52</v>
      </c>
      <c r="F835" s="13" t="s">
        <v>19471</v>
      </c>
      <c r="G835" s="14" t="n">
        <f aca="false">COUNTIF(カード一覧!$I$2:$I$3170,A835)</f>
        <v>1</v>
      </c>
    </row>
    <row r="836" customFormat="false" ht="23.85" hidden="false" customHeight="false" outlineLevel="0" collapsed="false">
      <c r="A836" s="13" t="s">
        <v>10260</v>
      </c>
      <c r="B836" s="15" t="s">
        <v>10261</v>
      </c>
      <c r="C836" s="13" t="s">
        <v>10262</v>
      </c>
      <c r="D836" s="13" t="s">
        <v>10263</v>
      </c>
      <c r="E836" s="13" t="s">
        <v>56</v>
      </c>
      <c r="F836" s="13" t="s">
        <v>19852</v>
      </c>
      <c r="G836" s="14" t="n">
        <f aca="false">COUNTIF(カード一覧!$I$2:$I$3170,A836)</f>
        <v>1</v>
      </c>
    </row>
    <row r="837" customFormat="false" ht="35.05" hidden="false" customHeight="false" outlineLevel="0" collapsed="false">
      <c r="A837" s="13" t="s">
        <v>10269</v>
      </c>
      <c r="B837" s="15" t="s">
        <v>10270</v>
      </c>
      <c r="C837" s="13" t="s">
        <v>10271</v>
      </c>
      <c r="D837" s="13" t="s">
        <v>10272</v>
      </c>
      <c r="E837" s="13" t="s">
        <v>53</v>
      </c>
      <c r="F837" s="13" t="s">
        <v>19608</v>
      </c>
      <c r="G837" s="14" t="n">
        <f aca="false">COUNTIF(カード一覧!$I$2:$I$3170,A837)</f>
        <v>1</v>
      </c>
    </row>
    <row r="838" customFormat="false" ht="23.85" hidden="false" customHeight="false" outlineLevel="0" collapsed="false">
      <c r="A838" s="13" t="s">
        <v>10276</v>
      </c>
      <c r="B838" s="15" t="s">
        <v>10277</v>
      </c>
      <c r="C838" s="13" t="s">
        <v>10278</v>
      </c>
      <c r="D838" s="13" t="s">
        <v>10279</v>
      </c>
      <c r="E838" s="13" t="s">
        <v>52</v>
      </c>
      <c r="F838" s="13" t="s">
        <v>19471</v>
      </c>
      <c r="G838" s="14" t="n">
        <f aca="false">COUNTIF(カード一覧!$I$2:$I$3170,A838)</f>
        <v>1</v>
      </c>
    </row>
    <row r="839" customFormat="false" ht="35.05" hidden="false" customHeight="false" outlineLevel="0" collapsed="false">
      <c r="A839" s="13" t="s">
        <v>10285</v>
      </c>
      <c r="B839" s="15" t="s">
        <v>10286</v>
      </c>
      <c r="C839" s="13" t="s">
        <v>10287</v>
      </c>
      <c r="D839" s="13" t="s">
        <v>10288</v>
      </c>
      <c r="E839" s="13" t="s">
        <v>53</v>
      </c>
      <c r="F839" s="13" t="s">
        <v>19778</v>
      </c>
      <c r="G839" s="14" t="n">
        <f aca="false">COUNTIF(カード一覧!$I$2:$I$3170,A839)</f>
        <v>1</v>
      </c>
    </row>
    <row r="840" customFormat="false" ht="23.85" hidden="false" customHeight="false" outlineLevel="0" collapsed="false">
      <c r="A840" s="13" t="s">
        <v>10294</v>
      </c>
      <c r="B840" s="15" t="s">
        <v>19853</v>
      </c>
      <c r="C840" s="13" t="s">
        <v>10296</v>
      </c>
      <c r="D840" s="13" t="s">
        <v>10297</v>
      </c>
      <c r="E840" s="13" t="s">
        <v>56</v>
      </c>
      <c r="F840" s="13" t="s">
        <v>19810</v>
      </c>
      <c r="G840" s="14" t="n">
        <f aca="false">COUNTIF(カード一覧!$I$2:$I$3170,A840)</f>
        <v>1</v>
      </c>
    </row>
    <row r="841" customFormat="false" ht="23.85" hidden="false" customHeight="false" outlineLevel="0" collapsed="false">
      <c r="A841" s="13" t="s">
        <v>10303</v>
      </c>
      <c r="B841" s="15" t="s">
        <v>10304</v>
      </c>
      <c r="C841" s="14"/>
      <c r="D841" s="13" t="s">
        <v>10305</v>
      </c>
      <c r="E841" s="13" t="s">
        <v>56</v>
      </c>
      <c r="F841" s="13" t="s">
        <v>19854</v>
      </c>
      <c r="G841" s="14" t="n">
        <f aca="false">COUNTIF(カード一覧!$I$2:$I$3170,A841)</f>
        <v>1</v>
      </c>
    </row>
    <row r="842" customFormat="false" ht="23.85" hidden="false" customHeight="false" outlineLevel="0" collapsed="false">
      <c r="A842" s="13" t="s">
        <v>10311</v>
      </c>
      <c r="B842" s="15" t="s">
        <v>19855</v>
      </c>
      <c r="C842" s="13" t="s">
        <v>10313</v>
      </c>
      <c r="D842" s="13" t="s">
        <v>10314</v>
      </c>
      <c r="E842" s="13" t="s">
        <v>56</v>
      </c>
      <c r="F842" s="14" t="s">
        <v>19747</v>
      </c>
      <c r="G842" s="14" t="n">
        <f aca="false">COUNTIF(カード一覧!$I$2:$I$3170,A842)</f>
        <v>1</v>
      </c>
    </row>
    <row r="843" customFormat="false" ht="23.85" hidden="false" customHeight="false" outlineLevel="0" collapsed="false">
      <c r="A843" s="13" t="s">
        <v>10320</v>
      </c>
      <c r="B843" s="15" t="s">
        <v>10321</v>
      </c>
      <c r="C843" s="13" t="s">
        <v>10322</v>
      </c>
      <c r="D843" s="13" t="s">
        <v>10323</v>
      </c>
      <c r="E843" s="13" t="s">
        <v>53</v>
      </c>
      <c r="F843" s="13" t="s">
        <v>19608</v>
      </c>
      <c r="G843" s="14" t="n">
        <f aca="false">COUNTIF(カード一覧!$I$2:$I$3170,A843)</f>
        <v>1</v>
      </c>
    </row>
    <row r="844" customFormat="false" ht="23.85" hidden="false" customHeight="false" outlineLevel="0" collapsed="false">
      <c r="A844" s="13" t="s">
        <v>10341</v>
      </c>
      <c r="B844" s="15" t="s">
        <v>10342</v>
      </c>
      <c r="C844" s="13" t="s">
        <v>10343</v>
      </c>
      <c r="D844" s="13" t="s">
        <v>10344</v>
      </c>
      <c r="E844" s="13" t="s">
        <v>56</v>
      </c>
      <c r="F844" s="14" t="s">
        <v>19856</v>
      </c>
      <c r="G844" s="14" t="n">
        <f aca="false">COUNTIF(カード一覧!$I$2:$I$3170,A844)</f>
        <v>1</v>
      </c>
    </row>
    <row r="845" customFormat="false" ht="35.05" hidden="false" customHeight="false" outlineLevel="0" collapsed="false">
      <c r="A845" s="13" t="s">
        <v>10349</v>
      </c>
      <c r="B845" s="15" t="s">
        <v>19857</v>
      </c>
      <c r="C845" s="13" t="s">
        <v>10351</v>
      </c>
      <c r="D845" s="13" t="s">
        <v>10352</v>
      </c>
      <c r="E845" s="13" t="s">
        <v>53</v>
      </c>
      <c r="F845" s="13" t="s">
        <v>19858</v>
      </c>
      <c r="G845" s="14" t="n">
        <f aca="false">COUNTIF(カード一覧!$I$2:$I$3170,A845)</f>
        <v>1</v>
      </c>
    </row>
    <row r="846" customFormat="false" ht="15" hidden="false" customHeight="false" outlineLevel="0" collapsed="false">
      <c r="A846" s="13" t="s">
        <v>10357</v>
      </c>
      <c r="B846" s="16" t="s">
        <v>19859</v>
      </c>
      <c r="C846" s="14"/>
      <c r="D846" s="14"/>
      <c r="E846" s="13" t="s">
        <v>54</v>
      </c>
      <c r="F846" s="14" t="s">
        <v>19860</v>
      </c>
      <c r="G846" s="14" t="n">
        <f aca="false">COUNTIF(カード一覧!$I$2:$I$3170,A846)</f>
        <v>1</v>
      </c>
    </row>
    <row r="847" customFormat="false" ht="23.85" hidden="false" customHeight="false" outlineLevel="0" collapsed="false">
      <c r="A847" s="13" t="s">
        <v>10363</v>
      </c>
      <c r="B847" s="15" t="s">
        <v>19861</v>
      </c>
      <c r="C847" s="13" t="s">
        <v>10365</v>
      </c>
      <c r="D847" s="13" t="s">
        <v>10366</v>
      </c>
      <c r="E847" s="13" t="s">
        <v>56</v>
      </c>
      <c r="F847" s="14" t="s">
        <v>19856</v>
      </c>
      <c r="G847" s="14" t="n">
        <f aca="false">COUNTIF(カード一覧!$I$2:$I$3170,A847)</f>
        <v>1</v>
      </c>
    </row>
    <row r="848" customFormat="false" ht="23.85" hidden="false" customHeight="false" outlineLevel="0" collapsed="false">
      <c r="A848" s="13" t="s">
        <v>10371</v>
      </c>
      <c r="B848" s="15" t="s">
        <v>19862</v>
      </c>
      <c r="C848" s="13" t="s">
        <v>10373</v>
      </c>
      <c r="D848" s="13" t="s">
        <v>10374</v>
      </c>
      <c r="E848" s="13" t="s">
        <v>56</v>
      </c>
      <c r="F848" s="14" t="s">
        <v>19747</v>
      </c>
      <c r="G848" s="14" t="n">
        <f aca="false">COUNTIF(カード一覧!$I$2:$I$3170,A848)</f>
        <v>1</v>
      </c>
    </row>
    <row r="849" customFormat="false" ht="23.85" hidden="false" customHeight="false" outlineLevel="0" collapsed="false">
      <c r="A849" s="13" t="s">
        <v>10385</v>
      </c>
      <c r="B849" s="15" t="s">
        <v>10386</v>
      </c>
      <c r="C849" s="13" t="s">
        <v>10387</v>
      </c>
      <c r="D849" s="13" t="s">
        <v>10388</v>
      </c>
      <c r="E849" s="13" t="s">
        <v>53</v>
      </c>
      <c r="F849" s="14" t="s">
        <v>19863</v>
      </c>
      <c r="G849" s="14" t="n">
        <f aca="false">COUNTIF(カード一覧!$I$2:$I$3170,A849)</f>
        <v>6</v>
      </c>
    </row>
    <row r="850" customFormat="false" ht="35.05" hidden="false" customHeight="false" outlineLevel="0" collapsed="false">
      <c r="A850" s="13" t="s">
        <v>10404</v>
      </c>
      <c r="B850" s="15" t="s">
        <v>10405</v>
      </c>
      <c r="C850" s="13" t="s">
        <v>10406</v>
      </c>
      <c r="D850" s="13" t="s">
        <v>10407</v>
      </c>
      <c r="E850" s="13" t="s">
        <v>52</v>
      </c>
      <c r="F850" s="13" t="s">
        <v>19471</v>
      </c>
      <c r="G850" s="14" t="n">
        <f aca="false">COUNTIF(カード一覧!$I$2:$I$3170,A850)</f>
        <v>3</v>
      </c>
    </row>
    <row r="851" customFormat="false" ht="23.85" hidden="false" customHeight="false" outlineLevel="0" collapsed="false">
      <c r="A851" s="13" t="s">
        <v>10417</v>
      </c>
      <c r="B851" s="15" t="s">
        <v>10418</v>
      </c>
      <c r="C851" s="13" t="s">
        <v>10419</v>
      </c>
      <c r="D851" s="13" t="s">
        <v>10420</v>
      </c>
      <c r="E851" s="13" t="s">
        <v>53</v>
      </c>
      <c r="F851" s="13" t="s">
        <v>19843</v>
      </c>
      <c r="G851" s="14" t="n">
        <f aca="false">COUNTIF(カード一覧!$I$2:$I$3170,A851)</f>
        <v>1</v>
      </c>
    </row>
    <row r="852" customFormat="false" ht="23.85" hidden="false" customHeight="false" outlineLevel="0" collapsed="false">
      <c r="A852" s="13" t="s">
        <v>10427</v>
      </c>
      <c r="B852" s="15" t="s">
        <v>10428</v>
      </c>
      <c r="C852" s="14"/>
      <c r="D852" s="13" t="s">
        <v>10429</v>
      </c>
      <c r="E852" s="13" t="s">
        <v>56</v>
      </c>
      <c r="F852" s="13" t="s">
        <v>19864</v>
      </c>
      <c r="G852" s="14" t="n">
        <f aca="false">COUNTIF(カード一覧!$I$2:$I$3170,A852)</f>
        <v>1</v>
      </c>
    </row>
    <row r="853" customFormat="false" ht="23.85" hidden="false" customHeight="false" outlineLevel="0" collapsed="false">
      <c r="A853" s="13" t="s">
        <v>10437</v>
      </c>
      <c r="B853" s="15" t="s">
        <v>10438</v>
      </c>
      <c r="C853" s="14"/>
      <c r="D853" s="13" t="s">
        <v>10439</v>
      </c>
      <c r="E853" s="13" t="s">
        <v>56</v>
      </c>
      <c r="F853" s="13" t="s">
        <v>19864</v>
      </c>
      <c r="G853" s="14" t="n">
        <f aca="false">COUNTIF(カード一覧!$I$2:$I$3170,A853)</f>
        <v>1</v>
      </c>
    </row>
    <row r="854" customFormat="false" ht="35.05" hidden="false" customHeight="false" outlineLevel="0" collapsed="false">
      <c r="A854" s="13" t="s">
        <v>10447</v>
      </c>
      <c r="B854" s="15" t="s">
        <v>10448</v>
      </c>
      <c r="C854" s="13" t="s">
        <v>10449</v>
      </c>
      <c r="D854" s="13" t="s">
        <v>10450</v>
      </c>
      <c r="E854" s="13" t="s">
        <v>53</v>
      </c>
      <c r="F854" s="13" t="s">
        <v>19495</v>
      </c>
      <c r="G854" s="14" t="n">
        <f aca="false">COUNTIF(カード一覧!$I$2:$I$3170,A854)</f>
        <v>2</v>
      </c>
    </row>
    <row r="855" customFormat="false" ht="35.05" hidden="false" customHeight="false" outlineLevel="0" collapsed="false">
      <c r="A855" s="13" t="s">
        <v>10462</v>
      </c>
      <c r="B855" s="15" t="s">
        <v>10463</v>
      </c>
      <c r="C855" s="13" t="s">
        <v>10464</v>
      </c>
      <c r="D855" s="13" t="s">
        <v>10465</v>
      </c>
      <c r="E855" s="13" t="s">
        <v>53</v>
      </c>
      <c r="F855" s="13" t="s">
        <v>19495</v>
      </c>
      <c r="G855" s="14" t="n">
        <f aca="false">COUNTIF(カード一覧!$I$2:$I$3170,A855)</f>
        <v>2</v>
      </c>
    </row>
    <row r="856" customFormat="false" ht="35.05" hidden="false" customHeight="false" outlineLevel="0" collapsed="false">
      <c r="A856" s="13" t="s">
        <v>10470</v>
      </c>
      <c r="B856" s="15" t="s">
        <v>10471</v>
      </c>
      <c r="C856" s="13" t="s">
        <v>10472</v>
      </c>
      <c r="D856" s="13" t="s">
        <v>10473</v>
      </c>
      <c r="E856" s="13" t="s">
        <v>53</v>
      </c>
      <c r="F856" s="13" t="s">
        <v>19608</v>
      </c>
      <c r="G856" s="14" t="n">
        <f aca="false">COUNTIF(カード一覧!$I$2:$I$3170,A856)</f>
        <v>1</v>
      </c>
    </row>
    <row r="857" customFormat="false" ht="23.85" hidden="false" customHeight="false" outlineLevel="0" collapsed="false">
      <c r="A857" s="13" t="s">
        <v>10480</v>
      </c>
      <c r="B857" s="15" t="s">
        <v>10481</v>
      </c>
      <c r="C857" s="13" t="s">
        <v>10482</v>
      </c>
      <c r="D857" s="13" t="s">
        <v>10483</v>
      </c>
      <c r="E857" s="13" t="s">
        <v>53</v>
      </c>
      <c r="F857" s="13" t="s">
        <v>19495</v>
      </c>
      <c r="G857" s="14" t="n">
        <f aca="false">COUNTIF(カード一覧!$I$2:$I$3170,A857)</f>
        <v>1</v>
      </c>
    </row>
    <row r="858" customFormat="false" ht="23.85" hidden="false" customHeight="false" outlineLevel="0" collapsed="false">
      <c r="A858" s="13" t="s">
        <v>10489</v>
      </c>
      <c r="B858" s="15" t="s">
        <v>10490</v>
      </c>
      <c r="C858" s="13" t="s">
        <v>10491</v>
      </c>
      <c r="D858" s="13" t="s">
        <v>10492</v>
      </c>
      <c r="E858" s="13" t="s">
        <v>56</v>
      </c>
      <c r="F858" s="13" t="s">
        <v>19865</v>
      </c>
      <c r="G858" s="14" t="n">
        <f aca="false">COUNTIF(カード一覧!$I$2:$I$3170,A858)</f>
        <v>1</v>
      </c>
    </row>
    <row r="859" customFormat="false" ht="23.85" hidden="false" customHeight="false" outlineLevel="0" collapsed="false">
      <c r="A859" s="13" t="s">
        <v>10504</v>
      </c>
      <c r="B859" s="15" t="s">
        <v>10505</v>
      </c>
      <c r="C859" s="13" t="s">
        <v>10506</v>
      </c>
      <c r="D859" s="13" t="s">
        <v>10507</v>
      </c>
      <c r="E859" s="13" t="s">
        <v>56</v>
      </c>
      <c r="F859" s="13" t="s">
        <v>19866</v>
      </c>
      <c r="G859" s="14" t="n">
        <f aca="false">COUNTIF(カード一覧!$I$2:$I$3170,A859)</f>
        <v>2</v>
      </c>
    </row>
    <row r="860" customFormat="false" ht="23.85" hidden="false" customHeight="false" outlineLevel="0" collapsed="false">
      <c r="A860" s="13" t="s">
        <v>10518</v>
      </c>
      <c r="B860" s="15" t="s">
        <v>10519</v>
      </c>
      <c r="C860" s="13" t="s">
        <v>10520</v>
      </c>
      <c r="D860" s="13" t="s">
        <v>10521</v>
      </c>
      <c r="E860" s="13" t="s">
        <v>56</v>
      </c>
      <c r="F860" s="13" t="s">
        <v>19866</v>
      </c>
      <c r="G860" s="14" t="n">
        <f aca="false">COUNTIF(カード一覧!$I$2:$I$3170,A860)</f>
        <v>1</v>
      </c>
    </row>
    <row r="861" customFormat="false" ht="35.05" hidden="false" customHeight="false" outlineLevel="0" collapsed="false">
      <c r="A861" s="13" t="s">
        <v>10528</v>
      </c>
      <c r="B861" s="15" t="s">
        <v>10529</v>
      </c>
      <c r="C861" s="13" t="s">
        <v>10530</v>
      </c>
      <c r="D861" s="13" t="s">
        <v>10531</v>
      </c>
      <c r="E861" s="13" t="s">
        <v>56</v>
      </c>
      <c r="F861" s="13" t="s">
        <v>19867</v>
      </c>
      <c r="G861" s="14" t="n">
        <f aca="false">COUNTIF(カード一覧!$I$2:$I$3170,A861)</f>
        <v>1</v>
      </c>
    </row>
    <row r="862" customFormat="false" ht="35.05" hidden="false" customHeight="false" outlineLevel="0" collapsed="false">
      <c r="A862" s="13" t="s">
        <v>10538</v>
      </c>
      <c r="B862" s="15" t="s">
        <v>10539</v>
      </c>
      <c r="C862" s="13" t="s">
        <v>10540</v>
      </c>
      <c r="D862" s="13" t="s">
        <v>10541</v>
      </c>
      <c r="E862" s="13" t="s">
        <v>56</v>
      </c>
      <c r="F862" s="13" t="s">
        <v>19868</v>
      </c>
      <c r="G862" s="14" t="n">
        <f aca="false">COUNTIF(カード一覧!$I$2:$I$3170,A862)</f>
        <v>1</v>
      </c>
    </row>
    <row r="863" customFormat="false" ht="23.85" hidden="false" customHeight="false" outlineLevel="0" collapsed="false">
      <c r="A863" s="13" t="s">
        <v>10548</v>
      </c>
      <c r="B863" s="15" t="s">
        <v>10549</v>
      </c>
      <c r="C863" s="13" t="s">
        <v>10550</v>
      </c>
      <c r="D863" s="13" t="s">
        <v>10551</v>
      </c>
      <c r="E863" s="13" t="s">
        <v>56</v>
      </c>
      <c r="F863" s="13" t="s">
        <v>19869</v>
      </c>
      <c r="G863" s="14" t="n">
        <f aca="false">COUNTIF(カード一覧!$I$2:$I$3170,A863)</f>
        <v>1</v>
      </c>
    </row>
    <row r="864" customFormat="false" ht="23.85" hidden="false" customHeight="false" outlineLevel="0" collapsed="false">
      <c r="A864" s="13" t="s">
        <v>10558</v>
      </c>
      <c r="B864" s="15" t="s">
        <v>10559</v>
      </c>
      <c r="C864" s="13" t="s">
        <v>10560</v>
      </c>
      <c r="D864" s="13" t="s">
        <v>10561</v>
      </c>
      <c r="E864" s="13" t="s">
        <v>53</v>
      </c>
      <c r="F864" s="13" t="s">
        <v>19608</v>
      </c>
      <c r="G864" s="14" t="n">
        <f aca="false">COUNTIF(カード一覧!$I$2:$I$3170,A864)</f>
        <v>1</v>
      </c>
    </row>
    <row r="865" customFormat="false" ht="23.85" hidden="false" customHeight="false" outlineLevel="0" collapsed="false">
      <c r="A865" s="13" t="s">
        <v>10567</v>
      </c>
      <c r="B865" s="15" t="s">
        <v>10568</v>
      </c>
      <c r="C865" s="13" t="s">
        <v>10569</v>
      </c>
      <c r="D865" s="13" t="s">
        <v>10570</v>
      </c>
      <c r="E865" s="13" t="s">
        <v>52</v>
      </c>
      <c r="F865" s="13" t="s">
        <v>19870</v>
      </c>
      <c r="G865" s="14" t="n">
        <f aca="false">COUNTIF(カード一覧!$I$2:$I$3170,A865)</f>
        <v>1</v>
      </c>
    </row>
    <row r="866" customFormat="false" ht="23.85" hidden="false" customHeight="false" outlineLevel="0" collapsed="false">
      <c r="A866" s="13" t="s">
        <v>10577</v>
      </c>
      <c r="B866" s="15" t="s">
        <v>10578</v>
      </c>
      <c r="C866" s="13" t="s">
        <v>10579</v>
      </c>
      <c r="D866" s="13" t="s">
        <v>10580</v>
      </c>
      <c r="E866" s="13" t="s">
        <v>56</v>
      </c>
      <c r="F866" s="13" t="s">
        <v>19871</v>
      </c>
      <c r="G866" s="14" t="n">
        <f aca="false">COUNTIF(カード一覧!$I$2:$I$3170,A866)</f>
        <v>1</v>
      </c>
    </row>
    <row r="867" customFormat="false" ht="23.85" hidden="false" customHeight="false" outlineLevel="0" collapsed="false">
      <c r="A867" s="13" t="s">
        <v>10586</v>
      </c>
      <c r="B867" s="15" t="s">
        <v>10587</v>
      </c>
      <c r="C867" s="13" t="s">
        <v>10588</v>
      </c>
      <c r="D867" s="13" t="s">
        <v>10589</v>
      </c>
      <c r="E867" s="13" t="s">
        <v>56</v>
      </c>
      <c r="F867" s="13" t="s">
        <v>19810</v>
      </c>
      <c r="G867" s="14" t="n">
        <f aca="false">COUNTIF(カード一覧!$I$2:$I$3170,A867)</f>
        <v>1</v>
      </c>
    </row>
    <row r="868" customFormat="false" ht="23.85" hidden="false" customHeight="false" outlineLevel="0" collapsed="false">
      <c r="A868" s="13" t="s">
        <v>10595</v>
      </c>
      <c r="B868" s="15" t="s">
        <v>10596</v>
      </c>
      <c r="C868" s="13" t="s">
        <v>10597</v>
      </c>
      <c r="D868" s="13" t="s">
        <v>10598</v>
      </c>
      <c r="E868" s="13" t="s">
        <v>56</v>
      </c>
      <c r="F868" s="13" t="s">
        <v>19872</v>
      </c>
      <c r="G868" s="14" t="n">
        <f aca="false">COUNTIF(カード一覧!$I$2:$I$3170,A868)</f>
        <v>1</v>
      </c>
    </row>
    <row r="869" customFormat="false" ht="23.85" hidden="false" customHeight="false" outlineLevel="0" collapsed="false">
      <c r="A869" s="13" t="s">
        <v>10604</v>
      </c>
      <c r="B869" s="15" t="s">
        <v>10605</v>
      </c>
      <c r="C869" s="13" t="s">
        <v>10606</v>
      </c>
      <c r="D869" s="13" t="s">
        <v>10607</v>
      </c>
      <c r="E869" s="13" t="s">
        <v>56</v>
      </c>
      <c r="F869" s="13" t="s">
        <v>19873</v>
      </c>
      <c r="G869" s="14" t="n">
        <f aca="false">COUNTIF(カード一覧!$I$2:$I$3170,A869)</f>
        <v>1</v>
      </c>
    </row>
    <row r="870" customFormat="false" ht="35.05" hidden="false" customHeight="false" outlineLevel="0" collapsed="false">
      <c r="A870" s="13" t="s">
        <v>10612</v>
      </c>
      <c r="B870" s="15" t="s">
        <v>10613</v>
      </c>
      <c r="C870" s="13" t="s">
        <v>10614</v>
      </c>
      <c r="D870" s="13" t="s">
        <v>10615</v>
      </c>
      <c r="E870" s="13" t="s">
        <v>56</v>
      </c>
      <c r="F870" s="14" t="s">
        <v>19747</v>
      </c>
      <c r="G870" s="14" t="n">
        <f aca="false">COUNTIF(カード一覧!$I$2:$I$3170,A870)</f>
        <v>1</v>
      </c>
    </row>
    <row r="871" customFormat="false" ht="23.85" hidden="false" customHeight="false" outlineLevel="0" collapsed="false">
      <c r="A871" s="13" t="s">
        <v>10638</v>
      </c>
      <c r="B871" s="15" t="s">
        <v>19874</v>
      </c>
      <c r="C871" s="14"/>
      <c r="D871" s="13" t="s">
        <v>10640</v>
      </c>
      <c r="E871" s="13" t="s">
        <v>56</v>
      </c>
      <c r="F871" s="14" t="s">
        <v>19747</v>
      </c>
      <c r="G871" s="14" t="n">
        <f aca="false">COUNTIF(カード一覧!$I$2:$I$3170,A871)</f>
        <v>1</v>
      </c>
    </row>
    <row r="872" customFormat="false" ht="23.85" hidden="false" customHeight="false" outlineLevel="0" collapsed="false">
      <c r="A872" s="13" t="s">
        <v>10647</v>
      </c>
      <c r="B872" s="15" t="s">
        <v>19875</v>
      </c>
      <c r="C872" s="14"/>
      <c r="D872" s="13" t="s">
        <v>10649</v>
      </c>
      <c r="E872" s="13" t="s">
        <v>56</v>
      </c>
      <c r="F872" s="14" t="s">
        <v>19747</v>
      </c>
      <c r="G872" s="14" t="n">
        <f aca="false">COUNTIF(カード一覧!$I$2:$I$3170,A872)</f>
        <v>1</v>
      </c>
    </row>
    <row r="873" customFormat="false" ht="35.05" hidden="false" customHeight="false" outlineLevel="0" collapsed="false">
      <c r="A873" s="13" t="s">
        <v>10656</v>
      </c>
      <c r="B873" s="15" t="s">
        <v>16527</v>
      </c>
      <c r="C873" s="13" t="s">
        <v>10658</v>
      </c>
      <c r="D873" s="13" t="s">
        <v>10659</v>
      </c>
      <c r="E873" s="13" t="s">
        <v>52</v>
      </c>
      <c r="F873" s="13" t="s">
        <v>19471</v>
      </c>
      <c r="G873" s="14" t="n">
        <f aca="false">COUNTIF(カード一覧!$I$2:$I$3170,A873)</f>
        <v>2</v>
      </c>
    </row>
    <row r="874" customFormat="false" ht="35.05" hidden="false" customHeight="false" outlineLevel="0" collapsed="false">
      <c r="A874" s="13" t="s">
        <v>10665</v>
      </c>
      <c r="B874" s="15" t="s">
        <v>16546</v>
      </c>
      <c r="C874" s="13" t="s">
        <v>10667</v>
      </c>
      <c r="D874" s="13" t="s">
        <v>10668</v>
      </c>
      <c r="E874" s="13" t="s">
        <v>53</v>
      </c>
      <c r="F874" s="13" t="s">
        <v>19608</v>
      </c>
      <c r="G874" s="14" t="n">
        <f aca="false">COUNTIF(カード一覧!$I$2:$I$3170,A874)</f>
        <v>2</v>
      </c>
    </row>
    <row r="875" customFormat="false" ht="23.85" hidden="false" customHeight="false" outlineLevel="0" collapsed="false">
      <c r="A875" s="13" t="s">
        <v>10674</v>
      </c>
      <c r="B875" s="15" t="s">
        <v>19876</v>
      </c>
      <c r="C875" s="14"/>
      <c r="D875" s="13" t="s">
        <v>10676</v>
      </c>
      <c r="E875" s="13" t="s">
        <v>56</v>
      </c>
      <c r="F875" s="14" t="s">
        <v>19747</v>
      </c>
      <c r="G875" s="14" t="n">
        <f aca="false">COUNTIF(カード一覧!$I$2:$I$3170,A875)</f>
        <v>1</v>
      </c>
    </row>
    <row r="876" customFormat="false" ht="23.85" hidden="false" customHeight="false" outlineLevel="0" collapsed="false">
      <c r="A876" s="13" t="s">
        <v>10683</v>
      </c>
      <c r="B876" s="15" t="s">
        <v>19877</v>
      </c>
      <c r="C876" s="13" t="s">
        <v>10685</v>
      </c>
      <c r="D876" s="13" t="s">
        <v>10686</v>
      </c>
      <c r="E876" s="13" t="s">
        <v>53</v>
      </c>
      <c r="F876" s="13" t="s">
        <v>19495</v>
      </c>
      <c r="G876" s="14" t="n">
        <f aca="false">COUNTIF(カード一覧!$I$2:$I$3170,A876)</f>
        <v>1</v>
      </c>
    </row>
    <row r="877" customFormat="false" ht="23.85" hidden="false" customHeight="false" outlineLevel="0" collapsed="false">
      <c r="A877" s="13" t="s">
        <v>10692</v>
      </c>
      <c r="B877" s="15" t="s">
        <v>19878</v>
      </c>
      <c r="C877" s="13" t="s">
        <v>10694</v>
      </c>
      <c r="D877" s="13" t="s">
        <v>10695</v>
      </c>
      <c r="E877" s="13" t="s">
        <v>56</v>
      </c>
      <c r="F877" s="14" t="s">
        <v>19747</v>
      </c>
      <c r="G877" s="14" t="n">
        <f aca="false">COUNTIF(カード一覧!$I$2:$I$3170,A877)</f>
        <v>2</v>
      </c>
    </row>
    <row r="878" customFormat="false" ht="23.85" hidden="false" customHeight="false" outlineLevel="0" collapsed="false">
      <c r="A878" s="13" t="s">
        <v>10701</v>
      </c>
      <c r="B878" s="15" t="s">
        <v>19879</v>
      </c>
      <c r="C878" s="13" t="s">
        <v>10703</v>
      </c>
      <c r="D878" s="13" t="s">
        <v>10704</v>
      </c>
      <c r="E878" s="13" t="s">
        <v>56</v>
      </c>
      <c r="F878" s="14" t="s">
        <v>19747</v>
      </c>
      <c r="G878" s="14" t="n">
        <f aca="false">COUNTIF(カード一覧!$I$2:$I$3170,A878)</f>
        <v>1</v>
      </c>
    </row>
    <row r="879" customFormat="false" ht="23.85" hidden="false" customHeight="false" outlineLevel="0" collapsed="false">
      <c r="A879" s="13" t="s">
        <v>10714</v>
      </c>
      <c r="B879" s="15" t="s">
        <v>19880</v>
      </c>
      <c r="C879" s="14"/>
      <c r="D879" s="13" t="s">
        <v>10716</v>
      </c>
      <c r="E879" s="13" t="s">
        <v>56</v>
      </c>
      <c r="F879" s="14" t="s">
        <v>19747</v>
      </c>
      <c r="G879" s="14" t="n">
        <f aca="false">COUNTIF(カード一覧!$I$2:$I$3170,A879)</f>
        <v>1</v>
      </c>
    </row>
    <row r="880" customFormat="false" ht="23.85" hidden="false" customHeight="false" outlineLevel="0" collapsed="false">
      <c r="A880" s="13" t="s">
        <v>10724</v>
      </c>
      <c r="B880" s="15" t="s">
        <v>19881</v>
      </c>
      <c r="C880" s="14"/>
      <c r="D880" s="13" t="s">
        <v>10726</v>
      </c>
      <c r="E880" s="13" t="s">
        <v>56</v>
      </c>
      <c r="F880" s="14" t="s">
        <v>19747</v>
      </c>
      <c r="G880" s="14" t="n">
        <f aca="false">COUNTIF(カード一覧!$I$2:$I$3170,A880)</f>
        <v>1</v>
      </c>
    </row>
    <row r="881" customFormat="false" ht="23.85" hidden="false" customHeight="false" outlineLevel="0" collapsed="false">
      <c r="A881" s="13" t="s">
        <v>10734</v>
      </c>
      <c r="B881" s="15" t="s">
        <v>19882</v>
      </c>
      <c r="C881" s="14"/>
      <c r="D881" s="13" t="s">
        <v>10736</v>
      </c>
      <c r="E881" s="13" t="s">
        <v>56</v>
      </c>
      <c r="F881" s="14" t="s">
        <v>19747</v>
      </c>
      <c r="G881" s="14" t="n">
        <f aca="false">COUNTIF(カード一覧!$I$2:$I$3170,A881)</f>
        <v>1</v>
      </c>
    </row>
    <row r="882" customFormat="false" ht="23.85" hidden="false" customHeight="false" outlineLevel="0" collapsed="false">
      <c r="A882" s="13" t="s">
        <v>10743</v>
      </c>
      <c r="B882" s="15" t="s">
        <v>19883</v>
      </c>
      <c r="C882" s="14"/>
      <c r="D882" s="13" t="s">
        <v>10745</v>
      </c>
      <c r="E882" s="13" t="s">
        <v>56</v>
      </c>
      <c r="F882" s="14" t="s">
        <v>19747</v>
      </c>
      <c r="G882" s="14" t="n">
        <f aca="false">COUNTIF(カード一覧!$I$2:$I$3170,A882)</f>
        <v>3</v>
      </c>
    </row>
    <row r="883" customFormat="false" ht="23.85" hidden="false" customHeight="false" outlineLevel="0" collapsed="false">
      <c r="A883" s="13" t="s">
        <v>10752</v>
      </c>
      <c r="B883" s="15" t="s">
        <v>19884</v>
      </c>
      <c r="C883" s="13" t="s">
        <v>10754</v>
      </c>
      <c r="D883" s="13" t="s">
        <v>10755</v>
      </c>
      <c r="E883" s="13" t="s">
        <v>56</v>
      </c>
      <c r="F883" s="14" t="s">
        <v>19747</v>
      </c>
      <c r="G883" s="14" t="n">
        <f aca="false">COUNTIF(カード一覧!$I$2:$I$3170,A883)</f>
        <v>1</v>
      </c>
    </row>
    <row r="884" customFormat="false" ht="23.85" hidden="false" customHeight="false" outlineLevel="0" collapsed="false">
      <c r="A884" s="13" t="s">
        <v>10771</v>
      </c>
      <c r="B884" s="15" t="s">
        <v>19885</v>
      </c>
      <c r="C884" s="13" t="s">
        <v>10773</v>
      </c>
      <c r="D884" s="13" t="s">
        <v>10774</v>
      </c>
      <c r="E884" s="13" t="s">
        <v>52</v>
      </c>
      <c r="F884" s="13" t="s">
        <v>19886</v>
      </c>
      <c r="G884" s="14" t="n">
        <f aca="false">COUNTIF(カード一覧!$I$2:$I$3170,A884)</f>
        <v>1</v>
      </c>
    </row>
    <row r="885" customFormat="false" ht="46.25" hidden="false" customHeight="false" outlineLevel="0" collapsed="false">
      <c r="A885" s="13" t="s">
        <v>10780</v>
      </c>
      <c r="B885" s="15" t="s">
        <v>19887</v>
      </c>
      <c r="C885" s="13" t="s">
        <v>10782</v>
      </c>
      <c r="D885" s="13" t="s">
        <v>10783</v>
      </c>
      <c r="E885" s="13" t="s">
        <v>56</v>
      </c>
      <c r="F885" s="14" t="s">
        <v>19747</v>
      </c>
      <c r="G885" s="14" t="n">
        <f aca="false">COUNTIF(カード一覧!$I$2:$I$3170,A885)</f>
        <v>1</v>
      </c>
    </row>
    <row r="886" customFormat="false" ht="35.05" hidden="false" customHeight="false" outlineLevel="0" collapsed="false">
      <c r="A886" s="13" t="s">
        <v>10839</v>
      </c>
      <c r="B886" s="15" t="s">
        <v>10840</v>
      </c>
      <c r="C886" s="13" t="s">
        <v>10841</v>
      </c>
      <c r="D886" s="13" t="s">
        <v>10842</v>
      </c>
      <c r="E886" s="13" t="s">
        <v>56</v>
      </c>
      <c r="F886" s="13" t="s">
        <v>19888</v>
      </c>
      <c r="G886" s="14" t="n">
        <f aca="false">COUNTIF(カード一覧!$I$2:$I$3170,A886)</f>
        <v>1</v>
      </c>
    </row>
    <row r="887" customFormat="false" ht="29.85" hidden="false" customHeight="false" outlineLevel="0" collapsed="false">
      <c r="A887" s="13" t="s">
        <v>10817</v>
      </c>
      <c r="B887" s="16" t="s">
        <v>10818</v>
      </c>
      <c r="C887" s="14"/>
      <c r="D887" s="14"/>
      <c r="E887" s="13" t="s">
        <v>54</v>
      </c>
      <c r="F887" s="14" t="s">
        <v>19889</v>
      </c>
      <c r="G887" s="14" t="n">
        <f aca="false">COUNTIF(カード一覧!$I$2:$I$3170,A887)</f>
        <v>1</v>
      </c>
    </row>
    <row r="888" customFormat="false" ht="35.05" hidden="false" customHeight="false" outlineLevel="0" collapsed="false">
      <c r="A888" s="13" t="s">
        <v>10895</v>
      </c>
      <c r="B888" s="15" t="s">
        <v>10896</v>
      </c>
      <c r="C888" s="13" t="s">
        <v>10897</v>
      </c>
      <c r="D888" s="13" t="s">
        <v>10898</v>
      </c>
      <c r="E888" s="13" t="s">
        <v>56</v>
      </c>
      <c r="F888" s="13" t="s">
        <v>19890</v>
      </c>
      <c r="G888" s="14" t="n">
        <f aca="false">COUNTIF(カード一覧!$I$2:$I$3170,A888)</f>
        <v>1</v>
      </c>
    </row>
    <row r="889" customFormat="false" ht="35.05" hidden="false" customHeight="false" outlineLevel="0" collapsed="false">
      <c r="A889" s="13" t="s">
        <v>10824</v>
      </c>
      <c r="B889" s="15" t="s">
        <v>10825</v>
      </c>
      <c r="C889" s="13" t="s">
        <v>10826</v>
      </c>
      <c r="D889" s="13" t="s">
        <v>10827</v>
      </c>
      <c r="E889" s="13" t="s">
        <v>56</v>
      </c>
      <c r="F889" s="13" t="s">
        <v>19891</v>
      </c>
      <c r="G889" s="14" t="n">
        <f aca="false">COUNTIF(カード一覧!$I$2:$I$3170,A889)</f>
        <v>1</v>
      </c>
    </row>
    <row r="890" customFormat="false" ht="23.85" hidden="false" customHeight="false" outlineLevel="0" collapsed="false">
      <c r="A890" s="13" t="s">
        <v>10831</v>
      </c>
      <c r="B890" s="15" t="s">
        <v>10832</v>
      </c>
      <c r="C890" s="13" t="s">
        <v>10833</v>
      </c>
      <c r="D890" s="13" t="s">
        <v>10834</v>
      </c>
      <c r="E890" s="13" t="s">
        <v>53</v>
      </c>
      <c r="F890" s="13" t="s">
        <v>19892</v>
      </c>
      <c r="G890" s="14" t="n">
        <f aca="false">COUNTIF(カード一覧!$I$2:$I$3170,A890)</f>
        <v>1</v>
      </c>
    </row>
    <row r="891" customFormat="false" ht="35.05" hidden="false" customHeight="false" outlineLevel="0" collapsed="false">
      <c r="A891" s="13" t="s">
        <v>10790</v>
      </c>
      <c r="B891" s="15" t="s">
        <v>10791</v>
      </c>
      <c r="C891" s="13" t="s">
        <v>10792</v>
      </c>
      <c r="D891" s="13" t="s">
        <v>10793</v>
      </c>
      <c r="E891" s="13" t="s">
        <v>53</v>
      </c>
      <c r="F891" s="13" t="s">
        <v>19893</v>
      </c>
      <c r="G891" s="14" t="n">
        <f aca="false">COUNTIF(カード一覧!$I$2:$I$3170,A891)</f>
        <v>2</v>
      </c>
    </row>
    <row r="892" customFormat="false" ht="23.85" hidden="false" customHeight="false" outlineLevel="0" collapsed="false">
      <c r="A892" s="13" t="s">
        <v>10797</v>
      </c>
      <c r="B892" s="15" t="s">
        <v>10798</v>
      </c>
      <c r="C892" s="13" t="s">
        <v>10799</v>
      </c>
      <c r="D892" s="13" t="s">
        <v>10800</v>
      </c>
      <c r="E892" s="13" t="s">
        <v>56</v>
      </c>
      <c r="F892" s="13" t="s">
        <v>19810</v>
      </c>
      <c r="G892" s="14" t="n">
        <f aca="false">COUNTIF(カード一覧!$I$2:$I$3170,A892)</f>
        <v>1</v>
      </c>
    </row>
    <row r="893" customFormat="false" ht="35.05" hidden="false" customHeight="false" outlineLevel="0" collapsed="false">
      <c r="A893" s="13" t="s">
        <v>10807</v>
      </c>
      <c r="B893" s="15" t="s">
        <v>10808</v>
      </c>
      <c r="C893" s="13" t="s">
        <v>10809</v>
      </c>
      <c r="D893" s="13" t="s">
        <v>10810</v>
      </c>
      <c r="E893" s="13" t="s">
        <v>53</v>
      </c>
      <c r="F893" s="13" t="s">
        <v>19894</v>
      </c>
      <c r="G893" s="14" t="n">
        <f aca="false">COUNTIF(カード一覧!$I$2:$I$3170,A893)</f>
        <v>1</v>
      </c>
    </row>
    <row r="894" customFormat="false" ht="23.85" hidden="false" customHeight="false" outlineLevel="0" collapsed="false">
      <c r="A894" s="13" t="s">
        <v>10848</v>
      </c>
      <c r="B894" s="15" t="s">
        <v>10849</v>
      </c>
      <c r="C894" s="13" t="s">
        <v>10850</v>
      </c>
      <c r="D894" s="13" t="s">
        <v>10851</v>
      </c>
      <c r="E894" s="13" t="s">
        <v>53</v>
      </c>
      <c r="F894" s="13" t="s">
        <v>19895</v>
      </c>
      <c r="G894" s="14" t="n">
        <f aca="false">COUNTIF(カード一覧!$I$2:$I$3170,A894)</f>
        <v>1</v>
      </c>
    </row>
    <row r="895" customFormat="false" ht="35.05" hidden="false" customHeight="false" outlineLevel="0" collapsed="false">
      <c r="A895" s="13" t="s">
        <v>10862</v>
      </c>
      <c r="B895" s="15" t="s">
        <v>10863</v>
      </c>
      <c r="C895" s="13" t="s">
        <v>10864</v>
      </c>
      <c r="D895" s="13" t="s">
        <v>10865</v>
      </c>
      <c r="E895" s="13" t="s">
        <v>53</v>
      </c>
      <c r="F895" s="13" t="s">
        <v>19892</v>
      </c>
      <c r="G895" s="14" t="n">
        <f aca="false">COUNTIF(カード一覧!$I$2:$I$3170,A895)</f>
        <v>1</v>
      </c>
    </row>
    <row r="896" customFormat="false" ht="23.85" hidden="false" customHeight="false" outlineLevel="0" collapsed="false">
      <c r="A896" s="13" t="s">
        <v>10872</v>
      </c>
      <c r="B896" s="15" t="s">
        <v>10873</v>
      </c>
      <c r="C896" s="13" t="s">
        <v>10874</v>
      </c>
      <c r="D896" s="13" t="s">
        <v>10875</v>
      </c>
      <c r="E896" s="13" t="s">
        <v>53</v>
      </c>
      <c r="F896" s="13" t="s">
        <v>19495</v>
      </c>
      <c r="G896" s="14" t="n">
        <f aca="false">COUNTIF(カード一覧!$I$2:$I$3170,A896)</f>
        <v>1</v>
      </c>
    </row>
    <row r="897" customFormat="false" ht="23.85" hidden="false" customHeight="false" outlineLevel="0" collapsed="false">
      <c r="A897" s="13" t="s">
        <v>10882</v>
      </c>
      <c r="B897" s="15" t="s">
        <v>10883</v>
      </c>
      <c r="C897" s="13" t="s">
        <v>10884</v>
      </c>
      <c r="D897" s="13" t="s">
        <v>10885</v>
      </c>
      <c r="E897" s="13" t="s">
        <v>53</v>
      </c>
      <c r="F897" s="13" t="s">
        <v>19896</v>
      </c>
      <c r="G897" s="14" t="n">
        <f aca="false">COUNTIF(カード一覧!$I$2:$I$3170,A897)</f>
        <v>2</v>
      </c>
    </row>
    <row r="898" customFormat="false" ht="23.85" hidden="false" customHeight="false" outlineLevel="0" collapsed="false">
      <c r="A898" s="13" t="s">
        <v>10902</v>
      </c>
      <c r="B898" s="15" t="s">
        <v>10903</v>
      </c>
      <c r="C898" s="14"/>
      <c r="D898" s="13" t="s">
        <v>10904</v>
      </c>
      <c r="E898" s="13" t="s">
        <v>56</v>
      </c>
      <c r="F898" s="13" t="s">
        <v>19897</v>
      </c>
      <c r="G898" s="14" t="n">
        <f aca="false">COUNTIF(カード一覧!$I$2:$I$3170,A898)</f>
        <v>1</v>
      </c>
    </row>
    <row r="899" customFormat="false" ht="23.85" hidden="false" customHeight="false" outlineLevel="0" collapsed="false">
      <c r="A899" s="13" t="s">
        <v>10909</v>
      </c>
      <c r="B899" s="15" t="s">
        <v>10910</v>
      </c>
      <c r="C899" s="13" t="s">
        <v>10911</v>
      </c>
      <c r="D899" s="13" t="s">
        <v>10912</v>
      </c>
      <c r="E899" s="13" t="s">
        <v>56</v>
      </c>
      <c r="F899" s="13" t="s">
        <v>19810</v>
      </c>
      <c r="G899" s="14" t="n">
        <f aca="false">COUNTIF(カード一覧!$I$2:$I$3170,A899)</f>
        <v>1</v>
      </c>
    </row>
    <row r="900" customFormat="false" ht="23.85" hidden="false" customHeight="false" outlineLevel="0" collapsed="false">
      <c r="A900" s="13" t="s">
        <v>10916</v>
      </c>
      <c r="B900" s="15" t="s">
        <v>10917</v>
      </c>
      <c r="C900" s="13" t="s">
        <v>10918</v>
      </c>
      <c r="D900" s="13" t="s">
        <v>10919</v>
      </c>
      <c r="E900" s="13" t="s">
        <v>56</v>
      </c>
      <c r="F900" s="13" t="s">
        <v>19898</v>
      </c>
      <c r="G900" s="14" t="n">
        <f aca="false">COUNTIF(カード一覧!$I$2:$I$3170,A900)</f>
        <v>1</v>
      </c>
    </row>
    <row r="901" customFormat="false" ht="23.85" hidden="false" customHeight="false" outlineLevel="0" collapsed="false">
      <c r="A901" s="13" t="s">
        <v>10924</v>
      </c>
      <c r="B901" s="15" t="s">
        <v>10925</v>
      </c>
      <c r="C901" s="13" t="s">
        <v>10926</v>
      </c>
      <c r="D901" s="13" t="s">
        <v>10927</v>
      </c>
      <c r="E901" s="13" t="s">
        <v>56</v>
      </c>
      <c r="F901" s="13" t="s">
        <v>19871</v>
      </c>
      <c r="G901" s="14" t="n">
        <f aca="false">COUNTIF(カード一覧!$I$2:$I$3170,A901)</f>
        <v>1</v>
      </c>
    </row>
    <row r="902" customFormat="false" ht="23.85" hidden="false" customHeight="false" outlineLevel="0" collapsed="false">
      <c r="A902" s="13" t="s">
        <v>10117</v>
      </c>
      <c r="B902" s="15" t="s">
        <v>10118</v>
      </c>
      <c r="C902" s="13" t="s">
        <v>10119</v>
      </c>
      <c r="D902" s="13" t="s">
        <v>10120</v>
      </c>
      <c r="E902" s="13" t="s">
        <v>56</v>
      </c>
      <c r="F902" s="13" t="s">
        <v>19899</v>
      </c>
      <c r="G902" s="14" t="n">
        <f aca="false">COUNTIF(カード一覧!$I$2:$I$3170,A902)</f>
        <v>1</v>
      </c>
    </row>
    <row r="903" customFormat="false" ht="23.85" hidden="false" customHeight="false" outlineLevel="0" collapsed="false">
      <c r="A903" s="13" t="s">
        <v>10124</v>
      </c>
      <c r="B903" s="15" t="s">
        <v>10125</v>
      </c>
      <c r="C903" s="13" t="s">
        <v>10126</v>
      </c>
      <c r="D903" s="13" t="s">
        <v>10127</v>
      </c>
      <c r="E903" s="13" t="s">
        <v>52</v>
      </c>
      <c r="F903" s="13" t="s">
        <v>19471</v>
      </c>
      <c r="G903" s="14" t="n">
        <f aca="false">COUNTIF(カード一覧!$I$2:$I$3170,A903)</f>
        <v>1</v>
      </c>
    </row>
    <row r="904" customFormat="false" ht="15" hidden="false" customHeight="false" outlineLevel="0" collapsed="false">
      <c r="A904" s="13" t="s">
        <v>10131</v>
      </c>
      <c r="B904" s="15" t="s">
        <v>10132</v>
      </c>
      <c r="C904" s="13" t="s">
        <v>10133</v>
      </c>
      <c r="D904" s="13" t="s">
        <v>10134</v>
      </c>
      <c r="E904" s="13" t="s">
        <v>56</v>
      </c>
      <c r="F904" s="13" t="s">
        <v>19900</v>
      </c>
      <c r="G904" s="14" t="n">
        <f aca="false">COUNTIF(カード一覧!$I$2:$I$3170,A904)</f>
        <v>1</v>
      </c>
    </row>
    <row r="905" customFormat="false" ht="23.85" hidden="false" customHeight="false" outlineLevel="0" collapsed="false">
      <c r="A905" s="13" t="s">
        <v>10930</v>
      </c>
      <c r="B905" s="15" t="s">
        <v>10931</v>
      </c>
      <c r="C905" s="13" t="s">
        <v>10932</v>
      </c>
      <c r="D905" s="13" t="s">
        <v>10933</v>
      </c>
      <c r="E905" s="13" t="s">
        <v>56</v>
      </c>
      <c r="F905" s="13" t="s">
        <v>19901</v>
      </c>
      <c r="G905" s="14" t="n">
        <f aca="false">COUNTIF(カード一覧!$I$2:$I$3170,A905)</f>
        <v>1</v>
      </c>
    </row>
    <row r="906" customFormat="false" ht="35.05" hidden="false" customHeight="false" outlineLevel="0" collapsed="false">
      <c r="A906" s="13" t="s">
        <v>10936</v>
      </c>
      <c r="B906" s="15" t="s">
        <v>10937</v>
      </c>
      <c r="C906" s="13" t="s">
        <v>10938</v>
      </c>
      <c r="D906" s="13" t="s">
        <v>10939</v>
      </c>
      <c r="E906" s="13" t="s">
        <v>52</v>
      </c>
      <c r="F906" s="13" t="s">
        <v>19471</v>
      </c>
      <c r="G906" s="14" t="n">
        <f aca="false">COUNTIF(カード一覧!$I$2:$I$3170,A906)</f>
        <v>1</v>
      </c>
    </row>
    <row r="907" customFormat="false" ht="35.05" hidden="false" customHeight="false" outlineLevel="0" collapsed="false">
      <c r="A907" s="13" t="s">
        <v>10943</v>
      </c>
      <c r="B907" s="15" t="s">
        <v>10944</v>
      </c>
      <c r="C907" s="13" t="s">
        <v>10945</v>
      </c>
      <c r="D907" s="13" t="s">
        <v>10946</v>
      </c>
      <c r="E907" s="13" t="s">
        <v>56</v>
      </c>
      <c r="F907" s="13" t="s">
        <v>19900</v>
      </c>
      <c r="G907" s="14" t="n">
        <f aca="false">COUNTIF(カード一覧!$I$2:$I$3170,A907)</f>
        <v>1</v>
      </c>
    </row>
    <row r="908" customFormat="false" ht="35.05" hidden="false" customHeight="false" outlineLevel="0" collapsed="false">
      <c r="A908" s="13" t="s">
        <v>10950</v>
      </c>
      <c r="B908" s="15" t="s">
        <v>10951</v>
      </c>
      <c r="C908" s="13" t="s">
        <v>10952</v>
      </c>
      <c r="D908" s="13" t="s">
        <v>10953</v>
      </c>
      <c r="E908" s="13" t="s">
        <v>56</v>
      </c>
      <c r="F908" s="13" t="s">
        <v>19902</v>
      </c>
      <c r="G908" s="14" t="n">
        <f aca="false">COUNTIF(カード一覧!$I$2:$I$3170,A908)</f>
        <v>1</v>
      </c>
    </row>
    <row r="909" customFormat="false" ht="35.05" hidden="false" customHeight="false" outlineLevel="0" collapsed="false">
      <c r="A909" s="13" t="s">
        <v>10957</v>
      </c>
      <c r="B909" s="15" t="s">
        <v>10958</v>
      </c>
      <c r="C909" s="13" t="s">
        <v>10959</v>
      </c>
      <c r="D909" s="13" t="s">
        <v>10960</v>
      </c>
      <c r="E909" s="13" t="s">
        <v>53</v>
      </c>
      <c r="F909" s="13" t="s">
        <v>19495</v>
      </c>
      <c r="G909" s="14" t="n">
        <f aca="false">COUNTIF(カード一覧!$I$2:$I$3170,A909)</f>
        <v>2</v>
      </c>
    </row>
    <row r="910" customFormat="false" ht="23.85" hidden="false" customHeight="false" outlineLevel="0" collapsed="false">
      <c r="A910" s="13" t="s">
        <v>10963</v>
      </c>
      <c r="B910" s="15" t="s">
        <v>10964</v>
      </c>
      <c r="C910" s="13" t="s">
        <v>10965</v>
      </c>
      <c r="D910" s="13" t="s">
        <v>10966</v>
      </c>
      <c r="E910" s="13" t="s">
        <v>52</v>
      </c>
      <c r="F910" s="13" t="s">
        <v>19471</v>
      </c>
      <c r="G910" s="14" t="n">
        <f aca="false">COUNTIF(カード一覧!$I$2:$I$3170,A910)</f>
        <v>1</v>
      </c>
    </row>
    <row r="911" customFormat="false" ht="23.85" hidden="false" customHeight="false" outlineLevel="0" collapsed="false">
      <c r="A911" s="13" t="s">
        <v>9943</v>
      </c>
      <c r="B911" s="15" t="s">
        <v>9944</v>
      </c>
      <c r="C911" s="13" t="s">
        <v>9945</v>
      </c>
      <c r="D911" s="13" t="s">
        <v>9946</v>
      </c>
      <c r="E911" s="13" t="s">
        <v>53</v>
      </c>
      <c r="F911" s="13" t="s">
        <v>19820</v>
      </c>
      <c r="G911" s="14" t="n">
        <f aca="false">COUNTIF(カード一覧!$I$2:$I$3170,A911)</f>
        <v>1</v>
      </c>
    </row>
    <row r="912" customFormat="false" ht="23.85" hidden="false" customHeight="false" outlineLevel="0" collapsed="false">
      <c r="A912" s="13" t="s">
        <v>9949</v>
      </c>
      <c r="B912" s="15" t="s">
        <v>9950</v>
      </c>
      <c r="C912" s="13" t="s">
        <v>9951</v>
      </c>
      <c r="D912" s="13" t="s">
        <v>9952</v>
      </c>
      <c r="E912" s="13" t="s">
        <v>56</v>
      </c>
      <c r="F912" s="14" t="s">
        <v>19903</v>
      </c>
      <c r="G912" s="14" t="n">
        <f aca="false">COUNTIF(カード一覧!$I$2:$I$3170,A912)</f>
        <v>1</v>
      </c>
    </row>
    <row r="913" customFormat="false" ht="23.85" hidden="false" customHeight="false" outlineLevel="0" collapsed="false">
      <c r="A913" s="13" t="s">
        <v>9955</v>
      </c>
      <c r="B913" s="15" t="s">
        <v>9956</v>
      </c>
      <c r="C913" s="13" t="s">
        <v>9957</v>
      </c>
      <c r="D913" s="13" t="s">
        <v>9958</v>
      </c>
      <c r="E913" s="13" t="s">
        <v>52</v>
      </c>
      <c r="F913" s="13" t="s">
        <v>19827</v>
      </c>
      <c r="G913" s="14" t="n">
        <f aca="false">COUNTIF(カード一覧!$I$2:$I$3170,A913)</f>
        <v>1</v>
      </c>
    </row>
    <row r="914" customFormat="false" ht="35.05" hidden="false" customHeight="false" outlineLevel="0" collapsed="false">
      <c r="A914" s="13" t="s">
        <v>9961</v>
      </c>
      <c r="B914" s="15" t="s">
        <v>9962</v>
      </c>
      <c r="C914" s="13" t="s">
        <v>9963</v>
      </c>
      <c r="D914" s="13" t="s">
        <v>9964</v>
      </c>
      <c r="E914" s="13" t="s">
        <v>52</v>
      </c>
      <c r="F914" s="13" t="s">
        <v>19904</v>
      </c>
      <c r="G914" s="14" t="n">
        <f aca="false">COUNTIF(カード一覧!$I$2:$I$3170,A914)</f>
        <v>1</v>
      </c>
    </row>
    <row r="915" customFormat="false" ht="23.85" hidden="false" customHeight="false" outlineLevel="0" collapsed="false">
      <c r="A915" s="13" t="s">
        <v>9967</v>
      </c>
      <c r="B915" s="15" t="s">
        <v>9968</v>
      </c>
      <c r="C915" s="13" t="s">
        <v>9969</v>
      </c>
      <c r="D915" s="13" t="s">
        <v>9970</v>
      </c>
      <c r="E915" s="13" t="s">
        <v>56</v>
      </c>
      <c r="F915" s="14" t="s">
        <v>19747</v>
      </c>
      <c r="G915" s="14" t="n">
        <f aca="false">COUNTIF(カード一覧!$I$2:$I$3170,A915)</f>
        <v>1</v>
      </c>
    </row>
    <row r="916" customFormat="false" ht="23.85" hidden="false" customHeight="false" outlineLevel="0" collapsed="false">
      <c r="A916" s="13" t="s">
        <v>9973</v>
      </c>
      <c r="B916" s="15" t="s">
        <v>9974</v>
      </c>
      <c r="C916" s="13" t="s">
        <v>9975</v>
      </c>
      <c r="D916" s="13" t="s">
        <v>9976</v>
      </c>
      <c r="E916" s="13" t="s">
        <v>52</v>
      </c>
      <c r="F916" s="13" t="s">
        <v>19905</v>
      </c>
      <c r="G916" s="14" t="n">
        <f aca="false">COUNTIF(カード一覧!$I$2:$I$3170,A916)</f>
        <v>1</v>
      </c>
    </row>
    <row r="917" customFormat="false" ht="23.85" hidden="false" customHeight="false" outlineLevel="0" collapsed="false">
      <c r="A917" s="13" t="s">
        <v>8818</v>
      </c>
      <c r="B917" s="15" t="s">
        <v>8819</v>
      </c>
      <c r="C917" s="13" t="s">
        <v>8820</v>
      </c>
      <c r="D917" s="13" t="s">
        <v>8821</v>
      </c>
      <c r="E917" s="13" t="s">
        <v>53</v>
      </c>
      <c r="F917" s="13" t="s">
        <v>19495</v>
      </c>
      <c r="G917" s="14" t="n">
        <f aca="false">COUNTIF(カード一覧!$I$2:$I$3170,A917)</f>
        <v>1</v>
      </c>
    </row>
    <row r="918" customFormat="false" ht="35.05" hidden="false" customHeight="false" outlineLevel="0" collapsed="false">
      <c r="A918" s="13" t="s">
        <v>8825</v>
      </c>
      <c r="B918" s="15" t="s">
        <v>8826</v>
      </c>
      <c r="C918" s="13" t="s">
        <v>8827</v>
      </c>
      <c r="D918" s="13" t="s">
        <v>8828</v>
      </c>
      <c r="E918" s="13" t="s">
        <v>53</v>
      </c>
      <c r="F918" s="14" t="s">
        <v>19906</v>
      </c>
      <c r="G918" s="14" t="n">
        <f aca="false">COUNTIF(カード一覧!$I$2:$I$3170,A918)</f>
        <v>1</v>
      </c>
    </row>
    <row r="919" customFormat="false" ht="23.85" hidden="false" customHeight="false" outlineLevel="0" collapsed="false">
      <c r="A919" s="13" t="s">
        <v>8831</v>
      </c>
      <c r="B919" s="15" t="s">
        <v>8832</v>
      </c>
      <c r="C919" s="14"/>
      <c r="D919" s="13" t="s">
        <v>8833</v>
      </c>
      <c r="E919" s="13" t="s">
        <v>56</v>
      </c>
      <c r="F919" s="14" t="s">
        <v>19907</v>
      </c>
      <c r="G919" s="14" t="n">
        <f aca="false">COUNTIF(カード一覧!$I$2:$I$3170,A919)</f>
        <v>2</v>
      </c>
    </row>
    <row r="920" customFormat="false" ht="23.85" hidden="false" customHeight="false" outlineLevel="0" collapsed="false">
      <c r="A920" s="13" t="s">
        <v>8838</v>
      </c>
      <c r="B920" s="15" t="s">
        <v>8839</v>
      </c>
      <c r="C920" s="13" t="s">
        <v>8840</v>
      </c>
      <c r="D920" s="13" t="s">
        <v>8841</v>
      </c>
      <c r="E920" s="13" t="s">
        <v>56</v>
      </c>
      <c r="F920" s="14" t="s">
        <v>19907</v>
      </c>
      <c r="G920" s="14" t="n">
        <f aca="false">COUNTIF(カード一覧!$I$2:$I$3170,A920)</f>
        <v>1</v>
      </c>
    </row>
    <row r="921" customFormat="false" ht="35.05" hidden="false" customHeight="false" outlineLevel="0" collapsed="false">
      <c r="A921" s="13" t="s">
        <v>10622</v>
      </c>
      <c r="B921" s="15" t="s">
        <v>10623</v>
      </c>
      <c r="C921" s="14"/>
      <c r="D921" s="13" t="s">
        <v>10624</v>
      </c>
      <c r="E921" s="13" t="s">
        <v>56</v>
      </c>
      <c r="F921" s="14" t="s">
        <v>19907</v>
      </c>
      <c r="G921" s="14" t="n">
        <f aca="false">COUNTIF(カード一覧!$I$2:$I$3170,A921)</f>
        <v>1</v>
      </c>
    </row>
    <row r="922" customFormat="false" ht="23.85" hidden="false" customHeight="false" outlineLevel="0" collapsed="false">
      <c r="A922" s="13" t="s">
        <v>10628</v>
      </c>
      <c r="B922" s="15" t="s">
        <v>10629</v>
      </c>
      <c r="C922" s="13" t="s">
        <v>10630</v>
      </c>
      <c r="D922" s="13" t="s">
        <v>10631</v>
      </c>
      <c r="E922" s="13" t="s">
        <v>56</v>
      </c>
      <c r="F922" s="14" t="s">
        <v>19907</v>
      </c>
      <c r="G922" s="14" t="n">
        <f aca="false">COUNTIF(カード一覧!$I$2:$I$3170,A922)</f>
        <v>1</v>
      </c>
    </row>
    <row r="923" customFormat="false" ht="23.85" hidden="false" customHeight="false" outlineLevel="0" collapsed="false">
      <c r="A923" s="13" t="s">
        <v>10975</v>
      </c>
      <c r="B923" s="15" t="s">
        <v>10976</v>
      </c>
      <c r="C923" s="13" t="s">
        <v>10977</v>
      </c>
      <c r="D923" s="13" t="s">
        <v>10978</v>
      </c>
      <c r="E923" s="13" t="s">
        <v>52</v>
      </c>
      <c r="F923" s="13" t="s">
        <v>19471</v>
      </c>
      <c r="G923" s="14" t="n">
        <f aca="false">COUNTIF(カード一覧!$I$2:$I$3170,A923)</f>
        <v>1</v>
      </c>
    </row>
    <row r="924" customFormat="false" ht="35.05" hidden="false" customHeight="false" outlineLevel="0" collapsed="false">
      <c r="A924" s="13" t="s">
        <v>10983</v>
      </c>
      <c r="B924" s="15" t="s">
        <v>10984</v>
      </c>
      <c r="C924" s="13" t="s">
        <v>10985</v>
      </c>
      <c r="D924" s="13" t="s">
        <v>10986</v>
      </c>
      <c r="E924" s="13" t="s">
        <v>53</v>
      </c>
      <c r="F924" s="13" t="s">
        <v>19495</v>
      </c>
      <c r="G924" s="14" t="n">
        <f aca="false">COUNTIF(カード一覧!$I$2:$I$3170,A924)</f>
        <v>1</v>
      </c>
    </row>
    <row r="925" customFormat="false" ht="35.05" hidden="false" customHeight="false" outlineLevel="0" collapsed="false">
      <c r="A925" s="13" t="s">
        <v>10992</v>
      </c>
      <c r="B925" s="15" t="s">
        <v>10993</v>
      </c>
      <c r="C925" s="13" t="s">
        <v>10994</v>
      </c>
      <c r="D925" s="13" t="s">
        <v>10995</v>
      </c>
      <c r="E925" s="13" t="s">
        <v>56</v>
      </c>
      <c r="F925" s="14" t="s">
        <v>19747</v>
      </c>
      <c r="G925" s="14" t="n">
        <f aca="false">COUNTIF(カード一覧!$I$2:$I$3170,A925)</f>
        <v>2</v>
      </c>
    </row>
    <row r="926" customFormat="false" ht="35.05" hidden="false" customHeight="false" outlineLevel="0" collapsed="false">
      <c r="A926" s="13" t="s">
        <v>11003</v>
      </c>
      <c r="B926" s="15" t="s">
        <v>11004</v>
      </c>
      <c r="C926" s="13" t="s">
        <v>11005</v>
      </c>
      <c r="D926" s="13" t="s">
        <v>11006</v>
      </c>
      <c r="E926" s="13" t="s">
        <v>53</v>
      </c>
      <c r="F926" s="14" t="s">
        <v>19908</v>
      </c>
      <c r="G926" s="14" t="n">
        <f aca="false">COUNTIF(カード一覧!$I$2:$I$3170,A926)</f>
        <v>2</v>
      </c>
    </row>
    <row r="927" customFormat="false" ht="23.85" hidden="false" customHeight="false" outlineLevel="0" collapsed="false">
      <c r="A927" s="13" t="s">
        <v>11016</v>
      </c>
      <c r="B927" s="15" t="s">
        <v>11017</v>
      </c>
      <c r="C927" s="13" t="s">
        <v>11018</v>
      </c>
      <c r="D927" s="14"/>
      <c r="E927" s="13" t="s">
        <v>52</v>
      </c>
      <c r="F927" s="13" t="s">
        <v>19471</v>
      </c>
      <c r="G927" s="14" t="n">
        <f aca="false">COUNTIF(カード一覧!$I$2:$I$3170,A927)</f>
        <v>2</v>
      </c>
    </row>
    <row r="928" customFormat="false" ht="35.05" hidden="false" customHeight="false" outlineLevel="0" collapsed="false">
      <c r="A928" s="13" t="s">
        <v>11023</v>
      </c>
      <c r="B928" s="15" t="s">
        <v>11024</v>
      </c>
      <c r="C928" s="13" t="s">
        <v>11025</v>
      </c>
      <c r="D928" s="13" t="s">
        <v>11026</v>
      </c>
      <c r="E928" s="13" t="s">
        <v>53</v>
      </c>
      <c r="F928" s="14" t="s">
        <v>19908</v>
      </c>
      <c r="G928" s="14" t="n">
        <f aca="false">COUNTIF(カード一覧!$I$2:$I$3170,A928)</f>
        <v>1</v>
      </c>
    </row>
    <row r="929" customFormat="false" ht="23.85" hidden="false" customHeight="false" outlineLevel="0" collapsed="false">
      <c r="A929" s="13" t="s">
        <v>11035</v>
      </c>
      <c r="B929" s="15" t="s">
        <v>11036</v>
      </c>
      <c r="C929" s="13" t="s">
        <v>11037</v>
      </c>
      <c r="D929" s="13" t="s">
        <v>11038</v>
      </c>
      <c r="E929" s="13" t="s">
        <v>56</v>
      </c>
      <c r="F929" s="14" t="s">
        <v>19747</v>
      </c>
      <c r="G929" s="14" t="n">
        <f aca="false">COUNTIF(カード一覧!$I$2:$I$3170,A929)</f>
        <v>1</v>
      </c>
    </row>
    <row r="930" customFormat="false" ht="23.85" hidden="false" customHeight="false" outlineLevel="0" collapsed="false">
      <c r="A930" s="13" t="s">
        <v>11045</v>
      </c>
      <c r="B930" s="15" t="s">
        <v>11046</v>
      </c>
      <c r="C930" s="13" t="s">
        <v>11047</v>
      </c>
      <c r="D930" s="13" t="s">
        <v>11048</v>
      </c>
      <c r="E930" s="13" t="s">
        <v>56</v>
      </c>
      <c r="F930" s="14" t="s">
        <v>19747</v>
      </c>
      <c r="G930" s="14" t="n">
        <f aca="false">COUNTIF(カード一覧!$I$2:$I$3170,A930)</f>
        <v>3</v>
      </c>
    </row>
    <row r="931" customFormat="false" ht="23.85" hidden="false" customHeight="false" outlineLevel="0" collapsed="false">
      <c r="A931" s="13" t="s">
        <v>11061</v>
      </c>
      <c r="B931" s="15" t="s">
        <v>11062</v>
      </c>
      <c r="C931" s="13" t="s">
        <v>11063</v>
      </c>
      <c r="D931" s="13" t="s">
        <v>11064</v>
      </c>
      <c r="E931" s="13" t="s">
        <v>53</v>
      </c>
      <c r="F931" s="13" t="s">
        <v>19608</v>
      </c>
      <c r="G931" s="14" t="n">
        <f aca="false">COUNTIF(カード一覧!$I$2:$I$3170,A931)</f>
        <v>1</v>
      </c>
    </row>
    <row r="932" customFormat="false" ht="23.85" hidden="false" customHeight="false" outlineLevel="0" collapsed="false">
      <c r="A932" s="13" t="s">
        <v>11070</v>
      </c>
      <c r="B932" s="15" t="s">
        <v>11071</v>
      </c>
      <c r="C932" s="13" t="s">
        <v>11072</v>
      </c>
      <c r="D932" s="13" t="s">
        <v>11073</v>
      </c>
      <c r="E932" s="13" t="s">
        <v>53</v>
      </c>
      <c r="F932" s="13" t="s">
        <v>19909</v>
      </c>
      <c r="G932" s="14" t="n">
        <f aca="false">COUNTIF(カード一覧!$I$2:$I$3170,A932)</f>
        <v>1</v>
      </c>
    </row>
    <row r="933" customFormat="false" ht="23.85" hidden="false" customHeight="false" outlineLevel="0" collapsed="false">
      <c r="A933" s="13" t="s">
        <v>11078</v>
      </c>
      <c r="B933" s="15" t="s">
        <v>11079</v>
      </c>
      <c r="C933" s="13" t="s">
        <v>11080</v>
      </c>
      <c r="D933" s="13" t="s">
        <v>11081</v>
      </c>
      <c r="E933" s="13" t="s">
        <v>53</v>
      </c>
      <c r="F933" s="13" t="s">
        <v>19495</v>
      </c>
      <c r="G933" s="14" t="n">
        <f aca="false">COUNTIF(カード一覧!$I$2:$I$3170,A933)</f>
        <v>1</v>
      </c>
    </row>
    <row r="934" customFormat="false" ht="35.05" hidden="false" customHeight="false" outlineLevel="0" collapsed="false">
      <c r="A934" s="13" t="s">
        <v>11087</v>
      </c>
      <c r="B934" s="15" t="s">
        <v>11088</v>
      </c>
      <c r="C934" s="13" t="s">
        <v>11089</v>
      </c>
      <c r="D934" s="13" t="s">
        <v>11090</v>
      </c>
      <c r="E934" s="13" t="s">
        <v>53</v>
      </c>
      <c r="F934" s="14" t="s">
        <v>19908</v>
      </c>
      <c r="G934" s="14" t="n">
        <f aca="false">COUNTIF(カード一覧!$I$2:$I$3170,A934)</f>
        <v>1</v>
      </c>
    </row>
    <row r="935" customFormat="false" ht="35.05" hidden="false" customHeight="false" outlineLevel="0" collapsed="false">
      <c r="A935" s="13" t="s">
        <v>11096</v>
      </c>
      <c r="B935" s="15" t="s">
        <v>11097</v>
      </c>
      <c r="C935" s="13" t="s">
        <v>11098</v>
      </c>
      <c r="D935" s="13" t="s">
        <v>11099</v>
      </c>
      <c r="E935" s="13" t="s">
        <v>53</v>
      </c>
      <c r="F935" s="14" t="s">
        <v>19910</v>
      </c>
      <c r="G935" s="14" t="n">
        <f aca="false">COUNTIF(カード一覧!$I$2:$I$3170,A935)</f>
        <v>1</v>
      </c>
    </row>
    <row r="936" customFormat="false" ht="15" hidden="false" customHeight="false" outlineLevel="0" collapsed="false">
      <c r="A936" s="13" t="s">
        <v>11105</v>
      </c>
      <c r="B936" s="15" t="s">
        <v>11106</v>
      </c>
      <c r="C936" s="13" t="s">
        <v>11107</v>
      </c>
      <c r="D936" s="13" t="s">
        <v>11108</v>
      </c>
      <c r="E936" s="13" t="s">
        <v>56</v>
      </c>
      <c r="F936" s="14" t="s">
        <v>19747</v>
      </c>
      <c r="G936" s="14" t="n">
        <f aca="false">COUNTIF(カード一覧!$I$2:$I$3170,A936)</f>
        <v>1</v>
      </c>
    </row>
    <row r="937" customFormat="false" ht="15" hidden="false" customHeight="false" outlineLevel="0" collapsed="false">
      <c r="A937" s="13" t="s">
        <v>11115</v>
      </c>
      <c r="B937" s="15" t="s">
        <v>11116</v>
      </c>
      <c r="C937" s="13" t="s">
        <v>11117</v>
      </c>
      <c r="D937" s="13" t="s">
        <v>11118</v>
      </c>
      <c r="E937" s="13" t="s">
        <v>56</v>
      </c>
      <c r="F937" s="14" t="s">
        <v>19747</v>
      </c>
      <c r="G937" s="14" t="n">
        <f aca="false">COUNTIF(カード一覧!$I$2:$I$3170,A937)</f>
        <v>1</v>
      </c>
    </row>
    <row r="938" customFormat="false" ht="23.85" hidden="false" customHeight="false" outlineLevel="0" collapsed="false">
      <c r="A938" s="13" t="s">
        <v>11124</v>
      </c>
      <c r="B938" s="15" t="s">
        <v>11125</v>
      </c>
      <c r="C938" s="13" t="s">
        <v>11126</v>
      </c>
      <c r="D938" s="13" t="s">
        <v>11127</v>
      </c>
      <c r="E938" s="13" t="s">
        <v>52</v>
      </c>
      <c r="F938" s="13" t="s">
        <v>19870</v>
      </c>
      <c r="G938" s="14" t="n">
        <f aca="false">COUNTIF(カード一覧!$I$2:$I$3170,A938)</f>
        <v>1</v>
      </c>
    </row>
    <row r="939" customFormat="false" ht="23.85" hidden="false" customHeight="false" outlineLevel="0" collapsed="false">
      <c r="A939" s="13" t="s">
        <v>11138</v>
      </c>
      <c r="B939" s="15" t="s">
        <v>11139</v>
      </c>
      <c r="C939" s="13" t="s">
        <v>11140</v>
      </c>
      <c r="D939" s="13" t="s">
        <v>11141</v>
      </c>
      <c r="E939" s="13" t="s">
        <v>56</v>
      </c>
      <c r="F939" s="13" t="s">
        <v>19911</v>
      </c>
      <c r="G939" s="14" t="n">
        <f aca="false">COUNTIF(カード一覧!$I$2:$I$3170,A939)</f>
        <v>1</v>
      </c>
    </row>
    <row r="940" customFormat="false" ht="15" hidden="false" customHeight="false" outlineLevel="0" collapsed="false">
      <c r="A940" s="13" t="s">
        <v>11148</v>
      </c>
      <c r="B940" s="15" t="s">
        <v>11149</v>
      </c>
      <c r="C940" s="13" t="s">
        <v>11150</v>
      </c>
      <c r="D940" s="13" t="s">
        <v>11151</v>
      </c>
      <c r="E940" s="13" t="s">
        <v>56</v>
      </c>
      <c r="F940" s="13" t="s">
        <v>19912</v>
      </c>
      <c r="G940" s="14" t="n">
        <f aca="false">COUNTIF(カード一覧!$I$2:$I$3170,A940)</f>
        <v>1</v>
      </c>
    </row>
    <row r="941" customFormat="false" ht="35.05" hidden="false" customHeight="false" outlineLevel="0" collapsed="false">
      <c r="A941" s="13" t="s">
        <v>11158</v>
      </c>
      <c r="B941" s="15" t="s">
        <v>11159</v>
      </c>
      <c r="C941" s="13" t="s">
        <v>11160</v>
      </c>
      <c r="D941" s="13" t="s">
        <v>11161</v>
      </c>
      <c r="E941" s="13" t="s">
        <v>56</v>
      </c>
      <c r="F941" s="13" t="s">
        <v>19913</v>
      </c>
      <c r="G941" s="14" t="n">
        <f aca="false">COUNTIF(カード一覧!$I$2:$I$3170,A941)</f>
        <v>4</v>
      </c>
    </row>
    <row r="942" customFormat="false" ht="15" hidden="false" customHeight="false" outlineLevel="0" collapsed="false">
      <c r="A942" s="13" t="s">
        <v>11168</v>
      </c>
      <c r="B942" s="15" t="s">
        <v>11169</v>
      </c>
      <c r="C942" s="13" t="s">
        <v>11170</v>
      </c>
      <c r="D942" s="13" t="s">
        <v>11171</v>
      </c>
      <c r="E942" s="13" t="s">
        <v>56</v>
      </c>
      <c r="F942" s="13" t="s">
        <v>19871</v>
      </c>
      <c r="G942" s="14" t="n">
        <f aca="false">COUNTIF(カード一覧!$I$2:$I$3170,A942)</f>
        <v>1</v>
      </c>
    </row>
    <row r="943" customFormat="false" ht="15" hidden="false" customHeight="false" outlineLevel="0" collapsed="false">
      <c r="A943" s="13" t="s">
        <v>11175</v>
      </c>
      <c r="B943" s="16" t="s">
        <v>11176</v>
      </c>
      <c r="C943" s="14"/>
      <c r="D943" s="14"/>
      <c r="E943" s="13" t="s">
        <v>54</v>
      </c>
      <c r="F943" s="14" t="s">
        <v>19914</v>
      </c>
      <c r="G943" s="14" t="n">
        <f aca="false">COUNTIF(カード一覧!$I$2:$I$3170,A943)</f>
        <v>1</v>
      </c>
    </row>
    <row r="944" customFormat="false" ht="23.85" hidden="false" customHeight="false" outlineLevel="0" collapsed="false">
      <c r="A944" s="13" t="s">
        <v>11185</v>
      </c>
      <c r="B944" s="15" t="s">
        <v>11186</v>
      </c>
      <c r="C944" s="14"/>
      <c r="D944" s="13" t="s">
        <v>11187</v>
      </c>
      <c r="E944" s="13" t="s">
        <v>56</v>
      </c>
      <c r="F944" s="13" t="s">
        <v>19915</v>
      </c>
      <c r="G944" s="14" t="n">
        <f aca="false">COUNTIF(カード一覧!$I$2:$I$3170,A944)</f>
        <v>1</v>
      </c>
    </row>
    <row r="945" customFormat="false" ht="23.85" hidden="false" customHeight="false" outlineLevel="0" collapsed="false">
      <c r="A945" s="13" t="s">
        <v>11200</v>
      </c>
      <c r="B945" s="15" t="s">
        <v>11201</v>
      </c>
      <c r="C945" s="13" t="s">
        <v>11202</v>
      </c>
      <c r="D945" s="13" t="s">
        <v>11203</v>
      </c>
      <c r="E945" s="13" t="s">
        <v>56</v>
      </c>
      <c r="F945" s="13" t="s">
        <v>19916</v>
      </c>
      <c r="G945" s="14" t="n">
        <f aca="false">COUNTIF(カード一覧!$I$2:$I$3170,A945)</f>
        <v>1</v>
      </c>
    </row>
    <row r="946" customFormat="false" ht="23.85" hidden="false" customHeight="false" outlineLevel="0" collapsed="false">
      <c r="A946" s="13" t="s">
        <v>11210</v>
      </c>
      <c r="B946" s="15" t="s">
        <v>11211</v>
      </c>
      <c r="C946" s="13" t="s">
        <v>11212</v>
      </c>
      <c r="D946" s="13" t="s">
        <v>11213</v>
      </c>
      <c r="E946" s="13" t="s">
        <v>56</v>
      </c>
      <c r="F946" s="13" t="s">
        <v>19917</v>
      </c>
      <c r="G946" s="14" t="n">
        <f aca="false">COUNTIF(カード一覧!$I$2:$I$3170,A946)</f>
        <v>1</v>
      </c>
    </row>
    <row r="947" customFormat="false" ht="23.85" hidden="false" customHeight="false" outlineLevel="0" collapsed="false">
      <c r="A947" s="13" t="s">
        <v>11220</v>
      </c>
      <c r="B947" s="15" t="s">
        <v>11221</v>
      </c>
      <c r="C947" s="13" t="s">
        <v>11222</v>
      </c>
      <c r="D947" s="13" t="s">
        <v>11223</v>
      </c>
      <c r="E947" s="13" t="s">
        <v>56</v>
      </c>
      <c r="F947" s="13" t="s">
        <v>19810</v>
      </c>
      <c r="G947" s="14" t="n">
        <f aca="false">COUNTIF(カード一覧!$I$2:$I$3170,A947)</f>
        <v>2</v>
      </c>
    </row>
    <row r="948" customFormat="false" ht="23.85" hidden="false" customHeight="false" outlineLevel="0" collapsed="false">
      <c r="A948" s="13" t="s">
        <v>11234</v>
      </c>
      <c r="B948" s="15" t="s">
        <v>11235</v>
      </c>
      <c r="C948" s="13" t="s">
        <v>11236</v>
      </c>
      <c r="D948" s="13" t="s">
        <v>11237</v>
      </c>
      <c r="E948" s="13" t="s">
        <v>56</v>
      </c>
      <c r="F948" s="13" t="s">
        <v>19918</v>
      </c>
      <c r="G948" s="14" t="n">
        <f aca="false">COUNTIF(カード一覧!$I$2:$I$3170,A948)</f>
        <v>3</v>
      </c>
    </row>
    <row r="949" customFormat="false" ht="23.85" hidden="false" customHeight="false" outlineLevel="0" collapsed="false">
      <c r="A949" s="13" t="s">
        <v>11254</v>
      </c>
      <c r="B949" s="15" t="s">
        <v>11255</v>
      </c>
      <c r="C949" s="14"/>
      <c r="D949" s="13" t="s">
        <v>11256</v>
      </c>
      <c r="E949" s="13" t="s">
        <v>56</v>
      </c>
      <c r="F949" s="13" t="s">
        <v>19919</v>
      </c>
      <c r="G949" s="14" t="n">
        <f aca="false">COUNTIF(カード一覧!$I$2:$I$3170,A949)</f>
        <v>2</v>
      </c>
    </row>
    <row r="950" customFormat="false" ht="23.85" hidden="false" customHeight="false" outlineLevel="0" collapsed="false">
      <c r="A950" s="13" t="s">
        <v>11265</v>
      </c>
      <c r="B950" s="15" t="s">
        <v>11266</v>
      </c>
      <c r="C950" s="13" t="s">
        <v>11267</v>
      </c>
      <c r="D950" s="13" t="s">
        <v>11268</v>
      </c>
      <c r="E950" s="13" t="s">
        <v>53</v>
      </c>
      <c r="F950" s="13" t="s">
        <v>19608</v>
      </c>
      <c r="G950" s="14" t="n">
        <f aca="false">COUNTIF(カード一覧!$I$2:$I$3170,A950)</f>
        <v>1</v>
      </c>
    </row>
    <row r="951" customFormat="false" ht="23.85" hidden="false" customHeight="false" outlineLevel="0" collapsed="false">
      <c r="A951" s="13" t="s">
        <v>11274</v>
      </c>
      <c r="B951" s="15" t="s">
        <v>11275</v>
      </c>
      <c r="C951" s="13" t="s">
        <v>11276</v>
      </c>
      <c r="D951" s="13" t="s">
        <v>11277</v>
      </c>
      <c r="E951" s="13" t="s">
        <v>56</v>
      </c>
      <c r="F951" s="13" t="s">
        <v>19918</v>
      </c>
      <c r="G951" s="14" t="n">
        <f aca="false">COUNTIF(カード一覧!$I$2:$I$3170,A951)</f>
        <v>2</v>
      </c>
    </row>
    <row r="952" customFormat="false" ht="35.05" hidden="false" customHeight="false" outlineLevel="0" collapsed="false">
      <c r="A952" s="13" t="s">
        <v>11284</v>
      </c>
      <c r="B952" s="15" t="s">
        <v>11285</v>
      </c>
      <c r="C952" s="13" t="s">
        <v>11286</v>
      </c>
      <c r="D952" s="13" t="s">
        <v>11287</v>
      </c>
      <c r="E952" s="13" t="s">
        <v>56</v>
      </c>
      <c r="F952" s="13" t="s">
        <v>19920</v>
      </c>
      <c r="G952" s="14" t="n">
        <f aca="false">COUNTIF(カード一覧!$I$2:$I$3170,A952)</f>
        <v>2</v>
      </c>
    </row>
    <row r="953" customFormat="false" ht="23.85" hidden="false" customHeight="false" outlineLevel="0" collapsed="false">
      <c r="A953" s="13" t="s">
        <v>11297</v>
      </c>
      <c r="B953" s="15" t="s">
        <v>11298</v>
      </c>
      <c r="C953" s="13" t="s">
        <v>11299</v>
      </c>
      <c r="D953" s="13" t="s">
        <v>11300</v>
      </c>
      <c r="E953" s="13" t="s">
        <v>56</v>
      </c>
      <c r="F953" s="13" t="s">
        <v>19921</v>
      </c>
      <c r="G953" s="14" t="n">
        <f aca="false">COUNTIF(カード一覧!$I$2:$I$3170,A953)</f>
        <v>1</v>
      </c>
    </row>
    <row r="954" customFormat="false" ht="35.05" hidden="false" customHeight="false" outlineLevel="0" collapsed="false">
      <c r="A954" s="13" t="s">
        <v>11306</v>
      </c>
      <c r="B954" s="15" t="s">
        <v>11307</v>
      </c>
      <c r="C954" s="13" t="s">
        <v>11308</v>
      </c>
      <c r="D954" s="13" t="s">
        <v>11309</v>
      </c>
      <c r="E954" s="13" t="s">
        <v>56</v>
      </c>
      <c r="F954" s="13" t="s">
        <v>19921</v>
      </c>
      <c r="G954" s="14" t="n">
        <f aca="false">COUNTIF(カード一覧!$I$2:$I$3170,A954)</f>
        <v>1</v>
      </c>
    </row>
    <row r="955" customFormat="false" ht="35.05" hidden="false" customHeight="false" outlineLevel="0" collapsed="false">
      <c r="A955" s="13" t="s">
        <v>11316</v>
      </c>
      <c r="B955" s="15" t="s">
        <v>11317</v>
      </c>
      <c r="C955" s="13" t="s">
        <v>11318</v>
      </c>
      <c r="D955" s="13" t="s">
        <v>11319</v>
      </c>
      <c r="E955" s="13" t="s">
        <v>56</v>
      </c>
      <c r="F955" s="13" t="s">
        <v>19922</v>
      </c>
      <c r="G955" s="14" t="n">
        <f aca="false">COUNTIF(カード一覧!$I$2:$I$3170,A955)</f>
        <v>1</v>
      </c>
    </row>
    <row r="956" customFormat="false" ht="23.85" hidden="false" customHeight="false" outlineLevel="0" collapsed="false">
      <c r="A956" s="13" t="s">
        <v>11326</v>
      </c>
      <c r="B956" s="15" t="s">
        <v>11327</v>
      </c>
      <c r="C956" s="13" t="s">
        <v>11328</v>
      </c>
      <c r="D956" s="13" t="s">
        <v>11329</v>
      </c>
      <c r="E956" s="13" t="s">
        <v>56</v>
      </c>
      <c r="F956" s="13" t="s">
        <v>19921</v>
      </c>
      <c r="G956" s="14" t="n">
        <f aca="false">COUNTIF(カード一覧!$I$2:$I$3170,A956)</f>
        <v>1</v>
      </c>
    </row>
    <row r="957" customFormat="false" ht="23.85" hidden="false" customHeight="false" outlineLevel="0" collapsed="false">
      <c r="A957" s="13" t="s">
        <v>11335</v>
      </c>
      <c r="B957" s="15" t="s">
        <v>11336</v>
      </c>
      <c r="C957" s="13" t="s">
        <v>11337</v>
      </c>
      <c r="D957" s="13" t="s">
        <v>11338</v>
      </c>
      <c r="E957" s="13" t="s">
        <v>56</v>
      </c>
      <c r="F957" s="13" t="s">
        <v>19921</v>
      </c>
      <c r="G957" s="14" t="n">
        <f aca="false">COUNTIF(カード一覧!$I$2:$I$3170,A957)</f>
        <v>1</v>
      </c>
    </row>
    <row r="958" customFormat="false" ht="23.85" hidden="false" customHeight="false" outlineLevel="0" collapsed="false">
      <c r="A958" s="13" t="s">
        <v>11344</v>
      </c>
      <c r="B958" s="15" t="s">
        <v>11345</v>
      </c>
      <c r="C958" s="13" t="s">
        <v>11346</v>
      </c>
      <c r="D958" s="13" t="s">
        <v>11347</v>
      </c>
      <c r="E958" s="13" t="s">
        <v>56</v>
      </c>
      <c r="F958" s="13" t="s">
        <v>19923</v>
      </c>
      <c r="G958" s="14" t="n">
        <f aca="false">COUNTIF(カード一覧!$I$2:$I$3170,A958)</f>
        <v>1</v>
      </c>
    </row>
    <row r="959" customFormat="false" ht="23.85" hidden="false" customHeight="false" outlineLevel="0" collapsed="false">
      <c r="A959" s="13" t="s">
        <v>11353</v>
      </c>
      <c r="B959" s="15" t="s">
        <v>11354</v>
      </c>
      <c r="C959" s="13" t="s">
        <v>11355</v>
      </c>
      <c r="D959" s="13" t="s">
        <v>11356</v>
      </c>
      <c r="E959" s="13" t="s">
        <v>56</v>
      </c>
      <c r="F959" s="13" t="s">
        <v>19924</v>
      </c>
      <c r="G959" s="14" t="n">
        <f aca="false">COUNTIF(カード一覧!$I$2:$I$3170,A959)</f>
        <v>1</v>
      </c>
    </row>
    <row r="960" customFormat="false" ht="23.85" hidden="false" customHeight="false" outlineLevel="0" collapsed="false">
      <c r="A960" s="13" t="s">
        <v>11362</v>
      </c>
      <c r="B960" s="15" t="s">
        <v>11363</v>
      </c>
      <c r="C960" s="13" t="s">
        <v>11364</v>
      </c>
      <c r="D960" s="13" t="s">
        <v>11365</v>
      </c>
      <c r="E960" s="13" t="s">
        <v>56</v>
      </c>
      <c r="F960" s="13" t="s">
        <v>19925</v>
      </c>
      <c r="G960" s="14" t="n">
        <f aca="false">COUNTIF(カード一覧!$I$2:$I$3170,A960)</f>
        <v>1</v>
      </c>
    </row>
    <row r="961" customFormat="false" ht="23.85" hidden="false" customHeight="false" outlineLevel="0" collapsed="false">
      <c r="A961" s="13" t="s">
        <v>11371</v>
      </c>
      <c r="B961" s="15" t="s">
        <v>11372</v>
      </c>
      <c r="C961" s="14"/>
      <c r="D961" s="13" t="s">
        <v>11373</v>
      </c>
      <c r="E961" s="13" t="s">
        <v>56</v>
      </c>
      <c r="F961" s="13" t="s">
        <v>19919</v>
      </c>
      <c r="G961" s="14" t="n">
        <f aca="false">COUNTIF(カード一覧!$I$2:$I$3170,A961)</f>
        <v>1</v>
      </c>
    </row>
    <row r="962" customFormat="false" ht="35.05" hidden="false" customHeight="false" outlineLevel="0" collapsed="false">
      <c r="A962" s="13" t="s">
        <v>11379</v>
      </c>
      <c r="B962" s="15" t="s">
        <v>11380</v>
      </c>
      <c r="C962" s="13" t="s">
        <v>11381</v>
      </c>
      <c r="D962" s="13" t="s">
        <v>11382</v>
      </c>
      <c r="E962" s="13" t="s">
        <v>56</v>
      </c>
      <c r="F962" s="13" t="s">
        <v>19926</v>
      </c>
      <c r="G962" s="14" t="n">
        <f aca="false">COUNTIF(カード一覧!$I$2:$I$3170,A962)</f>
        <v>1</v>
      </c>
    </row>
    <row r="963" customFormat="false" ht="35.05" hidden="false" customHeight="false" outlineLevel="0" collapsed="false">
      <c r="A963" s="13" t="s">
        <v>11388</v>
      </c>
      <c r="B963" s="15" t="s">
        <v>11389</v>
      </c>
      <c r="C963" s="13" t="s">
        <v>11390</v>
      </c>
      <c r="D963" s="13" t="s">
        <v>11391</v>
      </c>
      <c r="E963" s="13" t="s">
        <v>52</v>
      </c>
      <c r="F963" s="13" t="s">
        <v>19471</v>
      </c>
      <c r="G963" s="14" t="n">
        <f aca="false">COUNTIF(カード一覧!$I$2:$I$3170,A963)</f>
        <v>1</v>
      </c>
    </row>
    <row r="964" customFormat="false" ht="23.85" hidden="false" customHeight="false" outlineLevel="0" collapsed="false">
      <c r="A964" s="13" t="s">
        <v>11397</v>
      </c>
      <c r="B964" s="15" t="s">
        <v>11398</v>
      </c>
      <c r="C964" s="13" t="s">
        <v>11399</v>
      </c>
      <c r="D964" s="13" t="s">
        <v>11400</v>
      </c>
      <c r="E964" s="13" t="s">
        <v>56</v>
      </c>
      <c r="F964" s="13" t="s">
        <v>19927</v>
      </c>
      <c r="G964" s="14" t="n">
        <f aca="false">COUNTIF(カード一覧!$I$2:$I$3170,A964)</f>
        <v>1</v>
      </c>
    </row>
    <row r="965" customFormat="false" ht="23.85" hidden="false" customHeight="false" outlineLevel="0" collapsed="false">
      <c r="A965" s="13" t="s">
        <v>11406</v>
      </c>
      <c r="B965" s="15" t="s">
        <v>11407</v>
      </c>
      <c r="C965" s="14"/>
      <c r="D965" s="13" t="s">
        <v>11408</v>
      </c>
      <c r="E965" s="13" t="s">
        <v>56</v>
      </c>
      <c r="F965" s="13" t="s">
        <v>19928</v>
      </c>
      <c r="G965" s="14" t="n">
        <f aca="false">COUNTIF(カード一覧!$I$2:$I$3170,A965)</f>
        <v>1</v>
      </c>
    </row>
    <row r="966" customFormat="false" ht="35.05" hidden="false" customHeight="false" outlineLevel="0" collapsed="false">
      <c r="A966" s="13" t="s">
        <v>11414</v>
      </c>
      <c r="B966" s="15" t="s">
        <v>11415</v>
      </c>
      <c r="C966" s="13" t="s">
        <v>11416</v>
      </c>
      <c r="D966" s="13" t="s">
        <v>11417</v>
      </c>
      <c r="E966" s="13" t="s">
        <v>56</v>
      </c>
      <c r="F966" s="13" t="s">
        <v>19922</v>
      </c>
      <c r="G966" s="14" t="n">
        <f aca="false">COUNTIF(カード一覧!$I$2:$I$3170,A966)</f>
        <v>1</v>
      </c>
    </row>
    <row r="967" customFormat="false" ht="23.85" hidden="false" customHeight="false" outlineLevel="0" collapsed="false">
      <c r="A967" s="13" t="s">
        <v>11423</v>
      </c>
      <c r="B967" s="15" t="s">
        <v>11424</v>
      </c>
      <c r="C967" s="13" t="s">
        <v>11425</v>
      </c>
      <c r="D967" s="13" t="s">
        <v>11426</v>
      </c>
      <c r="E967" s="13" t="s">
        <v>56</v>
      </c>
      <c r="F967" s="13" t="s">
        <v>19929</v>
      </c>
      <c r="G967" s="14" t="n">
        <f aca="false">COUNTIF(カード一覧!$I$2:$I$3170,A967)</f>
        <v>1</v>
      </c>
    </row>
    <row r="968" customFormat="false" ht="23.85" hidden="false" customHeight="false" outlineLevel="0" collapsed="false">
      <c r="A968" s="13" t="s">
        <v>11432</v>
      </c>
      <c r="B968" s="15" t="s">
        <v>11433</v>
      </c>
      <c r="C968" s="13" t="s">
        <v>11434</v>
      </c>
      <c r="D968" s="13" t="s">
        <v>11435</v>
      </c>
      <c r="E968" s="13" t="s">
        <v>52</v>
      </c>
      <c r="F968" s="13" t="s">
        <v>19471</v>
      </c>
      <c r="G968" s="14" t="n">
        <f aca="false">COUNTIF(カード一覧!$I$2:$I$3170,A968)</f>
        <v>2</v>
      </c>
    </row>
    <row r="969" customFormat="false" ht="23.85" hidden="false" customHeight="false" outlineLevel="0" collapsed="false">
      <c r="A969" s="13" t="s">
        <v>11446</v>
      </c>
      <c r="B969" s="15" t="s">
        <v>11447</v>
      </c>
      <c r="C969" s="13" t="s">
        <v>11448</v>
      </c>
      <c r="D969" s="13" t="s">
        <v>11449</v>
      </c>
      <c r="E969" s="13" t="s">
        <v>56</v>
      </c>
      <c r="F969" s="13" t="s">
        <v>19930</v>
      </c>
      <c r="G969" s="14" t="n">
        <f aca="false">COUNTIF(カード一覧!$I$2:$I$3170,A969)</f>
        <v>1</v>
      </c>
    </row>
    <row r="970" customFormat="false" ht="23.85" hidden="false" customHeight="false" outlineLevel="0" collapsed="false">
      <c r="A970" s="13" t="s">
        <v>11455</v>
      </c>
      <c r="B970" s="15" t="s">
        <v>11456</v>
      </c>
      <c r="C970" s="13" t="s">
        <v>11457</v>
      </c>
      <c r="D970" s="13" t="s">
        <v>11458</v>
      </c>
      <c r="E970" s="13" t="s">
        <v>56</v>
      </c>
      <c r="F970" s="13" t="s">
        <v>19930</v>
      </c>
      <c r="G970" s="14" t="n">
        <f aca="false">COUNTIF(カード一覧!$I$2:$I$3170,A970)</f>
        <v>1</v>
      </c>
    </row>
    <row r="971" customFormat="false" ht="23.85" hidden="false" customHeight="false" outlineLevel="0" collapsed="false">
      <c r="A971" s="13" t="s">
        <v>11464</v>
      </c>
      <c r="B971" s="15" t="s">
        <v>11465</v>
      </c>
      <c r="C971" s="13" t="s">
        <v>11466</v>
      </c>
      <c r="D971" s="13" t="s">
        <v>11467</v>
      </c>
      <c r="E971" s="13" t="s">
        <v>56</v>
      </c>
      <c r="F971" s="13" t="s">
        <v>19930</v>
      </c>
      <c r="G971" s="14" t="n">
        <f aca="false">COUNTIF(カード一覧!$I$2:$I$3170,A971)</f>
        <v>1</v>
      </c>
    </row>
    <row r="972" customFormat="false" ht="29.85" hidden="false" customHeight="false" outlineLevel="0" collapsed="false">
      <c r="A972" s="13" t="s">
        <v>11474</v>
      </c>
      <c r="B972" s="15" t="s">
        <v>11475</v>
      </c>
      <c r="C972" s="14"/>
      <c r="D972" s="14"/>
      <c r="E972" s="13" t="s">
        <v>55</v>
      </c>
      <c r="F972" s="13" t="s">
        <v>19931</v>
      </c>
      <c r="G972" s="14" t="n">
        <f aca="false">COUNTIF(カード一覧!$I$2:$I$3170,A972)</f>
        <v>1</v>
      </c>
    </row>
    <row r="973" customFormat="false" ht="23.85" hidden="false" customHeight="false" outlineLevel="0" collapsed="false">
      <c r="A973" s="13" t="s">
        <v>11483</v>
      </c>
      <c r="B973" s="15" t="s">
        <v>11484</v>
      </c>
      <c r="C973" s="13" t="s">
        <v>11485</v>
      </c>
      <c r="D973" s="13" t="s">
        <v>11486</v>
      </c>
      <c r="E973" s="13" t="s">
        <v>56</v>
      </c>
      <c r="F973" s="13" t="s">
        <v>19932</v>
      </c>
      <c r="G973" s="14" t="n">
        <f aca="false">COUNTIF(カード一覧!$I$2:$I$3170,A973)</f>
        <v>2</v>
      </c>
    </row>
    <row r="974" customFormat="false" ht="23.85" hidden="false" customHeight="false" outlineLevel="0" collapsed="false">
      <c r="A974" s="13" t="s">
        <v>11496</v>
      </c>
      <c r="B974" s="15" t="s">
        <v>11497</v>
      </c>
      <c r="C974" s="13" t="s">
        <v>11498</v>
      </c>
      <c r="D974" s="13" t="s">
        <v>11499</v>
      </c>
      <c r="E974" s="13" t="s">
        <v>56</v>
      </c>
      <c r="F974" s="13" t="s">
        <v>19933</v>
      </c>
      <c r="G974" s="14" t="n">
        <f aca="false">COUNTIF(カード一覧!$I$2:$I$3170,A974)</f>
        <v>1</v>
      </c>
    </row>
    <row r="975" customFormat="false" ht="23.85" hidden="false" customHeight="false" outlineLevel="0" collapsed="false">
      <c r="A975" s="13" t="s">
        <v>11506</v>
      </c>
      <c r="B975" s="15" t="s">
        <v>11507</v>
      </c>
      <c r="C975" s="14"/>
      <c r="D975" s="13" t="s">
        <v>11508</v>
      </c>
      <c r="E975" s="13" t="s">
        <v>56</v>
      </c>
      <c r="F975" s="13" t="s">
        <v>19934</v>
      </c>
      <c r="G975" s="14" t="n">
        <f aca="false">COUNTIF(カード一覧!$I$2:$I$3170,A975)</f>
        <v>2</v>
      </c>
    </row>
    <row r="976" customFormat="false" ht="23.85" hidden="false" customHeight="false" outlineLevel="0" collapsed="false">
      <c r="A976" s="13" t="s">
        <v>11517</v>
      </c>
      <c r="B976" s="15" t="s">
        <v>11518</v>
      </c>
      <c r="C976" s="14"/>
      <c r="D976" s="13" t="s">
        <v>11519</v>
      </c>
      <c r="E976" s="13" t="s">
        <v>56</v>
      </c>
      <c r="F976" s="13" t="s">
        <v>19934</v>
      </c>
      <c r="G976" s="14" t="n">
        <f aca="false">COUNTIF(カード一覧!$I$2:$I$3170,A976)</f>
        <v>2</v>
      </c>
    </row>
    <row r="977" customFormat="false" ht="35.05" hidden="false" customHeight="false" outlineLevel="0" collapsed="false">
      <c r="A977" s="13" t="s">
        <v>11529</v>
      </c>
      <c r="B977" s="15" t="s">
        <v>11530</v>
      </c>
      <c r="C977" s="13" t="s">
        <v>11531</v>
      </c>
      <c r="D977" s="13" t="s">
        <v>11532</v>
      </c>
      <c r="E977" s="13" t="s">
        <v>56</v>
      </c>
      <c r="F977" s="13" t="s">
        <v>19935</v>
      </c>
      <c r="G977" s="14" t="n">
        <f aca="false">COUNTIF(カード一覧!$I$2:$I$3170,A977)</f>
        <v>5</v>
      </c>
    </row>
    <row r="978" customFormat="false" ht="23.85" hidden="false" customHeight="false" outlineLevel="0" collapsed="false">
      <c r="A978" s="13" t="s">
        <v>11550</v>
      </c>
      <c r="B978" s="15" t="s">
        <v>11551</v>
      </c>
      <c r="C978" s="13" t="s">
        <v>11552</v>
      </c>
      <c r="D978" s="13" t="s">
        <v>11553</v>
      </c>
      <c r="E978" s="13" t="s">
        <v>56</v>
      </c>
      <c r="F978" s="13" t="s">
        <v>19936</v>
      </c>
      <c r="G978" s="14" t="n">
        <f aca="false">COUNTIF(カード一覧!$I$2:$I$3170,A978)</f>
        <v>2</v>
      </c>
    </row>
    <row r="979" customFormat="false" ht="35.05" hidden="false" customHeight="false" outlineLevel="0" collapsed="false">
      <c r="A979" s="13" t="s">
        <v>11563</v>
      </c>
      <c r="B979" s="15" t="s">
        <v>11564</v>
      </c>
      <c r="C979" s="13" t="s">
        <v>11565</v>
      </c>
      <c r="D979" s="13" t="s">
        <v>11566</v>
      </c>
      <c r="E979" s="13" t="s">
        <v>56</v>
      </c>
      <c r="F979" s="13" t="s">
        <v>19937</v>
      </c>
      <c r="G979" s="14" t="n">
        <f aca="false">COUNTIF(カード一覧!$I$2:$I$3170,A979)</f>
        <v>2</v>
      </c>
    </row>
    <row r="980" customFormat="false" ht="35.05" hidden="false" customHeight="false" outlineLevel="0" collapsed="false">
      <c r="A980" s="13" t="s">
        <v>11572</v>
      </c>
      <c r="B980" s="15" t="s">
        <v>11573</v>
      </c>
      <c r="C980" s="13" t="s">
        <v>11574</v>
      </c>
      <c r="D980" s="13" t="s">
        <v>11575</v>
      </c>
      <c r="E980" s="13" t="s">
        <v>56</v>
      </c>
      <c r="F980" s="13" t="s">
        <v>19938</v>
      </c>
      <c r="G980" s="14" t="n">
        <f aca="false">COUNTIF(カード一覧!$I$2:$I$3170,A980)</f>
        <v>1</v>
      </c>
    </row>
    <row r="981" customFormat="false" ht="23.85" hidden="false" customHeight="false" outlineLevel="0" collapsed="false">
      <c r="A981" s="13" t="s">
        <v>11581</v>
      </c>
      <c r="B981" s="15" t="s">
        <v>11582</v>
      </c>
      <c r="C981" s="13" t="s">
        <v>11583</v>
      </c>
      <c r="D981" s="13" t="s">
        <v>11584</v>
      </c>
      <c r="E981" s="13" t="s">
        <v>53</v>
      </c>
      <c r="F981" s="13" t="s">
        <v>19495</v>
      </c>
      <c r="G981" s="14" t="n">
        <f aca="false">COUNTIF(カード一覧!$I$2:$I$3170,A981)</f>
        <v>1</v>
      </c>
    </row>
    <row r="982" customFormat="false" ht="35.05" hidden="false" customHeight="false" outlineLevel="0" collapsed="false">
      <c r="A982" s="13" t="s">
        <v>11588</v>
      </c>
      <c r="B982" s="15" t="s">
        <v>11589</v>
      </c>
      <c r="C982" s="13" t="s">
        <v>11590</v>
      </c>
      <c r="D982" s="13" t="s">
        <v>11591</v>
      </c>
      <c r="E982" s="13" t="s">
        <v>56</v>
      </c>
      <c r="F982" s="13" t="s">
        <v>19939</v>
      </c>
      <c r="G982" s="14" t="n">
        <f aca="false">COUNTIF(カード一覧!$I$2:$I$3170,A982)</f>
        <v>1</v>
      </c>
    </row>
    <row r="983" customFormat="false" ht="35.05" hidden="false" customHeight="false" outlineLevel="0" collapsed="false">
      <c r="A983" s="13" t="s">
        <v>11595</v>
      </c>
      <c r="B983" s="15" t="s">
        <v>11596</v>
      </c>
      <c r="C983" s="13" t="s">
        <v>11597</v>
      </c>
      <c r="D983" s="13" t="s">
        <v>11598</v>
      </c>
      <c r="E983" s="13" t="s">
        <v>56</v>
      </c>
      <c r="F983" s="13" t="s">
        <v>19940</v>
      </c>
      <c r="G983" s="14" t="n">
        <f aca="false">COUNTIF(カード一覧!$I$2:$I$3170,A983)</f>
        <v>1</v>
      </c>
    </row>
    <row r="984" customFormat="false" ht="23.85" hidden="false" customHeight="false" outlineLevel="0" collapsed="false">
      <c r="A984" s="13" t="s">
        <v>11603</v>
      </c>
      <c r="B984" s="15" t="s">
        <v>11604</v>
      </c>
      <c r="C984" s="13" t="s">
        <v>11605</v>
      </c>
      <c r="D984" s="13" t="s">
        <v>11606</v>
      </c>
      <c r="E984" s="13" t="s">
        <v>56</v>
      </c>
      <c r="F984" s="13" t="s">
        <v>19933</v>
      </c>
      <c r="G984" s="14" t="n">
        <f aca="false">COUNTIF(カード一覧!$I$2:$I$3170,A984)</f>
        <v>1</v>
      </c>
    </row>
    <row r="985" customFormat="false" ht="23.85" hidden="false" customHeight="false" outlineLevel="0" collapsed="false">
      <c r="A985" s="13" t="s">
        <v>11610</v>
      </c>
      <c r="B985" s="15" t="s">
        <v>11611</v>
      </c>
      <c r="C985" s="13" t="s">
        <v>11612</v>
      </c>
      <c r="D985" s="13" t="s">
        <v>11613</v>
      </c>
      <c r="E985" s="13" t="s">
        <v>56</v>
      </c>
      <c r="F985" s="13" t="s">
        <v>19941</v>
      </c>
      <c r="G985" s="14" t="n">
        <f aca="false">COUNTIF(カード一覧!$I$2:$I$3170,A985)</f>
        <v>2</v>
      </c>
    </row>
    <row r="986" customFormat="false" ht="23.85" hidden="false" customHeight="false" outlineLevel="0" collapsed="false">
      <c r="A986" s="13" t="s">
        <v>11620</v>
      </c>
      <c r="B986" s="15" t="s">
        <v>11621</v>
      </c>
      <c r="C986" s="13" t="s">
        <v>11622</v>
      </c>
      <c r="D986" s="13" t="s">
        <v>11623</v>
      </c>
      <c r="E986" s="13" t="s">
        <v>56</v>
      </c>
      <c r="F986" s="13" t="s">
        <v>19942</v>
      </c>
      <c r="G986" s="14" t="n">
        <f aca="false">COUNTIF(カード一覧!$I$2:$I$3170,A986)</f>
        <v>3</v>
      </c>
    </row>
    <row r="987" customFormat="false" ht="35.05" hidden="false" customHeight="false" outlineLevel="0" collapsed="false">
      <c r="A987" s="13" t="s">
        <v>11664</v>
      </c>
      <c r="B987" s="15" t="s">
        <v>11665</v>
      </c>
      <c r="C987" s="13" t="s">
        <v>11666</v>
      </c>
      <c r="D987" s="13" t="s">
        <v>11667</v>
      </c>
      <c r="E987" s="13" t="s">
        <v>53</v>
      </c>
      <c r="F987" s="14" t="s">
        <v>19943</v>
      </c>
      <c r="G987" s="14" t="n">
        <f aca="false">COUNTIF(カード一覧!$I$2:$I$3170,A987)</f>
        <v>1</v>
      </c>
    </row>
    <row r="988" customFormat="false" ht="23.85" hidden="false" customHeight="false" outlineLevel="0" collapsed="false">
      <c r="A988" s="13" t="s">
        <v>11640</v>
      </c>
      <c r="B988" s="15" t="s">
        <v>11641</v>
      </c>
      <c r="C988" s="13" t="s">
        <v>11642</v>
      </c>
      <c r="D988" s="13" t="s">
        <v>11643</v>
      </c>
      <c r="E988" s="13" t="s">
        <v>56</v>
      </c>
      <c r="F988" s="14" t="s">
        <v>19747</v>
      </c>
      <c r="G988" s="14" t="n">
        <f aca="false">COUNTIF(カード一覧!$I$2:$I$3170,A988)</f>
        <v>1</v>
      </c>
    </row>
    <row r="989" customFormat="false" ht="23.85" hidden="false" customHeight="false" outlineLevel="0" collapsed="false">
      <c r="A989" s="13" t="s">
        <v>11648</v>
      </c>
      <c r="B989" s="15" t="s">
        <v>11649</v>
      </c>
      <c r="C989" s="13" t="s">
        <v>11650</v>
      </c>
      <c r="D989" s="13" t="s">
        <v>11651</v>
      </c>
      <c r="E989" s="13" t="s">
        <v>56</v>
      </c>
      <c r="F989" s="14" t="s">
        <v>19747</v>
      </c>
      <c r="G989" s="14" t="n">
        <f aca="false">COUNTIF(カード一覧!$I$2:$I$3170,A989)</f>
        <v>1</v>
      </c>
    </row>
    <row r="990" customFormat="false" ht="35.05" hidden="false" customHeight="false" outlineLevel="0" collapsed="false">
      <c r="A990" s="13" t="s">
        <v>11673</v>
      </c>
      <c r="B990" s="15" t="s">
        <v>11674</v>
      </c>
      <c r="C990" s="13" t="s">
        <v>11675</v>
      </c>
      <c r="D990" s="13" t="s">
        <v>11676</v>
      </c>
      <c r="E990" s="13" t="s">
        <v>53</v>
      </c>
      <c r="F990" s="13" t="s">
        <v>19944</v>
      </c>
      <c r="G990" s="14" t="n">
        <f aca="false">COUNTIF(カード一覧!$I$2:$I$3170,A990)</f>
        <v>1</v>
      </c>
    </row>
    <row r="991" customFormat="false" ht="23.85" hidden="false" customHeight="false" outlineLevel="0" collapsed="false">
      <c r="A991" s="13" t="s">
        <v>12002</v>
      </c>
      <c r="B991" s="15" t="s">
        <v>12003</v>
      </c>
      <c r="C991" s="13" t="s">
        <v>12004</v>
      </c>
      <c r="D991" s="13" t="s">
        <v>12005</v>
      </c>
      <c r="E991" s="13" t="s">
        <v>52</v>
      </c>
      <c r="F991" s="13" t="s">
        <v>19945</v>
      </c>
      <c r="G991" s="14" t="n">
        <f aca="false">COUNTIF(カード一覧!$I$2:$I$3170,A991)</f>
        <v>1</v>
      </c>
    </row>
    <row r="992" customFormat="false" ht="15" hidden="false" customHeight="false" outlineLevel="0" collapsed="false">
      <c r="A992" s="13" t="s">
        <v>12011</v>
      </c>
      <c r="B992" s="15" t="s">
        <v>12012</v>
      </c>
      <c r="C992" s="13" t="s">
        <v>12013</v>
      </c>
      <c r="D992" s="13" t="s">
        <v>12014</v>
      </c>
      <c r="E992" s="13" t="s">
        <v>56</v>
      </c>
      <c r="F992" s="14" t="s">
        <v>19946</v>
      </c>
      <c r="G992" s="14" t="n">
        <f aca="false">COUNTIF(カード一覧!$I$2:$I$3170,A992)</f>
        <v>1</v>
      </c>
    </row>
    <row r="993" customFormat="false" ht="23.85" hidden="false" customHeight="false" outlineLevel="0" collapsed="false">
      <c r="A993" s="13" t="s">
        <v>12019</v>
      </c>
      <c r="B993" s="15" t="s">
        <v>12020</v>
      </c>
      <c r="C993" s="13" t="s">
        <v>12021</v>
      </c>
      <c r="D993" s="13" t="s">
        <v>12022</v>
      </c>
      <c r="E993" s="13" t="s">
        <v>56</v>
      </c>
      <c r="F993" s="14" t="s">
        <v>19747</v>
      </c>
      <c r="G993" s="14" t="n">
        <f aca="false">COUNTIF(カード一覧!$I$2:$I$3170,A993)</f>
        <v>1</v>
      </c>
    </row>
    <row r="994" customFormat="false" ht="23.85" hidden="false" customHeight="false" outlineLevel="0" collapsed="false">
      <c r="A994" s="13" t="s">
        <v>11689</v>
      </c>
      <c r="B994" s="15" t="s">
        <v>11690</v>
      </c>
      <c r="C994" s="13" t="s">
        <v>11691</v>
      </c>
      <c r="D994" s="13" t="s">
        <v>11692</v>
      </c>
      <c r="E994" s="13" t="s">
        <v>52</v>
      </c>
      <c r="F994" s="13" t="s">
        <v>19945</v>
      </c>
      <c r="G994" s="14" t="n">
        <f aca="false">COUNTIF(カード一覧!$I$2:$I$3170,A994)</f>
        <v>1</v>
      </c>
    </row>
    <row r="995" customFormat="false" ht="23.85" hidden="false" customHeight="false" outlineLevel="0" collapsed="false">
      <c r="A995" s="13" t="s">
        <v>11699</v>
      </c>
      <c r="B995" s="15" t="s">
        <v>11700</v>
      </c>
      <c r="C995" s="13" t="s">
        <v>11701</v>
      </c>
      <c r="D995" s="13" t="s">
        <v>11702</v>
      </c>
      <c r="E995" s="13" t="s">
        <v>56</v>
      </c>
      <c r="F995" s="14" t="s">
        <v>19747</v>
      </c>
      <c r="G995" s="14" t="n">
        <f aca="false">COUNTIF(カード一覧!$I$2:$I$3170,A995)</f>
        <v>1</v>
      </c>
    </row>
    <row r="996" customFormat="false" ht="23.85" hidden="false" customHeight="false" outlineLevel="0" collapsed="false">
      <c r="A996" s="13" t="s">
        <v>11708</v>
      </c>
      <c r="B996" s="15" t="s">
        <v>11709</v>
      </c>
      <c r="C996" s="13" t="s">
        <v>11710</v>
      </c>
      <c r="D996" s="13" t="s">
        <v>11711</v>
      </c>
      <c r="E996" s="13" t="s">
        <v>56</v>
      </c>
      <c r="F996" s="14" t="s">
        <v>19747</v>
      </c>
      <c r="G996" s="14" t="n">
        <f aca="false">COUNTIF(カード一覧!$I$2:$I$3170,A996)</f>
        <v>1</v>
      </c>
    </row>
    <row r="997" customFormat="false" ht="15" hidden="false" customHeight="false" outlineLevel="0" collapsed="false">
      <c r="A997" s="13" t="s">
        <v>11717</v>
      </c>
      <c r="B997" s="15" t="s">
        <v>11718</v>
      </c>
      <c r="C997" s="13" t="s">
        <v>11719</v>
      </c>
      <c r="D997" s="13" t="s">
        <v>11720</v>
      </c>
      <c r="E997" s="13" t="s">
        <v>53</v>
      </c>
      <c r="F997" s="13" t="s">
        <v>19947</v>
      </c>
      <c r="G997" s="14" t="n">
        <f aca="false">COUNTIF(カード一覧!$I$2:$I$3170,A997)</f>
        <v>1</v>
      </c>
    </row>
    <row r="998" customFormat="false" ht="23.85" hidden="false" customHeight="false" outlineLevel="0" collapsed="false">
      <c r="A998" s="13" t="s">
        <v>12029</v>
      </c>
      <c r="B998" s="15" t="s">
        <v>12030</v>
      </c>
      <c r="C998" s="13" t="s">
        <v>12031</v>
      </c>
      <c r="D998" s="13" t="s">
        <v>12032</v>
      </c>
      <c r="E998" s="13" t="s">
        <v>56</v>
      </c>
      <c r="F998" s="14" t="s">
        <v>19747</v>
      </c>
      <c r="G998" s="14" t="n">
        <f aca="false">COUNTIF(カード一覧!$I$2:$I$3170,A998)</f>
        <v>1</v>
      </c>
    </row>
    <row r="999" customFormat="false" ht="15" hidden="false" customHeight="false" outlineLevel="0" collapsed="false">
      <c r="A999" s="13" t="s">
        <v>12039</v>
      </c>
      <c r="B999" s="15" t="s">
        <v>12040</v>
      </c>
      <c r="C999" s="13" t="s">
        <v>12041</v>
      </c>
      <c r="D999" s="13" t="s">
        <v>12042</v>
      </c>
      <c r="E999" s="13" t="s">
        <v>56</v>
      </c>
      <c r="F999" s="14" t="s">
        <v>19747</v>
      </c>
      <c r="G999" s="14" t="n">
        <f aca="false">COUNTIF(カード一覧!$I$2:$I$3170,A999)</f>
        <v>1</v>
      </c>
    </row>
    <row r="1000" customFormat="false" ht="23.85" hidden="false" customHeight="false" outlineLevel="0" collapsed="false">
      <c r="A1000" s="13" t="s">
        <v>11656</v>
      </c>
      <c r="B1000" s="15" t="s">
        <v>11657</v>
      </c>
      <c r="C1000" s="13" t="s">
        <v>11658</v>
      </c>
      <c r="D1000" s="13" t="s">
        <v>11659</v>
      </c>
      <c r="E1000" s="13" t="s">
        <v>56</v>
      </c>
      <c r="F1000" s="14" t="s">
        <v>19747</v>
      </c>
      <c r="G1000" s="14" t="n">
        <f aca="false">COUNTIF(カード一覧!$I$2:$I$3170,A1000)</f>
        <v>1</v>
      </c>
    </row>
    <row r="1001" customFormat="false" ht="23.85" hidden="false" customHeight="false" outlineLevel="0" collapsed="false">
      <c r="A1001" s="13" t="s">
        <v>11840</v>
      </c>
      <c r="B1001" s="15" t="s">
        <v>11841</v>
      </c>
      <c r="C1001" s="13" t="s">
        <v>11842</v>
      </c>
      <c r="D1001" s="13" t="s">
        <v>11843</v>
      </c>
      <c r="E1001" s="13" t="s">
        <v>56</v>
      </c>
      <c r="F1001" s="13" t="s">
        <v>19912</v>
      </c>
      <c r="G1001" s="14" t="n">
        <f aca="false">COUNTIF(カード一覧!$I$2:$I$3170,A1001)</f>
        <v>1</v>
      </c>
    </row>
    <row r="1002" customFormat="false" ht="35.05" hidden="false" customHeight="false" outlineLevel="0" collapsed="false">
      <c r="A1002" s="13" t="s">
        <v>11848</v>
      </c>
      <c r="B1002" s="15" t="s">
        <v>11849</v>
      </c>
      <c r="C1002" s="13" t="s">
        <v>11850</v>
      </c>
      <c r="D1002" s="13" t="s">
        <v>11851</v>
      </c>
      <c r="E1002" s="13" t="s">
        <v>56</v>
      </c>
      <c r="F1002" s="13" t="s">
        <v>19912</v>
      </c>
      <c r="G1002" s="14" t="n">
        <f aca="false">COUNTIF(カード一覧!$I$2:$I$3170,A1002)</f>
        <v>1</v>
      </c>
    </row>
    <row r="1003" customFormat="false" ht="35.05" hidden="false" customHeight="false" outlineLevel="0" collapsed="false">
      <c r="A1003" s="13" t="s">
        <v>11856</v>
      </c>
      <c r="B1003" s="15" t="s">
        <v>11857</v>
      </c>
      <c r="C1003" s="13" t="s">
        <v>11858</v>
      </c>
      <c r="D1003" s="13" t="s">
        <v>11859</v>
      </c>
      <c r="E1003" s="13" t="s">
        <v>56</v>
      </c>
      <c r="F1003" s="13" t="s">
        <v>19948</v>
      </c>
      <c r="G1003" s="14" t="n">
        <f aca="false">COUNTIF(カード一覧!$I$2:$I$3170,A1003)</f>
        <v>1</v>
      </c>
    </row>
    <row r="1004" customFormat="false" ht="35.05" hidden="false" customHeight="false" outlineLevel="0" collapsed="false">
      <c r="A1004" s="13" t="s">
        <v>11866</v>
      </c>
      <c r="B1004" s="15" t="s">
        <v>11867</v>
      </c>
      <c r="C1004" s="13" t="s">
        <v>11868</v>
      </c>
      <c r="D1004" s="13" t="s">
        <v>11869</v>
      </c>
      <c r="E1004" s="13" t="s">
        <v>56</v>
      </c>
      <c r="F1004" s="13" t="s">
        <v>19912</v>
      </c>
      <c r="G1004" s="14" t="n">
        <f aca="false">COUNTIF(カード一覧!$I$2:$I$3170,A1004)</f>
        <v>1</v>
      </c>
    </row>
    <row r="1005" customFormat="false" ht="35.05" hidden="false" customHeight="false" outlineLevel="0" collapsed="false">
      <c r="A1005" s="13" t="s">
        <v>11874</v>
      </c>
      <c r="B1005" s="15" t="s">
        <v>11875</v>
      </c>
      <c r="C1005" s="13" t="s">
        <v>11876</v>
      </c>
      <c r="D1005" s="13" t="s">
        <v>11877</v>
      </c>
      <c r="E1005" s="13" t="s">
        <v>56</v>
      </c>
      <c r="F1005" s="13" t="s">
        <v>19912</v>
      </c>
      <c r="G1005" s="14" t="n">
        <f aca="false">COUNTIF(カード一覧!$I$2:$I$3170,A1005)</f>
        <v>1</v>
      </c>
    </row>
    <row r="1006" customFormat="false" ht="23.85" hidden="false" customHeight="false" outlineLevel="0" collapsed="false">
      <c r="A1006" s="13" t="s">
        <v>11883</v>
      </c>
      <c r="B1006" s="15" t="s">
        <v>11884</v>
      </c>
      <c r="C1006" s="13" t="s">
        <v>11885</v>
      </c>
      <c r="D1006" s="13" t="s">
        <v>11886</v>
      </c>
      <c r="E1006" s="13" t="s">
        <v>56</v>
      </c>
      <c r="F1006" s="13" t="s">
        <v>19912</v>
      </c>
      <c r="G1006" s="14" t="n">
        <f aca="false">COUNTIF(カード一覧!$I$2:$I$3170,A1006)</f>
        <v>1</v>
      </c>
    </row>
    <row r="1007" customFormat="false" ht="15" hidden="false" customHeight="false" outlineLevel="0" collapsed="false">
      <c r="A1007" s="13" t="s">
        <v>11891</v>
      </c>
      <c r="B1007" s="15" t="s">
        <v>11892</v>
      </c>
      <c r="C1007" s="13" t="s">
        <v>11893</v>
      </c>
      <c r="D1007" s="13" t="s">
        <v>11894</v>
      </c>
      <c r="E1007" s="13" t="s">
        <v>56</v>
      </c>
      <c r="F1007" s="13" t="s">
        <v>19912</v>
      </c>
      <c r="G1007" s="14" t="n">
        <f aca="false">COUNTIF(カード一覧!$I$2:$I$3170,A1007)</f>
        <v>1</v>
      </c>
    </row>
    <row r="1008" customFormat="false" ht="23.85" hidden="false" customHeight="false" outlineLevel="0" collapsed="false">
      <c r="A1008" s="13" t="s">
        <v>11901</v>
      </c>
      <c r="B1008" s="15" t="s">
        <v>11902</v>
      </c>
      <c r="C1008" s="14"/>
      <c r="D1008" s="13" t="s">
        <v>11903</v>
      </c>
      <c r="E1008" s="13" t="s">
        <v>56</v>
      </c>
      <c r="F1008" s="13" t="s">
        <v>19949</v>
      </c>
      <c r="G1008" s="14" t="n">
        <f aca="false">COUNTIF(カード一覧!$I$2:$I$3170,A1008)</f>
        <v>2</v>
      </c>
    </row>
    <row r="1009" customFormat="false" ht="23.85" hidden="false" customHeight="false" outlineLevel="0" collapsed="false">
      <c r="A1009" s="13" t="s">
        <v>11912</v>
      </c>
      <c r="B1009" s="15" t="s">
        <v>11913</v>
      </c>
      <c r="C1009" s="13" t="s">
        <v>11914</v>
      </c>
      <c r="D1009" s="13" t="s">
        <v>11915</v>
      </c>
      <c r="E1009" s="13" t="s">
        <v>56</v>
      </c>
      <c r="F1009" s="13" t="s">
        <v>19912</v>
      </c>
      <c r="G1009" s="14" t="n">
        <f aca="false">COUNTIF(カード一覧!$I$2:$I$3170,A1009)</f>
        <v>1</v>
      </c>
    </row>
    <row r="1010" customFormat="false" ht="23.85" hidden="false" customHeight="false" outlineLevel="0" collapsed="false">
      <c r="A1010" s="13" t="s">
        <v>11922</v>
      </c>
      <c r="B1010" s="15" t="s">
        <v>11923</v>
      </c>
      <c r="C1010" s="13" t="s">
        <v>11924</v>
      </c>
      <c r="D1010" s="13" t="s">
        <v>11925</v>
      </c>
      <c r="E1010" s="13" t="s">
        <v>56</v>
      </c>
      <c r="F1010" s="13" t="s">
        <v>19912</v>
      </c>
      <c r="G1010" s="14" t="n">
        <f aca="false">COUNTIF(カード一覧!$I$2:$I$3170,A1010)</f>
        <v>1</v>
      </c>
    </row>
    <row r="1011" customFormat="false" ht="23.85" hidden="false" customHeight="false" outlineLevel="0" collapsed="false">
      <c r="A1011" s="13" t="s">
        <v>11930</v>
      </c>
      <c r="B1011" s="15" t="s">
        <v>11931</v>
      </c>
      <c r="C1011" s="13" t="s">
        <v>11932</v>
      </c>
      <c r="D1011" s="13" t="s">
        <v>11933</v>
      </c>
      <c r="E1011" s="13" t="s">
        <v>56</v>
      </c>
      <c r="F1011" s="13" t="s">
        <v>19950</v>
      </c>
      <c r="G1011" s="14" t="n">
        <f aca="false">COUNTIF(カード一覧!$I$2:$I$3170,A1011)</f>
        <v>1</v>
      </c>
    </row>
    <row r="1012" customFormat="false" ht="23.85" hidden="false" customHeight="false" outlineLevel="0" collapsed="false">
      <c r="A1012" s="13" t="s">
        <v>11939</v>
      </c>
      <c r="B1012" s="15" t="s">
        <v>11940</v>
      </c>
      <c r="C1012" s="13" t="s">
        <v>11941</v>
      </c>
      <c r="D1012" s="13" t="s">
        <v>11942</v>
      </c>
      <c r="E1012" s="13" t="s">
        <v>53</v>
      </c>
      <c r="F1012" s="13" t="s">
        <v>19806</v>
      </c>
      <c r="G1012" s="14" t="n">
        <f aca="false">COUNTIF(カード一覧!$I$2:$I$3170,A1012)</f>
        <v>1</v>
      </c>
    </row>
    <row r="1013" customFormat="false" ht="23.85" hidden="false" customHeight="false" outlineLevel="0" collapsed="false">
      <c r="A1013" s="13" t="s">
        <v>11948</v>
      </c>
      <c r="B1013" s="15" t="s">
        <v>11949</v>
      </c>
      <c r="C1013" s="13" t="s">
        <v>11950</v>
      </c>
      <c r="D1013" s="13" t="s">
        <v>11951</v>
      </c>
      <c r="E1013" s="13" t="s">
        <v>56</v>
      </c>
      <c r="F1013" s="13" t="s">
        <v>19912</v>
      </c>
      <c r="G1013" s="14" t="n">
        <f aca="false">COUNTIF(カード一覧!$I$2:$I$3170,A1013)</f>
        <v>1</v>
      </c>
    </row>
    <row r="1014" customFormat="false" ht="35.05" hidden="false" customHeight="false" outlineLevel="0" collapsed="false">
      <c r="A1014" s="13" t="s">
        <v>11956</v>
      </c>
      <c r="B1014" s="15" t="s">
        <v>11957</v>
      </c>
      <c r="C1014" s="13" t="s">
        <v>11958</v>
      </c>
      <c r="D1014" s="13" t="s">
        <v>11959</v>
      </c>
      <c r="E1014" s="13" t="s">
        <v>56</v>
      </c>
      <c r="F1014" s="13" t="s">
        <v>19951</v>
      </c>
      <c r="G1014" s="14" t="n">
        <f aca="false">COUNTIF(カード一覧!$I$2:$I$3170,A1014)</f>
        <v>1</v>
      </c>
    </row>
    <row r="1015" customFormat="false" ht="46.25" hidden="false" customHeight="false" outlineLevel="0" collapsed="false">
      <c r="A1015" s="13" t="s">
        <v>11965</v>
      </c>
      <c r="B1015" s="15" t="s">
        <v>11966</v>
      </c>
      <c r="C1015" s="13" t="s">
        <v>11967</v>
      </c>
      <c r="D1015" s="13" t="s">
        <v>11968</v>
      </c>
      <c r="E1015" s="13" t="s">
        <v>56</v>
      </c>
      <c r="F1015" s="13" t="s">
        <v>19952</v>
      </c>
      <c r="G1015" s="14" t="n">
        <f aca="false">COUNTIF(カード一覧!$I$2:$I$3170,A1015)</f>
        <v>1</v>
      </c>
    </row>
    <row r="1016" customFormat="false" ht="15" hidden="false" customHeight="false" outlineLevel="0" collapsed="false">
      <c r="A1016" s="13" t="s">
        <v>11974</v>
      </c>
      <c r="B1016" s="15" t="s">
        <v>11975</v>
      </c>
      <c r="C1016" s="13" t="s">
        <v>11976</v>
      </c>
      <c r="D1016" s="13" t="s">
        <v>11977</v>
      </c>
      <c r="E1016" s="13" t="s">
        <v>52</v>
      </c>
      <c r="F1016" s="13" t="s">
        <v>19870</v>
      </c>
      <c r="G1016" s="14" t="n">
        <f aca="false">COUNTIF(カード一覧!$I$2:$I$3170,A1016)</f>
        <v>1</v>
      </c>
    </row>
    <row r="1017" customFormat="false" ht="15" hidden="false" customHeight="false" outlineLevel="0" collapsed="false">
      <c r="A1017" s="13" t="s">
        <v>11983</v>
      </c>
      <c r="B1017" s="15" t="s">
        <v>11984</v>
      </c>
      <c r="C1017" s="13" t="s">
        <v>11985</v>
      </c>
      <c r="D1017" s="13" t="s">
        <v>11986</v>
      </c>
      <c r="E1017" s="13" t="s">
        <v>56</v>
      </c>
      <c r="F1017" s="13" t="s">
        <v>19912</v>
      </c>
      <c r="G1017" s="14" t="n">
        <f aca="false">COUNTIF(カード一覧!$I$2:$I$3170,A1017)</f>
        <v>1</v>
      </c>
    </row>
    <row r="1018" customFormat="false" ht="35.05" hidden="false" customHeight="false" outlineLevel="0" collapsed="false">
      <c r="A1018" s="13" t="s">
        <v>11993</v>
      </c>
      <c r="B1018" s="15" t="s">
        <v>11994</v>
      </c>
      <c r="C1018" s="13" t="s">
        <v>11995</v>
      </c>
      <c r="D1018" s="13" t="s">
        <v>11996</v>
      </c>
      <c r="E1018" s="13" t="s">
        <v>56</v>
      </c>
      <c r="F1018" s="13" t="s">
        <v>19912</v>
      </c>
      <c r="G1018" s="14" t="n">
        <f aca="false">COUNTIF(カード一覧!$I$2:$I$3170,A1018)</f>
        <v>1</v>
      </c>
    </row>
    <row r="1019" customFormat="false" ht="46.25" hidden="false" customHeight="false" outlineLevel="0" collapsed="false">
      <c r="A1019" s="13" t="s">
        <v>11726</v>
      </c>
      <c r="B1019" s="15" t="s">
        <v>11727</v>
      </c>
      <c r="C1019" s="13" t="s">
        <v>11728</v>
      </c>
      <c r="D1019" s="13" t="s">
        <v>11729</v>
      </c>
      <c r="E1019" s="13" t="s">
        <v>53</v>
      </c>
      <c r="F1019" s="13" t="s">
        <v>19953</v>
      </c>
      <c r="G1019" s="14" t="n">
        <f aca="false">COUNTIF(カード一覧!$I$2:$I$3170,A1019)</f>
        <v>1</v>
      </c>
    </row>
    <row r="1020" customFormat="false" ht="15" hidden="false" customHeight="false" outlineLevel="0" collapsed="false">
      <c r="A1020" s="13" t="s">
        <v>11735</v>
      </c>
      <c r="B1020" s="15" t="s">
        <v>11736</v>
      </c>
      <c r="C1020" s="13" t="s">
        <v>11737</v>
      </c>
      <c r="D1020" s="13" t="s">
        <v>11738</v>
      </c>
      <c r="E1020" s="13" t="s">
        <v>53</v>
      </c>
      <c r="F1020" s="13" t="s">
        <v>19954</v>
      </c>
      <c r="G1020" s="14" t="n">
        <f aca="false">COUNTIF(カード一覧!$I$2:$I$3170,A1020)</f>
        <v>1</v>
      </c>
    </row>
    <row r="1021" customFormat="false" ht="35.05" hidden="false" customHeight="false" outlineLevel="0" collapsed="false">
      <c r="A1021" s="13" t="s">
        <v>11745</v>
      </c>
      <c r="B1021" s="15" t="s">
        <v>11746</v>
      </c>
      <c r="C1021" s="13" t="s">
        <v>11747</v>
      </c>
      <c r="D1021" s="13" t="s">
        <v>11748</v>
      </c>
      <c r="E1021" s="13" t="s">
        <v>52</v>
      </c>
      <c r="F1021" s="13" t="s">
        <v>19471</v>
      </c>
      <c r="G1021" s="14" t="n">
        <f aca="false">COUNTIF(カード一覧!$I$2:$I$3170,A1021)</f>
        <v>1</v>
      </c>
    </row>
    <row r="1022" customFormat="false" ht="46.25" hidden="false" customHeight="false" outlineLevel="0" collapsed="false">
      <c r="A1022" s="13" t="s">
        <v>11754</v>
      </c>
      <c r="B1022" s="15" t="s">
        <v>11755</v>
      </c>
      <c r="C1022" s="13" t="s">
        <v>11756</v>
      </c>
      <c r="D1022" s="13" t="s">
        <v>11757</v>
      </c>
      <c r="E1022" s="13" t="s">
        <v>53</v>
      </c>
      <c r="F1022" s="13" t="s">
        <v>19953</v>
      </c>
      <c r="G1022" s="14" t="n">
        <f aca="false">COUNTIF(カード一覧!$I$2:$I$3170,A1022)</f>
        <v>1</v>
      </c>
    </row>
    <row r="1023" customFormat="false" ht="35.05" hidden="false" customHeight="false" outlineLevel="0" collapsed="false">
      <c r="A1023" s="13" t="s">
        <v>11764</v>
      </c>
      <c r="B1023" s="15" t="s">
        <v>11765</v>
      </c>
      <c r="C1023" s="13" t="s">
        <v>11766</v>
      </c>
      <c r="D1023" s="13" t="s">
        <v>11767</v>
      </c>
      <c r="E1023" s="13" t="s">
        <v>56</v>
      </c>
      <c r="F1023" s="13" t="s">
        <v>19912</v>
      </c>
      <c r="G1023" s="14" t="n">
        <f aca="false">COUNTIF(カード一覧!$I$2:$I$3170,A1023)</f>
        <v>1</v>
      </c>
    </row>
    <row r="1024" customFormat="false" ht="23.85" hidden="false" customHeight="false" outlineLevel="0" collapsed="false">
      <c r="A1024" s="13" t="s">
        <v>11783</v>
      </c>
      <c r="B1024" s="15" t="s">
        <v>11784</v>
      </c>
      <c r="C1024" s="13" t="s">
        <v>11785</v>
      </c>
      <c r="D1024" s="13" t="s">
        <v>11786</v>
      </c>
      <c r="E1024" s="13" t="s">
        <v>53</v>
      </c>
      <c r="F1024" s="13" t="s">
        <v>19955</v>
      </c>
      <c r="G1024" s="14" t="n">
        <f aca="false">COUNTIF(カード一覧!$I$2:$I$3170,A1024)</f>
        <v>2</v>
      </c>
    </row>
    <row r="1025" customFormat="false" ht="23.85" hidden="false" customHeight="false" outlineLevel="0" collapsed="false">
      <c r="A1025" s="13" t="s">
        <v>11797</v>
      </c>
      <c r="B1025" s="15" t="s">
        <v>11798</v>
      </c>
      <c r="C1025" s="13" t="s">
        <v>11799</v>
      </c>
      <c r="D1025" s="13" t="s">
        <v>11800</v>
      </c>
      <c r="E1025" s="13" t="s">
        <v>53</v>
      </c>
      <c r="F1025" s="13" t="s">
        <v>19843</v>
      </c>
      <c r="G1025" s="14" t="n">
        <f aca="false">COUNTIF(カード一覧!$I$2:$I$3170,A1025)</f>
        <v>1</v>
      </c>
    </row>
    <row r="1026" customFormat="false" ht="15" hidden="false" customHeight="false" outlineLevel="0" collapsed="false">
      <c r="A1026" s="13" t="s">
        <v>11812</v>
      </c>
      <c r="B1026" s="15" t="s">
        <v>11813</v>
      </c>
      <c r="C1026" s="13" t="s">
        <v>11814</v>
      </c>
      <c r="D1026" s="13" t="s">
        <v>11815</v>
      </c>
      <c r="E1026" s="13" t="s">
        <v>53</v>
      </c>
      <c r="F1026" s="13" t="s">
        <v>19468</v>
      </c>
      <c r="G1026" s="14" t="n">
        <f aca="false">COUNTIF(カード一覧!$I$2:$I$3170,A1026)</f>
        <v>1</v>
      </c>
    </row>
    <row r="1027" customFormat="false" ht="35.05" hidden="false" customHeight="false" outlineLevel="0" collapsed="false">
      <c r="A1027" s="13" t="s">
        <v>11821</v>
      </c>
      <c r="B1027" s="15" t="s">
        <v>11822</v>
      </c>
      <c r="C1027" s="13" t="s">
        <v>11823</v>
      </c>
      <c r="D1027" s="13" t="s">
        <v>11824</v>
      </c>
      <c r="E1027" s="13" t="s">
        <v>56</v>
      </c>
      <c r="F1027" s="13" t="s">
        <v>19912</v>
      </c>
      <c r="G1027" s="14" t="n">
        <f aca="false">COUNTIF(カード一覧!$I$2:$I$3170,A1027)</f>
        <v>1</v>
      </c>
    </row>
    <row r="1028" customFormat="false" ht="15" hidden="false" customHeight="false" outlineLevel="0" collapsed="false">
      <c r="A1028" s="13" t="s">
        <v>11830</v>
      </c>
      <c r="B1028" s="15" t="s">
        <v>11831</v>
      </c>
      <c r="C1028" s="13" t="s">
        <v>11832</v>
      </c>
      <c r="D1028" s="13" t="s">
        <v>11833</v>
      </c>
      <c r="E1028" s="13" t="s">
        <v>56</v>
      </c>
      <c r="F1028" s="13" t="s">
        <v>19912</v>
      </c>
      <c r="G1028" s="14" t="n">
        <f aca="false">COUNTIF(カード一覧!$I$2:$I$3170,A1028)</f>
        <v>1</v>
      </c>
    </row>
    <row r="1029" customFormat="false" ht="23.85" hidden="false" customHeight="false" outlineLevel="0" collapsed="false">
      <c r="A1029" s="13" t="s">
        <v>12049</v>
      </c>
      <c r="B1029" s="15" t="s">
        <v>12050</v>
      </c>
      <c r="C1029" s="13" t="s">
        <v>12051</v>
      </c>
      <c r="D1029" s="13" t="s">
        <v>12052</v>
      </c>
      <c r="E1029" s="13" t="s">
        <v>52</v>
      </c>
      <c r="F1029" s="13" t="s">
        <v>19751</v>
      </c>
      <c r="G1029" s="14" t="n">
        <f aca="false">COUNTIF(カード一覧!$I$2:$I$3170,A1029)</f>
        <v>1</v>
      </c>
    </row>
    <row r="1030" customFormat="false" ht="35.05" hidden="false" customHeight="false" outlineLevel="0" collapsed="false">
      <c r="A1030" s="13" t="s">
        <v>12058</v>
      </c>
      <c r="B1030" s="15" t="s">
        <v>12059</v>
      </c>
      <c r="C1030" s="13" t="s">
        <v>12060</v>
      </c>
      <c r="D1030" s="13" t="s">
        <v>12061</v>
      </c>
      <c r="E1030" s="13" t="s">
        <v>56</v>
      </c>
      <c r="F1030" s="13" t="s">
        <v>19912</v>
      </c>
      <c r="G1030" s="14" t="n">
        <f aca="false">COUNTIF(カード一覧!$I$2:$I$3170,A1030)</f>
        <v>1</v>
      </c>
    </row>
    <row r="1031" customFormat="false" ht="23.85" hidden="false" customHeight="false" outlineLevel="0" collapsed="false">
      <c r="A1031" s="13" t="s">
        <v>12067</v>
      </c>
      <c r="B1031" s="15" t="s">
        <v>12068</v>
      </c>
      <c r="C1031" s="13" t="s">
        <v>12069</v>
      </c>
      <c r="D1031" s="13" t="s">
        <v>12070</v>
      </c>
      <c r="E1031" s="13" t="s">
        <v>56</v>
      </c>
      <c r="F1031" s="13" t="s">
        <v>19912</v>
      </c>
      <c r="G1031" s="14" t="n">
        <f aca="false">COUNTIF(カード一覧!$I$2:$I$3170,A1031)</f>
        <v>1</v>
      </c>
    </row>
    <row r="1032" customFormat="false" ht="35.05" hidden="false" customHeight="false" outlineLevel="0" collapsed="false">
      <c r="A1032" s="13" t="s">
        <v>12076</v>
      </c>
      <c r="B1032" s="15" t="s">
        <v>12077</v>
      </c>
      <c r="C1032" s="13" t="s">
        <v>12078</v>
      </c>
      <c r="D1032" s="13" t="s">
        <v>12079</v>
      </c>
      <c r="E1032" s="13" t="s">
        <v>56</v>
      </c>
      <c r="F1032" s="13" t="s">
        <v>19912</v>
      </c>
      <c r="G1032" s="14" t="n">
        <f aca="false">COUNTIF(カード一覧!$I$2:$I$3170,A1032)</f>
        <v>1</v>
      </c>
    </row>
    <row r="1033" customFormat="false" ht="35.05" hidden="false" customHeight="false" outlineLevel="0" collapsed="false">
      <c r="A1033" s="13" t="s">
        <v>11774</v>
      </c>
      <c r="B1033" s="15" t="s">
        <v>11775</v>
      </c>
      <c r="C1033" s="13" t="s">
        <v>11776</v>
      </c>
      <c r="D1033" s="13" t="s">
        <v>11777</v>
      </c>
      <c r="E1033" s="13" t="s">
        <v>53</v>
      </c>
      <c r="F1033" s="13" t="s">
        <v>19778</v>
      </c>
      <c r="G1033" s="14" t="n">
        <f aca="false">COUNTIF(カード一覧!$I$2:$I$3170,A1033)</f>
        <v>1</v>
      </c>
    </row>
    <row r="1034" customFormat="false" ht="35.05" hidden="false" customHeight="false" outlineLevel="0" collapsed="false">
      <c r="A1034" s="13" t="s">
        <v>12086</v>
      </c>
      <c r="B1034" s="15" t="s">
        <v>12087</v>
      </c>
      <c r="C1034" s="13" t="s">
        <v>12088</v>
      </c>
      <c r="D1034" s="13" t="s">
        <v>12089</v>
      </c>
      <c r="E1034" s="13" t="s">
        <v>56</v>
      </c>
      <c r="F1034" s="14" t="s">
        <v>19747</v>
      </c>
      <c r="G1034" s="14" t="n">
        <f aca="false">COUNTIF(カード一覧!$I$2:$I$3170,A1034)</f>
        <v>1</v>
      </c>
    </row>
    <row r="1035" customFormat="false" ht="23.85" hidden="false" customHeight="false" outlineLevel="0" collapsed="false">
      <c r="A1035" s="13" t="s">
        <v>12095</v>
      </c>
      <c r="B1035" s="15" t="s">
        <v>12096</v>
      </c>
      <c r="C1035" s="13" t="s">
        <v>12097</v>
      </c>
      <c r="D1035" s="13" t="s">
        <v>12098</v>
      </c>
      <c r="E1035" s="13" t="s">
        <v>52</v>
      </c>
      <c r="F1035" s="13" t="s">
        <v>19471</v>
      </c>
      <c r="G1035" s="14" t="n">
        <f aca="false">COUNTIF(カード一覧!$I$2:$I$3170,A1035)</f>
        <v>2</v>
      </c>
    </row>
    <row r="1036" customFormat="false" ht="35.05" hidden="false" customHeight="false" outlineLevel="0" collapsed="false">
      <c r="A1036" s="13" t="s">
        <v>12107</v>
      </c>
      <c r="B1036" s="15" t="s">
        <v>12108</v>
      </c>
      <c r="C1036" s="13" t="s">
        <v>12109</v>
      </c>
      <c r="D1036" s="13" t="s">
        <v>12110</v>
      </c>
      <c r="E1036" s="13" t="s">
        <v>56</v>
      </c>
      <c r="F1036" s="14" t="s">
        <v>19747</v>
      </c>
      <c r="G1036" s="14" t="n">
        <f aca="false">COUNTIF(カード一覧!$I$2:$I$3170,A1036)</f>
        <v>1</v>
      </c>
    </row>
    <row r="1037" customFormat="false" ht="35.05" hidden="false" customHeight="false" outlineLevel="0" collapsed="false">
      <c r="A1037" s="13" t="s">
        <v>12115</v>
      </c>
      <c r="B1037" s="15" t="s">
        <v>12116</v>
      </c>
      <c r="C1037" s="13" t="s">
        <v>12117</v>
      </c>
      <c r="D1037" s="13" t="s">
        <v>12118</v>
      </c>
      <c r="E1037" s="13" t="s">
        <v>56</v>
      </c>
      <c r="F1037" s="14" t="s">
        <v>19747</v>
      </c>
      <c r="G1037" s="14" t="n">
        <f aca="false">COUNTIF(カード一覧!$I$2:$I$3170,A1037)</f>
        <v>1</v>
      </c>
    </row>
    <row r="1038" customFormat="false" ht="23.85" hidden="false" customHeight="false" outlineLevel="0" collapsed="false">
      <c r="A1038" s="13" t="s">
        <v>12124</v>
      </c>
      <c r="B1038" s="15" t="s">
        <v>12125</v>
      </c>
      <c r="C1038" s="13" t="s">
        <v>12126</v>
      </c>
      <c r="D1038" s="13" t="s">
        <v>12127</v>
      </c>
      <c r="E1038" s="13" t="s">
        <v>52</v>
      </c>
      <c r="F1038" s="13" t="s">
        <v>19471</v>
      </c>
      <c r="G1038" s="14" t="n">
        <f aca="false">COUNTIF(カード一覧!$I$2:$I$3170,A1038)</f>
        <v>1</v>
      </c>
    </row>
    <row r="1039" customFormat="false" ht="35.05" hidden="false" customHeight="false" outlineLevel="0" collapsed="false">
      <c r="A1039" s="13" t="s">
        <v>12132</v>
      </c>
      <c r="B1039" s="15" t="s">
        <v>12133</v>
      </c>
      <c r="C1039" s="13" t="s">
        <v>12134</v>
      </c>
      <c r="D1039" s="13" t="s">
        <v>12135</v>
      </c>
      <c r="E1039" s="13" t="s">
        <v>56</v>
      </c>
      <c r="F1039" s="14" t="s">
        <v>19747</v>
      </c>
      <c r="G1039" s="14" t="n">
        <f aca="false">COUNTIF(カード一覧!$I$2:$I$3170,A1039)</f>
        <v>1</v>
      </c>
    </row>
    <row r="1040" customFormat="false" ht="35.05" hidden="false" customHeight="false" outlineLevel="0" collapsed="false">
      <c r="A1040" s="13" t="s">
        <v>12142</v>
      </c>
      <c r="B1040" s="15" t="s">
        <v>12143</v>
      </c>
      <c r="C1040" s="13" t="s">
        <v>12144</v>
      </c>
      <c r="D1040" s="13" t="s">
        <v>12145</v>
      </c>
      <c r="E1040" s="13" t="s">
        <v>56</v>
      </c>
      <c r="F1040" s="14" t="s">
        <v>19747</v>
      </c>
      <c r="G1040" s="14" t="n">
        <f aca="false">COUNTIF(カード一覧!$I$2:$I$3170,A1040)</f>
        <v>1</v>
      </c>
    </row>
    <row r="1041" customFormat="false" ht="35.05" hidden="false" customHeight="false" outlineLevel="0" collapsed="false">
      <c r="A1041" s="13" t="s">
        <v>12151</v>
      </c>
      <c r="B1041" s="15" t="s">
        <v>12152</v>
      </c>
      <c r="C1041" s="13" t="s">
        <v>12153</v>
      </c>
      <c r="D1041" s="13" t="s">
        <v>12154</v>
      </c>
      <c r="E1041" s="13" t="s">
        <v>53</v>
      </c>
      <c r="F1041" s="14" t="s">
        <v>19956</v>
      </c>
      <c r="G1041" s="14" t="n">
        <f aca="false">COUNTIF(カード一覧!$I$2:$I$3170,A1041)</f>
        <v>2</v>
      </c>
    </row>
    <row r="1042" customFormat="false" ht="35.05" hidden="false" customHeight="false" outlineLevel="0" collapsed="false">
      <c r="A1042" s="13" t="s">
        <v>12162</v>
      </c>
      <c r="B1042" s="15" t="s">
        <v>12163</v>
      </c>
      <c r="C1042" s="13" t="s">
        <v>12164</v>
      </c>
      <c r="D1042" s="13" t="s">
        <v>12165</v>
      </c>
      <c r="E1042" s="13" t="s">
        <v>56</v>
      </c>
      <c r="F1042" s="14" t="s">
        <v>19747</v>
      </c>
      <c r="G1042" s="14" t="n">
        <f aca="false">COUNTIF(カード一覧!$I$2:$I$3170,A1042)</f>
        <v>1</v>
      </c>
    </row>
    <row r="1043" customFormat="false" ht="23.85" hidden="false" customHeight="false" outlineLevel="0" collapsed="false">
      <c r="A1043" s="13" t="s">
        <v>12170</v>
      </c>
      <c r="B1043" s="15" t="s">
        <v>12171</v>
      </c>
      <c r="C1043" s="14"/>
      <c r="D1043" s="14"/>
      <c r="E1043" s="13" t="s">
        <v>56</v>
      </c>
      <c r="F1043" s="13" t="s">
        <v>19957</v>
      </c>
      <c r="G1043" s="14" t="n">
        <f aca="false">COUNTIF(カード一覧!$I$2:$I$3170,A1043)</f>
        <v>3</v>
      </c>
    </row>
    <row r="1044" customFormat="false" ht="35.05" hidden="false" customHeight="false" outlineLevel="0" collapsed="false">
      <c r="A1044" s="13" t="s">
        <v>12177</v>
      </c>
      <c r="B1044" s="15" t="s">
        <v>12178</v>
      </c>
      <c r="C1044" s="13" t="s">
        <v>12179</v>
      </c>
      <c r="D1044" s="13" t="s">
        <v>12180</v>
      </c>
      <c r="E1044" s="13" t="s">
        <v>52</v>
      </c>
      <c r="F1044" s="13" t="s">
        <v>19471</v>
      </c>
      <c r="G1044" s="14" t="n">
        <f aca="false">COUNTIF(カード一覧!$I$2:$I$3170,A1044)</f>
        <v>1</v>
      </c>
    </row>
    <row r="1045" customFormat="false" ht="23.85" hidden="false" customHeight="false" outlineLevel="0" collapsed="false">
      <c r="A1045" s="13" t="s">
        <v>12185</v>
      </c>
      <c r="B1045" s="15" t="s">
        <v>12186</v>
      </c>
      <c r="C1045" s="13" t="s">
        <v>12187</v>
      </c>
      <c r="D1045" s="13" t="s">
        <v>12188</v>
      </c>
      <c r="E1045" s="13" t="s">
        <v>56</v>
      </c>
      <c r="F1045" s="14" t="s">
        <v>19747</v>
      </c>
      <c r="G1045" s="14" t="n">
        <f aca="false">COUNTIF(カード一覧!$I$2:$I$3170,A1045)</f>
        <v>1</v>
      </c>
    </row>
    <row r="1046" customFormat="false" ht="35.05" hidden="false" customHeight="false" outlineLevel="0" collapsed="false">
      <c r="A1046" s="13" t="s">
        <v>12197</v>
      </c>
      <c r="B1046" s="15" t="s">
        <v>12198</v>
      </c>
      <c r="C1046" s="13" t="s">
        <v>12199</v>
      </c>
      <c r="D1046" s="13" t="s">
        <v>12200</v>
      </c>
      <c r="E1046" s="13" t="s">
        <v>53</v>
      </c>
      <c r="F1046" s="13" t="s">
        <v>19468</v>
      </c>
      <c r="G1046" s="14" t="n">
        <f aca="false">COUNTIF(カード一覧!$I$2:$I$3170,A1046)</f>
        <v>1</v>
      </c>
    </row>
    <row r="1047" customFormat="false" ht="23.85" hidden="false" customHeight="false" outlineLevel="0" collapsed="false">
      <c r="A1047" s="13" t="s">
        <v>12206</v>
      </c>
      <c r="B1047" s="15" t="s">
        <v>12207</v>
      </c>
      <c r="C1047" s="13" t="s">
        <v>12208</v>
      </c>
      <c r="D1047" s="13" t="s">
        <v>12209</v>
      </c>
      <c r="E1047" s="13" t="s">
        <v>52</v>
      </c>
      <c r="F1047" s="13" t="s">
        <v>19471</v>
      </c>
      <c r="G1047" s="14" t="n">
        <f aca="false">COUNTIF(カード一覧!$I$2:$I$3170,A1047)</f>
        <v>2</v>
      </c>
    </row>
    <row r="1048" customFormat="false" ht="35.05" hidden="false" customHeight="false" outlineLevel="0" collapsed="false">
      <c r="A1048" s="13" t="s">
        <v>12230</v>
      </c>
      <c r="B1048" s="15" t="s">
        <v>12231</v>
      </c>
      <c r="C1048" s="13" t="s">
        <v>12232</v>
      </c>
      <c r="D1048" s="13" t="s">
        <v>12233</v>
      </c>
      <c r="E1048" s="13" t="s">
        <v>56</v>
      </c>
      <c r="F1048" s="14" t="s">
        <v>19747</v>
      </c>
      <c r="G1048" s="14" t="n">
        <f aca="false">COUNTIF(カード一覧!$I$2:$I$3170,A1048)</f>
        <v>2</v>
      </c>
    </row>
    <row r="1049" customFormat="false" ht="23.85" hidden="false" customHeight="false" outlineLevel="0" collapsed="false">
      <c r="A1049" s="13" t="s">
        <v>12259</v>
      </c>
      <c r="B1049" s="15" t="s">
        <v>12260</v>
      </c>
      <c r="C1049" s="13" t="s">
        <v>12261</v>
      </c>
      <c r="D1049" s="13" t="s">
        <v>12262</v>
      </c>
      <c r="E1049" s="13" t="s">
        <v>56</v>
      </c>
      <c r="F1049" s="13" t="s">
        <v>19958</v>
      </c>
      <c r="G1049" s="14" t="n">
        <f aca="false">COUNTIF(カード一覧!$I$2:$I$3170,A1049)</f>
        <v>2</v>
      </c>
    </row>
    <row r="1050" customFormat="false" ht="23.85" hidden="false" customHeight="false" outlineLevel="0" collapsed="false">
      <c r="A1050" s="13" t="s">
        <v>12271</v>
      </c>
      <c r="B1050" s="15" t="s">
        <v>12272</v>
      </c>
      <c r="C1050" s="13" t="s">
        <v>12273</v>
      </c>
      <c r="D1050" s="13" t="s">
        <v>12274</v>
      </c>
      <c r="E1050" s="13" t="s">
        <v>52</v>
      </c>
      <c r="F1050" s="13" t="s">
        <v>19471</v>
      </c>
      <c r="G1050" s="14" t="n">
        <f aca="false">COUNTIF(カード一覧!$I$2:$I$3170,A1050)</f>
        <v>1</v>
      </c>
    </row>
    <row r="1051" customFormat="false" ht="15" hidden="false" customHeight="false" outlineLevel="0" collapsed="false">
      <c r="A1051" s="13" t="s">
        <v>12279</v>
      </c>
      <c r="B1051" s="15" t="s">
        <v>12280</v>
      </c>
      <c r="C1051" s="13" t="s">
        <v>12281</v>
      </c>
      <c r="D1051" s="13" t="s">
        <v>12282</v>
      </c>
      <c r="E1051" s="13" t="s">
        <v>56</v>
      </c>
      <c r="F1051" s="13" t="s">
        <v>19959</v>
      </c>
      <c r="G1051" s="14" t="n">
        <f aca="false">COUNTIF(カード一覧!$I$2:$I$3170,A1051)</f>
        <v>1</v>
      </c>
    </row>
    <row r="1052" customFormat="false" ht="57.45" hidden="false" customHeight="false" outlineLevel="0" collapsed="false">
      <c r="A1052" s="13" t="s">
        <v>12289</v>
      </c>
      <c r="B1052" s="15" t="s">
        <v>12290</v>
      </c>
      <c r="C1052" s="13" t="s">
        <v>12291</v>
      </c>
      <c r="D1052" s="13" t="s">
        <v>12292</v>
      </c>
      <c r="E1052" s="13" t="s">
        <v>53</v>
      </c>
      <c r="F1052" s="13" t="s">
        <v>19960</v>
      </c>
      <c r="G1052" s="14" t="n">
        <f aca="false">COUNTIF(カード一覧!$I$2:$I$3170,A1052)</f>
        <v>2</v>
      </c>
    </row>
    <row r="1053" customFormat="false" ht="46.25" hidden="false" customHeight="false" outlineLevel="0" collapsed="false">
      <c r="A1053" s="13" t="s">
        <v>12301</v>
      </c>
      <c r="B1053" s="15" t="s">
        <v>12302</v>
      </c>
      <c r="C1053" s="13" t="s">
        <v>12303</v>
      </c>
      <c r="D1053" s="13" t="s">
        <v>12304</v>
      </c>
      <c r="E1053" s="13" t="s">
        <v>53</v>
      </c>
      <c r="F1053" s="13" t="s">
        <v>19960</v>
      </c>
      <c r="G1053" s="14" t="n">
        <f aca="false">COUNTIF(カード一覧!$I$2:$I$3170,A1053)</f>
        <v>1</v>
      </c>
    </row>
    <row r="1054" customFormat="false" ht="35.05" hidden="false" customHeight="false" outlineLevel="0" collapsed="false">
      <c r="A1054" s="13" t="s">
        <v>12311</v>
      </c>
      <c r="B1054" s="15" t="s">
        <v>12312</v>
      </c>
      <c r="C1054" s="13" t="s">
        <v>12313</v>
      </c>
      <c r="D1054" s="13" t="s">
        <v>12314</v>
      </c>
      <c r="E1054" s="13" t="s">
        <v>56</v>
      </c>
      <c r="F1054" s="13" t="s">
        <v>19961</v>
      </c>
      <c r="G1054" s="14" t="n">
        <f aca="false">COUNTIF(カード一覧!$I$2:$I$3170,A1054)</f>
        <v>1</v>
      </c>
    </row>
    <row r="1055" customFormat="false" ht="15" hidden="false" customHeight="false" outlineLevel="0" collapsed="false">
      <c r="A1055" s="13" t="s">
        <v>12319</v>
      </c>
      <c r="B1055" s="15" t="s">
        <v>12320</v>
      </c>
      <c r="C1055" s="13" t="s">
        <v>12321</v>
      </c>
      <c r="D1055" s="13" t="s">
        <v>12322</v>
      </c>
      <c r="E1055" s="13" t="s">
        <v>56</v>
      </c>
      <c r="F1055" s="13" t="s">
        <v>19844</v>
      </c>
      <c r="G1055" s="14" t="n">
        <f aca="false">COUNTIF(カード一覧!$I$2:$I$3170,A1055)</f>
        <v>1</v>
      </c>
    </row>
    <row r="1056" customFormat="false" ht="23.85" hidden="false" customHeight="false" outlineLevel="0" collapsed="false">
      <c r="A1056" s="13" t="s">
        <v>12328</v>
      </c>
      <c r="B1056" s="15" t="s">
        <v>12329</v>
      </c>
      <c r="C1056" s="13" t="s">
        <v>12330</v>
      </c>
      <c r="D1056" s="13" t="s">
        <v>12331</v>
      </c>
      <c r="E1056" s="13" t="s">
        <v>56</v>
      </c>
      <c r="F1056" s="13" t="s">
        <v>19962</v>
      </c>
      <c r="G1056" s="14" t="n">
        <f aca="false">COUNTIF(カード一覧!$I$2:$I$3170,A1056)</f>
        <v>1</v>
      </c>
    </row>
    <row r="1057" customFormat="false" ht="35.05" hidden="false" customHeight="false" outlineLevel="0" collapsed="false">
      <c r="A1057" s="13" t="s">
        <v>12337</v>
      </c>
      <c r="B1057" s="15" t="s">
        <v>12338</v>
      </c>
      <c r="C1057" s="13" t="s">
        <v>12339</v>
      </c>
      <c r="D1057" s="13" t="s">
        <v>12340</v>
      </c>
      <c r="E1057" s="13" t="s">
        <v>53</v>
      </c>
      <c r="F1057" s="13" t="s">
        <v>19960</v>
      </c>
      <c r="G1057" s="14" t="n">
        <f aca="false">COUNTIF(カード一覧!$I$2:$I$3170,A1057)</f>
        <v>2</v>
      </c>
    </row>
    <row r="1058" customFormat="false" ht="35.05" hidden="false" customHeight="false" outlineLevel="0" collapsed="false">
      <c r="A1058" s="13" t="s">
        <v>12348</v>
      </c>
      <c r="B1058" s="15" t="s">
        <v>12349</v>
      </c>
      <c r="C1058" s="13" t="s">
        <v>12350</v>
      </c>
      <c r="D1058" s="13" t="s">
        <v>12351</v>
      </c>
      <c r="E1058" s="13" t="s">
        <v>53</v>
      </c>
      <c r="F1058" s="13" t="s">
        <v>19963</v>
      </c>
      <c r="G1058" s="14" t="n">
        <f aca="false">COUNTIF(カード一覧!$I$2:$I$3170,A1058)</f>
        <v>1</v>
      </c>
    </row>
    <row r="1059" customFormat="false" ht="15" hidden="false" customHeight="false" outlineLevel="0" collapsed="false">
      <c r="A1059" s="13" t="s">
        <v>12356</v>
      </c>
      <c r="B1059" s="15" t="s">
        <v>12357</v>
      </c>
      <c r="C1059" s="13" t="s">
        <v>11719</v>
      </c>
      <c r="D1059" s="13" t="s">
        <v>11720</v>
      </c>
      <c r="E1059" s="13" t="s">
        <v>53</v>
      </c>
      <c r="F1059" s="13" t="s">
        <v>19843</v>
      </c>
      <c r="G1059" s="14" t="n">
        <f aca="false">COUNTIF(カード一覧!$I$2:$I$3170,A1059)</f>
        <v>1</v>
      </c>
    </row>
    <row r="1060" customFormat="false" ht="35.05" hidden="false" customHeight="false" outlineLevel="0" collapsed="false">
      <c r="A1060" s="13" t="s">
        <v>12363</v>
      </c>
      <c r="B1060" s="15" t="s">
        <v>12364</v>
      </c>
      <c r="C1060" s="13" t="s">
        <v>12365</v>
      </c>
      <c r="D1060" s="13" t="s">
        <v>12366</v>
      </c>
      <c r="E1060" s="13" t="s">
        <v>56</v>
      </c>
      <c r="F1060" s="13" t="s">
        <v>19964</v>
      </c>
      <c r="G1060" s="14" t="n">
        <f aca="false">COUNTIF(カード一覧!$I$2:$I$3170,A1060)</f>
        <v>2</v>
      </c>
    </row>
    <row r="1061" customFormat="false" ht="91" hidden="false" customHeight="false" outlineLevel="0" collapsed="false">
      <c r="A1061" s="13" t="s">
        <v>12372</v>
      </c>
      <c r="B1061" s="15" t="s">
        <v>12373</v>
      </c>
      <c r="C1061" s="13" t="s">
        <v>12374</v>
      </c>
      <c r="D1061" s="13" t="s">
        <v>12375</v>
      </c>
      <c r="E1061" s="13" t="s">
        <v>53</v>
      </c>
      <c r="F1061" s="13" t="s">
        <v>19965</v>
      </c>
      <c r="G1061" s="14" t="n">
        <f aca="false">COUNTIF(カード一覧!$I$2:$I$3170,A1061)</f>
        <v>1</v>
      </c>
    </row>
    <row r="1062" customFormat="false" ht="23.85" hidden="false" customHeight="false" outlineLevel="0" collapsed="false">
      <c r="A1062" s="13" t="s">
        <v>12388</v>
      </c>
      <c r="B1062" s="15" t="s">
        <v>12389</v>
      </c>
      <c r="C1062" s="13" t="s">
        <v>12390</v>
      </c>
      <c r="D1062" s="13" t="s">
        <v>12391</v>
      </c>
      <c r="E1062" s="13" t="s">
        <v>56</v>
      </c>
      <c r="F1062" s="13" t="s">
        <v>19966</v>
      </c>
      <c r="G1062" s="14" t="n">
        <f aca="false">COUNTIF(カード一覧!$I$2:$I$3170,A1062)</f>
        <v>1</v>
      </c>
    </row>
    <row r="1063" customFormat="false" ht="35.05" hidden="false" customHeight="false" outlineLevel="0" collapsed="false">
      <c r="A1063" s="13" t="s">
        <v>12380</v>
      </c>
      <c r="B1063" s="15" t="s">
        <v>12381</v>
      </c>
      <c r="C1063" s="13" t="s">
        <v>12382</v>
      </c>
      <c r="D1063" s="13" t="s">
        <v>12383</v>
      </c>
      <c r="E1063" s="13" t="s">
        <v>52</v>
      </c>
      <c r="F1063" s="13" t="s">
        <v>19471</v>
      </c>
      <c r="G1063" s="14" t="n">
        <f aca="false">COUNTIF(カード一覧!$I$2:$I$3170,A1063)</f>
        <v>2</v>
      </c>
    </row>
    <row r="1064" customFormat="false" ht="35.05" hidden="false" customHeight="false" outlineLevel="0" collapsed="false">
      <c r="A1064" s="13" t="s">
        <v>12406</v>
      </c>
      <c r="B1064" s="15" t="s">
        <v>12407</v>
      </c>
      <c r="C1064" s="13" t="s">
        <v>12408</v>
      </c>
      <c r="D1064" s="13" t="s">
        <v>12409</v>
      </c>
      <c r="E1064" s="13" t="s">
        <v>56</v>
      </c>
      <c r="F1064" s="13" t="s">
        <v>19933</v>
      </c>
      <c r="G1064" s="14" t="n">
        <f aca="false">COUNTIF(カード一覧!$I$2:$I$3170,A1064)</f>
        <v>1</v>
      </c>
    </row>
    <row r="1065" customFormat="false" ht="23.85" hidden="false" customHeight="false" outlineLevel="0" collapsed="false">
      <c r="A1065" s="13" t="s">
        <v>12417</v>
      </c>
      <c r="B1065" s="15" t="s">
        <v>12418</v>
      </c>
      <c r="C1065" s="14"/>
      <c r="D1065" s="13" t="s">
        <v>12419</v>
      </c>
      <c r="E1065" s="13" t="s">
        <v>56</v>
      </c>
      <c r="F1065" s="13" t="s">
        <v>19934</v>
      </c>
      <c r="G1065" s="14" t="n">
        <f aca="false">COUNTIF(カード一覧!$I$2:$I$3170,A1065)</f>
        <v>1</v>
      </c>
    </row>
    <row r="1066" customFormat="false" ht="35.05" hidden="false" customHeight="false" outlineLevel="0" collapsed="false">
      <c r="A1066" s="13" t="s">
        <v>12424</v>
      </c>
      <c r="B1066" s="15" t="s">
        <v>12425</v>
      </c>
      <c r="C1066" s="13" t="s">
        <v>12426</v>
      </c>
      <c r="D1066" s="13" t="s">
        <v>12427</v>
      </c>
      <c r="E1066" s="13" t="s">
        <v>53</v>
      </c>
      <c r="F1066" s="13" t="s">
        <v>19608</v>
      </c>
      <c r="G1066" s="14" t="n">
        <f aca="false">COUNTIF(カード一覧!$I$2:$I$3170,A1066)</f>
        <v>3</v>
      </c>
    </row>
    <row r="1067" customFormat="false" ht="23.85" hidden="false" customHeight="false" outlineLevel="0" collapsed="false">
      <c r="A1067" s="13" t="s">
        <v>12438</v>
      </c>
      <c r="B1067" s="15" t="s">
        <v>12439</v>
      </c>
      <c r="C1067" s="13" t="s">
        <v>12440</v>
      </c>
      <c r="D1067" s="13" t="s">
        <v>12441</v>
      </c>
      <c r="E1067" s="13" t="s">
        <v>56</v>
      </c>
      <c r="F1067" s="14" t="s">
        <v>19967</v>
      </c>
      <c r="G1067" s="14" t="n">
        <f aca="false">COUNTIF(カード一覧!$I$2:$I$3170,A1067)</f>
        <v>3</v>
      </c>
    </row>
    <row r="1068" customFormat="false" ht="23.85" hidden="false" customHeight="false" outlineLevel="0" collapsed="false">
      <c r="A1068" s="13" t="s">
        <v>12449</v>
      </c>
      <c r="B1068" s="15" t="s">
        <v>12450</v>
      </c>
      <c r="C1068" s="13" t="s">
        <v>12451</v>
      </c>
      <c r="D1068" s="13" t="s">
        <v>12452</v>
      </c>
      <c r="E1068" s="13" t="s">
        <v>53</v>
      </c>
      <c r="F1068" s="13" t="s">
        <v>19608</v>
      </c>
      <c r="G1068" s="14" t="n">
        <f aca="false">COUNTIF(カード一覧!$I$2:$I$3170,A1068)</f>
        <v>1</v>
      </c>
    </row>
    <row r="1069" customFormat="false" ht="23.85" hidden="false" customHeight="false" outlineLevel="0" collapsed="false">
      <c r="A1069" s="13" t="s">
        <v>12457</v>
      </c>
      <c r="B1069" s="15" t="s">
        <v>12458</v>
      </c>
      <c r="C1069" s="13" t="s">
        <v>12459</v>
      </c>
      <c r="D1069" s="13" t="s">
        <v>12460</v>
      </c>
      <c r="E1069" s="13" t="s">
        <v>52</v>
      </c>
      <c r="F1069" s="13" t="s">
        <v>19471</v>
      </c>
      <c r="G1069" s="14" t="n">
        <f aca="false">COUNTIF(カード一覧!$I$2:$I$3170,A1069)</f>
        <v>1</v>
      </c>
    </row>
    <row r="1070" customFormat="false" ht="35.05" hidden="false" customHeight="false" outlineLevel="0" collapsed="false">
      <c r="A1070" s="13" t="s">
        <v>12466</v>
      </c>
      <c r="B1070" s="15" t="s">
        <v>12467</v>
      </c>
      <c r="C1070" s="13" t="s">
        <v>12468</v>
      </c>
      <c r="D1070" s="13" t="s">
        <v>12469</v>
      </c>
      <c r="E1070" s="13" t="s">
        <v>56</v>
      </c>
      <c r="F1070" s="13" t="s">
        <v>19968</v>
      </c>
      <c r="G1070" s="14" t="n">
        <f aca="false">COUNTIF(カード一覧!$I$2:$I$3170,A1070)</f>
        <v>1</v>
      </c>
    </row>
    <row r="1071" customFormat="false" ht="23.85" hidden="false" customHeight="false" outlineLevel="0" collapsed="false">
      <c r="A1071" s="13" t="s">
        <v>12476</v>
      </c>
      <c r="B1071" s="15" t="s">
        <v>12477</v>
      </c>
      <c r="C1071" s="13" t="s">
        <v>12478</v>
      </c>
      <c r="D1071" s="13" t="s">
        <v>12479</v>
      </c>
      <c r="E1071" s="13" t="s">
        <v>56</v>
      </c>
      <c r="F1071" s="13" t="s">
        <v>19969</v>
      </c>
      <c r="G1071" s="14" t="n">
        <f aca="false">COUNTIF(カード一覧!$I$2:$I$3170,A1071)</f>
        <v>1</v>
      </c>
    </row>
    <row r="1072" customFormat="false" ht="23.85" hidden="false" customHeight="false" outlineLevel="0" collapsed="false">
      <c r="A1072" s="13" t="s">
        <v>12491</v>
      </c>
      <c r="B1072" s="15" t="s">
        <v>12492</v>
      </c>
      <c r="C1072" s="14"/>
      <c r="D1072" s="13" t="s">
        <v>12493</v>
      </c>
      <c r="E1072" s="13" t="s">
        <v>56</v>
      </c>
      <c r="F1072" s="13" t="s">
        <v>19934</v>
      </c>
      <c r="G1072" s="14" t="n">
        <f aca="false">COUNTIF(カード一覧!$I$2:$I$3170,A1072)</f>
        <v>2</v>
      </c>
    </row>
    <row r="1073" customFormat="false" ht="23.85" hidden="false" customHeight="false" outlineLevel="0" collapsed="false">
      <c r="A1073" s="13" t="s">
        <v>12500</v>
      </c>
      <c r="B1073" s="15" t="s">
        <v>12501</v>
      </c>
      <c r="C1073" s="13" t="s">
        <v>12502</v>
      </c>
      <c r="D1073" s="13" t="s">
        <v>12503</v>
      </c>
      <c r="E1073" s="13" t="s">
        <v>56</v>
      </c>
      <c r="F1073" s="13" t="s">
        <v>19970</v>
      </c>
      <c r="G1073" s="14" t="n">
        <f aca="false">COUNTIF(カード一覧!$I$2:$I$3170,A1073)</f>
        <v>1</v>
      </c>
    </row>
    <row r="1074" customFormat="false" ht="15" hidden="false" customHeight="false" outlineLevel="0" collapsed="false">
      <c r="A1074" s="13" t="s">
        <v>12508</v>
      </c>
      <c r="B1074" s="15" t="s">
        <v>12509</v>
      </c>
      <c r="C1074" s="13" t="s">
        <v>12510</v>
      </c>
      <c r="D1074" s="13" t="s">
        <v>12511</v>
      </c>
      <c r="E1074" s="13" t="s">
        <v>56</v>
      </c>
      <c r="F1074" s="13" t="s">
        <v>19971</v>
      </c>
      <c r="G1074" s="14" t="n">
        <f aca="false">COUNTIF(カード一覧!$I$2:$I$3170,A1074)</f>
        <v>1</v>
      </c>
    </row>
    <row r="1075" customFormat="false" ht="23.85" hidden="false" customHeight="false" outlineLevel="0" collapsed="false">
      <c r="A1075" s="13" t="s">
        <v>12517</v>
      </c>
      <c r="B1075" s="15" t="s">
        <v>12518</v>
      </c>
      <c r="C1075" s="13" t="s">
        <v>12519</v>
      </c>
      <c r="D1075" s="13" t="s">
        <v>12520</v>
      </c>
      <c r="E1075" s="13" t="s">
        <v>56</v>
      </c>
      <c r="F1075" s="13" t="s">
        <v>19972</v>
      </c>
      <c r="G1075" s="14" t="n">
        <f aca="false">COUNTIF(カード一覧!$I$2:$I$3170,A1075)</f>
        <v>2</v>
      </c>
    </row>
    <row r="1076" customFormat="false" ht="23.85" hidden="false" customHeight="false" outlineLevel="0" collapsed="false">
      <c r="A1076" s="13" t="s">
        <v>12533</v>
      </c>
      <c r="B1076" s="15" t="s">
        <v>12534</v>
      </c>
      <c r="C1076" s="13" t="s">
        <v>12535</v>
      </c>
      <c r="D1076" s="13" t="s">
        <v>12536</v>
      </c>
      <c r="E1076" s="13" t="s">
        <v>53</v>
      </c>
      <c r="F1076" s="13" t="s">
        <v>19608</v>
      </c>
      <c r="G1076" s="14" t="n">
        <f aca="false">COUNTIF(カード一覧!$I$2:$I$3170,A1076)</f>
        <v>1</v>
      </c>
    </row>
    <row r="1077" customFormat="false" ht="23.85" hidden="false" customHeight="false" outlineLevel="0" collapsed="false">
      <c r="A1077" s="13" t="s">
        <v>12541</v>
      </c>
      <c r="B1077" s="15" t="s">
        <v>12542</v>
      </c>
      <c r="C1077" s="13" t="s">
        <v>12543</v>
      </c>
      <c r="D1077" s="13" t="s">
        <v>12544</v>
      </c>
      <c r="E1077" s="13" t="s">
        <v>56</v>
      </c>
      <c r="F1077" s="13" t="s">
        <v>19933</v>
      </c>
      <c r="G1077" s="14" t="n">
        <f aca="false">COUNTIF(カード一覧!$I$2:$I$3170,A1077)</f>
        <v>1</v>
      </c>
    </row>
    <row r="1078" customFormat="false" ht="23.85" hidden="false" customHeight="false" outlineLevel="0" collapsed="false">
      <c r="A1078" s="13" t="s">
        <v>12549</v>
      </c>
      <c r="B1078" s="15" t="s">
        <v>12550</v>
      </c>
      <c r="C1078" s="13" t="s">
        <v>12551</v>
      </c>
      <c r="D1078" s="13" t="s">
        <v>12552</v>
      </c>
      <c r="E1078" s="13" t="s">
        <v>56</v>
      </c>
      <c r="F1078" s="13" t="s">
        <v>19970</v>
      </c>
      <c r="G1078" s="14" t="n">
        <f aca="false">COUNTIF(カード一覧!$I$2:$I$3170,A1078)</f>
        <v>1</v>
      </c>
    </row>
    <row r="1079" customFormat="false" ht="35.05" hidden="false" customHeight="false" outlineLevel="0" collapsed="false">
      <c r="A1079" s="13" t="s">
        <v>12214</v>
      </c>
      <c r="B1079" s="15" t="s">
        <v>12215</v>
      </c>
      <c r="C1079" s="13" t="s">
        <v>12216</v>
      </c>
      <c r="D1079" s="13" t="s">
        <v>12217</v>
      </c>
      <c r="E1079" s="13" t="s">
        <v>53</v>
      </c>
      <c r="F1079" s="13" t="s">
        <v>19468</v>
      </c>
      <c r="G1079" s="14" t="n">
        <f aca="false">COUNTIF(カード一覧!$I$2:$I$3170,A1079)</f>
        <v>1</v>
      </c>
    </row>
    <row r="1080" customFormat="false" ht="23.85" hidden="false" customHeight="false" outlineLevel="0" collapsed="false">
      <c r="A1080" s="13" t="s">
        <v>12222</v>
      </c>
      <c r="B1080" s="15" t="s">
        <v>12223</v>
      </c>
      <c r="C1080" s="13" t="s">
        <v>12224</v>
      </c>
      <c r="D1080" s="13" t="s">
        <v>12225</v>
      </c>
      <c r="E1080" s="13" t="s">
        <v>56</v>
      </c>
      <c r="F1080" s="14" t="s">
        <v>19747</v>
      </c>
      <c r="G1080" s="14" t="n">
        <f aca="false">COUNTIF(カード一覧!$I$2:$I$3170,A1080)</f>
        <v>1</v>
      </c>
    </row>
    <row r="1081" customFormat="false" ht="23.85" hidden="false" customHeight="false" outlineLevel="0" collapsed="false">
      <c r="A1081" s="13" t="s">
        <v>12250</v>
      </c>
      <c r="B1081" s="15" t="s">
        <v>12251</v>
      </c>
      <c r="C1081" s="13" t="s">
        <v>12252</v>
      </c>
      <c r="D1081" s="13" t="s">
        <v>12253</v>
      </c>
      <c r="E1081" s="13" t="s">
        <v>56</v>
      </c>
      <c r="F1081" s="14" t="s">
        <v>19747</v>
      </c>
      <c r="G1081" s="14" t="n">
        <f aca="false">COUNTIF(カード一覧!$I$2:$I$3170,A1081)</f>
        <v>1</v>
      </c>
    </row>
    <row r="1082" customFormat="false" ht="15" hidden="false" customHeight="false" outlineLevel="0" collapsed="false">
      <c r="A1082" s="13" t="s">
        <v>12562</v>
      </c>
      <c r="B1082" s="15" t="s">
        <v>12563</v>
      </c>
      <c r="C1082" s="13" t="s">
        <v>12564</v>
      </c>
      <c r="D1082" s="13" t="s">
        <v>12565</v>
      </c>
      <c r="E1082" s="13" t="s">
        <v>56</v>
      </c>
      <c r="F1082" s="14" t="s">
        <v>19973</v>
      </c>
      <c r="G1082" s="14" t="n">
        <f aca="false">COUNTIF(カード一覧!$I$2:$I$3170,A1082)</f>
        <v>1</v>
      </c>
    </row>
    <row r="1083" customFormat="false" ht="23.85" hidden="false" customHeight="false" outlineLevel="0" collapsed="false">
      <c r="A1083" s="13" t="s">
        <v>12571</v>
      </c>
      <c r="B1083" s="15" t="s">
        <v>12572</v>
      </c>
      <c r="C1083" s="13" t="s">
        <v>12573</v>
      </c>
      <c r="D1083" s="13" t="s">
        <v>12574</v>
      </c>
      <c r="E1083" s="13" t="s">
        <v>56</v>
      </c>
      <c r="F1083" s="14" t="s">
        <v>19973</v>
      </c>
      <c r="G1083" s="14" t="n">
        <f aca="false">COUNTIF(カード一覧!$I$2:$I$3170,A1083)</f>
        <v>1</v>
      </c>
    </row>
    <row r="1084" customFormat="false" ht="23.85" hidden="false" customHeight="false" outlineLevel="0" collapsed="false">
      <c r="A1084" s="13" t="s">
        <v>12580</v>
      </c>
      <c r="B1084" s="15" t="s">
        <v>12581</v>
      </c>
      <c r="C1084" s="13" t="s">
        <v>12582</v>
      </c>
      <c r="D1084" s="13" t="s">
        <v>12583</v>
      </c>
      <c r="E1084" s="13" t="s">
        <v>52</v>
      </c>
      <c r="F1084" s="13" t="s">
        <v>19471</v>
      </c>
      <c r="G1084" s="14" t="n">
        <f aca="false">COUNTIF(カード一覧!$I$2:$I$3170,A1084)</f>
        <v>1</v>
      </c>
    </row>
    <row r="1085" customFormat="false" ht="35.05" hidden="false" customHeight="false" outlineLevel="0" collapsed="false">
      <c r="A1085" s="13" t="s">
        <v>12588</v>
      </c>
      <c r="B1085" s="15" t="s">
        <v>12589</v>
      </c>
      <c r="C1085" s="13" t="s">
        <v>12590</v>
      </c>
      <c r="D1085" s="13" t="s">
        <v>12591</v>
      </c>
      <c r="E1085" s="13" t="s">
        <v>53</v>
      </c>
      <c r="F1085" s="13" t="s">
        <v>19608</v>
      </c>
      <c r="G1085" s="14" t="n">
        <f aca="false">COUNTIF(カード一覧!$I$2:$I$3170,A1085)</f>
        <v>1</v>
      </c>
    </row>
    <row r="1086" customFormat="false" ht="35.05" hidden="false" customHeight="false" outlineLevel="0" collapsed="false">
      <c r="A1086" s="13" t="s">
        <v>12596</v>
      </c>
      <c r="B1086" s="15" t="s">
        <v>12597</v>
      </c>
      <c r="C1086" s="13" t="s">
        <v>12598</v>
      </c>
      <c r="D1086" s="13" t="s">
        <v>12599</v>
      </c>
      <c r="E1086" s="13" t="s">
        <v>53</v>
      </c>
      <c r="F1086" s="13" t="s">
        <v>19974</v>
      </c>
      <c r="G1086" s="14" t="n">
        <f aca="false">COUNTIF(カード一覧!$I$2:$I$3170,A1086)</f>
        <v>2</v>
      </c>
    </row>
    <row r="1087" customFormat="false" ht="23.85" hidden="false" customHeight="false" outlineLevel="0" collapsed="false">
      <c r="A1087" s="13" t="s">
        <v>12605</v>
      </c>
      <c r="B1087" s="15" t="s">
        <v>12606</v>
      </c>
      <c r="C1087" s="13" t="s">
        <v>12607</v>
      </c>
      <c r="D1087" s="13" t="s">
        <v>12608</v>
      </c>
      <c r="E1087" s="13" t="s">
        <v>56</v>
      </c>
      <c r="F1087" s="14" t="s">
        <v>19973</v>
      </c>
      <c r="G1087" s="14" t="n">
        <f aca="false">COUNTIF(カード一覧!$I$2:$I$3170,A1087)</f>
        <v>5</v>
      </c>
    </row>
    <row r="1088" customFormat="false" ht="23.85" hidden="false" customHeight="false" outlineLevel="0" collapsed="false">
      <c r="A1088" s="13" t="s">
        <v>12627</v>
      </c>
      <c r="B1088" s="15" t="s">
        <v>19975</v>
      </c>
      <c r="C1088" s="13" t="s">
        <v>12629</v>
      </c>
      <c r="D1088" s="13" t="s">
        <v>12630</v>
      </c>
      <c r="E1088" s="13" t="s">
        <v>56</v>
      </c>
      <c r="F1088" s="14" t="s">
        <v>19973</v>
      </c>
      <c r="G1088" s="14" t="n">
        <f aca="false">COUNTIF(カード一覧!$I$2:$I$3170,A1088)</f>
        <v>1</v>
      </c>
    </row>
    <row r="1089" customFormat="false" ht="23.85" hidden="false" customHeight="false" outlineLevel="0" collapsed="false">
      <c r="A1089" s="13" t="s">
        <v>12636</v>
      </c>
      <c r="B1089" s="15" t="s">
        <v>12637</v>
      </c>
      <c r="C1089" s="13" t="s">
        <v>12638</v>
      </c>
      <c r="D1089" s="13" t="s">
        <v>12639</v>
      </c>
      <c r="E1089" s="13" t="s">
        <v>56</v>
      </c>
      <c r="F1089" s="14" t="s">
        <v>19973</v>
      </c>
      <c r="G1089" s="14" t="n">
        <f aca="false">COUNTIF(カード一覧!$I$2:$I$3170,A1089)</f>
        <v>1</v>
      </c>
    </row>
    <row r="1090" customFormat="false" ht="35.05" hidden="false" customHeight="false" outlineLevel="0" collapsed="false">
      <c r="A1090" s="13" t="s">
        <v>12646</v>
      </c>
      <c r="B1090" s="15" t="s">
        <v>12647</v>
      </c>
      <c r="C1090" s="13" t="s">
        <v>12648</v>
      </c>
      <c r="D1090" s="13" t="s">
        <v>12649</v>
      </c>
      <c r="E1090" s="13" t="s">
        <v>53</v>
      </c>
      <c r="F1090" s="13" t="s">
        <v>19974</v>
      </c>
      <c r="G1090" s="14" t="n">
        <f aca="false">COUNTIF(カード一覧!$I$2:$I$3170,A1090)</f>
        <v>4</v>
      </c>
    </row>
    <row r="1091" customFormat="false" ht="23.85" hidden="false" customHeight="false" outlineLevel="0" collapsed="false">
      <c r="A1091" s="13" t="s">
        <v>12656</v>
      </c>
      <c r="B1091" s="15" t="s">
        <v>12657</v>
      </c>
      <c r="C1091" s="13" t="s">
        <v>12658</v>
      </c>
      <c r="D1091" s="13" t="s">
        <v>12659</v>
      </c>
      <c r="E1091" s="13" t="s">
        <v>53</v>
      </c>
      <c r="F1091" s="13" t="s">
        <v>19976</v>
      </c>
      <c r="G1091" s="14" t="n">
        <f aca="false">COUNTIF(カード一覧!$I$2:$I$3170,A1091)</f>
        <v>1</v>
      </c>
    </row>
    <row r="1092" customFormat="false" ht="26.85" hidden="false" customHeight="false" outlineLevel="0" collapsed="false">
      <c r="A1092" s="13" t="s">
        <v>12672</v>
      </c>
      <c r="B1092" s="15" t="s">
        <v>19977</v>
      </c>
      <c r="C1092" s="13" t="s">
        <v>12674</v>
      </c>
      <c r="D1092" s="13" t="s">
        <v>12675</v>
      </c>
      <c r="E1092" s="13" t="s">
        <v>56</v>
      </c>
      <c r="F1092" s="14" t="s">
        <v>19973</v>
      </c>
      <c r="G1092" s="14" t="n">
        <f aca="false">COUNTIF(カード一覧!$I$2:$I$3170,A1092)</f>
        <v>2</v>
      </c>
    </row>
    <row r="1093" customFormat="false" ht="35.05" hidden="false" customHeight="false" outlineLevel="0" collapsed="false">
      <c r="A1093" s="13" t="s">
        <v>12689</v>
      </c>
      <c r="B1093" s="15" t="s">
        <v>19978</v>
      </c>
      <c r="C1093" s="13" t="s">
        <v>12691</v>
      </c>
      <c r="D1093" s="13" t="s">
        <v>12692</v>
      </c>
      <c r="E1093" s="13" t="s">
        <v>53</v>
      </c>
      <c r="F1093" s="13" t="s">
        <v>19843</v>
      </c>
      <c r="G1093" s="14" t="n">
        <f aca="false">COUNTIF(カード一覧!$I$2:$I$3170,A1093)</f>
        <v>1</v>
      </c>
    </row>
    <row r="1094" customFormat="false" ht="23.85" hidden="false" customHeight="false" outlineLevel="0" collapsed="false">
      <c r="A1094" s="13" t="s">
        <v>12700</v>
      </c>
      <c r="B1094" s="15" t="s">
        <v>12701</v>
      </c>
      <c r="C1094" s="13" t="s">
        <v>12702</v>
      </c>
      <c r="D1094" s="13" t="s">
        <v>12703</v>
      </c>
      <c r="E1094" s="13" t="s">
        <v>56</v>
      </c>
      <c r="F1094" s="14" t="s">
        <v>19973</v>
      </c>
      <c r="G1094" s="14" t="n">
        <f aca="false">COUNTIF(カード一覧!$I$2:$I$3170,A1094)</f>
        <v>1</v>
      </c>
    </row>
    <row r="1095" customFormat="false" ht="23.85" hidden="false" customHeight="false" outlineLevel="0" collapsed="false">
      <c r="A1095" s="13" t="s">
        <v>12708</v>
      </c>
      <c r="B1095" s="15" t="s">
        <v>12709</v>
      </c>
      <c r="C1095" s="13" t="s">
        <v>12710</v>
      </c>
      <c r="D1095" s="13" t="s">
        <v>12711</v>
      </c>
      <c r="E1095" s="13" t="s">
        <v>56</v>
      </c>
      <c r="F1095" s="14" t="s">
        <v>19973</v>
      </c>
      <c r="G1095" s="14" t="n">
        <f aca="false">COUNTIF(カード一覧!$I$2:$I$3170,A1095)</f>
        <v>2</v>
      </c>
    </row>
    <row r="1096" customFormat="false" ht="35.05" hidden="false" customHeight="false" outlineLevel="0" collapsed="false">
      <c r="A1096" s="13" t="s">
        <v>12721</v>
      </c>
      <c r="B1096" s="15" t="s">
        <v>12722</v>
      </c>
      <c r="C1096" s="13" t="s">
        <v>12723</v>
      </c>
      <c r="D1096" s="13" t="s">
        <v>12724</v>
      </c>
      <c r="E1096" s="13" t="s">
        <v>56</v>
      </c>
      <c r="F1096" s="14" t="s">
        <v>19973</v>
      </c>
      <c r="G1096" s="14" t="n">
        <f aca="false">COUNTIF(カード一覧!$I$2:$I$3170,A1096)</f>
        <v>1</v>
      </c>
    </row>
    <row r="1097" customFormat="false" ht="23.85" hidden="false" customHeight="false" outlineLevel="0" collapsed="false">
      <c r="A1097" s="13" t="s">
        <v>12734</v>
      </c>
      <c r="B1097" s="15" t="s">
        <v>12735</v>
      </c>
      <c r="C1097" s="14"/>
      <c r="D1097" s="13" t="s">
        <v>12736</v>
      </c>
      <c r="E1097" s="13" t="s">
        <v>56</v>
      </c>
      <c r="F1097" s="14" t="s">
        <v>19747</v>
      </c>
      <c r="G1097" s="14" t="n">
        <f aca="false">COUNTIF(カード一覧!$I$2:$I$3170,A1097)</f>
        <v>2</v>
      </c>
    </row>
    <row r="1098" customFormat="false" ht="23.85" hidden="false" customHeight="false" outlineLevel="0" collapsed="false">
      <c r="A1098" s="13" t="s">
        <v>12745</v>
      </c>
      <c r="B1098" s="15" t="s">
        <v>12746</v>
      </c>
      <c r="C1098" s="13" t="s">
        <v>12747</v>
      </c>
      <c r="D1098" s="13" t="s">
        <v>12748</v>
      </c>
      <c r="E1098" s="13" t="s">
        <v>56</v>
      </c>
      <c r="F1098" s="14" t="s">
        <v>19747</v>
      </c>
      <c r="G1098" s="14" t="n">
        <f aca="false">COUNTIF(カード一覧!$I$2:$I$3170,A1098)</f>
        <v>1</v>
      </c>
    </row>
    <row r="1099" customFormat="false" ht="23.85" hidden="false" customHeight="false" outlineLevel="0" collapsed="false">
      <c r="A1099" s="13" t="s">
        <v>12753</v>
      </c>
      <c r="B1099" s="15" t="s">
        <v>12754</v>
      </c>
      <c r="C1099" s="13" t="s">
        <v>12755</v>
      </c>
      <c r="D1099" s="13" t="s">
        <v>12756</v>
      </c>
      <c r="E1099" s="13" t="s">
        <v>56</v>
      </c>
      <c r="F1099" s="14" t="s">
        <v>19747</v>
      </c>
      <c r="G1099" s="14" t="n">
        <f aca="false">COUNTIF(カード一覧!$I$2:$I$3170,A1099)</f>
        <v>1</v>
      </c>
    </row>
    <row r="1100" customFormat="false" ht="35.05" hidden="false" customHeight="false" outlineLevel="0" collapsed="false">
      <c r="A1100" s="13" t="s">
        <v>12763</v>
      </c>
      <c r="B1100" s="15" t="s">
        <v>12764</v>
      </c>
      <c r="C1100" s="13" t="s">
        <v>12765</v>
      </c>
      <c r="D1100" s="13" t="s">
        <v>12766</v>
      </c>
      <c r="E1100" s="13" t="s">
        <v>56</v>
      </c>
      <c r="F1100" s="14" t="s">
        <v>19747</v>
      </c>
      <c r="G1100" s="14" t="n">
        <f aca="false">COUNTIF(カード一覧!$I$2:$I$3170,A1100)</f>
        <v>1</v>
      </c>
    </row>
    <row r="1101" customFormat="false" ht="35.05" hidden="false" customHeight="false" outlineLevel="0" collapsed="false">
      <c r="A1101" s="13" t="s">
        <v>12772</v>
      </c>
      <c r="B1101" s="15" t="s">
        <v>12773</v>
      </c>
      <c r="C1101" s="13" t="s">
        <v>12774</v>
      </c>
      <c r="D1101" s="13" t="s">
        <v>12775</v>
      </c>
      <c r="E1101" s="13" t="s">
        <v>53</v>
      </c>
      <c r="F1101" s="13" t="s">
        <v>19608</v>
      </c>
      <c r="G1101" s="14" t="n">
        <f aca="false">COUNTIF(カード一覧!$I$2:$I$3170,A1101)</f>
        <v>1</v>
      </c>
    </row>
    <row r="1102" customFormat="false" ht="23.85" hidden="false" customHeight="false" outlineLevel="0" collapsed="false">
      <c r="A1102" s="13" t="s">
        <v>12781</v>
      </c>
      <c r="B1102" s="15" t="s">
        <v>12782</v>
      </c>
      <c r="C1102" s="13" t="s">
        <v>12783</v>
      </c>
      <c r="D1102" s="13" t="s">
        <v>12784</v>
      </c>
      <c r="E1102" s="13" t="s">
        <v>56</v>
      </c>
      <c r="F1102" s="14" t="s">
        <v>19747</v>
      </c>
      <c r="G1102" s="14" t="n">
        <f aca="false">COUNTIF(カード一覧!$I$2:$I$3170,A1102)</f>
        <v>1</v>
      </c>
    </row>
    <row r="1103" customFormat="false" ht="23.85" hidden="false" customHeight="false" outlineLevel="0" collapsed="false">
      <c r="A1103" s="13" t="s">
        <v>12789</v>
      </c>
      <c r="B1103" s="15" t="s">
        <v>12790</v>
      </c>
      <c r="C1103" s="13" t="s">
        <v>12791</v>
      </c>
      <c r="D1103" s="13" t="s">
        <v>12792</v>
      </c>
      <c r="E1103" s="13" t="s">
        <v>56</v>
      </c>
      <c r="F1103" s="14" t="s">
        <v>19747</v>
      </c>
      <c r="G1103" s="14" t="n">
        <f aca="false">COUNTIF(カード一覧!$I$2:$I$3170,A1103)</f>
        <v>1</v>
      </c>
    </row>
    <row r="1104" customFormat="false" ht="23.85" hidden="false" customHeight="false" outlineLevel="0" collapsed="false">
      <c r="A1104" s="13" t="s">
        <v>12797</v>
      </c>
      <c r="B1104" s="15" t="s">
        <v>12798</v>
      </c>
      <c r="C1104" s="13" t="s">
        <v>12799</v>
      </c>
      <c r="D1104" s="13" t="s">
        <v>12800</v>
      </c>
      <c r="E1104" s="13" t="s">
        <v>56</v>
      </c>
      <c r="F1104" s="14" t="s">
        <v>19747</v>
      </c>
      <c r="G1104" s="14" t="n">
        <f aca="false">COUNTIF(カード一覧!$I$2:$I$3170,A1104)</f>
        <v>1</v>
      </c>
    </row>
    <row r="1105" customFormat="false" ht="23.85" hidden="false" customHeight="false" outlineLevel="0" collapsed="false">
      <c r="A1105" s="13" t="s">
        <v>12806</v>
      </c>
      <c r="B1105" s="15" t="s">
        <v>12807</v>
      </c>
      <c r="C1105" s="13" t="s">
        <v>12808</v>
      </c>
      <c r="D1105" s="13" t="s">
        <v>12809</v>
      </c>
      <c r="E1105" s="13" t="s">
        <v>53</v>
      </c>
      <c r="F1105" s="13" t="s">
        <v>19608</v>
      </c>
      <c r="G1105" s="14" t="n">
        <f aca="false">COUNTIF(カード一覧!$I$2:$I$3170,A1105)</f>
        <v>1</v>
      </c>
    </row>
    <row r="1106" customFormat="false" ht="23.85" hidden="false" customHeight="false" outlineLevel="0" collapsed="false">
      <c r="A1106" s="13" t="s">
        <v>12813</v>
      </c>
      <c r="B1106" s="15" t="s">
        <v>12814</v>
      </c>
      <c r="C1106" s="13" t="s">
        <v>12815</v>
      </c>
      <c r="D1106" s="13" t="s">
        <v>12816</v>
      </c>
      <c r="E1106" s="13" t="s">
        <v>56</v>
      </c>
      <c r="F1106" s="14" t="s">
        <v>19747</v>
      </c>
      <c r="G1106" s="14" t="n">
        <f aca="false">COUNTIF(カード一覧!$I$2:$I$3170,A1106)</f>
        <v>1</v>
      </c>
    </row>
    <row r="1107" customFormat="false" ht="35.05" hidden="false" customHeight="false" outlineLevel="0" collapsed="false">
      <c r="A1107" s="13" t="s">
        <v>12822</v>
      </c>
      <c r="B1107" s="15" t="s">
        <v>12823</v>
      </c>
      <c r="C1107" s="13" t="s">
        <v>12824</v>
      </c>
      <c r="D1107" s="13" t="s">
        <v>12825</v>
      </c>
      <c r="E1107" s="13" t="s">
        <v>56</v>
      </c>
      <c r="F1107" s="14" t="s">
        <v>19979</v>
      </c>
      <c r="G1107" s="14" t="n">
        <f aca="false">COUNTIF(カード一覧!$I$2:$I$3170,A1107)</f>
        <v>1</v>
      </c>
    </row>
    <row r="1108" customFormat="false" ht="35.05" hidden="false" customHeight="false" outlineLevel="0" collapsed="false">
      <c r="A1108" s="13" t="s">
        <v>12830</v>
      </c>
      <c r="B1108" s="15" t="s">
        <v>12831</v>
      </c>
      <c r="C1108" s="13" t="s">
        <v>12832</v>
      </c>
      <c r="D1108" s="13" t="s">
        <v>12833</v>
      </c>
      <c r="E1108" s="13" t="s">
        <v>56</v>
      </c>
      <c r="F1108" s="14" t="s">
        <v>19747</v>
      </c>
      <c r="G1108" s="14" t="n">
        <f aca="false">COUNTIF(カード一覧!$I$2:$I$3170,A1108)</f>
        <v>1</v>
      </c>
    </row>
    <row r="1109" customFormat="false" ht="35.05" hidden="false" customHeight="false" outlineLevel="0" collapsed="false">
      <c r="A1109" s="13" t="s">
        <v>12838</v>
      </c>
      <c r="B1109" s="15" t="s">
        <v>12839</v>
      </c>
      <c r="C1109" s="13" t="s">
        <v>12840</v>
      </c>
      <c r="D1109" s="13" t="s">
        <v>12841</v>
      </c>
      <c r="E1109" s="13" t="s">
        <v>53</v>
      </c>
      <c r="F1109" s="13" t="s">
        <v>19980</v>
      </c>
      <c r="G1109" s="14" t="n">
        <f aca="false">COUNTIF(カード一覧!$I$2:$I$3170,A1109)</f>
        <v>1</v>
      </c>
    </row>
    <row r="1110" customFormat="false" ht="23.85" hidden="false" customHeight="false" outlineLevel="0" collapsed="false">
      <c r="A1110" s="13" t="s">
        <v>12847</v>
      </c>
      <c r="B1110" s="15" t="s">
        <v>12848</v>
      </c>
      <c r="C1110" s="13" t="s">
        <v>12849</v>
      </c>
      <c r="D1110" s="13" t="s">
        <v>12850</v>
      </c>
      <c r="E1110" s="13" t="s">
        <v>56</v>
      </c>
      <c r="F1110" s="14" t="s">
        <v>19747</v>
      </c>
      <c r="G1110" s="14" t="n">
        <f aca="false">COUNTIF(カード一覧!$I$2:$I$3170,A1110)</f>
        <v>1</v>
      </c>
    </row>
    <row r="1111" customFormat="false" ht="23.85" hidden="false" customHeight="false" outlineLevel="0" collapsed="false">
      <c r="A1111" s="13" t="s">
        <v>12855</v>
      </c>
      <c r="B1111" s="15" t="s">
        <v>12856</v>
      </c>
      <c r="C1111" s="13" t="s">
        <v>12857</v>
      </c>
      <c r="D1111" s="13" t="s">
        <v>12858</v>
      </c>
      <c r="E1111" s="13" t="s">
        <v>53</v>
      </c>
      <c r="F1111" s="13" t="s">
        <v>19981</v>
      </c>
      <c r="G1111" s="14" t="n">
        <f aca="false">COUNTIF(カード一覧!$I$2:$I$3170,A1111)</f>
        <v>1</v>
      </c>
    </row>
    <row r="1112" customFormat="false" ht="23.85" hidden="false" customHeight="false" outlineLevel="0" collapsed="false">
      <c r="A1112" s="13" t="s">
        <v>12918</v>
      </c>
      <c r="B1112" s="15" t="s">
        <v>12919</v>
      </c>
      <c r="C1112" s="13" t="s">
        <v>12920</v>
      </c>
      <c r="D1112" s="13" t="s">
        <v>12921</v>
      </c>
      <c r="E1112" s="13" t="s">
        <v>56</v>
      </c>
      <c r="F1112" s="14" t="s">
        <v>19747</v>
      </c>
      <c r="G1112" s="14" t="n">
        <f aca="false">COUNTIF(カード一覧!$I$2:$I$3170,A1112)</f>
        <v>1</v>
      </c>
    </row>
    <row r="1113" customFormat="false" ht="23.85" hidden="false" customHeight="false" outlineLevel="0" collapsed="false">
      <c r="A1113" s="13" t="s">
        <v>12928</v>
      </c>
      <c r="B1113" s="15" t="s">
        <v>12929</v>
      </c>
      <c r="C1113" s="13" t="s">
        <v>12930</v>
      </c>
      <c r="D1113" s="13" t="s">
        <v>12931</v>
      </c>
      <c r="E1113" s="13" t="s">
        <v>56</v>
      </c>
      <c r="F1113" s="14" t="s">
        <v>19747</v>
      </c>
      <c r="G1113" s="14" t="n">
        <f aca="false">COUNTIF(カード一覧!$I$2:$I$3170,A1113)</f>
        <v>1</v>
      </c>
    </row>
    <row r="1114" customFormat="false" ht="23.85" hidden="false" customHeight="false" outlineLevel="0" collapsed="false">
      <c r="A1114" s="13" t="s">
        <v>12936</v>
      </c>
      <c r="B1114" s="15" t="s">
        <v>12937</v>
      </c>
      <c r="C1114" s="13" t="s">
        <v>12938</v>
      </c>
      <c r="D1114" s="13" t="s">
        <v>12939</v>
      </c>
      <c r="E1114" s="13" t="s">
        <v>52</v>
      </c>
      <c r="F1114" s="13" t="s">
        <v>19471</v>
      </c>
      <c r="G1114" s="14" t="n">
        <f aca="false">COUNTIF(カード一覧!$I$2:$I$3170,A1114)</f>
        <v>1</v>
      </c>
    </row>
    <row r="1115" customFormat="false" ht="23.85" hidden="false" customHeight="false" outlineLevel="0" collapsed="false">
      <c r="A1115" s="13" t="s">
        <v>12943</v>
      </c>
      <c r="B1115" s="15" t="s">
        <v>12944</v>
      </c>
      <c r="C1115" s="13" t="s">
        <v>12945</v>
      </c>
      <c r="D1115" s="13" t="s">
        <v>12946</v>
      </c>
      <c r="E1115" s="13" t="s">
        <v>56</v>
      </c>
      <c r="F1115" s="14" t="s">
        <v>19747</v>
      </c>
      <c r="G1115" s="14" t="n">
        <f aca="false">COUNTIF(カード一覧!$I$2:$I$3170,A1115)</f>
        <v>1</v>
      </c>
    </row>
    <row r="1116" customFormat="false" ht="23.85" hidden="false" customHeight="false" outlineLevel="0" collapsed="false">
      <c r="A1116" s="13" t="s">
        <v>12951</v>
      </c>
      <c r="B1116" s="15" t="s">
        <v>12952</v>
      </c>
      <c r="C1116" s="13" t="s">
        <v>12953</v>
      </c>
      <c r="D1116" s="13" t="s">
        <v>12954</v>
      </c>
      <c r="E1116" s="13" t="s">
        <v>56</v>
      </c>
      <c r="F1116" s="14" t="s">
        <v>19747</v>
      </c>
      <c r="G1116" s="14" t="n">
        <f aca="false">COUNTIF(カード一覧!$I$2:$I$3170,A1116)</f>
        <v>1</v>
      </c>
    </row>
    <row r="1117" customFormat="false" ht="15" hidden="false" customHeight="false" outlineLevel="0" collapsed="false">
      <c r="A1117" s="13" t="s">
        <v>12960</v>
      </c>
      <c r="B1117" s="15" t="s">
        <v>12961</v>
      </c>
      <c r="C1117" s="13" t="s">
        <v>12962</v>
      </c>
      <c r="D1117" s="13" t="s">
        <v>12963</v>
      </c>
      <c r="E1117" s="13" t="s">
        <v>53</v>
      </c>
      <c r="F1117" s="13" t="s">
        <v>19843</v>
      </c>
      <c r="G1117" s="14" t="n">
        <f aca="false">COUNTIF(カード一覧!$I$2:$I$3170,A1117)</f>
        <v>1</v>
      </c>
    </row>
    <row r="1118" customFormat="false" ht="23.85" hidden="false" customHeight="false" outlineLevel="0" collapsed="false">
      <c r="A1118" s="13" t="s">
        <v>12968</v>
      </c>
      <c r="B1118" s="15" t="s">
        <v>12969</v>
      </c>
      <c r="C1118" s="13" t="s">
        <v>12970</v>
      </c>
      <c r="D1118" s="13" t="s">
        <v>12971</v>
      </c>
      <c r="E1118" s="13" t="s">
        <v>52</v>
      </c>
      <c r="F1118" s="13" t="s">
        <v>19471</v>
      </c>
      <c r="G1118" s="14" t="n">
        <f aca="false">COUNTIF(カード一覧!$I$2:$I$3170,A1118)</f>
        <v>1</v>
      </c>
    </row>
    <row r="1119" customFormat="false" ht="15" hidden="false" customHeight="false" outlineLevel="0" collapsed="false">
      <c r="A1119" s="13" t="s">
        <v>12976</v>
      </c>
      <c r="B1119" s="15" t="s">
        <v>12977</v>
      </c>
      <c r="C1119" s="13" t="s">
        <v>12978</v>
      </c>
      <c r="D1119" s="13" t="s">
        <v>12979</v>
      </c>
      <c r="E1119" s="13" t="s">
        <v>52</v>
      </c>
      <c r="F1119" s="13" t="s">
        <v>19471</v>
      </c>
      <c r="G1119" s="14" t="n">
        <f aca="false">COUNTIF(カード一覧!$I$2:$I$3170,A1119)</f>
        <v>1</v>
      </c>
    </row>
    <row r="1120" customFormat="false" ht="23.85" hidden="false" customHeight="false" outlineLevel="0" collapsed="false">
      <c r="A1120" s="13" t="s">
        <v>12985</v>
      </c>
      <c r="B1120" s="15" t="s">
        <v>12986</v>
      </c>
      <c r="C1120" s="13" t="s">
        <v>12987</v>
      </c>
      <c r="D1120" s="13" t="s">
        <v>12988</v>
      </c>
      <c r="E1120" s="13" t="s">
        <v>53</v>
      </c>
      <c r="F1120" s="13" t="s">
        <v>19495</v>
      </c>
      <c r="G1120" s="14" t="n">
        <f aca="false">COUNTIF(カード一覧!$I$2:$I$3170,A1120)</f>
        <v>1</v>
      </c>
    </row>
    <row r="1121" customFormat="false" ht="23.85" hidden="false" customHeight="false" outlineLevel="0" collapsed="false">
      <c r="A1121" s="13" t="s">
        <v>12993</v>
      </c>
      <c r="B1121" s="15" t="s">
        <v>12994</v>
      </c>
      <c r="C1121" s="13" t="s">
        <v>12995</v>
      </c>
      <c r="D1121" s="13" t="s">
        <v>12996</v>
      </c>
      <c r="E1121" s="13" t="s">
        <v>52</v>
      </c>
      <c r="F1121" s="13" t="s">
        <v>19471</v>
      </c>
      <c r="G1121" s="14" t="n">
        <f aca="false">COUNTIF(カード一覧!$I$2:$I$3170,A1121)</f>
        <v>1</v>
      </c>
    </row>
    <row r="1122" customFormat="false" ht="23.85" hidden="false" customHeight="false" outlineLevel="0" collapsed="false">
      <c r="A1122" s="13" t="s">
        <v>13001</v>
      </c>
      <c r="B1122" s="15" t="s">
        <v>13002</v>
      </c>
      <c r="C1122" s="13" t="s">
        <v>13003</v>
      </c>
      <c r="D1122" s="13" t="s">
        <v>13004</v>
      </c>
      <c r="E1122" s="13" t="s">
        <v>53</v>
      </c>
      <c r="F1122" s="13" t="s">
        <v>19495</v>
      </c>
      <c r="G1122" s="14" t="n">
        <f aca="false">COUNTIF(カード一覧!$I$2:$I$3170,A1122)</f>
        <v>1</v>
      </c>
    </row>
    <row r="1123" customFormat="false" ht="23.85" hidden="false" customHeight="false" outlineLevel="0" collapsed="false">
      <c r="A1123" s="13" t="s">
        <v>13009</v>
      </c>
      <c r="B1123" s="15" t="s">
        <v>13010</v>
      </c>
      <c r="C1123" s="13" t="s">
        <v>13011</v>
      </c>
      <c r="D1123" s="13" t="s">
        <v>13012</v>
      </c>
      <c r="E1123" s="13" t="s">
        <v>56</v>
      </c>
      <c r="F1123" s="14" t="s">
        <v>19747</v>
      </c>
      <c r="G1123" s="14" t="n">
        <f aca="false">COUNTIF(カード一覧!$I$2:$I$3170,A1123)</f>
        <v>1</v>
      </c>
    </row>
    <row r="1124" customFormat="false" ht="15" hidden="false" customHeight="false" outlineLevel="0" collapsed="false">
      <c r="A1124" s="13" t="s">
        <v>13017</v>
      </c>
      <c r="B1124" s="15" t="s">
        <v>13018</v>
      </c>
      <c r="C1124" s="13" t="s">
        <v>13019</v>
      </c>
      <c r="D1124" s="13" t="s">
        <v>13020</v>
      </c>
      <c r="E1124" s="13" t="s">
        <v>56</v>
      </c>
      <c r="F1124" s="14" t="s">
        <v>19747</v>
      </c>
      <c r="G1124" s="14" t="n">
        <f aca="false">COUNTIF(カード一覧!$I$2:$I$3170,A1124)</f>
        <v>1</v>
      </c>
    </row>
    <row r="1125" customFormat="false" ht="23.85" hidden="false" customHeight="false" outlineLevel="0" collapsed="false">
      <c r="A1125" s="13" t="s">
        <v>13024</v>
      </c>
      <c r="B1125" s="15" t="s">
        <v>13025</v>
      </c>
      <c r="C1125" s="13" t="s">
        <v>13026</v>
      </c>
      <c r="D1125" s="13" t="s">
        <v>13027</v>
      </c>
      <c r="E1125" s="13" t="s">
        <v>56</v>
      </c>
      <c r="F1125" s="14" t="s">
        <v>19747</v>
      </c>
      <c r="G1125" s="14" t="n">
        <f aca="false">COUNTIF(カード一覧!$I$2:$I$3170,A1125)</f>
        <v>1</v>
      </c>
    </row>
    <row r="1126" customFormat="false" ht="35.05" hidden="false" customHeight="false" outlineLevel="0" collapsed="false">
      <c r="A1126" s="13" t="s">
        <v>13032</v>
      </c>
      <c r="B1126" s="15" t="s">
        <v>13033</v>
      </c>
      <c r="C1126" s="13" t="s">
        <v>13034</v>
      </c>
      <c r="D1126" s="13" t="s">
        <v>13035</v>
      </c>
      <c r="E1126" s="13" t="s">
        <v>56</v>
      </c>
      <c r="F1126" s="14" t="s">
        <v>19747</v>
      </c>
      <c r="G1126" s="14" t="n">
        <f aca="false">COUNTIF(カード一覧!$I$2:$I$3170,A1126)</f>
        <v>1</v>
      </c>
    </row>
    <row r="1127" customFormat="false" ht="23.85" hidden="false" customHeight="false" outlineLevel="0" collapsed="false">
      <c r="A1127" s="13" t="s">
        <v>12865</v>
      </c>
      <c r="B1127" s="15" t="s">
        <v>12866</v>
      </c>
      <c r="C1127" s="13" t="s">
        <v>12867</v>
      </c>
      <c r="D1127" s="13" t="s">
        <v>12868</v>
      </c>
      <c r="E1127" s="13" t="s">
        <v>53</v>
      </c>
      <c r="F1127" s="13" t="s">
        <v>19982</v>
      </c>
      <c r="G1127" s="14" t="n">
        <f aca="false">COUNTIF(カード一覧!$I$2:$I$3170,A1127)</f>
        <v>1</v>
      </c>
    </row>
    <row r="1128" customFormat="false" ht="23.85" hidden="false" customHeight="false" outlineLevel="0" collapsed="false">
      <c r="A1128" s="13" t="s">
        <v>12872</v>
      </c>
      <c r="B1128" s="15" t="s">
        <v>12873</v>
      </c>
      <c r="C1128" s="13" t="s">
        <v>12874</v>
      </c>
      <c r="D1128" s="13" t="s">
        <v>12875</v>
      </c>
      <c r="E1128" s="13" t="s">
        <v>52</v>
      </c>
      <c r="F1128" s="13" t="s">
        <v>19471</v>
      </c>
      <c r="G1128" s="14" t="n">
        <f aca="false">COUNTIF(カード一覧!$I$2:$I$3170,A1128)</f>
        <v>1</v>
      </c>
    </row>
    <row r="1129" customFormat="false" ht="23.85" hidden="false" customHeight="false" outlineLevel="0" collapsed="false">
      <c r="A1129" s="13" t="s">
        <v>12882</v>
      </c>
      <c r="B1129" s="15" t="s">
        <v>12883</v>
      </c>
      <c r="C1129" s="13" t="s">
        <v>12884</v>
      </c>
      <c r="D1129" s="13" t="s">
        <v>12885</v>
      </c>
      <c r="E1129" s="13" t="s">
        <v>56</v>
      </c>
      <c r="F1129" s="14" t="s">
        <v>19747</v>
      </c>
      <c r="G1129" s="14" t="n">
        <f aca="false">COUNTIF(カード一覧!$I$2:$I$3170,A1129)</f>
        <v>1</v>
      </c>
    </row>
    <row r="1130" customFormat="false" ht="23.85" hidden="false" customHeight="false" outlineLevel="0" collapsed="false">
      <c r="A1130" s="13" t="s">
        <v>12891</v>
      </c>
      <c r="B1130" s="15" t="s">
        <v>12892</v>
      </c>
      <c r="C1130" s="13" t="s">
        <v>12893</v>
      </c>
      <c r="D1130" s="13" t="s">
        <v>12894</v>
      </c>
      <c r="E1130" s="13" t="s">
        <v>52</v>
      </c>
      <c r="F1130" s="13" t="s">
        <v>19471</v>
      </c>
      <c r="G1130" s="14" t="n">
        <f aca="false">COUNTIF(カード一覧!$I$2:$I$3170,A1130)</f>
        <v>1</v>
      </c>
    </row>
    <row r="1131" customFormat="false" ht="23.85" hidden="false" customHeight="false" outlineLevel="0" collapsed="false">
      <c r="A1131" s="13" t="s">
        <v>12901</v>
      </c>
      <c r="B1131" s="15" t="s">
        <v>12902</v>
      </c>
      <c r="C1131" s="13" t="s">
        <v>12903</v>
      </c>
      <c r="D1131" s="13" t="s">
        <v>12904</v>
      </c>
      <c r="E1131" s="13" t="s">
        <v>56</v>
      </c>
      <c r="F1131" s="14" t="s">
        <v>19747</v>
      </c>
      <c r="G1131" s="14" t="n">
        <f aca="false">COUNTIF(カード一覧!$I$2:$I$3170,A1131)</f>
        <v>1</v>
      </c>
    </row>
    <row r="1132" customFormat="false" ht="23.85" hidden="false" customHeight="false" outlineLevel="0" collapsed="false">
      <c r="A1132" s="13" t="s">
        <v>12909</v>
      </c>
      <c r="B1132" s="15" t="s">
        <v>12910</v>
      </c>
      <c r="C1132" s="13" t="s">
        <v>12911</v>
      </c>
      <c r="D1132" s="13" t="s">
        <v>12912</v>
      </c>
      <c r="E1132" s="13" t="s">
        <v>56</v>
      </c>
      <c r="F1132" s="14" t="s">
        <v>19747</v>
      </c>
      <c r="G1132" s="14" t="n">
        <f aca="false">COUNTIF(カード一覧!$I$2:$I$3170,A1132)</f>
        <v>1</v>
      </c>
    </row>
    <row r="1133" customFormat="false" ht="29.85" hidden="false" customHeight="false" outlineLevel="0" collapsed="false">
      <c r="A1133" s="13" t="s">
        <v>13049</v>
      </c>
      <c r="B1133" s="16" t="s">
        <v>13050</v>
      </c>
      <c r="C1133" s="14"/>
      <c r="D1133" s="14"/>
      <c r="E1133" s="13" t="s">
        <v>53</v>
      </c>
      <c r="F1133" s="14"/>
      <c r="G1133" s="14" t="n">
        <f aca="false">COUNTIF(カード一覧!$I$2:$I$3170,A1133)</f>
        <v>5</v>
      </c>
    </row>
    <row r="1134" customFormat="false" ht="23.85" hidden="false" customHeight="false" outlineLevel="0" collapsed="false">
      <c r="A1134" s="13" t="s">
        <v>13042</v>
      </c>
      <c r="B1134" s="15" t="s">
        <v>13043</v>
      </c>
      <c r="C1134" s="13" t="s">
        <v>13044</v>
      </c>
      <c r="D1134" s="13" t="s">
        <v>13045</v>
      </c>
      <c r="E1134" s="13" t="s">
        <v>53</v>
      </c>
      <c r="F1134" s="14"/>
      <c r="G1134" s="14" t="n">
        <f aca="false">COUNTIF(カード一覧!$I$2:$I$3170,A1134)</f>
        <v>3</v>
      </c>
    </row>
    <row r="1135" customFormat="false" ht="23.85" hidden="false" customHeight="false" outlineLevel="0" collapsed="false">
      <c r="A1135" s="13" t="s">
        <v>13054</v>
      </c>
      <c r="B1135" s="15" t="s">
        <v>13055</v>
      </c>
      <c r="C1135" s="13" t="s">
        <v>13056</v>
      </c>
      <c r="D1135" s="13" t="s">
        <v>13057</v>
      </c>
      <c r="E1135" s="13" t="s">
        <v>53</v>
      </c>
      <c r="F1135" s="14"/>
      <c r="G1135" s="14" t="n">
        <f aca="false">COUNTIF(カード一覧!$I$2:$I$3170,A1135)</f>
        <v>1</v>
      </c>
    </row>
    <row r="1136" customFormat="false" ht="23.85" hidden="false" customHeight="false" outlineLevel="0" collapsed="false">
      <c r="A1136" s="13" t="s">
        <v>13061</v>
      </c>
      <c r="B1136" s="15" t="s">
        <v>13062</v>
      </c>
      <c r="C1136" s="13" t="s">
        <v>13063</v>
      </c>
      <c r="D1136" s="13" t="s">
        <v>13064</v>
      </c>
      <c r="E1136" s="13" t="s">
        <v>53</v>
      </c>
      <c r="F1136" s="14"/>
      <c r="G1136" s="14" t="n">
        <f aca="false">COUNTIF(カード一覧!$I$2:$I$3170,A1136)</f>
        <v>1</v>
      </c>
    </row>
    <row r="1137" customFormat="false" ht="35.05" hidden="false" customHeight="false" outlineLevel="0" collapsed="false">
      <c r="A1137" s="13" t="s">
        <v>13071</v>
      </c>
      <c r="B1137" s="15" t="s">
        <v>13072</v>
      </c>
      <c r="C1137" s="13" t="s">
        <v>13073</v>
      </c>
      <c r="D1137" s="13" t="s">
        <v>13074</v>
      </c>
      <c r="E1137" s="13" t="s">
        <v>53</v>
      </c>
      <c r="F1137" s="14"/>
      <c r="G1137" s="14" t="n">
        <f aca="false">COUNTIF(カード一覧!$I$2:$I$3170,A1137)</f>
        <v>1</v>
      </c>
    </row>
    <row r="1138" customFormat="false" ht="23.85" hidden="false" customHeight="false" outlineLevel="0" collapsed="false">
      <c r="A1138" s="13" t="s">
        <v>13083</v>
      </c>
      <c r="B1138" s="15" t="s">
        <v>13084</v>
      </c>
      <c r="C1138" s="13" t="s">
        <v>13085</v>
      </c>
      <c r="D1138" s="13" t="s">
        <v>13086</v>
      </c>
      <c r="E1138" s="13" t="s">
        <v>53</v>
      </c>
      <c r="F1138" s="14"/>
      <c r="G1138" s="14" t="n">
        <f aca="false">COUNTIF(カード一覧!$I$2:$I$3170,A1138)</f>
        <v>2</v>
      </c>
    </row>
    <row r="1139" customFormat="false" ht="23.85" hidden="false" customHeight="false" outlineLevel="0" collapsed="false">
      <c r="A1139" s="13" t="s">
        <v>13099</v>
      </c>
      <c r="B1139" s="15" t="s">
        <v>13100</v>
      </c>
      <c r="C1139" s="13" t="s">
        <v>13101</v>
      </c>
      <c r="D1139" s="13" t="s">
        <v>13102</v>
      </c>
      <c r="E1139" s="13" t="s">
        <v>53</v>
      </c>
      <c r="F1139" s="14"/>
      <c r="G1139" s="14" t="n">
        <f aca="false">COUNTIF(カード一覧!$I$2:$I$3170,A1139)</f>
        <v>5</v>
      </c>
    </row>
    <row r="1140" customFormat="false" ht="35.05" hidden="false" customHeight="false" outlineLevel="0" collapsed="false">
      <c r="A1140" s="13" t="s">
        <v>13117</v>
      </c>
      <c r="B1140" s="15" t="s">
        <v>13118</v>
      </c>
      <c r="C1140" s="13" t="s">
        <v>13119</v>
      </c>
      <c r="D1140" s="13" t="s">
        <v>13120</v>
      </c>
      <c r="E1140" s="13" t="s">
        <v>53</v>
      </c>
      <c r="F1140" s="14"/>
      <c r="G1140" s="14" t="n">
        <f aca="false">COUNTIF(カード一覧!$I$2:$I$3170,A1140)</f>
        <v>1</v>
      </c>
    </row>
    <row r="1141" customFormat="false" ht="23.85" hidden="false" customHeight="false" outlineLevel="0" collapsed="false">
      <c r="A1141" s="13" t="s">
        <v>13144</v>
      </c>
      <c r="B1141" s="15" t="s">
        <v>13145</v>
      </c>
      <c r="C1141" s="13" t="s">
        <v>13146</v>
      </c>
      <c r="D1141" s="13" t="s">
        <v>13147</v>
      </c>
      <c r="E1141" s="13" t="s">
        <v>53</v>
      </c>
      <c r="F1141" s="14"/>
      <c r="G1141" s="14" t="n">
        <f aca="false">COUNTIF(カード一覧!$I$2:$I$3170,A1141)</f>
        <v>2</v>
      </c>
    </row>
    <row r="1142" customFormat="false" ht="35.05" hidden="false" customHeight="false" outlineLevel="0" collapsed="false">
      <c r="A1142" s="13" t="s">
        <v>13124</v>
      </c>
      <c r="B1142" s="15" t="s">
        <v>13125</v>
      </c>
      <c r="C1142" s="13" t="s">
        <v>13126</v>
      </c>
      <c r="D1142" s="13" t="s">
        <v>13127</v>
      </c>
      <c r="E1142" s="13" t="s">
        <v>53</v>
      </c>
      <c r="F1142" s="14"/>
      <c r="G1142" s="14" t="n">
        <f aca="false">COUNTIF(カード一覧!$I$2:$I$3170,A1142)</f>
        <v>1</v>
      </c>
    </row>
    <row r="1143" customFormat="false" ht="23.85" hidden="false" customHeight="false" outlineLevel="0" collapsed="false">
      <c r="A1143" s="13" t="s">
        <v>13155</v>
      </c>
      <c r="B1143" s="15" t="s">
        <v>13156</v>
      </c>
      <c r="C1143" s="13" t="s">
        <v>13157</v>
      </c>
      <c r="D1143" s="13" t="s">
        <v>13158</v>
      </c>
      <c r="E1143" s="13" t="s">
        <v>53</v>
      </c>
      <c r="F1143" s="14"/>
      <c r="G1143" s="14" t="n">
        <f aca="false">COUNTIF(カード一覧!$I$2:$I$3170,A1143)</f>
        <v>1</v>
      </c>
    </row>
    <row r="1144" customFormat="false" ht="23.85" hidden="false" customHeight="false" outlineLevel="0" collapsed="false">
      <c r="A1144" s="13" t="s">
        <v>13131</v>
      </c>
      <c r="B1144" s="15" t="s">
        <v>13132</v>
      </c>
      <c r="C1144" s="13" t="s">
        <v>13133</v>
      </c>
      <c r="D1144" s="13" t="s">
        <v>13134</v>
      </c>
      <c r="E1144" s="13" t="s">
        <v>53</v>
      </c>
      <c r="F1144" s="14"/>
      <c r="G1144" s="14" t="n">
        <f aca="false">COUNTIF(カード一覧!$I$2:$I$3170,A1144)</f>
        <v>1</v>
      </c>
    </row>
    <row r="1145" customFormat="false" ht="15" hidden="false" customHeight="false" outlineLevel="0" collapsed="false">
      <c r="A1145" s="13" t="s">
        <v>13179</v>
      </c>
      <c r="B1145" s="16" t="s">
        <v>13180</v>
      </c>
      <c r="C1145" s="14"/>
      <c r="D1145" s="14"/>
      <c r="E1145" s="13" t="s">
        <v>53</v>
      </c>
      <c r="F1145" s="14"/>
      <c r="G1145" s="14" t="n">
        <f aca="false">COUNTIF(カード一覧!$I$2:$I$3170,A1145)</f>
        <v>2</v>
      </c>
    </row>
    <row r="1146" customFormat="false" ht="23.85" hidden="false" customHeight="false" outlineLevel="0" collapsed="false">
      <c r="A1146" s="13" t="s">
        <v>13211</v>
      </c>
      <c r="B1146" s="15" t="s">
        <v>13212</v>
      </c>
      <c r="C1146" s="13" t="s">
        <v>13213</v>
      </c>
      <c r="D1146" s="13" t="s">
        <v>13214</v>
      </c>
      <c r="E1146" s="13" t="s">
        <v>53</v>
      </c>
      <c r="F1146" s="14"/>
      <c r="G1146" s="14" t="n">
        <f aca="false">COUNTIF(カード一覧!$I$2:$I$3170,A1146)</f>
        <v>2</v>
      </c>
    </row>
    <row r="1147" customFormat="false" ht="23.85" hidden="false" customHeight="false" outlineLevel="0" collapsed="false">
      <c r="A1147" s="13" t="s">
        <v>13204</v>
      </c>
      <c r="B1147" s="15" t="s">
        <v>13205</v>
      </c>
      <c r="C1147" s="13" t="s">
        <v>13206</v>
      </c>
      <c r="D1147" s="13" t="s">
        <v>13207</v>
      </c>
      <c r="E1147" s="13" t="s">
        <v>53</v>
      </c>
      <c r="F1147" s="14"/>
      <c r="G1147" s="14" t="n">
        <f aca="false">COUNTIF(カード一覧!$I$2:$I$3170,A1147)</f>
        <v>1</v>
      </c>
    </row>
    <row r="1148" customFormat="false" ht="23.85" hidden="false" customHeight="false" outlineLevel="0" collapsed="false">
      <c r="A1148" s="13" t="s">
        <v>13172</v>
      </c>
      <c r="B1148" s="15" t="s">
        <v>13173</v>
      </c>
      <c r="C1148" s="13" t="s">
        <v>13174</v>
      </c>
      <c r="D1148" s="13" t="s">
        <v>13175</v>
      </c>
      <c r="E1148" s="13" t="s">
        <v>53</v>
      </c>
      <c r="F1148" s="14"/>
      <c r="G1148" s="14" t="n">
        <f aca="false">COUNTIF(カード一覧!$I$2:$I$3170,A1148)</f>
        <v>1</v>
      </c>
    </row>
    <row r="1149" customFormat="false" ht="23.85" hidden="false" customHeight="false" outlineLevel="0" collapsed="false">
      <c r="A1149" s="13" t="s">
        <v>13165</v>
      </c>
      <c r="B1149" s="15" t="s">
        <v>13166</v>
      </c>
      <c r="C1149" s="13" t="s">
        <v>13167</v>
      </c>
      <c r="D1149" s="13" t="s">
        <v>13168</v>
      </c>
      <c r="E1149" s="13" t="s">
        <v>53</v>
      </c>
      <c r="F1149" s="14"/>
      <c r="G1149" s="14" t="n">
        <f aca="false">COUNTIF(カード一覧!$I$2:$I$3170,A1149)</f>
        <v>4</v>
      </c>
    </row>
    <row r="1150" customFormat="false" ht="23.85" hidden="false" customHeight="false" outlineLevel="0" collapsed="false">
      <c r="A1150" s="13" t="s">
        <v>13190</v>
      </c>
      <c r="B1150" s="15" t="s">
        <v>13191</v>
      </c>
      <c r="C1150" s="13" t="s">
        <v>13192</v>
      </c>
      <c r="D1150" s="13" t="s">
        <v>13193</v>
      </c>
      <c r="E1150" s="13" t="s">
        <v>53</v>
      </c>
      <c r="F1150" s="14"/>
      <c r="G1150" s="14" t="n">
        <f aca="false">COUNTIF(カード一覧!$I$2:$I$3170,A1150)</f>
        <v>1</v>
      </c>
    </row>
    <row r="1151" customFormat="false" ht="23.85" hidden="false" customHeight="false" outlineLevel="0" collapsed="false">
      <c r="A1151" s="13" t="s">
        <v>19983</v>
      </c>
      <c r="B1151" s="15" t="s">
        <v>19984</v>
      </c>
      <c r="C1151" s="13" t="s">
        <v>19985</v>
      </c>
      <c r="D1151" s="13" t="s">
        <v>19986</v>
      </c>
      <c r="E1151" s="13" t="s">
        <v>53</v>
      </c>
      <c r="F1151" s="14"/>
      <c r="G1151" s="14" t="n">
        <f aca="false">COUNTIF(カード一覧!$I$2:$I$3170,A1151)</f>
        <v>0</v>
      </c>
    </row>
    <row r="1152" customFormat="false" ht="23.85" hidden="false" customHeight="false" outlineLevel="0" collapsed="false">
      <c r="A1152" s="13" t="s">
        <v>13197</v>
      </c>
      <c r="B1152" s="15" t="s">
        <v>13198</v>
      </c>
      <c r="C1152" s="13" t="s">
        <v>13199</v>
      </c>
      <c r="D1152" s="13" t="s">
        <v>13200</v>
      </c>
      <c r="E1152" s="13" t="s">
        <v>53</v>
      </c>
      <c r="F1152" s="14"/>
      <c r="G1152" s="14" t="n">
        <f aca="false">COUNTIF(カード一覧!$I$2:$I$3170,A1152)</f>
        <v>1</v>
      </c>
    </row>
    <row r="1153" customFormat="false" ht="23.85" hidden="false" customHeight="false" outlineLevel="0" collapsed="false">
      <c r="A1153" s="13" t="s">
        <v>13232</v>
      </c>
      <c r="B1153" s="15" t="s">
        <v>13233</v>
      </c>
      <c r="C1153" s="13" t="s">
        <v>13234</v>
      </c>
      <c r="D1153" s="13" t="s">
        <v>13235</v>
      </c>
      <c r="E1153" s="13" t="s">
        <v>53</v>
      </c>
      <c r="F1153" s="14"/>
      <c r="G1153" s="14" t="n">
        <f aca="false">COUNTIF(カード一覧!$I$2:$I$3170,A1153)</f>
        <v>1</v>
      </c>
    </row>
    <row r="1154" customFormat="false" ht="23.85" hidden="false" customHeight="false" outlineLevel="0" collapsed="false">
      <c r="A1154" s="13" t="s">
        <v>13226</v>
      </c>
      <c r="B1154" s="15" t="s">
        <v>13227</v>
      </c>
      <c r="C1154" s="13" t="s">
        <v>13228</v>
      </c>
      <c r="D1154" s="13" t="s">
        <v>13229</v>
      </c>
      <c r="E1154" s="13" t="s">
        <v>53</v>
      </c>
      <c r="F1154" s="14"/>
      <c r="G1154" s="14" t="n">
        <f aca="false">COUNTIF(カード一覧!$I$2:$I$3170,A1154)</f>
        <v>1</v>
      </c>
    </row>
    <row r="1155" customFormat="false" ht="23.85" hidden="false" customHeight="false" outlineLevel="0" collapsed="false">
      <c r="A1155" s="13" t="s">
        <v>13242</v>
      </c>
      <c r="B1155" s="15" t="s">
        <v>13243</v>
      </c>
      <c r="C1155" s="13" t="s">
        <v>13244</v>
      </c>
      <c r="D1155" s="13" t="s">
        <v>13245</v>
      </c>
      <c r="E1155" s="13" t="s">
        <v>53</v>
      </c>
      <c r="F1155" s="14"/>
      <c r="G1155" s="14" t="n">
        <f aca="false">COUNTIF(カード一覧!$I$2:$I$3170,A1155)</f>
        <v>1</v>
      </c>
    </row>
    <row r="1156" customFormat="false" ht="23.85" hidden="false" customHeight="false" outlineLevel="0" collapsed="false">
      <c r="A1156" s="13" t="s">
        <v>13249</v>
      </c>
      <c r="B1156" s="15" t="s">
        <v>13250</v>
      </c>
      <c r="C1156" s="13" t="s">
        <v>13251</v>
      </c>
      <c r="D1156" s="13" t="s">
        <v>13252</v>
      </c>
      <c r="E1156" s="13" t="s">
        <v>53</v>
      </c>
      <c r="F1156" s="14"/>
      <c r="G1156" s="14" t="n">
        <f aca="false">COUNTIF(カード一覧!$I$2:$I$3170,A1156)</f>
        <v>1</v>
      </c>
    </row>
    <row r="1157" customFormat="false" ht="23.85" hidden="false" customHeight="false" outlineLevel="0" collapsed="false">
      <c r="A1157" s="13" t="s">
        <v>13261</v>
      </c>
      <c r="B1157" s="15" t="s">
        <v>13262</v>
      </c>
      <c r="C1157" s="13" t="s">
        <v>13263</v>
      </c>
      <c r="D1157" s="13" t="s">
        <v>13264</v>
      </c>
      <c r="E1157" s="13" t="s">
        <v>53</v>
      </c>
      <c r="F1157" s="14"/>
      <c r="G1157" s="14" t="n">
        <f aca="false">COUNTIF(カード一覧!$I$2:$I$3170,A1157)</f>
        <v>1</v>
      </c>
    </row>
    <row r="1158" customFormat="false" ht="23.85" hidden="false" customHeight="false" outlineLevel="0" collapsed="false">
      <c r="A1158" s="13" t="s">
        <v>13268</v>
      </c>
      <c r="B1158" s="15" t="s">
        <v>13269</v>
      </c>
      <c r="C1158" s="13" t="s">
        <v>13270</v>
      </c>
      <c r="D1158" s="13" t="s">
        <v>13271</v>
      </c>
      <c r="E1158" s="13" t="s">
        <v>53</v>
      </c>
      <c r="F1158" s="14"/>
      <c r="G1158" s="14" t="n">
        <f aca="false">COUNTIF(カード一覧!$I$2:$I$3170,A1158)</f>
        <v>1</v>
      </c>
    </row>
    <row r="1159" customFormat="false" ht="23.85" hidden="false" customHeight="false" outlineLevel="0" collapsed="false">
      <c r="A1159" s="13" t="s">
        <v>13218</v>
      </c>
      <c r="B1159" s="15" t="s">
        <v>13219</v>
      </c>
      <c r="C1159" s="13" t="s">
        <v>13220</v>
      </c>
      <c r="D1159" s="13" t="s">
        <v>13221</v>
      </c>
      <c r="E1159" s="13" t="s">
        <v>53</v>
      </c>
      <c r="F1159" s="14"/>
      <c r="G1159" s="14" t="n">
        <f aca="false">COUNTIF(カード一覧!$I$2:$I$3170,A1159)</f>
        <v>1</v>
      </c>
    </row>
    <row r="1160" customFormat="false" ht="23.85" hidden="false" customHeight="false" outlineLevel="0" collapsed="false">
      <c r="A1160" s="13" t="s">
        <v>19987</v>
      </c>
      <c r="B1160" s="15" t="s">
        <v>19988</v>
      </c>
      <c r="C1160" s="13" t="s">
        <v>19989</v>
      </c>
      <c r="D1160" s="13" t="s">
        <v>19990</v>
      </c>
      <c r="E1160" s="13" t="s">
        <v>53</v>
      </c>
      <c r="F1160" s="14"/>
      <c r="G1160" s="14" t="n">
        <f aca="false">COUNTIF(カード一覧!$I$2:$I$3170,A1160)</f>
        <v>0</v>
      </c>
    </row>
    <row r="1161" customFormat="false" ht="23.85" hidden="false" customHeight="false" outlineLevel="0" collapsed="false">
      <c r="A1161" s="13" t="s">
        <v>13284</v>
      </c>
      <c r="B1161" s="15" t="s">
        <v>13285</v>
      </c>
      <c r="C1161" s="13" t="s">
        <v>13286</v>
      </c>
      <c r="D1161" s="13" t="s">
        <v>13287</v>
      </c>
      <c r="E1161" s="13" t="s">
        <v>52</v>
      </c>
      <c r="F1161" s="14"/>
      <c r="G1161" s="14" t="n">
        <f aca="false">COUNTIF(カード一覧!$I$2:$I$3170,A1161)</f>
        <v>1</v>
      </c>
    </row>
    <row r="1162" customFormat="false" ht="23.85" hidden="false" customHeight="false" outlineLevel="0" collapsed="false">
      <c r="A1162" s="13" t="s">
        <v>13277</v>
      </c>
      <c r="B1162" s="15" t="s">
        <v>13278</v>
      </c>
      <c r="C1162" s="13" t="s">
        <v>13279</v>
      </c>
      <c r="D1162" s="13" t="s">
        <v>13280</v>
      </c>
      <c r="E1162" s="13" t="s">
        <v>53</v>
      </c>
      <c r="F1162" s="14"/>
      <c r="G1162" s="14" t="n">
        <f aca="false">COUNTIF(カード一覧!$I$2:$I$3170,A1162)</f>
        <v>1</v>
      </c>
    </row>
    <row r="1163" customFormat="false" ht="23.85" hidden="false" customHeight="false" outlineLevel="0" collapsed="false">
      <c r="A1163" s="13" t="s">
        <v>13293</v>
      </c>
      <c r="B1163" s="15" t="s">
        <v>13294</v>
      </c>
      <c r="C1163" s="13" t="s">
        <v>13295</v>
      </c>
      <c r="D1163" s="13" t="s">
        <v>13296</v>
      </c>
      <c r="E1163" s="13" t="s">
        <v>53</v>
      </c>
      <c r="F1163" s="14"/>
      <c r="G1163" s="14" t="n">
        <f aca="false">COUNTIF(カード一覧!$I$2:$I$3170,A1163)</f>
        <v>1</v>
      </c>
    </row>
    <row r="1164" customFormat="false" ht="23.85" hidden="false" customHeight="false" outlineLevel="0" collapsed="false">
      <c r="A1164" s="13" t="s">
        <v>13299</v>
      </c>
      <c r="B1164" s="15" t="s">
        <v>13300</v>
      </c>
      <c r="C1164" s="13" t="s">
        <v>13301</v>
      </c>
      <c r="D1164" s="13" t="s">
        <v>13302</v>
      </c>
      <c r="E1164" s="13" t="s">
        <v>53</v>
      </c>
      <c r="F1164" s="14"/>
      <c r="G1164" s="14" t="n">
        <f aca="false">COUNTIF(カード一覧!$I$2:$I$3170,A1164)</f>
        <v>1</v>
      </c>
    </row>
    <row r="1165" customFormat="false" ht="23.85" hidden="false" customHeight="false" outlineLevel="0" collapsed="false">
      <c r="A1165" s="13" t="s">
        <v>13307</v>
      </c>
      <c r="B1165" s="15" t="s">
        <v>13308</v>
      </c>
      <c r="C1165" s="13" t="s">
        <v>13309</v>
      </c>
      <c r="D1165" s="13" t="s">
        <v>13310</v>
      </c>
      <c r="E1165" s="13" t="s">
        <v>53</v>
      </c>
      <c r="F1165" s="14"/>
      <c r="G1165" s="14" t="n">
        <f aca="false">COUNTIF(カード一覧!$I$2:$I$3170,A1165)</f>
        <v>1</v>
      </c>
    </row>
    <row r="1166" customFormat="false" ht="23.85" hidden="false" customHeight="false" outlineLevel="0" collapsed="false">
      <c r="A1166" s="13" t="s">
        <v>13314</v>
      </c>
      <c r="B1166" s="15" t="s">
        <v>13315</v>
      </c>
      <c r="C1166" s="13" t="s">
        <v>13316</v>
      </c>
      <c r="D1166" s="13" t="s">
        <v>13317</v>
      </c>
      <c r="E1166" s="13" t="s">
        <v>53</v>
      </c>
      <c r="F1166" s="14"/>
      <c r="G1166" s="14" t="n">
        <f aca="false">COUNTIF(カード一覧!$I$2:$I$3170,A1166)</f>
        <v>1</v>
      </c>
    </row>
    <row r="1167" customFormat="false" ht="23.85" hidden="false" customHeight="false" outlineLevel="0" collapsed="false">
      <c r="A1167" s="13" t="s">
        <v>13323</v>
      </c>
      <c r="B1167" s="15" t="s">
        <v>13324</v>
      </c>
      <c r="C1167" s="13" t="s">
        <v>13325</v>
      </c>
      <c r="D1167" s="13" t="s">
        <v>13326</v>
      </c>
      <c r="E1167" s="13" t="s">
        <v>53</v>
      </c>
      <c r="F1167" s="14"/>
      <c r="G1167" s="14" t="n">
        <f aca="false">COUNTIF(カード一覧!$I$2:$I$3170,A1167)</f>
        <v>1</v>
      </c>
    </row>
    <row r="1168" customFormat="false" ht="23.85" hidden="false" customHeight="false" outlineLevel="0" collapsed="false">
      <c r="A1168" s="13" t="s">
        <v>13330</v>
      </c>
      <c r="B1168" s="15" t="s">
        <v>13331</v>
      </c>
      <c r="C1168" s="13" t="s">
        <v>13332</v>
      </c>
      <c r="D1168" s="13" t="s">
        <v>13333</v>
      </c>
      <c r="E1168" s="13" t="s">
        <v>53</v>
      </c>
      <c r="F1168" s="14"/>
      <c r="G1168" s="14" t="n">
        <f aca="false">COUNTIF(カード一覧!$I$2:$I$3170,A1168)</f>
        <v>1</v>
      </c>
    </row>
    <row r="1169" customFormat="false" ht="23.85" hidden="false" customHeight="false" outlineLevel="0" collapsed="false">
      <c r="A1169" s="13" t="s">
        <v>13338</v>
      </c>
      <c r="B1169" s="15" t="s">
        <v>13339</v>
      </c>
      <c r="C1169" s="13" t="s">
        <v>13340</v>
      </c>
      <c r="D1169" s="13" t="s">
        <v>13341</v>
      </c>
      <c r="E1169" s="13" t="s">
        <v>53</v>
      </c>
      <c r="F1169" s="14"/>
      <c r="G1169" s="14" t="n">
        <f aca="false">COUNTIF(カード一覧!$I$2:$I$3170,A1169)</f>
        <v>1</v>
      </c>
    </row>
    <row r="1170" customFormat="false" ht="23.85" hidden="false" customHeight="false" outlineLevel="0" collapsed="false">
      <c r="A1170" s="13" t="s">
        <v>19991</v>
      </c>
      <c r="B1170" s="15" t="s">
        <v>19992</v>
      </c>
      <c r="C1170" s="13" t="s">
        <v>19993</v>
      </c>
      <c r="D1170" s="13" t="s">
        <v>19994</v>
      </c>
      <c r="E1170" s="13" t="s">
        <v>53</v>
      </c>
      <c r="F1170" s="14"/>
      <c r="G1170" s="14" t="n">
        <f aca="false">COUNTIF(カード一覧!$I$2:$I$3170,A1170)</f>
        <v>0</v>
      </c>
    </row>
    <row r="1171" customFormat="false" ht="23.85" hidden="false" customHeight="false" outlineLevel="0" collapsed="false">
      <c r="A1171" s="13" t="s">
        <v>13351</v>
      </c>
      <c r="B1171" s="15" t="s">
        <v>13352</v>
      </c>
      <c r="C1171" s="13" t="s">
        <v>13353</v>
      </c>
      <c r="D1171" s="13" t="s">
        <v>13354</v>
      </c>
      <c r="E1171" s="13" t="s">
        <v>53</v>
      </c>
      <c r="F1171" s="14"/>
      <c r="G1171" s="14" t="n">
        <f aca="false">COUNTIF(カード一覧!$I$2:$I$3170,A1171)</f>
        <v>1</v>
      </c>
    </row>
    <row r="1172" customFormat="false" ht="23.85" hidden="false" customHeight="false" outlineLevel="0" collapsed="false">
      <c r="A1172" s="13" t="s">
        <v>13361</v>
      </c>
      <c r="B1172" s="15" t="s">
        <v>13362</v>
      </c>
      <c r="C1172" s="13" t="s">
        <v>13363</v>
      </c>
      <c r="D1172" s="13" t="s">
        <v>13364</v>
      </c>
      <c r="E1172" s="13" t="s">
        <v>53</v>
      </c>
      <c r="F1172" s="14"/>
      <c r="G1172" s="14" t="n">
        <f aca="false">COUNTIF(カード一覧!$I$2:$I$3170,A1172)</f>
        <v>1</v>
      </c>
    </row>
    <row r="1173" customFormat="false" ht="23.85" hidden="false" customHeight="false" outlineLevel="0" collapsed="false">
      <c r="A1173" s="13" t="s">
        <v>13369</v>
      </c>
      <c r="B1173" s="15" t="s">
        <v>13370</v>
      </c>
      <c r="C1173" s="13" t="s">
        <v>13371</v>
      </c>
      <c r="D1173" s="13" t="s">
        <v>13372</v>
      </c>
      <c r="E1173" s="13" t="s">
        <v>53</v>
      </c>
      <c r="F1173" s="14"/>
      <c r="G1173" s="14" t="n">
        <f aca="false">COUNTIF(カード一覧!$I$2:$I$3170,A1173)</f>
        <v>1</v>
      </c>
    </row>
    <row r="1174" customFormat="false" ht="35.05" hidden="false" customHeight="false" outlineLevel="0" collapsed="false">
      <c r="A1174" s="13" t="s">
        <v>13376</v>
      </c>
      <c r="B1174" s="15" t="s">
        <v>13377</v>
      </c>
      <c r="C1174" s="13" t="s">
        <v>13378</v>
      </c>
      <c r="D1174" s="13" t="s">
        <v>13379</v>
      </c>
      <c r="E1174" s="13" t="s">
        <v>53</v>
      </c>
      <c r="F1174" s="14"/>
      <c r="G1174" s="14" t="n">
        <f aca="false">COUNTIF(カード一覧!$I$2:$I$3170,A1174)</f>
        <v>1</v>
      </c>
    </row>
    <row r="1175" customFormat="false" ht="23.85" hidden="false" customHeight="false" outlineLevel="0" collapsed="false">
      <c r="A1175" s="13" t="s">
        <v>13383</v>
      </c>
      <c r="B1175" s="15" t="s">
        <v>13384</v>
      </c>
      <c r="C1175" s="13" t="s">
        <v>13385</v>
      </c>
      <c r="D1175" s="13" t="s">
        <v>13386</v>
      </c>
      <c r="E1175" s="13" t="s">
        <v>53</v>
      </c>
      <c r="F1175" s="14"/>
      <c r="G1175" s="14" t="n">
        <f aca="false">COUNTIF(カード一覧!$I$2:$I$3170,A1175)</f>
        <v>1</v>
      </c>
    </row>
    <row r="1176" customFormat="false" ht="23.85" hidden="false" customHeight="false" outlineLevel="0" collapsed="false">
      <c r="A1176" s="13" t="s">
        <v>13391</v>
      </c>
      <c r="B1176" s="15" t="s">
        <v>13392</v>
      </c>
      <c r="C1176" s="13" t="s">
        <v>13393</v>
      </c>
      <c r="D1176" s="13" t="s">
        <v>13394</v>
      </c>
      <c r="E1176" s="13" t="s">
        <v>52</v>
      </c>
      <c r="F1176" s="14"/>
      <c r="G1176" s="14" t="n">
        <f aca="false">COUNTIF(カード一覧!$I$2:$I$3170,A1176)</f>
        <v>2</v>
      </c>
    </row>
    <row r="1177" customFormat="false" ht="46.25" hidden="false" customHeight="false" outlineLevel="0" collapsed="false">
      <c r="A1177" s="13" t="s">
        <v>13401</v>
      </c>
      <c r="B1177" s="15" t="s">
        <v>13402</v>
      </c>
      <c r="C1177" s="13" t="s">
        <v>13403</v>
      </c>
      <c r="D1177" s="13" t="s">
        <v>13404</v>
      </c>
      <c r="E1177" s="13" t="s">
        <v>53</v>
      </c>
      <c r="F1177" s="14"/>
      <c r="G1177" s="14" t="n">
        <f aca="false">COUNTIF(カード一覧!$I$2:$I$3170,A1177)</f>
        <v>1</v>
      </c>
    </row>
    <row r="1178" customFormat="false" ht="35.05" hidden="false" customHeight="false" outlineLevel="0" collapsed="false">
      <c r="A1178" s="13" t="s">
        <v>13409</v>
      </c>
      <c r="B1178" s="15" t="s">
        <v>13410</v>
      </c>
      <c r="C1178" s="13" t="s">
        <v>13411</v>
      </c>
      <c r="D1178" s="13" t="s">
        <v>13412</v>
      </c>
      <c r="E1178" s="13" t="s">
        <v>53</v>
      </c>
      <c r="F1178" s="14"/>
      <c r="G1178" s="14" t="n">
        <f aca="false">COUNTIF(カード一覧!$I$2:$I$3170,A1178)</f>
        <v>2</v>
      </c>
    </row>
    <row r="1179" customFormat="false" ht="35.05" hidden="false" customHeight="false" outlineLevel="0" collapsed="false">
      <c r="A1179" s="13" t="s">
        <v>13419</v>
      </c>
      <c r="B1179" s="15" t="s">
        <v>13420</v>
      </c>
      <c r="C1179" s="13" t="s">
        <v>13421</v>
      </c>
      <c r="D1179" s="13" t="s">
        <v>13422</v>
      </c>
      <c r="E1179" s="13" t="s">
        <v>53</v>
      </c>
      <c r="F1179" s="14"/>
      <c r="G1179" s="14" t="n">
        <f aca="false">COUNTIF(カード一覧!$I$2:$I$3170,A1179)</f>
        <v>1</v>
      </c>
    </row>
    <row r="1180" customFormat="false" ht="23.85" hidden="false" customHeight="false" outlineLevel="0" collapsed="false">
      <c r="A1180" s="13" t="s">
        <v>13428</v>
      </c>
      <c r="B1180" s="15" t="s">
        <v>13429</v>
      </c>
      <c r="C1180" s="13" t="s">
        <v>13430</v>
      </c>
      <c r="D1180" s="13" t="s">
        <v>13431</v>
      </c>
      <c r="E1180" s="13" t="s">
        <v>53</v>
      </c>
      <c r="F1180" s="14"/>
      <c r="G1180" s="14" t="n">
        <f aca="false">COUNTIF(カード一覧!$I$2:$I$3170,A1180)</f>
        <v>1</v>
      </c>
    </row>
    <row r="1181" customFormat="false" ht="23.85" hidden="false" customHeight="false" outlineLevel="0" collapsed="false">
      <c r="A1181" s="13" t="s">
        <v>13438</v>
      </c>
      <c r="B1181" s="15" t="s">
        <v>13439</v>
      </c>
      <c r="C1181" s="13" t="s">
        <v>13440</v>
      </c>
      <c r="D1181" s="13" t="s">
        <v>13441</v>
      </c>
      <c r="E1181" s="13" t="s">
        <v>53</v>
      </c>
      <c r="F1181" s="14"/>
      <c r="G1181" s="14" t="n">
        <f aca="false">COUNTIF(カード一覧!$I$2:$I$3170,A1181)</f>
        <v>1</v>
      </c>
    </row>
    <row r="1182" customFormat="false" ht="23.85" hidden="false" customHeight="false" outlineLevel="0" collapsed="false">
      <c r="A1182" s="13" t="s">
        <v>13455</v>
      </c>
      <c r="B1182" s="15" t="s">
        <v>13456</v>
      </c>
      <c r="C1182" s="13" t="s">
        <v>13457</v>
      </c>
      <c r="D1182" s="13" t="s">
        <v>13458</v>
      </c>
      <c r="E1182" s="13" t="s">
        <v>53</v>
      </c>
      <c r="F1182" s="14"/>
      <c r="G1182" s="14" t="n">
        <f aca="false">COUNTIF(カード一覧!$I$2:$I$3170,A1182)</f>
        <v>1</v>
      </c>
    </row>
    <row r="1183" customFormat="false" ht="23.85" hidden="false" customHeight="false" outlineLevel="0" collapsed="false">
      <c r="A1183" s="13" t="s">
        <v>13470</v>
      </c>
      <c r="B1183" s="15" t="s">
        <v>13471</v>
      </c>
      <c r="C1183" s="13" t="s">
        <v>13472</v>
      </c>
      <c r="D1183" s="13" t="s">
        <v>13473</v>
      </c>
      <c r="E1183" s="13" t="s">
        <v>53</v>
      </c>
      <c r="F1183" s="14"/>
      <c r="G1183" s="14" t="n">
        <f aca="false">COUNTIF(カード一覧!$I$2:$I$3170,A1183)</f>
        <v>1</v>
      </c>
    </row>
    <row r="1184" customFormat="false" ht="23.85" hidden="false" customHeight="false" outlineLevel="0" collapsed="false">
      <c r="A1184" s="13" t="s">
        <v>13479</v>
      </c>
      <c r="B1184" s="15" t="s">
        <v>13480</v>
      </c>
      <c r="C1184" s="13" t="s">
        <v>13481</v>
      </c>
      <c r="D1184" s="13" t="s">
        <v>13482</v>
      </c>
      <c r="E1184" s="13" t="s">
        <v>53</v>
      </c>
      <c r="F1184" s="14"/>
      <c r="G1184" s="14" t="n">
        <f aca="false">COUNTIF(カード一覧!$I$2:$I$3170,A1184)</f>
        <v>1</v>
      </c>
    </row>
    <row r="1185" customFormat="false" ht="23.85" hidden="false" customHeight="false" outlineLevel="0" collapsed="false">
      <c r="A1185" s="13" t="s">
        <v>13488</v>
      </c>
      <c r="B1185" s="15" t="s">
        <v>13489</v>
      </c>
      <c r="C1185" s="13" t="s">
        <v>13490</v>
      </c>
      <c r="D1185" s="13" t="s">
        <v>13491</v>
      </c>
      <c r="E1185" s="13" t="s">
        <v>53</v>
      </c>
      <c r="F1185" s="14"/>
      <c r="G1185" s="14" t="n">
        <f aca="false">COUNTIF(カード一覧!$I$2:$I$3170,A1185)</f>
        <v>1</v>
      </c>
    </row>
    <row r="1186" customFormat="false" ht="23.85" hidden="false" customHeight="false" outlineLevel="0" collapsed="false">
      <c r="A1186" s="13" t="s">
        <v>13686</v>
      </c>
      <c r="B1186" s="15" t="s">
        <v>13687</v>
      </c>
      <c r="C1186" s="13" t="s">
        <v>13688</v>
      </c>
      <c r="D1186" s="13" t="s">
        <v>13689</v>
      </c>
      <c r="E1186" s="13" t="s">
        <v>53</v>
      </c>
      <c r="F1186" s="14"/>
      <c r="G1186" s="14" t="n">
        <f aca="false">COUNTIF(カード一覧!$I$2:$I$3170,A1186)</f>
        <v>2</v>
      </c>
    </row>
    <row r="1187" customFormat="false" ht="35.05" hidden="false" customHeight="false" outlineLevel="0" collapsed="false">
      <c r="A1187" s="13" t="s">
        <v>13697</v>
      </c>
      <c r="B1187" s="15" t="s">
        <v>13698</v>
      </c>
      <c r="C1187" s="13" t="s">
        <v>13699</v>
      </c>
      <c r="D1187" s="13" t="s">
        <v>13700</v>
      </c>
      <c r="E1187" s="13" t="s">
        <v>53</v>
      </c>
      <c r="F1187" s="14"/>
      <c r="G1187" s="14" t="n">
        <f aca="false">COUNTIF(カード一覧!$I$2:$I$3170,A1187)</f>
        <v>1</v>
      </c>
    </row>
    <row r="1188" customFormat="false" ht="23.85" hidden="false" customHeight="false" outlineLevel="0" collapsed="false">
      <c r="A1188" s="13" t="s">
        <v>13498</v>
      </c>
      <c r="B1188" s="15" t="s">
        <v>13499</v>
      </c>
      <c r="C1188" s="13" t="s">
        <v>13500</v>
      </c>
      <c r="D1188" s="13" t="s">
        <v>13501</v>
      </c>
      <c r="E1188" s="13" t="s">
        <v>53</v>
      </c>
      <c r="F1188" s="14"/>
      <c r="G1188" s="14" t="n">
        <f aca="false">COUNTIF(カード一覧!$I$2:$I$3170,A1188)</f>
        <v>1</v>
      </c>
    </row>
    <row r="1189" customFormat="false" ht="23.85" hidden="false" customHeight="false" outlineLevel="0" collapsed="false">
      <c r="A1189" s="13" t="s">
        <v>13507</v>
      </c>
      <c r="B1189" s="15" t="s">
        <v>13508</v>
      </c>
      <c r="C1189" s="13" t="s">
        <v>13509</v>
      </c>
      <c r="D1189" s="13" t="s">
        <v>13510</v>
      </c>
      <c r="E1189" s="13" t="s">
        <v>56</v>
      </c>
      <c r="F1189" s="14"/>
      <c r="G1189" s="14" t="n">
        <f aca="false">COUNTIF(カード一覧!$I$2:$I$3170,A1189)</f>
        <v>1</v>
      </c>
    </row>
    <row r="1190" customFormat="false" ht="23.85" hidden="false" customHeight="false" outlineLevel="0" collapsed="false">
      <c r="A1190" s="13" t="s">
        <v>13516</v>
      </c>
      <c r="B1190" s="15" t="s">
        <v>13517</v>
      </c>
      <c r="C1190" s="13" t="s">
        <v>13518</v>
      </c>
      <c r="D1190" s="13" t="s">
        <v>13519</v>
      </c>
      <c r="E1190" s="13" t="s">
        <v>56</v>
      </c>
      <c r="F1190" s="14"/>
      <c r="G1190" s="14" t="n">
        <f aca="false">COUNTIF(カード一覧!$I$2:$I$3170,A1190)</f>
        <v>1</v>
      </c>
    </row>
    <row r="1191" customFormat="false" ht="35.05" hidden="false" customHeight="false" outlineLevel="0" collapsed="false">
      <c r="A1191" s="13" t="s">
        <v>13525</v>
      </c>
      <c r="B1191" s="15" t="s">
        <v>13526</v>
      </c>
      <c r="C1191" s="13" t="s">
        <v>13527</v>
      </c>
      <c r="D1191" s="13" t="s">
        <v>13528</v>
      </c>
      <c r="E1191" s="13" t="s">
        <v>53</v>
      </c>
      <c r="F1191" s="14"/>
      <c r="G1191" s="14" t="n">
        <f aca="false">COUNTIF(カード一覧!$I$2:$I$3170,A1191)</f>
        <v>1</v>
      </c>
    </row>
    <row r="1192" customFormat="false" ht="23.85" hidden="false" customHeight="false" outlineLevel="0" collapsed="false">
      <c r="A1192" s="13" t="s">
        <v>13534</v>
      </c>
      <c r="B1192" s="15" t="s">
        <v>13535</v>
      </c>
      <c r="C1192" s="13" t="s">
        <v>13536</v>
      </c>
      <c r="D1192" s="13" t="s">
        <v>13537</v>
      </c>
      <c r="E1192" s="13" t="s">
        <v>56</v>
      </c>
      <c r="F1192" s="14"/>
      <c r="G1192" s="14" t="n">
        <f aca="false">COUNTIF(カード一覧!$I$2:$I$3170,A1192)</f>
        <v>1</v>
      </c>
    </row>
    <row r="1193" customFormat="false" ht="44" hidden="false" customHeight="false" outlineLevel="0" collapsed="false">
      <c r="A1193" s="13" t="s">
        <v>13542</v>
      </c>
      <c r="B1193" s="16" t="s">
        <v>13543</v>
      </c>
      <c r="C1193" s="14"/>
      <c r="D1193" s="14"/>
      <c r="E1193" s="13" t="s">
        <v>54</v>
      </c>
      <c r="F1193" s="14"/>
      <c r="G1193" s="14" t="n">
        <f aca="false">COUNTIF(カード一覧!$I$2:$I$3170,A1193)</f>
        <v>1</v>
      </c>
    </row>
    <row r="1194" customFormat="false" ht="29.85" hidden="false" customHeight="false" outlineLevel="0" collapsed="false">
      <c r="A1194" s="13" t="s">
        <v>13547</v>
      </c>
      <c r="B1194" s="16" t="s">
        <v>13548</v>
      </c>
      <c r="C1194" s="14"/>
      <c r="D1194" s="14"/>
      <c r="E1194" s="13" t="s">
        <v>54</v>
      </c>
      <c r="F1194" s="14"/>
      <c r="G1194" s="14" t="n">
        <f aca="false">COUNTIF(カード一覧!$I$2:$I$3170,A1194)</f>
        <v>1</v>
      </c>
    </row>
    <row r="1195" customFormat="false" ht="29.85" hidden="false" customHeight="false" outlineLevel="0" collapsed="false">
      <c r="A1195" s="13" t="s">
        <v>13554</v>
      </c>
      <c r="B1195" s="16" t="s">
        <v>13555</v>
      </c>
      <c r="C1195" s="14"/>
      <c r="D1195" s="14"/>
      <c r="E1195" s="13" t="s">
        <v>53</v>
      </c>
      <c r="F1195" s="14"/>
      <c r="G1195" s="14" t="n">
        <f aca="false">COUNTIF(カード一覧!$I$2:$I$3170,A1195)</f>
        <v>4</v>
      </c>
    </row>
    <row r="1196" customFormat="false" ht="35.05" hidden="false" customHeight="false" outlineLevel="0" collapsed="false">
      <c r="A1196" s="13" t="s">
        <v>13567</v>
      </c>
      <c r="B1196" s="15" t="s">
        <v>13568</v>
      </c>
      <c r="C1196" s="13" t="s">
        <v>13569</v>
      </c>
      <c r="D1196" s="13" t="s">
        <v>13570</v>
      </c>
      <c r="E1196" s="13" t="s">
        <v>53</v>
      </c>
      <c r="F1196" s="14"/>
      <c r="G1196" s="14" t="n">
        <f aca="false">COUNTIF(カード一覧!$I$2:$I$3170,A1196)</f>
        <v>1</v>
      </c>
    </row>
    <row r="1197" customFormat="false" ht="35.05" hidden="false" customHeight="false" outlineLevel="0" collapsed="false">
      <c r="A1197" s="13" t="s">
        <v>13577</v>
      </c>
      <c r="B1197" s="15" t="s">
        <v>13578</v>
      </c>
      <c r="C1197" s="13" t="s">
        <v>13579</v>
      </c>
      <c r="D1197" s="13" t="s">
        <v>13580</v>
      </c>
      <c r="E1197" s="13" t="s">
        <v>52</v>
      </c>
      <c r="F1197" s="14"/>
      <c r="G1197" s="14" t="n">
        <f aca="false">COUNTIF(カード一覧!$I$2:$I$3170,A1197)</f>
        <v>2</v>
      </c>
    </row>
    <row r="1198" customFormat="false" ht="35.05" hidden="false" customHeight="false" outlineLevel="0" collapsed="false">
      <c r="A1198" s="13" t="s">
        <v>13589</v>
      </c>
      <c r="B1198" s="15" t="s">
        <v>13590</v>
      </c>
      <c r="C1198" s="13" t="s">
        <v>13591</v>
      </c>
      <c r="D1198" s="13" t="s">
        <v>13592</v>
      </c>
      <c r="E1198" s="13" t="s">
        <v>53</v>
      </c>
      <c r="F1198" s="14"/>
      <c r="G1198" s="14" t="n">
        <f aca="false">COUNTIF(カード一覧!$I$2:$I$3170,A1198)</f>
        <v>2</v>
      </c>
    </row>
    <row r="1199" customFormat="false" ht="23.85" hidden="false" customHeight="false" outlineLevel="0" collapsed="false">
      <c r="A1199" s="13" t="s">
        <v>13601</v>
      </c>
      <c r="B1199" s="15" t="s">
        <v>13602</v>
      </c>
      <c r="C1199" s="13" t="s">
        <v>13603</v>
      </c>
      <c r="D1199" s="13" t="s">
        <v>13604</v>
      </c>
      <c r="E1199" s="13" t="s">
        <v>53</v>
      </c>
      <c r="F1199" s="14"/>
      <c r="G1199" s="14" t="n">
        <f aca="false">COUNTIF(カード一覧!$I$2:$I$3170,A1199)</f>
        <v>1</v>
      </c>
    </row>
    <row r="1200" customFormat="false" ht="23.85" hidden="false" customHeight="false" outlineLevel="0" collapsed="false">
      <c r="A1200" s="13" t="s">
        <v>13608</v>
      </c>
      <c r="B1200" s="15" t="s">
        <v>13609</v>
      </c>
      <c r="C1200" s="13" t="s">
        <v>13610</v>
      </c>
      <c r="D1200" s="13" t="s">
        <v>13611</v>
      </c>
      <c r="E1200" s="13" t="s">
        <v>53</v>
      </c>
      <c r="F1200" s="14"/>
      <c r="G1200" s="14" t="n">
        <f aca="false">COUNTIF(カード一覧!$I$2:$I$3170,A1200)</f>
        <v>1</v>
      </c>
    </row>
    <row r="1201" customFormat="false" ht="35.05" hidden="false" customHeight="false" outlineLevel="0" collapsed="false">
      <c r="A1201" s="13" t="s">
        <v>13617</v>
      </c>
      <c r="B1201" s="15" t="s">
        <v>13618</v>
      </c>
      <c r="C1201" s="13" t="s">
        <v>13619</v>
      </c>
      <c r="D1201" s="13" t="s">
        <v>13620</v>
      </c>
      <c r="E1201" s="13" t="s">
        <v>53</v>
      </c>
      <c r="F1201" s="14"/>
      <c r="G1201" s="14" t="n">
        <f aca="false">COUNTIF(カード一覧!$I$2:$I$3170,A1201)</f>
        <v>1</v>
      </c>
    </row>
    <row r="1202" customFormat="false" ht="35.05" hidden="false" customHeight="false" outlineLevel="0" collapsed="false">
      <c r="A1202" s="13" t="s">
        <v>13626</v>
      </c>
      <c r="B1202" s="15" t="s">
        <v>13627</v>
      </c>
      <c r="C1202" s="13" t="s">
        <v>13628</v>
      </c>
      <c r="D1202" s="13" t="s">
        <v>13629</v>
      </c>
      <c r="E1202" s="13" t="s">
        <v>53</v>
      </c>
      <c r="F1202" s="14"/>
      <c r="G1202" s="14" t="n">
        <f aca="false">COUNTIF(カード一覧!$I$2:$I$3170,A1202)</f>
        <v>1</v>
      </c>
    </row>
    <row r="1203" customFormat="false" ht="35.05" hidden="false" customHeight="false" outlineLevel="0" collapsed="false">
      <c r="A1203" s="13" t="s">
        <v>13636</v>
      </c>
      <c r="B1203" s="15" t="s">
        <v>13637</v>
      </c>
      <c r="C1203" s="13" t="s">
        <v>13638</v>
      </c>
      <c r="D1203" s="13" t="s">
        <v>13639</v>
      </c>
      <c r="E1203" s="13" t="s">
        <v>53</v>
      </c>
      <c r="F1203" s="14"/>
      <c r="G1203" s="14" t="n">
        <f aca="false">COUNTIF(カード一覧!$I$2:$I$3170,A1203)</f>
        <v>2</v>
      </c>
    </row>
    <row r="1204" customFormat="false" ht="23.85" hidden="false" customHeight="false" outlineLevel="0" collapsed="false">
      <c r="A1204" s="13" t="s">
        <v>13648</v>
      </c>
      <c r="B1204" s="15" t="s">
        <v>13649</v>
      </c>
      <c r="C1204" s="13" t="s">
        <v>13650</v>
      </c>
      <c r="D1204" s="13" t="s">
        <v>13651</v>
      </c>
      <c r="E1204" s="13" t="s">
        <v>56</v>
      </c>
      <c r="F1204" s="14"/>
      <c r="G1204" s="14" t="n">
        <f aca="false">COUNTIF(カード一覧!$I$2:$I$3170,A1204)</f>
        <v>1</v>
      </c>
    </row>
    <row r="1205" customFormat="false" ht="23.85" hidden="false" customHeight="false" outlineLevel="0" collapsed="false">
      <c r="A1205" s="13" t="s">
        <v>13658</v>
      </c>
      <c r="B1205" s="15" t="s">
        <v>13659</v>
      </c>
      <c r="C1205" s="14"/>
      <c r="D1205" s="13" t="s">
        <v>13660</v>
      </c>
      <c r="E1205" s="13" t="s">
        <v>53</v>
      </c>
      <c r="F1205" s="14"/>
      <c r="G1205" s="14" t="n">
        <f aca="false">COUNTIF(カード一覧!$I$2:$I$3170,A1205)</f>
        <v>2</v>
      </c>
    </row>
    <row r="1206" customFormat="false" ht="23.85" hidden="false" customHeight="false" outlineLevel="0" collapsed="false">
      <c r="A1206" s="13" t="s">
        <v>13670</v>
      </c>
      <c r="B1206" s="15" t="s">
        <v>13671</v>
      </c>
      <c r="C1206" s="14"/>
      <c r="D1206" s="13" t="s">
        <v>13672</v>
      </c>
      <c r="E1206" s="13" t="s">
        <v>53</v>
      </c>
      <c r="F1206" s="14"/>
      <c r="G1206" s="14" t="n">
        <f aca="false">COUNTIF(カード一覧!$I$2:$I$3170,A1206)</f>
        <v>1</v>
      </c>
    </row>
    <row r="1207" customFormat="false" ht="23.85" hidden="false" customHeight="false" outlineLevel="0" collapsed="false">
      <c r="A1207" s="13" t="s">
        <v>13678</v>
      </c>
      <c r="B1207" s="15" t="s">
        <v>13679</v>
      </c>
      <c r="C1207" s="13" t="s">
        <v>13680</v>
      </c>
      <c r="D1207" s="13" t="s">
        <v>13681</v>
      </c>
      <c r="E1207" s="13" t="s">
        <v>53</v>
      </c>
      <c r="F1207" s="14"/>
      <c r="G1207" s="14" t="n">
        <f aca="false">COUNTIF(カード一覧!$I$2:$I$3170,A1207)</f>
        <v>1</v>
      </c>
    </row>
    <row r="1208" customFormat="false" ht="23.85" hidden="false" customHeight="false" outlineLevel="0" collapsed="false">
      <c r="A1208" s="13" t="s">
        <v>13707</v>
      </c>
      <c r="B1208" s="15" t="s">
        <v>13708</v>
      </c>
      <c r="C1208" s="13" t="s">
        <v>13709</v>
      </c>
      <c r="D1208" s="13" t="s">
        <v>13710</v>
      </c>
      <c r="E1208" s="13" t="s">
        <v>53</v>
      </c>
      <c r="F1208" s="14"/>
      <c r="G1208" s="14" t="n">
        <f aca="false">COUNTIF(カード一覧!$I$2:$I$3170,A1208)</f>
        <v>1</v>
      </c>
    </row>
    <row r="1209" customFormat="false" ht="23.85" hidden="false" customHeight="false" outlineLevel="0" collapsed="false">
      <c r="A1209" s="13" t="s">
        <v>13714</v>
      </c>
      <c r="B1209" s="15" t="s">
        <v>13715</v>
      </c>
      <c r="C1209" s="13" t="s">
        <v>13716</v>
      </c>
      <c r="D1209" s="13" t="s">
        <v>13717</v>
      </c>
      <c r="E1209" s="13" t="s">
        <v>53</v>
      </c>
      <c r="F1209" s="14"/>
      <c r="G1209" s="14" t="n">
        <f aca="false">COUNTIF(カード一覧!$I$2:$I$3170,A1209)</f>
        <v>1</v>
      </c>
    </row>
    <row r="1210" customFormat="false" ht="29.85" hidden="false" customHeight="false" outlineLevel="0" collapsed="false">
      <c r="A1210" s="13" t="s">
        <v>13721</v>
      </c>
      <c r="B1210" s="16" t="s">
        <v>13722</v>
      </c>
      <c r="C1210" s="14"/>
      <c r="D1210" s="14"/>
      <c r="E1210" s="13" t="s">
        <v>53</v>
      </c>
      <c r="F1210" s="14"/>
      <c r="G1210" s="14" t="n">
        <f aca="false">COUNTIF(カード一覧!$I$2:$I$3170,A1210)</f>
        <v>1</v>
      </c>
    </row>
    <row r="1211" customFormat="false" ht="15" hidden="false" customHeight="false" outlineLevel="0" collapsed="false">
      <c r="A1211" s="13" t="s">
        <v>13726</v>
      </c>
      <c r="B1211" s="15" t="s">
        <v>13727</v>
      </c>
      <c r="C1211" s="13" t="s">
        <v>13728</v>
      </c>
      <c r="D1211" s="13" t="s">
        <v>13729</v>
      </c>
      <c r="E1211" s="13" t="s">
        <v>53</v>
      </c>
      <c r="F1211" s="14"/>
      <c r="G1211" s="14" t="n">
        <f aca="false">COUNTIF(カード一覧!$I$2:$I$3170,A1211)</f>
        <v>1</v>
      </c>
    </row>
    <row r="1212" customFormat="false" ht="23.85" hidden="false" customHeight="false" outlineLevel="0" collapsed="false">
      <c r="A1212" s="13" t="s">
        <v>13733</v>
      </c>
      <c r="B1212" s="15" t="s">
        <v>13734</v>
      </c>
      <c r="C1212" s="13" t="s">
        <v>13735</v>
      </c>
      <c r="D1212" s="13" t="s">
        <v>13736</v>
      </c>
      <c r="E1212" s="13" t="s">
        <v>53</v>
      </c>
      <c r="F1212" s="14"/>
      <c r="G1212" s="14" t="n">
        <f aca="false">COUNTIF(カード一覧!$I$2:$I$3170,A1212)</f>
        <v>1</v>
      </c>
    </row>
    <row r="1213" customFormat="false" ht="29.85" hidden="false" customHeight="false" outlineLevel="0" collapsed="false">
      <c r="A1213" s="13" t="s">
        <v>13740</v>
      </c>
      <c r="B1213" s="16" t="s">
        <v>13741</v>
      </c>
      <c r="C1213" s="14"/>
      <c r="D1213" s="14"/>
      <c r="E1213" s="13" t="s">
        <v>54</v>
      </c>
      <c r="F1213" s="14"/>
      <c r="G1213" s="14" t="n">
        <f aca="false">COUNTIF(カード一覧!$I$2:$I$3170,A1213)</f>
        <v>1</v>
      </c>
    </row>
    <row r="1214" customFormat="false" ht="29.85" hidden="false" customHeight="false" outlineLevel="0" collapsed="false">
      <c r="A1214" s="13" t="s">
        <v>13745</v>
      </c>
      <c r="B1214" s="16" t="s">
        <v>13746</v>
      </c>
      <c r="C1214" s="14"/>
      <c r="D1214" s="14"/>
      <c r="E1214" s="13" t="s">
        <v>54</v>
      </c>
      <c r="F1214" s="14"/>
      <c r="G1214" s="14" t="n">
        <f aca="false">COUNTIF(カード一覧!$I$2:$I$3170,A1214)</f>
        <v>1</v>
      </c>
    </row>
    <row r="1215" customFormat="false" ht="23.85" hidden="false" customHeight="false" outlineLevel="0" collapsed="false">
      <c r="A1215" s="13" t="s">
        <v>13750</v>
      </c>
      <c r="B1215" s="15" t="s">
        <v>13751</v>
      </c>
      <c r="C1215" s="13" t="s">
        <v>13752</v>
      </c>
      <c r="D1215" s="13" t="s">
        <v>13753</v>
      </c>
      <c r="E1215" s="13" t="s">
        <v>52</v>
      </c>
      <c r="F1215" s="14"/>
      <c r="G1215" s="14" t="n">
        <f aca="false">COUNTIF(カード一覧!$I$2:$I$3170,A1215)</f>
        <v>1</v>
      </c>
    </row>
    <row r="1216" customFormat="false" ht="23.85" hidden="false" customHeight="false" outlineLevel="0" collapsed="false">
      <c r="A1216" s="13" t="s">
        <v>13760</v>
      </c>
      <c r="B1216" s="15" t="s">
        <v>13761</v>
      </c>
      <c r="C1216" s="13" t="s">
        <v>13762</v>
      </c>
      <c r="D1216" s="13" t="s">
        <v>13763</v>
      </c>
      <c r="E1216" s="13" t="s">
        <v>53</v>
      </c>
      <c r="F1216" s="14"/>
      <c r="G1216" s="14" t="n">
        <f aca="false">COUNTIF(カード一覧!$I$2:$I$3170,A1216)</f>
        <v>1</v>
      </c>
    </row>
    <row r="1217" customFormat="false" ht="23.85" hidden="false" customHeight="false" outlineLevel="0" collapsed="false">
      <c r="A1217" s="13" t="s">
        <v>13768</v>
      </c>
      <c r="B1217" s="15" t="s">
        <v>13769</v>
      </c>
      <c r="C1217" s="13" t="s">
        <v>13228</v>
      </c>
      <c r="D1217" s="13" t="s">
        <v>13229</v>
      </c>
      <c r="E1217" s="13" t="s">
        <v>53</v>
      </c>
      <c r="F1217" s="14"/>
      <c r="G1217" s="14" t="n">
        <f aca="false">COUNTIF(カード一覧!$I$2:$I$3170,A1217)</f>
        <v>1</v>
      </c>
    </row>
    <row r="1218" customFormat="false" ht="23.85" hidden="false" customHeight="false" outlineLevel="0" collapsed="false">
      <c r="A1218" s="13" t="s">
        <v>13773</v>
      </c>
      <c r="B1218" s="15" t="s">
        <v>13774</v>
      </c>
      <c r="C1218" s="13" t="s">
        <v>13775</v>
      </c>
      <c r="D1218" s="13" t="s">
        <v>13776</v>
      </c>
      <c r="E1218" s="13" t="s">
        <v>52</v>
      </c>
      <c r="F1218" s="14"/>
      <c r="G1218" s="14" t="n">
        <f aca="false">COUNTIF(カード一覧!$I$2:$I$3170,A1218)</f>
        <v>1</v>
      </c>
    </row>
    <row r="1219" customFormat="false" ht="23.85" hidden="false" customHeight="false" outlineLevel="0" collapsed="false">
      <c r="A1219" s="13" t="s">
        <v>13783</v>
      </c>
      <c r="B1219" s="15" t="s">
        <v>13784</v>
      </c>
      <c r="C1219" s="13" t="s">
        <v>13785</v>
      </c>
      <c r="D1219" s="13" t="s">
        <v>13786</v>
      </c>
      <c r="E1219" s="13" t="s">
        <v>52</v>
      </c>
      <c r="F1219" s="14"/>
      <c r="G1219" s="14" t="n">
        <f aca="false">COUNTIF(カード一覧!$I$2:$I$3170,A1219)</f>
        <v>2</v>
      </c>
    </row>
    <row r="1220" customFormat="false" ht="23.85" hidden="false" customHeight="false" outlineLevel="0" collapsed="false">
      <c r="A1220" s="13" t="s">
        <v>13795</v>
      </c>
      <c r="B1220" s="15" t="s">
        <v>13796</v>
      </c>
      <c r="C1220" s="13" t="s">
        <v>13797</v>
      </c>
      <c r="D1220" s="13" t="s">
        <v>13798</v>
      </c>
      <c r="E1220" s="13" t="s">
        <v>53</v>
      </c>
      <c r="F1220" s="14"/>
      <c r="G1220" s="14" t="n">
        <f aca="false">COUNTIF(カード一覧!$I$2:$I$3170,A1220)</f>
        <v>1</v>
      </c>
    </row>
    <row r="1221" customFormat="false" ht="23.85" hidden="false" customHeight="false" outlineLevel="0" collapsed="false">
      <c r="A1221" s="13" t="s">
        <v>13802</v>
      </c>
      <c r="B1221" s="15" t="s">
        <v>13803</v>
      </c>
      <c r="C1221" s="13" t="s">
        <v>13804</v>
      </c>
      <c r="D1221" s="13" t="s">
        <v>13805</v>
      </c>
      <c r="E1221" s="13" t="s">
        <v>53</v>
      </c>
      <c r="F1221" s="14"/>
      <c r="G1221" s="14" t="n">
        <f aca="false">COUNTIF(カード一覧!$I$2:$I$3170,A1221)</f>
        <v>1</v>
      </c>
    </row>
    <row r="1222" customFormat="false" ht="23.85" hidden="false" customHeight="false" outlineLevel="0" collapsed="false">
      <c r="A1222" s="13" t="s">
        <v>13812</v>
      </c>
      <c r="B1222" s="15" t="s">
        <v>13813</v>
      </c>
      <c r="C1222" s="13" t="s">
        <v>13814</v>
      </c>
      <c r="D1222" s="13" t="s">
        <v>13815</v>
      </c>
      <c r="E1222" s="13" t="s">
        <v>53</v>
      </c>
      <c r="F1222" s="14"/>
      <c r="G1222" s="14" t="n">
        <f aca="false">COUNTIF(カード一覧!$I$2:$I$3170,A1222)</f>
        <v>1</v>
      </c>
    </row>
    <row r="1223" customFormat="false" ht="29.85" hidden="false" customHeight="false" outlineLevel="0" collapsed="false">
      <c r="A1223" s="13" t="s">
        <v>13829</v>
      </c>
      <c r="B1223" s="16" t="s">
        <v>13830</v>
      </c>
      <c r="C1223" s="14"/>
      <c r="D1223" s="14"/>
      <c r="E1223" s="13" t="s">
        <v>53</v>
      </c>
      <c r="F1223" s="14"/>
      <c r="G1223" s="14" t="n">
        <f aca="false">COUNTIF(カード一覧!$I$2:$I$3170,A1223)</f>
        <v>1</v>
      </c>
    </row>
    <row r="1224" customFormat="false" ht="23.85" hidden="false" customHeight="false" outlineLevel="0" collapsed="false">
      <c r="A1224" s="13" t="s">
        <v>13834</v>
      </c>
      <c r="B1224" s="15" t="s">
        <v>13835</v>
      </c>
      <c r="C1224" s="13" t="s">
        <v>13836</v>
      </c>
      <c r="D1224" s="13" t="s">
        <v>13837</v>
      </c>
      <c r="E1224" s="13" t="s">
        <v>53</v>
      </c>
      <c r="F1224" s="14"/>
      <c r="G1224" s="14" t="n">
        <f aca="false">COUNTIF(カード一覧!$I$2:$I$3170,A1224)</f>
        <v>1</v>
      </c>
    </row>
    <row r="1225" customFormat="false" ht="35.05" hidden="false" customHeight="false" outlineLevel="0" collapsed="false">
      <c r="A1225" s="13" t="s">
        <v>13822</v>
      </c>
      <c r="B1225" s="15" t="s">
        <v>13823</v>
      </c>
      <c r="C1225" s="13" t="s">
        <v>13824</v>
      </c>
      <c r="D1225" s="13" t="s">
        <v>13825</v>
      </c>
      <c r="E1225" s="13" t="s">
        <v>53</v>
      </c>
      <c r="F1225" s="14"/>
      <c r="G1225" s="14" t="n">
        <f aca="false">COUNTIF(カード一覧!$I$2:$I$3170,A1225)</f>
        <v>2</v>
      </c>
    </row>
    <row r="1226" customFormat="false" ht="15" hidden="false" customHeight="false" outlineLevel="0" collapsed="false">
      <c r="A1226" s="13" t="s">
        <v>13846</v>
      </c>
      <c r="B1226" s="15" t="s">
        <v>13847</v>
      </c>
      <c r="C1226" s="13" t="s">
        <v>13848</v>
      </c>
      <c r="D1226" s="13" t="s">
        <v>13849</v>
      </c>
      <c r="E1226" s="13" t="s">
        <v>53</v>
      </c>
      <c r="F1226" s="14"/>
      <c r="G1226" s="14" t="n">
        <f aca="false">COUNTIF(カード一覧!$I$2:$I$3170,A1226)</f>
        <v>1</v>
      </c>
    </row>
    <row r="1227" customFormat="false" ht="23.85" hidden="false" customHeight="false" outlineLevel="0" collapsed="false">
      <c r="A1227" s="13" t="s">
        <v>13853</v>
      </c>
      <c r="B1227" s="15" t="s">
        <v>13854</v>
      </c>
      <c r="C1227" s="13" t="s">
        <v>13855</v>
      </c>
      <c r="D1227" s="13" t="s">
        <v>13856</v>
      </c>
      <c r="E1227" s="13" t="s">
        <v>53</v>
      </c>
      <c r="F1227" s="14"/>
      <c r="G1227" s="14" t="n">
        <f aca="false">COUNTIF(カード一覧!$I$2:$I$3170,A1227)</f>
        <v>1</v>
      </c>
    </row>
    <row r="1228" customFormat="false" ht="35.05" hidden="false" customHeight="false" outlineLevel="0" collapsed="false">
      <c r="A1228" s="13" t="s">
        <v>13860</v>
      </c>
      <c r="B1228" s="15" t="s">
        <v>13861</v>
      </c>
      <c r="C1228" s="13" t="s">
        <v>13862</v>
      </c>
      <c r="D1228" s="13" t="s">
        <v>13863</v>
      </c>
      <c r="E1228" s="13" t="s">
        <v>53</v>
      </c>
      <c r="F1228" s="14"/>
      <c r="G1228" s="14" t="n">
        <f aca="false">COUNTIF(カード一覧!$I$2:$I$3170,A1228)</f>
        <v>2</v>
      </c>
    </row>
    <row r="1229" customFormat="false" ht="23.85" hidden="false" customHeight="false" outlineLevel="0" collapsed="false">
      <c r="A1229" s="13" t="s">
        <v>13869</v>
      </c>
      <c r="B1229" s="15" t="s">
        <v>13870</v>
      </c>
      <c r="C1229" s="13" t="s">
        <v>13871</v>
      </c>
      <c r="D1229" s="13" t="s">
        <v>13872</v>
      </c>
      <c r="E1229" s="13" t="s">
        <v>53</v>
      </c>
      <c r="F1229" s="14"/>
      <c r="G1229" s="14" t="n">
        <f aca="false">COUNTIF(カード一覧!$I$2:$I$3170,A1229)</f>
        <v>1</v>
      </c>
    </row>
    <row r="1230" customFormat="false" ht="23.85" hidden="false" customHeight="false" outlineLevel="0" collapsed="false">
      <c r="A1230" s="13" t="s">
        <v>13878</v>
      </c>
      <c r="B1230" s="15" t="s">
        <v>13879</v>
      </c>
      <c r="C1230" s="13" t="s">
        <v>13880</v>
      </c>
      <c r="D1230" s="13" t="s">
        <v>13881</v>
      </c>
      <c r="E1230" s="13" t="s">
        <v>53</v>
      </c>
      <c r="F1230" s="14"/>
      <c r="G1230" s="14" t="n">
        <f aca="false">COUNTIF(カード一覧!$I$2:$I$3170,A1230)</f>
        <v>1</v>
      </c>
    </row>
    <row r="1231" customFormat="false" ht="35.05" hidden="false" customHeight="false" outlineLevel="0" collapsed="false">
      <c r="A1231" s="13" t="s">
        <v>13887</v>
      </c>
      <c r="B1231" s="15" t="s">
        <v>13888</v>
      </c>
      <c r="C1231" s="13" t="s">
        <v>13889</v>
      </c>
      <c r="D1231" s="13" t="s">
        <v>13890</v>
      </c>
      <c r="E1231" s="13" t="s">
        <v>53</v>
      </c>
      <c r="F1231" s="14"/>
      <c r="G1231" s="14" t="n">
        <f aca="false">COUNTIF(カード一覧!$I$2:$I$3170,A1231)</f>
        <v>1</v>
      </c>
    </row>
    <row r="1232" customFormat="false" ht="23.85" hidden="false" customHeight="false" outlineLevel="0" collapsed="false">
      <c r="A1232" s="13" t="s">
        <v>13894</v>
      </c>
      <c r="B1232" s="15" t="s">
        <v>13895</v>
      </c>
      <c r="C1232" s="13" t="s">
        <v>13896</v>
      </c>
      <c r="D1232" s="13" t="s">
        <v>13897</v>
      </c>
      <c r="E1232" s="13" t="s">
        <v>53</v>
      </c>
      <c r="F1232" s="14"/>
      <c r="G1232" s="14" t="n">
        <f aca="false">COUNTIF(カード一覧!$I$2:$I$3170,A1232)</f>
        <v>1</v>
      </c>
    </row>
    <row r="1233" customFormat="false" ht="15" hidden="false" customHeight="false" outlineLevel="0" collapsed="false">
      <c r="A1233" s="13" t="s">
        <v>13904</v>
      </c>
      <c r="B1233" s="15" t="s">
        <v>13905</v>
      </c>
      <c r="C1233" s="13" t="s">
        <v>13906</v>
      </c>
      <c r="D1233" s="13" t="s">
        <v>13907</v>
      </c>
      <c r="E1233" s="13" t="s">
        <v>56</v>
      </c>
      <c r="F1233" s="14"/>
      <c r="G1233" s="14" t="n">
        <f aca="false">COUNTIF(カード一覧!$I$2:$I$3170,A1233)</f>
        <v>1</v>
      </c>
    </row>
    <row r="1234" customFormat="false" ht="23.85" hidden="false" customHeight="false" outlineLevel="0" collapsed="false">
      <c r="A1234" s="13" t="s">
        <v>13913</v>
      </c>
      <c r="B1234" s="15" t="s">
        <v>13914</v>
      </c>
      <c r="C1234" s="13" t="s">
        <v>13915</v>
      </c>
      <c r="D1234" s="13" t="s">
        <v>13916</v>
      </c>
      <c r="E1234" s="13" t="s">
        <v>56</v>
      </c>
      <c r="F1234" s="14"/>
      <c r="G1234" s="14" t="n">
        <f aca="false">COUNTIF(カード一覧!$I$2:$I$3170,A1234)</f>
        <v>1</v>
      </c>
    </row>
    <row r="1235" customFormat="false" ht="23.85" hidden="false" customHeight="false" outlineLevel="0" collapsed="false">
      <c r="A1235" s="13" t="s">
        <v>13920</v>
      </c>
      <c r="B1235" s="15" t="s">
        <v>13921</v>
      </c>
      <c r="C1235" s="13" t="s">
        <v>13922</v>
      </c>
      <c r="D1235" s="13" t="s">
        <v>13923</v>
      </c>
      <c r="E1235" s="13" t="s">
        <v>56</v>
      </c>
      <c r="F1235" s="14"/>
      <c r="G1235" s="14" t="n">
        <f aca="false">COUNTIF(カード一覧!$I$2:$I$3170,A1235)</f>
        <v>1</v>
      </c>
    </row>
    <row r="1236" customFormat="false" ht="23.85" hidden="false" customHeight="false" outlineLevel="0" collapsed="false">
      <c r="A1236" s="13" t="s">
        <v>13929</v>
      </c>
      <c r="B1236" s="15" t="s">
        <v>13930</v>
      </c>
      <c r="C1236" s="13" t="s">
        <v>13931</v>
      </c>
      <c r="D1236" s="13" t="s">
        <v>13932</v>
      </c>
      <c r="E1236" s="13" t="s">
        <v>56</v>
      </c>
      <c r="F1236" s="14"/>
      <c r="G1236" s="14" t="n">
        <f aca="false">COUNTIF(カード一覧!$I$2:$I$3170,A1236)</f>
        <v>1</v>
      </c>
    </row>
    <row r="1237" customFormat="false" ht="23.85" hidden="false" customHeight="false" outlineLevel="0" collapsed="false">
      <c r="A1237" s="13" t="s">
        <v>13938</v>
      </c>
      <c r="B1237" s="15" t="s">
        <v>13939</v>
      </c>
      <c r="C1237" s="13" t="s">
        <v>13940</v>
      </c>
      <c r="D1237" s="13" t="s">
        <v>13941</v>
      </c>
      <c r="E1237" s="13" t="s">
        <v>52</v>
      </c>
      <c r="F1237" s="14"/>
      <c r="G1237" s="14" t="n">
        <f aca="false">COUNTIF(カード一覧!$I$2:$I$3170,A1237)</f>
        <v>1</v>
      </c>
    </row>
    <row r="1238" customFormat="false" ht="23.85" hidden="false" customHeight="false" outlineLevel="0" collapsed="false">
      <c r="A1238" s="13" t="s">
        <v>13948</v>
      </c>
      <c r="B1238" s="15" t="s">
        <v>13949</v>
      </c>
      <c r="C1238" s="13" t="s">
        <v>13950</v>
      </c>
      <c r="D1238" s="13" t="s">
        <v>13951</v>
      </c>
      <c r="E1238" s="13" t="s">
        <v>52</v>
      </c>
      <c r="F1238" s="14"/>
      <c r="G1238" s="14" t="n">
        <f aca="false">COUNTIF(カード一覧!$I$2:$I$3170,A1238)</f>
        <v>1</v>
      </c>
    </row>
    <row r="1239" customFormat="false" ht="23.85" hidden="false" customHeight="false" outlineLevel="0" collapsed="false">
      <c r="A1239" s="13" t="s">
        <v>13956</v>
      </c>
      <c r="B1239" s="15" t="s">
        <v>13957</v>
      </c>
      <c r="C1239" s="13" t="s">
        <v>13958</v>
      </c>
      <c r="D1239" s="13" t="s">
        <v>13959</v>
      </c>
      <c r="E1239" s="13" t="s">
        <v>53</v>
      </c>
      <c r="F1239" s="14"/>
      <c r="G1239" s="14" t="n">
        <f aca="false">COUNTIF(カード一覧!$I$2:$I$3170,A1239)</f>
        <v>2</v>
      </c>
    </row>
    <row r="1240" customFormat="false" ht="23.85" hidden="false" customHeight="false" outlineLevel="0" collapsed="false">
      <c r="A1240" s="13" t="s">
        <v>13963</v>
      </c>
      <c r="B1240" s="15" t="s">
        <v>13964</v>
      </c>
      <c r="C1240" s="13" t="s">
        <v>13965</v>
      </c>
      <c r="D1240" s="13" t="s">
        <v>13966</v>
      </c>
      <c r="E1240" s="13" t="s">
        <v>56</v>
      </c>
      <c r="F1240" s="14"/>
      <c r="G1240" s="14" t="n">
        <f aca="false">COUNTIF(カード一覧!$I$2:$I$3170,A1240)</f>
        <v>1</v>
      </c>
    </row>
    <row r="1241" customFormat="false" ht="23.85" hidden="false" customHeight="false" outlineLevel="0" collapsed="false">
      <c r="A1241" s="13" t="s">
        <v>13972</v>
      </c>
      <c r="B1241" s="15" t="s">
        <v>13973</v>
      </c>
      <c r="C1241" s="13" t="s">
        <v>13974</v>
      </c>
      <c r="D1241" s="13" t="s">
        <v>13975</v>
      </c>
      <c r="E1241" s="13" t="s">
        <v>56</v>
      </c>
      <c r="F1241" s="14"/>
      <c r="G1241" s="14" t="n">
        <f aca="false">COUNTIF(カード一覧!$I$2:$I$3170,A1241)</f>
        <v>1</v>
      </c>
    </row>
    <row r="1242" customFormat="false" ht="23.85" hidden="false" customHeight="false" outlineLevel="0" collapsed="false">
      <c r="A1242" s="13" t="s">
        <v>13985</v>
      </c>
      <c r="B1242" s="15" t="s">
        <v>13986</v>
      </c>
      <c r="C1242" s="13" t="s">
        <v>13987</v>
      </c>
      <c r="D1242" s="13" t="s">
        <v>13988</v>
      </c>
      <c r="E1242" s="13" t="s">
        <v>53</v>
      </c>
      <c r="F1242" s="14"/>
      <c r="G1242" s="14" t="n">
        <f aca="false">COUNTIF(カード一覧!$I$2:$I$3170,A1242)</f>
        <v>1</v>
      </c>
    </row>
    <row r="1243" customFormat="false" ht="35.05" hidden="false" customHeight="false" outlineLevel="0" collapsed="false">
      <c r="A1243" s="13" t="s">
        <v>13994</v>
      </c>
      <c r="B1243" s="15" t="s">
        <v>13995</v>
      </c>
      <c r="C1243" s="13" t="s">
        <v>13996</v>
      </c>
      <c r="D1243" s="13" t="s">
        <v>13997</v>
      </c>
      <c r="E1243" s="13" t="s">
        <v>52</v>
      </c>
      <c r="F1243" s="14"/>
      <c r="G1243" s="14" t="n">
        <f aca="false">COUNTIF(カード一覧!$I$2:$I$3170,A1243)</f>
        <v>1</v>
      </c>
    </row>
    <row r="1244" customFormat="false" ht="15" hidden="false" customHeight="false" outlineLevel="0" collapsed="false">
      <c r="A1244" s="13" t="s">
        <v>14004</v>
      </c>
      <c r="B1244" s="16" t="s">
        <v>14005</v>
      </c>
      <c r="C1244" s="14"/>
      <c r="D1244" s="14"/>
      <c r="E1244" s="13" t="s">
        <v>54</v>
      </c>
      <c r="F1244" s="14"/>
      <c r="G1244" s="14" t="n">
        <f aca="false">COUNTIF(カード一覧!$I$2:$I$3170,A1244)</f>
        <v>1</v>
      </c>
    </row>
    <row r="1245" customFormat="false" ht="23.85" hidden="false" customHeight="false" outlineLevel="0" collapsed="false">
      <c r="A1245" s="13" t="s">
        <v>14012</v>
      </c>
      <c r="B1245" s="15" t="s">
        <v>14013</v>
      </c>
      <c r="C1245" s="13" t="s">
        <v>14014</v>
      </c>
      <c r="D1245" s="13" t="s">
        <v>14015</v>
      </c>
      <c r="E1245" s="13" t="s">
        <v>52</v>
      </c>
      <c r="F1245" s="14"/>
      <c r="G1245" s="14" t="n">
        <f aca="false">COUNTIF(カード一覧!$I$2:$I$3170,A1245)</f>
        <v>1</v>
      </c>
    </row>
    <row r="1246" customFormat="false" ht="23.85" hidden="false" customHeight="false" outlineLevel="0" collapsed="false">
      <c r="A1246" s="13" t="s">
        <v>14022</v>
      </c>
      <c r="B1246" s="15" t="s">
        <v>14023</v>
      </c>
      <c r="C1246" s="13" t="s">
        <v>14024</v>
      </c>
      <c r="D1246" s="13" t="s">
        <v>14025</v>
      </c>
      <c r="E1246" s="13" t="s">
        <v>52</v>
      </c>
      <c r="F1246" s="14"/>
      <c r="G1246" s="14" t="n">
        <f aca="false">COUNTIF(カード一覧!$I$2:$I$3170,A1246)</f>
        <v>1</v>
      </c>
    </row>
    <row r="1247" customFormat="false" ht="23.85" hidden="false" customHeight="false" outlineLevel="0" collapsed="false">
      <c r="A1247" s="13" t="s">
        <v>14032</v>
      </c>
      <c r="B1247" s="15" t="s">
        <v>14033</v>
      </c>
      <c r="C1247" s="13" t="s">
        <v>14034</v>
      </c>
      <c r="D1247" s="13" t="s">
        <v>14035</v>
      </c>
      <c r="E1247" s="13" t="s">
        <v>53</v>
      </c>
      <c r="F1247" s="14"/>
      <c r="G1247" s="14" t="n">
        <f aca="false">COUNTIF(カード一覧!$I$2:$I$3170,A1247)</f>
        <v>1</v>
      </c>
    </row>
    <row r="1248" customFormat="false" ht="35.05" hidden="false" customHeight="false" outlineLevel="0" collapsed="false">
      <c r="A1248" s="13" t="s">
        <v>14039</v>
      </c>
      <c r="B1248" s="15" t="s">
        <v>14040</v>
      </c>
      <c r="C1248" s="13" t="s">
        <v>14041</v>
      </c>
      <c r="D1248" s="13" t="s">
        <v>14042</v>
      </c>
      <c r="E1248" s="13" t="s">
        <v>56</v>
      </c>
      <c r="F1248" s="14"/>
      <c r="G1248" s="14" t="n">
        <f aca="false">COUNTIF(カード一覧!$I$2:$I$3170,A1248)</f>
        <v>2</v>
      </c>
    </row>
    <row r="1249" customFormat="false" ht="35.05" hidden="false" customHeight="false" outlineLevel="0" collapsed="false">
      <c r="A1249" s="13" t="s">
        <v>14046</v>
      </c>
      <c r="B1249" s="15" t="s">
        <v>14047</v>
      </c>
      <c r="C1249" s="13" t="s">
        <v>14048</v>
      </c>
      <c r="D1249" s="13" t="s">
        <v>14049</v>
      </c>
      <c r="E1249" s="13" t="s">
        <v>53</v>
      </c>
      <c r="F1249" s="14"/>
      <c r="G1249" s="14" t="n">
        <f aca="false">COUNTIF(カード一覧!$I$2:$I$3170,A1249)</f>
        <v>1</v>
      </c>
    </row>
    <row r="1250" customFormat="false" ht="23.85" hidden="false" customHeight="false" outlineLevel="0" collapsed="false">
      <c r="A1250" s="13" t="s">
        <v>14053</v>
      </c>
      <c r="B1250" s="15" t="s">
        <v>14054</v>
      </c>
      <c r="C1250" s="13" t="s">
        <v>14055</v>
      </c>
      <c r="D1250" s="13" t="s">
        <v>14056</v>
      </c>
      <c r="E1250" s="13" t="s">
        <v>53</v>
      </c>
      <c r="F1250" s="14"/>
      <c r="G1250" s="14" t="n">
        <f aca="false">COUNTIF(カード一覧!$I$2:$I$3170,A1250)</f>
        <v>1</v>
      </c>
    </row>
    <row r="1251" customFormat="false" ht="15" hidden="false" customHeight="false" outlineLevel="0" collapsed="false">
      <c r="A1251" s="13" t="s">
        <v>14065</v>
      </c>
      <c r="B1251" s="16" t="s">
        <v>14066</v>
      </c>
      <c r="C1251" s="14"/>
      <c r="D1251" s="14"/>
      <c r="E1251" s="13" t="s">
        <v>54</v>
      </c>
      <c r="F1251" s="14"/>
      <c r="G1251" s="14" t="n">
        <f aca="false">COUNTIF(カード一覧!$I$2:$I$3170,A1251)</f>
        <v>1</v>
      </c>
    </row>
    <row r="1252" customFormat="false" ht="23.85" hidden="false" customHeight="false" outlineLevel="0" collapsed="false">
      <c r="A1252" s="13" t="s">
        <v>14073</v>
      </c>
      <c r="B1252" s="15" t="s">
        <v>14074</v>
      </c>
      <c r="C1252" s="13" t="s">
        <v>14075</v>
      </c>
      <c r="D1252" s="13" t="s">
        <v>14076</v>
      </c>
      <c r="E1252" s="13" t="s">
        <v>53</v>
      </c>
      <c r="F1252" s="14"/>
      <c r="G1252" s="14" t="n">
        <f aca="false">COUNTIF(カード一覧!$I$2:$I$3170,A1252)</f>
        <v>1</v>
      </c>
    </row>
    <row r="1253" customFormat="false" ht="26.85" hidden="false" customHeight="false" outlineLevel="0" collapsed="false">
      <c r="A1253" s="13" t="s">
        <v>14080</v>
      </c>
      <c r="B1253" s="16" t="s">
        <v>14081</v>
      </c>
      <c r="C1253" s="14"/>
      <c r="D1253" s="14"/>
      <c r="E1253" s="13" t="s">
        <v>53</v>
      </c>
      <c r="F1253" s="14"/>
      <c r="G1253" s="14" t="n">
        <f aca="false">COUNTIF(カード一覧!$I$2:$I$3170,A1253)</f>
        <v>2</v>
      </c>
    </row>
    <row r="1254" customFormat="false" ht="35.05" hidden="false" customHeight="false" outlineLevel="0" collapsed="false">
      <c r="A1254" s="13" t="s">
        <v>14087</v>
      </c>
      <c r="B1254" s="15" t="s">
        <v>14088</v>
      </c>
      <c r="C1254" s="13" t="s">
        <v>14089</v>
      </c>
      <c r="D1254" s="13" t="s">
        <v>14090</v>
      </c>
      <c r="E1254" s="13" t="s">
        <v>56</v>
      </c>
      <c r="F1254" s="14"/>
      <c r="G1254" s="14" t="n">
        <f aca="false">COUNTIF(カード一覧!$I$2:$I$3170,A1254)</f>
        <v>2</v>
      </c>
    </row>
    <row r="1255" customFormat="false" ht="23.85" hidden="false" customHeight="false" outlineLevel="0" collapsed="false">
      <c r="A1255" s="13" t="s">
        <v>14099</v>
      </c>
      <c r="B1255" s="15" t="s">
        <v>14100</v>
      </c>
      <c r="C1255" s="13" t="s">
        <v>14101</v>
      </c>
      <c r="D1255" s="13" t="s">
        <v>14102</v>
      </c>
      <c r="E1255" s="13" t="s">
        <v>56</v>
      </c>
      <c r="F1255" s="14"/>
      <c r="G1255" s="14" t="n">
        <f aca="false">COUNTIF(カード一覧!$I$2:$I$3170,A1255)</f>
        <v>1</v>
      </c>
    </row>
    <row r="1256" customFormat="false" ht="23.85" hidden="false" customHeight="false" outlineLevel="0" collapsed="false">
      <c r="A1256" s="13" t="s">
        <v>14109</v>
      </c>
      <c r="B1256" s="15" t="s">
        <v>14110</v>
      </c>
      <c r="C1256" s="13" t="s">
        <v>14111</v>
      </c>
      <c r="D1256" s="13" t="s">
        <v>14112</v>
      </c>
      <c r="E1256" s="13" t="s">
        <v>53</v>
      </c>
      <c r="F1256" s="14"/>
      <c r="G1256" s="14" t="n">
        <f aca="false">COUNTIF(カード一覧!$I$2:$I$3170,A1256)</f>
        <v>1</v>
      </c>
    </row>
    <row r="1257" customFormat="false" ht="15" hidden="false" customHeight="false" outlineLevel="0" collapsed="false">
      <c r="A1257" s="13" t="s">
        <v>14118</v>
      </c>
      <c r="B1257" s="15" t="s">
        <v>14119</v>
      </c>
      <c r="C1257" s="13" t="s">
        <v>14120</v>
      </c>
      <c r="D1257" s="13" t="s">
        <v>14121</v>
      </c>
      <c r="E1257" s="13" t="s">
        <v>56</v>
      </c>
      <c r="F1257" s="14"/>
      <c r="G1257" s="14" t="n">
        <f aca="false">COUNTIF(カード一覧!$I$2:$I$3170,A1257)</f>
        <v>1</v>
      </c>
    </row>
    <row r="1258" customFormat="false" ht="23.85" hidden="false" customHeight="false" outlineLevel="0" collapsed="false">
      <c r="A1258" s="13" t="s">
        <v>14147</v>
      </c>
      <c r="B1258" s="15" t="s">
        <v>14148</v>
      </c>
      <c r="C1258" s="13" t="s">
        <v>14149</v>
      </c>
      <c r="D1258" s="13" t="s">
        <v>14150</v>
      </c>
      <c r="E1258" s="13" t="s">
        <v>56</v>
      </c>
      <c r="F1258" s="14"/>
      <c r="G1258" s="14" t="n">
        <f aca="false">COUNTIF(カード一覧!$I$2:$I$3170,A1258)</f>
        <v>1</v>
      </c>
    </row>
    <row r="1259" customFormat="false" ht="35.05" hidden="false" customHeight="false" outlineLevel="0" collapsed="false">
      <c r="A1259" s="13" t="s">
        <v>14128</v>
      </c>
      <c r="B1259" s="15" t="s">
        <v>14129</v>
      </c>
      <c r="C1259" s="13" t="s">
        <v>14130</v>
      </c>
      <c r="D1259" s="13" t="s">
        <v>14131</v>
      </c>
      <c r="E1259" s="13" t="s">
        <v>56</v>
      </c>
      <c r="F1259" s="14"/>
      <c r="G1259" s="14" t="n">
        <f aca="false">COUNTIF(カード一覧!$I$2:$I$3170,A1259)</f>
        <v>2</v>
      </c>
    </row>
    <row r="1260" customFormat="false" ht="29.85" hidden="false" customHeight="false" outlineLevel="0" collapsed="false">
      <c r="A1260" s="13" t="s">
        <v>14135</v>
      </c>
      <c r="B1260" s="16" t="s">
        <v>14136</v>
      </c>
      <c r="C1260" s="14"/>
      <c r="D1260" s="14"/>
      <c r="E1260" s="13" t="s">
        <v>53</v>
      </c>
      <c r="F1260" s="14"/>
      <c r="G1260" s="14" t="n">
        <f aca="false">COUNTIF(カード一覧!$I$2:$I$3170,A1260)</f>
        <v>2</v>
      </c>
    </row>
    <row r="1261" customFormat="false" ht="35.05" hidden="false" customHeight="false" outlineLevel="0" collapsed="false">
      <c r="A1261" s="13" t="s">
        <v>14140</v>
      </c>
      <c r="B1261" s="15" t="s">
        <v>14141</v>
      </c>
      <c r="C1261" s="13" t="s">
        <v>14142</v>
      </c>
      <c r="D1261" s="13" t="s">
        <v>14143</v>
      </c>
      <c r="E1261" s="13" t="s">
        <v>53</v>
      </c>
      <c r="F1261" s="14"/>
      <c r="G1261" s="14" t="n">
        <f aca="false">COUNTIF(カード一覧!$I$2:$I$3170,A1261)</f>
        <v>1</v>
      </c>
    </row>
    <row r="1262" customFormat="false" ht="23.85" hidden="false" customHeight="false" outlineLevel="0" collapsed="false">
      <c r="A1262" s="13" t="s">
        <v>14170</v>
      </c>
      <c r="B1262" s="15" t="s">
        <v>14171</v>
      </c>
      <c r="C1262" s="13" t="s">
        <v>14172</v>
      </c>
      <c r="D1262" s="13" t="s">
        <v>14173</v>
      </c>
      <c r="E1262" s="13" t="s">
        <v>53</v>
      </c>
      <c r="F1262" s="14"/>
      <c r="G1262" s="14" t="n">
        <f aca="false">COUNTIF(カード一覧!$I$2:$I$3170,A1262)</f>
        <v>2</v>
      </c>
    </row>
    <row r="1263" customFormat="false" ht="46.25" hidden="false" customHeight="false" outlineLevel="0" collapsed="false">
      <c r="A1263" s="13" t="s">
        <v>14154</v>
      </c>
      <c r="B1263" s="15" t="s">
        <v>14155</v>
      </c>
      <c r="C1263" s="13" t="s">
        <v>14156</v>
      </c>
      <c r="D1263" s="13" t="s">
        <v>14157</v>
      </c>
      <c r="E1263" s="13" t="s">
        <v>56</v>
      </c>
      <c r="F1263" s="14"/>
      <c r="G1263" s="14" t="n">
        <f aca="false">COUNTIF(カード一覧!$I$2:$I$3170,A1263)</f>
        <v>1</v>
      </c>
    </row>
    <row r="1264" customFormat="false" ht="35.05" hidden="false" customHeight="false" outlineLevel="0" collapsed="false">
      <c r="A1264" s="13" t="s">
        <v>14196</v>
      </c>
      <c r="B1264" s="15" t="s">
        <v>14197</v>
      </c>
      <c r="C1264" s="13" t="s">
        <v>14198</v>
      </c>
      <c r="D1264" s="13" t="s">
        <v>14199</v>
      </c>
      <c r="E1264" s="13" t="s">
        <v>53</v>
      </c>
      <c r="F1264" s="14"/>
      <c r="G1264" s="14" t="n">
        <f aca="false">COUNTIF(カード一覧!$I$2:$I$3170,A1264)</f>
        <v>1</v>
      </c>
    </row>
    <row r="1265" customFormat="false" ht="23.85" hidden="false" customHeight="false" outlineLevel="0" collapsed="false">
      <c r="A1265" s="13" t="s">
        <v>14189</v>
      </c>
      <c r="B1265" s="15" t="s">
        <v>14190</v>
      </c>
      <c r="C1265" s="13" t="s">
        <v>14191</v>
      </c>
      <c r="D1265" s="13" t="s">
        <v>14192</v>
      </c>
      <c r="E1265" s="13" t="s">
        <v>53</v>
      </c>
      <c r="F1265" s="14"/>
      <c r="G1265" s="14" t="n">
        <f aca="false">COUNTIF(カード一覧!$I$2:$I$3170,A1265)</f>
        <v>1</v>
      </c>
    </row>
    <row r="1266" customFormat="false" ht="23.85" hidden="false" customHeight="false" outlineLevel="0" collapsed="false">
      <c r="A1266" s="13" t="s">
        <v>14204</v>
      </c>
      <c r="B1266" s="15" t="s">
        <v>14205</v>
      </c>
      <c r="C1266" s="13" t="s">
        <v>14206</v>
      </c>
      <c r="D1266" s="13" t="s">
        <v>14207</v>
      </c>
      <c r="E1266" s="13" t="s">
        <v>56</v>
      </c>
      <c r="F1266" s="14"/>
      <c r="G1266" s="14" t="n">
        <f aca="false">COUNTIF(カード一覧!$I$2:$I$3170,A1266)</f>
        <v>1</v>
      </c>
    </row>
    <row r="1267" customFormat="false" ht="35.05" hidden="false" customHeight="false" outlineLevel="0" collapsed="false">
      <c r="A1267" s="13" t="s">
        <v>14211</v>
      </c>
      <c r="B1267" s="15" t="s">
        <v>14212</v>
      </c>
      <c r="C1267" s="13" t="s">
        <v>14213</v>
      </c>
      <c r="D1267" s="13" t="s">
        <v>14214</v>
      </c>
      <c r="E1267" s="13" t="s">
        <v>56</v>
      </c>
      <c r="F1267" s="14"/>
      <c r="G1267" s="14" t="n">
        <f aca="false">COUNTIF(カード一覧!$I$2:$I$3170,A1267)</f>
        <v>1</v>
      </c>
    </row>
    <row r="1268" customFormat="false" ht="23.85" hidden="false" customHeight="false" outlineLevel="0" collapsed="false">
      <c r="A1268" s="13" t="s">
        <v>14218</v>
      </c>
      <c r="B1268" s="15" t="s">
        <v>14219</v>
      </c>
      <c r="C1268" s="13" t="s">
        <v>14220</v>
      </c>
      <c r="D1268" s="13" t="s">
        <v>14221</v>
      </c>
      <c r="E1268" s="13" t="s">
        <v>53</v>
      </c>
      <c r="F1268" s="14"/>
      <c r="G1268" s="14" t="n">
        <f aca="false">COUNTIF(カード一覧!$I$2:$I$3170,A1268)</f>
        <v>1</v>
      </c>
    </row>
    <row r="1269" customFormat="false" ht="23.85" hidden="false" customHeight="false" outlineLevel="0" collapsed="false">
      <c r="A1269" s="13" t="s">
        <v>14225</v>
      </c>
      <c r="B1269" s="15" t="s">
        <v>14226</v>
      </c>
      <c r="C1269" s="13" t="s">
        <v>14227</v>
      </c>
      <c r="D1269" s="13" t="s">
        <v>14228</v>
      </c>
      <c r="E1269" s="13" t="s">
        <v>52</v>
      </c>
      <c r="F1269" s="14"/>
      <c r="G1269" s="14" t="n">
        <f aca="false">COUNTIF(カード一覧!$I$2:$I$3170,A1269)</f>
        <v>1</v>
      </c>
    </row>
    <row r="1270" customFormat="false" ht="29.85" hidden="false" customHeight="false" outlineLevel="0" collapsed="false">
      <c r="A1270" s="13" t="s">
        <v>14235</v>
      </c>
      <c r="B1270" s="16" t="s">
        <v>14236</v>
      </c>
      <c r="C1270" s="14"/>
      <c r="D1270" s="14"/>
      <c r="E1270" s="13" t="s">
        <v>53</v>
      </c>
      <c r="F1270" s="14"/>
      <c r="G1270" s="14" t="n">
        <f aca="false">COUNTIF(カード一覧!$I$2:$I$3170,A1270)</f>
        <v>3</v>
      </c>
    </row>
    <row r="1271" customFormat="false" ht="23.85" hidden="false" customHeight="false" outlineLevel="0" collapsed="false">
      <c r="A1271" s="13" t="s">
        <v>14240</v>
      </c>
      <c r="B1271" s="15" t="s">
        <v>14241</v>
      </c>
      <c r="C1271" s="13" t="s">
        <v>14242</v>
      </c>
      <c r="D1271" s="13" t="s">
        <v>14243</v>
      </c>
      <c r="E1271" s="13" t="s">
        <v>53</v>
      </c>
      <c r="F1271" s="14"/>
      <c r="G1271" s="14" t="n">
        <f aca="false">COUNTIF(カード一覧!$I$2:$I$3170,A1271)</f>
        <v>1</v>
      </c>
    </row>
    <row r="1272" customFormat="false" ht="35.05" hidden="false" customHeight="false" outlineLevel="0" collapsed="false">
      <c r="A1272" s="13" t="s">
        <v>14255</v>
      </c>
      <c r="B1272" s="15" t="s">
        <v>14256</v>
      </c>
      <c r="C1272" s="13" t="s">
        <v>14257</v>
      </c>
      <c r="D1272" s="13" t="s">
        <v>14258</v>
      </c>
      <c r="E1272" s="13" t="s">
        <v>52</v>
      </c>
      <c r="F1272" s="14"/>
      <c r="G1272" s="14" t="n">
        <f aca="false">COUNTIF(カード一覧!$I$2:$I$3170,A1272)</f>
        <v>1</v>
      </c>
    </row>
    <row r="1273" customFormat="false" ht="35.05" hidden="false" customHeight="false" outlineLevel="0" collapsed="false">
      <c r="A1273" s="13" t="s">
        <v>14262</v>
      </c>
      <c r="B1273" s="15" t="s">
        <v>14263</v>
      </c>
      <c r="C1273" s="13" t="s">
        <v>14264</v>
      </c>
      <c r="D1273" s="13" t="s">
        <v>14265</v>
      </c>
      <c r="E1273" s="13" t="s">
        <v>53</v>
      </c>
      <c r="F1273" s="14"/>
      <c r="G1273" s="14" t="n">
        <f aca="false">COUNTIF(カード一覧!$I$2:$I$3170,A1273)</f>
        <v>1</v>
      </c>
    </row>
    <row r="1274" customFormat="false" ht="35.05" hidden="false" customHeight="false" outlineLevel="0" collapsed="false">
      <c r="A1274" s="13" t="s">
        <v>14162</v>
      </c>
      <c r="B1274" s="15" t="s">
        <v>14163</v>
      </c>
      <c r="C1274" s="13" t="s">
        <v>14164</v>
      </c>
      <c r="D1274" s="13" t="s">
        <v>14165</v>
      </c>
      <c r="E1274" s="13" t="s">
        <v>52</v>
      </c>
      <c r="F1274" s="14"/>
      <c r="G1274" s="14" t="n">
        <f aca="false">COUNTIF(カード一覧!$I$2:$I$3170,A1274)</f>
        <v>2</v>
      </c>
    </row>
    <row r="1275" customFormat="false" ht="23.85" hidden="false" customHeight="false" outlineLevel="0" collapsed="false">
      <c r="A1275" s="13" t="s">
        <v>14285</v>
      </c>
      <c r="B1275" s="15" t="s">
        <v>14286</v>
      </c>
      <c r="C1275" s="13" t="s">
        <v>14287</v>
      </c>
      <c r="D1275" s="13" t="s">
        <v>14288</v>
      </c>
      <c r="E1275" s="13" t="s">
        <v>56</v>
      </c>
      <c r="F1275" s="14"/>
      <c r="G1275" s="14" t="n">
        <f aca="false">COUNTIF(カード一覧!$I$2:$I$3170,A1275)</f>
        <v>2</v>
      </c>
    </row>
    <row r="1276" customFormat="false" ht="23.85" hidden="false" customHeight="false" outlineLevel="0" collapsed="false">
      <c r="A1276" s="13" t="s">
        <v>14276</v>
      </c>
      <c r="B1276" s="15" t="s">
        <v>14277</v>
      </c>
      <c r="C1276" s="13" t="s">
        <v>14278</v>
      </c>
      <c r="D1276" s="13" t="s">
        <v>14279</v>
      </c>
      <c r="E1276" s="13" t="s">
        <v>53</v>
      </c>
      <c r="F1276" s="14"/>
      <c r="G1276" s="14" t="n">
        <f aca="false">COUNTIF(カード一覧!$I$2:$I$3170,A1276)</f>
        <v>1</v>
      </c>
    </row>
    <row r="1277" customFormat="false" ht="23.85" hidden="false" customHeight="false" outlineLevel="0" collapsed="false">
      <c r="A1277" s="13" t="s">
        <v>14384</v>
      </c>
      <c r="B1277" s="15" t="s">
        <v>14385</v>
      </c>
      <c r="C1277" s="13" t="s">
        <v>14386</v>
      </c>
      <c r="D1277" s="13" t="s">
        <v>14387</v>
      </c>
      <c r="E1277" s="13" t="s">
        <v>53</v>
      </c>
      <c r="F1277" s="14"/>
      <c r="G1277" s="14" t="n">
        <f aca="false">COUNTIF(カード一覧!$I$2:$I$3170,A1277)</f>
        <v>1</v>
      </c>
    </row>
    <row r="1278" customFormat="false" ht="23.85" hidden="false" customHeight="false" outlineLevel="0" collapsed="false">
      <c r="A1278" s="13" t="s">
        <v>14298</v>
      </c>
      <c r="B1278" s="15" t="s">
        <v>14299</v>
      </c>
      <c r="C1278" s="13" t="s">
        <v>14300</v>
      </c>
      <c r="D1278" s="13" t="s">
        <v>14301</v>
      </c>
      <c r="E1278" s="13" t="s">
        <v>53</v>
      </c>
      <c r="F1278" s="14"/>
      <c r="G1278" s="14" t="n">
        <f aca="false">COUNTIF(カード一覧!$I$2:$I$3170,A1278)</f>
        <v>6</v>
      </c>
    </row>
    <row r="1279" customFormat="false" ht="15" hidden="false" customHeight="false" outlineLevel="0" collapsed="false">
      <c r="A1279" s="13" t="s">
        <v>14308</v>
      </c>
      <c r="B1279" s="16" t="s">
        <v>14309</v>
      </c>
      <c r="C1279" s="14"/>
      <c r="D1279" s="14"/>
      <c r="E1279" s="13" t="s">
        <v>53</v>
      </c>
      <c r="F1279" s="14"/>
      <c r="G1279" s="14" t="n">
        <f aca="false">COUNTIF(カード一覧!$I$2:$I$3170,A1279)</f>
        <v>4</v>
      </c>
    </row>
    <row r="1280" customFormat="false" ht="35.05" hidden="false" customHeight="false" outlineLevel="0" collapsed="false">
      <c r="A1280" s="13" t="s">
        <v>14313</v>
      </c>
      <c r="B1280" s="15" t="s">
        <v>14314</v>
      </c>
      <c r="C1280" s="13" t="s">
        <v>14315</v>
      </c>
      <c r="D1280" s="13" t="s">
        <v>14316</v>
      </c>
      <c r="E1280" s="13" t="s">
        <v>53</v>
      </c>
      <c r="F1280" s="14"/>
      <c r="G1280" s="14" t="n">
        <f aca="false">COUNTIF(カード一覧!$I$2:$I$3170,A1280)</f>
        <v>1</v>
      </c>
    </row>
    <row r="1281" customFormat="false" ht="23.85" hidden="false" customHeight="false" outlineLevel="0" collapsed="false">
      <c r="A1281" s="13" t="s">
        <v>14325</v>
      </c>
      <c r="B1281" s="15" t="s">
        <v>14326</v>
      </c>
      <c r="C1281" s="13" t="s">
        <v>14327</v>
      </c>
      <c r="D1281" s="13" t="s">
        <v>14328</v>
      </c>
      <c r="E1281" s="13" t="s">
        <v>53</v>
      </c>
      <c r="F1281" s="14"/>
      <c r="G1281" s="14" t="n">
        <f aca="false">COUNTIF(カード一覧!$I$2:$I$3170,A1281)</f>
        <v>1</v>
      </c>
    </row>
    <row r="1282" customFormat="false" ht="23.85" hidden="false" customHeight="false" outlineLevel="0" collapsed="false">
      <c r="A1282" s="13" t="s">
        <v>19995</v>
      </c>
      <c r="B1282" s="15" t="s">
        <v>19996</v>
      </c>
      <c r="C1282" s="13" t="s">
        <v>19997</v>
      </c>
      <c r="D1282" s="13" t="s">
        <v>19998</v>
      </c>
      <c r="E1282" s="13" t="s">
        <v>53</v>
      </c>
      <c r="F1282" s="14"/>
      <c r="G1282" s="14" t="n">
        <f aca="false">COUNTIF(カード一覧!$I$2:$I$3170,A1282)</f>
        <v>0</v>
      </c>
    </row>
    <row r="1283" customFormat="false" ht="35.05" hidden="false" customHeight="false" outlineLevel="0" collapsed="false">
      <c r="A1283" s="13" t="s">
        <v>14338</v>
      </c>
      <c r="B1283" s="15" t="s">
        <v>14339</v>
      </c>
      <c r="C1283" s="13" t="s">
        <v>14340</v>
      </c>
      <c r="D1283" s="13" t="s">
        <v>14341</v>
      </c>
      <c r="E1283" s="13" t="s">
        <v>53</v>
      </c>
      <c r="F1283" s="14"/>
      <c r="G1283" s="14" t="n">
        <f aca="false">COUNTIF(カード一覧!$I$2:$I$3170,A1283)</f>
        <v>1</v>
      </c>
    </row>
    <row r="1284" customFormat="false" ht="23.85" hidden="false" customHeight="false" outlineLevel="0" collapsed="false">
      <c r="A1284" s="13" t="s">
        <v>14377</v>
      </c>
      <c r="B1284" s="15" t="s">
        <v>14378</v>
      </c>
      <c r="C1284" s="13" t="s">
        <v>14379</v>
      </c>
      <c r="D1284" s="13" t="s">
        <v>14380</v>
      </c>
      <c r="E1284" s="13" t="s">
        <v>53</v>
      </c>
      <c r="F1284" s="14"/>
      <c r="G1284" s="14" t="n">
        <f aca="false">COUNTIF(カード一覧!$I$2:$I$3170,A1284)</f>
        <v>1</v>
      </c>
    </row>
    <row r="1285" customFormat="false" ht="35.05" hidden="false" customHeight="false" outlineLevel="0" collapsed="false">
      <c r="A1285" s="13" t="s">
        <v>14367</v>
      </c>
      <c r="B1285" s="15" t="s">
        <v>14368</v>
      </c>
      <c r="C1285" s="13" t="s">
        <v>14369</v>
      </c>
      <c r="D1285" s="13" t="s">
        <v>14370</v>
      </c>
      <c r="E1285" s="13" t="s">
        <v>53</v>
      </c>
      <c r="F1285" s="14"/>
      <c r="G1285" s="14" t="n">
        <f aca="false">COUNTIF(カード一覧!$I$2:$I$3170,A1285)</f>
        <v>1</v>
      </c>
    </row>
    <row r="1286" customFormat="false" ht="23.85" hidden="false" customHeight="false" outlineLevel="0" collapsed="false">
      <c r="A1286" s="13" t="s">
        <v>19999</v>
      </c>
      <c r="B1286" s="15" t="s">
        <v>20000</v>
      </c>
      <c r="C1286" s="13" t="s">
        <v>20001</v>
      </c>
      <c r="D1286" s="13" t="s">
        <v>20002</v>
      </c>
      <c r="E1286" s="13" t="s">
        <v>53</v>
      </c>
      <c r="F1286" s="14"/>
      <c r="G1286" s="14" t="n">
        <f aca="false">COUNTIF(カード一覧!$I$2:$I$3170,A1286)</f>
        <v>0</v>
      </c>
    </row>
    <row r="1287" customFormat="false" ht="35.05" hidden="false" customHeight="false" outlineLevel="0" collapsed="false">
      <c r="A1287" s="13" t="s">
        <v>14354</v>
      </c>
      <c r="B1287" s="15" t="s">
        <v>14355</v>
      </c>
      <c r="C1287" s="13" t="s">
        <v>14356</v>
      </c>
      <c r="D1287" s="13" t="s">
        <v>14357</v>
      </c>
      <c r="E1287" s="13" t="s">
        <v>53</v>
      </c>
      <c r="F1287" s="14"/>
      <c r="G1287" s="14" t="n">
        <f aca="false">COUNTIF(カード一覧!$I$2:$I$3170,A1287)</f>
        <v>1</v>
      </c>
    </row>
    <row r="1288" customFormat="false" ht="29.85" hidden="false" customHeight="false" outlineLevel="0" collapsed="false">
      <c r="A1288" s="13" t="s">
        <v>14320</v>
      </c>
      <c r="B1288" s="16" t="s">
        <v>14321</v>
      </c>
      <c r="C1288" s="14"/>
      <c r="D1288" s="14"/>
      <c r="E1288" s="13" t="s">
        <v>53</v>
      </c>
      <c r="F1288" s="14"/>
      <c r="G1288" s="14" t="n">
        <f aca="false">COUNTIF(カード一覧!$I$2:$I$3170,A1288)</f>
        <v>1</v>
      </c>
    </row>
    <row r="1289" customFormat="false" ht="29.85" hidden="false" customHeight="false" outlineLevel="0" collapsed="false">
      <c r="A1289" s="13" t="s">
        <v>20003</v>
      </c>
      <c r="B1289" s="16" t="s">
        <v>20004</v>
      </c>
      <c r="C1289" s="14"/>
      <c r="D1289" s="14"/>
      <c r="E1289" s="13" t="s">
        <v>56</v>
      </c>
      <c r="F1289" s="14"/>
      <c r="G1289" s="14" t="n">
        <f aca="false">COUNTIF(カード一覧!$I$2:$I$3170,A1289)</f>
        <v>0</v>
      </c>
    </row>
    <row r="1290" customFormat="false" ht="23.85" hidden="false" customHeight="false" outlineLevel="0" collapsed="false">
      <c r="A1290" s="13" t="s">
        <v>14391</v>
      </c>
      <c r="B1290" s="15" t="s">
        <v>14392</v>
      </c>
      <c r="C1290" s="13" t="s">
        <v>14393</v>
      </c>
      <c r="D1290" s="13" t="s">
        <v>14394</v>
      </c>
      <c r="E1290" s="13" t="s">
        <v>56</v>
      </c>
      <c r="F1290" s="14"/>
      <c r="G1290" s="14" t="n">
        <f aca="false">COUNTIF(カード一覧!$I$2:$I$3170,A1290)</f>
        <v>1</v>
      </c>
    </row>
    <row r="1291" customFormat="false" ht="26.85" hidden="false" customHeight="false" outlineLevel="0" collapsed="false">
      <c r="A1291" s="13" t="s">
        <v>14400</v>
      </c>
      <c r="B1291" s="15" t="s">
        <v>14401</v>
      </c>
      <c r="C1291" s="13" t="s">
        <v>14402</v>
      </c>
      <c r="D1291" s="13" t="s">
        <v>14403</v>
      </c>
      <c r="E1291" s="13" t="s">
        <v>52</v>
      </c>
      <c r="F1291" s="14"/>
      <c r="G1291" s="14" t="n">
        <f aca="false">COUNTIF(カード一覧!$I$2:$I$3170,A1291)</f>
        <v>3</v>
      </c>
    </row>
    <row r="1292" customFormat="false" ht="35.05" hidden="false" customHeight="false" outlineLevel="0" collapsed="false">
      <c r="A1292" s="13" t="s">
        <v>14410</v>
      </c>
      <c r="B1292" s="15" t="s">
        <v>14411</v>
      </c>
      <c r="C1292" s="13" t="s">
        <v>14412</v>
      </c>
      <c r="D1292" s="13" t="s">
        <v>14413</v>
      </c>
      <c r="E1292" s="13" t="s">
        <v>56</v>
      </c>
      <c r="F1292" s="14"/>
      <c r="G1292" s="14" t="n">
        <f aca="false">COUNTIF(カード一覧!$I$2:$I$3170,A1292)</f>
        <v>1</v>
      </c>
    </row>
    <row r="1293" customFormat="false" ht="26.85" hidden="false" customHeight="false" outlineLevel="0" collapsed="false">
      <c r="A1293" s="13" t="s">
        <v>14420</v>
      </c>
      <c r="B1293" s="15" t="s">
        <v>14421</v>
      </c>
      <c r="C1293" s="13" t="s">
        <v>14422</v>
      </c>
      <c r="D1293" s="13" t="s">
        <v>14423</v>
      </c>
      <c r="E1293" s="13" t="s">
        <v>52</v>
      </c>
      <c r="F1293" s="14"/>
      <c r="G1293" s="14" t="n">
        <f aca="false">COUNTIF(カード一覧!$I$2:$I$3170,A1293)</f>
        <v>2</v>
      </c>
    </row>
    <row r="1294" customFormat="false" ht="35.05" hidden="false" customHeight="false" outlineLevel="0" collapsed="false">
      <c r="A1294" s="13" t="s">
        <v>14430</v>
      </c>
      <c r="B1294" s="15" t="s">
        <v>14431</v>
      </c>
      <c r="C1294" s="13" t="s">
        <v>14432</v>
      </c>
      <c r="D1294" s="13" t="s">
        <v>14433</v>
      </c>
      <c r="E1294" s="13" t="s">
        <v>53</v>
      </c>
      <c r="F1294" s="14"/>
      <c r="G1294" s="14" t="n">
        <f aca="false">COUNTIF(カード一覧!$I$2:$I$3170,A1294)</f>
        <v>1</v>
      </c>
    </row>
    <row r="1295" customFormat="false" ht="26.85" hidden="false" customHeight="false" outlineLevel="0" collapsed="false">
      <c r="A1295" s="13" t="s">
        <v>14437</v>
      </c>
      <c r="B1295" s="15" t="s">
        <v>14438</v>
      </c>
      <c r="C1295" s="13" t="s">
        <v>14439</v>
      </c>
      <c r="D1295" s="13" t="s">
        <v>14440</v>
      </c>
      <c r="E1295" s="13" t="s">
        <v>56</v>
      </c>
      <c r="F1295" s="14"/>
      <c r="G1295" s="14" t="n">
        <f aca="false">COUNTIF(カード一覧!$I$2:$I$3170,A1295)</f>
        <v>1</v>
      </c>
    </row>
    <row r="1296" customFormat="false" ht="46.25" hidden="false" customHeight="false" outlineLevel="0" collapsed="false">
      <c r="A1296" s="13" t="s">
        <v>14445</v>
      </c>
      <c r="B1296" s="15" t="s">
        <v>14446</v>
      </c>
      <c r="C1296" s="13" t="s">
        <v>14447</v>
      </c>
      <c r="D1296" s="13" t="s">
        <v>14448</v>
      </c>
      <c r="E1296" s="13" t="s">
        <v>56</v>
      </c>
      <c r="F1296" s="14"/>
      <c r="G1296" s="14" t="n">
        <f aca="false">COUNTIF(カード一覧!$I$2:$I$3170,A1296)</f>
        <v>1</v>
      </c>
    </row>
    <row r="1297" customFormat="false" ht="41" hidden="false" customHeight="false" outlineLevel="0" collapsed="false">
      <c r="A1297" s="13" t="s">
        <v>14454</v>
      </c>
      <c r="B1297" s="15" t="s">
        <v>14455</v>
      </c>
      <c r="C1297" s="13" t="s">
        <v>14456</v>
      </c>
      <c r="D1297" s="13" t="s">
        <v>14457</v>
      </c>
      <c r="E1297" s="13" t="s">
        <v>52</v>
      </c>
      <c r="F1297" s="14"/>
      <c r="G1297" s="14" t="n">
        <f aca="false">COUNTIF(カード一覧!$I$2:$I$3170,A1297)</f>
        <v>1</v>
      </c>
    </row>
    <row r="1298" customFormat="false" ht="23.85" hidden="false" customHeight="false" outlineLevel="0" collapsed="false">
      <c r="A1298" s="13" t="s">
        <v>14463</v>
      </c>
      <c r="B1298" s="15" t="s">
        <v>14464</v>
      </c>
      <c r="C1298" s="13" t="s">
        <v>14465</v>
      </c>
      <c r="D1298" s="13" t="s">
        <v>14466</v>
      </c>
      <c r="E1298" s="13" t="s">
        <v>53</v>
      </c>
      <c r="F1298" s="14"/>
      <c r="G1298" s="14" t="n">
        <f aca="false">COUNTIF(カード一覧!$I$2:$I$3170,A1298)</f>
        <v>1</v>
      </c>
    </row>
    <row r="1299" customFormat="false" ht="35.05" hidden="false" customHeight="false" outlineLevel="0" collapsed="false">
      <c r="A1299" s="13" t="s">
        <v>14472</v>
      </c>
      <c r="B1299" s="15" t="s">
        <v>14473</v>
      </c>
      <c r="C1299" s="13" t="s">
        <v>14474</v>
      </c>
      <c r="D1299" s="13" t="s">
        <v>14475</v>
      </c>
      <c r="E1299" s="13" t="s">
        <v>56</v>
      </c>
      <c r="F1299" s="14"/>
      <c r="G1299" s="14" t="n">
        <f aca="false">COUNTIF(カード一覧!$I$2:$I$3170,A1299)</f>
        <v>1</v>
      </c>
    </row>
    <row r="1300" customFormat="false" ht="23.85" hidden="false" customHeight="false" outlineLevel="0" collapsed="false">
      <c r="A1300" s="13" t="s">
        <v>14482</v>
      </c>
      <c r="B1300" s="15" t="s">
        <v>14483</v>
      </c>
      <c r="C1300" s="13" t="s">
        <v>14484</v>
      </c>
      <c r="D1300" s="13" t="s">
        <v>14485</v>
      </c>
      <c r="E1300" s="13" t="s">
        <v>53</v>
      </c>
      <c r="F1300" s="14"/>
      <c r="G1300" s="14" t="n">
        <f aca="false">COUNTIF(カード一覧!$I$2:$I$3170,A1300)</f>
        <v>1</v>
      </c>
    </row>
    <row r="1301" customFormat="false" ht="41" hidden="false" customHeight="false" outlineLevel="0" collapsed="false">
      <c r="A1301" s="13" t="s">
        <v>14494</v>
      </c>
      <c r="B1301" s="15" t="s">
        <v>14495</v>
      </c>
      <c r="C1301" s="13" t="s">
        <v>14496</v>
      </c>
      <c r="D1301" s="13" t="s">
        <v>14497</v>
      </c>
      <c r="E1301" s="13" t="s">
        <v>52</v>
      </c>
      <c r="F1301" s="14"/>
      <c r="G1301" s="14" t="n">
        <f aca="false">COUNTIF(カード一覧!$I$2:$I$3170,A1301)</f>
        <v>1</v>
      </c>
    </row>
    <row r="1302" customFormat="false" ht="23.85" hidden="false" customHeight="false" outlineLevel="0" collapsed="false">
      <c r="A1302" s="13" t="s">
        <v>14501</v>
      </c>
      <c r="B1302" s="15" t="s">
        <v>14502</v>
      </c>
      <c r="C1302" s="13" t="s">
        <v>14503</v>
      </c>
      <c r="D1302" s="13" t="s">
        <v>14504</v>
      </c>
      <c r="E1302" s="13" t="s">
        <v>53</v>
      </c>
      <c r="F1302" s="14"/>
      <c r="G1302" s="14" t="n">
        <f aca="false">COUNTIF(カード一覧!$I$2:$I$3170,A1302)</f>
        <v>1</v>
      </c>
    </row>
    <row r="1303" customFormat="false" ht="23.85" hidden="false" customHeight="false" outlineLevel="0" collapsed="false">
      <c r="A1303" s="13" t="s">
        <v>14511</v>
      </c>
      <c r="B1303" s="15" t="s">
        <v>14512</v>
      </c>
      <c r="C1303" s="13" t="s">
        <v>14513</v>
      </c>
      <c r="D1303" s="13" t="s">
        <v>14514</v>
      </c>
      <c r="E1303" s="13" t="s">
        <v>53</v>
      </c>
      <c r="F1303" s="14"/>
      <c r="G1303" s="14" t="n">
        <f aca="false">COUNTIF(カード一覧!$I$2:$I$3170,A1303)</f>
        <v>1</v>
      </c>
    </row>
    <row r="1304" customFormat="false" ht="38.05" hidden="false" customHeight="false" outlineLevel="0" collapsed="false">
      <c r="A1304" s="13" t="s">
        <v>14525</v>
      </c>
      <c r="B1304" s="15" t="s">
        <v>14526</v>
      </c>
      <c r="C1304" s="13" t="s">
        <v>14527</v>
      </c>
      <c r="D1304" s="13" t="s">
        <v>14528</v>
      </c>
      <c r="E1304" s="13" t="s">
        <v>56</v>
      </c>
      <c r="F1304" s="14"/>
      <c r="G1304" s="14" t="n">
        <f aca="false">COUNTIF(カード一覧!$I$2:$I$3170,A1304)</f>
        <v>1</v>
      </c>
    </row>
    <row r="1305" customFormat="false" ht="26.85" hidden="false" customHeight="false" outlineLevel="0" collapsed="false">
      <c r="A1305" s="13" t="s">
        <v>14535</v>
      </c>
      <c r="B1305" s="15" t="s">
        <v>14536</v>
      </c>
      <c r="C1305" s="13" t="s">
        <v>14537</v>
      </c>
      <c r="D1305" s="13" t="s">
        <v>14538</v>
      </c>
      <c r="E1305" s="13" t="s">
        <v>56</v>
      </c>
      <c r="F1305" s="14"/>
      <c r="G1305" s="14" t="n">
        <f aca="false">COUNTIF(カード一覧!$I$2:$I$3170,A1305)</f>
        <v>1</v>
      </c>
    </row>
    <row r="1306" customFormat="false" ht="23.85" hidden="false" customHeight="false" outlineLevel="0" collapsed="false">
      <c r="A1306" s="13" t="s">
        <v>14518</v>
      </c>
      <c r="B1306" s="15" t="s">
        <v>14519</v>
      </c>
      <c r="C1306" s="13" t="s">
        <v>14520</v>
      </c>
      <c r="D1306" s="13" t="s">
        <v>14521</v>
      </c>
      <c r="E1306" s="13" t="s">
        <v>53</v>
      </c>
      <c r="F1306" s="14"/>
      <c r="G1306" s="14" t="n">
        <f aca="false">COUNTIF(カード一覧!$I$2:$I$3170,A1306)</f>
        <v>1</v>
      </c>
    </row>
    <row r="1307" customFormat="false" ht="26.85" hidden="false" customHeight="false" outlineLevel="0" collapsed="false">
      <c r="A1307" s="13" t="s">
        <v>14545</v>
      </c>
      <c r="B1307" s="15" t="s">
        <v>14546</v>
      </c>
      <c r="C1307" s="13" t="s">
        <v>14547</v>
      </c>
      <c r="D1307" s="13" t="s">
        <v>14548</v>
      </c>
      <c r="E1307" s="13" t="s">
        <v>52</v>
      </c>
      <c r="F1307" s="14"/>
      <c r="G1307" s="14" t="n">
        <f aca="false">COUNTIF(カード一覧!$I$2:$I$3170,A1307)</f>
        <v>2</v>
      </c>
    </row>
    <row r="1308" customFormat="false" ht="23.85" hidden="false" customHeight="false" outlineLevel="0" collapsed="false">
      <c r="A1308" s="13" t="s">
        <v>14562</v>
      </c>
      <c r="B1308" s="15" t="s">
        <v>14563</v>
      </c>
      <c r="C1308" s="13" t="s">
        <v>14564</v>
      </c>
      <c r="D1308" s="13" t="s">
        <v>14565</v>
      </c>
      <c r="E1308" s="13" t="s">
        <v>53</v>
      </c>
      <c r="F1308" s="14"/>
      <c r="G1308" s="14" t="n">
        <f aca="false">COUNTIF(カード一覧!$I$2:$I$3170,A1308)</f>
        <v>1</v>
      </c>
    </row>
    <row r="1309" customFormat="false" ht="41" hidden="false" customHeight="false" outlineLevel="0" collapsed="false">
      <c r="A1309" s="13" t="s">
        <v>14555</v>
      </c>
      <c r="B1309" s="15" t="s">
        <v>14556</v>
      </c>
      <c r="C1309" s="13" t="s">
        <v>14557</v>
      </c>
      <c r="D1309" s="13" t="s">
        <v>14558</v>
      </c>
      <c r="E1309" s="13" t="s">
        <v>53</v>
      </c>
      <c r="F1309" s="14"/>
      <c r="G1309" s="14" t="n">
        <f aca="false">COUNTIF(カード一覧!$I$2:$I$3170,A1309)</f>
        <v>1</v>
      </c>
    </row>
    <row r="1310" customFormat="false" ht="23.85" hidden="false" customHeight="false" outlineLevel="0" collapsed="false">
      <c r="A1310" s="13" t="s">
        <v>20005</v>
      </c>
      <c r="B1310" s="15" t="s">
        <v>14299</v>
      </c>
      <c r="C1310" s="13" t="s">
        <v>14300</v>
      </c>
      <c r="D1310" s="13" t="s">
        <v>14301</v>
      </c>
      <c r="E1310" s="13" t="s">
        <v>56</v>
      </c>
      <c r="F1310" s="14"/>
      <c r="G1310" s="14" t="n">
        <f aca="false">COUNTIF(カード一覧!$I$2:$I$3170,A1310)</f>
        <v>0</v>
      </c>
    </row>
    <row r="1311" customFormat="false" ht="44" hidden="false" customHeight="false" outlineLevel="0" collapsed="false">
      <c r="A1311" s="13" t="s">
        <v>14577</v>
      </c>
      <c r="B1311" s="16" t="s">
        <v>14578</v>
      </c>
      <c r="C1311" s="14"/>
      <c r="D1311" s="14"/>
      <c r="E1311" s="13" t="s">
        <v>53</v>
      </c>
      <c r="F1311" s="14"/>
      <c r="G1311" s="14" t="n">
        <f aca="false">COUNTIF(カード一覧!$I$2:$I$3170,A1311)</f>
        <v>3</v>
      </c>
    </row>
    <row r="1312" customFormat="false" ht="23.85" hidden="false" customHeight="false" outlineLevel="0" collapsed="false">
      <c r="A1312" s="13" t="s">
        <v>14585</v>
      </c>
      <c r="B1312" s="15" t="s">
        <v>14586</v>
      </c>
      <c r="C1312" s="13" t="s">
        <v>14587</v>
      </c>
      <c r="D1312" s="13" t="s">
        <v>14588</v>
      </c>
      <c r="E1312" s="13" t="s">
        <v>53</v>
      </c>
      <c r="F1312" s="14"/>
      <c r="G1312" s="14" t="n">
        <f aca="false">COUNTIF(カード一覧!$I$2:$I$3170,A1312)</f>
        <v>2</v>
      </c>
    </row>
    <row r="1313" customFormat="false" ht="23.85" hidden="false" customHeight="false" outlineLevel="0" collapsed="false">
      <c r="A1313" s="13" t="s">
        <v>14595</v>
      </c>
      <c r="B1313" s="15" t="s">
        <v>14596</v>
      </c>
      <c r="C1313" s="13" t="s">
        <v>14597</v>
      </c>
      <c r="D1313" s="13" t="s">
        <v>14598</v>
      </c>
      <c r="E1313" s="13" t="s">
        <v>53</v>
      </c>
      <c r="F1313" s="14"/>
      <c r="G1313" s="14" t="n">
        <f aca="false">COUNTIF(カード一覧!$I$2:$I$3170,A1313)</f>
        <v>1</v>
      </c>
    </row>
    <row r="1314" customFormat="false" ht="46.25" hidden="false" customHeight="false" outlineLevel="0" collapsed="false">
      <c r="A1314" s="13" t="s">
        <v>14602</v>
      </c>
      <c r="B1314" s="15" t="s">
        <v>14603</v>
      </c>
      <c r="C1314" s="13" t="s">
        <v>14604</v>
      </c>
      <c r="D1314" s="13" t="s">
        <v>14605</v>
      </c>
      <c r="E1314" s="13" t="s">
        <v>53</v>
      </c>
      <c r="F1314" s="14"/>
      <c r="G1314" s="14" t="n">
        <f aca="false">COUNTIF(カード一覧!$I$2:$I$3170,A1314)</f>
        <v>1</v>
      </c>
    </row>
    <row r="1315" customFormat="false" ht="23.85" hidden="false" customHeight="false" outlineLevel="0" collapsed="false">
      <c r="A1315" s="13" t="s">
        <v>14609</v>
      </c>
      <c r="B1315" s="15" t="s">
        <v>14610</v>
      </c>
      <c r="C1315" s="13" t="s">
        <v>14611</v>
      </c>
      <c r="D1315" s="13" t="s">
        <v>14612</v>
      </c>
      <c r="E1315" s="13" t="s">
        <v>53</v>
      </c>
      <c r="F1315" s="14"/>
      <c r="G1315" s="14" t="n">
        <f aca="false">COUNTIF(カード一覧!$I$2:$I$3170,A1315)</f>
        <v>1</v>
      </c>
    </row>
    <row r="1316" customFormat="false" ht="35.05" hidden="false" customHeight="false" outlineLevel="0" collapsed="false">
      <c r="A1316" s="13" t="s">
        <v>14616</v>
      </c>
      <c r="B1316" s="15" t="s">
        <v>14617</v>
      </c>
      <c r="C1316" s="13" t="s">
        <v>14618</v>
      </c>
      <c r="D1316" s="13" t="s">
        <v>14619</v>
      </c>
      <c r="E1316" s="13" t="s">
        <v>53</v>
      </c>
      <c r="F1316" s="14"/>
      <c r="G1316" s="14" t="n">
        <f aca="false">COUNTIF(カード一覧!$I$2:$I$3170,A1316)</f>
        <v>1</v>
      </c>
    </row>
    <row r="1317" customFormat="false" ht="35.05" hidden="false" customHeight="false" outlineLevel="0" collapsed="false">
      <c r="A1317" s="13" t="s">
        <v>14623</v>
      </c>
      <c r="B1317" s="15" t="s">
        <v>14624</v>
      </c>
      <c r="C1317" s="13" t="s">
        <v>14625</v>
      </c>
      <c r="D1317" s="13" t="s">
        <v>14626</v>
      </c>
      <c r="E1317" s="13" t="s">
        <v>53</v>
      </c>
      <c r="F1317" s="14"/>
      <c r="G1317" s="14" t="n">
        <f aca="false">COUNTIF(カード一覧!$I$2:$I$3170,A1317)</f>
        <v>1</v>
      </c>
    </row>
    <row r="1318" customFormat="false" ht="29.85" hidden="false" customHeight="false" outlineLevel="0" collapsed="false">
      <c r="A1318" s="13" t="s">
        <v>14640</v>
      </c>
      <c r="B1318" s="16" t="s">
        <v>14641</v>
      </c>
      <c r="C1318" s="14"/>
      <c r="D1318" s="14"/>
      <c r="E1318" s="13" t="s">
        <v>53</v>
      </c>
      <c r="F1318" s="14"/>
      <c r="G1318" s="14" t="n">
        <f aca="false">COUNTIF(カード一覧!$I$2:$I$3170,A1318)</f>
        <v>2</v>
      </c>
    </row>
    <row r="1319" customFormat="false" ht="35.05" hidden="false" customHeight="false" outlineLevel="0" collapsed="false">
      <c r="A1319" s="13" t="s">
        <v>14633</v>
      </c>
      <c r="B1319" s="15" t="s">
        <v>14634</v>
      </c>
      <c r="C1319" s="13" t="s">
        <v>14635</v>
      </c>
      <c r="D1319" s="13" t="s">
        <v>14636</v>
      </c>
      <c r="E1319" s="13" t="s">
        <v>53</v>
      </c>
      <c r="F1319" s="14"/>
      <c r="G1319" s="14" t="n">
        <f aca="false">COUNTIF(カード一覧!$I$2:$I$3170,A1319)</f>
        <v>2</v>
      </c>
    </row>
    <row r="1320" customFormat="false" ht="23.85" hidden="false" customHeight="false" outlineLevel="0" collapsed="false">
      <c r="A1320" s="13" t="s">
        <v>14653</v>
      </c>
      <c r="B1320" s="15" t="s">
        <v>14654</v>
      </c>
      <c r="C1320" s="13" t="s">
        <v>14655</v>
      </c>
      <c r="D1320" s="13" t="s">
        <v>14656</v>
      </c>
      <c r="E1320" s="13" t="s">
        <v>53</v>
      </c>
      <c r="F1320" s="14"/>
      <c r="G1320" s="14" t="n">
        <f aca="false">COUNTIF(カード一覧!$I$2:$I$3170,A1320)</f>
        <v>1</v>
      </c>
    </row>
    <row r="1321" customFormat="false" ht="35.05" hidden="false" customHeight="false" outlineLevel="0" collapsed="false">
      <c r="A1321" s="13" t="s">
        <v>14665</v>
      </c>
      <c r="B1321" s="15" t="s">
        <v>14666</v>
      </c>
      <c r="C1321" s="13" t="s">
        <v>14667</v>
      </c>
      <c r="D1321" s="13" t="s">
        <v>14668</v>
      </c>
      <c r="E1321" s="13" t="s">
        <v>53</v>
      </c>
      <c r="F1321" s="14"/>
      <c r="G1321" s="14" t="n">
        <f aca="false">COUNTIF(カード一覧!$I$2:$I$3170,A1321)</f>
        <v>1</v>
      </c>
    </row>
    <row r="1322" customFormat="false" ht="35.05" hidden="false" customHeight="false" outlineLevel="0" collapsed="false">
      <c r="A1322" s="13" t="s">
        <v>14675</v>
      </c>
      <c r="B1322" s="15" t="s">
        <v>14676</v>
      </c>
      <c r="C1322" s="13" t="s">
        <v>14677</v>
      </c>
      <c r="D1322" s="13" t="s">
        <v>14678</v>
      </c>
      <c r="E1322" s="13" t="s">
        <v>53</v>
      </c>
      <c r="F1322" s="14"/>
      <c r="G1322" s="14" t="n">
        <f aca="false">COUNTIF(カード一覧!$I$2:$I$3170,A1322)</f>
        <v>1</v>
      </c>
    </row>
    <row r="1323" customFormat="false" ht="23.85" hidden="false" customHeight="false" outlineLevel="0" collapsed="false">
      <c r="A1323" s="13" t="s">
        <v>14684</v>
      </c>
      <c r="B1323" s="15" t="s">
        <v>14685</v>
      </c>
      <c r="C1323" s="13" t="s">
        <v>14686</v>
      </c>
      <c r="D1323" s="13" t="s">
        <v>14687</v>
      </c>
      <c r="E1323" s="13" t="s">
        <v>53</v>
      </c>
      <c r="F1323" s="14"/>
      <c r="G1323" s="14" t="n">
        <f aca="false">COUNTIF(カード一覧!$I$2:$I$3170,A1323)</f>
        <v>1</v>
      </c>
    </row>
    <row r="1324" customFormat="false" ht="23.85" hidden="false" customHeight="false" outlineLevel="0" collapsed="false">
      <c r="A1324" s="13" t="s">
        <v>14692</v>
      </c>
      <c r="B1324" s="15" t="s">
        <v>14693</v>
      </c>
      <c r="C1324" s="13" t="s">
        <v>14694</v>
      </c>
      <c r="D1324" s="13" t="s">
        <v>14695</v>
      </c>
      <c r="E1324" s="13" t="s">
        <v>53</v>
      </c>
      <c r="F1324" s="14"/>
      <c r="G1324" s="14" t="n">
        <f aca="false">COUNTIF(カード一覧!$I$2:$I$3170,A1324)</f>
        <v>1</v>
      </c>
    </row>
    <row r="1325" customFormat="false" ht="23.85" hidden="false" customHeight="false" outlineLevel="0" collapsed="false">
      <c r="A1325" s="13" t="s">
        <v>14702</v>
      </c>
      <c r="B1325" s="15" t="s">
        <v>14703</v>
      </c>
      <c r="C1325" s="13" t="s">
        <v>14704</v>
      </c>
      <c r="D1325" s="13" t="s">
        <v>14705</v>
      </c>
      <c r="E1325" s="13" t="s">
        <v>53</v>
      </c>
      <c r="F1325" s="14"/>
      <c r="G1325" s="14" t="n">
        <f aca="false">COUNTIF(カード一覧!$I$2:$I$3170,A1325)</f>
        <v>1</v>
      </c>
    </row>
    <row r="1326" customFormat="false" ht="23.85" hidden="false" customHeight="false" outlineLevel="0" collapsed="false">
      <c r="A1326" s="13" t="s">
        <v>14711</v>
      </c>
      <c r="B1326" s="15" t="s">
        <v>14712</v>
      </c>
      <c r="C1326" s="13" t="s">
        <v>14713</v>
      </c>
      <c r="D1326" s="13" t="s">
        <v>14714</v>
      </c>
      <c r="E1326" s="13" t="s">
        <v>53</v>
      </c>
      <c r="F1326" s="14"/>
      <c r="G1326" s="14" t="n">
        <f aca="false">COUNTIF(カード一覧!$I$2:$I$3170,A1326)</f>
        <v>1</v>
      </c>
    </row>
    <row r="1327" customFormat="false" ht="35.05" hidden="false" customHeight="false" outlineLevel="0" collapsed="false">
      <c r="A1327" s="13" t="s">
        <v>14720</v>
      </c>
      <c r="B1327" s="15" t="s">
        <v>14721</v>
      </c>
      <c r="C1327" s="13" t="s">
        <v>14722</v>
      </c>
      <c r="D1327" s="13" t="s">
        <v>14723</v>
      </c>
      <c r="E1327" s="13" t="s">
        <v>53</v>
      </c>
      <c r="F1327" s="14"/>
      <c r="G1327" s="14" t="n">
        <f aca="false">COUNTIF(カード一覧!$I$2:$I$3170,A1327)</f>
        <v>1</v>
      </c>
    </row>
    <row r="1328" customFormat="false" ht="23.85" hidden="false" customHeight="false" outlineLevel="0" collapsed="false">
      <c r="A1328" s="13" t="s">
        <v>14727</v>
      </c>
      <c r="B1328" s="15" t="s">
        <v>14728</v>
      </c>
      <c r="C1328" s="13" t="s">
        <v>14729</v>
      </c>
      <c r="D1328" s="13" t="s">
        <v>14730</v>
      </c>
      <c r="E1328" s="13" t="s">
        <v>53</v>
      </c>
      <c r="F1328" s="14"/>
      <c r="G1328" s="14" t="n">
        <f aca="false">COUNTIF(カード一覧!$I$2:$I$3170,A1328)</f>
        <v>1</v>
      </c>
    </row>
    <row r="1329" customFormat="false" ht="23.85" hidden="false" customHeight="false" outlineLevel="0" collapsed="false">
      <c r="A1329" s="13" t="s">
        <v>14734</v>
      </c>
      <c r="B1329" s="15" t="s">
        <v>14735</v>
      </c>
      <c r="C1329" s="13" t="s">
        <v>14736</v>
      </c>
      <c r="D1329" s="13" t="s">
        <v>14737</v>
      </c>
      <c r="E1329" s="13" t="s">
        <v>53</v>
      </c>
      <c r="F1329" s="14"/>
      <c r="G1329" s="14" t="n">
        <f aca="false">COUNTIF(カード一覧!$I$2:$I$3170,A1329)</f>
        <v>1</v>
      </c>
    </row>
    <row r="1330" customFormat="false" ht="23.85" hidden="false" customHeight="false" outlineLevel="0" collapsed="false">
      <c r="A1330" s="13" t="s">
        <v>14741</v>
      </c>
      <c r="B1330" s="15" t="s">
        <v>14742</v>
      </c>
      <c r="C1330" s="13" t="s">
        <v>14743</v>
      </c>
      <c r="D1330" s="13" t="s">
        <v>14744</v>
      </c>
      <c r="E1330" s="13" t="s">
        <v>53</v>
      </c>
      <c r="F1330" s="14"/>
      <c r="G1330" s="14" t="n">
        <f aca="false">COUNTIF(カード一覧!$I$2:$I$3170,A1330)</f>
        <v>1</v>
      </c>
    </row>
    <row r="1331" customFormat="false" ht="35.05" hidden="false" customHeight="false" outlineLevel="0" collapsed="false">
      <c r="A1331" s="13" t="s">
        <v>14756</v>
      </c>
      <c r="B1331" s="15" t="s">
        <v>14757</v>
      </c>
      <c r="C1331" s="13" t="s">
        <v>14758</v>
      </c>
      <c r="D1331" s="13" t="s">
        <v>14759</v>
      </c>
      <c r="E1331" s="13" t="s">
        <v>53</v>
      </c>
      <c r="F1331" s="14"/>
      <c r="G1331" s="14" t="n">
        <f aca="false">COUNTIF(カード一覧!$I$2:$I$3170,A1331)</f>
        <v>2</v>
      </c>
    </row>
    <row r="1332" customFormat="false" ht="23.85" hidden="false" customHeight="false" outlineLevel="0" collapsed="false">
      <c r="A1332" s="13" t="s">
        <v>14763</v>
      </c>
      <c r="B1332" s="15" t="s">
        <v>14764</v>
      </c>
      <c r="C1332" s="13" t="s">
        <v>14765</v>
      </c>
      <c r="D1332" s="13" t="s">
        <v>14766</v>
      </c>
      <c r="E1332" s="13" t="s">
        <v>56</v>
      </c>
      <c r="F1332" s="14"/>
      <c r="G1332" s="14" t="n">
        <f aca="false">COUNTIF(カード一覧!$I$2:$I$3170,A1332)</f>
        <v>1</v>
      </c>
    </row>
    <row r="1333" customFormat="false" ht="23.85" hidden="false" customHeight="false" outlineLevel="0" collapsed="false">
      <c r="A1333" s="13" t="s">
        <v>14776</v>
      </c>
      <c r="B1333" s="15" t="s">
        <v>14777</v>
      </c>
      <c r="C1333" s="13" t="s">
        <v>14778</v>
      </c>
      <c r="D1333" s="13" t="s">
        <v>14779</v>
      </c>
      <c r="E1333" s="13" t="s">
        <v>56</v>
      </c>
      <c r="F1333" s="14"/>
      <c r="G1333" s="14" t="n">
        <f aca="false">COUNTIF(カード一覧!$I$2:$I$3170,A1333)</f>
        <v>1</v>
      </c>
    </row>
    <row r="1334" customFormat="false" ht="35.05" hidden="false" customHeight="false" outlineLevel="0" collapsed="false">
      <c r="A1334" s="13" t="s">
        <v>14785</v>
      </c>
      <c r="B1334" s="15" t="s">
        <v>14786</v>
      </c>
      <c r="C1334" s="13" t="s">
        <v>14787</v>
      </c>
      <c r="D1334" s="13" t="s">
        <v>14788</v>
      </c>
      <c r="E1334" s="13" t="s">
        <v>53</v>
      </c>
      <c r="F1334" s="14"/>
      <c r="G1334" s="14" t="n">
        <f aca="false">COUNTIF(カード一覧!$I$2:$I$3170,A1334)</f>
        <v>2</v>
      </c>
    </row>
    <row r="1335" customFormat="false" ht="23.85" hidden="false" customHeight="false" outlineLevel="0" collapsed="false">
      <c r="A1335" s="13" t="s">
        <v>14796</v>
      </c>
      <c r="B1335" s="15" t="s">
        <v>14797</v>
      </c>
      <c r="C1335" s="13" t="s">
        <v>14798</v>
      </c>
      <c r="D1335" s="13" t="s">
        <v>14799</v>
      </c>
      <c r="E1335" s="13" t="s">
        <v>56</v>
      </c>
      <c r="F1335" s="14"/>
      <c r="G1335" s="14" t="n">
        <f aca="false">COUNTIF(カード一覧!$I$2:$I$3170,A1335)</f>
        <v>1</v>
      </c>
    </row>
    <row r="1336" customFormat="false" ht="35.05" hidden="false" customHeight="false" outlineLevel="0" collapsed="false">
      <c r="A1336" s="13" t="s">
        <v>14806</v>
      </c>
      <c r="B1336" s="15" t="s">
        <v>14807</v>
      </c>
      <c r="C1336" s="13" t="s">
        <v>14808</v>
      </c>
      <c r="D1336" s="13" t="s">
        <v>14809</v>
      </c>
      <c r="E1336" s="13" t="s">
        <v>53</v>
      </c>
      <c r="F1336" s="14"/>
      <c r="G1336" s="14" t="n">
        <f aca="false">COUNTIF(カード一覧!$I$2:$I$3170,A1336)</f>
        <v>1</v>
      </c>
    </row>
    <row r="1337" customFormat="false" ht="23.85" hidden="false" customHeight="false" outlineLevel="0" collapsed="false">
      <c r="A1337" s="13" t="s">
        <v>14813</v>
      </c>
      <c r="B1337" s="15" t="s">
        <v>14814</v>
      </c>
      <c r="C1337" s="13" t="s">
        <v>14815</v>
      </c>
      <c r="D1337" s="13" t="s">
        <v>14816</v>
      </c>
      <c r="E1337" s="13" t="s">
        <v>52</v>
      </c>
      <c r="F1337" s="14"/>
      <c r="G1337" s="14" t="n">
        <f aca="false">COUNTIF(カード一覧!$I$2:$I$3170,A1337)</f>
        <v>1</v>
      </c>
    </row>
    <row r="1338" customFormat="false" ht="23.85" hidden="false" customHeight="false" outlineLevel="0" collapsed="false">
      <c r="A1338" s="13" t="s">
        <v>14820</v>
      </c>
      <c r="B1338" s="15" t="s">
        <v>14821</v>
      </c>
      <c r="C1338" s="13" t="s">
        <v>14822</v>
      </c>
      <c r="D1338" s="13" t="s">
        <v>14823</v>
      </c>
      <c r="E1338" s="13" t="s">
        <v>53</v>
      </c>
      <c r="F1338" s="14"/>
      <c r="G1338" s="14" t="n">
        <f aca="false">COUNTIF(カード一覧!$I$2:$I$3170,A1338)</f>
        <v>1</v>
      </c>
    </row>
    <row r="1339" customFormat="false" ht="29.85" hidden="false" customHeight="false" outlineLevel="0" collapsed="false">
      <c r="A1339" s="13" t="s">
        <v>14830</v>
      </c>
      <c r="B1339" s="16" t="s">
        <v>14831</v>
      </c>
      <c r="C1339" s="14"/>
      <c r="D1339" s="14"/>
      <c r="E1339" s="13" t="s">
        <v>53</v>
      </c>
      <c r="F1339" s="14"/>
      <c r="G1339" s="14" t="n">
        <f aca="false">COUNTIF(カード一覧!$I$2:$I$3170,A1339)</f>
        <v>2</v>
      </c>
    </row>
    <row r="1340" customFormat="false" ht="23.85" hidden="false" customHeight="false" outlineLevel="0" collapsed="false">
      <c r="A1340" s="13" t="s">
        <v>14835</v>
      </c>
      <c r="B1340" s="15" t="s">
        <v>14836</v>
      </c>
      <c r="C1340" s="13" t="s">
        <v>14837</v>
      </c>
      <c r="D1340" s="13" t="s">
        <v>14838</v>
      </c>
      <c r="E1340" s="13" t="s">
        <v>53</v>
      </c>
      <c r="F1340" s="14"/>
      <c r="G1340" s="14" t="n">
        <f aca="false">COUNTIF(カード一覧!$I$2:$I$3170,A1340)</f>
        <v>1</v>
      </c>
    </row>
    <row r="1341" customFormat="false" ht="46.25" hidden="false" customHeight="false" outlineLevel="0" collapsed="false">
      <c r="A1341" s="13" t="s">
        <v>14847</v>
      </c>
      <c r="B1341" s="15" t="s">
        <v>14848</v>
      </c>
      <c r="C1341" s="13" t="s">
        <v>14849</v>
      </c>
      <c r="D1341" s="13" t="s">
        <v>14850</v>
      </c>
      <c r="E1341" s="13" t="s">
        <v>56</v>
      </c>
      <c r="F1341" s="14"/>
      <c r="G1341" s="14" t="n">
        <f aca="false">COUNTIF(カード一覧!$I$2:$I$3170,A1341)</f>
        <v>1</v>
      </c>
    </row>
    <row r="1342" customFormat="false" ht="23.85" hidden="false" customHeight="false" outlineLevel="0" collapsed="false">
      <c r="A1342" s="13" t="s">
        <v>14857</v>
      </c>
      <c r="B1342" s="15" t="s">
        <v>14858</v>
      </c>
      <c r="C1342" s="13" t="s">
        <v>14859</v>
      </c>
      <c r="D1342" s="13" t="s">
        <v>14860</v>
      </c>
      <c r="E1342" s="13" t="s">
        <v>53</v>
      </c>
      <c r="F1342" s="14"/>
      <c r="G1342" s="14" t="n">
        <f aca="false">COUNTIF(カード一覧!$I$2:$I$3170,A1342)</f>
        <v>1</v>
      </c>
    </row>
    <row r="1343" customFormat="false" ht="23.85" hidden="false" customHeight="false" outlineLevel="0" collapsed="false">
      <c r="A1343" s="13" t="s">
        <v>14864</v>
      </c>
      <c r="B1343" s="15" t="s">
        <v>14865</v>
      </c>
      <c r="C1343" s="13" t="s">
        <v>14866</v>
      </c>
      <c r="D1343" s="13" t="s">
        <v>14867</v>
      </c>
      <c r="E1343" s="13" t="s">
        <v>52</v>
      </c>
      <c r="F1343" s="14"/>
      <c r="G1343" s="14" t="n">
        <f aca="false">COUNTIF(カード一覧!$I$2:$I$3170,A1343)</f>
        <v>1</v>
      </c>
    </row>
    <row r="1344" customFormat="false" ht="23.85" hidden="false" customHeight="false" outlineLevel="0" collapsed="false">
      <c r="A1344" s="13" t="s">
        <v>14873</v>
      </c>
      <c r="B1344" s="15" t="s">
        <v>14874</v>
      </c>
      <c r="C1344" s="13" t="s">
        <v>14875</v>
      </c>
      <c r="D1344" s="13" t="s">
        <v>14876</v>
      </c>
      <c r="E1344" s="13" t="s">
        <v>56</v>
      </c>
      <c r="F1344" s="14"/>
      <c r="G1344" s="14" t="n">
        <f aca="false">COUNTIF(カード一覧!$I$2:$I$3170,A1344)</f>
        <v>1</v>
      </c>
    </row>
    <row r="1345" customFormat="false" ht="35.05" hidden="false" customHeight="false" outlineLevel="0" collapsed="false">
      <c r="A1345" s="13" t="s">
        <v>14882</v>
      </c>
      <c r="B1345" s="15" t="s">
        <v>14883</v>
      </c>
      <c r="C1345" s="13" t="s">
        <v>14884</v>
      </c>
      <c r="D1345" s="13" t="s">
        <v>14885</v>
      </c>
      <c r="E1345" s="13" t="s">
        <v>53</v>
      </c>
      <c r="F1345" s="14"/>
      <c r="G1345" s="14" t="n">
        <f aca="false">COUNTIF(カード一覧!$I$2:$I$3170,A1345)</f>
        <v>1</v>
      </c>
    </row>
    <row r="1346" customFormat="false" ht="35.05" hidden="false" customHeight="false" outlineLevel="0" collapsed="false">
      <c r="A1346" s="13" t="s">
        <v>14892</v>
      </c>
      <c r="B1346" s="15" t="s">
        <v>14893</v>
      </c>
      <c r="C1346" s="13" t="s">
        <v>14894</v>
      </c>
      <c r="D1346" s="13" t="s">
        <v>14895</v>
      </c>
      <c r="E1346" s="13" t="s">
        <v>56</v>
      </c>
      <c r="F1346" s="14"/>
      <c r="G1346" s="14" t="n">
        <f aca="false">COUNTIF(カード一覧!$I$2:$I$3170,A1346)</f>
        <v>1</v>
      </c>
    </row>
    <row r="1347" customFormat="false" ht="35.05" hidden="false" customHeight="false" outlineLevel="0" collapsed="false">
      <c r="A1347" s="13" t="s">
        <v>14901</v>
      </c>
      <c r="B1347" s="15" t="s">
        <v>14902</v>
      </c>
      <c r="C1347" s="13" t="s">
        <v>14903</v>
      </c>
      <c r="D1347" s="13" t="s">
        <v>14904</v>
      </c>
      <c r="E1347" s="13" t="s">
        <v>53</v>
      </c>
      <c r="F1347" s="14"/>
      <c r="G1347" s="14" t="n">
        <f aca="false">COUNTIF(カード一覧!$I$2:$I$3170,A1347)</f>
        <v>2</v>
      </c>
    </row>
    <row r="1348" customFormat="false" ht="35.05" hidden="false" customHeight="false" outlineLevel="0" collapsed="false">
      <c r="A1348" s="13" t="s">
        <v>14914</v>
      </c>
      <c r="B1348" s="15" t="s">
        <v>14915</v>
      </c>
      <c r="C1348" s="13" t="s">
        <v>14916</v>
      </c>
      <c r="D1348" s="13" t="s">
        <v>14917</v>
      </c>
      <c r="E1348" s="13" t="s">
        <v>56</v>
      </c>
      <c r="F1348" s="14"/>
      <c r="G1348" s="14" t="n">
        <f aca="false">COUNTIF(カード一覧!$I$2:$I$3170,A1348)</f>
        <v>1</v>
      </c>
    </row>
    <row r="1349" customFormat="false" ht="23.85" hidden="false" customHeight="false" outlineLevel="0" collapsed="false">
      <c r="A1349" s="13" t="s">
        <v>14921</v>
      </c>
      <c r="B1349" s="15" t="s">
        <v>14922</v>
      </c>
      <c r="C1349" s="13" t="s">
        <v>14923</v>
      </c>
      <c r="D1349" s="13" t="s">
        <v>14924</v>
      </c>
      <c r="E1349" s="13" t="s">
        <v>56</v>
      </c>
      <c r="F1349" s="14"/>
      <c r="G1349" s="14" t="n">
        <f aca="false">COUNTIF(カード一覧!$I$2:$I$3170,A1349)</f>
        <v>1</v>
      </c>
    </row>
    <row r="1350" customFormat="false" ht="35.05" hidden="false" customHeight="false" outlineLevel="0" collapsed="false">
      <c r="A1350" s="13" t="s">
        <v>14930</v>
      </c>
      <c r="B1350" s="15" t="s">
        <v>14931</v>
      </c>
      <c r="C1350" s="13" t="s">
        <v>14932</v>
      </c>
      <c r="D1350" s="13" t="s">
        <v>14933</v>
      </c>
      <c r="E1350" s="13" t="s">
        <v>52</v>
      </c>
      <c r="F1350" s="14"/>
      <c r="G1350" s="14" t="n">
        <f aca="false">COUNTIF(カード一覧!$I$2:$I$3170,A1350)</f>
        <v>1</v>
      </c>
    </row>
    <row r="1351" customFormat="false" ht="35.05" hidden="false" customHeight="false" outlineLevel="0" collapsed="false">
      <c r="A1351" s="13" t="s">
        <v>14937</v>
      </c>
      <c r="B1351" s="15" t="s">
        <v>14938</v>
      </c>
      <c r="C1351" s="13" t="s">
        <v>14939</v>
      </c>
      <c r="D1351" s="13" t="s">
        <v>14940</v>
      </c>
      <c r="E1351" s="13" t="s">
        <v>53</v>
      </c>
      <c r="F1351" s="14"/>
      <c r="G1351" s="14" t="n">
        <f aca="false">COUNTIF(カード一覧!$I$2:$I$3170,A1351)</f>
        <v>1</v>
      </c>
    </row>
    <row r="1352" customFormat="false" ht="23.85" hidden="false" customHeight="false" outlineLevel="0" collapsed="false">
      <c r="A1352" s="13" t="s">
        <v>14946</v>
      </c>
      <c r="B1352" s="15" t="s">
        <v>14947</v>
      </c>
      <c r="C1352" s="13" t="s">
        <v>14948</v>
      </c>
      <c r="D1352" s="13" t="s">
        <v>14949</v>
      </c>
      <c r="E1352" s="13" t="s">
        <v>56</v>
      </c>
      <c r="F1352" s="14"/>
      <c r="G1352" s="14" t="n">
        <f aca="false">COUNTIF(カード一覧!$I$2:$I$3170,A1352)</f>
        <v>1</v>
      </c>
    </row>
    <row r="1353" customFormat="false" ht="15" hidden="false" customHeight="false" outlineLevel="0" collapsed="false">
      <c r="A1353" s="13" t="s">
        <v>14953</v>
      </c>
      <c r="B1353" s="15" t="s">
        <v>14954</v>
      </c>
      <c r="C1353" s="13" t="s">
        <v>14955</v>
      </c>
      <c r="D1353" s="13" t="s">
        <v>14956</v>
      </c>
      <c r="E1353" s="13" t="s">
        <v>56</v>
      </c>
      <c r="F1353" s="14"/>
      <c r="G1353" s="14" t="n">
        <f aca="false">COUNTIF(カード一覧!$I$2:$I$3170,A1353)</f>
        <v>1</v>
      </c>
    </row>
    <row r="1354" customFormat="false" ht="23.85" hidden="false" customHeight="false" outlineLevel="0" collapsed="false">
      <c r="A1354" s="13" t="s">
        <v>14962</v>
      </c>
      <c r="B1354" s="15" t="s">
        <v>14963</v>
      </c>
      <c r="C1354" s="13" t="s">
        <v>14964</v>
      </c>
      <c r="D1354" s="13" t="s">
        <v>14965</v>
      </c>
      <c r="E1354" s="13" t="s">
        <v>56</v>
      </c>
      <c r="F1354" s="14"/>
      <c r="G1354" s="14" t="n">
        <f aca="false">COUNTIF(カード一覧!$I$2:$I$3170,A1354)</f>
        <v>1</v>
      </c>
    </row>
    <row r="1355" customFormat="false" ht="23.85" hidden="false" customHeight="false" outlineLevel="0" collapsed="false">
      <c r="A1355" s="13" t="s">
        <v>20006</v>
      </c>
      <c r="B1355" s="15" t="s">
        <v>14969</v>
      </c>
      <c r="C1355" s="13" t="s">
        <v>14089</v>
      </c>
      <c r="D1355" s="13" t="s">
        <v>14090</v>
      </c>
      <c r="E1355" s="13" t="s">
        <v>53</v>
      </c>
      <c r="F1355" s="14"/>
      <c r="G1355" s="14" t="n">
        <f aca="false">COUNTIF(カード一覧!$I$2:$I$3170,A1355)</f>
        <v>0</v>
      </c>
    </row>
    <row r="1356" customFormat="false" ht="23.85" hidden="false" customHeight="false" outlineLevel="0" collapsed="false">
      <c r="A1356" s="13" t="s">
        <v>14976</v>
      </c>
      <c r="B1356" s="15" t="s">
        <v>14977</v>
      </c>
      <c r="C1356" s="13" t="s">
        <v>14978</v>
      </c>
      <c r="D1356" s="13" t="s">
        <v>14979</v>
      </c>
      <c r="E1356" s="13" t="s">
        <v>53</v>
      </c>
      <c r="F1356" s="14"/>
      <c r="G1356" s="14" t="n">
        <f aca="false">COUNTIF(カード一覧!$I$2:$I$3170,A1356)</f>
        <v>2</v>
      </c>
    </row>
    <row r="1357" customFormat="false" ht="29.85" hidden="false" customHeight="false" outlineLevel="0" collapsed="false">
      <c r="A1357" s="13" t="s">
        <v>14988</v>
      </c>
      <c r="B1357" s="16" t="s">
        <v>14989</v>
      </c>
      <c r="C1357" s="14"/>
      <c r="D1357" s="14"/>
      <c r="E1357" s="13" t="s">
        <v>54</v>
      </c>
      <c r="F1357" s="14"/>
      <c r="G1357" s="14" t="n">
        <f aca="false">COUNTIF(カード一覧!$I$2:$I$3170,A1357)</f>
        <v>1</v>
      </c>
    </row>
    <row r="1358" customFormat="false" ht="35.05" hidden="false" customHeight="false" outlineLevel="0" collapsed="false">
      <c r="A1358" s="13" t="s">
        <v>14994</v>
      </c>
      <c r="B1358" s="15" t="s">
        <v>14995</v>
      </c>
      <c r="C1358" s="13" t="s">
        <v>14996</v>
      </c>
      <c r="D1358" s="13" t="s">
        <v>14997</v>
      </c>
      <c r="E1358" s="13" t="s">
        <v>53</v>
      </c>
      <c r="F1358" s="14"/>
      <c r="G1358" s="14" t="n">
        <f aca="false">COUNTIF(カード一覧!$I$2:$I$3170,A1358)</f>
        <v>1</v>
      </c>
    </row>
    <row r="1359" customFormat="false" ht="23.85" hidden="false" customHeight="false" outlineLevel="0" collapsed="false">
      <c r="A1359" s="13" t="s">
        <v>15002</v>
      </c>
      <c r="B1359" s="15" t="s">
        <v>15003</v>
      </c>
      <c r="C1359" s="13" t="s">
        <v>15004</v>
      </c>
      <c r="D1359" s="13" t="s">
        <v>15005</v>
      </c>
      <c r="E1359" s="13" t="s">
        <v>53</v>
      </c>
      <c r="F1359" s="14"/>
      <c r="G1359" s="14" t="n">
        <f aca="false">COUNTIF(カード一覧!$I$2:$I$3170,A1359)</f>
        <v>1</v>
      </c>
    </row>
    <row r="1360" customFormat="false" ht="23.85" hidden="false" customHeight="false" outlineLevel="0" collapsed="false">
      <c r="A1360" s="13" t="s">
        <v>15010</v>
      </c>
      <c r="B1360" s="15" t="s">
        <v>15011</v>
      </c>
      <c r="C1360" s="13" t="s">
        <v>15012</v>
      </c>
      <c r="D1360" s="13" t="s">
        <v>15013</v>
      </c>
      <c r="E1360" s="13" t="s">
        <v>53</v>
      </c>
      <c r="F1360" s="14"/>
      <c r="G1360" s="14" t="n">
        <f aca="false">COUNTIF(カード一覧!$I$2:$I$3170,A1360)</f>
        <v>1</v>
      </c>
    </row>
    <row r="1361" customFormat="false" ht="23.85" hidden="false" customHeight="false" outlineLevel="0" collapsed="false">
      <c r="A1361" s="13" t="s">
        <v>15018</v>
      </c>
      <c r="B1361" s="15" t="s">
        <v>15019</v>
      </c>
      <c r="C1361" s="13" t="s">
        <v>15020</v>
      </c>
      <c r="D1361" s="13" t="s">
        <v>15021</v>
      </c>
      <c r="E1361" s="13" t="s">
        <v>53</v>
      </c>
      <c r="F1361" s="14"/>
      <c r="G1361" s="14" t="n">
        <f aca="false">COUNTIF(カード一覧!$I$2:$I$3170,A1361)</f>
        <v>1</v>
      </c>
    </row>
    <row r="1362" customFormat="false" ht="23.85" hidden="false" customHeight="false" outlineLevel="0" collapsed="false">
      <c r="A1362" s="13" t="s">
        <v>15027</v>
      </c>
      <c r="B1362" s="15" t="s">
        <v>15028</v>
      </c>
      <c r="C1362" s="13" t="s">
        <v>15029</v>
      </c>
      <c r="D1362" s="13" t="s">
        <v>15030</v>
      </c>
      <c r="E1362" s="13" t="s">
        <v>53</v>
      </c>
      <c r="F1362" s="14"/>
      <c r="G1362" s="14" t="n">
        <f aca="false">COUNTIF(カード一覧!$I$2:$I$3170,A1362)</f>
        <v>1</v>
      </c>
    </row>
    <row r="1363" customFormat="false" ht="23.85" hidden="false" customHeight="false" outlineLevel="0" collapsed="false">
      <c r="A1363" s="13" t="s">
        <v>15034</v>
      </c>
      <c r="B1363" s="15" t="s">
        <v>15035</v>
      </c>
      <c r="C1363" s="13" t="s">
        <v>15036</v>
      </c>
      <c r="D1363" s="13" t="s">
        <v>15037</v>
      </c>
      <c r="E1363" s="13" t="s">
        <v>53</v>
      </c>
      <c r="F1363" s="14"/>
      <c r="G1363" s="14" t="n">
        <f aca="false">COUNTIF(カード一覧!$I$2:$I$3170,A1363)</f>
        <v>2</v>
      </c>
    </row>
    <row r="1364" customFormat="false" ht="23.85" hidden="false" customHeight="false" outlineLevel="0" collapsed="false">
      <c r="A1364" s="13" t="s">
        <v>15046</v>
      </c>
      <c r="B1364" s="15" t="s">
        <v>15047</v>
      </c>
      <c r="C1364" s="13" t="s">
        <v>15048</v>
      </c>
      <c r="D1364" s="13" t="s">
        <v>15049</v>
      </c>
      <c r="E1364" s="13" t="s">
        <v>53</v>
      </c>
      <c r="F1364" s="14"/>
      <c r="G1364" s="14" t="n">
        <f aca="false">COUNTIF(カード一覧!$I$2:$I$3170,A1364)</f>
        <v>1</v>
      </c>
    </row>
    <row r="1365" customFormat="false" ht="23.85" hidden="false" customHeight="false" outlineLevel="0" collapsed="false">
      <c r="A1365" s="13" t="s">
        <v>15055</v>
      </c>
      <c r="B1365" s="15" t="s">
        <v>15056</v>
      </c>
      <c r="C1365" s="13" t="s">
        <v>15057</v>
      </c>
      <c r="D1365" s="13" t="s">
        <v>15058</v>
      </c>
      <c r="E1365" s="13" t="s">
        <v>53</v>
      </c>
      <c r="F1365" s="14"/>
      <c r="G1365" s="14" t="n">
        <f aca="false">COUNTIF(カード一覧!$I$2:$I$3170,A1365)</f>
        <v>1</v>
      </c>
    </row>
    <row r="1366" customFormat="false" ht="23.85" hidden="false" customHeight="false" outlineLevel="0" collapsed="false">
      <c r="A1366" s="13" t="s">
        <v>15069</v>
      </c>
      <c r="B1366" s="15" t="s">
        <v>15070</v>
      </c>
      <c r="C1366" s="13" t="s">
        <v>15071</v>
      </c>
      <c r="D1366" s="13" t="s">
        <v>15072</v>
      </c>
      <c r="E1366" s="13" t="s">
        <v>53</v>
      </c>
      <c r="F1366" s="14"/>
      <c r="G1366" s="14" t="n">
        <f aca="false">COUNTIF(カード一覧!$I$2:$I$3170,A1366)</f>
        <v>1</v>
      </c>
    </row>
    <row r="1367" customFormat="false" ht="35.05" hidden="false" customHeight="false" outlineLevel="0" collapsed="false">
      <c r="A1367" s="13" t="s">
        <v>15076</v>
      </c>
      <c r="B1367" s="15" t="s">
        <v>15077</v>
      </c>
      <c r="C1367" s="13" t="s">
        <v>15078</v>
      </c>
      <c r="D1367" s="13" t="s">
        <v>15079</v>
      </c>
      <c r="E1367" s="13" t="s">
        <v>53</v>
      </c>
      <c r="F1367" s="14"/>
      <c r="G1367" s="14" t="n">
        <f aca="false">COUNTIF(カード一覧!$I$2:$I$3170,A1367)</f>
        <v>1</v>
      </c>
    </row>
    <row r="1368" customFormat="false" ht="29.85" hidden="false" customHeight="false" outlineLevel="0" collapsed="false">
      <c r="A1368" s="13" t="s">
        <v>15098</v>
      </c>
      <c r="B1368" s="16" t="s">
        <v>15099</v>
      </c>
      <c r="C1368" s="14"/>
      <c r="D1368" s="14"/>
      <c r="E1368" s="13" t="s">
        <v>53</v>
      </c>
      <c r="F1368" s="14"/>
      <c r="G1368" s="14" t="n">
        <f aca="false">COUNTIF(カード一覧!$I$2:$I$3170,A1368)</f>
        <v>2</v>
      </c>
    </row>
    <row r="1369" customFormat="false" ht="23.85" hidden="false" customHeight="false" outlineLevel="0" collapsed="false">
      <c r="A1369" s="13" t="s">
        <v>15106</v>
      </c>
      <c r="B1369" s="15" t="s">
        <v>15107</v>
      </c>
      <c r="C1369" s="13" t="s">
        <v>15108</v>
      </c>
      <c r="D1369" s="13" t="s">
        <v>15109</v>
      </c>
      <c r="E1369" s="13" t="s">
        <v>53</v>
      </c>
      <c r="F1369" s="14"/>
      <c r="G1369" s="14" t="n">
        <f aca="false">COUNTIF(カード一覧!$I$2:$I$3170,A1369)</f>
        <v>1</v>
      </c>
    </row>
    <row r="1370" customFormat="false" ht="23.85" hidden="false" customHeight="false" outlineLevel="0" collapsed="false">
      <c r="A1370" s="13" t="s">
        <v>15113</v>
      </c>
      <c r="B1370" s="15" t="s">
        <v>15114</v>
      </c>
      <c r="C1370" s="13" t="s">
        <v>15115</v>
      </c>
      <c r="D1370" s="13" t="s">
        <v>15116</v>
      </c>
      <c r="E1370" s="13" t="s">
        <v>53</v>
      </c>
      <c r="F1370" s="14"/>
      <c r="G1370" s="14" t="n">
        <f aca="false">COUNTIF(カード一覧!$I$2:$I$3170,A1370)</f>
        <v>1</v>
      </c>
    </row>
    <row r="1371" customFormat="false" ht="23.85" hidden="false" customHeight="false" outlineLevel="0" collapsed="false">
      <c r="A1371" s="13" t="s">
        <v>15120</v>
      </c>
      <c r="B1371" s="15" t="s">
        <v>15121</v>
      </c>
      <c r="C1371" s="13" t="s">
        <v>15122</v>
      </c>
      <c r="D1371" s="13" t="s">
        <v>15123</v>
      </c>
      <c r="E1371" s="13" t="s">
        <v>53</v>
      </c>
      <c r="F1371" s="14"/>
      <c r="G1371" s="14" t="n">
        <f aca="false">COUNTIF(カード一覧!$I$2:$I$3170,A1371)</f>
        <v>1</v>
      </c>
    </row>
    <row r="1372" customFormat="false" ht="23.85" hidden="false" customHeight="false" outlineLevel="0" collapsed="false">
      <c r="A1372" s="13" t="s">
        <v>15127</v>
      </c>
      <c r="B1372" s="15" t="s">
        <v>15128</v>
      </c>
      <c r="C1372" s="13" t="s">
        <v>15129</v>
      </c>
      <c r="D1372" s="13" t="s">
        <v>15130</v>
      </c>
      <c r="E1372" s="13" t="s">
        <v>53</v>
      </c>
      <c r="F1372" s="14"/>
      <c r="G1372" s="14" t="n">
        <f aca="false">COUNTIF(カード一覧!$I$2:$I$3170,A1372)</f>
        <v>1</v>
      </c>
    </row>
    <row r="1373" customFormat="false" ht="23.85" hidden="false" customHeight="false" outlineLevel="0" collapsed="false">
      <c r="A1373" s="13" t="s">
        <v>15134</v>
      </c>
      <c r="B1373" s="15" t="s">
        <v>15135</v>
      </c>
      <c r="C1373" s="13" t="s">
        <v>15136</v>
      </c>
      <c r="D1373" s="13" t="s">
        <v>15137</v>
      </c>
      <c r="E1373" s="13" t="s">
        <v>53</v>
      </c>
      <c r="F1373" s="14"/>
      <c r="G1373" s="14" t="n">
        <f aca="false">COUNTIF(カード一覧!$I$2:$I$3170,A1373)</f>
        <v>1</v>
      </c>
    </row>
    <row r="1374" customFormat="false" ht="23.85" hidden="false" customHeight="false" outlineLevel="0" collapsed="false">
      <c r="A1374" s="13" t="s">
        <v>15177</v>
      </c>
      <c r="B1374" s="15" t="s">
        <v>15178</v>
      </c>
      <c r="C1374" s="13" t="s">
        <v>15179</v>
      </c>
      <c r="D1374" s="13" t="s">
        <v>15180</v>
      </c>
      <c r="E1374" s="13" t="s">
        <v>53</v>
      </c>
      <c r="F1374" s="14"/>
      <c r="G1374" s="14" t="n">
        <f aca="false">COUNTIF(カード一覧!$I$2:$I$3170,A1374)</f>
        <v>2</v>
      </c>
    </row>
    <row r="1375" customFormat="false" ht="23.85" hidden="false" customHeight="false" outlineLevel="0" collapsed="false">
      <c r="A1375" s="13" t="s">
        <v>15168</v>
      </c>
      <c r="B1375" s="15" t="s">
        <v>15169</v>
      </c>
      <c r="C1375" s="13" t="s">
        <v>15170</v>
      </c>
      <c r="D1375" s="13" t="s">
        <v>15171</v>
      </c>
      <c r="E1375" s="13" t="s">
        <v>53</v>
      </c>
      <c r="F1375" s="14"/>
      <c r="G1375" s="14" t="n">
        <f aca="false">COUNTIF(カード一覧!$I$2:$I$3170,A1375)</f>
        <v>1</v>
      </c>
    </row>
    <row r="1376" customFormat="false" ht="23.85" hidden="false" customHeight="false" outlineLevel="0" collapsed="false">
      <c r="A1376" s="13" t="s">
        <v>15213</v>
      </c>
      <c r="B1376" s="15" t="s">
        <v>15214</v>
      </c>
      <c r="C1376" s="13" t="s">
        <v>15215</v>
      </c>
      <c r="D1376" s="13" t="s">
        <v>15216</v>
      </c>
      <c r="E1376" s="13" t="s">
        <v>53</v>
      </c>
      <c r="F1376" s="14"/>
      <c r="G1376" s="14" t="n">
        <f aca="false">COUNTIF(カード一覧!$I$2:$I$3170,A1376)</f>
        <v>1</v>
      </c>
    </row>
    <row r="1377" customFormat="false" ht="15" hidden="false" customHeight="false" outlineLevel="0" collapsed="false">
      <c r="A1377" s="13" t="s">
        <v>15189</v>
      </c>
      <c r="B1377" s="15" t="s">
        <v>15190</v>
      </c>
      <c r="C1377" s="13" t="s">
        <v>15191</v>
      </c>
      <c r="D1377" s="13" t="s">
        <v>15192</v>
      </c>
      <c r="E1377" s="13" t="s">
        <v>53</v>
      </c>
      <c r="F1377" s="14"/>
      <c r="G1377" s="14" t="n">
        <f aca="false">COUNTIF(カード一覧!$I$2:$I$3170,A1377)</f>
        <v>1</v>
      </c>
    </row>
    <row r="1378" customFormat="false" ht="15" hidden="false" customHeight="false" outlineLevel="0" collapsed="false">
      <c r="A1378" s="13" t="s">
        <v>15203</v>
      </c>
      <c r="B1378" s="15" t="s">
        <v>15204</v>
      </c>
      <c r="C1378" s="13" t="s">
        <v>15205</v>
      </c>
      <c r="D1378" s="13" t="s">
        <v>15206</v>
      </c>
      <c r="E1378" s="13" t="s">
        <v>52</v>
      </c>
      <c r="F1378" s="14"/>
      <c r="G1378" s="14" t="n">
        <f aca="false">COUNTIF(カード一覧!$I$2:$I$3170,A1378)</f>
        <v>2</v>
      </c>
    </row>
    <row r="1379" customFormat="false" ht="23.85" hidden="false" customHeight="false" outlineLevel="0" collapsed="false">
      <c r="A1379" s="13" t="s">
        <v>15141</v>
      </c>
      <c r="B1379" s="15" t="s">
        <v>15142</v>
      </c>
      <c r="C1379" s="13" t="s">
        <v>15143</v>
      </c>
      <c r="D1379" s="13" t="s">
        <v>15144</v>
      </c>
      <c r="E1379" s="13" t="s">
        <v>52</v>
      </c>
      <c r="F1379" s="14"/>
      <c r="G1379" s="14" t="n">
        <f aca="false">COUNTIF(カード一覧!$I$2:$I$3170,A1379)</f>
        <v>1</v>
      </c>
    </row>
    <row r="1380" customFormat="false" ht="23.85" hidden="false" customHeight="false" outlineLevel="0" collapsed="false">
      <c r="A1380" s="13" t="s">
        <v>15148</v>
      </c>
      <c r="B1380" s="15" t="s">
        <v>15149</v>
      </c>
      <c r="C1380" s="13" t="s">
        <v>15150</v>
      </c>
      <c r="D1380" s="13" t="s">
        <v>15151</v>
      </c>
      <c r="E1380" s="13" t="s">
        <v>53</v>
      </c>
      <c r="F1380" s="14"/>
      <c r="G1380" s="14" t="n">
        <f aca="false">COUNTIF(カード一覧!$I$2:$I$3170,A1380)</f>
        <v>1</v>
      </c>
    </row>
    <row r="1381" customFormat="false" ht="23.85" hidden="false" customHeight="false" outlineLevel="0" collapsed="false">
      <c r="A1381" s="13" t="s">
        <v>15161</v>
      </c>
      <c r="B1381" s="15" t="s">
        <v>15162</v>
      </c>
      <c r="C1381" s="13" t="s">
        <v>15163</v>
      </c>
      <c r="D1381" s="13" t="s">
        <v>15164</v>
      </c>
      <c r="E1381" s="13" t="s">
        <v>52</v>
      </c>
      <c r="F1381" s="14"/>
      <c r="G1381" s="14" t="n">
        <f aca="false">COUNTIF(カード一覧!$I$2:$I$3170,A1381)</f>
        <v>1</v>
      </c>
    </row>
    <row r="1382" customFormat="false" ht="29.85" hidden="false" customHeight="false" outlineLevel="0" collapsed="false">
      <c r="A1382" s="13" t="s">
        <v>15196</v>
      </c>
      <c r="B1382" s="16" t="s">
        <v>15197</v>
      </c>
      <c r="C1382" s="14"/>
      <c r="D1382" s="14"/>
      <c r="E1382" s="13" t="s">
        <v>54</v>
      </c>
      <c r="F1382" s="14"/>
      <c r="G1382" s="14" t="n">
        <f aca="false">COUNTIF(カード一覧!$I$2:$I$3170,A1382)</f>
        <v>1</v>
      </c>
    </row>
    <row r="1383" customFormat="false" ht="35.05" hidden="false" customHeight="false" outlineLevel="0" collapsed="false">
      <c r="A1383" s="13" t="s">
        <v>15223</v>
      </c>
      <c r="B1383" s="15" t="s">
        <v>15224</v>
      </c>
      <c r="C1383" s="13" t="s">
        <v>15225</v>
      </c>
      <c r="D1383" s="13" t="s">
        <v>15226</v>
      </c>
      <c r="E1383" s="13" t="s">
        <v>53</v>
      </c>
      <c r="F1383" s="14"/>
      <c r="G1383" s="14" t="n">
        <f aca="false">COUNTIF(カード一覧!$I$2:$I$3170,A1383)</f>
        <v>1</v>
      </c>
    </row>
    <row r="1384" customFormat="false" ht="35.05" hidden="false" customHeight="false" outlineLevel="0" collapsed="false">
      <c r="A1384" s="13" t="s">
        <v>15230</v>
      </c>
      <c r="B1384" s="15" t="s">
        <v>15231</v>
      </c>
      <c r="C1384" s="13" t="s">
        <v>15232</v>
      </c>
      <c r="D1384" s="13" t="s">
        <v>15233</v>
      </c>
      <c r="E1384" s="13" t="s">
        <v>53</v>
      </c>
      <c r="F1384" s="14"/>
      <c r="G1384" s="14" t="n">
        <f aca="false">COUNTIF(カード一覧!$I$2:$I$3170,A1384)</f>
        <v>2</v>
      </c>
    </row>
    <row r="1385" customFormat="false" ht="35.05" hidden="false" customHeight="false" outlineLevel="0" collapsed="false">
      <c r="A1385" s="13" t="s">
        <v>15237</v>
      </c>
      <c r="B1385" s="15" t="s">
        <v>15238</v>
      </c>
      <c r="C1385" s="13" t="s">
        <v>15239</v>
      </c>
      <c r="D1385" s="13" t="s">
        <v>15240</v>
      </c>
      <c r="E1385" s="13" t="s">
        <v>53</v>
      </c>
      <c r="F1385" s="14"/>
      <c r="G1385" s="14" t="n">
        <f aca="false">COUNTIF(カード一覧!$I$2:$I$3170,A1385)</f>
        <v>1</v>
      </c>
    </row>
    <row r="1386" customFormat="false" ht="23.85" hidden="false" customHeight="false" outlineLevel="0" collapsed="false">
      <c r="A1386" s="13" t="s">
        <v>15244</v>
      </c>
      <c r="B1386" s="15" t="s">
        <v>15245</v>
      </c>
      <c r="C1386" s="14"/>
      <c r="D1386" s="13" t="s">
        <v>15246</v>
      </c>
      <c r="E1386" s="13" t="s">
        <v>53</v>
      </c>
      <c r="F1386" s="14"/>
      <c r="G1386" s="14" t="n">
        <f aca="false">COUNTIF(カード一覧!$I$2:$I$3170,A1386)</f>
        <v>1</v>
      </c>
    </row>
    <row r="1387" customFormat="false" ht="23.85" hidden="false" customHeight="false" outlineLevel="0" collapsed="false">
      <c r="A1387" s="13" t="s">
        <v>15260</v>
      </c>
      <c r="B1387" s="15" t="s">
        <v>15261</v>
      </c>
      <c r="C1387" s="13" t="s">
        <v>15262</v>
      </c>
      <c r="D1387" s="13" t="s">
        <v>15263</v>
      </c>
      <c r="E1387" s="13" t="s">
        <v>53</v>
      </c>
      <c r="F1387" s="14"/>
      <c r="G1387" s="14" t="n">
        <f aca="false">COUNTIF(カード一覧!$I$2:$I$3170,A1387)</f>
        <v>1</v>
      </c>
    </row>
    <row r="1388" customFormat="false" ht="15" hidden="false" customHeight="false" outlineLevel="0" collapsed="false">
      <c r="A1388" s="13" t="s">
        <v>15270</v>
      </c>
      <c r="B1388" s="15" t="s">
        <v>15271</v>
      </c>
      <c r="C1388" s="13" t="s">
        <v>15272</v>
      </c>
      <c r="D1388" s="13" t="s">
        <v>15273</v>
      </c>
      <c r="E1388" s="13" t="s">
        <v>53</v>
      </c>
      <c r="F1388" s="14"/>
      <c r="G1388" s="14" t="n">
        <f aca="false">COUNTIF(カード一覧!$I$2:$I$3170,A1388)</f>
        <v>1</v>
      </c>
    </row>
    <row r="1389" customFormat="false" ht="23.85" hidden="false" customHeight="false" outlineLevel="0" collapsed="false">
      <c r="A1389" s="13" t="s">
        <v>15278</v>
      </c>
      <c r="B1389" s="15" t="s">
        <v>15279</v>
      </c>
      <c r="C1389" s="13" t="s">
        <v>15280</v>
      </c>
      <c r="D1389" s="13" t="s">
        <v>15281</v>
      </c>
      <c r="E1389" s="13" t="s">
        <v>53</v>
      </c>
      <c r="F1389" s="14"/>
      <c r="G1389" s="14" t="n">
        <f aca="false">COUNTIF(カード一覧!$I$2:$I$3170,A1389)</f>
        <v>1</v>
      </c>
    </row>
    <row r="1390" customFormat="false" ht="23.85" hidden="false" customHeight="false" outlineLevel="0" collapsed="false">
      <c r="A1390" s="13" t="s">
        <v>15285</v>
      </c>
      <c r="B1390" s="15" t="s">
        <v>15286</v>
      </c>
      <c r="C1390" s="13" t="s">
        <v>15287</v>
      </c>
      <c r="D1390" s="13" t="s">
        <v>15288</v>
      </c>
      <c r="E1390" s="13" t="s">
        <v>53</v>
      </c>
      <c r="F1390" s="14"/>
      <c r="G1390" s="14" t="n">
        <f aca="false">COUNTIF(カード一覧!$I$2:$I$3170,A1390)</f>
        <v>1</v>
      </c>
    </row>
    <row r="1391" customFormat="false" ht="15" hidden="false" customHeight="false" outlineLevel="0" collapsed="false">
      <c r="A1391" s="13" t="s">
        <v>15295</v>
      </c>
      <c r="B1391" s="15" t="s">
        <v>15296</v>
      </c>
      <c r="C1391" s="13" t="s">
        <v>15297</v>
      </c>
      <c r="D1391" s="13" t="s">
        <v>15298</v>
      </c>
      <c r="E1391" s="13" t="s">
        <v>53</v>
      </c>
      <c r="F1391" s="14"/>
      <c r="G1391" s="14" t="n">
        <f aca="false">COUNTIF(カード一覧!$I$2:$I$3170,A1391)</f>
        <v>1</v>
      </c>
    </row>
    <row r="1392" customFormat="false" ht="23.85" hidden="false" customHeight="false" outlineLevel="0" collapsed="false">
      <c r="A1392" s="13" t="s">
        <v>15302</v>
      </c>
      <c r="B1392" s="15" t="s">
        <v>15303</v>
      </c>
      <c r="C1392" s="13" t="s">
        <v>15304</v>
      </c>
      <c r="D1392" s="13" t="s">
        <v>15305</v>
      </c>
      <c r="E1392" s="13" t="s">
        <v>53</v>
      </c>
      <c r="F1392" s="14"/>
      <c r="G1392" s="14" t="n">
        <f aca="false">COUNTIF(カード一覧!$I$2:$I$3170,A1392)</f>
        <v>2</v>
      </c>
    </row>
    <row r="1393" customFormat="false" ht="23.85" hidden="false" customHeight="false" outlineLevel="0" collapsed="false">
      <c r="A1393" s="13" t="s">
        <v>15311</v>
      </c>
      <c r="B1393" s="15" t="s">
        <v>15312</v>
      </c>
      <c r="C1393" s="13" t="s">
        <v>15313</v>
      </c>
      <c r="D1393" s="13" t="s">
        <v>15314</v>
      </c>
      <c r="E1393" s="13" t="s">
        <v>53</v>
      </c>
      <c r="F1393" s="14"/>
      <c r="G1393" s="14" t="n">
        <f aca="false">COUNTIF(カード一覧!$I$2:$I$3170,A1393)</f>
        <v>1</v>
      </c>
    </row>
    <row r="1394" customFormat="false" ht="23.85" hidden="false" customHeight="false" outlineLevel="0" collapsed="false">
      <c r="A1394" s="13" t="s">
        <v>15320</v>
      </c>
      <c r="B1394" s="15" t="s">
        <v>15321</v>
      </c>
      <c r="C1394" s="13" t="s">
        <v>15322</v>
      </c>
      <c r="D1394" s="13" t="s">
        <v>15323</v>
      </c>
      <c r="E1394" s="13" t="s">
        <v>53</v>
      </c>
      <c r="F1394" s="14"/>
      <c r="G1394" s="14" t="n">
        <f aca="false">COUNTIF(カード一覧!$I$2:$I$3170,A1394)</f>
        <v>2</v>
      </c>
    </row>
    <row r="1395" customFormat="false" ht="23.85" hidden="false" customHeight="false" outlineLevel="0" collapsed="false">
      <c r="A1395" s="13" t="s">
        <v>15329</v>
      </c>
      <c r="B1395" s="15" t="s">
        <v>15330</v>
      </c>
      <c r="C1395" s="13" t="s">
        <v>15331</v>
      </c>
      <c r="D1395" s="13" t="s">
        <v>15332</v>
      </c>
      <c r="E1395" s="13" t="s">
        <v>53</v>
      </c>
      <c r="F1395" s="14"/>
      <c r="G1395" s="14" t="n">
        <f aca="false">COUNTIF(カード一覧!$I$2:$I$3170,A1395)</f>
        <v>1</v>
      </c>
    </row>
    <row r="1396" customFormat="false" ht="23.85" hidden="false" customHeight="false" outlineLevel="0" collapsed="false">
      <c r="A1396" s="13" t="s">
        <v>15338</v>
      </c>
      <c r="B1396" s="15" t="s">
        <v>15339</v>
      </c>
      <c r="C1396" s="13" t="s">
        <v>15340</v>
      </c>
      <c r="D1396" s="13" t="s">
        <v>15341</v>
      </c>
      <c r="E1396" s="13" t="s">
        <v>52</v>
      </c>
      <c r="F1396" s="14"/>
      <c r="G1396" s="14" t="n">
        <f aca="false">COUNTIF(カード一覧!$I$2:$I$3170,A1396)</f>
        <v>1</v>
      </c>
    </row>
    <row r="1397" customFormat="false" ht="23.85" hidden="false" customHeight="false" outlineLevel="0" collapsed="false">
      <c r="A1397" s="13" t="s">
        <v>15347</v>
      </c>
      <c r="B1397" s="15" t="s">
        <v>15348</v>
      </c>
      <c r="C1397" s="13" t="s">
        <v>15349</v>
      </c>
      <c r="D1397" s="13" t="s">
        <v>15350</v>
      </c>
      <c r="E1397" s="13" t="s">
        <v>53</v>
      </c>
      <c r="F1397" s="14"/>
      <c r="G1397" s="14" t="n">
        <f aca="false">COUNTIF(カード一覧!$I$2:$I$3170,A1397)</f>
        <v>1</v>
      </c>
    </row>
    <row r="1398" customFormat="false" ht="15" hidden="false" customHeight="false" outlineLevel="0" collapsed="false">
      <c r="A1398" s="13" t="s">
        <v>15356</v>
      </c>
      <c r="B1398" s="15" t="s">
        <v>15357</v>
      </c>
      <c r="C1398" s="13" t="s">
        <v>15358</v>
      </c>
      <c r="D1398" s="13" t="s">
        <v>15359</v>
      </c>
      <c r="E1398" s="13" t="s">
        <v>53</v>
      </c>
      <c r="F1398" s="14"/>
      <c r="G1398" s="14" t="n">
        <f aca="false">COUNTIF(カード一覧!$I$2:$I$3170,A1398)</f>
        <v>1</v>
      </c>
    </row>
    <row r="1399" customFormat="false" ht="23.85" hidden="false" customHeight="false" outlineLevel="0" collapsed="false">
      <c r="A1399" s="13" t="s">
        <v>15363</v>
      </c>
      <c r="B1399" s="15" t="s">
        <v>15364</v>
      </c>
      <c r="C1399" s="13" t="s">
        <v>15365</v>
      </c>
      <c r="D1399" s="13" t="s">
        <v>15366</v>
      </c>
      <c r="E1399" s="13" t="s">
        <v>53</v>
      </c>
      <c r="F1399" s="14"/>
      <c r="G1399" s="14" t="n">
        <f aca="false">COUNTIF(カード一覧!$I$2:$I$3170,A1399)</f>
        <v>1</v>
      </c>
    </row>
    <row r="1400" customFormat="false" ht="23.85" hidden="false" customHeight="false" outlineLevel="0" collapsed="false">
      <c r="A1400" s="13" t="s">
        <v>15372</v>
      </c>
      <c r="B1400" s="15" t="s">
        <v>15373</v>
      </c>
      <c r="C1400" s="13" t="s">
        <v>15374</v>
      </c>
      <c r="D1400" s="13" t="s">
        <v>15375</v>
      </c>
      <c r="E1400" s="13" t="s">
        <v>53</v>
      </c>
      <c r="F1400" s="14"/>
      <c r="G1400" s="14" t="n">
        <f aca="false">COUNTIF(カード一覧!$I$2:$I$3170,A1400)</f>
        <v>1</v>
      </c>
    </row>
    <row r="1401" customFormat="false" ht="23.85" hidden="false" customHeight="false" outlineLevel="0" collapsed="false">
      <c r="A1401" s="13" t="s">
        <v>15381</v>
      </c>
      <c r="B1401" s="15" t="s">
        <v>15382</v>
      </c>
      <c r="C1401" s="13" t="s">
        <v>15383</v>
      </c>
      <c r="D1401" s="13" t="s">
        <v>15384</v>
      </c>
      <c r="E1401" s="13" t="s">
        <v>53</v>
      </c>
      <c r="F1401" s="14"/>
      <c r="G1401" s="14" t="n">
        <f aca="false">COUNTIF(カード一覧!$I$2:$I$3170,A1401)</f>
        <v>1</v>
      </c>
    </row>
    <row r="1402" customFormat="false" ht="35.05" hidden="false" customHeight="false" outlineLevel="0" collapsed="false">
      <c r="A1402" s="13" t="s">
        <v>15390</v>
      </c>
      <c r="B1402" s="15" t="s">
        <v>15391</v>
      </c>
      <c r="C1402" s="13" t="s">
        <v>15392</v>
      </c>
      <c r="D1402" s="13" t="s">
        <v>15393</v>
      </c>
      <c r="E1402" s="13" t="s">
        <v>53</v>
      </c>
      <c r="F1402" s="14"/>
      <c r="G1402" s="14" t="n">
        <f aca="false">COUNTIF(カード一覧!$I$2:$I$3170,A1402)</f>
        <v>1</v>
      </c>
    </row>
    <row r="1403" customFormat="false" ht="23.85" hidden="false" customHeight="false" outlineLevel="0" collapsed="false">
      <c r="A1403" s="13" t="s">
        <v>15400</v>
      </c>
      <c r="B1403" s="15" t="s">
        <v>15401</v>
      </c>
      <c r="C1403" s="13" t="s">
        <v>15402</v>
      </c>
      <c r="D1403" s="13" t="s">
        <v>15403</v>
      </c>
      <c r="E1403" s="13" t="s">
        <v>53</v>
      </c>
      <c r="F1403" s="14"/>
      <c r="G1403" s="14" t="n">
        <f aca="false">COUNTIF(カード一覧!$I$2:$I$3170,A1403)</f>
        <v>1</v>
      </c>
    </row>
    <row r="1404" customFormat="false" ht="23.85" hidden="false" customHeight="false" outlineLevel="0" collapsed="false">
      <c r="A1404" s="13" t="s">
        <v>15409</v>
      </c>
      <c r="B1404" s="15" t="s">
        <v>15410</v>
      </c>
      <c r="C1404" s="13" t="s">
        <v>15411</v>
      </c>
      <c r="D1404" s="13" t="s">
        <v>15412</v>
      </c>
      <c r="E1404" s="13" t="s">
        <v>53</v>
      </c>
      <c r="F1404" s="14"/>
      <c r="G1404" s="14" t="n">
        <f aca="false">COUNTIF(カード一覧!$I$2:$I$3170,A1404)</f>
        <v>1</v>
      </c>
    </row>
    <row r="1405" customFormat="false" ht="23.85" hidden="false" customHeight="false" outlineLevel="0" collapsed="false">
      <c r="A1405" s="13" t="s">
        <v>15612</v>
      </c>
      <c r="B1405" s="15" t="s">
        <v>15613</v>
      </c>
      <c r="C1405" s="13" t="s">
        <v>15614</v>
      </c>
      <c r="D1405" s="13" t="s">
        <v>15615</v>
      </c>
      <c r="E1405" s="13" t="s">
        <v>53</v>
      </c>
      <c r="F1405" s="14"/>
      <c r="G1405" s="14" t="n">
        <f aca="false">COUNTIF(カード一覧!$I$2:$I$3170,A1405)</f>
        <v>1</v>
      </c>
    </row>
    <row r="1406" customFormat="false" ht="23.85" hidden="false" customHeight="false" outlineLevel="0" collapsed="false">
      <c r="A1406" s="13" t="s">
        <v>15605</v>
      </c>
      <c r="B1406" s="15" t="s">
        <v>15606</v>
      </c>
      <c r="C1406" s="13" t="s">
        <v>15607</v>
      </c>
      <c r="D1406" s="13" t="s">
        <v>15608</v>
      </c>
      <c r="E1406" s="13" t="s">
        <v>52</v>
      </c>
      <c r="F1406" s="14"/>
      <c r="G1406" s="14" t="n">
        <f aca="false">COUNTIF(カード一覧!$I$2:$I$3170,A1406)</f>
        <v>1</v>
      </c>
    </row>
    <row r="1407" customFormat="false" ht="23.85" hidden="false" customHeight="false" outlineLevel="0" collapsed="false">
      <c r="A1407" s="13" t="s">
        <v>15419</v>
      </c>
      <c r="B1407" s="15" t="s">
        <v>15420</v>
      </c>
      <c r="C1407" s="14"/>
      <c r="D1407" s="13" t="s">
        <v>15421</v>
      </c>
      <c r="E1407" s="13" t="s">
        <v>56</v>
      </c>
      <c r="F1407" s="14"/>
      <c r="G1407" s="14" t="n">
        <f aca="false">COUNTIF(カード一覧!$I$2:$I$3170,A1407)</f>
        <v>1</v>
      </c>
    </row>
    <row r="1408" customFormat="false" ht="35.05" hidden="false" customHeight="false" outlineLevel="0" collapsed="false">
      <c r="A1408" s="13" t="s">
        <v>15425</v>
      </c>
      <c r="B1408" s="15" t="s">
        <v>15426</v>
      </c>
      <c r="C1408" s="13" t="s">
        <v>15427</v>
      </c>
      <c r="D1408" s="13" t="s">
        <v>15428</v>
      </c>
      <c r="E1408" s="13" t="s">
        <v>53</v>
      </c>
      <c r="F1408" s="14"/>
      <c r="G1408" s="14" t="n">
        <f aca="false">COUNTIF(カード一覧!$I$2:$I$3170,A1408)</f>
        <v>1</v>
      </c>
    </row>
    <row r="1409" customFormat="false" ht="23.85" hidden="false" customHeight="false" outlineLevel="0" collapsed="false">
      <c r="A1409" s="13" t="s">
        <v>15434</v>
      </c>
      <c r="B1409" s="15" t="s">
        <v>15435</v>
      </c>
      <c r="C1409" s="13" t="s">
        <v>15436</v>
      </c>
      <c r="D1409" s="13" t="s">
        <v>15437</v>
      </c>
      <c r="E1409" s="13" t="s">
        <v>56</v>
      </c>
      <c r="F1409" s="14"/>
      <c r="G1409" s="14" t="n">
        <f aca="false">COUNTIF(カード一覧!$I$2:$I$3170,A1409)</f>
        <v>1</v>
      </c>
    </row>
    <row r="1410" customFormat="false" ht="35.05" hidden="false" customHeight="false" outlineLevel="0" collapsed="false">
      <c r="A1410" s="13" t="s">
        <v>15441</v>
      </c>
      <c r="B1410" s="15" t="s">
        <v>15442</v>
      </c>
      <c r="C1410" s="13" t="s">
        <v>15443</v>
      </c>
      <c r="D1410" s="13" t="s">
        <v>15444</v>
      </c>
      <c r="E1410" s="13" t="s">
        <v>53</v>
      </c>
      <c r="F1410" s="14"/>
      <c r="G1410" s="14" t="n">
        <f aca="false">COUNTIF(カード一覧!$I$2:$I$3170,A1410)</f>
        <v>1</v>
      </c>
    </row>
    <row r="1411" customFormat="false" ht="23.85" hidden="false" customHeight="false" outlineLevel="0" collapsed="false">
      <c r="A1411" s="13" t="s">
        <v>15451</v>
      </c>
      <c r="B1411" s="15" t="s">
        <v>15452</v>
      </c>
      <c r="C1411" s="13" t="s">
        <v>15453</v>
      </c>
      <c r="D1411" s="13" t="s">
        <v>15454</v>
      </c>
      <c r="E1411" s="13" t="s">
        <v>56</v>
      </c>
      <c r="F1411" s="14"/>
      <c r="G1411" s="14" t="n">
        <f aca="false">COUNTIF(カード一覧!$I$2:$I$3170,A1411)</f>
        <v>2</v>
      </c>
    </row>
    <row r="1412" customFormat="false" ht="23.85" hidden="false" customHeight="false" outlineLevel="0" collapsed="false">
      <c r="A1412" s="13" t="s">
        <v>15463</v>
      </c>
      <c r="B1412" s="15" t="s">
        <v>15464</v>
      </c>
      <c r="C1412" s="13" t="s">
        <v>15465</v>
      </c>
      <c r="D1412" s="13" t="s">
        <v>15466</v>
      </c>
      <c r="E1412" s="13" t="s">
        <v>53</v>
      </c>
      <c r="F1412" s="14"/>
      <c r="G1412" s="14" t="n">
        <f aca="false">COUNTIF(カード一覧!$I$2:$I$3170,A1412)</f>
        <v>1</v>
      </c>
    </row>
    <row r="1413" customFormat="false" ht="23.85" hidden="false" customHeight="false" outlineLevel="0" collapsed="false">
      <c r="A1413" s="13" t="s">
        <v>15470</v>
      </c>
      <c r="B1413" s="15" t="s">
        <v>15471</v>
      </c>
      <c r="C1413" s="13" t="s">
        <v>15472</v>
      </c>
      <c r="D1413" s="13" t="s">
        <v>15473</v>
      </c>
      <c r="E1413" s="13" t="s">
        <v>53</v>
      </c>
      <c r="F1413" s="14"/>
      <c r="G1413" s="14" t="n">
        <f aca="false">COUNTIF(カード一覧!$I$2:$I$3170,A1413)</f>
        <v>1</v>
      </c>
    </row>
    <row r="1414" customFormat="false" ht="35.05" hidden="false" customHeight="false" outlineLevel="0" collapsed="false">
      <c r="A1414" s="13" t="s">
        <v>15479</v>
      </c>
      <c r="B1414" s="15" t="s">
        <v>15480</v>
      </c>
      <c r="C1414" s="13" t="s">
        <v>15481</v>
      </c>
      <c r="D1414" s="13" t="s">
        <v>15482</v>
      </c>
      <c r="E1414" s="13" t="s">
        <v>56</v>
      </c>
      <c r="F1414" s="14"/>
      <c r="G1414" s="14" t="n">
        <f aca="false">COUNTIF(カード一覧!$I$2:$I$3170,A1414)</f>
        <v>2</v>
      </c>
    </row>
    <row r="1415" customFormat="false" ht="23.85" hidden="false" customHeight="false" outlineLevel="0" collapsed="false">
      <c r="A1415" s="13" t="s">
        <v>15491</v>
      </c>
      <c r="B1415" s="15" t="s">
        <v>15492</v>
      </c>
      <c r="C1415" s="13" t="s">
        <v>15493</v>
      </c>
      <c r="D1415" s="13" t="s">
        <v>15494</v>
      </c>
      <c r="E1415" s="13" t="s">
        <v>56</v>
      </c>
      <c r="F1415" s="14"/>
      <c r="G1415" s="14" t="n">
        <f aca="false">COUNTIF(カード一覧!$I$2:$I$3170,A1415)</f>
        <v>1</v>
      </c>
    </row>
    <row r="1416" customFormat="false" ht="23.85" hidden="false" customHeight="false" outlineLevel="0" collapsed="false">
      <c r="A1416" s="13" t="s">
        <v>15501</v>
      </c>
      <c r="B1416" s="15" t="s">
        <v>15502</v>
      </c>
      <c r="C1416" s="13" t="s">
        <v>15503</v>
      </c>
      <c r="D1416" s="13" t="s">
        <v>15504</v>
      </c>
      <c r="E1416" s="13" t="s">
        <v>56</v>
      </c>
      <c r="F1416" s="14"/>
      <c r="G1416" s="14" t="n">
        <f aca="false">COUNTIF(カード一覧!$I$2:$I$3170,A1416)</f>
        <v>1</v>
      </c>
    </row>
    <row r="1417" customFormat="false" ht="23.85" hidden="false" customHeight="false" outlineLevel="0" collapsed="false">
      <c r="A1417" s="13" t="s">
        <v>15508</v>
      </c>
      <c r="B1417" s="15" t="s">
        <v>15509</v>
      </c>
      <c r="C1417" s="13" t="s">
        <v>15510</v>
      </c>
      <c r="D1417" s="13" t="s">
        <v>15511</v>
      </c>
      <c r="E1417" s="13" t="s">
        <v>53</v>
      </c>
      <c r="F1417" s="14"/>
      <c r="G1417" s="14" t="n">
        <f aca="false">COUNTIF(カード一覧!$I$2:$I$3170,A1417)</f>
        <v>1</v>
      </c>
    </row>
    <row r="1418" customFormat="false" ht="23.85" hidden="false" customHeight="false" outlineLevel="0" collapsed="false">
      <c r="A1418" s="13" t="s">
        <v>15517</v>
      </c>
      <c r="B1418" s="15" t="s">
        <v>15518</v>
      </c>
      <c r="C1418" s="14"/>
      <c r="D1418" s="13" t="s">
        <v>15519</v>
      </c>
      <c r="E1418" s="13" t="s">
        <v>56</v>
      </c>
      <c r="F1418" s="14"/>
      <c r="G1418" s="14" t="n">
        <f aca="false">COUNTIF(カード一覧!$I$2:$I$3170,A1418)</f>
        <v>1</v>
      </c>
    </row>
    <row r="1419" customFormat="false" ht="35.05" hidden="false" customHeight="false" outlineLevel="0" collapsed="false">
      <c r="A1419" s="13" t="s">
        <v>15525</v>
      </c>
      <c r="B1419" s="15" t="s">
        <v>15526</v>
      </c>
      <c r="C1419" s="13" t="s">
        <v>15527</v>
      </c>
      <c r="D1419" s="13" t="s">
        <v>15528</v>
      </c>
      <c r="E1419" s="13" t="s">
        <v>56</v>
      </c>
      <c r="F1419" s="14"/>
      <c r="G1419" s="14" t="n">
        <f aca="false">COUNTIF(カード一覧!$I$2:$I$3170,A1419)</f>
        <v>1</v>
      </c>
    </row>
    <row r="1420" customFormat="false" ht="23.85" hidden="false" customHeight="false" outlineLevel="0" collapsed="false">
      <c r="A1420" s="13" t="s">
        <v>15535</v>
      </c>
      <c r="B1420" s="15" t="s">
        <v>15536</v>
      </c>
      <c r="C1420" s="13" t="s">
        <v>15537</v>
      </c>
      <c r="D1420" s="13" t="s">
        <v>15538</v>
      </c>
      <c r="E1420" s="13" t="s">
        <v>53</v>
      </c>
      <c r="F1420" s="14"/>
      <c r="G1420" s="14" t="n">
        <f aca="false">COUNTIF(カード一覧!$I$2:$I$3170,A1420)</f>
        <v>1</v>
      </c>
    </row>
    <row r="1421" customFormat="false" ht="23.85" hidden="false" customHeight="false" outlineLevel="0" collapsed="false">
      <c r="A1421" s="13" t="s">
        <v>15542</v>
      </c>
      <c r="B1421" s="15" t="s">
        <v>15543</v>
      </c>
      <c r="C1421" s="13" t="s">
        <v>15544</v>
      </c>
      <c r="D1421" s="13" t="s">
        <v>15545</v>
      </c>
      <c r="E1421" s="13" t="s">
        <v>53</v>
      </c>
      <c r="F1421" s="14"/>
      <c r="G1421" s="14" t="n">
        <f aca="false">COUNTIF(カード一覧!$I$2:$I$3170,A1421)</f>
        <v>1</v>
      </c>
    </row>
    <row r="1422" customFormat="false" ht="23.85" hidden="false" customHeight="false" outlineLevel="0" collapsed="false">
      <c r="A1422" s="13" t="s">
        <v>15551</v>
      </c>
      <c r="B1422" s="15" t="s">
        <v>15552</v>
      </c>
      <c r="C1422" s="13" t="s">
        <v>15553</v>
      </c>
      <c r="D1422" s="13" t="s">
        <v>15554</v>
      </c>
      <c r="E1422" s="13" t="s">
        <v>56</v>
      </c>
      <c r="F1422" s="14"/>
      <c r="G1422" s="14" t="n">
        <f aca="false">COUNTIF(カード一覧!$I$2:$I$3170,A1422)</f>
        <v>1</v>
      </c>
    </row>
    <row r="1423" customFormat="false" ht="23.85" hidden="false" customHeight="false" outlineLevel="0" collapsed="false">
      <c r="A1423" s="13" t="s">
        <v>15560</v>
      </c>
      <c r="B1423" s="15" t="s">
        <v>15561</v>
      </c>
      <c r="C1423" s="13" t="s">
        <v>15562</v>
      </c>
      <c r="D1423" s="13" t="s">
        <v>15563</v>
      </c>
      <c r="E1423" s="13" t="s">
        <v>53</v>
      </c>
      <c r="F1423" s="14"/>
      <c r="G1423" s="14" t="n">
        <f aca="false">COUNTIF(カード一覧!$I$2:$I$3170,A1423)</f>
        <v>1</v>
      </c>
    </row>
    <row r="1424" customFormat="false" ht="23.85" hidden="false" customHeight="false" outlineLevel="0" collapsed="false">
      <c r="A1424" s="13" t="s">
        <v>15570</v>
      </c>
      <c r="B1424" s="15" t="s">
        <v>15571</v>
      </c>
      <c r="C1424" s="13" t="s">
        <v>15572</v>
      </c>
      <c r="D1424" s="13" t="s">
        <v>15573</v>
      </c>
      <c r="E1424" s="13" t="s">
        <v>52</v>
      </c>
      <c r="F1424" s="14"/>
      <c r="G1424" s="14" t="n">
        <f aca="false">COUNTIF(カード一覧!$I$2:$I$3170,A1424)</f>
        <v>1</v>
      </c>
    </row>
    <row r="1425" customFormat="false" ht="15" hidden="false" customHeight="false" outlineLevel="0" collapsed="false">
      <c r="A1425" s="13" t="s">
        <v>15577</v>
      </c>
      <c r="B1425" s="15" t="s">
        <v>15578</v>
      </c>
      <c r="C1425" s="13" t="s">
        <v>15579</v>
      </c>
      <c r="D1425" s="13" t="s">
        <v>15580</v>
      </c>
      <c r="E1425" s="13" t="s">
        <v>56</v>
      </c>
      <c r="F1425" s="14"/>
      <c r="G1425" s="14" t="n">
        <f aca="false">COUNTIF(カード一覧!$I$2:$I$3170,A1425)</f>
        <v>1</v>
      </c>
    </row>
    <row r="1426" customFormat="false" ht="23.85" hidden="false" customHeight="false" outlineLevel="0" collapsed="false">
      <c r="A1426" s="13" t="s">
        <v>15587</v>
      </c>
      <c r="B1426" s="15" t="s">
        <v>15588</v>
      </c>
      <c r="C1426" s="13" t="s">
        <v>15589</v>
      </c>
      <c r="D1426" s="13" t="s">
        <v>15590</v>
      </c>
      <c r="E1426" s="13" t="s">
        <v>56</v>
      </c>
      <c r="F1426" s="14"/>
      <c r="G1426" s="14" t="n">
        <f aca="false">COUNTIF(カード一覧!$I$2:$I$3170,A1426)</f>
        <v>1</v>
      </c>
    </row>
    <row r="1427" customFormat="false" ht="23.85" hidden="false" customHeight="false" outlineLevel="0" collapsed="false">
      <c r="A1427" s="13" t="s">
        <v>15596</v>
      </c>
      <c r="B1427" s="15" t="s">
        <v>15597</v>
      </c>
      <c r="C1427" s="13" t="s">
        <v>15598</v>
      </c>
      <c r="D1427" s="13" t="s">
        <v>15599</v>
      </c>
      <c r="E1427" s="13" t="s">
        <v>56</v>
      </c>
      <c r="F1427" s="14"/>
      <c r="G1427" s="14" t="n">
        <f aca="false">COUNTIF(カード一覧!$I$2:$I$3170,A1427)</f>
        <v>1</v>
      </c>
    </row>
    <row r="1428" customFormat="false" ht="38.05" hidden="false" customHeight="false" outlineLevel="0" collapsed="false">
      <c r="A1428" s="13" t="s">
        <v>15621</v>
      </c>
      <c r="B1428" s="15" t="s">
        <v>15622</v>
      </c>
      <c r="C1428" s="13" t="s">
        <v>15623</v>
      </c>
      <c r="D1428" s="13" t="s">
        <v>15624</v>
      </c>
      <c r="E1428" s="13" t="s">
        <v>53</v>
      </c>
      <c r="F1428" s="14"/>
      <c r="G1428" s="14" t="n">
        <f aca="false">COUNTIF(カード一覧!$I$2:$I$3170,A1428)</f>
        <v>1</v>
      </c>
    </row>
    <row r="1429" customFormat="false" ht="26.85" hidden="false" customHeight="false" outlineLevel="0" collapsed="false">
      <c r="A1429" s="13" t="s">
        <v>15630</v>
      </c>
      <c r="B1429" s="15" t="s">
        <v>15631</v>
      </c>
      <c r="C1429" s="13" t="s">
        <v>15632</v>
      </c>
      <c r="D1429" s="13" t="s">
        <v>15633</v>
      </c>
      <c r="E1429" s="13" t="s">
        <v>52</v>
      </c>
      <c r="F1429" s="14"/>
      <c r="G1429" s="14" t="n">
        <f aca="false">COUNTIF(カード一覧!$I$2:$I$3170,A1429)</f>
        <v>1</v>
      </c>
    </row>
    <row r="1430" customFormat="false" ht="26.85" hidden="false" customHeight="false" outlineLevel="0" collapsed="false">
      <c r="A1430" s="13" t="s">
        <v>15639</v>
      </c>
      <c r="B1430" s="15" t="s">
        <v>15640</v>
      </c>
      <c r="C1430" s="13" t="s">
        <v>15641</v>
      </c>
      <c r="D1430" s="13" t="s">
        <v>15642</v>
      </c>
      <c r="E1430" s="13" t="s">
        <v>52</v>
      </c>
      <c r="F1430" s="14"/>
      <c r="G1430" s="14" t="n">
        <f aca="false">COUNTIF(カード一覧!$I$2:$I$3170,A1430)</f>
        <v>1</v>
      </c>
    </row>
    <row r="1431" customFormat="false" ht="26.85" hidden="false" customHeight="false" outlineLevel="0" collapsed="false">
      <c r="A1431" s="13" t="s">
        <v>15648</v>
      </c>
      <c r="B1431" s="15" t="s">
        <v>15649</v>
      </c>
      <c r="C1431" s="14"/>
      <c r="D1431" s="13" t="s">
        <v>15650</v>
      </c>
      <c r="E1431" s="13" t="s">
        <v>56</v>
      </c>
      <c r="F1431" s="14"/>
      <c r="G1431" s="14" t="n">
        <f aca="false">COUNTIF(カード一覧!$I$2:$I$3170,A1431)</f>
        <v>1</v>
      </c>
    </row>
    <row r="1432" customFormat="false" ht="23.85" hidden="false" customHeight="false" outlineLevel="0" collapsed="false">
      <c r="A1432" s="13" t="s">
        <v>15654</v>
      </c>
      <c r="B1432" s="15" t="s">
        <v>15655</v>
      </c>
      <c r="C1432" s="13" t="s">
        <v>15656</v>
      </c>
      <c r="D1432" s="13" t="s">
        <v>15657</v>
      </c>
      <c r="E1432" s="13" t="s">
        <v>53</v>
      </c>
      <c r="F1432" s="14"/>
      <c r="G1432" s="14" t="n">
        <f aca="false">COUNTIF(カード一覧!$I$2:$I$3170,A1432)</f>
        <v>1</v>
      </c>
    </row>
    <row r="1433" customFormat="false" ht="15" hidden="false" customHeight="false" outlineLevel="0" collapsed="false">
      <c r="A1433" s="13" t="s">
        <v>15664</v>
      </c>
      <c r="B1433" s="15" t="s">
        <v>15665</v>
      </c>
      <c r="C1433" s="13" t="s">
        <v>15666</v>
      </c>
      <c r="D1433" s="13" t="s">
        <v>15667</v>
      </c>
      <c r="E1433" s="13" t="s">
        <v>53</v>
      </c>
      <c r="F1433" s="14"/>
      <c r="G1433" s="14" t="n">
        <f aca="false">COUNTIF(カード一覧!$I$2:$I$3170,A1433)</f>
        <v>1</v>
      </c>
    </row>
    <row r="1434" customFormat="false" ht="26.85" hidden="false" customHeight="false" outlineLevel="0" collapsed="false">
      <c r="A1434" s="13" t="s">
        <v>15671</v>
      </c>
      <c r="B1434" s="15" t="s">
        <v>15672</v>
      </c>
      <c r="C1434" s="13" t="s">
        <v>15673</v>
      </c>
      <c r="D1434" s="13" t="s">
        <v>15674</v>
      </c>
      <c r="E1434" s="13" t="s">
        <v>53</v>
      </c>
      <c r="F1434" s="14"/>
      <c r="G1434" s="14" t="n">
        <f aca="false">COUNTIF(カード一覧!$I$2:$I$3170,A1434)</f>
        <v>1</v>
      </c>
    </row>
    <row r="1435" customFormat="false" ht="23.85" hidden="false" customHeight="false" outlineLevel="0" collapsed="false">
      <c r="A1435" s="13" t="s">
        <v>15678</v>
      </c>
      <c r="B1435" s="15" t="s">
        <v>15679</v>
      </c>
      <c r="C1435" s="13" t="s">
        <v>15680</v>
      </c>
      <c r="D1435" s="13" t="s">
        <v>15681</v>
      </c>
      <c r="E1435" s="13" t="s">
        <v>56</v>
      </c>
      <c r="F1435" s="14"/>
      <c r="G1435" s="14" t="n">
        <f aca="false">COUNTIF(カード一覧!$I$2:$I$3170,A1435)</f>
        <v>1</v>
      </c>
    </row>
    <row r="1436" customFormat="false" ht="23.85" hidden="false" customHeight="false" outlineLevel="0" collapsed="false">
      <c r="A1436" s="13" t="s">
        <v>15688</v>
      </c>
      <c r="B1436" s="15" t="s">
        <v>15689</v>
      </c>
      <c r="C1436" s="13" t="s">
        <v>15690</v>
      </c>
      <c r="D1436" s="13" t="s">
        <v>15691</v>
      </c>
      <c r="E1436" s="13" t="s">
        <v>56</v>
      </c>
      <c r="F1436" s="14"/>
      <c r="G1436" s="14" t="n">
        <f aca="false">COUNTIF(カード一覧!$I$2:$I$3170,A1436)</f>
        <v>1</v>
      </c>
    </row>
    <row r="1437" customFormat="false" ht="23.85" hidden="false" customHeight="false" outlineLevel="0" collapsed="false">
      <c r="A1437" s="13" t="s">
        <v>15698</v>
      </c>
      <c r="B1437" s="15" t="s">
        <v>15699</v>
      </c>
      <c r="C1437" s="13" t="s">
        <v>15700</v>
      </c>
      <c r="D1437" s="13" t="s">
        <v>15701</v>
      </c>
      <c r="E1437" s="13" t="s">
        <v>53</v>
      </c>
      <c r="F1437" s="14"/>
      <c r="G1437" s="14" t="n">
        <f aca="false">COUNTIF(カード一覧!$I$2:$I$3170,A1437)</f>
        <v>1</v>
      </c>
    </row>
    <row r="1438" customFormat="false" ht="23.85" hidden="false" customHeight="false" outlineLevel="0" collapsed="false">
      <c r="A1438" s="13" t="s">
        <v>15707</v>
      </c>
      <c r="B1438" s="15" t="s">
        <v>15708</v>
      </c>
      <c r="C1438" s="13" t="s">
        <v>15709</v>
      </c>
      <c r="D1438" s="13" t="s">
        <v>15710</v>
      </c>
      <c r="E1438" s="13" t="s">
        <v>53</v>
      </c>
      <c r="F1438" s="14"/>
      <c r="G1438" s="14" t="n">
        <f aca="false">COUNTIF(カード一覧!$I$2:$I$3170,A1438)</f>
        <v>1</v>
      </c>
    </row>
    <row r="1439" customFormat="false" ht="29.85" hidden="false" customHeight="false" outlineLevel="0" collapsed="false">
      <c r="A1439" s="13" t="s">
        <v>15717</v>
      </c>
      <c r="B1439" s="15" t="s">
        <v>15718</v>
      </c>
      <c r="C1439" s="13" t="s">
        <v>15719</v>
      </c>
      <c r="D1439" s="13" t="s">
        <v>15720</v>
      </c>
      <c r="E1439" s="13" t="s">
        <v>53</v>
      </c>
      <c r="F1439" s="14"/>
      <c r="G1439" s="14" t="n">
        <f aca="false">COUNTIF(カード一覧!$I$2:$I$3170,A1439)</f>
        <v>2</v>
      </c>
    </row>
    <row r="1440" customFormat="false" ht="23.85" hidden="false" customHeight="false" outlineLevel="0" collapsed="false">
      <c r="A1440" s="13" t="s">
        <v>15729</v>
      </c>
      <c r="B1440" s="15" t="s">
        <v>15730</v>
      </c>
      <c r="C1440" s="13" t="s">
        <v>15731</v>
      </c>
      <c r="D1440" s="13" t="s">
        <v>15732</v>
      </c>
      <c r="E1440" s="13" t="s">
        <v>53</v>
      </c>
      <c r="F1440" s="14"/>
      <c r="G1440" s="14" t="n">
        <f aca="false">COUNTIF(カード一覧!$I$2:$I$3170,A1440)</f>
        <v>1</v>
      </c>
    </row>
    <row r="1441" customFormat="false" ht="15" hidden="false" customHeight="false" outlineLevel="0" collapsed="false">
      <c r="A1441" s="13" t="s">
        <v>15738</v>
      </c>
      <c r="B1441" s="15" t="s">
        <v>15739</v>
      </c>
      <c r="C1441" s="13" t="s">
        <v>15740</v>
      </c>
      <c r="D1441" s="13" t="s">
        <v>15741</v>
      </c>
      <c r="E1441" s="13" t="s">
        <v>53</v>
      </c>
      <c r="F1441" s="14"/>
      <c r="G1441" s="14" t="n">
        <f aca="false">COUNTIF(カード一覧!$I$2:$I$3170,A1441)</f>
        <v>1</v>
      </c>
    </row>
    <row r="1442" customFormat="false" ht="38.05" hidden="false" customHeight="false" outlineLevel="0" collapsed="false">
      <c r="A1442" s="13" t="s">
        <v>15747</v>
      </c>
      <c r="B1442" s="15" t="s">
        <v>15748</v>
      </c>
      <c r="C1442" s="13" t="s">
        <v>15749</v>
      </c>
      <c r="D1442" s="13" t="s">
        <v>15750</v>
      </c>
      <c r="E1442" s="13" t="s">
        <v>52</v>
      </c>
      <c r="F1442" s="14"/>
      <c r="G1442" s="14" t="n">
        <f aca="false">COUNTIF(カード一覧!$I$2:$I$3170,A1442)</f>
        <v>1</v>
      </c>
    </row>
    <row r="1443" customFormat="false" ht="23.85" hidden="false" customHeight="false" outlineLevel="0" collapsed="false">
      <c r="A1443" s="13" t="s">
        <v>15756</v>
      </c>
      <c r="B1443" s="15" t="s">
        <v>15757</v>
      </c>
      <c r="C1443" s="13" t="s">
        <v>15758</v>
      </c>
      <c r="D1443" s="13" t="s">
        <v>15759</v>
      </c>
      <c r="E1443" s="13" t="s">
        <v>53</v>
      </c>
      <c r="F1443" s="14"/>
      <c r="G1443" s="14" t="n">
        <f aca="false">COUNTIF(カード一覧!$I$2:$I$3170,A1443)</f>
        <v>1</v>
      </c>
    </row>
    <row r="1444" customFormat="false" ht="35.05" hidden="false" customHeight="false" outlineLevel="0" collapsed="false">
      <c r="A1444" s="13" t="s">
        <v>15765</v>
      </c>
      <c r="B1444" s="15" t="s">
        <v>15766</v>
      </c>
      <c r="C1444" s="13" t="s">
        <v>15767</v>
      </c>
      <c r="D1444" s="13" t="s">
        <v>15768</v>
      </c>
      <c r="E1444" s="13" t="s">
        <v>53</v>
      </c>
      <c r="F1444" s="14"/>
      <c r="G1444" s="14" t="n">
        <f aca="false">COUNTIF(カード一覧!$I$2:$I$3170,A1444)</f>
        <v>1</v>
      </c>
    </row>
    <row r="1445" customFormat="false" ht="26.85" hidden="false" customHeight="false" outlineLevel="0" collapsed="false">
      <c r="A1445" s="13" t="s">
        <v>15773</v>
      </c>
      <c r="B1445" s="15" t="s">
        <v>15774</v>
      </c>
      <c r="C1445" s="13" t="s">
        <v>15775</v>
      </c>
      <c r="D1445" s="13" t="s">
        <v>15776</v>
      </c>
      <c r="E1445" s="13" t="s">
        <v>52</v>
      </c>
      <c r="F1445" s="14"/>
      <c r="G1445" s="14" t="n">
        <f aca="false">COUNTIF(カード一覧!$I$2:$I$3170,A1445)</f>
        <v>1</v>
      </c>
    </row>
    <row r="1446" customFormat="false" ht="26.85" hidden="false" customHeight="false" outlineLevel="0" collapsed="false">
      <c r="A1446" s="13" t="s">
        <v>15781</v>
      </c>
      <c r="B1446" s="15" t="s">
        <v>15782</v>
      </c>
      <c r="C1446" s="13" t="s">
        <v>15783</v>
      </c>
      <c r="D1446" s="13" t="s">
        <v>15784</v>
      </c>
      <c r="E1446" s="13" t="s">
        <v>56</v>
      </c>
      <c r="F1446" s="14"/>
      <c r="G1446" s="14" t="n">
        <f aca="false">COUNTIF(カード一覧!$I$2:$I$3170,A1446)</f>
        <v>1</v>
      </c>
    </row>
    <row r="1447" customFormat="false" ht="23.85" hidden="false" customHeight="false" outlineLevel="0" collapsed="false">
      <c r="A1447" s="13" t="s">
        <v>15790</v>
      </c>
      <c r="B1447" s="15" t="s">
        <v>15791</v>
      </c>
      <c r="C1447" s="13" t="s">
        <v>15792</v>
      </c>
      <c r="D1447" s="13" t="s">
        <v>15793</v>
      </c>
      <c r="E1447" s="13" t="s">
        <v>53</v>
      </c>
      <c r="F1447" s="14"/>
      <c r="G1447" s="14" t="n">
        <f aca="false">COUNTIF(カード一覧!$I$2:$I$3170,A1447)</f>
        <v>1</v>
      </c>
    </row>
    <row r="1448" customFormat="false" ht="23.85" hidden="false" customHeight="false" outlineLevel="0" collapsed="false">
      <c r="A1448" s="13" t="s">
        <v>15797</v>
      </c>
      <c r="B1448" s="15" t="s">
        <v>15798</v>
      </c>
      <c r="C1448" s="13" t="s">
        <v>15799</v>
      </c>
      <c r="D1448" s="13" t="s">
        <v>15800</v>
      </c>
      <c r="E1448" s="13" t="s">
        <v>53</v>
      </c>
      <c r="F1448" s="14"/>
      <c r="G1448" s="14" t="n">
        <f aca="false">COUNTIF(カード一覧!$I$2:$I$3170,A1448)</f>
        <v>1</v>
      </c>
    </row>
    <row r="1449" customFormat="false" ht="23.85" hidden="false" customHeight="false" outlineLevel="0" collapsed="false">
      <c r="A1449" s="13" t="s">
        <v>15806</v>
      </c>
      <c r="B1449" s="15" t="s">
        <v>15807</v>
      </c>
      <c r="C1449" s="13" t="s">
        <v>15808</v>
      </c>
      <c r="D1449" s="13" t="s">
        <v>15809</v>
      </c>
      <c r="E1449" s="13" t="s">
        <v>53</v>
      </c>
      <c r="F1449" s="14"/>
      <c r="G1449" s="14" t="n">
        <f aca="false">COUNTIF(カード一覧!$I$2:$I$3170,A1449)</f>
        <v>1</v>
      </c>
    </row>
    <row r="1450" customFormat="false" ht="26.85" hidden="false" customHeight="false" outlineLevel="0" collapsed="false">
      <c r="A1450" s="13" t="s">
        <v>15815</v>
      </c>
      <c r="B1450" s="15" t="s">
        <v>15816</v>
      </c>
      <c r="C1450" s="13" t="s">
        <v>15817</v>
      </c>
      <c r="D1450" s="13" t="s">
        <v>15818</v>
      </c>
      <c r="E1450" s="13" t="s">
        <v>52</v>
      </c>
      <c r="F1450" s="14"/>
      <c r="G1450" s="14" t="n">
        <f aca="false">COUNTIF(カード一覧!$I$2:$I$3170,A1450)</f>
        <v>1</v>
      </c>
    </row>
    <row r="1451" customFormat="false" ht="26.85" hidden="false" customHeight="false" outlineLevel="0" collapsed="false">
      <c r="A1451" s="13" t="s">
        <v>15824</v>
      </c>
      <c r="B1451" s="15" t="s">
        <v>15825</v>
      </c>
      <c r="C1451" s="13" t="s">
        <v>15826</v>
      </c>
      <c r="D1451" s="13" t="s">
        <v>15827</v>
      </c>
      <c r="E1451" s="13" t="s">
        <v>56</v>
      </c>
      <c r="F1451" s="14"/>
      <c r="G1451" s="14" t="n">
        <f aca="false">COUNTIF(カード一覧!$I$2:$I$3170,A1451)</f>
        <v>1</v>
      </c>
    </row>
    <row r="1452" customFormat="false" ht="23.85" hidden="false" customHeight="false" outlineLevel="0" collapsed="false">
      <c r="A1452" s="13" t="s">
        <v>15833</v>
      </c>
      <c r="B1452" s="15" t="s">
        <v>15834</v>
      </c>
      <c r="C1452" s="13" t="s">
        <v>15835</v>
      </c>
      <c r="D1452" s="13" t="s">
        <v>15836</v>
      </c>
      <c r="E1452" s="13" t="s">
        <v>53</v>
      </c>
      <c r="F1452" s="14"/>
      <c r="G1452" s="14" t="n">
        <f aca="false">COUNTIF(カード一覧!$I$2:$I$3170,A1452)</f>
        <v>1</v>
      </c>
    </row>
    <row r="1453" customFormat="false" ht="23.85" hidden="false" customHeight="false" outlineLevel="0" collapsed="false">
      <c r="A1453" s="13" t="s">
        <v>15841</v>
      </c>
      <c r="B1453" s="15" t="s">
        <v>15842</v>
      </c>
      <c r="C1453" s="13" t="s">
        <v>15843</v>
      </c>
      <c r="D1453" s="13" t="s">
        <v>15844</v>
      </c>
      <c r="E1453" s="13" t="s">
        <v>53</v>
      </c>
      <c r="F1453" s="14"/>
      <c r="G1453" s="14" t="n">
        <f aca="false">COUNTIF(カード一覧!$I$2:$I$3170,A1453)</f>
        <v>1</v>
      </c>
    </row>
    <row r="1454" customFormat="false" ht="29.85" hidden="false" customHeight="false" outlineLevel="0" collapsed="false">
      <c r="A1454" s="13" t="s">
        <v>15866</v>
      </c>
      <c r="B1454" s="16" t="s">
        <v>15867</v>
      </c>
      <c r="C1454" s="14"/>
      <c r="D1454" s="14"/>
      <c r="E1454" s="13" t="s">
        <v>53</v>
      </c>
      <c r="F1454" s="14" t="s">
        <v>20007</v>
      </c>
      <c r="G1454" s="14" t="n">
        <f aca="false">COUNTIF(カード一覧!$I$2:$I$3170,A1454)</f>
        <v>1</v>
      </c>
    </row>
    <row r="1455" customFormat="false" ht="23.85" hidden="false" customHeight="false" outlineLevel="0" collapsed="false">
      <c r="A1455" s="13" t="s">
        <v>15849</v>
      </c>
      <c r="B1455" s="15" t="s">
        <v>15850</v>
      </c>
      <c r="C1455" s="13" t="s">
        <v>15851</v>
      </c>
      <c r="D1455" s="13" t="s">
        <v>15852</v>
      </c>
      <c r="E1455" s="13" t="s">
        <v>53</v>
      </c>
      <c r="F1455" s="13" t="s">
        <v>20008</v>
      </c>
      <c r="G1455" s="14" t="n">
        <f aca="false">COUNTIF(カード一覧!$I$2:$I$3170,A1455)</f>
        <v>1</v>
      </c>
    </row>
    <row r="1456" customFormat="false" ht="23.85" hidden="false" customHeight="false" outlineLevel="0" collapsed="false">
      <c r="A1456" s="13" t="s">
        <v>15856</v>
      </c>
      <c r="B1456" s="15" t="s">
        <v>15857</v>
      </c>
      <c r="C1456" s="13" t="s">
        <v>15858</v>
      </c>
      <c r="D1456" s="13" t="s">
        <v>15859</v>
      </c>
      <c r="E1456" s="13" t="s">
        <v>53</v>
      </c>
      <c r="F1456" s="13" t="s">
        <v>20009</v>
      </c>
      <c r="G1456" s="14" t="n">
        <f aca="false">COUNTIF(カード一覧!$I$2:$I$3170,A1456)</f>
        <v>1</v>
      </c>
    </row>
    <row r="1457" customFormat="false" ht="35.05" hidden="false" customHeight="false" outlineLevel="0" collapsed="false">
      <c r="A1457" s="13" t="s">
        <v>15873</v>
      </c>
      <c r="B1457" s="15" t="s">
        <v>15874</v>
      </c>
      <c r="C1457" s="13" t="s">
        <v>15875</v>
      </c>
      <c r="D1457" s="13" t="s">
        <v>15876</v>
      </c>
      <c r="E1457" s="13" t="s">
        <v>53</v>
      </c>
      <c r="F1457" s="13" t="s">
        <v>19608</v>
      </c>
      <c r="G1457" s="14" t="n">
        <f aca="false">COUNTIF(カード一覧!$I$2:$I$3170,A1457)</f>
        <v>1</v>
      </c>
    </row>
    <row r="1458" customFormat="false" ht="23.85" hidden="false" customHeight="false" outlineLevel="0" collapsed="false">
      <c r="A1458" s="13" t="s">
        <v>15880</v>
      </c>
      <c r="B1458" s="15" t="s">
        <v>15881</v>
      </c>
      <c r="C1458" s="13" t="s">
        <v>15882</v>
      </c>
      <c r="D1458" s="13" t="s">
        <v>15883</v>
      </c>
      <c r="E1458" s="13" t="s">
        <v>53</v>
      </c>
      <c r="F1458" s="13" t="s">
        <v>20010</v>
      </c>
      <c r="G1458" s="14" t="n">
        <f aca="false">COUNTIF(カード一覧!$I$2:$I$3170,A1458)</f>
        <v>1</v>
      </c>
    </row>
    <row r="1459" customFormat="false" ht="35.05" hidden="false" customHeight="false" outlineLevel="0" collapsed="false">
      <c r="A1459" s="13" t="s">
        <v>15890</v>
      </c>
      <c r="B1459" s="15" t="s">
        <v>15891</v>
      </c>
      <c r="C1459" s="13" t="s">
        <v>15892</v>
      </c>
      <c r="D1459" s="13" t="s">
        <v>15893</v>
      </c>
      <c r="E1459" s="13" t="s">
        <v>53</v>
      </c>
      <c r="F1459" s="13" t="s">
        <v>20011</v>
      </c>
      <c r="G1459" s="14" t="n">
        <f aca="false">COUNTIF(カード一覧!$I$2:$I$3170,A1459)</f>
        <v>2</v>
      </c>
    </row>
    <row r="1460" customFormat="false" ht="23.85" hidden="false" customHeight="false" outlineLevel="0" collapsed="false">
      <c r="A1460" s="13" t="s">
        <v>15900</v>
      </c>
      <c r="B1460" s="15" t="s">
        <v>15901</v>
      </c>
      <c r="C1460" s="13" t="s">
        <v>15902</v>
      </c>
      <c r="D1460" s="13" t="s">
        <v>15903</v>
      </c>
      <c r="E1460" s="13" t="s">
        <v>53</v>
      </c>
      <c r="F1460" s="13" t="s">
        <v>20012</v>
      </c>
      <c r="G1460" s="14" t="n">
        <f aca="false">COUNTIF(カード一覧!$I$2:$I$3170,A1460)</f>
        <v>1</v>
      </c>
    </row>
    <row r="1461" customFormat="false" ht="35.05" hidden="false" customHeight="false" outlineLevel="0" collapsed="false">
      <c r="A1461" s="13" t="s">
        <v>15909</v>
      </c>
      <c r="B1461" s="15" t="s">
        <v>15910</v>
      </c>
      <c r="C1461" s="13" t="s">
        <v>15911</v>
      </c>
      <c r="D1461" s="13" t="s">
        <v>15912</v>
      </c>
      <c r="E1461" s="13" t="s">
        <v>56</v>
      </c>
      <c r="F1461" s="14" t="s">
        <v>19446</v>
      </c>
      <c r="G1461" s="14" t="n">
        <f aca="false">COUNTIF(カード一覧!$I$2:$I$3170,A1461)</f>
        <v>2</v>
      </c>
    </row>
    <row r="1462" customFormat="false" ht="23.85" hidden="false" customHeight="false" outlineLevel="0" collapsed="false">
      <c r="A1462" s="13" t="s">
        <v>15922</v>
      </c>
      <c r="B1462" s="15" t="s">
        <v>15923</v>
      </c>
      <c r="C1462" s="13" t="s">
        <v>15924</v>
      </c>
      <c r="D1462" s="13" t="s">
        <v>15925</v>
      </c>
      <c r="E1462" s="13" t="s">
        <v>53</v>
      </c>
      <c r="F1462" s="13" t="s">
        <v>20013</v>
      </c>
      <c r="G1462" s="14" t="n">
        <f aca="false">COUNTIF(カード一覧!$I$2:$I$3170,A1462)</f>
        <v>2</v>
      </c>
    </row>
    <row r="1463" customFormat="false" ht="23.85" hidden="false" customHeight="false" outlineLevel="0" collapsed="false">
      <c r="A1463" s="13" t="s">
        <v>15935</v>
      </c>
      <c r="B1463" s="15" t="s">
        <v>15936</v>
      </c>
      <c r="C1463" s="13" t="s">
        <v>15937</v>
      </c>
      <c r="D1463" s="13" t="s">
        <v>15938</v>
      </c>
      <c r="E1463" s="13" t="s">
        <v>53</v>
      </c>
      <c r="F1463" s="13" t="s">
        <v>20013</v>
      </c>
      <c r="G1463" s="14" t="n">
        <f aca="false">COUNTIF(カード一覧!$I$2:$I$3170,A1463)</f>
        <v>2</v>
      </c>
    </row>
    <row r="1464" customFormat="false" ht="23.85" hidden="false" customHeight="false" outlineLevel="0" collapsed="false">
      <c r="A1464" s="13" t="s">
        <v>15945</v>
      </c>
      <c r="B1464" s="15" t="s">
        <v>15946</v>
      </c>
      <c r="C1464" s="13" t="s">
        <v>15947</v>
      </c>
      <c r="D1464" s="13" t="s">
        <v>15948</v>
      </c>
      <c r="E1464" s="13" t="s">
        <v>53</v>
      </c>
      <c r="F1464" s="13" t="s">
        <v>20014</v>
      </c>
      <c r="G1464" s="14" t="n">
        <f aca="false">COUNTIF(カード一覧!$I$2:$I$3170,A1464)</f>
        <v>1</v>
      </c>
    </row>
    <row r="1465" customFormat="false" ht="35.05" hidden="false" customHeight="false" outlineLevel="0" collapsed="false">
      <c r="A1465" s="13" t="s">
        <v>15952</v>
      </c>
      <c r="B1465" s="15" t="s">
        <v>15953</v>
      </c>
      <c r="C1465" s="13" t="s">
        <v>15954</v>
      </c>
      <c r="D1465" s="13" t="s">
        <v>15955</v>
      </c>
      <c r="E1465" s="13" t="s">
        <v>53</v>
      </c>
      <c r="F1465" s="13" t="s">
        <v>20015</v>
      </c>
      <c r="G1465" s="14" t="n">
        <f aca="false">COUNTIF(カード一覧!$I$2:$I$3170,A1465)</f>
        <v>1</v>
      </c>
    </row>
    <row r="1466" customFormat="false" ht="23.85" hidden="false" customHeight="false" outlineLevel="0" collapsed="false">
      <c r="A1466" s="13" t="s">
        <v>15959</v>
      </c>
      <c r="B1466" s="15" t="s">
        <v>15960</v>
      </c>
      <c r="C1466" s="13" t="s">
        <v>15961</v>
      </c>
      <c r="D1466" s="13" t="s">
        <v>15962</v>
      </c>
      <c r="E1466" s="13" t="s">
        <v>53</v>
      </c>
      <c r="F1466" s="13" t="s">
        <v>20016</v>
      </c>
      <c r="G1466" s="14" t="n">
        <f aca="false">COUNTIF(カード一覧!$I$2:$I$3170,A1466)</f>
        <v>1</v>
      </c>
    </row>
    <row r="1467" customFormat="false" ht="23.85" hidden="false" customHeight="false" outlineLevel="0" collapsed="false">
      <c r="A1467" s="13" t="s">
        <v>15966</v>
      </c>
      <c r="B1467" s="15" t="s">
        <v>15967</v>
      </c>
      <c r="C1467" s="13" t="s">
        <v>15968</v>
      </c>
      <c r="D1467" s="13" t="s">
        <v>15969</v>
      </c>
      <c r="E1467" s="13" t="s">
        <v>53</v>
      </c>
      <c r="F1467" s="13" t="s">
        <v>20016</v>
      </c>
      <c r="G1467" s="14" t="n">
        <f aca="false">COUNTIF(カード一覧!$I$2:$I$3170,A1467)</f>
        <v>1</v>
      </c>
    </row>
    <row r="1468" customFormat="false" ht="23.85" hidden="false" customHeight="false" outlineLevel="0" collapsed="false">
      <c r="A1468" s="13" t="s">
        <v>15975</v>
      </c>
      <c r="B1468" s="15" t="s">
        <v>15976</v>
      </c>
      <c r="C1468" s="13" t="s">
        <v>15977</v>
      </c>
      <c r="D1468" s="13" t="s">
        <v>15978</v>
      </c>
      <c r="E1468" s="13" t="s">
        <v>52</v>
      </c>
      <c r="F1468" s="13" t="s">
        <v>19471</v>
      </c>
      <c r="G1468" s="14" t="n">
        <f aca="false">COUNTIF(カード一覧!$I$2:$I$3170,A1468)</f>
        <v>1</v>
      </c>
    </row>
    <row r="1469" customFormat="false" ht="23.85" hidden="false" customHeight="false" outlineLevel="0" collapsed="false">
      <c r="A1469" s="13" t="s">
        <v>15982</v>
      </c>
      <c r="B1469" s="15" t="s">
        <v>15983</v>
      </c>
      <c r="C1469" s="13" t="s">
        <v>15984</v>
      </c>
      <c r="D1469" s="13" t="s">
        <v>15985</v>
      </c>
      <c r="E1469" s="13" t="s">
        <v>53</v>
      </c>
      <c r="F1469" s="13" t="s">
        <v>20013</v>
      </c>
      <c r="G1469" s="14" t="n">
        <f aca="false">COUNTIF(カード一覧!$I$2:$I$3170,A1469)</f>
        <v>1</v>
      </c>
    </row>
    <row r="1470" customFormat="false" ht="23.85" hidden="false" customHeight="false" outlineLevel="0" collapsed="false">
      <c r="A1470" s="13" t="s">
        <v>15991</v>
      </c>
      <c r="B1470" s="15" t="s">
        <v>15992</v>
      </c>
      <c r="C1470" s="13" t="s">
        <v>15993</v>
      </c>
      <c r="D1470" s="13" t="s">
        <v>15994</v>
      </c>
      <c r="E1470" s="13" t="s">
        <v>53</v>
      </c>
      <c r="F1470" s="13" t="s">
        <v>20013</v>
      </c>
      <c r="G1470" s="14" t="n">
        <f aca="false">COUNTIF(カード一覧!$I$2:$I$3170,A1470)</f>
        <v>1</v>
      </c>
    </row>
    <row r="1471" customFormat="false" ht="23.85" hidden="false" customHeight="false" outlineLevel="0" collapsed="false">
      <c r="A1471" s="13" t="s">
        <v>15998</v>
      </c>
      <c r="B1471" s="15" t="s">
        <v>15999</v>
      </c>
      <c r="C1471" s="13" t="s">
        <v>16000</v>
      </c>
      <c r="D1471" s="13" t="s">
        <v>16001</v>
      </c>
      <c r="E1471" s="13" t="s">
        <v>56</v>
      </c>
      <c r="F1471" s="14" t="s">
        <v>19446</v>
      </c>
      <c r="G1471" s="14" t="n">
        <f aca="false">COUNTIF(カード一覧!$I$2:$I$3170,A1471)</f>
        <v>1</v>
      </c>
    </row>
    <row r="1472" customFormat="false" ht="23.85" hidden="false" customHeight="false" outlineLevel="0" collapsed="false">
      <c r="A1472" s="13" t="s">
        <v>16007</v>
      </c>
      <c r="B1472" s="15" t="s">
        <v>16008</v>
      </c>
      <c r="C1472" s="13" t="s">
        <v>16009</v>
      </c>
      <c r="D1472" s="13" t="s">
        <v>16010</v>
      </c>
      <c r="E1472" s="13" t="s">
        <v>53</v>
      </c>
      <c r="F1472" s="13" t="s">
        <v>20017</v>
      </c>
      <c r="G1472" s="14" t="n">
        <f aca="false">COUNTIF(カード一覧!$I$2:$I$3170,A1472)</f>
        <v>1</v>
      </c>
    </row>
    <row r="1473" customFormat="false" ht="29.85" hidden="false" customHeight="false" outlineLevel="0" collapsed="false">
      <c r="A1473" s="13" t="s">
        <v>16015</v>
      </c>
      <c r="B1473" s="16" t="s">
        <v>16016</v>
      </c>
      <c r="C1473" s="14"/>
      <c r="D1473" s="14"/>
      <c r="E1473" s="13" t="s">
        <v>54</v>
      </c>
      <c r="F1473" s="14" t="s">
        <v>20018</v>
      </c>
      <c r="G1473" s="14" t="n">
        <f aca="false">COUNTIF(カード一覧!$I$2:$I$3170,A1473)</f>
        <v>1</v>
      </c>
    </row>
    <row r="1474" customFormat="false" ht="23.85" hidden="false" customHeight="false" outlineLevel="0" collapsed="false">
      <c r="A1474" s="13" t="s">
        <v>16423</v>
      </c>
      <c r="B1474" s="15" t="s">
        <v>16424</v>
      </c>
      <c r="C1474" s="13" t="s">
        <v>16425</v>
      </c>
      <c r="D1474" s="13" t="s">
        <v>16426</v>
      </c>
      <c r="E1474" s="13" t="s">
        <v>53</v>
      </c>
      <c r="F1474" s="13" t="s">
        <v>20019</v>
      </c>
      <c r="G1474" s="14" t="n">
        <f aca="false">COUNTIF(カード一覧!$I$2:$I$3170,A1474)</f>
        <v>1</v>
      </c>
    </row>
    <row r="1475" customFormat="false" ht="23.85" hidden="false" customHeight="false" outlineLevel="0" collapsed="false">
      <c r="A1475" s="13" t="s">
        <v>16023</v>
      </c>
      <c r="B1475" s="15" t="s">
        <v>16024</v>
      </c>
      <c r="C1475" s="13" t="s">
        <v>16025</v>
      </c>
      <c r="D1475" s="13" t="s">
        <v>16026</v>
      </c>
      <c r="E1475" s="13" t="s">
        <v>56</v>
      </c>
      <c r="F1475" s="13" t="s">
        <v>20020</v>
      </c>
      <c r="G1475" s="14" t="n">
        <f aca="false">COUNTIF(カード一覧!$I$2:$I$3170,A1475)</f>
        <v>1</v>
      </c>
    </row>
    <row r="1476" customFormat="false" ht="35.05" hidden="false" customHeight="false" outlineLevel="0" collapsed="false">
      <c r="A1476" s="13" t="s">
        <v>16030</v>
      </c>
      <c r="B1476" s="15" t="s">
        <v>16031</v>
      </c>
      <c r="C1476" s="13" t="s">
        <v>16032</v>
      </c>
      <c r="D1476" s="13" t="s">
        <v>16033</v>
      </c>
      <c r="E1476" s="13" t="s">
        <v>53</v>
      </c>
      <c r="F1476" s="13" t="s">
        <v>20021</v>
      </c>
      <c r="G1476" s="14" t="n">
        <f aca="false">COUNTIF(カード一覧!$I$2:$I$3170,A1476)</f>
        <v>1</v>
      </c>
    </row>
    <row r="1477" customFormat="false" ht="23.85" hidden="false" customHeight="false" outlineLevel="0" collapsed="false">
      <c r="A1477" s="13" t="s">
        <v>16037</v>
      </c>
      <c r="B1477" s="15" t="s">
        <v>16038</v>
      </c>
      <c r="C1477" s="13" t="s">
        <v>16039</v>
      </c>
      <c r="D1477" s="13" t="s">
        <v>16040</v>
      </c>
      <c r="E1477" s="13" t="s">
        <v>53</v>
      </c>
      <c r="F1477" s="13" t="s">
        <v>20021</v>
      </c>
      <c r="G1477" s="14" t="n">
        <f aca="false">COUNTIF(カード一覧!$I$2:$I$3170,A1477)</f>
        <v>1</v>
      </c>
    </row>
    <row r="1478" customFormat="false" ht="35.05" hidden="false" customHeight="false" outlineLevel="0" collapsed="false">
      <c r="A1478" s="13" t="s">
        <v>16044</v>
      </c>
      <c r="B1478" s="15" t="s">
        <v>16045</v>
      </c>
      <c r="C1478" s="13" t="s">
        <v>16046</v>
      </c>
      <c r="D1478" s="13" t="s">
        <v>16047</v>
      </c>
      <c r="E1478" s="13" t="s">
        <v>53</v>
      </c>
      <c r="F1478" s="13" t="s">
        <v>20022</v>
      </c>
      <c r="G1478" s="14" t="n">
        <f aca="false">COUNTIF(カード一覧!$I$2:$I$3170,A1478)</f>
        <v>1</v>
      </c>
    </row>
    <row r="1479" customFormat="false" ht="23.85" hidden="false" customHeight="false" outlineLevel="0" collapsed="false">
      <c r="A1479" s="13" t="s">
        <v>16051</v>
      </c>
      <c r="B1479" s="15" t="s">
        <v>16052</v>
      </c>
      <c r="C1479" s="13" t="s">
        <v>16053</v>
      </c>
      <c r="D1479" s="13" t="s">
        <v>16054</v>
      </c>
      <c r="E1479" s="13" t="s">
        <v>53</v>
      </c>
      <c r="F1479" s="13" t="s">
        <v>20013</v>
      </c>
      <c r="G1479" s="14" t="n">
        <f aca="false">COUNTIF(カード一覧!$I$2:$I$3170,A1479)</f>
        <v>1</v>
      </c>
    </row>
    <row r="1480" customFormat="false" ht="35.05" hidden="false" customHeight="false" outlineLevel="0" collapsed="false">
      <c r="A1480" s="13" t="s">
        <v>16058</v>
      </c>
      <c r="B1480" s="15" t="s">
        <v>16059</v>
      </c>
      <c r="C1480" s="13" t="s">
        <v>16060</v>
      </c>
      <c r="D1480" s="13" t="s">
        <v>16061</v>
      </c>
      <c r="E1480" s="13" t="s">
        <v>52</v>
      </c>
      <c r="F1480" s="13" t="s">
        <v>19471</v>
      </c>
      <c r="G1480" s="14" t="n">
        <f aca="false">COUNTIF(カード一覧!$I$2:$I$3170,A1480)</f>
        <v>1</v>
      </c>
    </row>
    <row r="1481" customFormat="false" ht="23.85" hidden="false" customHeight="false" outlineLevel="0" collapsed="false">
      <c r="A1481" s="13" t="s">
        <v>16068</v>
      </c>
      <c r="B1481" s="15" t="s">
        <v>16069</v>
      </c>
      <c r="C1481" s="13" t="s">
        <v>16070</v>
      </c>
      <c r="D1481" s="13" t="s">
        <v>16071</v>
      </c>
      <c r="E1481" s="13" t="s">
        <v>53</v>
      </c>
      <c r="F1481" s="13" t="s">
        <v>20023</v>
      </c>
      <c r="G1481" s="14" t="n">
        <f aca="false">COUNTIF(カード一覧!$I$2:$I$3170,A1481)</f>
        <v>1</v>
      </c>
    </row>
    <row r="1482" customFormat="false" ht="23.85" hidden="false" customHeight="false" outlineLevel="0" collapsed="false">
      <c r="A1482" s="13" t="s">
        <v>16075</v>
      </c>
      <c r="B1482" s="15" t="s">
        <v>16076</v>
      </c>
      <c r="C1482" s="13" t="s">
        <v>16077</v>
      </c>
      <c r="D1482" s="13" t="s">
        <v>16078</v>
      </c>
      <c r="E1482" s="13" t="s">
        <v>53</v>
      </c>
      <c r="F1482" s="13" t="s">
        <v>20024</v>
      </c>
      <c r="G1482" s="14" t="n">
        <f aca="false">COUNTIF(カード一覧!$I$2:$I$3170,A1482)</f>
        <v>1</v>
      </c>
    </row>
    <row r="1483" customFormat="false" ht="23.85" hidden="false" customHeight="false" outlineLevel="0" collapsed="false">
      <c r="A1483" s="13" t="s">
        <v>16084</v>
      </c>
      <c r="B1483" s="15" t="s">
        <v>16085</v>
      </c>
      <c r="C1483" s="13" t="s">
        <v>16086</v>
      </c>
      <c r="D1483" s="13" t="s">
        <v>16087</v>
      </c>
      <c r="E1483" s="13" t="s">
        <v>52</v>
      </c>
      <c r="F1483" s="13" t="s">
        <v>19471</v>
      </c>
      <c r="G1483" s="14" t="n">
        <f aca="false">COUNTIF(カード一覧!$I$2:$I$3170,A1483)</f>
        <v>1</v>
      </c>
    </row>
    <row r="1484" customFormat="false" ht="23.85" hidden="false" customHeight="false" outlineLevel="0" collapsed="false">
      <c r="A1484" s="13" t="s">
        <v>16094</v>
      </c>
      <c r="B1484" s="15" t="s">
        <v>16095</v>
      </c>
      <c r="C1484" s="13" t="s">
        <v>16096</v>
      </c>
      <c r="D1484" s="13" t="s">
        <v>16097</v>
      </c>
      <c r="E1484" s="13" t="s">
        <v>53</v>
      </c>
      <c r="F1484" s="13" t="s">
        <v>20025</v>
      </c>
      <c r="G1484" s="14" t="n">
        <f aca="false">COUNTIF(カード一覧!$I$2:$I$3170,A1484)</f>
        <v>1</v>
      </c>
    </row>
    <row r="1485" customFormat="false" ht="23.85" hidden="false" customHeight="false" outlineLevel="0" collapsed="false">
      <c r="A1485" s="13" t="s">
        <v>16101</v>
      </c>
      <c r="B1485" s="15" t="s">
        <v>16102</v>
      </c>
      <c r="C1485" s="13" t="s">
        <v>16103</v>
      </c>
      <c r="D1485" s="13" t="s">
        <v>16104</v>
      </c>
      <c r="E1485" s="13" t="s">
        <v>52</v>
      </c>
      <c r="F1485" s="13" t="s">
        <v>19471</v>
      </c>
      <c r="G1485" s="14" t="n">
        <f aca="false">COUNTIF(カード一覧!$I$2:$I$3170,A1485)</f>
        <v>1</v>
      </c>
    </row>
    <row r="1486" customFormat="false" ht="23.85" hidden="false" customHeight="false" outlineLevel="0" collapsed="false">
      <c r="A1486" s="13" t="s">
        <v>16110</v>
      </c>
      <c r="B1486" s="15" t="s">
        <v>16111</v>
      </c>
      <c r="C1486" s="13" t="s">
        <v>16112</v>
      </c>
      <c r="D1486" s="13" t="s">
        <v>16113</v>
      </c>
      <c r="E1486" s="13" t="s">
        <v>53</v>
      </c>
      <c r="F1486" s="13" t="s">
        <v>20026</v>
      </c>
      <c r="G1486" s="14" t="n">
        <f aca="false">COUNTIF(カード一覧!$I$2:$I$3170,A1486)</f>
        <v>1</v>
      </c>
    </row>
    <row r="1487" customFormat="false" ht="23.85" hidden="false" customHeight="false" outlineLevel="0" collapsed="false">
      <c r="A1487" s="13" t="s">
        <v>16117</v>
      </c>
      <c r="B1487" s="15" t="s">
        <v>16118</v>
      </c>
      <c r="C1487" s="14"/>
      <c r="D1487" s="14"/>
      <c r="E1487" s="13" t="s">
        <v>53</v>
      </c>
      <c r="F1487" s="14" t="s">
        <v>20027</v>
      </c>
      <c r="G1487" s="14" t="n">
        <f aca="false">COUNTIF(カード一覧!$I$2:$I$3170,A1487)</f>
        <v>1</v>
      </c>
    </row>
    <row r="1488" customFormat="false" ht="15" hidden="false" customHeight="false" outlineLevel="0" collapsed="false">
      <c r="A1488" s="13" t="s">
        <v>16125</v>
      </c>
      <c r="B1488" s="15" t="s">
        <v>16126</v>
      </c>
      <c r="C1488" s="14"/>
      <c r="D1488" s="13" t="s">
        <v>16127</v>
      </c>
      <c r="E1488" s="13" t="s">
        <v>53</v>
      </c>
      <c r="F1488" s="13" t="s">
        <v>20028</v>
      </c>
      <c r="G1488" s="14" t="n">
        <f aca="false">COUNTIF(カード一覧!$I$2:$I$3170,A1488)</f>
        <v>1</v>
      </c>
    </row>
    <row r="1489" customFormat="false" ht="23.85" hidden="false" customHeight="false" outlineLevel="0" collapsed="false">
      <c r="A1489" s="13" t="s">
        <v>16131</v>
      </c>
      <c r="B1489" s="15" t="s">
        <v>16132</v>
      </c>
      <c r="C1489" s="13" t="s">
        <v>16133</v>
      </c>
      <c r="D1489" s="13" t="s">
        <v>16134</v>
      </c>
      <c r="E1489" s="13" t="s">
        <v>56</v>
      </c>
      <c r="F1489" s="13" t="s">
        <v>20029</v>
      </c>
      <c r="G1489" s="14" t="n">
        <f aca="false">COUNTIF(カード一覧!$I$2:$I$3170,A1489)</f>
        <v>1</v>
      </c>
    </row>
    <row r="1490" customFormat="false" ht="23.85" hidden="false" customHeight="false" outlineLevel="0" collapsed="false">
      <c r="A1490" s="13" t="s">
        <v>16140</v>
      </c>
      <c r="B1490" s="15" t="s">
        <v>16141</v>
      </c>
      <c r="C1490" s="13" t="s">
        <v>16142</v>
      </c>
      <c r="D1490" s="13" t="s">
        <v>16143</v>
      </c>
      <c r="E1490" s="13" t="s">
        <v>53</v>
      </c>
      <c r="F1490" s="13" t="s">
        <v>20030</v>
      </c>
      <c r="G1490" s="14" t="n">
        <f aca="false">COUNTIF(カード一覧!$I$2:$I$3170,A1490)</f>
        <v>1</v>
      </c>
    </row>
    <row r="1491" customFormat="false" ht="23.85" hidden="false" customHeight="false" outlineLevel="0" collapsed="false">
      <c r="A1491" s="13" t="s">
        <v>16150</v>
      </c>
      <c r="B1491" s="15" t="s">
        <v>16151</v>
      </c>
      <c r="C1491" s="13" t="s">
        <v>16152</v>
      </c>
      <c r="D1491" s="13" t="s">
        <v>16153</v>
      </c>
      <c r="E1491" s="13" t="s">
        <v>53</v>
      </c>
      <c r="F1491" s="13" t="s">
        <v>20031</v>
      </c>
      <c r="G1491" s="14" t="n">
        <f aca="false">COUNTIF(カード一覧!$I$2:$I$3170,A1491)</f>
        <v>1</v>
      </c>
    </row>
    <row r="1492" customFormat="false" ht="23.85" hidden="false" customHeight="false" outlineLevel="0" collapsed="false">
      <c r="A1492" s="13" t="s">
        <v>16160</v>
      </c>
      <c r="B1492" s="15" t="s">
        <v>16161</v>
      </c>
      <c r="C1492" s="13" t="s">
        <v>16162</v>
      </c>
      <c r="D1492" s="13" t="s">
        <v>16163</v>
      </c>
      <c r="E1492" s="13" t="s">
        <v>53</v>
      </c>
      <c r="F1492" s="13" t="s">
        <v>20032</v>
      </c>
      <c r="G1492" s="14" t="n">
        <f aca="false">COUNTIF(カード一覧!$I$2:$I$3170,A1492)</f>
        <v>1</v>
      </c>
    </row>
    <row r="1493" customFormat="false" ht="23.85" hidden="false" customHeight="false" outlineLevel="0" collapsed="false">
      <c r="A1493" s="13" t="s">
        <v>16167</v>
      </c>
      <c r="B1493" s="15" t="s">
        <v>16168</v>
      </c>
      <c r="C1493" s="13" t="s">
        <v>16169</v>
      </c>
      <c r="D1493" s="13" t="s">
        <v>16170</v>
      </c>
      <c r="E1493" s="13" t="s">
        <v>52</v>
      </c>
      <c r="F1493" s="13" t="s">
        <v>19471</v>
      </c>
      <c r="G1493" s="14" t="n">
        <f aca="false">COUNTIF(カード一覧!$I$2:$I$3170,A1493)</f>
        <v>1</v>
      </c>
    </row>
    <row r="1494" customFormat="false" ht="35.05" hidden="false" customHeight="false" outlineLevel="0" collapsed="false">
      <c r="A1494" s="13" t="s">
        <v>16176</v>
      </c>
      <c r="B1494" s="15" t="s">
        <v>16177</v>
      </c>
      <c r="C1494" s="13" t="s">
        <v>16178</v>
      </c>
      <c r="D1494" s="13" t="s">
        <v>16179</v>
      </c>
      <c r="E1494" s="13" t="s">
        <v>53</v>
      </c>
      <c r="F1494" s="13" t="s">
        <v>20033</v>
      </c>
      <c r="G1494" s="14" t="n">
        <f aca="false">COUNTIF(カード一覧!$I$2:$I$3170,A1494)</f>
        <v>1</v>
      </c>
    </row>
    <row r="1495" customFormat="false" ht="35.05" hidden="false" customHeight="false" outlineLevel="0" collapsed="false">
      <c r="A1495" s="13" t="s">
        <v>16183</v>
      </c>
      <c r="B1495" s="15" t="s">
        <v>16184</v>
      </c>
      <c r="C1495" s="13" t="s">
        <v>16185</v>
      </c>
      <c r="D1495" s="13" t="s">
        <v>16186</v>
      </c>
      <c r="E1495" s="13" t="s">
        <v>53</v>
      </c>
      <c r="F1495" s="13" t="s">
        <v>20034</v>
      </c>
      <c r="G1495" s="14" t="n">
        <f aca="false">COUNTIF(カード一覧!$I$2:$I$3170,A1495)</f>
        <v>1</v>
      </c>
    </row>
    <row r="1496" customFormat="false" ht="23.85" hidden="false" customHeight="false" outlineLevel="0" collapsed="false">
      <c r="A1496" s="13" t="s">
        <v>16193</v>
      </c>
      <c r="B1496" s="15" t="s">
        <v>16194</v>
      </c>
      <c r="C1496" s="13" t="s">
        <v>16195</v>
      </c>
      <c r="D1496" s="13" t="s">
        <v>16196</v>
      </c>
      <c r="E1496" s="13" t="s">
        <v>53</v>
      </c>
      <c r="F1496" s="13" t="s">
        <v>20035</v>
      </c>
      <c r="G1496" s="14" t="n">
        <f aca="false">COUNTIF(カード一覧!$I$2:$I$3170,A1496)</f>
        <v>1</v>
      </c>
    </row>
    <row r="1497" customFormat="false" ht="23.85" hidden="false" customHeight="false" outlineLevel="0" collapsed="false">
      <c r="A1497" s="13" t="s">
        <v>16202</v>
      </c>
      <c r="B1497" s="15" t="s">
        <v>16203</v>
      </c>
      <c r="C1497" s="13" t="s">
        <v>16204</v>
      </c>
      <c r="D1497" s="13" t="s">
        <v>16205</v>
      </c>
      <c r="E1497" s="13" t="s">
        <v>53</v>
      </c>
      <c r="F1497" s="13" t="s">
        <v>20036</v>
      </c>
      <c r="G1497" s="14" t="n">
        <f aca="false">COUNTIF(カード一覧!$I$2:$I$3170,A1497)</f>
        <v>1</v>
      </c>
    </row>
    <row r="1498" customFormat="false" ht="23.85" hidden="false" customHeight="false" outlineLevel="0" collapsed="false">
      <c r="A1498" s="13" t="s">
        <v>16209</v>
      </c>
      <c r="B1498" s="15" t="s">
        <v>16210</v>
      </c>
      <c r="C1498" s="13" t="s">
        <v>16211</v>
      </c>
      <c r="D1498" s="13" t="s">
        <v>16212</v>
      </c>
      <c r="E1498" s="13" t="s">
        <v>53</v>
      </c>
      <c r="F1498" s="13" t="s">
        <v>20037</v>
      </c>
      <c r="G1498" s="14" t="n">
        <f aca="false">COUNTIF(カード一覧!$I$2:$I$3170,A1498)</f>
        <v>1</v>
      </c>
    </row>
    <row r="1499" customFormat="false" ht="35.05" hidden="false" customHeight="false" outlineLevel="0" collapsed="false">
      <c r="A1499" s="13" t="s">
        <v>16218</v>
      </c>
      <c r="B1499" s="15" t="s">
        <v>16219</v>
      </c>
      <c r="C1499" s="13" t="s">
        <v>16220</v>
      </c>
      <c r="D1499" s="13" t="s">
        <v>16221</v>
      </c>
      <c r="E1499" s="13" t="s">
        <v>53</v>
      </c>
      <c r="F1499" s="13" t="s">
        <v>20038</v>
      </c>
      <c r="G1499" s="14" t="n">
        <f aca="false">COUNTIF(カード一覧!$I$2:$I$3170,A1499)</f>
        <v>1</v>
      </c>
    </row>
    <row r="1500" customFormat="false" ht="23.85" hidden="false" customHeight="false" outlineLevel="0" collapsed="false">
      <c r="A1500" s="13" t="s">
        <v>16227</v>
      </c>
      <c r="B1500" s="15" t="s">
        <v>16228</v>
      </c>
      <c r="C1500" s="13" t="s">
        <v>16229</v>
      </c>
      <c r="D1500" s="13" t="s">
        <v>16230</v>
      </c>
      <c r="E1500" s="13" t="s">
        <v>53</v>
      </c>
      <c r="F1500" s="13" t="s">
        <v>20039</v>
      </c>
      <c r="G1500" s="14" t="n">
        <f aca="false">COUNTIF(カード一覧!$I$2:$I$3170,A1500)</f>
        <v>1</v>
      </c>
    </row>
    <row r="1501" customFormat="false" ht="23.85" hidden="false" customHeight="false" outlineLevel="0" collapsed="false">
      <c r="A1501" s="13" t="s">
        <v>16237</v>
      </c>
      <c r="B1501" s="15" t="s">
        <v>16238</v>
      </c>
      <c r="C1501" s="13" t="s">
        <v>16239</v>
      </c>
      <c r="D1501" s="13" t="s">
        <v>16240</v>
      </c>
      <c r="E1501" s="13" t="s">
        <v>53</v>
      </c>
      <c r="F1501" s="13" t="s">
        <v>20040</v>
      </c>
      <c r="G1501" s="14" t="n">
        <f aca="false">COUNTIF(カード一覧!$I$2:$I$3170,A1501)</f>
        <v>2</v>
      </c>
    </row>
    <row r="1502" customFormat="false" ht="35.05" hidden="false" customHeight="false" outlineLevel="0" collapsed="false">
      <c r="A1502" s="13" t="s">
        <v>16247</v>
      </c>
      <c r="B1502" s="15" t="s">
        <v>16248</v>
      </c>
      <c r="C1502" s="13" t="s">
        <v>16249</v>
      </c>
      <c r="D1502" s="13" t="s">
        <v>16250</v>
      </c>
      <c r="E1502" s="13" t="s">
        <v>53</v>
      </c>
      <c r="F1502" s="13" t="s">
        <v>20019</v>
      </c>
      <c r="G1502" s="14" t="n">
        <f aca="false">COUNTIF(カード一覧!$I$2:$I$3170,A1502)</f>
        <v>1</v>
      </c>
    </row>
    <row r="1503" customFormat="false" ht="23.85" hidden="false" customHeight="false" outlineLevel="0" collapsed="false">
      <c r="A1503" s="13" t="s">
        <v>16257</v>
      </c>
      <c r="B1503" s="15" t="s">
        <v>16258</v>
      </c>
      <c r="C1503" s="13" t="s">
        <v>16259</v>
      </c>
      <c r="D1503" s="13" t="s">
        <v>16260</v>
      </c>
      <c r="E1503" s="13" t="s">
        <v>53</v>
      </c>
      <c r="F1503" s="13" t="s">
        <v>20041</v>
      </c>
      <c r="G1503" s="14" t="n">
        <f aca="false">COUNTIF(カード一覧!$I$2:$I$3170,A1503)</f>
        <v>2</v>
      </c>
    </row>
    <row r="1504" customFormat="false" ht="23.85" hidden="false" customHeight="false" outlineLevel="0" collapsed="false">
      <c r="A1504" s="13" t="s">
        <v>16269</v>
      </c>
      <c r="B1504" s="15" t="s">
        <v>16270</v>
      </c>
      <c r="C1504" s="13" t="s">
        <v>16271</v>
      </c>
      <c r="D1504" s="13" t="s">
        <v>16272</v>
      </c>
      <c r="E1504" s="13" t="s">
        <v>53</v>
      </c>
      <c r="F1504" s="13" t="s">
        <v>20041</v>
      </c>
      <c r="G1504" s="14" t="n">
        <f aca="false">COUNTIF(カード一覧!$I$2:$I$3170,A1504)</f>
        <v>1</v>
      </c>
    </row>
    <row r="1505" customFormat="false" ht="49.25" hidden="false" customHeight="false" outlineLevel="0" collapsed="false">
      <c r="A1505" s="13" t="s">
        <v>16279</v>
      </c>
      <c r="B1505" s="15" t="s">
        <v>16280</v>
      </c>
      <c r="C1505" s="13" t="s">
        <v>16281</v>
      </c>
      <c r="D1505" s="13" t="s">
        <v>16282</v>
      </c>
      <c r="E1505" s="13" t="s">
        <v>52</v>
      </c>
      <c r="F1505" s="13" t="s">
        <v>19471</v>
      </c>
      <c r="G1505" s="14" t="n">
        <f aca="false">COUNTIF(カード一覧!$I$2:$I$3170,A1505)</f>
        <v>2</v>
      </c>
    </row>
    <row r="1506" customFormat="false" ht="35.05" hidden="false" customHeight="false" outlineLevel="0" collapsed="false">
      <c r="A1506" s="13" t="s">
        <v>16292</v>
      </c>
      <c r="B1506" s="15" t="s">
        <v>16293</v>
      </c>
      <c r="C1506" s="13" t="s">
        <v>16294</v>
      </c>
      <c r="D1506" s="13" t="s">
        <v>16295</v>
      </c>
      <c r="E1506" s="13" t="s">
        <v>56</v>
      </c>
      <c r="F1506" s="13" t="s">
        <v>20029</v>
      </c>
      <c r="G1506" s="14" t="n">
        <f aca="false">COUNTIF(カード一覧!$I$2:$I$3170,A1506)</f>
        <v>1</v>
      </c>
    </row>
    <row r="1507" customFormat="false" ht="41" hidden="false" customHeight="false" outlineLevel="0" collapsed="false">
      <c r="A1507" s="13" t="s">
        <v>16299</v>
      </c>
      <c r="B1507" s="15" t="s">
        <v>16300</v>
      </c>
      <c r="C1507" s="13" t="s">
        <v>16301</v>
      </c>
      <c r="D1507" s="13" t="s">
        <v>16302</v>
      </c>
      <c r="E1507" s="13" t="s">
        <v>53</v>
      </c>
      <c r="F1507" s="13" t="s">
        <v>20042</v>
      </c>
      <c r="G1507" s="14" t="n">
        <f aca="false">COUNTIF(カード一覧!$I$2:$I$3170,A1507)</f>
        <v>1</v>
      </c>
    </row>
    <row r="1508" customFormat="false" ht="23.85" hidden="false" customHeight="false" outlineLevel="0" collapsed="false">
      <c r="A1508" s="13" t="s">
        <v>16309</v>
      </c>
      <c r="B1508" s="15" t="s">
        <v>16310</v>
      </c>
      <c r="C1508" s="13" t="s">
        <v>16311</v>
      </c>
      <c r="D1508" s="13" t="s">
        <v>16312</v>
      </c>
      <c r="E1508" s="13" t="s">
        <v>53</v>
      </c>
      <c r="F1508" s="13" t="s">
        <v>20043</v>
      </c>
      <c r="G1508" s="14" t="n">
        <f aca="false">COUNTIF(カード一覧!$I$2:$I$3170,A1508)</f>
        <v>1</v>
      </c>
    </row>
    <row r="1509" customFormat="false" ht="23.85" hidden="false" customHeight="false" outlineLevel="0" collapsed="false">
      <c r="A1509" s="13" t="s">
        <v>16316</v>
      </c>
      <c r="B1509" s="15" t="s">
        <v>16317</v>
      </c>
      <c r="C1509" s="13" t="s">
        <v>16318</v>
      </c>
      <c r="D1509" s="13" t="s">
        <v>16319</v>
      </c>
      <c r="E1509" s="13" t="s">
        <v>53</v>
      </c>
      <c r="F1509" s="13" t="s">
        <v>19608</v>
      </c>
      <c r="G1509" s="14" t="n">
        <f aca="false">COUNTIF(カード一覧!$I$2:$I$3170,A1509)</f>
        <v>1</v>
      </c>
    </row>
    <row r="1510" customFormat="false" ht="23.85" hidden="false" customHeight="false" outlineLevel="0" collapsed="false">
      <c r="A1510" s="13" t="s">
        <v>16325</v>
      </c>
      <c r="B1510" s="15" t="s">
        <v>16326</v>
      </c>
      <c r="C1510" s="13" t="s">
        <v>16327</v>
      </c>
      <c r="D1510" s="13" t="s">
        <v>16328</v>
      </c>
      <c r="E1510" s="13" t="s">
        <v>53</v>
      </c>
      <c r="F1510" s="13" t="s">
        <v>20044</v>
      </c>
      <c r="G1510" s="14" t="n">
        <f aca="false">COUNTIF(カード一覧!$I$2:$I$3170,A1510)</f>
        <v>1</v>
      </c>
    </row>
    <row r="1511" customFormat="false" ht="38.05" hidden="false" customHeight="false" outlineLevel="0" collapsed="false">
      <c r="A1511" s="13" t="s">
        <v>16332</v>
      </c>
      <c r="B1511" s="15" t="s">
        <v>16333</v>
      </c>
      <c r="C1511" s="13" t="s">
        <v>16334</v>
      </c>
      <c r="D1511" s="13" t="s">
        <v>16335</v>
      </c>
      <c r="E1511" s="13" t="s">
        <v>53</v>
      </c>
      <c r="F1511" s="13" t="s">
        <v>19495</v>
      </c>
      <c r="G1511" s="14" t="n">
        <f aca="false">COUNTIF(カード一覧!$I$2:$I$3170,A1511)</f>
        <v>1</v>
      </c>
    </row>
    <row r="1512" customFormat="false" ht="38.05" hidden="false" customHeight="false" outlineLevel="0" collapsed="false">
      <c r="A1512" s="13" t="s">
        <v>16341</v>
      </c>
      <c r="B1512" s="15" t="s">
        <v>16342</v>
      </c>
      <c r="C1512" s="13" t="s">
        <v>16343</v>
      </c>
      <c r="D1512" s="13" t="s">
        <v>16344</v>
      </c>
      <c r="E1512" s="13" t="s">
        <v>53</v>
      </c>
      <c r="F1512" s="13" t="s">
        <v>20019</v>
      </c>
      <c r="G1512" s="14" t="n">
        <f aca="false">COUNTIF(カード一覧!$I$2:$I$3170,A1512)</f>
        <v>1</v>
      </c>
    </row>
    <row r="1513" customFormat="false" ht="23.85" hidden="false" customHeight="false" outlineLevel="0" collapsed="false">
      <c r="A1513" s="13" t="s">
        <v>16350</v>
      </c>
      <c r="B1513" s="15" t="s">
        <v>16351</v>
      </c>
      <c r="C1513" s="13" t="s">
        <v>16352</v>
      </c>
      <c r="D1513" s="13" t="s">
        <v>16353</v>
      </c>
      <c r="E1513" s="13" t="s">
        <v>53</v>
      </c>
      <c r="F1513" s="13" t="s">
        <v>20045</v>
      </c>
      <c r="G1513" s="14" t="n">
        <f aca="false">COUNTIF(カード一覧!$I$2:$I$3170,A1513)</f>
        <v>1</v>
      </c>
    </row>
    <row r="1514" customFormat="false" ht="38.05" hidden="false" customHeight="false" outlineLevel="0" collapsed="false">
      <c r="A1514" s="13" t="s">
        <v>16357</v>
      </c>
      <c r="B1514" s="15" t="s">
        <v>16358</v>
      </c>
      <c r="C1514" s="13" t="s">
        <v>16359</v>
      </c>
      <c r="D1514" s="13" t="s">
        <v>16360</v>
      </c>
      <c r="E1514" s="13" t="s">
        <v>53</v>
      </c>
      <c r="F1514" s="13" t="s">
        <v>20019</v>
      </c>
      <c r="G1514" s="14" t="n">
        <f aca="false">COUNTIF(カード一覧!$I$2:$I$3170,A1514)</f>
        <v>1</v>
      </c>
    </row>
    <row r="1515" customFormat="false" ht="35.05" hidden="false" customHeight="false" outlineLevel="0" collapsed="false">
      <c r="A1515" s="13" t="s">
        <v>16367</v>
      </c>
      <c r="B1515" s="15" t="s">
        <v>16368</v>
      </c>
      <c r="C1515" s="13" t="s">
        <v>16369</v>
      </c>
      <c r="D1515" s="13" t="s">
        <v>16370</v>
      </c>
      <c r="E1515" s="13" t="s">
        <v>56</v>
      </c>
      <c r="F1515" s="13" t="s">
        <v>20046</v>
      </c>
      <c r="G1515" s="14" t="n">
        <f aca="false">COUNTIF(カード一覧!$I$2:$I$3170,A1515)</f>
        <v>1</v>
      </c>
    </row>
    <row r="1516" customFormat="false" ht="35.05" hidden="false" customHeight="false" outlineLevel="0" collapsed="false">
      <c r="A1516" s="13" t="s">
        <v>16374</v>
      </c>
      <c r="B1516" s="15" t="s">
        <v>16375</v>
      </c>
      <c r="C1516" s="13" t="s">
        <v>16376</v>
      </c>
      <c r="D1516" s="13" t="s">
        <v>16377</v>
      </c>
      <c r="E1516" s="13" t="s">
        <v>53</v>
      </c>
      <c r="F1516" s="13" t="s">
        <v>20047</v>
      </c>
      <c r="G1516" s="14" t="n">
        <f aca="false">COUNTIF(カード一覧!$I$2:$I$3170,A1516)</f>
        <v>1</v>
      </c>
    </row>
    <row r="1517" customFormat="false" ht="38.05" hidden="false" customHeight="false" outlineLevel="0" collapsed="false">
      <c r="A1517" s="13" t="s">
        <v>16383</v>
      </c>
      <c r="B1517" s="15" t="s">
        <v>16384</v>
      </c>
      <c r="C1517" s="13" t="s">
        <v>16385</v>
      </c>
      <c r="D1517" s="13" t="s">
        <v>16386</v>
      </c>
      <c r="E1517" s="13" t="s">
        <v>53</v>
      </c>
      <c r="F1517" s="13" t="s">
        <v>19495</v>
      </c>
      <c r="G1517" s="14" t="n">
        <f aca="false">COUNTIF(カード一覧!$I$2:$I$3170,A1517)</f>
        <v>2</v>
      </c>
    </row>
    <row r="1518" customFormat="false" ht="38.05" hidden="false" customHeight="false" outlineLevel="0" collapsed="false">
      <c r="A1518" s="13" t="s">
        <v>16396</v>
      </c>
      <c r="B1518" s="15" t="s">
        <v>16397</v>
      </c>
      <c r="C1518" s="13" t="s">
        <v>16398</v>
      </c>
      <c r="D1518" s="13" t="s">
        <v>16399</v>
      </c>
      <c r="E1518" s="13" t="s">
        <v>53</v>
      </c>
      <c r="F1518" s="13" t="s">
        <v>19608</v>
      </c>
      <c r="G1518" s="14" t="n">
        <f aca="false">COUNTIF(カード一覧!$I$2:$I$3170,A1518)</f>
        <v>1</v>
      </c>
    </row>
    <row r="1519" customFormat="false" ht="38.05" hidden="false" customHeight="false" outlineLevel="0" collapsed="false">
      <c r="A1519" s="13" t="s">
        <v>16405</v>
      </c>
      <c r="B1519" s="15" t="s">
        <v>16406</v>
      </c>
      <c r="C1519" s="13" t="s">
        <v>16407</v>
      </c>
      <c r="D1519" s="13" t="s">
        <v>16408</v>
      </c>
      <c r="E1519" s="13" t="s">
        <v>52</v>
      </c>
      <c r="F1519" s="13" t="s">
        <v>19471</v>
      </c>
      <c r="G1519" s="14" t="n">
        <f aca="false">COUNTIF(カード一覧!$I$2:$I$3170,A1519)</f>
        <v>1</v>
      </c>
    </row>
    <row r="1520" customFormat="false" ht="38.05" hidden="false" customHeight="false" outlineLevel="0" collapsed="false">
      <c r="A1520" s="13" t="s">
        <v>16414</v>
      </c>
      <c r="B1520" s="15" t="s">
        <v>16415</v>
      </c>
      <c r="C1520" s="13" t="s">
        <v>16416</v>
      </c>
      <c r="D1520" s="13" t="s">
        <v>16417</v>
      </c>
      <c r="E1520" s="13" t="s">
        <v>53</v>
      </c>
      <c r="F1520" s="13" t="s">
        <v>20048</v>
      </c>
      <c r="G1520" s="14" t="n">
        <f aca="false">COUNTIF(カード一覧!$I$2:$I$3170,A1520)</f>
        <v>1</v>
      </c>
    </row>
    <row r="1521" customFormat="false" ht="15" hidden="false" customHeight="false" outlineLevel="0" collapsed="false">
      <c r="A1521" s="13" t="s">
        <v>16433</v>
      </c>
      <c r="B1521" s="15" t="s">
        <v>16434</v>
      </c>
      <c r="C1521" s="13" t="s">
        <v>16435</v>
      </c>
      <c r="D1521" s="13" t="s">
        <v>16436</v>
      </c>
      <c r="E1521" s="13" t="s">
        <v>53</v>
      </c>
      <c r="F1521" s="13" t="s">
        <v>20049</v>
      </c>
      <c r="G1521" s="14" t="n">
        <f aca="false">COUNTIF(カード一覧!$I$2:$I$3170,A1521)</f>
        <v>4</v>
      </c>
    </row>
    <row r="1522" customFormat="false" ht="23.85" hidden="false" customHeight="false" outlineLevel="0" collapsed="false">
      <c r="A1522" s="13" t="s">
        <v>16451</v>
      </c>
      <c r="B1522" s="15" t="s">
        <v>16452</v>
      </c>
      <c r="C1522" s="13" t="s">
        <v>16453</v>
      </c>
      <c r="D1522" s="13" t="s">
        <v>16454</v>
      </c>
      <c r="E1522" s="13" t="s">
        <v>53</v>
      </c>
      <c r="F1522" s="13" t="s">
        <v>20050</v>
      </c>
      <c r="G1522" s="14" t="n">
        <f aca="false">COUNTIF(カード一覧!$I$2:$I$3170,A1522)</f>
        <v>1</v>
      </c>
    </row>
    <row r="1523" customFormat="false" ht="23.85" hidden="false" customHeight="false" outlineLevel="0" collapsed="false">
      <c r="A1523" s="13" t="s">
        <v>16458</v>
      </c>
      <c r="B1523" s="15" t="s">
        <v>16459</v>
      </c>
      <c r="C1523" s="13" t="s">
        <v>16460</v>
      </c>
      <c r="D1523" s="13" t="s">
        <v>16461</v>
      </c>
      <c r="E1523" s="13" t="s">
        <v>53</v>
      </c>
      <c r="F1523" s="13" t="s">
        <v>20051</v>
      </c>
      <c r="G1523" s="14" t="n">
        <f aca="false">COUNTIF(カード一覧!$I$2:$I$3170,A1523)</f>
        <v>1</v>
      </c>
    </row>
    <row r="1524" customFormat="false" ht="15" hidden="false" customHeight="false" outlineLevel="0" collapsed="false">
      <c r="A1524" s="13" t="s">
        <v>16471</v>
      </c>
      <c r="B1524" s="15" t="s">
        <v>16472</v>
      </c>
      <c r="C1524" s="13" t="s">
        <v>16473</v>
      </c>
      <c r="D1524" s="13" t="s">
        <v>16474</v>
      </c>
      <c r="E1524" s="13" t="s">
        <v>53</v>
      </c>
      <c r="F1524" s="13" t="s">
        <v>20052</v>
      </c>
      <c r="G1524" s="14" t="n">
        <f aca="false">COUNTIF(カード一覧!$I$2:$I$3170,A1524)</f>
        <v>2</v>
      </c>
    </row>
    <row r="1525" customFormat="false" ht="15" hidden="false" customHeight="false" outlineLevel="0" collapsed="false">
      <c r="A1525" s="13" t="s">
        <v>16483</v>
      </c>
      <c r="B1525" s="15" t="s">
        <v>16484</v>
      </c>
      <c r="C1525" s="13" t="s">
        <v>16485</v>
      </c>
      <c r="D1525" s="13" t="s">
        <v>16486</v>
      </c>
      <c r="E1525" s="13" t="s">
        <v>52</v>
      </c>
      <c r="F1525" s="13" t="s">
        <v>19471</v>
      </c>
      <c r="G1525" s="14" t="n">
        <f aca="false">COUNTIF(カード一覧!$I$2:$I$3170,A1525)</f>
        <v>1</v>
      </c>
    </row>
    <row r="1526" customFormat="false" ht="15" hidden="false" customHeight="false" outlineLevel="0" collapsed="false">
      <c r="A1526" s="13" t="s">
        <v>16492</v>
      </c>
      <c r="B1526" s="16" t="s">
        <v>16493</v>
      </c>
      <c r="C1526" s="14"/>
      <c r="D1526" s="14"/>
      <c r="E1526" s="13" t="s">
        <v>54</v>
      </c>
      <c r="F1526" s="14" t="s">
        <v>20053</v>
      </c>
      <c r="G1526" s="14" t="n">
        <f aca="false">COUNTIF(カード一覧!$I$2:$I$3170,A1526)</f>
        <v>1</v>
      </c>
    </row>
    <row r="1527" customFormat="false" ht="23.85" hidden="false" customHeight="false" outlineLevel="0" collapsed="false">
      <c r="A1527" s="13" t="s">
        <v>16497</v>
      </c>
      <c r="B1527" s="15" t="s">
        <v>16498</v>
      </c>
      <c r="C1527" s="13" t="s">
        <v>16499</v>
      </c>
      <c r="D1527" s="13" t="s">
        <v>16500</v>
      </c>
      <c r="E1527" s="13" t="s">
        <v>53</v>
      </c>
      <c r="F1527" s="13" t="s">
        <v>20016</v>
      </c>
      <c r="G1527" s="14" t="n">
        <f aca="false">COUNTIF(カード一覧!$I$2:$I$3170,A1527)</f>
        <v>1</v>
      </c>
    </row>
    <row r="1528" customFormat="false" ht="23.85" hidden="false" customHeight="false" outlineLevel="0" collapsed="false">
      <c r="A1528" s="13" t="s">
        <v>16506</v>
      </c>
      <c r="B1528" s="15" t="s">
        <v>16507</v>
      </c>
      <c r="C1528" s="13" t="s">
        <v>16508</v>
      </c>
      <c r="D1528" s="13" t="s">
        <v>16509</v>
      </c>
      <c r="E1528" s="13" t="s">
        <v>52</v>
      </c>
      <c r="F1528" s="13" t="s">
        <v>20054</v>
      </c>
      <c r="G1528" s="14" t="n">
        <f aca="false">COUNTIF(カード一覧!$I$2:$I$3170,A1528)</f>
        <v>1</v>
      </c>
    </row>
    <row r="1529" customFormat="false" ht="23.85" hidden="false" customHeight="false" outlineLevel="0" collapsed="false">
      <c r="A1529" s="13" t="s">
        <v>16515</v>
      </c>
      <c r="B1529" s="15" t="s">
        <v>16516</v>
      </c>
      <c r="C1529" s="13" t="s">
        <v>16517</v>
      </c>
      <c r="D1529" s="13" t="s">
        <v>16518</v>
      </c>
      <c r="E1529" s="13" t="s">
        <v>53</v>
      </c>
      <c r="F1529" s="13" t="s">
        <v>20055</v>
      </c>
      <c r="G1529" s="14" t="n">
        <f aca="false">COUNTIF(カード一覧!$I$2:$I$3170,A1529)</f>
        <v>2</v>
      </c>
    </row>
    <row r="1530" customFormat="false" ht="23.85" hidden="false" customHeight="false" outlineLevel="0" collapsed="false">
      <c r="A1530" s="13" t="s">
        <v>16531</v>
      </c>
      <c r="B1530" s="15" t="s">
        <v>16532</v>
      </c>
      <c r="C1530" s="13" t="s">
        <v>16533</v>
      </c>
      <c r="D1530" s="13" t="s">
        <v>16534</v>
      </c>
      <c r="E1530" s="13" t="s">
        <v>52</v>
      </c>
      <c r="F1530" s="13" t="s">
        <v>19471</v>
      </c>
      <c r="G1530" s="14" t="n">
        <f aca="false">COUNTIF(カード一覧!$I$2:$I$3170,A1530)</f>
        <v>1</v>
      </c>
    </row>
    <row r="1531" customFormat="false" ht="23.85" hidden="false" customHeight="false" outlineLevel="0" collapsed="false">
      <c r="A1531" s="13" t="s">
        <v>16538</v>
      </c>
      <c r="B1531" s="15" t="s">
        <v>16539</v>
      </c>
      <c r="C1531" s="13" t="s">
        <v>16540</v>
      </c>
      <c r="D1531" s="13" t="s">
        <v>16541</v>
      </c>
      <c r="E1531" s="13" t="s">
        <v>53</v>
      </c>
      <c r="F1531" s="13" t="s">
        <v>20056</v>
      </c>
      <c r="G1531" s="14" t="n">
        <f aca="false">COUNTIF(カード一覧!$I$2:$I$3170,A1531)</f>
        <v>1</v>
      </c>
    </row>
    <row r="1532" customFormat="false" ht="23.85" hidden="false" customHeight="false" outlineLevel="0" collapsed="false">
      <c r="A1532" s="13" t="s">
        <v>16550</v>
      </c>
      <c r="B1532" s="15" t="s">
        <v>16551</v>
      </c>
      <c r="C1532" s="13" t="s">
        <v>16552</v>
      </c>
      <c r="D1532" s="13" t="s">
        <v>16553</v>
      </c>
      <c r="E1532" s="13" t="s">
        <v>53</v>
      </c>
      <c r="F1532" s="13" t="s">
        <v>20057</v>
      </c>
      <c r="G1532" s="14" t="n">
        <f aca="false">COUNTIF(カード一覧!$I$2:$I$3170,A1532)</f>
        <v>1</v>
      </c>
    </row>
    <row r="1533" customFormat="false" ht="23.85" hidden="false" customHeight="false" outlineLevel="0" collapsed="false">
      <c r="A1533" s="13" t="s">
        <v>16557</v>
      </c>
      <c r="B1533" s="15" t="s">
        <v>16558</v>
      </c>
      <c r="C1533" s="13" t="s">
        <v>16559</v>
      </c>
      <c r="D1533" s="13" t="s">
        <v>16560</v>
      </c>
      <c r="E1533" s="13" t="s">
        <v>53</v>
      </c>
      <c r="F1533" s="13" t="s">
        <v>20057</v>
      </c>
      <c r="G1533" s="14" t="n">
        <f aca="false">COUNTIF(カード一覧!$I$2:$I$3170,A1533)</f>
        <v>1</v>
      </c>
    </row>
    <row r="1534" customFormat="false" ht="23.85" hidden="false" customHeight="false" outlineLevel="0" collapsed="false">
      <c r="A1534" s="13" t="s">
        <v>16566</v>
      </c>
      <c r="B1534" s="15" t="s">
        <v>16567</v>
      </c>
      <c r="C1534" s="13" t="s">
        <v>16568</v>
      </c>
      <c r="D1534" s="13" t="s">
        <v>16569</v>
      </c>
      <c r="E1534" s="13" t="s">
        <v>53</v>
      </c>
      <c r="F1534" s="13" t="s">
        <v>20016</v>
      </c>
      <c r="G1534" s="14" t="n">
        <f aca="false">COUNTIF(カード一覧!$I$2:$I$3170,A1534)</f>
        <v>1</v>
      </c>
    </row>
    <row r="1535" customFormat="false" ht="23.85" hidden="false" customHeight="false" outlineLevel="0" collapsed="false">
      <c r="A1535" s="13" t="s">
        <v>16575</v>
      </c>
      <c r="B1535" s="15" t="s">
        <v>16576</v>
      </c>
      <c r="C1535" s="13" t="s">
        <v>16577</v>
      </c>
      <c r="D1535" s="13" t="s">
        <v>16578</v>
      </c>
      <c r="E1535" s="13" t="s">
        <v>52</v>
      </c>
      <c r="F1535" s="13" t="s">
        <v>19471</v>
      </c>
      <c r="G1535" s="14" t="n">
        <f aca="false">COUNTIF(カード一覧!$I$2:$I$3170,A1535)</f>
        <v>2</v>
      </c>
    </row>
    <row r="1536" customFormat="false" ht="23.85" hidden="false" customHeight="false" outlineLevel="0" collapsed="false">
      <c r="A1536" s="13" t="s">
        <v>16587</v>
      </c>
      <c r="B1536" s="15" t="s">
        <v>16588</v>
      </c>
      <c r="C1536" s="13" t="s">
        <v>16589</v>
      </c>
      <c r="D1536" s="13" t="s">
        <v>16590</v>
      </c>
      <c r="E1536" s="13" t="s">
        <v>53</v>
      </c>
      <c r="F1536" s="13" t="s">
        <v>20058</v>
      </c>
      <c r="G1536" s="14" t="n">
        <f aca="false">COUNTIF(カード一覧!$I$2:$I$3170,A1536)</f>
        <v>2</v>
      </c>
    </row>
    <row r="1537" customFormat="false" ht="23.85" hidden="false" customHeight="false" outlineLevel="0" collapsed="false">
      <c r="A1537" s="13" t="s">
        <v>16600</v>
      </c>
      <c r="B1537" s="15" t="s">
        <v>16601</v>
      </c>
      <c r="C1537" s="14"/>
      <c r="D1537" s="13" t="s">
        <v>16602</v>
      </c>
      <c r="E1537" s="13" t="s">
        <v>53</v>
      </c>
      <c r="F1537" s="13" t="s">
        <v>20059</v>
      </c>
      <c r="G1537" s="14" t="n">
        <f aca="false">COUNTIF(カード一覧!$I$2:$I$3170,A1537)</f>
        <v>1</v>
      </c>
    </row>
    <row r="1538" customFormat="false" ht="23.85" hidden="false" customHeight="false" outlineLevel="0" collapsed="false">
      <c r="A1538" s="13" t="s">
        <v>16606</v>
      </c>
      <c r="B1538" s="15" t="s">
        <v>16607</v>
      </c>
      <c r="C1538" s="13" t="s">
        <v>16608</v>
      </c>
      <c r="D1538" s="13" t="s">
        <v>16609</v>
      </c>
      <c r="E1538" s="13" t="s">
        <v>53</v>
      </c>
      <c r="F1538" s="13" t="s">
        <v>20060</v>
      </c>
      <c r="G1538" s="14" t="n">
        <f aca="false">COUNTIF(カード一覧!$I$2:$I$3170,A1538)</f>
        <v>1</v>
      </c>
    </row>
    <row r="1539" customFormat="false" ht="23.85" hidden="false" customHeight="false" outlineLevel="0" collapsed="false">
      <c r="A1539" s="13" t="s">
        <v>16613</v>
      </c>
      <c r="B1539" s="15" t="s">
        <v>16614</v>
      </c>
      <c r="C1539" s="13" t="s">
        <v>16615</v>
      </c>
      <c r="D1539" s="13" t="s">
        <v>16616</v>
      </c>
      <c r="E1539" s="13" t="s">
        <v>53</v>
      </c>
      <c r="F1539" s="13" t="s">
        <v>20061</v>
      </c>
      <c r="G1539" s="14" t="n">
        <f aca="false">COUNTIF(カード一覧!$I$2:$I$3170,A1539)</f>
        <v>1</v>
      </c>
    </row>
    <row r="1540" customFormat="false" ht="15" hidden="false" customHeight="false" outlineLevel="0" collapsed="false">
      <c r="A1540" s="13" t="s">
        <v>16623</v>
      </c>
      <c r="B1540" s="15" t="s">
        <v>20062</v>
      </c>
      <c r="C1540" s="13" t="s">
        <v>16625</v>
      </c>
      <c r="D1540" s="13" t="s">
        <v>16626</v>
      </c>
      <c r="E1540" s="13" t="s">
        <v>53</v>
      </c>
      <c r="F1540" s="13" t="s">
        <v>20063</v>
      </c>
      <c r="G1540" s="14" t="n">
        <f aca="false">COUNTIF(カード一覧!$I$2:$I$3170,A1540)</f>
        <v>1</v>
      </c>
    </row>
    <row r="1541" customFormat="false" ht="23.85" hidden="false" customHeight="false" outlineLevel="0" collapsed="false">
      <c r="A1541" s="13" t="s">
        <v>16632</v>
      </c>
      <c r="B1541" s="15" t="s">
        <v>20064</v>
      </c>
      <c r="C1541" s="13" t="s">
        <v>16634</v>
      </c>
      <c r="D1541" s="13" t="s">
        <v>16635</v>
      </c>
      <c r="E1541" s="13" t="s">
        <v>53</v>
      </c>
      <c r="F1541" s="13" t="s">
        <v>20063</v>
      </c>
      <c r="G1541" s="14" t="n">
        <f aca="false">COUNTIF(カード一覧!$I$2:$I$3170,A1541)</f>
        <v>1</v>
      </c>
    </row>
    <row r="1542" customFormat="false" ht="35.05" hidden="false" customHeight="false" outlineLevel="0" collapsed="false">
      <c r="A1542" s="13" t="s">
        <v>16639</v>
      </c>
      <c r="B1542" s="15" t="s">
        <v>20065</v>
      </c>
      <c r="C1542" s="13" t="s">
        <v>16641</v>
      </c>
      <c r="D1542" s="13" t="s">
        <v>16642</v>
      </c>
      <c r="E1542" s="13" t="s">
        <v>52</v>
      </c>
      <c r="F1542" s="13" t="s">
        <v>19471</v>
      </c>
      <c r="G1542" s="14" t="n">
        <f aca="false">COUNTIF(カード一覧!$I$2:$I$3170,A1542)</f>
        <v>1</v>
      </c>
    </row>
    <row r="1543" customFormat="false" ht="35.05" hidden="false" customHeight="false" outlineLevel="0" collapsed="false">
      <c r="A1543" s="13" t="s">
        <v>16649</v>
      </c>
      <c r="B1543" s="15" t="s">
        <v>20066</v>
      </c>
      <c r="C1543" s="13" t="s">
        <v>16651</v>
      </c>
      <c r="D1543" s="13" t="s">
        <v>16652</v>
      </c>
      <c r="E1543" s="13" t="s">
        <v>52</v>
      </c>
      <c r="F1543" s="13" t="s">
        <v>19471</v>
      </c>
      <c r="G1543" s="14" t="n">
        <f aca="false">COUNTIF(カード一覧!$I$2:$I$3170,A1543)</f>
        <v>1</v>
      </c>
    </row>
    <row r="1544" customFormat="false" ht="46.25" hidden="false" customHeight="false" outlineLevel="0" collapsed="false">
      <c r="A1544" s="13" t="s">
        <v>16657</v>
      </c>
      <c r="B1544" s="15" t="s">
        <v>20067</v>
      </c>
      <c r="C1544" s="13" t="s">
        <v>16659</v>
      </c>
      <c r="D1544" s="13" t="s">
        <v>16660</v>
      </c>
      <c r="E1544" s="13" t="s">
        <v>53</v>
      </c>
      <c r="F1544" s="13" t="s">
        <v>19953</v>
      </c>
      <c r="G1544" s="14" t="n">
        <f aca="false">COUNTIF(カード一覧!$I$2:$I$3170,A1544)</f>
        <v>1</v>
      </c>
    </row>
    <row r="1545" customFormat="false" ht="29.85" hidden="false" customHeight="false" outlineLevel="0" collapsed="false">
      <c r="A1545" s="13" t="s">
        <v>16665</v>
      </c>
      <c r="B1545" s="16" t="s">
        <v>20068</v>
      </c>
      <c r="C1545" s="14"/>
      <c r="D1545" s="14"/>
      <c r="E1545" s="13" t="s">
        <v>53</v>
      </c>
      <c r="F1545" s="13" t="s">
        <v>20069</v>
      </c>
      <c r="G1545" s="14" t="n">
        <f aca="false">COUNTIF(カード一覧!$I$2:$I$3170,A1545)</f>
        <v>1</v>
      </c>
    </row>
    <row r="1546" customFormat="false" ht="29.85" hidden="false" customHeight="false" outlineLevel="0" collapsed="false">
      <c r="A1546" s="13" t="s">
        <v>16673</v>
      </c>
      <c r="B1546" s="15" t="s">
        <v>20070</v>
      </c>
      <c r="C1546" s="14"/>
      <c r="D1546" s="14"/>
      <c r="E1546" s="13" t="s">
        <v>55</v>
      </c>
      <c r="F1546" s="14" t="s">
        <v>20071</v>
      </c>
      <c r="G1546" s="14" t="n">
        <f aca="false">COUNTIF(カード一覧!$I$2:$I$3170,A1546)</f>
        <v>1</v>
      </c>
    </row>
    <row r="1547" customFormat="false" ht="15" hidden="false" customHeight="false" outlineLevel="0" collapsed="false">
      <c r="A1547" s="13" t="s">
        <v>16686</v>
      </c>
      <c r="B1547" s="15" t="s">
        <v>20072</v>
      </c>
      <c r="C1547" s="13" t="s">
        <v>16688</v>
      </c>
      <c r="D1547" s="13" t="s">
        <v>16689</v>
      </c>
      <c r="E1547" s="13" t="s">
        <v>53</v>
      </c>
      <c r="F1547" s="13" t="s">
        <v>20063</v>
      </c>
      <c r="G1547" s="14" t="n">
        <f aca="false">COUNTIF(カード一覧!$I$2:$I$3170,A1547)</f>
        <v>1</v>
      </c>
    </row>
    <row r="1548" customFormat="false" ht="35.05" hidden="false" customHeight="false" outlineLevel="0" collapsed="false">
      <c r="A1548" s="13" t="s">
        <v>16694</v>
      </c>
      <c r="B1548" s="15" t="s">
        <v>20073</v>
      </c>
      <c r="C1548" s="14"/>
      <c r="D1548" s="13" t="s">
        <v>16696</v>
      </c>
      <c r="E1548" s="13" t="s">
        <v>55</v>
      </c>
      <c r="F1548" s="14" t="s">
        <v>20071</v>
      </c>
      <c r="G1548" s="14" t="n">
        <f aca="false">COUNTIF(カード一覧!$I$2:$I$3170,A1548)</f>
        <v>1</v>
      </c>
    </row>
    <row r="1549" customFormat="false" ht="29.85" hidden="false" customHeight="false" outlineLevel="0" collapsed="false">
      <c r="A1549" s="13" t="s">
        <v>16700</v>
      </c>
      <c r="B1549" s="16" t="s">
        <v>20074</v>
      </c>
      <c r="C1549" s="14"/>
      <c r="D1549" s="14"/>
      <c r="E1549" s="13" t="s">
        <v>54</v>
      </c>
      <c r="F1549" s="14" t="s">
        <v>20075</v>
      </c>
      <c r="G1549" s="14" t="n">
        <f aca="false">COUNTIF(カード一覧!$I$2:$I$3170,A1549)</f>
        <v>1</v>
      </c>
    </row>
    <row r="1550" customFormat="false" ht="23.85" hidden="false" customHeight="false" outlineLevel="0" collapsed="false">
      <c r="A1550" s="13" t="s">
        <v>16708</v>
      </c>
      <c r="B1550" s="15" t="s">
        <v>20076</v>
      </c>
      <c r="C1550" s="13" t="s">
        <v>16710</v>
      </c>
      <c r="D1550" s="13" t="s">
        <v>16711</v>
      </c>
      <c r="E1550" s="13" t="s">
        <v>53</v>
      </c>
      <c r="F1550" s="13" t="s">
        <v>20063</v>
      </c>
      <c r="G1550" s="14" t="n">
        <f aca="false">COUNTIF(カード一覧!$I$2:$I$3170,A1550)</f>
        <v>1</v>
      </c>
    </row>
    <row r="1551" customFormat="false" ht="26.85" hidden="false" customHeight="false" outlineLevel="0" collapsed="false">
      <c r="A1551" s="13" t="s">
        <v>16715</v>
      </c>
      <c r="B1551" s="16" t="s">
        <v>20077</v>
      </c>
      <c r="C1551" s="14"/>
      <c r="D1551" s="14"/>
      <c r="E1551" s="13" t="s">
        <v>54</v>
      </c>
      <c r="F1551" s="14" t="s">
        <v>20075</v>
      </c>
      <c r="G1551" s="14" t="n">
        <f aca="false">COUNTIF(カード一覧!$I$2:$I$3170,A1551)</f>
        <v>1</v>
      </c>
    </row>
    <row r="1552" customFormat="false" ht="23.85" hidden="false" customHeight="false" outlineLevel="0" collapsed="false">
      <c r="A1552" s="13" t="s">
        <v>16723</v>
      </c>
      <c r="B1552" s="15" t="s">
        <v>20078</v>
      </c>
      <c r="C1552" s="13" t="s">
        <v>16725</v>
      </c>
      <c r="D1552" s="13" t="s">
        <v>16726</v>
      </c>
      <c r="E1552" s="13" t="s">
        <v>53</v>
      </c>
      <c r="F1552" s="13" t="s">
        <v>20079</v>
      </c>
      <c r="G1552" s="14" t="n">
        <f aca="false">COUNTIF(カード一覧!$I$2:$I$3170,A1552)</f>
        <v>1</v>
      </c>
    </row>
    <row r="1553" customFormat="false" ht="23.85" hidden="false" customHeight="false" outlineLevel="0" collapsed="false">
      <c r="A1553" s="13" t="s">
        <v>16731</v>
      </c>
      <c r="B1553" s="15" t="s">
        <v>20080</v>
      </c>
      <c r="C1553" s="13" t="s">
        <v>16733</v>
      </c>
      <c r="D1553" s="13" t="s">
        <v>16734</v>
      </c>
      <c r="E1553" s="13" t="s">
        <v>53</v>
      </c>
      <c r="F1553" s="13" t="s">
        <v>20081</v>
      </c>
      <c r="G1553" s="14" t="n">
        <f aca="false">COUNTIF(カード一覧!$I$2:$I$3170,A1553)</f>
        <v>1</v>
      </c>
    </row>
    <row r="1554" customFormat="false" ht="23.85" hidden="false" customHeight="false" outlineLevel="0" collapsed="false">
      <c r="A1554" s="13" t="s">
        <v>16741</v>
      </c>
      <c r="B1554" s="15" t="s">
        <v>20082</v>
      </c>
      <c r="C1554" s="13" t="s">
        <v>16743</v>
      </c>
      <c r="D1554" s="13" t="s">
        <v>16744</v>
      </c>
      <c r="E1554" s="13" t="s">
        <v>52</v>
      </c>
      <c r="F1554" s="13" t="s">
        <v>19668</v>
      </c>
      <c r="G1554" s="14" t="n">
        <f aca="false">COUNTIF(カード一覧!$I$2:$I$3170,A1554)</f>
        <v>1</v>
      </c>
    </row>
    <row r="1555" customFormat="false" ht="35.05" hidden="false" customHeight="false" outlineLevel="0" collapsed="false">
      <c r="A1555" s="13" t="s">
        <v>16749</v>
      </c>
      <c r="B1555" s="15" t="s">
        <v>20083</v>
      </c>
      <c r="C1555" s="13" t="s">
        <v>16751</v>
      </c>
      <c r="D1555" s="13" t="s">
        <v>16752</v>
      </c>
      <c r="E1555" s="13" t="s">
        <v>53</v>
      </c>
      <c r="F1555" s="13" t="s">
        <v>19953</v>
      </c>
      <c r="G1555" s="14" t="n">
        <f aca="false">COUNTIF(カード一覧!$I$2:$I$3170,A1555)</f>
        <v>1</v>
      </c>
    </row>
    <row r="1556" customFormat="false" ht="35.05" hidden="false" customHeight="false" outlineLevel="0" collapsed="false">
      <c r="A1556" s="13" t="s">
        <v>16758</v>
      </c>
      <c r="B1556" s="15" t="s">
        <v>20084</v>
      </c>
      <c r="C1556" s="13" t="s">
        <v>16760</v>
      </c>
      <c r="D1556" s="13" t="s">
        <v>16761</v>
      </c>
      <c r="E1556" s="13" t="s">
        <v>56</v>
      </c>
      <c r="F1556" s="13" t="s">
        <v>20085</v>
      </c>
      <c r="G1556" s="14" t="n">
        <f aca="false">COUNTIF(カード一覧!$I$2:$I$3170,A1556)</f>
        <v>1</v>
      </c>
    </row>
    <row r="1557" customFormat="false" ht="23.85" hidden="false" customHeight="false" outlineLevel="0" collapsed="false">
      <c r="A1557" s="13" t="s">
        <v>16766</v>
      </c>
      <c r="B1557" s="15" t="s">
        <v>20086</v>
      </c>
      <c r="C1557" s="13" t="s">
        <v>16768</v>
      </c>
      <c r="D1557" s="13" t="s">
        <v>16769</v>
      </c>
      <c r="E1557" s="13" t="s">
        <v>53</v>
      </c>
      <c r="F1557" s="13" t="s">
        <v>20079</v>
      </c>
      <c r="G1557" s="14" t="n">
        <f aca="false">COUNTIF(カード一覧!$I$2:$I$3170,A1557)</f>
        <v>1</v>
      </c>
    </row>
    <row r="1558" customFormat="false" ht="15" hidden="false" customHeight="false" outlineLevel="0" collapsed="false">
      <c r="A1558" s="13" t="s">
        <v>16776</v>
      </c>
      <c r="B1558" s="15" t="s">
        <v>20087</v>
      </c>
      <c r="C1558" s="13" t="s">
        <v>16778</v>
      </c>
      <c r="D1558" s="13" t="s">
        <v>16779</v>
      </c>
      <c r="E1558" s="13" t="s">
        <v>53</v>
      </c>
      <c r="F1558" s="13" t="s">
        <v>20088</v>
      </c>
      <c r="G1558" s="14" t="n">
        <f aca="false">COUNTIF(カード一覧!$I$2:$I$3170,A1558)</f>
        <v>1</v>
      </c>
    </row>
    <row r="1559" customFormat="false" ht="23.85" hidden="false" customHeight="false" outlineLevel="0" collapsed="false">
      <c r="A1559" s="13" t="s">
        <v>16784</v>
      </c>
      <c r="B1559" s="15" t="s">
        <v>20089</v>
      </c>
      <c r="C1559" s="13" t="s">
        <v>16786</v>
      </c>
      <c r="D1559" s="13" t="s">
        <v>16787</v>
      </c>
      <c r="E1559" s="13" t="s">
        <v>53</v>
      </c>
      <c r="F1559" s="13" t="s">
        <v>19953</v>
      </c>
      <c r="G1559" s="14" t="n">
        <f aca="false">COUNTIF(カード一覧!$I$2:$I$3170,A1559)</f>
        <v>1</v>
      </c>
    </row>
    <row r="1560" customFormat="false" ht="23.85" hidden="false" customHeight="false" outlineLevel="0" collapsed="false">
      <c r="A1560" s="13" t="s">
        <v>16794</v>
      </c>
      <c r="B1560" s="15" t="s">
        <v>20090</v>
      </c>
      <c r="C1560" s="13" t="s">
        <v>16796</v>
      </c>
      <c r="D1560" s="13" t="s">
        <v>16797</v>
      </c>
      <c r="E1560" s="13" t="s">
        <v>53</v>
      </c>
      <c r="F1560" s="13" t="s">
        <v>20079</v>
      </c>
      <c r="G1560" s="14" t="n">
        <f aca="false">COUNTIF(カード一覧!$I$2:$I$3170,A1560)</f>
        <v>3</v>
      </c>
    </row>
    <row r="1561" customFormat="false" ht="23.85" hidden="false" customHeight="false" outlineLevel="0" collapsed="false">
      <c r="A1561" s="13" t="s">
        <v>16801</v>
      </c>
      <c r="B1561" s="15" t="s">
        <v>20091</v>
      </c>
      <c r="C1561" s="14"/>
      <c r="D1561" s="13" t="s">
        <v>16803</v>
      </c>
      <c r="E1561" s="13" t="s">
        <v>53</v>
      </c>
      <c r="F1561" s="13" t="s">
        <v>19953</v>
      </c>
      <c r="G1561" s="14" t="n">
        <f aca="false">COUNTIF(カード一覧!$I$2:$I$3170,A1561)</f>
        <v>1</v>
      </c>
    </row>
    <row r="1562" customFormat="false" ht="15" hidden="false" customHeight="false" outlineLevel="0" collapsed="false">
      <c r="A1562" s="13" t="s">
        <v>16810</v>
      </c>
      <c r="B1562" s="15" t="s">
        <v>20092</v>
      </c>
      <c r="C1562" s="13" t="s">
        <v>16812</v>
      </c>
      <c r="D1562" s="13" t="s">
        <v>16813</v>
      </c>
      <c r="E1562" s="13" t="s">
        <v>53</v>
      </c>
      <c r="F1562" s="13" t="s">
        <v>20093</v>
      </c>
      <c r="G1562" s="14" t="n">
        <f aca="false">COUNTIF(カード一覧!$I$2:$I$3170,A1562)</f>
        <v>1</v>
      </c>
    </row>
    <row r="1563" customFormat="false" ht="35.05" hidden="false" customHeight="false" outlineLevel="0" collapsed="false">
      <c r="A1563" s="13" t="s">
        <v>16818</v>
      </c>
      <c r="B1563" s="15" t="s">
        <v>20094</v>
      </c>
      <c r="C1563" s="13" t="s">
        <v>16820</v>
      </c>
      <c r="D1563" s="13" t="s">
        <v>16821</v>
      </c>
      <c r="E1563" s="13" t="s">
        <v>53</v>
      </c>
      <c r="F1563" s="13" t="s">
        <v>20095</v>
      </c>
      <c r="G1563" s="14" t="n">
        <f aca="false">COUNTIF(カード一覧!$I$2:$I$3170,A1563)</f>
        <v>1</v>
      </c>
    </row>
    <row r="1564" customFormat="false" ht="35.05" hidden="false" customHeight="false" outlineLevel="0" collapsed="false">
      <c r="A1564" s="13" t="s">
        <v>16828</v>
      </c>
      <c r="B1564" s="15" t="s">
        <v>20096</v>
      </c>
      <c r="C1564" s="13" t="s">
        <v>16830</v>
      </c>
      <c r="D1564" s="13" t="s">
        <v>16831</v>
      </c>
      <c r="E1564" s="13" t="s">
        <v>53</v>
      </c>
      <c r="F1564" s="13" t="s">
        <v>20097</v>
      </c>
      <c r="G1564" s="14" t="n">
        <f aca="false">COUNTIF(カード一覧!$I$2:$I$3170,A1564)</f>
        <v>1</v>
      </c>
    </row>
    <row r="1565" customFormat="false" ht="23.85" hidden="false" customHeight="false" outlineLevel="0" collapsed="false">
      <c r="A1565" s="13" t="s">
        <v>16835</v>
      </c>
      <c r="B1565" s="15" t="s">
        <v>20098</v>
      </c>
      <c r="C1565" s="13" t="s">
        <v>16837</v>
      </c>
      <c r="D1565" s="13" t="s">
        <v>16838</v>
      </c>
      <c r="E1565" s="13" t="s">
        <v>53</v>
      </c>
      <c r="F1565" s="13" t="s">
        <v>20099</v>
      </c>
      <c r="G1565" s="14" t="n">
        <f aca="false">COUNTIF(カード一覧!$I$2:$I$3170,A1565)</f>
        <v>1</v>
      </c>
    </row>
    <row r="1566" customFormat="false" ht="35.05" hidden="false" customHeight="false" outlineLevel="0" collapsed="false">
      <c r="A1566" s="13" t="s">
        <v>16843</v>
      </c>
      <c r="B1566" s="15" t="s">
        <v>20100</v>
      </c>
      <c r="C1566" s="13" t="s">
        <v>16845</v>
      </c>
      <c r="D1566" s="13" t="s">
        <v>16846</v>
      </c>
      <c r="E1566" s="13" t="s">
        <v>53</v>
      </c>
      <c r="F1566" s="13" t="s">
        <v>20101</v>
      </c>
      <c r="G1566" s="14" t="n">
        <f aca="false">COUNTIF(カード一覧!$I$2:$I$3170,A1566)</f>
        <v>1</v>
      </c>
    </row>
    <row r="1567" customFormat="false" ht="23.85" hidden="false" customHeight="false" outlineLevel="0" collapsed="false">
      <c r="A1567" s="13" t="s">
        <v>16853</v>
      </c>
      <c r="B1567" s="15" t="s">
        <v>20102</v>
      </c>
      <c r="C1567" s="13" t="s">
        <v>16855</v>
      </c>
      <c r="D1567" s="13" t="s">
        <v>16856</v>
      </c>
      <c r="E1567" s="13" t="s">
        <v>52</v>
      </c>
      <c r="F1567" s="13" t="s">
        <v>20103</v>
      </c>
      <c r="G1567" s="14" t="n">
        <f aca="false">COUNTIF(カード一覧!$I$2:$I$3170,A1567)</f>
        <v>1</v>
      </c>
    </row>
    <row r="1568" customFormat="false" ht="15" hidden="false" customHeight="false" outlineLevel="0" collapsed="false">
      <c r="A1568" s="13" t="s">
        <v>16861</v>
      </c>
      <c r="B1568" s="15" t="s">
        <v>20104</v>
      </c>
      <c r="C1568" s="13" t="s">
        <v>16863</v>
      </c>
      <c r="D1568" s="13" t="s">
        <v>16864</v>
      </c>
      <c r="E1568" s="13" t="s">
        <v>53</v>
      </c>
      <c r="F1568" s="13" t="s">
        <v>20105</v>
      </c>
      <c r="G1568" s="14" t="n">
        <f aca="false">COUNTIF(カード一覧!$I$2:$I$3170,A1568)</f>
        <v>1</v>
      </c>
    </row>
    <row r="1569" customFormat="false" ht="23.85" hidden="false" customHeight="false" outlineLevel="0" collapsed="false">
      <c r="A1569" s="13" t="s">
        <v>16871</v>
      </c>
      <c r="B1569" s="15" t="s">
        <v>20106</v>
      </c>
      <c r="C1569" s="13" t="s">
        <v>16873</v>
      </c>
      <c r="D1569" s="13" t="s">
        <v>16874</v>
      </c>
      <c r="E1569" s="13" t="s">
        <v>53</v>
      </c>
      <c r="F1569" s="13" t="s">
        <v>20107</v>
      </c>
      <c r="G1569" s="14" t="n">
        <f aca="false">COUNTIF(カード一覧!$I$2:$I$3170,A1569)</f>
        <v>1</v>
      </c>
    </row>
    <row r="1570" customFormat="false" ht="15" hidden="false" customHeight="false" outlineLevel="0" collapsed="false">
      <c r="A1570" s="13" t="s">
        <v>16878</v>
      </c>
      <c r="B1570" s="16" t="s">
        <v>20108</v>
      </c>
      <c r="C1570" s="14"/>
      <c r="D1570" s="14"/>
      <c r="E1570" s="13" t="s">
        <v>54</v>
      </c>
      <c r="F1570" s="14" t="s">
        <v>20109</v>
      </c>
      <c r="G1570" s="14" t="n">
        <f aca="false">COUNTIF(カード一覧!$I$2:$I$3170,A1570)</f>
        <v>1</v>
      </c>
    </row>
    <row r="1571" customFormat="false" ht="23.85" hidden="false" customHeight="false" outlineLevel="0" collapsed="false">
      <c r="A1571" s="13" t="s">
        <v>16886</v>
      </c>
      <c r="B1571" s="15" t="s">
        <v>20110</v>
      </c>
      <c r="C1571" s="13" t="s">
        <v>16888</v>
      </c>
      <c r="D1571" s="13" t="s">
        <v>16889</v>
      </c>
      <c r="E1571" s="13" t="s">
        <v>52</v>
      </c>
      <c r="F1571" s="13" t="s">
        <v>20111</v>
      </c>
      <c r="G1571" s="14" t="n">
        <f aca="false">COUNTIF(カード一覧!$I$2:$I$3170,A1571)</f>
        <v>1</v>
      </c>
    </row>
    <row r="1572" customFormat="false" ht="23.85" hidden="false" customHeight="false" outlineLevel="0" collapsed="false">
      <c r="A1572" s="13" t="s">
        <v>16894</v>
      </c>
      <c r="B1572" s="15" t="s">
        <v>20112</v>
      </c>
      <c r="C1572" s="13" t="s">
        <v>16896</v>
      </c>
      <c r="D1572" s="13" t="s">
        <v>16897</v>
      </c>
      <c r="E1572" s="13" t="s">
        <v>53</v>
      </c>
      <c r="F1572" s="13" t="s">
        <v>19953</v>
      </c>
      <c r="G1572" s="14" t="n">
        <f aca="false">COUNTIF(カード一覧!$I$2:$I$3170,A1572)</f>
        <v>1</v>
      </c>
    </row>
    <row r="1573" customFormat="false" ht="23.85" hidden="false" customHeight="false" outlineLevel="0" collapsed="false">
      <c r="A1573" s="13" t="s">
        <v>16904</v>
      </c>
      <c r="B1573" s="15" t="s">
        <v>20113</v>
      </c>
      <c r="C1573" s="13" t="s">
        <v>16906</v>
      </c>
      <c r="D1573" s="13" t="s">
        <v>16907</v>
      </c>
      <c r="E1573" s="13" t="s">
        <v>53</v>
      </c>
      <c r="F1573" s="13" t="s">
        <v>20079</v>
      </c>
      <c r="G1573" s="14" t="n">
        <f aca="false">COUNTIF(カード一覧!$I$2:$I$3170,A1573)</f>
        <v>1</v>
      </c>
    </row>
    <row r="1574" customFormat="false" ht="23.85" hidden="false" customHeight="false" outlineLevel="0" collapsed="false">
      <c r="A1574" s="13" t="s">
        <v>16912</v>
      </c>
      <c r="B1574" s="15" t="s">
        <v>20114</v>
      </c>
      <c r="C1574" s="13" t="s">
        <v>16914</v>
      </c>
      <c r="D1574" s="13" t="s">
        <v>16915</v>
      </c>
      <c r="E1574" s="13" t="s">
        <v>53</v>
      </c>
      <c r="F1574" s="13" t="s">
        <v>20115</v>
      </c>
      <c r="G1574" s="14" t="n">
        <f aca="false">COUNTIF(カード一覧!$I$2:$I$3170,A1574)</f>
        <v>1</v>
      </c>
    </row>
    <row r="1575" customFormat="false" ht="15" hidden="false" customHeight="false" outlineLevel="0" collapsed="false">
      <c r="A1575" s="13" t="s">
        <v>16920</v>
      </c>
      <c r="B1575" s="16" t="s">
        <v>20116</v>
      </c>
      <c r="C1575" s="14"/>
      <c r="D1575" s="14"/>
      <c r="E1575" s="13" t="s">
        <v>54</v>
      </c>
      <c r="F1575" s="14" t="s">
        <v>20117</v>
      </c>
      <c r="G1575" s="14" t="n">
        <f aca="false">COUNTIF(カード一覧!$I$2:$I$3170,A1575)</f>
        <v>1</v>
      </c>
    </row>
    <row r="1576" customFormat="false" ht="23.85" hidden="false" customHeight="false" outlineLevel="0" collapsed="false">
      <c r="A1576" s="13" t="s">
        <v>16928</v>
      </c>
      <c r="B1576" s="15" t="s">
        <v>20118</v>
      </c>
      <c r="C1576" s="13" t="s">
        <v>16930</v>
      </c>
      <c r="D1576" s="13" t="s">
        <v>16931</v>
      </c>
      <c r="E1576" s="13" t="s">
        <v>53</v>
      </c>
      <c r="F1576" s="13" t="s">
        <v>20079</v>
      </c>
      <c r="G1576" s="14" t="n">
        <f aca="false">COUNTIF(カード一覧!$I$2:$I$3170,A1576)</f>
        <v>1</v>
      </c>
    </row>
    <row r="1577" customFormat="false" ht="35.05" hidden="false" customHeight="false" outlineLevel="0" collapsed="false">
      <c r="A1577" s="13" t="s">
        <v>16936</v>
      </c>
      <c r="B1577" s="15" t="s">
        <v>20119</v>
      </c>
      <c r="C1577" s="13" t="s">
        <v>16938</v>
      </c>
      <c r="D1577" s="13" t="s">
        <v>16939</v>
      </c>
      <c r="E1577" s="13" t="s">
        <v>53</v>
      </c>
      <c r="F1577" s="13" t="s">
        <v>20079</v>
      </c>
      <c r="G1577" s="14" t="n">
        <f aca="false">COUNTIF(カード一覧!$I$2:$I$3170,A1577)</f>
        <v>1</v>
      </c>
    </row>
    <row r="1578" customFormat="false" ht="23.85" hidden="false" customHeight="false" outlineLevel="0" collapsed="false">
      <c r="A1578" s="13" t="s">
        <v>16946</v>
      </c>
      <c r="B1578" s="15" t="s">
        <v>20120</v>
      </c>
      <c r="C1578" s="13" t="s">
        <v>16948</v>
      </c>
      <c r="D1578" s="13" t="s">
        <v>16949</v>
      </c>
      <c r="E1578" s="13" t="s">
        <v>53</v>
      </c>
      <c r="F1578" s="13" t="s">
        <v>20121</v>
      </c>
      <c r="G1578" s="14" t="n">
        <f aca="false">COUNTIF(カード一覧!$I$2:$I$3170,A1578)</f>
        <v>1</v>
      </c>
    </row>
    <row r="1579" customFormat="false" ht="23.85" hidden="false" customHeight="false" outlineLevel="0" collapsed="false">
      <c r="A1579" s="13" t="s">
        <v>16953</v>
      </c>
      <c r="B1579" s="15" t="s">
        <v>20122</v>
      </c>
      <c r="C1579" s="13" t="s">
        <v>16955</v>
      </c>
      <c r="D1579" s="13" t="s">
        <v>16956</v>
      </c>
      <c r="E1579" s="13" t="s">
        <v>53</v>
      </c>
      <c r="F1579" s="13" t="s">
        <v>19953</v>
      </c>
      <c r="G1579" s="14" t="n">
        <f aca="false">COUNTIF(カード一覧!$I$2:$I$3170,A1579)</f>
        <v>1</v>
      </c>
    </row>
    <row r="1580" customFormat="false" ht="29.85" hidden="false" customHeight="false" outlineLevel="0" collapsed="false">
      <c r="A1580" s="13" t="s">
        <v>16960</v>
      </c>
      <c r="B1580" s="16" t="s">
        <v>20123</v>
      </c>
      <c r="C1580" s="14"/>
      <c r="D1580" s="14"/>
      <c r="E1580" s="13" t="s">
        <v>54</v>
      </c>
      <c r="F1580" s="14" t="s">
        <v>20109</v>
      </c>
      <c r="G1580" s="14" t="n">
        <f aca="false">COUNTIF(カード一覧!$I$2:$I$3170,A1580)</f>
        <v>1</v>
      </c>
    </row>
    <row r="1581" customFormat="false" ht="35.05" hidden="false" customHeight="false" outlineLevel="0" collapsed="false">
      <c r="A1581" s="13" t="s">
        <v>16966</v>
      </c>
      <c r="B1581" s="15" t="s">
        <v>20124</v>
      </c>
      <c r="C1581" s="13" t="s">
        <v>16968</v>
      </c>
      <c r="D1581" s="13" t="s">
        <v>16969</v>
      </c>
      <c r="E1581" s="13" t="s">
        <v>53</v>
      </c>
      <c r="F1581" s="13" t="s">
        <v>19953</v>
      </c>
      <c r="G1581" s="14" t="n">
        <f aca="false">COUNTIF(カード一覧!$I$2:$I$3170,A1581)</f>
        <v>1</v>
      </c>
    </row>
    <row r="1582" customFormat="false" ht="35.05" hidden="false" customHeight="false" outlineLevel="0" collapsed="false">
      <c r="A1582" s="13" t="s">
        <v>16980</v>
      </c>
      <c r="B1582" s="15" t="s">
        <v>20125</v>
      </c>
      <c r="C1582" s="13" t="s">
        <v>16982</v>
      </c>
      <c r="D1582" s="13" t="s">
        <v>16983</v>
      </c>
      <c r="E1582" s="13" t="s">
        <v>55</v>
      </c>
      <c r="F1582" s="14" t="s">
        <v>20071</v>
      </c>
      <c r="G1582" s="14" t="n">
        <f aca="false">COUNTIF(カード一覧!$I$2:$I$3170,A1582)</f>
        <v>1</v>
      </c>
    </row>
    <row r="1583" customFormat="false" ht="29.85" hidden="false" customHeight="false" outlineLevel="0" collapsed="false">
      <c r="A1583" s="13" t="s">
        <v>16987</v>
      </c>
      <c r="B1583" s="16" t="s">
        <v>20126</v>
      </c>
      <c r="C1583" s="14"/>
      <c r="D1583" s="14"/>
      <c r="E1583" s="13" t="s">
        <v>54</v>
      </c>
      <c r="F1583" s="14" t="s">
        <v>20109</v>
      </c>
      <c r="G1583" s="14" t="n">
        <f aca="false">COUNTIF(カード一覧!$I$2:$I$3170,A1583)</f>
        <v>1</v>
      </c>
    </row>
    <row r="1584" customFormat="false" ht="23.85" hidden="false" customHeight="false" outlineLevel="0" collapsed="false">
      <c r="A1584" s="13" t="s">
        <v>16994</v>
      </c>
      <c r="B1584" s="15" t="s">
        <v>20127</v>
      </c>
      <c r="C1584" s="13" t="s">
        <v>16996</v>
      </c>
      <c r="D1584" s="13" t="s">
        <v>16997</v>
      </c>
      <c r="E1584" s="13" t="s">
        <v>52</v>
      </c>
      <c r="F1584" s="13" t="s">
        <v>20128</v>
      </c>
      <c r="G1584" s="14" t="n">
        <f aca="false">COUNTIF(カード一覧!$I$2:$I$3170,A1584)</f>
        <v>1</v>
      </c>
    </row>
    <row r="1585" customFormat="false" ht="29.85" hidden="false" customHeight="false" outlineLevel="0" collapsed="false">
      <c r="A1585" s="13" t="s">
        <v>17001</v>
      </c>
      <c r="B1585" s="16" t="s">
        <v>20129</v>
      </c>
      <c r="C1585" s="14"/>
      <c r="D1585" s="14"/>
      <c r="E1585" s="13" t="s">
        <v>54</v>
      </c>
      <c r="F1585" s="14" t="s">
        <v>20109</v>
      </c>
      <c r="G1585" s="14" t="n">
        <f aca="false">COUNTIF(カード一覧!$I$2:$I$3170,A1585)</f>
        <v>1</v>
      </c>
    </row>
    <row r="1586" customFormat="false" ht="23.85" hidden="false" customHeight="false" outlineLevel="0" collapsed="false">
      <c r="A1586" s="13" t="s">
        <v>17009</v>
      </c>
      <c r="B1586" s="15" t="s">
        <v>20130</v>
      </c>
      <c r="C1586" s="13" t="s">
        <v>17011</v>
      </c>
      <c r="D1586" s="13" t="s">
        <v>17012</v>
      </c>
      <c r="E1586" s="13" t="s">
        <v>53</v>
      </c>
      <c r="F1586" s="13" t="s">
        <v>20131</v>
      </c>
      <c r="G1586" s="14" t="n">
        <f aca="false">COUNTIF(カード一覧!$I$2:$I$3170,A1586)</f>
        <v>1</v>
      </c>
    </row>
    <row r="1587" customFormat="false" ht="23.85" hidden="false" customHeight="false" outlineLevel="0" collapsed="false">
      <c r="A1587" s="13" t="s">
        <v>17017</v>
      </c>
      <c r="B1587" s="15" t="s">
        <v>20132</v>
      </c>
      <c r="C1587" s="13" t="s">
        <v>17019</v>
      </c>
      <c r="D1587" s="13" t="s">
        <v>17020</v>
      </c>
      <c r="E1587" s="13" t="s">
        <v>53</v>
      </c>
      <c r="F1587" s="13" t="s">
        <v>20131</v>
      </c>
      <c r="G1587" s="14" t="n">
        <f aca="false">COUNTIF(カード一覧!$I$2:$I$3170,A1587)</f>
        <v>1</v>
      </c>
    </row>
    <row r="1588" customFormat="false" ht="23.85" hidden="false" customHeight="false" outlineLevel="0" collapsed="false">
      <c r="A1588" s="13" t="s">
        <v>17024</v>
      </c>
      <c r="B1588" s="15" t="s">
        <v>20133</v>
      </c>
      <c r="C1588" s="13" t="s">
        <v>17026</v>
      </c>
      <c r="D1588" s="13" t="s">
        <v>17027</v>
      </c>
      <c r="E1588" s="13" t="s">
        <v>53</v>
      </c>
      <c r="F1588" s="13" t="s">
        <v>20131</v>
      </c>
      <c r="G1588" s="14" t="n">
        <f aca="false">COUNTIF(カード一覧!$I$2:$I$3170,A1588)</f>
        <v>1</v>
      </c>
    </row>
    <row r="1589" customFormat="false" ht="23.85" hidden="false" customHeight="false" outlineLevel="0" collapsed="false">
      <c r="A1589" s="13" t="s">
        <v>17034</v>
      </c>
      <c r="B1589" s="15" t="s">
        <v>20134</v>
      </c>
      <c r="C1589" s="13" t="s">
        <v>17036</v>
      </c>
      <c r="D1589" s="13" t="s">
        <v>17037</v>
      </c>
      <c r="E1589" s="13" t="s">
        <v>53</v>
      </c>
      <c r="F1589" s="13" t="s">
        <v>20131</v>
      </c>
      <c r="G1589" s="14" t="n">
        <f aca="false">COUNTIF(カード一覧!$I$2:$I$3170,A1589)</f>
        <v>1</v>
      </c>
    </row>
    <row r="1590" customFormat="false" ht="23.85" hidden="false" customHeight="false" outlineLevel="0" collapsed="false">
      <c r="A1590" s="13" t="s">
        <v>17042</v>
      </c>
      <c r="B1590" s="15" t="s">
        <v>20135</v>
      </c>
      <c r="C1590" s="13" t="s">
        <v>17044</v>
      </c>
      <c r="D1590" s="13" t="s">
        <v>17045</v>
      </c>
      <c r="E1590" s="13" t="s">
        <v>52</v>
      </c>
      <c r="F1590" s="13" t="s">
        <v>20128</v>
      </c>
      <c r="G1590" s="14" t="n">
        <f aca="false">COUNTIF(カード一覧!$I$2:$I$3170,A1590)</f>
        <v>1</v>
      </c>
    </row>
    <row r="1591" customFormat="false" ht="35.05" hidden="false" customHeight="false" outlineLevel="0" collapsed="false">
      <c r="A1591" s="13" t="s">
        <v>17051</v>
      </c>
      <c r="B1591" s="15" t="s">
        <v>20136</v>
      </c>
      <c r="C1591" s="13" t="s">
        <v>17053</v>
      </c>
      <c r="D1591" s="13" t="s">
        <v>17054</v>
      </c>
      <c r="E1591" s="13" t="s">
        <v>53</v>
      </c>
      <c r="F1591" s="13" t="s">
        <v>20137</v>
      </c>
      <c r="G1591" s="14" t="n">
        <f aca="false">COUNTIF(カード一覧!$I$2:$I$3170,A1591)</f>
        <v>1</v>
      </c>
    </row>
    <row r="1592" customFormat="false" ht="15" hidden="false" customHeight="false" outlineLevel="0" collapsed="false">
      <c r="A1592" s="13" t="s">
        <v>17060</v>
      </c>
      <c r="B1592" s="16" t="s">
        <v>20138</v>
      </c>
      <c r="C1592" s="14"/>
      <c r="D1592" s="14"/>
      <c r="E1592" s="13" t="s">
        <v>54</v>
      </c>
      <c r="F1592" s="14" t="s">
        <v>20139</v>
      </c>
      <c r="G1592" s="14" t="n">
        <f aca="false">COUNTIF(カード一覧!$I$2:$I$3170,A1592)</f>
        <v>1</v>
      </c>
    </row>
    <row r="1593" customFormat="false" ht="15" hidden="false" customHeight="false" outlineLevel="0" collapsed="false">
      <c r="A1593" s="13" t="s">
        <v>17067</v>
      </c>
      <c r="B1593" s="15" t="s">
        <v>20140</v>
      </c>
      <c r="C1593" s="13" t="s">
        <v>17069</v>
      </c>
      <c r="D1593" s="13" t="s">
        <v>17070</v>
      </c>
      <c r="E1593" s="13" t="s">
        <v>53</v>
      </c>
      <c r="F1593" s="13" t="s">
        <v>20131</v>
      </c>
      <c r="G1593" s="14" t="n">
        <f aca="false">COUNTIF(カード一覧!$I$2:$I$3170,A1593)</f>
        <v>1</v>
      </c>
    </row>
    <row r="1594" customFormat="false" ht="23.85" hidden="false" customHeight="false" outlineLevel="0" collapsed="false">
      <c r="A1594" s="13" t="s">
        <v>17077</v>
      </c>
      <c r="B1594" s="15" t="s">
        <v>20141</v>
      </c>
      <c r="C1594" s="13" t="s">
        <v>17079</v>
      </c>
      <c r="D1594" s="13" t="s">
        <v>17080</v>
      </c>
      <c r="E1594" s="13" t="s">
        <v>53</v>
      </c>
      <c r="F1594" s="13" t="s">
        <v>20131</v>
      </c>
      <c r="G1594" s="14" t="n">
        <f aca="false">COUNTIF(カード一覧!$I$2:$I$3170,A1594)</f>
        <v>1</v>
      </c>
    </row>
    <row r="1595" customFormat="false" ht="15" hidden="false" customHeight="false" outlineLevel="0" collapsed="false">
      <c r="A1595" s="13" t="s">
        <v>17086</v>
      </c>
      <c r="B1595" s="16" t="s">
        <v>20142</v>
      </c>
      <c r="C1595" s="14"/>
      <c r="D1595" s="14"/>
      <c r="E1595" s="13" t="s">
        <v>54</v>
      </c>
      <c r="F1595" s="14" t="s">
        <v>20139</v>
      </c>
      <c r="G1595" s="14" t="n">
        <f aca="false">COUNTIF(カード一覧!$I$2:$I$3170,A1595)</f>
        <v>1</v>
      </c>
    </row>
    <row r="1596" customFormat="false" ht="15" hidden="false" customHeight="false" outlineLevel="0" collapsed="false">
      <c r="A1596" s="13" t="s">
        <v>17094</v>
      </c>
      <c r="B1596" s="15" t="s">
        <v>17095</v>
      </c>
      <c r="C1596" s="13" t="s">
        <v>17096</v>
      </c>
      <c r="D1596" s="13" t="s">
        <v>17097</v>
      </c>
      <c r="E1596" s="13" t="s">
        <v>53</v>
      </c>
      <c r="F1596" s="13" t="s">
        <v>20143</v>
      </c>
      <c r="G1596" s="14" t="n">
        <f aca="false">COUNTIF(カード一覧!$I$2:$I$3170,A1596)</f>
        <v>1</v>
      </c>
    </row>
    <row r="1597" customFormat="false" ht="23.85" hidden="false" customHeight="false" outlineLevel="0" collapsed="false">
      <c r="A1597" s="13" t="s">
        <v>17104</v>
      </c>
      <c r="B1597" s="15" t="s">
        <v>17105</v>
      </c>
      <c r="C1597" s="13" t="s">
        <v>17106</v>
      </c>
      <c r="D1597" s="13" t="s">
        <v>17107</v>
      </c>
      <c r="E1597" s="13" t="s">
        <v>52</v>
      </c>
      <c r="F1597" s="13" t="s">
        <v>19452</v>
      </c>
      <c r="G1597" s="14" t="n">
        <f aca="false">COUNTIF(カード一覧!$I$2:$I$3170,A1597)</f>
        <v>1</v>
      </c>
    </row>
    <row r="1598" customFormat="false" ht="35.05" hidden="false" customHeight="false" outlineLevel="0" collapsed="false">
      <c r="A1598" s="13" t="s">
        <v>17114</v>
      </c>
      <c r="B1598" s="15" t="s">
        <v>17115</v>
      </c>
      <c r="C1598" s="13" t="s">
        <v>17116</v>
      </c>
      <c r="D1598" s="13" t="s">
        <v>17117</v>
      </c>
      <c r="E1598" s="13" t="s">
        <v>53</v>
      </c>
      <c r="F1598" s="13" t="s">
        <v>19953</v>
      </c>
      <c r="G1598" s="14" t="n">
        <f aca="false">COUNTIF(カード一覧!$I$2:$I$3170,A1598)</f>
        <v>1</v>
      </c>
    </row>
    <row r="1599" customFormat="false" ht="15" hidden="false" customHeight="false" outlineLevel="0" collapsed="false">
      <c r="A1599" s="13" t="s">
        <v>17124</v>
      </c>
      <c r="B1599" s="15" t="s">
        <v>17125</v>
      </c>
      <c r="C1599" s="13" t="s">
        <v>17126</v>
      </c>
      <c r="D1599" s="13" t="s">
        <v>17127</v>
      </c>
      <c r="E1599" s="13" t="s">
        <v>53</v>
      </c>
      <c r="F1599" s="13" t="s">
        <v>19953</v>
      </c>
      <c r="G1599" s="14" t="n">
        <f aca="false">COUNTIF(カード一覧!$I$2:$I$3170,A1599)</f>
        <v>1</v>
      </c>
    </row>
    <row r="1600" customFormat="false" ht="23.85" hidden="false" customHeight="false" outlineLevel="0" collapsed="false">
      <c r="A1600" s="13" t="s">
        <v>17134</v>
      </c>
      <c r="B1600" s="15" t="s">
        <v>17135</v>
      </c>
      <c r="C1600" s="13" t="s">
        <v>17136</v>
      </c>
      <c r="D1600" s="13" t="s">
        <v>17137</v>
      </c>
      <c r="E1600" s="13" t="s">
        <v>52</v>
      </c>
      <c r="F1600" s="13" t="s">
        <v>19471</v>
      </c>
      <c r="G1600" s="14" t="n">
        <f aca="false">COUNTIF(カード一覧!$I$2:$I$3170,A1600)</f>
        <v>1</v>
      </c>
    </row>
    <row r="1601" customFormat="false" ht="23.85" hidden="false" customHeight="false" outlineLevel="0" collapsed="false">
      <c r="A1601" s="13" t="s">
        <v>17144</v>
      </c>
      <c r="B1601" s="15" t="s">
        <v>17145</v>
      </c>
      <c r="C1601" s="13" t="s">
        <v>17146</v>
      </c>
      <c r="D1601" s="13" t="s">
        <v>17147</v>
      </c>
      <c r="E1601" s="13" t="s">
        <v>53</v>
      </c>
      <c r="F1601" s="13" t="s">
        <v>19953</v>
      </c>
      <c r="G1601" s="14" t="n">
        <f aca="false">COUNTIF(カード一覧!$I$2:$I$3170,A1601)</f>
        <v>1</v>
      </c>
    </row>
    <row r="1602" customFormat="false" ht="23.85" hidden="false" customHeight="false" outlineLevel="0" collapsed="false">
      <c r="A1602" s="13" t="s">
        <v>17154</v>
      </c>
      <c r="B1602" s="15" t="s">
        <v>17155</v>
      </c>
      <c r="C1602" s="13" t="s">
        <v>17156</v>
      </c>
      <c r="D1602" s="13" t="s">
        <v>17157</v>
      </c>
      <c r="E1602" s="13" t="s">
        <v>53</v>
      </c>
      <c r="F1602" s="13" t="s">
        <v>19953</v>
      </c>
      <c r="G1602" s="14" t="n">
        <f aca="false">COUNTIF(カード一覧!$I$2:$I$3170,A1602)</f>
        <v>1</v>
      </c>
    </row>
    <row r="1603" customFormat="false" ht="29.85" hidden="false" customHeight="false" outlineLevel="0" collapsed="false">
      <c r="A1603" s="13" t="s">
        <v>17162</v>
      </c>
      <c r="B1603" s="16" t="s">
        <v>17163</v>
      </c>
      <c r="C1603" s="14"/>
      <c r="D1603" s="14"/>
      <c r="E1603" s="13" t="s">
        <v>54</v>
      </c>
      <c r="F1603" s="14" t="s">
        <v>20144</v>
      </c>
      <c r="G1603" s="14" t="n">
        <f aca="false">COUNTIF(カード一覧!$I$2:$I$3170,A1603)</f>
        <v>1</v>
      </c>
    </row>
    <row r="1604" customFormat="false" ht="23.85" hidden="false" customHeight="false" outlineLevel="0" collapsed="false">
      <c r="A1604" s="13" t="s">
        <v>17174</v>
      </c>
      <c r="B1604" s="15" t="s">
        <v>17175</v>
      </c>
      <c r="C1604" s="13" t="s">
        <v>17176</v>
      </c>
      <c r="D1604" s="13" t="s">
        <v>17177</v>
      </c>
      <c r="E1604" s="13" t="s">
        <v>53</v>
      </c>
      <c r="F1604" s="13" t="s">
        <v>19953</v>
      </c>
      <c r="G1604" s="14" t="n">
        <f aca="false">COUNTIF(カード一覧!$I$2:$I$3170,A1604)</f>
        <v>1</v>
      </c>
    </row>
    <row r="1605" customFormat="false" ht="35.05" hidden="false" customHeight="false" outlineLevel="0" collapsed="false">
      <c r="A1605" s="13" t="s">
        <v>17182</v>
      </c>
      <c r="B1605" s="15" t="s">
        <v>17183</v>
      </c>
      <c r="C1605" s="13" t="s">
        <v>17184</v>
      </c>
      <c r="D1605" s="13" t="s">
        <v>17185</v>
      </c>
      <c r="E1605" s="13" t="s">
        <v>52</v>
      </c>
      <c r="F1605" s="13" t="s">
        <v>19471</v>
      </c>
      <c r="G1605" s="14" t="n">
        <f aca="false">COUNTIF(カード一覧!$I$2:$I$3170,A1605)</f>
        <v>1</v>
      </c>
    </row>
    <row r="1606" customFormat="false" ht="35.05" hidden="false" customHeight="false" outlineLevel="0" collapsed="false">
      <c r="A1606" s="13" t="s">
        <v>17192</v>
      </c>
      <c r="B1606" s="15" t="s">
        <v>17193</v>
      </c>
      <c r="C1606" s="13" t="s">
        <v>17194</v>
      </c>
      <c r="D1606" s="13" t="s">
        <v>17195</v>
      </c>
      <c r="E1606" s="13" t="s">
        <v>52</v>
      </c>
      <c r="F1606" s="13" t="s">
        <v>19471</v>
      </c>
      <c r="G1606" s="14" t="n">
        <f aca="false">COUNTIF(カード一覧!$I$2:$I$3170,A1606)</f>
        <v>1</v>
      </c>
    </row>
    <row r="1607" customFormat="false" ht="23.85" hidden="false" customHeight="false" outlineLevel="0" collapsed="false">
      <c r="A1607" s="13" t="s">
        <v>17200</v>
      </c>
      <c r="B1607" s="15" t="s">
        <v>17201</v>
      </c>
      <c r="C1607" s="13" t="s">
        <v>17202</v>
      </c>
      <c r="D1607" s="13" t="s">
        <v>17203</v>
      </c>
      <c r="E1607" s="13" t="s">
        <v>52</v>
      </c>
      <c r="F1607" s="13" t="s">
        <v>19452</v>
      </c>
      <c r="G1607" s="14" t="n">
        <f aca="false">COUNTIF(カード一覧!$I$2:$I$3170,A1607)</f>
        <v>1</v>
      </c>
    </row>
    <row r="1608" customFormat="false" ht="35.05" hidden="false" customHeight="false" outlineLevel="0" collapsed="false">
      <c r="A1608" s="13" t="s">
        <v>17210</v>
      </c>
      <c r="B1608" s="15" t="s">
        <v>17211</v>
      </c>
      <c r="C1608" s="13" t="s">
        <v>17212</v>
      </c>
      <c r="D1608" s="13" t="s">
        <v>17213</v>
      </c>
      <c r="E1608" s="13" t="s">
        <v>53</v>
      </c>
      <c r="F1608" s="13" t="s">
        <v>19953</v>
      </c>
      <c r="G1608" s="14" t="n">
        <f aca="false">COUNTIF(カード一覧!$I$2:$I$3170,A1608)</f>
        <v>1</v>
      </c>
    </row>
    <row r="1609" customFormat="false" ht="29.85" hidden="false" customHeight="false" outlineLevel="0" collapsed="false">
      <c r="A1609" s="13" t="s">
        <v>17217</v>
      </c>
      <c r="B1609" s="16" t="s">
        <v>17218</v>
      </c>
      <c r="C1609" s="14"/>
      <c r="D1609" s="14"/>
      <c r="E1609" s="13" t="s">
        <v>54</v>
      </c>
      <c r="F1609" s="14" t="s">
        <v>20144</v>
      </c>
      <c r="G1609" s="14" t="n">
        <f aca="false">COUNTIF(カード一覧!$I$2:$I$3170,A1609)</f>
        <v>1</v>
      </c>
    </row>
    <row r="1610" customFormat="false" ht="15" hidden="false" customHeight="false" outlineLevel="0" collapsed="false">
      <c r="A1610" s="13" t="s">
        <v>17224</v>
      </c>
      <c r="B1610" s="15" t="s">
        <v>17225</v>
      </c>
      <c r="C1610" s="13" t="s">
        <v>17226</v>
      </c>
      <c r="D1610" s="13" t="s">
        <v>17227</v>
      </c>
      <c r="E1610" s="13" t="s">
        <v>53</v>
      </c>
      <c r="F1610" s="13" t="s">
        <v>19953</v>
      </c>
      <c r="G1610" s="14" t="n">
        <f aca="false">COUNTIF(カード一覧!$I$2:$I$3170,A1610)</f>
        <v>1</v>
      </c>
    </row>
    <row r="1611" customFormat="false" ht="35.05" hidden="false" customHeight="false" outlineLevel="0" collapsed="false">
      <c r="A1611" s="13" t="s">
        <v>17233</v>
      </c>
      <c r="B1611" s="15" t="s">
        <v>17234</v>
      </c>
      <c r="C1611" s="13" t="s">
        <v>17235</v>
      </c>
      <c r="D1611" s="13" t="s">
        <v>17236</v>
      </c>
      <c r="E1611" s="13" t="s">
        <v>52</v>
      </c>
      <c r="F1611" s="13" t="s">
        <v>20145</v>
      </c>
      <c r="G1611" s="14" t="n">
        <f aca="false">COUNTIF(カード一覧!$I$2:$I$3170,A1611)</f>
        <v>1</v>
      </c>
    </row>
    <row r="1612" customFormat="false" ht="29.85" hidden="false" customHeight="false" outlineLevel="0" collapsed="false">
      <c r="A1612" s="13" t="s">
        <v>17241</v>
      </c>
      <c r="B1612" s="16" t="s">
        <v>17242</v>
      </c>
      <c r="C1612" s="14"/>
      <c r="D1612" s="14"/>
      <c r="E1612" s="13" t="s">
        <v>54</v>
      </c>
      <c r="F1612" s="14" t="s">
        <v>20146</v>
      </c>
      <c r="G1612" s="14" t="n">
        <f aca="false">COUNTIF(カード一覧!$I$2:$I$3170,A1612)</f>
        <v>1</v>
      </c>
    </row>
    <row r="1613" customFormat="false" ht="35.05" hidden="false" customHeight="false" outlineLevel="0" collapsed="false">
      <c r="A1613" s="13" t="s">
        <v>17248</v>
      </c>
      <c r="B1613" s="15" t="s">
        <v>17249</v>
      </c>
      <c r="C1613" s="13" t="s">
        <v>17250</v>
      </c>
      <c r="D1613" s="13" t="s">
        <v>17251</v>
      </c>
      <c r="E1613" s="13" t="s">
        <v>53</v>
      </c>
      <c r="F1613" s="13" t="s">
        <v>20147</v>
      </c>
      <c r="G1613" s="14" t="n">
        <f aca="false">COUNTIF(カード一覧!$I$2:$I$3170,A1613)</f>
        <v>1</v>
      </c>
    </row>
    <row r="1614" customFormat="false" ht="29.85" hidden="false" customHeight="false" outlineLevel="0" collapsed="false">
      <c r="A1614" s="13" t="s">
        <v>17256</v>
      </c>
      <c r="B1614" s="16" t="s">
        <v>17257</v>
      </c>
      <c r="C1614" s="14"/>
      <c r="D1614" s="14"/>
      <c r="E1614" s="13" t="s">
        <v>54</v>
      </c>
      <c r="F1614" s="14" t="s">
        <v>20146</v>
      </c>
      <c r="G1614" s="14" t="n">
        <f aca="false">COUNTIF(カード一覧!$I$2:$I$3170,A1614)</f>
        <v>1</v>
      </c>
    </row>
    <row r="1615" customFormat="false" ht="23.85" hidden="false" customHeight="false" outlineLevel="0" collapsed="false">
      <c r="A1615" s="13" t="s">
        <v>17263</v>
      </c>
      <c r="B1615" s="15" t="s">
        <v>17264</v>
      </c>
      <c r="C1615" s="13" t="s">
        <v>17265</v>
      </c>
      <c r="D1615" s="13" t="s">
        <v>17266</v>
      </c>
      <c r="E1615" s="13" t="s">
        <v>53</v>
      </c>
      <c r="F1615" s="13" t="s">
        <v>20148</v>
      </c>
      <c r="G1615" s="14" t="n">
        <f aca="false">COUNTIF(カード一覧!$I$2:$I$3170,A1615)</f>
        <v>1</v>
      </c>
    </row>
    <row r="1616" customFormat="false" ht="23.85" hidden="false" customHeight="false" outlineLevel="0" collapsed="false">
      <c r="A1616" s="13" t="s">
        <v>17273</v>
      </c>
      <c r="B1616" s="15" t="s">
        <v>17274</v>
      </c>
      <c r="C1616" s="13" t="s">
        <v>17275</v>
      </c>
      <c r="D1616" s="13" t="s">
        <v>17276</v>
      </c>
      <c r="E1616" s="13" t="s">
        <v>55</v>
      </c>
      <c r="F1616" s="13" t="s">
        <v>20149</v>
      </c>
      <c r="G1616" s="14" t="n">
        <f aca="false">COUNTIF(カード一覧!$I$2:$I$3170,A1616)</f>
        <v>1</v>
      </c>
    </row>
    <row r="1617" customFormat="false" ht="35.05" hidden="false" customHeight="false" outlineLevel="0" collapsed="false">
      <c r="A1617" s="13" t="s">
        <v>17280</v>
      </c>
      <c r="B1617" s="15" t="s">
        <v>17281</v>
      </c>
      <c r="C1617" s="13" t="s">
        <v>17282</v>
      </c>
      <c r="D1617" s="13" t="s">
        <v>17283</v>
      </c>
      <c r="E1617" s="13" t="s">
        <v>52</v>
      </c>
      <c r="F1617" s="13" t="s">
        <v>20150</v>
      </c>
      <c r="G1617" s="14" t="n">
        <f aca="false">COUNTIF(カード一覧!$I$2:$I$3170,A1617)</f>
        <v>1</v>
      </c>
    </row>
    <row r="1618" customFormat="false" ht="23.85" hidden="false" customHeight="false" outlineLevel="0" collapsed="false">
      <c r="A1618" s="13" t="s">
        <v>17290</v>
      </c>
      <c r="B1618" s="15" t="s">
        <v>17291</v>
      </c>
      <c r="C1618" s="13" t="s">
        <v>17292</v>
      </c>
      <c r="D1618" s="13" t="s">
        <v>17293</v>
      </c>
      <c r="E1618" s="13" t="s">
        <v>53</v>
      </c>
      <c r="F1618" s="13" t="s">
        <v>20151</v>
      </c>
      <c r="G1618" s="14" t="n">
        <f aca="false">COUNTIF(カード一覧!$I$2:$I$3170,A1618)</f>
        <v>1</v>
      </c>
    </row>
    <row r="1619" customFormat="false" ht="29.85" hidden="false" customHeight="false" outlineLevel="0" collapsed="false">
      <c r="A1619" s="13" t="s">
        <v>17298</v>
      </c>
      <c r="B1619" s="16" t="s">
        <v>17299</v>
      </c>
      <c r="C1619" s="14"/>
      <c r="D1619" s="14"/>
      <c r="E1619" s="13" t="s">
        <v>54</v>
      </c>
      <c r="F1619" s="14" t="s">
        <v>20146</v>
      </c>
      <c r="G1619" s="14" t="n">
        <f aca="false">COUNTIF(カード一覧!$I$2:$I$3170,A1619)</f>
        <v>1</v>
      </c>
    </row>
    <row r="1620" customFormat="false" ht="23.85" hidden="false" customHeight="false" outlineLevel="0" collapsed="false">
      <c r="A1620" s="13" t="s">
        <v>17306</v>
      </c>
      <c r="B1620" s="15" t="s">
        <v>17307</v>
      </c>
      <c r="C1620" s="13" t="s">
        <v>17308</v>
      </c>
      <c r="D1620" s="13" t="s">
        <v>17309</v>
      </c>
      <c r="E1620" s="13" t="s">
        <v>53</v>
      </c>
      <c r="F1620" s="13" t="s">
        <v>20151</v>
      </c>
      <c r="G1620" s="14" t="n">
        <f aca="false">COUNTIF(カード一覧!$I$2:$I$3170,A1620)</f>
        <v>1</v>
      </c>
    </row>
    <row r="1621" customFormat="false" ht="15" hidden="false" customHeight="false" outlineLevel="0" collapsed="false">
      <c r="A1621" s="13" t="s">
        <v>17314</v>
      </c>
      <c r="B1621" s="15" t="s">
        <v>17315</v>
      </c>
      <c r="C1621" s="13" t="s">
        <v>17316</v>
      </c>
      <c r="D1621" s="13" t="s">
        <v>17317</v>
      </c>
      <c r="E1621" s="13" t="s">
        <v>53</v>
      </c>
      <c r="F1621" s="13" t="s">
        <v>20151</v>
      </c>
      <c r="G1621" s="14" t="n">
        <f aca="false">COUNTIF(カード一覧!$I$2:$I$3170,A1621)</f>
        <v>1</v>
      </c>
    </row>
    <row r="1622" customFormat="false" ht="23.85" hidden="false" customHeight="false" outlineLevel="0" collapsed="false">
      <c r="A1622" s="13" t="s">
        <v>17322</v>
      </c>
      <c r="B1622" s="15" t="s">
        <v>17323</v>
      </c>
      <c r="C1622" s="13" t="s">
        <v>17324</v>
      </c>
      <c r="D1622" s="13" t="s">
        <v>17325</v>
      </c>
      <c r="E1622" s="13" t="s">
        <v>53</v>
      </c>
      <c r="F1622" s="13" t="s">
        <v>20151</v>
      </c>
      <c r="G1622" s="14" t="n">
        <f aca="false">COUNTIF(カード一覧!$I$2:$I$3170,A1622)</f>
        <v>1</v>
      </c>
    </row>
    <row r="1623" customFormat="false" ht="23.85" hidden="false" customHeight="false" outlineLevel="0" collapsed="false">
      <c r="A1623" s="13" t="s">
        <v>17331</v>
      </c>
      <c r="B1623" s="15" t="s">
        <v>17332</v>
      </c>
      <c r="C1623" s="13" t="s">
        <v>17333</v>
      </c>
      <c r="D1623" s="13" t="s">
        <v>17334</v>
      </c>
      <c r="E1623" s="13" t="s">
        <v>53</v>
      </c>
      <c r="F1623" s="13" t="s">
        <v>20152</v>
      </c>
      <c r="G1623" s="14" t="n">
        <f aca="false">COUNTIF(カード一覧!$I$2:$I$3170,A1623)</f>
        <v>1</v>
      </c>
    </row>
    <row r="1624" customFormat="false" ht="23.85" hidden="false" customHeight="false" outlineLevel="0" collapsed="false">
      <c r="A1624" s="13" t="s">
        <v>17340</v>
      </c>
      <c r="B1624" s="15" t="s">
        <v>17341</v>
      </c>
      <c r="C1624" s="13" t="s">
        <v>17342</v>
      </c>
      <c r="D1624" s="13" t="s">
        <v>17343</v>
      </c>
      <c r="E1624" s="13" t="s">
        <v>52</v>
      </c>
      <c r="F1624" s="13" t="s">
        <v>20145</v>
      </c>
      <c r="G1624" s="14" t="n">
        <f aca="false">COUNTIF(カード一覧!$I$2:$I$3170,A1624)</f>
        <v>1</v>
      </c>
    </row>
    <row r="1625" customFormat="false" ht="23.85" hidden="false" customHeight="false" outlineLevel="0" collapsed="false">
      <c r="A1625" s="13" t="s">
        <v>17350</v>
      </c>
      <c r="B1625" s="15" t="s">
        <v>17351</v>
      </c>
      <c r="C1625" s="13" t="s">
        <v>17352</v>
      </c>
      <c r="D1625" s="13" t="s">
        <v>17353</v>
      </c>
      <c r="E1625" s="13" t="s">
        <v>52</v>
      </c>
      <c r="F1625" s="13" t="s">
        <v>20153</v>
      </c>
      <c r="G1625" s="14" t="n">
        <f aca="false">COUNTIF(カード一覧!$I$2:$I$3170,A1625)</f>
        <v>1</v>
      </c>
    </row>
    <row r="1626" customFormat="false" ht="15" hidden="false" customHeight="false" outlineLevel="0" collapsed="false">
      <c r="A1626" s="13" t="s">
        <v>17358</v>
      </c>
      <c r="B1626" s="16" t="s">
        <v>17359</v>
      </c>
      <c r="C1626" s="14"/>
      <c r="D1626" s="14"/>
      <c r="E1626" s="13" t="s">
        <v>54</v>
      </c>
      <c r="F1626" s="14" t="s">
        <v>20146</v>
      </c>
      <c r="G1626" s="14" t="n">
        <f aca="false">COUNTIF(カード一覧!$I$2:$I$3170,A1626)</f>
        <v>1</v>
      </c>
    </row>
    <row r="1627" customFormat="false" ht="23.85" hidden="false" customHeight="false" outlineLevel="0" collapsed="false">
      <c r="A1627" s="13" t="s">
        <v>17366</v>
      </c>
      <c r="B1627" s="15" t="s">
        <v>20154</v>
      </c>
      <c r="C1627" s="13" t="s">
        <v>17368</v>
      </c>
      <c r="D1627" s="13" t="s">
        <v>17369</v>
      </c>
      <c r="E1627" s="13" t="s">
        <v>53</v>
      </c>
      <c r="F1627" s="13" t="s">
        <v>19953</v>
      </c>
      <c r="G1627" s="14" t="n">
        <f aca="false">COUNTIF(カード一覧!$I$2:$I$3170,A1627)</f>
        <v>1</v>
      </c>
    </row>
    <row r="1628" customFormat="false" ht="29.85" hidden="false" customHeight="false" outlineLevel="0" collapsed="false">
      <c r="A1628" s="13" t="s">
        <v>17373</v>
      </c>
      <c r="B1628" s="16" t="s">
        <v>20155</v>
      </c>
      <c r="C1628" s="14"/>
      <c r="D1628" s="14"/>
      <c r="E1628" s="13" t="s">
        <v>54</v>
      </c>
      <c r="F1628" s="14" t="s">
        <v>20109</v>
      </c>
      <c r="G1628" s="14" t="n">
        <f aca="false">COUNTIF(カード一覧!$I$2:$I$3170,A1628)</f>
        <v>1</v>
      </c>
    </row>
    <row r="1629" customFormat="false" ht="23.85" hidden="false" customHeight="false" outlineLevel="0" collapsed="false">
      <c r="A1629" s="13" t="s">
        <v>17380</v>
      </c>
      <c r="B1629" s="15" t="s">
        <v>20156</v>
      </c>
      <c r="C1629" s="13" t="s">
        <v>17382</v>
      </c>
      <c r="D1629" s="13" t="s">
        <v>17383</v>
      </c>
      <c r="E1629" s="13" t="s">
        <v>52</v>
      </c>
      <c r="F1629" s="13" t="s">
        <v>19452</v>
      </c>
      <c r="G1629" s="14" t="n">
        <f aca="false">COUNTIF(カード一覧!$I$2:$I$3170,A1629)</f>
        <v>1</v>
      </c>
    </row>
    <row r="1630" customFormat="false" ht="35.05" hidden="false" customHeight="false" outlineLevel="0" collapsed="false">
      <c r="A1630" s="13" t="s">
        <v>17389</v>
      </c>
      <c r="B1630" s="15" t="s">
        <v>20157</v>
      </c>
      <c r="C1630" s="13" t="s">
        <v>17391</v>
      </c>
      <c r="D1630" s="13" t="s">
        <v>17392</v>
      </c>
      <c r="E1630" s="13" t="s">
        <v>52</v>
      </c>
      <c r="F1630" s="13" t="s">
        <v>19452</v>
      </c>
      <c r="G1630" s="14" t="n">
        <f aca="false">COUNTIF(カード一覧!$I$2:$I$3170,A1630)</f>
        <v>1</v>
      </c>
    </row>
    <row r="1631" customFormat="false" ht="23.85" hidden="false" customHeight="false" outlineLevel="0" collapsed="false">
      <c r="A1631" s="13" t="s">
        <v>17404</v>
      </c>
      <c r="B1631" s="15" t="s">
        <v>20158</v>
      </c>
      <c r="C1631" s="13" t="s">
        <v>17406</v>
      </c>
      <c r="D1631" s="13" t="s">
        <v>17407</v>
      </c>
      <c r="E1631" s="13" t="s">
        <v>53</v>
      </c>
      <c r="F1631" s="13" t="s">
        <v>19953</v>
      </c>
      <c r="G1631" s="14" t="n">
        <f aca="false">COUNTIF(カード一覧!$I$2:$I$3170,A1631)</f>
        <v>1</v>
      </c>
    </row>
    <row r="1632" customFormat="false" ht="29.85" hidden="false" customHeight="false" outlineLevel="0" collapsed="false">
      <c r="A1632" s="13" t="s">
        <v>17418</v>
      </c>
      <c r="B1632" s="16" t="s">
        <v>20159</v>
      </c>
      <c r="C1632" s="14"/>
      <c r="D1632" s="14"/>
      <c r="E1632" s="13" t="s">
        <v>54</v>
      </c>
      <c r="F1632" s="14" t="s">
        <v>20109</v>
      </c>
      <c r="G1632" s="14" t="n">
        <f aca="false">COUNTIF(カード一覧!$I$2:$I$3170,A1632)</f>
        <v>1</v>
      </c>
    </row>
    <row r="1633" customFormat="false" ht="23.85" hidden="false" customHeight="false" outlineLevel="0" collapsed="false">
      <c r="A1633" s="13" t="s">
        <v>17426</v>
      </c>
      <c r="B1633" s="15" t="s">
        <v>20160</v>
      </c>
      <c r="C1633" s="13" t="s">
        <v>17428</v>
      </c>
      <c r="D1633" s="13" t="s">
        <v>17429</v>
      </c>
      <c r="E1633" s="13" t="s">
        <v>53</v>
      </c>
      <c r="F1633" s="13" t="s">
        <v>19953</v>
      </c>
      <c r="G1633" s="14" t="n">
        <f aca="false">COUNTIF(カード一覧!$I$2:$I$3170,A1633)</f>
        <v>1</v>
      </c>
    </row>
    <row r="1634" customFormat="false" ht="29.85" hidden="false" customHeight="false" outlineLevel="0" collapsed="false">
      <c r="A1634" s="13" t="s">
        <v>17433</v>
      </c>
      <c r="B1634" s="16" t="s">
        <v>20161</v>
      </c>
      <c r="C1634" s="14"/>
      <c r="D1634" s="14"/>
      <c r="E1634" s="13" t="s">
        <v>54</v>
      </c>
      <c r="F1634" s="14" t="s">
        <v>20109</v>
      </c>
      <c r="G1634" s="14" t="n">
        <f aca="false">COUNTIF(カード一覧!$I$2:$I$3170,A1634)</f>
        <v>1</v>
      </c>
    </row>
    <row r="1635" customFormat="false" ht="35.05" hidden="false" customHeight="false" outlineLevel="0" collapsed="false">
      <c r="A1635" s="13" t="s">
        <v>17441</v>
      </c>
      <c r="B1635" s="15" t="s">
        <v>20162</v>
      </c>
      <c r="C1635" s="13" t="s">
        <v>17443</v>
      </c>
      <c r="D1635" s="13" t="s">
        <v>17444</v>
      </c>
      <c r="E1635" s="13" t="s">
        <v>52</v>
      </c>
      <c r="F1635" s="13" t="s">
        <v>19452</v>
      </c>
      <c r="G1635" s="14" t="n">
        <f aca="false">COUNTIF(カード一覧!$I$2:$I$3170,A1635)</f>
        <v>1</v>
      </c>
    </row>
    <row r="1636" customFormat="false" ht="23.85" hidden="false" customHeight="false" outlineLevel="0" collapsed="false">
      <c r="A1636" s="13" t="s">
        <v>17450</v>
      </c>
      <c r="B1636" s="15" t="s">
        <v>20163</v>
      </c>
      <c r="C1636" s="13" t="s">
        <v>17452</v>
      </c>
      <c r="D1636" s="13" t="s">
        <v>17453</v>
      </c>
      <c r="E1636" s="13" t="s">
        <v>52</v>
      </c>
      <c r="F1636" s="13" t="s">
        <v>19452</v>
      </c>
      <c r="G1636" s="14" t="n">
        <f aca="false">COUNTIF(カード一覧!$I$2:$I$3170,A1636)</f>
        <v>1</v>
      </c>
    </row>
    <row r="1637" customFormat="false" ht="23.85" hidden="false" customHeight="false" outlineLevel="0" collapsed="false">
      <c r="A1637" s="13" t="s">
        <v>17460</v>
      </c>
      <c r="B1637" s="15" t="s">
        <v>20164</v>
      </c>
      <c r="C1637" s="13" t="s">
        <v>17462</v>
      </c>
      <c r="D1637" s="13" t="s">
        <v>17463</v>
      </c>
      <c r="E1637" s="13" t="s">
        <v>52</v>
      </c>
      <c r="F1637" s="13" t="s">
        <v>19452</v>
      </c>
      <c r="G1637" s="14" t="n">
        <f aca="false">COUNTIF(カード一覧!$I$2:$I$3170,A1637)</f>
        <v>1</v>
      </c>
    </row>
    <row r="1638" customFormat="false" ht="15" hidden="false" customHeight="false" outlineLevel="0" collapsed="false">
      <c r="A1638" s="13" t="s">
        <v>17468</v>
      </c>
      <c r="B1638" s="16" t="s">
        <v>20165</v>
      </c>
      <c r="C1638" s="14"/>
      <c r="D1638" s="14"/>
      <c r="E1638" s="13" t="s">
        <v>54</v>
      </c>
      <c r="F1638" s="14" t="s">
        <v>20109</v>
      </c>
      <c r="G1638" s="14" t="n">
        <f aca="false">COUNTIF(カード一覧!$I$2:$I$3170,A1638)</f>
        <v>1</v>
      </c>
    </row>
    <row r="1639" customFormat="false" ht="23.85" hidden="false" customHeight="false" outlineLevel="0" collapsed="false">
      <c r="A1639" s="13" t="s">
        <v>17476</v>
      </c>
      <c r="B1639" s="15" t="s">
        <v>20166</v>
      </c>
      <c r="C1639" s="13" t="s">
        <v>17478</v>
      </c>
      <c r="D1639" s="13" t="s">
        <v>17479</v>
      </c>
      <c r="E1639" s="13" t="s">
        <v>55</v>
      </c>
      <c r="F1639" s="14" t="s">
        <v>20167</v>
      </c>
      <c r="G1639" s="14" t="n">
        <f aca="false">COUNTIF(カード一覧!$I$2:$I$3170,A1639)</f>
        <v>1</v>
      </c>
    </row>
    <row r="1640" customFormat="false" ht="15" hidden="false" customHeight="false" outlineLevel="0" collapsed="false">
      <c r="A1640" s="13" t="s">
        <v>17483</v>
      </c>
      <c r="B1640" s="16" t="s">
        <v>20168</v>
      </c>
      <c r="C1640" s="14"/>
      <c r="D1640" s="14"/>
      <c r="E1640" s="13" t="s">
        <v>54</v>
      </c>
      <c r="F1640" s="14" t="s">
        <v>20109</v>
      </c>
      <c r="G1640" s="14" t="n">
        <f aca="false">COUNTIF(カード一覧!$I$2:$I$3170,A1640)</f>
        <v>1</v>
      </c>
    </row>
    <row r="1641" customFormat="false" ht="23.85" hidden="false" customHeight="false" outlineLevel="0" collapsed="false">
      <c r="A1641" s="13" t="s">
        <v>17491</v>
      </c>
      <c r="B1641" s="15" t="s">
        <v>20169</v>
      </c>
      <c r="C1641" s="13" t="s">
        <v>17493</v>
      </c>
      <c r="D1641" s="13" t="s">
        <v>17494</v>
      </c>
      <c r="E1641" s="13" t="s">
        <v>53</v>
      </c>
      <c r="F1641" s="13" t="s">
        <v>19468</v>
      </c>
      <c r="G1641" s="14" t="n">
        <f aca="false">COUNTIF(カード一覧!$I$2:$I$3170,A1641)</f>
        <v>1</v>
      </c>
    </row>
    <row r="1642" customFormat="false" ht="15" hidden="false" customHeight="false" outlineLevel="0" collapsed="false">
      <c r="A1642" s="13" t="s">
        <v>17500</v>
      </c>
      <c r="B1642" s="15" t="s">
        <v>20170</v>
      </c>
      <c r="C1642" s="13" t="s">
        <v>17502</v>
      </c>
      <c r="D1642" s="13" t="s">
        <v>17503</v>
      </c>
      <c r="E1642" s="13" t="s">
        <v>53</v>
      </c>
      <c r="F1642" s="13" t="s">
        <v>19953</v>
      </c>
      <c r="G1642" s="14" t="n">
        <f aca="false">COUNTIF(カード一覧!$I$2:$I$3170,A1642)</f>
        <v>1</v>
      </c>
    </row>
    <row r="1643" customFormat="false" ht="23.85" hidden="false" customHeight="false" outlineLevel="0" collapsed="false">
      <c r="A1643" s="13" t="s">
        <v>17509</v>
      </c>
      <c r="B1643" s="15" t="s">
        <v>20171</v>
      </c>
      <c r="C1643" s="13" t="s">
        <v>17511</v>
      </c>
      <c r="D1643" s="13" t="s">
        <v>17512</v>
      </c>
      <c r="E1643" s="13" t="s">
        <v>53</v>
      </c>
      <c r="F1643" s="13" t="s">
        <v>19953</v>
      </c>
      <c r="G1643" s="14" t="n">
        <f aca="false">COUNTIF(カード一覧!$I$2:$I$3170,A1643)</f>
        <v>1</v>
      </c>
    </row>
    <row r="1644" customFormat="false" ht="15" hidden="false" customHeight="false" outlineLevel="0" collapsed="false">
      <c r="A1644" s="13" t="s">
        <v>17519</v>
      </c>
      <c r="B1644" s="15" t="s">
        <v>17520</v>
      </c>
      <c r="C1644" s="14"/>
      <c r="D1644" s="14"/>
      <c r="E1644" s="13" t="s">
        <v>53</v>
      </c>
      <c r="F1644" s="13" t="s">
        <v>20172</v>
      </c>
      <c r="G1644" s="14" t="n">
        <f aca="false">COUNTIF(カード一覧!$I$2:$I$3170,A1644)</f>
        <v>1</v>
      </c>
    </row>
    <row r="1645" customFormat="false" ht="23.85" hidden="false" customHeight="false" outlineLevel="0" collapsed="false">
      <c r="A1645" s="13" t="s">
        <v>17524</v>
      </c>
      <c r="B1645" s="15" t="s">
        <v>20173</v>
      </c>
      <c r="C1645" s="13" t="s">
        <v>17526</v>
      </c>
      <c r="D1645" s="13" t="s">
        <v>17527</v>
      </c>
      <c r="E1645" s="13" t="s">
        <v>52</v>
      </c>
      <c r="F1645" s="13" t="s">
        <v>19471</v>
      </c>
      <c r="G1645" s="14" t="n">
        <f aca="false">COUNTIF(カード一覧!$I$2:$I$3170,A1645)</f>
        <v>1</v>
      </c>
    </row>
    <row r="1646" customFormat="false" ht="15" hidden="false" customHeight="false" outlineLevel="0" collapsed="false">
      <c r="A1646" s="13" t="s">
        <v>17532</v>
      </c>
      <c r="B1646" s="15" t="s">
        <v>20174</v>
      </c>
      <c r="C1646" s="13" t="s">
        <v>17534</v>
      </c>
      <c r="D1646" s="13" t="s">
        <v>17535</v>
      </c>
      <c r="E1646" s="13" t="s">
        <v>53</v>
      </c>
      <c r="F1646" s="13" t="s">
        <v>19746</v>
      </c>
      <c r="G1646" s="14" t="n">
        <f aca="false">COUNTIF(カード一覧!$I$2:$I$3170,A1646)</f>
        <v>1</v>
      </c>
    </row>
    <row r="1647" customFormat="false" ht="23.85" hidden="false" customHeight="false" outlineLevel="0" collapsed="false">
      <c r="A1647" s="13" t="s">
        <v>17540</v>
      </c>
      <c r="B1647" s="15" t="s">
        <v>20175</v>
      </c>
      <c r="C1647" s="13" t="s">
        <v>17542</v>
      </c>
      <c r="D1647" s="13" t="s">
        <v>17543</v>
      </c>
      <c r="E1647" s="13" t="s">
        <v>53</v>
      </c>
      <c r="F1647" s="13" t="s">
        <v>19746</v>
      </c>
      <c r="G1647" s="14" t="n">
        <f aca="false">COUNTIF(カード一覧!$I$2:$I$3170,A1647)</f>
        <v>1</v>
      </c>
    </row>
    <row r="1648" customFormat="false" ht="23.85" hidden="false" customHeight="false" outlineLevel="0" collapsed="false">
      <c r="A1648" s="13" t="s">
        <v>17547</v>
      </c>
      <c r="B1648" s="15" t="s">
        <v>20176</v>
      </c>
      <c r="C1648" s="13" t="s">
        <v>17549</v>
      </c>
      <c r="D1648" s="13" t="s">
        <v>17550</v>
      </c>
      <c r="E1648" s="13" t="s">
        <v>53</v>
      </c>
      <c r="F1648" s="13" t="s">
        <v>19746</v>
      </c>
      <c r="G1648" s="14" t="n">
        <f aca="false">COUNTIF(カード一覧!$I$2:$I$3170,A1648)</f>
        <v>1</v>
      </c>
    </row>
    <row r="1649" customFormat="false" ht="15" hidden="false" customHeight="false" outlineLevel="0" collapsed="false">
      <c r="A1649" s="13" t="s">
        <v>17556</v>
      </c>
      <c r="B1649" s="16" t="s">
        <v>17557</v>
      </c>
      <c r="C1649" s="14"/>
      <c r="D1649" s="14"/>
      <c r="E1649" s="13" t="s">
        <v>54</v>
      </c>
      <c r="F1649" s="14" t="s">
        <v>20109</v>
      </c>
      <c r="G1649" s="14" t="n">
        <f aca="false">COUNTIF(カード一覧!$I$2:$I$3170,A1649)</f>
        <v>1</v>
      </c>
    </row>
    <row r="1650" customFormat="false" ht="23.85" hidden="false" customHeight="false" outlineLevel="0" collapsed="false">
      <c r="A1650" s="13" t="s">
        <v>17567</v>
      </c>
      <c r="B1650" s="15" t="s">
        <v>20177</v>
      </c>
      <c r="C1650" s="13" t="s">
        <v>17569</v>
      </c>
      <c r="D1650" s="13" t="s">
        <v>17570</v>
      </c>
      <c r="E1650" s="13" t="s">
        <v>53</v>
      </c>
      <c r="F1650" s="13" t="s">
        <v>19746</v>
      </c>
      <c r="G1650" s="14" t="n">
        <f aca="false">COUNTIF(カード一覧!$I$2:$I$3170,A1650)</f>
        <v>2</v>
      </c>
    </row>
    <row r="1651" customFormat="false" ht="23.85" hidden="false" customHeight="false" outlineLevel="0" collapsed="false">
      <c r="A1651" s="13" t="s">
        <v>17577</v>
      </c>
      <c r="B1651" s="15" t="s">
        <v>20178</v>
      </c>
      <c r="C1651" s="13" t="s">
        <v>17579</v>
      </c>
      <c r="D1651" s="13" t="s">
        <v>17580</v>
      </c>
      <c r="E1651" s="13" t="s">
        <v>53</v>
      </c>
      <c r="F1651" s="13" t="s">
        <v>19746</v>
      </c>
      <c r="G1651" s="14" t="n">
        <f aca="false">COUNTIF(カード一覧!$I$2:$I$3170,A1651)</f>
        <v>1</v>
      </c>
    </row>
    <row r="1652" customFormat="false" ht="23.85" hidden="false" customHeight="false" outlineLevel="0" collapsed="false">
      <c r="A1652" s="13" t="s">
        <v>17589</v>
      </c>
      <c r="B1652" s="15" t="s">
        <v>20179</v>
      </c>
      <c r="C1652" s="13" t="s">
        <v>17591</v>
      </c>
      <c r="D1652" s="13" t="s">
        <v>17592</v>
      </c>
      <c r="E1652" s="13" t="s">
        <v>52</v>
      </c>
      <c r="F1652" s="13" t="s">
        <v>19471</v>
      </c>
      <c r="G1652" s="14" t="n">
        <f aca="false">COUNTIF(カード一覧!$I$2:$I$3170,A1652)</f>
        <v>1</v>
      </c>
    </row>
    <row r="1653" customFormat="false" ht="23.85" hidden="false" customHeight="false" outlineLevel="0" collapsed="false">
      <c r="A1653" s="13" t="s">
        <v>17599</v>
      </c>
      <c r="B1653" s="15" t="s">
        <v>17600</v>
      </c>
      <c r="C1653" s="13" t="s">
        <v>17601</v>
      </c>
      <c r="D1653" s="13" t="s">
        <v>17602</v>
      </c>
      <c r="E1653" s="13" t="s">
        <v>52</v>
      </c>
      <c r="F1653" s="13" t="s">
        <v>19471</v>
      </c>
      <c r="G1653" s="14" t="n">
        <f aca="false">COUNTIF(カード一覧!$I$2:$I$3170,A1653)</f>
        <v>1</v>
      </c>
    </row>
    <row r="1654" customFormat="false" ht="23.85" hidden="false" customHeight="false" outlineLevel="0" collapsed="false">
      <c r="A1654" s="13" t="s">
        <v>17606</v>
      </c>
      <c r="B1654" s="15" t="s">
        <v>17607</v>
      </c>
      <c r="C1654" s="13" t="s">
        <v>17608</v>
      </c>
      <c r="D1654" s="13" t="s">
        <v>17609</v>
      </c>
      <c r="E1654" s="13" t="s">
        <v>56</v>
      </c>
      <c r="F1654" s="13" t="s">
        <v>20180</v>
      </c>
      <c r="G1654" s="14" t="n">
        <f aca="false">COUNTIF(カード一覧!$I$2:$I$3170,A1654)</f>
        <v>1</v>
      </c>
    </row>
    <row r="1655" customFormat="false" ht="23.85" hidden="false" customHeight="false" outlineLevel="0" collapsed="false">
      <c r="A1655" s="13" t="s">
        <v>17615</v>
      </c>
      <c r="B1655" s="15" t="s">
        <v>17616</v>
      </c>
      <c r="C1655" s="13" t="s">
        <v>17617</v>
      </c>
      <c r="D1655" s="13" t="s">
        <v>17618</v>
      </c>
      <c r="E1655" s="13" t="s">
        <v>56</v>
      </c>
      <c r="F1655" s="13" t="s">
        <v>20181</v>
      </c>
      <c r="G1655" s="14" t="n">
        <f aca="false">COUNTIF(カード一覧!$I$2:$I$3170,A1655)</f>
        <v>1</v>
      </c>
    </row>
    <row r="1656" customFormat="false" ht="23.85" hidden="false" customHeight="false" outlineLevel="0" collapsed="false">
      <c r="A1656" s="13" t="s">
        <v>17623</v>
      </c>
      <c r="B1656" s="15" t="s">
        <v>17624</v>
      </c>
      <c r="C1656" s="13" t="s">
        <v>17625</v>
      </c>
      <c r="D1656" s="13" t="s">
        <v>17626</v>
      </c>
      <c r="E1656" s="13" t="s">
        <v>52</v>
      </c>
      <c r="F1656" s="13" t="s">
        <v>19471</v>
      </c>
      <c r="G1656" s="14" t="n">
        <f aca="false">COUNTIF(カード一覧!$I$2:$I$3170,A1656)</f>
        <v>1</v>
      </c>
    </row>
    <row r="1657" customFormat="false" ht="26.85" hidden="false" customHeight="false" outlineLevel="0" collapsed="false">
      <c r="A1657" s="13" t="s">
        <v>17633</v>
      </c>
      <c r="B1657" s="15" t="s">
        <v>17634</v>
      </c>
      <c r="C1657" s="14"/>
      <c r="D1657" s="14"/>
      <c r="E1657" s="13" t="s">
        <v>53</v>
      </c>
      <c r="F1657" s="13" t="s">
        <v>20182</v>
      </c>
      <c r="G1657" s="14" t="n">
        <f aca="false">COUNTIF(カード一覧!$I$2:$I$3170,A1657)</f>
        <v>1</v>
      </c>
    </row>
    <row r="1658" customFormat="false" ht="29.85" hidden="false" customHeight="false" outlineLevel="0" collapsed="false">
      <c r="A1658" s="13" t="s">
        <v>17638</v>
      </c>
      <c r="B1658" s="16" t="s">
        <v>20183</v>
      </c>
      <c r="C1658" s="14"/>
      <c r="D1658" s="14"/>
      <c r="E1658" s="13" t="s">
        <v>54</v>
      </c>
      <c r="F1658" s="14" t="s">
        <v>20109</v>
      </c>
      <c r="G1658" s="14" t="n">
        <f aca="false">COUNTIF(カード一覧!$I$2:$I$3170,A1658)</f>
        <v>1</v>
      </c>
    </row>
    <row r="1659" customFormat="false" ht="23.85" hidden="false" customHeight="false" outlineLevel="0" collapsed="false">
      <c r="A1659" s="13" t="s">
        <v>17644</v>
      </c>
      <c r="B1659" s="15" t="s">
        <v>17645</v>
      </c>
      <c r="C1659" s="13" t="s">
        <v>17646</v>
      </c>
      <c r="D1659" s="13" t="s">
        <v>17647</v>
      </c>
      <c r="E1659" s="13" t="s">
        <v>56</v>
      </c>
      <c r="F1659" s="13" t="s">
        <v>19918</v>
      </c>
      <c r="G1659" s="14" t="n">
        <f aca="false">COUNTIF(カード一覧!$I$2:$I$3170,A1659)</f>
        <v>1</v>
      </c>
    </row>
    <row r="1660" customFormat="false" ht="15" hidden="false" customHeight="false" outlineLevel="0" collapsed="false">
      <c r="A1660" s="13" t="s">
        <v>17659</v>
      </c>
      <c r="B1660" s="15" t="s">
        <v>17660</v>
      </c>
      <c r="C1660" s="13" t="s">
        <v>17661</v>
      </c>
      <c r="D1660" s="13" t="s">
        <v>17662</v>
      </c>
      <c r="E1660" s="13" t="s">
        <v>53</v>
      </c>
      <c r="F1660" s="13" t="s">
        <v>19746</v>
      </c>
      <c r="G1660" s="14" t="n">
        <f aca="false">COUNTIF(カード一覧!$I$2:$I$3170,A1660)</f>
        <v>1</v>
      </c>
    </row>
    <row r="1661" customFormat="false" ht="29.85" hidden="false" customHeight="false" outlineLevel="0" collapsed="false">
      <c r="A1661" s="13" t="s">
        <v>17667</v>
      </c>
      <c r="B1661" s="16" t="s">
        <v>17668</v>
      </c>
      <c r="C1661" s="14"/>
      <c r="D1661" s="14"/>
      <c r="E1661" s="13" t="s">
        <v>54</v>
      </c>
      <c r="F1661" s="14" t="s">
        <v>20109</v>
      </c>
      <c r="G1661" s="14" t="n">
        <f aca="false">COUNTIF(カード一覧!$I$2:$I$3170,A1661)</f>
        <v>1</v>
      </c>
    </row>
    <row r="1662" customFormat="false" ht="23.85" hidden="false" customHeight="false" outlineLevel="0" collapsed="false">
      <c r="A1662" s="13" t="s">
        <v>17674</v>
      </c>
      <c r="B1662" s="15" t="s">
        <v>17675</v>
      </c>
      <c r="C1662" s="13" t="s">
        <v>17676</v>
      </c>
      <c r="D1662" s="13" t="s">
        <v>17677</v>
      </c>
      <c r="E1662" s="13" t="s">
        <v>53</v>
      </c>
      <c r="F1662" s="13" t="s">
        <v>20184</v>
      </c>
      <c r="G1662" s="14" t="n">
        <f aca="false">COUNTIF(カード一覧!$I$2:$I$3170,A1662)</f>
        <v>1</v>
      </c>
    </row>
    <row r="1663" customFormat="false" ht="15" hidden="false" customHeight="false" outlineLevel="0" collapsed="false">
      <c r="A1663" s="13" t="s">
        <v>17684</v>
      </c>
      <c r="B1663" s="15" t="s">
        <v>17685</v>
      </c>
      <c r="C1663" s="13" t="s">
        <v>17686</v>
      </c>
      <c r="D1663" s="13" t="s">
        <v>17687</v>
      </c>
      <c r="E1663" s="13" t="s">
        <v>53</v>
      </c>
      <c r="F1663" s="13" t="s">
        <v>19746</v>
      </c>
      <c r="G1663" s="14" t="n">
        <f aca="false">COUNTIF(カード一覧!$I$2:$I$3170,A1663)</f>
        <v>1</v>
      </c>
    </row>
    <row r="1664" customFormat="false" ht="15" hidden="false" customHeight="false" outlineLevel="0" collapsed="false">
      <c r="A1664" s="13" t="s">
        <v>17694</v>
      </c>
      <c r="B1664" s="15" t="s">
        <v>17695</v>
      </c>
      <c r="C1664" s="13" t="s">
        <v>17696</v>
      </c>
      <c r="D1664" s="13" t="s">
        <v>17697</v>
      </c>
      <c r="E1664" s="13" t="s">
        <v>53</v>
      </c>
      <c r="F1664" s="13" t="s">
        <v>19746</v>
      </c>
      <c r="G1664" s="14" t="n">
        <f aca="false">COUNTIF(カード一覧!$I$2:$I$3170,A1664)</f>
        <v>1</v>
      </c>
    </row>
    <row r="1665" customFormat="false" ht="23.85" hidden="false" customHeight="false" outlineLevel="0" collapsed="false">
      <c r="A1665" s="13" t="s">
        <v>17703</v>
      </c>
      <c r="B1665" s="15" t="s">
        <v>17704</v>
      </c>
      <c r="C1665" s="13" t="s">
        <v>17705</v>
      </c>
      <c r="D1665" s="13" t="s">
        <v>17706</v>
      </c>
      <c r="E1665" s="13" t="s">
        <v>52</v>
      </c>
      <c r="F1665" s="13" t="s">
        <v>20185</v>
      </c>
      <c r="G1665" s="14" t="n">
        <f aca="false">COUNTIF(カード一覧!$I$2:$I$3170,A1665)</f>
        <v>1</v>
      </c>
    </row>
    <row r="1666" customFormat="false" ht="15" hidden="false" customHeight="false" outlineLevel="0" collapsed="false">
      <c r="A1666" s="13" t="s">
        <v>17713</v>
      </c>
      <c r="B1666" s="16" t="s">
        <v>17714</v>
      </c>
      <c r="C1666" s="14"/>
      <c r="D1666" s="14"/>
      <c r="E1666" s="13" t="s">
        <v>54</v>
      </c>
      <c r="F1666" s="14" t="s">
        <v>20109</v>
      </c>
      <c r="G1666" s="14" t="n">
        <f aca="false">COUNTIF(カード一覧!$I$2:$I$3170,A1666)</f>
        <v>1</v>
      </c>
    </row>
    <row r="1667" customFormat="false" ht="15" hidden="false" customHeight="false" outlineLevel="0" collapsed="false">
      <c r="A1667" s="13" t="s">
        <v>17720</v>
      </c>
      <c r="B1667" s="16" t="s">
        <v>17721</v>
      </c>
      <c r="C1667" s="14"/>
      <c r="D1667" s="14"/>
      <c r="E1667" s="13" t="s">
        <v>54</v>
      </c>
      <c r="F1667" s="14" t="s">
        <v>20109</v>
      </c>
      <c r="G1667" s="14" t="n">
        <f aca="false">COUNTIF(カード一覧!$I$2:$I$3170,A1667)</f>
        <v>1</v>
      </c>
    </row>
    <row r="1668" customFormat="false" ht="23.85" hidden="false" customHeight="false" outlineLevel="0" collapsed="false">
      <c r="A1668" s="13" t="s">
        <v>17727</v>
      </c>
      <c r="B1668" s="15" t="s">
        <v>17728</v>
      </c>
      <c r="C1668" s="13" t="s">
        <v>17729</v>
      </c>
      <c r="D1668" s="13" t="s">
        <v>17730</v>
      </c>
      <c r="E1668" s="13" t="s">
        <v>53</v>
      </c>
      <c r="F1668" s="13" t="s">
        <v>20186</v>
      </c>
      <c r="G1668" s="14" t="n">
        <f aca="false">COUNTIF(カード一覧!$I$2:$I$3170,A1668)</f>
        <v>1</v>
      </c>
    </row>
    <row r="1669" customFormat="false" ht="23.85" hidden="false" customHeight="false" outlineLevel="0" collapsed="false">
      <c r="A1669" s="13" t="s">
        <v>17736</v>
      </c>
      <c r="B1669" s="15" t="s">
        <v>17737</v>
      </c>
      <c r="C1669" s="13" t="s">
        <v>17738</v>
      </c>
      <c r="D1669" s="13" t="s">
        <v>17739</v>
      </c>
      <c r="E1669" s="13" t="s">
        <v>53</v>
      </c>
      <c r="F1669" s="13" t="s">
        <v>19746</v>
      </c>
      <c r="G1669" s="14" t="n">
        <f aca="false">COUNTIF(カード一覧!$I$2:$I$3170,A1669)</f>
        <v>1</v>
      </c>
    </row>
    <row r="1670" customFormat="false" ht="23.85" hidden="false" customHeight="false" outlineLevel="0" collapsed="false">
      <c r="A1670" s="13" t="s">
        <v>17744</v>
      </c>
      <c r="B1670" s="15" t="s">
        <v>17745</v>
      </c>
      <c r="C1670" s="13" t="s">
        <v>17746</v>
      </c>
      <c r="D1670" s="13" t="s">
        <v>17747</v>
      </c>
      <c r="E1670" s="13" t="s">
        <v>53</v>
      </c>
      <c r="F1670" s="13" t="s">
        <v>19746</v>
      </c>
      <c r="G1670" s="14" t="n">
        <f aca="false">COUNTIF(カード一覧!$I$2:$I$3170,A1670)</f>
        <v>1</v>
      </c>
    </row>
    <row r="1671" customFormat="false" ht="35.05" hidden="false" customHeight="false" outlineLevel="0" collapsed="false">
      <c r="A1671" s="13" t="s">
        <v>17751</v>
      </c>
      <c r="B1671" s="15" t="s">
        <v>17752</v>
      </c>
      <c r="C1671" s="13" t="s">
        <v>17753</v>
      </c>
      <c r="D1671" s="13" t="s">
        <v>17754</v>
      </c>
      <c r="E1671" s="13" t="s">
        <v>52</v>
      </c>
      <c r="F1671" s="13" t="s">
        <v>19471</v>
      </c>
      <c r="G1671" s="14" t="n">
        <f aca="false">COUNTIF(カード一覧!$I$2:$I$3170,A1671)</f>
        <v>1</v>
      </c>
    </row>
    <row r="1672" customFormat="false" ht="23.85" hidden="false" customHeight="false" outlineLevel="0" collapsed="false">
      <c r="A1672" s="13" t="s">
        <v>17758</v>
      </c>
      <c r="B1672" s="15" t="s">
        <v>17759</v>
      </c>
      <c r="C1672" s="13" t="s">
        <v>17760</v>
      </c>
      <c r="D1672" s="13" t="s">
        <v>17761</v>
      </c>
      <c r="E1672" s="13" t="s">
        <v>52</v>
      </c>
      <c r="F1672" s="13" t="s">
        <v>19471</v>
      </c>
      <c r="G1672" s="14" t="n">
        <f aca="false">COUNTIF(カード一覧!$I$2:$I$3170,A1672)</f>
        <v>1</v>
      </c>
    </row>
    <row r="1673" customFormat="false" ht="35.05" hidden="false" customHeight="false" outlineLevel="0" collapsed="false">
      <c r="A1673" s="13" t="s">
        <v>17767</v>
      </c>
      <c r="B1673" s="15" t="s">
        <v>17768</v>
      </c>
      <c r="C1673" s="13" t="s">
        <v>17769</v>
      </c>
      <c r="D1673" s="13" t="s">
        <v>17770</v>
      </c>
      <c r="E1673" s="13" t="s">
        <v>52</v>
      </c>
      <c r="F1673" s="13" t="s">
        <v>19452</v>
      </c>
      <c r="G1673" s="14" t="n">
        <f aca="false">COUNTIF(カード一覧!$I$2:$I$3170,A1673)</f>
        <v>1</v>
      </c>
    </row>
    <row r="1674" customFormat="false" ht="15" hidden="false" customHeight="false" outlineLevel="0" collapsed="false">
      <c r="A1674" s="13" t="s">
        <v>17774</v>
      </c>
      <c r="B1674" s="16" t="s">
        <v>17775</v>
      </c>
      <c r="C1674" s="14"/>
      <c r="D1674" s="14"/>
      <c r="E1674" s="13" t="s">
        <v>53</v>
      </c>
      <c r="F1674" s="13" t="s">
        <v>20187</v>
      </c>
      <c r="G1674" s="14" t="n">
        <f aca="false">COUNTIF(カード一覧!$I$2:$I$3170,A1674)</f>
        <v>1</v>
      </c>
    </row>
    <row r="1675" customFormat="false" ht="35.05" hidden="false" customHeight="false" outlineLevel="0" collapsed="false">
      <c r="A1675" s="13" t="s">
        <v>17780</v>
      </c>
      <c r="B1675" s="15" t="s">
        <v>17781</v>
      </c>
      <c r="C1675" s="13" t="s">
        <v>17782</v>
      </c>
      <c r="D1675" s="13" t="s">
        <v>17783</v>
      </c>
      <c r="E1675" s="13" t="s">
        <v>53</v>
      </c>
      <c r="F1675" s="13" t="s">
        <v>19746</v>
      </c>
      <c r="G1675" s="14" t="n">
        <f aca="false">COUNTIF(カード一覧!$I$2:$I$3170,A1675)</f>
        <v>1</v>
      </c>
    </row>
    <row r="1676" customFormat="false" ht="15" hidden="false" customHeight="false" outlineLevel="0" collapsed="false">
      <c r="A1676" s="13" t="s">
        <v>17789</v>
      </c>
      <c r="B1676" s="16" t="s">
        <v>17790</v>
      </c>
      <c r="C1676" s="14"/>
      <c r="D1676" s="14"/>
      <c r="E1676" s="13" t="s">
        <v>54</v>
      </c>
      <c r="F1676" s="14" t="s">
        <v>20188</v>
      </c>
      <c r="G1676" s="14" t="n">
        <f aca="false">COUNTIF(カード一覧!$I$2:$I$3170,A1676)</f>
        <v>2</v>
      </c>
    </row>
    <row r="1677" customFormat="false" ht="35.05" hidden="false" customHeight="false" outlineLevel="0" collapsed="false">
      <c r="A1677" s="13" t="s">
        <v>17799</v>
      </c>
      <c r="B1677" s="15" t="s">
        <v>17800</v>
      </c>
      <c r="C1677" s="13" t="s">
        <v>17801</v>
      </c>
      <c r="D1677" s="13" t="s">
        <v>17802</v>
      </c>
      <c r="E1677" s="13" t="s">
        <v>53</v>
      </c>
      <c r="F1677" s="13" t="s">
        <v>19746</v>
      </c>
      <c r="G1677" s="14" t="n">
        <f aca="false">COUNTIF(カード一覧!$I$2:$I$3170,A1677)</f>
        <v>1</v>
      </c>
    </row>
    <row r="1678" customFormat="false" ht="23.85" hidden="false" customHeight="false" outlineLevel="0" collapsed="false">
      <c r="A1678" s="13" t="s">
        <v>17807</v>
      </c>
      <c r="B1678" s="15" t="s">
        <v>17808</v>
      </c>
      <c r="C1678" s="13" t="s">
        <v>17809</v>
      </c>
      <c r="D1678" s="13" t="s">
        <v>17810</v>
      </c>
      <c r="E1678" s="13" t="s">
        <v>52</v>
      </c>
      <c r="F1678" s="13" t="s">
        <v>19471</v>
      </c>
      <c r="G1678" s="14" t="n">
        <f aca="false">COUNTIF(カード一覧!$I$2:$I$3170,A1678)</f>
        <v>1</v>
      </c>
    </row>
    <row r="1679" customFormat="false" ht="35.05" hidden="false" customHeight="false" outlineLevel="0" collapsed="false">
      <c r="A1679" s="13" t="s">
        <v>17814</v>
      </c>
      <c r="B1679" s="15" t="s">
        <v>17815</v>
      </c>
      <c r="C1679" s="13" t="s">
        <v>17816</v>
      </c>
      <c r="D1679" s="13" t="s">
        <v>17817</v>
      </c>
      <c r="E1679" s="13" t="s">
        <v>53</v>
      </c>
      <c r="F1679" s="13" t="s">
        <v>19746</v>
      </c>
      <c r="G1679" s="14" t="n">
        <f aca="false">COUNTIF(カード一覧!$I$2:$I$3170,A1679)</f>
        <v>1</v>
      </c>
    </row>
    <row r="1680" customFormat="false" ht="15" hidden="false" customHeight="false" outlineLevel="0" collapsed="false">
      <c r="A1680" s="13" t="s">
        <v>17821</v>
      </c>
      <c r="B1680" s="16" t="s">
        <v>17822</v>
      </c>
      <c r="C1680" s="14"/>
      <c r="D1680" s="14"/>
      <c r="E1680" s="13" t="s">
        <v>54</v>
      </c>
      <c r="F1680" s="14" t="s">
        <v>20189</v>
      </c>
      <c r="G1680" s="14" t="n">
        <f aca="false">COUNTIF(カード一覧!$I$2:$I$3170,A1680)</f>
        <v>1</v>
      </c>
    </row>
    <row r="1681" customFormat="false" ht="35.05" hidden="false" customHeight="false" outlineLevel="0" collapsed="false">
      <c r="A1681" s="13" t="s">
        <v>17828</v>
      </c>
      <c r="B1681" s="15" t="s">
        <v>17829</v>
      </c>
      <c r="C1681" s="13" t="s">
        <v>17830</v>
      </c>
      <c r="D1681" s="13" t="s">
        <v>17831</v>
      </c>
      <c r="E1681" s="13" t="s">
        <v>55</v>
      </c>
      <c r="F1681" s="13" t="s">
        <v>20190</v>
      </c>
      <c r="G1681" s="14" t="n">
        <f aca="false">COUNTIF(カード一覧!$I$2:$I$3170,A1681)</f>
        <v>2</v>
      </c>
    </row>
    <row r="1682" customFormat="false" ht="23.85" hidden="false" customHeight="false" outlineLevel="0" collapsed="false">
      <c r="A1682" s="13" t="s">
        <v>17839</v>
      </c>
      <c r="B1682" s="15" t="s">
        <v>17840</v>
      </c>
      <c r="C1682" s="14"/>
      <c r="D1682" s="14"/>
      <c r="E1682" s="13" t="s">
        <v>53</v>
      </c>
      <c r="F1682" s="13" t="s">
        <v>20191</v>
      </c>
      <c r="G1682" s="14" t="n">
        <f aca="false">COUNTIF(カード一覧!$I$2:$I$3170,A1682)</f>
        <v>1</v>
      </c>
    </row>
    <row r="1683" customFormat="false" ht="35.05" hidden="false" customHeight="false" outlineLevel="0" collapsed="false">
      <c r="A1683" s="13" t="s">
        <v>17845</v>
      </c>
      <c r="B1683" s="15" t="s">
        <v>17846</v>
      </c>
      <c r="C1683" s="13" t="s">
        <v>17847</v>
      </c>
      <c r="D1683" s="13" t="s">
        <v>17848</v>
      </c>
      <c r="E1683" s="13" t="s">
        <v>53</v>
      </c>
      <c r="F1683" s="13" t="s">
        <v>20192</v>
      </c>
      <c r="G1683" s="14" t="n">
        <f aca="false">COUNTIF(カード一覧!$I$2:$I$3170,A1683)</f>
        <v>1</v>
      </c>
    </row>
    <row r="1684" customFormat="false" ht="23.85" hidden="false" customHeight="false" outlineLevel="0" collapsed="false">
      <c r="A1684" s="13" t="s">
        <v>17853</v>
      </c>
      <c r="B1684" s="15" t="s">
        <v>17854</v>
      </c>
      <c r="C1684" s="13" t="s">
        <v>17855</v>
      </c>
      <c r="D1684" s="13" t="s">
        <v>17856</v>
      </c>
      <c r="E1684" s="13" t="s">
        <v>53</v>
      </c>
      <c r="F1684" s="13" t="s">
        <v>20193</v>
      </c>
      <c r="G1684" s="14" t="n">
        <f aca="false">COUNTIF(カード一覧!$I$2:$I$3170,A1684)</f>
        <v>1</v>
      </c>
    </row>
    <row r="1685" customFormat="false" ht="15" hidden="false" customHeight="false" outlineLevel="0" collapsed="false">
      <c r="A1685" s="13" t="s">
        <v>17860</v>
      </c>
      <c r="B1685" s="15" t="s">
        <v>17861</v>
      </c>
      <c r="C1685" s="13" t="s">
        <v>17862</v>
      </c>
      <c r="D1685" s="13" t="s">
        <v>17863</v>
      </c>
      <c r="E1685" s="13" t="s">
        <v>53</v>
      </c>
      <c r="F1685" s="13" t="s">
        <v>20194</v>
      </c>
      <c r="G1685" s="14" t="n">
        <f aca="false">COUNTIF(カード一覧!$I$2:$I$3170,A1685)</f>
        <v>1</v>
      </c>
    </row>
    <row r="1686" customFormat="false" ht="23.85" hidden="false" customHeight="false" outlineLevel="0" collapsed="false">
      <c r="A1686" s="13" t="s">
        <v>17889</v>
      </c>
      <c r="B1686" s="15" t="s">
        <v>17890</v>
      </c>
      <c r="C1686" s="13" t="s">
        <v>17891</v>
      </c>
      <c r="D1686" s="13" t="s">
        <v>17892</v>
      </c>
      <c r="E1686" s="13" t="s">
        <v>53</v>
      </c>
      <c r="F1686" s="13" t="s">
        <v>20195</v>
      </c>
      <c r="G1686" s="14" t="n">
        <f aca="false">COUNTIF(カード一覧!$I$2:$I$3170,A1686)</f>
        <v>1</v>
      </c>
    </row>
    <row r="1687" customFormat="false" ht="23.85" hidden="false" customHeight="false" outlineLevel="0" collapsed="false">
      <c r="A1687" s="13" t="s">
        <v>17915</v>
      </c>
      <c r="B1687" s="15" t="s">
        <v>17916</v>
      </c>
      <c r="C1687" s="13" t="s">
        <v>17917</v>
      </c>
      <c r="D1687" s="13" t="s">
        <v>17918</v>
      </c>
      <c r="E1687" s="13" t="s">
        <v>53</v>
      </c>
      <c r="F1687" s="13" t="s">
        <v>20196</v>
      </c>
      <c r="G1687" s="14" t="n">
        <f aca="false">COUNTIF(カード一覧!$I$2:$I$3170,A1687)</f>
        <v>1</v>
      </c>
    </row>
    <row r="1688" customFormat="false" ht="29.85" hidden="false" customHeight="false" outlineLevel="0" collapsed="false">
      <c r="A1688" s="13" t="s">
        <v>17925</v>
      </c>
      <c r="B1688" s="16" t="s">
        <v>17926</v>
      </c>
      <c r="C1688" s="14"/>
      <c r="D1688" s="14"/>
      <c r="E1688" s="13" t="s">
        <v>56</v>
      </c>
      <c r="F1688" s="14" t="s">
        <v>19558</v>
      </c>
      <c r="G1688" s="14" t="n">
        <f aca="false">COUNTIF(カード一覧!$I$2:$I$3170,A1688)</f>
        <v>4</v>
      </c>
    </row>
    <row r="1689" customFormat="false" ht="23.85" hidden="false" customHeight="false" outlineLevel="0" collapsed="false">
      <c r="A1689" s="13" t="s">
        <v>17945</v>
      </c>
      <c r="B1689" s="15" t="s">
        <v>17946</v>
      </c>
      <c r="C1689" s="13" t="s">
        <v>17947</v>
      </c>
      <c r="D1689" s="13" t="s">
        <v>17948</v>
      </c>
      <c r="E1689" s="13" t="s">
        <v>53</v>
      </c>
      <c r="F1689" s="13" t="s">
        <v>20197</v>
      </c>
      <c r="G1689" s="14" t="n">
        <f aca="false">COUNTIF(カード一覧!$I$2:$I$3170,A1689)</f>
        <v>2</v>
      </c>
    </row>
    <row r="1690" customFormat="false" ht="29.85" hidden="false" customHeight="false" outlineLevel="0" collapsed="false">
      <c r="A1690" s="13" t="s">
        <v>17958</v>
      </c>
      <c r="B1690" s="16" t="s">
        <v>17959</v>
      </c>
      <c r="C1690" s="14"/>
      <c r="D1690" s="14"/>
      <c r="E1690" s="13" t="s">
        <v>56</v>
      </c>
      <c r="F1690" s="14" t="s">
        <v>19558</v>
      </c>
      <c r="G1690" s="14" t="n">
        <f aca="false">COUNTIF(カード一覧!$I$2:$I$3170,A1690)</f>
        <v>2</v>
      </c>
    </row>
    <row r="1691" customFormat="false" ht="23.85" hidden="false" customHeight="false" outlineLevel="0" collapsed="false">
      <c r="A1691" s="13" t="s">
        <v>17966</v>
      </c>
      <c r="B1691" s="15" t="s">
        <v>17967</v>
      </c>
      <c r="C1691" s="13" t="s">
        <v>17968</v>
      </c>
      <c r="D1691" s="13" t="s">
        <v>17969</v>
      </c>
      <c r="E1691" s="13" t="s">
        <v>53</v>
      </c>
      <c r="F1691" s="13" t="s">
        <v>20131</v>
      </c>
      <c r="G1691" s="14" t="n">
        <f aca="false">COUNTIF(カード一覧!$I$2:$I$3170,A1691)</f>
        <v>1</v>
      </c>
    </row>
    <row r="1692" customFormat="false" ht="29.85" hidden="false" customHeight="false" outlineLevel="0" collapsed="false">
      <c r="A1692" s="13" t="s">
        <v>17976</v>
      </c>
      <c r="B1692" s="16" t="s">
        <v>17977</v>
      </c>
      <c r="C1692" s="14"/>
      <c r="D1692" s="14"/>
      <c r="E1692" s="13" t="s">
        <v>56</v>
      </c>
      <c r="F1692" s="14" t="s">
        <v>19558</v>
      </c>
      <c r="G1692" s="14" t="n">
        <f aca="false">COUNTIF(カード一覧!$I$2:$I$3170,A1692)</f>
        <v>1</v>
      </c>
    </row>
    <row r="1693" customFormat="false" ht="23.85" hidden="false" customHeight="false" outlineLevel="0" collapsed="false">
      <c r="A1693" s="13" t="s">
        <v>17981</v>
      </c>
      <c r="B1693" s="15" t="s">
        <v>17982</v>
      </c>
      <c r="C1693" s="13" t="s">
        <v>17983</v>
      </c>
      <c r="D1693" s="13" t="s">
        <v>17984</v>
      </c>
      <c r="E1693" s="13" t="s">
        <v>53</v>
      </c>
      <c r="F1693" s="13" t="s">
        <v>20198</v>
      </c>
      <c r="G1693" s="14" t="n">
        <f aca="false">COUNTIF(カード一覧!$I$2:$I$3170,A1693)</f>
        <v>1</v>
      </c>
    </row>
    <row r="1694" customFormat="false" ht="23.85" hidden="false" customHeight="false" outlineLevel="0" collapsed="false">
      <c r="A1694" s="13" t="s">
        <v>17988</v>
      </c>
      <c r="B1694" s="15" t="s">
        <v>17989</v>
      </c>
      <c r="C1694" s="13" t="s">
        <v>17990</v>
      </c>
      <c r="D1694" s="13" t="s">
        <v>17991</v>
      </c>
      <c r="E1694" s="13" t="s">
        <v>53</v>
      </c>
      <c r="F1694" s="13" t="s">
        <v>20198</v>
      </c>
      <c r="G1694" s="14" t="n">
        <f aca="false">COUNTIF(カード一覧!$I$2:$I$3170,A1694)</f>
        <v>1</v>
      </c>
    </row>
    <row r="1695" customFormat="false" ht="29.85" hidden="false" customHeight="false" outlineLevel="0" collapsed="false">
      <c r="A1695" s="13" t="s">
        <v>17998</v>
      </c>
      <c r="B1695" s="16" t="s">
        <v>17999</v>
      </c>
      <c r="C1695" s="14"/>
      <c r="D1695" s="14"/>
      <c r="E1695" s="13" t="s">
        <v>56</v>
      </c>
      <c r="F1695" s="14" t="s">
        <v>19558</v>
      </c>
      <c r="G1695" s="14" t="n">
        <f aca="false">COUNTIF(カード一覧!$I$2:$I$3170,A1695)</f>
        <v>1</v>
      </c>
    </row>
    <row r="1696" customFormat="false" ht="23.85" hidden="false" customHeight="false" outlineLevel="0" collapsed="false">
      <c r="A1696" s="13" t="s">
        <v>18003</v>
      </c>
      <c r="B1696" s="15" t="s">
        <v>18004</v>
      </c>
      <c r="C1696" s="13" t="s">
        <v>18005</v>
      </c>
      <c r="D1696" s="13" t="s">
        <v>18006</v>
      </c>
      <c r="E1696" s="13" t="s">
        <v>53</v>
      </c>
      <c r="F1696" s="13" t="s">
        <v>20198</v>
      </c>
      <c r="G1696" s="14" t="n">
        <f aca="false">COUNTIF(カード一覧!$I$2:$I$3170,A1696)</f>
        <v>1</v>
      </c>
    </row>
    <row r="1697" customFormat="false" ht="29.85" hidden="false" customHeight="false" outlineLevel="0" collapsed="false">
      <c r="A1697" s="13" t="s">
        <v>18013</v>
      </c>
      <c r="B1697" s="16" t="s">
        <v>18014</v>
      </c>
      <c r="C1697" s="14"/>
      <c r="D1697" s="14"/>
      <c r="E1697" s="13" t="s">
        <v>56</v>
      </c>
      <c r="F1697" s="14" t="s">
        <v>19558</v>
      </c>
      <c r="G1697" s="14" t="n">
        <f aca="false">COUNTIF(カード一覧!$I$2:$I$3170,A1697)</f>
        <v>1</v>
      </c>
    </row>
    <row r="1698" customFormat="false" ht="15" hidden="false" customHeight="false" outlineLevel="0" collapsed="false">
      <c r="A1698" s="13" t="s">
        <v>18021</v>
      </c>
      <c r="B1698" s="15" t="s">
        <v>18022</v>
      </c>
      <c r="C1698" s="13" t="s">
        <v>18023</v>
      </c>
      <c r="D1698" s="13" t="s">
        <v>18024</v>
      </c>
      <c r="E1698" s="13" t="s">
        <v>53</v>
      </c>
      <c r="F1698" s="13" t="s">
        <v>20199</v>
      </c>
      <c r="G1698" s="14" t="n">
        <f aca="false">COUNTIF(カード一覧!$I$2:$I$3170,A1698)</f>
        <v>2</v>
      </c>
    </row>
    <row r="1699" customFormat="false" ht="23.85" hidden="false" customHeight="false" outlineLevel="0" collapsed="false">
      <c r="A1699" s="13" t="s">
        <v>18042</v>
      </c>
      <c r="B1699" s="15" t="s">
        <v>18043</v>
      </c>
      <c r="C1699" s="13" t="s">
        <v>18044</v>
      </c>
      <c r="D1699" s="13" t="s">
        <v>18045</v>
      </c>
      <c r="E1699" s="13" t="s">
        <v>56</v>
      </c>
      <c r="F1699" s="14" t="s">
        <v>19747</v>
      </c>
      <c r="G1699" s="14" t="n">
        <f aca="false">COUNTIF(カード一覧!$I$2:$I$3170,A1699)</f>
        <v>1</v>
      </c>
    </row>
    <row r="1700" customFormat="false" ht="23.85" hidden="false" customHeight="false" outlineLevel="0" collapsed="false">
      <c r="A1700" s="13" t="s">
        <v>18052</v>
      </c>
      <c r="B1700" s="15" t="s">
        <v>18053</v>
      </c>
      <c r="C1700" s="13" t="s">
        <v>18054</v>
      </c>
      <c r="D1700" s="13" t="s">
        <v>18055</v>
      </c>
      <c r="E1700" s="13" t="s">
        <v>53</v>
      </c>
      <c r="F1700" s="13" t="s">
        <v>20131</v>
      </c>
      <c r="G1700" s="14" t="n">
        <f aca="false">COUNTIF(カード一覧!$I$2:$I$3170,A1700)</f>
        <v>2</v>
      </c>
    </row>
    <row r="1701" customFormat="false" ht="23.85" hidden="false" customHeight="false" outlineLevel="0" collapsed="false">
      <c r="A1701" s="13" t="s">
        <v>18059</v>
      </c>
      <c r="B1701" s="15" t="s">
        <v>18060</v>
      </c>
      <c r="C1701" s="13" t="s">
        <v>18061</v>
      </c>
      <c r="D1701" s="13" t="s">
        <v>18062</v>
      </c>
      <c r="E1701" s="13" t="s">
        <v>52</v>
      </c>
      <c r="F1701" s="13" t="s">
        <v>20200</v>
      </c>
      <c r="G1701" s="14" t="n">
        <f aca="false">COUNTIF(カード一覧!$I$2:$I$3170,A1701)</f>
        <v>1</v>
      </c>
    </row>
    <row r="1702" customFormat="false" ht="23.85" hidden="false" customHeight="false" outlineLevel="0" collapsed="false">
      <c r="A1702" s="13" t="s">
        <v>18069</v>
      </c>
      <c r="B1702" s="15" t="s">
        <v>18070</v>
      </c>
      <c r="C1702" s="13" t="s">
        <v>18071</v>
      </c>
      <c r="D1702" s="13" t="s">
        <v>18072</v>
      </c>
      <c r="E1702" s="13" t="s">
        <v>53</v>
      </c>
      <c r="F1702" s="13" t="s">
        <v>20201</v>
      </c>
      <c r="G1702" s="14" t="n">
        <f aca="false">COUNTIF(カード一覧!$I$2:$I$3170,A1702)</f>
        <v>1</v>
      </c>
    </row>
    <row r="1703" customFormat="false" ht="23.85" hidden="false" customHeight="false" outlineLevel="0" collapsed="false">
      <c r="A1703" s="13" t="s">
        <v>18078</v>
      </c>
      <c r="B1703" s="15" t="s">
        <v>20202</v>
      </c>
      <c r="C1703" s="13" t="s">
        <v>18080</v>
      </c>
      <c r="D1703" s="13" t="s">
        <v>18081</v>
      </c>
      <c r="E1703" s="13" t="s">
        <v>53</v>
      </c>
      <c r="F1703" s="13" t="s">
        <v>20131</v>
      </c>
      <c r="G1703" s="14" t="n">
        <f aca="false">COUNTIF(カード一覧!$I$2:$I$3170,A1703)</f>
        <v>1</v>
      </c>
    </row>
    <row r="1704" customFormat="false" ht="23.85" hidden="false" customHeight="false" outlineLevel="0" collapsed="false">
      <c r="A1704" s="13" t="s">
        <v>18087</v>
      </c>
      <c r="B1704" s="15" t="s">
        <v>20203</v>
      </c>
      <c r="C1704" s="13" t="s">
        <v>18089</v>
      </c>
      <c r="D1704" s="13" t="s">
        <v>18090</v>
      </c>
      <c r="E1704" s="13" t="s">
        <v>53</v>
      </c>
      <c r="F1704" s="13" t="s">
        <v>20190</v>
      </c>
      <c r="G1704" s="14" t="n">
        <f aca="false">COUNTIF(カード一覧!$I$2:$I$3170,A1704)</f>
        <v>1</v>
      </c>
    </row>
    <row r="1705" customFormat="false" ht="23.85" hidden="false" customHeight="false" outlineLevel="0" collapsed="false">
      <c r="A1705" s="13" t="s">
        <v>18094</v>
      </c>
      <c r="B1705" s="15" t="s">
        <v>20204</v>
      </c>
      <c r="C1705" s="13" t="s">
        <v>18096</v>
      </c>
      <c r="D1705" s="13" t="s">
        <v>18097</v>
      </c>
      <c r="E1705" s="13" t="s">
        <v>53</v>
      </c>
      <c r="F1705" s="13" t="s">
        <v>20190</v>
      </c>
      <c r="G1705" s="14" t="n">
        <f aca="false">COUNTIF(カード一覧!$I$2:$I$3170,A1705)</f>
        <v>1</v>
      </c>
    </row>
    <row r="1706" customFormat="false" ht="15" hidden="false" customHeight="false" outlineLevel="0" collapsed="false">
      <c r="A1706" s="13" t="s">
        <v>18103</v>
      </c>
      <c r="B1706" s="15" t="s">
        <v>20205</v>
      </c>
      <c r="C1706" s="14"/>
      <c r="D1706" s="13" t="s">
        <v>18105</v>
      </c>
      <c r="E1706" s="13" t="s">
        <v>56</v>
      </c>
      <c r="F1706" s="14" t="s">
        <v>19446</v>
      </c>
      <c r="G1706" s="14" t="n">
        <f aca="false">COUNTIF(カード一覧!$I$2:$I$3170,A1706)</f>
        <v>1</v>
      </c>
    </row>
    <row r="1707" customFormat="false" ht="29.85" hidden="false" customHeight="false" outlineLevel="0" collapsed="false">
      <c r="A1707" s="13" t="s">
        <v>18111</v>
      </c>
      <c r="B1707" s="16" t="s">
        <v>18112</v>
      </c>
      <c r="C1707" s="14"/>
      <c r="D1707" s="14"/>
      <c r="E1707" s="13" t="s">
        <v>56</v>
      </c>
      <c r="F1707" s="14" t="s">
        <v>19558</v>
      </c>
      <c r="G1707" s="14" t="n">
        <f aca="false">COUNTIF(カード一覧!$I$2:$I$3170,A1707)</f>
        <v>1</v>
      </c>
    </row>
    <row r="1708" customFormat="false" ht="15" hidden="false" customHeight="false" outlineLevel="0" collapsed="false">
      <c r="A1708" s="13" t="s">
        <v>18123</v>
      </c>
      <c r="B1708" s="16" t="s">
        <v>18124</v>
      </c>
      <c r="C1708" s="14"/>
      <c r="D1708" s="14"/>
      <c r="E1708" s="13" t="s">
        <v>53</v>
      </c>
      <c r="F1708" s="14" t="s">
        <v>20206</v>
      </c>
      <c r="G1708" s="14" t="n">
        <f aca="false">COUNTIF(カード一覧!$I$2:$I$3170,A1708)</f>
        <v>1</v>
      </c>
    </row>
    <row r="1709" customFormat="false" ht="23.85" hidden="false" customHeight="false" outlineLevel="0" collapsed="false">
      <c r="A1709" s="13" t="s">
        <v>18133</v>
      </c>
      <c r="B1709" s="15" t="s">
        <v>20207</v>
      </c>
      <c r="C1709" s="13" t="s">
        <v>18135</v>
      </c>
      <c r="D1709" s="13" t="s">
        <v>18136</v>
      </c>
      <c r="E1709" s="13" t="s">
        <v>53</v>
      </c>
      <c r="F1709" s="13" t="s">
        <v>20208</v>
      </c>
      <c r="G1709" s="14" t="n">
        <f aca="false">COUNTIF(カード一覧!$I$2:$I$3170,A1709)</f>
        <v>1</v>
      </c>
    </row>
    <row r="1710" customFormat="false" ht="35.05" hidden="false" customHeight="false" outlineLevel="0" collapsed="false">
      <c r="A1710" s="13" t="s">
        <v>18140</v>
      </c>
      <c r="B1710" s="15" t="s">
        <v>20209</v>
      </c>
      <c r="C1710" s="13" t="s">
        <v>18142</v>
      </c>
      <c r="D1710" s="13" t="s">
        <v>18143</v>
      </c>
      <c r="E1710" s="13" t="s">
        <v>53</v>
      </c>
      <c r="F1710" s="13" t="s">
        <v>20210</v>
      </c>
      <c r="G1710" s="14" t="n">
        <f aca="false">COUNTIF(カード一覧!$I$2:$I$3170,A1710)</f>
        <v>1</v>
      </c>
    </row>
    <row r="1711" customFormat="false" ht="15" hidden="false" customHeight="false" outlineLevel="0" collapsed="false">
      <c r="A1711" s="13" t="s">
        <v>18147</v>
      </c>
      <c r="B1711" s="16" t="s">
        <v>18148</v>
      </c>
      <c r="C1711" s="14"/>
      <c r="D1711" s="14"/>
      <c r="E1711" s="13" t="s">
        <v>56</v>
      </c>
      <c r="F1711" s="14" t="s">
        <v>20211</v>
      </c>
      <c r="G1711" s="14" t="n">
        <f aca="false">COUNTIF(カード一覧!$I$2:$I$3170,A1711)</f>
        <v>1</v>
      </c>
    </row>
    <row r="1712" customFormat="false" ht="35.05" hidden="false" customHeight="false" outlineLevel="0" collapsed="false">
      <c r="A1712" s="13" t="s">
        <v>18154</v>
      </c>
      <c r="B1712" s="15" t="s">
        <v>20212</v>
      </c>
      <c r="C1712" s="13" t="s">
        <v>18156</v>
      </c>
      <c r="D1712" s="13" t="s">
        <v>18157</v>
      </c>
      <c r="E1712" s="13" t="s">
        <v>53</v>
      </c>
      <c r="F1712" s="13" t="s">
        <v>20131</v>
      </c>
      <c r="G1712" s="14" t="n">
        <f aca="false">COUNTIF(カード一覧!$I$2:$I$3170,A1712)</f>
        <v>1</v>
      </c>
    </row>
    <row r="1713" customFormat="false" ht="29.85" hidden="false" customHeight="false" outlineLevel="0" collapsed="false">
      <c r="A1713" s="13" t="s">
        <v>18163</v>
      </c>
      <c r="B1713" s="16" t="s">
        <v>18164</v>
      </c>
      <c r="C1713" s="14"/>
      <c r="D1713" s="14"/>
      <c r="E1713" s="13" t="s">
        <v>56</v>
      </c>
      <c r="F1713" s="14" t="s">
        <v>20213</v>
      </c>
      <c r="G1713" s="14" t="n">
        <f aca="false">COUNTIF(カード一覧!$I$2:$I$3170,A1713)</f>
        <v>1</v>
      </c>
    </row>
    <row r="1714" customFormat="false" ht="35.05" hidden="false" customHeight="false" outlineLevel="0" collapsed="false">
      <c r="A1714" s="13" t="s">
        <v>18170</v>
      </c>
      <c r="B1714" s="15" t="s">
        <v>20214</v>
      </c>
      <c r="C1714" s="13" t="s">
        <v>18172</v>
      </c>
      <c r="D1714" s="13" t="s">
        <v>18173</v>
      </c>
      <c r="E1714" s="13" t="s">
        <v>53</v>
      </c>
      <c r="F1714" s="13" t="s">
        <v>20131</v>
      </c>
      <c r="G1714" s="14" t="n">
        <f aca="false">COUNTIF(カード一覧!$I$2:$I$3170,A1714)</f>
        <v>1</v>
      </c>
    </row>
    <row r="1715" customFormat="false" ht="23.85" hidden="false" customHeight="false" outlineLevel="0" collapsed="false">
      <c r="A1715" s="13" t="s">
        <v>18180</v>
      </c>
      <c r="B1715" s="15" t="s">
        <v>18181</v>
      </c>
      <c r="C1715" s="13" t="s">
        <v>18182</v>
      </c>
      <c r="D1715" s="13" t="s">
        <v>18183</v>
      </c>
      <c r="E1715" s="13" t="s">
        <v>52</v>
      </c>
      <c r="F1715" s="13" t="s">
        <v>19668</v>
      </c>
      <c r="G1715" s="14" t="n">
        <f aca="false">COUNTIF(カード一覧!$I$2:$I$3170,A1715)</f>
        <v>1</v>
      </c>
    </row>
    <row r="1716" customFormat="false" ht="35.05" hidden="false" customHeight="false" outlineLevel="0" collapsed="false">
      <c r="A1716" s="13" t="s">
        <v>18188</v>
      </c>
      <c r="B1716" s="15" t="s">
        <v>18189</v>
      </c>
      <c r="C1716" s="13" t="s">
        <v>18190</v>
      </c>
      <c r="D1716" s="13" t="s">
        <v>18191</v>
      </c>
      <c r="E1716" s="13" t="s">
        <v>53</v>
      </c>
      <c r="F1716" s="13" t="s">
        <v>20131</v>
      </c>
      <c r="G1716" s="14" t="n">
        <f aca="false">COUNTIF(カード一覧!$I$2:$I$3170,A1716)</f>
        <v>1</v>
      </c>
    </row>
    <row r="1717" customFormat="false" ht="35.05" hidden="false" customHeight="false" outlineLevel="0" collapsed="false">
      <c r="A1717" s="13" t="s">
        <v>18198</v>
      </c>
      <c r="B1717" s="15" t="s">
        <v>18199</v>
      </c>
      <c r="C1717" s="13" t="s">
        <v>18200</v>
      </c>
      <c r="D1717" s="13" t="s">
        <v>18201</v>
      </c>
      <c r="E1717" s="13" t="s">
        <v>53</v>
      </c>
      <c r="F1717" s="13" t="s">
        <v>19661</v>
      </c>
      <c r="G1717" s="14" t="n">
        <f aca="false">COUNTIF(カード一覧!$I$2:$I$3170,A1717)</f>
        <v>1</v>
      </c>
    </row>
    <row r="1718" customFormat="false" ht="23.85" hidden="false" customHeight="false" outlineLevel="0" collapsed="false">
      <c r="A1718" s="13" t="s">
        <v>18206</v>
      </c>
      <c r="B1718" s="15" t="s">
        <v>18207</v>
      </c>
      <c r="C1718" s="13" t="s">
        <v>18208</v>
      </c>
      <c r="D1718" s="13" t="s">
        <v>18209</v>
      </c>
      <c r="E1718" s="13" t="s">
        <v>53</v>
      </c>
      <c r="F1718" s="13" t="s">
        <v>20131</v>
      </c>
      <c r="G1718" s="14" t="n">
        <f aca="false">COUNTIF(カード一覧!$I$2:$I$3170,A1718)</f>
        <v>1</v>
      </c>
    </row>
    <row r="1719" customFormat="false" ht="23.85" hidden="false" customHeight="false" outlineLevel="0" collapsed="false">
      <c r="A1719" s="13" t="s">
        <v>18214</v>
      </c>
      <c r="B1719" s="15" t="s">
        <v>18215</v>
      </c>
      <c r="C1719" s="13" t="s">
        <v>18216</v>
      </c>
      <c r="D1719" s="13" t="s">
        <v>18217</v>
      </c>
      <c r="E1719" s="13" t="s">
        <v>53</v>
      </c>
      <c r="F1719" s="13" t="s">
        <v>20131</v>
      </c>
      <c r="G1719" s="14" t="n">
        <f aca="false">COUNTIF(カード一覧!$I$2:$I$3170,A1719)</f>
        <v>1</v>
      </c>
    </row>
    <row r="1720" customFormat="false" ht="23.85" hidden="false" customHeight="false" outlineLevel="0" collapsed="false">
      <c r="A1720" s="13" t="s">
        <v>18221</v>
      </c>
      <c r="B1720" s="15" t="s">
        <v>18222</v>
      </c>
      <c r="C1720" s="13" t="s">
        <v>18223</v>
      </c>
      <c r="D1720" s="13" t="s">
        <v>18224</v>
      </c>
      <c r="E1720" s="13" t="s">
        <v>53</v>
      </c>
      <c r="F1720" s="13" t="s">
        <v>20131</v>
      </c>
      <c r="G1720" s="14" t="n">
        <f aca="false">COUNTIF(カード一覧!$I$2:$I$3170,A1720)</f>
        <v>1</v>
      </c>
    </row>
    <row r="1721" customFormat="false" ht="23.85" hidden="false" customHeight="false" outlineLevel="0" collapsed="false">
      <c r="A1721" s="13" t="s">
        <v>18231</v>
      </c>
      <c r="B1721" s="15" t="s">
        <v>18232</v>
      </c>
      <c r="C1721" s="13" t="s">
        <v>18233</v>
      </c>
      <c r="D1721" s="13" t="s">
        <v>18234</v>
      </c>
      <c r="E1721" s="13" t="s">
        <v>52</v>
      </c>
      <c r="F1721" s="13" t="s">
        <v>19668</v>
      </c>
      <c r="G1721" s="14" t="n">
        <f aca="false">COUNTIF(カード一覧!$I$2:$I$3170,A1721)</f>
        <v>1</v>
      </c>
    </row>
    <row r="1722" customFormat="false" ht="23.85" hidden="false" customHeight="false" outlineLevel="0" collapsed="false">
      <c r="A1722" s="13" t="s">
        <v>18239</v>
      </c>
      <c r="B1722" s="15" t="s">
        <v>18240</v>
      </c>
      <c r="C1722" s="13" t="s">
        <v>18241</v>
      </c>
      <c r="D1722" s="13" t="s">
        <v>18242</v>
      </c>
      <c r="E1722" s="13" t="s">
        <v>53</v>
      </c>
      <c r="F1722" s="13" t="s">
        <v>20131</v>
      </c>
      <c r="G1722" s="14" t="n">
        <f aca="false">COUNTIF(カード一覧!$I$2:$I$3170,A1722)</f>
        <v>1</v>
      </c>
    </row>
    <row r="1723" customFormat="false" ht="35.05" hidden="false" customHeight="false" outlineLevel="0" collapsed="false">
      <c r="A1723" s="13" t="s">
        <v>18246</v>
      </c>
      <c r="B1723" s="15" t="s">
        <v>18247</v>
      </c>
      <c r="C1723" s="13" t="s">
        <v>18248</v>
      </c>
      <c r="D1723" s="13" t="s">
        <v>18249</v>
      </c>
      <c r="E1723" s="13" t="s">
        <v>53</v>
      </c>
      <c r="F1723" s="13" t="s">
        <v>20131</v>
      </c>
      <c r="G1723" s="14" t="n">
        <f aca="false">COUNTIF(カード一覧!$I$2:$I$3170,A1723)</f>
        <v>1</v>
      </c>
    </row>
    <row r="1724" customFormat="false" ht="23.85" hidden="false" customHeight="false" outlineLevel="0" collapsed="false">
      <c r="A1724" s="13" t="s">
        <v>18256</v>
      </c>
      <c r="B1724" s="15" t="s">
        <v>18257</v>
      </c>
      <c r="C1724" s="13" t="s">
        <v>18258</v>
      </c>
      <c r="D1724" s="13" t="s">
        <v>18259</v>
      </c>
      <c r="E1724" s="13" t="s">
        <v>53</v>
      </c>
      <c r="F1724" s="13" t="s">
        <v>20131</v>
      </c>
      <c r="G1724" s="14" t="n">
        <f aca="false">COUNTIF(カード一覧!$I$2:$I$3170,A1724)</f>
        <v>1</v>
      </c>
    </row>
    <row r="1725" customFormat="false" ht="23.85" hidden="false" customHeight="false" outlineLevel="0" collapsed="false">
      <c r="A1725" s="13" t="s">
        <v>18263</v>
      </c>
      <c r="B1725" s="15" t="s">
        <v>18264</v>
      </c>
      <c r="C1725" s="13" t="s">
        <v>18265</v>
      </c>
      <c r="D1725" s="13" t="s">
        <v>18266</v>
      </c>
      <c r="E1725" s="13" t="s">
        <v>53</v>
      </c>
      <c r="F1725" s="13" t="s">
        <v>20131</v>
      </c>
      <c r="G1725" s="14" t="n">
        <f aca="false">COUNTIF(カード一覧!$I$2:$I$3170,A1725)</f>
        <v>1</v>
      </c>
    </row>
    <row r="1726" customFormat="false" ht="35.05" hidden="false" customHeight="false" outlineLevel="0" collapsed="false">
      <c r="A1726" s="13" t="s">
        <v>18273</v>
      </c>
      <c r="B1726" s="15" t="s">
        <v>18274</v>
      </c>
      <c r="C1726" s="13" t="s">
        <v>18275</v>
      </c>
      <c r="D1726" s="13" t="s">
        <v>18276</v>
      </c>
      <c r="E1726" s="13" t="s">
        <v>53</v>
      </c>
      <c r="F1726" s="13" t="s">
        <v>20131</v>
      </c>
      <c r="G1726" s="14" t="n">
        <f aca="false">COUNTIF(カード一覧!$I$2:$I$3170,A1726)</f>
        <v>1</v>
      </c>
    </row>
    <row r="1727" customFormat="false" ht="35.05" hidden="false" customHeight="false" outlineLevel="0" collapsed="false">
      <c r="A1727" s="13" t="s">
        <v>18281</v>
      </c>
      <c r="B1727" s="15" t="s">
        <v>18282</v>
      </c>
      <c r="C1727" s="13" t="s">
        <v>18283</v>
      </c>
      <c r="D1727" s="13" t="s">
        <v>18284</v>
      </c>
      <c r="E1727" s="13" t="s">
        <v>52</v>
      </c>
      <c r="F1727" s="13" t="s">
        <v>19668</v>
      </c>
      <c r="G1727" s="14" t="n">
        <f aca="false">COUNTIF(カード一覧!$I$2:$I$3170,A1727)</f>
        <v>1</v>
      </c>
    </row>
    <row r="1728" customFormat="false" ht="23.85" hidden="false" customHeight="false" outlineLevel="0" collapsed="false">
      <c r="A1728" s="13" t="s">
        <v>18291</v>
      </c>
      <c r="B1728" s="15" t="s">
        <v>18292</v>
      </c>
      <c r="C1728" s="13" t="s">
        <v>18293</v>
      </c>
      <c r="D1728" s="13" t="s">
        <v>18294</v>
      </c>
      <c r="E1728" s="13" t="s">
        <v>53</v>
      </c>
      <c r="F1728" s="13" t="s">
        <v>20131</v>
      </c>
      <c r="G1728" s="14" t="n">
        <f aca="false">COUNTIF(カード一覧!$I$2:$I$3170,A1728)</f>
        <v>1</v>
      </c>
    </row>
    <row r="1729" customFormat="false" ht="23.85" hidden="false" customHeight="false" outlineLevel="0" collapsed="false">
      <c r="A1729" s="13" t="s">
        <v>18299</v>
      </c>
      <c r="B1729" s="15" t="s">
        <v>18300</v>
      </c>
      <c r="C1729" s="13" t="s">
        <v>18301</v>
      </c>
      <c r="D1729" s="13" t="s">
        <v>18302</v>
      </c>
      <c r="E1729" s="13" t="s">
        <v>53</v>
      </c>
      <c r="F1729" s="13" t="s">
        <v>20131</v>
      </c>
      <c r="G1729" s="14" t="n">
        <f aca="false">COUNTIF(カード一覧!$I$2:$I$3170,A1729)</f>
        <v>1</v>
      </c>
    </row>
    <row r="1730" customFormat="false" ht="35.05" hidden="false" customHeight="false" outlineLevel="0" collapsed="false">
      <c r="A1730" s="13" t="s">
        <v>18309</v>
      </c>
      <c r="B1730" s="15" t="s">
        <v>18310</v>
      </c>
      <c r="C1730" s="13" t="s">
        <v>18311</v>
      </c>
      <c r="D1730" s="13" t="s">
        <v>18312</v>
      </c>
      <c r="E1730" s="13" t="s">
        <v>53</v>
      </c>
      <c r="F1730" s="13" t="s">
        <v>20131</v>
      </c>
      <c r="G1730" s="14" t="n">
        <f aca="false">COUNTIF(カード一覧!$I$2:$I$3170,A1730)</f>
        <v>1</v>
      </c>
    </row>
    <row r="1731" customFormat="false" ht="23.85" hidden="false" customHeight="false" outlineLevel="0" collapsed="false">
      <c r="A1731" s="13" t="s">
        <v>18319</v>
      </c>
      <c r="B1731" s="15" t="s">
        <v>18320</v>
      </c>
      <c r="C1731" s="13" t="s">
        <v>18321</v>
      </c>
      <c r="D1731" s="13" t="s">
        <v>18322</v>
      </c>
      <c r="E1731" s="13" t="s">
        <v>53</v>
      </c>
      <c r="F1731" s="13" t="s">
        <v>20131</v>
      </c>
      <c r="G1731" s="14" t="n">
        <f aca="false">COUNTIF(カード一覧!$I$2:$I$3170,A1731)</f>
        <v>1</v>
      </c>
    </row>
    <row r="1732" customFormat="false" ht="23.85" hidden="false" customHeight="false" outlineLevel="0" collapsed="false">
      <c r="A1732" s="13" t="s">
        <v>18329</v>
      </c>
      <c r="B1732" s="15" t="s">
        <v>18330</v>
      </c>
      <c r="C1732" s="13" t="s">
        <v>18331</v>
      </c>
      <c r="D1732" s="13" t="s">
        <v>18332</v>
      </c>
      <c r="E1732" s="13" t="s">
        <v>52</v>
      </c>
      <c r="F1732" s="13" t="s">
        <v>19668</v>
      </c>
      <c r="G1732" s="14" t="n">
        <f aca="false">COUNTIF(カード一覧!$I$2:$I$3170,A1732)</f>
        <v>2</v>
      </c>
    </row>
    <row r="1733" customFormat="false" ht="35.05" hidden="false" customHeight="false" outlineLevel="0" collapsed="false">
      <c r="A1733" s="13" t="s">
        <v>18340</v>
      </c>
      <c r="B1733" s="15" t="s">
        <v>18341</v>
      </c>
      <c r="C1733" s="13" t="s">
        <v>18342</v>
      </c>
      <c r="D1733" s="13" t="s">
        <v>18343</v>
      </c>
      <c r="E1733" s="13" t="s">
        <v>53</v>
      </c>
      <c r="F1733" s="13" t="s">
        <v>20215</v>
      </c>
      <c r="G1733" s="14" t="n">
        <f aca="false">COUNTIF(カード一覧!$I$2:$I$3170,A1733)</f>
        <v>1</v>
      </c>
    </row>
    <row r="1734" customFormat="false" ht="23.85" hidden="false" customHeight="false" outlineLevel="0" collapsed="false">
      <c r="A1734" s="13" t="s">
        <v>18350</v>
      </c>
      <c r="B1734" s="15" t="s">
        <v>18351</v>
      </c>
      <c r="C1734" s="13" t="s">
        <v>18352</v>
      </c>
      <c r="D1734" s="13" t="s">
        <v>18353</v>
      </c>
      <c r="E1734" s="13" t="s">
        <v>53</v>
      </c>
      <c r="F1734" s="13" t="s">
        <v>20215</v>
      </c>
      <c r="G1734" s="14" t="n">
        <f aca="false">COUNTIF(カード一覧!$I$2:$I$3170,A1734)</f>
        <v>1</v>
      </c>
    </row>
    <row r="1735" customFormat="false" ht="23.85" hidden="false" customHeight="false" outlineLevel="0" collapsed="false">
      <c r="A1735" s="13" t="s">
        <v>18358</v>
      </c>
      <c r="B1735" s="15" t="s">
        <v>18359</v>
      </c>
      <c r="C1735" s="13" t="s">
        <v>18360</v>
      </c>
      <c r="D1735" s="13" t="s">
        <v>18361</v>
      </c>
      <c r="E1735" s="13" t="s">
        <v>53</v>
      </c>
      <c r="F1735" s="13" t="s">
        <v>20192</v>
      </c>
      <c r="G1735" s="14" t="n">
        <f aca="false">COUNTIF(カード一覧!$I$2:$I$3170,A1735)</f>
        <v>1</v>
      </c>
    </row>
    <row r="1736" customFormat="false" ht="23.85" hidden="false" customHeight="false" outlineLevel="0" collapsed="false">
      <c r="A1736" s="13" t="s">
        <v>18366</v>
      </c>
      <c r="B1736" s="15" t="s">
        <v>18367</v>
      </c>
      <c r="C1736" s="13" t="s">
        <v>18368</v>
      </c>
      <c r="D1736" s="13" t="s">
        <v>18369</v>
      </c>
      <c r="E1736" s="13" t="s">
        <v>53</v>
      </c>
      <c r="F1736" s="13" t="s">
        <v>20192</v>
      </c>
      <c r="G1736" s="14" t="n">
        <f aca="false">COUNTIF(カード一覧!$I$2:$I$3170,A1736)</f>
        <v>1</v>
      </c>
    </row>
    <row r="1737" customFormat="false" ht="23.85" hidden="false" customHeight="false" outlineLevel="0" collapsed="false">
      <c r="A1737" s="13" t="s">
        <v>18376</v>
      </c>
      <c r="B1737" s="15" t="s">
        <v>18377</v>
      </c>
      <c r="C1737" s="13" t="s">
        <v>18378</v>
      </c>
      <c r="D1737" s="13" t="s">
        <v>18379</v>
      </c>
      <c r="E1737" s="13" t="s">
        <v>53</v>
      </c>
      <c r="F1737" s="13" t="s">
        <v>20216</v>
      </c>
      <c r="G1737" s="14" t="n">
        <f aca="false">COUNTIF(カード一覧!$I$2:$I$3170,A1737)</f>
        <v>1</v>
      </c>
    </row>
    <row r="1738" customFormat="false" ht="23.85" hidden="false" customHeight="false" outlineLevel="0" collapsed="false">
      <c r="A1738" s="13" t="s">
        <v>18383</v>
      </c>
      <c r="B1738" s="15" t="s">
        <v>18384</v>
      </c>
      <c r="C1738" s="13" t="s">
        <v>18385</v>
      </c>
      <c r="D1738" s="13" t="s">
        <v>18386</v>
      </c>
      <c r="E1738" s="13" t="s">
        <v>53</v>
      </c>
      <c r="F1738" s="13" t="s">
        <v>20217</v>
      </c>
      <c r="G1738" s="14" t="n">
        <f aca="false">COUNTIF(カード一覧!$I$2:$I$3170,A1738)</f>
        <v>1</v>
      </c>
    </row>
    <row r="1739" customFormat="false" ht="23.85" hidden="false" customHeight="false" outlineLevel="0" collapsed="false">
      <c r="A1739" s="13" t="s">
        <v>18392</v>
      </c>
      <c r="B1739" s="15" t="s">
        <v>18393</v>
      </c>
      <c r="C1739" s="13" t="s">
        <v>18394</v>
      </c>
      <c r="D1739" s="13" t="s">
        <v>18395</v>
      </c>
      <c r="E1739" s="13" t="s">
        <v>53</v>
      </c>
      <c r="F1739" s="13" t="s">
        <v>20192</v>
      </c>
      <c r="G1739" s="14" t="n">
        <f aca="false">COUNTIF(カード一覧!$I$2:$I$3170,A1739)</f>
        <v>1</v>
      </c>
    </row>
    <row r="1740" customFormat="false" ht="23.85" hidden="false" customHeight="false" outlineLevel="0" collapsed="false">
      <c r="A1740" s="13" t="s">
        <v>18399</v>
      </c>
      <c r="B1740" s="15" t="s">
        <v>18400</v>
      </c>
      <c r="C1740" s="13" t="s">
        <v>18401</v>
      </c>
      <c r="D1740" s="13" t="s">
        <v>18402</v>
      </c>
      <c r="E1740" s="13" t="s">
        <v>53</v>
      </c>
      <c r="F1740" s="13" t="s">
        <v>20215</v>
      </c>
      <c r="G1740" s="14" t="n">
        <f aca="false">COUNTIF(カード一覧!$I$2:$I$3170,A1740)</f>
        <v>1</v>
      </c>
    </row>
    <row r="1741" customFormat="false" ht="23.85" hidden="false" customHeight="false" outlineLevel="0" collapsed="false">
      <c r="A1741" s="13" t="s">
        <v>18409</v>
      </c>
      <c r="B1741" s="15" t="s">
        <v>18410</v>
      </c>
      <c r="C1741" s="13" t="s">
        <v>18411</v>
      </c>
      <c r="D1741" s="13" t="s">
        <v>18412</v>
      </c>
      <c r="E1741" s="13" t="s">
        <v>53</v>
      </c>
      <c r="F1741" s="13" t="s">
        <v>20192</v>
      </c>
      <c r="G1741" s="14" t="n">
        <f aca="false">COUNTIF(カード一覧!$I$2:$I$3170,A1741)</f>
        <v>2</v>
      </c>
    </row>
    <row r="1742" customFormat="false" ht="35.05" hidden="false" customHeight="false" outlineLevel="0" collapsed="false">
      <c r="A1742" s="13" t="s">
        <v>18419</v>
      </c>
      <c r="B1742" s="15" t="s">
        <v>18420</v>
      </c>
      <c r="C1742" s="13" t="s">
        <v>18421</v>
      </c>
      <c r="D1742" s="13" t="s">
        <v>18422</v>
      </c>
      <c r="E1742" s="13" t="s">
        <v>52</v>
      </c>
      <c r="F1742" s="13" t="s">
        <v>19668</v>
      </c>
      <c r="G1742" s="14" t="n">
        <f aca="false">COUNTIF(カード一覧!$I$2:$I$3170,A1742)</f>
        <v>1</v>
      </c>
    </row>
    <row r="1743" customFormat="false" ht="23.85" hidden="false" customHeight="false" outlineLevel="0" collapsed="false">
      <c r="A1743" s="13" t="s">
        <v>18427</v>
      </c>
      <c r="B1743" s="15" t="s">
        <v>18428</v>
      </c>
      <c r="C1743" s="13" t="s">
        <v>18429</v>
      </c>
      <c r="D1743" s="13" t="s">
        <v>18430</v>
      </c>
      <c r="E1743" s="13" t="s">
        <v>53</v>
      </c>
      <c r="F1743" s="13" t="s">
        <v>20215</v>
      </c>
      <c r="G1743" s="14" t="n">
        <f aca="false">COUNTIF(カード一覧!$I$2:$I$3170,A1743)</f>
        <v>1</v>
      </c>
    </row>
    <row r="1744" customFormat="false" ht="23.85" hidden="false" customHeight="false" outlineLevel="0" collapsed="false">
      <c r="A1744" s="13" t="s">
        <v>18441</v>
      </c>
      <c r="B1744" s="15" t="s">
        <v>18442</v>
      </c>
      <c r="C1744" s="13" t="s">
        <v>18443</v>
      </c>
      <c r="D1744" s="13" t="s">
        <v>18444</v>
      </c>
      <c r="E1744" s="13" t="s">
        <v>53</v>
      </c>
      <c r="F1744" s="13" t="s">
        <v>20192</v>
      </c>
      <c r="G1744" s="14" t="n">
        <f aca="false">COUNTIF(カード一覧!$I$2:$I$3170,A1744)</f>
        <v>1</v>
      </c>
    </row>
    <row r="1745" customFormat="false" ht="23.85" hidden="false" customHeight="false" outlineLevel="0" collapsed="false">
      <c r="A1745" s="13" t="s">
        <v>18451</v>
      </c>
      <c r="B1745" s="15" t="s">
        <v>18452</v>
      </c>
      <c r="C1745" s="13" t="s">
        <v>18453</v>
      </c>
      <c r="D1745" s="13" t="s">
        <v>18454</v>
      </c>
      <c r="E1745" s="13" t="s">
        <v>53</v>
      </c>
      <c r="F1745" s="13" t="s">
        <v>20192</v>
      </c>
      <c r="G1745" s="14" t="n">
        <f aca="false">COUNTIF(カード一覧!$I$2:$I$3170,A1745)</f>
        <v>1</v>
      </c>
    </row>
    <row r="1746" customFormat="false" ht="23.85" hidden="false" customHeight="false" outlineLevel="0" collapsed="false">
      <c r="A1746" s="13" t="s">
        <v>18461</v>
      </c>
      <c r="B1746" s="15" t="s">
        <v>20218</v>
      </c>
      <c r="C1746" s="13" t="s">
        <v>18463</v>
      </c>
      <c r="D1746" s="13" t="s">
        <v>18464</v>
      </c>
      <c r="E1746" s="13" t="s">
        <v>53</v>
      </c>
      <c r="F1746" s="13" t="s">
        <v>20219</v>
      </c>
      <c r="G1746" s="14" t="n">
        <f aca="false">COUNTIF(カード一覧!$I$2:$I$3170,A1746)</f>
        <v>1</v>
      </c>
    </row>
    <row r="1747" customFormat="false" ht="29.85" hidden="false" customHeight="false" outlineLevel="0" collapsed="false">
      <c r="A1747" s="13" t="s">
        <v>18468</v>
      </c>
      <c r="B1747" s="16" t="s">
        <v>20220</v>
      </c>
      <c r="C1747" s="14"/>
      <c r="D1747" s="14"/>
      <c r="E1747" s="13" t="s">
        <v>53</v>
      </c>
      <c r="F1747" s="14" t="s">
        <v>20221</v>
      </c>
      <c r="G1747" s="14" t="n">
        <f aca="false">COUNTIF(カード一覧!$I$2:$I$3170,A1747)</f>
        <v>2</v>
      </c>
    </row>
    <row r="1748" customFormat="false" ht="35.05" hidden="false" customHeight="false" outlineLevel="0" collapsed="false">
      <c r="A1748" s="13" t="s">
        <v>18473</v>
      </c>
      <c r="B1748" s="15" t="s">
        <v>20222</v>
      </c>
      <c r="C1748" s="13" t="s">
        <v>18475</v>
      </c>
      <c r="D1748" s="13" t="s">
        <v>18476</v>
      </c>
      <c r="E1748" s="13" t="s">
        <v>53</v>
      </c>
      <c r="F1748" s="13" t="s">
        <v>20223</v>
      </c>
      <c r="G1748" s="14" t="n">
        <f aca="false">COUNTIF(カード一覧!$I$2:$I$3170,A1748)</f>
        <v>1</v>
      </c>
    </row>
    <row r="1749" customFormat="false" ht="23.85" hidden="false" customHeight="false" outlineLevel="0" collapsed="false">
      <c r="A1749" s="13" t="s">
        <v>18489</v>
      </c>
      <c r="B1749" s="15" t="s">
        <v>20224</v>
      </c>
      <c r="C1749" s="13" t="s">
        <v>18491</v>
      </c>
      <c r="D1749" s="13" t="s">
        <v>18492</v>
      </c>
      <c r="E1749" s="13" t="s">
        <v>53</v>
      </c>
      <c r="F1749" s="13" t="s">
        <v>20131</v>
      </c>
      <c r="G1749" s="14" t="n">
        <f aca="false">COUNTIF(カード一覧!$I$2:$I$3170,A1749)</f>
        <v>1</v>
      </c>
    </row>
    <row r="1750" customFormat="false" ht="23.85" hidden="false" customHeight="false" outlineLevel="0" collapsed="false">
      <c r="A1750" s="13" t="s">
        <v>18510</v>
      </c>
      <c r="B1750" s="15" t="s">
        <v>20225</v>
      </c>
      <c r="C1750" s="13" t="s">
        <v>18512</v>
      </c>
      <c r="D1750" s="13" t="s">
        <v>18513</v>
      </c>
      <c r="E1750" s="13" t="s">
        <v>53</v>
      </c>
      <c r="F1750" s="13" t="s">
        <v>20226</v>
      </c>
      <c r="G1750" s="14" t="n">
        <f aca="false">COUNTIF(カード一覧!$I$2:$I$3170,A1750)</f>
        <v>1</v>
      </c>
    </row>
    <row r="1751" customFormat="false" ht="23.85" hidden="false" customHeight="false" outlineLevel="0" collapsed="false">
      <c r="A1751" s="13" t="s">
        <v>18517</v>
      </c>
      <c r="B1751" s="15" t="s">
        <v>20227</v>
      </c>
      <c r="C1751" s="13" t="s">
        <v>18519</v>
      </c>
      <c r="D1751" s="13" t="s">
        <v>18520</v>
      </c>
      <c r="E1751" s="13" t="s">
        <v>53</v>
      </c>
      <c r="F1751" s="13" t="s">
        <v>20228</v>
      </c>
      <c r="G1751" s="14" t="n">
        <f aca="false">COUNTIF(カード一覧!$I$2:$I$3170,A1751)</f>
        <v>1</v>
      </c>
    </row>
    <row r="1752" customFormat="false" ht="35.05" hidden="false" customHeight="false" outlineLevel="0" collapsed="false">
      <c r="A1752" s="13" t="s">
        <v>18526</v>
      </c>
      <c r="B1752" s="15" t="s">
        <v>20229</v>
      </c>
      <c r="C1752" s="13" t="s">
        <v>18528</v>
      </c>
      <c r="D1752" s="13" t="s">
        <v>18529</v>
      </c>
      <c r="E1752" s="13" t="s">
        <v>53</v>
      </c>
      <c r="F1752" s="13" t="s">
        <v>20230</v>
      </c>
      <c r="G1752" s="14" t="n">
        <f aca="false">COUNTIF(カード一覧!$I$2:$I$3170,A1752)</f>
        <v>1</v>
      </c>
    </row>
    <row r="1753" customFormat="false" ht="23.85" hidden="false" customHeight="false" outlineLevel="0" collapsed="false">
      <c r="A1753" s="13" t="s">
        <v>18536</v>
      </c>
      <c r="B1753" s="15" t="s">
        <v>20231</v>
      </c>
      <c r="C1753" s="13" t="s">
        <v>18538</v>
      </c>
      <c r="D1753" s="13" t="s">
        <v>18539</v>
      </c>
      <c r="E1753" s="13" t="s">
        <v>53</v>
      </c>
      <c r="F1753" s="13" t="s">
        <v>20131</v>
      </c>
      <c r="G1753" s="14" t="n">
        <f aca="false">COUNTIF(カード一覧!$I$2:$I$3170,A1753)</f>
        <v>1</v>
      </c>
    </row>
    <row r="1754" customFormat="false" ht="23.85" hidden="false" customHeight="false" outlineLevel="0" collapsed="false">
      <c r="A1754" s="13" t="s">
        <v>18543</v>
      </c>
      <c r="B1754" s="15" t="s">
        <v>20232</v>
      </c>
      <c r="C1754" s="13" t="s">
        <v>18545</v>
      </c>
      <c r="D1754" s="13" t="s">
        <v>18546</v>
      </c>
      <c r="E1754" s="13" t="s">
        <v>53</v>
      </c>
      <c r="F1754" s="13" t="s">
        <v>20131</v>
      </c>
      <c r="G1754" s="14" t="n">
        <f aca="false">COUNTIF(カード一覧!$I$2:$I$3170,A1754)</f>
        <v>1</v>
      </c>
    </row>
    <row r="1755" customFormat="false" ht="29.85" hidden="false" customHeight="false" outlineLevel="0" collapsed="false">
      <c r="A1755" s="13" t="s">
        <v>18562</v>
      </c>
      <c r="B1755" s="16" t="s">
        <v>18563</v>
      </c>
      <c r="C1755" s="14"/>
      <c r="D1755" s="14"/>
      <c r="E1755" s="13" t="s">
        <v>54</v>
      </c>
      <c r="F1755" s="14" t="s">
        <v>20233</v>
      </c>
      <c r="G1755" s="14" t="n">
        <f aca="false">COUNTIF(カード一覧!$I$2:$I$3170,A1755)</f>
        <v>2</v>
      </c>
    </row>
    <row r="1756" customFormat="false" ht="23.85" hidden="false" customHeight="false" outlineLevel="0" collapsed="false">
      <c r="A1756" s="13" t="s">
        <v>18568</v>
      </c>
      <c r="B1756" s="15" t="s">
        <v>18569</v>
      </c>
      <c r="C1756" s="13" t="s">
        <v>18570</v>
      </c>
      <c r="D1756" s="13" t="s">
        <v>18571</v>
      </c>
      <c r="E1756" s="13" t="s">
        <v>53</v>
      </c>
      <c r="F1756" s="13" t="s">
        <v>20234</v>
      </c>
      <c r="G1756" s="14" t="n">
        <f aca="false">COUNTIF(カード一覧!$I$2:$I$3170,A1756)</f>
        <v>1</v>
      </c>
    </row>
    <row r="1757" customFormat="false" ht="23.85" hidden="false" customHeight="false" outlineLevel="0" collapsed="false">
      <c r="A1757" s="13" t="s">
        <v>18575</v>
      </c>
      <c r="B1757" s="15" t="s">
        <v>18576</v>
      </c>
      <c r="C1757" s="13" t="s">
        <v>18577</v>
      </c>
      <c r="D1757" s="13" t="s">
        <v>18578</v>
      </c>
      <c r="E1757" s="13" t="s">
        <v>53</v>
      </c>
      <c r="F1757" s="13" t="s">
        <v>20234</v>
      </c>
      <c r="G1757" s="14" t="n">
        <f aca="false">COUNTIF(カード一覧!$I$2:$I$3170,A1757)</f>
        <v>1</v>
      </c>
    </row>
    <row r="1758" customFormat="false" ht="23.85" hidden="false" customHeight="false" outlineLevel="0" collapsed="false">
      <c r="A1758" s="13" t="s">
        <v>18588</v>
      </c>
      <c r="B1758" s="15" t="s">
        <v>18589</v>
      </c>
      <c r="C1758" s="13" t="s">
        <v>18590</v>
      </c>
      <c r="D1758" s="13" t="s">
        <v>18591</v>
      </c>
      <c r="E1758" s="13" t="s">
        <v>52</v>
      </c>
      <c r="F1758" s="13" t="s">
        <v>19668</v>
      </c>
      <c r="G1758" s="14" t="n">
        <f aca="false">COUNTIF(カード一覧!$I$2:$I$3170,A1758)</f>
        <v>1</v>
      </c>
    </row>
    <row r="1759" customFormat="false" ht="23.85" hidden="false" customHeight="false" outlineLevel="0" collapsed="false">
      <c r="A1759" s="13" t="s">
        <v>18596</v>
      </c>
      <c r="B1759" s="15" t="s">
        <v>18597</v>
      </c>
      <c r="C1759" s="13" t="s">
        <v>18598</v>
      </c>
      <c r="D1759" s="13" t="s">
        <v>18599</v>
      </c>
      <c r="E1759" s="13" t="s">
        <v>53</v>
      </c>
      <c r="F1759" s="14" t="s">
        <v>20235</v>
      </c>
      <c r="G1759" s="14" t="n">
        <f aca="false">COUNTIF(カード一覧!$I$2:$I$3170,A1759)</f>
        <v>1</v>
      </c>
    </row>
    <row r="1760" customFormat="false" ht="23.85" hidden="false" customHeight="false" outlineLevel="0" collapsed="false">
      <c r="A1760" s="13" t="s">
        <v>18604</v>
      </c>
      <c r="B1760" s="15" t="s">
        <v>18605</v>
      </c>
      <c r="C1760" s="13" t="s">
        <v>18606</v>
      </c>
      <c r="D1760" s="13" t="s">
        <v>18607</v>
      </c>
      <c r="E1760" s="13" t="s">
        <v>53</v>
      </c>
      <c r="F1760" s="14" t="s">
        <v>20236</v>
      </c>
      <c r="G1760" s="14" t="n">
        <f aca="false">COUNTIF(カード一覧!$I$2:$I$3170,A1760)</f>
        <v>1</v>
      </c>
    </row>
    <row r="1761" customFormat="false" ht="35.05" hidden="false" customHeight="false" outlineLevel="0" collapsed="false">
      <c r="A1761" s="13" t="s">
        <v>18612</v>
      </c>
      <c r="B1761" s="15" t="s">
        <v>18613</v>
      </c>
      <c r="C1761" s="13" t="s">
        <v>18614</v>
      </c>
      <c r="D1761" s="13" t="s">
        <v>18615</v>
      </c>
      <c r="E1761" s="13" t="s">
        <v>53</v>
      </c>
      <c r="F1761" s="14" t="s">
        <v>20237</v>
      </c>
      <c r="G1761" s="14" t="n">
        <f aca="false">COUNTIF(カード一覧!$I$2:$I$3170,A1761)</f>
        <v>1</v>
      </c>
    </row>
    <row r="1762" customFormat="false" ht="23.85" hidden="false" customHeight="false" outlineLevel="0" collapsed="false">
      <c r="A1762" s="13" t="s">
        <v>18622</v>
      </c>
      <c r="B1762" s="15" t="s">
        <v>18623</v>
      </c>
      <c r="C1762" s="13" t="s">
        <v>18624</v>
      </c>
      <c r="D1762" s="13" t="s">
        <v>18625</v>
      </c>
      <c r="E1762" s="13" t="s">
        <v>52</v>
      </c>
      <c r="F1762" s="13" t="s">
        <v>19668</v>
      </c>
      <c r="G1762" s="14" t="n">
        <f aca="false">COUNTIF(カード一覧!$I$2:$I$3170,A1762)</f>
        <v>1</v>
      </c>
    </row>
    <row r="1763" customFormat="false" ht="35.05" hidden="false" customHeight="false" outlineLevel="0" collapsed="false">
      <c r="A1763" s="13" t="s">
        <v>18635</v>
      </c>
      <c r="B1763" s="15" t="s">
        <v>18636</v>
      </c>
      <c r="C1763" s="13" t="s">
        <v>18637</v>
      </c>
      <c r="D1763" s="13" t="s">
        <v>18638</v>
      </c>
      <c r="E1763" s="13" t="s">
        <v>53</v>
      </c>
      <c r="F1763" s="13" t="s">
        <v>20238</v>
      </c>
      <c r="G1763" s="14" t="n">
        <f aca="false">COUNTIF(カード一覧!$I$2:$I$3170,A1763)</f>
        <v>1</v>
      </c>
    </row>
    <row r="1764" customFormat="false" ht="35.05" hidden="false" customHeight="false" outlineLevel="0" collapsed="false">
      <c r="A1764" s="13" t="s">
        <v>18645</v>
      </c>
      <c r="B1764" s="15" t="s">
        <v>18646</v>
      </c>
      <c r="C1764" s="13" t="s">
        <v>18647</v>
      </c>
      <c r="D1764" s="13" t="s">
        <v>18648</v>
      </c>
      <c r="E1764" s="13" t="s">
        <v>56</v>
      </c>
      <c r="F1764" s="13" t="s">
        <v>20239</v>
      </c>
      <c r="G1764" s="14" t="n">
        <f aca="false">COUNTIF(カード一覧!$I$2:$I$3170,A1764)</f>
        <v>2</v>
      </c>
    </row>
    <row r="1765" customFormat="false" ht="15" hidden="false" customHeight="false" outlineLevel="0" collapsed="false">
      <c r="A1765" s="13" t="s">
        <v>18657</v>
      </c>
      <c r="B1765" s="16" t="s">
        <v>18658</v>
      </c>
      <c r="C1765" s="14"/>
      <c r="D1765" s="14"/>
      <c r="E1765" s="13" t="s">
        <v>53</v>
      </c>
      <c r="F1765" s="14" t="s">
        <v>20240</v>
      </c>
      <c r="G1765" s="14" t="n">
        <f aca="false">COUNTIF(カード一覧!$I$2:$I$3170,A1765)</f>
        <v>1</v>
      </c>
    </row>
    <row r="1766" customFormat="false" ht="23.85" hidden="false" customHeight="false" outlineLevel="0" collapsed="false">
      <c r="A1766" s="13" t="s">
        <v>18665</v>
      </c>
      <c r="B1766" s="15" t="s">
        <v>18666</v>
      </c>
      <c r="C1766" s="13" t="s">
        <v>18667</v>
      </c>
      <c r="D1766" s="13" t="s">
        <v>18668</v>
      </c>
      <c r="E1766" s="13" t="s">
        <v>53</v>
      </c>
      <c r="F1766" s="14" t="s">
        <v>20235</v>
      </c>
      <c r="G1766" s="14" t="n">
        <f aca="false">COUNTIF(カード一覧!$I$2:$I$3170,A1766)</f>
        <v>2</v>
      </c>
    </row>
    <row r="1767" customFormat="false" ht="15" hidden="false" customHeight="false" outlineLevel="0" collapsed="false">
      <c r="A1767" s="13" t="s">
        <v>18679</v>
      </c>
      <c r="B1767" s="15" t="s">
        <v>18680</v>
      </c>
      <c r="C1767" s="13" t="s">
        <v>18681</v>
      </c>
      <c r="D1767" s="13" t="s">
        <v>18682</v>
      </c>
      <c r="E1767" s="13" t="s">
        <v>52</v>
      </c>
      <c r="F1767" s="13" t="s">
        <v>20241</v>
      </c>
      <c r="G1767" s="14" t="n">
        <f aca="false">COUNTIF(カード一覧!$I$2:$I$3170,A1767)</f>
        <v>1</v>
      </c>
    </row>
    <row r="1768" customFormat="false" ht="29.85" hidden="false" customHeight="false" outlineLevel="0" collapsed="false">
      <c r="A1768" s="13" t="s">
        <v>18689</v>
      </c>
      <c r="B1768" s="16" t="s">
        <v>18690</v>
      </c>
      <c r="C1768" s="14"/>
      <c r="D1768" s="14"/>
      <c r="E1768" s="13" t="s">
        <v>54</v>
      </c>
      <c r="F1768" s="14" t="s">
        <v>20242</v>
      </c>
      <c r="G1768" s="14" t="n">
        <f aca="false">COUNTIF(カード一覧!$I$2:$I$3170,A1768)</f>
        <v>2</v>
      </c>
    </row>
    <row r="1769" customFormat="false" ht="35.05" hidden="false" customHeight="false" outlineLevel="0" collapsed="false">
      <c r="A1769" s="13" t="s">
        <v>18705</v>
      </c>
      <c r="B1769" s="15" t="s">
        <v>18706</v>
      </c>
      <c r="C1769" s="13" t="s">
        <v>18707</v>
      </c>
      <c r="D1769" s="13" t="s">
        <v>18708</v>
      </c>
      <c r="E1769" s="13" t="s">
        <v>53</v>
      </c>
      <c r="F1769" s="13" t="s">
        <v>20243</v>
      </c>
      <c r="G1769" s="14" t="n">
        <f aca="false">COUNTIF(カード一覧!$I$2:$I$3170,A1769)</f>
        <v>1</v>
      </c>
    </row>
    <row r="1770" customFormat="false" ht="35.05" hidden="false" customHeight="false" outlineLevel="0" collapsed="false">
      <c r="A1770" s="13" t="s">
        <v>18714</v>
      </c>
      <c r="B1770" s="15" t="s">
        <v>18715</v>
      </c>
      <c r="C1770" s="13" t="s">
        <v>18716</v>
      </c>
      <c r="D1770" s="13" t="s">
        <v>18717</v>
      </c>
      <c r="E1770" s="13" t="s">
        <v>53</v>
      </c>
      <c r="F1770" s="13" t="s">
        <v>20244</v>
      </c>
      <c r="G1770" s="14" t="n">
        <f aca="false">COUNTIF(カード一覧!$I$2:$I$3170,A1770)</f>
        <v>1</v>
      </c>
    </row>
    <row r="1771" customFormat="false" ht="35.05" hidden="false" customHeight="false" outlineLevel="0" collapsed="false">
      <c r="A1771" s="13" t="s">
        <v>18722</v>
      </c>
      <c r="B1771" s="15" t="s">
        <v>18723</v>
      </c>
      <c r="C1771" s="13" t="s">
        <v>18724</v>
      </c>
      <c r="D1771" s="13" t="s">
        <v>18725</v>
      </c>
      <c r="E1771" s="13" t="s">
        <v>53</v>
      </c>
      <c r="F1771" s="13" t="s">
        <v>20245</v>
      </c>
      <c r="G1771" s="14" t="n">
        <f aca="false">COUNTIF(カード一覧!$I$2:$I$3170,A1771)</f>
        <v>1</v>
      </c>
    </row>
    <row r="1772" customFormat="false" ht="23.85" hidden="false" customHeight="false" outlineLevel="0" collapsed="false">
      <c r="A1772" s="13" t="s">
        <v>18732</v>
      </c>
      <c r="B1772" s="15" t="s">
        <v>18733</v>
      </c>
      <c r="C1772" s="13" t="s">
        <v>18734</v>
      </c>
      <c r="D1772" s="13" t="s">
        <v>18735</v>
      </c>
      <c r="E1772" s="13" t="s">
        <v>53</v>
      </c>
      <c r="F1772" s="13" t="s">
        <v>20246</v>
      </c>
      <c r="G1772" s="14" t="n">
        <f aca="false">COUNTIF(カード一覧!$I$2:$I$3170,A1772)</f>
        <v>1</v>
      </c>
    </row>
    <row r="1773" customFormat="false" ht="23.85" hidden="false" customHeight="false" outlineLevel="0" collapsed="false">
      <c r="A1773" s="13" t="s">
        <v>18739</v>
      </c>
      <c r="B1773" s="15" t="s">
        <v>18740</v>
      </c>
      <c r="C1773" s="13" t="s">
        <v>18741</v>
      </c>
      <c r="D1773" s="13" t="s">
        <v>18742</v>
      </c>
      <c r="E1773" s="13" t="s">
        <v>53</v>
      </c>
      <c r="F1773" s="13" t="s">
        <v>20246</v>
      </c>
      <c r="G1773" s="14" t="n">
        <f aca="false">COUNTIF(カード一覧!$I$2:$I$3170,A1773)</f>
        <v>1</v>
      </c>
    </row>
    <row r="1774" customFormat="false" ht="23.85" hidden="false" customHeight="false" outlineLevel="0" collapsed="false">
      <c r="A1774" s="13" t="s">
        <v>18748</v>
      </c>
      <c r="B1774" s="15" t="s">
        <v>18749</v>
      </c>
      <c r="C1774" s="13" t="s">
        <v>18750</v>
      </c>
      <c r="D1774" s="13" t="s">
        <v>18751</v>
      </c>
      <c r="E1774" s="13" t="s">
        <v>53</v>
      </c>
      <c r="F1774" s="13" t="s">
        <v>20247</v>
      </c>
      <c r="G1774" s="14" t="n">
        <f aca="false">COUNTIF(カード一覧!$I$2:$I$3170,A1774)</f>
        <v>2</v>
      </c>
    </row>
    <row r="1775" customFormat="false" ht="23.85" hidden="false" customHeight="false" outlineLevel="0" collapsed="false">
      <c r="A1775" s="13" t="s">
        <v>18761</v>
      </c>
      <c r="B1775" s="15" t="s">
        <v>18762</v>
      </c>
      <c r="C1775" s="13" t="s">
        <v>18763</v>
      </c>
      <c r="D1775" s="13" t="s">
        <v>18764</v>
      </c>
      <c r="E1775" s="13" t="s">
        <v>53</v>
      </c>
      <c r="F1775" s="13" t="s">
        <v>19661</v>
      </c>
      <c r="G1775" s="14" t="n">
        <f aca="false">COUNTIF(カード一覧!$I$2:$I$3170,A1775)</f>
        <v>1</v>
      </c>
    </row>
    <row r="1776" customFormat="false" ht="35.05" hidden="false" customHeight="false" outlineLevel="0" collapsed="false">
      <c r="A1776" s="13" t="s">
        <v>18769</v>
      </c>
      <c r="B1776" s="15" t="s">
        <v>18770</v>
      </c>
      <c r="C1776" s="13" t="s">
        <v>18771</v>
      </c>
      <c r="D1776" s="13" t="s">
        <v>18772</v>
      </c>
      <c r="E1776" s="13" t="s">
        <v>53</v>
      </c>
      <c r="F1776" s="13" t="s">
        <v>20245</v>
      </c>
      <c r="G1776" s="14" t="n">
        <f aca="false">COUNTIF(カード一覧!$I$2:$I$3170,A1776)</f>
        <v>1</v>
      </c>
    </row>
    <row r="1777" customFormat="false" ht="23.85" hidden="false" customHeight="false" outlineLevel="0" collapsed="false">
      <c r="A1777" s="13" t="s">
        <v>18776</v>
      </c>
      <c r="B1777" s="15" t="s">
        <v>18777</v>
      </c>
      <c r="C1777" s="13" t="s">
        <v>18778</v>
      </c>
      <c r="D1777" s="13" t="s">
        <v>18779</v>
      </c>
      <c r="E1777" s="13" t="s">
        <v>53</v>
      </c>
      <c r="F1777" s="13" t="s">
        <v>20248</v>
      </c>
      <c r="G1777" s="14" t="n">
        <f aca="false">COUNTIF(カード一覧!$I$2:$I$3170,A1777)</f>
        <v>1</v>
      </c>
    </row>
    <row r="1778" customFormat="false" ht="35.05" hidden="false" customHeight="false" outlineLevel="0" collapsed="false">
      <c r="A1778" s="13" t="s">
        <v>18793</v>
      </c>
      <c r="B1778" s="15" t="s">
        <v>18794</v>
      </c>
      <c r="C1778" s="13" t="s">
        <v>18795</v>
      </c>
      <c r="D1778" s="13" t="s">
        <v>18796</v>
      </c>
      <c r="E1778" s="13" t="s">
        <v>53</v>
      </c>
      <c r="F1778" s="13" t="s">
        <v>20249</v>
      </c>
      <c r="G1778" s="14" t="n">
        <f aca="false">COUNTIF(カード一覧!$I$2:$I$3170,A1778)</f>
        <v>2</v>
      </c>
    </row>
    <row r="1779" customFormat="false" ht="23.85" hidden="false" customHeight="false" outlineLevel="0" collapsed="false">
      <c r="A1779" s="13" t="s">
        <v>18807</v>
      </c>
      <c r="B1779" s="15" t="s">
        <v>18808</v>
      </c>
      <c r="C1779" s="13" t="s">
        <v>18809</v>
      </c>
      <c r="D1779" s="13" t="s">
        <v>18810</v>
      </c>
      <c r="E1779" s="13" t="s">
        <v>53</v>
      </c>
      <c r="F1779" s="13" t="s">
        <v>20250</v>
      </c>
      <c r="G1779" s="14" t="n">
        <f aca="false">COUNTIF(カード一覧!$I$2:$I$3170,A1779)</f>
        <v>2</v>
      </c>
    </row>
    <row r="1780" customFormat="false" ht="23.85" hidden="false" customHeight="false" outlineLevel="0" collapsed="false">
      <c r="A1780" s="13" t="s">
        <v>18815</v>
      </c>
      <c r="B1780" s="15" t="s">
        <v>18816</v>
      </c>
      <c r="C1780" s="13" t="s">
        <v>18817</v>
      </c>
      <c r="D1780" s="13" t="s">
        <v>18818</v>
      </c>
      <c r="E1780" s="13" t="s">
        <v>53</v>
      </c>
      <c r="F1780" s="13" t="s">
        <v>20042</v>
      </c>
      <c r="G1780" s="14" t="n">
        <f aca="false">COUNTIF(カード一覧!$I$2:$I$3170,A1780)</f>
        <v>2</v>
      </c>
    </row>
    <row r="1781" customFormat="false" ht="23.85" hidden="false" customHeight="false" outlineLevel="0" collapsed="false">
      <c r="A1781" s="13" t="s">
        <v>18824</v>
      </c>
      <c r="B1781" s="15" t="s">
        <v>20251</v>
      </c>
      <c r="C1781" s="13" t="s">
        <v>18826</v>
      </c>
      <c r="D1781" s="13" t="s">
        <v>18827</v>
      </c>
      <c r="E1781" s="13" t="s">
        <v>56</v>
      </c>
      <c r="F1781" s="13" t="s">
        <v>20216</v>
      </c>
      <c r="G1781" s="14" t="n">
        <f aca="false">COUNTIF(カード一覧!$I$2:$I$3170,A1781)</f>
        <v>2</v>
      </c>
    </row>
    <row r="1782" customFormat="false" ht="15" hidden="false" customHeight="false" outlineLevel="0" collapsed="false">
      <c r="A1782" s="13" t="s">
        <v>18832</v>
      </c>
      <c r="B1782" s="15" t="s">
        <v>20252</v>
      </c>
      <c r="C1782" s="13" t="s">
        <v>18834</v>
      </c>
      <c r="D1782" s="13" t="s">
        <v>18835</v>
      </c>
      <c r="E1782" s="13" t="s">
        <v>56</v>
      </c>
      <c r="F1782" s="13" t="s">
        <v>20190</v>
      </c>
      <c r="G1782" s="14" t="n">
        <f aca="false">COUNTIF(カード一覧!$I$2:$I$3170,A1782)</f>
        <v>1</v>
      </c>
    </row>
    <row r="1783" customFormat="false" ht="44" hidden="false" customHeight="false" outlineLevel="0" collapsed="false">
      <c r="A1783" s="13" t="s">
        <v>18839</v>
      </c>
      <c r="B1783" s="16" t="s">
        <v>20253</v>
      </c>
      <c r="C1783" s="14"/>
      <c r="D1783" s="14"/>
      <c r="E1783" s="13" t="s">
        <v>56</v>
      </c>
      <c r="F1783" s="14" t="s">
        <v>20254</v>
      </c>
      <c r="G1783" s="14" t="n">
        <f aca="false">COUNTIF(カード一覧!$I$2:$I$3170,A1783)</f>
        <v>1</v>
      </c>
    </row>
    <row r="1784" customFormat="false" ht="35.05" hidden="false" customHeight="false" outlineLevel="0" collapsed="false">
      <c r="A1784" s="13" t="s">
        <v>18846</v>
      </c>
      <c r="B1784" s="15" t="s">
        <v>20255</v>
      </c>
      <c r="C1784" s="13" t="s">
        <v>18848</v>
      </c>
      <c r="D1784" s="13" t="s">
        <v>18849</v>
      </c>
      <c r="E1784" s="13" t="s">
        <v>53</v>
      </c>
      <c r="F1784" s="13" t="s">
        <v>20256</v>
      </c>
      <c r="G1784" s="14" t="n">
        <f aca="false">COUNTIF(カード一覧!$I$2:$I$3170,A1784)</f>
        <v>1</v>
      </c>
    </row>
    <row r="1785" customFormat="false" ht="15" hidden="false" customHeight="false" outlineLevel="0" collapsed="false">
      <c r="A1785" s="13" t="s">
        <v>18854</v>
      </c>
      <c r="B1785" s="15" t="s">
        <v>20257</v>
      </c>
      <c r="C1785" s="13" t="s">
        <v>18856</v>
      </c>
      <c r="D1785" s="13" t="s">
        <v>18857</v>
      </c>
      <c r="E1785" s="13" t="s">
        <v>56</v>
      </c>
      <c r="F1785" s="13" t="s">
        <v>20190</v>
      </c>
      <c r="G1785" s="14" t="n">
        <f aca="false">COUNTIF(カード一覧!$I$2:$I$3170,A1785)</f>
        <v>1</v>
      </c>
    </row>
    <row r="1786" customFormat="false" ht="23.85" hidden="false" customHeight="false" outlineLevel="0" collapsed="false">
      <c r="A1786" s="13" t="s">
        <v>18867</v>
      </c>
      <c r="B1786" s="15" t="s">
        <v>20258</v>
      </c>
      <c r="C1786" s="13" t="s">
        <v>18869</v>
      </c>
      <c r="D1786" s="13" t="s">
        <v>18870</v>
      </c>
      <c r="E1786" s="13" t="s">
        <v>53</v>
      </c>
      <c r="F1786" s="13" t="s">
        <v>20259</v>
      </c>
      <c r="G1786" s="14" t="n">
        <f aca="false">COUNTIF(カード一覧!$I$2:$I$3170,A1786)</f>
        <v>1</v>
      </c>
    </row>
    <row r="1787" customFormat="false" ht="35.05" hidden="false" customHeight="false" outlineLevel="0" collapsed="false">
      <c r="A1787" s="13" t="s">
        <v>18877</v>
      </c>
      <c r="B1787" s="15" t="s">
        <v>20260</v>
      </c>
      <c r="C1787" s="13" t="s">
        <v>18879</v>
      </c>
      <c r="D1787" s="13" t="s">
        <v>18880</v>
      </c>
      <c r="E1787" s="13" t="s">
        <v>52</v>
      </c>
      <c r="F1787" s="13" t="s">
        <v>20200</v>
      </c>
      <c r="G1787" s="14" t="n">
        <f aca="false">COUNTIF(カード一覧!$I$2:$I$3170,A1787)</f>
        <v>1</v>
      </c>
    </row>
    <row r="1788" customFormat="false" ht="35.05" hidden="false" customHeight="false" outlineLevel="0" collapsed="false">
      <c r="A1788" s="13" t="s">
        <v>18887</v>
      </c>
      <c r="B1788" s="15" t="s">
        <v>20261</v>
      </c>
      <c r="C1788" s="13" t="s">
        <v>18889</v>
      </c>
      <c r="D1788" s="13" t="s">
        <v>18890</v>
      </c>
      <c r="E1788" s="13" t="s">
        <v>56</v>
      </c>
      <c r="F1788" s="13" t="s">
        <v>20262</v>
      </c>
      <c r="G1788" s="14" t="n">
        <f aca="false">COUNTIF(カード一覧!$I$2:$I$3170,A1788)</f>
        <v>1</v>
      </c>
    </row>
    <row r="1789" customFormat="false" ht="23.85" hidden="false" customHeight="false" outlineLevel="0" collapsed="false">
      <c r="A1789" s="13" t="s">
        <v>18896</v>
      </c>
      <c r="B1789" s="15" t="s">
        <v>20263</v>
      </c>
      <c r="C1789" s="13" t="s">
        <v>18898</v>
      </c>
      <c r="D1789" s="13" t="s">
        <v>18899</v>
      </c>
      <c r="E1789" s="13" t="s">
        <v>56</v>
      </c>
      <c r="F1789" s="13" t="s">
        <v>20216</v>
      </c>
      <c r="G1789" s="14" t="n">
        <f aca="false">COUNTIF(カード一覧!$I$2:$I$3170,A1789)</f>
        <v>1</v>
      </c>
    </row>
    <row r="1790" customFormat="false" ht="23.85" hidden="false" customHeight="false" outlineLevel="0" collapsed="false">
      <c r="A1790" s="13" t="s">
        <v>18903</v>
      </c>
      <c r="B1790" s="15" t="s">
        <v>20264</v>
      </c>
      <c r="C1790" s="13" t="s">
        <v>18905</v>
      </c>
      <c r="D1790" s="13" t="s">
        <v>18906</v>
      </c>
      <c r="E1790" s="13" t="s">
        <v>56</v>
      </c>
      <c r="F1790" s="13" t="s">
        <v>20265</v>
      </c>
      <c r="G1790" s="14" t="n">
        <f aca="false">COUNTIF(カード一覧!$I$2:$I$3170,A1790)</f>
        <v>1</v>
      </c>
    </row>
    <row r="1791" customFormat="false" ht="35.05" hidden="false" customHeight="false" outlineLevel="0" collapsed="false">
      <c r="A1791" s="13" t="s">
        <v>18913</v>
      </c>
      <c r="B1791" s="15" t="s">
        <v>20266</v>
      </c>
      <c r="C1791" s="13" t="s">
        <v>18915</v>
      </c>
      <c r="D1791" s="13" t="s">
        <v>18916</v>
      </c>
      <c r="E1791" s="13" t="s">
        <v>56</v>
      </c>
      <c r="F1791" s="13" t="s">
        <v>20262</v>
      </c>
      <c r="G1791" s="14" t="n">
        <f aca="false">COUNTIF(カード一覧!$I$2:$I$3170,A1791)</f>
        <v>2</v>
      </c>
    </row>
    <row r="1792" customFormat="false" ht="15" hidden="false" customHeight="false" outlineLevel="0" collapsed="false">
      <c r="A1792" s="13" t="s">
        <v>18926</v>
      </c>
      <c r="B1792" s="16" t="s">
        <v>20267</v>
      </c>
      <c r="C1792" s="14"/>
      <c r="D1792" s="14"/>
      <c r="E1792" s="13" t="s">
        <v>56</v>
      </c>
      <c r="F1792" s="14" t="s">
        <v>20268</v>
      </c>
      <c r="G1792" s="14" t="n">
        <f aca="false">COUNTIF(カード一覧!$I$2:$I$3170,A1792)</f>
        <v>3</v>
      </c>
    </row>
    <row r="1793" customFormat="false" ht="35.05" hidden="false" customHeight="false" outlineLevel="0" collapsed="false">
      <c r="A1793" s="13" t="s">
        <v>18941</v>
      </c>
      <c r="B1793" s="15" t="s">
        <v>20269</v>
      </c>
      <c r="C1793" s="13" t="s">
        <v>18943</v>
      </c>
      <c r="D1793" s="13" t="s">
        <v>18944</v>
      </c>
      <c r="E1793" s="13" t="s">
        <v>56</v>
      </c>
      <c r="F1793" s="13" t="s">
        <v>20216</v>
      </c>
      <c r="G1793" s="14" t="n">
        <f aca="false">COUNTIF(カード一覧!$I$2:$I$3170,A1793)</f>
        <v>2</v>
      </c>
    </row>
    <row r="1794" customFormat="false" ht="23.85" hidden="false" customHeight="false" outlineLevel="0" collapsed="false">
      <c r="A1794" s="13" t="s">
        <v>18954</v>
      </c>
      <c r="B1794" s="15" t="s">
        <v>20270</v>
      </c>
      <c r="C1794" s="13" t="s">
        <v>18956</v>
      </c>
      <c r="D1794" s="13" t="s">
        <v>18957</v>
      </c>
      <c r="E1794" s="13" t="s">
        <v>53</v>
      </c>
      <c r="F1794" s="13" t="s">
        <v>20259</v>
      </c>
      <c r="G1794" s="14" t="n">
        <f aca="false">COUNTIF(カード一覧!$I$2:$I$3170,A1794)</f>
        <v>1</v>
      </c>
    </row>
    <row r="1795" customFormat="false" ht="15" hidden="false" customHeight="false" outlineLevel="0" collapsed="false">
      <c r="A1795" s="13" t="s">
        <v>18961</v>
      </c>
      <c r="B1795" s="15" t="s">
        <v>20271</v>
      </c>
      <c r="C1795" s="13" t="s">
        <v>18963</v>
      </c>
      <c r="D1795" s="13" t="s">
        <v>18964</v>
      </c>
      <c r="E1795" s="13" t="s">
        <v>56</v>
      </c>
      <c r="F1795" s="14" t="s">
        <v>20272</v>
      </c>
      <c r="G1795" s="14" t="n">
        <f aca="false">COUNTIF(カード一覧!$I$2:$I$3170,A1795)</f>
        <v>1</v>
      </c>
    </row>
    <row r="1796" customFormat="false" ht="35.05" hidden="false" customHeight="false" outlineLevel="0" collapsed="false">
      <c r="A1796" s="13" t="s">
        <v>18968</v>
      </c>
      <c r="B1796" s="15" t="s">
        <v>20273</v>
      </c>
      <c r="C1796" s="13" t="s">
        <v>18970</v>
      </c>
      <c r="D1796" s="13" t="s">
        <v>18971</v>
      </c>
      <c r="E1796" s="13" t="s">
        <v>53</v>
      </c>
      <c r="F1796" s="13" t="s">
        <v>20259</v>
      </c>
      <c r="G1796" s="14" t="n">
        <f aca="false">COUNTIF(カード一覧!$I$2:$I$3170,A1796)</f>
        <v>1</v>
      </c>
    </row>
    <row r="1797" customFormat="false" ht="15" hidden="false" customHeight="false" outlineLevel="0" collapsed="false">
      <c r="A1797" s="13" t="s">
        <v>18978</v>
      </c>
      <c r="B1797" s="15" t="s">
        <v>20274</v>
      </c>
      <c r="C1797" s="13" t="s">
        <v>18980</v>
      </c>
      <c r="D1797" s="13" t="s">
        <v>18981</v>
      </c>
      <c r="E1797" s="13" t="s">
        <v>56</v>
      </c>
      <c r="F1797" s="14" t="s">
        <v>19446</v>
      </c>
      <c r="G1797" s="14" t="n">
        <f aca="false">COUNTIF(カード一覧!$I$2:$I$3170,A1797)</f>
        <v>1</v>
      </c>
    </row>
    <row r="1798" customFormat="false" ht="23.85" hidden="false" customHeight="false" outlineLevel="0" collapsed="false">
      <c r="A1798" s="13" t="s">
        <v>18985</v>
      </c>
      <c r="B1798" s="15" t="s">
        <v>20275</v>
      </c>
      <c r="C1798" s="13" t="s">
        <v>18987</v>
      </c>
      <c r="D1798" s="13" t="s">
        <v>18988</v>
      </c>
      <c r="E1798" s="13" t="s">
        <v>56</v>
      </c>
      <c r="F1798" s="14" t="s">
        <v>19446</v>
      </c>
      <c r="G1798" s="14" t="n">
        <f aca="false">COUNTIF(カード一覧!$I$2:$I$3170,A1798)</f>
        <v>1</v>
      </c>
    </row>
    <row r="1799" customFormat="false" ht="15" hidden="false" customHeight="false" outlineLevel="0" collapsed="false">
      <c r="A1799" s="13" t="s">
        <v>18995</v>
      </c>
      <c r="B1799" s="15" t="s">
        <v>20276</v>
      </c>
      <c r="C1799" s="13" t="s">
        <v>18997</v>
      </c>
      <c r="D1799" s="13" t="s">
        <v>18998</v>
      </c>
      <c r="E1799" s="13" t="s">
        <v>53</v>
      </c>
      <c r="F1799" s="13" t="s">
        <v>20259</v>
      </c>
      <c r="G1799" s="14" t="n">
        <f aca="false">COUNTIF(カード一覧!$I$2:$I$3170,A1799)</f>
        <v>1</v>
      </c>
    </row>
    <row r="1800" customFormat="false" ht="23.85" hidden="false" customHeight="false" outlineLevel="0" collapsed="false">
      <c r="A1800" s="13" t="s">
        <v>19002</v>
      </c>
      <c r="B1800" s="15" t="s">
        <v>20277</v>
      </c>
      <c r="C1800" s="13" t="s">
        <v>19004</v>
      </c>
      <c r="D1800" s="13" t="s">
        <v>19005</v>
      </c>
      <c r="E1800" s="13" t="s">
        <v>53</v>
      </c>
      <c r="F1800" s="13" t="s">
        <v>19704</v>
      </c>
      <c r="G1800" s="14" t="n">
        <f aca="false">COUNTIF(カード一覧!$I$2:$I$3170,A1800)</f>
        <v>1</v>
      </c>
    </row>
    <row r="1801" customFormat="false" ht="23.85" hidden="false" customHeight="false" outlineLevel="0" collapsed="false">
      <c r="A1801" s="13" t="s">
        <v>19009</v>
      </c>
      <c r="B1801" s="15" t="s">
        <v>20278</v>
      </c>
      <c r="C1801" s="13" t="s">
        <v>19011</v>
      </c>
      <c r="D1801" s="13" t="s">
        <v>19012</v>
      </c>
      <c r="E1801" s="13" t="s">
        <v>56</v>
      </c>
      <c r="F1801" s="14" t="s">
        <v>20279</v>
      </c>
      <c r="G1801" s="14" t="n">
        <f aca="false">COUNTIF(カード一覧!$I$2:$I$3170,A1801)</f>
        <v>1</v>
      </c>
    </row>
    <row r="1802" customFormat="false" ht="15" hidden="false" customHeight="false" outlineLevel="0" collapsed="false">
      <c r="A1802" s="13" t="s">
        <v>19019</v>
      </c>
      <c r="B1802" s="15" t="s">
        <v>20280</v>
      </c>
      <c r="C1802" s="13" t="s">
        <v>19021</v>
      </c>
      <c r="D1802" s="13" t="s">
        <v>19022</v>
      </c>
      <c r="E1802" s="13" t="s">
        <v>56</v>
      </c>
      <c r="F1802" s="14" t="s">
        <v>19446</v>
      </c>
      <c r="G1802" s="14" t="n">
        <f aca="false">COUNTIF(カード一覧!$I$2:$I$3170,A1802)</f>
        <v>1</v>
      </c>
    </row>
    <row r="1803" customFormat="false" ht="23.85" hidden="false" customHeight="false" outlineLevel="0" collapsed="false">
      <c r="A1803" s="13" t="s">
        <v>19028</v>
      </c>
      <c r="B1803" s="15" t="s">
        <v>20281</v>
      </c>
      <c r="C1803" s="13" t="s">
        <v>19030</v>
      </c>
      <c r="D1803" s="13" t="s">
        <v>19031</v>
      </c>
      <c r="E1803" s="13" t="s">
        <v>53</v>
      </c>
      <c r="F1803" s="13" t="s">
        <v>19661</v>
      </c>
      <c r="G1803" s="14" t="n">
        <f aca="false">COUNTIF(カード一覧!$I$2:$I$3170,A1803)</f>
        <v>1</v>
      </c>
    </row>
    <row r="1804" customFormat="false" ht="23.85" hidden="false" customHeight="false" outlineLevel="0" collapsed="false">
      <c r="A1804" s="13" t="s">
        <v>19037</v>
      </c>
      <c r="B1804" s="15" t="s">
        <v>20282</v>
      </c>
      <c r="C1804" s="13" t="s">
        <v>19039</v>
      </c>
      <c r="D1804" s="13" t="s">
        <v>19040</v>
      </c>
      <c r="E1804" s="13" t="s">
        <v>56</v>
      </c>
      <c r="F1804" s="14" t="s">
        <v>20272</v>
      </c>
      <c r="G1804" s="14" t="n">
        <f aca="false">COUNTIF(カード一覧!$I$2:$I$3170,A1804)</f>
        <v>1</v>
      </c>
    </row>
    <row r="1805" customFormat="false" ht="23.85" hidden="false" customHeight="false" outlineLevel="0" collapsed="false">
      <c r="A1805" s="13" t="s">
        <v>19046</v>
      </c>
      <c r="B1805" s="15" t="s">
        <v>20283</v>
      </c>
      <c r="C1805" s="13" t="s">
        <v>19048</v>
      </c>
      <c r="D1805" s="13" t="s">
        <v>19049</v>
      </c>
      <c r="E1805" s="13" t="s">
        <v>52</v>
      </c>
      <c r="F1805" s="13" t="s">
        <v>20284</v>
      </c>
      <c r="G1805" s="14" t="n">
        <f aca="false">COUNTIF(カード一覧!$I$2:$I$3170,A1805)</f>
        <v>1</v>
      </c>
    </row>
    <row r="1806" customFormat="false" ht="23.85" hidden="false" customHeight="false" outlineLevel="0" collapsed="false">
      <c r="A1806" s="13" t="s">
        <v>19056</v>
      </c>
      <c r="B1806" s="15" t="s">
        <v>20285</v>
      </c>
      <c r="C1806" s="13" t="s">
        <v>19058</v>
      </c>
      <c r="D1806" s="13" t="s">
        <v>19059</v>
      </c>
      <c r="E1806" s="13" t="s">
        <v>53</v>
      </c>
      <c r="F1806" s="13" t="s">
        <v>20286</v>
      </c>
      <c r="G1806" s="14" t="n">
        <f aca="false">COUNTIF(カード一覧!$I$2:$I$3170,A1806)</f>
        <v>1</v>
      </c>
    </row>
    <row r="1807" customFormat="false" ht="23.85" hidden="false" customHeight="false" outlineLevel="0" collapsed="false">
      <c r="A1807" s="13" t="s">
        <v>19066</v>
      </c>
      <c r="B1807" s="15" t="s">
        <v>20287</v>
      </c>
      <c r="C1807" s="13" t="s">
        <v>19068</v>
      </c>
      <c r="D1807" s="13" t="s">
        <v>19069</v>
      </c>
      <c r="E1807" s="13" t="s">
        <v>56</v>
      </c>
      <c r="F1807" s="13" t="s">
        <v>20288</v>
      </c>
      <c r="G1807" s="14" t="n">
        <f aca="false">COUNTIF(カード一覧!$I$2:$I$3170,A1807)</f>
        <v>1</v>
      </c>
    </row>
    <row r="1808" customFormat="false" ht="29.85" hidden="false" customHeight="false" outlineLevel="0" collapsed="false">
      <c r="A1808" s="13" t="s">
        <v>19073</v>
      </c>
      <c r="B1808" s="16" t="s">
        <v>20289</v>
      </c>
      <c r="C1808" s="14"/>
      <c r="D1808" s="14"/>
      <c r="E1808" s="13" t="s">
        <v>56</v>
      </c>
      <c r="F1808" s="14" t="s">
        <v>20290</v>
      </c>
      <c r="G1808" s="14" t="n">
        <f aca="false">COUNTIF(カード一覧!$I$2:$I$3170,A1808)</f>
        <v>1</v>
      </c>
    </row>
    <row r="1809" customFormat="false" ht="23.85" hidden="false" customHeight="false" outlineLevel="0" collapsed="false">
      <c r="A1809" s="13" t="s">
        <v>19080</v>
      </c>
      <c r="B1809" s="15" t="s">
        <v>20291</v>
      </c>
      <c r="C1809" s="13" t="s">
        <v>19082</v>
      </c>
      <c r="D1809" s="13" t="s">
        <v>19083</v>
      </c>
      <c r="E1809" s="13" t="s">
        <v>56</v>
      </c>
      <c r="F1809" s="14" t="s">
        <v>19446</v>
      </c>
      <c r="G1809" s="14" t="n">
        <f aca="false">COUNTIF(カード一覧!$I$2:$I$3170,A1809)</f>
        <v>1</v>
      </c>
    </row>
    <row r="1810" customFormat="false" ht="15" hidden="false" customHeight="false" outlineLevel="0" collapsed="false">
      <c r="A1810" s="13" t="s">
        <v>19094</v>
      </c>
      <c r="B1810" s="16" t="s">
        <v>20292</v>
      </c>
      <c r="C1810" s="14"/>
      <c r="D1810" s="14"/>
      <c r="E1810" s="13" t="s">
        <v>53</v>
      </c>
      <c r="F1810" s="14" t="s">
        <v>20293</v>
      </c>
      <c r="G1810" s="14" t="n">
        <f aca="false">COUNTIF(カード一覧!$I$2:$I$3170,A1810)</f>
        <v>1</v>
      </c>
    </row>
    <row r="1811" customFormat="false" ht="23.85" hidden="false" customHeight="false" outlineLevel="0" collapsed="false">
      <c r="A1811" s="13" t="s">
        <v>19107</v>
      </c>
      <c r="B1811" s="15" t="s">
        <v>20294</v>
      </c>
      <c r="C1811" s="13" t="s">
        <v>19109</v>
      </c>
      <c r="D1811" s="13" t="s">
        <v>19110</v>
      </c>
      <c r="E1811" s="13" t="s">
        <v>53</v>
      </c>
      <c r="F1811" s="13" t="s">
        <v>19704</v>
      </c>
      <c r="G1811" s="14" t="n">
        <f aca="false">COUNTIF(カード一覧!$I$2:$I$3170,A1811)</f>
        <v>1</v>
      </c>
    </row>
    <row r="1812" customFormat="false" ht="23.85" hidden="false" customHeight="false" outlineLevel="0" collapsed="false">
      <c r="A1812" s="13" t="s">
        <v>19114</v>
      </c>
      <c r="B1812" s="15" t="s">
        <v>20295</v>
      </c>
      <c r="C1812" s="13" t="s">
        <v>19116</v>
      </c>
      <c r="D1812" s="13" t="s">
        <v>19117</v>
      </c>
      <c r="E1812" s="13" t="s">
        <v>56</v>
      </c>
      <c r="F1812" s="14" t="s">
        <v>19446</v>
      </c>
      <c r="G1812" s="14" t="n">
        <f aca="false">COUNTIF(カード一覧!$I$2:$I$3170,A1812)</f>
        <v>1</v>
      </c>
    </row>
    <row r="1813" customFormat="false" ht="35.05" hidden="false" customHeight="false" outlineLevel="0" collapsed="false">
      <c r="A1813" s="13" t="s">
        <v>19138</v>
      </c>
      <c r="B1813" s="15" t="s">
        <v>19139</v>
      </c>
      <c r="C1813" s="13" t="s">
        <v>19140</v>
      </c>
      <c r="D1813" s="13" t="s">
        <v>19141</v>
      </c>
      <c r="E1813" s="13" t="s">
        <v>53</v>
      </c>
      <c r="F1813" s="13" t="s">
        <v>19661</v>
      </c>
      <c r="G1813" s="14" t="n">
        <f aca="false">COUNTIF(カード一覧!$I$2:$I$3170,A1813)</f>
        <v>1</v>
      </c>
    </row>
    <row r="1814" customFormat="false" ht="23.85" hidden="false" customHeight="false" outlineLevel="0" collapsed="false">
      <c r="A1814" s="13" t="s">
        <v>19146</v>
      </c>
      <c r="B1814" s="15" t="s">
        <v>19147</v>
      </c>
      <c r="C1814" s="13" t="s">
        <v>19148</v>
      </c>
      <c r="D1814" s="13" t="s">
        <v>19149</v>
      </c>
      <c r="E1814" s="13" t="s">
        <v>53</v>
      </c>
      <c r="F1814" s="13" t="s">
        <v>19704</v>
      </c>
      <c r="G1814" s="14" t="n">
        <f aca="false">COUNTIF(カード一覧!$I$2:$I$3170,A1814)</f>
        <v>1</v>
      </c>
    </row>
    <row r="1815" customFormat="false" ht="29.85" hidden="false" customHeight="false" outlineLevel="0" collapsed="false">
      <c r="A1815" s="13" t="s">
        <v>19159</v>
      </c>
      <c r="B1815" s="16" t="s">
        <v>19160</v>
      </c>
      <c r="C1815" s="14"/>
      <c r="D1815" s="14"/>
      <c r="E1815" s="13" t="s">
        <v>54</v>
      </c>
      <c r="F1815" s="14" t="s">
        <v>20296</v>
      </c>
      <c r="G1815" s="14" t="n">
        <f aca="false">COUNTIF(カード一覧!$I$2:$I$3170,A1815)</f>
        <v>1</v>
      </c>
    </row>
    <row r="1816" customFormat="false" ht="23.85" hidden="false" customHeight="false" outlineLevel="0" collapsed="false">
      <c r="A1816" s="13" t="s">
        <v>19167</v>
      </c>
      <c r="B1816" s="15" t="s">
        <v>19168</v>
      </c>
      <c r="C1816" s="14"/>
      <c r="D1816" s="13" t="s">
        <v>19169</v>
      </c>
      <c r="E1816" s="13" t="s">
        <v>56</v>
      </c>
      <c r="F1816" s="13" t="s">
        <v>20297</v>
      </c>
      <c r="G1816" s="14" t="n">
        <f aca="false">COUNTIF(カード一覧!$I$2:$I$3170,A1816)</f>
        <v>1</v>
      </c>
    </row>
    <row r="1817" customFormat="false" ht="35.05" hidden="false" customHeight="false" outlineLevel="0" collapsed="false">
      <c r="A1817" s="13" t="s">
        <v>19174</v>
      </c>
      <c r="B1817" s="15" t="s">
        <v>19175</v>
      </c>
      <c r="C1817" s="13" t="s">
        <v>19176</v>
      </c>
      <c r="D1817" s="13" t="s">
        <v>19177</v>
      </c>
      <c r="E1817" s="13" t="s">
        <v>53</v>
      </c>
      <c r="F1817" s="13" t="s">
        <v>20298</v>
      </c>
      <c r="G1817" s="14" t="n">
        <f aca="false">COUNTIF(カード一覧!$I$2:$I$3170,A1817)</f>
        <v>2</v>
      </c>
    </row>
    <row r="1818" customFormat="false" ht="35.05" hidden="false" customHeight="false" outlineLevel="0" collapsed="false">
      <c r="A1818" s="13" t="s">
        <v>19184</v>
      </c>
      <c r="B1818" s="15" t="s">
        <v>19185</v>
      </c>
      <c r="C1818" s="13" t="s">
        <v>19186</v>
      </c>
      <c r="D1818" s="13" t="s">
        <v>19187</v>
      </c>
      <c r="E1818" s="13" t="s">
        <v>56</v>
      </c>
      <c r="F1818" s="13" t="s">
        <v>20299</v>
      </c>
      <c r="G1818" s="14" t="n">
        <f aca="false">COUNTIF(カード一覧!$I$2:$I$3170,A1818)</f>
        <v>1</v>
      </c>
    </row>
    <row r="1819" customFormat="false" ht="23.85" hidden="false" customHeight="false" outlineLevel="0" collapsed="false">
      <c r="A1819" s="13" t="s">
        <v>19191</v>
      </c>
      <c r="B1819" s="15" t="s">
        <v>19192</v>
      </c>
      <c r="C1819" s="13" t="s">
        <v>19193</v>
      </c>
      <c r="D1819" s="13" t="s">
        <v>19194</v>
      </c>
      <c r="E1819" s="13" t="s">
        <v>56</v>
      </c>
      <c r="F1819" s="13" t="s">
        <v>20300</v>
      </c>
      <c r="G1819" s="14" t="n">
        <f aca="false">COUNTIF(カード一覧!$I$2:$I$3170,A1819)</f>
        <v>1</v>
      </c>
    </row>
    <row r="1820" customFormat="false" ht="23.85" hidden="false" customHeight="false" outlineLevel="0" collapsed="false">
      <c r="A1820" s="13" t="s">
        <v>19199</v>
      </c>
      <c r="B1820" s="15" t="s">
        <v>19200</v>
      </c>
      <c r="C1820" s="13" t="s">
        <v>19201</v>
      </c>
      <c r="D1820" s="13" t="s">
        <v>19202</v>
      </c>
      <c r="E1820" s="13" t="s">
        <v>56</v>
      </c>
      <c r="F1820" s="13" t="s">
        <v>19953</v>
      </c>
      <c r="G1820" s="14" t="n">
        <f aca="false">COUNTIF(カード一覧!$I$2:$I$3170,A1820)</f>
        <v>1</v>
      </c>
    </row>
    <row r="1821" customFormat="false" ht="46.25" hidden="false" customHeight="false" outlineLevel="0" collapsed="false">
      <c r="A1821" s="13" t="s">
        <v>19208</v>
      </c>
      <c r="B1821" s="15" t="s">
        <v>19209</v>
      </c>
      <c r="C1821" s="13" t="s">
        <v>19210</v>
      </c>
      <c r="D1821" s="13" t="s">
        <v>19211</v>
      </c>
      <c r="E1821" s="13" t="s">
        <v>56</v>
      </c>
      <c r="F1821" s="13" t="s">
        <v>20301</v>
      </c>
      <c r="G1821" s="14" t="n">
        <f aca="false">COUNTIF(カード一覧!$I$2:$I$3170,A1821)</f>
        <v>1</v>
      </c>
    </row>
    <row r="1822" customFormat="false" ht="23.85" hidden="false" customHeight="false" outlineLevel="0" collapsed="false">
      <c r="A1822" s="13" t="s">
        <v>19215</v>
      </c>
      <c r="B1822" s="15" t="s">
        <v>19216</v>
      </c>
      <c r="C1822" s="13" t="s">
        <v>19217</v>
      </c>
      <c r="D1822" s="13" t="s">
        <v>19218</v>
      </c>
      <c r="E1822" s="13" t="s">
        <v>56</v>
      </c>
      <c r="F1822" s="13" t="s">
        <v>20302</v>
      </c>
      <c r="G1822" s="14" t="n">
        <f aca="false">COUNTIF(カード一覧!$I$2:$I$3170,A1822)</f>
        <v>1</v>
      </c>
    </row>
    <row r="1823" customFormat="false" ht="35.05" hidden="false" customHeight="false" outlineLevel="0" collapsed="false">
      <c r="A1823" s="13" t="s">
        <v>19225</v>
      </c>
      <c r="B1823" s="15" t="s">
        <v>19226</v>
      </c>
      <c r="C1823" s="13" t="s">
        <v>19227</v>
      </c>
      <c r="D1823" s="13" t="s">
        <v>19228</v>
      </c>
      <c r="E1823" s="13" t="s">
        <v>56</v>
      </c>
      <c r="F1823" s="13" t="s">
        <v>20303</v>
      </c>
      <c r="G1823" s="14" t="n">
        <f aca="false">COUNTIF(カード一覧!$I$2:$I$3170,A1823)</f>
        <v>1</v>
      </c>
    </row>
    <row r="1824" customFormat="false" ht="23.85" hidden="false" customHeight="false" outlineLevel="0" collapsed="false">
      <c r="A1824" s="13" t="s">
        <v>19232</v>
      </c>
      <c r="B1824" s="15" t="s">
        <v>19233</v>
      </c>
      <c r="C1824" s="13" t="s">
        <v>19234</v>
      </c>
      <c r="D1824" s="13" t="s">
        <v>19235</v>
      </c>
      <c r="E1824" s="13" t="s">
        <v>53</v>
      </c>
      <c r="F1824" s="13" t="s">
        <v>19661</v>
      </c>
      <c r="G1824" s="14" t="n">
        <f aca="false">COUNTIF(カード一覧!$I$2:$I$3170,A1824)</f>
        <v>1</v>
      </c>
    </row>
    <row r="1825" customFormat="false" ht="35.05" hidden="false" customHeight="false" outlineLevel="0" collapsed="false">
      <c r="A1825" s="13" t="s">
        <v>19245</v>
      </c>
      <c r="B1825" s="15" t="s">
        <v>19246</v>
      </c>
      <c r="C1825" s="13" t="s">
        <v>19247</v>
      </c>
      <c r="D1825" s="13" t="s">
        <v>19248</v>
      </c>
      <c r="E1825" s="13" t="s">
        <v>56</v>
      </c>
      <c r="F1825" s="13" t="s">
        <v>20304</v>
      </c>
      <c r="G1825" s="14" t="n">
        <f aca="false">COUNTIF(カード一覧!$I$2:$I$3170,A1825)</f>
        <v>1</v>
      </c>
    </row>
    <row r="1826" customFormat="false" ht="23.85" hidden="false" customHeight="false" outlineLevel="0" collapsed="false">
      <c r="A1826" s="13" t="s">
        <v>19252</v>
      </c>
      <c r="B1826" s="15" t="s">
        <v>19253</v>
      </c>
      <c r="C1826" s="13" t="s">
        <v>19254</v>
      </c>
      <c r="D1826" s="13" t="s">
        <v>19255</v>
      </c>
      <c r="E1826" s="13" t="s">
        <v>53</v>
      </c>
      <c r="F1826" s="13" t="s">
        <v>20305</v>
      </c>
      <c r="G1826" s="14" t="n">
        <f aca="false">COUNTIF(カード一覧!$I$2:$I$3170,A1826)</f>
        <v>1</v>
      </c>
    </row>
    <row r="1827" customFormat="false" ht="35.05" hidden="false" customHeight="false" outlineLevel="0" collapsed="false">
      <c r="A1827" s="13" t="s">
        <v>19262</v>
      </c>
      <c r="B1827" s="15" t="s">
        <v>19263</v>
      </c>
      <c r="C1827" s="13" t="s">
        <v>19264</v>
      </c>
      <c r="D1827" s="13" t="s">
        <v>19265</v>
      </c>
      <c r="E1827" s="13" t="s">
        <v>53</v>
      </c>
      <c r="F1827" s="13" t="s">
        <v>20238</v>
      </c>
      <c r="G1827" s="14" t="n">
        <f aca="false">COUNTIF(カード一覧!$I$2:$I$3170,A1827)</f>
        <v>1</v>
      </c>
    </row>
    <row r="1828" customFormat="false" ht="35.05" hidden="false" customHeight="false" outlineLevel="0" collapsed="false">
      <c r="A1828" s="13" t="s">
        <v>19280</v>
      </c>
      <c r="B1828" s="15" t="s">
        <v>19281</v>
      </c>
      <c r="C1828" s="14"/>
      <c r="D1828" s="13" t="s">
        <v>19282</v>
      </c>
      <c r="E1828" s="13" t="s">
        <v>56</v>
      </c>
      <c r="F1828" s="13" t="s">
        <v>20306</v>
      </c>
      <c r="G1828" s="14" t="n">
        <f aca="false">COUNTIF(カード一覧!$I$2:$I$3170,A1828)</f>
        <v>1</v>
      </c>
    </row>
    <row r="1829" customFormat="false" ht="23.85" hidden="false" customHeight="false" outlineLevel="0" collapsed="false">
      <c r="A1829" s="13" t="s">
        <v>19292</v>
      </c>
      <c r="B1829" s="15" t="s">
        <v>20307</v>
      </c>
      <c r="C1829" s="13" t="s">
        <v>19294</v>
      </c>
      <c r="D1829" s="13" t="s">
        <v>19295</v>
      </c>
      <c r="E1829" s="13" t="s">
        <v>56</v>
      </c>
      <c r="F1829" s="13" t="s">
        <v>20308</v>
      </c>
      <c r="G1829" s="14" t="n">
        <f aca="false">COUNTIF(カード一覧!$I$2:$I$3170,A1829)</f>
        <v>1</v>
      </c>
    </row>
    <row r="1830" customFormat="false" ht="15" hidden="false" customHeight="false" outlineLevel="0" collapsed="false">
      <c r="A1830" s="13" t="s">
        <v>19300</v>
      </c>
      <c r="B1830" s="16" t="s">
        <v>20309</v>
      </c>
      <c r="C1830" s="14"/>
      <c r="D1830" s="14"/>
      <c r="E1830" s="13" t="s">
        <v>53</v>
      </c>
      <c r="F1830" s="14" t="s">
        <v>20310</v>
      </c>
      <c r="G1830" s="14" t="n">
        <f aca="false">COUNTIF(カード一覧!$I$2:$I$3170,A1830)</f>
        <v>2</v>
      </c>
    </row>
    <row r="1831" customFormat="false" ht="23.85" hidden="false" customHeight="false" outlineLevel="0" collapsed="false">
      <c r="A1831" s="13" t="s">
        <v>19313</v>
      </c>
      <c r="B1831" s="15" t="s">
        <v>20311</v>
      </c>
      <c r="C1831" s="13" t="s">
        <v>19315</v>
      </c>
      <c r="D1831" s="13" t="s">
        <v>19316</v>
      </c>
      <c r="E1831" s="13" t="s">
        <v>56</v>
      </c>
      <c r="F1831" s="13" t="s">
        <v>20312</v>
      </c>
      <c r="G1831" s="14" t="n">
        <f aca="false">COUNTIF(カード一覧!$I$2:$I$3170,A1831)</f>
        <v>1</v>
      </c>
    </row>
    <row r="1832" customFormat="false" ht="29.85" hidden="false" customHeight="false" outlineLevel="0" collapsed="false">
      <c r="A1832" s="13" t="s">
        <v>19335</v>
      </c>
      <c r="B1832" s="16" t="s">
        <v>20313</v>
      </c>
      <c r="C1832" s="14"/>
      <c r="D1832" s="14"/>
      <c r="E1832" s="13" t="s">
        <v>54</v>
      </c>
      <c r="F1832" s="14" t="s">
        <v>20314</v>
      </c>
      <c r="G1832" s="14" t="n">
        <f aca="false">COUNTIF(カード一覧!$I$2:$I$3170,A1832)</f>
        <v>1</v>
      </c>
    </row>
    <row r="1833" customFormat="false" ht="35.05" hidden="false" customHeight="false" outlineLevel="0" collapsed="false">
      <c r="A1833" s="13" t="s">
        <v>19340</v>
      </c>
      <c r="B1833" s="15" t="s">
        <v>20315</v>
      </c>
      <c r="C1833" s="13" t="s">
        <v>19342</v>
      </c>
      <c r="D1833" s="13" t="s">
        <v>19343</v>
      </c>
      <c r="E1833" s="13" t="s">
        <v>53</v>
      </c>
      <c r="F1833" s="13" t="s">
        <v>20316</v>
      </c>
      <c r="G1833" s="14" t="n">
        <f aca="false">COUNTIF(カード一覧!$I$2:$I$3170,A1833)</f>
        <v>1</v>
      </c>
    </row>
    <row r="1834" customFormat="false" ht="35.05" hidden="false" customHeight="false" outlineLevel="0" collapsed="false">
      <c r="A1834" s="13" t="s">
        <v>19350</v>
      </c>
      <c r="B1834" s="15" t="s">
        <v>20317</v>
      </c>
      <c r="C1834" s="13" t="s">
        <v>19352</v>
      </c>
      <c r="D1834" s="13" t="s">
        <v>19353</v>
      </c>
      <c r="E1834" s="13" t="s">
        <v>56</v>
      </c>
      <c r="F1834" s="13" t="s">
        <v>20308</v>
      </c>
      <c r="G1834" s="14" t="n">
        <f aca="false">COUNTIF(カード一覧!$I$2:$I$3170,A1834)</f>
        <v>1</v>
      </c>
    </row>
    <row r="1835" customFormat="false" ht="23.85" hidden="false" customHeight="false" outlineLevel="0" collapsed="false">
      <c r="A1835" s="13" t="s">
        <v>19358</v>
      </c>
      <c r="B1835" s="15" t="s">
        <v>20318</v>
      </c>
      <c r="C1835" s="13" t="s">
        <v>19360</v>
      </c>
      <c r="D1835" s="13" t="s">
        <v>19361</v>
      </c>
      <c r="E1835" s="13" t="s">
        <v>53</v>
      </c>
      <c r="F1835" s="13" t="s">
        <v>19661</v>
      </c>
      <c r="G1835" s="14" t="n">
        <f aca="false">COUNTIF(カード一覧!$I$2:$I$3170,A1835)</f>
        <v>1</v>
      </c>
    </row>
    <row r="1836" customFormat="false" ht="23.85" hidden="false" customHeight="false" outlineLevel="0" collapsed="false">
      <c r="A1836" s="13" t="s">
        <v>19367</v>
      </c>
      <c r="B1836" s="15" t="s">
        <v>20319</v>
      </c>
      <c r="C1836" s="13" t="s">
        <v>19369</v>
      </c>
      <c r="D1836" s="13" t="s">
        <v>19370</v>
      </c>
      <c r="E1836" s="13" t="s">
        <v>56</v>
      </c>
      <c r="F1836" s="13" t="s">
        <v>20308</v>
      </c>
      <c r="G1836" s="14" t="n">
        <f aca="false">COUNTIF(カード一覧!$I$2:$I$3170,A1836)</f>
        <v>1</v>
      </c>
    </row>
    <row r="1837" customFormat="false" ht="35.05" hidden="false" customHeight="false" outlineLevel="0" collapsed="false">
      <c r="A1837" s="13" t="s">
        <v>19379</v>
      </c>
      <c r="B1837" s="15" t="s">
        <v>20320</v>
      </c>
      <c r="C1837" s="13" t="s">
        <v>19381</v>
      </c>
      <c r="D1837" s="13" t="s">
        <v>19382</v>
      </c>
      <c r="E1837" s="13" t="s">
        <v>56</v>
      </c>
      <c r="F1837" s="13" t="s">
        <v>20321</v>
      </c>
      <c r="G1837" s="14" t="n">
        <f aca="false">COUNTIF(カード一覧!$I$2:$I$3170,A1837)</f>
        <v>1</v>
      </c>
    </row>
    <row r="1838" customFormat="false" ht="23.85" hidden="false" customHeight="false" outlineLevel="0" collapsed="false">
      <c r="A1838" s="13" t="s">
        <v>19395</v>
      </c>
      <c r="B1838" s="15" t="s">
        <v>20322</v>
      </c>
      <c r="C1838" s="13" t="s">
        <v>19397</v>
      </c>
      <c r="D1838" s="13" t="s">
        <v>19398</v>
      </c>
      <c r="E1838" s="13" t="s">
        <v>56</v>
      </c>
      <c r="F1838" s="13" t="s">
        <v>20321</v>
      </c>
      <c r="G1838" s="14" t="n">
        <f aca="false">COUNTIF(カード一覧!$I$2:$I$3170,A1838)</f>
        <v>2</v>
      </c>
    </row>
    <row r="1839" customFormat="false" ht="23.85" hidden="false" customHeight="false" outlineLevel="0" collapsed="false">
      <c r="A1839" s="13" t="s">
        <v>19417</v>
      </c>
      <c r="B1839" s="15" t="s">
        <v>20323</v>
      </c>
      <c r="C1839" s="13" t="s">
        <v>19419</v>
      </c>
      <c r="D1839" s="13" t="s">
        <v>19420</v>
      </c>
      <c r="E1839" s="13" t="s">
        <v>53</v>
      </c>
      <c r="F1839" s="13" t="s">
        <v>20316</v>
      </c>
      <c r="G1839" s="14" t="n">
        <f aca="false">COUNTIF(カード一覧!$I$2:$I$3170,A1839)</f>
        <v>1</v>
      </c>
    </row>
    <row r="1840" customFormat="false" ht="46.25" hidden="false" customHeight="false" outlineLevel="0" collapsed="false">
      <c r="A1840" s="13" t="s">
        <v>19424</v>
      </c>
      <c r="B1840" s="15" t="s">
        <v>20324</v>
      </c>
      <c r="C1840" s="13" t="s">
        <v>19426</v>
      </c>
      <c r="D1840" s="14"/>
      <c r="E1840" s="13" t="s">
        <v>53</v>
      </c>
      <c r="F1840" s="13" t="s">
        <v>20325</v>
      </c>
      <c r="G1840" s="14" t="n">
        <f aca="false">COUNTIF(カード一覧!$I$2:$I$3170,A1840)</f>
        <v>1</v>
      </c>
    </row>
  </sheetData>
  <autoFilter ref="A1:G18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30"/>
    <col collapsed="false" customWidth="true" hidden="false" outlineLevel="0" max="4" min="4" style="0" width="14"/>
    <col collapsed="false" customWidth="true" hidden="false" outlineLevel="0" max="5" min="5" style="0" width="40"/>
    <col collapsed="false" customWidth="true" hidden="false" outlineLevel="0" max="6" min="6" style="0" width="7"/>
    <col collapsed="false" customWidth="true" hidden="false" outlineLevel="0" max="7" min="7" style="0" width="13"/>
    <col collapsed="false" customWidth="true" hidden="false" outlineLevel="0" max="8" min="8" style="0" width="8"/>
  </cols>
  <sheetData>
    <row r="1" customFormat="false" ht="29.85" hidden="false" customHeight="false" outlineLevel="0" collapsed="false">
      <c r="A1" s="12" t="s">
        <v>12</v>
      </c>
      <c r="B1" s="12" t="s">
        <v>13</v>
      </c>
      <c r="C1" s="12" t="s">
        <v>20326</v>
      </c>
      <c r="D1" s="12" t="s">
        <v>20327</v>
      </c>
      <c r="E1" s="12" t="s">
        <v>14</v>
      </c>
      <c r="F1" s="12" t="s">
        <v>20328</v>
      </c>
      <c r="G1" s="12" t="s">
        <v>20329</v>
      </c>
      <c r="H1" s="12" t="s">
        <v>20330</v>
      </c>
    </row>
    <row r="2" customFormat="false" ht="29.85" hidden="false" customHeight="false" outlineLevel="0" collapsed="false">
      <c r="A2" s="13" t="s">
        <v>18</v>
      </c>
      <c r="B2" s="16" t="s">
        <v>19</v>
      </c>
      <c r="C2" s="16" t="s">
        <v>20331</v>
      </c>
      <c r="D2" s="13" t="s">
        <v>20332</v>
      </c>
      <c r="E2" s="16" t="s">
        <v>20333</v>
      </c>
      <c r="F2" s="13" t="s">
        <v>20334</v>
      </c>
      <c r="G2" s="14" t="n">
        <f aca="false">COUNTIFS(カード一覧!$G$2:$G$3170,"*医学各論 "&amp;D2&amp;"（*",カード一覧!$N$2:$N$3170,"&lt;&gt;retired")</f>
        <v>0</v>
      </c>
      <c r="H2" s="14" t="str">
        <f aca="false">IF(G2&gt;0,"あり","なし")</f>
        <v>なし</v>
      </c>
    </row>
    <row r="3" customFormat="false" ht="29.85" hidden="false" customHeight="false" outlineLevel="0" collapsed="false">
      <c r="A3" s="13" t="s">
        <v>18</v>
      </c>
      <c r="B3" s="16" t="s">
        <v>19</v>
      </c>
      <c r="C3" s="16" t="s">
        <v>20331</v>
      </c>
      <c r="D3" s="13" t="s">
        <v>20335</v>
      </c>
      <c r="E3" s="16" t="s">
        <v>20336</v>
      </c>
      <c r="F3" s="13" t="s">
        <v>20334</v>
      </c>
      <c r="G3" s="14" t="n">
        <f aca="false">COUNTIFS(カード一覧!$G$2:$G$3170,"*医学各論 "&amp;D3&amp;"（*",カード一覧!$N$2:$N$3170,"&lt;&gt;retired")</f>
        <v>0</v>
      </c>
      <c r="H3" s="14" t="str">
        <f aca="false">IF(G3&gt;0,"あり","なし")</f>
        <v>なし</v>
      </c>
    </row>
    <row r="4" customFormat="false" ht="29.85" hidden="false" customHeight="false" outlineLevel="0" collapsed="false">
      <c r="A4" s="13" t="s">
        <v>18</v>
      </c>
      <c r="B4" s="16" t="s">
        <v>19</v>
      </c>
      <c r="C4" s="16" t="s">
        <v>20331</v>
      </c>
      <c r="D4" s="13" t="s">
        <v>20337</v>
      </c>
      <c r="E4" s="16" t="s">
        <v>20338</v>
      </c>
      <c r="F4" s="13" t="s">
        <v>20334</v>
      </c>
      <c r="G4" s="14" t="n">
        <f aca="false">COUNTIFS(カード一覧!$G$2:$G$3170,"*医学各論 "&amp;D4&amp;"（*",カード一覧!$N$2:$N$3170,"&lt;&gt;retired")</f>
        <v>0</v>
      </c>
      <c r="H4" s="14" t="str">
        <f aca="false">IF(G4&gt;0,"あり","なし")</f>
        <v>なし</v>
      </c>
    </row>
    <row r="5" customFormat="false" ht="29.85" hidden="false" customHeight="false" outlineLevel="0" collapsed="false">
      <c r="A5" s="13" t="s">
        <v>18</v>
      </c>
      <c r="B5" s="16" t="s">
        <v>19</v>
      </c>
      <c r="C5" s="16" t="s">
        <v>20331</v>
      </c>
      <c r="D5" s="13" t="s">
        <v>20339</v>
      </c>
      <c r="E5" s="16" t="s">
        <v>8260</v>
      </c>
      <c r="F5" s="13" t="s">
        <v>20340</v>
      </c>
      <c r="G5" s="14" t="n">
        <f aca="false">COUNTIFS(カード一覧!$G$2:$G$3170,"*医学各論 "&amp;D5&amp;"（*",カード一覧!$N$2:$N$3170,"&lt;&gt;retired")</f>
        <v>0</v>
      </c>
      <c r="H5" s="14" t="str">
        <f aca="false">IF(G5&gt;0,"あり","なし")</f>
        <v>なし</v>
      </c>
    </row>
    <row r="6" customFormat="false" ht="29.85" hidden="false" customHeight="false" outlineLevel="0" collapsed="false">
      <c r="A6" s="13" t="s">
        <v>18</v>
      </c>
      <c r="B6" s="16" t="s">
        <v>19</v>
      </c>
      <c r="C6" s="16" t="s">
        <v>20331</v>
      </c>
      <c r="D6" s="13" t="s">
        <v>20341</v>
      </c>
      <c r="E6" s="16" t="s">
        <v>20342</v>
      </c>
      <c r="F6" s="13" t="s">
        <v>20340</v>
      </c>
      <c r="G6" s="14" t="n">
        <f aca="false">COUNTIFS(カード一覧!$G$2:$G$3170,"*医学各論 "&amp;D6&amp;"（*",カード一覧!$N$2:$N$3170,"&lt;&gt;retired")</f>
        <v>0</v>
      </c>
      <c r="H6" s="14" t="str">
        <f aca="false">IF(G6&gt;0,"あり","なし")</f>
        <v>なし</v>
      </c>
    </row>
    <row r="7" customFormat="false" ht="29.85" hidden="false" customHeight="false" outlineLevel="0" collapsed="false">
      <c r="A7" s="13" t="s">
        <v>18</v>
      </c>
      <c r="B7" s="16" t="s">
        <v>19</v>
      </c>
      <c r="C7" s="16" t="s">
        <v>20331</v>
      </c>
      <c r="D7" s="13" t="s">
        <v>20343</v>
      </c>
      <c r="E7" s="16" t="s">
        <v>20344</v>
      </c>
      <c r="F7" s="13" t="s">
        <v>20340</v>
      </c>
      <c r="G7" s="14" t="n">
        <f aca="false">COUNTIFS(カード一覧!$G$2:$G$3170,"*医学各論 "&amp;D7&amp;"（*",カード一覧!$N$2:$N$3170,"&lt;&gt;retired")</f>
        <v>1</v>
      </c>
      <c r="H7" s="14" t="str">
        <f aca="false">IF(G7&gt;0,"あり","なし")</f>
        <v>あり</v>
      </c>
    </row>
    <row r="8" customFormat="false" ht="29.85" hidden="false" customHeight="false" outlineLevel="0" collapsed="false">
      <c r="A8" s="13" t="s">
        <v>18</v>
      </c>
      <c r="B8" s="16" t="s">
        <v>19</v>
      </c>
      <c r="C8" s="16" t="s">
        <v>20331</v>
      </c>
      <c r="D8" s="13" t="s">
        <v>20345</v>
      </c>
      <c r="E8" s="16" t="s">
        <v>20346</v>
      </c>
      <c r="F8" s="13" t="s">
        <v>20334</v>
      </c>
      <c r="G8" s="14" t="n">
        <f aca="false">COUNTIFS(カード一覧!$G$2:$G$3170,"*医学各論 "&amp;D8&amp;"（*",カード一覧!$N$2:$N$3170,"&lt;&gt;retired")</f>
        <v>0</v>
      </c>
      <c r="H8" s="14" t="str">
        <f aca="false">IF(G8&gt;0,"あり","なし")</f>
        <v>なし</v>
      </c>
    </row>
    <row r="9" customFormat="false" ht="29.85" hidden="false" customHeight="false" outlineLevel="0" collapsed="false">
      <c r="A9" s="13" t="s">
        <v>18</v>
      </c>
      <c r="B9" s="16" t="s">
        <v>19</v>
      </c>
      <c r="C9" s="16" t="s">
        <v>20331</v>
      </c>
      <c r="D9" s="13" t="s">
        <v>20347</v>
      </c>
      <c r="E9" s="16" t="s">
        <v>20348</v>
      </c>
      <c r="F9" s="13" t="s">
        <v>20334</v>
      </c>
      <c r="G9" s="14" t="n">
        <f aca="false">COUNTIFS(カード一覧!$G$2:$G$3170,"*医学各論 "&amp;D9&amp;"（*",カード一覧!$N$2:$N$3170,"&lt;&gt;retired")</f>
        <v>0</v>
      </c>
      <c r="H9" s="14" t="str">
        <f aca="false">IF(G9&gt;0,"あり","なし")</f>
        <v>なし</v>
      </c>
    </row>
    <row r="10" customFormat="false" ht="29.85" hidden="false" customHeight="false" outlineLevel="0" collapsed="false">
      <c r="A10" s="13" t="s">
        <v>18</v>
      </c>
      <c r="B10" s="16" t="s">
        <v>19</v>
      </c>
      <c r="C10" s="16" t="s">
        <v>20331</v>
      </c>
      <c r="D10" s="13" t="s">
        <v>20349</v>
      </c>
      <c r="E10" s="16" t="s">
        <v>20350</v>
      </c>
      <c r="F10" s="13" t="s">
        <v>20334</v>
      </c>
      <c r="G10" s="14" t="n">
        <f aca="false">COUNTIFS(カード一覧!$G$2:$G$3170,"*医学各論 "&amp;D10&amp;"（*",カード一覧!$N$2:$N$3170,"&lt;&gt;retired")</f>
        <v>0</v>
      </c>
      <c r="H10" s="14" t="str">
        <f aca="false">IF(G10&gt;0,"あり","なし")</f>
        <v>なし</v>
      </c>
    </row>
    <row r="11" customFormat="false" ht="29.85" hidden="false" customHeight="false" outlineLevel="0" collapsed="false">
      <c r="A11" s="13" t="s">
        <v>18</v>
      </c>
      <c r="B11" s="16" t="s">
        <v>19</v>
      </c>
      <c r="C11" s="16" t="s">
        <v>20331</v>
      </c>
      <c r="D11" s="13" t="s">
        <v>20351</v>
      </c>
      <c r="E11" s="16" t="s">
        <v>20352</v>
      </c>
      <c r="F11" s="13" t="s">
        <v>20334</v>
      </c>
      <c r="G11" s="14" t="n">
        <f aca="false">COUNTIFS(カード一覧!$G$2:$G$3170,"*医学各論 "&amp;D11&amp;"（*",カード一覧!$N$2:$N$3170,"&lt;&gt;retired")</f>
        <v>0</v>
      </c>
      <c r="H11" s="14" t="str">
        <f aca="false">IF(G11&gt;0,"あり","なし")</f>
        <v>なし</v>
      </c>
    </row>
    <row r="12" customFormat="false" ht="29.85" hidden="false" customHeight="false" outlineLevel="0" collapsed="false">
      <c r="A12" s="13" t="s">
        <v>18</v>
      </c>
      <c r="B12" s="16" t="s">
        <v>19</v>
      </c>
      <c r="C12" s="16" t="s">
        <v>20331</v>
      </c>
      <c r="D12" s="13" t="s">
        <v>20353</v>
      </c>
      <c r="E12" s="16" t="s">
        <v>20354</v>
      </c>
      <c r="F12" s="13" t="s">
        <v>20340</v>
      </c>
      <c r="G12" s="14" t="n">
        <f aca="false">COUNTIFS(カード一覧!$G$2:$G$3170,"*医学各論 "&amp;D12&amp;"（*",カード一覧!$N$2:$N$3170,"&lt;&gt;retired")</f>
        <v>0</v>
      </c>
      <c r="H12" s="14" t="str">
        <f aca="false">IF(G12&gt;0,"あり","なし")</f>
        <v>なし</v>
      </c>
    </row>
    <row r="13" customFormat="false" ht="29.85" hidden="false" customHeight="false" outlineLevel="0" collapsed="false">
      <c r="A13" s="13" t="s">
        <v>18</v>
      </c>
      <c r="B13" s="16" t="s">
        <v>19</v>
      </c>
      <c r="C13" s="16" t="s">
        <v>20331</v>
      </c>
      <c r="D13" s="13" t="s">
        <v>20355</v>
      </c>
      <c r="E13" s="16" t="s">
        <v>20356</v>
      </c>
      <c r="F13" s="13" t="s">
        <v>20340</v>
      </c>
      <c r="G13" s="14" t="n">
        <f aca="false">COUNTIFS(カード一覧!$G$2:$G$3170,"*医学各論 "&amp;D13&amp;"（*",カード一覧!$N$2:$N$3170,"&lt;&gt;retired")</f>
        <v>0</v>
      </c>
      <c r="H13" s="14" t="str">
        <f aca="false">IF(G13&gt;0,"あり","なし")</f>
        <v>なし</v>
      </c>
    </row>
    <row r="14" customFormat="false" ht="29.85" hidden="false" customHeight="false" outlineLevel="0" collapsed="false">
      <c r="A14" s="13" t="s">
        <v>18</v>
      </c>
      <c r="B14" s="16" t="s">
        <v>19</v>
      </c>
      <c r="C14" s="16" t="s">
        <v>20331</v>
      </c>
      <c r="D14" s="13" t="s">
        <v>20357</v>
      </c>
      <c r="E14" s="16" t="s">
        <v>20358</v>
      </c>
      <c r="F14" s="13" t="s">
        <v>20340</v>
      </c>
      <c r="G14" s="14" t="n">
        <f aca="false">COUNTIFS(カード一覧!$G$2:$G$3170,"*医学各論 "&amp;D14&amp;"（*",カード一覧!$N$2:$N$3170,"&lt;&gt;retired")</f>
        <v>0</v>
      </c>
      <c r="H14" s="14" t="str">
        <f aca="false">IF(G14&gt;0,"あり","なし")</f>
        <v>なし</v>
      </c>
    </row>
    <row r="15" customFormat="false" ht="29.85" hidden="false" customHeight="false" outlineLevel="0" collapsed="false">
      <c r="A15" s="13" t="s">
        <v>18</v>
      </c>
      <c r="B15" s="16" t="s">
        <v>19</v>
      </c>
      <c r="C15" s="16" t="s">
        <v>20331</v>
      </c>
      <c r="D15" s="13" t="s">
        <v>20359</v>
      </c>
      <c r="E15" s="16" t="s">
        <v>20360</v>
      </c>
      <c r="F15" s="13" t="s">
        <v>20340</v>
      </c>
      <c r="G15" s="14" t="n">
        <f aca="false">COUNTIFS(カード一覧!$G$2:$G$3170,"*医学各論 "&amp;D15&amp;"（*",カード一覧!$N$2:$N$3170,"&lt;&gt;retired")</f>
        <v>0</v>
      </c>
      <c r="H15" s="14" t="str">
        <f aca="false">IF(G15&gt;0,"あり","なし")</f>
        <v>なし</v>
      </c>
    </row>
    <row r="16" customFormat="false" ht="29.85" hidden="false" customHeight="false" outlineLevel="0" collapsed="false">
      <c r="A16" s="13" t="s">
        <v>18</v>
      </c>
      <c r="B16" s="16" t="s">
        <v>19</v>
      </c>
      <c r="C16" s="16" t="s">
        <v>20331</v>
      </c>
      <c r="D16" s="13" t="s">
        <v>20361</v>
      </c>
      <c r="E16" s="16" t="s">
        <v>20362</v>
      </c>
      <c r="F16" s="13" t="s">
        <v>20363</v>
      </c>
      <c r="G16" s="14" t="n">
        <f aca="false">COUNTIFS(カード一覧!$G$2:$G$3170,"*医学各論 "&amp;D16&amp;"（*",カード一覧!$N$2:$N$3170,"&lt;&gt;retired")</f>
        <v>0</v>
      </c>
      <c r="H16" s="14" t="str">
        <f aca="false">IF(G16&gt;0,"あり","なし")</f>
        <v>なし</v>
      </c>
    </row>
    <row r="17" customFormat="false" ht="29.85" hidden="false" customHeight="false" outlineLevel="0" collapsed="false">
      <c r="A17" s="13" t="s">
        <v>18</v>
      </c>
      <c r="B17" s="16" t="s">
        <v>19</v>
      </c>
      <c r="C17" s="16" t="s">
        <v>20331</v>
      </c>
      <c r="D17" s="13" t="s">
        <v>20364</v>
      </c>
      <c r="E17" s="16" t="s">
        <v>20365</v>
      </c>
      <c r="F17" s="13" t="s">
        <v>20363</v>
      </c>
      <c r="G17" s="14" t="n">
        <f aca="false">COUNTIFS(カード一覧!$G$2:$G$3170,"*医学各論 "&amp;D17&amp;"（*",カード一覧!$N$2:$N$3170,"&lt;&gt;retired")</f>
        <v>0</v>
      </c>
      <c r="H17" s="14" t="str">
        <f aca="false">IF(G17&gt;0,"あり","なし")</f>
        <v>なし</v>
      </c>
    </row>
    <row r="18" customFormat="false" ht="29.85" hidden="false" customHeight="false" outlineLevel="0" collapsed="false">
      <c r="A18" s="13" t="s">
        <v>18</v>
      </c>
      <c r="B18" s="16" t="s">
        <v>19</v>
      </c>
      <c r="C18" s="16" t="s">
        <v>20331</v>
      </c>
      <c r="D18" s="13" t="s">
        <v>20366</v>
      </c>
      <c r="E18" s="16" t="s">
        <v>20367</v>
      </c>
      <c r="F18" s="13" t="s">
        <v>20363</v>
      </c>
      <c r="G18" s="14" t="n">
        <f aca="false">COUNTIFS(カード一覧!$G$2:$G$3170,"*医学各論 "&amp;D18&amp;"（*",カード一覧!$N$2:$N$3170,"&lt;&gt;retired")</f>
        <v>0</v>
      </c>
      <c r="H18" s="14" t="str">
        <f aca="false">IF(G18&gt;0,"あり","なし")</f>
        <v>なし</v>
      </c>
    </row>
    <row r="19" customFormat="false" ht="29.85" hidden="false" customHeight="false" outlineLevel="0" collapsed="false">
      <c r="A19" s="13" t="s">
        <v>18</v>
      </c>
      <c r="B19" s="16" t="s">
        <v>19</v>
      </c>
      <c r="C19" s="16" t="s">
        <v>20331</v>
      </c>
      <c r="D19" s="13" t="s">
        <v>20368</v>
      </c>
      <c r="E19" s="16" t="s">
        <v>20369</v>
      </c>
      <c r="F19" s="13" t="s">
        <v>20363</v>
      </c>
      <c r="G19" s="14" t="n">
        <f aca="false">COUNTIFS(カード一覧!$G$2:$G$3170,"*医学各論 "&amp;D19&amp;"（*",カード一覧!$N$2:$N$3170,"&lt;&gt;retired")</f>
        <v>0</v>
      </c>
      <c r="H19" s="14" t="str">
        <f aca="false">IF(G19&gt;0,"あり","なし")</f>
        <v>なし</v>
      </c>
    </row>
    <row r="20" customFormat="false" ht="29.85" hidden="false" customHeight="false" outlineLevel="0" collapsed="false">
      <c r="A20" s="13" t="s">
        <v>18</v>
      </c>
      <c r="B20" s="16" t="s">
        <v>19</v>
      </c>
      <c r="C20" s="16" t="s">
        <v>20331</v>
      </c>
      <c r="D20" s="13" t="s">
        <v>20370</v>
      </c>
      <c r="E20" s="16" t="s">
        <v>20371</v>
      </c>
      <c r="F20" s="13" t="s">
        <v>20334</v>
      </c>
      <c r="G20" s="14" t="n">
        <f aca="false">COUNTIFS(カード一覧!$G$2:$G$3170,"*医学各論 "&amp;D20&amp;"（*",カード一覧!$N$2:$N$3170,"&lt;&gt;retired")</f>
        <v>0</v>
      </c>
      <c r="H20" s="14" t="str">
        <f aca="false">IF(G20&gt;0,"あり","なし")</f>
        <v>なし</v>
      </c>
    </row>
    <row r="21" customFormat="false" ht="29.85" hidden="false" customHeight="false" outlineLevel="0" collapsed="false">
      <c r="A21" s="13" t="s">
        <v>18</v>
      </c>
      <c r="B21" s="16" t="s">
        <v>19</v>
      </c>
      <c r="C21" s="16" t="s">
        <v>20331</v>
      </c>
      <c r="D21" s="13" t="s">
        <v>20372</v>
      </c>
      <c r="E21" s="16" t="s">
        <v>20373</v>
      </c>
      <c r="F21" s="13" t="s">
        <v>20340</v>
      </c>
      <c r="G21" s="14" t="n">
        <f aca="false">COUNTIFS(カード一覧!$G$2:$G$3170,"*医学各論 "&amp;D21&amp;"（*",カード一覧!$N$2:$N$3170,"&lt;&gt;retired")</f>
        <v>0</v>
      </c>
      <c r="H21" s="14" t="str">
        <f aca="false">IF(G21&gt;0,"あり","なし")</f>
        <v>なし</v>
      </c>
    </row>
    <row r="22" customFormat="false" ht="29.85" hidden="false" customHeight="false" outlineLevel="0" collapsed="false">
      <c r="A22" s="13" t="s">
        <v>18</v>
      </c>
      <c r="B22" s="16" t="s">
        <v>19</v>
      </c>
      <c r="C22" s="16" t="s">
        <v>20331</v>
      </c>
      <c r="D22" s="13" t="s">
        <v>20374</v>
      </c>
      <c r="E22" s="16" t="s">
        <v>20375</v>
      </c>
      <c r="F22" s="13" t="s">
        <v>20340</v>
      </c>
      <c r="G22" s="14" t="n">
        <f aca="false">COUNTIFS(カード一覧!$G$2:$G$3170,"*医学各論 "&amp;D22&amp;"（*",カード一覧!$N$2:$N$3170,"&lt;&gt;retired")</f>
        <v>0</v>
      </c>
      <c r="H22" s="14" t="str">
        <f aca="false">IF(G22&gt;0,"あり","なし")</f>
        <v>なし</v>
      </c>
    </row>
    <row r="23" customFormat="false" ht="29.85" hidden="false" customHeight="false" outlineLevel="0" collapsed="false">
      <c r="A23" s="13" t="s">
        <v>18</v>
      </c>
      <c r="B23" s="16" t="s">
        <v>19</v>
      </c>
      <c r="C23" s="16" t="s">
        <v>20331</v>
      </c>
      <c r="D23" s="13" t="s">
        <v>20376</v>
      </c>
      <c r="E23" s="16" t="s">
        <v>18558</v>
      </c>
      <c r="F23" s="13" t="s">
        <v>20363</v>
      </c>
      <c r="G23" s="14" t="n">
        <f aca="false">COUNTIFS(カード一覧!$G$2:$G$3170,"*医学各論 "&amp;D23&amp;"（*",カード一覧!$N$2:$N$3170,"&lt;&gt;retired")</f>
        <v>4</v>
      </c>
      <c r="H23" s="14" t="str">
        <f aca="false">IF(G23&gt;0,"あり","なし")</f>
        <v>あり</v>
      </c>
    </row>
    <row r="24" customFormat="false" ht="29.85" hidden="false" customHeight="false" outlineLevel="0" collapsed="false">
      <c r="A24" s="13" t="s">
        <v>18</v>
      </c>
      <c r="B24" s="16" t="s">
        <v>19</v>
      </c>
      <c r="C24" s="16" t="s">
        <v>20331</v>
      </c>
      <c r="D24" s="13" t="s">
        <v>20377</v>
      </c>
      <c r="E24" s="16" t="s">
        <v>20378</v>
      </c>
      <c r="F24" s="13" t="s">
        <v>20363</v>
      </c>
      <c r="G24" s="14" t="n">
        <f aca="false">COUNTIFS(カード一覧!$G$2:$G$3170,"*医学各論 "&amp;D24&amp;"（*",カード一覧!$N$2:$N$3170,"&lt;&gt;retired")</f>
        <v>0</v>
      </c>
      <c r="H24" s="14" t="str">
        <f aca="false">IF(G24&gt;0,"あり","なし")</f>
        <v>なし</v>
      </c>
    </row>
    <row r="25" customFormat="false" ht="29.85" hidden="false" customHeight="false" outlineLevel="0" collapsed="false">
      <c r="A25" s="13" t="s">
        <v>18</v>
      </c>
      <c r="B25" s="16" t="s">
        <v>19</v>
      </c>
      <c r="C25" s="16" t="s">
        <v>20331</v>
      </c>
      <c r="D25" s="13" t="s">
        <v>20379</v>
      </c>
      <c r="E25" s="15" t="s">
        <v>20380</v>
      </c>
      <c r="F25" s="13" t="s">
        <v>20340</v>
      </c>
      <c r="G25" s="14" t="n">
        <f aca="false">COUNTIFS(カード一覧!$G$2:$G$3170,"*医学各論 "&amp;D25&amp;"（*",カード一覧!$N$2:$N$3170,"&lt;&gt;retired")</f>
        <v>0</v>
      </c>
      <c r="H25" s="14" t="str">
        <f aca="false">IF(G25&gt;0,"あり","なし")</f>
        <v>なし</v>
      </c>
    </row>
    <row r="26" customFormat="false" ht="29.85" hidden="false" customHeight="false" outlineLevel="0" collapsed="false">
      <c r="A26" s="13" t="s">
        <v>18</v>
      </c>
      <c r="B26" s="16" t="s">
        <v>19</v>
      </c>
      <c r="C26" s="16" t="s">
        <v>20381</v>
      </c>
      <c r="D26" s="13" t="s">
        <v>20382</v>
      </c>
      <c r="E26" s="16" t="s">
        <v>20383</v>
      </c>
      <c r="F26" s="13" t="s">
        <v>20340</v>
      </c>
      <c r="G26" s="14" t="n">
        <f aca="false">COUNTIFS(カード一覧!$G$2:$G$3170,"*医学各論 "&amp;D26&amp;"（*",カード一覧!$N$2:$N$3170,"&lt;&gt;retired")</f>
        <v>0</v>
      </c>
      <c r="H26" s="14" t="str">
        <f aca="false">IF(G26&gt;0,"あり","なし")</f>
        <v>なし</v>
      </c>
    </row>
    <row r="27" customFormat="false" ht="29.85" hidden="false" customHeight="false" outlineLevel="0" collapsed="false">
      <c r="A27" s="13" t="s">
        <v>18</v>
      </c>
      <c r="B27" s="16" t="s">
        <v>19</v>
      </c>
      <c r="C27" s="16" t="s">
        <v>20381</v>
      </c>
      <c r="D27" s="13" t="s">
        <v>20384</v>
      </c>
      <c r="E27" s="16" t="s">
        <v>20385</v>
      </c>
      <c r="F27" s="13" t="s">
        <v>20340</v>
      </c>
      <c r="G27" s="14" t="n">
        <f aca="false">COUNTIFS(カード一覧!$G$2:$G$3170,"*医学各論 "&amp;D27&amp;"（*",カード一覧!$N$2:$N$3170,"&lt;&gt;retired")</f>
        <v>0</v>
      </c>
      <c r="H27" s="14" t="str">
        <f aca="false">IF(G27&gt;0,"あり","なし")</f>
        <v>なし</v>
      </c>
    </row>
    <row r="28" customFormat="false" ht="29.85" hidden="false" customHeight="false" outlineLevel="0" collapsed="false">
      <c r="A28" s="13" t="s">
        <v>18</v>
      </c>
      <c r="B28" s="16" t="s">
        <v>19</v>
      </c>
      <c r="C28" s="16" t="s">
        <v>20381</v>
      </c>
      <c r="D28" s="13" t="s">
        <v>20386</v>
      </c>
      <c r="E28" s="16" t="s">
        <v>20387</v>
      </c>
      <c r="F28" s="13" t="s">
        <v>20340</v>
      </c>
      <c r="G28" s="14" t="n">
        <f aca="false">COUNTIFS(カード一覧!$G$2:$G$3170,"*医学各論 "&amp;D28&amp;"（*",カード一覧!$N$2:$N$3170,"&lt;&gt;retired")</f>
        <v>0</v>
      </c>
      <c r="H28" s="14" t="str">
        <f aca="false">IF(G28&gt;0,"あり","なし")</f>
        <v>なし</v>
      </c>
    </row>
    <row r="29" customFormat="false" ht="29.85" hidden="false" customHeight="false" outlineLevel="0" collapsed="false">
      <c r="A29" s="13" t="s">
        <v>18</v>
      </c>
      <c r="B29" s="16" t="s">
        <v>19</v>
      </c>
      <c r="C29" s="16" t="s">
        <v>20381</v>
      </c>
      <c r="D29" s="13" t="s">
        <v>20388</v>
      </c>
      <c r="E29" s="16" t="s">
        <v>20389</v>
      </c>
      <c r="F29" s="13" t="s">
        <v>20340</v>
      </c>
      <c r="G29" s="14" t="n">
        <f aca="false">COUNTIFS(カード一覧!$G$2:$G$3170,"*医学各論 "&amp;D29&amp;"（*",カード一覧!$N$2:$N$3170,"&lt;&gt;retired")</f>
        <v>0</v>
      </c>
      <c r="H29" s="14" t="str">
        <f aca="false">IF(G29&gt;0,"あり","なし")</f>
        <v>なし</v>
      </c>
    </row>
    <row r="30" customFormat="false" ht="29.85" hidden="false" customHeight="false" outlineLevel="0" collapsed="false">
      <c r="A30" s="13" t="s">
        <v>18</v>
      </c>
      <c r="B30" s="16" t="s">
        <v>19</v>
      </c>
      <c r="C30" s="16" t="s">
        <v>20381</v>
      </c>
      <c r="D30" s="13" t="s">
        <v>20390</v>
      </c>
      <c r="E30" s="16" t="s">
        <v>20391</v>
      </c>
      <c r="F30" s="13" t="s">
        <v>20340</v>
      </c>
      <c r="G30" s="14" t="n">
        <f aca="false">COUNTIFS(カード一覧!$G$2:$G$3170,"*医学各論 "&amp;D30&amp;"（*",カード一覧!$N$2:$N$3170,"&lt;&gt;retired")</f>
        <v>0</v>
      </c>
      <c r="H30" s="14" t="str">
        <f aca="false">IF(G30&gt;0,"あり","なし")</f>
        <v>なし</v>
      </c>
    </row>
    <row r="31" customFormat="false" ht="29.85" hidden="false" customHeight="false" outlineLevel="0" collapsed="false">
      <c r="A31" s="13" t="s">
        <v>18</v>
      </c>
      <c r="B31" s="16" t="s">
        <v>19</v>
      </c>
      <c r="C31" s="16" t="s">
        <v>20381</v>
      </c>
      <c r="D31" s="13" t="s">
        <v>20392</v>
      </c>
      <c r="E31" s="16" t="s">
        <v>20393</v>
      </c>
      <c r="F31" s="13" t="s">
        <v>20363</v>
      </c>
      <c r="G31" s="14" t="n">
        <f aca="false">COUNTIFS(カード一覧!$G$2:$G$3170,"*医学各論 "&amp;D31&amp;"（*",カード一覧!$N$2:$N$3170,"&lt;&gt;retired")</f>
        <v>0</v>
      </c>
      <c r="H31" s="14" t="str">
        <f aca="false">IF(G31&gt;0,"あり","なし")</f>
        <v>なし</v>
      </c>
    </row>
    <row r="32" customFormat="false" ht="29.85" hidden="false" customHeight="false" outlineLevel="0" collapsed="false">
      <c r="A32" s="13" t="s">
        <v>18</v>
      </c>
      <c r="B32" s="16" t="s">
        <v>19</v>
      </c>
      <c r="C32" s="16" t="s">
        <v>20381</v>
      </c>
      <c r="D32" s="13" t="s">
        <v>20394</v>
      </c>
      <c r="E32" s="16" t="s">
        <v>20395</v>
      </c>
      <c r="F32" s="13" t="s">
        <v>20340</v>
      </c>
      <c r="G32" s="14" t="n">
        <f aca="false">COUNTIFS(カード一覧!$G$2:$G$3170,"*医学各論 "&amp;D32&amp;"（*",カード一覧!$N$2:$N$3170,"&lt;&gt;retired")</f>
        <v>0</v>
      </c>
      <c r="H32" s="14" t="str">
        <f aca="false">IF(G32&gt;0,"あり","なし")</f>
        <v>なし</v>
      </c>
    </row>
    <row r="33" customFormat="false" ht="29.85" hidden="false" customHeight="false" outlineLevel="0" collapsed="false">
      <c r="A33" s="13" t="s">
        <v>18</v>
      </c>
      <c r="B33" s="16" t="s">
        <v>19</v>
      </c>
      <c r="C33" s="16" t="s">
        <v>20381</v>
      </c>
      <c r="D33" s="13" t="s">
        <v>20396</v>
      </c>
      <c r="E33" s="16" t="s">
        <v>20397</v>
      </c>
      <c r="F33" s="13" t="s">
        <v>20363</v>
      </c>
      <c r="G33" s="14" t="n">
        <f aca="false">COUNTIFS(カード一覧!$G$2:$G$3170,"*医学各論 "&amp;D33&amp;"（*",カード一覧!$N$2:$N$3170,"&lt;&gt;retired")</f>
        <v>0</v>
      </c>
      <c r="H33" s="14" t="str">
        <f aca="false">IF(G33&gt;0,"あり","なし")</f>
        <v>なし</v>
      </c>
    </row>
    <row r="34" customFormat="false" ht="29.85" hidden="false" customHeight="false" outlineLevel="0" collapsed="false">
      <c r="A34" s="13" t="s">
        <v>18</v>
      </c>
      <c r="B34" s="16" t="s">
        <v>19</v>
      </c>
      <c r="C34" s="16" t="s">
        <v>20381</v>
      </c>
      <c r="D34" s="13" t="s">
        <v>20398</v>
      </c>
      <c r="E34" s="16" t="s">
        <v>20399</v>
      </c>
      <c r="F34" s="13" t="s">
        <v>20340</v>
      </c>
      <c r="G34" s="14" t="n">
        <f aca="false">COUNTIFS(カード一覧!$G$2:$G$3170,"*医学各論 "&amp;D34&amp;"（*",カード一覧!$N$2:$N$3170,"&lt;&gt;retired")</f>
        <v>0</v>
      </c>
      <c r="H34" s="14" t="str">
        <f aca="false">IF(G34&gt;0,"あり","なし")</f>
        <v>なし</v>
      </c>
    </row>
    <row r="35" customFormat="false" ht="29.85" hidden="false" customHeight="false" outlineLevel="0" collapsed="false">
      <c r="A35" s="13" t="s">
        <v>18</v>
      </c>
      <c r="B35" s="16" t="s">
        <v>19</v>
      </c>
      <c r="C35" s="16" t="s">
        <v>20381</v>
      </c>
      <c r="D35" s="13" t="s">
        <v>20400</v>
      </c>
      <c r="E35" s="16" t="s">
        <v>20401</v>
      </c>
      <c r="F35" s="13" t="s">
        <v>20340</v>
      </c>
      <c r="G35" s="14" t="n">
        <f aca="false">COUNTIFS(カード一覧!$G$2:$G$3170,"*医学各論 "&amp;D35&amp;"（*",カード一覧!$N$2:$N$3170,"&lt;&gt;retired")</f>
        <v>0</v>
      </c>
      <c r="H35" s="14" t="str">
        <f aca="false">IF(G35&gt;0,"あり","なし")</f>
        <v>なし</v>
      </c>
    </row>
    <row r="36" customFormat="false" ht="29.85" hidden="false" customHeight="false" outlineLevel="0" collapsed="false">
      <c r="A36" s="13" t="s">
        <v>18</v>
      </c>
      <c r="B36" s="16" t="s">
        <v>19</v>
      </c>
      <c r="C36" s="16" t="s">
        <v>20381</v>
      </c>
      <c r="D36" s="13" t="s">
        <v>20402</v>
      </c>
      <c r="E36" s="16" t="s">
        <v>20403</v>
      </c>
      <c r="F36" s="13" t="s">
        <v>20334</v>
      </c>
      <c r="G36" s="14" t="n">
        <f aca="false">COUNTIFS(カード一覧!$G$2:$G$3170,"*医学各論 "&amp;D36&amp;"（*",カード一覧!$N$2:$N$3170,"&lt;&gt;retired")</f>
        <v>0</v>
      </c>
      <c r="H36" s="14" t="str">
        <f aca="false">IF(G36&gt;0,"あり","なし")</f>
        <v>なし</v>
      </c>
    </row>
    <row r="37" customFormat="false" ht="29.85" hidden="false" customHeight="false" outlineLevel="0" collapsed="false">
      <c r="A37" s="13" t="s">
        <v>18</v>
      </c>
      <c r="B37" s="16" t="s">
        <v>19</v>
      </c>
      <c r="C37" s="16" t="s">
        <v>20381</v>
      </c>
      <c r="D37" s="13" t="s">
        <v>20404</v>
      </c>
      <c r="E37" s="16" t="s">
        <v>18701</v>
      </c>
      <c r="F37" s="13" t="s">
        <v>20334</v>
      </c>
      <c r="G37" s="14" t="n">
        <f aca="false">COUNTIFS(カード一覧!$G$2:$G$3170,"*医学各論 "&amp;D37&amp;"（*",カード一覧!$N$2:$N$3170,"&lt;&gt;retired")</f>
        <v>1</v>
      </c>
      <c r="H37" s="14" t="str">
        <f aca="false">IF(G37&gt;0,"あり","なし")</f>
        <v>あり</v>
      </c>
    </row>
    <row r="38" customFormat="false" ht="29.85" hidden="false" customHeight="false" outlineLevel="0" collapsed="false">
      <c r="A38" s="13" t="s">
        <v>18</v>
      </c>
      <c r="B38" s="16" t="s">
        <v>19</v>
      </c>
      <c r="C38" s="16" t="s">
        <v>20381</v>
      </c>
      <c r="D38" s="13" t="s">
        <v>20405</v>
      </c>
      <c r="E38" s="16" t="s">
        <v>20406</v>
      </c>
      <c r="F38" s="13" t="s">
        <v>20334</v>
      </c>
      <c r="G38" s="14" t="n">
        <f aca="false">COUNTIFS(カード一覧!$G$2:$G$3170,"*医学各論 "&amp;D38&amp;"（*",カード一覧!$N$2:$N$3170,"&lt;&gt;retired")</f>
        <v>0</v>
      </c>
      <c r="H38" s="14" t="str">
        <f aca="false">IF(G38&gt;0,"あり","なし")</f>
        <v>なし</v>
      </c>
    </row>
    <row r="39" customFormat="false" ht="29.85" hidden="false" customHeight="false" outlineLevel="0" collapsed="false">
      <c r="A39" s="13" t="s">
        <v>18</v>
      </c>
      <c r="B39" s="16" t="s">
        <v>19</v>
      </c>
      <c r="C39" s="16" t="s">
        <v>20381</v>
      </c>
      <c r="D39" s="13" t="s">
        <v>20407</v>
      </c>
      <c r="E39" s="16" t="s">
        <v>20408</v>
      </c>
      <c r="F39" s="13" t="s">
        <v>20340</v>
      </c>
      <c r="G39" s="14" t="n">
        <f aca="false">COUNTIFS(カード一覧!$G$2:$G$3170,"*医学各論 "&amp;D39&amp;"（*",カード一覧!$N$2:$N$3170,"&lt;&gt;retired")</f>
        <v>0</v>
      </c>
      <c r="H39" s="14" t="str">
        <f aca="false">IF(G39&gt;0,"あり","なし")</f>
        <v>なし</v>
      </c>
    </row>
    <row r="40" customFormat="false" ht="29.85" hidden="false" customHeight="false" outlineLevel="0" collapsed="false">
      <c r="A40" s="13" t="s">
        <v>18</v>
      </c>
      <c r="B40" s="16" t="s">
        <v>19</v>
      </c>
      <c r="C40" s="16" t="s">
        <v>20381</v>
      </c>
      <c r="D40" s="13" t="s">
        <v>20409</v>
      </c>
      <c r="E40" s="16" t="s">
        <v>20410</v>
      </c>
      <c r="F40" s="13" t="s">
        <v>20340</v>
      </c>
      <c r="G40" s="14" t="n">
        <f aca="false">COUNTIFS(カード一覧!$G$2:$G$3170,"*医学各論 "&amp;D40&amp;"（*",カード一覧!$N$2:$N$3170,"&lt;&gt;retired")</f>
        <v>0</v>
      </c>
      <c r="H40" s="14" t="str">
        <f aca="false">IF(G40&gt;0,"あり","なし")</f>
        <v>なし</v>
      </c>
    </row>
    <row r="41" customFormat="false" ht="29.85" hidden="false" customHeight="false" outlineLevel="0" collapsed="false">
      <c r="A41" s="13" t="s">
        <v>18</v>
      </c>
      <c r="B41" s="16" t="s">
        <v>19</v>
      </c>
      <c r="C41" s="16" t="s">
        <v>20381</v>
      </c>
      <c r="D41" s="13" t="s">
        <v>20411</v>
      </c>
      <c r="E41" s="16" t="s">
        <v>20412</v>
      </c>
      <c r="F41" s="13" t="s">
        <v>20340</v>
      </c>
      <c r="G41" s="14" t="n">
        <f aca="false">COUNTIFS(カード一覧!$G$2:$G$3170,"*医学各論 "&amp;D41&amp;"（*",カード一覧!$N$2:$N$3170,"&lt;&gt;retired")</f>
        <v>0</v>
      </c>
      <c r="H41" s="14" t="str">
        <f aca="false">IF(G41&gt;0,"あり","なし")</f>
        <v>なし</v>
      </c>
    </row>
    <row r="42" customFormat="false" ht="29.85" hidden="false" customHeight="false" outlineLevel="0" collapsed="false">
      <c r="A42" s="13" t="s">
        <v>18</v>
      </c>
      <c r="B42" s="16" t="s">
        <v>19</v>
      </c>
      <c r="C42" s="16" t="s">
        <v>20413</v>
      </c>
      <c r="D42" s="13" t="s">
        <v>20414</v>
      </c>
      <c r="E42" s="16" t="s">
        <v>20415</v>
      </c>
      <c r="F42" s="13" t="s">
        <v>20334</v>
      </c>
      <c r="G42" s="14" t="n">
        <f aca="false">COUNTIFS(カード一覧!$G$2:$G$3170,"*医学各論 "&amp;D42&amp;"（*",カード一覧!$N$2:$N$3170,"&lt;&gt;retired")</f>
        <v>0</v>
      </c>
      <c r="H42" s="14" t="str">
        <f aca="false">IF(G42&gt;0,"あり","なし")</f>
        <v>なし</v>
      </c>
    </row>
    <row r="43" customFormat="false" ht="29.85" hidden="false" customHeight="false" outlineLevel="0" collapsed="false">
      <c r="A43" s="13" t="s">
        <v>18</v>
      </c>
      <c r="B43" s="16" t="s">
        <v>19</v>
      </c>
      <c r="C43" s="16" t="s">
        <v>20413</v>
      </c>
      <c r="D43" s="13" t="s">
        <v>20416</v>
      </c>
      <c r="E43" s="16" t="s">
        <v>20417</v>
      </c>
      <c r="F43" s="13" t="s">
        <v>20340</v>
      </c>
      <c r="G43" s="14" t="n">
        <f aca="false">COUNTIFS(カード一覧!$G$2:$G$3170,"*医学各論 "&amp;D43&amp;"（*",カード一覧!$N$2:$N$3170,"&lt;&gt;retired")</f>
        <v>0</v>
      </c>
      <c r="H43" s="14" t="str">
        <f aca="false">IF(G43&gt;0,"あり","なし")</f>
        <v>なし</v>
      </c>
    </row>
    <row r="44" customFormat="false" ht="29.85" hidden="false" customHeight="false" outlineLevel="0" collapsed="false">
      <c r="A44" s="13" t="s">
        <v>18</v>
      </c>
      <c r="B44" s="16" t="s">
        <v>19</v>
      </c>
      <c r="C44" s="16" t="s">
        <v>20413</v>
      </c>
      <c r="D44" s="13" t="s">
        <v>20418</v>
      </c>
      <c r="E44" s="16" t="s">
        <v>20419</v>
      </c>
      <c r="F44" s="13" t="s">
        <v>20340</v>
      </c>
      <c r="G44" s="14" t="n">
        <f aca="false">COUNTIFS(カード一覧!$G$2:$G$3170,"*医学各論 "&amp;D44&amp;"（*",カード一覧!$N$2:$N$3170,"&lt;&gt;retired")</f>
        <v>0</v>
      </c>
      <c r="H44" s="14" t="str">
        <f aca="false">IF(G44&gt;0,"あり","なし")</f>
        <v>なし</v>
      </c>
    </row>
    <row r="45" customFormat="false" ht="29.85" hidden="false" customHeight="false" outlineLevel="0" collapsed="false">
      <c r="A45" s="13" t="s">
        <v>18</v>
      </c>
      <c r="B45" s="16" t="s">
        <v>19</v>
      </c>
      <c r="C45" s="16" t="s">
        <v>20413</v>
      </c>
      <c r="D45" s="13" t="s">
        <v>20420</v>
      </c>
      <c r="E45" s="16" t="s">
        <v>20421</v>
      </c>
      <c r="F45" s="13" t="s">
        <v>20340</v>
      </c>
      <c r="G45" s="14" t="n">
        <f aca="false">COUNTIFS(カード一覧!$G$2:$G$3170,"*医学各論 "&amp;D45&amp;"（*",カード一覧!$N$2:$N$3170,"&lt;&gt;retired")</f>
        <v>0</v>
      </c>
      <c r="H45" s="14" t="str">
        <f aca="false">IF(G45&gt;0,"あり","なし")</f>
        <v>なし</v>
      </c>
    </row>
    <row r="46" customFormat="false" ht="29.85" hidden="false" customHeight="false" outlineLevel="0" collapsed="false">
      <c r="A46" s="13" t="s">
        <v>18</v>
      </c>
      <c r="B46" s="16" t="s">
        <v>19</v>
      </c>
      <c r="C46" s="16" t="s">
        <v>20413</v>
      </c>
      <c r="D46" s="13" t="s">
        <v>20422</v>
      </c>
      <c r="E46" s="16" t="s">
        <v>20423</v>
      </c>
      <c r="F46" s="13" t="s">
        <v>20340</v>
      </c>
      <c r="G46" s="14" t="n">
        <f aca="false">COUNTIFS(カード一覧!$G$2:$G$3170,"*医学各論 "&amp;D46&amp;"（*",カード一覧!$N$2:$N$3170,"&lt;&gt;retired")</f>
        <v>0</v>
      </c>
      <c r="H46" s="14" t="str">
        <f aca="false">IF(G46&gt;0,"あり","なし")</f>
        <v>なし</v>
      </c>
    </row>
    <row r="47" customFormat="false" ht="29.85" hidden="false" customHeight="false" outlineLevel="0" collapsed="false">
      <c r="A47" s="13" t="s">
        <v>18</v>
      </c>
      <c r="B47" s="16" t="s">
        <v>19</v>
      </c>
      <c r="C47" s="16" t="s">
        <v>20413</v>
      </c>
      <c r="D47" s="13" t="s">
        <v>20424</v>
      </c>
      <c r="E47" s="16" t="s">
        <v>20425</v>
      </c>
      <c r="F47" s="13" t="s">
        <v>20363</v>
      </c>
      <c r="G47" s="14" t="n">
        <f aca="false">COUNTIFS(カード一覧!$G$2:$G$3170,"*医学各論 "&amp;D47&amp;"（*",カード一覧!$N$2:$N$3170,"&lt;&gt;retired")</f>
        <v>0</v>
      </c>
      <c r="H47" s="14" t="str">
        <f aca="false">IF(G47&gt;0,"あり","なし")</f>
        <v>なし</v>
      </c>
    </row>
    <row r="48" customFormat="false" ht="29.85" hidden="false" customHeight="false" outlineLevel="0" collapsed="false">
      <c r="A48" s="13" t="s">
        <v>18</v>
      </c>
      <c r="B48" s="16" t="s">
        <v>19</v>
      </c>
      <c r="C48" s="16" t="s">
        <v>20413</v>
      </c>
      <c r="D48" s="13" t="s">
        <v>20426</v>
      </c>
      <c r="E48" s="16" t="s">
        <v>20427</v>
      </c>
      <c r="F48" s="13" t="s">
        <v>20363</v>
      </c>
      <c r="G48" s="14" t="n">
        <f aca="false">COUNTIFS(カード一覧!$G$2:$G$3170,"*医学各論 "&amp;D48&amp;"（*",カード一覧!$N$2:$N$3170,"&lt;&gt;retired")</f>
        <v>0</v>
      </c>
      <c r="H48" s="14" t="str">
        <f aca="false">IF(G48&gt;0,"あり","なし")</f>
        <v>なし</v>
      </c>
    </row>
    <row r="49" customFormat="false" ht="29.85" hidden="false" customHeight="false" outlineLevel="0" collapsed="false">
      <c r="A49" s="13" t="s">
        <v>18</v>
      </c>
      <c r="B49" s="16" t="s">
        <v>19</v>
      </c>
      <c r="C49" s="16" t="s">
        <v>20413</v>
      </c>
      <c r="D49" s="13" t="s">
        <v>20428</v>
      </c>
      <c r="E49" s="16" t="s">
        <v>20429</v>
      </c>
      <c r="F49" s="13" t="s">
        <v>20363</v>
      </c>
      <c r="G49" s="14" t="n">
        <f aca="false">COUNTIFS(カード一覧!$G$2:$G$3170,"*医学各論 "&amp;D49&amp;"（*",カード一覧!$N$2:$N$3170,"&lt;&gt;retired")</f>
        <v>0</v>
      </c>
      <c r="H49" s="14" t="str">
        <f aca="false">IF(G49&gt;0,"あり","なし")</f>
        <v>なし</v>
      </c>
    </row>
    <row r="50" customFormat="false" ht="29.85" hidden="false" customHeight="false" outlineLevel="0" collapsed="false">
      <c r="A50" s="13" t="s">
        <v>18</v>
      </c>
      <c r="B50" s="16" t="s">
        <v>19</v>
      </c>
      <c r="C50" s="16" t="s">
        <v>20413</v>
      </c>
      <c r="D50" s="13" t="s">
        <v>20430</v>
      </c>
      <c r="E50" s="16" t="s">
        <v>20431</v>
      </c>
      <c r="F50" s="13" t="s">
        <v>20363</v>
      </c>
      <c r="G50" s="14" t="n">
        <f aca="false">COUNTIFS(カード一覧!$G$2:$G$3170,"*医学各論 "&amp;D50&amp;"（*",カード一覧!$N$2:$N$3170,"&lt;&gt;retired")</f>
        <v>0</v>
      </c>
      <c r="H50" s="14" t="str">
        <f aca="false">IF(G50&gt;0,"あり","なし")</f>
        <v>なし</v>
      </c>
    </row>
    <row r="51" customFormat="false" ht="29.85" hidden="false" customHeight="false" outlineLevel="0" collapsed="false">
      <c r="A51" s="13" t="s">
        <v>18</v>
      </c>
      <c r="B51" s="16" t="s">
        <v>19</v>
      </c>
      <c r="C51" s="16" t="s">
        <v>20413</v>
      </c>
      <c r="D51" s="13" t="s">
        <v>20432</v>
      </c>
      <c r="E51" s="16" t="s">
        <v>20433</v>
      </c>
      <c r="F51" s="13" t="s">
        <v>20334</v>
      </c>
      <c r="G51" s="14" t="n">
        <f aca="false">COUNTIFS(カード一覧!$G$2:$G$3170,"*医学各論 "&amp;D51&amp;"（*",カード一覧!$N$2:$N$3170,"&lt;&gt;retired")</f>
        <v>0</v>
      </c>
      <c r="H51" s="14" t="str">
        <f aca="false">IF(G51&gt;0,"あり","なし")</f>
        <v>なし</v>
      </c>
    </row>
    <row r="52" customFormat="false" ht="29.85" hidden="false" customHeight="false" outlineLevel="0" collapsed="false">
      <c r="A52" s="13" t="s">
        <v>18</v>
      </c>
      <c r="B52" s="16" t="s">
        <v>19</v>
      </c>
      <c r="C52" s="16" t="s">
        <v>20413</v>
      </c>
      <c r="D52" s="13" t="s">
        <v>20434</v>
      </c>
      <c r="E52" s="16" t="s">
        <v>20435</v>
      </c>
      <c r="F52" s="13" t="s">
        <v>20334</v>
      </c>
      <c r="G52" s="14" t="n">
        <f aca="false">COUNTIFS(カード一覧!$G$2:$G$3170,"*医学各論 "&amp;D52&amp;"（*",カード一覧!$N$2:$N$3170,"&lt;&gt;retired")</f>
        <v>0</v>
      </c>
      <c r="H52" s="14" t="str">
        <f aca="false">IF(G52&gt;0,"あり","なし")</f>
        <v>なし</v>
      </c>
    </row>
    <row r="53" customFormat="false" ht="29.85" hidden="false" customHeight="false" outlineLevel="0" collapsed="false">
      <c r="A53" s="13" t="s">
        <v>18</v>
      </c>
      <c r="B53" s="16" t="s">
        <v>19</v>
      </c>
      <c r="C53" s="16" t="s">
        <v>20413</v>
      </c>
      <c r="D53" s="13" t="s">
        <v>20436</v>
      </c>
      <c r="E53" s="16" t="s">
        <v>20437</v>
      </c>
      <c r="F53" s="13" t="s">
        <v>20340</v>
      </c>
      <c r="G53" s="14" t="n">
        <f aca="false">COUNTIFS(カード一覧!$G$2:$G$3170,"*医学各論 "&amp;D53&amp;"（*",カード一覧!$N$2:$N$3170,"&lt;&gt;retired")</f>
        <v>0</v>
      </c>
      <c r="H53" s="14" t="str">
        <f aca="false">IF(G53&gt;0,"あり","なし")</f>
        <v>なし</v>
      </c>
    </row>
    <row r="54" customFormat="false" ht="29.85" hidden="false" customHeight="false" outlineLevel="0" collapsed="false">
      <c r="A54" s="13" t="s">
        <v>18</v>
      </c>
      <c r="B54" s="16" t="s">
        <v>19</v>
      </c>
      <c r="C54" s="16" t="s">
        <v>20413</v>
      </c>
      <c r="D54" s="13" t="s">
        <v>20438</v>
      </c>
      <c r="E54" s="16" t="s">
        <v>20439</v>
      </c>
      <c r="F54" s="13" t="s">
        <v>20363</v>
      </c>
      <c r="G54" s="14" t="n">
        <f aca="false">COUNTIFS(カード一覧!$G$2:$G$3170,"*医学各論 "&amp;D54&amp;"（*",カード一覧!$N$2:$N$3170,"&lt;&gt;retired")</f>
        <v>0</v>
      </c>
      <c r="H54" s="14" t="str">
        <f aca="false">IF(G54&gt;0,"あり","なし")</f>
        <v>なし</v>
      </c>
    </row>
    <row r="55" customFormat="false" ht="29.85" hidden="false" customHeight="false" outlineLevel="0" collapsed="false">
      <c r="A55" s="13" t="s">
        <v>18</v>
      </c>
      <c r="B55" s="16" t="s">
        <v>19</v>
      </c>
      <c r="C55" s="16" t="s">
        <v>20413</v>
      </c>
      <c r="D55" s="13" t="s">
        <v>20440</v>
      </c>
      <c r="E55" s="16" t="s">
        <v>20441</v>
      </c>
      <c r="F55" s="13" t="s">
        <v>20334</v>
      </c>
      <c r="G55" s="14" t="n">
        <f aca="false">COUNTIFS(カード一覧!$G$2:$G$3170,"*医学各論 "&amp;D55&amp;"（*",カード一覧!$N$2:$N$3170,"&lt;&gt;retired")</f>
        <v>0</v>
      </c>
      <c r="H55" s="14" t="str">
        <f aca="false">IF(G55&gt;0,"あり","なし")</f>
        <v>なし</v>
      </c>
    </row>
    <row r="56" customFormat="false" ht="29.85" hidden="false" customHeight="false" outlineLevel="0" collapsed="false">
      <c r="A56" s="13" t="s">
        <v>18</v>
      </c>
      <c r="B56" s="16" t="s">
        <v>19</v>
      </c>
      <c r="C56" s="16" t="s">
        <v>20413</v>
      </c>
      <c r="D56" s="13" t="s">
        <v>20442</v>
      </c>
      <c r="E56" s="16" t="s">
        <v>20443</v>
      </c>
      <c r="F56" s="13" t="s">
        <v>20340</v>
      </c>
      <c r="G56" s="14" t="n">
        <f aca="false">COUNTIFS(カード一覧!$G$2:$G$3170,"*医学各論 "&amp;D56&amp;"（*",カード一覧!$N$2:$N$3170,"&lt;&gt;retired")</f>
        <v>0</v>
      </c>
      <c r="H56" s="14" t="str">
        <f aca="false">IF(G56&gt;0,"あり","なし")</f>
        <v>なし</v>
      </c>
    </row>
    <row r="57" customFormat="false" ht="29.85" hidden="false" customHeight="false" outlineLevel="0" collapsed="false">
      <c r="A57" s="13" t="s">
        <v>18</v>
      </c>
      <c r="B57" s="16" t="s">
        <v>19</v>
      </c>
      <c r="C57" s="16" t="s">
        <v>20413</v>
      </c>
      <c r="D57" s="13" t="s">
        <v>20444</v>
      </c>
      <c r="E57" s="16" t="s">
        <v>20445</v>
      </c>
      <c r="F57" s="13" t="s">
        <v>20340</v>
      </c>
      <c r="G57" s="14" t="n">
        <f aca="false">COUNTIFS(カード一覧!$G$2:$G$3170,"*医学各論 "&amp;D57&amp;"（*",カード一覧!$N$2:$N$3170,"&lt;&gt;retired")</f>
        <v>0</v>
      </c>
      <c r="H57" s="14" t="str">
        <f aca="false">IF(G57&gt;0,"あり","なし")</f>
        <v>なし</v>
      </c>
    </row>
    <row r="58" customFormat="false" ht="29.85" hidden="false" customHeight="false" outlineLevel="0" collapsed="false">
      <c r="A58" s="13" t="s">
        <v>18</v>
      </c>
      <c r="B58" s="16" t="s">
        <v>19</v>
      </c>
      <c r="C58" s="16" t="s">
        <v>20413</v>
      </c>
      <c r="D58" s="13" t="s">
        <v>20446</v>
      </c>
      <c r="E58" s="16" t="s">
        <v>20447</v>
      </c>
      <c r="F58" s="13" t="s">
        <v>20340</v>
      </c>
      <c r="G58" s="14" t="n">
        <f aca="false">COUNTIFS(カード一覧!$G$2:$G$3170,"*医学各論 "&amp;D58&amp;"（*",カード一覧!$N$2:$N$3170,"&lt;&gt;retired")</f>
        <v>0</v>
      </c>
      <c r="H58" s="14" t="str">
        <f aca="false">IF(G58&gt;0,"あり","なし")</f>
        <v>なし</v>
      </c>
    </row>
    <row r="59" customFormat="false" ht="29.85" hidden="false" customHeight="false" outlineLevel="0" collapsed="false">
      <c r="A59" s="13" t="s">
        <v>18</v>
      </c>
      <c r="B59" s="16" t="s">
        <v>19</v>
      </c>
      <c r="C59" s="16" t="s">
        <v>20413</v>
      </c>
      <c r="D59" s="13" t="s">
        <v>20448</v>
      </c>
      <c r="E59" s="16" t="s">
        <v>20449</v>
      </c>
      <c r="F59" s="13" t="s">
        <v>20363</v>
      </c>
      <c r="G59" s="14" t="n">
        <f aca="false">COUNTIFS(カード一覧!$G$2:$G$3170,"*医学各論 "&amp;D59&amp;"（*",カード一覧!$N$2:$N$3170,"&lt;&gt;retired")</f>
        <v>0</v>
      </c>
      <c r="H59" s="14" t="str">
        <f aca="false">IF(G59&gt;0,"あり","なし")</f>
        <v>なし</v>
      </c>
    </row>
    <row r="60" customFormat="false" ht="29.85" hidden="false" customHeight="false" outlineLevel="0" collapsed="false">
      <c r="A60" s="13" t="s">
        <v>18</v>
      </c>
      <c r="B60" s="16" t="s">
        <v>19</v>
      </c>
      <c r="C60" s="16" t="s">
        <v>20413</v>
      </c>
      <c r="D60" s="13" t="s">
        <v>20450</v>
      </c>
      <c r="E60" s="16" t="s">
        <v>20451</v>
      </c>
      <c r="F60" s="13" t="s">
        <v>20334</v>
      </c>
      <c r="G60" s="14" t="n">
        <f aca="false">COUNTIFS(カード一覧!$G$2:$G$3170,"*医学各論 "&amp;D60&amp;"（*",カード一覧!$N$2:$N$3170,"&lt;&gt;retired")</f>
        <v>0</v>
      </c>
      <c r="H60" s="14" t="str">
        <f aca="false">IF(G60&gt;0,"あり","なし")</f>
        <v>なし</v>
      </c>
    </row>
    <row r="61" customFormat="false" ht="29.85" hidden="false" customHeight="false" outlineLevel="0" collapsed="false">
      <c r="A61" s="13" t="s">
        <v>18</v>
      </c>
      <c r="B61" s="16" t="s">
        <v>19</v>
      </c>
      <c r="C61" s="16" t="s">
        <v>20413</v>
      </c>
      <c r="D61" s="13" t="s">
        <v>20452</v>
      </c>
      <c r="E61" s="16" t="s">
        <v>20453</v>
      </c>
      <c r="F61" s="13" t="s">
        <v>20340</v>
      </c>
      <c r="G61" s="14" t="n">
        <f aca="false">COUNTIFS(カード一覧!$G$2:$G$3170,"*医学各論 "&amp;D61&amp;"（*",カード一覧!$N$2:$N$3170,"&lt;&gt;retired")</f>
        <v>0</v>
      </c>
      <c r="H61" s="14" t="str">
        <f aca="false">IF(G61&gt;0,"あり","なし")</f>
        <v>なし</v>
      </c>
    </row>
    <row r="62" customFormat="false" ht="29.85" hidden="false" customHeight="false" outlineLevel="0" collapsed="false">
      <c r="A62" s="13" t="s">
        <v>18</v>
      </c>
      <c r="B62" s="16" t="s">
        <v>19</v>
      </c>
      <c r="C62" s="16" t="s">
        <v>20413</v>
      </c>
      <c r="D62" s="13" t="s">
        <v>20454</v>
      </c>
      <c r="E62" s="16" t="s">
        <v>20455</v>
      </c>
      <c r="F62" s="13" t="s">
        <v>20340</v>
      </c>
      <c r="G62" s="14" t="n">
        <f aca="false">COUNTIFS(カード一覧!$G$2:$G$3170,"*医学各論 "&amp;D62&amp;"（*",カード一覧!$N$2:$N$3170,"&lt;&gt;retired")</f>
        <v>0</v>
      </c>
      <c r="H62" s="14" t="str">
        <f aca="false">IF(G62&gt;0,"あり","なし")</f>
        <v>なし</v>
      </c>
    </row>
    <row r="63" customFormat="false" ht="29.85" hidden="false" customHeight="false" outlineLevel="0" collapsed="false">
      <c r="A63" s="13" t="s">
        <v>18</v>
      </c>
      <c r="B63" s="16" t="s">
        <v>19</v>
      </c>
      <c r="C63" s="16" t="s">
        <v>20413</v>
      </c>
      <c r="D63" s="13" t="s">
        <v>20456</v>
      </c>
      <c r="E63" s="16" t="s">
        <v>20457</v>
      </c>
      <c r="F63" s="13" t="s">
        <v>20334</v>
      </c>
      <c r="G63" s="14" t="n">
        <f aca="false">COUNTIFS(カード一覧!$G$2:$G$3170,"*医学各論 "&amp;D63&amp;"（*",カード一覧!$N$2:$N$3170,"&lt;&gt;retired")</f>
        <v>0</v>
      </c>
      <c r="H63" s="14" t="str">
        <f aca="false">IF(G63&gt;0,"あり","なし")</f>
        <v>なし</v>
      </c>
    </row>
    <row r="64" customFormat="false" ht="29.85" hidden="false" customHeight="false" outlineLevel="0" collapsed="false">
      <c r="A64" s="13" t="s">
        <v>18</v>
      </c>
      <c r="B64" s="16" t="s">
        <v>19</v>
      </c>
      <c r="C64" s="16" t="s">
        <v>20413</v>
      </c>
      <c r="D64" s="13" t="s">
        <v>20458</v>
      </c>
      <c r="E64" s="16" t="s">
        <v>18757</v>
      </c>
      <c r="F64" s="13" t="s">
        <v>20334</v>
      </c>
      <c r="G64" s="14" t="n">
        <f aca="false">COUNTIFS(カード一覧!$G$2:$G$3170,"*医学各論 "&amp;D64&amp;"（*",カード一覧!$N$2:$N$3170,"&lt;&gt;retired")</f>
        <v>0</v>
      </c>
      <c r="H64" s="14" t="str">
        <f aca="false">IF(G64&gt;0,"あり","なし")</f>
        <v>なし</v>
      </c>
    </row>
    <row r="65" customFormat="false" ht="29.85" hidden="false" customHeight="false" outlineLevel="0" collapsed="false">
      <c r="A65" s="13" t="s">
        <v>18</v>
      </c>
      <c r="B65" s="16" t="s">
        <v>19</v>
      </c>
      <c r="C65" s="16" t="s">
        <v>20413</v>
      </c>
      <c r="D65" s="13" t="s">
        <v>20459</v>
      </c>
      <c r="E65" s="16" t="s">
        <v>20460</v>
      </c>
      <c r="F65" s="13" t="s">
        <v>20340</v>
      </c>
      <c r="G65" s="14" t="n">
        <f aca="false">COUNTIFS(カード一覧!$G$2:$G$3170,"*医学各論 "&amp;D65&amp;"（*",カード一覧!$N$2:$N$3170,"&lt;&gt;retired")</f>
        <v>0</v>
      </c>
      <c r="H65" s="14" t="str">
        <f aca="false">IF(G65&gt;0,"あり","なし")</f>
        <v>なし</v>
      </c>
    </row>
    <row r="66" customFormat="false" ht="29.85" hidden="false" customHeight="false" outlineLevel="0" collapsed="false">
      <c r="A66" s="13" t="s">
        <v>18</v>
      </c>
      <c r="B66" s="16" t="s">
        <v>19</v>
      </c>
      <c r="C66" s="16" t="s">
        <v>20413</v>
      </c>
      <c r="D66" s="13" t="s">
        <v>20461</v>
      </c>
      <c r="E66" s="16" t="s">
        <v>20462</v>
      </c>
      <c r="F66" s="13" t="s">
        <v>20340</v>
      </c>
      <c r="G66" s="14" t="n">
        <f aca="false">COUNTIFS(カード一覧!$G$2:$G$3170,"*医学各論 "&amp;D66&amp;"（*",カード一覧!$N$2:$N$3170,"&lt;&gt;retired")</f>
        <v>0</v>
      </c>
      <c r="H66" s="14" t="str">
        <f aca="false">IF(G66&gt;0,"あり","なし")</f>
        <v>なし</v>
      </c>
    </row>
    <row r="67" customFormat="false" ht="29.85" hidden="false" customHeight="false" outlineLevel="0" collapsed="false">
      <c r="A67" s="13" t="s">
        <v>18</v>
      </c>
      <c r="B67" s="16" t="s">
        <v>19</v>
      </c>
      <c r="C67" s="16" t="s">
        <v>20413</v>
      </c>
      <c r="D67" s="13" t="s">
        <v>20463</v>
      </c>
      <c r="E67" s="16" t="s">
        <v>20464</v>
      </c>
      <c r="F67" s="13" t="s">
        <v>20340</v>
      </c>
      <c r="G67" s="14" t="n">
        <f aca="false">COUNTIFS(カード一覧!$G$2:$G$3170,"*医学各論 "&amp;D67&amp;"（*",カード一覧!$N$2:$N$3170,"&lt;&gt;retired")</f>
        <v>0</v>
      </c>
      <c r="H67" s="14" t="str">
        <f aca="false">IF(G67&gt;0,"あり","なし")</f>
        <v>なし</v>
      </c>
    </row>
    <row r="68" customFormat="false" ht="29.85" hidden="false" customHeight="false" outlineLevel="0" collapsed="false">
      <c r="A68" s="13" t="s">
        <v>18</v>
      </c>
      <c r="B68" s="16" t="s">
        <v>19</v>
      </c>
      <c r="C68" s="16" t="s">
        <v>20413</v>
      </c>
      <c r="D68" s="13" t="s">
        <v>20465</v>
      </c>
      <c r="E68" s="16" t="s">
        <v>11962</v>
      </c>
      <c r="F68" s="13" t="s">
        <v>20340</v>
      </c>
      <c r="G68" s="14" t="n">
        <f aca="false">COUNTIFS(カード一覧!$G$2:$G$3170,"*医学各論 "&amp;D68&amp;"（*",カード一覧!$N$2:$N$3170,"&lt;&gt;retired")</f>
        <v>0</v>
      </c>
      <c r="H68" s="14" t="str">
        <f aca="false">IF(G68&gt;0,"あり","なし")</f>
        <v>なし</v>
      </c>
    </row>
    <row r="69" customFormat="false" ht="29.85" hidden="false" customHeight="false" outlineLevel="0" collapsed="false">
      <c r="A69" s="13" t="s">
        <v>18</v>
      </c>
      <c r="B69" s="16" t="s">
        <v>19</v>
      </c>
      <c r="C69" s="16" t="s">
        <v>20413</v>
      </c>
      <c r="D69" s="13" t="s">
        <v>20466</v>
      </c>
      <c r="E69" s="16" t="s">
        <v>20467</v>
      </c>
      <c r="F69" s="13" t="s">
        <v>20363</v>
      </c>
      <c r="G69" s="14" t="n">
        <f aca="false">COUNTIFS(カード一覧!$G$2:$G$3170,"*医学各論 "&amp;D69&amp;"（*",カード一覧!$N$2:$N$3170,"&lt;&gt;retired")</f>
        <v>0</v>
      </c>
      <c r="H69" s="14" t="str">
        <f aca="false">IF(G69&gt;0,"あり","なし")</f>
        <v>なし</v>
      </c>
    </row>
    <row r="70" customFormat="false" ht="29.85" hidden="false" customHeight="false" outlineLevel="0" collapsed="false">
      <c r="A70" s="13" t="s">
        <v>18</v>
      </c>
      <c r="B70" s="16" t="s">
        <v>19</v>
      </c>
      <c r="C70" s="16" t="s">
        <v>20413</v>
      </c>
      <c r="D70" s="13" t="s">
        <v>20468</v>
      </c>
      <c r="E70" s="16" t="s">
        <v>20469</v>
      </c>
      <c r="F70" s="13" t="s">
        <v>20363</v>
      </c>
      <c r="G70" s="14" t="n">
        <f aca="false">COUNTIFS(カード一覧!$G$2:$G$3170,"*医学各論 "&amp;D70&amp;"（*",カード一覧!$N$2:$N$3170,"&lt;&gt;retired")</f>
        <v>0</v>
      </c>
      <c r="H70" s="14" t="str">
        <f aca="false">IF(G70&gt;0,"あり","なし")</f>
        <v>なし</v>
      </c>
    </row>
    <row r="71" customFormat="false" ht="29.85" hidden="false" customHeight="false" outlineLevel="0" collapsed="false">
      <c r="A71" s="13" t="s">
        <v>18</v>
      </c>
      <c r="B71" s="16" t="s">
        <v>19</v>
      </c>
      <c r="C71" s="16" t="s">
        <v>20413</v>
      </c>
      <c r="D71" s="13" t="s">
        <v>20470</v>
      </c>
      <c r="E71" s="16" t="s">
        <v>20471</v>
      </c>
      <c r="F71" s="13" t="s">
        <v>20363</v>
      </c>
      <c r="G71" s="14" t="n">
        <f aca="false">COUNTIFS(カード一覧!$G$2:$G$3170,"*医学各論 "&amp;D71&amp;"（*",カード一覧!$N$2:$N$3170,"&lt;&gt;retired")</f>
        <v>0</v>
      </c>
      <c r="H71" s="14" t="str">
        <f aca="false">IF(G71&gt;0,"あり","なし")</f>
        <v>なし</v>
      </c>
    </row>
    <row r="72" customFormat="false" ht="29.85" hidden="false" customHeight="false" outlineLevel="0" collapsed="false">
      <c r="A72" s="13" t="s">
        <v>18</v>
      </c>
      <c r="B72" s="16" t="s">
        <v>19</v>
      </c>
      <c r="C72" s="16" t="s">
        <v>20413</v>
      </c>
      <c r="D72" s="13" t="s">
        <v>20472</v>
      </c>
      <c r="E72" s="16" t="s">
        <v>20473</v>
      </c>
      <c r="F72" s="13" t="s">
        <v>20363</v>
      </c>
      <c r="G72" s="14" t="n">
        <f aca="false">COUNTIFS(カード一覧!$G$2:$G$3170,"*医学各論 "&amp;D72&amp;"（*",カード一覧!$N$2:$N$3170,"&lt;&gt;retired")</f>
        <v>0</v>
      </c>
      <c r="H72" s="14" t="str">
        <f aca="false">IF(G72&gt;0,"あり","なし")</f>
        <v>なし</v>
      </c>
    </row>
    <row r="73" customFormat="false" ht="29.85" hidden="false" customHeight="false" outlineLevel="0" collapsed="false">
      <c r="A73" s="13" t="s">
        <v>18</v>
      </c>
      <c r="B73" s="16" t="s">
        <v>19</v>
      </c>
      <c r="C73" s="16" t="s">
        <v>20413</v>
      </c>
      <c r="D73" s="13" t="s">
        <v>20474</v>
      </c>
      <c r="E73" s="16" t="s">
        <v>20475</v>
      </c>
      <c r="F73" s="13" t="s">
        <v>20363</v>
      </c>
      <c r="G73" s="14" t="n">
        <f aca="false">COUNTIFS(カード一覧!$G$2:$G$3170,"*医学各論 "&amp;D73&amp;"（*",カード一覧!$N$2:$N$3170,"&lt;&gt;retired")</f>
        <v>0</v>
      </c>
      <c r="H73" s="14" t="str">
        <f aca="false">IF(G73&gt;0,"あり","なし")</f>
        <v>なし</v>
      </c>
    </row>
    <row r="74" customFormat="false" ht="29.85" hidden="false" customHeight="false" outlineLevel="0" collapsed="false">
      <c r="A74" s="13" t="s">
        <v>18</v>
      </c>
      <c r="B74" s="16" t="s">
        <v>19</v>
      </c>
      <c r="C74" s="16" t="s">
        <v>20413</v>
      </c>
      <c r="D74" s="13" t="s">
        <v>20476</v>
      </c>
      <c r="E74" s="16" t="s">
        <v>20477</v>
      </c>
      <c r="F74" s="13" t="s">
        <v>20363</v>
      </c>
      <c r="G74" s="14" t="n">
        <f aca="false">COUNTIFS(カード一覧!$G$2:$G$3170,"*医学各論 "&amp;D74&amp;"（*",カード一覧!$N$2:$N$3170,"&lt;&gt;retired")</f>
        <v>2</v>
      </c>
      <c r="H74" s="14" t="str">
        <f aca="false">IF(G74&gt;0,"あり","なし")</f>
        <v>あり</v>
      </c>
    </row>
    <row r="75" customFormat="false" ht="29.85" hidden="false" customHeight="false" outlineLevel="0" collapsed="false">
      <c r="A75" s="13" t="s">
        <v>18</v>
      </c>
      <c r="B75" s="16" t="s">
        <v>19</v>
      </c>
      <c r="C75" s="16" t="s">
        <v>20478</v>
      </c>
      <c r="D75" s="13" t="s">
        <v>20479</v>
      </c>
      <c r="E75" s="15" t="s">
        <v>20480</v>
      </c>
      <c r="F75" s="13" t="s">
        <v>20334</v>
      </c>
      <c r="G75" s="14" t="n">
        <f aca="false">COUNTIFS(カード一覧!$G$2:$G$3170,"*医学各論 "&amp;D75&amp;"（*",カード一覧!$N$2:$N$3170,"&lt;&gt;retired")</f>
        <v>0</v>
      </c>
      <c r="H75" s="14" t="str">
        <f aca="false">IF(G75&gt;0,"あり","なし")</f>
        <v>なし</v>
      </c>
    </row>
    <row r="76" customFormat="false" ht="29.85" hidden="false" customHeight="false" outlineLevel="0" collapsed="false">
      <c r="A76" s="13" t="s">
        <v>18</v>
      </c>
      <c r="B76" s="16" t="s">
        <v>19</v>
      </c>
      <c r="C76" s="16" t="s">
        <v>20478</v>
      </c>
      <c r="D76" s="13" t="s">
        <v>20481</v>
      </c>
      <c r="E76" s="15" t="s">
        <v>20482</v>
      </c>
      <c r="F76" s="13" t="s">
        <v>20340</v>
      </c>
      <c r="G76" s="14" t="n">
        <f aca="false">COUNTIFS(カード一覧!$G$2:$G$3170,"*医学各論 "&amp;D76&amp;"（*",カード一覧!$N$2:$N$3170,"&lt;&gt;retired")</f>
        <v>0</v>
      </c>
      <c r="H76" s="14" t="str">
        <f aca="false">IF(G76&gt;0,"あり","なし")</f>
        <v>なし</v>
      </c>
    </row>
    <row r="77" customFormat="false" ht="29.85" hidden="false" customHeight="false" outlineLevel="0" collapsed="false">
      <c r="A77" s="13" t="s">
        <v>18</v>
      </c>
      <c r="B77" s="16" t="s">
        <v>19</v>
      </c>
      <c r="C77" s="16" t="s">
        <v>20478</v>
      </c>
      <c r="D77" s="13" t="s">
        <v>20483</v>
      </c>
      <c r="E77" s="15" t="s">
        <v>20484</v>
      </c>
      <c r="F77" s="13" t="s">
        <v>20340</v>
      </c>
      <c r="G77" s="14" t="n">
        <f aca="false">COUNTIFS(カード一覧!$G$2:$G$3170,"*医学各論 "&amp;D77&amp;"（*",カード一覧!$N$2:$N$3170,"&lt;&gt;retired")</f>
        <v>0</v>
      </c>
      <c r="H77" s="14" t="str">
        <f aca="false">IF(G77&gt;0,"あり","なし")</f>
        <v>なし</v>
      </c>
    </row>
    <row r="78" customFormat="false" ht="29.85" hidden="false" customHeight="false" outlineLevel="0" collapsed="false">
      <c r="A78" s="13" t="s">
        <v>18</v>
      </c>
      <c r="B78" s="16" t="s">
        <v>19</v>
      </c>
      <c r="C78" s="16" t="s">
        <v>20478</v>
      </c>
      <c r="D78" s="13" t="s">
        <v>20485</v>
      </c>
      <c r="E78" s="15" t="s">
        <v>20486</v>
      </c>
      <c r="F78" s="13" t="s">
        <v>20363</v>
      </c>
      <c r="G78" s="14" t="n">
        <f aca="false">COUNTIFS(カード一覧!$G$2:$G$3170,"*医学各論 "&amp;D78&amp;"（*",カード一覧!$N$2:$N$3170,"&lt;&gt;retired")</f>
        <v>0</v>
      </c>
      <c r="H78" s="14" t="str">
        <f aca="false">IF(G78&gt;0,"あり","なし")</f>
        <v>なし</v>
      </c>
    </row>
    <row r="79" customFormat="false" ht="29.85" hidden="false" customHeight="false" outlineLevel="0" collapsed="false">
      <c r="A79" s="13" t="s">
        <v>18</v>
      </c>
      <c r="B79" s="16" t="s">
        <v>19</v>
      </c>
      <c r="C79" s="16" t="s">
        <v>20478</v>
      </c>
      <c r="D79" s="13" t="s">
        <v>20487</v>
      </c>
      <c r="E79" s="16" t="s">
        <v>20488</v>
      </c>
      <c r="F79" s="13" t="s">
        <v>20340</v>
      </c>
      <c r="G79" s="14" t="n">
        <f aca="false">COUNTIFS(カード一覧!$G$2:$G$3170,"*医学各論 "&amp;D79&amp;"（*",カード一覧!$N$2:$N$3170,"&lt;&gt;retired")</f>
        <v>0</v>
      </c>
      <c r="H79" s="14" t="str">
        <f aca="false">IF(G79&gt;0,"あり","なし")</f>
        <v>なし</v>
      </c>
    </row>
    <row r="80" customFormat="false" ht="29.85" hidden="false" customHeight="false" outlineLevel="0" collapsed="false">
      <c r="A80" s="13" t="s">
        <v>18</v>
      </c>
      <c r="B80" s="16" t="s">
        <v>19</v>
      </c>
      <c r="C80" s="16" t="s">
        <v>20478</v>
      </c>
      <c r="D80" s="13" t="s">
        <v>20489</v>
      </c>
      <c r="E80" s="16" t="s">
        <v>8635</v>
      </c>
      <c r="F80" s="13" t="s">
        <v>20363</v>
      </c>
      <c r="G80" s="14" t="n">
        <f aca="false">COUNTIFS(カード一覧!$G$2:$G$3170,"*医学各論 "&amp;D80&amp;"（*",カード一覧!$N$2:$N$3170,"&lt;&gt;retired")</f>
        <v>0</v>
      </c>
      <c r="H80" s="14" t="str">
        <f aca="false">IF(G80&gt;0,"あり","なし")</f>
        <v>なし</v>
      </c>
    </row>
    <row r="81" customFormat="false" ht="29.85" hidden="false" customHeight="false" outlineLevel="0" collapsed="false">
      <c r="A81" s="13" t="s">
        <v>18</v>
      </c>
      <c r="B81" s="16" t="s">
        <v>19</v>
      </c>
      <c r="C81" s="16" t="s">
        <v>20478</v>
      </c>
      <c r="D81" s="13" t="s">
        <v>20490</v>
      </c>
      <c r="E81" s="16" t="s">
        <v>20491</v>
      </c>
      <c r="F81" s="13" t="s">
        <v>20340</v>
      </c>
      <c r="G81" s="14" t="n">
        <f aca="false">COUNTIFS(カード一覧!$G$2:$G$3170,"*医学各論 "&amp;D81&amp;"（*",カード一覧!$N$2:$N$3170,"&lt;&gt;retired")</f>
        <v>0</v>
      </c>
      <c r="H81" s="14" t="str">
        <f aca="false">IF(G81&gt;0,"あり","なし")</f>
        <v>なし</v>
      </c>
    </row>
    <row r="82" customFormat="false" ht="29.85" hidden="false" customHeight="false" outlineLevel="0" collapsed="false">
      <c r="A82" s="13" t="s">
        <v>18</v>
      </c>
      <c r="B82" s="16" t="s">
        <v>19</v>
      </c>
      <c r="C82" s="16" t="s">
        <v>20478</v>
      </c>
      <c r="D82" s="13" t="s">
        <v>20492</v>
      </c>
      <c r="E82" s="16" t="s">
        <v>20493</v>
      </c>
      <c r="F82" s="13" t="s">
        <v>20363</v>
      </c>
      <c r="G82" s="14" t="n">
        <f aca="false">COUNTIFS(カード一覧!$G$2:$G$3170,"*医学各論 "&amp;D82&amp;"（*",カード一覧!$N$2:$N$3170,"&lt;&gt;retired")</f>
        <v>0</v>
      </c>
      <c r="H82" s="14" t="str">
        <f aca="false">IF(G82&gt;0,"あり","なし")</f>
        <v>なし</v>
      </c>
    </row>
    <row r="83" customFormat="false" ht="29.85" hidden="false" customHeight="false" outlineLevel="0" collapsed="false">
      <c r="A83" s="13" t="s">
        <v>18</v>
      </c>
      <c r="B83" s="16" t="s">
        <v>19</v>
      </c>
      <c r="C83" s="16" t="s">
        <v>20478</v>
      </c>
      <c r="D83" s="13" t="s">
        <v>20494</v>
      </c>
      <c r="E83" s="16" t="s">
        <v>20495</v>
      </c>
      <c r="F83" s="13" t="s">
        <v>20334</v>
      </c>
      <c r="G83" s="14" t="n">
        <f aca="false">COUNTIFS(カード一覧!$G$2:$G$3170,"*医学各論 "&amp;D83&amp;"（*",カード一覧!$N$2:$N$3170,"&lt;&gt;retired")</f>
        <v>0</v>
      </c>
      <c r="H83" s="14" t="str">
        <f aca="false">IF(G83&gt;0,"あり","なし")</f>
        <v>なし</v>
      </c>
    </row>
    <row r="84" customFormat="false" ht="44" hidden="false" customHeight="false" outlineLevel="0" collapsed="false">
      <c r="A84" s="13" t="s">
        <v>20</v>
      </c>
      <c r="B84" s="16" t="s">
        <v>21</v>
      </c>
      <c r="C84" s="16" t="s">
        <v>20496</v>
      </c>
      <c r="D84" s="13" t="s">
        <v>20497</v>
      </c>
      <c r="E84" s="15" t="s">
        <v>13703</v>
      </c>
      <c r="F84" s="13" t="s">
        <v>20334</v>
      </c>
      <c r="G84" s="14" t="n">
        <f aca="false">COUNTIFS(カード一覧!$G$2:$G$3170,"*医学各論 "&amp;D84&amp;"（*",カード一覧!$N$2:$N$3170,"&lt;&gt;retired")</f>
        <v>8</v>
      </c>
      <c r="H84" s="14" t="str">
        <f aca="false">IF(G84&gt;0,"あり","なし")</f>
        <v>あり</v>
      </c>
    </row>
    <row r="85" customFormat="false" ht="44" hidden="false" customHeight="false" outlineLevel="0" collapsed="false">
      <c r="A85" s="13" t="s">
        <v>20</v>
      </c>
      <c r="B85" s="16" t="s">
        <v>21</v>
      </c>
      <c r="C85" s="16" t="s">
        <v>20496</v>
      </c>
      <c r="D85" s="13" t="s">
        <v>20498</v>
      </c>
      <c r="E85" s="16" t="s">
        <v>13756</v>
      </c>
      <c r="F85" s="13" t="s">
        <v>20334</v>
      </c>
      <c r="G85" s="14" t="n">
        <f aca="false">COUNTIFS(カード一覧!$G$2:$G$3170,"*医学各論 "&amp;D85&amp;"（*",カード一覧!$N$2:$N$3170,"&lt;&gt;retired")</f>
        <v>3</v>
      </c>
      <c r="H85" s="14" t="str">
        <f aca="false">IF(G85&gt;0,"あり","なし")</f>
        <v>あり</v>
      </c>
    </row>
    <row r="86" customFormat="false" ht="44" hidden="false" customHeight="false" outlineLevel="0" collapsed="false">
      <c r="A86" s="13" t="s">
        <v>20</v>
      </c>
      <c r="B86" s="16" t="s">
        <v>21</v>
      </c>
      <c r="C86" s="16" t="s">
        <v>20496</v>
      </c>
      <c r="D86" s="13" t="s">
        <v>20499</v>
      </c>
      <c r="E86" s="15" t="s">
        <v>13779</v>
      </c>
      <c r="F86" s="13" t="s">
        <v>20334</v>
      </c>
      <c r="G86" s="14" t="n">
        <f aca="false">COUNTIFS(カード一覧!$G$2:$G$3170,"*医学各論 "&amp;D86&amp;"（*",カード一覧!$N$2:$N$3170,"&lt;&gt;retired")</f>
        <v>2</v>
      </c>
      <c r="H86" s="14" t="str">
        <f aca="false">IF(G86&gt;0,"あり","なし")</f>
        <v>あり</v>
      </c>
    </row>
    <row r="87" customFormat="false" ht="44" hidden="false" customHeight="false" outlineLevel="0" collapsed="false">
      <c r="A87" s="13" t="s">
        <v>20</v>
      </c>
      <c r="B87" s="16" t="s">
        <v>21</v>
      </c>
      <c r="C87" s="16" t="s">
        <v>20496</v>
      </c>
      <c r="D87" s="13" t="s">
        <v>20500</v>
      </c>
      <c r="E87" s="16" t="s">
        <v>13792</v>
      </c>
      <c r="F87" s="13" t="s">
        <v>20340</v>
      </c>
      <c r="G87" s="14" t="n">
        <f aca="false">COUNTIFS(カード一覧!$G$2:$G$3170,"*医学各論 "&amp;D87&amp;"（*",カード一覧!$N$2:$N$3170,"&lt;&gt;retired")</f>
        <v>2</v>
      </c>
      <c r="H87" s="14" t="str">
        <f aca="false">IF(G87&gt;0,"あり","なし")</f>
        <v>あり</v>
      </c>
    </row>
    <row r="88" customFormat="false" ht="44" hidden="false" customHeight="false" outlineLevel="0" collapsed="false">
      <c r="A88" s="13" t="s">
        <v>20</v>
      </c>
      <c r="B88" s="16" t="s">
        <v>21</v>
      </c>
      <c r="C88" s="16" t="s">
        <v>20496</v>
      </c>
      <c r="D88" s="13" t="s">
        <v>20501</v>
      </c>
      <c r="E88" s="15" t="s">
        <v>20502</v>
      </c>
      <c r="F88" s="13" t="s">
        <v>20334</v>
      </c>
      <c r="G88" s="14" t="n">
        <f aca="false">COUNTIFS(カード一覧!$G$2:$G$3170,"*医学各論 "&amp;D88&amp;"（*",カード一覧!$N$2:$N$3170,"&lt;&gt;retired")</f>
        <v>0</v>
      </c>
      <c r="H88" s="14" t="str">
        <f aca="false">IF(G88&gt;0,"あり","なし")</f>
        <v>なし</v>
      </c>
    </row>
    <row r="89" customFormat="false" ht="44" hidden="false" customHeight="false" outlineLevel="0" collapsed="false">
      <c r="A89" s="13" t="s">
        <v>20</v>
      </c>
      <c r="B89" s="16" t="s">
        <v>21</v>
      </c>
      <c r="C89" s="16" t="s">
        <v>20496</v>
      </c>
      <c r="D89" s="13" t="s">
        <v>20503</v>
      </c>
      <c r="E89" s="16" t="s">
        <v>20504</v>
      </c>
      <c r="F89" s="13" t="s">
        <v>20334</v>
      </c>
      <c r="G89" s="14" t="n">
        <f aca="false">COUNTIFS(カード一覧!$G$2:$G$3170,"*医学各論 "&amp;D89&amp;"（*",カード一覧!$N$2:$N$3170,"&lt;&gt;retired")</f>
        <v>0</v>
      </c>
      <c r="H89" s="14" t="str">
        <f aca="false">IF(G89&gt;0,"あり","なし")</f>
        <v>なし</v>
      </c>
    </row>
    <row r="90" customFormat="false" ht="44" hidden="false" customHeight="false" outlineLevel="0" collapsed="false">
      <c r="A90" s="13" t="s">
        <v>20</v>
      </c>
      <c r="B90" s="16" t="s">
        <v>21</v>
      </c>
      <c r="C90" s="16" t="s">
        <v>20496</v>
      </c>
      <c r="D90" s="13" t="s">
        <v>20505</v>
      </c>
      <c r="E90" s="16" t="s">
        <v>20506</v>
      </c>
      <c r="F90" s="13" t="s">
        <v>20334</v>
      </c>
      <c r="G90" s="14" t="n">
        <f aca="false">COUNTIFS(カード一覧!$G$2:$G$3170,"*医学各論 "&amp;D90&amp;"（*",カード一覧!$N$2:$N$3170,"&lt;&gt;retired")</f>
        <v>0</v>
      </c>
      <c r="H90" s="14" t="str">
        <f aca="false">IF(G90&gt;0,"あり","なし")</f>
        <v>なし</v>
      </c>
    </row>
    <row r="91" customFormat="false" ht="44" hidden="false" customHeight="false" outlineLevel="0" collapsed="false">
      <c r="A91" s="13" t="s">
        <v>20</v>
      </c>
      <c r="B91" s="16" t="s">
        <v>21</v>
      </c>
      <c r="C91" s="16" t="s">
        <v>20496</v>
      </c>
      <c r="D91" s="13" t="s">
        <v>20507</v>
      </c>
      <c r="E91" s="16" t="s">
        <v>20508</v>
      </c>
      <c r="F91" s="13" t="s">
        <v>20334</v>
      </c>
      <c r="G91" s="14" t="n">
        <f aca="false">COUNTIFS(カード一覧!$G$2:$G$3170,"*医学各論 "&amp;D91&amp;"（*",カード一覧!$N$2:$N$3170,"&lt;&gt;retired")</f>
        <v>0</v>
      </c>
      <c r="H91" s="14" t="str">
        <f aca="false">IF(G91&gt;0,"あり","なし")</f>
        <v>なし</v>
      </c>
    </row>
    <row r="92" customFormat="false" ht="44" hidden="false" customHeight="false" outlineLevel="0" collapsed="false">
      <c r="A92" s="13" t="s">
        <v>20</v>
      </c>
      <c r="B92" s="16" t="s">
        <v>21</v>
      </c>
      <c r="C92" s="16" t="s">
        <v>20496</v>
      </c>
      <c r="D92" s="13" t="s">
        <v>20509</v>
      </c>
      <c r="E92" s="16" t="s">
        <v>20510</v>
      </c>
      <c r="F92" s="13" t="s">
        <v>20340</v>
      </c>
      <c r="G92" s="14" t="n">
        <f aca="false">COUNTIFS(カード一覧!$G$2:$G$3170,"*医学各論 "&amp;D92&amp;"（*",カード一覧!$N$2:$N$3170,"&lt;&gt;retired")</f>
        <v>0</v>
      </c>
      <c r="H92" s="14" t="str">
        <f aca="false">IF(G92&gt;0,"あり","なし")</f>
        <v>なし</v>
      </c>
    </row>
    <row r="93" customFormat="false" ht="44" hidden="false" customHeight="false" outlineLevel="0" collapsed="false">
      <c r="A93" s="13" t="s">
        <v>20</v>
      </c>
      <c r="B93" s="16" t="s">
        <v>21</v>
      </c>
      <c r="C93" s="16" t="s">
        <v>20496</v>
      </c>
      <c r="D93" s="13" t="s">
        <v>20511</v>
      </c>
      <c r="E93" s="16" t="s">
        <v>20512</v>
      </c>
      <c r="F93" s="13" t="s">
        <v>20363</v>
      </c>
      <c r="G93" s="14" t="n">
        <f aca="false">COUNTIFS(カード一覧!$G$2:$G$3170,"*医学各論 "&amp;D93&amp;"（*",カード一覧!$N$2:$N$3170,"&lt;&gt;retired")</f>
        <v>0</v>
      </c>
      <c r="H93" s="14" t="str">
        <f aca="false">IF(G93&gt;0,"あり","なし")</f>
        <v>なし</v>
      </c>
    </row>
    <row r="94" customFormat="false" ht="15" hidden="false" customHeight="false" outlineLevel="0" collapsed="false">
      <c r="A94" s="13" t="s">
        <v>20</v>
      </c>
      <c r="B94" s="16" t="s">
        <v>21</v>
      </c>
      <c r="C94" s="16" t="s">
        <v>20513</v>
      </c>
      <c r="D94" s="13" t="s">
        <v>20514</v>
      </c>
      <c r="E94" s="16" t="s">
        <v>20515</v>
      </c>
      <c r="F94" s="13" t="s">
        <v>20334</v>
      </c>
      <c r="G94" s="14" t="n">
        <f aca="false">COUNTIFS(カード一覧!$G$2:$G$3170,"*医学各論 "&amp;D94&amp;"（*",カード一覧!$N$2:$N$3170,"&lt;&gt;retired")</f>
        <v>0</v>
      </c>
      <c r="H94" s="14" t="str">
        <f aca="false">IF(G94&gt;0,"あり","なし")</f>
        <v>なし</v>
      </c>
    </row>
    <row r="95" customFormat="false" ht="15" hidden="false" customHeight="false" outlineLevel="0" collapsed="false">
      <c r="A95" s="13" t="s">
        <v>20</v>
      </c>
      <c r="B95" s="16" t="s">
        <v>21</v>
      </c>
      <c r="C95" s="16" t="s">
        <v>20513</v>
      </c>
      <c r="D95" s="13" t="s">
        <v>20516</v>
      </c>
      <c r="E95" s="16" t="s">
        <v>20517</v>
      </c>
      <c r="F95" s="13" t="s">
        <v>20334</v>
      </c>
      <c r="G95" s="14" t="n">
        <f aca="false">COUNTIFS(カード一覧!$G$2:$G$3170,"*医学各論 "&amp;D95&amp;"（*",カード一覧!$N$2:$N$3170,"&lt;&gt;retired")</f>
        <v>0</v>
      </c>
      <c r="H95" s="14" t="str">
        <f aca="false">IF(G95&gt;0,"あり","なし")</f>
        <v>なし</v>
      </c>
    </row>
    <row r="96" customFormat="false" ht="15" hidden="false" customHeight="false" outlineLevel="0" collapsed="false">
      <c r="A96" s="13" t="s">
        <v>20</v>
      </c>
      <c r="B96" s="16" t="s">
        <v>21</v>
      </c>
      <c r="C96" s="16" t="s">
        <v>20513</v>
      </c>
      <c r="D96" s="13" t="s">
        <v>20518</v>
      </c>
      <c r="E96" s="16" t="s">
        <v>20519</v>
      </c>
      <c r="F96" s="13" t="s">
        <v>20334</v>
      </c>
      <c r="G96" s="14" t="n">
        <f aca="false">COUNTIFS(カード一覧!$G$2:$G$3170,"*医学各論 "&amp;D96&amp;"（*",カード一覧!$N$2:$N$3170,"&lt;&gt;retired")</f>
        <v>0</v>
      </c>
      <c r="H96" s="14" t="str">
        <f aca="false">IF(G96&gt;0,"あり","なし")</f>
        <v>なし</v>
      </c>
    </row>
    <row r="97" customFormat="false" ht="15" hidden="false" customHeight="false" outlineLevel="0" collapsed="false">
      <c r="A97" s="13" t="s">
        <v>20</v>
      </c>
      <c r="B97" s="16" t="s">
        <v>21</v>
      </c>
      <c r="C97" s="16" t="s">
        <v>20513</v>
      </c>
      <c r="D97" s="13" t="s">
        <v>20520</v>
      </c>
      <c r="E97" s="16" t="s">
        <v>20521</v>
      </c>
      <c r="F97" s="13" t="s">
        <v>20334</v>
      </c>
      <c r="G97" s="14" t="n">
        <f aca="false">COUNTIFS(カード一覧!$G$2:$G$3170,"*医学各論 "&amp;D97&amp;"（*",カード一覧!$N$2:$N$3170,"&lt;&gt;retired")</f>
        <v>0</v>
      </c>
      <c r="H97" s="14" t="str">
        <f aca="false">IF(G97&gt;0,"あり","なし")</f>
        <v>なし</v>
      </c>
    </row>
    <row r="98" customFormat="false" ht="15" hidden="false" customHeight="false" outlineLevel="0" collapsed="false">
      <c r="A98" s="13" t="s">
        <v>20</v>
      </c>
      <c r="B98" s="16" t="s">
        <v>21</v>
      </c>
      <c r="C98" s="16" t="s">
        <v>20513</v>
      </c>
      <c r="D98" s="13" t="s">
        <v>20522</v>
      </c>
      <c r="E98" s="16" t="s">
        <v>20523</v>
      </c>
      <c r="F98" s="13" t="s">
        <v>20334</v>
      </c>
      <c r="G98" s="14" t="n">
        <f aca="false">COUNTIFS(カード一覧!$G$2:$G$3170,"*医学各論 "&amp;D98&amp;"（*",カード一覧!$N$2:$N$3170,"&lt;&gt;retired")</f>
        <v>0</v>
      </c>
      <c r="H98" s="14" t="str">
        <f aca="false">IF(G98&gt;0,"あり","なし")</f>
        <v>なし</v>
      </c>
    </row>
    <row r="99" customFormat="false" ht="15" hidden="false" customHeight="false" outlineLevel="0" collapsed="false">
      <c r="A99" s="13" t="s">
        <v>20</v>
      </c>
      <c r="B99" s="16" t="s">
        <v>21</v>
      </c>
      <c r="C99" s="16" t="s">
        <v>20513</v>
      </c>
      <c r="D99" s="13" t="s">
        <v>20524</v>
      </c>
      <c r="E99" s="16" t="s">
        <v>20525</v>
      </c>
      <c r="F99" s="13" t="s">
        <v>20340</v>
      </c>
      <c r="G99" s="14" t="n">
        <f aca="false">COUNTIFS(カード一覧!$G$2:$G$3170,"*医学各論 "&amp;D99&amp;"（*",カード一覧!$N$2:$N$3170,"&lt;&gt;retired")</f>
        <v>0</v>
      </c>
      <c r="H99" s="14" t="str">
        <f aca="false">IF(G99&gt;0,"あり","なし")</f>
        <v>なし</v>
      </c>
    </row>
    <row r="100" customFormat="false" ht="15" hidden="false" customHeight="false" outlineLevel="0" collapsed="false">
      <c r="A100" s="13" t="s">
        <v>20</v>
      </c>
      <c r="B100" s="16" t="s">
        <v>21</v>
      </c>
      <c r="C100" s="16" t="s">
        <v>20513</v>
      </c>
      <c r="D100" s="13" t="s">
        <v>20526</v>
      </c>
      <c r="E100" s="16" t="s">
        <v>20527</v>
      </c>
      <c r="F100" s="13" t="s">
        <v>20340</v>
      </c>
      <c r="G100" s="14" t="n">
        <f aca="false">COUNTIFS(カード一覧!$G$2:$G$3170,"*医学各論 "&amp;D100&amp;"（*",カード一覧!$N$2:$N$3170,"&lt;&gt;retired")</f>
        <v>0</v>
      </c>
      <c r="H100" s="14" t="str">
        <f aca="false">IF(G100&gt;0,"あり","なし")</f>
        <v>なし</v>
      </c>
    </row>
    <row r="101" customFormat="false" ht="15" hidden="false" customHeight="false" outlineLevel="0" collapsed="false">
      <c r="A101" s="13" t="s">
        <v>20</v>
      </c>
      <c r="B101" s="16" t="s">
        <v>21</v>
      </c>
      <c r="C101" s="16" t="s">
        <v>20513</v>
      </c>
      <c r="D101" s="13" t="s">
        <v>20528</v>
      </c>
      <c r="E101" s="16" t="s">
        <v>20529</v>
      </c>
      <c r="F101" s="13" t="s">
        <v>20340</v>
      </c>
      <c r="G101" s="14" t="n">
        <f aca="false">COUNTIFS(カード一覧!$G$2:$G$3170,"*医学各論 "&amp;D101&amp;"（*",カード一覧!$N$2:$N$3170,"&lt;&gt;retired")</f>
        <v>0</v>
      </c>
      <c r="H101" s="14" t="str">
        <f aca="false">IF(G101&gt;0,"あり","なし")</f>
        <v>なし</v>
      </c>
    </row>
    <row r="102" customFormat="false" ht="29.85" hidden="false" customHeight="false" outlineLevel="0" collapsed="false">
      <c r="A102" s="13" t="s">
        <v>20</v>
      </c>
      <c r="B102" s="16" t="s">
        <v>21</v>
      </c>
      <c r="C102" s="16" t="s">
        <v>20530</v>
      </c>
      <c r="D102" s="13" t="s">
        <v>20531</v>
      </c>
      <c r="E102" s="16" t="s">
        <v>20532</v>
      </c>
      <c r="F102" s="13" t="s">
        <v>20334</v>
      </c>
      <c r="G102" s="14" t="n">
        <f aca="false">COUNTIFS(カード一覧!$G$2:$G$3170,"*医学各論 "&amp;D102&amp;"（*",カード一覧!$N$2:$N$3170,"&lt;&gt;retired")</f>
        <v>0</v>
      </c>
      <c r="H102" s="14" t="str">
        <f aca="false">IF(G102&gt;0,"あり","なし")</f>
        <v>なし</v>
      </c>
    </row>
    <row r="103" customFormat="false" ht="29.85" hidden="false" customHeight="false" outlineLevel="0" collapsed="false">
      <c r="A103" s="13" t="s">
        <v>20</v>
      </c>
      <c r="B103" s="16" t="s">
        <v>21</v>
      </c>
      <c r="C103" s="16" t="s">
        <v>20530</v>
      </c>
      <c r="D103" s="13" t="s">
        <v>20533</v>
      </c>
      <c r="E103" s="16" t="s">
        <v>20534</v>
      </c>
      <c r="F103" s="13" t="s">
        <v>20340</v>
      </c>
      <c r="G103" s="14" t="n">
        <f aca="false">COUNTIFS(カード一覧!$G$2:$G$3170,"*医学各論 "&amp;D103&amp;"（*",カード一覧!$N$2:$N$3170,"&lt;&gt;retired")</f>
        <v>0</v>
      </c>
      <c r="H103" s="14" t="str">
        <f aca="false">IF(G103&gt;0,"あり","なし")</f>
        <v>なし</v>
      </c>
    </row>
    <row r="104" customFormat="false" ht="29.85" hidden="false" customHeight="false" outlineLevel="0" collapsed="false">
      <c r="A104" s="13" t="s">
        <v>20</v>
      </c>
      <c r="B104" s="16" t="s">
        <v>21</v>
      </c>
      <c r="C104" s="16" t="s">
        <v>20530</v>
      </c>
      <c r="D104" s="13" t="s">
        <v>20535</v>
      </c>
      <c r="E104" s="16" t="s">
        <v>20536</v>
      </c>
      <c r="F104" s="13" t="s">
        <v>20340</v>
      </c>
      <c r="G104" s="14" t="n">
        <f aca="false">COUNTIFS(カード一覧!$G$2:$G$3170,"*医学各論 "&amp;D104&amp;"（*",カード一覧!$N$2:$N$3170,"&lt;&gt;retired")</f>
        <v>0</v>
      </c>
      <c r="H104" s="14" t="str">
        <f aca="false">IF(G104&gt;0,"あり","なし")</f>
        <v>なし</v>
      </c>
    </row>
    <row r="105" customFormat="false" ht="29.85" hidden="false" customHeight="false" outlineLevel="0" collapsed="false">
      <c r="A105" s="13" t="s">
        <v>20</v>
      </c>
      <c r="B105" s="16" t="s">
        <v>21</v>
      </c>
      <c r="C105" s="16" t="s">
        <v>20530</v>
      </c>
      <c r="D105" s="13" t="s">
        <v>20537</v>
      </c>
      <c r="E105" s="16" t="s">
        <v>20538</v>
      </c>
      <c r="F105" s="13" t="s">
        <v>20340</v>
      </c>
      <c r="G105" s="14" t="n">
        <f aca="false">COUNTIFS(カード一覧!$G$2:$G$3170,"*医学各論 "&amp;D105&amp;"（*",カード一覧!$N$2:$N$3170,"&lt;&gt;retired")</f>
        <v>0</v>
      </c>
      <c r="H105" s="14" t="str">
        <f aca="false">IF(G105&gt;0,"あり","なし")</f>
        <v>なし</v>
      </c>
    </row>
    <row r="106" customFormat="false" ht="29.85" hidden="false" customHeight="false" outlineLevel="0" collapsed="false">
      <c r="A106" s="13" t="s">
        <v>20</v>
      </c>
      <c r="B106" s="16" t="s">
        <v>21</v>
      </c>
      <c r="C106" s="16" t="s">
        <v>20530</v>
      </c>
      <c r="D106" s="13" t="s">
        <v>20539</v>
      </c>
      <c r="E106" s="16" t="s">
        <v>20540</v>
      </c>
      <c r="F106" s="13" t="s">
        <v>20340</v>
      </c>
      <c r="G106" s="14" t="n">
        <f aca="false">COUNTIFS(カード一覧!$G$2:$G$3170,"*医学各論 "&amp;D106&amp;"（*",カード一覧!$N$2:$N$3170,"&lt;&gt;retired")</f>
        <v>0</v>
      </c>
      <c r="H106" s="14" t="str">
        <f aca="false">IF(G106&gt;0,"あり","なし")</f>
        <v>なし</v>
      </c>
    </row>
    <row r="107" customFormat="false" ht="29.85" hidden="false" customHeight="false" outlineLevel="0" collapsed="false">
      <c r="A107" s="13" t="s">
        <v>20</v>
      </c>
      <c r="B107" s="16" t="s">
        <v>21</v>
      </c>
      <c r="C107" s="16" t="s">
        <v>20530</v>
      </c>
      <c r="D107" s="13" t="s">
        <v>20541</v>
      </c>
      <c r="E107" s="16" t="s">
        <v>20542</v>
      </c>
      <c r="F107" s="13" t="s">
        <v>20334</v>
      </c>
      <c r="G107" s="14" t="n">
        <f aca="false">COUNTIFS(カード一覧!$G$2:$G$3170,"*医学各論 "&amp;D107&amp;"（*",カード一覧!$N$2:$N$3170,"&lt;&gt;retired")</f>
        <v>0</v>
      </c>
      <c r="H107" s="14" t="str">
        <f aca="false">IF(G107&gt;0,"あり","なし")</f>
        <v>なし</v>
      </c>
    </row>
    <row r="108" customFormat="false" ht="29.85" hidden="false" customHeight="false" outlineLevel="0" collapsed="false">
      <c r="A108" s="13" t="s">
        <v>20</v>
      </c>
      <c r="B108" s="16" t="s">
        <v>21</v>
      </c>
      <c r="C108" s="16" t="s">
        <v>20530</v>
      </c>
      <c r="D108" s="13" t="s">
        <v>20543</v>
      </c>
      <c r="E108" s="16" t="s">
        <v>20544</v>
      </c>
      <c r="F108" s="13" t="s">
        <v>20334</v>
      </c>
      <c r="G108" s="14" t="n">
        <f aca="false">COUNTIFS(カード一覧!$G$2:$G$3170,"*医学各論 "&amp;D108&amp;"（*",カード一覧!$N$2:$N$3170,"&lt;&gt;retired")</f>
        <v>0</v>
      </c>
      <c r="H108" s="14" t="str">
        <f aca="false">IF(G108&gt;0,"あり","なし")</f>
        <v>なし</v>
      </c>
    </row>
    <row r="109" customFormat="false" ht="44" hidden="false" customHeight="false" outlineLevel="0" collapsed="false">
      <c r="A109" s="13" t="s">
        <v>20</v>
      </c>
      <c r="B109" s="16" t="s">
        <v>21</v>
      </c>
      <c r="C109" s="16" t="s">
        <v>20530</v>
      </c>
      <c r="D109" s="13" t="s">
        <v>20545</v>
      </c>
      <c r="E109" s="16" t="s">
        <v>20546</v>
      </c>
      <c r="F109" s="13" t="s">
        <v>20340</v>
      </c>
      <c r="G109" s="14" t="n">
        <f aca="false">COUNTIFS(カード一覧!$G$2:$G$3170,"*医学各論 "&amp;D109&amp;"（*",カード一覧!$N$2:$N$3170,"&lt;&gt;retired")</f>
        <v>0</v>
      </c>
      <c r="H109" s="14" t="str">
        <f aca="false">IF(G109&gt;0,"あり","なし")</f>
        <v>なし</v>
      </c>
    </row>
    <row r="110" customFormat="false" ht="29.85" hidden="false" customHeight="false" outlineLevel="0" collapsed="false">
      <c r="A110" s="13" t="s">
        <v>20</v>
      </c>
      <c r="B110" s="16" t="s">
        <v>21</v>
      </c>
      <c r="C110" s="16" t="s">
        <v>20530</v>
      </c>
      <c r="D110" s="13" t="s">
        <v>20547</v>
      </c>
      <c r="E110" s="16" t="s">
        <v>20548</v>
      </c>
      <c r="F110" s="13" t="s">
        <v>20340</v>
      </c>
      <c r="G110" s="14" t="n">
        <f aca="false">COUNTIFS(カード一覧!$G$2:$G$3170,"*医学各論 "&amp;D110&amp;"（*",カード一覧!$N$2:$N$3170,"&lt;&gt;retired")</f>
        <v>0</v>
      </c>
      <c r="H110" s="14" t="str">
        <f aca="false">IF(G110&gt;0,"あり","なし")</f>
        <v>なし</v>
      </c>
    </row>
    <row r="111" customFormat="false" ht="29.85" hidden="false" customHeight="false" outlineLevel="0" collapsed="false">
      <c r="A111" s="13" t="s">
        <v>20</v>
      </c>
      <c r="B111" s="16" t="s">
        <v>21</v>
      </c>
      <c r="C111" s="16" t="s">
        <v>20549</v>
      </c>
      <c r="D111" s="13" t="s">
        <v>20550</v>
      </c>
      <c r="E111" s="16" t="s">
        <v>20551</v>
      </c>
      <c r="F111" s="13" t="s">
        <v>20334</v>
      </c>
      <c r="G111" s="14" t="n">
        <f aca="false">COUNTIFS(カード一覧!$G$2:$G$3170,"*医学各論 "&amp;D111&amp;"（*",カード一覧!$N$2:$N$3170,"&lt;&gt;retired")</f>
        <v>0</v>
      </c>
      <c r="H111" s="14" t="str">
        <f aca="false">IF(G111&gt;0,"あり","なし")</f>
        <v>なし</v>
      </c>
    </row>
    <row r="112" customFormat="false" ht="29.85" hidden="false" customHeight="false" outlineLevel="0" collapsed="false">
      <c r="A112" s="13" t="s">
        <v>20</v>
      </c>
      <c r="B112" s="16" t="s">
        <v>21</v>
      </c>
      <c r="C112" s="16" t="s">
        <v>20549</v>
      </c>
      <c r="D112" s="13" t="s">
        <v>20552</v>
      </c>
      <c r="E112" s="16" t="s">
        <v>20553</v>
      </c>
      <c r="F112" s="13" t="s">
        <v>20334</v>
      </c>
      <c r="G112" s="14" t="n">
        <f aca="false">COUNTIFS(カード一覧!$G$2:$G$3170,"*医学各論 "&amp;D112&amp;"（*",カード一覧!$N$2:$N$3170,"&lt;&gt;retired")</f>
        <v>0</v>
      </c>
      <c r="H112" s="14" t="str">
        <f aca="false">IF(G112&gt;0,"あり","なし")</f>
        <v>なし</v>
      </c>
    </row>
    <row r="113" customFormat="false" ht="29.85" hidden="false" customHeight="false" outlineLevel="0" collapsed="false">
      <c r="A113" s="13" t="s">
        <v>20</v>
      </c>
      <c r="B113" s="16" t="s">
        <v>21</v>
      </c>
      <c r="C113" s="16" t="s">
        <v>20549</v>
      </c>
      <c r="D113" s="13" t="s">
        <v>20554</v>
      </c>
      <c r="E113" s="16" t="s">
        <v>20555</v>
      </c>
      <c r="F113" s="13" t="s">
        <v>20334</v>
      </c>
      <c r="G113" s="14" t="n">
        <f aca="false">COUNTIFS(カード一覧!$G$2:$G$3170,"*医学各論 "&amp;D113&amp;"（*",カード一覧!$N$2:$N$3170,"&lt;&gt;retired")</f>
        <v>0</v>
      </c>
      <c r="H113" s="14" t="str">
        <f aca="false">IF(G113&gt;0,"あり","なし")</f>
        <v>なし</v>
      </c>
    </row>
    <row r="114" customFormat="false" ht="29.85" hidden="false" customHeight="false" outlineLevel="0" collapsed="false">
      <c r="A114" s="13" t="s">
        <v>20</v>
      </c>
      <c r="B114" s="16" t="s">
        <v>21</v>
      </c>
      <c r="C114" s="16" t="s">
        <v>20549</v>
      </c>
      <c r="D114" s="13" t="s">
        <v>20556</v>
      </c>
      <c r="E114" s="16" t="s">
        <v>4308</v>
      </c>
      <c r="F114" s="13" t="s">
        <v>20340</v>
      </c>
      <c r="G114" s="14" t="n">
        <f aca="false">COUNTIFS(カード一覧!$G$2:$G$3170,"*医学各論 "&amp;D114&amp;"（*",カード一覧!$N$2:$N$3170,"&lt;&gt;retired")</f>
        <v>0</v>
      </c>
      <c r="H114" s="14" t="str">
        <f aca="false">IF(G114&gt;0,"あり","なし")</f>
        <v>なし</v>
      </c>
    </row>
    <row r="115" customFormat="false" ht="29.85" hidden="false" customHeight="false" outlineLevel="0" collapsed="false">
      <c r="A115" s="13" t="s">
        <v>20</v>
      </c>
      <c r="B115" s="16" t="s">
        <v>21</v>
      </c>
      <c r="C115" s="16" t="s">
        <v>20549</v>
      </c>
      <c r="D115" s="13" t="s">
        <v>20557</v>
      </c>
      <c r="E115" s="16" t="s">
        <v>20558</v>
      </c>
      <c r="F115" s="13" t="s">
        <v>20340</v>
      </c>
      <c r="G115" s="14" t="n">
        <f aca="false">COUNTIFS(カード一覧!$G$2:$G$3170,"*医学各論 "&amp;D115&amp;"（*",カード一覧!$N$2:$N$3170,"&lt;&gt;retired")</f>
        <v>0</v>
      </c>
      <c r="H115" s="14" t="str">
        <f aca="false">IF(G115&gt;0,"あり","なし")</f>
        <v>なし</v>
      </c>
    </row>
    <row r="116" customFormat="false" ht="29.85" hidden="false" customHeight="false" outlineLevel="0" collapsed="false">
      <c r="A116" s="13" t="s">
        <v>20</v>
      </c>
      <c r="B116" s="16" t="s">
        <v>21</v>
      </c>
      <c r="C116" s="16" t="s">
        <v>20549</v>
      </c>
      <c r="D116" s="13" t="s">
        <v>20559</v>
      </c>
      <c r="E116" s="16" t="s">
        <v>20560</v>
      </c>
      <c r="F116" s="13" t="s">
        <v>20340</v>
      </c>
      <c r="G116" s="14" t="n">
        <f aca="false">COUNTIFS(カード一覧!$G$2:$G$3170,"*医学各論 "&amp;D116&amp;"（*",カード一覧!$N$2:$N$3170,"&lt;&gt;retired")</f>
        <v>0</v>
      </c>
      <c r="H116" s="14" t="str">
        <f aca="false">IF(G116&gt;0,"あり","なし")</f>
        <v>なし</v>
      </c>
    </row>
    <row r="117" customFormat="false" ht="29.85" hidden="false" customHeight="false" outlineLevel="0" collapsed="false">
      <c r="A117" s="13" t="s">
        <v>20</v>
      </c>
      <c r="B117" s="16" t="s">
        <v>21</v>
      </c>
      <c r="C117" s="16" t="s">
        <v>20549</v>
      </c>
      <c r="D117" s="13" t="s">
        <v>20561</v>
      </c>
      <c r="E117" s="16" t="s">
        <v>20562</v>
      </c>
      <c r="F117" s="13" t="s">
        <v>20363</v>
      </c>
      <c r="G117" s="14" t="n">
        <f aca="false">COUNTIFS(カード一覧!$G$2:$G$3170,"*医学各論 "&amp;D117&amp;"（*",カード一覧!$N$2:$N$3170,"&lt;&gt;retired")</f>
        <v>0</v>
      </c>
      <c r="H117" s="14" t="str">
        <f aca="false">IF(G117&gt;0,"あり","なし")</f>
        <v>なし</v>
      </c>
    </row>
    <row r="118" customFormat="false" ht="29.85" hidden="false" customHeight="false" outlineLevel="0" collapsed="false">
      <c r="A118" s="13" t="s">
        <v>20</v>
      </c>
      <c r="B118" s="16" t="s">
        <v>21</v>
      </c>
      <c r="C118" s="16" t="s">
        <v>20549</v>
      </c>
      <c r="D118" s="13" t="s">
        <v>20563</v>
      </c>
      <c r="E118" s="16" t="s">
        <v>20564</v>
      </c>
      <c r="F118" s="13" t="s">
        <v>20363</v>
      </c>
      <c r="G118" s="14" t="n">
        <f aca="false">COUNTIFS(カード一覧!$G$2:$G$3170,"*医学各論 "&amp;D118&amp;"（*",カード一覧!$N$2:$N$3170,"&lt;&gt;retired")</f>
        <v>0</v>
      </c>
      <c r="H118" s="14" t="str">
        <f aca="false">IF(G118&gt;0,"あり","なし")</f>
        <v>なし</v>
      </c>
    </row>
    <row r="119" customFormat="false" ht="29.85" hidden="false" customHeight="false" outlineLevel="0" collapsed="false">
      <c r="A119" s="13" t="s">
        <v>20</v>
      </c>
      <c r="B119" s="16" t="s">
        <v>21</v>
      </c>
      <c r="C119" s="16" t="s">
        <v>20549</v>
      </c>
      <c r="D119" s="13" t="s">
        <v>20565</v>
      </c>
      <c r="E119" s="16" t="s">
        <v>20566</v>
      </c>
      <c r="F119" s="13" t="s">
        <v>20363</v>
      </c>
      <c r="G119" s="14" t="n">
        <f aca="false">COUNTIFS(カード一覧!$G$2:$G$3170,"*医学各論 "&amp;D119&amp;"（*",カード一覧!$N$2:$N$3170,"&lt;&gt;retired")</f>
        <v>0</v>
      </c>
      <c r="H119" s="14" t="str">
        <f aca="false">IF(G119&gt;0,"あり","なし")</f>
        <v>なし</v>
      </c>
    </row>
    <row r="120" customFormat="false" ht="29.85" hidden="false" customHeight="false" outlineLevel="0" collapsed="false">
      <c r="A120" s="13" t="s">
        <v>20</v>
      </c>
      <c r="B120" s="16" t="s">
        <v>21</v>
      </c>
      <c r="C120" s="16" t="s">
        <v>20549</v>
      </c>
      <c r="D120" s="13" t="s">
        <v>20567</v>
      </c>
      <c r="E120" s="16" t="s">
        <v>20568</v>
      </c>
      <c r="F120" s="13" t="s">
        <v>20363</v>
      </c>
      <c r="G120" s="14" t="n">
        <f aca="false">COUNTIFS(カード一覧!$G$2:$G$3170,"*医学各論 "&amp;D120&amp;"（*",カード一覧!$N$2:$N$3170,"&lt;&gt;retired")</f>
        <v>0</v>
      </c>
      <c r="H120" s="14" t="str">
        <f aca="false">IF(G120&gt;0,"あり","なし")</f>
        <v>なし</v>
      </c>
    </row>
    <row r="121" customFormat="false" ht="29.85" hidden="false" customHeight="false" outlineLevel="0" collapsed="false">
      <c r="A121" s="13" t="s">
        <v>20</v>
      </c>
      <c r="B121" s="16" t="s">
        <v>21</v>
      </c>
      <c r="C121" s="16" t="s">
        <v>20549</v>
      </c>
      <c r="D121" s="13" t="s">
        <v>20569</v>
      </c>
      <c r="E121" s="16" t="s">
        <v>20570</v>
      </c>
      <c r="F121" s="13" t="s">
        <v>20363</v>
      </c>
      <c r="G121" s="14" t="n">
        <f aca="false">COUNTIFS(カード一覧!$G$2:$G$3170,"*医学各論 "&amp;D121&amp;"（*",カード一覧!$N$2:$N$3170,"&lt;&gt;retired")</f>
        <v>0</v>
      </c>
      <c r="H121" s="14" t="str">
        <f aca="false">IF(G121&gt;0,"あり","なし")</f>
        <v>なし</v>
      </c>
    </row>
    <row r="122" customFormat="false" ht="29.85" hidden="false" customHeight="false" outlineLevel="0" collapsed="false">
      <c r="A122" s="13" t="s">
        <v>20</v>
      </c>
      <c r="B122" s="16" t="s">
        <v>21</v>
      </c>
      <c r="C122" s="16" t="s">
        <v>20549</v>
      </c>
      <c r="D122" s="13" t="s">
        <v>20571</v>
      </c>
      <c r="E122" s="16" t="s">
        <v>20572</v>
      </c>
      <c r="F122" s="13" t="s">
        <v>20334</v>
      </c>
      <c r="G122" s="14" t="n">
        <f aca="false">COUNTIFS(カード一覧!$G$2:$G$3170,"*医学各論 "&amp;D122&amp;"（*",カード一覧!$N$2:$N$3170,"&lt;&gt;retired")</f>
        <v>0</v>
      </c>
      <c r="H122" s="14" t="str">
        <f aca="false">IF(G122&gt;0,"あり","なし")</f>
        <v>なし</v>
      </c>
    </row>
    <row r="123" customFormat="false" ht="29.85" hidden="false" customHeight="false" outlineLevel="0" collapsed="false">
      <c r="A123" s="13" t="s">
        <v>20</v>
      </c>
      <c r="B123" s="16" t="s">
        <v>21</v>
      </c>
      <c r="C123" s="16" t="s">
        <v>20573</v>
      </c>
      <c r="D123" s="13" t="s">
        <v>20574</v>
      </c>
      <c r="E123" s="16" t="s">
        <v>20575</v>
      </c>
      <c r="F123" s="13" t="s">
        <v>20334</v>
      </c>
      <c r="G123" s="14" t="n">
        <f aca="false">COUNTIFS(カード一覧!$G$2:$G$3170,"*医学各論 "&amp;D123&amp;"（*",カード一覧!$N$2:$N$3170,"&lt;&gt;retired")</f>
        <v>0</v>
      </c>
      <c r="H123" s="14" t="str">
        <f aca="false">IF(G123&gt;0,"あり","なし")</f>
        <v>なし</v>
      </c>
    </row>
    <row r="124" customFormat="false" ht="29.85" hidden="false" customHeight="false" outlineLevel="0" collapsed="false">
      <c r="A124" s="13" t="s">
        <v>20</v>
      </c>
      <c r="B124" s="16" t="s">
        <v>21</v>
      </c>
      <c r="C124" s="16" t="s">
        <v>20573</v>
      </c>
      <c r="D124" s="13" t="s">
        <v>20576</v>
      </c>
      <c r="E124" s="16" t="s">
        <v>20577</v>
      </c>
      <c r="F124" s="13" t="s">
        <v>20340</v>
      </c>
      <c r="G124" s="14" t="n">
        <f aca="false">COUNTIFS(カード一覧!$G$2:$G$3170,"*医学各論 "&amp;D124&amp;"（*",カード一覧!$N$2:$N$3170,"&lt;&gt;retired")</f>
        <v>0</v>
      </c>
      <c r="H124" s="14" t="str">
        <f aca="false">IF(G124&gt;0,"あり","なし")</f>
        <v>なし</v>
      </c>
    </row>
    <row r="125" customFormat="false" ht="29.85" hidden="false" customHeight="false" outlineLevel="0" collapsed="false">
      <c r="A125" s="13" t="s">
        <v>20</v>
      </c>
      <c r="B125" s="16" t="s">
        <v>21</v>
      </c>
      <c r="C125" s="16" t="s">
        <v>20573</v>
      </c>
      <c r="D125" s="13" t="s">
        <v>20578</v>
      </c>
      <c r="E125" s="16" t="s">
        <v>20579</v>
      </c>
      <c r="F125" s="13" t="s">
        <v>20363</v>
      </c>
      <c r="G125" s="14" t="n">
        <f aca="false">COUNTIFS(カード一覧!$G$2:$G$3170,"*医学各論 "&amp;D125&amp;"（*",カード一覧!$N$2:$N$3170,"&lt;&gt;retired")</f>
        <v>0</v>
      </c>
      <c r="H125" s="14" t="str">
        <f aca="false">IF(G125&gt;0,"あり","なし")</f>
        <v>なし</v>
      </c>
    </row>
    <row r="126" customFormat="false" ht="29.85" hidden="false" customHeight="false" outlineLevel="0" collapsed="false">
      <c r="A126" s="13" t="s">
        <v>20</v>
      </c>
      <c r="B126" s="16" t="s">
        <v>21</v>
      </c>
      <c r="C126" s="16" t="s">
        <v>20573</v>
      </c>
      <c r="D126" s="13" t="s">
        <v>20580</v>
      </c>
      <c r="E126" s="16" t="s">
        <v>20581</v>
      </c>
      <c r="F126" s="13" t="s">
        <v>20363</v>
      </c>
      <c r="G126" s="14" t="n">
        <f aca="false">COUNTIFS(カード一覧!$G$2:$G$3170,"*医学各論 "&amp;D126&amp;"（*",カード一覧!$N$2:$N$3170,"&lt;&gt;retired")</f>
        <v>0</v>
      </c>
      <c r="H126" s="14" t="str">
        <f aca="false">IF(G126&gt;0,"あり","なし")</f>
        <v>なし</v>
      </c>
    </row>
    <row r="127" customFormat="false" ht="29.85" hidden="false" customHeight="false" outlineLevel="0" collapsed="false">
      <c r="A127" s="13" t="s">
        <v>20</v>
      </c>
      <c r="B127" s="16" t="s">
        <v>21</v>
      </c>
      <c r="C127" s="16" t="s">
        <v>20573</v>
      </c>
      <c r="D127" s="13" t="s">
        <v>20582</v>
      </c>
      <c r="E127" s="16" t="s">
        <v>20583</v>
      </c>
      <c r="F127" s="13" t="s">
        <v>20334</v>
      </c>
      <c r="G127" s="14" t="n">
        <f aca="false">COUNTIFS(カード一覧!$G$2:$G$3170,"*医学各論 "&amp;D127&amp;"（*",カード一覧!$N$2:$N$3170,"&lt;&gt;retired")</f>
        <v>0</v>
      </c>
      <c r="H127" s="14" t="str">
        <f aca="false">IF(G127&gt;0,"あり","なし")</f>
        <v>なし</v>
      </c>
    </row>
    <row r="128" customFormat="false" ht="29.85" hidden="false" customHeight="false" outlineLevel="0" collapsed="false">
      <c r="A128" s="13" t="s">
        <v>20</v>
      </c>
      <c r="B128" s="16" t="s">
        <v>21</v>
      </c>
      <c r="C128" s="16" t="s">
        <v>20573</v>
      </c>
      <c r="D128" s="13" t="s">
        <v>20584</v>
      </c>
      <c r="E128" s="16" t="s">
        <v>20585</v>
      </c>
      <c r="F128" s="13" t="s">
        <v>20334</v>
      </c>
      <c r="G128" s="14" t="n">
        <f aca="false">COUNTIFS(カード一覧!$G$2:$G$3170,"*医学各論 "&amp;D128&amp;"（*",カード一覧!$N$2:$N$3170,"&lt;&gt;retired")</f>
        <v>0</v>
      </c>
      <c r="H128" s="14" t="str">
        <f aca="false">IF(G128&gt;0,"あり","なし")</f>
        <v>なし</v>
      </c>
    </row>
    <row r="129" customFormat="false" ht="29.85" hidden="false" customHeight="false" outlineLevel="0" collapsed="false">
      <c r="A129" s="13" t="s">
        <v>20</v>
      </c>
      <c r="B129" s="16" t="s">
        <v>21</v>
      </c>
      <c r="C129" s="16" t="s">
        <v>20573</v>
      </c>
      <c r="D129" s="13" t="s">
        <v>20586</v>
      </c>
      <c r="E129" s="16" t="s">
        <v>20587</v>
      </c>
      <c r="F129" s="13" t="s">
        <v>20340</v>
      </c>
      <c r="G129" s="14" t="n">
        <f aca="false">COUNTIFS(カード一覧!$G$2:$G$3170,"*医学各論 "&amp;D129&amp;"（*",カード一覧!$N$2:$N$3170,"&lt;&gt;retired")</f>
        <v>0</v>
      </c>
      <c r="H129" s="14" t="str">
        <f aca="false">IF(G129&gt;0,"あり","なし")</f>
        <v>なし</v>
      </c>
    </row>
    <row r="130" customFormat="false" ht="29.85" hidden="false" customHeight="false" outlineLevel="0" collapsed="false">
      <c r="A130" s="13" t="s">
        <v>20</v>
      </c>
      <c r="B130" s="16" t="s">
        <v>21</v>
      </c>
      <c r="C130" s="16" t="s">
        <v>20573</v>
      </c>
      <c r="D130" s="13" t="s">
        <v>20588</v>
      </c>
      <c r="E130" s="16" t="s">
        <v>20589</v>
      </c>
      <c r="F130" s="13" t="s">
        <v>20363</v>
      </c>
      <c r="G130" s="14" t="n">
        <f aca="false">COUNTIFS(カード一覧!$G$2:$G$3170,"*医学各論 "&amp;D130&amp;"（*",カード一覧!$N$2:$N$3170,"&lt;&gt;retired")</f>
        <v>0</v>
      </c>
      <c r="H130" s="14" t="str">
        <f aca="false">IF(G130&gt;0,"あり","なし")</f>
        <v>なし</v>
      </c>
    </row>
    <row r="131" customFormat="false" ht="29.85" hidden="false" customHeight="false" outlineLevel="0" collapsed="false">
      <c r="A131" s="13" t="s">
        <v>20</v>
      </c>
      <c r="B131" s="16" t="s">
        <v>21</v>
      </c>
      <c r="C131" s="16" t="s">
        <v>20573</v>
      </c>
      <c r="D131" s="13" t="s">
        <v>20590</v>
      </c>
      <c r="E131" s="15" t="s">
        <v>20591</v>
      </c>
      <c r="F131" s="13" t="s">
        <v>20363</v>
      </c>
      <c r="G131" s="14" t="n">
        <f aca="false">COUNTIFS(カード一覧!$G$2:$G$3170,"*医学各論 "&amp;D131&amp;"（*",カード一覧!$N$2:$N$3170,"&lt;&gt;retired")</f>
        <v>0</v>
      </c>
      <c r="H131" s="14" t="str">
        <f aca="false">IF(G131&gt;0,"あり","なし")</f>
        <v>なし</v>
      </c>
    </row>
    <row r="132" customFormat="false" ht="29.85" hidden="false" customHeight="false" outlineLevel="0" collapsed="false">
      <c r="A132" s="13" t="s">
        <v>20</v>
      </c>
      <c r="B132" s="16" t="s">
        <v>21</v>
      </c>
      <c r="C132" s="16" t="s">
        <v>20573</v>
      </c>
      <c r="D132" s="13" t="s">
        <v>20592</v>
      </c>
      <c r="E132" s="16" t="s">
        <v>20593</v>
      </c>
      <c r="F132" s="13" t="s">
        <v>20363</v>
      </c>
      <c r="G132" s="14" t="n">
        <f aca="false">COUNTIFS(カード一覧!$G$2:$G$3170,"*医学各論 "&amp;D132&amp;"（*",カード一覧!$N$2:$N$3170,"&lt;&gt;retired")</f>
        <v>0</v>
      </c>
      <c r="H132" s="14" t="str">
        <f aca="false">IF(G132&gt;0,"あり","なし")</f>
        <v>なし</v>
      </c>
    </row>
    <row r="133" customFormat="false" ht="29.85" hidden="false" customHeight="false" outlineLevel="0" collapsed="false">
      <c r="A133" s="13" t="s">
        <v>20</v>
      </c>
      <c r="B133" s="16" t="s">
        <v>21</v>
      </c>
      <c r="C133" s="16" t="s">
        <v>20573</v>
      </c>
      <c r="D133" s="13" t="s">
        <v>20594</v>
      </c>
      <c r="E133" s="16" t="s">
        <v>20595</v>
      </c>
      <c r="F133" s="13" t="s">
        <v>20363</v>
      </c>
      <c r="G133" s="14" t="n">
        <f aca="false">COUNTIFS(カード一覧!$G$2:$G$3170,"*医学各論 "&amp;D133&amp;"（*",カード一覧!$N$2:$N$3170,"&lt;&gt;retired")</f>
        <v>0</v>
      </c>
      <c r="H133" s="14" t="str">
        <f aca="false">IF(G133&gt;0,"あり","なし")</f>
        <v>なし</v>
      </c>
    </row>
    <row r="134" customFormat="false" ht="29.85" hidden="false" customHeight="false" outlineLevel="0" collapsed="false">
      <c r="A134" s="13" t="s">
        <v>20</v>
      </c>
      <c r="B134" s="16" t="s">
        <v>21</v>
      </c>
      <c r="C134" s="16" t="s">
        <v>20573</v>
      </c>
      <c r="D134" s="13" t="s">
        <v>20596</v>
      </c>
      <c r="E134" s="16" t="s">
        <v>20597</v>
      </c>
      <c r="F134" s="13" t="s">
        <v>20363</v>
      </c>
      <c r="G134" s="14" t="n">
        <f aca="false">COUNTIFS(カード一覧!$G$2:$G$3170,"*医学各論 "&amp;D134&amp;"（*",カード一覧!$N$2:$N$3170,"&lt;&gt;retired")</f>
        <v>0</v>
      </c>
      <c r="H134" s="14" t="str">
        <f aca="false">IF(G134&gt;0,"あり","なし")</f>
        <v>なし</v>
      </c>
    </row>
    <row r="135" customFormat="false" ht="29.85" hidden="false" customHeight="false" outlineLevel="0" collapsed="false">
      <c r="A135" s="13" t="s">
        <v>20</v>
      </c>
      <c r="B135" s="16" t="s">
        <v>21</v>
      </c>
      <c r="C135" s="16" t="s">
        <v>20598</v>
      </c>
      <c r="D135" s="13" t="s">
        <v>20599</v>
      </c>
      <c r="E135" s="16" t="s">
        <v>20600</v>
      </c>
      <c r="F135" s="13" t="s">
        <v>20340</v>
      </c>
      <c r="G135" s="14" t="n">
        <f aca="false">COUNTIFS(カード一覧!$G$2:$G$3170,"*医学各論 "&amp;D135&amp;"（*",カード一覧!$N$2:$N$3170,"&lt;&gt;retired")</f>
        <v>0</v>
      </c>
      <c r="H135" s="14" t="str">
        <f aca="false">IF(G135&gt;0,"あり","なし")</f>
        <v>なし</v>
      </c>
    </row>
    <row r="136" customFormat="false" ht="15" hidden="false" customHeight="false" outlineLevel="0" collapsed="false">
      <c r="A136" s="13" t="s">
        <v>20</v>
      </c>
      <c r="B136" s="16" t="s">
        <v>21</v>
      </c>
      <c r="C136" s="16" t="s">
        <v>20598</v>
      </c>
      <c r="D136" s="13" t="s">
        <v>20601</v>
      </c>
      <c r="E136" s="16" t="s">
        <v>20602</v>
      </c>
      <c r="F136" s="13" t="s">
        <v>20363</v>
      </c>
      <c r="G136" s="14" t="n">
        <f aca="false">COUNTIFS(カード一覧!$G$2:$G$3170,"*医学各論 "&amp;D136&amp;"（*",カード一覧!$N$2:$N$3170,"&lt;&gt;retired")</f>
        <v>0</v>
      </c>
      <c r="H136" s="14" t="str">
        <f aca="false">IF(G136&gt;0,"あり","なし")</f>
        <v>なし</v>
      </c>
    </row>
    <row r="137" customFormat="false" ht="29.85" hidden="false" customHeight="false" outlineLevel="0" collapsed="false">
      <c r="A137" s="13" t="s">
        <v>20</v>
      </c>
      <c r="B137" s="16" t="s">
        <v>21</v>
      </c>
      <c r="C137" s="16" t="s">
        <v>20598</v>
      </c>
      <c r="D137" s="13" t="s">
        <v>20603</v>
      </c>
      <c r="E137" s="16" t="s">
        <v>20604</v>
      </c>
      <c r="F137" s="13" t="s">
        <v>20363</v>
      </c>
      <c r="G137" s="14" t="n">
        <f aca="false">COUNTIFS(カード一覧!$G$2:$G$3170,"*医学各論 "&amp;D137&amp;"（*",カード一覧!$N$2:$N$3170,"&lt;&gt;retired")</f>
        <v>0</v>
      </c>
      <c r="H137" s="14" t="str">
        <f aca="false">IF(G137&gt;0,"あり","なし")</f>
        <v>なし</v>
      </c>
    </row>
    <row r="138" customFormat="false" ht="15" hidden="false" customHeight="false" outlineLevel="0" collapsed="false">
      <c r="A138" s="13" t="s">
        <v>22</v>
      </c>
      <c r="B138" s="16" t="s">
        <v>23</v>
      </c>
      <c r="C138" s="16" t="s">
        <v>146</v>
      </c>
      <c r="D138" s="13" t="s">
        <v>20605</v>
      </c>
      <c r="E138" s="16" t="s">
        <v>10381</v>
      </c>
      <c r="F138" s="13" t="s">
        <v>20334</v>
      </c>
      <c r="G138" s="14" t="n">
        <f aca="false">COUNTIFS(カード一覧!$G$2:$G$3170,"*医学各論 "&amp;D138&amp;"（*",カード一覧!$N$2:$N$3170,"&lt;&gt;retired")</f>
        <v>6</v>
      </c>
      <c r="H138" s="14" t="str">
        <f aca="false">IF(G138&gt;0,"あり","なし")</f>
        <v>あり</v>
      </c>
    </row>
    <row r="139" customFormat="false" ht="15" hidden="false" customHeight="false" outlineLevel="0" collapsed="false">
      <c r="A139" s="13" t="s">
        <v>22</v>
      </c>
      <c r="B139" s="16" t="s">
        <v>23</v>
      </c>
      <c r="C139" s="16" t="s">
        <v>146</v>
      </c>
      <c r="D139" s="13" t="s">
        <v>20606</v>
      </c>
      <c r="E139" s="16" t="s">
        <v>10400</v>
      </c>
      <c r="F139" s="13" t="s">
        <v>20334</v>
      </c>
      <c r="G139" s="14" t="n">
        <f aca="false">COUNTIFS(カード一覧!$G$2:$G$3170,"*医学各論 "&amp;D139&amp;"（*",カード一覧!$N$2:$N$3170,"&lt;&gt;retired")</f>
        <v>2</v>
      </c>
      <c r="H139" s="14" t="str">
        <f aca="false">IF(G139&gt;0,"あり","なし")</f>
        <v>あり</v>
      </c>
    </row>
    <row r="140" customFormat="false" ht="15" hidden="false" customHeight="false" outlineLevel="0" collapsed="false">
      <c r="A140" s="13" t="s">
        <v>22</v>
      </c>
      <c r="B140" s="16" t="s">
        <v>23</v>
      </c>
      <c r="C140" s="16" t="s">
        <v>146</v>
      </c>
      <c r="D140" s="13" t="s">
        <v>20607</v>
      </c>
      <c r="E140" s="16" t="s">
        <v>10413</v>
      </c>
      <c r="F140" s="13" t="s">
        <v>20334</v>
      </c>
      <c r="G140" s="14" t="n">
        <f aca="false">COUNTIFS(カード一覧!$G$2:$G$3170,"*医学各論 "&amp;D140&amp;"（*",カード一覧!$N$2:$N$3170,"&lt;&gt;retired")</f>
        <v>1</v>
      </c>
      <c r="H140" s="14" t="str">
        <f aca="false">IF(G140&gt;0,"あり","なし")</f>
        <v>あり</v>
      </c>
    </row>
    <row r="141" customFormat="false" ht="15" hidden="false" customHeight="false" outlineLevel="0" collapsed="false">
      <c r="A141" s="13" t="s">
        <v>22</v>
      </c>
      <c r="B141" s="16" t="s">
        <v>23</v>
      </c>
      <c r="C141" s="16" t="s">
        <v>146</v>
      </c>
      <c r="D141" s="13" t="s">
        <v>20608</v>
      </c>
      <c r="E141" s="16" t="s">
        <v>10423</v>
      </c>
      <c r="F141" s="13" t="s">
        <v>20334</v>
      </c>
      <c r="G141" s="14" t="n">
        <f aca="false">COUNTIFS(カード一覧!$G$2:$G$3170,"*医学各論 "&amp;D141&amp;"（*",カード一覧!$N$2:$N$3170,"&lt;&gt;retired")</f>
        <v>1</v>
      </c>
      <c r="H141" s="14" t="str">
        <f aca="false">IF(G141&gt;0,"あり","なし")</f>
        <v>あり</v>
      </c>
    </row>
    <row r="142" customFormat="false" ht="15" hidden="false" customHeight="false" outlineLevel="0" collapsed="false">
      <c r="A142" s="13" t="s">
        <v>22</v>
      </c>
      <c r="B142" s="16" t="s">
        <v>23</v>
      </c>
      <c r="C142" s="16" t="s">
        <v>146</v>
      </c>
      <c r="D142" s="13" t="s">
        <v>20609</v>
      </c>
      <c r="E142" s="16" t="s">
        <v>10433</v>
      </c>
      <c r="F142" s="13" t="s">
        <v>20340</v>
      </c>
      <c r="G142" s="14" t="n">
        <f aca="false">COUNTIFS(カード一覧!$G$2:$G$3170,"*医学各論 "&amp;D142&amp;"（*",カード一覧!$N$2:$N$3170,"&lt;&gt;retired")</f>
        <v>1</v>
      </c>
      <c r="H142" s="14" t="str">
        <f aca="false">IF(G142&gt;0,"あり","なし")</f>
        <v>あり</v>
      </c>
    </row>
    <row r="143" customFormat="false" ht="15" hidden="false" customHeight="false" outlineLevel="0" collapsed="false">
      <c r="A143" s="13" t="s">
        <v>22</v>
      </c>
      <c r="B143" s="16" t="s">
        <v>23</v>
      </c>
      <c r="C143" s="16" t="s">
        <v>146</v>
      </c>
      <c r="D143" s="13" t="s">
        <v>20610</v>
      </c>
      <c r="E143" s="16" t="s">
        <v>10443</v>
      </c>
      <c r="F143" s="13" t="s">
        <v>20340</v>
      </c>
      <c r="G143" s="14" t="n">
        <f aca="false">COUNTIFS(カード一覧!$G$2:$G$3170,"*医学各論 "&amp;D143&amp;"（*",カード一覧!$N$2:$N$3170,"&lt;&gt;retired")</f>
        <v>1</v>
      </c>
      <c r="H143" s="14" t="str">
        <f aca="false">IF(G143&gt;0,"あり","なし")</f>
        <v>あり</v>
      </c>
    </row>
    <row r="144" customFormat="false" ht="15" hidden="false" customHeight="false" outlineLevel="0" collapsed="false">
      <c r="A144" s="13" t="s">
        <v>22</v>
      </c>
      <c r="B144" s="16" t="s">
        <v>23</v>
      </c>
      <c r="C144" s="16" t="s">
        <v>146</v>
      </c>
      <c r="D144" s="13" t="s">
        <v>20611</v>
      </c>
      <c r="E144" s="16" t="s">
        <v>10453</v>
      </c>
      <c r="F144" s="13" t="s">
        <v>20340</v>
      </c>
      <c r="G144" s="14" t="n">
        <f aca="false">COUNTIFS(カード一覧!$G$2:$G$3170,"*医学各論 "&amp;D144&amp;"（*",カード一覧!$N$2:$N$3170,"&lt;&gt;retired")</f>
        <v>1</v>
      </c>
      <c r="H144" s="14" t="str">
        <f aca="false">IF(G144&gt;0,"あり","なし")</f>
        <v>あり</v>
      </c>
    </row>
    <row r="145" customFormat="false" ht="15" hidden="false" customHeight="false" outlineLevel="0" collapsed="false">
      <c r="A145" s="13" t="s">
        <v>22</v>
      </c>
      <c r="B145" s="16" t="s">
        <v>23</v>
      </c>
      <c r="C145" s="16" t="s">
        <v>146</v>
      </c>
      <c r="D145" s="13" t="s">
        <v>20612</v>
      </c>
      <c r="E145" s="16" t="s">
        <v>10459</v>
      </c>
      <c r="F145" s="13" t="s">
        <v>20334</v>
      </c>
      <c r="G145" s="14" t="n">
        <f aca="false">COUNTIFS(カード一覧!$G$2:$G$3170,"*医学各論 "&amp;D145&amp;"（*",カード一覧!$N$2:$N$3170,"&lt;&gt;retired")</f>
        <v>2</v>
      </c>
      <c r="H145" s="14" t="str">
        <f aca="false">IF(G145&gt;0,"あり","なし")</f>
        <v>あり</v>
      </c>
    </row>
    <row r="146" customFormat="false" ht="15" hidden="false" customHeight="false" outlineLevel="0" collapsed="false">
      <c r="A146" s="13" t="s">
        <v>22</v>
      </c>
      <c r="B146" s="16" t="s">
        <v>23</v>
      </c>
      <c r="C146" s="16" t="s">
        <v>146</v>
      </c>
      <c r="D146" s="13" t="s">
        <v>20613</v>
      </c>
      <c r="E146" s="16" t="s">
        <v>10476</v>
      </c>
      <c r="F146" s="13" t="s">
        <v>20334</v>
      </c>
      <c r="G146" s="14" t="n">
        <f aca="false">COUNTIFS(カード一覧!$G$2:$G$3170,"*医学各論 "&amp;D146&amp;"（*",カード一覧!$N$2:$N$3170,"&lt;&gt;retired")</f>
        <v>1</v>
      </c>
      <c r="H146" s="14" t="str">
        <f aca="false">IF(G146&gt;0,"あり","なし")</f>
        <v>あり</v>
      </c>
    </row>
    <row r="147" customFormat="false" ht="15" hidden="false" customHeight="false" outlineLevel="0" collapsed="false">
      <c r="A147" s="13" t="s">
        <v>22</v>
      </c>
      <c r="B147" s="16" t="s">
        <v>23</v>
      </c>
      <c r="C147" s="16" t="s">
        <v>146</v>
      </c>
      <c r="D147" s="13" t="s">
        <v>20614</v>
      </c>
      <c r="E147" s="16" t="s">
        <v>10486</v>
      </c>
      <c r="F147" s="13" t="s">
        <v>20340</v>
      </c>
      <c r="G147" s="14" t="n">
        <f aca="false">COUNTIFS(カード一覧!$G$2:$G$3170,"*医学各論 "&amp;D147&amp;"（*",カード一覧!$N$2:$N$3170,"&lt;&gt;retired")</f>
        <v>1</v>
      </c>
      <c r="H147" s="14" t="str">
        <f aca="false">IF(G147&gt;0,"あり","なし")</f>
        <v>あり</v>
      </c>
    </row>
    <row r="148" customFormat="false" ht="15" hidden="false" customHeight="false" outlineLevel="0" collapsed="false">
      <c r="A148" s="13" t="s">
        <v>22</v>
      </c>
      <c r="B148" s="16" t="s">
        <v>23</v>
      </c>
      <c r="C148" s="16" t="s">
        <v>146</v>
      </c>
      <c r="D148" s="13" t="s">
        <v>20615</v>
      </c>
      <c r="E148" s="15" t="s">
        <v>10534</v>
      </c>
      <c r="F148" s="13" t="s">
        <v>20334</v>
      </c>
      <c r="G148" s="14" t="n">
        <f aca="false">COUNTIFS(カード一覧!$G$2:$G$3170,"*医学各論 "&amp;D148&amp;"（*",カード一覧!$N$2:$N$3170,"&lt;&gt;retired")</f>
        <v>1</v>
      </c>
      <c r="H148" s="14" t="str">
        <f aca="false">IF(G148&gt;0,"あり","なし")</f>
        <v>あり</v>
      </c>
    </row>
    <row r="149" customFormat="false" ht="15" hidden="false" customHeight="false" outlineLevel="0" collapsed="false">
      <c r="A149" s="13" t="s">
        <v>22</v>
      </c>
      <c r="B149" s="16" t="s">
        <v>23</v>
      </c>
      <c r="C149" s="16" t="s">
        <v>146</v>
      </c>
      <c r="D149" s="13" t="s">
        <v>20616</v>
      </c>
      <c r="E149" s="16" t="s">
        <v>20617</v>
      </c>
      <c r="F149" s="13" t="s">
        <v>20334</v>
      </c>
      <c r="G149" s="14" t="n">
        <f aca="false">COUNTIFS(カード一覧!$G$2:$G$3170,"*医学各論 "&amp;D149&amp;"（*",カード一覧!$N$2:$N$3170,"&lt;&gt;retired")</f>
        <v>2</v>
      </c>
      <c r="H149" s="14" t="str">
        <f aca="false">IF(G149&gt;0,"あり","なし")</f>
        <v>あり</v>
      </c>
    </row>
    <row r="150" customFormat="false" ht="26.85" hidden="false" customHeight="false" outlineLevel="0" collapsed="false">
      <c r="A150" s="13" t="s">
        <v>22</v>
      </c>
      <c r="B150" s="16" t="s">
        <v>23</v>
      </c>
      <c r="C150" s="16" t="s">
        <v>146</v>
      </c>
      <c r="D150" s="13" t="s">
        <v>20618</v>
      </c>
      <c r="E150" s="16" t="s">
        <v>20619</v>
      </c>
      <c r="F150" s="13" t="s">
        <v>20334</v>
      </c>
      <c r="G150" s="14" t="n">
        <f aca="false">COUNTIFS(カード一覧!$G$2:$G$3170,"*医学各論 "&amp;D150&amp;"（*",カード一覧!$N$2:$N$3170,"&lt;&gt;retired")</f>
        <v>1</v>
      </c>
      <c r="H150" s="14" t="str">
        <f aca="false">IF(G150&gt;0,"あり","なし")</f>
        <v>あり</v>
      </c>
    </row>
    <row r="151" customFormat="false" ht="15" hidden="false" customHeight="false" outlineLevel="0" collapsed="false">
      <c r="A151" s="13" t="s">
        <v>22</v>
      </c>
      <c r="B151" s="16" t="s">
        <v>23</v>
      </c>
      <c r="C151" s="16" t="s">
        <v>146</v>
      </c>
      <c r="D151" s="13" t="s">
        <v>20620</v>
      </c>
      <c r="E151" s="16" t="s">
        <v>10510</v>
      </c>
      <c r="F151" s="13" t="s">
        <v>20340</v>
      </c>
      <c r="G151" s="14" t="n">
        <f aca="false">COUNTIFS(カード一覧!$G$2:$G$3170,"*医学各論 "&amp;D151&amp;"（*",カード一覧!$N$2:$N$3170,"&lt;&gt;retired")</f>
        <v>2</v>
      </c>
      <c r="H151" s="14" t="str">
        <f aca="false">IF(G151&gt;0,"あり","なし")</f>
        <v>あり</v>
      </c>
    </row>
    <row r="152" customFormat="false" ht="15" hidden="false" customHeight="false" outlineLevel="0" collapsed="false">
      <c r="A152" s="13" t="s">
        <v>22</v>
      </c>
      <c r="B152" s="16" t="s">
        <v>23</v>
      </c>
      <c r="C152" s="16" t="s">
        <v>146</v>
      </c>
      <c r="D152" s="13" t="s">
        <v>20621</v>
      </c>
      <c r="E152" s="16" t="s">
        <v>10514</v>
      </c>
      <c r="F152" s="13" t="s">
        <v>20334</v>
      </c>
      <c r="G152" s="14" t="n">
        <f aca="false">COUNTIFS(カード一覧!$G$2:$G$3170,"*医学各論 "&amp;D152&amp;"（*",カード一覧!$N$2:$N$3170,"&lt;&gt;retired")</f>
        <v>1</v>
      </c>
      <c r="H152" s="14" t="str">
        <f aca="false">IF(G152&gt;0,"あり","なし")</f>
        <v>あり</v>
      </c>
    </row>
    <row r="153" customFormat="false" ht="15" hidden="false" customHeight="false" outlineLevel="0" collapsed="false">
      <c r="A153" s="13" t="s">
        <v>22</v>
      </c>
      <c r="B153" s="16" t="s">
        <v>23</v>
      </c>
      <c r="C153" s="16" t="s">
        <v>146</v>
      </c>
      <c r="D153" s="13" t="s">
        <v>20622</v>
      </c>
      <c r="E153" s="16" t="s">
        <v>10524</v>
      </c>
      <c r="F153" s="13" t="s">
        <v>20334</v>
      </c>
      <c r="G153" s="14" t="n">
        <f aca="false">COUNTIFS(カード一覧!$G$2:$G$3170,"*医学各論 "&amp;D153&amp;"（*",カード一覧!$N$2:$N$3170,"&lt;&gt;retired")</f>
        <v>1</v>
      </c>
      <c r="H153" s="14" t="str">
        <f aca="false">IF(G153&gt;0,"あり","なし")</f>
        <v>あり</v>
      </c>
    </row>
    <row r="154" customFormat="false" ht="15" hidden="false" customHeight="false" outlineLevel="0" collapsed="false">
      <c r="A154" s="13" t="s">
        <v>22</v>
      </c>
      <c r="B154" s="16" t="s">
        <v>23</v>
      </c>
      <c r="C154" s="16" t="s">
        <v>146</v>
      </c>
      <c r="D154" s="13" t="s">
        <v>20623</v>
      </c>
      <c r="E154" s="15" t="s">
        <v>10564</v>
      </c>
      <c r="F154" s="13" t="s">
        <v>20363</v>
      </c>
      <c r="G154" s="14" t="n">
        <f aca="false">COUNTIFS(カード一覧!$G$2:$G$3170,"*医学各論 "&amp;D154&amp;"（*",カード一覧!$N$2:$N$3170,"&lt;&gt;retired")</f>
        <v>1</v>
      </c>
      <c r="H154" s="14" t="str">
        <f aca="false">IF(G154&gt;0,"あり","なし")</f>
        <v>あり</v>
      </c>
    </row>
    <row r="155" customFormat="false" ht="15" hidden="false" customHeight="false" outlineLevel="0" collapsed="false">
      <c r="A155" s="13" t="s">
        <v>22</v>
      </c>
      <c r="B155" s="16" t="s">
        <v>23</v>
      </c>
      <c r="C155" s="16" t="s">
        <v>146</v>
      </c>
      <c r="D155" s="13" t="s">
        <v>20624</v>
      </c>
      <c r="E155" s="16" t="s">
        <v>10573</v>
      </c>
      <c r="F155" s="13" t="s">
        <v>20340</v>
      </c>
      <c r="G155" s="14" t="n">
        <f aca="false">COUNTIFS(カード一覧!$G$2:$G$3170,"*医学各論 "&amp;D155&amp;"（*",カード一覧!$N$2:$N$3170,"&lt;&gt;retired")</f>
        <v>1</v>
      </c>
      <c r="H155" s="14" t="str">
        <f aca="false">IF(G155&gt;0,"あり","なし")</f>
        <v>あり</v>
      </c>
    </row>
    <row r="156" customFormat="false" ht="15" hidden="false" customHeight="false" outlineLevel="0" collapsed="false">
      <c r="A156" s="13" t="s">
        <v>22</v>
      </c>
      <c r="B156" s="16" t="s">
        <v>23</v>
      </c>
      <c r="C156" s="16" t="s">
        <v>146</v>
      </c>
      <c r="D156" s="13" t="s">
        <v>20625</v>
      </c>
      <c r="E156" s="16" t="s">
        <v>10583</v>
      </c>
      <c r="F156" s="13" t="s">
        <v>20334</v>
      </c>
      <c r="G156" s="14" t="n">
        <f aca="false">COUNTIFS(カード一覧!$G$2:$G$3170,"*医学各論 "&amp;D156&amp;"（*",カード一覧!$N$2:$N$3170,"&lt;&gt;retired")</f>
        <v>1</v>
      </c>
      <c r="H156" s="14" t="str">
        <f aca="false">IF(G156&gt;0,"あり","なし")</f>
        <v>あり</v>
      </c>
    </row>
    <row r="157" customFormat="false" ht="15" hidden="false" customHeight="false" outlineLevel="0" collapsed="false">
      <c r="A157" s="13" t="s">
        <v>22</v>
      </c>
      <c r="B157" s="16" t="s">
        <v>23</v>
      </c>
      <c r="C157" s="16" t="s">
        <v>146</v>
      </c>
      <c r="D157" s="13" t="s">
        <v>20626</v>
      </c>
      <c r="E157" s="16" t="s">
        <v>10592</v>
      </c>
      <c r="F157" s="13" t="s">
        <v>20334</v>
      </c>
      <c r="G157" s="14" t="n">
        <f aca="false">COUNTIFS(カード一覧!$G$2:$G$3170,"*医学各論 "&amp;D157&amp;"（*",カード一覧!$N$2:$N$3170,"&lt;&gt;retired")</f>
        <v>1</v>
      </c>
      <c r="H157" s="14" t="str">
        <f aca="false">IF(G157&gt;0,"あり","なし")</f>
        <v>あり</v>
      </c>
    </row>
    <row r="158" customFormat="false" ht="15" hidden="false" customHeight="false" outlineLevel="0" collapsed="false">
      <c r="A158" s="13" t="s">
        <v>22</v>
      </c>
      <c r="B158" s="16" t="s">
        <v>23</v>
      </c>
      <c r="C158" s="16" t="s">
        <v>146</v>
      </c>
      <c r="D158" s="13" t="s">
        <v>20627</v>
      </c>
      <c r="E158" s="16" t="s">
        <v>10601</v>
      </c>
      <c r="F158" s="13" t="s">
        <v>20340</v>
      </c>
      <c r="G158" s="14" t="n">
        <f aca="false">COUNTIFS(カード一覧!$G$2:$G$3170,"*医学各論 "&amp;D158&amp;"（*",カード一覧!$N$2:$N$3170,"&lt;&gt;retired")</f>
        <v>1</v>
      </c>
      <c r="H158" s="14" t="str">
        <f aca="false">IF(G158&gt;0,"あり","なし")</f>
        <v>あり</v>
      </c>
    </row>
    <row r="159" customFormat="false" ht="15" hidden="false" customHeight="false" outlineLevel="0" collapsed="false">
      <c r="A159" s="13" t="s">
        <v>22</v>
      </c>
      <c r="B159" s="16" t="s">
        <v>23</v>
      </c>
      <c r="C159" s="16" t="s">
        <v>148</v>
      </c>
      <c r="D159" s="13" t="s">
        <v>20628</v>
      </c>
      <c r="E159" s="16" t="s">
        <v>20629</v>
      </c>
      <c r="F159" s="13" t="s">
        <v>20340</v>
      </c>
      <c r="G159" s="14" t="n">
        <f aca="false">COUNTIFS(カード一覧!$G$2:$G$3170,"*医学各論 "&amp;D159&amp;"（*",カード一覧!$N$2:$N$3170,"&lt;&gt;retired")</f>
        <v>3</v>
      </c>
      <c r="H159" s="14" t="str">
        <f aca="false">IF(G159&gt;0,"あり","なし")</f>
        <v>あり</v>
      </c>
    </row>
    <row r="160" customFormat="false" ht="15" hidden="false" customHeight="false" outlineLevel="0" collapsed="false">
      <c r="A160" s="13" t="s">
        <v>22</v>
      </c>
      <c r="B160" s="16" t="s">
        <v>23</v>
      </c>
      <c r="C160" s="16" t="s">
        <v>148</v>
      </c>
      <c r="D160" s="13" t="s">
        <v>20630</v>
      </c>
      <c r="E160" s="16" t="s">
        <v>20631</v>
      </c>
      <c r="F160" s="13" t="s">
        <v>20340</v>
      </c>
      <c r="G160" s="14" t="n">
        <f aca="false">COUNTIFS(カード一覧!$G$2:$G$3170,"*医学各論 "&amp;D160&amp;"（*",カード一覧!$N$2:$N$3170,"&lt;&gt;retired")</f>
        <v>1</v>
      </c>
      <c r="H160" s="14" t="str">
        <f aca="false">IF(G160&gt;0,"あり","なし")</f>
        <v>あり</v>
      </c>
    </row>
    <row r="161" customFormat="false" ht="15" hidden="false" customHeight="false" outlineLevel="0" collapsed="false">
      <c r="A161" s="13" t="s">
        <v>22</v>
      </c>
      <c r="B161" s="16" t="s">
        <v>23</v>
      </c>
      <c r="C161" s="16" t="s">
        <v>148</v>
      </c>
      <c r="D161" s="13" t="s">
        <v>20632</v>
      </c>
      <c r="E161" s="16" t="s">
        <v>10662</v>
      </c>
      <c r="F161" s="13" t="s">
        <v>20340</v>
      </c>
      <c r="G161" s="14" t="n">
        <f aca="false">COUNTIFS(カード一覧!$G$2:$G$3170,"*医学各論 "&amp;D161&amp;"（*",カード一覧!$N$2:$N$3170,"&lt;&gt;retired")</f>
        <v>1</v>
      </c>
      <c r="H161" s="14" t="str">
        <f aca="false">IF(G161&gt;0,"あり","なし")</f>
        <v>あり</v>
      </c>
    </row>
    <row r="162" customFormat="false" ht="15" hidden="false" customHeight="false" outlineLevel="0" collapsed="false">
      <c r="A162" s="13" t="s">
        <v>22</v>
      </c>
      <c r="B162" s="16" t="s">
        <v>23</v>
      </c>
      <c r="C162" s="16" t="s">
        <v>148</v>
      </c>
      <c r="D162" s="13" t="s">
        <v>20633</v>
      </c>
      <c r="E162" s="15" t="s">
        <v>10671</v>
      </c>
      <c r="F162" s="13" t="s">
        <v>20340</v>
      </c>
      <c r="G162" s="14" t="n">
        <f aca="false">COUNTIFS(カード一覧!$G$2:$G$3170,"*医学各論 "&amp;D162&amp;"（*",カード一覧!$N$2:$N$3170,"&lt;&gt;retired")</f>
        <v>1</v>
      </c>
      <c r="H162" s="14" t="str">
        <f aca="false">IF(G162&gt;0,"あり","なし")</f>
        <v>あり</v>
      </c>
    </row>
    <row r="163" customFormat="false" ht="15" hidden="false" customHeight="false" outlineLevel="0" collapsed="false">
      <c r="A163" s="13" t="s">
        <v>22</v>
      </c>
      <c r="B163" s="16" t="s">
        <v>23</v>
      </c>
      <c r="C163" s="16" t="s">
        <v>148</v>
      </c>
      <c r="D163" s="13" t="s">
        <v>20634</v>
      </c>
      <c r="E163" s="16" t="s">
        <v>10680</v>
      </c>
      <c r="F163" s="13" t="s">
        <v>20363</v>
      </c>
      <c r="G163" s="14" t="n">
        <f aca="false">COUNTIFS(カード一覧!$G$2:$G$3170,"*医学各論 "&amp;D163&amp;"（*",カード一覧!$N$2:$N$3170,"&lt;&gt;retired")</f>
        <v>1</v>
      </c>
      <c r="H163" s="14" t="str">
        <f aca="false">IF(G163&gt;0,"あり","なし")</f>
        <v>あり</v>
      </c>
    </row>
    <row r="164" customFormat="false" ht="15" hidden="false" customHeight="false" outlineLevel="0" collapsed="false">
      <c r="A164" s="13" t="s">
        <v>22</v>
      </c>
      <c r="B164" s="16" t="s">
        <v>23</v>
      </c>
      <c r="C164" s="16" t="s">
        <v>148</v>
      </c>
      <c r="D164" s="13" t="s">
        <v>20635</v>
      </c>
      <c r="E164" s="16" t="s">
        <v>10689</v>
      </c>
      <c r="F164" s="13" t="s">
        <v>20363</v>
      </c>
      <c r="G164" s="14" t="n">
        <f aca="false">COUNTIFS(カード一覧!$G$2:$G$3170,"*医学各論 "&amp;D164&amp;"（*",カード一覧!$N$2:$N$3170,"&lt;&gt;retired")</f>
        <v>2</v>
      </c>
      <c r="H164" s="14" t="str">
        <f aca="false">IF(G164&gt;0,"あり","なし")</f>
        <v>あり</v>
      </c>
    </row>
    <row r="165" customFormat="false" ht="15" hidden="false" customHeight="false" outlineLevel="0" collapsed="false">
      <c r="A165" s="13" t="s">
        <v>22</v>
      </c>
      <c r="B165" s="16" t="s">
        <v>23</v>
      </c>
      <c r="C165" s="16" t="s">
        <v>148</v>
      </c>
      <c r="D165" s="13" t="s">
        <v>20636</v>
      </c>
      <c r="E165" s="16" t="s">
        <v>10698</v>
      </c>
      <c r="F165" s="13" t="s">
        <v>20363</v>
      </c>
      <c r="G165" s="14" t="n">
        <f aca="false">COUNTIFS(カード一覧!$G$2:$G$3170,"*医学各論 "&amp;D165&amp;"（*",カード一覧!$N$2:$N$3170,"&lt;&gt;retired")</f>
        <v>1</v>
      </c>
      <c r="H165" s="14" t="str">
        <f aca="false">IF(G165&gt;0,"あり","なし")</f>
        <v>あり</v>
      </c>
    </row>
    <row r="166" customFormat="false" ht="15" hidden="false" customHeight="false" outlineLevel="0" collapsed="false">
      <c r="A166" s="13" t="s">
        <v>22</v>
      </c>
      <c r="B166" s="16" t="s">
        <v>23</v>
      </c>
      <c r="C166" s="16" t="s">
        <v>148</v>
      </c>
      <c r="D166" s="13" t="s">
        <v>20637</v>
      </c>
      <c r="E166" s="16" t="s">
        <v>10711</v>
      </c>
      <c r="F166" s="13" t="s">
        <v>20340</v>
      </c>
      <c r="G166" s="14" t="n">
        <f aca="false">COUNTIFS(カード一覧!$G$2:$G$3170,"*医学各論 "&amp;D166&amp;"（*",カード一覧!$N$2:$N$3170,"&lt;&gt;retired")</f>
        <v>1</v>
      </c>
      <c r="H166" s="14" t="str">
        <f aca="false">IF(G166&gt;0,"あり","なし")</f>
        <v>あり</v>
      </c>
    </row>
    <row r="167" customFormat="false" ht="15" hidden="false" customHeight="false" outlineLevel="0" collapsed="false">
      <c r="A167" s="13" t="s">
        <v>22</v>
      </c>
      <c r="B167" s="16" t="s">
        <v>23</v>
      </c>
      <c r="C167" s="16" t="s">
        <v>148</v>
      </c>
      <c r="D167" s="13" t="s">
        <v>20638</v>
      </c>
      <c r="E167" s="16" t="s">
        <v>10720</v>
      </c>
      <c r="F167" s="13" t="s">
        <v>20334</v>
      </c>
      <c r="G167" s="14" t="n">
        <f aca="false">COUNTIFS(カード一覧!$G$2:$G$3170,"*医学各論 "&amp;D167&amp;"（*",カード一覧!$N$2:$N$3170,"&lt;&gt;retired")</f>
        <v>2</v>
      </c>
      <c r="H167" s="14" t="str">
        <f aca="false">IF(G167&gt;0,"あり","なし")</f>
        <v>あり</v>
      </c>
    </row>
    <row r="168" customFormat="false" ht="15" hidden="false" customHeight="false" outlineLevel="0" collapsed="false">
      <c r="A168" s="13" t="s">
        <v>22</v>
      </c>
      <c r="B168" s="16" t="s">
        <v>23</v>
      </c>
      <c r="C168" s="16" t="s">
        <v>148</v>
      </c>
      <c r="D168" s="13" t="s">
        <v>20639</v>
      </c>
      <c r="E168" s="16" t="s">
        <v>10730</v>
      </c>
      <c r="F168" s="13" t="s">
        <v>20340</v>
      </c>
      <c r="G168" s="14" t="n">
        <f aca="false">COUNTIFS(カード一覧!$G$2:$G$3170,"*医学各論 "&amp;D168&amp;"（*",カード一覧!$N$2:$N$3170,"&lt;&gt;retired")</f>
        <v>1</v>
      </c>
      <c r="H168" s="14" t="str">
        <f aca="false">IF(G168&gt;0,"あり","なし")</f>
        <v>あり</v>
      </c>
    </row>
    <row r="169" customFormat="false" ht="15" hidden="false" customHeight="false" outlineLevel="0" collapsed="false">
      <c r="A169" s="13" t="s">
        <v>22</v>
      </c>
      <c r="B169" s="16" t="s">
        <v>23</v>
      </c>
      <c r="C169" s="16" t="s">
        <v>148</v>
      </c>
      <c r="D169" s="13" t="s">
        <v>20640</v>
      </c>
      <c r="E169" s="16" t="s">
        <v>10740</v>
      </c>
      <c r="F169" s="13" t="s">
        <v>20340</v>
      </c>
      <c r="G169" s="14" t="n">
        <f aca="false">COUNTIFS(カード一覧!$G$2:$G$3170,"*医学各論 "&amp;D169&amp;"（*",カード一覧!$N$2:$N$3170,"&lt;&gt;retired")</f>
        <v>1</v>
      </c>
      <c r="H169" s="14" t="str">
        <f aca="false">IF(G169&gt;0,"あり","なし")</f>
        <v>あり</v>
      </c>
    </row>
    <row r="170" customFormat="false" ht="15" hidden="false" customHeight="false" outlineLevel="0" collapsed="false">
      <c r="A170" s="13" t="s">
        <v>22</v>
      </c>
      <c r="B170" s="16" t="s">
        <v>23</v>
      </c>
      <c r="C170" s="16" t="s">
        <v>148</v>
      </c>
      <c r="D170" s="13" t="s">
        <v>20641</v>
      </c>
      <c r="E170" s="16" t="s">
        <v>10748</v>
      </c>
      <c r="F170" s="13" t="s">
        <v>20340</v>
      </c>
      <c r="G170" s="14" t="n">
        <f aca="false">COUNTIFS(カード一覧!$G$2:$G$3170,"*医学各論 "&amp;D170&amp;"（*",カード一覧!$N$2:$N$3170,"&lt;&gt;retired")</f>
        <v>1</v>
      </c>
      <c r="H170" s="14" t="str">
        <f aca="false">IF(G170&gt;0,"あり","なし")</f>
        <v>あり</v>
      </c>
    </row>
    <row r="171" customFormat="false" ht="15" hidden="false" customHeight="false" outlineLevel="0" collapsed="false">
      <c r="A171" s="13" t="s">
        <v>22</v>
      </c>
      <c r="B171" s="16" t="s">
        <v>23</v>
      </c>
      <c r="C171" s="16" t="s">
        <v>148</v>
      </c>
      <c r="D171" s="13" t="s">
        <v>20642</v>
      </c>
      <c r="E171" s="16" t="s">
        <v>10758</v>
      </c>
      <c r="F171" s="13" t="s">
        <v>20363</v>
      </c>
      <c r="G171" s="14" t="n">
        <f aca="false">COUNTIFS(カード一覧!$G$2:$G$3170,"*医学各論 "&amp;D171&amp;"（*",カード一覧!$N$2:$N$3170,"&lt;&gt;retired")</f>
        <v>1</v>
      </c>
      <c r="H171" s="14" t="str">
        <f aca="false">IF(G171&gt;0,"あり","なし")</f>
        <v>あり</v>
      </c>
    </row>
    <row r="172" customFormat="false" ht="15" hidden="false" customHeight="false" outlineLevel="0" collapsed="false">
      <c r="A172" s="13" t="s">
        <v>22</v>
      </c>
      <c r="B172" s="16" t="s">
        <v>23</v>
      </c>
      <c r="C172" s="16" t="s">
        <v>148</v>
      </c>
      <c r="D172" s="13" t="s">
        <v>20643</v>
      </c>
      <c r="E172" s="16" t="s">
        <v>10763</v>
      </c>
      <c r="F172" s="13" t="s">
        <v>20363</v>
      </c>
      <c r="G172" s="14" t="n">
        <f aca="false">COUNTIFS(カード一覧!$G$2:$G$3170,"*医学各論 "&amp;D172&amp;"（*",カード一覧!$N$2:$N$3170,"&lt;&gt;retired")</f>
        <v>1</v>
      </c>
      <c r="H172" s="14" t="str">
        <f aca="false">IF(G172&gt;0,"あり","なし")</f>
        <v>あり</v>
      </c>
    </row>
    <row r="173" customFormat="false" ht="15" hidden="false" customHeight="false" outlineLevel="0" collapsed="false">
      <c r="A173" s="13" t="s">
        <v>22</v>
      </c>
      <c r="B173" s="16" t="s">
        <v>23</v>
      </c>
      <c r="C173" s="16" t="s">
        <v>148</v>
      </c>
      <c r="D173" s="13" t="s">
        <v>20644</v>
      </c>
      <c r="E173" s="16" t="s">
        <v>10768</v>
      </c>
      <c r="F173" s="13" t="s">
        <v>20363</v>
      </c>
      <c r="G173" s="14" t="n">
        <f aca="false">COUNTIFS(カード一覧!$G$2:$G$3170,"*医学各論 "&amp;D173&amp;"（*",カード一覧!$N$2:$N$3170,"&lt;&gt;retired")</f>
        <v>1</v>
      </c>
      <c r="H173" s="14" t="str">
        <f aca="false">IF(G173&gt;0,"あり","なし")</f>
        <v>あり</v>
      </c>
    </row>
    <row r="174" customFormat="false" ht="15" hidden="false" customHeight="false" outlineLevel="0" collapsed="false">
      <c r="A174" s="13" t="s">
        <v>22</v>
      </c>
      <c r="B174" s="16" t="s">
        <v>23</v>
      </c>
      <c r="C174" s="16" t="s">
        <v>148</v>
      </c>
      <c r="D174" s="13" t="s">
        <v>20645</v>
      </c>
      <c r="E174" s="16" t="s">
        <v>10777</v>
      </c>
      <c r="F174" s="13" t="s">
        <v>20363</v>
      </c>
      <c r="G174" s="14" t="n">
        <f aca="false">COUNTIFS(カード一覧!$G$2:$G$3170,"*医学各論 "&amp;D174&amp;"（*",カード一覧!$N$2:$N$3170,"&lt;&gt;retired")</f>
        <v>1</v>
      </c>
      <c r="H174" s="14" t="str">
        <f aca="false">IF(G174&gt;0,"あり","なし")</f>
        <v>あり</v>
      </c>
    </row>
    <row r="175" customFormat="false" ht="15" hidden="false" customHeight="false" outlineLevel="0" collapsed="false">
      <c r="A175" s="13" t="s">
        <v>22</v>
      </c>
      <c r="B175" s="16" t="s">
        <v>23</v>
      </c>
      <c r="C175" s="16" t="s">
        <v>148</v>
      </c>
      <c r="D175" s="13" t="s">
        <v>20646</v>
      </c>
      <c r="E175" s="16" t="s">
        <v>10786</v>
      </c>
      <c r="F175" s="13" t="s">
        <v>20334</v>
      </c>
      <c r="G175" s="14" t="n">
        <f aca="false">COUNTIFS(カード一覧!$G$2:$G$3170,"*医学各論 "&amp;D175&amp;"（*",カード一覧!$N$2:$N$3170,"&lt;&gt;retired")</f>
        <v>3</v>
      </c>
      <c r="H175" s="14" t="str">
        <f aca="false">IF(G175&gt;0,"あり","なし")</f>
        <v>あり</v>
      </c>
    </row>
    <row r="176" customFormat="false" ht="15" hidden="false" customHeight="false" outlineLevel="0" collapsed="false">
      <c r="A176" s="13" t="s">
        <v>22</v>
      </c>
      <c r="B176" s="16" t="s">
        <v>23</v>
      </c>
      <c r="C176" s="16" t="s">
        <v>148</v>
      </c>
      <c r="D176" s="13" t="s">
        <v>20647</v>
      </c>
      <c r="E176" s="16" t="s">
        <v>10803</v>
      </c>
      <c r="F176" s="13" t="s">
        <v>20334</v>
      </c>
      <c r="G176" s="14" t="n">
        <f aca="false">COUNTIFS(カード一覧!$G$2:$G$3170,"*医学各論 "&amp;D176&amp;"（*",カード一覧!$N$2:$N$3170,"&lt;&gt;retired")</f>
        <v>1</v>
      </c>
      <c r="H176" s="14" t="str">
        <f aca="false">IF(G176&gt;0,"あり","なし")</f>
        <v>あり</v>
      </c>
    </row>
    <row r="177" customFormat="false" ht="15" hidden="false" customHeight="false" outlineLevel="0" collapsed="false">
      <c r="A177" s="13" t="s">
        <v>22</v>
      </c>
      <c r="B177" s="16" t="s">
        <v>23</v>
      </c>
      <c r="C177" s="16" t="s">
        <v>148</v>
      </c>
      <c r="D177" s="13" t="s">
        <v>20648</v>
      </c>
      <c r="E177" s="16" t="s">
        <v>10813</v>
      </c>
      <c r="F177" s="13" t="s">
        <v>20334</v>
      </c>
      <c r="G177" s="14" t="n">
        <f aca="false">COUNTIFS(カード一覧!$G$2:$G$3170,"*医学各論 "&amp;D177&amp;"（*",カード一覧!$N$2:$N$3170,"&lt;&gt;retired")</f>
        <v>6</v>
      </c>
      <c r="H177" s="14" t="str">
        <f aca="false">IF(G177&gt;0,"あり","なし")</f>
        <v>あり</v>
      </c>
    </row>
    <row r="178" customFormat="false" ht="15" hidden="false" customHeight="false" outlineLevel="0" collapsed="false">
      <c r="A178" s="13" t="s">
        <v>22</v>
      </c>
      <c r="B178" s="16" t="s">
        <v>23</v>
      </c>
      <c r="C178" s="16" t="s">
        <v>148</v>
      </c>
      <c r="D178" s="13" t="s">
        <v>20649</v>
      </c>
      <c r="E178" s="16" t="s">
        <v>10845</v>
      </c>
      <c r="F178" s="13" t="s">
        <v>20340</v>
      </c>
      <c r="G178" s="14" t="n">
        <f aca="false">COUNTIFS(カード一覧!$G$2:$G$3170,"*医学各論 "&amp;D178&amp;"（*",カード一覧!$N$2:$N$3170,"&lt;&gt;retired")</f>
        <v>1</v>
      </c>
      <c r="H178" s="14" t="str">
        <f aca="false">IF(G178&gt;0,"あり","なし")</f>
        <v>あり</v>
      </c>
    </row>
    <row r="179" customFormat="false" ht="15" hidden="false" customHeight="false" outlineLevel="0" collapsed="false">
      <c r="A179" s="13" t="s">
        <v>22</v>
      </c>
      <c r="B179" s="16" t="s">
        <v>23</v>
      </c>
      <c r="C179" s="16" t="s">
        <v>148</v>
      </c>
      <c r="D179" s="13" t="s">
        <v>20650</v>
      </c>
      <c r="E179" s="16" t="s">
        <v>10859</v>
      </c>
      <c r="F179" s="13" t="s">
        <v>20340</v>
      </c>
      <c r="G179" s="14" t="n">
        <f aca="false">COUNTIFS(カード一覧!$G$2:$G$3170,"*医学各論 "&amp;D179&amp;"（*",カード一覧!$N$2:$N$3170,"&lt;&gt;retired")</f>
        <v>1</v>
      </c>
      <c r="H179" s="14" t="str">
        <f aca="false">IF(G179&gt;0,"あり","なし")</f>
        <v>あり</v>
      </c>
    </row>
    <row r="180" customFormat="false" ht="15" hidden="false" customHeight="false" outlineLevel="0" collapsed="false">
      <c r="A180" s="13" t="s">
        <v>22</v>
      </c>
      <c r="B180" s="16" t="s">
        <v>23</v>
      </c>
      <c r="C180" s="16" t="s">
        <v>148</v>
      </c>
      <c r="D180" s="13" t="s">
        <v>20651</v>
      </c>
      <c r="E180" s="15" t="s">
        <v>10854</v>
      </c>
      <c r="F180" s="13" t="s">
        <v>20340</v>
      </c>
      <c r="G180" s="14" t="n">
        <f aca="false">COUNTIFS(カード一覧!$G$2:$G$3170,"*医学各論 "&amp;D180&amp;"（*",カード一覧!$N$2:$N$3170,"&lt;&gt;retired")</f>
        <v>1</v>
      </c>
      <c r="H180" s="14" t="str">
        <f aca="false">IF(G180&gt;0,"あり","なし")</f>
        <v>あり</v>
      </c>
    </row>
    <row r="181" customFormat="false" ht="15" hidden="false" customHeight="false" outlineLevel="0" collapsed="false">
      <c r="A181" s="13" t="s">
        <v>22</v>
      </c>
      <c r="B181" s="16" t="s">
        <v>23</v>
      </c>
      <c r="C181" s="16" t="s">
        <v>148</v>
      </c>
      <c r="D181" s="13" t="s">
        <v>20652</v>
      </c>
      <c r="E181" s="16" t="s">
        <v>10868</v>
      </c>
      <c r="F181" s="13" t="s">
        <v>20340</v>
      </c>
      <c r="G181" s="14" t="n">
        <f aca="false">COUNTIFS(カード一覧!$G$2:$G$3170,"*医学各論 "&amp;D181&amp;"（*",カード一覧!$N$2:$N$3170,"&lt;&gt;retired")</f>
        <v>1</v>
      </c>
      <c r="H181" s="14" t="str">
        <f aca="false">IF(G181&gt;0,"あり","なし")</f>
        <v>あり</v>
      </c>
    </row>
    <row r="182" customFormat="false" ht="15" hidden="false" customHeight="false" outlineLevel="0" collapsed="false">
      <c r="A182" s="13" t="s">
        <v>22</v>
      </c>
      <c r="B182" s="16" t="s">
        <v>23</v>
      </c>
      <c r="C182" s="16" t="s">
        <v>148</v>
      </c>
      <c r="D182" s="13" t="s">
        <v>20653</v>
      </c>
      <c r="E182" s="16" t="s">
        <v>10878</v>
      </c>
      <c r="F182" s="13" t="s">
        <v>20334</v>
      </c>
      <c r="G182" s="14" t="n">
        <f aca="false">COUNTIFS(カード一覧!$G$2:$G$3170,"*医学各論 "&amp;D182&amp;"（*",カード一覧!$N$2:$N$3170,"&lt;&gt;retired")</f>
        <v>1</v>
      </c>
      <c r="H182" s="14" t="str">
        <f aca="false">IF(G182&gt;0,"あり","なし")</f>
        <v>あり</v>
      </c>
    </row>
    <row r="183" customFormat="false" ht="15" hidden="false" customHeight="false" outlineLevel="0" collapsed="false">
      <c r="A183" s="13" t="s">
        <v>22</v>
      </c>
      <c r="B183" s="16" t="s">
        <v>23</v>
      </c>
      <c r="C183" s="16" t="s">
        <v>148</v>
      </c>
      <c r="D183" s="13" t="s">
        <v>20654</v>
      </c>
      <c r="E183" s="15" t="s">
        <v>10888</v>
      </c>
      <c r="F183" s="13" t="s">
        <v>20340</v>
      </c>
      <c r="G183" s="14" t="n">
        <f aca="false">COUNTIFS(カード一覧!$G$2:$G$3170,"*医学各論 "&amp;D183&amp;"（*",カード一覧!$N$2:$N$3170,"&lt;&gt;retired")</f>
        <v>1</v>
      </c>
      <c r="H183" s="14" t="str">
        <f aca="false">IF(G183&gt;0,"あり","なし")</f>
        <v>あり</v>
      </c>
    </row>
    <row r="184" customFormat="false" ht="15" hidden="false" customHeight="false" outlineLevel="0" collapsed="false">
      <c r="A184" s="13" t="s">
        <v>22</v>
      </c>
      <c r="B184" s="16" t="s">
        <v>23</v>
      </c>
      <c r="C184" s="16" t="s">
        <v>20655</v>
      </c>
      <c r="D184" s="13" t="s">
        <v>20656</v>
      </c>
      <c r="E184" s="15" t="s">
        <v>20657</v>
      </c>
      <c r="F184" s="13" t="s">
        <v>20340</v>
      </c>
      <c r="G184" s="14" t="n">
        <f aca="false">COUNTIFS(カード一覧!$G$2:$G$3170,"*医学各論 "&amp;D184&amp;"（*",カード一覧!$N$2:$N$3170,"&lt;&gt;retired")</f>
        <v>1</v>
      </c>
      <c r="H184" s="14" t="str">
        <f aca="false">IF(G184&gt;0,"あり","なし")</f>
        <v>あり</v>
      </c>
    </row>
    <row r="185" customFormat="false" ht="15" hidden="false" customHeight="false" outlineLevel="0" collapsed="false">
      <c r="A185" s="13" t="s">
        <v>22</v>
      </c>
      <c r="B185" s="16" t="s">
        <v>23</v>
      </c>
      <c r="C185" s="16" t="s">
        <v>20655</v>
      </c>
      <c r="D185" s="13" t="s">
        <v>20658</v>
      </c>
      <c r="E185" s="16" t="s">
        <v>20659</v>
      </c>
      <c r="F185" s="13" t="s">
        <v>20363</v>
      </c>
      <c r="G185" s="14" t="n">
        <f aca="false">COUNTIFS(カード一覧!$G$2:$G$3170,"*医学各論 "&amp;D185&amp;"（*",カード一覧!$N$2:$N$3170,"&lt;&gt;retired")</f>
        <v>1</v>
      </c>
      <c r="H185" s="14" t="str">
        <f aca="false">IF(G185&gt;0,"あり","なし")</f>
        <v>あり</v>
      </c>
    </row>
    <row r="186" customFormat="false" ht="15" hidden="false" customHeight="false" outlineLevel="0" collapsed="false">
      <c r="A186" s="13" t="s">
        <v>22</v>
      </c>
      <c r="B186" s="16" t="s">
        <v>23</v>
      </c>
      <c r="C186" s="16" t="s">
        <v>20655</v>
      </c>
      <c r="D186" s="13" t="s">
        <v>20660</v>
      </c>
      <c r="E186" s="16" t="s">
        <v>20661</v>
      </c>
      <c r="F186" s="13" t="s">
        <v>20334</v>
      </c>
      <c r="G186" s="14" t="n">
        <f aca="false">COUNTIFS(カード一覧!$G$2:$G$3170,"*医学各論 "&amp;D186&amp;"（*",カード一覧!$N$2:$N$3170,"&lt;&gt;retired")</f>
        <v>2</v>
      </c>
      <c r="H186" s="14" t="str">
        <f aca="false">IF(G186&gt;0,"あり","なし")</f>
        <v>あり</v>
      </c>
    </row>
    <row r="187" customFormat="false" ht="15" hidden="false" customHeight="false" outlineLevel="0" collapsed="false">
      <c r="A187" s="13" t="s">
        <v>22</v>
      </c>
      <c r="B187" s="16" t="s">
        <v>23</v>
      </c>
      <c r="C187" s="16" t="s">
        <v>20655</v>
      </c>
      <c r="D187" s="13" t="s">
        <v>20662</v>
      </c>
      <c r="E187" s="16" t="s">
        <v>20663</v>
      </c>
      <c r="F187" s="13" t="s">
        <v>20334</v>
      </c>
      <c r="G187" s="14" t="n">
        <f aca="false">COUNTIFS(カード一覧!$G$2:$G$3170,"*医学各論 "&amp;D187&amp;"（*",カード一覧!$N$2:$N$3170,"&lt;&gt;retired")</f>
        <v>1</v>
      </c>
      <c r="H187" s="14" t="str">
        <f aca="false">IF(G187&gt;0,"あり","なし")</f>
        <v>あり</v>
      </c>
    </row>
    <row r="188" customFormat="false" ht="15" hidden="false" customHeight="false" outlineLevel="0" collapsed="false">
      <c r="A188" s="13" t="s">
        <v>22</v>
      </c>
      <c r="B188" s="16" t="s">
        <v>23</v>
      </c>
      <c r="C188" s="16" t="s">
        <v>20655</v>
      </c>
      <c r="D188" s="13" t="s">
        <v>20664</v>
      </c>
      <c r="E188" s="16" t="s">
        <v>20665</v>
      </c>
      <c r="F188" s="13" t="s">
        <v>20363</v>
      </c>
      <c r="G188" s="14" t="n">
        <f aca="false">COUNTIFS(カード一覧!$G$2:$G$3170,"*医学各論 "&amp;D188&amp;"（*",カード一覧!$N$2:$N$3170,"&lt;&gt;retired")</f>
        <v>1</v>
      </c>
      <c r="H188" s="14" t="str">
        <f aca="false">IF(G188&gt;0,"あり","なし")</f>
        <v>あり</v>
      </c>
    </row>
    <row r="189" customFormat="false" ht="15" hidden="false" customHeight="false" outlineLevel="0" collapsed="false">
      <c r="A189" s="13" t="s">
        <v>22</v>
      </c>
      <c r="B189" s="16" t="s">
        <v>23</v>
      </c>
      <c r="C189" s="16" t="s">
        <v>20655</v>
      </c>
      <c r="D189" s="13" t="s">
        <v>20666</v>
      </c>
      <c r="E189" s="16" t="s">
        <v>20667</v>
      </c>
      <c r="F189" s="13" t="s">
        <v>20340</v>
      </c>
      <c r="G189" s="14" t="n">
        <f aca="false">COUNTIFS(カード一覧!$G$2:$G$3170,"*医学各論 "&amp;D189&amp;"（*",カード一覧!$N$2:$N$3170,"&lt;&gt;retired")</f>
        <v>1</v>
      </c>
      <c r="H189" s="14" t="str">
        <f aca="false">IF(G189&gt;0,"あり","なし")</f>
        <v>あり</v>
      </c>
    </row>
    <row r="190" customFormat="false" ht="15" hidden="false" customHeight="false" outlineLevel="0" collapsed="false">
      <c r="A190" s="13" t="s">
        <v>22</v>
      </c>
      <c r="B190" s="16" t="s">
        <v>23</v>
      </c>
      <c r="C190" s="16" t="s">
        <v>20655</v>
      </c>
      <c r="D190" s="13" t="s">
        <v>20668</v>
      </c>
      <c r="E190" s="16" t="s">
        <v>20669</v>
      </c>
      <c r="F190" s="13" t="s">
        <v>20340</v>
      </c>
      <c r="G190" s="14" t="n">
        <f aca="false">COUNTIFS(カード一覧!$G$2:$G$3170,"*医学各論 "&amp;D190&amp;"（*",カード一覧!$N$2:$N$3170,"&lt;&gt;retired")</f>
        <v>1</v>
      </c>
      <c r="H190" s="14" t="str">
        <f aca="false">IF(G190&gt;0,"あり","なし")</f>
        <v>あり</v>
      </c>
    </row>
    <row r="191" customFormat="false" ht="15" hidden="false" customHeight="false" outlineLevel="0" collapsed="false">
      <c r="A191" s="13" t="s">
        <v>22</v>
      </c>
      <c r="B191" s="16" t="s">
        <v>23</v>
      </c>
      <c r="C191" s="16" t="s">
        <v>20655</v>
      </c>
      <c r="D191" s="13" t="s">
        <v>20670</v>
      </c>
      <c r="E191" s="15" t="s">
        <v>20671</v>
      </c>
      <c r="F191" s="13" t="s">
        <v>20340</v>
      </c>
      <c r="G191" s="14" t="n">
        <f aca="false">COUNTIFS(カード一覧!$G$2:$G$3170,"*医学各論 "&amp;D191&amp;"（*",カード一覧!$N$2:$N$3170,"&lt;&gt;retired")</f>
        <v>1</v>
      </c>
      <c r="H191" s="14" t="str">
        <f aca="false">IF(G191&gt;0,"あり","なし")</f>
        <v>あり</v>
      </c>
    </row>
    <row r="192" customFormat="false" ht="15" hidden="false" customHeight="false" outlineLevel="0" collapsed="false">
      <c r="A192" s="13" t="s">
        <v>22</v>
      </c>
      <c r="B192" s="16" t="s">
        <v>23</v>
      </c>
      <c r="C192" s="16" t="s">
        <v>20655</v>
      </c>
      <c r="D192" s="13" t="s">
        <v>20672</v>
      </c>
      <c r="E192" s="16" t="s">
        <v>20673</v>
      </c>
      <c r="F192" s="13" t="s">
        <v>20363</v>
      </c>
      <c r="G192" s="14" t="n">
        <f aca="false">COUNTIFS(カード一覧!$G$2:$G$3170,"*医学各論 "&amp;D192&amp;"（*",カード一覧!$N$2:$N$3170,"&lt;&gt;retired")</f>
        <v>1</v>
      </c>
      <c r="H192" s="14" t="str">
        <f aca="false">IF(G192&gt;0,"あり","なし")</f>
        <v>あり</v>
      </c>
    </row>
    <row r="193" customFormat="false" ht="15" hidden="false" customHeight="false" outlineLevel="0" collapsed="false">
      <c r="A193" s="13" t="s">
        <v>22</v>
      </c>
      <c r="B193" s="16" t="s">
        <v>23</v>
      </c>
      <c r="C193" s="16" t="s">
        <v>20655</v>
      </c>
      <c r="D193" s="13" t="s">
        <v>20674</v>
      </c>
      <c r="E193" s="16" t="s">
        <v>11041</v>
      </c>
      <c r="F193" s="13" t="s">
        <v>20334</v>
      </c>
      <c r="G193" s="14" t="n">
        <f aca="false">COUNTIFS(カード一覧!$G$2:$G$3170,"*医学各論 "&amp;D193&amp;"（*",カード一覧!$N$2:$N$3170,"&lt;&gt;retired")</f>
        <v>3</v>
      </c>
      <c r="H193" s="14" t="str">
        <f aca="false">IF(G193&gt;0,"あり","なし")</f>
        <v>あり</v>
      </c>
    </row>
    <row r="194" customFormat="false" ht="15" hidden="false" customHeight="false" outlineLevel="0" collapsed="false">
      <c r="A194" s="13" t="s">
        <v>22</v>
      </c>
      <c r="B194" s="16" t="s">
        <v>23</v>
      </c>
      <c r="C194" s="16" t="s">
        <v>20655</v>
      </c>
      <c r="D194" s="13" t="s">
        <v>20675</v>
      </c>
      <c r="E194" s="16" t="s">
        <v>20676</v>
      </c>
      <c r="F194" s="13" t="s">
        <v>20334</v>
      </c>
      <c r="G194" s="14" t="n">
        <f aca="false">COUNTIFS(カード一覧!$G$2:$G$3170,"*医学各論 "&amp;D194&amp;"（*",カード一覧!$N$2:$N$3170,"&lt;&gt;retired")</f>
        <v>1</v>
      </c>
      <c r="H194" s="14" t="str">
        <f aca="false">IF(G194&gt;0,"あり","なし")</f>
        <v>あり</v>
      </c>
    </row>
    <row r="195" customFormat="false" ht="15" hidden="false" customHeight="false" outlineLevel="0" collapsed="false">
      <c r="A195" s="13" t="s">
        <v>22</v>
      </c>
      <c r="B195" s="16" t="s">
        <v>23</v>
      </c>
      <c r="C195" s="16" t="s">
        <v>20655</v>
      </c>
      <c r="D195" s="13" t="s">
        <v>20677</v>
      </c>
      <c r="E195" s="15" t="s">
        <v>20678</v>
      </c>
      <c r="F195" s="13" t="s">
        <v>20340</v>
      </c>
      <c r="G195" s="14" t="n">
        <f aca="false">COUNTIFS(カード一覧!$G$2:$G$3170,"*医学各論 "&amp;D195&amp;"（*",カード一覧!$N$2:$N$3170,"&lt;&gt;retired")</f>
        <v>1</v>
      </c>
      <c r="H195" s="14" t="str">
        <f aca="false">IF(G195&gt;0,"あり","なし")</f>
        <v>あり</v>
      </c>
    </row>
    <row r="196" customFormat="false" ht="15" hidden="false" customHeight="false" outlineLevel="0" collapsed="false">
      <c r="A196" s="13" t="s">
        <v>22</v>
      </c>
      <c r="B196" s="16" t="s">
        <v>23</v>
      </c>
      <c r="C196" s="16" t="s">
        <v>20655</v>
      </c>
      <c r="D196" s="13" t="s">
        <v>20679</v>
      </c>
      <c r="E196" s="16" t="s">
        <v>20680</v>
      </c>
      <c r="F196" s="13" t="s">
        <v>20363</v>
      </c>
      <c r="G196" s="14" t="n">
        <f aca="false">COUNTIFS(カード一覧!$G$2:$G$3170,"*医学各論 "&amp;D196&amp;"（*",カード一覧!$N$2:$N$3170,"&lt;&gt;retired")</f>
        <v>1</v>
      </c>
      <c r="H196" s="14" t="str">
        <f aca="false">IF(G196&gt;0,"あり","なし")</f>
        <v>あり</v>
      </c>
    </row>
    <row r="197" customFormat="false" ht="15" hidden="false" customHeight="false" outlineLevel="0" collapsed="false">
      <c r="A197" s="13" t="s">
        <v>22</v>
      </c>
      <c r="B197" s="16" t="s">
        <v>23</v>
      </c>
      <c r="C197" s="16" t="s">
        <v>20655</v>
      </c>
      <c r="D197" s="13" t="s">
        <v>20681</v>
      </c>
      <c r="E197" s="16" t="s">
        <v>20682</v>
      </c>
      <c r="F197" s="13" t="s">
        <v>20340</v>
      </c>
      <c r="G197" s="14" t="n">
        <f aca="false">COUNTIFS(カード一覧!$G$2:$G$3170,"*医学各論 "&amp;D197&amp;"（*",カード一覧!$N$2:$N$3170,"&lt;&gt;retired")</f>
        <v>1</v>
      </c>
      <c r="H197" s="14" t="str">
        <f aca="false">IF(G197&gt;0,"あり","なし")</f>
        <v>あり</v>
      </c>
    </row>
    <row r="198" customFormat="false" ht="15" hidden="false" customHeight="false" outlineLevel="0" collapsed="false">
      <c r="A198" s="13" t="s">
        <v>22</v>
      </c>
      <c r="B198" s="16" t="s">
        <v>23</v>
      </c>
      <c r="C198" s="16" t="s">
        <v>20655</v>
      </c>
      <c r="D198" s="13" t="s">
        <v>20683</v>
      </c>
      <c r="E198" s="16" t="s">
        <v>20684</v>
      </c>
      <c r="F198" s="13" t="s">
        <v>20340</v>
      </c>
      <c r="G198" s="14" t="n">
        <f aca="false">COUNTIFS(カード一覧!$G$2:$G$3170,"*医学各論 "&amp;D198&amp;"（*",カード一覧!$N$2:$N$3170,"&lt;&gt;retired")</f>
        <v>1</v>
      </c>
      <c r="H198" s="14" t="str">
        <f aca="false">IF(G198&gt;0,"あり","なし")</f>
        <v>あり</v>
      </c>
    </row>
    <row r="199" customFormat="false" ht="15" hidden="false" customHeight="false" outlineLevel="0" collapsed="false">
      <c r="A199" s="13" t="s">
        <v>22</v>
      </c>
      <c r="B199" s="16" t="s">
        <v>23</v>
      </c>
      <c r="C199" s="16" t="s">
        <v>20655</v>
      </c>
      <c r="D199" s="13" t="s">
        <v>20685</v>
      </c>
      <c r="E199" s="16" t="s">
        <v>20686</v>
      </c>
      <c r="F199" s="13" t="s">
        <v>20340</v>
      </c>
      <c r="G199" s="14" t="n">
        <f aca="false">COUNTIFS(カード一覧!$G$2:$G$3170,"*医学各論 "&amp;D199&amp;"（*",カード一覧!$N$2:$N$3170,"&lt;&gt;retired")</f>
        <v>1</v>
      </c>
      <c r="H199" s="14" t="str">
        <f aca="false">IF(G199&gt;0,"あり","なし")</f>
        <v>あり</v>
      </c>
    </row>
    <row r="200" customFormat="false" ht="15" hidden="false" customHeight="false" outlineLevel="0" collapsed="false">
      <c r="A200" s="13" t="s">
        <v>22</v>
      </c>
      <c r="B200" s="16" t="s">
        <v>23</v>
      </c>
      <c r="C200" s="16" t="s">
        <v>20655</v>
      </c>
      <c r="D200" s="13" t="s">
        <v>20687</v>
      </c>
      <c r="E200" s="16" t="s">
        <v>20688</v>
      </c>
      <c r="F200" s="13" t="s">
        <v>20340</v>
      </c>
      <c r="G200" s="14" t="n">
        <f aca="false">COUNTIFS(カード一覧!$G$2:$G$3170,"*医学各論 "&amp;D200&amp;"（*",カード一覧!$N$2:$N$3170,"&lt;&gt;retired")</f>
        <v>1</v>
      </c>
      <c r="H200" s="14" t="str">
        <f aca="false">IF(G200&gt;0,"あり","なし")</f>
        <v>あり</v>
      </c>
    </row>
    <row r="201" customFormat="false" ht="15" hidden="false" customHeight="false" outlineLevel="0" collapsed="false">
      <c r="A201" s="13" t="s">
        <v>22</v>
      </c>
      <c r="B201" s="16" t="s">
        <v>23</v>
      </c>
      <c r="C201" s="16" t="s">
        <v>20655</v>
      </c>
      <c r="D201" s="13" t="s">
        <v>20689</v>
      </c>
      <c r="E201" s="16" t="s">
        <v>11121</v>
      </c>
      <c r="F201" s="13" t="s">
        <v>20340</v>
      </c>
      <c r="G201" s="14" t="n">
        <f aca="false">COUNTIFS(カード一覧!$G$2:$G$3170,"*医学各論 "&amp;D201&amp;"（*",カード一覧!$N$2:$N$3170,"&lt;&gt;retired")</f>
        <v>1</v>
      </c>
      <c r="H201" s="14" t="str">
        <f aca="false">IF(G201&gt;0,"あり","なし")</f>
        <v>あり</v>
      </c>
    </row>
    <row r="202" customFormat="false" ht="15" hidden="false" customHeight="false" outlineLevel="0" collapsed="false">
      <c r="A202" s="13" t="s">
        <v>22</v>
      </c>
      <c r="B202" s="16" t="s">
        <v>23</v>
      </c>
      <c r="C202" s="16" t="s">
        <v>20655</v>
      </c>
      <c r="D202" s="13" t="s">
        <v>20690</v>
      </c>
      <c r="E202" s="16" t="s">
        <v>11130</v>
      </c>
      <c r="F202" s="13" t="s">
        <v>20340</v>
      </c>
      <c r="G202" s="14" t="n">
        <f aca="false">COUNTIFS(カード一覧!$G$2:$G$3170,"*医学各論 "&amp;D202&amp;"（*",カード一覧!$N$2:$N$3170,"&lt;&gt;retired")</f>
        <v>1</v>
      </c>
      <c r="H202" s="14" t="str">
        <f aca="false">IF(G202&gt;0,"あり","なし")</f>
        <v>あり</v>
      </c>
    </row>
    <row r="203" customFormat="false" ht="15" hidden="false" customHeight="false" outlineLevel="0" collapsed="false">
      <c r="A203" s="13" t="s">
        <v>22</v>
      </c>
      <c r="B203" s="16" t="s">
        <v>23</v>
      </c>
      <c r="C203" s="16" t="s">
        <v>20655</v>
      </c>
      <c r="D203" s="13" t="s">
        <v>20691</v>
      </c>
      <c r="E203" s="15" t="s">
        <v>11135</v>
      </c>
      <c r="F203" s="13" t="s">
        <v>20363</v>
      </c>
      <c r="G203" s="14" t="n">
        <f aca="false">COUNTIFS(カード一覧!$G$2:$G$3170,"*医学各論 "&amp;D203&amp;"（*",カード一覧!$N$2:$N$3170,"&lt;&gt;retired")</f>
        <v>1</v>
      </c>
      <c r="H203" s="14" t="str">
        <f aca="false">IF(G203&gt;0,"あり","なし")</f>
        <v>あり</v>
      </c>
    </row>
    <row r="204" customFormat="false" ht="15" hidden="false" customHeight="false" outlineLevel="0" collapsed="false">
      <c r="A204" s="13" t="s">
        <v>22</v>
      </c>
      <c r="B204" s="16" t="s">
        <v>23</v>
      </c>
      <c r="C204" s="16" t="s">
        <v>20655</v>
      </c>
      <c r="D204" s="13" t="s">
        <v>20692</v>
      </c>
      <c r="E204" s="16" t="s">
        <v>11144</v>
      </c>
      <c r="F204" s="13" t="s">
        <v>20334</v>
      </c>
      <c r="G204" s="14" t="n">
        <f aca="false">COUNTIFS(カード一覧!$G$2:$G$3170,"*医学各論 "&amp;D204&amp;"（*",カード一覧!$N$2:$N$3170,"&lt;&gt;retired")</f>
        <v>1</v>
      </c>
      <c r="H204" s="14" t="str">
        <f aca="false">IF(G204&gt;0,"あり","なし")</f>
        <v>あり</v>
      </c>
    </row>
    <row r="205" customFormat="false" ht="15" hidden="false" customHeight="false" outlineLevel="0" collapsed="false">
      <c r="A205" s="13" t="s">
        <v>22</v>
      </c>
      <c r="B205" s="16" t="s">
        <v>23</v>
      </c>
      <c r="C205" s="16" t="s">
        <v>20655</v>
      </c>
      <c r="D205" s="13" t="s">
        <v>20693</v>
      </c>
      <c r="E205" s="16" t="s">
        <v>11154</v>
      </c>
      <c r="F205" s="13" t="s">
        <v>20334</v>
      </c>
      <c r="G205" s="14" t="n">
        <f aca="false">COUNTIFS(カード一覧!$G$2:$G$3170,"*医学各論 "&amp;D205&amp;"（*",カード一覧!$N$2:$N$3170,"&lt;&gt;retired")</f>
        <v>1</v>
      </c>
      <c r="H205" s="14" t="str">
        <f aca="false">IF(G205&gt;0,"あり","なし")</f>
        <v>あり</v>
      </c>
    </row>
    <row r="206" customFormat="false" ht="15" hidden="false" customHeight="false" outlineLevel="0" collapsed="false">
      <c r="A206" s="13" t="s">
        <v>22</v>
      </c>
      <c r="B206" s="16" t="s">
        <v>23</v>
      </c>
      <c r="C206" s="16" t="s">
        <v>20655</v>
      </c>
      <c r="D206" s="13" t="s">
        <v>20694</v>
      </c>
      <c r="E206" s="16" t="s">
        <v>11164</v>
      </c>
      <c r="F206" s="13" t="s">
        <v>20334</v>
      </c>
      <c r="G206" s="14" t="n">
        <f aca="false">COUNTIFS(カード一覧!$G$2:$G$3170,"*医学各論 "&amp;D206&amp;"（*",カード一覧!$N$2:$N$3170,"&lt;&gt;retired")</f>
        <v>3</v>
      </c>
      <c r="H206" s="14" t="str">
        <f aca="false">IF(G206&gt;0,"あり","なし")</f>
        <v>あり</v>
      </c>
    </row>
    <row r="207" customFormat="false" ht="15" hidden="false" customHeight="false" outlineLevel="0" collapsed="false">
      <c r="A207" s="13" t="s">
        <v>22</v>
      </c>
      <c r="B207" s="16" t="s">
        <v>23</v>
      </c>
      <c r="C207" s="16" t="s">
        <v>20655</v>
      </c>
      <c r="D207" s="13" t="s">
        <v>20695</v>
      </c>
      <c r="E207" s="16" t="s">
        <v>11182</v>
      </c>
      <c r="F207" s="13" t="s">
        <v>20334</v>
      </c>
      <c r="G207" s="14" t="n">
        <f aca="false">COUNTIFS(カード一覧!$G$2:$G$3170,"*医学各論 "&amp;D207&amp;"（*",カード一覧!$N$2:$N$3170,"&lt;&gt;retired")</f>
        <v>1</v>
      </c>
      <c r="H207" s="14" t="str">
        <f aca="false">IF(G207&gt;0,"あり","なし")</f>
        <v>あり</v>
      </c>
    </row>
    <row r="208" customFormat="false" ht="15" hidden="false" customHeight="false" outlineLevel="0" collapsed="false">
      <c r="A208" s="13" t="s">
        <v>22</v>
      </c>
      <c r="B208" s="16" t="s">
        <v>23</v>
      </c>
      <c r="C208" s="16" t="s">
        <v>20655</v>
      </c>
      <c r="D208" s="13" t="s">
        <v>20696</v>
      </c>
      <c r="E208" s="16" t="s">
        <v>11190</v>
      </c>
      <c r="F208" s="13" t="s">
        <v>20334</v>
      </c>
      <c r="G208" s="14" t="n">
        <f aca="false">COUNTIFS(カード一覧!$G$2:$G$3170,"*医学各論 "&amp;D208&amp;"（*",カード一覧!$N$2:$N$3170,"&lt;&gt;retired")</f>
        <v>1</v>
      </c>
      <c r="H208" s="14" t="str">
        <f aca="false">IF(G208&gt;0,"あり","なし")</f>
        <v>あり</v>
      </c>
    </row>
    <row r="209" customFormat="false" ht="15" hidden="false" customHeight="false" outlineLevel="0" collapsed="false">
      <c r="A209" s="13" t="s">
        <v>22</v>
      </c>
      <c r="B209" s="16" t="s">
        <v>23</v>
      </c>
      <c r="C209" s="16" t="s">
        <v>20655</v>
      </c>
      <c r="D209" s="13" t="s">
        <v>20697</v>
      </c>
      <c r="E209" s="16" t="s">
        <v>11196</v>
      </c>
      <c r="F209" s="13" t="s">
        <v>20334</v>
      </c>
      <c r="G209" s="14" t="n">
        <f aca="false">COUNTIFS(カード一覧!$G$2:$G$3170,"*医学各論 "&amp;D209&amp;"（*",カード一覧!$N$2:$N$3170,"&lt;&gt;retired")</f>
        <v>1</v>
      </c>
      <c r="H209" s="14" t="str">
        <f aca="false">IF(G209&gt;0,"あり","なし")</f>
        <v>あり</v>
      </c>
    </row>
    <row r="210" customFormat="false" ht="15" hidden="false" customHeight="false" outlineLevel="0" collapsed="false">
      <c r="A210" s="13" t="s">
        <v>22</v>
      </c>
      <c r="B210" s="16" t="s">
        <v>23</v>
      </c>
      <c r="C210" s="16" t="s">
        <v>20655</v>
      </c>
      <c r="D210" s="13" t="s">
        <v>20698</v>
      </c>
      <c r="E210" s="16" t="s">
        <v>11206</v>
      </c>
      <c r="F210" s="13" t="s">
        <v>20334</v>
      </c>
      <c r="G210" s="14" t="n">
        <f aca="false">COUNTIFS(カード一覧!$G$2:$G$3170,"*医学各論 "&amp;D210&amp;"（*",カード一覧!$N$2:$N$3170,"&lt;&gt;retired")</f>
        <v>1</v>
      </c>
      <c r="H210" s="14" t="str">
        <f aca="false">IF(G210&gt;0,"あり","なし")</f>
        <v>あり</v>
      </c>
    </row>
    <row r="211" customFormat="false" ht="15" hidden="false" customHeight="false" outlineLevel="0" collapsed="false">
      <c r="A211" s="13" t="s">
        <v>22</v>
      </c>
      <c r="B211" s="16" t="s">
        <v>23</v>
      </c>
      <c r="C211" s="16" t="s">
        <v>20655</v>
      </c>
      <c r="D211" s="13" t="s">
        <v>20699</v>
      </c>
      <c r="E211" s="16" t="s">
        <v>11216</v>
      </c>
      <c r="F211" s="13" t="s">
        <v>20334</v>
      </c>
      <c r="G211" s="14" t="n">
        <f aca="false">COUNTIFS(カード一覧!$G$2:$G$3170,"*医学各論 "&amp;D211&amp;"（*",カード一覧!$N$2:$N$3170,"&lt;&gt;retired")</f>
        <v>1</v>
      </c>
      <c r="H211" s="14" t="str">
        <f aca="false">IF(G211&gt;0,"あり","なし")</f>
        <v>あり</v>
      </c>
    </row>
    <row r="212" customFormat="false" ht="15" hidden="false" customHeight="false" outlineLevel="0" collapsed="false">
      <c r="A212" s="13" t="s">
        <v>22</v>
      </c>
      <c r="B212" s="16" t="s">
        <v>23</v>
      </c>
      <c r="C212" s="16" t="s">
        <v>20655</v>
      </c>
      <c r="D212" s="13" t="s">
        <v>20700</v>
      </c>
      <c r="E212" s="16" t="s">
        <v>11226</v>
      </c>
      <c r="F212" s="13" t="s">
        <v>20340</v>
      </c>
      <c r="G212" s="14" t="n">
        <f aca="false">COUNTIFS(カード一覧!$G$2:$G$3170,"*医学各論 "&amp;D212&amp;"（*",カード一覧!$N$2:$N$3170,"&lt;&gt;retired")</f>
        <v>1</v>
      </c>
      <c r="H212" s="14" t="str">
        <f aca="false">IF(G212&gt;0,"あり","なし")</f>
        <v>あり</v>
      </c>
    </row>
    <row r="213" customFormat="false" ht="15" hidden="false" customHeight="false" outlineLevel="0" collapsed="false">
      <c r="A213" s="13" t="s">
        <v>22</v>
      </c>
      <c r="B213" s="16" t="s">
        <v>23</v>
      </c>
      <c r="C213" s="16" t="s">
        <v>20655</v>
      </c>
      <c r="D213" s="13" t="s">
        <v>20701</v>
      </c>
      <c r="E213" s="16" t="s">
        <v>4790</v>
      </c>
      <c r="F213" s="13" t="s">
        <v>20340</v>
      </c>
      <c r="G213" s="14" t="n">
        <f aca="false">COUNTIFS(カード一覧!$G$2:$G$3170,"*医学各論 "&amp;D213&amp;"（*",カード一覧!$N$2:$N$3170,"&lt;&gt;retired")</f>
        <v>1</v>
      </c>
      <c r="H213" s="14" t="str">
        <f aca="false">IF(G213&gt;0,"あり","なし")</f>
        <v>あり</v>
      </c>
    </row>
    <row r="214" customFormat="false" ht="15" hidden="false" customHeight="false" outlineLevel="0" collapsed="false">
      <c r="A214" s="13" t="s">
        <v>22</v>
      </c>
      <c r="B214" s="16" t="s">
        <v>23</v>
      </c>
      <c r="C214" s="16" t="s">
        <v>20655</v>
      </c>
      <c r="D214" s="13" t="s">
        <v>20702</v>
      </c>
      <c r="E214" s="16" t="s">
        <v>11240</v>
      </c>
      <c r="F214" s="13" t="s">
        <v>20363</v>
      </c>
      <c r="G214" s="14" t="n">
        <f aca="false">COUNTIFS(カード一覧!$G$2:$G$3170,"*医学各論 "&amp;D214&amp;"（*",カード一覧!$N$2:$N$3170,"&lt;&gt;retired")</f>
        <v>1</v>
      </c>
      <c r="H214" s="14" t="str">
        <f aca="false">IF(G214&gt;0,"あり","なし")</f>
        <v>あり</v>
      </c>
    </row>
    <row r="215" customFormat="false" ht="15" hidden="false" customHeight="false" outlineLevel="0" collapsed="false">
      <c r="A215" s="13" t="s">
        <v>22</v>
      </c>
      <c r="B215" s="16" t="s">
        <v>23</v>
      </c>
      <c r="C215" s="16" t="s">
        <v>20655</v>
      </c>
      <c r="D215" s="13" t="s">
        <v>20703</v>
      </c>
      <c r="E215" s="16" t="s">
        <v>20704</v>
      </c>
      <c r="F215" s="13" t="s">
        <v>20363</v>
      </c>
      <c r="G215" s="14" t="n">
        <f aca="false">COUNTIFS(カード一覧!$G$2:$G$3170,"*医学各論 "&amp;D215&amp;"（*",カード一覧!$N$2:$N$3170,"&lt;&gt;retired")</f>
        <v>1</v>
      </c>
      <c r="H215" s="14" t="str">
        <f aca="false">IF(G215&gt;0,"あり","なし")</f>
        <v>あり</v>
      </c>
    </row>
    <row r="216" customFormat="false" ht="15" hidden="false" customHeight="false" outlineLevel="0" collapsed="false">
      <c r="A216" s="13" t="s">
        <v>22</v>
      </c>
      <c r="B216" s="16" t="s">
        <v>23</v>
      </c>
      <c r="C216" s="16" t="s">
        <v>20655</v>
      </c>
      <c r="D216" s="13" t="s">
        <v>20705</v>
      </c>
      <c r="E216" s="16" t="s">
        <v>20706</v>
      </c>
      <c r="F216" s="13" t="s">
        <v>20363</v>
      </c>
      <c r="G216" s="14" t="n">
        <f aca="false">COUNTIFS(カード一覧!$G$2:$G$3170,"*医学各論 "&amp;D216&amp;"（*",カード一覧!$N$2:$N$3170,"&lt;&gt;retired")</f>
        <v>0</v>
      </c>
      <c r="H216" s="14" t="str">
        <f aca="false">IF(G216&gt;0,"あり","なし")</f>
        <v>なし</v>
      </c>
    </row>
    <row r="217" customFormat="false" ht="15" hidden="false" customHeight="false" outlineLevel="0" collapsed="false">
      <c r="A217" s="13" t="s">
        <v>22</v>
      </c>
      <c r="B217" s="16" t="s">
        <v>23</v>
      </c>
      <c r="C217" s="16" t="s">
        <v>20655</v>
      </c>
      <c r="D217" s="13" t="s">
        <v>20707</v>
      </c>
      <c r="E217" s="16" t="s">
        <v>11250</v>
      </c>
      <c r="F217" s="13" t="s">
        <v>20334</v>
      </c>
      <c r="G217" s="14" t="n">
        <f aca="false">COUNTIFS(カード一覧!$G$2:$G$3170,"*医学各論 "&amp;D217&amp;"（*",カード一覧!$N$2:$N$3170,"&lt;&gt;retired")</f>
        <v>2</v>
      </c>
      <c r="H217" s="14" t="str">
        <f aca="false">IF(G217&gt;0,"あり","なし")</f>
        <v>あり</v>
      </c>
    </row>
    <row r="218" customFormat="false" ht="15" hidden="false" customHeight="false" outlineLevel="0" collapsed="false">
      <c r="A218" s="13" t="s">
        <v>22</v>
      </c>
      <c r="B218" s="16" t="s">
        <v>23</v>
      </c>
      <c r="C218" s="16" t="s">
        <v>20655</v>
      </c>
      <c r="D218" s="13" t="s">
        <v>20708</v>
      </c>
      <c r="E218" s="16" t="s">
        <v>11262</v>
      </c>
      <c r="F218" s="13" t="s">
        <v>20340</v>
      </c>
      <c r="G218" s="14" t="n">
        <f aca="false">COUNTIFS(カード一覧!$G$2:$G$3170,"*医学各論 "&amp;D218&amp;"（*",カード一覧!$N$2:$N$3170,"&lt;&gt;retired")</f>
        <v>1</v>
      </c>
      <c r="H218" s="14" t="str">
        <f aca="false">IF(G218&gt;0,"あり","なし")</f>
        <v>あり</v>
      </c>
    </row>
    <row r="219" customFormat="false" ht="15" hidden="false" customHeight="false" outlineLevel="0" collapsed="false">
      <c r="A219" s="13" t="s">
        <v>22</v>
      </c>
      <c r="B219" s="16" t="s">
        <v>23</v>
      </c>
      <c r="C219" s="16" t="s">
        <v>20655</v>
      </c>
      <c r="D219" s="13" t="s">
        <v>20709</v>
      </c>
      <c r="E219" s="16" t="s">
        <v>11271</v>
      </c>
      <c r="F219" s="13" t="s">
        <v>20340</v>
      </c>
      <c r="G219" s="14" t="n">
        <f aca="false">COUNTIFS(カード一覧!$G$2:$G$3170,"*医学各論 "&amp;D219&amp;"（*",カード一覧!$N$2:$N$3170,"&lt;&gt;retired")</f>
        <v>1</v>
      </c>
      <c r="H219" s="14" t="str">
        <f aca="false">IF(G219&gt;0,"あり","なし")</f>
        <v>あり</v>
      </c>
    </row>
    <row r="220" customFormat="false" ht="15" hidden="false" customHeight="false" outlineLevel="0" collapsed="false">
      <c r="A220" s="13" t="s">
        <v>22</v>
      </c>
      <c r="B220" s="16" t="s">
        <v>23</v>
      </c>
      <c r="C220" s="16" t="s">
        <v>20655</v>
      </c>
      <c r="D220" s="13" t="s">
        <v>20710</v>
      </c>
      <c r="E220" s="16" t="s">
        <v>11280</v>
      </c>
      <c r="F220" s="13" t="s">
        <v>20334</v>
      </c>
      <c r="G220" s="14" t="n">
        <f aca="false">COUNTIFS(カード一覧!$G$2:$G$3170,"*医学各論 "&amp;D220&amp;"（*",カード一覧!$N$2:$N$3170,"&lt;&gt;retired")</f>
        <v>2</v>
      </c>
      <c r="H220" s="14" t="str">
        <f aca="false">IF(G220&gt;0,"あり","なし")</f>
        <v>あり</v>
      </c>
    </row>
    <row r="221" customFormat="false" ht="15" hidden="false" customHeight="false" outlineLevel="0" collapsed="false">
      <c r="A221" s="13" t="s">
        <v>22</v>
      </c>
      <c r="B221" s="16" t="s">
        <v>23</v>
      </c>
      <c r="C221" s="16" t="s">
        <v>20655</v>
      </c>
      <c r="D221" s="13" t="s">
        <v>20711</v>
      </c>
      <c r="E221" s="16" t="s">
        <v>11293</v>
      </c>
      <c r="F221" s="13" t="s">
        <v>20334</v>
      </c>
      <c r="G221" s="14" t="n">
        <f aca="false">COUNTIFS(カード一覧!$G$2:$G$3170,"*医学各論 "&amp;D221&amp;"（*",カード一覧!$N$2:$N$3170,"&lt;&gt;retired")</f>
        <v>1</v>
      </c>
      <c r="H221" s="14" t="str">
        <f aca="false">IF(G221&gt;0,"あり","なし")</f>
        <v>あり</v>
      </c>
    </row>
    <row r="222" customFormat="false" ht="15" hidden="false" customHeight="false" outlineLevel="0" collapsed="false">
      <c r="A222" s="13" t="s">
        <v>22</v>
      </c>
      <c r="B222" s="16" t="s">
        <v>23</v>
      </c>
      <c r="C222" s="16" t="s">
        <v>20655</v>
      </c>
      <c r="D222" s="13" t="s">
        <v>20712</v>
      </c>
      <c r="E222" s="16" t="s">
        <v>11303</v>
      </c>
      <c r="F222" s="13" t="s">
        <v>20334</v>
      </c>
      <c r="G222" s="14" t="n">
        <f aca="false">COUNTIFS(カード一覧!$G$2:$G$3170,"*医学各論 "&amp;D222&amp;"（*",カード一覧!$N$2:$N$3170,"&lt;&gt;retired")</f>
        <v>1</v>
      </c>
      <c r="H222" s="14" t="str">
        <f aca="false">IF(G222&gt;0,"あり","なし")</f>
        <v>あり</v>
      </c>
    </row>
    <row r="223" customFormat="false" ht="15" hidden="false" customHeight="false" outlineLevel="0" collapsed="false">
      <c r="A223" s="13" t="s">
        <v>22</v>
      </c>
      <c r="B223" s="16" t="s">
        <v>23</v>
      </c>
      <c r="C223" s="16" t="s">
        <v>20655</v>
      </c>
      <c r="D223" s="13" t="s">
        <v>20713</v>
      </c>
      <c r="E223" s="16" t="s">
        <v>11312</v>
      </c>
      <c r="F223" s="13" t="s">
        <v>20334</v>
      </c>
      <c r="G223" s="14" t="n">
        <f aca="false">COUNTIFS(カード一覧!$G$2:$G$3170,"*医学各論 "&amp;D223&amp;"（*",カード一覧!$N$2:$N$3170,"&lt;&gt;retired")</f>
        <v>1</v>
      </c>
      <c r="H223" s="14" t="str">
        <f aca="false">IF(G223&gt;0,"あり","なし")</f>
        <v>あり</v>
      </c>
    </row>
    <row r="224" customFormat="false" ht="15" hidden="false" customHeight="false" outlineLevel="0" collapsed="false">
      <c r="A224" s="13" t="s">
        <v>22</v>
      </c>
      <c r="B224" s="16" t="s">
        <v>23</v>
      </c>
      <c r="C224" s="16" t="s">
        <v>20655</v>
      </c>
      <c r="D224" s="13" t="s">
        <v>20714</v>
      </c>
      <c r="E224" s="16" t="s">
        <v>11322</v>
      </c>
      <c r="F224" s="13" t="s">
        <v>20334</v>
      </c>
      <c r="G224" s="14" t="n">
        <f aca="false">COUNTIFS(カード一覧!$G$2:$G$3170,"*医学各論 "&amp;D224&amp;"（*",カード一覧!$N$2:$N$3170,"&lt;&gt;retired")</f>
        <v>1</v>
      </c>
      <c r="H224" s="14" t="str">
        <f aca="false">IF(G224&gt;0,"あり","なし")</f>
        <v>あり</v>
      </c>
    </row>
    <row r="225" customFormat="false" ht="15" hidden="false" customHeight="false" outlineLevel="0" collapsed="false">
      <c r="A225" s="13" t="s">
        <v>22</v>
      </c>
      <c r="B225" s="16" t="s">
        <v>23</v>
      </c>
      <c r="C225" s="16" t="s">
        <v>20655</v>
      </c>
      <c r="D225" s="13" t="s">
        <v>20715</v>
      </c>
      <c r="E225" s="16" t="s">
        <v>11332</v>
      </c>
      <c r="F225" s="13" t="s">
        <v>20334</v>
      </c>
      <c r="G225" s="14" t="n">
        <f aca="false">COUNTIFS(カード一覧!$G$2:$G$3170,"*医学各論 "&amp;D225&amp;"（*",カード一覧!$N$2:$N$3170,"&lt;&gt;retired")</f>
        <v>1</v>
      </c>
      <c r="H225" s="14" t="str">
        <f aca="false">IF(G225&gt;0,"あり","なし")</f>
        <v>あり</v>
      </c>
    </row>
    <row r="226" customFormat="false" ht="15" hidden="false" customHeight="false" outlineLevel="0" collapsed="false">
      <c r="A226" s="13" t="s">
        <v>22</v>
      </c>
      <c r="B226" s="16" t="s">
        <v>23</v>
      </c>
      <c r="C226" s="16" t="s">
        <v>20655</v>
      </c>
      <c r="D226" s="13" t="s">
        <v>20716</v>
      </c>
      <c r="E226" s="16" t="s">
        <v>11341</v>
      </c>
      <c r="F226" s="13" t="s">
        <v>20363</v>
      </c>
      <c r="G226" s="14" t="n">
        <f aca="false">COUNTIFS(カード一覧!$G$2:$G$3170,"*医学各論 "&amp;D226&amp;"（*",カード一覧!$N$2:$N$3170,"&lt;&gt;retired")</f>
        <v>1</v>
      </c>
      <c r="H226" s="14" t="str">
        <f aca="false">IF(G226&gt;0,"あり","なし")</f>
        <v>あり</v>
      </c>
    </row>
    <row r="227" customFormat="false" ht="15" hidden="false" customHeight="false" outlineLevel="0" collapsed="false">
      <c r="A227" s="13" t="s">
        <v>22</v>
      </c>
      <c r="B227" s="16" t="s">
        <v>23</v>
      </c>
      <c r="C227" s="16" t="s">
        <v>20655</v>
      </c>
      <c r="D227" s="13" t="s">
        <v>20717</v>
      </c>
      <c r="E227" s="16" t="s">
        <v>11350</v>
      </c>
      <c r="F227" s="13" t="s">
        <v>20340</v>
      </c>
      <c r="G227" s="14" t="n">
        <f aca="false">COUNTIFS(カード一覧!$G$2:$G$3170,"*医学各論 "&amp;D227&amp;"（*",カード一覧!$N$2:$N$3170,"&lt;&gt;retired")</f>
        <v>1</v>
      </c>
      <c r="H227" s="14" t="str">
        <f aca="false">IF(G227&gt;0,"あり","なし")</f>
        <v>あり</v>
      </c>
    </row>
    <row r="228" customFormat="false" ht="15" hidden="false" customHeight="false" outlineLevel="0" collapsed="false">
      <c r="A228" s="13" t="s">
        <v>22</v>
      </c>
      <c r="B228" s="16" t="s">
        <v>23</v>
      </c>
      <c r="C228" s="16" t="s">
        <v>20655</v>
      </c>
      <c r="D228" s="13" t="s">
        <v>20718</v>
      </c>
      <c r="E228" s="16" t="s">
        <v>20719</v>
      </c>
      <c r="F228" s="13" t="s">
        <v>20363</v>
      </c>
      <c r="G228" s="14" t="n">
        <f aca="false">COUNTIFS(カード一覧!$G$2:$G$3170,"*医学各論 "&amp;D228&amp;"（*",カード一覧!$N$2:$N$3170,"&lt;&gt;retired")</f>
        <v>1</v>
      </c>
      <c r="H228" s="14" t="str">
        <f aca="false">IF(G228&gt;0,"あり","なし")</f>
        <v>あり</v>
      </c>
    </row>
    <row r="229" customFormat="false" ht="15" hidden="false" customHeight="false" outlineLevel="0" collapsed="false">
      <c r="A229" s="13" t="s">
        <v>22</v>
      </c>
      <c r="B229" s="16" t="s">
        <v>23</v>
      </c>
      <c r="C229" s="16" t="s">
        <v>20655</v>
      </c>
      <c r="D229" s="13" t="s">
        <v>20720</v>
      </c>
      <c r="E229" s="16" t="s">
        <v>20721</v>
      </c>
      <c r="F229" s="13" t="s">
        <v>20340</v>
      </c>
      <c r="G229" s="14" t="n">
        <f aca="false">COUNTIFS(カード一覧!$G$2:$G$3170,"*医学各論 "&amp;D229&amp;"（*",カード一覧!$N$2:$N$3170,"&lt;&gt;retired")</f>
        <v>0</v>
      </c>
      <c r="H229" s="14" t="str">
        <f aca="false">IF(G229&gt;0,"あり","なし")</f>
        <v>なし</v>
      </c>
    </row>
    <row r="230" customFormat="false" ht="15" hidden="false" customHeight="false" outlineLevel="0" collapsed="false">
      <c r="A230" s="13" t="s">
        <v>22</v>
      </c>
      <c r="B230" s="16" t="s">
        <v>23</v>
      </c>
      <c r="C230" s="16" t="s">
        <v>20722</v>
      </c>
      <c r="D230" s="13" t="s">
        <v>20723</v>
      </c>
      <c r="E230" s="16" t="s">
        <v>20724</v>
      </c>
      <c r="F230" s="13" t="s">
        <v>20334</v>
      </c>
      <c r="G230" s="14" t="n">
        <f aca="false">COUNTIFS(カード一覧!$G$2:$G$3170,"*医学各論 "&amp;D230&amp;"（*",カード一覧!$N$2:$N$3170,"&lt;&gt;retired")</f>
        <v>1</v>
      </c>
      <c r="H230" s="14" t="str">
        <f aca="false">IF(G230&gt;0,"あり","なし")</f>
        <v>あり</v>
      </c>
    </row>
    <row r="231" customFormat="false" ht="15" hidden="false" customHeight="false" outlineLevel="0" collapsed="false">
      <c r="A231" s="13" t="s">
        <v>22</v>
      </c>
      <c r="B231" s="16" t="s">
        <v>23</v>
      </c>
      <c r="C231" s="16" t="s">
        <v>20722</v>
      </c>
      <c r="D231" s="13" t="s">
        <v>20725</v>
      </c>
      <c r="E231" s="16" t="s">
        <v>20726</v>
      </c>
      <c r="F231" s="13" t="s">
        <v>20334</v>
      </c>
      <c r="G231" s="14" t="n">
        <f aca="false">COUNTIFS(カード一覧!$G$2:$G$3170,"*医学各論 "&amp;D231&amp;"（*",カード一覧!$N$2:$N$3170,"&lt;&gt;retired")</f>
        <v>1</v>
      </c>
      <c r="H231" s="14" t="str">
        <f aca="false">IF(G231&gt;0,"あり","なし")</f>
        <v>あり</v>
      </c>
    </row>
    <row r="232" customFormat="false" ht="15" hidden="false" customHeight="false" outlineLevel="0" collapsed="false">
      <c r="A232" s="13" t="s">
        <v>22</v>
      </c>
      <c r="B232" s="16" t="s">
        <v>23</v>
      </c>
      <c r="C232" s="16" t="s">
        <v>20722</v>
      </c>
      <c r="D232" s="13" t="s">
        <v>20727</v>
      </c>
      <c r="E232" s="16" t="s">
        <v>20728</v>
      </c>
      <c r="F232" s="13" t="s">
        <v>20334</v>
      </c>
      <c r="G232" s="14" t="n">
        <f aca="false">COUNTIFS(カード一覧!$G$2:$G$3170,"*医学各論 "&amp;D232&amp;"（*",カード一覧!$N$2:$N$3170,"&lt;&gt;retired")</f>
        <v>1</v>
      </c>
      <c r="H232" s="14" t="str">
        <f aca="false">IF(G232&gt;0,"あり","なし")</f>
        <v>あり</v>
      </c>
    </row>
    <row r="233" customFormat="false" ht="15" hidden="false" customHeight="false" outlineLevel="0" collapsed="false">
      <c r="A233" s="13" t="s">
        <v>22</v>
      </c>
      <c r="B233" s="16" t="s">
        <v>23</v>
      </c>
      <c r="C233" s="16" t="s">
        <v>20722</v>
      </c>
      <c r="D233" s="13" t="s">
        <v>20729</v>
      </c>
      <c r="E233" s="16" t="s">
        <v>20730</v>
      </c>
      <c r="F233" s="13" t="s">
        <v>20363</v>
      </c>
      <c r="G233" s="14" t="n">
        <f aca="false">COUNTIFS(カード一覧!$G$2:$G$3170,"*医学各論 "&amp;D233&amp;"（*",カード一覧!$N$2:$N$3170,"&lt;&gt;retired")</f>
        <v>1</v>
      </c>
      <c r="H233" s="14" t="str">
        <f aca="false">IF(G233&gt;0,"あり","なし")</f>
        <v>あり</v>
      </c>
    </row>
    <row r="234" customFormat="false" ht="15" hidden="false" customHeight="false" outlineLevel="0" collapsed="false">
      <c r="A234" s="13" t="s">
        <v>22</v>
      </c>
      <c r="B234" s="16" t="s">
        <v>23</v>
      </c>
      <c r="C234" s="16" t="s">
        <v>20722</v>
      </c>
      <c r="D234" s="13" t="s">
        <v>20731</v>
      </c>
      <c r="E234" s="16" t="s">
        <v>11705</v>
      </c>
      <c r="F234" s="13" t="s">
        <v>20334</v>
      </c>
      <c r="G234" s="14" t="n">
        <f aca="false">COUNTIFS(カード一覧!$G$2:$G$3170,"*医学各論 "&amp;D234&amp;"（*",カード一覧!$N$2:$N$3170,"&lt;&gt;retired")</f>
        <v>1</v>
      </c>
      <c r="H234" s="14" t="str">
        <f aca="false">IF(G234&gt;0,"あり","なし")</f>
        <v>あり</v>
      </c>
    </row>
    <row r="235" customFormat="false" ht="15" hidden="false" customHeight="false" outlineLevel="0" collapsed="false">
      <c r="A235" s="13" t="s">
        <v>22</v>
      </c>
      <c r="B235" s="16" t="s">
        <v>23</v>
      </c>
      <c r="C235" s="16" t="s">
        <v>20722</v>
      </c>
      <c r="D235" s="13" t="s">
        <v>20732</v>
      </c>
      <c r="E235" s="16" t="s">
        <v>20733</v>
      </c>
      <c r="F235" s="13" t="s">
        <v>20340</v>
      </c>
      <c r="G235" s="14" t="n">
        <f aca="false">COUNTIFS(カード一覧!$G$2:$G$3170,"*医学各論 "&amp;D235&amp;"（*",カード一覧!$N$2:$N$3170,"&lt;&gt;retired")</f>
        <v>1</v>
      </c>
      <c r="H235" s="14" t="str">
        <f aca="false">IF(G235&gt;0,"あり","なし")</f>
        <v>あり</v>
      </c>
    </row>
    <row r="236" customFormat="false" ht="15" hidden="false" customHeight="false" outlineLevel="0" collapsed="false">
      <c r="A236" s="13" t="s">
        <v>22</v>
      </c>
      <c r="B236" s="16" t="s">
        <v>23</v>
      </c>
      <c r="C236" s="16" t="s">
        <v>20722</v>
      </c>
      <c r="D236" s="13" t="s">
        <v>20734</v>
      </c>
      <c r="E236" s="16" t="s">
        <v>20735</v>
      </c>
      <c r="F236" s="13" t="s">
        <v>20340</v>
      </c>
      <c r="G236" s="14" t="n">
        <f aca="false">COUNTIFS(カード一覧!$G$2:$G$3170,"*医学各論 "&amp;D236&amp;"（*",カード一覧!$N$2:$N$3170,"&lt;&gt;retired")</f>
        <v>1</v>
      </c>
      <c r="H236" s="14" t="str">
        <f aca="false">IF(G236&gt;0,"あり","なし")</f>
        <v>あり</v>
      </c>
    </row>
    <row r="237" customFormat="false" ht="15" hidden="false" customHeight="false" outlineLevel="0" collapsed="false">
      <c r="A237" s="13" t="s">
        <v>22</v>
      </c>
      <c r="B237" s="16" t="s">
        <v>23</v>
      </c>
      <c r="C237" s="16" t="s">
        <v>20722</v>
      </c>
      <c r="D237" s="13" t="s">
        <v>20736</v>
      </c>
      <c r="E237" s="16" t="s">
        <v>20737</v>
      </c>
      <c r="F237" s="13" t="s">
        <v>20334</v>
      </c>
      <c r="G237" s="14" t="n">
        <f aca="false">COUNTIFS(カード一覧!$G$2:$G$3170,"*医学各論 "&amp;D237&amp;"（*",カード一覧!$N$2:$N$3170,"&lt;&gt;retired")</f>
        <v>1</v>
      </c>
      <c r="H237" s="14" t="str">
        <f aca="false">IF(G237&gt;0,"あり","なし")</f>
        <v>あり</v>
      </c>
    </row>
    <row r="238" customFormat="false" ht="15" hidden="false" customHeight="false" outlineLevel="0" collapsed="false">
      <c r="A238" s="13" t="s">
        <v>22</v>
      </c>
      <c r="B238" s="16" t="s">
        <v>23</v>
      </c>
      <c r="C238" s="16" t="s">
        <v>20722</v>
      </c>
      <c r="D238" s="13" t="s">
        <v>20738</v>
      </c>
      <c r="E238" s="16" t="s">
        <v>20739</v>
      </c>
      <c r="F238" s="13" t="s">
        <v>20340</v>
      </c>
      <c r="G238" s="14" t="n">
        <f aca="false">COUNTIFS(カード一覧!$G$2:$G$3170,"*医学各論 "&amp;D238&amp;"（*",カード一覧!$N$2:$N$3170,"&lt;&gt;retired")</f>
        <v>1</v>
      </c>
      <c r="H238" s="14" t="str">
        <f aca="false">IF(G238&gt;0,"あり","なし")</f>
        <v>あり</v>
      </c>
    </row>
    <row r="239" customFormat="false" ht="15" hidden="false" customHeight="false" outlineLevel="0" collapsed="false">
      <c r="A239" s="13" t="s">
        <v>22</v>
      </c>
      <c r="B239" s="16" t="s">
        <v>23</v>
      </c>
      <c r="C239" s="16" t="s">
        <v>20722</v>
      </c>
      <c r="D239" s="13" t="s">
        <v>20740</v>
      </c>
      <c r="E239" s="16" t="s">
        <v>20741</v>
      </c>
      <c r="F239" s="13" t="s">
        <v>20340</v>
      </c>
      <c r="G239" s="14" t="n">
        <f aca="false">COUNTIFS(カード一覧!$G$2:$G$3170,"*医学各論 "&amp;D239&amp;"（*",カード一覧!$N$2:$N$3170,"&lt;&gt;retired")</f>
        <v>1</v>
      </c>
      <c r="H239" s="14" t="str">
        <f aca="false">IF(G239&gt;0,"あり","なし")</f>
        <v>あり</v>
      </c>
    </row>
    <row r="240" customFormat="false" ht="15" hidden="false" customHeight="false" outlineLevel="0" collapsed="false">
      <c r="A240" s="13" t="s">
        <v>22</v>
      </c>
      <c r="B240" s="16" t="s">
        <v>23</v>
      </c>
      <c r="C240" s="16" t="s">
        <v>20722</v>
      </c>
      <c r="D240" s="13" t="s">
        <v>20742</v>
      </c>
      <c r="E240" s="16" t="s">
        <v>20743</v>
      </c>
      <c r="F240" s="13" t="s">
        <v>20340</v>
      </c>
      <c r="G240" s="14" t="n">
        <f aca="false">COUNTIFS(カード一覧!$G$2:$G$3170,"*医学各論 "&amp;D240&amp;"（*",カード一覧!$N$2:$N$3170,"&lt;&gt;retired")</f>
        <v>0</v>
      </c>
      <c r="H240" s="14" t="str">
        <f aca="false">IF(G240&gt;0,"あり","なし")</f>
        <v>なし</v>
      </c>
    </row>
    <row r="241" customFormat="false" ht="15" hidden="false" customHeight="false" outlineLevel="0" collapsed="false">
      <c r="A241" s="13" t="s">
        <v>22</v>
      </c>
      <c r="B241" s="16" t="s">
        <v>23</v>
      </c>
      <c r="C241" s="16" t="s">
        <v>20722</v>
      </c>
      <c r="D241" s="13" t="s">
        <v>20744</v>
      </c>
      <c r="E241" s="16" t="s">
        <v>20745</v>
      </c>
      <c r="F241" s="13" t="s">
        <v>20363</v>
      </c>
      <c r="G241" s="14" t="n">
        <f aca="false">COUNTIFS(カード一覧!$G$2:$G$3170,"*医学各論 "&amp;D241&amp;"（*",カード一覧!$N$2:$N$3170,"&lt;&gt;retired")</f>
        <v>0</v>
      </c>
      <c r="H241" s="14" t="str">
        <f aca="false">IF(G241&gt;0,"あり","なし")</f>
        <v>なし</v>
      </c>
    </row>
    <row r="242" customFormat="false" ht="15" hidden="false" customHeight="false" outlineLevel="0" collapsed="false">
      <c r="A242" s="13" t="s">
        <v>22</v>
      </c>
      <c r="B242" s="16" t="s">
        <v>23</v>
      </c>
      <c r="C242" s="16" t="s">
        <v>20746</v>
      </c>
      <c r="D242" s="13" t="s">
        <v>20747</v>
      </c>
      <c r="E242" s="16" t="s">
        <v>20748</v>
      </c>
      <c r="F242" s="13" t="s">
        <v>20340</v>
      </c>
      <c r="G242" s="14" t="n">
        <f aca="false">COUNTIFS(カード一覧!$G$2:$G$3170,"*医学各論 "&amp;D242&amp;"（*",カード一覧!$N$2:$N$3170,"&lt;&gt;retired")</f>
        <v>1</v>
      </c>
      <c r="H242" s="14" t="str">
        <f aca="false">IF(G242&gt;0,"あり","なし")</f>
        <v>あり</v>
      </c>
    </row>
    <row r="243" customFormat="false" ht="15" hidden="false" customHeight="false" outlineLevel="0" collapsed="false">
      <c r="A243" s="13" t="s">
        <v>22</v>
      </c>
      <c r="B243" s="16" t="s">
        <v>23</v>
      </c>
      <c r="C243" s="16" t="s">
        <v>20746</v>
      </c>
      <c r="D243" s="13" t="s">
        <v>20749</v>
      </c>
      <c r="E243" s="16" t="s">
        <v>20750</v>
      </c>
      <c r="F243" s="13" t="s">
        <v>20340</v>
      </c>
      <c r="G243" s="14" t="n">
        <f aca="false">COUNTIFS(カード一覧!$G$2:$G$3170,"*医学各論 "&amp;D243&amp;"（*",カード一覧!$N$2:$N$3170,"&lt;&gt;retired")</f>
        <v>1</v>
      </c>
      <c r="H243" s="14" t="str">
        <f aca="false">IF(G243&gt;0,"あり","なし")</f>
        <v>あり</v>
      </c>
    </row>
    <row r="244" customFormat="false" ht="15" hidden="false" customHeight="false" outlineLevel="0" collapsed="false">
      <c r="A244" s="13" t="s">
        <v>22</v>
      </c>
      <c r="B244" s="16" t="s">
        <v>23</v>
      </c>
      <c r="C244" s="16" t="s">
        <v>20746</v>
      </c>
      <c r="D244" s="13" t="s">
        <v>20751</v>
      </c>
      <c r="E244" s="16" t="s">
        <v>20752</v>
      </c>
      <c r="F244" s="13" t="s">
        <v>20334</v>
      </c>
      <c r="G244" s="14" t="n">
        <f aca="false">COUNTIFS(カード一覧!$G$2:$G$3170,"*医学各論 "&amp;D244&amp;"（*",カード一覧!$N$2:$N$3170,"&lt;&gt;retired")</f>
        <v>1</v>
      </c>
      <c r="H244" s="14" t="str">
        <f aca="false">IF(G244&gt;0,"あり","なし")</f>
        <v>あり</v>
      </c>
    </row>
    <row r="245" customFormat="false" ht="15" hidden="false" customHeight="false" outlineLevel="0" collapsed="false">
      <c r="A245" s="13" t="s">
        <v>22</v>
      </c>
      <c r="B245" s="16" t="s">
        <v>23</v>
      </c>
      <c r="C245" s="16" t="s">
        <v>20746</v>
      </c>
      <c r="D245" s="13" t="s">
        <v>20753</v>
      </c>
      <c r="E245" s="16" t="s">
        <v>20754</v>
      </c>
      <c r="F245" s="13" t="s">
        <v>20334</v>
      </c>
      <c r="G245" s="14" t="n">
        <f aca="false">COUNTIFS(カード一覧!$G$2:$G$3170,"*医学各論 "&amp;D245&amp;"（*",カード一覧!$N$2:$N$3170,"&lt;&gt;retired")</f>
        <v>1</v>
      </c>
      <c r="H245" s="14" t="str">
        <f aca="false">IF(G245&gt;0,"あり","なし")</f>
        <v>あり</v>
      </c>
    </row>
    <row r="246" customFormat="false" ht="15" hidden="false" customHeight="false" outlineLevel="0" collapsed="false">
      <c r="A246" s="13" t="s">
        <v>22</v>
      </c>
      <c r="B246" s="16" t="s">
        <v>23</v>
      </c>
      <c r="C246" s="16" t="s">
        <v>20746</v>
      </c>
      <c r="D246" s="13" t="s">
        <v>20755</v>
      </c>
      <c r="E246" s="16" t="s">
        <v>20756</v>
      </c>
      <c r="F246" s="13" t="s">
        <v>20334</v>
      </c>
      <c r="G246" s="14" t="n">
        <f aca="false">COUNTIFS(カード一覧!$G$2:$G$3170,"*医学各論 "&amp;D246&amp;"（*",カード一覧!$N$2:$N$3170,"&lt;&gt;retired")</f>
        <v>1</v>
      </c>
      <c r="H246" s="14" t="str">
        <f aca="false">IF(G246&gt;0,"あり","なし")</f>
        <v>あり</v>
      </c>
    </row>
    <row r="247" customFormat="false" ht="15" hidden="false" customHeight="false" outlineLevel="0" collapsed="false">
      <c r="A247" s="13" t="s">
        <v>22</v>
      </c>
      <c r="B247" s="16" t="s">
        <v>23</v>
      </c>
      <c r="C247" s="16" t="s">
        <v>20746</v>
      </c>
      <c r="D247" s="13" t="s">
        <v>20757</v>
      </c>
      <c r="E247" s="16" t="s">
        <v>20758</v>
      </c>
      <c r="F247" s="13" t="s">
        <v>20340</v>
      </c>
      <c r="G247" s="14" t="n">
        <f aca="false">COUNTIFS(カード一覧!$G$2:$G$3170,"*医学各論 "&amp;D247&amp;"（*",カード一覧!$N$2:$N$3170,"&lt;&gt;retired")</f>
        <v>1</v>
      </c>
      <c r="H247" s="14" t="str">
        <f aca="false">IF(G247&gt;0,"あり","なし")</f>
        <v>あり</v>
      </c>
    </row>
    <row r="248" customFormat="false" ht="15" hidden="false" customHeight="false" outlineLevel="0" collapsed="false">
      <c r="A248" s="13" t="s">
        <v>22</v>
      </c>
      <c r="B248" s="16" t="s">
        <v>23</v>
      </c>
      <c r="C248" s="16" t="s">
        <v>20746</v>
      </c>
      <c r="D248" s="13" t="s">
        <v>20759</v>
      </c>
      <c r="E248" s="16" t="s">
        <v>20760</v>
      </c>
      <c r="F248" s="13" t="s">
        <v>20340</v>
      </c>
      <c r="G248" s="14" t="n">
        <f aca="false">COUNTIFS(カード一覧!$G$2:$G$3170,"*医学各論 "&amp;D248&amp;"（*",カード一覧!$N$2:$N$3170,"&lt;&gt;retired")</f>
        <v>0</v>
      </c>
      <c r="H248" s="14" t="str">
        <f aca="false">IF(G248&gt;0,"あり","なし")</f>
        <v>なし</v>
      </c>
    </row>
    <row r="249" customFormat="false" ht="15" hidden="false" customHeight="false" outlineLevel="0" collapsed="false">
      <c r="A249" s="13" t="s">
        <v>22</v>
      </c>
      <c r="B249" s="16" t="s">
        <v>23</v>
      </c>
      <c r="C249" s="16" t="s">
        <v>20746</v>
      </c>
      <c r="D249" s="13" t="s">
        <v>20761</v>
      </c>
      <c r="E249" s="16" t="s">
        <v>11780</v>
      </c>
      <c r="F249" s="13" t="s">
        <v>20340</v>
      </c>
      <c r="G249" s="14" t="n">
        <f aca="false">COUNTIFS(カード一覧!$G$2:$G$3170,"*医学各論 "&amp;D249&amp;"（*",カード一覧!$N$2:$N$3170,"&lt;&gt;retired")</f>
        <v>1</v>
      </c>
      <c r="H249" s="14" t="str">
        <f aca="false">IF(G249&gt;0,"あり","なし")</f>
        <v>あり</v>
      </c>
    </row>
    <row r="250" customFormat="false" ht="15" hidden="false" customHeight="false" outlineLevel="0" collapsed="false">
      <c r="A250" s="13" t="s">
        <v>22</v>
      </c>
      <c r="B250" s="16" t="s">
        <v>23</v>
      </c>
      <c r="C250" s="16" t="s">
        <v>20746</v>
      </c>
      <c r="D250" s="13" t="s">
        <v>20762</v>
      </c>
      <c r="E250" s="16" t="s">
        <v>11789</v>
      </c>
      <c r="F250" s="13" t="s">
        <v>20340</v>
      </c>
      <c r="G250" s="14" t="n">
        <f aca="false">COUNTIFS(カード一覧!$G$2:$G$3170,"*医学各論 "&amp;D250&amp;"（*",カード一覧!$N$2:$N$3170,"&lt;&gt;retired")</f>
        <v>1</v>
      </c>
      <c r="H250" s="14" t="str">
        <f aca="false">IF(G250&gt;0,"あり","なし")</f>
        <v>あり</v>
      </c>
    </row>
    <row r="251" customFormat="false" ht="15" hidden="false" customHeight="false" outlineLevel="0" collapsed="false">
      <c r="A251" s="13" t="s">
        <v>22</v>
      </c>
      <c r="B251" s="16" t="s">
        <v>23</v>
      </c>
      <c r="C251" s="16" t="s">
        <v>20746</v>
      </c>
      <c r="D251" s="13" t="s">
        <v>20763</v>
      </c>
      <c r="E251" s="16" t="s">
        <v>20764</v>
      </c>
      <c r="F251" s="13" t="s">
        <v>20334</v>
      </c>
      <c r="G251" s="14" t="n">
        <f aca="false">COUNTIFS(カード一覧!$G$2:$G$3170,"*医学各論 "&amp;D251&amp;"（*",カード一覧!$N$2:$N$3170,"&lt;&gt;retired")</f>
        <v>5</v>
      </c>
      <c r="H251" s="14" t="str">
        <f aca="false">IF(G251&gt;0,"あり","なし")</f>
        <v>あり</v>
      </c>
    </row>
    <row r="252" customFormat="false" ht="15" hidden="false" customHeight="false" outlineLevel="0" collapsed="false">
      <c r="A252" s="13" t="s">
        <v>22</v>
      </c>
      <c r="B252" s="16" t="s">
        <v>23</v>
      </c>
      <c r="C252" s="16" t="s">
        <v>20746</v>
      </c>
      <c r="D252" s="13" t="s">
        <v>20765</v>
      </c>
      <c r="E252" s="16" t="s">
        <v>11794</v>
      </c>
      <c r="F252" s="13" t="s">
        <v>20334</v>
      </c>
      <c r="G252" s="14" t="n">
        <f aca="false">COUNTIFS(カード一覧!$G$2:$G$3170,"*医学各論 "&amp;D252&amp;"（*",カード一覧!$N$2:$N$3170,"&lt;&gt;retired")</f>
        <v>1</v>
      </c>
      <c r="H252" s="14" t="str">
        <f aca="false">IF(G252&gt;0,"あり","なし")</f>
        <v>あり</v>
      </c>
    </row>
    <row r="253" customFormat="false" ht="15" hidden="false" customHeight="false" outlineLevel="0" collapsed="false">
      <c r="A253" s="13" t="s">
        <v>22</v>
      </c>
      <c r="B253" s="16" t="s">
        <v>23</v>
      </c>
      <c r="C253" s="16" t="s">
        <v>20746</v>
      </c>
      <c r="D253" s="13" t="s">
        <v>20766</v>
      </c>
      <c r="E253" s="16" t="s">
        <v>11803</v>
      </c>
      <c r="F253" s="13" t="s">
        <v>20340</v>
      </c>
      <c r="G253" s="14" t="n">
        <f aca="false">COUNTIFS(カード一覧!$G$2:$G$3170,"*医学各論 "&amp;D253&amp;"（*",カード一覧!$N$2:$N$3170,"&lt;&gt;retired")</f>
        <v>1</v>
      </c>
      <c r="H253" s="14" t="str">
        <f aca="false">IF(G253&gt;0,"あり","なし")</f>
        <v>あり</v>
      </c>
    </row>
    <row r="254" customFormat="false" ht="15" hidden="false" customHeight="false" outlineLevel="0" collapsed="false">
      <c r="A254" s="13" t="s">
        <v>22</v>
      </c>
      <c r="B254" s="16" t="s">
        <v>23</v>
      </c>
      <c r="C254" s="16" t="s">
        <v>20746</v>
      </c>
      <c r="D254" s="13" t="s">
        <v>20767</v>
      </c>
      <c r="E254" s="16" t="s">
        <v>20768</v>
      </c>
      <c r="F254" s="13" t="s">
        <v>20340</v>
      </c>
      <c r="G254" s="14" t="n">
        <f aca="false">COUNTIFS(カード一覧!$G$2:$G$3170,"*医学各論 "&amp;D254&amp;"（*",カード一覧!$N$2:$N$3170,"&lt;&gt;retired")</f>
        <v>1</v>
      </c>
      <c r="H254" s="14" t="str">
        <f aca="false">IF(G254&gt;0,"あり","なし")</f>
        <v>あり</v>
      </c>
    </row>
    <row r="255" customFormat="false" ht="15" hidden="false" customHeight="false" outlineLevel="0" collapsed="false">
      <c r="A255" s="13" t="s">
        <v>22</v>
      </c>
      <c r="B255" s="16" t="s">
        <v>23</v>
      </c>
      <c r="C255" s="16" t="s">
        <v>20746</v>
      </c>
      <c r="D255" s="13" t="s">
        <v>20769</v>
      </c>
      <c r="E255" s="16" t="s">
        <v>20770</v>
      </c>
      <c r="F255" s="13" t="s">
        <v>20340</v>
      </c>
      <c r="G255" s="14" t="n">
        <f aca="false">COUNTIFS(カード一覧!$G$2:$G$3170,"*医学各論 "&amp;D255&amp;"（*",カード一覧!$N$2:$N$3170,"&lt;&gt;retired")</f>
        <v>1</v>
      </c>
      <c r="H255" s="14" t="str">
        <f aca="false">IF(G255&gt;0,"あり","なし")</f>
        <v>あり</v>
      </c>
    </row>
    <row r="256" customFormat="false" ht="15" hidden="false" customHeight="false" outlineLevel="0" collapsed="false">
      <c r="A256" s="13" t="s">
        <v>22</v>
      </c>
      <c r="B256" s="16" t="s">
        <v>23</v>
      </c>
      <c r="C256" s="16" t="s">
        <v>20746</v>
      </c>
      <c r="D256" s="13" t="s">
        <v>20771</v>
      </c>
      <c r="E256" s="16" t="s">
        <v>11809</v>
      </c>
      <c r="F256" s="13" t="s">
        <v>20340</v>
      </c>
      <c r="G256" s="14" t="n">
        <f aca="false">COUNTIFS(カード一覧!$G$2:$G$3170,"*医学各論 "&amp;D256&amp;"（*",カード一覧!$N$2:$N$3170,"&lt;&gt;retired")</f>
        <v>1</v>
      </c>
      <c r="H256" s="14" t="str">
        <f aca="false">IF(G256&gt;0,"あり","なし")</f>
        <v>あり</v>
      </c>
    </row>
    <row r="257" customFormat="false" ht="15" hidden="false" customHeight="false" outlineLevel="0" collapsed="false">
      <c r="A257" s="13" t="s">
        <v>22</v>
      </c>
      <c r="B257" s="16" t="s">
        <v>23</v>
      </c>
      <c r="C257" s="16" t="s">
        <v>20746</v>
      </c>
      <c r="D257" s="13" t="s">
        <v>20772</v>
      </c>
      <c r="E257" s="16" t="s">
        <v>20773</v>
      </c>
      <c r="F257" s="13" t="s">
        <v>20340</v>
      </c>
      <c r="G257" s="14" t="n">
        <f aca="false">COUNTIFS(カード一覧!$G$2:$G$3170,"*医学各論 "&amp;D257&amp;"（*",カード一覧!$N$2:$N$3170,"&lt;&gt;retired")</f>
        <v>1</v>
      </c>
      <c r="H257" s="14" t="str">
        <f aca="false">IF(G257&gt;0,"あり","なし")</f>
        <v>あり</v>
      </c>
    </row>
    <row r="258" customFormat="false" ht="15" hidden="false" customHeight="false" outlineLevel="0" collapsed="false">
      <c r="A258" s="13" t="s">
        <v>22</v>
      </c>
      <c r="B258" s="16" t="s">
        <v>23</v>
      </c>
      <c r="C258" s="16" t="s">
        <v>20746</v>
      </c>
      <c r="D258" s="13" t="s">
        <v>20774</v>
      </c>
      <c r="E258" s="16" t="s">
        <v>20775</v>
      </c>
      <c r="F258" s="13" t="s">
        <v>20340</v>
      </c>
      <c r="G258" s="14" t="n">
        <f aca="false">COUNTIFS(カード一覧!$G$2:$G$3170,"*医学各論 "&amp;D258&amp;"（*",カード一覧!$N$2:$N$3170,"&lt;&gt;retired")</f>
        <v>1</v>
      </c>
      <c r="H258" s="14" t="str">
        <f aca="false">IF(G258&gt;0,"あり","なし")</f>
        <v>あり</v>
      </c>
    </row>
    <row r="259" customFormat="false" ht="15" hidden="false" customHeight="false" outlineLevel="0" collapsed="false">
      <c r="A259" s="13" t="s">
        <v>22</v>
      </c>
      <c r="B259" s="16" t="s">
        <v>23</v>
      </c>
      <c r="C259" s="16" t="s">
        <v>20746</v>
      </c>
      <c r="D259" s="13" t="s">
        <v>20776</v>
      </c>
      <c r="E259" s="16" t="s">
        <v>20777</v>
      </c>
      <c r="F259" s="13" t="s">
        <v>20340</v>
      </c>
      <c r="G259" s="14" t="n">
        <f aca="false">COUNTIFS(カード一覧!$G$2:$G$3170,"*医学各論 "&amp;D259&amp;"（*",カード一覧!$N$2:$N$3170,"&lt;&gt;retired")</f>
        <v>1</v>
      </c>
      <c r="H259" s="14" t="str">
        <f aca="false">IF(G259&gt;0,"あり","なし")</f>
        <v>あり</v>
      </c>
    </row>
    <row r="260" customFormat="false" ht="15" hidden="false" customHeight="false" outlineLevel="0" collapsed="false">
      <c r="A260" s="13" t="s">
        <v>22</v>
      </c>
      <c r="B260" s="16" t="s">
        <v>23</v>
      </c>
      <c r="C260" s="16" t="s">
        <v>20746</v>
      </c>
      <c r="D260" s="13" t="s">
        <v>20778</v>
      </c>
      <c r="E260" s="16" t="s">
        <v>11818</v>
      </c>
      <c r="F260" s="13" t="s">
        <v>20340</v>
      </c>
      <c r="G260" s="14" t="n">
        <f aca="false">COUNTIFS(カード一覧!$G$2:$G$3170,"*医学各論 "&amp;D260&amp;"（*",カード一覧!$N$2:$N$3170,"&lt;&gt;retired")</f>
        <v>1</v>
      </c>
      <c r="H260" s="14" t="str">
        <f aca="false">IF(G260&gt;0,"あり","なし")</f>
        <v>あり</v>
      </c>
    </row>
    <row r="261" customFormat="false" ht="15" hidden="false" customHeight="false" outlineLevel="0" collapsed="false">
      <c r="A261" s="13" t="s">
        <v>22</v>
      </c>
      <c r="B261" s="16" t="s">
        <v>23</v>
      </c>
      <c r="C261" s="16" t="s">
        <v>20746</v>
      </c>
      <c r="D261" s="13" t="s">
        <v>20779</v>
      </c>
      <c r="E261" s="16" t="s">
        <v>20780</v>
      </c>
      <c r="F261" s="13" t="s">
        <v>20363</v>
      </c>
      <c r="G261" s="14" t="n">
        <f aca="false">COUNTIFS(カード一覧!$G$2:$G$3170,"*医学各論 "&amp;D261&amp;"（*",カード一覧!$N$2:$N$3170,"&lt;&gt;retired")</f>
        <v>1</v>
      </c>
      <c r="H261" s="14" t="str">
        <f aca="false">IF(G261&gt;0,"あり","なし")</f>
        <v>あり</v>
      </c>
    </row>
    <row r="262" customFormat="false" ht="15" hidden="false" customHeight="false" outlineLevel="0" collapsed="false">
      <c r="A262" s="13" t="s">
        <v>22</v>
      </c>
      <c r="B262" s="16" t="s">
        <v>23</v>
      </c>
      <c r="C262" s="16" t="s">
        <v>20746</v>
      </c>
      <c r="D262" s="13" t="s">
        <v>20781</v>
      </c>
      <c r="E262" s="16" t="s">
        <v>20782</v>
      </c>
      <c r="F262" s="13" t="s">
        <v>20363</v>
      </c>
      <c r="G262" s="14" t="n">
        <f aca="false">COUNTIFS(カード一覧!$G$2:$G$3170,"*医学各論 "&amp;D262&amp;"（*",カード一覧!$N$2:$N$3170,"&lt;&gt;retired")</f>
        <v>0</v>
      </c>
      <c r="H262" s="14" t="str">
        <f aca="false">IF(G262&gt;0,"あり","なし")</f>
        <v>なし</v>
      </c>
    </row>
    <row r="263" customFormat="false" ht="15" hidden="false" customHeight="false" outlineLevel="0" collapsed="false">
      <c r="A263" s="13" t="s">
        <v>22</v>
      </c>
      <c r="B263" s="16" t="s">
        <v>23</v>
      </c>
      <c r="C263" s="16" t="s">
        <v>20746</v>
      </c>
      <c r="D263" s="13" t="s">
        <v>20783</v>
      </c>
      <c r="E263" s="16" t="s">
        <v>20784</v>
      </c>
      <c r="F263" s="13" t="s">
        <v>20334</v>
      </c>
      <c r="G263" s="14" t="n">
        <f aca="false">COUNTIFS(カード一覧!$G$2:$G$3170,"*医学各論 "&amp;D263&amp;"（*",カード一覧!$N$2:$N$3170,"&lt;&gt;retired")</f>
        <v>3</v>
      </c>
      <c r="H263" s="14" t="str">
        <f aca="false">IF(G263&gt;0,"あり","なし")</f>
        <v>あり</v>
      </c>
    </row>
    <row r="264" customFormat="false" ht="15" hidden="false" customHeight="false" outlineLevel="0" collapsed="false">
      <c r="A264" s="13" t="s">
        <v>22</v>
      </c>
      <c r="B264" s="16" t="s">
        <v>23</v>
      </c>
      <c r="C264" s="16" t="s">
        <v>20746</v>
      </c>
      <c r="D264" s="13" t="s">
        <v>20785</v>
      </c>
      <c r="E264" s="16" t="s">
        <v>20786</v>
      </c>
      <c r="F264" s="13" t="s">
        <v>20334</v>
      </c>
      <c r="G264" s="14" t="n">
        <f aca="false">COUNTIFS(カード一覧!$G$2:$G$3170,"*医学各論 "&amp;D264&amp;"（*",カード一覧!$N$2:$N$3170,"&lt;&gt;retired")</f>
        <v>5</v>
      </c>
      <c r="H264" s="14" t="str">
        <f aca="false">IF(G264&gt;0,"あり","なし")</f>
        <v>あり</v>
      </c>
    </row>
    <row r="265" customFormat="false" ht="15" hidden="false" customHeight="false" outlineLevel="0" collapsed="false">
      <c r="A265" s="13" t="s">
        <v>22</v>
      </c>
      <c r="B265" s="16" t="s">
        <v>23</v>
      </c>
      <c r="C265" s="16" t="s">
        <v>20746</v>
      </c>
      <c r="D265" s="13" t="s">
        <v>20787</v>
      </c>
      <c r="E265" s="16" t="s">
        <v>11827</v>
      </c>
      <c r="F265" s="13" t="s">
        <v>20363</v>
      </c>
      <c r="G265" s="14" t="n">
        <f aca="false">COUNTIFS(カード一覧!$G$2:$G$3170,"*医学各論 "&amp;D265&amp;"（*",カード一覧!$N$2:$N$3170,"&lt;&gt;retired")</f>
        <v>1</v>
      </c>
      <c r="H265" s="14" t="str">
        <f aca="false">IF(G265&gt;0,"あり","なし")</f>
        <v>あり</v>
      </c>
    </row>
    <row r="266" customFormat="false" ht="15" hidden="false" customHeight="false" outlineLevel="0" collapsed="false">
      <c r="A266" s="13" t="s">
        <v>22</v>
      </c>
      <c r="B266" s="16" t="s">
        <v>23</v>
      </c>
      <c r="C266" s="16" t="s">
        <v>156</v>
      </c>
      <c r="D266" s="13" t="s">
        <v>20788</v>
      </c>
      <c r="E266" s="15" t="s">
        <v>19331</v>
      </c>
      <c r="F266" s="13" t="s">
        <v>20334</v>
      </c>
      <c r="G266" s="14" t="n">
        <f aca="false">COUNTIFS(カード一覧!$G$2:$G$3170,"*医学各論 "&amp;D266&amp;"（*",カード一覧!$N$2:$N$3170,"&lt;&gt;retired")</f>
        <v>1</v>
      </c>
      <c r="H266" s="14" t="str">
        <f aca="false">IF(G266&gt;0,"あり","なし")</f>
        <v>あり</v>
      </c>
    </row>
    <row r="267" customFormat="false" ht="15" hidden="false" customHeight="false" outlineLevel="0" collapsed="false">
      <c r="A267" s="13" t="s">
        <v>22</v>
      </c>
      <c r="B267" s="16" t="s">
        <v>23</v>
      </c>
      <c r="C267" s="16" t="s">
        <v>156</v>
      </c>
      <c r="D267" s="13" t="s">
        <v>20789</v>
      </c>
      <c r="E267" s="16" t="s">
        <v>20790</v>
      </c>
      <c r="F267" s="13" t="s">
        <v>20340</v>
      </c>
      <c r="G267" s="14" t="n">
        <f aca="false">COUNTIFS(カード一覧!$G$2:$G$3170,"*医学各論 "&amp;D267&amp;"（*",カード一覧!$N$2:$N$3170,"&lt;&gt;retired")</f>
        <v>1</v>
      </c>
      <c r="H267" s="14" t="str">
        <f aca="false">IF(G267&gt;0,"あり","なし")</f>
        <v>あり</v>
      </c>
    </row>
    <row r="268" customFormat="false" ht="15" hidden="false" customHeight="false" outlineLevel="0" collapsed="false">
      <c r="A268" s="13" t="s">
        <v>22</v>
      </c>
      <c r="B268" s="16" t="s">
        <v>23</v>
      </c>
      <c r="C268" s="16" t="s">
        <v>156</v>
      </c>
      <c r="D268" s="13" t="s">
        <v>20791</v>
      </c>
      <c r="E268" s="16" t="s">
        <v>20792</v>
      </c>
      <c r="F268" s="13" t="s">
        <v>20340</v>
      </c>
      <c r="G268" s="14" t="n">
        <f aca="false">COUNTIFS(カード一覧!$G$2:$G$3170,"*医学各論 "&amp;D268&amp;"（*",カード一覧!$N$2:$N$3170,"&lt;&gt;retired")</f>
        <v>1</v>
      </c>
      <c r="H268" s="14" t="str">
        <f aca="false">IF(G268&gt;0,"あり","なし")</f>
        <v>あり</v>
      </c>
    </row>
    <row r="269" customFormat="false" ht="15" hidden="false" customHeight="false" outlineLevel="0" collapsed="false">
      <c r="A269" s="13" t="s">
        <v>22</v>
      </c>
      <c r="B269" s="16" t="s">
        <v>23</v>
      </c>
      <c r="C269" s="16" t="s">
        <v>156</v>
      </c>
      <c r="D269" s="13" t="s">
        <v>20793</v>
      </c>
      <c r="E269" s="15" t="s">
        <v>20794</v>
      </c>
      <c r="F269" s="13" t="s">
        <v>20340</v>
      </c>
      <c r="G269" s="14" t="n">
        <f aca="false">COUNTIFS(カード一覧!$G$2:$G$3170,"*医学各論 "&amp;D269&amp;"（*",カード一覧!$N$2:$N$3170,"&lt;&gt;retired")</f>
        <v>1</v>
      </c>
      <c r="H269" s="14" t="str">
        <f aca="false">IF(G269&gt;0,"あり","なし")</f>
        <v>あり</v>
      </c>
    </row>
    <row r="270" customFormat="false" ht="15" hidden="false" customHeight="false" outlineLevel="0" collapsed="false">
      <c r="A270" s="13" t="s">
        <v>22</v>
      </c>
      <c r="B270" s="16" t="s">
        <v>23</v>
      </c>
      <c r="C270" s="16" t="s">
        <v>156</v>
      </c>
      <c r="D270" s="13" t="s">
        <v>20795</v>
      </c>
      <c r="E270" s="16" t="s">
        <v>5194</v>
      </c>
      <c r="F270" s="13" t="s">
        <v>20340</v>
      </c>
      <c r="G270" s="14" t="n">
        <f aca="false">COUNTIFS(カード一覧!$G$2:$G$3170,"*医学各論 "&amp;D270&amp;"（*",カード一覧!$N$2:$N$3170,"&lt;&gt;retired")</f>
        <v>1</v>
      </c>
      <c r="H270" s="14" t="str">
        <f aca="false">IF(G270&gt;0,"あり","なし")</f>
        <v>あり</v>
      </c>
    </row>
    <row r="271" customFormat="false" ht="15" hidden="false" customHeight="false" outlineLevel="0" collapsed="false">
      <c r="A271" s="13" t="s">
        <v>22</v>
      </c>
      <c r="B271" s="16" t="s">
        <v>23</v>
      </c>
      <c r="C271" s="16" t="s">
        <v>156</v>
      </c>
      <c r="D271" s="13" t="s">
        <v>20796</v>
      </c>
      <c r="E271" s="16" t="s">
        <v>12008</v>
      </c>
      <c r="F271" s="13" t="s">
        <v>20340</v>
      </c>
      <c r="G271" s="14" t="n">
        <f aca="false">COUNTIFS(カード一覧!$G$2:$G$3170,"*医学各論 "&amp;D271&amp;"（*",カード一覧!$N$2:$N$3170,"&lt;&gt;retired")</f>
        <v>1</v>
      </c>
      <c r="H271" s="14" t="str">
        <f aca="false">IF(G271&gt;0,"あり","なし")</f>
        <v>あり</v>
      </c>
    </row>
    <row r="272" customFormat="false" ht="15" hidden="false" customHeight="false" outlineLevel="0" collapsed="false">
      <c r="A272" s="13" t="s">
        <v>22</v>
      </c>
      <c r="B272" s="16" t="s">
        <v>23</v>
      </c>
      <c r="C272" s="16" t="s">
        <v>156</v>
      </c>
      <c r="D272" s="13" t="s">
        <v>20797</v>
      </c>
      <c r="E272" s="16" t="s">
        <v>9584</v>
      </c>
      <c r="F272" s="13" t="s">
        <v>20334</v>
      </c>
      <c r="G272" s="14" t="n">
        <f aca="false">COUNTIFS(カード一覧!$G$2:$G$3170,"*医学各論 "&amp;D272&amp;"（*",カード一覧!$N$2:$N$3170,"&lt;&gt;retired")</f>
        <v>3</v>
      </c>
      <c r="H272" s="14" t="str">
        <f aca="false">IF(G272&gt;0,"あり","なし")</f>
        <v>あり</v>
      </c>
    </row>
    <row r="273" customFormat="false" ht="15" hidden="false" customHeight="false" outlineLevel="0" collapsed="false">
      <c r="A273" s="13" t="s">
        <v>22</v>
      </c>
      <c r="B273" s="16" t="s">
        <v>23</v>
      </c>
      <c r="C273" s="16" t="s">
        <v>156</v>
      </c>
      <c r="D273" s="13" t="s">
        <v>20798</v>
      </c>
      <c r="E273" s="16" t="s">
        <v>20799</v>
      </c>
      <c r="F273" s="13" t="s">
        <v>20334</v>
      </c>
      <c r="G273" s="14" t="n">
        <f aca="false">COUNTIFS(カード一覧!$G$2:$G$3170,"*医学各論 "&amp;D273&amp;"（*",カード一覧!$N$2:$N$3170,"&lt;&gt;retired")</f>
        <v>3</v>
      </c>
      <c r="H273" s="14" t="str">
        <f aca="false">IF(G273&gt;0,"あり","なし")</f>
        <v>あり</v>
      </c>
    </row>
    <row r="274" customFormat="false" ht="15" hidden="false" customHeight="false" outlineLevel="0" collapsed="false">
      <c r="A274" s="13" t="s">
        <v>22</v>
      </c>
      <c r="B274" s="16" t="s">
        <v>23</v>
      </c>
      <c r="C274" s="16" t="s">
        <v>156</v>
      </c>
      <c r="D274" s="13" t="s">
        <v>20800</v>
      </c>
      <c r="E274" s="16" t="s">
        <v>20801</v>
      </c>
      <c r="F274" s="13" t="s">
        <v>20340</v>
      </c>
      <c r="G274" s="14" t="n">
        <f aca="false">COUNTIFS(カード一覧!$G$2:$G$3170,"*医学各論 "&amp;D274&amp;"（*",カード一覧!$N$2:$N$3170,"&lt;&gt;retired")</f>
        <v>2</v>
      </c>
      <c r="H274" s="14" t="str">
        <f aca="false">IF(G274&gt;0,"あり","なし")</f>
        <v>あり</v>
      </c>
    </row>
    <row r="275" customFormat="false" ht="15" hidden="false" customHeight="false" outlineLevel="0" collapsed="false">
      <c r="A275" s="13" t="s">
        <v>22</v>
      </c>
      <c r="B275" s="16" t="s">
        <v>23</v>
      </c>
      <c r="C275" s="16" t="s">
        <v>156</v>
      </c>
      <c r="D275" s="13" t="s">
        <v>20802</v>
      </c>
      <c r="E275" s="16" t="s">
        <v>20803</v>
      </c>
      <c r="F275" s="13" t="s">
        <v>20340</v>
      </c>
      <c r="G275" s="14" t="n">
        <f aca="false">COUNTIFS(カード一覧!$G$2:$G$3170,"*医学各論 "&amp;D275&amp;"（*",カード一覧!$N$2:$N$3170,"&lt;&gt;retired")</f>
        <v>1</v>
      </c>
      <c r="H275" s="14" t="str">
        <f aca="false">IF(G275&gt;0,"あり","なし")</f>
        <v>あり</v>
      </c>
    </row>
    <row r="276" customFormat="false" ht="15" hidden="false" customHeight="false" outlineLevel="0" collapsed="false">
      <c r="A276" s="13" t="s">
        <v>22</v>
      </c>
      <c r="B276" s="16" t="s">
        <v>23</v>
      </c>
      <c r="C276" s="16" t="s">
        <v>156</v>
      </c>
      <c r="D276" s="13" t="s">
        <v>20804</v>
      </c>
      <c r="E276" s="16" t="s">
        <v>11971</v>
      </c>
      <c r="F276" s="13" t="s">
        <v>20340</v>
      </c>
      <c r="G276" s="14" t="n">
        <f aca="false">COUNTIFS(カード一覧!$G$2:$G$3170,"*医学各論 "&amp;D276&amp;"（*",カード一覧!$N$2:$N$3170,"&lt;&gt;retired")</f>
        <v>1</v>
      </c>
      <c r="H276" s="14" t="str">
        <f aca="false">IF(G276&gt;0,"あり","なし")</f>
        <v>あり</v>
      </c>
    </row>
    <row r="277" customFormat="false" ht="15" hidden="false" customHeight="false" outlineLevel="0" collapsed="false">
      <c r="A277" s="13" t="s">
        <v>22</v>
      </c>
      <c r="B277" s="16" t="s">
        <v>23</v>
      </c>
      <c r="C277" s="16" t="s">
        <v>156</v>
      </c>
      <c r="D277" s="13" t="s">
        <v>20805</v>
      </c>
      <c r="E277" s="16" t="s">
        <v>20806</v>
      </c>
      <c r="F277" s="13" t="s">
        <v>20340</v>
      </c>
      <c r="G277" s="14" t="n">
        <f aca="false">COUNTIFS(カード一覧!$G$2:$G$3170,"*医学各論 "&amp;D277&amp;"（*",カード一覧!$N$2:$N$3170,"&lt;&gt;retired")</f>
        <v>2</v>
      </c>
      <c r="H277" s="14" t="str">
        <f aca="false">IF(G277&gt;0,"あり","なし")</f>
        <v>あり</v>
      </c>
    </row>
    <row r="278" customFormat="false" ht="15" hidden="false" customHeight="false" outlineLevel="0" collapsed="false">
      <c r="A278" s="13" t="s">
        <v>22</v>
      </c>
      <c r="B278" s="16" t="s">
        <v>23</v>
      </c>
      <c r="C278" s="16" t="s">
        <v>156</v>
      </c>
      <c r="D278" s="13" t="s">
        <v>20807</v>
      </c>
      <c r="E278" s="16" t="s">
        <v>11962</v>
      </c>
      <c r="F278" s="13" t="s">
        <v>20340</v>
      </c>
      <c r="G278" s="14" t="n">
        <f aca="false">COUNTIFS(カード一覧!$G$2:$G$3170,"*医学各論 "&amp;D278&amp;"（*",カード一覧!$N$2:$N$3170,"&lt;&gt;retired")</f>
        <v>1</v>
      </c>
      <c r="H278" s="14" t="str">
        <f aca="false">IF(G278&gt;0,"あり","なし")</f>
        <v>あり</v>
      </c>
    </row>
    <row r="279" customFormat="false" ht="15" hidden="false" customHeight="false" outlineLevel="0" collapsed="false">
      <c r="A279" s="13" t="s">
        <v>22</v>
      </c>
      <c r="B279" s="16" t="s">
        <v>23</v>
      </c>
      <c r="C279" s="16" t="s">
        <v>156</v>
      </c>
      <c r="D279" s="13" t="s">
        <v>20808</v>
      </c>
      <c r="E279" s="16" t="s">
        <v>20809</v>
      </c>
      <c r="F279" s="13" t="s">
        <v>20340</v>
      </c>
      <c r="G279" s="14" t="n">
        <f aca="false">COUNTIFS(カード一覧!$G$2:$G$3170,"*医学各論 "&amp;D279&amp;"（*",カード一覧!$N$2:$N$3170,"&lt;&gt;retired")</f>
        <v>1</v>
      </c>
      <c r="H279" s="14" t="str">
        <f aca="false">IF(G279&gt;0,"あり","なし")</f>
        <v>あり</v>
      </c>
    </row>
    <row r="280" customFormat="false" ht="15" hidden="false" customHeight="false" outlineLevel="0" collapsed="false">
      <c r="A280" s="13" t="s">
        <v>22</v>
      </c>
      <c r="B280" s="16" t="s">
        <v>23</v>
      </c>
      <c r="C280" s="16" t="s">
        <v>156</v>
      </c>
      <c r="D280" s="13" t="s">
        <v>20810</v>
      </c>
      <c r="E280" s="16" t="s">
        <v>11936</v>
      </c>
      <c r="F280" s="13" t="s">
        <v>20363</v>
      </c>
      <c r="G280" s="14" t="n">
        <f aca="false">COUNTIFS(カード一覧!$G$2:$G$3170,"*医学各論 "&amp;D280&amp;"（*",カード一覧!$N$2:$N$3170,"&lt;&gt;retired")</f>
        <v>1</v>
      </c>
      <c r="H280" s="14" t="str">
        <f aca="false">IF(G280&gt;0,"あり","なし")</f>
        <v>あり</v>
      </c>
    </row>
    <row r="281" customFormat="false" ht="15" hidden="false" customHeight="false" outlineLevel="0" collapsed="false">
      <c r="A281" s="13" t="s">
        <v>22</v>
      </c>
      <c r="B281" s="16" t="s">
        <v>23</v>
      </c>
      <c r="C281" s="16" t="s">
        <v>156</v>
      </c>
      <c r="D281" s="13" t="s">
        <v>20811</v>
      </c>
      <c r="E281" s="16" t="s">
        <v>20812</v>
      </c>
      <c r="F281" s="13" t="s">
        <v>20363</v>
      </c>
      <c r="G281" s="14" t="n">
        <f aca="false">COUNTIFS(カード一覧!$G$2:$G$3170,"*医学各論 "&amp;D281&amp;"（*",カード一覧!$N$2:$N$3170,"&lt;&gt;retired")</f>
        <v>1</v>
      </c>
      <c r="H281" s="14" t="str">
        <f aca="false">IF(G281&gt;0,"あり","なし")</f>
        <v>あり</v>
      </c>
    </row>
    <row r="282" customFormat="false" ht="15" hidden="false" customHeight="false" outlineLevel="0" collapsed="false">
      <c r="A282" s="13" t="s">
        <v>22</v>
      </c>
      <c r="B282" s="16" t="s">
        <v>23</v>
      </c>
      <c r="C282" s="16" t="s">
        <v>156</v>
      </c>
      <c r="D282" s="13" t="s">
        <v>20813</v>
      </c>
      <c r="E282" s="16" t="s">
        <v>11980</v>
      </c>
      <c r="F282" s="13" t="s">
        <v>20340</v>
      </c>
      <c r="G282" s="14" t="n">
        <f aca="false">COUNTIFS(カード一覧!$G$2:$G$3170,"*医学各論 "&amp;D282&amp;"（*",カード一覧!$N$2:$N$3170,"&lt;&gt;retired")</f>
        <v>1</v>
      </c>
      <c r="H282" s="14" t="str">
        <f aca="false">IF(G282&gt;0,"あり","なし")</f>
        <v>あり</v>
      </c>
    </row>
    <row r="283" customFormat="false" ht="15" hidden="false" customHeight="false" outlineLevel="0" collapsed="false">
      <c r="A283" s="13" t="s">
        <v>22</v>
      </c>
      <c r="B283" s="16" t="s">
        <v>23</v>
      </c>
      <c r="C283" s="16" t="s">
        <v>156</v>
      </c>
      <c r="D283" s="13" t="s">
        <v>20814</v>
      </c>
      <c r="E283" s="16" t="s">
        <v>20815</v>
      </c>
      <c r="F283" s="13" t="s">
        <v>20363</v>
      </c>
      <c r="G283" s="14" t="n">
        <f aca="false">COUNTIFS(カード一覧!$G$2:$G$3170,"*医学各論 "&amp;D283&amp;"（*",カード一覧!$N$2:$N$3170,"&lt;&gt;retired")</f>
        <v>0</v>
      </c>
      <c r="H283" s="14" t="str">
        <f aca="false">IF(G283&gt;0,"あり","なし")</f>
        <v>なし</v>
      </c>
    </row>
    <row r="284" customFormat="false" ht="15" hidden="false" customHeight="false" outlineLevel="0" collapsed="false">
      <c r="A284" s="13" t="s">
        <v>22</v>
      </c>
      <c r="B284" s="16" t="s">
        <v>23</v>
      </c>
      <c r="C284" s="16" t="s">
        <v>156</v>
      </c>
      <c r="D284" s="13" t="s">
        <v>20816</v>
      </c>
      <c r="E284" s="16" t="s">
        <v>20817</v>
      </c>
      <c r="F284" s="13" t="s">
        <v>20363</v>
      </c>
      <c r="G284" s="14" t="n">
        <f aca="false">COUNTIFS(カード一覧!$G$2:$G$3170,"*医学各論 "&amp;D284&amp;"（*",カード一覧!$N$2:$N$3170,"&lt;&gt;retired")</f>
        <v>1</v>
      </c>
      <c r="H284" s="14" t="str">
        <f aca="false">IF(G284&gt;0,"あり","なし")</f>
        <v>あり</v>
      </c>
    </row>
    <row r="285" customFormat="false" ht="15" hidden="false" customHeight="false" outlineLevel="0" collapsed="false">
      <c r="A285" s="13" t="s">
        <v>22</v>
      </c>
      <c r="B285" s="16" t="s">
        <v>23</v>
      </c>
      <c r="C285" s="16" t="s">
        <v>156</v>
      </c>
      <c r="D285" s="13" t="s">
        <v>20818</v>
      </c>
      <c r="E285" s="16" t="s">
        <v>12025</v>
      </c>
      <c r="F285" s="13" t="s">
        <v>20363</v>
      </c>
      <c r="G285" s="14" t="n">
        <f aca="false">COUNTIFS(カード一覧!$G$2:$G$3170,"*医学各論 "&amp;D285&amp;"（*",カード一覧!$N$2:$N$3170,"&lt;&gt;retired")</f>
        <v>1</v>
      </c>
      <c r="H285" s="14" t="str">
        <f aca="false">IF(G285&gt;0,"あり","なし")</f>
        <v>あり</v>
      </c>
    </row>
    <row r="286" customFormat="false" ht="15" hidden="false" customHeight="false" outlineLevel="0" collapsed="false">
      <c r="A286" s="13" t="s">
        <v>22</v>
      </c>
      <c r="B286" s="16" t="s">
        <v>23</v>
      </c>
      <c r="C286" s="16" t="s">
        <v>20819</v>
      </c>
      <c r="D286" s="13" t="s">
        <v>20820</v>
      </c>
      <c r="E286" s="16" t="s">
        <v>20821</v>
      </c>
      <c r="F286" s="13" t="s">
        <v>20334</v>
      </c>
      <c r="G286" s="14" t="n">
        <f aca="false">COUNTIFS(カード一覧!$G$2:$G$3170,"*医学各論 "&amp;D286&amp;"（*",カード一覧!$N$2:$N$3170,"&lt;&gt;retired")</f>
        <v>1</v>
      </c>
      <c r="H286" s="14" t="str">
        <f aca="false">IF(G286&gt;0,"あり","なし")</f>
        <v>あり</v>
      </c>
    </row>
    <row r="287" customFormat="false" ht="15" hidden="false" customHeight="false" outlineLevel="0" collapsed="false">
      <c r="A287" s="13" t="s">
        <v>22</v>
      </c>
      <c r="B287" s="16" t="s">
        <v>23</v>
      </c>
      <c r="C287" s="16" t="s">
        <v>20819</v>
      </c>
      <c r="D287" s="13" t="s">
        <v>20822</v>
      </c>
      <c r="E287" s="16" t="s">
        <v>20823</v>
      </c>
      <c r="F287" s="13" t="s">
        <v>20334</v>
      </c>
      <c r="G287" s="14" t="n">
        <f aca="false">COUNTIFS(カード一覧!$G$2:$G$3170,"*医学各論 "&amp;D287&amp;"（*",カード一覧!$N$2:$N$3170,"&lt;&gt;retired")</f>
        <v>2</v>
      </c>
      <c r="H287" s="14" t="str">
        <f aca="false">IF(G287&gt;0,"あり","なし")</f>
        <v>あり</v>
      </c>
    </row>
    <row r="288" customFormat="false" ht="15" hidden="false" customHeight="false" outlineLevel="0" collapsed="false">
      <c r="A288" s="13" t="s">
        <v>22</v>
      </c>
      <c r="B288" s="16" t="s">
        <v>23</v>
      </c>
      <c r="C288" s="16" t="s">
        <v>20819</v>
      </c>
      <c r="D288" s="13" t="s">
        <v>20824</v>
      </c>
      <c r="E288" s="16" t="s">
        <v>20825</v>
      </c>
      <c r="F288" s="13" t="s">
        <v>20340</v>
      </c>
      <c r="G288" s="14" t="n">
        <f aca="false">COUNTIFS(カード一覧!$G$2:$G$3170,"*医学各論 "&amp;D288&amp;"（*",カード一覧!$N$2:$N$3170,"&lt;&gt;retired")</f>
        <v>1</v>
      </c>
      <c r="H288" s="14" t="str">
        <f aca="false">IF(G288&gt;0,"あり","なし")</f>
        <v>あり</v>
      </c>
    </row>
    <row r="289" customFormat="false" ht="15" hidden="false" customHeight="false" outlineLevel="0" collapsed="false">
      <c r="A289" s="13" t="s">
        <v>22</v>
      </c>
      <c r="B289" s="16" t="s">
        <v>23</v>
      </c>
      <c r="C289" s="16" t="s">
        <v>20819</v>
      </c>
      <c r="D289" s="13" t="s">
        <v>20826</v>
      </c>
      <c r="E289" s="16" t="s">
        <v>20827</v>
      </c>
      <c r="F289" s="13" t="s">
        <v>20340</v>
      </c>
      <c r="G289" s="14" t="n">
        <f aca="false">COUNTIFS(カード一覧!$G$2:$G$3170,"*医学各論 "&amp;D289&amp;"（*",カード一覧!$N$2:$N$3170,"&lt;&gt;retired")</f>
        <v>1</v>
      </c>
      <c r="H289" s="14" t="str">
        <f aca="false">IF(G289&gt;0,"あり","なし")</f>
        <v>あり</v>
      </c>
    </row>
    <row r="290" customFormat="false" ht="15" hidden="false" customHeight="false" outlineLevel="0" collapsed="false">
      <c r="A290" s="13" t="s">
        <v>22</v>
      </c>
      <c r="B290" s="16" t="s">
        <v>23</v>
      </c>
      <c r="C290" s="16" t="s">
        <v>20819</v>
      </c>
      <c r="D290" s="13" t="s">
        <v>20828</v>
      </c>
      <c r="E290" s="16" t="s">
        <v>20829</v>
      </c>
      <c r="F290" s="13" t="s">
        <v>20363</v>
      </c>
      <c r="G290" s="14" t="n">
        <f aca="false">COUNTIFS(カード一覧!$G$2:$G$3170,"*医学各論 "&amp;D290&amp;"（*",カード一覧!$N$2:$N$3170,"&lt;&gt;retired")</f>
        <v>1</v>
      </c>
      <c r="H290" s="14" t="str">
        <f aca="false">IF(G290&gt;0,"あり","なし")</f>
        <v>あり</v>
      </c>
    </row>
    <row r="291" customFormat="false" ht="15" hidden="false" customHeight="false" outlineLevel="0" collapsed="false">
      <c r="A291" s="13" t="s">
        <v>22</v>
      </c>
      <c r="B291" s="16" t="s">
        <v>23</v>
      </c>
      <c r="C291" s="16" t="s">
        <v>20819</v>
      </c>
      <c r="D291" s="13" t="s">
        <v>20830</v>
      </c>
      <c r="E291" s="16" t="s">
        <v>20831</v>
      </c>
      <c r="F291" s="13" t="s">
        <v>20363</v>
      </c>
      <c r="G291" s="14" t="n">
        <f aca="false">COUNTIFS(カード一覧!$G$2:$G$3170,"*医学各論 "&amp;D291&amp;"（*",カード一覧!$N$2:$N$3170,"&lt;&gt;retired")</f>
        <v>1</v>
      </c>
      <c r="H291" s="14" t="str">
        <f aca="false">IF(G291&gt;0,"あり","なし")</f>
        <v>あり</v>
      </c>
    </row>
    <row r="292" customFormat="false" ht="15" hidden="false" customHeight="false" outlineLevel="0" collapsed="false">
      <c r="A292" s="13" t="s">
        <v>22</v>
      </c>
      <c r="B292" s="16" t="s">
        <v>23</v>
      </c>
      <c r="C292" s="16" t="s">
        <v>20819</v>
      </c>
      <c r="D292" s="13" t="s">
        <v>20832</v>
      </c>
      <c r="E292" s="16" t="s">
        <v>20833</v>
      </c>
      <c r="F292" s="13" t="s">
        <v>20363</v>
      </c>
      <c r="G292" s="14" t="n">
        <f aca="false">COUNTIFS(カード一覧!$G$2:$G$3170,"*医学各論 "&amp;D292&amp;"（*",カード一覧!$N$2:$N$3170,"&lt;&gt;retired")</f>
        <v>1</v>
      </c>
      <c r="H292" s="14" t="str">
        <f aca="false">IF(G292&gt;0,"あり","なし")</f>
        <v>あり</v>
      </c>
    </row>
    <row r="293" customFormat="false" ht="15" hidden="false" customHeight="false" outlineLevel="0" collapsed="false">
      <c r="A293" s="13" t="s">
        <v>22</v>
      </c>
      <c r="B293" s="16" t="s">
        <v>23</v>
      </c>
      <c r="C293" s="16" t="s">
        <v>20819</v>
      </c>
      <c r="D293" s="13" t="s">
        <v>20834</v>
      </c>
      <c r="E293" s="16" t="s">
        <v>20835</v>
      </c>
      <c r="F293" s="13" t="s">
        <v>20334</v>
      </c>
      <c r="G293" s="14" t="n">
        <f aca="false">COUNTIFS(カード一覧!$G$2:$G$3170,"*医学各論 "&amp;D293&amp;"（*",カード一覧!$N$2:$N$3170,"&lt;&gt;retired")</f>
        <v>2</v>
      </c>
      <c r="H293" s="14" t="str">
        <f aca="false">IF(G293&gt;0,"あり","なし")</f>
        <v>あり</v>
      </c>
    </row>
    <row r="294" customFormat="false" ht="15" hidden="false" customHeight="false" outlineLevel="0" collapsed="false">
      <c r="A294" s="13" t="s">
        <v>22</v>
      </c>
      <c r="B294" s="16" t="s">
        <v>23</v>
      </c>
      <c r="C294" s="16" t="s">
        <v>20819</v>
      </c>
      <c r="D294" s="13" t="s">
        <v>20836</v>
      </c>
      <c r="E294" s="16" t="s">
        <v>20837</v>
      </c>
      <c r="F294" s="13" t="s">
        <v>20334</v>
      </c>
      <c r="G294" s="14" t="n">
        <f aca="false">COUNTIFS(カード一覧!$G$2:$G$3170,"*医学各論 "&amp;D294&amp;"（*",カード一覧!$N$2:$N$3170,"&lt;&gt;retired")</f>
        <v>1</v>
      </c>
      <c r="H294" s="14" t="str">
        <f aca="false">IF(G294&gt;0,"あり","なし")</f>
        <v>あり</v>
      </c>
    </row>
    <row r="295" customFormat="false" ht="15" hidden="false" customHeight="false" outlineLevel="0" collapsed="false">
      <c r="A295" s="13" t="s">
        <v>22</v>
      </c>
      <c r="B295" s="16" t="s">
        <v>23</v>
      </c>
      <c r="C295" s="16" t="s">
        <v>20819</v>
      </c>
      <c r="D295" s="13" t="s">
        <v>20838</v>
      </c>
      <c r="E295" s="16" t="s">
        <v>20839</v>
      </c>
      <c r="F295" s="13" t="s">
        <v>20340</v>
      </c>
      <c r="G295" s="14" t="n">
        <f aca="false">COUNTIFS(カード一覧!$G$2:$G$3170,"*医学各論 "&amp;D295&amp;"（*",カード一覧!$N$2:$N$3170,"&lt;&gt;retired")</f>
        <v>1</v>
      </c>
      <c r="H295" s="14" t="str">
        <f aca="false">IF(G295&gt;0,"あり","なし")</f>
        <v>あり</v>
      </c>
    </row>
    <row r="296" customFormat="false" ht="15" hidden="false" customHeight="false" outlineLevel="0" collapsed="false">
      <c r="A296" s="13" t="s">
        <v>22</v>
      </c>
      <c r="B296" s="16" t="s">
        <v>23</v>
      </c>
      <c r="C296" s="16" t="s">
        <v>20819</v>
      </c>
      <c r="D296" s="13" t="s">
        <v>20840</v>
      </c>
      <c r="E296" s="16" t="s">
        <v>20841</v>
      </c>
      <c r="F296" s="13" t="s">
        <v>20340</v>
      </c>
      <c r="G296" s="14" t="n">
        <f aca="false">COUNTIFS(カード一覧!$G$2:$G$3170,"*医学各論 "&amp;D296&amp;"（*",カード一覧!$N$2:$N$3170,"&lt;&gt;retired")</f>
        <v>1</v>
      </c>
      <c r="H296" s="14" t="str">
        <f aca="false">IF(G296&gt;0,"あり","なし")</f>
        <v>あり</v>
      </c>
    </row>
    <row r="297" customFormat="false" ht="15" hidden="false" customHeight="false" outlineLevel="0" collapsed="false">
      <c r="A297" s="13" t="s">
        <v>22</v>
      </c>
      <c r="B297" s="16" t="s">
        <v>23</v>
      </c>
      <c r="C297" s="16" t="s">
        <v>20819</v>
      </c>
      <c r="D297" s="13" t="s">
        <v>20842</v>
      </c>
      <c r="E297" s="16" t="s">
        <v>20843</v>
      </c>
      <c r="F297" s="13" t="s">
        <v>20363</v>
      </c>
      <c r="G297" s="14" t="n">
        <f aca="false">COUNTIFS(カード一覧!$G$2:$G$3170,"*医学各論 "&amp;D297&amp;"（*",カード一覧!$N$2:$N$3170,"&lt;&gt;retired")</f>
        <v>1</v>
      </c>
      <c r="H297" s="14" t="str">
        <f aca="false">IF(G297&gt;0,"あり","なし")</f>
        <v>あり</v>
      </c>
    </row>
    <row r="298" customFormat="false" ht="15" hidden="false" customHeight="false" outlineLevel="0" collapsed="false">
      <c r="A298" s="13" t="s">
        <v>22</v>
      </c>
      <c r="B298" s="16" t="s">
        <v>23</v>
      </c>
      <c r="C298" s="16" t="s">
        <v>20819</v>
      </c>
      <c r="D298" s="13" t="s">
        <v>20844</v>
      </c>
      <c r="E298" s="16" t="s">
        <v>20845</v>
      </c>
      <c r="F298" s="13" t="s">
        <v>20363</v>
      </c>
      <c r="G298" s="14" t="n">
        <f aca="false">COUNTIFS(カード一覧!$G$2:$G$3170,"*医学各論 "&amp;D298&amp;"（*",カード一覧!$N$2:$N$3170,"&lt;&gt;retired")</f>
        <v>1</v>
      </c>
      <c r="H298" s="14" t="str">
        <f aca="false">IF(G298&gt;0,"あり","なし")</f>
        <v>あり</v>
      </c>
    </row>
    <row r="299" customFormat="false" ht="15" hidden="false" customHeight="false" outlineLevel="0" collapsed="false">
      <c r="A299" s="13" t="s">
        <v>22</v>
      </c>
      <c r="B299" s="16" t="s">
        <v>23</v>
      </c>
      <c r="C299" s="16" t="s">
        <v>20819</v>
      </c>
      <c r="D299" s="13" t="s">
        <v>20846</v>
      </c>
      <c r="E299" s="16" t="s">
        <v>20847</v>
      </c>
      <c r="F299" s="13" t="s">
        <v>20363</v>
      </c>
      <c r="G299" s="14" t="n">
        <f aca="false">COUNTIFS(カード一覧!$G$2:$G$3170,"*医学各論 "&amp;D299&amp;"（*",カード一覧!$N$2:$N$3170,"&lt;&gt;retired")</f>
        <v>1</v>
      </c>
      <c r="H299" s="14" t="str">
        <f aca="false">IF(G299&gt;0,"あり","なし")</f>
        <v>あり</v>
      </c>
    </row>
    <row r="300" customFormat="false" ht="15" hidden="false" customHeight="false" outlineLevel="0" collapsed="false">
      <c r="A300" s="13" t="s">
        <v>22</v>
      </c>
      <c r="B300" s="16" t="s">
        <v>23</v>
      </c>
      <c r="C300" s="16" t="s">
        <v>20848</v>
      </c>
      <c r="D300" s="13" t="s">
        <v>20849</v>
      </c>
      <c r="E300" s="16" t="s">
        <v>20850</v>
      </c>
      <c r="F300" s="13" t="s">
        <v>20334</v>
      </c>
      <c r="G300" s="14" t="n">
        <f aca="false">COUNTIFS(カード一覧!$G$2:$G$3170,"*医学各論 "&amp;D300&amp;"（*",カード一覧!$N$2:$N$3170,"&lt;&gt;retired")</f>
        <v>1</v>
      </c>
      <c r="H300" s="14" t="str">
        <f aca="false">IF(G300&gt;0,"あり","なし")</f>
        <v>あり</v>
      </c>
    </row>
    <row r="301" customFormat="false" ht="15" hidden="false" customHeight="false" outlineLevel="0" collapsed="false">
      <c r="A301" s="13" t="s">
        <v>22</v>
      </c>
      <c r="B301" s="16" t="s">
        <v>23</v>
      </c>
      <c r="C301" s="16" t="s">
        <v>20848</v>
      </c>
      <c r="D301" s="13" t="s">
        <v>20851</v>
      </c>
      <c r="E301" s="16" t="s">
        <v>20852</v>
      </c>
      <c r="F301" s="13" t="s">
        <v>20334</v>
      </c>
      <c r="G301" s="14" t="n">
        <f aca="false">COUNTIFS(カード一覧!$G$2:$G$3170,"*医学各論 "&amp;D301&amp;"（*",カード一覧!$N$2:$N$3170,"&lt;&gt;retired")</f>
        <v>1</v>
      </c>
      <c r="H301" s="14" t="str">
        <f aca="false">IF(G301&gt;0,"あり","なし")</f>
        <v>あり</v>
      </c>
    </row>
    <row r="302" customFormat="false" ht="15" hidden="false" customHeight="false" outlineLevel="0" collapsed="false">
      <c r="A302" s="13" t="s">
        <v>22</v>
      </c>
      <c r="B302" s="16" t="s">
        <v>23</v>
      </c>
      <c r="C302" s="16" t="s">
        <v>20848</v>
      </c>
      <c r="D302" s="13" t="s">
        <v>20853</v>
      </c>
      <c r="E302" s="16" t="s">
        <v>20854</v>
      </c>
      <c r="F302" s="13" t="s">
        <v>20334</v>
      </c>
      <c r="G302" s="14" t="n">
        <f aca="false">COUNTIFS(カード一覧!$G$2:$G$3170,"*医学各論 "&amp;D302&amp;"（*",カード一覧!$N$2:$N$3170,"&lt;&gt;retired")</f>
        <v>1</v>
      </c>
      <c r="H302" s="14" t="str">
        <f aca="false">IF(G302&gt;0,"あり","なし")</f>
        <v>あり</v>
      </c>
    </row>
    <row r="303" customFormat="false" ht="15" hidden="false" customHeight="false" outlineLevel="0" collapsed="false">
      <c r="A303" s="13" t="s">
        <v>22</v>
      </c>
      <c r="B303" s="16" t="s">
        <v>23</v>
      </c>
      <c r="C303" s="16" t="s">
        <v>20848</v>
      </c>
      <c r="D303" s="13" t="s">
        <v>20855</v>
      </c>
      <c r="E303" s="16" t="s">
        <v>20856</v>
      </c>
      <c r="F303" s="13" t="s">
        <v>20334</v>
      </c>
      <c r="G303" s="14" t="n">
        <f aca="false">COUNTIFS(カード一覧!$G$2:$G$3170,"*医学各論 "&amp;D303&amp;"（*",カード一覧!$N$2:$N$3170,"&lt;&gt;retired")</f>
        <v>2</v>
      </c>
      <c r="H303" s="14" t="str">
        <f aca="false">IF(G303&gt;0,"あり","なし")</f>
        <v>あり</v>
      </c>
    </row>
    <row r="304" customFormat="false" ht="15" hidden="false" customHeight="false" outlineLevel="0" collapsed="false">
      <c r="A304" s="13" t="s">
        <v>22</v>
      </c>
      <c r="B304" s="16" t="s">
        <v>23</v>
      </c>
      <c r="C304" s="16" t="s">
        <v>20848</v>
      </c>
      <c r="D304" s="13" t="s">
        <v>20857</v>
      </c>
      <c r="E304" s="16" t="s">
        <v>20858</v>
      </c>
      <c r="F304" s="13" t="s">
        <v>20340</v>
      </c>
      <c r="G304" s="14" t="n">
        <f aca="false">COUNTIFS(カード一覧!$G$2:$G$3170,"*医学各論 "&amp;D304&amp;"（*",カード一覧!$N$2:$N$3170,"&lt;&gt;retired")</f>
        <v>1</v>
      </c>
      <c r="H304" s="14" t="str">
        <f aca="false">IF(G304&gt;0,"あり","なし")</f>
        <v>あり</v>
      </c>
    </row>
    <row r="305" customFormat="false" ht="15" hidden="false" customHeight="false" outlineLevel="0" collapsed="false">
      <c r="A305" s="13" t="s">
        <v>22</v>
      </c>
      <c r="B305" s="16" t="s">
        <v>23</v>
      </c>
      <c r="C305" s="16" t="s">
        <v>20848</v>
      </c>
      <c r="D305" s="13" t="s">
        <v>20859</v>
      </c>
      <c r="E305" s="16" t="s">
        <v>20860</v>
      </c>
      <c r="F305" s="13" t="s">
        <v>20340</v>
      </c>
      <c r="G305" s="14" t="n">
        <f aca="false">COUNTIFS(カード一覧!$G$2:$G$3170,"*医学各論 "&amp;D305&amp;"（*",カード一覧!$N$2:$N$3170,"&lt;&gt;retired")</f>
        <v>1</v>
      </c>
      <c r="H305" s="14" t="str">
        <f aca="false">IF(G305&gt;0,"あり","なし")</f>
        <v>あり</v>
      </c>
    </row>
    <row r="306" customFormat="false" ht="15" hidden="false" customHeight="false" outlineLevel="0" collapsed="false">
      <c r="A306" s="13" t="s">
        <v>22</v>
      </c>
      <c r="B306" s="16" t="s">
        <v>23</v>
      </c>
      <c r="C306" s="16" t="s">
        <v>20848</v>
      </c>
      <c r="D306" s="13" t="s">
        <v>20861</v>
      </c>
      <c r="E306" s="16" t="s">
        <v>20862</v>
      </c>
      <c r="F306" s="13" t="s">
        <v>20340</v>
      </c>
      <c r="G306" s="14" t="n">
        <f aca="false">COUNTIFS(カード一覧!$G$2:$G$3170,"*医学各論 "&amp;D306&amp;"（*",カード一覧!$N$2:$N$3170,"&lt;&gt;retired")</f>
        <v>1</v>
      </c>
      <c r="H306" s="14" t="str">
        <f aca="false">IF(G306&gt;0,"あり","なし")</f>
        <v>あり</v>
      </c>
    </row>
    <row r="307" customFormat="false" ht="15" hidden="false" customHeight="false" outlineLevel="0" collapsed="false">
      <c r="A307" s="13" t="s">
        <v>22</v>
      </c>
      <c r="B307" s="16" t="s">
        <v>23</v>
      </c>
      <c r="C307" s="16" t="s">
        <v>20848</v>
      </c>
      <c r="D307" s="13" t="s">
        <v>20863</v>
      </c>
      <c r="E307" s="16" t="s">
        <v>20864</v>
      </c>
      <c r="F307" s="13" t="s">
        <v>20340</v>
      </c>
      <c r="G307" s="14" t="n">
        <f aca="false">COUNTIFS(カード一覧!$G$2:$G$3170,"*医学各論 "&amp;D307&amp;"（*",カード一覧!$N$2:$N$3170,"&lt;&gt;retired")</f>
        <v>1</v>
      </c>
      <c r="H307" s="14" t="str">
        <f aca="false">IF(G307&gt;0,"あり","なし")</f>
        <v>あり</v>
      </c>
    </row>
    <row r="308" customFormat="false" ht="15" hidden="false" customHeight="false" outlineLevel="0" collapsed="false">
      <c r="A308" s="13" t="s">
        <v>22</v>
      </c>
      <c r="B308" s="16" t="s">
        <v>23</v>
      </c>
      <c r="C308" s="16" t="s">
        <v>20848</v>
      </c>
      <c r="D308" s="13" t="s">
        <v>20865</v>
      </c>
      <c r="E308" s="16" t="s">
        <v>20866</v>
      </c>
      <c r="F308" s="13" t="s">
        <v>20340</v>
      </c>
      <c r="G308" s="14" t="n">
        <f aca="false">COUNTIFS(カード一覧!$G$2:$G$3170,"*医学各論 "&amp;D308&amp;"（*",カード一覧!$N$2:$N$3170,"&lt;&gt;retired")</f>
        <v>1</v>
      </c>
      <c r="H308" s="14" t="str">
        <f aca="false">IF(G308&gt;0,"あり","なし")</f>
        <v>あり</v>
      </c>
    </row>
    <row r="309" customFormat="false" ht="15" hidden="false" customHeight="false" outlineLevel="0" collapsed="false">
      <c r="A309" s="13" t="s">
        <v>22</v>
      </c>
      <c r="B309" s="16" t="s">
        <v>23</v>
      </c>
      <c r="C309" s="16" t="s">
        <v>20848</v>
      </c>
      <c r="D309" s="13" t="s">
        <v>20867</v>
      </c>
      <c r="E309" s="16" t="s">
        <v>20868</v>
      </c>
      <c r="F309" s="13" t="s">
        <v>20363</v>
      </c>
      <c r="G309" s="14" t="n">
        <f aca="false">COUNTIFS(カード一覧!$G$2:$G$3170,"*医学各論 "&amp;D309&amp;"（*",カード一覧!$N$2:$N$3170,"&lt;&gt;retired")</f>
        <v>1</v>
      </c>
      <c r="H309" s="14" t="str">
        <f aca="false">IF(G309&gt;0,"あり","なし")</f>
        <v>あり</v>
      </c>
    </row>
    <row r="310" customFormat="false" ht="15" hidden="false" customHeight="false" outlineLevel="0" collapsed="false">
      <c r="A310" s="13" t="s">
        <v>22</v>
      </c>
      <c r="B310" s="16" t="s">
        <v>23</v>
      </c>
      <c r="C310" s="16" t="s">
        <v>20848</v>
      </c>
      <c r="D310" s="13" t="s">
        <v>20869</v>
      </c>
      <c r="E310" s="16" t="s">
        <v>20870</v>
      </c>
      <c r="F310" s="13" t="s">
        <v>20363</v>
      </c>
      <c r="G310" s="14" t="n">
        <f aca="false">COUNTIFS(カード一覧!$G$2:$G$3170,"*医学各論 "&amp;D310&amp;"（*",カード一覧!$N$2:$N$3170,"&lt;&gt;retired")</f>
        <v>1</v>
      </c>
      <c r="H310" s="14" t="str">
        <f aca="false">IF(G310&gt;0,"あり","なし")</f>
        <v>あり</v>
      </c>
    </row>
    <row r="311" customFormat="false" ht="15" hidden="false" customHeight="false" outlineLevel="0" collapsed="false">
      <c r="A311" s="13" t="s">
        <v>22</v>
      </c>
      <c r="B311" s="16" t="s">
        <v>23</v>
      </c>
      <c r="C311" s="16" t="s">
        <v>20848</v>
      </c>
      <c r="D311" s="13" t="s">
        <v>20871</v>
      </c>
      <c r="E311" s="15" t="s">
        <v>20872</v>
      </c>
      <c r="F311" s="13" t="s">
        <v>20334</v>
      </c>
      <c r="G311" s="14" t="n">
        <f aca="false">COUNTIFS(カード一覧!$G$2:$G$3170,"*医学各論 "&amp;D311&amp;"（*",カード一覧!$N$2:$N$3170,"&lt;&gt;retired")</f>
        <v>2</v>
      </c>
      <c r="H311" s="14" t="str">
        <f aca="false">IF(G311&gt;0,"あり","なし")</f>
        <v>あり</v>
      </c>
    </row>
    <row r="312" customFormat="false" ht="15" hidden="false" customHeight="false" outlineLevel="0" collapsed="false">
      <c r="A312" s="13" t="s">
        <v>22</v>
      </c>
      <c r="B312" s="16" t="s">
        <v>23</v>
      </c>
      <c r="C312" s="16" t="s">
        <v>20848</v>
      </c>
      <c r="D312" s="13" t="s">
        <v>20873</v>
      </c>
      <c r="E312" s="16" t="s">
        <v>20874</v>
      </c>
      <c r="F312" s="13" t="s">
        <v>20334</v>
      </c>
      <c r="G312" s="14" t="n">
        <f aca="false">COUNTIFS(カード一覧!$G$2:$G$3170,"*医学各論 "&amp;D312&amp;"（*",カード一覧!$N$2:$N$3170,"&lt;&gt;retired")</f>
        <v>1</v>
      </c>
      <c r="H312" s="14" t="str">
        <f aca="false">IF(G312&gt;0,"あり","なし")</f>
        <v>あり</v>
      </c>
    </row>
    <row r="313" customFormat="false" ht="15" hidden="false" customHeight="false" outlineLevel="0" collapsed="false">
      <c r="A313" s="13" t="s">
        <v>22</v>
      </c>
      <c r="B313" s="16" t="s">
        <v>23</v>
      </c>
      <c r="C313" s="16" t="s">
        <v>20848</v>
      </c>
      <c r="D313" s="13" t="s">
        <v>20875</v>
      </c>
      <c r="E313" s="16" t="s">
        <v>20876</v>
      </c>
      <c r="F313" s="13" t="s">
        <v>20334</v>
      </c>
      <c r="G313" s="14" t="n">
        <f aca="false">COUNTIFS(カード一覧!$G$2:$G$3170,"*医学各論 "&amp;D313&amp;"（*",カード一覧!$N$2:$N$3170,"&lt;&gt;retired")</f>
        <v>1</v>
      </c>
      <c r="H313" s="14" t="str">
        <f aca="false">IF(G313&gt;0,"あり","なし")</f>
        <v>あり</v>
      </c>
    </row>
    <row r="314" customFormat="false" ht="15" hidden="false" customHeight="false" outlineLevel="0" collapsed="false">
      <c r="A314" s="13" t="s">
        <v>22</v>
      </c>
      <c r="B314" s="16" t="s">
        <v>23</v>
      </c>
      <c r="C314" s="16" t="s">
        <v>20848</v>
      </c>
      <c r="D314" s="13" t="s">
        <v>20877</v>
      </c>
      <c r="E314" s="16" t="s">
        <v>20878</v>
      </c>
      <c r="F314" s="13" t="s">
        <v>20334</v>
      </c>
      <c r="G314" s="14" t="n">
        <f aca="false">COUNTIFS(カード一覧!$G$2:$G$3170,"*医学各論 "&amp;D314&amp;"（*",カード一覧!$N$2:$N$3170,"&lt;&gt;retired")</f>
        <v>1</v>
      </c>
      <c r="H314" s="14" t="str">
        <f aca="false">IF(G314&gt;0,"あり","なし")</f>
        <v>あり</v>
      </c>
    </row>
    <row r="315" customFormat="false" ht="15" hidden="false" customHeight="false" outlineLevel="0" collapsed="false">
      <c r="A315" s="13" t="s">
        <v>22</v>
      </c>
      <c r="B315" s="16" t="s">
        <v>23</v>
      </c>
      <c r="C315" s="16" t="s">
        <v>20848</v>
      </c>
      <c r="D315" s="13" t="s">
        <v>20879</v>
      </c>
      <c r="E315" s="16" t="s">
        <v>20880</v>
      </c>
      <c r="F315" s="13" t="s">
        <v>20334</v>
      </c>
      <c r="G315" s="14" t="n">
        <f aca="false">COUNTIFS(カード一覧!$G$2:$G$3170,"*医学各論 "&amp;D315&amp;"（*",カード一覧!$N$2:$N$3170,"&lt;&gt;retired")</f>
        <v>1</v>
      </c>
      <c r="H315" s="14" t="str">
        <f aca="false">IF(G315&gt;0,"あり","なし")</f>
        <v>あり</v>
      </c>
    </row>
    <row r="316" customFormat="false" ht="15" hidden="false" customHeight="false" outlineLevel="0" collapsed="false">
      <c r="A316" s="13" t="s">
        <v>22</v>
      </c>
      <c r="B316" s="16" t="s">
        <v>23</v>
      </c>
      <c r="C316" s="16" t="s">
        <v>20848</v>
      </c>
      <c r="D316" s="13" t="s">
        <v>20881</v>
      </c>
      <c r="E316" s="16" t="s">
        <v>20882</v>
      </c>
      <c r="F316" s="13" t="s">
        <v>20334</v>
      </c>
      <c r="G316" s="14" t="n">
        <f aca="false">COUNTIFS(カード一覧!$G$2:$G$3170,"*医学各論 "&amp;D316&amp;"（*",カード一覧!$N$2:$N$3170,"&lt;&gt;retired")</f>
        <v>2</v>
      </c>
      <c r="H316" s="14" t="str">
        <f aca="false">IF(G316&gt;0,"あり","なし")</f>
        <v>あり</v>
      </c>
    </row>
    <row r="317" customFormat="false" ht="15" hidden="false" customHeight="false" outlineLevel="0" collapsed="false">
      <c r="A317" s="13" t="s">
        <v>22</v>
      </c>
      <c r="B317" s="16" t="s">
        <v>23</v>
      </c>
      <c r="C317" s="16" t="s">
        <v>20848</v>
      </c>
      <c r="D317" s="13" t="s">
        <v>20883</v>
      </c>
      <c r="E317" s="16" t="s">
        <v>20884</v>
      </c>
      <c r="F317" s="13" t="s">
        <v>20334</v>
      </c>
      <c r="G317" s="14" t="n">
        <f aca="false">COUNTIFS(カード一覧!$G$2:$G$3170,"*医学各論 "&amp;D317&amp;"（*",カード一覧!$N$2:$N$3170,"&lt;&gt;retired")</f>
        <v>1</v>
      </c>
      <c r="H317" s="14" t="str">
        <f aca="false">IF(G317&gt;0,"あり","なし")</f>
        <v>あり</v>
      </c>
    </row>
    <row r="318" customFormat="false" ht="15" hidden="false" customHeight="false" outlineLevel="0" collapsed="false">
      <c r="A318" s="13" t="s">
        <v>22</v>
      </c>
      <c r="B318" s="16" t="s">
        <v>23</v>
      </c>
      <c r="C318" s="16" t="s">
        <v>20848</v>
      </c>
      <c r="D318" s="13" t="s">
        <v>20885</v>
      </c>
      <c r="E318" s="15" t="s">
        <v>20886</v>
      </c>
      <c r="F318" s="13" t="s">
        <v>20334</v>
      </c>
      <c r="G318" s="14" t="n">
        <f aca="false">COUNTIFS(カード一覧!$G$2:$G$3170,"*医学各論 "&amp;D318&amp;"（*",カード一覧!$N$2:$N$3170,"&lt;&gt;retired")</f>
        <v>1</v>
      </c>
      <c r="H318" s="14" t="str">
        <f aca="false">IF(G318&gt;0,"あり","なし")</f>
        <v>あり</v>
      </c>
    </row>
    <row r="319" customFormat="false" ht="15" hidden="false" customHeight="false" outlineLevel="0" collapsed="false">
      <c r="A319" s="13" t="s">
        <v>22</v>
      </c>
      <c r="B319" s="16" t="s">
        <v>23</v>
      </c>
      <c r="C319" s="16" t="s">
        <v>20848</v>
      </c>
      <c r="D319" s="13" t="s">
        <v>20887</v>
      </c>
      <c r="E319" s="16" t="s">
        <v>20888</v>
      </c>
      <c r="F319" s="13" t="s">
        <v>20340</v>
      </c>
      <c r="G319" s="14" t="n">
        <f aca="false">COUNTIFS(カード一覧!$G$2:$G$3170,"*医学各論 "&amp;D319&amp;"（*",カード一覧!$N$2:$N$3170,"&lt;&gt;retired")</f>
        <v>1</v>
      </c>
      <c r="H319" s="14" t="str">
        <f aca="false">IF(G319&gt;0,"あり","なし")</f>
        <v>あり</v>
      </c>
    </row>
    <row r="320" customFormat="false" ht="15" hidden="false" customHeight="false" outlineLevel="0" collapsed="false">
      <c r="A320" s="13" t="s">
        <v>22</v>
      </c>
      <c r="B320" s="16" t="s">
        <v>23</v>
      </c>
      <c r="C320" s="16" t="s">
        <v>20848</v>
      </c>
      <c r="D320" s="13" t="s">
        <v>20889</v>
      </c>
      <c r="E320" s="16" t="s">
        <v>20890</v>
      </c>
      <c r="F320" s="13" t="s">
        <v>20340</v>
      </c>
      <c r="G320" s="14" t="n">
        <f aca="false">COUNTIFS(カード一覧!$G$2:$G$3170,"*医学各論 "&amp;D320&amp;"（*",カード一覧!$N$2:$N$3170,"&lt;&gt;retired")</f>
        <v>1</v>
      </c>
      <c r="H320" s="14" t="str">
        <f aca="false">IF(G320&gt;0,"あり","なし")</f>
        <v>あり</v>
      </c>
    </row>
    <row r="321" customFormat="false" ht="15" hidden="false" customHeight="false" outlineLevel="0" collapsed="false">
      <c r="A321" s="13" t="s">
        <v>22</v>
      </c>
      <c r="B321" s="16" t="s">
        <v>23</v>
      </c>
      <c r="C321" s="16" t="s">
        <v>20848</v>
      </c>
      <c r="D321" s="13" t="s">
        <v>20891</v>
      </c>
      <c r="E321" s="16" t="s">
        <v>20892</v>
      </c>
      <c r="F321" s="13" t="s">
        <v>20340</v>
      </c>
      <c r="G321" s="14" t="n">
        <f aca="false">COUNTIFS(カード一覧!$G$2:$G$3170,"*医学各論 "&amp;D321&amp;"（*",カード一覧!$N$2:$N$3170,"&lt;&gt;retired")</f>
        <v>1</v>
      </c>
      <c r="H321" s="14" t="str">
        <f aca="false">IF(G321&gt;0,"あり","なし")</f>
        <v>あり</v>
      </c>
    </row>
    <row r="322" customFormat="false" ht="15" hidden="false" customHeight="false" outlineLevel="0" collapsed="false">
      <c r="A322" s="13" t="s">
        <v>22</v>
      </c>
      <c r="B322" s="16" t="s">
        <v>23</v>
      </c>
      <c r="C322" s="16" t="s">
        <v>20848</v>
      </c>
      <c r="D322" s="13" t="s">
        <v>20893</v>
      </c>
      <c r="E322" s="16" t="s">
        <v>5979</v>
      </c>
      <c r="F322" s="13" t="s">
        <v>20340</v>
      </c>
      <c r="G322" s="14" t="n">
        <f aca="false">COUNTIFS(カード一覧!$G$2:$G$3170,"*医学各論 "&amp;D322&amp;"（*",カード一覧!$N$2:$N$3170,"&lt;&gt;retired")</f>
        <v>1</v>
      </c>
      <c r="H322" s="14" t="str">
        <f aca="false">IF(G322&gt;0,"あり","なし")</f>
        <v>あり</v>
      </c>
    </row>
    <row r="323" customFormat="false" ht="15" hidden="false" customHeight="false" outlineLevel="0" collapsed="false">
      <c r="A323" s="13" t="s">
        <v>22</v>
      </c>
      <c r="B323" s="16" t="s">
        <v>23</v>
      </c>
      <c r="C323" s="16" t="s">
        <v>20848</v>
      </c>
      <c r="D323" s="13" t="s">
        <v>20894</v>
      </c>
      <c r="E323" s="16" t="s">
        <v>20895</v>
      </c>
      <c r="F323" s="13" t="s">
        <v>20340</v>
      </c>
      <c r="G323" s="14" t="n">
        <f aca="false">COUNTIFS(カード一覧!$G$2:$G$3170,"*医学各論 "&amp;D323&amp;"（*",カード一覧!$N$2:$N$3170,"&lt;&gt;retired")</f>
        <v>1</v>
      </c>
      <c r="H323" s="14" t="str">
        <f aca="false">IF(G323&gt;0,"あり","なし")</f>
        <v>あり</v>
      </c>
    </row>
    <row r="324" customFormat="false" ht="15" hidden="false" customHeight="false" outlineLevel="0" collapsed="false">
      <c r="A324" s="13" t="s">
        <v>22</v>
      </c>
      <c r="B324" s="16" t="s">
        <v>23</v>
      </c>
      <c r="C324" s="16" t="s">
        <v>20848</v>
      </c>
      <c r="D324" s="13" t="s">
        <v>20896</v>
      </c>
      <c r="E324" s="16" t="s">
        <v>20897</v>
      </c>
      <c r="F324" s="13" t="s">
        <v>20363</v>
      </c>
      <c r="G324" s="14" t="n">
        <f aca="false">COUNTIFS(カード一覧!$G$2:$G$3170,"*医学各論 "&amp;D324&amp;"（*",カード一覧!$N$2:$N$3170,"&lt;&gt;retired")</f>
        <v>1</v>
      </c>
      <c r="H324" s="14" t="str">
        <f aca="false">IF(G324&gt;0,"あり","なし")</f>
        <v>あり</v>
      </c>
    </row>
    <row r="325" customFormat="false" ht="15" hidden="false" customHeight="false" outlineLevel="0" collapsed="false">
      <c r="A325" s="13" t="s">
        <v>22</v>
      </c>
      <c r="B325" s="16" t="s">
        <v>23</v>
      </c>
      <c r="C325" s="16" t="s">
        <v>20848</v>
      </c>
      <c r="D325" s="13" t="s">
        <v>20898</v>
      </c>
      <c r="E325" s="16" t="s">
        <v>20899</v>
      </c>
      <c r="F325" s="13" t="s">
        <v>20363</v>
      </c>
      <c r="G325" s="14" t="n">
        <f aca="false">COUNTIFS(カード一覧!$G$2:$G$3170,"*医学各論 "&amp;D325&amp;"（*",カード一覧!$N$2:$N$3170,"&lt;&gt;retired")</f>
        <v>0</v>
      </c>
      <c r="H325" s="14" t="str">
        <f aca="false">IF(G325&gt;0,"あり","なし")</f>
        <v>なし</v>
      </c>
    </row>
    <row r="326" customFormat="false" ht="15" hidden="false" customHeight="false" outlineLevel="0" collapsed="false">
      <c r="A326" s="13" t="s">
        <v>22</v>
      </c>
      <c r="B326" s="16" t="s">
        <v>23</v>
      </c>
      <c r="C326" s="16" t="s">
        <v>160</v>
      </c>
      <c r="D326" s="13" t="s">
        <v>20900</v>
      </c>
      <c r="E326" s="16" t="s">
        <v>20901</v>
      </c>
      <c r="F326" s="13" t="s">
        <v>20334</v>
      </c>
      <c r="G326" s="14" t="n">
        <f aca="false">COUNTIFS(カード一覧!$G$2:$G$3170,"*医学各論 "&amp;D326&amp;"（*",カード一覧!$N$2:$N$3170,"&lt;&gt;retired")</f>
        <v>1</v>
      </c>
      <c r="H326" s="14" t="str">
        <f aca="false">IF(G326&gt;0,"あり","なし")</f>
        <v>あり</v>
      </c>
    </row>
    <row r="327" customFormat="false" ht="15" hidden="false" customHeight="false" outlineLevel="0" collapsed="false">
      <c r="A327" s="13" t="s">
        <v>22</v>
      </c>
      <c r="B327" s="16" t="s">
        <v>23</v>
      </c>
      <c r="C327" s="16" t="s">
        <v>160</v>
      </c>
      <c r="D327" s="13" t="s">
        <v>20902</v>
      </c>
      <c r="E327" s="16" t="s">
        <v>12412</v>
      </c>
      <c r="F327" s="13" t="s">
        <v>20334</v>
      </c>
      <c r="G327" s="14" t="n">
        <f aca="false">COUNTIFS(カード一覧!$G$2:$G$3170,"*医学各論 "&amp;D327&amp;"（*",カード一覧!$N$2:$N$3170,"&lt;&gt;retired")</f>
        <v>4</v>
      </c>
      <c r="H327" s="14" t="str">
        <f aca="false">IF(G327&gt;0,"あり","なし")</f>
        <v>あり</v>
      </c>
    </row>
    <row r="328" customFormat="false" ht="15" hidden="false" customHeight="false" outlineLevel="0" collapsed="false">
      <c r="A328" s="13" t="s">
        <v>22</v>
      </c>
      <c r="B328" s="16" t="s">
        <v>23</v>
      </c>
      <c r="C328" s="16" t="s">
        <v>160</v>
      </c>
      <c r="D328" s="13" t="s">
        <v>20903</v>
      </c>
      <c r="E328" s="16" t="s">
        <v>12433</v>
      </c>
      <c r="F328" s="13" t="s">
        <v>20334</v>
      </c>
      <c r="G328" s="14" t="n">
        <f aca="false">COUNTIFS(カード一覧!$G$2:$G$3170,"*医学各論 "&amp;D328&amp;"（*",カード一覧!$N$2:$N$3170,"&lt;&gt;retired")</f>
        <v>2</v>
      </c>
      <c r="H328" s="14" t="str">
        <f aca="false">IF(G328&gt;0,"あり","なし")</f>
        <v>あり</v>
      </c>
    </row>
    <row r="329" customFormat="false" ht="15" hidden="false" customHeight="false" outlineLevel="0" collapsed="false">
      <c r="A329" s="13" t="s">
        <v>22</v>
      </c>
      <c r="B329" s="16" t="s">
        <v>23</v>
      </c>
      <c r="C329" s="16" t="s">
        <v>160</v>
      </c>
      <c r="D329" s="13" t="s">
        <v>20904</v>
      </c>
      <c r="E329" s="16" t="s">
        <v>20905</v>
      </c>
      <c r="F329" s="13" t="s">
        <v>20334</v>
      </c>
      <c r="G329" s="14" t="n">
        <f aca="false">COUNTIFS(カード一覧!$G$2:$G$3170,"*医学各論 "&amp;D329&amp;"（*",カード一覧!$N$2:$N$3170,"&lt;&gt;retired")</f>
        <v>1</v>
      </c>
      <c r="H329" s="14" t="str">
        <f aca="false">IF(G329&gt;0,"あり","なし")</f>
        <v>あり</v>
      </c>
    </row>
    <row r="330" customFormat="false" ht="15" hidden="false" customHeight="false" outlineLevel="0" collapsed="false">
      <c r="A330" s="13" t="s">
        <v>22</v>
      </c>
      <c r="B330" s="16" t="s">
        <v>23</v>
      </c>
      <c r="C330" s="16" t="s">
        <v>160</v>
      </c>
      <c r="D330" s="13" t="s">
        <v>20906</v>
      </c>
      <c r="E330" s="16" t="s">
        <v>20907</v>
      </c>
      <c r="F330" s="13" t="s">
        <v>20340</v>
      </c>
      <c r="G330" s="14" t="n">
        <f aca="false">COUNTIFS(カード一覧!$G$2:$G$3170,"*医学各論 "&amp;D330&amp;"（*",カード一覧!$N$2:$N$3170,"&lt;&gt;retired")</f>
        <v>1</v>
      </c>
      <c r="H330" s="14" t="str">
        <f aca="false">IF(G330&gt;0,"あり","なし")</f>
        <v>あり</v>
      </c>
    </row>
    <row r="331" customFormat="false" ht="15" hidden="false" customHeight="false" outlineLevel="0" collapsed="false">
      <c r="A331" s="13" t="s">
        <v>22</v>
      </c>
      <c r="B331" s="16" t="s">
        <v>23</v>
      </c>
      <c r="C331" s="16" t="s">
        <v>160</v>
      </c>
      <c r="D331" s="13" t="s">
        <v>20908</v>
      </c>
      <c r="E331" s="16" t="s">
        <v>20909</v>
      </c>
      <c r="F331" s="13" t="s">
        <v>20340</v>
      </c>
      <c r="G331" s="14" t="n">
        <f aca="false">COUNTIFS(カード一覧!$G$2:$G$3170,"*医学各論 "&amp;D331&amp;"（*",カード一覧!$N$2:$N$3170,"&lt;&gt;retired")</f>
        <v>1</v>
      </c>
      <c r="H331" s="14" t="str">
        <f aca="false">IF(G331&gt;0,"あり","なし")</f>
        <v>あり</v>
      </c>
    </row>
    <row r="332" customFormat="false" ht="15" hidden="false" customHeight="false" outlineLevel="0" collapsed="false">
      <c r="A332" s="13" t="s">
        <v>22</v>
      </c>
      <c r="B332" s="16" t="s">
        <v>23</v>
      </c>
      <c r="C332" s="16" t="s">
        <v>160</v>
      </c>
      <c r="D332" s="13" t="s">
        <v>20910</v>
      </c>
      <c r="E332" s="16" t="s">
        <v>20911</v>
      </c>
      <c r="F332" s="13" t="s">
        <v>20340</v>
      </c>
      <c r="G332" s="14" t="n">
        <f aca="false">COUNTIFS(カード一覧!$G$2:$G$3170,"*医学各論 "&amp;D332&amp;"（*",カード一覧!$N$2:$N$3170,"&lt;&gt;retired")</f>
        <v>1</v>
      </c>
      <c r="H332" s="14" t="str">
        <f aca="false">IF(G332&gt;0,"あり","なし")</f>
        <v>あり</v>
      </c>
    </row>
    <row r="333" customFormat="false" ht="15" hidden="false" customHeight="false" outlineLevel="0" collapsed="false">
      <c r="A333" s="13" t="s">
        <v>22</v>
      </c>
      <c r="B333" s="16" t="s">
        <v>23</v>
      </c>
      <c r="C333" s="16" t="s">
        <v>160</v>
      </c>
      <c r="D333" s="13" t="s">
        <v>20912</v>
      </c>
      <c r="E333" s="16" t="s">
        <v>20913</v>
      </c>
      <c r="F333" s="13" t="s">
        <v>20334</v>
      </c>
      <c r="G333" s="14" t="n">
        <f aca="false">COUNTIFS(カード一覧!$G$2:$G$3170,"*医学各論 "&amp;D333&amp;"（*",カード一覧!$N$2:$N$3170,"&lt;&gt;retired")</f>
        <v>1</v>
      </c>
      <c r="H333" s="14" t="str">
        <f aca="false">IF(G333&gt;0,"あり","なし")</f>
        <v>あり</v>
      </c>
    </row>
    <row r="334" customFormat="false" ht="15" hidden="false" customHeight="false" outlineLevel="0" collapsed="false">
      <c r="A334" s="13" t="s">
        <v>22</v>
      </c>
      <c r="B334" s="16" t="s">
        <v>23</v>
      </c>
      <c r="C334" s="16" t="s">
        <v>160</v>
      </c>
      <c r="D334" s="13" t="s">
        <v>20914</v>
      </c>
      <c r="E334" s="16" t="s">
        <v>20915</v>
      </c>
      <c r="F334" s="13" t="s">
        <v>20334</v>
      </c>
      <c r="G334" s="14" t="n">
        <f aca="false">COUNTIFS(カード一覧!$G$2:$G$3170,"*医学各論 "&amp;D334&amp;"（*",カード一覧!$N$2:$N$3170,"&lt;&gt;retired")</f>
        <v>1</v>
      </c>
      <c r="H334" s="14" t="str">
        <f aca="false">IF(G334&gt;0,"あり","なし")</f>
        <v>あり</v>
      </c>
    </row>
    <row r="335" customFormat="false" ht="15" hidden="false" customHeight="false" outlineLevel="0" collapsed="false">
      <c r="A335" s="13" t="s">
        <v>22</v>
      </c>
      <c r="B335" s="16" t="s">
        <v>23</v>
      </c>
      <c r="C335" s="16" t="s">
        <v>160</v>
      </c>
      <c r="D335" s="13" t="s">
        <v>20916</v>
      </c>
      <c r="E335" s="16" t="s">
        <v>20917</v>
      </c>
      <c r="F335" s="13" t="s">
        <v>20334</v>
      </c>
      <c r="G335" s="14" t="n">
        <f aca="false">COUNTIFS(カード一覧!$G$2:$G$3170,"*医学各論 "&amp;D335&amp;"（*",カード一覧!$N$2:$N$3170,"&lt;&gt;retired")</f>
        <v>1</v>
      </c>
      <c r="H335" s="14" t="str">
        <f aca="false">IF(G335&gt;0,"あり","なし")</f>
        <v>あり</v>
      </c>
    </row>
    <row r="336" customFormat="false" ht="15" hidden="false" customHeight="false" outlineLevel="0" collapsed="false">
      <c r="A336" s="13" t="s">
        <v>22</v>
      </c>
      <c r="B336" s="16" t="s">
        <v>23</v>
      </c>
      <c r="C336" s="16" t="s">
        <v>160</v>
      </c>
      <c r="D336" s="13" t="s">
        <v>20918</v>
      </c>
      <c r="E336" s="16" t="s">
        <v>20919</v>
      </c>
      <c r="F336" s="13" t="s">
        <v>20334</v>
      </c>
      <c r="G336" s="14" t="n">
        <f aca="false">COUNTIFS(カード一覧!$G$2:$G$3170,"*医学各論 "&amp;D336&amp;"（*",カード一覧!$N$2:$N$3170,"&lt;&gt;retired")</f>
        <v>1</v>
      </c>
      <c r="H336" s="14" t="str">
        <f aca="false">IF(G336&gt;0,"あり","なし")</f>
        <v>あり</v>
      </c>
    </row>
    <row r="337" customFormat="false" ht="15" hidden="false" customHeight="false" outlineLevel="0" collapsed="false">
      <c r="A337" s="13" t="s">
        <v>22</v>
      </c>
      <c r="B337" s="16" t="s">
        <v>23</v>
      </c>
      <c r="C337" s="16" t="s">
        <v>160</v>
      </c>
      <c r="D337" s="13" t="s">
        <v>20920</v>
      </c>
      <c r="E337" s="16" t="s">
        <v>20921</v>
      </c>
      <c r="F337" s="13" t="s">
        <v>20334</v>
      </c>
      <c r="G337" s="14" t="n">
        <f aca="false">COUNTIFS(カード一覧!$G$2:$G$3170,"*医学各論 "&amp;D337&amp;"（*",カード一覧!$N$2:$N$3170,"&lt;&gt;retired")</f>
        <v>2</v>
      </c>
      <c r="H337" s="14" t="str">
        <f aca="false">IF(G337&gt;0,"あり","なし")</f>
        <v>あり</v>
      </c>
    </row>
    <row r="338" customFormat="false" ht="15" hidden="false" customHeight="false" outlineLevel="0" collapsed="false">
      <c r="A338" s="13" t="s">
        <v>22</v>
      </c>
      <c r="B338" s="16" t="s">
        <v>23</v>
      </c>
      <c r="C338" s="16" t="s">
        <v>160</v>
      </c>
      <c r="D338" s="13" t="s">
        <v>20922</v>
      </c>
      <c r="E338" s="16" t="s">
        <v>20923</v>
      </c>
      <c r="F338" s="13" t="s">
        <v>20340</v>
      </c>
      <c r="G338" s="14" t="n">
        <f aca="false">COUNTIFS(カード一覧!$G$2:$G$3170,"*医学各論 "&amp;D338&amp;"（*",カード一覧!$N$2:$N$3170,"&lt;&gt;retired")</f>
        <v>1</v>
      </c>
      <c r="H338" s="14" t="str">
        <f aca="false">IF(G338&gt;0,"あり","なし")</f>
        <v>あり</v>
      </c>
    </row>
    <row r="339" customFormat="false" ht="15" hidden="false" customHeight="false" outlineLevel="0" collapsed="false">
      <c r="A339" s="13" t="s">
        <v>22</v>
      </c>
      <c r="B339" s="16" t="s">
        <v>23</v>
      </c>
      <c r="C339" s="16" t="s">
        <v>160</v>
      </c>
      <c r="D339" s="13" t="s">
        <v>20924</v>
      </c>
      <c r="E339" s="16" t="s">
        <v>20925</v>
      </c>
      <c r="F339" s="13" t="s">
        <v>20340</v>
      </c>
      <c r="G339" s="14" t="n">
        <f aca="false">COUNTIFS(カード一覧!$G$2:$G$3170,"*医学各論 "&amp;D339&amp;"（*",カード一覧!$N$2:$N$3170,"&lt;&gt;retired")</f>
        <v>1</v>
      </c>
      <c r="H339" s="14" t="str">
        <f aca="false">IF(G339&gt;0,"あり","なし")</f>
        <v>あり</v>
      </c>
    </row>
    <row r="340" customFormat="false" ht="15" hidden="false" customHeight="false" outlineLevel="0" collapsed="false">
      <c r="A340" s="13" t="s">
        <v>22</v>
      </c>
      <c r="B340" s="16" t="s">
        <v>23</v>
      </c>
      <c r="C340" s="16" t="s">
        <v>160</v>
      </c>
      <c r="D340" s="13" t="s">
        <v>20926</v>
      </c>
      <c r="E340" s="16" t="s">
        <v>20927</v>
      </c>
      <c r="F340" s="13" t="s">
        <v>20363</v>
      </c>
      <c r="G340" s="14" t="n">
        <f aca="false">COUNTIFS(カード一覧!$G$2:$G$3170,"*医学各論 "&amp;D340&amp;"（*",カード一覧!$N$2:$N$3170,"&lt;&gt;retired")</f>
        <v>1</v>
      </c>
      <c r="H340" s="14" t="str">
        <f aca="false">IF(G340&gt;0,"あり","なし")</f>
        <v>あり</v>
      </c>
    </row>
    <row r="341" customFormat="false" ht="15" hidden="false" customHeight="false" outlineLevel="0" collapsed="false">
      <c r="A341" s="13" t="s">
        <v>22</v>
      </c>
      <c r="B341" s="16" t="s">
        <v>23</v>
      </c>
      <c r="C341" s="16" t="s">
        <v>160</v>
      </c>
      <c r="D341" s="13" t="s">
        <v>20928</v>
      </c>
      <c r="E341" s="16" t="s">
        <v>20929</v>
      </c>
      <c r="F341" s="13" t="s">
        <v>20363</v>
      </c>
      <c r="G341" s="14" t="n">
        <f aca="false">COUNTIFS(カード一覧!$G$2:$G$3170,"*医学各論 "&amp;D341&amp;"（*",カード一覧!$N$2:$N$3170,"&lt;&gt;retired")</f>
        <v>1</v>
      </c>
      <c r="H341" s="14" t="str">
        <f aca="false">IF(G341&gt;0,"あり","なし")</f>
        <v>あり</v>
      </c>
    </row>
    <row r="342" customFormat="false" ht="15" hidden="false" customHeight="false" outlineLevel="0" collapsed="false">
      <c r="A342" s="13" t="s">
        <v>22</v>
      </c>
      <c r="B342" s="16" t="s">
        <v>23</v>
      </c>
      <c r="C342" s="16" t="s">
        <v>20930</v>
      </c>
      <c r="D342" s="13" t="s">
        <v>20931</v>
      </c>
      <c r="E342" s="16" t="s">
        <v>20932</v>
      </c>
      <c r="F342" s="13" t="s">
        <v>20334</v>
      </c>
      <c r="G342" s="14" t="n">
        <f aca="false">COUNTIFS(カード一覧!$G$2:$G$3170,"*医学各論 "&amp;D342&amp;"（*",カード一覧!$N$2:$N$3170,"&lt;&gt;retired")</f>
        <v>1</v>
      </c>
      <c r="H342" s="14" t="str">
        <f aca="false">IF(G342&gt;0,"あり","なし")</f>
        <v>あり</v>
      </c>
    </row>
    <row r="343" customFormat="false" ht="15" hidden="false" customHeight="false" outlineLevel="0" collapsed="false">
      <c r="A343" s="13" t="s">
        <v>22</v>
      </c>
      <c r="B343" s="16" t="s">
        <v>23</v>
      </c>
      <c r="C343" s="16" t="s">
        <v>20930</v>
      </c>
      <c r="D343" s="13" t="s">
        <v>20933</v>
      </c>
      <c r="E343" s="16" t="s">
        <v>20934</v>
      </c>
      <c r="F343" s="13" t="s">
        <v>20334</v>
      </c>
      <c r="G343" s="14" t="n">
        <f aca="false">COUNTIFS(カード一覧!$G$2:$G$3170,"*医学各論 "&amp;D343&amp;"（*",カード一覧!$N$2:$N$3170,"&lt;&gt;retired")</f>
        <v>1</v>
      </c>
      <c r="H343" s="14" t="str">
        <f aca="false">IF(G343&gt;0,"あり","なし")</f>
        <v>あり</v>
      </c>
    </row>
    <row r="344" customFormat="false" ht="15" hidden="false" customHeight="false" outlineLevel="0" collapsed="false">
      <c r="A344" s="13" t="s">
        <v>22</v>
      </c>
      <c r="B344" s="16" t="s">
        <v>23</v>
      </c>
      <c r="C344" s="16" t="s">
        <v>20930</v>
      </c>
      <c r="D344" s="13" t="s">
        <v>20935</v>
      </c>
      <c r="E344" s="16" t="s">
        <v>20936</v>
      </c>
      <c r="F344" s="13" t="s">
        <v>20334</v>
      </c>
      <c r="G344" s="14" t="n">
        <f aca="false">COUNTIFS(カード一覧!$G$2:$G$3170,"*医学各論 "&amp;D344&amp;"（*",カード一覧!$N$2:$N$3170,"&lt;&gt;retired")</f>
        <v>1</v>
      </c>
      <c r="H344" s="14" t="str">
        <f aca="false">IF(G344&gt;0,"あり","なし")</f>
        <v>あり</v>
      </c>
    </row>
    <row r="345" customFormat="false" ht="15" hidden="false" customHeight="false" outlineLevel="0" collapsed="false">
      <c r="A345" s="13" t="s">
        <v>22</v>
      </c>
      <c r="B345" s="16" t="s">
        <v>23</v>
      </c>
      <c r="C345" s="16" t="s">
        <v>20930</v>
      </c>
      <c r="D345" s="13" t="s">
        <v>20937</v>
      </c>
      <c r="E345" s="16" t="s">
        <v>20938</v>
      </c>
      <c r="F345" s="13" t="s">
        <v>20334</v>
      </c>
      <c r="G345" s="14" t="n">
        <f aca="false">COUNTIFS(カード一覧!$G$2:$G$3170,"*医学各論 "&amp;D345&amp;"（*",カード一覧!$N$2:$N$3170,"&lt;&gt;retired")</f>
        <v>1</v>
      </c>
      <c r="H345" s="14" t="str">
        <f aca="false">IF(G345&gt;0,"あり","なし")</f>
        <v>あり</v>
      </c>
    </row>
    <row r="346" customFormat="false" ht="15" hidden="false" customHeight="false" outlineLevel="0" collapsed="false">
      <c r="A346" s="13" t="s">
        <v>22</v>
      </c>
      <c r="B346" s="16" t="s">
        <v>23</v>
      </c>
      <c r="C346" s="16" t="s">
        <v>20930</v>
      </c>
      <c r="D346" s="13" t="s">
        <v>20939</v>
      </c>
      <c r="E346" s="16" t="s">
        <v>20940</v>
      </c>
      <c r="F346" s="13" t="s">
        <v>20340</v>
      </c>
      <c r="G346" s="14" t="n">
        <f aca="false">COUNTIFS(カード一覧!$G$2:$G$3170,"*医学各論 "&amp;D346&amp;"（*",カード一覧!$N$2:$N$3170,"&lt;&gt;retired")</f>
        <v>1</v>
      </c>
      <c r="H346" s="14" t="str">
        <f aca="false">IF(G346&gt;0,"あり","なし")</f>
        <v>あり</v>
      </c>
    </row>
    <row r="347" customFormat="false" ht="15" hidden="false" customHeight="false" outlineLevel="0" collapsed="false">
      <c r="A347" s="13" t="s">
        <v>22</v>
      </c>
      <c r="B347" s="16" t="s">
        <v>23</v>
      </c>
      <c r="C347" s="16" t="s">
        <v>20930</v>
      </c>
      <c r="D347" s="13" t="s">
        <v>20941</v>
      </c>
      <c r="E347" s="16" t="s">
        <v>20942</v>
      </c>
      <c r="F347" s="13" t="s">
        <v>20340</v>
      </c>
      <c r="G347" s="14" t="n">
        <f aca="false">COUNTIFS(カード一覧!$G$2:$G$3170,"*医学各論 "&amp;D347&amp;"（*",カード一覧!$N$2:$N$3170,"&lt;&gt;retired")</f>
        <v>1</v>
      </c>
      <c r="H347" s="14" t="str">
        <f aca="false">IF(G347&gt;0,"あり","なし")</f>
        <v>あり</v>
      </c>
    </row>
    <row r="348" customFormat="false" ht="15" hidden="false" customHeight="false" outlineLevel="0" collapsed="false">
      <c r="A348" s="13" t="s">
        <v>22</v>
      </c>
      <c r="B348" s="16" t="s">
        <v>23</v>
      </c>
      <c r="C348" s="16" t="s">
        <v>20930</v>
      </c>
      <c r="D348" s="13" t="s">
        <v>20943</v>
      </c>
      <c r="E348" s="16" t="s">
        <v>20944</v>
      </c>
      <c r="F348" s="13" t="s">
        <v>20340</v>
      </c>
      <c r="G348" s="14" t="n">
        <f aca="false">COUNTIFS(カード一覧!$G$2:$G$3170,"*医学各論 "&amp;D348&amp;"（*",カード一覧!$N$2:$N$3170,"&lt;&gt;retired")</f>
        <v>4</v>
      </c>
      <c r="H348" s="14" t="str">
        <f aca="false">IF(G348&gt;0,"あり","なし")</f>
        <v>あり</v>
      </c>
    </row>
    <row r="349" customFormat="false" ht="15" hidden="false" customHeight="false" outlineLevel="0" collapsed="false">
      <c r="A349" s="13" t="s">
        <v>22</v>
      </c>
      <c r="B349" s="16" t="s">
        <v>23</v>
      </c>
      <c r="C349" s="16" t="s">
        <v>20930</v>
      </c>
      <c r="D349" s="13" t="s">
        <v>20945</v>
      </c>
      <c r="E349" s="16" t="s">
        <v>20946</v>
      </c>
      <c r="F349" s="13" t="s">
        <v>20334</v>
      </c>
      <c r="G349" s="14" t="n">
        <f aca="false">COUNTIFS(カード一覧!$G$2:$G$3170,"*医学各論 "&amp;D349&amp;"（*",カード一覧!$N$2:$N$3170,"&lt;&gt;retired")</f>
        <v>1</v>
      </c>
      <c r="H349" s="14" t="str">
        <f aca="false">IF(G349&gt;0,"あり","なし")</f>
        <v>あり</v>
      </c>
    </row>
    <row r="350" customFormat="false" ht="15" hidden="false" customHeight="false" outlineLevel="0" collapsed="false">
      <c r="A350" s="13" t="s">
        <v>22</v>
      </c>
      <c r="B350" s="16" t="s">
        <v>23</v>
      </c>
      <c r="C350" s="16" t="s">
        <v>20930</v>
      </c>
      <c r="D350" s="13" t="s">
        <v>20947</v>
      </c>
      <c r="E350" s="16" t="s">
        <v>12633</v>
      </c>
      <c r="F350" s="13" t="s">
        <v>20363</v>
      </c>
      <c r="G350" s="14" t="n">
        <f aca="false">COUNTIFS(カード一覧!$G$2:$G$3170,"*医学各論 "&amp;D350&amp;"（*",カード一覧!$N$2:$N$3170,"&lt;&gt;retired")</f>
        <v>1</v>
      </c>
      <c r="H350" s="14" t="str">
        <f aca="false">IF(G350&gt;0,"あり","なし")</f>
        <v>あり</v>
      </c>
    </row>
    <row r="351" customFormat="false" ht="15" hidden="false" customHeight="false" outlineLevel="0" collapsed="false">
      <c r="A351" s="13" t="s">
        <v>22</v>
      </c>
      <c r="B351" s="16" t="s">
        <v>23</v>
      </c>
      <c r="C351" s="16" t="s">
        <v>20930</v>
      </c>
      <c r="D351" s="13" t="s">
        <v>20948</v>
      </c>
      <c r="E351" s="16" t="s">
        <v>12642</v>
      </c>
      <c r="F351" s="13" t="s">
        <v>20334</v>
      </c>
      <c r="G351" s="14" t="n">
        <f aca="false">COUNTIFS(カード一覧!$G$2:$G$3170,"*医学各論 "&amp;D351&amp;"（*",カード一覧!$N$2:$N$3170,"&lt;&gt;retired")</f>
        <v>1</v>
      </c>
      <c r="H351" s="14" t="str">
        <f aca="false">IF(G351&gt;0,"あり","なし")</f>
        <v>あり</v>
      </c>
    </row>
    <row r="352" customFormat="false" ht="15" hidden="false" customHeight="false" outlineLevel="0" collapsed="false">
      <c r="A352" s="13" t="s">
        <v>22</v>
      </c>
      <c r="B352" s="16" t="s">
        <v>23</v>
      </c>
      <c r="C352" s="16" t="s">
        <v>20930</v>
      </c>
      <c r="D352" s="13" t="s">
        <v>20949</v>
      </c>
      <c r="E352" s="16" t="s">
        <v>20950</v>
      </c>
      <c r="F352" s="13" t="s">
        <v>20334</v>
      </c>
      <c r="G352" s="14" t="n">
        <f aca="false">COUNTIFS(カード一覧!$G$2:$G$3170,"*医学各論 "&amp;D352&amp;"（*",カード一覧!$N$2:$N$3170,"&lt;&gt;retired")</f>
        <v>1</v>
      </c>
      <c r="H352" s="14" t="str">
        <f aca="false">IF(G352&gt;0,"あり","なし")</f>
        <v>あり</v>
      </c>
    </row>
    <row r="353" customFormat="false" ht="15" hidden="false" customHeight="false" outlineLevel="0" collapsed="false">
      <c r="A353" s="13" t="s">
        <v>22</v>
      </c>
      <c r="B353" s="16" t="s">
        <v>23</v>
      </c>
      <c r="C353" s="16" t="s">
        <v>20930</v>
      </c>
      <c r="D353" s="13" t="s">
        <v>20951</v>
      </c>
      <c r="E353" s="16" t="s">
        <v>20952</v>
      </c>
      <c r="F353" s="13" t="s">
        <v>20334</v>
      </c>
      <c r="G353" s="14" t="n">
        <f aca="false">COUNTIFS(カード一覧!$G$2:$G$3170,"*医学各論 "&amp;D353&amp;"（*",カード一覧!$N$2:$N$3170,"&lt;&gt;retired")</f>
        <v>1</v>
      </c>
      <c r="H353" s="14" t="str">
        <f aca="false">IF(G353&gt;0,"あり","なし")</f>
        <v>あり</v>
      </c>
    </row>
    <row r="354" customFormat="false" ht="15" hidden="false" customHeight="false" outlineLevel="0" collapsed="false">
      <c r="A354" s="13" t="s">
        <v>22</v>
      </c>
      <c r="B354" s="16" t="s">
        <v>23</v>
      </c>
      <c r="C354" s="16" t="s">
        <v>20930</v>
      </c>
      <c r="D354" s="13" t="s">
        <v>20953</v>
      </c>
      <c r="E354" s="16" t="s">
        <v>20954</v>
      </c>
      <c r="F354" s="13" t="s">
        <v>20334</v>
      </c>
      <c r="G354" s="14" t="n">
        <f aca="false">COUNTIFS(カード一覧!$G$2:$G$3170,"*医学各論 "&amp;D354&amp;"（*",カード一覧!$N$2:$N$3170,"&lt;&gt;retired")</f>
        <v>1</v>
      </c>
      <c r="H354" s="14" t="str">
        <f aca="false">IF(G354&gt;0,"あり","なし")</f>
        <v>あり</v>
      </c>
    </row>
    <row r="355" customFormat="false" ht="15" hidden="false" customHeight="false" outlineLevel="0" collapsed="false">
      <c r="A355" s="13" t="s">
        <v>22</v>
      </c>
      <c r="B355" s="16" t="s">
        <v>23</v>
      </c>
      <c r="C355" s="16" t="s">
        <v>20930</v>
      </c>
      <c r="D355" s="13" t="s">
        <v>20955</v>
      </c>
      <c r="E355" s="16" t="s">
        <v>20956</v>
      </c>
      <c r="F355" s="13" t="s">
        <v>20340</v>
      </c>
      <c r="G355" s="14" t="n">
        <f aca="false">COUNTIFS(カード一覧!$G$2:$G$3170,"*医学各論 "&amp;D355&amp;"（*",カード一覧!$N$2:$N$3170,"&lt;&gt;retired")</f>
        <v>1</v>
      </c>
      <c r="H355" s="14" t="str">
        <f aca="false">IF(G355&gt;0,"あり","なし")</f>
        <v>あり</v>
      </c>
    </row>
    <row r="356" customFormat="false" ht="15" hidden="false" customHeight="false" outlineLevel="0" collapsed="false">
      <c r="A356" s="13" t="s">
        <v>22</v>
      </c>
      <c r="B356" s="16" t="s">
        <v>23</v>
      </c>
      <c r="C356" s="16" t="s">
        <v>20930</v>
      </c>
      <c r="D356" s="13" t="s">
        <v>20957</v>
      </c>
      <c r="E356" s="16" t="s">
        <v>20958</v>
      </c>
      <c r="F356" s="13" t="s">
        <v>20340</v>
      </c>
      <c r="G356" s="14" t="n">
        <f aca="false">COUNTIFS(カード一覧!$G$2:$G$3170,"*医学各論 "&amp;D356&amp;"（*",カード一覧!$N$2:$N$3170,"&lt;&gt;retired")</f>
        <v>1</v>
      </c>
      <c r="H356" s="14" t="str">
        <f aca="false">IF(G356&gt;0,"あり","なし")</f>
        <v>あり</v>
      </c>
    </row>
    <row r="357" customFormat="false" ht="15" hidden="false" customHeight="false" outlineLevel="0" collapsed="false">
      <c r="A357" s="13" t="s">
        <v>22</v>
      </c>
      <c r="B357" s="16" t="s">
        <v>23</v>
      </c>
      <c r="C357" s="16" t="s">
        <v>20930</v>
      </c>
      <c r="D357" s="13" t="s">
        <v>20959</v>
      </c>
      <c r="E357" s="16" t="s">
        <v>12686</v>
      </c>
      <c r="F357" s="13" t="s">
        <v>20340</v>
      </c>
      <c r="G357" s="14" t="n">
        <f aca="false">COUNTIFS(カード一覧!$G$2:$G$3170,"*医学各論 "&amp;D357&amp;"（*",カード一覧!$N$2:$N$3170,"&lt;&gt;retired")</f>
        <v>1</v>
      </c>
      <c r="H357" s="14" t="str">
        <f aca="false">IF(G357&gt;0,"あり","なし")</f>
        <v>あり</v>
      </c>
    </row>
    <row r="358" customFormat="false" ht="15" hidden="false" customHeight="false" outlineLevel="0" collapsed="false">
      <c r="A358" s="13" t="s">
        <v>22</v>
      </c>
      <c r="B358" s="16" t="s">
        <v>23</v>
      </c>
      <c r="C358" s="16" t="s">
        <v>20930</v>
      </c>
      <c r="D358" s="13" t="s">
        <v>20960</v>
      </c>
      <c r="E358" s="16" t="s">
        <v>20961</v>
      </c>
      <c r="F358" s="13" t="s">
        <v>20340</v>
      </c>
      <c r="G358" s="14" t="n">
        <f aca="false">COUNTIFS(カード一覧!$G$2:$G$3170,"*医学各論 "&amp;D358&amp;"（*",カード一覧!$N$2:$N$3170,"&lt;&gt;retired")</f>
        <v>1</v>
      </c>
      <c r="H358" s="14" t="str">
        <f aca="false">IF(G358&gt;0,"あり","なし")</f>
        <v>あり</v>
      </c>
    </row>
    <row r="359" customFormat="false" ht="15" hidden="false" customHeight="false" outlineLevel="0" collapsed="false">
      <c r="A359" s="13" t="s">
        <v>22</v>
      </c>
      <c r="B359" s="16" t="s">
        <v>23</v>
      </c>
      <c r="C359" s="16" t="s">
        <v>20930</v>
      </c>
      <c r="D359" s="13" t="s">
        <v>20962</v>
      </c>
      <c r="E359" s="16" t="s">
        <v>20963</v>
      </c>
      <c r="F359" s="13" t="s">
        <v>20340</v>
      </c>
      <c r="G359" s="14" t="n">
        <f aca="false">COUNTIFS(カード一覧!$G$2:$G$3170,"*医学各論 "&amp;D359&amp;"（*",カード一覧!$N$2:$N$3170,"&lt;&gt;retired")</f>
        <v>1</v>
      </c>
      <c r="H359" s="14" t="str">
        <f aca="false">IF(G359&gt;0,"あり","なし")</f>
        <v>あり</v>
      </c>
    </row>
    <row r="360" customFormat="false" ht="15" hidden="false" customHeight="false" outlineLevel="0" collapsed="false">
      <c r="A360" s="13" t="s">
        <v>22</v>
      </c>
      <c r="B360" s="16" t="s">
        <v>23</v>
      </c>
      <c r="C360" s="16" t="s">
        <v>20930</v>
      </c>
      <c r="D360" s="13" t="s">
        <v>20964</v>
      </c>
      <c r="E360" s="16" t="s">
        <v>20965</v>
      </c>
      <c r="F360" s="13" t="s">
        <v>20340</v>
      </c>
      <c r="G360" s="14" t="n">
        <f aca="false">COUNTIFS(カード一覧!$G$2:$G$3170,"*医学各論 "&amp;D360&amp;"（*",カード一覧!$N$2:$N$3170,"&lt;&gt;retired")</f>
        <v>1</v>
      </c>
      <c r="H360" s="14" t="str">
        <f aca="false">IF(G360&gt;0,"あり","なし")</f>
        <v>あり</v>
      </c>
    </row>
    <row r="361" customFormat="false" ht="15" hidden="false" customHeight="false" outlineLevel="0" collapsed="false">
      <c r="A361" s="13" t="s">
        <v>22</v>
      </c>
      <c r="B361" s="16" t="s">
        <v>23</v>
      </c>
      <c r="C361" s="16" t="s">
        <v>20930</v>
      </c>
      <c r="D361" s="13" t="s">
        <v>20966</v>
      </c>
      <c r="E361" s="16" t="s">
        <v>20967</v>
      </c>
      <c r="F361" s="13" t="s">
        <v>20363</v>
      </c>
      <c r="G361" s="14" t="n">
        <f aca="false">COUNTIFS(カード一覧!$G$2:$G$3170,"*医学各論 "&amp;D361&amp;"（*",カード一覧!$N$2:$N$3170,"&lt;&gt;retired")</f>
        <v>1</v>
      </c>
      <c r="H361" s="14" t="str">
        <f aca="false">IF(G361&gt;0,"あり","なし")</f>
        <v>あり</v>
      </c>
    </row>
    <row r="362" customFormat="false" ht="15" hidden="false" customHeight="false" outlineLevel="0" collapsed="false">
      <c r="A362" s="13" t="s">
        <v>22</v>
      </c>
      <c r="B362" s="16" t="s">
        <v>23</v>
      </c>
      <c r="C362" s="16" t="s">
        <v>20930</v>
      </c>
      <c r="D362" s="13" t="s">
        <v>20968</v>
      </c>
      <c r="E362" s="16" t="s">
        <v>20969</v>
      </c>
      <c r="F362" s="13" t="s">
        <v>20334</v>
      </c>
      <c r="G362" s="14" t="n">
        <f aca="false">COUNTIFS(カード一覧!$G$2:$G$3170,"*医学各論 "&amp;D362&amp;"（*",カード一覧!$N$2:$N$3170,"&lt;&gt;retired")</f>
        <v>1</v>
      </c>
      <c r="H362" s="14" t="str">
        <f aca="false">IF(G362&gt;0,"あり","なし")</f>
        <v>あり</v>
      </c>
    </row>
    <row r="363" customFormat="false" ht="15" hidden="false" customHeight="false" outlineLevel="0" collapsed="false">
      <c r="A363" s="13" t="s">
        <v>22</v>
      </c>
      <c r="B363" s="16" t="s">
        <v>23</v>
      </c>
      <c r="C363" s="16" t="s">
        <v>20930</v>
      </c>
      <c r="D363" s="13" t="s">
        <v>20970</v>
      </c>
      <c r="E363" s="16" t="s">
        <v>20971</v>
      </c>
      <c r="F363" s="13" t="s">
        <v>20340</v>
      </c>
      <c r="G363" s="14" t="n">
        <f aca="false">COUNTIFS(カード一覧!$G$2:$G$3170,"*医学各論 "&amp;D363&amp;"（*",カード一覧!$N$2:$N$3170,"&lt;&gt;retired")</f>
        <v>1</v>
      </c>
      <c r="H363" s="14" t="str">
        <f aca="false">IF(G363&gt;0,"あり","なし")</f>
        <v>あり</v>
      </c>
    </row>
    <row r="364" customFormat="false" ht="15" hidden="false" customHeight="false" outlineLevel="0" collapsed="false">
      <c r="A364" s="13" t="s">
        <v>22</v>
      </c>
      <c r="B364" s="16" t="s">
        <v>23</v>
      </c>
      <c r="C364" s="16" t="s">
        <v>20930</v>
      </c>
      <c r="D364" s="13" t="s">
        <v>20972</v>
      </c>
      <c r="E364" s="16" t="s">
        <v>20973</v>
      </c>
      <c r="F364" s="13" t="s">
        <v>20340</v>
      </c>
      <c r="G364" s="14" t="n">
        <f aca="false">COUNTIFS(カード一覧!$G$2:$G$3170,"*医学各論 "&amp;D364&amp;"（*",カード一覧!$N$2:$N$3170,"&lt;&gt;retired")</f>
        <v>1</v>
      </c>
      <c r="H364" s="14" t="str">
        <f aca="false">IF(G364&gt;0,"あり","なし")</f>
        <v>あり</v>
      </c>
    </row>
    <row r="365" customFormat="false" ht="15" hidden="false" customHeight="false" outlineLevel="0" collapsed="false">
      <c r="A365" s="13" t="s">
        <v>22</v>
      </c>
      <c r="B365" s="16" t="s">
        <v>23</v>
      </c>
      <c r="C365" s="16" t="s">
        <v>20930</v>
      </c>
      <c r="D365" s="13" t="s">
        <v>20974</v>
      </c>
      <c r="E365" s="16" t="s">
        <v>20975</v>
      </c>
      <c r="F365" s="13" t="s">
        <v>20363</v>
      </c>
      <c r="G365" s="14" t="n">
        <f aca="false">COUNTIFS(カード一覧!$G$2:$G$3170,"*医学各論 "&amp;D365&amp;"（*",カード一覧!$N$2:$N$3170,"&lt;&gt;retired")</f>
        <v>1</v>
      </c>
      <c r="H365" s="14" t="str">
        <f aca="false">IF(G365&gt;0,"あり","なし")</f>
        <v>あり</v>
      </c>
    </row>
    <row r="366" customFormat="false" ht="15" hidden="false" customHeight="false" outlineLevel="0" collapsed="false">
      <c r="A366" s="13" t="s">
        <v>22</v>
      </c>
      <c r="B366" s="16" t="s">
        <v>23</v>
      </c>
      <c r="C366" s="16" t="s">
        <v>20930</v>
      </c>
      <c r="D366" s="13" t="s">
        <v>20976</v>
      </c>
      <c r="E366" s="16" t="s">
        <v>20977</v>
      </c>
      <c r="F366" s="13" t="s">
        <v>20334</v>
      </c>
      <c r="G366" s="14" t="n">
        <f aca="false">COUNTIFS(カード一覧!$G$2:$G$3170,"*医学各論 "&amp;D366&amp;"（*",カード一覧!$N$2:$N$3170,"&lt;&gt;retired")</f>
        <v>1</v>
      </c>
      <c r="H366" s="14" t="str">
        <f aca="false">IF(G366&gt;0,"あり","なし")</f>
        <v>あり</v>
      </c>
    </row>
    <row r="367" customFormat="false" ht="15" hidden="false" customHeight="false" outlineLevel="0" collapsed="false">
      <c r="A367" s="13" t="s">
        <v>22</v>
      </c>
      <c r="B367" s="16" t="s">
        <v>23</v>
      </c>
      <c r="C367" s="16" t="s">
        <v>20930</v>
      </c>
      <c r="D367" s="13" t="s">
        <v>20978</v>
      </c>
      <c r="E367" s="16" t="s">
        <v>20979</v>
      </c>
      <c r="F367" s="13" t="s">
        <v>20334</v>
      </c>
      <c r="G367" s="14" t="n">
        <f aca="false">COUNTIFS(カード一覧!$G$2:$G$3170,"*医学各論 "&amp;D367&amp;"（*",カード一覧!$N$2:$N$3170,"&lt;&gt;retired")</f>
        <v>1</v>
      </c>
      <c r="H367" s="14" t="str">
        <f aca="false">IF(G367&gt;0,"あり","なし")</f>
        <v>あり</v>
      </c>
    </row>
    <row r="368" customFormat="false" ht="15" hidden="false" customHeight="false" outlineLevel="0" collapsed="false">
      <c r="A368" s="13" t="s">
        <v>22</v>
      </c>
      <c r="B368" s="16" t="s">
        <v>23</v>
      </c>
      <c r="C368" s="16" t="s">
        <v>20930</v>
      </c>
      <c r="D368" s="13" t="s">
        <v>20980</v>
      </c>
      <c r="E368" s="16" t="s">
        <v>20981</v>
      </c>
      <c r="F368" s="13" t="s">
        <v>20334</v>
      </c>
      <c r="G368" s="14" t="n">
        <f aca="false">COUNTIFS(カード一覧!$G$2:$G$3170,"*医学各論 "&amp;D368&amp;"（*",カード一覧!$N$2:$N$3170,"&lt;&gt;retired")</f>
        <v>1</v>
      </c>
      <c r="H368" s="14" t="str">
        <f aca="false">IF(G368&gt;0,"あり","なし")</f>
        <v>あり</v>
      </c>
    </row>
    <row r="369" customFormat="false" ht="15" hidden="false" customHeight="false" outlineLevel="0" collapsed="false">
      <c r="A369" s="13" t="s">
        <v>22</v>
      </c>
      <c r="B369" s="16" t="s">
        <v>23</v>
      </c>
      <c r="C369" s="16" t="s">
        <v>20930</v>
      </c>
      <c r="D369" s="13" t="s">
        <v>20982</v>
      </c>
      <c r="E369" s="16" t="s">
        <v>20983</v>
      </c>
      <c r="F369" s="13" t="s">
        <v>20363</v>
      </c>
      <c r="G369" s="14" t="n">
        <f aca="false">COUNTIFS(カード一覧!$G$2:$G$3170,"*医学各論 "&amp;D369&amp;"（*",カード一覧!$N$2:$N$3170,"&lt;&gt;retired")</f>
        <v>1</v>
      </c>
      <c r="H369" s="14" t="str">
        <f aca="false">IF(G369&gt;0,"あり","なし")</f>
        <v>あり</v>
      </c>
    </row>
    <row r="370" customFormat="false" ht="15" hidden="false" customHeight="false" outlineLevel="0" collapsed="false">
      <c r="A370" s="13" t="s">
        <v>22</v>
      </c>
      <c r="B370" s="16" t="s">
        <v>23</v>
      </c>
      <c r="C370" s="16" t="s">
        <v>20930</v>
      </c>
      <c r="D370" s="13" t="s">
        <v>20984</v>
      </c>
      <c r="E370" s="16" t="s">
        <v>10711</v>
      </c>
      <c r="F370" s="13" t="s">
        <v>20340</v>
      </c>
      <c r="G370" s="14" t="n">
        <f aca="false">COUNTIFS(カード一覧!$G$2:$G$3170,"*医学各論 "&amp;D370&amp;"（*",カード一覧!$N$2:$N$3170,"&lt;&gt;retired")</f>
        <v>1</v>
      </c>
      <c r="H370" s="14" t="str">
        <f aca="false">IF(G370&gt;0,"あり","なし")</f>
        <v>あり</v>
      </c>
    </row>
    <row r="371" customFormat="false" ht="15" hidden="false" customHeight="false" outlineLevel="0" collapsed="false">
      <c r="A371" s="13" t="s">
        <v>22</v>
      </c>
      <c r="B371" s="16" t="s">
        <v>23</v>
      </c>
      <c r="C371" s="16" t="s">
        <v>20985</v>
      </c>
      <c r="D371" s="13" t="s">
        <v>20986</v>
      </c>
      <c r="E371" s="16" t="s">
        <v>12803</v>
      </c>
      <c r="F371" s="13" t="s">
        <v>20334</v>
      </c>
      <c r="G371" s="14" t="n">
        <f aca="false">COUNTIFS(カード一覧!$G$2:$G$3170,"*医学各論 "&amp;D371&amp;"（*",カード一覧!$N$2:$N$3170,"&lt;&gt;retired")</f>
        <v>3</v>
      </c>
      <c r="H371" s="14" t="str">
        <f aca="false">IF(G371&gt;0,"あり","なし")</f>
        <v>あり</v>
      </c>
    </row>
    <row r="372" customFormat="false" ht="15" hidden="false" customHeight="false" outlineLevel="0" collapsed="false">
      <c r="A372" s="13" t="s">
        <v>22</v>
      </c>
      <c r="B372" s="16" t="s">
        <v>23</v>
      </c>
      <c r="C372" s="16" t="s">
        <v>20985</v>
      </c>
      <c r="D372" s="13" t="s">
        <v>20987</v>
      </c>
      <c r="E372" s="16" t="s">
        <v>20988</v>
      </c>
      <c r="F372" s="13" t="s">
        <v>20334</v>
      </c>
      <c r="G372" s="14" t="n">
        <f aca="false">COUNTIFS(カード一覧!$G$2:$G$3170,"*医学各論 "&amp;D372&amp;"（*",カード一覧!$N$2:$N$3170,"&lt;&gt;retired")</f>
        <v>1</v>
      </c>
      <c r="H372" s="14" t="str">
        <f aca="false">IF(G372&gt;0,"あり","なし")</f>
        <v>あり</v>
      </c>
    </row>
    <row r="373" customFormat="false" ht="15" hidden="false" customHeight="false" outlineLevel="0" collapsed="false">
      <c r="A373" s="13" t="s">
        <v>22</v>
      </c>
      <c r="B373" s="16" t="s">
        <v>23</v>
      </c>
      <c r="C373" s="16" t="s">
        <v>20985</v>
      </c>
      <c r="D373" s="13" t="s">
        <v>20989</v>
      </c>
      <c r="E373" s="16" t="s">
        <v>20990</v>
      </c>
      <c r="F373" s="13" t="s">
        <v>20334</v>
      </c>
      <c r="G373" s="14" t="n">
        <f aca="false">COUNTIFS(カード一覧!$G$2:$G$3170,"*医学各論 "&amp;D373&amp;"（*",カード一覧!$N$2:$N$3170,"&lt;&gt;retired")</f>
        <v>1</v>
      </c>
      <c r="H373" s="14" t="str">
        <f aca="false">IF(G373&gt;0,"あり","なし")</f>
        <v>あり</v>
      </c>
    </row>
    <row r="374" customFormat="false" ht="15" hidden="false" customHeight="false" outlineLevel="0" collapsed="false">
      <c r="A374" s="13" t="s">
        <v>22</v>
      </c>
      <c r="B374" s="16" t="s">
        <v>23</v>
      </c>
      <c r="C374" s="16" t="s">
        <v>20985</v>
      </c>
      <c r="D374" s="13" t="s">
        <v>20991</v>
      </c>
      <c r="E374" s="16" t="s">
        <v>13030</v>
      </c>
      <c r="F374" s="13" t="s">
        <v>20334</v>
      </c>
      <c r="G374" s="14" t="n">
        <f aca="false">COUNTIFS(カード一覧!$G$2:$G$3170,"*医学各論 "&amp;D374&amp;"（*",カード一覧!$N$2:$N$3170,"&lt;&gt;retired")</f>
        <v>2</v>
      </c>
      <c r="H374" s="14" t="str">
        <f aca="false">IF(G374&gt;0,"あり","なし")</f>
        <v>あり</v>
      </c>
    </row>
    <row r="375" customFormat="false" ht="15" hidden="false" customHeight="false" outlineLevel="0" collapsed="false">
      <c r="A375" s="13" t="s">
        <v>22</v>
      </c>
      <c r="B375" s="16" t="s">
        <v>23</v>
      </c>
      <c r="C375" s="16" t="s">
        <v>20985</v>
      </c>
      <c r="D375" s="13" t="s">
        <v>20992</v>
      </c>
      <c r="E375" s="16" t="s">
        <v>20993</v>
      </c>
      <c r="F375" s="13" t="s">
        <v>20334</v>
      </c>
      <c r="G375" s="14" t="n">
        <f aca="false">COUNTIFS(カード一覧!$G$2:$G$3170,"*医学各論 "&amp;D375&amp;"（*",カード一覧!$N$2:$N$3170,"&lt;&gt;retired")</f>
        <v>1</v>
      </c>
      <c r="H375" s="14" t="str">
        <f aca="false">IF(G375&gt;0,"あり","なし")</f>
        <v>あり</v>
      </c>
    </row>
    <row r="376" customFormat="false" ht="15" hidden="false" customHeight="false" outlineLevel="0" collapsed="false">
      <c r="A376" s="13" t="s">
        <v>22</v>
      </c>
      <c r="B376" s="16" t="s">
        <v>23</v>
      </c>
      <c r="C376" s="16" t="s">
        <v>20985</v>
      </c>
      <c r="D376" s="13" t="s">
        <v>20994</v>
      </c>
      <c r="E376" s="16" t="s">
        <v>20995</v>
      </c>
      <c r="F376" s="13" t="s">
        <v>20340</v>
      </c>
      <c r="G376" s="14" t="n">
        <f aca="false">COUNTIFS(カード一覧!$G$2:$G$3170,"*医学各論 "&amp;D376&amp;"（*",カード一覧!$N$2:$N$3170,"&lt;&gt;retired")</f>
        <v>1</v>
      </c>
      <c r="H376" s="14" t="str">
        <f aca="false">IF(G376&gt;0,"あり","なし")</f>
        <v>あり</v>
      </c>
    </row>
    <row r="377" customFormat="false" ht="15" hidden="false" customHeight="false" outlineLevel="0" collapsed="false">
      <c r="A377" s="13" t="s">
        <v>22</v>
      </c>
      <c r="B377" s="16" t="s">
        <v>23</v>
      </c>
      <c r="C377" s="16" t="s">
        <v>20985</v>
      </c>
      <c r="D377" s="13" t="s">
        <v>20996</v>
      </c>
      <c r="E377" s="16" t="s">
        <v>12861</v>
      </c>
      <c r="F377" s="13" t="s">
        <v>20334</v>
      </c>
      <c r="G377" s="14" t="n">
        <f aca="false">COUNTIFS(カード一覧!$G$2:$G$3170,"*医学各論 "&amp;D377&amp;"（*",カード一覧!$N$2:$N$3170,"&lt;&gt;retired")</f>
        <v>2</v>
      </c>
      <c r="H377" s="14" t="str">
        <f aca="false">IF(G377&gt;0,"あり","なし")</f>
        <v>あり</v>
      </c>
    </row>
    <row r="378" customFormat="false" ht="15" hidden="false" customHeight="false" outlineLevel="0" collapsed="false">
      <c r="A378" s="13" t="s">
        <v>22</v>
      </c>
      <c r="B378" s="16" t="s">
        <v>23</v>
      </c>
      <c r="C378" s="16" t="s">
        <v>20985</v>
      </c>
      <c r="D378" s="13" t="s">
        <v>20997</v>
      </c>
      <c r="E378" s="16" t="s">
        <v>20998</v>
      </c>
      <c r="F378" s="13" t="s">
        <v>20340</v>
      </c>
      <c r="G378" s="14" t="n">
        <f aca="false">COUNTIFS(カード一覧!$G$2:$G$3170,"*医学各論 "&amp;D378&amp;"（*",カード一覧!$N$2:$N$3170,"&lt;&gt;retired")</f>
        <v>1</v>
      </c>
      <c r="H378" s="14" t="str">
        <f aca="false">IF(G378&gt;0,"あり","なし")</f>
        <v>あり</v>
      </c>
    </row>
    <row r="379" customFormat="false" ht="15" hidden="false" customHeight="false" outlineLevel="0" collapsed="false">
      <c r="A379" s="13" t="s">
        <v>22</v>
      </c>
      <c r="B379" s="16" t="s">
        <v>23</v>
      </c>
      <c r="C379" s="16" t="s">
        <v>20985</v>
      </c>
      <c r="D379" s="13" t="s">
        <v>20999</v>
      </c>
      <c r="E379" s="16" t="s">
        <v>21000</v>
      </c>
      <c r="F379" s="13" t="s">
        <v>20340</v>
      </c>
      <c r="G379" s="14" t="n">
        <f aca="false">COUNTIFS(カード一覧!$G$2:$G$3170,"*医学各論 "&amp;D379&amp;"（*",カード一覧!$N$2:$N$3170,"&lt;&gt;retired")</f>
        <v>1</v>
      </c>
      <c r="H379" s="14" t="str">
        <f aca="false">IF(G379&gt;0,"あり","なし")</f>
        <v>あり</v>
      </c>
    </row>
    <row r="380" customFormat="false" ht="15" hidden="false" customHeight="false" outlineLevel="0" collapsed="false">
      <c r="A380" s="13" t="s">
        <v>22</v>
      </c>
      <c r="B380" s="16" t="s">
        <v>23</v>
      </c>
      <c r="C380" s="16" t="s">
        <v>20985</v>
      </c>
      <c r="D380" s="13" t="s">
        <v>21001</v>
      </c>
      <c r="E380" s="16" t="s">
        <v>21002</v>
      </c>
      <c r="F380" s="13" t="s">
        <v>20340</v>
      </c>
      <c r="G380" s="14" t="n">
        <f aca="false">COUNTIFS(カード一覧!$G$2:$G$3170,"*医学各論 "&amp;D380&amp;"（*",カード一覧!$N$2:$N$3170,"&lt;&gt;retired")</f>
        <v>1</v>
      </c>
      <c r="H380" s="14" t="str">
        <f aca="false">IF(G380&gt;0,"あり","なし")</f>
        <v>あり</v>
      </c>
    </row>
    <row r="381" customFormat="false" ht="15" hidden="false" customHeight="false" outlineLevel="0" collapsed="false">
      <c r="A381" s="13" t="s">
        <v>22</v>
      </c>
      <c r="B381" s="16" t="s">
        <v>23</v>
      </c>
      <c r="C381" s="16" t="s">
        <v>20985</v>
      </c>
      <c r="D381" s="13" t="s">
        <v>21003</v>
      </c>
      <c r="E381" s="16" t="s">
        <v>21004</v>
      </c>
      <c r="F381" s="13" t="s">
        <v>20363</v>
      </c>
      <c r="G381" s="14" t="n">
        <f aca="false">COUNTIFS(カード一覧!$G$2:$G$3170,"*医学各論 "&amp;D381&amp;"（*",カード一覧!$N$2:$N$3170,"&lt;&gt;retired")</f>
        <v>1</v>
      </c>
      <c r="H381" s="14" t="str">
        <f aca="false">IF(G381&gt;0,"あり","なし")</f>
        <v>あり</v>
      </c>
    </row>
    <row r="382" customFormat="false" ht="15" hidden="false" customHeight="false" outlineLevel="0" collapsed="false">
      <c r="A382" s="13" t="s">
        <v>22</v>
      </c>
      <c r="B382" s="16" t="s">
        <v>23</v>
      </c>
      <c r="C382" s="16" t="s">
        <v>20985</v>
      </c>
      <c r="D382" s="13" t="s">
        <v>21005</v>
      </c>
      <c r="E382" s="16" t="s">
        <v>21006</v>
      </c>
      <c r="F382" s="13" t="s">
        <v>20340</v>
      </c>
      <c r="G382" s="14" t="n">
        <f aca="false">COUNTIFS(カード一覧!$G$2:$G$3170,"*医学各論 "&amp;D382&amp;"（*",カード一覧!$N$2:$N$3170,"&lt;&gt;retired")</f>
        <v>1</v>
      </c>
      <c r="H382" s="14" t="str">
        <f aca="false">IF(G382&gt;0,"あり","なし")</f>
        <v>あり</v>
      </c>
    </row>
    <row r="383" customFormat="false" ht="15" hidden="false" customHeight="false" outlineLevel="0" collapsed="false">
      <c r="A383" s="13" t="s">
        <v>22</v>
      </c>
      <c r="B383" s="16" t="s">
        <v>23</v>
      </c>
      <c r="C383" s="16" t="s">
        <v>20985</v>
      </c>
      <c r="D383" s="13" t="s">
        <v>21007</v>
      </c>
      <c r="E383" s="16" t="s">
        <v>21008</v>
      </c>
      <c r="F383" s="13" t="s">
        <v>20340</v>
      </c>
      <c r="G383" s="14" t="n">
        <f aca="false">COUNTIFS(カード一覧!$G$2:$G$3170,"*医学各論 "&amp;D383&amp;"（*",カード一覧!$N$2:$N$3170,"&lt;&gt;retired")</f>
        <v>1</v>
      </c>
      <c r="H383" s="14" t="str">
        <f aca="false">IF(G383&gt;0,"あり","なし")</f>
        <v>あり</v>
      </c>
    </row>
    <row r="384" customFormat="false" ht="15" hidden="false" customHeight="false" outlineLevel="0" collapsed="false">
      <c r="A384" s="13" t="s">
        <v>22</v>
      </c>
      <c r="B384" s="16" t="s">
        <v>23</v>
      </c>
      <c r="C384" s="16" t="s">
        <v>20985</v>
      </c>
      <c r="D384" s="13" t="s">
        <v>21009</v>
      </c>
      <c r="E384" s="16" t="s">
        <v>21010</v>
      </c>
      <c r="F384" s="13" t="s">
        <v>20340</v>
      </c>
      <c r="G384" s="14" t="n">
        <f aca="false">COUNTIFS(カード一覧!$G$2:$G$3170,"*医学各論 "&amp;D384&amp;"（*",カード一覧!$N$2:$N$3170,"&lt;&gt;retired")</f>
        <v>2</v>
      </c>
      <c r="H384" s="14" t="str">
        <f aca="false">IF(G384&gt;0,"あり","なし")</f>
        <v>あり</v>
      </c>
    </row>
    <row r="385" customFormat="false" ht="15" hidden="false" customHeight="false" outlineLevel="0" collapsed="false">
      <c r="A385" s="13" t="s">
        <v>22</v>
      </c>
      <c r="B385" s="16" t="s">
        <v>23</v>
      </c>
      <c r="C385" s="16" t="s">
        <v>20985</v>
      </c>
      <c r="D385" s="13" t="s">
        <v>21011</v>
      </c>
      <c r="E385" s="16" t="s">
        <v>21012</v>
      </c>
      <c r="F385" s="13" t="s">
        <v>20340</v>
      </c>
      <c r="G385" s="14" t="n">
        <f aca="false">COUNTIFS(カード一覧!$G$2:$G$3170,"*医学各論 "&amp;D385&amp;"（*",カード一覧!$N$2:$N$3170,"&lt;&gt;retired")</f>
        <v>1</v>
      </c>
      <c r="H385" s="14" t="str">
        <f aca="false">IF(G385&gt;0,"あり","なし")</f>
        <v>あり</v>
      </c>
    </row>
    <row r="386" customFormat="false" ht="15" hidden="false" customHeight="false" outlineLevel="0" collapsed="false">
      <c r="A386" s="13" t="s">
        <v>22</v>
      </c>
      <c r="B386" s="16" t="s">
        <v>23</v>
      </c>
      <c r="C386" s="16" t="s">
        <v>20985</v>
      </c>
      <c r="D386" s="13" t="s">
        <v>21013</v>
      </c>
      <c r="E386" s="16" t="s">
        <v>21014</v>
      </c>
      <c r="F386" s="13" t="s">
        <v>20340</v>
      </c>
      <c r="G386" s="14" t="n">
        <f aca="false">COUNTIFS(カード一覧!$G$2:$G$3170,"*医学各論 "&amp;D386&amp;"（*",カード一覧!$N$2:$N$3170,"&lt;&gt;retired")</f>
        <v>1</v>
      </c>
      <c r="H386" s="14" t="str">
        <f aca="false">IF(G386&gt;0,"あり","なし")</f>
        <v>あり</v>
      </c>
    </row>
    <row r="387" customFormat="false" ht="15" hidden="false" customHeight="false" outlineLevel="0" collapsed="false">
      <c r="A387" s="13" t="s">
        <v>22</v>
      </c>
      <c r="B387" s="16" t="s">
        <v>23</v>
      </c>
      <c r="C387" s="16" t="s">
        <v>20985</v>
      </c>
      <c r="D387" s="13" t="s">
        <v>21015</v>
      </c>
      <c r="E387" s="16" t="s">
        <v>21016</v>
      </c>
      <c r="F387" s="13" t="s">
        <v>20340</v>
      </c>
      <c r="G387" s="14" t="n">
        <f aca="false">COUNTIFS(カード一覧!$G$2:$G$3170,"*医学各論 "&amp;D387&amp;"（*",カード一覧!$N$2:$N$3170,"&lt;&gt;retired")</f>
        <v>1</v>
      </c>
      <c r="H387" s="14" t="str">
        <f aca="false">IF(G387&gt;0,"あり","なし")</f>
        <v>あり</v>
      </c>
    </row>
    <row r="388" customFormat="false" ht="15" hidden="false" customHeight="false" outlineLevel="0" collapsed="false">
      <c r="A388" s="13" t="s">
        <v>22</v>
      </c>
      <c r="B388" s="16" t="s">
        <v>23</v>
      </c>
      <c r="C388" s="16" t="s">
        <v>20985</v>
      </c>
      <c r="D388" s="13" t="s">
        <v>21017</v>
      </c>
      <c r="E388" s="16" t="s">
        <v>21018</v>
      </c>
      <c r="F388" s="13" t="s">
        <v>20340</v>
      </c>
      <c r="G388" s="14" t="n">
        <f aca="false">COUNTIFS(カード一覧!$G$2:$G$3170,"*医学各論 "&amp;D388&amp;"（*",カード一覧!$N$2:$N$3170,"&lt;&gt;retired")</f>
        <v>1</v>
      </c>
      <c r="H388" s="14" t="str">
        <f aca="false">IF(G388&gt;0,"あり","なし")</f>
        <v>あり</v>
      </c>
    </row>
    <row r="389" customFormat="false" ht="15" hidden="false" customHeight="false" outlineLevel="0" collapsed="false">
      <c r="A389" s="13" t="s">
        <v>22</v>
      </c>
      <c r="B389" s="16" t="s">
        <v>23</v>
      </c>
      <c r="C389" s="16" t="s">
        <v>20985</v>
      </c>
      <c r="D389" s="13" t="s">
        <v>21019</v>
      </c>
      <c r="E389" s="16" t="s">
        <v>21020</v>
      </c>
      <c r="F389" s="13" t="s">
        <v>20363</v>
      </c>
      <c r="G389" s="14" t="n">
        <f aca="false">COUNTIFS(カード一覧!$G$2:$G$3170,"*医学各論 "&amp;D389&amp;"（*",カード一覧!$N$2:$N$3170,"&lt;&gt;retired")</f>
        <v>1</v>
      </c>
      <c r="H389" s="14" t="str">
        <f aca="false">IF(G389&gt;0,"あり","なし")</f>
        <v>あり</v>
      </c>
    </row>
    <row r="390" customFormat="false" ht="15" hidden="false" customHeight="false" outlineLevel="0" collapsed="false">
      <c r="A390" s="13" t="s">
        <v>22</v>
      </c>
      <c r="B390" s="16" t="s">
        <v>23</v>
      </c>
      <c r="C390" s="16" t="s">
        <v>20985</v>
      </c>
      <c r="D390" s="13" t="s">
        <v>21021</v>
      </c>
      <c r="E390" s="16" t="s">
        <v>21022</v>
      </c>
      <c r="F390" s="13" t="s">
        <v>20363</v>
      </c>
      <c r="G390" s="14" t="n">
        <f aca="false">COUNTIFS(カード一覧!$G$2:$G$3170,"*医学各論 "&amp;D390&amp;"（*",カード一覧!$N$2:$N$3170,"&lt;&gt;retired")</f>
        <v>1</v>
      </c>
      <c r="H390" s="14" t="str">
        <f aca="false">IF(G390&gt;0,"あり","なし")</f>
        <v>あり</v>
      </c>
    </row>
    <row r="391" customFormat="false" ht="15" hidden="false" customHeight="false" outlineLevel="0" collapsed="false">
      <c r="A391" s="13" t="s">
        <v>22</v>
      </c>
      <c r="B391" s="16" t="s">
        <v>23</v>
      </c>
      <c r="C391" s="16" t="s">
        <v>20985</v>
      </c>
      <c r="D391" s="13" t="s">
        <v>21023</v>
      </c>
      <c r="E391" s="16" t="s">
        <v>21024</v>
      </c>
      <c r="F391" s="13" t="s">
        <v>20363</v>
      </c>
      <c r="G391" s="14" t="n">
        <f aca="false">COUNTIFS(カード一覧!$G$2:$G$3170,"*医学各論 "&amp;D391&amp;"（*",カード一覧!$N$2:$N$3170,"&lt;&gt;retired")</f>
        <v>1</v>
      </c>
      <c r="H391" s="14" t="str">
        <f aca="false">IF(G391&gt;0,"あり","なし")</f>
        <v>あり</v>
      </c>
    </row>
    <row r="392" customFormat="false" ht="15" hidden="false" customHeight="false" outlineLevel="0" collapsed="false">
      <c r="A392" s="13" t="s">
        <v>22</v>
      </c>
      <c r="B392" s="16" t="s">
        <v>23</v>
      </c>
      <c r="C392" s="16" t="s">
        <v>20985</v>
      </c>
      <c r="D392" s="13" t="s">
        <v>21025</v>
      </c>
      <c r="E392" s="16" t="s">
        <v>21026</v>
      </c>
      <c r="F392" s="13" t="s">
        <v>20363</v>
      </c>
      <c r="G392" s="14" t="n">
        <f aca="false">COUNTIFS(カード一覧!$G$2:$G$3170,"*医学各論 "&amp;D392&amp;"（*",カード一覧!$N$2:$N$3170,"&lt;&gt;retired")</f>
        <v>1</v>
      </c>
      <c r="H392" s="14" t="str">
        <f aca="false">IF(G392&gt;0,"あり","なし")</f>
        <v>あり</v>
      </c>
    </row>
    <row r="393" customFormat="false" ht="15" hidden="false" customHeight="false" outlineLevel="0" collapsed="false">
      <c r="A393" s="13" t="s">
        <v>22</v>
      </c>
      <c r="B393" s="16" t="s">
        <v>23</v>
      </c>
      <c r="C393" s="16" t="s">
        <v>20985</v>
      </c>
      <c r="D393" s="13" t="s">
        <v>21027</v>
      </c>
      <c r="E393" s="16" t="s">
        <v>21028</v>
      </c>
      <c r="F393" s="13" t="s">
        <v>20363</v>
      </c>
      <c r="G393" s="14" t="n">
        <f aca="false">COUNTIFS(カード一覧!$G$2:$G$3170,"*医学各論 "&amp;D393&amp;"（*",カード一覧!$N$2:$N$3170,"&lt;&gt;retired")</f>
        <v>0</v>
      </c>
      <c r="H393" s="14" t="str">
        <f aca="false">IF(G393&gt;0,"あり","なし")</f>
        <v>なし</v>
      </c>
    </row>
    <row r="394" customFormat="false" ht="15" hidden="false" customHeight="false" outlineLevel="0" collapsed="false">
      <c r="A394" s="13" t="s">
        <v>22</v>
      </c>
      <c r="B394" s="16" t="s">
        <v>23</v>
      </c>
      <c r="C394" s="16" t="s">
        <v>20985</v>
      </c>
      <c r="D394" s="13" t="s">
        <v>21029</v>
      </c>
      <c r="E394" s="16" t="s">
        <v>21030</v>
      </c>
      <c r="F394" s="13" t="s">
        <v>20363</v>
      </c>
      <c r="G394" s="14" t="n">
        <f aca="false">COUNTIFS(カード一覧!$G$2:$G$3170,"*医学各論 "&amp;D394&amp;"（*",カード一覧!$N$2:$N$3170,"&lt;&gt;retired")</f>
        <v>1</v>
      </c>
      <c r="H394" s="14" t="str">
        <f aca="false">IF(G394&gt;0,"あり","なし")</f>
        <v>あり</v>
      </c>
    </row>
    <row r="395" customFormat="false" ht="15" hidden="false" customHeight="false" outlineLevel="0" collapsed="false">
      <c r="A395" s="13" t="s">
        <v>24</v>
      </c>
      <c r="B395" s="16" t="s">
        <v>25</v>
      </c>
      <c r="C395" s="16" t="s">
        <v>21031</v>
      </c>
      <c r="D395" s="13" t="s">
        <v>21032</v>
      </c>
      <c r="E395" s="16" t="s">
        <v>4591</v>
      </c>
      <c r="F395" s="13" t="s">
        <v>20334</v>
      </c>
      <c r="G395" s="14" t="n">
        <f aca="false">COUNTIFS(カード一覧!$G$2:$G$3170,"*医学各論 "&amp;D395&amp;"（*",カード一覧!$N$2:$N$3170,"&lt;&gt;retired")</f>
        <v>1</v>
      </c>
      <c r="H395" s="14" t="str">
        <f aca="false">IF(G395&gt;0,"あり","なし")</f>
        <v>あり</v>
      </c>
    </row>
    <row r="396" customFormat="false" ht="15" hidden="false" customHeight="false" outlineLevel="0" collapsed="false">
      <c r="A396" s="13" t="s">
        <v>24</v>
      </c>
      <c r="B396" s="16" t="s">
        <v>25</v>
      </c>
      <c r="C396" s="16" t="s">
        <v>21031</v>
      </c>
      <c r="D396" s="13" t="s">
        <v>21033</v>
      </c>
      <c r="E396" s="16" t="s">
        <v>4600</v>
      </c>
      <c r="F396" s="13" t="s">
        <v>20334</v>
      </c>
      <c r="G396" s="14" t="n">
        <f aca="false">COUNTIFS(カード一覧!$G$2:$G$3170,"*医学各論 "&amp;D396&amp;"（*",カード一覧!$N$2:$N$3170,"&lt;&gt;retired")</f>
        <v>3</v>
      </c>
      <c r="H396" s="14" t="str">
        <f aca="false">IF(G396&gt;0,"あり","なし")</f>
        <v>あり</v>
      </c>
    </row>
    <row r="397" customFormat="false" ht="15" hidden="false" customHeight="false" outlineLevel="0" collapsed="false">
      <c r="A397" s="13" t="s">
        <v>24</v>
      </c>
      <c r="B397" s="16" t="s">
        <v>25</v>
      </c>
      <c r="C397" s="16" t="s">
        <v>21031</v>
      </c>
      <c r="D397" s="13" t="s">
        <v>21034</v>
      </c>
      <c r="E397" s="16" t="s">
        <v>4616</v>
      </c>
      <c r="F397" s="13" t="s">
        <v>20334</v>
      </c>
      <c r="G397" s="14" t="n">
        <f aca="false">COUNTIFS(カード一覧!$G$2:$G$3170,"*医学各論 "&amp;D397&amp;"（*",カード一覧!$N$2:$N$3170,"&lt;&gt;retired")</f>
        <v>14</v>
      </c>
      <c r="H397" s="14" t="str">
        <f aca="false">IF(G397&gt;0,"あり","なし")</f>
        <v>あり</v>
      </c>
    </row>
    <row r="398" customFormat="false" ht="15" hidden="false" customHeight="false" outlineLevel="0" collapsed="false">
      <c r="A398" s="13" t="s">
        <v>24</v>
      </c>
      <c r="B398" s="16" t="s">
        <v>25</v>
      </c>
      <c r="C398" s="16" t="s">
        <v>21031</v>
      </c>
      <c r="D398" s="13" t="s">
        <v>21035</v>
      </c>
      <c r="E398" s="16" t="s">
        <v>4665</v>
      </c>
      <c r="F398" s="13" t="s">
        <v>20334</v>
      </c>
      <c r="G398" s="14" t="n">
        <f aca="false">COUNTIFS(カード一覧!$G$2:$G$3170,"*医学各論 "&amp;D398&amp;"（*",カード一覧!$N$2:$N$3170,"&lt;&gt;retired")</f>
        <v>5</v>
      </c>
      <c r="H398" s="14" t="str">
        <f aca="false">IF(G398&gt;0,"あり","なし")</f>
        <v>あり</v>
      </c>
    </row>
    <row r="399" customFormat="false" ht="15" hidden="false" customHeight="false" outlineLevel="0" collapsed="false">
      <c r="A399" s="13" t="s">
        <v>24</v>
      </c>
      <c r="B399" s="16" t="s">
        <v>25</v>
      </c>
      <c r="C399" s="16" t="s">
        <v>21031</v>
      </c>
      <c r="D399" s="13" t="s">
        <v>21036</v>
      </c>
      <c r="E399" s="16" t="s">
        <v>4678</v>
      </c>
      <c r="F399" s="13" t="s">
        <v>20334</v>
      </c>
      <c r="G399" s="14" t="n">
        <f aca="false">COUNTIFS(カード一覧!$G$2:$G$3170,"*医学各論 "&amp;D399&amp;"（*",カード一覧!$N$2:$N$3170,"&lt;&gt;retired")</f>
        <v>5</v>
      </c>
      <c r="H399" s="14" t="str">
        <f aca="false">IF(G399&gt;0,"あり","なし")</f>
        <v>あり</v>
      </c>
    </row>
    <row r="400" customFormat="false" ht="29.85" hidden="false" customHeight="false" outlineLevel="0" collapsed="false">
      <c r="A400" s="13" t="s">
        <v>24</v>
      </c>
      <c r="B400" s="16" t="s">
        <v>25</v>
      </c>
      <c r="C400" s="16" t="s">
        <v>21031</v>
      </c>
      <c r="D400" s="13" t="s">
        <v>21037</v>
      </c>
      <c r="E400" s="16" t="s">
        <v>21038</v>
      </c>
      <c r="F400" s="13" t="s">
        <v>20334</v>
      </c>
      <c r="G400" s="14" t="n">
        <f aca="false">COUNTIFS(カード一覧!$G$2:$G$3170,"*医学各論 "&amp;D400&amp;"（*",カード一覧!$N$2:$N$3170,"&lt;&gt;retired")</f>
        <v>6</v>
      </c>
      <c r="H400" s="14" t="str">
        <f aca="false">IF(G400&gt;0,"あり","なし")</f>
        <v>あり</v>
      </c>
    </row>
    <row r="401" customFormat="false" ht="15" hidden="false" customHeight="false" outlineLevel="0" collapsed="false">
      <c r="A401" s="13" t="s">
        <v>24</v>
      </c>
      <c r="B401" s="16" t="s">
        <v>25</v>
      </c>
      <c r="C401" s="16" t="s">
        <v>21031</v>
      </c>
      <c r="D401" s="13" t="s">
        <v>21039</v>
      </c>
      <c r="E401" s="16" t="s">
        <v>4746</v>
      </c>
      <c r="F401" s="13" t="s">
        <v>20334</v>
      </c>
      <c r="G401" s="14" t="n">
        <f aca="false">COUNTIFS(カード一覧!$G$2:$G$3170,"*医学各論 "&amp;D401&amp;"（*",カード一覧!$N$2:$N$3170,"&lt;&gt;retired")</f>
        <v>11</v>
      </c>
      <c r="H401" s="14" t="str">
        <f aca="false">IF(G401&gt;0,"あり","なし")</f>
        <v>あり</v>
      </c>
    </row>
    <row r="402" customFormat="false" ht="15" hidden="false" customHeight="false" outlineLevel="0" collapsed="false">
      <c r="A402" s="13" t="s">
        <v>24</v>
      </c>
      <c r="B402" s="16" t="s">
        <v>25</v>
      </c>
      <c r="C402" s="16" t="s">
        <v>21031</v>
      </c>
      <c r="D402" s="13" t="s">
        <v>21040</v>
      </c>
      <c r="E402" s="16" t="s">
        <v>4790</v>
      </c>
      <c r="F402" s="13" t="s">
        <v>20334</v>
      </c>
      <c r="G402" s="14" t="n">
        <f aca="false">COUNTIFS(カード一覧!$G$2:$G$3170,"*医学各論 "&amp;D402&amp;"（*",カード一覧!$N$2:$N$3170,"&lt;&gt;retired")</f>
        <v>2</v>
      </c>
      <c r="H402" s="14" t="str">
        <f aca="false">IF(G402&gt;0,"あり","なし")</f>
        <v>あり</v>
      </c>
    </row>
    <row r="403" customFormat="false" ht="15" hidden="false" customHeight="false" outlineLevel="0" collapsed="false">
      <c r="A403" s="13" t="s">
        <v>24</v>
      </c>
      <c r="B403" s="16" t="s">
        <v>25</v>
      </c>
      <c r="C403" s="16" t="s">
        <v>21031</v>
      </c>
      <c r="D403" s="13" t="s">
        <v>21041</v>
      </c>
      <c r="E403" s="16" t="s">
        <v>4802</v>
      </c>
      <c r="F403" s="13" t="s">
        <v>20334</v>
      </c>
      <c r="G403" s="14" t="n">
        <f aca="false">COUNTIFS(カード一覧!$G$2:$G$3170,"*医学各論 "&amp;D403&amp;"（*",カード一覧!$N$2:$N$3170,"&lt;&gt;retired")</f>
        <v>2</v>
      </c>
      <c r="H403" s="14" t="str">
        <f aca="false">IF(G403&gt;0,"あり","なし")</f>
        <v>あり</v>
      </c>
    </row>
    <row r="404" customFormat="false" ht="15" hidden="false" customHeight="false" outlineLevel="0" collapsed="false">
      <c r="A404" s="13" t="s">
        <v>24</v>
      </c>
      <c r="B404" s="16" t="s">
        <v>25</v>
      </c>
      <c r="C404" s="16" t="s">
        <v>21031</v>
      </c>
      <c r="D404" s="13" t="s">
        <v>21042</v>
      </c>
      <c r="E404" s="16" t="s">
        <v>4853</v>
      </c>
      <c r="F404" s="13" t="s">
        <v>20363</v>
      </c>
      <c r="G404" s="14" t="n">
        <f aca="false">COUNTIFS(カード一覧!$G$2:$G$3170,"*医学各論 "&amp;D404&amp;"（*",カード一覧!$N$2:$N$3170,"&lt;&gt;retired")</f>
        <v>3</v>
      </c>
      <c r="H404" s="14" t="str">
        <f aca="false">IF(G404&gt;0,"あり","なし")</f>
        <v>あり</v>
      </c>
    </row>
    <row r="405" customFormat="false" ht="15" hidden="false" customHeight="false" outlineLevel="0" collapsed="false">
      <c r="A405" s="13" t="s">
        <v>24</v>
      </c>
      <c r="B405" s="16" t="s">
        <v>25</v>
      </c>
      <c r="C405" s="16" t="s">
        <v>21031</v>
      </c>
      <c r="D405" s="13" t="s">
        <v>21043</v>
      </c>
      <c r="E405" s="16" t="s">
        <v>4819</v>
      </c>
      <c r="F405" s="13" t="s">
        <v>20334</v>
      </c>
      <c r="G405" s="14" t="n">
        <f aca="false">COUNTIFS(カード一覧!$G$2:$G$3170,"*医学各論 "&amp;D405&amp;"（*",カード一覧!$N$2:$N$3170,"&lt;&gt;retired")</f>
        <v>1</v>
      </c>
      <c r="H405" s="14" t="str">
        <f aca="false">IF(G405&gt;0,"あり","なし")</f>
        <v>あり</v>
      </c>
    </row>
    <row r="406" customFormat="false" ht="15" hidden="false" customHeight="false" outlineLevel="0" collapsed="false">
      <c r="A406" s="13" t="s">
        <v>24</v>
      </c>
      <c r="B406" s="16" t="s">
        <v>25</v>
      </c>
      <c r="C406" s="16" t="s">
        <v>21031</v>
      </c>
      <c r="D406" s="13" t="s">
        <v>21044</v>
      </c>
      <c r="E406" s="16" t="s">
        <v>4828</v>
      </c>
      <c r="F406" s="13" t="s">
        <v>20340</v>
      </c>
      <c r="G406" s="14" t="n">
        <f aca="false">COUNTIFS(カード一覧!$G$2:$G$3170,"*医学各論 "&amp;D406&amp;"（*",カード一覧!$N$2:$N$3170,"&lt;&gt;retired")</f>
        <v>2</v>
      </c>
      <c r="H406" s="14" t="str">
        <f aca="false">IF(G406&gt;0,"あり","なし")</f>
        <v>あり</v>
      </c>
    </row>
    <row r="407" customFormat="false" ht="15" hidden="false" customHeight="false" outlineLevel="0" collapsed="false">
      <c r="A407" s="13" t="s">
        <v>24</v>
      </c>
      <c r="B407" s="16" t="s">
        <v>25</v>
      </c>
      <c r="C407" s="16" t="s">
        <v>21031</v>
      </c>
      <c r="D407" s="13" t="s">
        <v>21045</v>
      </c>
      <c r="E407" s="16" t="s">
        <v>4843</v>
      </c>
      <c r="F407" s="13" t="s">
        <v>20363</v>
      </c>
      <c r="G407" s="14" t="n">
        <f aca="false">COUNTIFS(カード一覧!$G$2:$G$3170,"*医学各論 "&amp;D407&amp;"（*",カード一覧!$N$2:$N$3170,"&lt;&gt;retired")</f>
        <v>1</v>
      </c>
      <c r="H407" s="14" t="str">
        <f aca="false">IF(G407&gt;0,"あり","なし")</f>
        <v>あり</v>
      </c>
    </row>
    <row r="408" customFormat="false" ht="29.85" hidden="false" customHeight="false" outlineLevel="0" collapsed="false">
      <c r="A408" s="13" t="s">
        <v>24</v>
      </c>
      <c r="B408" s="16" t="s">
        <v>25</v>
      </c>
      <c r="C408" s="16" t="s">
        <v>21046</v>
      </c>
      <c r="D408" s="13" t="s">
        <v>21047</v>
      </c>
      <c r="E408" s="16" t="s">
        <v>4979</v>
      </c>
      <c r="F408" s="13" t="s">
        <v>20334</v>
      </c>
      <c r="G408" s="14" t="n">
        <f aca="false">COUNTIFS(カード一覧!$G$2:$G$3170,"*医学各論 "&amp;D408&amp;"（*",カード一覧!$N$2:$N$3170,"&lt;&gt;retired")</f>
        <v>1</v>
      </c>
      <c r="H408" s="14" t="str">
        <f aca="false">IF(G408&gt;0,"あり","なし")</f>
        <v>あり</v>
      </c>
    </row>
    <row r="409" customFormat="false" ht="29.85" hidden="false" customHeight="false" outlineLevel="0" collapsed="false">
      <c r="A409" s="13" t="s">
        <v>24</v>
      </c>
      <c r="B409" s="16" t="s">
        <v>25</v>
      </c>
      <c r="C409" s="16" t="s">
        <v>21046</v>
      </c>
      <c r="D409" s="13" t="s">
        <v>21048</v>
      </c>
      <c r="E409" s="16" t="s">
        <v>4988</v>
      </c>
      <c r="F409" s="13" t="s">
        <v>20334</v>
      </c>
      <c r="G409" s="14" t="n">
        <f aca="false">COUNTIFS(カード一覧!$G$2:$G$3170,"*医学各論 "&amp;D409&amp;"（*",カード一覧!$N$2:$N$3170,"&lt;&gt;retired")</f>
        <v>2</v>
      </c>
      <c r="H409" s="14" t="str">
        <f aca="false">IF(G409&gt;0,"あり","なし")</f>
        <v>あり</v>
      </c>
    </row>
    <row r="410" customFormat="false" ht="29.85" hidden="false" customHeight="false" outlineLevel="0" collapsed="false">
      <c r="A410" s="13" t="s">
        <v>24</v>
      </c>
      <c r="B410" s="16" t="s">
        <v>25</v>
      </c>
      <c r="C410" s="16" t="s">
        <v>21046</v>
      </c>
      <c r="D410" s="13" t="s">
        <v>21049</v>
      </c>
      <c r="E410" s="16" t="s">
        <v>5002</v>
      </c>
      <c r="F410" s="13" t="s">
        <v>20334</v>
      </c>
      <c r="G410" s="14" t="n">
        <f aca="false">COUNTIFS(カード一覧!$G$2:$G$3170,"*医学各論 "&amp;D410&amp;"（*",カード一覧!$N$2:$N$3170,"&lt;&gt;retired")</f>
        <v>1</v>
      </c>
      <c r="H410" s="14" t="str">
        <f aca="false">IF(G410&gt;0,"あり","なし")</f>
        <v>あり</v>
      </c>
    </row>
    <row r="411" customFormat="false" ht="29.85" hidden="false" customHeight="false" outlineLevel="0" collapsed="false">
      <c r="A411" s="13" t="s">
        <v>24</v>
      </c>
      <c r="B411" s="16" t="s">
        <v>25</v>
      </c>
      <c r="C411" s="16" t="s">
        <v>21046</v>
      </c>
      <c r="D411" s="13" t="s">
        <v>21050</v>
      </c>
      <c r="E411" s="16" t="s">
        <v>5009</v>
      </c>
      <c r="F411" s="13" t="s">
        <v>20334</v>
      </c>
      <c r="G411" s="14" t="n">
        <f aca="false">COUNTIFS(カード一覧!$G$2:$G$3170,"*医学各論 "&amp;D411&amp;"（*",カード一覧!$N$2:$N$3170,"&lt;&gt;retired")</f>
        <v>2</v>
      </c>
      <c r="H411" s="14" t="str">
        <f aca="false">IF(G411&gt;0,"あり","なし")</f>
        <v>あり</v>
      </c>
    </row>
    <row r="412" customFormat="false" ht="29.85" hidden="false" customHeight="false" outlineLevel="0" collapsed="false">
      <c r="A412" s="13" t="s">
        <v>24</v>
      </c>
      <c r="B412" s="16" t="s">
        <v>25</v>
      </c>
      <c r="C412" s="16" t="s">
        <v>21046</v>
      </c>
      <c r="D412" s="13" t="s">
        <v>21051</v>
      </c>
      <c r="E412" s="16" t="s">
        <v>5045</v>
      </c>
      <c r="F412" s="13" t="s">
        <v>20340</v>
      </c>
      <c r="G412" s="14" t="n">
        <f aca="false">COUNTIFS(カード一覧!$G$2:$G$3170,"*医学各論 "&amp;D412&amp;"（*",カード一覧!$N$2:$N$3170,"&lt;&gt;retired")</f>
        <v>2</v>
      </c>
      <c r="H412" s="14" t="str">
        <f aca="false">IF(G412&gt;0,"あり","なし")</f>
        <v>あり</v>
      </c>
    </row>
    <row r="413" customFormat="false" ht="29.85" hidden="false" customHeight="false" outlineLevel="0" collapsed="false">
      <c r="A413" s="13" t="s">
        <v>24</v>
      </c>
      <c r="B413" s="16" t="s">
        <v>25</v>
      </c>
      <c r="C413" s="16" t="s">
        <v>21046</v>
      </c>
      <c r="D413" s="13" t="s">
        <v>21052</v>
      </c>
      <c r="E413" s="16" t="s">
        <v>5021</v>
      </c>
      <c r="F413" s="13" t="s">
        <v>20334</v>
      </c>
      <c r="G413" s="14" t="n">
        <f aca="false">COUNTIFS(カード一覧!$G$2:$G$3170,"*医学各論 "&amp;D413&amp;"（*",カード一覧!$N$2:$N$3170,"&lt;&gt;retired")</f>
        <v>1</v>
      </c>
      <c r="H413" s="14" t="str">
        <f aca="false">IF(G413&gt;0,"あり","なし")</f>
        <v>あり</v>
      </c>
    </row>
    <row r="414" customFormat="false" ht="29.85" hidden="false" customHeight="false" outlineLevel="0" collapsed="false">
      <c r="A414" s="13" t="s">
        <v>24</v>
      </c>
      <c r="B414" s="16" t="s">
        <v>25</v>
      </c>
      <c r="C414" s="16" t="s">
        <v>21046</v>
      </c>
      <c r="D414" s="13" t="s">
        <v>21053</v>
      </c>
      <c r="E414" s="16" t="s">
        <v>5029</v>
      </c>
      <c r="F414" s="13" t="s">
        <v>20340</v>
      </c>
      <c r="G414" s="14" t="n">
        <f aca="false">COUNTIFS(カード一覧!$G$2:$G$3170,"*医学各論 "&amp;D414&amp;"（*",カード一覧!$N$2:$N$3170,"&lt;&gt;retired")</f>
        <v>1</v>
      </c>
      <c r="H414" s="14" t="str">
        <f aca="false">IF(G414&gt;0,"あり","なし")</f>
        <v>あり</v>
      </c>
    </row>
    <row r="415" customFormat="false" ht="29.85" hidden="false" customHeight="false" outlineLevel="0" collapsed="false">
      <c r="A415" s="13" t="s">
        <v>24</v>
      </c>
      <c r="B415" s="16" t="s">
        <v>25</v>
      </c>
      <c r="C415" s="16" t="s">
        <v>21046</v>
      </c>
      <c r="D415" s="13" t="s">
        <v>21054</v>
      </c>
      <c r="E415" s="16" t="s">
        <v>5055</v>
      </c>
      <c r="F415" s="13" t="s">
        <v>20363</v>
      </c>
      <c r="G415" s="14" t="n">
        <f aca="false">COUNTIFS(カード一覧!$G$2:$G$3170,"*医学各論 "&amp;D415&amp;"（*",カード一覧!$N$2:$N$3170,"&lt;&gt;retired")</f>
        <v>1</v>
      </c>
      <c r="H415" s="14" t="str">
        <f aca="false">IF(G415&gt;0,"あり","なし")</f>
        <v>あり</v>
      </c>
    </row>
    <row r="416" customFormat="false" ht="29.85" hidden="false" customHeight="false" outlineLevel="0" collapsed="false">
      <c r="A416" s="13" t="s">
        <v>24</v>
      </c>
      <c r="B416" s="16" t="s">
        <v>25</v>
      </c>
      <c r="C416" s="16" t="s">
        <v>21046</v>
      </c>
      <c r="D416" s="13" t="s">
        <v>21055</v>
      </c>
      <c r="E416" s="16" t="s">
        <v>21056</v>
      </c>
      <c r="F416" s="13" t="s">
        <v>20334</v>
      </c>
      <c r="G416" s="14" t="n">
        <f aca="false">COUNTIFS(カード一覧!$G$2:$G$3170,"*医学各論 "&amp;D416&amp;"（*",カード一覧!$N$2:$N$3170,"&lt;&gt;retired")</f>
        <v>16</v>
      </c>
      <c r="H416" s="14" t="str">
        <f aca="false">IF(G416&gt;0,"あり","なし")</f>
        <v>あり</v>
      </c>
    </row>
    <row r="417" customFormat="false" ht="29.85" hidden="false" customHeight="false" outlineLevel="0" collapsed="false">
      <c r="A417" s="13" t="s">
        <v>24</v>
      </c>
      <c r="B417" s="16" t="s">
        <v>25</v>
      </c>
      <c r="C417" s="16" t="s">
        <v>21046</v>
      </c>
      <c r="D417" s="13" t="s">
        <v>21057</v>
      </c>
      <c r="E417" s="16" t="s">
        <v>5037</v>
      </c>
      <c r="F417" s="13" t="s">
        <v>20340</v>
      </c>
      <c r="G417" s="14" t="n">
        <f aca="false">COUNTIFS(カード一覧!$G$2:$G$3170,"*医学各論 "&amp;D417&amp;"（*",カード一覧!$N$2:$N$3170,"&lt;&gt;retired")</f>
        <v>1</v>
      </c>
      <c r="H417" s="14" t="str">
        <f aca="false">IF(G417&gt;0,"あり","なし")</f>
        <v>あり</v>
      </c>
    </row>
    <row r="418" customFormat="false" ht="29.85" hidden="false" customHeight="false" outlineLevel="0" collapsed="false">
      <c r="A418" s="13" t="s">
        <v>24</v>
      </c>
      <c r="B418" s="16" t="s">
        <v>25</v>
      </c>
      <c r="C418" s="16" t="s">
        <v>21046</v>
      </c>
      <c r="D418" s="13" t="s">
        <v>21058</v>
      </c>
      <c r="E418" s="16" t="s">
        <v>5065</v>
      </c>
      <c r="F418" s="13" t="s">
        <v>20340</v>
      </c>
      <c r="G418" s="14" t="n">
        <f aca="false">COUNTIFS(カード一覧!$G$2:$G$3170,"*医学各論 "&amp;D418&amp;"（*",カード一覧!$N$2:$N$3170,"&lt;&gt;retired")</f>
        <v>2</v>
      </c>
      <c r="H418" s="14" t="str">
        <f aca="false">IF(G418&gt;0,"あり","なし")</f>
        <v>あり</v>
      </c>
    </row>
    <row r="419" customFormat="false" ht="15" hidden="false" customHeight="false" outlineLevel="0" collapsed="false">
      <c r="A419" s="13" t="s">
        <v>24</v>
      </c>
      <c r="B419" s="16" t="s">
        <v>25</v>
      </c>
      <c r="C419" s="16" t="s">
        <v>21059</v>
      </c>
      <c r="D419" s="13" t="s">
        <v>21060</v>
      </c>
      <c r="E419" s="16" t="s">
        <v>21061</v>
      </c>
      <c r="F419" s="13" t="s">
        <v>20334</v>
      </c>
      <c r="G419" s="14" t="n">
        <f aca="false">COUNTIFS(カード一覧!$G$2:$G$3170,"*医学各論 "&amp;D419&amp;"（*",カード一覧!$N$2:$N$3170,"&lt;&gt;retired")</f>
        <v>11</v>
      </c>
      <c r="H419" s="14" t="str">
        <f aca="false">IF(G419&gt;0,"あり","なし")</f>
        <v>あり</v>
      </c>
    </row>
    <row r="420" customFormat="false" ht="15" hidden="false" customHeight="false" outlineLevel="0" collapsed="false">
      <c r="A420" s="13" t="s">
        <v>24</v>
      </c>
      <c r="B420" s="16" t="s">
        <v>25</v>
      </c>
      <c r="C420" s="16" t="s">
        <v>21059</v>
      </c>
      <c r="D420" s="13" t="s">
        <v>21062</v>
      </c>
      <c r="E420" s="16" t="s">
        <v>4958</v>
      </c>
      <c r="F420" s="13" t="s">
        <v>20334</v>
      </c>
      <c r="G420" s="14" t="n">
        <f aca="false">COUNTIFS(カード一覧!$G$2:$G$3170,"*医学各論 "&amp;D420&amp;"（*",カード一覧!$N$2:$N$3170,"&lt;&gt;retired")</f>
        <v>3</v>
      </c>
      <c r="H420" s="14" t="str">
        <f aca="false">IF(G420&gt;0,"あり","なし")</f>
        <v>あり</v>
      </c>
    </row>
    <row r="421" customFormat="false" ht="15" hidden="false" customHeight="false" outlineLevel="0" collapsed="false">
      <c r="A421" s="13" t="s">
        <v>24</v>
      </c>
      <c r="B421" s="16" t="s">
        <v>25</v>
      </c>
      <c r="C421" s="16" t="s">
        <v>21059</v>
      </c>
      <c r="D421" s="13" t="s">
        <v>21063</v>
      </c>
      <c r="E421" s="16" t="s">
        <v>5236</v>
      </c>
      <c r="F421" s="13" t="s">
        <v>20334</v>
      </c>
      <c r="G421" s="14" t="n">
        <f aca="false">COUNTIFS(カード一覧!$G$2:$G$3170,"*医学各論 "&amp;D421&amp;"（*",カード一覧!$N$2:$N$3170,"&lt;&gt;retired")</f>
        <v>1</v>
      </c>
      <c r="H421" s="14" t="str">
        <f aca="false">IF(G421&gt;0,"あり","なし")</f>
        <v>あり</v>
      </c>
    </row>
    <row r="422" customFormat="false" ht="15" hidden="false" customHeight="false" outlineLevel="0" collapsed="false">
      <c r="A422" s="13" t="s">
        <v>24</v>
      </c>
      <c r="B422" s="16" t="s">
        <v>25</v>
      </c>
      <c r="C422" s="16" t="s">
        <v>21059</v>
      </c>
      <c r="D422" s="13" t="s">
        <v>21064</v>
      </c>
      <c r="E422" s="16" t="s">
        <v>5245</v>
      </c>
      <c r="F422" s="13" t="s">
        <v>20340</v>
      </c>
      <c r="G422" s="14" t="n">
        <f aca="false">COUNTIFS(カード一覧!$G$2:$G$3170,"*医学各論 "&amp;D422&amp;"（*",カード一覧!$N$2:$N$3170,"&lt;&gt;retired")</f>
        <v>3</v>
      </c>
      <c r="H422" s="14" t="str">
        <f aca="false">IF(G422&gt;0,"あり","なし")</f>
        <v>あり</v>
      </c>
    </row>
    <row r="423" customFormat="false" ht="15" hidden="false" customHeight="false" outlineLevel="0" collapsed="false">
      <c r="A423" s="13" t="s">
        <v>24</v>
      </c>
      <c r="B423" s="16" t="s">
        <v>25</v>
      </c>
      <c r="C423" s="16" t="s">
        <v>21059</v>
      </c>
      <c r="D423" s="13" t="s">
        <v>21065</v>
      </c>
      <c r="E423" s="16" t="s">
        <v>5221</v>
      </c>
      <c r="F423" s="13" t="s">
        <v>20340</v>
      </c>
      <c r="G423" s="14" t="n">
        <f aca="false">COUNTIFS(カード一覧!$G$2:$G$3170,"*医学各論 "&amp;D423&amp;"（*",カード一覧!$N$2:$N$3170,"&lt;&gt;retired")</f>
        <v>3</v>
      </c>
      <c r="H423" s="14" t="str">
        <f aca="false">IF(G423&gt;0,"あり","なし")</f>
        <v>あり</v>
      </c>
    </row>
    <row r="424" customFormat="false" ht="15" hidden="false" customHeight="false" outlineLevel="0" collapsed="false">
      <c r="A424" s="13" t="s">
        <v>24</v>
      </c>
      <c r="B424" s="16" t="s">
        <v>25</v>
      </c>
      <c r="C424" s="16" t="s">
        <v>21059</v>
      </c>
      <c r="D424" s="13" t="s">
        <v>21066</v>
      </c>
      <c r="E424" s="16" t="s">
        <v>5194</v>
      </c>
      <c r="F424" s="13" t="s">
        <v>20334</v>
      </c>
      <c r="G424" s="14" t="n">
        <f aca="false">COUNTIFS(カード一覧!$G$2:$G$3170,"*医学各論 "&amp;D424&amp;"（*",カード一覧!$N$2:$N$3170,"&lt;&gt;retired")</f>
        <v>6</v>
      </c>
      <c r="H424" s="14" t="str">
        <f aca="false">IF(G424&gt;0,"あり","なし")</f>
        <v>あり</v>
      </c>
    </row>
    <row r="425" customFormat="false" ht="15" hidden="false" customHeight="false" outlineLevel="0" collapsed="false">
      <c r="A425" s="13" t="s">
        <v>24</v>
      </c>
      <c r="B425" s="16" t="s">
        <v>25</v>
      </c>
      <c r="C425" s="16" t="s">
        <v>21059</v>
      </c>
      <c r="D425" s="13" t="s">
        <v>21067</v>
      </c>
      <c r="E425" s="16" t="s">
        <v>5159</v>
      </c>
      <c r="F425" s="13" t="s">
        <v>20340</v>
      </c>
      <c r="G425" s="14" t="n">
        <f aca="false">COUNTIFS(カード一覧!$G$2:$G$3170,"*医学各論 "&amp;D425&amp;"（*",カード一覧!$N$2:$N$3170,"&lt;&gt;retired")</f>
        <v>1</v>
      </c>
      <c r="H425" s="14" t="str">
        <f aca="false">IF(G425&gt;0,"あり","なし")</f>
        <v>あり</v>
      </c>
    </row>
    <row r="426" customFormat="false" ht="15" hidden="false" customHeight="false" outlineLevel="0" collapsed="false">
      <c r="A426" s="13" t="s">
        <v>24</v>
      </c>
      <c r="B426" s="16" t="s">
        <v>25</v>
      </c>
      <c r="C426" s="16" t="s">
        <v>21059</v>
      </c>
      <c r="D426" s="13" t="s">
        <v>21068</v>
      </c>
      <c r="E426" s="16" t="s">
        <v>5177</v>
      </c>
      <c r="F426" s="13" t="s">
        <v>20340</v>
      </c>
      <c r="G426" s="14" t="n">
        <f aca="false">COUNTIFS(カード一覧!$G$2:$G$3170,"*医学各論 "&amp;D426&amp;"（*",カード一覧!$N$2:$N$3170,"&lt;&gt;retired")</f>
        <v>1</v>
      </c>
      <c r="H426" s="14" t="str">
        <f aca="false">IF(G426&gt;0,"あり","なし")</f>
        <v>あり</v>
      </c>
    </row>
    <row r="427" customFormat="false" ht="15" hidden="false" customHeight="false" outlineLevel="0" collapsed="false">
      <c r="A427" s="13" t="s">
        <v>24</v>
      </c>
      <c r="B427" s="16" t="s">
        <v>25</v>
      </c>
      <c r="C427" s="16" t="s">
        <v>21059</v>
      </c>
      <c r="D427" s="13" t="s">
        <v>21069</v>
      </c>
      <c r="E427" s="16" t="s">
        <v>5168</v>
      </c>
      <c r="F427" s="13" t="s">
        <v>20340</v>
      </c>
      <c r="G427" s="14" t="n">
        <f aca="false">COUNTIFS(カード一覧!$G$2:$G$3170,"*医学各論 "&amp;D427&amp;"（*",カード一覧!$N$2:$N$3170,"&lt;&gt;retired")</f>
        <v>1</v>
      </c>
      <c r="H427" s="14" t="str">
        <f aca="false">IF(G427&gt;0,"あり","なし")</f>
        <v>あり</v>
      </c>
    </row>
    <row r="428" customFormat="false" ht="15" hidden="false" customHeight="false" outlineLevel="0" collapsed="false">
      <c r="A428" s="13" t="s">
        <v>24</v>
      </c>
      <c r="B428" s="16" t="s">
        <v>25</v>
      </c>
      <c r="C428" s="16" t="s">
        <v>21059</v>
      </c>
      <c r="D428" s="13" t="s">
        <v>21070</v>
      </c>
      <c r="E428" s="16" t="s">
        <v>5185</v>
      </c>
      <c r="F428" s="13" t="s">
        <v>20340</v>
      </c>
      <c r="G428" s="14" t="n">
        <f aca="false">COUNTIFS(カード一覧!$G$2:$G$3170,"*医学各論 "&amp;D428&amp;"（*",カード一覧!$N$2:$N$3170,"&lt;&gt;retired")</f>
        <v>1</v>
      </c>
      <c r="H428" s="14" t="str">
        <f aca="false">IF(G428&gt;0,"あり","なし")</f>
        <v>あり</v>
      </c>
    </row>
    <row r="429" customFormat="false" ht="15" hidden="false" customHeight="false" outlineLevel="0" collapsed="false">
      <c r="A429" s="13" t="s">
        <v>24</v>
      </c>
      <c r="B429" s="16" t="s">
        <v>25</v>
      </c>
      <c r="C429" s="16" t="s">
        <v>21059</v>
      </c>
      <c r="D429" s="13" t="s">
        <v>21071</v>
      </c>
      <c r="E429" s="16" t="s">
        <v>5377</v>
      </c>
      <c r="F429" s="13" t="s">
        <v>20340</v>
      </c>
      <c r="G429" s="14" t="n">
        <f aca="false">COUNTIFS(カード一覧!$G$2:$G$3170,"*医学各論 "&amp;D429&amp;"（*",カード一覧!$N$2:$N$3170,"&lt;&gt;retired")</f>
        <v>2</v>
      </c>
      <c r="H429" s="14" t="str">
        <f aca="false">IF(G429&gt;0,"あり","なし")</f>
        <v>あり</v>
      </c>
    </row>
    <row r="430" customFormat="false" ht="15" hidden="false" customHeight="false" outlineLevel="0" collapsed="false">
      <c r="A430" s="13" t="s">
        <v>24</v>
      </c>
      <c r="B430" s="16" t="s">
        <v>25</v>
      </c>
      <c r="C430" s="16" t="s">
        <v>21059</v>
      </c>
      <c r="D430" s="13" t="s">
        <v>21072</v>
      </c>
      <c r="E430" s="15" t="s">
        <v>5386</v>
      </c>
      <c r="F430" s="13" t="s">
        <v>20363</v>
      </c>
      <c r="G430" s="14" t="n">
        <f aca="false">COUNTIFS(カード一覧!$G$2:$G$3170,"*医学各論 "&amp;D430&amp;"（*",カード一覧!$N$2:$N$3170,"&lt;&gt;retired")</f>
        <v>2</v>
      </c>
      <c r="H430" s="14" t="str">
        <f aca="false">IF(G430&gt;0,"あり","なし")</f>
        <v>あり</v>
      </c>
    </row>
    <row r="431" customFormat="false" ht="15" hidden="false" customHeight="false" outlineLevel="0" collapsed="false">
      <c r="A431" s="13" t="s">
        <v>24</v>
      </c>
      <c r="B431" s="16" t="s">
        <v>25</v>
      </c>
      <c r="C431" s="16" t="s">
        <v>21059</v>
      </c>
      <c r="D431" s="13" t="s">
        <v>21073</v>
      </c>
      <c r="E431" s="16" t="s">
        <v>5395</v>
      </c>
      <c r="F431" s="13" t="s">
        <v>20363</v>
      </c>
      <c r="G431" s="14" t="n">
        <f aca="false">COUNTIFS(カード一覧!$G$2:$G$3170,"*医学各論 "&amp;D431&amp;"（*",カード一覧!$N$2:$N$3170,"&lt;&gt;retired")</f>
        <v>2</v>
      </c>
      <c r="H431" s="14" t="str">
        <f aca="false">IF(G431&gt;0,"あり","なし")</f>
        <v>あり</v>
      </c>
    </row>
    <row r="432" customFormat="false" ht="15" hidden="false" customHeight="false" outlineLevel="0" collapsed="false">
      <c r="A432" s="13" t="s">
        <v>24</v>
      </c>
      <c r="B432" s="16" t="s">
        <v>25</v>
      </c>
      <c r="C432" s="16" t="s">
        <v>21074</v>
      </c>
      <c r="D432" s="13" t="s">
        <v>21075</v>
      </c>
      <c r="E432" s="16" t="s">
        <v>21076</v>
      </c>
      <c r="F432" s="13" t="s">
        <v>20334</v>
      </c>
      <c r="G432" s="14" t="n">
        <f aca="false">COUNTIFS(カード一覧!$G$2:$G$3170,"*医学各論 "&amp;D432&amp;"（*",カード一覧!$N$2:$N$3170,"&lt;&gt;retired")</f>
        <v>7</v>
      </c>
      <c r="H432" s="14" t="str">
        <f aca="false">IF(G432&gt;0,"あり","なし")</f>
        <v>あり</v>
      </c>
    </row>
    <row r="433" customFormat="false" ht="15" hidden="false" customHeight="false" outlineLevel="0" collapsed="false">
      <c r="A433" s="13" t="s">
        <v>24</v>
      </c>
      <c r="B433" s="16" t="s">
        <v>25</v>
      </c>
      <c r="C433" s="16" t="s">
        <v>21074</v>
      </c>
      <c r="D433" s="13" t="s">
        <v>21077</v>
      </c>
      <c r="E433" s="16" t="s">
        <v>21078</v>
      </c>
      <c r="F433" s="13" t="s">
        <v>20340</v>
      </c>
      <c r="G433" s="14" t="n">
        <f aca="false">COUNTIFS(カード一覧!$G$2:$G$3170,"*医学各論 "&amp;D433&amp;"（*",カード一覧!$N$2:$N$3170,"&lt;&gt;retired")</f>
        <v>1</v>
      </c>
      <c r="H433" s="14" t="str">
        <f aca="false">IF(G433&gt;0,"あり","なし")</f>
        <v>あり</v>
      </c>
    </row>
    <row r="434" customFormat="false" ht="15" hidden="false" customHeight="false" outlineLevel="0" collapsed="false">
      <c r="A434" s="13" t="s">
        <v>24</v>
      </c>
      <c r="B434" s="16" t="s">
        <v>25</v>
      </c>
      <c r="C434" s="16" t="s">
        <v>21074</v>
      </c>
      <c r="D434" s="13" t="s">
        <v>21079</v>
      </c>
      <c r="E434" s="16" t="s">
        <v>5464</v>
      </c>
      <c r="F434" s="13" t="s">
        <v>20340</v>
      </c>
      <c r="G434" s="14" t="n">
        <f aca="false">COUNTIFS(カード一覧!$G$2:$G$3170,"*医学各論 "&amp;D434&amp;"（*",カード一覧!$N$2:$N$3170,"&lt;&gt;retired")</f>
        <v>2</v>
      </c>
      <c r="H434" s="14" t="str">
        <f aca="false">IF(G434&gt;0,"あり","なし")</f>
        <v>あり</v>
      </c>
    </row>
    <row r="435" customFormat="false" ht="15" hidden="false" customHeight="false" outlineLevel="0" collapsed="false">
      <c r="A435" s="13" t="s">
        <v>24</v>
      </c>
      <c r="B435" s="16" t="s">
        <v>25</v>
      </c>
      <c r="C435" s="16" t="s">
        <v>21074</v>
      </c>
      <c r="D435" s="13" t="s">
        <v>21080</v>
      </c>
      <c r="E435" s="16" t="s">
        <v>5348</v>
      </c>
      <c r="F435" s="13" t="s">
        <v>20363</v>
      </c>
      <c r="G435" s="14" t="n">
        <f aca="false">COUNTIFS(カード一覧!$G$2:$G$3170,"*医学各論 "&amp;D435&amp;"（*",カード一覧!$N$2:$N$3170,"&lt;&gt;retired")</f>
        <v>3</v>
      </c>
      <c r="H435" s="14" t="str">
        <f aca="false">IF(G435&gt;0,"あり","なし")</f>
        <v>あり</v>
      </c>
    </row>
    <row r="436" customFormat="false" ht="15" hidden="false" customHeight="false" outlineLevel="0" collapsed="false">
      <c r="A436" s="13" t="s">
        <v>24</v>
      </c>
      <c r="B436" s="16" t="s">
        <v>25</v>
      </c>
      <c r="C436" s="16" t="s">
        <v>21074</v>
      </c>
      <c r="D436" s="13" t="s">
        <v>21081</v>
      </c>
      <c r="E436" s="16" t="s">
        <v>5261</v>
      </c>
      <c r="F436" s="13" t="s">
        <v>20340</v>
      </c>
      <c r="G436" s="14" t="n">
        <f aca="false">COUNTIFS(カード一覧!$G$2:$G$3170,"*医学各論 "&amp;D436&amp;"（*",カード一覧!$N$2:$N$3170,"&lt;&gt;retired")</f>
        <v>2</v>
      </c>
      <c r="H436" s="14" t="str">
        <f aca="false">IF(G436&gt;0,"あり","なし")</f>
        <v>あり</v>
      </c>
    </row>
    <row r="437" customFormat="false" ht="15" hidden="false" customHeight="false" outlineLevel="0" collapsed="false">
      <c r="A437" s="13" t="s">
        <v>24</v>
      </c>
      <c r="B437" s="16" t="s">
        <v>25</v>
      </c>
      <c r="C437" s="16" t="s">
        <v>21074</v>
      </c>
      <c r="D437" s="13" t="s">
        <v>21082</v>
      </c>
      <c r="E437" s="16" t="s">
        <v>5412</v>
      </c>
      <c r="F437" s="13" t="s">
        <v>20340</v>
      </c>
      <c r="G437" s="14" t="n">
        <f aca="false">COUNTIFS(カード一覧!$G$2:$G$3170,"*医学各論 "&amp;D437&amp;"（*",カード一覧!$N$2:$N$3170,"&lt;&gt;retired")</f>
        <v>2</v>
      </c>
      <c r="H437" s="14" t="str">
        <f aca="false">IF(G437&gt;0,"あり","なし")</f>
        <v>あり</v>
      </c>
    </row>
    <row r="438" customFormat="false" ht="15" hidden="false" customHeight="false" outlineLevel="0" collapsed="false">
      <c r="A438" s="13" t="s">
        <v>24</v>
      </c>
      <c r="B438" s="16" t="s">
        <v>25</v>
      </c>
      <c r="C438" s="16" t="s">
        <v>21074</v>
      </c>
      <c r="D438" s="13" t="s">
        <v>21083</v>
      </c>
      <c r="E438" s="16" t="s">
        <v>5273</v>
      </c>
      <c r="F438" s="13" t="s">
        <v>20340</v>
      </c>
      <c r="G438" s="14" t="n">
        <f aca="false">COUNTIFS(カード一覧!$G$2:$G$3170,"*医学各論 "&amp;D438&amp;"（*",カード一覧!$N$2:$N$3170,"&lt;&gt;retired")</f>
        <v>1</v>
      </c>
      <c r="H438" s="14" t="str">
        <f aca="false">IF(G438&gt;0,"あり","なし")</f>
        <v>あり</v>
      </c>
    </row>
    <row r="439" customFormat="false" ht="15" hidden="false" customHeight="false" outlineLevel="0" collapsed="false">
      <c r="A439" s="13" t="s">
        <v>24</v>
      </c>
      <c r="B439" s="16" t="s">
        <v>25</v>
      </c>
      <c r="C439" s="16" t="s">
        <v>21074</v>
      </c>
      <c r="D439" s="13" t="s">
        <v>21084</v>
      </c>
      <c r="E439" s="16" t="s">
        <v>5421</v>
      </c>
      <c r="F439" s="13" t="s">
        <v>20363</v>
      </c>
      <c r="G439" s="14" t="n">
        <f aca="false">COUNTIFS(カード一覧!$G$2:$G$3170,"*医学各論 "&amp;D439&amp;"（*",カード一覧!$N$2:$N$3170,"&lt;&gt;retired")</f>
        <v>1</v>
      </c>
      <c r="H439" s="14" t="str">
        <f aca="false">IF(G439&gt;0,"あり","なし")</f>
        <v>あり</v>
      </c>
    </row>
    <row r="440" customFormat="false" ht="15" hidden="false" customHeight="false" outlineLevel="0" collapsed="false">
      <c r="A440" s="13" t="s">
        <v>24</v>
      </c>
      <c r="B440" s="16" t="s">
        <v>25</v>
      </c>
      <c r="C440" s="16" t="s">
        <v>21074</v>
      </c>
      <c r="D440" s="13" t="s">
        <v>21085</v>
      </c>
      <c r="E440" s="16" t="s">
        <v>5430</v>
      </c>
      <c r="F440" s="13" t="s">
        <v>20363</v>
      </c>
      <c r="G440" s="14" t="n">
        <f aca="false">COUNTIFS(カード一覧!$G$2:$G$3170,"*医学各論 "&amp;D440&amp;"（*",カード一覧!$N$2:$N$3170,"&lt;&gt;retired")</f>
        <v>1</v>
      </c>
      <c r="H440" s="14" t="str">
        <f aca="false">IF(G440&gt;0,"あり","なし")</f>
        <v>あり</v>
      </c>
    </row>
    <row r="441" customFormat="false" ht="15" hidden="false" customHeight="false" outlineLevel="0" collapsed="false">
      <c r="A441" s="13" t="s">
        <v>24</v>
      </c>
      <c r="B441" s="16" t="s">
        <v>25</v>
      </c>
      <c r="C441" s="16" t="s">
        <v>21074</v>
      </c>
      <c r="D441" s="13" t="s">
        <v>21086</v>
      </c>
      <c r="E441" s="16" t="s">
        <v>5303</v>
      </c>
      <c r="F441" s="13" t="s">
        <v>20334</v>
      </c>
      <c r="G441" s="14" t="n">
        <f aca="false">COUNTIFS(カード一覧!$G$2:$G$3170,"*医学各論 "&amp;D441&amp;"（*",カード一覧!$N$2:$N$3170,"&lt;&gt;retired")</f>
        <v>8</v>
      </c>
      <c r="H441" s="14" t="str">
        <f aca="false">IF(G441&gt;0,"あり","なし")</f>
        <v>あり</v>
      </c>
    </row>
    <row r="442" customFormat="false" ht="15" hidden="false" customHeight="false" outlineLevel="0" collapsed="false">
      <c r="A442" s="13" t="s">
        <v>24</v>
      </c>
      <c r="B442" s="16" t="s">
        <v>25</v>
      </c>
      <c r="C442" s="16" t="s">
        <v>21074</v>
      </c>
      <c r="D442" s="13" t="s">
        <v>21087</v>
      </c>
      <c r="E442" s="16" t="s">
        <v>21088</v>
      </c>
      <c r="F442" s="13" t="s">
        <v>20340</v>
      </c>
      <c r="G442" s="14" t="n">
        <f aca="false">COUNTIFS(カード一覧!$G$2:$G$3170,"*医学各論 "&amp;D442&amp;"（*",カード一覧!$N$2:$N$3170,"&lt;&gt;retired")</f>
        <v>2</v>
      </c>
      <c r="H442" s="14" t="str">
        <f aca="false">IF(G442&gt;0,"あり","なし")</f>
        <v>あり</v>
      </c>
    </row>
    <row r="443" customFormat="false" ht="15" hidden="false" customHeight="false" outlineLevel="0" collapsed="false">
      <c r="A443" s="13" t="s">
        <v>24</v>
      </c>
      <c r="B443" s="16" t="s">
        <v>25</v>
      </c>
      <c r="C443" s="16" t="s">
        <v>21074</v>
      </c>
      <c r="D443" s="13" t="s">
        <v>21089</v>
      </c>
      <c r="E443" s="16" t="s">
        <v>21090</v>
      </c>
      <c r="F443" s="13" t="s">
        <v>20340</v>
      </c>
      <c r="G443" s="14" t="n">
        <f aca="false">COUNTIFS(カード一覧!$G$2:$G$3170,"*医学各論 "&amp;D443&amp;"（*",カード一覧!$N$2:$N$3170,"&lt;&gt;retired")</f>
        <v>2</v>
      </c>
      <c r="H443" s="14" t="str">
        <f aca="false">IF(G443&gt;0,"あり","なし")</f>
        <v>あり</v>
      </c>
    </row>
    <row r="444" customFormat="false" ht="15" hidden="false" customHeight="false" outlineLevel="0" collapsed="false">
      <c r="A444" s="13" t="s">
        <v>24</v>
      </c>
      <c r="B444" s="16" t="s">
        <v>25</v>
      </c>
      <c r="C444" s="16" t="s">
        <v>21074</v>
      </c>
      <c r="D444" s="13" t="s">
        <v>21091</v>
      </c>
      <c r="E444" s="16" t="s">
        <v>5439</v>
      </c>
      <c r="F444" s="13" t="s">
        <v>20363</v>
      </c>
      <c r="G444" s="14" t="n">
        <f aca="false">COUNTIFS(カード一覧!$G$2:$G$3170,"*医学各論 "&amp;D444&amp;"（*",カード一覧!$N$2:$N$3170,"&lt;&gt;retired")</f>
        <v>1</v>
      </c>
      <c r="H444" s="14" t="str">
        <f aca="false">IF(G444&gt;0,"あり","なし")</f>
        <v>あり</v>
      </c>
    </row>
    <row r="445" customFormat="false" ht="15" hidden="false" customHeight="false" outlineLevel="0" collapsed="false">
      <c r="A445" s="13" t="s">
        <v>24</v>
      </c>
      <c r="B445" s="16" t="s">
        <v>25</v>
      </c>
      <c r="C445" s="16" t="s">
        <v>21074</v>
      </c>
      <c r="D445" s="13" t="s">
        <v>21092</v>
      </c>
      <c r="E445" s="16" t="s">
        <v>5363</v>
      </c>
      <c r="F445" s="13" t="s">
        <v>20363</v>
      </c>
      <c r="G445" s="14" t="n">
        <f aca="false">COUNTIFS(カード一覧!$G$2:$G$3170,"*医学各論 "&amp;D445&amp;"（*",カード一覧!$N$2:$N$3170,"&lt;&gt;retired")</f>
        <v>2</v>
      </c>
      <c r="H445" s="14" t="str">
        <f aca="false">IF(G445&gt;0,"あり","なし")</f>
        <v>あり</v>
      </c>
    </row>
    <row r="446" customFormat="false" ht="15" hidden="false" customHeight="false" outlineLevel="0" collapsed="false">
      <c r="A446" s="13" t="s">
        <v>24</v>
      </c>
      <c r="B446" s="16" t="s">
        <v>25</v>
      </c>
      <c r="C446" s="16" t="s">
        <v>105</v>
      </c>
      <c r="D446" s="13" t="s">
        <v>21093</v>
      </c>
      <c r="E446" s="16" t="s">
        <v>5476</v>
      </c>
      <c r="F446" s="13" t="s">
        <v>20334</v>
      </c>
      <c r="G446" s="14" t="n">
        <f aca="false">COUNTIFS(カード一覧!$G$2:$G$3170,"*医学各論 "&amp;D446&amp;"（*",カード一覧!$N$2:$N$3170,"&lt;&gt;retired")</f>
        <v>2</v>
      </c>
      <c r="H446" s="14" t="str">
        <f aca="false">IF(G446&gt;0,"あり","なし")</f>
        <v>あり</v>
      </c>
    </row>
    <row r="447" customFormat="false" ht="15" hidden="false" customHeight="false" outlineLevel="0" collapsed="false">
      <c r="A447" s="13" t="s">
        <v>24</v>
      </c>
      <c r="B447" s="16" t="s">
        <v>25</v>
      </c>
      <c r="C447" s="16" t="s">
        <v>105</v>
      </c>
      <c r="D447" s="13" t="s">
        <v>21094</v>
      </c>
      <c r="E447" s="16" t="s">
        <v>5485</v>
      </c>
      <c r="F447" s="13" t="s">
        <v>20334</v>
      </c>
      <c r="G447" s="14" t="n">
        <f aca="false">COUNTIFS(カード一覧!$G$2:$G$3170,"*医学各論 "&amp;D447&amp;"（*",カード一覧!$N$2:$N$3170,"&lt;&gt;retired")</f>
        <v>11</v>
      </c>
      <c r="H447" s="14" t="str">
        <f aca="false">IF(G447&gt;0,"あり","なし")</f>
        <v>あり</v>
      </c>
    </row>
    <row r="448" customFormat="false" ht="15" hidden="false" customHeight="false" outlineLevel="0" collapsed="false">
      <c r="A448" s="13" t="s">
        <v>24</v>
      </c>
      <c r="B448" s="16" t="s">
        <v>25</v>
      </c>
      <c r="C448" s="16" t="s">
        <v>105</v>
      </c>
      <c r="D448" s="13" t="s">
        <v>21095</v>
      </c>
      <c r="E448" s="16" t="s">
        <v>5528</v>
      </c>
      <c r="F448" s="13" t="s">
        <v>20340</v>
      </c>
      <c r="G448" s="14" t="n">
        <f aca="false">COUNTIFS(カード一覧!$G$2:$G$3170,"*医学各論 "&amp;D448&amp;"（*",カード一覧!$N$2:$N$3170,"&lt;&gt;retired")</f>
        <v>6</v>
      </c>
      <c r="H448" s="14" t="str">
        <f aca="false">IF(G448&gt;0,"あり","なし")</f>
        <v>あり</v>
      </c>
    </row>
    <row r="449" customFormat="false" ht="15" hidden="false" customHeight="false" outlineLevel="0" collapsed="false">
      <c r="A449" s="13" t="s">
        <v>24</v>
      </c>
      <c r="B449" s="16" t="s">
        <v>25</v>
      </c>
      <c r="C449" s="16" t="s">
        <v>105</v>
      </c>
      <c r="D449" s="13" t="s">
        <v>21096</v>
      </c>
      <c r="E449" s="16" t="s">
        <v>21097</v>
      </c>
      <c r="F449" s="13" t="s">
        <v>20334</v>
      </c>
      <c r="G449" s="14" t="n">
        <f aca="false">COUNTIFS(カード一覧!$G$2:$G$3170,"*医学各論 "&amp;D449&amp;"（*",カード一覧!$N$2:$N$3170,"&lt;&gt;retired")</f>
        <v>1</v>
      </c>
      <c r="H449" s="14" t="str">
        <f aca="false">IF(G449&gt;0,"あり","なし")</f>
        <v>あり</v>
      </c>
    </row>
    <row r="450" customFormat="false" ht="15" hidden="false" customHeight="false" outlineLevel="0" collapsed="false">
      <c r="A450" s="13" t="s">
        <v>24</v>
      </c>
      <c r="B450" s="16" t="s">
        <v>25</v>
      </c>
      <c r="C450" s="16" t="s">
        <v>105</v>
      </c>
      <c r="D450" s="13" t="s">
        <v>21098</v>
      </c>
      <c r="E450" s="16" t="s">
        <v>5568</v>
      </c>
      <c r="F450" s="13" t="s">
        <v>20340</v>
      </c>
      <c r="G450" s="14" t="n">
        <f aca="false">COUNTIFS(カード一覧!$G$2:$G$3170,"*医学各論 "&amp;D450&amp;"（*",カード一覧!$N$2:$N$3170,"&lt;&gt;retired")</f>
        <v>5</v>
      </c>
      <c r="H450" s="14" t="str">
        <f aca="false">IF(G450&gt;0,"あり","なし")</f>
        <v>あり</v>
      </c>
    </row>
    <row r="451" customFormat="false" ht="29.85" hidden="false" customHeight="false" outlineLevel="0" collapsed="false">
      <c r="A451" s="13" t="s">
        <v>24</v>
      </c>
      <c r="B451" s="16" t="s">
        <v>25</v>
      </c>
      <c r="C451" s="16" t="s">
        <v>105</v>
      </c>
      <c r="D451" s="13" t="s">
        <v>21099</v>
      </c>
      <c r="E451" s="16" t="s">
        <v>5589</v>
      </c>
      <c r="F451" s="13" t="s">
        <v>20340</v>
      </c>
      <c r="G451" s="14" t="n">
        <f aca="false">COUNTIFS(カード一覧!$G$2:$G$3170,"*医学各論 "&amp;D451&amp;"（*",カード一覧!$N$2:$N$3170,"&lt;&gt;retired")</f>
        <v>2</v>
      </c>
      <c r="H451" s="14" t="str">
        <f aca="false">IF(G451&gt;0,"あり","なし")</f>
        <v>あり</v>
      </c>
    </row>
    <row r="452" customFormat="false" ht="15" hidden="false" customHeight="false" outlineLevel="0" collapsed="false">
      <c r="A452" s="13" t="s">
        <v>24</v>
      </c>
      <c r="B452" s="16" t="s">
        <v>25</v>
      </c>
      <c r="C452" s="16" t="s">
        <v>105</v>
      </c>
      <c r="D452" s="13" t="s">
        <v>21100</v>
      </c>
      <c r="E452" s="16" t="s">
        <v>5602</v>
      </c>
      <c r="F452" s="13" t="s">
        <v>20334</v>
      </c>
      <c r="G452" s="14" t="n">
        <f aca="false">COUNTIFS(カード一覧!$G$2:$G$3170,"*医学各論 "&amp;D452&amp;"（*",カード一覧!$N$2:$N$3170,"&lt;&gt;retired")</f>
        <v>2</v>
      </c>
      <c r="H452" s="14" t="str">
        <f aca="false">IF(G452&gt;0,"あり","なし")</f>
        <v>あり</v>
      </c>
    </row>
    <row r="453" customFormat="false" ht="15" hidden="false" customHeight="false" outlineLevel="0" collapsed="false">
      <c r="A453" s="13" t="s">
        <v>24</v>
      </c>
      <c r="B453" s="16" t="s">
        <v>25</v>
      </c>
      <c r="C453" s="16" t="s">
        <v>105</v>
      </c>
      <c r="D453" s="13" t="s">
        <v>21101</v>
      </c>
      <c r="E453" s="16" t="s">
        <v>5614</v>
      </c>
      <c r="F453" s="13" t="s">
        <v>20340</v>
      </c>
      <c r="G453" s="14" t="n">
        <f aca="false">COUNTIFS(カード一覧!$G$2:$G$3170,"*医学各論 "&amp;D453&amp;"（*",カード一覧!$N$2:$N$3170,"&lt;&gt;retired")</f>
        <v>3</v>
      </c>
      <c r="H453" s="14" t="str">
        <f aca="false">IF(G453&gt;0,"あり","なし")</f>
        <v>あり</v>
      </c>
    </row>
    <row r="454" customFormat="false" ht="15" hidden="false" customHeight="false" outlineLevel="0" collapsed="false">
      <c r="A454" s="13" t="s">
        <v>24</v>
      </c>
      <c r="B454" s="16" t="s">
        <v>25</v>
      </c>
      <c r="C454" s="16" t="s">
        <v>107</v>
      </c>
      <c r="D454" s="13" t="s">
        <v>21102</v>
      </c>
      <c r="E454" s="16" t="s">
        <v>5628</v>
      </c>
      <c r="F454" s="13" t="s">
        <v>20334</v>
      </c>
      <c r="G454" s="14" t="n">
        <f aca="false">COUNTIFS(カード一覧!$G$2:$G$3170,"*医学各論 "&amp;D454&amp;"（*",カード一覧!$N$2:$N$3170,"&lt;&gt;retired")</f>
        <v>28</v>
      </c>
      <c r="H454" s="14" t="str">
        <f aca="false">IF(G454&gt;0,"あり","なし")</f>
        <v>あり</v>
      </c>
    </row>
    <row r="455" customFormat="false" ht="15" hidden="false" customHeight="false" outlineLevel="0" collapsed="false">
      <c r="A455" s="13" t="s">
        <v>24</v>
      </c>
      <c r="B455" s="16" t="s">
        <v>25</v>
      </c>
      <c r="C455" s="16" t="s">
        <v>107</v>
      </c>
      <c r="D455" s="13" t="s">
        <v>21103</v>
      </c>
      <c r="E455" s="16" t="s">
        <v>5695</v>
      </c>
      <c r="F455" s="13" t="s">
        <v>20334</v>
      </c>
      <c r="G455" s="14" t="n">
        <f aca="false">COUNTIFS(カード一覧!$G$2:$G$3170,"*医学各論 "&amp;D455&amp;"（*",カード一覧!$N$2:$N$3170,"&lt;&gt;retired")</f>
        <v>3</v>
      </c>
      <c r="H455" s="14" t="str">
        <f aca="false">IF(G455&gt;0,"あり","なし")</f>
        <v>あり</v>
      </c>
    </row>
    <row r="456" customFormat="false" ht="15" hidden="false" customHeight="false" outlineLevel="0" collapsed="false">
      <c r="A456" s="13" t="s">
        <v>24</v>
      </c>
      <c r="B456" s="16" t="s">
        <v>25</v>
      </c>
      <c r="C456" s="16" t="s">
        <v>107</v>
      </c>
      <c r="D456" s="13" t="s">
        <v>21104</v>
      </c>
      <c r="E456" s="16" t="s">
        <v>5710</v>
      </c>
      <c r="F456" s="13" t="s">
        <v>20334</v>
      </c>
      <c r="G456" s="14" t="n">
        <f aca="false">COUNTIFS(カード一覧!$G$2:$G$3170,"*医学各論 "&amp;D456&amp;"（*",カード一覧!$N$2:$N$3170,"&lt;&gt;retired")</f>
        <v>2</v>
      </c>
      <c r="H456" s="14" t="str">
        <f aca="false">IF(G456&gt;0,"あり","なし")</f>
        <v>あり</v>
      </c>
    </row>
    <row r="457" customFormat="false" ht="15" hidden="false" customHeight="false" outlineLevel="0" collapsed="false">
      <c r="A457" s="13" t="s">
        <v>24</v>
      </c>
      <c r="B457" s="16" t="s">
        <v>25</v>
      </c>
      <c r="C457" s="16" t="s">
        <v>107</v>
      </c>
      <c r="D457" s="13" t="s">
        <v>21105</v>
      </c>
      <c r="E457" s="16" t="s">
        <v>5810</v>
      </c>
      <c r="F457" s="13" t="s">
        <v>20363</v>
      </c>
      <c r="G457" s="14" t="n">
        <f aca="false">COUNTIFS(カード一覧!$G$2:$G$3170,"*医学各論 "&amp;D457&amp;"（*",カード一覧!$N$2:$N$3170,"&lt;&gt;retired")</f>
        <v>2</v>
      </c>
      <c r="H457" s="14" t="str">
        <f aca="false">IF(G457&gt;0,"あり","なし")</f>
        <v>あり</v>
      </c>
    </row>
    <row r="458" customFormat="false" ht="15" hidden="false" customHeight="false" outlineLevel="0" collapsed="false">
      <c r="A458" s="13" t="s">
        <v>24</v>
      </c>
      <c r="B458" s="16" t="s">
        <v>25</v>
      </c>
      <c r="C458" s="16" t="s">
        <v>107</v>
      </c>
      <c r="D458" s="13" t="s">
        <v>21106</v>
      </c>
      <c r="E458" s="16" t="s">
        <v>12686</v>
      </c>
      <c r="F458" s="13" t="s">
        <v>20334</v>
      </c>
      <c r="G458" s="14" t="n">
        <f aca="false">COUNTIFS(カード一覧!$G$2:$G$3170,"*医学各論 "&amp;D458&amp;"（*",カード一覧!$N$2:$N$3170,"&lt;&gt;retired")</f>
        <v>1</v>
      </c>
      <c r="H458" s="14" t="str">
        <f aca="false">IF(G458&gt;0,"あり","なし")</f>
        <v>あり</v>
      </c>
    </row>
    <row r="459" customFormat="false" ht="15" hidden="false" customHeight="false" outlineLevel="0" collapsed="false">
      <c r="A459" s="13" t="s">
        <v>24</v>
      </c>
      <c r="B459" s="16" t="s">
        <v>25</v>
      </c>
      <c r="C459" s="16" t="s">
        <v>107</v>
      </c>
      <c r="D459" s="13" t="s">
        <v>21107</v>
      </c>
      <c r="E459" s="16" t="s">
        <v>5747</v>
      </c>
      <c r="F459" s="13" t="s">
        <v>20340</v>
      </c>
      <c r="G459" s="14" t="n">
        <f aca="false">COUNTIFS(カード一覧!$G$2:$G$3170,"*医学各論 "&amp;D459&amp;"（*",カード一覧!$N$2:$N$3170,"&lt;&gt;retired")</f>
        <v>6</v>
      </c>
      <c r="H459" s="14" t="str">
        <f aca="false">IF(G459&gt;0,"あり","なし")</f>
        <v>あり</v>
      </c>
    </row>
    <row r="460" customFormat="false" ht="15" hidden="false" customHeight="false" outlineLevel="0" collapsed="false">
      <c r="A460" s="13" t="s">
        <v>24</v>
      </c>
      <c r="B460" s="16" t="s">
        <v>25</v>
      </c>
      <c r="C460" s="16" t="s">
        <v>107</v>
      </c>
      <c r="D460" s="13" t="s">
        <v>21108</v>
      </c>
      <c r="E460" s="16" t="s">
        <v>5722</v>
      </c>
      <c r="F460" s="13" t="s">
        <v>20340</v>
      </c>
      <c r="G460" s="14" t="n">
        <f aca="false">COUNTIFS(カード一覧!$G$2:$G$3170,"*医学各論 "&amp;D460&amp;"（*",カード一覧!$N$2:$N$3170,"&lt;&gt;retired")</f>
        <v>1</v>
      </c>
      <c r="H460" s="14" t="str">
        <f aca="false">IF(G460&gt;0,"あり","なし")</f>
        <v>あり</v>
      </c>
    </row>
    <row r="461" customFormat="false" ht="15" hidden="false" customHeight="false" outlineLevel="0" collapsed="false">
      <c r="A461" s="13" t="s">
        <v>24</v>
      </c>
      <c r="B461" s="16" t="s">
        <v>25</v>
      </c>
      <c r="C461" s="16" t="s">
        <v>107</v>
      </c>
      <c r="D461" s="13" t="s">
        <v>21109</v>
      </c>
      <c r="E461" s="16" t="s">
        <v>5742</v>
      </c>
      <c r="F461" s="13" t="s">
        <v>20340</v>
      </c>
      <c r="G461" s="14" t="n">
        <f aca="false">COUNTIFS(カード一覧!$G$2:$G$3170,"*医学各論 "&amp;D461&amp;"（*",カード一覧!$N$2:$N$3170,"&lt;&gt;retired")</f>
        <v>1</v>
      </c>
      <c r="H461" s="14" t="str">
        <f aca="false">IF(G461&gt;0,"あり","なし")</f>
        <v>あり</v>
      </c>
    </row>
    <row r="462" customFormat="false" ht="15" hidden="false" customHeight="false" outlineLevel="0" collapsed="false">
      <c r="A462" s="13" t="s">
        <v>24</v>
      </c>
      <c r="B462" s="16" t="s">
        <v>25</v>
      </c>
      <c r="C462" s="16" t="s">
        <v>107</v>
      </c>
      <c r="D462" s="13" t="s">
        <v>21110</v>
      </c>
      <c r="E462" s="16" t="s">
        <v>5737</v>
      </c>
      <c r="F462" s="13" t="s">
        <v>20363</v>
      </c>
      <c r="G462" s="14" t="n">
        <f aca="false">COUNTIFS(カード一覧!$G$2:$G$3170,"*医学各論 "&amp;D462&amp;"（*",カード一覧!$N$2:$N$3170,"&lt;&gt;retired")</f>
        <v>1</v>
      </c>
      <c r="H462" s="14" t="str">
        <f aca="false">IF(G462&gt;0,"あり","なし")</f>
        <v>あり</v>
      </c>
    </row>
    <row r="463" customFormat="false" ht="15" hidden="false" customHeight="false" outlineLevel="0" collapsed="false">
      <c r="A463" s="13" t="s">
        <v>24</v>
      </c>
      <c r="B463" s="16" t="s">
        <v>25</v>
      </c>
      <c r="C463" s="16" t="s">
        <v>107</v>
      </c>
      <c r="D463" s="13" t="s">
        <v>21111</v>
      </c>
      <c r="E463" s="16" t="s">
        <v>5761</v>
      </c>
      <c r="F463" s="13" t="s">
        <v>20334</v>
      </c>
      <c r="G463" s="14" t="n">
        <f aca="false">COUNTIFS(カード一覧!$G$2:$G$3170,"*医学各論 "&amp;D463&amp;"（*",カード一覧!$N$2:$N$3170,"&lt;&gt;retired")</f>
        <v>5</v>
      </c>
      <c r="H463" s="14" t="str">
        <f aca="false">IF(G463&gt;0,"あり","なし")</f>
        <v>あり</v>
      </c>
    </row>
    <row r="464" customFormat="false" ht="15" hidden="false" customHeight="false" outlineLevel="0" collapsed="false">
      <c r="A464" s="13" t="s">
        <v>24</v>
      </c>
      <c r="B464" s="16" t="s">
        <v>25</v>
      </c>
      <c r="C464" s="16" t="s">
        <v>107</v>
      </c>
      <c r="D464" s="13" t="s">
        <v>21112</v>
      </c>
      <c r="E464" s="16" t="s">
        <v>5781</v>
      </c>
      <c r="F464" s="13" t="s">
        <v>20334</v>
      </c>
      <c r="G464" s="14" t="n">
        <f aca="false">COUNTIFS(カード一覧!$G$2:$G$3170,"*医学各論 "&amp;D464&amp;"（*",カード一覧!$N$2:$N$3170,"&lt;&gt;retired")</f>
        <v>4</v>
      </c>
      <c r="H464" s="14" t="str">
        <f aca="false">IF(G464&gt;0,"あり","なし")</f>
        <v>あり</v>
      </c>
    </row>
    <row r="465" customFormat="false" ht="15" hidden="false" customHeight="false" outlineLevel="0" collapsed="false">
      <c r="A465" s="13" t="s">
        <v>24</v>
      </c>
      <c r="B465" s="16" t="s">
        <v>25</v>
      </c>
      <c r="C465" s="16" t="s">
        <v>107</v>
      </c>
      <c r="D465" s="13" t="s">
        <v>21113</v>
      </c>
      <c r="E465" s="16" t="s">
        <v>5799</v>
      </c>
      <c r="F465" s="13" t="s">
        <v>20334</v>
      </c>
      <c r="G465" s="14" t="n">
        <f aca="false">COUNTIFS(カード一覧!$G$2:$G$3170,"*医学各論 "&amp;D465&amp;"（*",カード一覧!$N$2:$N$3170,"&lt;&gt;retired")</f>
        <v>2</v>
      </c>
      <c r="H465" s="14" t="str">
        <f aca="false">IF(G465&gt;0,"あり","なし")</f>
        <v>あり</v>
      </c>
    </row>
    <row r="466" customFormat="false" ht="29.85" hidden="false" customHeight="false" outlineLevel="0" collapsed="false">
      <c r="A466" s="13" t="s">
        <v>24</v>
      </c>
      <c r="B466" s="16" t="s">
        <v>25</v>
      </c>
      <c r="C466" s="16" t="s">
        <v>21114</v>
      </c>
      <c r="D466" s="13" t="s">
        <v>21115</v>
      </c>
      <c r="E466" s="16" t="s">
        <v>21116</v>
      </c>
      <c r="F466" s="13" t="s">
        <v>20334</v>
      </c>
      <c r="G466" s="14" t="n">
        <f aca="false">COUNTIFS(カード一覧!$G$2:$G$3170,"*医学各論 "&amp;D466&amp;"（*",カード一覧!$N$2:$N$3170,"&lt;&gt;retired")</f>
        <v>4</v>
      </c>
      <c r="H466" s="14" t="str">
        <f aca="false">IF(G466&gt;0,"あり","なし")</f>
        <v>あり</v>
      </c>
    </row>
    <row r="467" customFormat="false" ht="29.85" hidden="false" customHeight="false" outlineLevel="0" collapsed="false">
      <c r="A467" s="13" t="s">
        <v>24</v>
      </c>
      <c r="B467" s="16" t="s">
        <v>25</v>
      </c>
      <c r="C467" s="16" t="s">
        <v>21114</v>
      </c>
      <c r="D467" s="13" t="s">
        <v>21117</v>
      </c>
      <c r="E467" s="16" t="s">
        <v>5932</v>
      </c>
      <c r="F467" s="13" t="s">
        <v>20340</v>
      </c>
      <c r="G467" s="14" t="n">
        <f aca="false">COUNTIFS(カード一覧!$G$2:$G$3170,"*医学各論 "&amp;D467&amp;"（*",カード一覧!$N$2:$N$3170,"&lt;&gt;retired")</f>
        <v>1</v>
      </c>
      <c r="H467" s="14" t="str">
        <f aca="false">IF(G467&gt;0,"あり","なし")</f>
        <v>あり</v>
      </c>
    </row>
    <row r="468" customFormat="false" ht="29.85" hidden="false" customHeight="false" outlineLevel="0" collapsed="false">
      <c r="A468" s="13" t="s">
        <v>24</v>
      </c>
      <c r="B468" s="16" t="s">
        <v>25</v>
      </c>
      <c r="C468" s="16" t="s">
        <v>21114</v>
      </c>
      <c r="D468" s="13" t="s">
        <v>21118</v>
      </c>
      <c r="E468" s="16" t="s">
        <v>5940</v>
      </c>
      <c r="F468" s="13" t="s">
        <v>20363</v>
      </c>
      <c r="G468" s="14" t="n">
        <f aca="false">COUNTIFS(カード一覧!$G$2:$G$3170,"*医学各論 "&amp;D468&amp;"（*",カード一覧!$N$2:$N$3170,"&lt;&gt;retired")</f>
        <v>2</v>
      </c>
      <c r="H468" s="14" t="str">
        <f aca="false">IF(G468&gt;0,"あり","なし")</f>
        <v>あり</v>
      </c>
    </row>
    <row r="469" customFormat="false" ht="29.85" hidden="false" customHeight="false" outlineLevel="0" collapsed="false">
      <c r="A469" s="13" t="s">
        <v>24</v>
      </c>
      <c r="B469" s="16" t="s">
        <v>25</v>
      </c>
      <c r="C469" s="16" t="s">
        <v>21114</v>
      </c>
      <c r="D469" s="13" t="s">
        <v>21119</v>
      </c>
      <c r="E469" s="16" t="s">
        <v>21120</v>
      </c>
      <c r="F469" s="13" t="s">
        <v>20334</v>
      </c>
      <c r="G469" s="14" t="n">
        <f aca="false">COUNTIFS(カード一覧!$G$2:$G$3170,"*医学各論 "&amp;D469&amp;"（*",カード一覧!$N$2:$N$3170,"&lt;&gt;retired")</f>
        <v>1</v>
      </c>
      <c r="H469" s="14" t="str">
        <f aca="false">IF(G469&gt;0,"あり","なし")</f>
        <v>あり</v>
      </c>
    </row>
    <row r="470" customFormat="false" ht="29.85" hidden="false" customHeight="false" outlineLevel="0" collapsed="false">
      <c r="A470" s="13" t="s">
        <v>24</v>
      </c>
      <c r="B470" s="16" t="s">
        <v>25</v>
      </c>
      <c r="C470" s="16" t="s">
        <v>21114</v>
      </c>
      <c r="D470" s="13" t="s">
        <v>21121</v>
      </c>
      <c r="E470" s="16" t="s">
        <v>21122</v>
      </c>
      <c r="F470" s="13" t="s">
        <v>20334</v>
      </c>
      <c r="G470" s="14" t="n">
        <f aca="false">COUNTIFS(カード一覧!$G$2:$G$3170,"*医学各論 "&amp;D470&amp;"（*",カード一覧!$N$2:$N$3170,"&lt;&gt;retired")</f>
        <v>1</v>
      </c>
      <c r="H470" s="14" t="str">
        <f aca="false">IF(G470&gt;0,"あり","なし")</f>
        <v>あり</v>
      </c>
    </row>
    <row r="471" customFormat="false" ht="29.85" hidden="false" customHeight="false" outlineLevel="0" collapsed="false">
      <c r="A471" s="13" t="s">
        <v>24</v>
      </c>
      <c r="B471" s="16" t="s">
        <v>25</v>
      </c>
      <c r="C471" s="16" t="s">
        <v>21114</v>
      </c>
      <c r="D471" s="13" t="s">
        <v>21123</v>
      </c>
      <c r="E471" s="16" t="s">
        <v>5966</v>
      </c>
      <c r="F471" s="13" t="s">
        <v>20334</v>
      </c>
      <c r="G471" s="14" t="n">
        <f aca="false">COUNTIFS(カード一覧!$G$2:$G$3170,"*医学各論 "&amp;D471&amp;"（*",カード一覧!$N$2:$N$3170,"&lt;&gt;retired")</f>
        <v>4</v>
      </c>
      <c r="H471" s="14" t="str">
        <f aca="false">IF(G471&gt;0,"あり","なし")</f>
        <v>あり</v>
      </c>
    </row>
    <row r="472" customFormat="false" ht="29.85" hidden="false" customHeight="false" outlineLevel="0" collapsed="false">
      <c r="A472" s="13" t="s">
        <v>24</v>
      </c>
      <c r="B472" s="16" t="s">
        <v>25</v>
      </c>
      <c r="C472" s="16" t="s">
        <v>21114</v>
      </c>
      <c r="D472" s="13" t="s">
        <v>21124</v>
      </c>
      <c r="E472" s="16" t="s">
        <v>5979</v>
      </c>
      <c r="F472" s="13" t="s">
        <v>20334</v>
      </c>
      <c r="G472" s="14" t="n">
        <f aca="false">COUNTIFS(カード一覧!$G$2:$G$3170,"*医学各論 "&amp;D472&amp;"（*",カード一覧!$N$2:$N$3170,"&lt;&gt;retired")</f>
        <v>1</v>
      </c>
      <c r="H472" s="14" t="str">
        <f aca="false">IF(G472&gt;0,"あり","なし")</f>
        <v>あり</v>
      </c>
    </row>
    <row r="473" customFormat="false" ht="29.85" hidden="false" customHeight="false" outlineLevel="0" collapsed="false">
      <c r="A473" s="13" t="s">
        <v>24</v>
      </c>
      <c r="B473" s="16" t="s">
        <v>25</v>
      </c>
      <c r="C473" s="16" t="s">
        <v>21114</v>
      </c>
      <c r="D473" s="13" t="s">
        <v>21125</v>
      </c>
      <c r="E473" s="16" t="s">
        <v>5986</v>
      </c>
      <c r="F473" s="13" t="s">
        <v>20334</v>
      </c>
      <c r="G473" s="14" t="n">
        <f aca="false">COUNTIFS(カード一覧!$G$2:$G$3170,"*医学各論 "&amp;D473&amp;"（*",カード一覧!$N$2:$N$3170,"&lt;&gt;retired")</f>
        <v>2</v>
      </c>
      <c r="H473" s="14" t="str">
        <f aca="false">IF(G473&gt;0,"あり","なし")</f>
        <v>あり</v>
      </c>
    </row>
    <row r="474" customFormat="false" ht="29.85" hidden="false" customHeight="false" outlineLevel="0" collapsed="false">
      <c r="A474" s="13" t="s">
        <v>24</v>
      </c>
      <c r="B474" s="16" t="s">
        <v>25</v>
      </c>
      <c r="C474" s="16" t="s">
        <v>21114</v>
      </c>
      <c r="D474" s="13" t="s">
        <v>21126</v>
      </c>
      <c r="E474" s="16" t="s">
        <v>5997</v>
      </c>
      <c r="F474" s="13" t="s">
        <v>20340</v>
      </c>
      <c r="G474" s="14" t="n">
        <f aca="false">COUNTIFS(カード一覧!$G$2:$G$3170,"*医学各論 "&amp;D474&amp;"（*",カード一覧!$N$2:$N$3170,"&lt;&gt;retired")</f>
        <v>1</v>
      </c>
      <c r="H474" s="14" t="str">
        <f aca="false">IF(G474&gt;0,"あり","なし")</f>
        <v>あり</v>
      </c>
    </row>
    <row r="475" customFormat="false" ht="29.85" hidden="false" customHeight="false" outlineLevel="0" collapsed="false">
      <c r="A475" s="13" t="s">
        <v>24</v>
      </c>
      <c r="B475" s="16" t="s">
        <v>25</v>
      </c>
      <c r="C475" s="16" t="s">
        <v>21114</v>
      </c>
      <c r="D475" s="13" t="s">
        <v>21127</v>
      </c>
      <c r="E475" s="16" t="s">
        <v>6005</v>
      </c>
      <c r="F475" s="13" t="s">
        <v>20340</v>
      </c>
      <c r="G475" s="14" t="n">
        <f aca="false">COUNTIFS(カード一覧!$G$2:$G$3170,"*医学各論 "&amp;D475&amp;"（*",カード一覧!$N$2:$N$3170,"&lt;&gt;retired")</f>
        <v>1</v>
      </c>
      <c r="H475" s="14" t="str">
        <f aca="false">IF(G475&gt;0,"あり","なし")</f>
        <v>あり</v>
      </c>
    </row>
    <row r="476" customFormat="false" ht="29.85" hidden="false" customHeight="false" outlineLevel="0" collapsed="false">
      <c r="A476" s="13" t="s">
        <v>24</v>
      </c>
      <c r="B476" s="16" t="s">
        <v>25</v>
      </c>
      <c r="C476" s="16" t="s">
        <v>21114</v>
      </c>
      <c r="D476" s="13" t="s">
        <v>21128</v>
      </c>
      <c r="E476" s="16" t="s">
        <v>6063</v>
      </c>
      <c r="F476" s="13" t="s">
        <v>20363</v>
      </c>
      <c r="G476" s="14" t="n">
        <f aca="false">COUNTIFS(カード一覧!$G$2:$G$3170,"*医学各論 "&amp;D476&amp;"（*",カード一覧!$N$2:$N$3170,"&lt;&gt;retired")</f>
        <v>2</v>
      </c>
      <c r="H476" s="14" t="str">
        <f aca="false">IF(G476&gt;0,"あり","なし")</f>
        <v>あり</v>
      </c>
    </row>
    <row r="477" customFormat="false" ht="29.85" hidden="false" customHeight="false" outlineLevel="0" collapsed="false">
      <c r="A477" s="13" t="s">
        <v>24</v>
      </c>
      <c r="B477" s="16" t="s">
        <v>25</v>
      </c>
      <c r="C477" s="16" t="s">
        <v>21114</v>
      </c>
      <c r="D477" s="13" t="s">
        <v>21129</v>
      </c>
      <c r="E477" s="16" t="s">
        <v>6073</v>
      </c>
      <c r="F477" s="13" t="s">
        <v>20363</v>
      </c>
      <c r="G477" s="14" t="n">
        <f aca="false">COUNTIFS(カード一覧!$G$2:$G$3170,"*医学各論 "&amp;D477&amp;"（*",カード一覧!$N$2:$N$3170,"&lt;&gt;retired")</f>
        <v>1</v>
      </c>
      <c r="H477" s="14" t="str">
        <f aca="false">IF(G477&gt;0,"あり","なし")</f>
        <v>あり</v>
      </c>
    </row>
    <row r="478" customFormat="false" ht="15" hidden="false" customHeight="false" outlineLevel="0" collapsed="false">
      <c r="A478" s="13" t="s">
        <v>24</v>
      </c>
      <c r="B478" s="16" t="s">
        <v>25</v>
      </c>
      <c r="C478" s="16" t="s">
        <v>21130</v>
      </c>
      <c r="D478" s="13" t="s">
        <v>21131</v>
      </c>
      <c r="E478" s="16" t="s">
        <v>4308</v>
      </c>
      <c r="F478" s="13" t="s">
        <v>20334</v>
      </c>
      <c r="G478" s="14" t="n">
        <f aca="false">COUNTIFS(カード一覧!$G$2:$G$3170,"*医学各論 "&amp;D478&amp;"（*",カード一覧!$N$2:$N$3170,"&lt;&gt;retired")</f>
        <v>6</v>
      </c>
      <c r="H478" s="14" t="str">
        <f aca="false">IF(G478&gt;0,"あり","なし")</f>
        <v>あり</v>
      </c>
    </row>
    <row r="479" customFormat="false" ht="15" hidden="false" customHeight="false" outlineLevel="0" collapsed="false">
      <c r="A479" s="13" t="s">
        <v>24</v>
      </c>
      <c r="B479" s="16" t="s">
        <v>25</v>
      </c>
      <c r="C479" s="16" t="s">
        <v>21130</v>
      </c>
      <c r="D479" s="13" t="s">
        <v>21132</v>
      </c>
      <c r="E479" s="16" t="s">
        <v>6039</v>
      </c>
      <c r="F479" s="13" t="s">
        <v>20334</v>
      </c>
      <c r="G479" s="14" t="n">
        <f aca="false">COUNTIFS(カード一覧!$G$2:$G$3170,"*医学各論 "&amp;D479&amp;"（*",カード一覧!$N$2:$N$3170,"&lt;&gt;retired")</f>
        <v>2</v>
      </c>
      <c r="H479" s="14" t="str">
        <f aca="false">IF(G479&gt;0,"あり","なし")</f>
        <v>あり</v>
      </c>
    </row>
    <row r="480" customFormat="false" ht="15" hidden="false" customHeight="false" outlineLevel="0" collapsed="false">
      <c r="A480" s="13" t="s">
        <v>24</v>
      </c>
      <c r="B480" s="16" t="s">
        <v>25</v>
      </c>
      <c r="C480" s="16" t="s">
        <v>21130</v>
      </c>
      <c r="D480" s="13" t="s">
        <v>21133</v>
      </c>
      <c r="E480" s="16" t="s">
        <v>6055</v>
      </c>
      <c r="F480" s="13" t="s">
        <v>20340</v>
      </c>
      <c r="G480" s="14" t="n">
        <f aca="false">COUNTIFS(カード一覧!$G$2:$G$3170,"*医学各論 "&amp;D480&amp;"（*",カード一覧!$N$2:$N$3170,"&lt;&gt;retired")</f>
        <v>1</v>
      </c>
      <c r="H480" s="14" t="str">
        <f aca="false">IF(G480&gt;0,"あり","なし")</f>
        <v>あり</v>
      </c>
    </row>
    <row r="481" customFormat="false" ht="15" hidden="false" customHeight="false" outlineLevel="0" collapsed="false">
      <c r="A481" s="13" t="s">
        <v>26</v>
      </c>
      <c r="B481" s="16" t="s">
        <v>27</v>
      </c>
      <c r="C481" s="16" t="s">
        <v>80</v>
      </c>
      <c r="D481" s="13" t="s">
        <v>21134</v>
      </c>
      <c r="E481" s="16" t="s">
        <v>21135</v>
      </c>
      <c r="F481" s="13" t="s">
        <v>20334</v>
      </c>
      <c r="G481" s="14" t="n">
        <f aca="false">COUNTIFS(カード一覧!$G$2:$G$3170,"*医学各論 "&amp;D481&amp;"（*",カード一覧!$N$2:$N$3170,"&lt;&gt;retired")</f>
        <v>0</v>
      </c>
      <c r="H481" s="14" t="str">
        <f aca="false">IF(G481&gt;0,"あり","なし")</f>
        <v>なし</v>
      </c>
    </row>
    <row r="482" customFormat="false" ht="15" hidden="false" customHeight="false" outlineLevel="0" collapsed="false">
      <c r="A482" s="13" t="s">
        <v>26</v>
      </c>
      <c r="B482" s="16" t="s">
        <v>27</v>
      </c>
      <c r="C482" s="16" t="s">
        <v>80</v>
      </c>
      <c r="D482" s="13" t="s">
        <v>21136</v>
      </c>
      <c r="E482" s="16" t="s">
        <v>3387</v>
      </c>
      <c r="F482" s="13" t="s">
        <v>20334</v>
      </c>
      <c r="G482" s="14" t="n">
        <f aca="false">COUNTIFS(カード一覧!$G$2:$G$3170,"*医学各論 "&amp;D482&amp;"（*",カード一覧!$N$2:$N$3170,"&lt;&gt;retired")</f>
        <v>1</v>
      </c>
      <c r="H482" s="14" t="str">
        <f aca="false">IF(G482&gt;0,"あり","なし")</f>
        <v>あり</v>
      </c>
    </row>
    <row r="483" customFormat="false" ht="15" hidden="false" customHeight="false" outlineLevel="0" collapsed="false">
      <c r="A483" s="13" t="s">
        <v>26</v>
      </c>
      <c r="B483" s="16" t="s">
        <v>27</v>
      </c>
      <c r="C483" s="16" t="s">
        <v>80</v>
      </c>
      <c r="D483" s="13" t="s">
        <v>21137</v>
      </c>
      <c r="E483" s="15" t="s">
        <v>3392</v>
      </c>
      <c r="F483" s="13" t="s">
        <v>20334</v>
      </c>
      <c r="G483" s="14" t="n">
        <f aca="false">COUNTIFS(カード一覧!$G$2:$G$3170,"*医学各論 "&amp;D483&amp;"（*",カード一覧!$N$2:$N$3170,"&lt;&gt;retired")</f>
        <v>2</v>
      </c>
      <c r="H483" s="14" t="str">
        <f aca="false">IF(G483&gt;0,"あり","なし")</f>
        <v>あり</v>
      </c>
    </row>
    <row r="484" customFormat="false" ht="15" hidden="false" customHeight="false" outlineLevel="0" collapsed="false">
      <c r="A484" s="13" t="s">
        <v>26</v>
      </c>
      <c r="B484" s="16" t="s">
        <v>27</v>
      </c>
      <c r="C484" s="16" t="s">
        <v>80</v>
      </c>
      <c r="D484" s="13" t="s">
        <v>21138</v>
      </c>
      <c r="E484" s="16" t="s">
        <v>3378</v>
      </c>
      <c r="F484" s="13" t="s">
        <v>20334</v>
      </c>
      <c r="G484" s="14" t="n">
        <f aca="false">COUNTIFS(カード一覧!$G$2:$G$3170,"*医学各論 "&amp;D484&amp;"（*",カード一覧!$N$2:$N$3170,"&lt;&gt;retired")</f>
        <v>1</v>
      </c>
      <c r="H484" s="14" t="str">
        <f aca="false">IF(G484&gt;0,"あり","なし")</f>
        <v>あり</v>
      </c>
    </row>
    <row r="485" customFormat="false" ht="15" hidden="false" customHeight="false" outlineLevel="0" collapsed="false">
      <c r="A485" s="13" t="s">
        <v>26</v>
      </c>
      <c r="B485" s="16" t="s">
        <v>27</v>
      </c>
      <c r="C485" s="16" t="s">
        <v>80</v>
      </c>
      <c r="D485" s="13" t="s">
        <v>21139</v>
      </c>
      <c r="E485" s="16" t="s">
        <v>3277</v>
      </c>
      <c r="F485" s="13" t="s">
        <v>20334</v>
      </c>
      <c r="G485" s="14" t="n">
        <f aca="false">COUNTIFS(カード一覧!$G$2:$G$3170,"*医学各論 "&amp;D485&amp;"（*",カード一覧!$N$2:$N$3170,"&lt;&gt;retired")</f>
        <v>19</v>
      </c>
      <c r="H485" s="14" t="str">
        <f aca="false">IF(G485&gt;0,"あり","なし")</f>
        <v>あり</v>
      </c>
    </row>
    <row r="486" customFormat="false" ht="15" hidden="false" customHeight="false" outlineLevel="0" collapsed="false">
      <c r="A486" s="13" t="s">
        <v>26</v>
      </c>
      <c r="B486" s="16" t="s">
        <v>27</v>
      </c>
      <c r="C486" s="16" t="s">
        <v>80</v>
      </c>
      <c r="D486" s="13" t="s">
        <v>21140</v>
      </c>
      <c r="E486" s="16" t="s">
        <v>3400</v>
      </c>
      <c r="F486" s="13" t="s">
        <v>20334</v>
      </c>
      <c r="G486" s="14" t="n">
        <f aca="false">COUNTIFS(カード一覧!$G$2:$G$3170,"*医学各論 "&amp;D486&amp;"（*",カード一覧!$N$2:$N$3170,"&lt;&gt;retired")</f>
        <v>2</v>
      </c>
      <c r="H486" s="14" t="str">
        <f aca="false">IF(G486&gt;0,"あり","なし")</f>
        <v>あり</v>
      </c>
    </row>
    <row r="487" customFormat="false" ht="15" hidden="false" customHeight="false" outlineLevel="0" collapsed="false">
      <c r="A487" s="13" t="s">
        <v>26</v>
      </c>
      <c r="B487" s="16" t="s">
        <v>27</v>
      </c>
      <c r="C487" s="16" t="s">
        <v>80</v>
      </c>
      <c r="D487" s="13" t="s">
        <v>21141</v>
      </c>
      <c r="E487" s="16" t="s">
        <v>3412</v>
      </c>
      <c r="F487" s="13" t="s">
        <v>20334</v>
      </c>
      <c r="G487" s="14" t="n">
        <f aca="false">COUNTIFS(カード一覧!$G$2:$G$3170,"*医学各論 "&amp;D487&amp;"（*",カード一覧!$N$2:$N$3170,"&lt;&gt;retired")</f>
        <v>1</v>
      </c>
      <c r="H487" s="14" t="str">
        <f aca="false">IF(G487&gt;0,"あり","なし")</f>
        <v>あり</v>
      </c>
    </row>
    <row r="488" customFormat="false" ht="15" hidden="false" customHeight="false" outlineLevel="0" collapsed="false">
      <c r="A488" s="13" t="s">
        <v>26</v>
      </c>
      <c r="B488" s="16" t="s">
        <v>27</v>
      </c>
      <c r="C488" s="16" t="s">
        <v>80</v>
      </c>
      <c r="D488" s="13" t="s">
        <v>21142</v>
      </c>
      <c r="E488" s="16" t="s">
        <v>3417</v>
      </c>
      <c r="F488" s="13" t="s">
        <v>20334</v>
      </c>
      <c r="G488" s="14" t="n">
        <f aca="false">COUNTIFS(カード一覧!$G$2:$G$3170,"*医学各論 "&amp;D488&amp;"（*",カード一覧!$N$2:$N$3170,"&lt;&gt;retired")</f>
        <v>3</v>
      </c>
      <c r="H488" s="14" t="str">
        <f aca="false">IF(G488&gt;0,"あり","なし")</f>
        <v>あり</v>
      </c>
    </row>
    <row r="489" customFormat="false" ht="15" hidden="false" customHeight="false" outlineLevel="0" collapsed="false">
      <c r="A489" s="13" t="s">
        <v>26</v>
      </c>
      <c r="B489" s="16" t="s">
        <v>27</v>
      </c>
      <c r="C489" s="16" t="s">
        <v>80</v>
      </c>
      <c r="D489" s="13" t="s">
        <v>21143</v>
      </c>
      <c r="E489" s="16" t="s">
        <v>3438</v>
      </c>
      <c r="F489" s="13" t="s">
        <v>20334</v>
      </c>
      <c r="G489" s="14" t="n">
        <f aca="false">COUNTIFS(カード一覧!$G$2:$G$3170,"*医学各論 "&amp;D489&amp;"（*",カード一覧!$N$2:$N$3170,"&lt;&gt;retired")</f>
        <v>1</v>
      </c>
      <c r="H489" s="14" t="str">
        <f aca="false">IF(G489&gt;0,"あり","なし")</f>
        <v>あり</v>
      </c>
    </row>
    <row r="490" customFormat="false" ht="15" hidden="false" customHeight="false" outlineLevel="0" collapsed="false">
      <c r="A490" s="13" t="s">
        <v>26</v>
      </c>
      <c r="B490" s="16" t="s">
        <v>27</v>
      </c>
      <c r="C490" s="16" t="s">
        <v>80</v>
      </c>
      <c r="D490" s="13" t="s">
        <v>21144</v>
      </c>
      <c r="E490" s="16" t="s">
        <v>3444</v>
      </c>
      <c r="F490" s="13" t="s">
        <v>20334</v>
      </c>
      <c r="G490" s="14" t="n">
        <f aca="false">COUNTIFS(カード一覧!$G$2:$G$3170,"*医学各論 "&amp;D490&amp;"（*",カード一覧!$N$2:$N$3170,"&lt;&gt;retired")</f>
        <v>1</v>
      </c>
      <c r="H490" s="14" t="str">
        <f aca="false">IF(G490&gt;0,"あり","なし")</f>
        <v>あり</v>
      </c>
    </row>
    <row r="491" customFormat="false" ht="15" hidden="false" customHeight="false" outlineLevel="0" collapsed="false">
      <c r="A491" s="13" t="s">
        <v>26</v>
      </c>
      <c r="B491" s="16" t="s">
        <v>27</v>
      </c>
      <c r="C491" s="16" t="s">
        <v>80</v>
      </c>
      <c r="D491" s="13" t="s">
        <v>21145</v>
      </c>
      <c r="E491" s="15" t="s">
        <v>3449</v>
      </c>
      <c r="F491" s="13" t="s">
        <v>20340</v>
      </c>
      <c r="G491" s="14" t="n">
        <f aca="false">COUNTIFS(カード一覧!$G$2:$G$3170,"*医学各論 "&amp;D491&amp;"（*",カード一覧!$N$2:$N$3170,"&lt;&gt;retired")</f>
        <v>2</v>
      </c>
      <c r="H491" s="14" t="str">
        <f aca="false">IF(G491&gt;0,"あり","なし")</f>
        <v>あり</v>
      </c>
    </row>
    <row r="492" customFormat="false" ht="15" hidden="false" customHeight="false" outlineLevel="0" collapsed="false">
      <c r="A492" s="13" t="s">
        <v>26</v>
      </c>
      <c r="B492" s="16" t="s">
        <v>27</v>
      </c>
      <c r="C492" s="16" t="s">
        <v>80</v>
      </c>
      <c r="D492" s="13" t="s">
        <v>21146</v>
      </c>
      <c r="E492" s="15" t="s">
        <v>3458</v>
      </c>
      <c r="F492" s="13" t="s">
        <v>20340</v>
      </c>
      <c r="G492" s="14" t="n">
        <f aca="false">COUNTIFS(カード一覧!$G$2:$G$3170,"*医学各論 "&amp;D492&amp;"（*",カード一覧!$N$2:$N$3170,"&lt;&gt;retired")</f>
        <v>2</v>
      </c>
      <c r="H492" s="14" t="str">
        <f aca="false">IF(G492&gt;0,"あり","なし")</f>
        <v>あり</v>
      </c>
    </row>
    <row r="493" customFormat="false" ht="15" hidden="false" customHeight="false" outlineLevel="0" collapsed="false">
      <c r="A493" s="13" t="s">
        <v>26</v>
      </c>
      <c r="B493" s="16" t="s">
        <v>27</v>
      </c>
      <c r="C493" s="16" t="s">
        <v>80</v>
      </c>
      <c r="D493" s="13" t="s">
        <v>21147</v>
      </c>
      <c r="E493" s="16" t="s">
        <v>3426</v>
      </c>
      <c r="F493" s="13" t="s">
        <v>20340</v>
      </c>
      <c r="G493" s="14" t="n">
        <f aca="false">COUNTIFS(カード一覧!$G$2:$G$3170,"*医学各論 "&amp;D493&amp;"（*",カード一覧!$N$2:$N$3170,"&lt;&gt;retired")</f>
        <v>2</v>
      </c>
      <c r="H493" s="14" t="str">
        <f aca="false">IF(G493&gt;0,"あり","なし")</f>
        <v>あり</v>
      </c>
    </row>
    <row r="494" customFormat="false" ht="15" hidden="false" customHeight="false" outlineLevel="0" collapsed="false">
      <c r="A494" s="13" t="s">
        <v>26</v>
      </c>
      <c r="B494" s="16" t="s">
        <v>27</v>
      </c>
      <c r="C494" s="16" t="s">
        <v>82</v>
      </c>
      <c r="D494" s="13" t="s">
        <v>21148</v>
      </c>
      <c r="E494" s="16" t="s">
        <v>21149</v>
      </c>
      <c r="F494" s="13" t="s">
        <v>20334</v>
      </c>
      <c r="G494" s="14" t="n">
        <f aca="false">COUNTIFS(カード一覧!$G$2:$G$3170,"*医学各論 "&amp;D494&amp;"（*",カード一覧!$N$2:$N$3170,"&lt;&gt;retired")</f>
        <v>0</v>
      </c>
      <c r="H494" s="14" t="str">
        <f aca="false">IF(G494&gt;0,"あり","なし")</f>
        <v>なし</v>
      </c>
    </row>
    <row r="495" customFormat="false" ht="15" hidden="false" customHeight="false" outlineLevel="0" collapsed="false">
      <c r="A495" s="13" t="s">
        <v>26</v>
      </c>
      <c r="B495" s="16" t="s">
        <v>27</v>
      </c>
      <c r="C495" s="16" t="s">
        <v>82</v>
      </c>
      <c r="D495" s="13" t="s">
        <v>21150</v>
      </c>
      <c r="E495" s="16" t="s">
        <v>21151</v>
      </c>
      <c r="F495" s="13" t="s">
        <v>20334</v>
      </c>
      <c r="G495" s="14" t="n">
        <f aca="false">COUNTIFS(カード一覧!$G$2:$G$3170,"*医学各論 "&amp;D495&amp;"（*",カード一覧!$N$2:$N$3170,"&lt;&gt;retired")</f>
        <v>0</v>
      </c>
      <c r="H495" s="14" t="str">
        <f aca="false">IF(G495&gt;0,"あり","なし")</f>
        <v>なし</v>
      </c>
    </row>
    <row r="496" customFormat="false" ht="15" hidden="false" customHeight="false" outlineLevel="0" collapsed="false">
      <c r="A496" s="13" t="s">
        <v>26</v>
      </c>
      <c r="B496" s="16" t="s">
        <v>27</v>
      </c>
      <c r="C496" s="16" t="s">
        <v>82</v>
      </c>
      <c r="D496" s="13" t="s">
        <v>21152</v>
      </c>
      <c r="E496" s="16" t="s">
        <v>3498</v>
      </c>
      <c r="F496" s="13" t="s">
        <v>20334</v>
      </c>
      <c r="G496" s="14" t="n">
        <f aca="false">COUNTIFS(カード一覧!$G$2:$G$3170,"*医学各論 "&amp;D496&amp;"（*",カード一覧!$N$2:$N$3170,"&lt;&gt;retired")</f>
        <v>8</v>
      </c>
      <c r="H496" s="14" t="str">
        <f aca="false">IF(G496&gt;0,"あり","なし")</f>
        <v>あり</v>
      </c>
    </row>
    <row r="497" customFormat="false" ht="15" hidden="false" customHeight="false" outlineLevel="0" collapsed="false">
      <c r="A497" s="13" t="s">
        <v>26</v>
      </c>
      <c r="B497" s="16" t="s">
        <v>27</v>
      </c>
      <c r="C497" s="16" t="s">
        <v>82</v>
      </c>
      <c r="D497" s="13" t="s">
        <v>21153</v>
      </c>
      <c r="E497" s="16" t="s">
        <v>3466</v>
      </c>
      <c r="F497" s="13" t="s">
        <v>20334</v>
      </c>
      <c r="G497" s="14" t="n">
        <f aca="false">COUNTIFS(カード一覧!$G$2:$G$3170,"*医学各論 "&amp;D497&amp;"（*",カード一覧!$N$2:$N$3170,"&lt;&gt;retired")</f>
        <v>11</v>
      </c>
      <c r="H497" s="14" t="str">
        <f aca="false">IF(G497&gt;0,"あり","なし")</f>
        <v>あり</v>
      </c>
    </row>
    <row r="498" customFormat="false" ht="15" hidden="false" customHeight="false" outlineLevel="0" collapsed="false">
      <c r="A498" s="13" t="s">
        <v>26</v>
      </c>
      <c r="B498" s="16" t="s">
        <v>27</v>
      </c>
      <c r="C498" s="16" t="s">
        <v>82</v>
      </c>
      <c r="D498" s="13" t="s">
        <v>21154</v>
      </c>
      <c r="E498" s="16" t="s">
        <v>3574</v>
      </c>
      <c r="F498" s="13" t="s">
        <v>20334</v>
      </c>
      <c r="G498" s="14" t="n">
        <f aca="false">COUNTIFS(カード一覧!$G$2:$G$3170,"*医学各論 "&amp;D498&amp;"（*",カード一覧!$N$2:$N$3170,"&lt;&gt;retired")</f>
        <v>6</v>
      </c>
      <c r="H498" s="14" t="str">
        <f aca="false">IF(G498&gt;0,"あり","なし")</f>
        <v>あり</v>
      </c>
    </row>
    <row r="499" customFormat="false" ht="15" hidden="false" customHeight="false" outlineLevel="0" collapsed="false">
      <c r="A499" s="13" t="s">
        <v>26</v>
      </c>
      <c r="B499" s="16" t="s">
        <v>27</v>
      </c>
      <c r="C499" s="16" t="s">
        <v>90</v>
      </c>
      <c r="D499" s="13" t="s">
        <v>21155</v>
      </c>
      <c r="E499" s="16" t="s">
        <v>4126</v>
      </c>
      <c r="F499" s="13" t="s">
        <v>20334</v>
      </c>
      <c r="G499" s="14" t="n">
        <f aca="false">COUNTIFS(カード一覧!$G$2:$G$3170,"*医学各論 "&amp;D499&amp;"（*",カード一覧!$N$2:$N$3170,"&lt;&gt;retired")</f>
        <v>2</v>
      </c>
      <c r="H499" s="14" t="str">
        <f aca="false">IF(G499&gt;0,"あり","なし")</f>
        <v>あり</v>
      </c>
    </row>
    <row r="500" customFormat="false" ht="15" hidden="false" customHeight="false" outlineLevel="0" collapsed="false">
      <c r="A500" s="13" t="s">
        <v>26</v>
      </c>
      <c r="B500" s="16" t="s">
        <v>27</v>
      </c>
      <c r="C500" s="16" t="s">
        <v>90</v>
      </c>
      <c r="D500" s="13" t="s">
        <v>21156</v>
      </c>
      <c r="E500" s="16" t="s">
        <v>4134</v>
      </c>
      <c r="F500" s="13" t="s">
        <v>20334</v>
      </c>
      <c r="G500" s="14" t="n">
        <f aca="false">COUNTIFS(カード一覧!$G$2:$G$3170,"*医学各論 "&amp;D500&amp;"（*",カード一覧!$N$2:$N$3170,"&lt;&gt;retired")</f>
        <v>3</v>
      </c>
      <c r="H500" s="14" t="str">
        <f aca="false">IF(G500&gt;0,"あり","なし")</f>
        <v>あり</v>
      </c>
    </row>
    <row r="501" customFormat="false" ht="15" hidden="false" customHeight="false" outlineLevel="0" collapsed="false">
      <c r="A501" s="13" t="s">
        <v>26</v>
      </c>
      <c r="B501" s="16" t="s">
        <v>27</v>
      </c>
      <c r="C501" s="16" t="s">
        <v>90</v>
      </c>
      <c r="D501" s="13" t="s">
        <v>21157</v>
      </c>
      <c r="E501" s="16" t="s">
        <v>4231</v>
      </c>
      <c r="F501" s="13" t="s">
        <v>20340</v>
      </c>
      <c r="G501" s="14" t="n">
        <f aca="false">COUNTIFS(カード一覧!$G$2:$G$3170,"*医学各論 "&amp;D501&amp;"（*",カード一覧!$N$2:$N$3170,"&lt;&gt;retired")</f>
        <v>2</v>
      </c>
      <c r="H501" s="14" t="str">
        <f aca="false">IF(G501&gt;0,"あり","なし")</f>
        <v>あり</v>
      </c>
    </row>
    <row r="502" customFormat="false" ht="15" hidden="false" customHeight="false" outlineLevel="0" collapsed="false">
      <c r="A502" s="13" t="s">
        <v>26</v>
      </c>
      <c r="B502" s="16" t="s">
        <v>27</v>
      </c>
      <c r="C502" s="16" t="s">
        <v>90</v>
      </c>
      <c r="D502" s="13" t="s">
        <v>21158</v>
      </c>
      <c r="E502" s="16" t="s">
        <v>4141</v>
      </c>
      <c r="F502" s="13" t="s">
        <v>20363</v>
      </c>
      <c r="G502" s="14" t="n">
        <f aca="false">COUNTIFS(カード一覧!$G$2:$G$3170,"*医学各論 "&amp;D502&amp;"（*",カード一覧!$N$2:$N$3170,"&lt;&gt;retired")</f>
        <v>2</v>
      </c>
      <c r="H502" s="14" t="str">
        <f aca="false">IF(G502&gt;0,"あり","なし")</f>
        <v>あり</v>
      </c>
    </row>
    <row r="503" customFormat="false" ht="15" hidden="false" customHeight="false" outlineLevel="0" collapsed="false">
      <c r="A503" s="13" t="s">
        <v>26</v>
      </c>
      <c r="B503" s="16" t="s">
        <v>27</v>
      </c>
      <c r="C503" s="16" t="s">
        <v>90</v>
      </c>
      <c r="D503" s="13" t="s">
        <v>21159</v>
      </c>
      <c r="E503" s="15" t="s">
        <v>4148</v>
      </c>
      <c r="F503" s="13" t="s">
        <v>20340</v>
      </c>
      <c r="G503" s="14" t="n">
        <f aca="false">COUNTIFS(カード一覧!$G$2:$G$3170,"*医学各論 "&amp;D503&amp;"（*",カード一覧!$N$2:$N$3170,"&lt;&gt;retired")</f>
        <v>7</v>
      </c>
      <c r="H503" s="14" t="str">
        <f aca="false">IF(G503&gt;0,"あり","なし")</f>
        <v>あり</v>
      </c>
    </row>
    <row r="504" customFormat="false" ht="15" hidden="false" customHeight="false" outlineLevel="0" collapsed="false">
      <c r="A504" s="13" t="s">
        <v>26</v>
      </c>
      <c r="B504" s="16" t="s">
        <v>27</v>
      </c>
      <c r="C504" s="16" t="s">
        <v>90</v>
      </c>
      <c r="D504" s="13" t="s">
        <v>21160</v>
      </c>
      <c r="E504" s="16" t="s">
        <v>21161</v>
      </c>
      <c r="F504" s="13" t="s">
        <v>20363</v>
      </c>
      <c r="G504" s="14" t="n">
        <f aca="false">COUNTIFS(カード一覧!$G$2:$G$3170,"*医学各論 "&amp;D504&amp;"（*",カード一覧!$N$2:$N$3170,"&lt;&gt;retired")</f>
        <v>4</v>
      </c>
      <c r="H504" s="14" t="str">
        <f aca="false">IF(G504&gt;0,"あり","なし")</f>
        <v>あり</v>
      </c>
    </row>
    <row r="505" customFormat="false" ht="15" hidden="false" customHeight="false" outlineLevel="0" collapsed="false">
      <c r="A505" s="13" t="s">
        <v>26</v>
      </c>
      <c r="B505" s="16" t="s">
        <v>27</v>
      </c>
      <c r="C505" s="16" t="s">
        <v>90</v>
      </c>
      <c r="D505" s="13" t="s">
        <v>21162</v>
      </c>
      <c r="E505" s="16" t="s">
        <v>21163</v>
      </c>
      <c r="F505" s="13" t="s">
        <v>20363</v>
      </c>
      <c r="G505" s="14" t="n">
        <f aca="false">COUNTIFS(カード一覧!$G$2:$G$3170,"*医学各論 "&amp;D505&amp;"（*",カード一覧!$N$2:$N$3170,"&lt;&gt;retired")</f>
        <v>5</v>
      </c>
      <c r="H505" s="14" t="str">
        <f aca="false">IF(G505&gt;0,"あり","なし")</f>
        <v>あり</v>
      </c>
    </row>
    <row r="506" customFormat="false" ht="15" hidden="false" customHeight="false" outlineLevel="0" collapsed="false">
      <c r="A506" s="13" t="s">
        <v>26</v>
      </c>
      <c r="B506" s="16" t="s">
        <v>27</v>
      </c>
      <c r="C506" s="16" t="s">
        <v>90</v>
      </c>
      <c r="D506" s="13" t="s">
        <v>21164</v>
      </c>
      <c r="E506" s="15" t="s">
        <v>4203</v>
      </c>
      <c r="F506" s="13" t="s">
        <v>20340</v>
      </c>
      <c r="G506" s="14" t="n">
        <f aca="false">COUNTIFS(カード一覧!$G$2:$G$3170,"*医学各論 "&amp;D506&amp;"（*",カード一覧!$N$2:$N$3170,"&lt;&gt;retired")</f>
        <v>1</v>
      </c>
      <c r="H506" s="14" t="str">
        <f aca="false">IF(G506&gt;0,"あり","なし")</f>
        <v>あり</v>
      </c>
    </row>
    <row r="507" customFormat="false" ht="15" hidden="false" customHeight="false" outlineLevel="0" collapsed="false">
      <c r="A507" s="13" t="s">
        <v>26</v>
      </c>
      <c r="B507" s="16" t="s">
        <v>27</v>
      </c>
      <c r="C507" s="16" t="s">
        <v>90</v>
      </c>
      <c r="D507" s="13" t="s">
        <v>21165</v>
      </c>
      <c r="E507" s="16" t="s">
        <v>4172</v>
      </c>
      <c r="F507" s="13" t="s">
        <v>20340</v>
      </c>
      <c r="G507" s="14" t="n">
        <f aca="false">COUNTIFS(カード一覧!$G$2:$G$3170,"*医学各論 "&amp;D507&amp;"（*",カード一覧!$N$2:$N$3170,"&lt;&gt;retired")</f>
        <v>3</v>
      </c>
      <c r="H507" s="14" t="str">
        <f aca="false">IF(G507&gt;0,"あり","なし")</f>
        <v>あり</v>
      </c>
    </row>
    <row r="508" customFormat="false" ht="15" hidden="false" customHeight="false" outlineLevel="0" collapsed="false">
      <c r="A508" s="13" t="s">
        <v>26</v>
      </c>
      <c r="B508" s="16" t="s">
        <v>27</v>
      </c>
      <c r="C508" s="16" t="s">
        <v>90</v>
      </c>
      <c r="D508" s="13" t="s">
        <v>21166</v>
      </c>
      <c r="E508" s="16" t="s">
        <v>4210</v>
      </c>
      <c r="F508" s="13" t="s">
        <v>20340</v>
      </c>
      <c r="G508" s="14" t="n">
        <f aca="false">COUNTIFS(カード一覧!$G$2:$G$3170,"*医学各論 "&amp;D508&amp;"（*",カード一覧!$N$2:$N$3170,"&lt;&gt;retired")</f>
        <v>1</v>
      </c>
      <c r="H508" s="14" t="str">
        <f aca="false">IF(G508&gt;0,"あり","なし")</f>
        <v>あり</v>
      </c>
    </row>
    <row r="509" customFormat="false" ht="15" hidden="false" customHeight="false" outlineLevel="0" collapsed="false">
      <c r="A509" s="13" t="s">
        <v>26</v>
      </c>
      <c r="B509" s="16" t="s">
        <v>27</v>
      </c>
      <c r="C509" s="16" t="s">
        <v>90</v>
      </c>
      <c r="D509" s="13" t="s">
        <v>21167</v>
      </c>
      <c r="E509" s="16" t="s">
        <v>4217</v>
      </c>
      <c r="F509" s="13" t="s">
        <v>20340</v>
      </c>
      <c r="G509" s="14" t="n">
        <f aca="false">COUNTIFS(カード一覧!$G$2:$G$3170,"*医学各論 "&amp;D509&amp;"（*",カード一覧!$N$2:$N$3170,"&lt;&gt;retired")</f>
        <v>2</v>
      </c>
      <c r="H509" s="14" t="str">
        <f aca="false">IF(G509&gt;0,"あり","なし")</f>
        <v>あり</v>
      </c>
    </row>
    <row r="510" customFormat="false" ht="15" hidden="false" customHeight="false" outlineLevel="0" collapsed="false">
      <c r="A510" s="13" t="s">
        <v>26</v>
      </c>
      <c r="B510" s="16" t="s">
        <v>27</v>
      </c>
      <c r="C510" s="16" t="s">
        <v>90</v>
      </c>
      <c r="D510" s="13" t="s">
        <v>21168</v>
      </c>
      <c r="E510" s="16" t="s">
        <v>4182</v>
      </c>
      <c r="F510" s="13" t="s">
        <v>20363</v>
      </c>
      <c r="G510" s="14" t="n">
        <f aca="false">COUNTIFS(カード一覧!$G$2:$G$3170,"*医学各論 "&amp;D510&amp;"（*",カード一覧!$N$2:$N$3170,"&lt;&gt;retired")</f>
        <v>1</v>
      </c>
      <c r="H510" s="14" t="str">
        <f aca="false">IF(G510&gt;0,"あり","なし")</f>
        <v>あり</v>
      </c>
    </row>
    <row r="511" customFormat="false" ht="15" hidden="false" customHeight="false" outlineLevel="0" collapsed="false">
      <c r="A511" s="13" t="s">
        <v>26</v>
      </c>
      <c r="B511" s="16" t="s">
        <v>27</v>
      </c>
      <c r="C511" s="16" t="s">
        <v>90</v>
      </c>
      <c r="D511" s="13" t="s">
        <v>21169</v>
      </c>
      <c r="E511" s="16" t="s">
        <v>4197</v>
      </c>
      <c r="F511" s="13" t="s">
        <v>20363</v>
      </c>
      <c r="G511" s="14" t="n">
        <f aca="false">COUNTIFS(カード一覧!$G$2:$G$3170,"*医学各論 "&amp;D511&amp;"（*",カード一覧!$N$2:$N$3170,"&lt;&gt;retired")</f>
        <v>1</v>
      </c>
      <c r="H511" s="14" t="str">
        <f aca="false">IF(G511&gt;0,"あり","なし")</f>
        <v>あり</v>
      </c>
    </row>
    <row r="512" customFormat="false" ht="15" hidden="false" customHeight="false" outlineLevel="0" collapsed="false">
      <c r="A512" s="13" t="s">
        <v>26</v>
      </c>
      <c r="B512" s="16" t="s">
        <v>27</v>
      </c>
      <c r="C512" s="16" t="s">
        <v>90</v>
      </c>
      <c r="D512" s="13" t="s">
        <v>21170</v>
      </c>
      <c r="E512" s="16" t="s">
        <v>4121</v>
      </c>
      <c r="F512" s="13" t="s">
        <v>20363</v>
      </c>
      <c r="G512" s="14" t="n">
        <f aca="false">COUNTIFS(カード一覧!$G$2:$G$3170,"*医学各論 "&amp;D512&amp;"（*",カード一覧!$N$2:$N$3170,"&lt;&gt;retired")</f>
        <v>4</v>
      </c>
      <c r="H512" s="14" t="str">
        <f aca="false">IF(G512&gt;0,"あり","なし")</f>
        <v>あり</v>
      </c>
    </row>
    <row r="513" customFormat="false" ht="15" hidden="false" customHeight="false" outlineLevel="0" collapsed="false">
      <c r="A513" s="13" t="s">
        <v>26</v>
      </c>
      <c r="B513" s="16" t="s">
        <v>27</v>
      </c>
      <c r="C513" s="16" t="s">
        <v>3833</v>
      </c>
      <c r="D513" s="13" t="s">
        <v>21171</v>
      </c>
      <c r="E513" s="16" t="s">
        <v>3828</v>
      </c>
      <c r="F513" s="13" t="s">
        <v>20334</v>
      </c>
      <c r="G513" s="14" t="n">
        <f aca="false">COUNTIFS(カード一覧!$G$2:$G$3170,"*医学各論 "&amp;D513&amp;"（*",カード一覧!$N$2:$N$3170,"&lt;&gt;retired")</f>
        <v>6</v>
      </c>
      <c r="H513" s="14" t="str">
        <f aca="false">IF(G513&gt;0,"あり","なし")</f>
        <v>あり</v>
      </c>
    </row>
    <row r="514" customFormat="false" ht="15" hidden="false" customHeight="false" outlineLevel="0" collapsed="false">
      <c r="A514" s="13" t="s">
        <v>26</v>
      </c>
      <c r="B514" s="16" t="s">
        <v>27</v>
      </c>
      <c r="C514" s="16" t="s">
        <v>3833</v>
      </c>
      <c r="D514" s="13" t="s">
        <v>21172</v>
      </c>
      <c r="E514" s="16" t="s">
        <v>3778</v>
      </c>
      <c r="F514" s="13" t="s">
        <v>20334</v>
      </c>
      <c r="G514" s="14" t="n">
        <f aca="false">COUNTIFS(カード一覧!$G$2:$G$3170,"*医学各論 "&amp;D514&amp;"（*",カード一覧!$N$2:$N$3170,"&lt;&gt;retired")</f>
        <v>6</v>
      </c>
      <c r="H514" s="14" t="str">
        <f aca="false">IF(G514&gt;0,"あり","なし")</f>
        <v>あり</v>
      </c>
    </row>
    <row r="515" customFormat="false" ht="15" hidden="false" customHeight="false" outlineLevel="0" collapsed="false">
      <c r="A515" s="13" t="s">
        <v>26</v>
      </c>
      <c r="B515" s="16" t="s">
        <v>27</v>
      </c>
      <c r="C515" s="16" t="s">
        <v>3833</v>
      </c>
      <c r="D515" s="13" t="s">
        <v>21173</v>
      </c>
      <c r="E515" s="16" t="s">
        <v>3795</v>
      </c>
      <c r="F515" s="13" t="s">
        <v>20334</v>
      </c>
      <c r="G515" s="14" t="n">
        <f aca="false">COUNTIFS(カード一覧!$G$2:$G$3170,"*医学各論 "&amp;D515&amp;"（*",カード一覧!$N$2:$N$3170,"&lt;&gt;retired")</f>
        <v>9</v>
      </c>
      <c r="H515" s="14" t="str">
        <f aca="false">IF(G515&gt;0,"あり","なし")</f>
        <v>あり</v>
      </c>
    </row>
    <row r="516" customFormat="false" ht="15" hidden="false" customHeight="false" outlineLevel="0" collapsed="false">
      <c r="A516" s="13" t="s">
        <v>26</v>
      </c>
      <c r="B516" s="16" t="s">
        <v>27</v>
      </c>
      <c r="C516" s="16" t="s">
        <v>3833</v>
      </c>
      <c r="D516" s="13" t="s">
        <v>21174</v>
      </c>
      <c r="E516" s="16" t="s">
        <v>3863</v>
      </c>
      <c r="F516" s="13" t="s">
        <v>20334</v>
      </c>
      <c r="G516" s="14" t="n">
        <f aca="false">COUNTIFS(カード一覧!$G$2:$G$3170,"*医学各論 "&amp;D516&amp;"（*",カード一覧!$N$2:$N$3170,"&lt;&gt;retired")</f>
        <v>3</v>
      </c>
      <c r="H516" s="14" t="str">
        <f aca="false">IF(G516&gt;0,"あり","なし")</f>
        <v>あり</v>
      </c>
    </row>
    <row r="517" customFormat="false" ht="15" hidden="false" customHeight="false" outlineLevel="0" collapsed="false">
      <c r="A517" s="13" t="s">
        <v>26</v>
      </c>
      <c r="B517" s="16" t="s">
        <v>27</v>
      </c>
      <c r="C517" s="16" t="s">
        <v>3833</v>
      </c>
      <c r="D517" s="13" t="s">
        <v>21175</v>
      </c>
      <c r="E517" s="16" t="s">
        <v>3882</v>
      </c>
      <c r="F517" s="13" t="s">
        <v>20334</v>
      </c>
      <c r="G517" s="14" t="n">
        <f aca="false">COUNTIFS(カード一覧!$G$2:$G$3170,"*医学各論 "&amp;D517&amp;"（*",カード一覧!$N$2:$N$3170,"&lt;&gt;retired")</f>
        <v>2</v>
      </c>
      <c r="H517" s="14" t="str">
        <f aca="false">IF(G517&gt;0,"あり","なし")</f>
        <v>あり</v>
      </c>
    </row>
    <row r="518" customFormat="false" ht="15" hidden="false" customHeight="false" outlineLevel="0" collapsed="false">
      <c r="A518" s="13" t="s">
        <v>26</v>
      </c>
      <c r="B518" s="16" t="s">
        <v>27</v>
      </c>
      <c r="C518" s="16" t="s">
        <v>3833</v>
      </c>
      <c r="D518" s="13" t="s">
        <v>21176</v>
      </c>
      <c r="E518" s="16" t="s">
        <v>3817</v>
      </c>
      <c r="F518" s="13" t="s">
        <v>20334</v>
      </c>
      <c r="G518" s="14" t="n">
        <f aca="false">COUNTIFS(カード一覧!$G$2:$G$3170,"*医学各論 "&amp;D518&amp;"（*",カード一覧!$N$2:$N$3170,"&lt;&gt;retired")</f>
        <v>7</v>
      </c>
      <c r="H518" s="14" t="str">
        <f aca="false">IF(G518&gt;0,"あり","なし")</f>
        <v>あり</v>
      </c>
    </row>
    <row r="519" customFormat="false" ht="15" hidden="false" customHeight="false" outlineLevel="0" collapsed="false">
      <c r="A519" s="13" t="s">
        <v>26</v>
      </c>
      <c r="B519" s="16" t="s">
        <v>27</v>
      </c>
      <c r="C519" s="16" t="s">
        <v>3833</v>
      </c>
      <c r="D519" s="13" t="s">
        <v>21177</v>
      </c>
      <c r="E519" s="16" t="s">
        <v>21178</v>
      </c>
      <c r="F519" s="13" t="s">
        <v>20340</v>
      </c>
      <c r="G519" s="14" t="n">
        <f aca="false">COUNTIFS(カード一覧!$G$2:$G$3170,"*医学各論 "&amp;D519&amp;"（*",カード一覧!$N$2:$N$3170,"&lt;&gt;retired")</f>
        <v>0</v>
      </c>
      <c r="H519" s="14" t="str">
        <f aca="false">IF(G519&gt;0,"あり","なし")</f>
        <v>なし</v>
      </c>
    </row>
    <row r="520" customFormat="false" ht="15" hidden="false" customHeight="false" outlineLevel="0" collapsed="false">
      <c r="A520" s="13" t="s">
        <v>26</v>
      </c>
      <c r="B520" s="16" t="s">
        <v>27</v>
      </c>
      <c r="C520" s="16" t="s">
        <v>3833</v>
      </c>
      <c r="D520" s="13" t="s">
        <v>21179</v>
      </c>
      <c r="E520" s="16" t="s">
        <v>3822</v>
      </c>
      <c r="F520" s="13" t="s">
        <v>20363</v>
      </c>
      <c r="G520" s="14" t="n">
        <f aca="false">COUNTIFS(カード一覧!$G$2:$G$3170,"*医学各論 "&amp;D520&amp;"（*",カード一覧!$N$2:$N$3170,"&lt;&gt;retired")</f>
        <v>3</v>
      </c>
      <c r="H520" s="14" t="str">
        <f aca="false">IF(G520&gt;0,"あり","なし")</f>
        <v>あり</v>
      </c>
    </row>
    <row r="521" customFormat="false" ht="15" hidden="false" customHeight="false" outlineLevel="0" collapsed="false">
      <c r="A521" s="13" t="s">
        <v>26</v>
      </c>
      <c r="B521" s="16" t="s">
        <v>27</v>
      </c>
      <c r="C521" s="16" t="s">
        <v>84</v>
      </c>
      <c r="D521" s="13" t="s">
        <v>21180</v>
      </c>
      <c r="E521" s="16" t="s">
        <v>3617</v>
      </c>
      <c r="F521" s="13" t="s">
        <v>20334</v>
      </c>
      <c r="G521" s="14" t="n">
        <f aca="false">COUNTIFS(カード一覧!$G$2:$G$3170,"*医学各論 "&amp;D521&amp;"（*",カード一覧!$N$2:$N$3170,"&lt;&gt;retired")</f>
        <v>5</v>
      </c>
      <c r="H521" s="14" t="str">
        <f aca="false">IF(G521&gt;0,"あり","なし")</f>
        <v>あり</v>
      </c>
    </row>
    <row r="522" customFormat="false" ht="15" hidden="false" customHeight="false" outlineLevel="0" collapsed="false">
      <c r="A522" s="13" t="s">
        <v>26</v>
      </c>
      <c r="B522" s="16" t="s">
        <v>27</v>
      </c>
      <c r="C522" s="16" t="s">
        <v>84</v>
      </c>
      <c r="D522" s="13" t="s">
        <v>21181</v>
      </c>
      <c r="E522" s="16" t="s">
        <v>3647</v>
      </c>
      <c r="F522" s="13" t="s">
        <v>20334</v>
      </c>
      <c r="G522" s="14" t="n">
        <f aca="false">COUNTIFS(カード一覧!$G$2:$G$3170,"*医学各論 "&amp;D522&amp;"（*",カード一覧!$N$2:$N$3170,"&lt;&gt;retired")</f>
        <v>3</v>
      </c>
      <c r="H522" s="14" t="str">
        <f aca="false">IF(G522&gt;0,"あり","なし")</f>
        <v>あり</v>
      </c>
    </row>
    <row r="523" customFormat="false" ht="29.85" hidden="false" customHeight="false" outlineLevel="0" collapsed="false">
      <c r="A523" s="13" t="s">
        <v>26</v>
      </c>
      <c r="B523" s="16" t="s">
        <v>27</v>
      </c>
      <c r="C523" s="16" t="s">
        <v>84</v>
      </c>
      <c r="D523" s="13" t="s">
        <v>21182</v>
      </c>
      <c r="E523" s="16" t="s">
        <v>21183</v>
      </c>
      <c r="F523" s="13" t="s">
        <v>20334</v>
      </c>
      <c r="G523" s="14" t="n">
        <f aca="false">COUNTIFS(カード一覧!$G$2:$G$3170,"*医学各論 "&amp;D523&amp;"（*",カード一覧!$N$2:$N$3170,"&lt;&gt;retired")</f>
        <v>11</v>
      </c>
      <c r="H523" s="14" t="str">
        <f aca="false">IF(G523&gt;0,"あり","なし")</f>
        <v>あり</v>
      </c>
    </row>
    <row r="524" customFormat="false" ht="15" hidden="false" customHeight="false" outlineLevel="0" collapsed="false">
      <c r="A524" s="13" t="s">
        <v>26</v>
      </c>
      <c r="B524" s="16" t="s">
        <v>27</v>
      </c>
      <c r="C524" s="16" t="s">
        <v>84</v>
      </c>
      <c r="D524" s="13" t="s">
        <v>21184</v>
      </c>
      <c r="E524" s="16" t="s">
        <v>3726</v>
      </c>
      <c r="F524" s="13" t="s">
        <v>20334</v>
      </c>
      <c r="G524" s="14" t="n">
        <f aca="false">COUNTIFS(カード一覧!$G$2:$G$3170,"*医学各論 "&amp;D524&amp;"（*",カード一覧!$N$2:$N$3170,"&lt;&gt;retired")</f>
        <v>2</v>
      </c>
      <c r="H524" s="14" t="str">
        <f aca="false">IF(G524&gt;0,"あり","なし")</f>
        <v>あり</v>
      </c>
    </row>
    <row r="525" customFormat="false" ht="15" hidden="false" customHeight="false" outlineLevel="0" collapsed="false">
      <c r="A525" s="13" t="s">
        <v>26</v>
      </c>
      <c r="B525" s="16" t="s">
        <v>27</v>
      </c>
      <c r="C525" s="16" t="s">
        <v>84</v>
      </c>
      <c r="D525" s="13" t="s">
        <v>21185</v>
      </c>
      <c r="E525" s="16" t="s">
        <v>3711</v>
      </c>
      <c r="F525" s="13" t="s">
        <v>20334</v>
      </c>
      <c r="G525" s="14" t="n">
        <f aca="false">COUNTIFS(カード一覧!$G$2:$G$3170,"*医学各論 "&amp;D525&amp;"（*",カード一覧!$N$2:$N$3170,"&lt;&gt;retired")</f>
        <v>3</v>
      </c>
      <c r="H525" s="14" t="str">
        <f aca="false">IF(G525&gt;0,"あり","なし")</f>
        <v>あり</v>
      </c>
    </row>
    <row r="526" customFormat="false" ht="15" hidden="false" customHeight="false" outlineLevel="0" collapsed="false">
      <c r="A526" s="13" t="s">
        <v>26</v>
      </c>
      <c r="B526" s="16" t="s">
        <v>27</v>
      </c>
      <c r="C526" s="16" t="s">
        <v>84</v>
      </c>
      <c r="D526" s="13" t="s">
        <v>21186</v>
      </c>
      <c r="E526" s="16" t="s">
        <v>3731</v>
      </c>
      <c r="F526" s="13" t="s">
        <v>20334</v>
      </c>
      <c r="G526" s="14" t="n">
        <f aca="false">COUNTIFS(カード一覧!$G$2:$G$3170,"*医学各論 "&amp;D526&amp;"（*",カード一覧!$N$2:$N$3170,"&lt;&gt;retired")</f>
        <v>1</v>
      </c>
      <c r="H526" s="14" t="str">
        <f aca="false">IF(G526&gt;0,"あり","なし")</f>
        <v>あり</v>
      </c>
    </row>
    <row r="527" customFormat="false" ht="15" hidden="false" customHeight="false" outlineLevel="0" collapsed="false">
      <c r="A527" s="13" t="s">
        <v>26</v>
      </c>
      <c r="B527" s="16" t="s">
        <v>27</v>
      </c>
      <c r="C527" s="16" t="s">
        <v>84</v>
      </c>
      <c r="D527" s="13" t="s">
        <v>21187</v>
      </c>
      <c r="E527" s="16" t="s">
        <v>3746</v>
      </c>
      <c r="F527" s="13" t="s">
        <v>20334</v>
      </c>
      <c r="G527" s="14" t="n">
        <f aca="false">COUNTIFS(カード一覧!$G$2:$G$3170,"*医学各論 "&amp;D527&amp;"（*",カード一覧!$N$2:$N$3170,"&lt;&gt;retired")</f>
        <v>5</v>
      </c>
      <c r="H527" s="14" t="str">
        <f aca="false">IF(G527&gt;0,"あり","なし")</f>
        <v>あり</v>
      </c>
    </row>
    <row r="528" customFormat="false" ht="15" hidden="false" customHeight="false" outlineLevel="0" collapsed="false">
      <c r="A528" s="13" t="s">
        <v>26</v>
      </c>
      <c r="B528" s="16" t="s">
        <v>27</v>
      </c>
      <c r="C528" s="16" t="s">
        <v>88</v>
      </c>
      <c r="D528" s="13" t="s">
        <v>21188</v>
      </c>
      <c r="E528" s="16" t="s">
        <v>4024</v>
      </c>
      <c r="F528" s="13" t="s">
        <v>20334</v>
      </c>
      <c r="G528" s="14" t="n">
        <f aca="false">COUNTIFS(カード一覧!$G$2:$G$3170,"*医学各論 "&amp;D528&amp;"（*",カード一覧!$N$2:$N$3170,"&lt;&gt;retired")</f>
        <v>2</v>
      </c>
      <c r="H528" s="14" t="str">
        <f aca="false">IF(G528&gt;0,"あり","なし")</f>
        <v>あり</v>
      </c>
    </row>
    <row r="529" customFormat="false" ht="15" hidden="false" customHeight="false" outlineLevel="0" collapsed="false">
      <c r="A529" s="13" t="s">
        <v>26</v>
      </c>
      <c r="B529" s="16" t="s">
        <v>27</v>
      </c>
      <c r="C529" s="16" t="s">
        <v>88</v>
      </c>
      <c r="D529" s="13" t="s">
        <v>21189</v>
      </c>
      <c r="E529" s="16" t="s">
        <v>3932</v>
      </c>
      <c r="F529" s="13" t="s">
        <v>20334</v>
      </c>
      <c r="G529" s="14" t="n">
        <f aca="false">COUNTIFS(カード一覧!$G$2:$G$3170,"*医学各論 "&amp;D529&amp;"（*",カード一覧!$N$2:$N$3170,"&lt;&gt;retired")</f>
        <v>7</v>
      </c>
      <c r="H529" s="14" t="str">
        <f aca="false">IF(G529&gt;0,"あり","なし")</f>
        <v>あり</v>
      </c>
    </row>
    <row r="530" customFormat="false" ht="15" hidden="false" customHeight="false" outlineLevel="0" collapsed="false">
      <c r="A530" s="13" t="s">
        <v>26</v>
      </c>
      <c r="B530" s="16" t="s">
        <v>27</v>
      </c>
      <c r="C530" s="16" t="s">
        <v>88</v>
      </c>
      <c r="D530" s="13" t="s">
        <v>21190</v>
      </c>
      <c r="E530" s="16" t="s">
        <v>3960</v>
      </c>
      <c r="F530" s="13" t="s">
        <v>20334</v>
      </c>
      <c r="G530" s="14" t="n">
        <f aca="false">COUNTIFS(カード一覧!$G$2:$G$3170,"*医学各論 "&amp;D530&amp;"（*",カード一覧!$N$2:$N$3170,"&lt;&gt;retired")</f>
        <v>3</v>
      </c>
      <c r="H530" s="14" t="str">
        <f aca="false">IF(G530&gt;0,"あり","なし")</f>
        <v>あり</v>
      </c>
    </row>
    <row r="531" customFormat="false" ht="15" hidden="false" customHeight="false" outlineLevel="0" collapsed="false">
      <c r="A531" s="13" t="s">
        <v>26</v>
      </c>
      <c r="B531" s="16" t="s">
        <v>27</v>
      </c>
      <c r="C531" s="16" t="s">
        <v>88</v>
      </c>
      <c r="D531" s="13" t="s">
        <v>21191</v>
      </c>
      <c r="E531" s="16" t="s">
        <v>3974</v>
      </c>
      <c r="F531" s="13" t="s">
        <v>20340</v>
      </c>
      <c r="G531" s="14" t="n">
        <f aca="false">COUNTIFS(カード一覧!$G$2:$G$3170,"*医学各論 "&amp;D531&amp;"（*",カード一覧!$N$2:$N$3170,"&lt;&gt;retired")</f>
        <v>1</v>
      </c>
      <c r="H531" s="14" t="str">
        <f aca="false">IF(G531&gt;0,"あり","なし")</f>
        <v>あり</v>
      </c>
    </row>
    <row r="532" customFormat="false" ht="15" hidden="false" customHeight="false" outlineLevel="0" collapsed="false">
      <c r="A532" s="13" t="s">
        <v>26</v>
      </c>
      <c r="B532" s="16" t="s">
        <v>27</v>
      </c>
      <c r="C532" s="16" t="s">
        <v>88</v>
      </c>
      <c r="D532" s="13" t="s">
        <v>21192</v>
      </c>
      <c r="E532" s="16" t="s">
        <v>3981</v>
      </c>
      <c r="F532" s="13" t="s">
        <v>20340</v>
      </c>
      <c r="G532" s="14" t="n">
        <f aca="false">COUNTIFS(カード一覧!$G$2:$G$3170,"*医学各論 "&amp;D532&amp;"（*",カード一覧!$N$2:$N$3170,"&lt;&gt;retired")</f>
        <v>7</v>
      </c>
      <c r="H532" s="14" t="str">
        <f aca="false">IF(G532&gt;0,"あり","なし")</f>
        <v>あり</v>
      </c>
    </row>
    <row r="533" customFormat="false" ht="15" hidden="false" customHeight="false" outlineLevel="0" collapsed="false">
      <c r="A533" s="13" t="s">
        <v>26</v>
      </c>
      <c r="B533" s="16" t="s">
        <v>27</v>
      </c>
      <c r="C533" s="16" t="s">
        <v>88</v>
      </c>
      <c r="D533" s="13" t="s">
        <v>21193</v>
      </c>
      <c r="E533" s="16" t="s">
        <v>4009</v>
      </c>
      <c r="F533" s="13" t="s">
        <v>20340</v>
      </c>
      <c r="G533" s="14" t="n">
        <f aca="false">COUNTIFS(カード一覧!$G$2:$G$3170,"*医学各論 "&amp;D533&amp;"（*",カード一覧!$N$2:$N$3170,"&lt;&gt;retired")</f>
        <v>1</v>
      </c>
      <c r="H533" s="14" t="str">
        <f aca="false">IF(G533&gt;0,"あり","なし")</f>
        <v>あり</v>
      </c>
    </row>
    <row r="534" customFormat="false" ht="15" hidden="false" customHeight="false" outlineLevel="0" collapsed="false">
      <c r="A534" s="13" t="s">
        <v>26</v>
      </c>
      <c r="B534" s="16" t="s">
        <v>27</v>
      </c>
      <c r="C534" s="16" t="s">
        <v>88</v>
      </c>
      <c r="D534" s="13" t="s">
        <v>21194</v>
      </c>
      <c r="E534" s="16" t="s">
        <v>21195</v>
      </c>
      <c r="F534" s="13" t="s">
        <v>20340</v>
      </c>
      <c r="G534" s="14" t="n">
        <f aca="false">COUNTIFS(カード一覧!$G$2:$G$3170,"*医学各論 "&amp;D534&amp;"（*",カード一覧!$N$2:$N$3170,"&lt;&gt;retired")</f>
        <v>0</v>
      </c>
      <c r="H534" s="14" t="str">
        <f aca="false">IF(G534&gt;0,"あり","なし")</f>
        <v>なし</v>
      </c>
    </row>
    <row r="535" customFormat="false" ht="15" hidden="false" customHeight="false" outlineLevel="0" collapsed="false">
      <c r="A535" s="13" t="s">
        <v>26</v>
      </c>
      <c r="B535" s="16" t="s">
        <v>27</v>
      </c>
      <c r="C535" s="16" t="s">
        <v>88</v>
      </c>
      <c r="D535" s="13" t="s">
        <v>21196</v>
      </c>
      <c r="E535" s="16" t="s">
        <v>21197</v>
      </c>
      <c r="F535" s="13" t="s">
        <v>20340</v>
      </c>
      <c r="G535" s="14" t="n">
        <f aca="false">COUNTIFS(カード一覧!$G$2:$G$3170,"*医学各論 "&amp;D535&amp;"（*",カード一覧!$N$2:$N$3170,"&lt;&gt;retired")</f>
        <v>0</v>
      </c>
      <c r="H535" s="14" t="str">
        <f aca="false">IF(G535&gt;0,"あり","なし")</f>
        <v>なし</v>
      </c>
    </row>
    <row r="536" customFormat="false" ht="15" hidden="false" customHeight="false" outlineLevel="0" collapsed="false">
      <c r="A536" s="13" t="s">
        <v>26</v>
      </c>
      <c r="B536" s="16" t="s">
        <v>27</v>
      </c>
      <c r="C536" s="16" t="s">
        <v>88</v>
      </c>
      <c r="D536" s="13" t="s">
        <v>21198</v>
      </c>
      <c r="E536" s="16" t="s">
        <v>4017</v>
      </c>
      <c r="F536" s="13" t="s">
        <v>20363</v>
      </c>
      <c r="G536" s="14" t="n">
        <f aca="false">COUNTIFS(カード一覧!$G$2:$G$3170,"*医学各論 "&amp;D536&amp;"（*",カード一覧!$N$2:$N$3170,"&lt;&gt;retired")</f>
        <v>1</v>
      </c>
      <c r="H536" s="14" t="str">
        <f aca="false">IF(G536&gt;0,"あり","なし")</f>
        <v>あり</v>
      </c>
    </row>
    <row r="537" customFormat="false" ht="15" hidden="false" customHeight="false" outlineLevel="0" collapsed="false">
      <c r="A537" s="13" t="s">
        <v>26</v>
      </c>
      <c r="B537" s="16" t="s">
        <v>27</v>
      </c>
      <c r="C537" s="16" t="s">
        <v>88</v>
      </c>
      <c r="D537" s="13" t="s">
        <v>21199</v>
      </c>
      <c r="E537" s="16" t="s">
        <v>4039</v>
      </c>
      <c r="F537" s="13" t="s">
        <v>20334</v>
      </c>
      <c r="G537" s="14" t="n">
        <f aca="false">COUNTIFS(カード一覧!$G$2:$G$3170,"*医学各論 "&amp;D537&amp;"（*",カード一覧!$N$2:$N$3170,"&lt;&gt;retired")</f>
        <v>3</v>
      </c>
      <c r="H537" s="14" t="str">
        <f aca="false">IF(G537&gt;0,"あり","なし")</f>
        <v>あり</v>
      </c>
    </row>
    <row r="538" customFormat="false" ht="15" hidden="false" customHeight="false" outlineLevel="0" collapsed="false">
      <c r="A538" s="13" t="s">
        <v>26</v>
      </c>
      <c r="B538" s="16" t="s">
        <v>27</v>
      </c>
      <c r="C538" s="16" t="s">
        <v>88</v>
      </c>
      <c r="D538" s="13" t="s">
        <v>21200</v>
      </c>
      <c r="E538" s="16" t="s">
        <v>21201</v>
      </c>
      <c r="F538" s="13" t="s">
        <v>20334</v>
      </c>
      <c r="G538" s="14" t="n">
        <f aca="false">COUNTIFS(カード一覧!$G$2:$G$3170,"*医学各論 "&amp;D538&amp;"（*",カード一覧!$N$2:$N$3170,"&lt;&gt;retired")</f>
        <v>1</v>
      </c>
      <c r="H538" s="14" t="str">
        <f aca="false">IF(G538&gt;0,"あり","なし")</f>
        <v>あり</v>
      </c>
    </row>
    <row r="539" customFormat="false" ht="15" hidden="false" customHeight="false" outlineLevel="0" collapsed="false">
      <c r="A539" s="13" t="s">
        <v>26</v>
      </c>
      <c r="B539" s="16" t="s">
        <v>27</v>
      </c>
      <c r="C539" s="16" t="s">
        <v>88</v>
      </c>
      <c r="D539" s="13" t="s">
        <v>21202</v>
      </c>
      <c r="E539" s="16" t="s">
        <v>4058</v>
      </c>
      <c r="F539" s="13" t="s">
        <v>20340</v>
      </c>
      <c r="G539" s="14" t="n">
        <f aca="false">COUNTIFS(カード一覧!$G$2:$G$3170,"*医学各論 "&amp;D539&amp;"（*",カード一覧!$N$2:$N$3170,"&lt;&gt;retired")</f>
        <v>1</v>
      </c>
      <c r="H539" s="14" t="str">
        <f aca="false">IF(G539&gt;0,"あり","なし")</f>
        <v>あり</v>
      </c>
    </row>
    <row r="540" customFormat="false" ht="15" hidden="false" customHeight="false" outlineLevel="0" collapsed="false">
      <c r="A540" s="13" t="s">
        <v>26</v>
      </c>
      <c r="B540" s="16" t="s">
        <v>27</v>
      </c>
      <c r="C540" s="16" t="s">
        <v>88</v>
      </c>
      <c r="D540" s="13" t="s">
        <v>21203</v>
      </c>
      <c r="E540" s="16" t="s">
        <v>4052</v>
      </c>
      <c r="F540" s="13" t="s">
        <v>20334</v>
      </c>
      <c r="G540" s="14" t="n">
        <f aca="false">COUNTIFS(カード一覧!$G$2:$G$3170,"*医学各論 "&amp;D540&amp;"（*",カード一覧!$N$2:$N$3170,"&lt;&gt;retired")</f>
        <v>1</v>
      </c>
      <c r="H540" s="14" t="str">
        <f aca="false">IF(G540&gt;0,"あり","なし")</f>
        <v>あり</v>
      </c>
    </row>
    <row r="541" customFormat="false" ht="15" hidden="false" customHeight="false" outlineLevel="0" collapsed="false">
      <c r="A541" s="13" t="s">
        <v>26</v>
      </c>
      <c r="B541" s="16" t="s">
        <v>27</v>
      </c>
      <c r="C541" s="16" t="s">
        <v>88</v>
      </c>
      <c r="D541" s="13" t="s">
        <v>21204</v>
      </c>
      <c r="E541" s="16" t="s">
        <v>4088</v>
      </c>
      <c r="F541" s="13" t="s">
        <v>20363</v>
      </c>
      <c r="G541" s="14" t="n">
        <f aca="false">COUNTIFS(カード一覧!$G$2:$G$3170,"*医学各論 "&amp;D541&amp;"（*",カード一覧!$N$2:$N$3170,"&lt;&gt;retired")</f>
        <v>2</v>
      </c>
      <c r="H541" s="14" t="str">
        <f aca="false">IF(G541&gt;0,"あり","なし")</f>
        <v>あり</v>
      </c>
    </row>
    <row r="542" customFormat="false" ht="15" hidden="false" customHeight="false" outlineLevel="0" collapsed="false">
      <c r="A542" s="13" t="s">
        <v>26</v>
      </c>
      <c r="B542" s="16" t="s">
        <v>27</v>
      </c>
      <c r="C542" s="16" t="s">
        <v>88</v>
      </c>
      <c r="D542" s="13" t="s">
        <v>21205</v>
      </c>
      <c r="E542" s="16" t="s">
        <v>21206</v>
      </c>
      <c r="F542" s="13" t="s">
        <v>20363</v>
      </c>
      <c r="G542" s="14" t="n">
        <f aca="false">COUNTIFS(カード一覧!$G$2:$G$3170,"*医学各論 "&amp;D542&amp;"（*",カード一覧!$N$2:$N$3170,"&lt;&gt;retired")</f>
        <v>0</v>
      </c>
      <c r="H542" s="14" t="str">
        <f aca="false">IF(G542&gt;0,"あり","なし")</f>
        <v>なし</v>
      </c>
    </row>
    <row r="543" customFormat="false" ht="15" hidden="false" customHeight="false" outlineLevel="0" collapsed="false">
      <c r="A543" s="13" t="s">
        <v>26</v>
      </c>
      <c r="B543" s="16" t="s">
        <v>27</v>
      </c>
      <c r="C543" s="16" t="s">
        <v>88</v>
      </c>
      <c r="D543" s="13" t="s">
        <v>21207</v>
      </c>
      <c r="E543" s="16" t="s">
        <v>21208</v>
      </c>
      <c r="F543" s="13" t="s">
        <v>20363</v>
      </c>
      <c r="G543" s="14" t="n">
        <f aca="false">COUNTIFS(カード一覧!$G$2:$G$3170,"*医学各論 "&amp;D543&amp;"（*",カード一覧!$N$2:$N$3170,"&lt;&gt;retired")</f>
        <v>0</v>
      </c>
      <c r="H543" s="14" t="str">
        <f aca="false">IF(G543&gt;0,"あり","なし")</f>
        <v>なし</v>
      </c>
    </row>
    <row r="544" customFormat="false" ht="15" hidden="false" customHeight="false" outlineLevel="0" collapsed="false">
      <c r="A544" s="13" t="s">
        <v>26</v>
      </c>
      <c r="B544" s="16" t="s">
        <v>27</v>
      </c>
      <c r="C544" s="16" t="s">
        <v>88</v>
      </c>
      <c r="D544" s="13" t="s">
        <v>21209</v>
      </c>
      <c r="E544" s="16" t="s">
        <v>21210</v>
      </c>
      <c r="F544" s="13" t="s">
        <v>20363</v>
      </c>
      <c r="G544" s="14" t="n">
        <f aca="false">COUNTIFS(カード一覧!$G$2:$G$3170,"*医学各論 "&amp;D544&amp;"（*",カード一覧!$N$2:$N$3170,"&lt;&gt;retired")</f>
        <v>0</v>
      </c>
      <c r="H544" s="14" t="str">
        <f aca="false">IF(G544&gt;0,"あり","なし")</f>
        <v>なし</v>
      </c>
    </row>
    <row r="545" customFormat="false" ht="15" hidden="false" customHeight="false" outlineLevel="0" collapsed="false">
      <c r="A545" s="13" t="s">
        <v>26</v>
      </c>
      <c r="B545" s="16" t="s">
        <v>27</v>
      </c>
      <c r="C545" s="16" t="s">
        <v>88</v>
      </c>
      <c r="D545" s="13" t="s">
        <v>21211</v>
      </c>
      <c r="E545" s="16" t="s">
        <v>4064</v>
      </c>
      <c r="F545" s="13" t="s">
        <v>20340</v>
      </c>
      <c r="G545" s="14" t="n">
        <f aca="false">COUNTIFS(カード一覧!$G$2:$G$3170,"*医学各論 "&amp;D545&amp;"（*",カード一覧!$N$2:$N$3170,"&lt;&gt;retired")</f>
        <v>2</v>
      </c>
      <c r="H545" s="14" t="str">
        <f aca="false">IF(G545&gt;0,"あり","なし")</f>
        <v>あり</v>
      </c>
    </row>
    <row r="546" customFormat="false" ht="15" hidden="false" customHeight="false" outlineLevel="0" collapsed="false">
      <c r="A546" s="13" t="s">
        <v>26</v>
      </c>
      <c r="B546" s="16" t="s">
        <v>27</v>
      </c>
      <c r="C546" s="16" t="s">
        <v>88</v>
      </c>
      <c r="D546" s="13" t="s">
        <v>21212</v>
      </c>
      <c r="E546" s="16" t="s">
        <v>4075</v>
      </c>
      <c r="F546" s="13" t="s">
        <v>20340</v>
      </c>
      <c r="G546" s="14" t="n">
        <f aca="false">COUNTIFS(カード一覧!$G$2:$G$3170,"*医学各論 "&amp;D546&amp;"（*",カード一覧!$N$2:$N$3170,"&lt;&gt;retired")</f>
        <v>2</v>
      </c>
      <c r="H546" s="14" t="str">
        <f aca="false">IF(G546&gt;0,"あり","なし")</f>
        <v>あり</v>
      </c>
    </row>
    <row r="547" customFormat="false" ht="15" hidden="false" customHeight="false" outlineLevel="0" collapsed="false">
      <c r="A547" s="13" t="s">
        <v>26</v>
      </c>
      <c r="B547" s="16" t="s">
        <v>27</v>
      </c>
      <c r="C547" s="16" t="s">
        <v>92</v>
      </c>
      <c r="D547" s="13" t="s">
        <v>21213</v>
      </c>
      <c r="E547" s="16" t="s">
        <v>4242</v>
      </c>
      <c r="F547" s="13" t="s">
        <v>20334</v>
      </c>
      <c r="G547" s="14" t="n">
        <f aca="false">COUNTIFS(カード一覧!$G$2:$G$3170,"*医学各論 "&amp;D547&amp;"（*",カード一覧!$N$2:$N$3170,"&lt;&gt;retired")</f>
        <v>8</v>
      </c>
      <c r="H547" s="14" t="str">
        <f aca="false">IF(G547&gt;0,"あり","なし")</f>
        <v>あり</v>
      </c>
    </row>
    <row r="548" customFormat="false" ht="15" hidden="false" customHeight="false" outlineLevel="0" collapsed="false">
      <c r="A548" s="13" t="s">
        <v>26</v>
      </c>
      <c r="B548" s="16" t="s">
        <v>27</v>
      </c>
      <c r="C548" s="16" t="s">
        <v>92</v>
      </c>
      <c r="D548" s="13" t="s">
        <v>21214</v>
      </c>
      <c r="E548" s="16" t="s">
        <v>21215</v>
      </c>
      <c r="F548" s="13" t="s">
        <v>20334</v>
      </c>
      <c r="G548" s="14" t="n">
        <f aca="false">COUNTIFS(カード一覧!$G$2:$G$3170,"*医学各論 "&amp;D548&amp;"（*",カード一覧!$N$2:$N$3170,"&lt;&gt;retired")</f>
        <v>0</v>
      </c>
      <c r="H548" s="14" t="str">
        <f aca="false">IF(G548&gt;0,"あり","なし")</f>
        <v>なし</v>
      </c>
    </row>
    <row r="549" customFormat="false" ht="15" hidden="false" customHeight="false" outlineLevel="0" collapsed="false">
      <c r="A549" s="13" t="s">
        <v>26</v>
      </c>
      <c r="B549" s="16" t="s">
        <v>27</v>
      </c>
      <c r="C549" s="16" t="s">
        <v>92</v>
      </c>
      <c r="D549" s="13" t="s">
        <v>21216</v>
      </c>
      <c r="E549" s="16" t="s">
        <v>4331</v>
      </c>
      <c r="F549" s="13" t="s">
        <v>20334</v>
      </c>
      <c r="G549" s="14" t="n">
        <f aca="false">COUNTIFS(カード一覧!$G$2:$G$3170,"*医学各論 "&amp;D549&amp;"（*",カード一覧!$N$2:$N$3170,"&lt;&gt;retired")</f>
        <v>2</v>
      </c>
      <c r="H549" s="14" t="str">
        <f aca="false">IF(G549&gt;0,"あり","なし")</f>
        <v>あり</v>
      </c>
    </row>
    <row r="550" customFormat="false" ht="15" hidden="false" customHeight="false" outlineLevel="0" collapsed="false">
      <c r="A550" s="13" t="s">
        <v>26</v>
      </c>
      <c r="B550" s="16" t="s">
        <v>27</v>
      </c>
      <c r="C550" s="16" t="s">
        <v>92</v>
      </c>
      <c r="D550" s="13" t="s">
        <v>21217</v>
      </c>
      <c r="E550" s="16" t="s">
        <v>4285</v>
      </c>
      <c r="F550" s="13" t="s">
        <v>20334</v>
      </c>
      <c r="G550" s="14" t="n">
        <f aca="false">COUNTIFS(カード一覧!$G$2:$G$3170,"*医学各論 "&amp;D550&amp;"（*",カード一覧!$N$2:$N$3170,"&lt;&gt;retired")</f>
        <v>6</v>
      </c>
      <c r="H550" s="14" t="str">
        <f aca="false">IF(G550&gt;0,"あり","なし")</f>
        <v>あり</v>
      </c>
    </row>
    <row r="551" customFormat="false" ht="15" hidden="false" customHeight="false" outlineLevel="0" collapsed="false">
      <c r="A551" s="13" t="s">
        <v>26</v>
      </c>
      <c r="B551" s="16" t="s">
        <v>27</v>
      </c>
      <c r="C551" s="16" t="s">
        <v>92</v>
      </c>
      <c r="D551" s="13" t="s">
        <v>21218</v>
      </c>
      <c r="E551" s="16" t="s">
        <v>4308</v>
      </c>
      <c r="F551" s="13" t="s">
        <v>20334</v>
      </c>
      <c r="G551" s="14" t="n">
        <f aca="false">COUNTIFS(カード一覧!$G$2:$G$3170,"*医学各論 "&amp;D551&amp;"（*",カード一覧!$N$2:$N$3170,"&lt;&gt;retired")</f>
        <v>1</v>
      </c>
      <c r="H551" s="14" t="str">
        <f aca="false">IF(G551&gt;0,"あり","なし")</f>
        <v>あり</v>
      </c>
    </row>
    <row r="552" customFormat="false" ht="15" hidden="false" customHeight="false" outlineLevel="0" collapsed="false">
      <c r="A552" s="13" t="s">
        <v>26</v>
      </c>
      <c r="B552" s="16" t="s">
        <v>27</v>
      </c>
      <c r="C552" s="16" t="s">
        <v>92</v>
      </c>
      <c r="D552" s="13" t="s">
        <v>21219</v>
      </c>
      <c r="E552" s="16" t="s">
        <v>4279</v>
      </c>
      <c r="F552" s="13" t="s">
        <v>20334</v>
      </c>
      <c r="G552" s="14" t="n">
        <f aca="false">COUNTIFS(カード一覧!$G$2:$G$3170,"*医学各論 "&amp;D552&amp;"（*",カード一覧!$N$2:$N$3170,"&lt;&gt;retired")</f>
        <v>1</v>
      </c>
      <c r="H552" s="14" t="str">
        <f aca="false">IF(G552&gt;0,"あり","なし")</f>
        <v>あり</v>
      </c>
    </row>
    <row r="553" customFormat="false" ht="15" hidden="false" customHeight="false" outlineLevel="0" collapsed="false">
      <c r="A553" s="13" t="s">
        <v>26</v>
      </c>
      <c r="B553" s="16" t="s">
        <v>27</v>
      </c>
      <c r="C553" s="16" t="s">
        <v>92</v>
      </c>
      <c r="D553" s="13" t="s">
        <v>21220</v>
      </c>
      <c r="E553" s="16" t="s">
        <v>4316</v>
      </c>
      <c r="F553" s="13" t="s">
        <v>20334</v>
      </c>
      <c r="G553" s="14" t="n">
        <f aca="false">COUNTIFS(カード一覧!$G$2:$G$3170,"*医学各論 "&amp;D553&amp;"（*",カード一覧!$N$2:$N$3170,"&lt;&gt;retired")</f>
        <v>2</v>
      </c>
      <c r="H553" s="14" t="str">
        <f aca="false">IF(G553&gt;0,"あり","なし")</f>
        <v>あり</v>
      </c>
    </row>
    <row r="554" customFormat="false" ht="15" hidden="false" customHeight="false" outlineLevel="0" collapsed="false">
      <c r="A554" s="13" t="s">
        <v>26</v>
      </c>
      <c r="B554" s="16" t="s">
        <v>27</v>
      </c>
      <c r="C554" s="16" t="s">
        <v>94</v>
      </c>
      <c r="D554" s="13" t="s">
        <v>21221</v>
      </c>
      <c r="E554" s="16" t="s">
        <v>4344</v>
      </c>
      <c r="F554" s="13" t="s">
        <v>20334</v>
      </c>
      <c r="G554" s="14" t="n">
        <f aca="false">COUNTIFS(カード一覧!$G$2:$G$3170,"*医学各論 "&amp;D554&amp;"（*",カード一覧!$N$2:$N$3170,"&lt;&gt;retired")</f>
        <v>3</v>
      </c>
      <c r="H554" s="14" t="str">
        <f aca="false">IF(G554&gt;0,"あり","なし")</f>
        <v>あり</v>
      </c>
    </row>
    <row r="555" customFormat="false" ht="15" hidden="false" customHeight="false" outlineLevel="0" collapsed="false">
      <c r="A555" s="13" t="s">
        <v>26</v>
      </c>
      <c r="B555" s="16" t="s">
        <v>27</v>
      </c>
      <c r="C555" s="16" t="s">
        <v>94</v>
      </c>
      <c r="D555" s="13" t="s">
        <v>21222</v>
      </c>
      <c r="E555" s="16" t="s">
        <v>4357</v>
      </c>
      <c r="F555" s="13" t="s">
        <v>20334</v>
      </c>
      <c r="G555" s="14" t="n">
        <f aca="false">COUNTIFS(カード一覧!$G$2:$G$3170,"*医学各論 "&amp;D555&amp;"（*",カード一覧!$N$2:$N$3170,"&lt;&gt;retired")</f>
        <v>6</v>
      </c>
      <c r="H555" s="14" t="str">
        <f aca="false">IF(G555&gt;0,"あり","なし")</f>
        <v>あり</v>
      </c>
    </row>
    <row r="556" customFormat="false" ht="15" hidden="false" customHeight="false" outlineLevel="0" collapsed="false">
      <c r="A556" s="13" t="s">
        <v>26</v>
      </c>
      <c r="B556" s="16" t="s">
        <v>27</v>
      </c>
      <c r="C556" s="16" t="s">
        <v>94</v>
      </c>
      <c r="D556" s="13" t="s">
        <v>21223</v>
      </c>
      <c r="E556" s="16" t="s">
        <v>21224</v>
      </c>
      <c r="F556" s="13" t="s">
        <v>20334</v>
      </c>
      <c r="G556" s="14" t="n">
        <f aca="false">COUNTIFS(カード一覧!$G$2:$G$3170,"*医学各論 "&amp;D556&amp;"（*",カード一覧!$N$2:$N$3170,"&lt;&gt;retired")</f>
        <v>0</v>
      </c>
      <c r="H556" s="14" t="str">
        <f aca="false">IF(G556&gt;0,"あり","なし")</f>
        <v>なし</v>
      </c>
    </row>
    <row r="557" customFormat="false" ht="15" hidden="false" customHeight="false" outlineLevel="0" collapsed="false">
      <c r="A557" s="13" t="s">
        <v>26</v>
      </c>
      <c r="B557" s="16" t="s">
        <v>27</v>
      </c>
      <c r="C557" s="16" t="s">
        <v>94</v>
      </c>
      <c r="D557" s="13" t="s">
        <v>21225</v>
      </c>
      <c r="E557" s="16" t="s">
        <v>4375</v>
      </c>
      <c r="F557" s="13" t="s">
        <v>20334</v>
      </c>
      <c r="G557" s="14" t="n">
        <f aca="false">COUNTIFS(カード一覧!$G$2:$G$3170,"*医学各論 "&amp;D557&amp;"（*",カード一覧!$N$2:$N$3170,"&lt;&gt;retired")</f>
        <v>10</v>
      </c>
      <c r="H557" s="14" t="str">
        <f aca="false">IF(G557&gt;0,"あり","なし")</f>
        <v>あり</v>
      </c>
    </row>
    <row r="558" customFormat="false" ht="15" hidden="false" customHeight="false" outlineLevel="0" collapsed="false">
      <c r="A558" s="13" t="s">
        <v>26</v>
      </c>
      <c r="B558" s="16" t="s">
        <v>27</v>
      </c>
      <c r="C558" s="16" t="s">
        <v>94</v>
      </c>
      <c r="D558" s="13" t="s">
        <v>21226</v>
      </c>
      <c r="E558" s="16" t="s">
        <v>4413</v>
      </c>
      <c r="F558" s="13" t="s">
        <v>20340</v>
      </c>
      <c r="G558" s="14" t="n">
        <f aca="false">COUNTIFS(カード一覧!$G$2:$G$3170,"*医学各論 "&amp;D558&amp;"（*",カード一覧!$N$2:$N$3170,"&lt;&gt;retired")</f>
        <v>8</v>
      </c>
      <c r="H558" s="14" t="str">
        <f aca="false">IF(G558&gt;0,"あり","なし")</f>
        <v>あり</v>
      </c>
    </row>
    <row r="559" customFormat="false" ht="15" hidden="false" customHeight="false" outlineLevel="0" collapsed="false">
      <c r="A559" s="13" t="s">
        <v>26</v>
      </c>
      <c r="B559" s="16" t="s">
        <v>27</v>
      </c>
      <c r="C559" s="16" t="s">
        <v>94</v>
      </c>
      <c r="D559" s="13" t="s">
        <v>21227</v>
      </c>
      <c r="E559" s="15" t="s">
        <v>4404</v>
      </c>
      <c r="F559" s="13" t="s">
        <v>20340</v>
      </c>
      <c r="G559" s="14" t="n">
        <f aca="false">COUNTIFS(カード一覧!$G$2:$G$3170,"*医学各論 "&amp;D559&amp;"（*",カード一覧!$N$2:$N$3170,"&lt;&gt;retired")</f>
        <v>2</v>
      </c>
      <c r="H559" s="14" t="str">
        <f aca="false">IF(G559&gt;0,"あり","なし")</f>
        <v>あり</v>
      </c>
    </row>
    <row r="560" customFormat="false" ht="15" hidden="false" customHeight="false" outlineLevel="0" collapsed="false">
      <c r="A560" s="13" t="s">
        <v>26</v>
      </c>
      <c r="B560" s="16" t="s">
        <v>27</v>
      </c>
      <c r="C560" s="16" t="s">
        <v>94</v>
      </c>
      <c r="D560" s="13" t="s">
        <v>21228</v>
      </c>
      <c r="E560" s="16" t="s">
        <v>4448</v>
      </c>
      <c r="F560" s="13" t="s">
        <v>20334</v>
      </c>
      <c r="G560" s="14" t="n">
        <f aca="false">COUNTIFS(カード一覧!$G$2:$G$3170,"*医学各論 "&amp;D560&amp;"（*",カード一覧!$N$2:$N$3170,"&lt;&gt;retired")</f>
        <v>6</v>
      </c>
      <c r="H560" s="14" t="str">
        <f aca="false">IF(G560&gt;0,"あり","なし")</f>
        <v>あり</v>
      </c>
    </row>
    <row r="561" customFormat="false" ht="15" hidden="false" customHeight="false" outlineLevel="0" collapsed="false">
      <c r="A561" s="13" t="s">
        <v>26</v>
      </c>
      <c r="B561" s="16" t="s">
        <v>27</v>
      </c>
      <c r="C561" s="16" t="s">
        <v>94</v>
      </c>
      <c r="D561" s="13" t="s">
        <v>21229</v>
      </c>
      <c r="E561" s="15" t="s">
        <v>4479</v>
      </c>
      <c r="F561" s="13" t="s">
        <v>20334</v>
      </c>
      <c r="G561" s="14" t="n">
        <f aca="false">COUNTIFS(カード一覧!$G$2:$G$3170,"*医学各論 "&amp;D561&amp;"（*",カード一覧!$N$2:$N$3170,"&lt;&gt;retired")</f>
        <v>2</v>
      </c>
      <c r="H561" s="14" t="str">
        <f aca="false">IF(G561&gt;0,"あり","なし")</f>
        <v>あり</v>
      </c>
    </row>
    <row r="562" customFormat="false" ht="15" hidden="false" customHeight="false" outlineLevel="0" collapsed="false">
      <c r="A562" s="13" t="s">
        <v>26</v>
      </c>
      <c r="B562" s="16" t="s">
        <v>27</v>
      </c>
      <c r="C562" s="16" t="s">
        <v>94</v>
      </c>
      <c r="D562" s="13" t="s">
        <v>21230</v>
      </c>
      <c r="E562" s="16" t="s">
        <v>4466</v>
      </c>
      <c r="F562" s="13" t="s">
        <v>20334</v>
      </c>
      <c r="G562" s="14" t="n">
        <f aca="false">COUNTIFS(カード一覧!$G$2:$G$3170,"*医学各論 "&amp;D562&amp;"（*",カード一覧!$N$2:$N$3170,"&lt;&gt;retired")</f>
        <v>5</v>
      </c>
      <c r="H562" s="14" t="str">
        <f aca="false">IF(G562&gt;0,"あり","なし")</f>
        <v>あり</v>
      </c>
    </row>
    <row r="563" customFormat="false" ht="15" hidden="false" customHeight="false" outlineLevel="0" collapsed="false">
      <c r="A563" s="13" t="s">
        <v>26</v>
      </c>
      <c r="B563" s="16" t="s">
        <v>27</v>
      </c>
      <c r="C563" s="16" t="s">
        <v>94</v>
      </c>
      <c r="D563" s="13" t="s">
        <v>21231</v>
      </c>
      <c r="E563" s="15" t="s">
        <v>4436</v>
      </c>
      <c r="F563" s="13" t="s">
        <v>20340</v>
      </c>
      <c r="G563" s="14" t="n">
        <f aca="false">COUNTIFS(カード一覧!$G$2:$G$3170,"*医学各論 "&amp;D563&amp;"（*",カード一覧!$N$2:$N$3170,"&lt;&gt;retired")</f>
        <v>3</v>
      </c>
      <c r="H563" s="14" t="str">
        <f aca="false">IF(G563&gt;0,"あり","なし")</f>
        <v>あり</v>
      </c>
    </row>
    <row r="564" customFormat="false" ht="15" hidden="false" customHeight="false" outlineLevel="0" collapsed="false">
      <c r="A564" s="13" t="s">
        <v>26</v>
      </c>
      <c r="B564" s="16" t="s">
        <v>27</v>
      </c>
      <c r="C564" s="16" t="s">
        <v>94</v>
      </c>
      <c r="D564" s="13" t="s">
        <v>21232</v>
      </c>
      <c r="E564" s="16" t="s">
        <v>4487</v>
      </c>
      <c r="F564" s="13" t="s">
        <v>20334</v>
      </c>
      <c r="G564" s="14" t="n">
        <f aca="false">COUNTIFS(カード一覧!$G$2:$G$3170,"*医学各論 "&amp;D564&amp;"（*",カード一覧!$N$2:$N$3170,"&lt;&gt;retired")</f>
        <v>5</v>
      </c>
      <c r="H564" s="14" t="str">
        <f aca="false">IF(G564&gt;0,"あり","なし")</f>
        <v>あり</v>
      </c>
    </row>
    <row r="565" customFormat="false" ht="15" hidden="false" customHeight="false" outlineLevel="0" collapsed="false">
      <c r="A565" s="13" t="s">
        <v>26</v>
      </c>
      <c r="B565" s="16" t="s">
        <v>27</v>
      </c>
      <c r="C565" s="16" t="s">
        <v>94</v>
      </c>
      <c r="D565" s="13" t="s">
        <v>21233</v>
      </c>
      <c r="E565" s="16" t="s">
        <v>21234</v>
      </c>
      <c r="F565" s="13" t="s">
        <v>20340</v>
      </c>
      <c r="G565" s="14" t="n">
        <f aca="false">COUNTIFS(カード一覧!$G$2:$G$3170,"*医学各論 "&amp;D565&amp;"（*",カード一覧!$N$2:$N$3170,"&lt;&gt;retired")</f>
        <v>0</v>
      </c>
      <c r="H565" s="14" t="str">
        <f aca="false">IF(G565&gt;0,"あり","なし")</f>
        <v>なし</v>
      </c>
    </row>
    <row r="566" customFormat="false" ht="15" hidden="false" customHeight="false" outlineLevel="0" collapsed="false">
      <c r="A566" s="13" t="s">
        <v>28</v>
      </c>
      <c r="B566" s="16" t="s">
        <v>29</v>
      </c>
      <c r="C566" s="16" t="s">
        <v>21235</v>
      </c>
      <c r="D566" s="13" t="s">
        <v>21236</v>
      </c>
      <c r="E566" s="16" t="s">
        <v>21237</v>
      </c>
      <c r="F566" s="13" t="s">
        <v>20340</v>
      </c>
      <c r="G566" s="14" t="n">
        <f aca="false">COUNTIFS(カード一覧!$G$2:$G$3170,"*医学各論 "&amp;D566&amp;"（*",カード一覧!$N$2:$N$3170,"&lt;&gt;retired")</f>
        <v>10</v>
      </c>
      <c r="H566" s="14" t="str">
        <f aca="false">IF(G566&gt;0,"あり","なし")</f>
        <v>あり</v>
      </c>
    </row>
    <row r="567" customFormat="false" ht="29.85" hidden="false" customHeight="false" outlineLevel="0" collapsed="false">
      <c r="A567" s="13" t="s">
        <v>28</v>
      </c>
      <c r="B567" s="16" t="s">
        <v>29</v>
      </c>
      <c r="C567" s="16" t="s">
        <v>21235</v>
      </c>
      <c r="D567" s="13" t="s">
        <v>21238</v>
      </c>
      <c r="E567" s="16" t="s">
        <v>21239</v>
      </c>
      <c r="F567" s="13" t="s">
        <v>20334</v>
      </c>
      <c r="G567" s="14" t="n">
        <f aca="false">COUNTIFS(カード一覧!$G$2:$G$3170,"*医学各論 "&amp;D567&amp;"（*",カード一覧!$N$2:$N$3170,"&lt;&gt;retired")</f>
        <v>7</v>
      </c>
      <c r="H567" s="14" t="str">
        <f aca="false">IF(G567&gt;0,"あり","なし")</f>
        <v>あり</v>
      </c>
    </row>
    <row r="568" customFormat="false" ht="15" hidden="false" customHeight="false" outlineLevel="0" collapsed="false">
      <c r="A568" s="13" t="s">
        <v>28</v>
      </c>
      <c r="B568" s="16" t="s">
        <v>29</v>
      </c>
      <c r="C568" s="16" t="s">
        <v>21235</v>
      </c>
      <c r="D568" s="13" t="s">
        <v>21240</v>
      </c>
      <c r="E568" s="16" t="s">
        <v>21241</v>
      </c>
      <c r="F568" s="13" t="s">
        <v>20334</v>
      </c>
      <c r="G568" s="14" t="n">
        <f aca="false">COUNTIFS(カード一覧!$G$2:$G$3170,"*医学各論 "&amp;D568&amp;"（*",カード一覧!$N$2:$N$3170,"&lt;&gt;retired")</f>
        <v>11</v>
      </c>
      <c r="H568" s="14" t="str">
        <f aca="false">IF(G568&gt;0,"あり","なし")</f>
        <v>あり</v>
      </c>
    </row>
    <row r="569" customFormat="false" ht="15" hidden="false" customHeight="false" outlineLevel="0" collapsed="false">
      <c r="A569" s="13" t="s">
        <v>28</v>
      </c>
      <c r="B569" s="16" t="s">
        <v>29</v>
      </c>
      <c r="C569" s="16" t="s">
        <v>21235</v>
      </c>
      <c r="D569" s="13" t="s">
        <v>21242</v>
      </c>
      <c r="E569" s="16" t="s">
        <v>549</v>
      </c>
      <c r="F569" s="13" t="s">
        <v>20334</v>
      </c>
      <c r="G569" s="14" t="n">
        <f aca="false">COUNTIFS(カード一覧!$G$2:$G$3170,"*医学各論 "&amp;D569&amp;"（*",カード一覧!$N$2:$N$3170,"&lt;&gt;retired")</f>
        <v>23</v>
      </c>
      <c r="H569" s="14" t="str">
        <f aca="false">IF(G569&gt;0,"あり","なし")</f>
        <v>あり</v>
      </c>
    </row>
    <row r="570" customFormat="false" ht="15" hidden="false" customHeight="false" outlineLevel="0" collapsed="false">
      <c r="A570" s="13" t="s">
        <v>28</v>
      </c>
      <c r="B570" s="16" t="s">
        <v>29</v>
      </c>
      <c r="C570" s="16" t="s">
        <v>21235</v>
      </c>
      <c r="D570" s="13" t="s">
        <v>21243</v>
      </c>
      <c r="E570" s="16" t="s">
        <v>21244</v>
      </c>
      <c r="F570" s="13" t="s">
        <v>20334</v>
      </c>
      <c r="G570" s="14" t="n">
        <f aca="false">COUNTIFS(カード一覧!$G$2:$G$3170,"*医学各論 "&amp;D570&amp;"（*",カード一覧!$N$2:$N$3170,"&lt;&gt;retired")</f>
        <v>7</v>
      </c>
      <c r="H570" s="14" t="str">
        <f aca="false">IF(G570&gt;0,"あり","なし")</f>
        <v>あり</v>
      </c>
    </row>
    <row r="571" customFormat="false" ht="15" hidden="false" customHeight="false" outlineLevel="0" collapsed="false">
      <c r="A571" s="13" t="s">
        <v>28</v>
      </c>
      <c r="B571" s="16" t="s">
        <v>29</v>
      </c>
      <c r="C571" s="16" t="s">
        <v>21235</v>
      </c>
      <c r="D571" s="13" t="s">
        <v>21245</v>
      </c>
      <c r="E571" s="15" t="s">
        <v>21246</v>
      </c>
      <c r="F571" s="13" t="s">
        <v>20334</v>
      </c>
      <c r="G571" s="14" t="n">
        <f aca="false">COUNTIFS(カード一覧!$G$2:$G$3170,"*医学各論 "&amp;D571&amp;"（*",カード一覧!$N$2:$N$3170,"&lt;&gt;retired")</f>
        <v>1</v>
      </c>
      <c r="H571" s="14" t="str">
        <f aca="false">IF(G571&gt;0,"あり","なし")</f>
        <v>あり</v>
      </c>
    </row>
    <row r="572" customFormat="false" ht="15" hidden="false" customHeight="false" outlineLevel="0" collapsed="false">
      <c r="A572" s="13" t="s">
        <v>28</v>
      </c>
      <c r="B572" s="16" t="s">
        <v>29</v>
      </c>
      <c r="C572" s="16" t="s">
        <v>21235</v>
      </c>
      <c r="D572" s="13" t="s">
        <v>21247</v>
      </c>
      <c r="E572" s="16" t="s">
        <v>21248</v>
      </c>
      <c r="F572" s="13" t="s">
        <v>20340</v>
      </c>
      <c r="G572" s="14" t="n">
        <f aca="false">COUNTIFS(カード一覧!$G$2:$G$3170,"*医学各論 "&amp;D572&amp;"（*",カード一覧!$N$2:$N$3170,"&lt;&gt;retired")</f>
        <v>3</v>
      </c>
      <c r="H572" s="14" t="str">
        <f aca="false">IF(G572&gt;0,"あり","なし")</f>
        <v>あり</v>
      </c>
    </row>
    <row r="573" customFormat="false" ht="29.85" hidden="false" customHeight="false" outlineLevel="0" collapsed="false">
      <c r="A573" s="13" t="s">
        <v>28</v>
      </c>
      <c r="B573" s="16" t="s">
        <v>29</v>
      </c>
      <c r="C573" s="16" t="s">
        <v>21249</v>
      </c>
      <c r="D573" s="13" t="s">
        <v>21250</v>
      </c>
      <c r="E573" s="16" t="s">
        <v>21251</v>
      </c>
      <c r="F573" s="13" t="s">
        <v>20340</v>
      </c>
      <c r="G573" s="14" t="n">
        <f aca="false">COUNTIFS(カード一覧!$G$2:$G$3170,"*医学各論 "&amp;D573&amp;"（*",カード一覧!$N$2:$N$3170,"&lt;&gt;retired")</f>
        <v>0</v>
      </c>
      <c r="H573" s="14" t="str">
        <f aca="false">IF(G573&gt;0,"あり","なし")</f>
        <v>なし</v>
      </c>
    </row>
    <row r="574" customFormat="false" ht="15" hidden="false" customHeight="false" outlineLevel="0" collapsed="false">
      <c r="A574" s="13" t="s">
        <v>28</v>
      </c>
      <c r="B574" s="16" t="s">
        <v>29</v>
      </c>
      <c r="C574" s="16" t="s">
        <v>21249</v>
      </c>
      <c r="D574" s="13" t="s">
        <v>21252</v>
      </c>
      <c r="E574" s="16" t="s">
        <v>21253</v>
      </c>
      <c r="F574" s="13" t="s">
        <v>20334</v>
      </c>
      <c r="G574" s="14" t="n">
        <f aca="false">COUNTIFS(カード一覧!$G$2:$G$3170,"*医学各論 "&amp;D574&amp;"（*",カード一覧!$N$2:$N$3170,"&lt;&gt;retired")</f>
        <v>33</v>
      </c>
      <c r="H574" s="14" t="str">
        <f aca="false">IF(G574&gt;0,"あり","なし")</f>
        <v>あり</v>
      </c>
    </row>
    <row r="575" customFormat="false" ht="15" hidden="false" customHeight="false" outlineLevel="0" collapsed="false">
      <c r="A575" s="13" t="s">
        <v>28</v>
      </c>
      <c r="B575" s="16" t="s">
        <v>29</v>
      </c>
      <c r="C575" s="16" t="s">
        <v>21249</v>
      </c>
      <c r="D575" s="13" t="s">
        <v>21254</v>
      </c>
      <c r="E575" s="16" t="s">
        <v>1054</v>
      </c>
      <c r="F575" s="13" t="s">
        <v>20334</v>
      </c>
      <c r="G575" s="14" t="n">
        <f aca="false">COUNTIFS(カード一覧!$G$2:$G$3170,"*医学各論 "&amp;D575&amp;"（*",カード一覧!$N$2:$N$3170,"&lt;&gt;retired")</f>
        <v>7</v>
      </c>
      <c r="H575" s="14" t="str">
        <f aca="false">IF(G575&gt;0,"あり","なし")</f>
        <v>あり</v>
      </c>
    </row>
    <row r="576" customFormat="false" ht="15" hidden="false" customHeight="false" outlineLevel="0" collapsed="false">
      <c r="A576" s="13" t="s">
        <v>28</v>
      </c>
      <c r="B576" s="16" t="s">
        <v>29</v>
      </c>
      <c r="C576" s="16" t="s">
        <v>21249</v>
      </c>
      <c r="D576" s="13" t="s">
        <v>21255</v>
      </c>
      <c r="E576" s="16" t="s">
        <v>21256</v>
      </c>
      <c r="F576" s="13" t="s">
        <v>20334</v>
      </c>
      <c r="G576" s="14" t="n">
        <f aca="false">COUNTIFS(カード一覧!$G$2:$G$3170,"*医学各論 "&amp;D576&amp;"（*",カード一覧!$N$2:$N$3170,"&lt;&gt;retired")</f>
        <v>3</v>
      </c>
      <c r="H576" s="14" t="str">
        <f aca="false">IF(G576&gt;0,"あり","なし")</f>
        <v>あり</v>
      </c>
    </row>
    <row r="577" customFormat="false" ht="15" hidden="false" customHeight="false" outlineLevel="0" collapsed="false">
      <c r="A577" s="13" t="s">
        <v>28</v>
      </c>
      <c r="B577" s="16" t="s">
        <v>29</v>
      </c>
      <c r="C577" s="16" t="s">
        <v>21249</v>
      </c>
      <c r="D577" s="13" t="s">
        <v>21257</v>
      </c>
      <c r="E577" s="16" t="s">
        <v>913</v>
      </c>
      <c r="F577" s="13" t="s">
        <v>20334</v>
      </c>
      <c r="G577" s="14" t="n">
        <f aca="false">COUNTIFS(カード一覧!$G$2:$G$3170,"*医学各論 "&amp;D577&amp;"（*",カード一覧!$N$2:$N$3170,"&lt;&gt;retired")</f>
        <v>2</v>
      </c>
      <c r="H577" s="14" t="str">
        <f aca="false">IF(G577&gt;0,"あり","なし")</f>
        <v>あり</v>
      </c>
    </row>
    <row r="578" customFormat="false" ht="15" hidden="false" customHeight="false" outlineLevel="0" collapsed="false">
      <c r="A578" s="13" t="s">
        <v>28</v>
      </c>
      <c r="B578" s="16" t="s">
        <v>29</v>
      </c>
      <c r="C578" s="16" t="s">
        <v>21249</v>
      </c>
      <c r="D578" s="13" t="s">
        <v>21258</v>
      </c>
      <c r="E578" s="16" t="s">
        <v>21259</v>
      </c>
      <c r="F578" s="13" t="s">
        <v>20334</v>
      </c>
      <c r="G578" s="14" t="n">
        <f aca="false">COUNTIFS(カード一覧!$G$2:$G$3170,"*医学各論 "&amp;D578&amp;"（*",カード一覧!$N$2:$N$3170,"&lt;&gt;retired")</f>
        <v>7</v>
      </c>
      <c r="H578" s="14" t="str">
        <f aca="false">IF(G578&gt;0,"あり","なし")</f>
        <v>あり</v>
      </c>
    </row>
    <row r="579" customFormat="false" ht="15" hidden="false" customHeight="false" outlineLevel="0" collapsed="false">
      <c r="A579" s="13" t="s">
        <v>28</v>
      </c>
      <c r="B579" s="16" t="s">
        <v>29</v>
      </c>
      <c r="C579" s="16" t="s">
        <v>21249</v>
      </c>
      <c r="D579" s="13" t="s">
        <v>21260</v>
      </c>
      <c r="E579" s="16" t="s">
        <v>21261</v>
      </c>
      <c r="F579" s="13" t="s">
        <v>20334</v>
      </c>
      <c r="G579" s="14" t="n">
        <f aca="false">COUNTIFS(カード一覧!$G$2:$G$3170,"*医学各論 "&amp;D579&amp;"（*",カード一覧!$N$2:$N$3170,"&lt;&gt;retired")</f>
        <v>0</v>
      </c>
      <c r="H579" s="14" t="str">
        <f aca="false">IF(G579&gt;0,"あり","なし")</f>
        <v>なし</v>
      </c>
    </row>
    <row r="580" customFormat="false" ht="15" hidden="false" customHeight="false" outlineLevel="0" collapsed="false">
      <c r="A580" s="13" t="s">
        <v>28</v>
      </c>
      <c r="B580" s="16" t="s">
        <v>29</v>
      </c>
      <c r="C580" s="16" t="s">
        <v>21249</v>
      </c>
      <c r="D580" s="13" t="s">
        <v>21262</v>
      </c>
      <c r="E580" s="16" t="s">
        <v>1076</v>
      </c>
      <c r="F580" s="13" t="s">
        <v>20334</v>
      </c>
      <c r="G580" s="14" t="n">
        <f aca="false">COUNTIFS(カード一覧!$G$2:$G$3170,"*医学各論 "&amp;D580&amp;"（*",カード一覧!$N$2:$N$3170,"&lt;&gt;retired")</f>
        <v>5</v>
      </c>
      <c r="H580" s="14" t="str">
        <f aca="false">IF(G580&gt;0,"あり","なし")</f>
        <v>あり</v>
      </c>
    </row>
    <row r="581" customFormat="false" ht="15" hidden="false" customHeight="false" outlineLevel="0" collapsed="false">
      <c r="A581" s="13" t="s">
        <v>28</v>
      </c>
      <c r="B581" s="16" t="s">
        <v>29</v>
      </c>
      <c r="C581" s="16" t="s">
        <v>21249</v>
      </c>
      <c r="D581" s="13" t="s">
        <v>21263</v>
      </c>
      <c r="E581" s="16" t="s">
        <v>1096</v>
      </c>
      <c r="F581" s="13" t="s">
        <v>20334</v>
      </c>
      <c r="G581" s="14" t="n">
        <f aca="false">COUNTIFS(カード一覧!$G$2:$G$3170,"*医学各論 "&amp;D581&amp;"（*",カード一覧!$N$2:$N$3170,"&lt;&gt;retired")</f>
        <v>5</v>
      </c>
      <c r="H581" s="14" t="str">
        <f aca="false">IF(G581&gt;0,"あり","なし")</f>
        <v>あり</v>
      </c>
    </row>
    <row r="582" customFormat="false" ht="15" hidden="false" customHeight="false" outlineLevel="0" collapsed="false">
      <c r="A582" s="13" t="s">
        <v>28</v>
      </c>
      <c r="B582" s="16" t="s">
        <v>29</v>
      </c>
      <c r="C582" s="16" t="s">
        <v>21249</v>
      </c>
      <c r="D582" s="13" t="s">
        <v>21264</v>
      </c>
      <c r="E582" s="16" t="s">
        <v>916</v>
      </c>
      <c r="F582" s="13" t="s">
        <v>20334</v>
      </c>
      <c r="G582" s="14" t="n">
        <f aca="false">COUNTIFS(カード一覧!$G$2:$G$3170,"*医学各論 "&amp;D582&amp;"（*",カード一覧!$N$2:$N$3170,"&lt;&gt;retired")</f>
        <v>29</v>
      </c>
      <c r="H582" s="14" t="str">
        <f aca="false">IF(G582&gt;0,"あり","なし")</f>
        <v>あり</v>
      </c>
    </row>
    <row r="583" customFormat="false" ht="15" hidden="false" customHeight="false" outlineLevel="0" collapsed="false">
      <c r="A583" s="13" t="s">
        <v>28</v>
      </c>
      <c r="B583" s="16" t="s">
        <v>29</v>
      </c>
      <c r="C583" s="16" t="s">
        <v>21249</v>
      </c>
      <c r="D583" s="13" t="s">
        <v>21265</v>
      </c>
      <c r="E583" s="16" t="s">
        <v>21266</v>
      </c>
      <c r="F583" s="13" t="s">
        <v>20340</v>
      </c>
      <c r="G583" s="14" t="n">
        <f aca="false">COUNTIFS(カード一覧!$G$2:$G$3170,"*医学各論 "&amp;D583&amp;"（*",カード一覧!$N$2:$N$3170,"&lt;&gt;retired")</f>
        <v>0</v>
      </c>
      <c r="H583" s="14" t="str">
        <f aca="false">IF(G583&gt;0,"あり","なし")</f>
        <v>なし</v>
      </c>
    </row>
    <row r="584" customFormat="false" ht="15" hidden="false" customHeight="false" outlineLevel="0" collapsed="false">
      <c r="A584" s="13" t="s">
        <v>28</v>
      </c>
      <c r="B584" s="16" t="s">
        <v>29</v>
      </c>
      <c r="C584" s="16" t="s">
        <v>21249</v>
      </c>
      <c r="D584" s="13" t="s">
        <v>21267</v>
      </c>
      <c r="E584" s="16" t="s">
        <v>21268</v>
      </c>
      <c r="F584" s="13" t="s">
        <v>20340</v>
      </c>
      <c r="G584" s="14" t="n">
        <f aca="false">COUNTIFS(カード一覧!$G$2:$G$3170,"*医学各論 "&amp;D584&amp;"（*",カード一覧!$N$2:$N$3170,"&lt;&gt;retired")</f>
        <v>0</v>
      </c>
      <c r="H584" s="14" t="str">
        <f aca="false">IF(G584&gt;0,"あり","なし")</f>
        <v>なし</v>
      </c>
    </row>
    <row r="585" customFormat="false" ht="15" hidden="false" customHeight="false" outlineLevel="0" collapsed="false">
      <c r="A585" s="13" t="s">
        <v>28</v>
      </c>
      <c r="B585" s="16" t="s">
        <v>29</v>
      </c>
      <c r="C585" s="16" t="s">
        <v>21269</v>
      </c>
      <c r="D585" s="13" t="s">
        <v>21270</v>
      </c>
      <c r="E585" s="16" t="s">
        <v>21271</v>
      </c>
      <c r="F585" s="13" t="s">
        <v>20334</v>
      </c>
      <c r="G585" s="14" t="n">
        <f aca="false">COUNTIFS(カード一覧!$G$2:$G$3170,"*医学各論 "&amp;D585&amp;"（*",カード一覧!$N$2:$N$3170,"&lt;&gt;retired")</f>
        <v>9</v>
      </c>
      <c r="H585" s="14" t="str">
        <f aca="false">IF(G585&gt;0,"あり","なし")</f>
        <v>あり</v>
      </c>
    </row>
    <row r="586" customFormat="false" ht="15" hidden="false" customHeight="false" outlineLevel="0" collapsed="false">
      <c r="A586" s="13" t="s">
        <v>28</v>
      </c>
      <c r="B586" s="16" t="s">
        <v>29</v>
      </c>
      <c r="C586" s="16" t="s">
        <v>21269</v>
      </c>
      <c r="D586" s="13" t="s">
        <v>21272</v>
      </c>
      <c r="E586" s="16" t="s">
        <v>1205</v>
      </c>
      <c r="F586" s="13" t="s">
        <v>20334</v>
      </c>
      <c r="G586" s="14" t="n">
        <f aca="false">COUNTIFS(カード一覧!$G$2:$G$3170,"*医学各論 "&amp;D586&amp;"（*",カード一覧!$N$2:$N$3170,"&lt;&gt;retired")</f>
        <v>10</v>
      </c>
      <c r="H586" s="14" t="str">
        <f aca="false">IF(G586&gt;0,"あり","なし")</f>
        <v>あり</v>
      </c>
    </row>
    <row r="587" customFormat="false" ht="15" hidden="false" customHeight="false" outlineLevel="0" collapsed="false">
      <c r="A587" s="13" t="s">
        <v>28</v>
      </c>
      <c r="B587" s="16" t="s">
        <v>29</v>
      </c>
      <c r="C587" s="16" t="s">
        <v>21269</v>
      </c>
      <c r="D587" s="13" t="s">
        <v>21273</v>
      </c>
      <c r="E587" s="16" t="s">
        <v>21274</v>
      </c>
      <c r="F587" s="13" t="s">
        <v>20340</v>
      </c>
      <c r="G587" s="14" t="n">
        <f aca="false">COUNTIFS(カード一覧!$G$2:$G$3170,"*医学各論 "&amp;D587&amp;"（*",カード一覧!$N$2:$N$3170,"&lt;&gt;retired")</f>
        <v>3</v>
      </c>
      <c r="H587" s="14" t="str">
        <f aca="false">IF(G587&gt;0,"あり","なし")</f>
        <v>あり</v>
      </c>
    </row>
    <row r="588" customFormat="false" ht="15" hidden="false" customHeight="false" outlineLevel="0" collapsed="false">
      <c r="A588" s="13" t="s">
        <v>28</v>
      </c>
      <c r="B588" s="16" t="s">
        <v>29</v>
      </c>
      <c r="C588" s="16" t="s">
        <v>21269</v>
      </c>
      <c r="D588" s="13" t="s">
        <v>21275</v>
      </c>
      <c r="E588" s="16" t="s">
        <v>1393</v>
      </c>
      <c r="F588" s="13" t="s">
        <v>20334</v>
      </c>
      <c r="G588" s="14" t="n">
        <f aca="false">COUNTIFS(カード一覧!$G$2:$G$3170,"*医学各論 "&amp;D588&amp;"（*",カード一覧!$N$2:$N$3170,"&lt;&gt;retired")</f>
        <v>9</v>
      </c>
      <c r="H588" s="14" t="str">
        <f aca="false">IF(G588&gt;0,"あり","なし")</f>
        <v>あり</v>
      </c>
    </row>
    <row r="589" customFormat="false" ht="15" hidden="false" customHeight="false" outlineLevel="0" collapsed="false">
      <c r="A589" s="13" t="s">
        <v>28</v>
      </c>
      <c r="B589" s="16" t="s">
        <v>29</v>
      </c>
      <c r="C589" s="16" t="s">
        <v>21269</v>
      </c>
      <c r="D589" s="13" t="s">
        <v>21276</v>
      </c>
      <c r="E589" s="16" t="s">
        <v>21277</v>
      </c>
      <c r="F589" s="13" t="s">
        <v>20334</v>
      </c>
      <c r="G589" s="14" t="n">
        <f aca="false">COUNTIFS(カード一覧!$G$2:$G$3170,"*医学各論 "&amp;D589&amp;"（*",カード一覧!$N$2:$N$3170,"&lt;&gt;retired")</f>
        <v>0</v>
      </c>
      <c r="H589" s="14" t="str">
        <f aca="false">IF(G589&gt;0,"あり","なし")</f>
        <v>なし</v>
      </c>
    </row>
    <row r="590" customFormat="false" ht="15" hidden="false" customHeight="false" outlineLevel="0" collapsed="false">
      <c r="A590" s="13" t="s">
        <v>28</v>
      </c>
      <c r="B590" s="16" t="s">
        <v>29</v>
      </c>
      <c r="C590" s="16" t="s">
        <v>21269</v>
      </c>
      <c r="D590" s="13" t="s">
        <v>21278</v>
      </c>
      <c r="E590" s="16" t="s">
        <v>21279</v>
      </c>
      <c r="F590" s="13" t="s">
        <v>20334</v>
      </c>
      <c r="G590" s="14" t="n">
        <f aca="false">COUNTIFS(カード一覧!$G$2:$G$3170,"*医学各論 "&amp;D590&amp;"（*",カード一覧!$N$2:$N$3170,"&lt;&gt;retired")</f>
        <v>5</v>
      </c>
      <c r="H590" s="14" t="str">
        <f aca="false">IF(G590&gt;0,"あり","なし")</f>
        <v>あり</v>
      </c>
    </row>
    <row r="591" customFormat="false" ht="15" hidden="false" customHeight="false" outlineLevel="0" collapsed="false">
      <c r="A591" s="13" t="s">
        <v>28</v>
      </c>
      <c r="B591" s="16" t="s">
        <v>29</v>
      </c>
      <c r="C591" s="16" t="s">
        <v>21269</v>
      </c>
      <c r="D591" s="13" t="s">
        <v>21280</v>
      </c>
      <c r="E591" s="15" t="s">
        <v>21281</v>
      </c>
      <c r="F591" s="13" t="s">
        <v>20334</v>
      </c>
      <c r="G591" s="14" t="n">
        <f aca="false">COUNTIFS(カード一覧!$G$2:$G$3170,"*医学各論 "&amp;D591&amp;"（*",カード一覧!$N$2:$N$3170,"&lt;&gt;retired")</f>
        <v>9</v>
      </c>
      <c r="H591" s="14" t="str">
        <f aca="false">IF(G591&gt;0,"あり","なし")</f>
        <v>あり</v>
      </c>
    </row>
    <row r="592" customFormat="false" ht="15" hidden="false" customHeight="false" outlineLevel="0" collapsed="false">
      <c r="A592" s="13" t="s">
        <v>28</v>
      </c>
      <c r="B592" s="16" t="s">
        <v>29</v>
      </c>
      <c r="C592" s="16" t="s">
        <v>21269</v>
      </c>
      <c r="D592" s="13" t="s">
        <v>21282</v>
      </c>
      <c r="E592" s="16" t="s">
        <v>21283</v>
      </c>
      <c r="F592" s="13" t="s">
        <v>20334</v>
      </c>
      <c r="G592" s="14" t="n">
        <f aca="false">COUNTIFS(カード一覧!$G$2:$G$3170,"*医学各論 "&amp;D592&amp;"（*",カード一覧!$N$2:$N$3170,"&lt;&gt;retired")</f>
        <v>10</v>
      </c>
      <c r="H592" s="14" t="str">
        <f aca="false">IF(G592&gt;0,"あり","なし")</f>
        <v>あり</v>
      </c>
    </row>
    <row r="593" customFormat="false" ht="15" hidden="false" customHeight="false" outlineLevel="0" collapsed="false">
      <c r="A593" s="13" t="s">
        <v>28</v>
      </c>
      <c r="B593" s="16" t="s">
        <v>29</v>
      </c>
      <c r="C593" s="16" t="s">
        <v>21269</v>
      </c>
      <c r="D593" s="13" t="s">
        <v>21284</v>
      </c>
      <c r="E593" s="16" t="s">
        <v>21285</v>
      </c>
      <c r="F593" s="13" t="s">
        <v>20363</v>
      </c>
      <c r="G593" s="14" t="n">
        <f aca="false">COUNTIFS(カード一覧!$G$2:$G$3170,"*医学各論 "&amp;D593&amp;"（*",カード一覧!$N$2:$N$3170,"&lt;&gt;retired")</f>
        <v>0</v>
      </c>
      <c r="H593" s="14" t="str">
        <f aca="false">IF(G593&gt;0,"あり","なし")</f>
        <v>なし</v>
      </c>
    </row>
    <row r="594" customFormat="false" ht="15" hidden="false" customHeight="false" outlineLevel="0" collapsed="false">
      <c r="A594" s="13" t="s">
        <v>28</v>
      </c>
      <c r="B594" s="16" t="s">
        <v>29</v>
      </c>
      <c r="C594" s="16" t="s">
        <v>21269</v>
      </c>
      <c r="D594" s="13" t="s">
        <v>21286</v>
      </c>
      <c r="E594" s="16" t="s">
        <v>21287</v>
      </c>
      <c r="F594" s="13" t="s">
        <v>20363</v>
      </c>
      <c r="G594" s="14" t="n">
        <f aca="false">COUNTIFS(カード一覧!$G$2:$G$3170,"*医学各論 "&amp;D594&amp;"（*",カード一覧!$N$2:$N$3170,"&lt;&gt;retired")</f>
        <v>0</v>
      </c>
      <c r="H594" s="14" t="str">
        <f aca="false">IF(G594&gt;0,"あり","なし")</f>
        <v>なし</v>
      </c>
    </row>
    <row r="595" customFormat="false" ht="15" hidden="false" customHeight="false" outlineLevel="0" collapsed="false">
      <c r="A595" s="13" t="s">
        <v>28</v>
      </c>
      <c r="B595" s="16" t="s">
        <v>29</v>
      </c>
      <c r="C595" s="16" t="s">
        <v>21269</v>
      </c>
      <c r="D595" s="13" t="s">
        <v>21288</v>
      </c>
      <c r="E595" s="16" t="s">
        <v>21289</v>
      </c>
      <c r="F595" s="13" t="s">
        <v>20334</v>
      </c>
      <c r="G595" s="14" t="n">
        <f aca="false">COUNTIFS(カード一覧!$G$2:$G$3170,"*医学各論 "&amp;D595&amp;"（*",カード一覧!$N$2:$N$3170,"&lt;&gt;retired")</f>
        <v>7</v>
      </c>
      <c r="H595" s="14" t="str">
        <f aca="false">IF(G595&gt;0,"あり","なし")</f>
        <v>あり</v>
      </c>
    </row>
    <row r="596" customFormat="false" ht="15" hidden="false" customHeight="false" outlineLevel="0" collapsed="false">
      <c r="A596" s="13" t="s">
        <v>28</v>
      </c>
      <c r="B596" s="16" t="s">
        <v>29</v>
      </c>
      <c r="C596" s="16" t="s">
        <v>21269</v>
      </c>
      <c r="D596" s="13" t="s">
        <v>21290</v>
      </c>
      <c r="E596" s="16" t="s">
        <v>21291</v>
      </c>
      <c r="F596" s="13" t="s">
        <v>20334</v>
      </c>
      <c r="G596" s="14" t="n">
        <f aca="false">COUNTIFS(カード一覧!$G$2:$G$3170,"*医学各論 "&amp;D596&amp;"（*",カード一覧!$N$2:$N$3170,"&lt;&gt;retired")</f>
        <v>11</v>
      </c>
      <c r="H596" s="14" t="str">
        <f aca="false">IF(G596&gt;0,"あり","なし")</f>
        <v>あり</v>
      </c>
    </row>
    <row r="597" customFormat="false" ht="15" hidden="false" customHeight="false" outlineLevel="0" collapsed="false">
      <c r="A597" s="13" t="s">
        <v>28</v>
      </c>
      <c r="B597" s="16" t="s">
        <v>29</v>
      </c>
      <c r="C597" s="16" t="s">
        <v>21269</v>
      </c>
      <c r="D597" s="13" t="s">
        <v>21292</v>
      </c>
      <c r="E597" s="16" t="s">
        <v>21293</v>
      </c>
      <c r="F597" s="13" t="s">
        <v>20363</v>
      </c>
      <c r="G597" s="14" t="n">
        <f aca="false">COUNTIFS(カード一覧!$G$2:$G$3170,"*医学各論 "&amp;D597&amp;"（*",カード一覧!$N$2:$N$3170,"&lt;&gt;retired")</f>
        <v>0</v>
      </c>
      <c r="H597" s="14" t="str">
        <f aca="false">IF(G597&gt;0,"あり","なし")</f>
        <v>なし</v>
      </c>
    </row>
    <row r="598" customFormat="false" ht="15" hidden="false" customHeight="false" outlineLevel="0" collapsed="false">
      <c r="A598" s="13" t="s">
        <v>28</v>
      </c>
      <c r="B598" s="16" t="s">
        <v>29</v>
      </c>
      <c r="C598" s="16" t="s">
        <v>21294</v>
      </c>
      <c r="D598" s="13" t="s">
        <v>21295</v>
      </c>
      <c r="E598" s="16" t="s">
        <v>21296</v>
      </c>
      <c r="F598" s="13" t="s">
        <v>20340</v>
      </c>
      <c r="G598" s="14" t="n">
        <f aca="false">COUNTIFS(カード一覧!$G$2:$G$3170,"*医学各論 "&amp;D598&amp;"（*",カード一覧!$N$2:$N$3170,"&lt;&gt;retired")</f>
        <v>0</v>
      </c>
      <c r="H598" s="14" t="str">
        <f aca="false">IF(G598&gt;0,"あり","なし")</f>
        <v>なし</v>
      </c>
    </row>
    <row r="599" customFormat="false" ht="15" hidden="false" customHeight="false" outlineLevel="0" collapsed="false">
      <c r="A599" s="13" t="s">
        <v>28</v>
      </c>
      <c r="B599" s="16" t="s">
        <v>29</v>
      </c>
      <c r="C599" s="16" t="s">
        <v>21294</v>
      </c>
      <c r="D599" s="13" t="s">
        <v>21297</v>
      </c>
      <c r="E599" s="16" t="s">
        <v>21298</v>
      </c>
      <c r="F599" s="13" t="s">
        <v>20334</v>
      </c>
      <c r="G599" s="14" t="n">
        <f aca="false">COUNTIFS(カード一覧!$G$2:$G$3170,"*医学各論 "&amp;D599&amp;"（*",カード一覧!$N$2:$N$3170,"&lt;&gt;retired")</f>
        <v>0</v>
      </c>
      <c r="H599" s="14" t="str">
        <f aca="false">IF(G599&gt;0,"あり","なし")</f>
        <v>なし</v>
      </c>
    </row>
    <row r="600" customFormat="false" ht="15" hidden="false" customHeight="false" outlineLevel="0" collapsed="false">
      <c r="A600" s="13" t="s">
        <v>28</v>
      </c>
      <c r="B600" s="16" t="s">
        <v>29</v>
      </c>
      <c r="C600" s="16" t="s">
        <v>21294</v>
      </c>
      <c r="D600" s="13" t="s">
        <v>21299</v>
      </c>
      <c r="E600" s="16" t="s">
        <v>21300</v>
      </c>
      <c r="F600" s="13" t="s">
        <v>20334</v>
      </c>
      <c r="G600" s="14" t="n">
        <f aca="false">COUNTIFS(カード一覧!$G$2:$G$3170,"*医学各論 "&amp;D600&amp;"（*",カード一覧!$N$2:$N$3170,"&lt;&gt;retired")</f>
        <v>12</v>
      </c>
      <c r="H600" s="14" t="str">
        <f aca="false">IF(G600&gt;0,"あり","なし")</f>
        <v>あり</v>
      </c>
    </row>
    <row r="601" customFormat="false" ht="15" hidden="false" customHeight="false" outlineLevel="0" collapsed="false">
      <c r="A601" s="13" t="s">
        <v>28</v>
      </c>
      <c r="B601" s="16" t="s">
        <v>29</v>
      </c>
      <c r="C601" s="16" t="s">
        <v>21294</v>
      </c>
      <c r="D601" s="13" t="s">
        <v>21301</v>
      </c>
      <c r="E601" s="16" t="s">
        <v>21302</v>
      </c>
      <c r="F601" s="13" t="s">
        <v>20340</v>
      </c>
      <c r="G601" s="14" t="n">
        <f aca="false">COUNTIFS(カード一覧!$G$2:$G$3170,"*医学各論 "&amp;D601&amp;"（*",カード一覧!$N$2:$N$3170,"&lt;&gt;retired")</f>
        <v>0</v>
      </c>
      <c r="H601" s="14" t="str">
        <f aca="false">IF(G601&gt;0,"あり","なし")</f>
        <v>なし</v>
      </c>
    </row>
    <row r="602" customFormat="false" ht="15" hidden="false" customHeight="false" outlineLevel="0" collapsed="false">
      <c r="A602" s="13" t="s">
        <v>28</v>
      </c>
      <c r="B602" s="16" t="s">
        <v>29</v>
      </c>
      <c r="C602" s="16" t="s">
        <v>21294</v>
      </c>
      <c r="D602" s="13" t="s">
        <v>21303</v>
      </c>
      <c r="E602" s="16" t="s">
        <v>1461</v>
      </c>
      <c r="F602" s="13" t="s">
        <v>20334</v>
      </c>
      <c r="G602" s="14" t="n">
        <f aca="false">COUNTIFS(カード一覧!$G$2:$G$3170,"*医学各論 "&amp;D602&amp;"（*",カード一覧!$N$2:$N$3170,"&lt;&gt;retired")</f>
        <v>1</v>
      </c>
      <c r="H602" s="14" t="str">
        <f aca="false">IF(G602&gt;0,"あり","なし")</f>
        <v>あり</v>
      </c>
    </row>
    <row r="603" customFormat="false" ht="15" hidden="false" customHeight="false" outlineLevel="0" collapsed="false">
      <c r="A603" s="13" t="s">
        <v>28</v>
      </c>
      <c r="B603" s="16" t="s">
        <v>29</v>
      </c>
      <c r="C603" s="16" t="s">
        <v>21294</v>
      </c>
      <c r="D603" s="13" t="s">
        <v>21304</v>
      </c>
      <c r="E603" s="16" t="s">
        <v>21305</v>
      </c>
      <c r="F603" s="13" t="s">
        <v>20340</v>
      </c>
      <c r="G603" s="14" t="n">
        <f aca="false">COUNTIFS(カード一覧!$G$2:$G$3170,"*医学各論 "&amp;D603&amp;"（*",カード一覧!$N$2:$N$3170,"&lt;&gt;retired")</f>
        <v>0</v>
      </c>
      <c r="H603" s="14" t="str">
        <f aca="false">IF(G603&gt;0,"あり","なし")</f>
        <v>なし</v>
      </c>
    </row>
    <row r="604" customFormat="false" ht="15" hidden="false" customHeight="false" outlineLevel="0" collapsed="false">
      <c r="A604" s="13" t="s">
        <v>28</v>
      </c>
      <c r="B604" s="16" t="s">
        <v>29</v>
      </c>
      <c r="C604" s="16" t="s">
        <v>21306</v>
      </c>
      <c r="D604" s="13" t="s">
        <v>21307</v>
      </c>
      <c r="E604" s="16" t="s">
        <v>21308</v>
      </c>
      <c r="F604" s="13" t="s">
        <v>20340</v>
      </c>
      <c r="G604" s="14" t="n">
        <f aca="false">COUNTIFS(カード一覧!$G$2:$G$3170,"*医学各論 "&amp;D604&amp;"（*",カード一覧!$N$2:$N$3170,"&lt;&gt;retired")</f>
        <v>4</v>
      </c>
      <c r="H604" s="14" t="str">
        <f aca="false">IF(G604&gt;0,"あり","なし")</f>
        <v>あり</v>
      </c>
    </row>
    <row r="605" customFormat="false" ht="29.85" hidden="false" customHeight="false" outlineLevel="0" collapsed="false">
      <c r="A605" s="13" t="s">
        <v>28</v>
      </c>
      <c r="B605" s="16" t="s">
        <v>29</v>
      </c>
      <c r="C605" s="16" t="s">
        <v>21306</v>
      </c>
      <c r="D605" s="13" t="s">
        <v>21309</v>
      </c>
      <c r="E605" s="16" t="s">
        <v>21310</v>
      </c>
      <c r="F605" s="13" t="s">
        <v>20340</v>
      </c>
      <c r="G605" s="14" t="n">
        <f aca="false">COUNTIFS(カード一覧!$G$2:$G$3170,"*医学各論 "&amp;D605&amp;"（*",カード一覧!$N$2:$N$3170,"&lt;&gt;retired")</f>
        <v>9</v>
      </c>
      <c r="H605" s="14" t="str">
        <f aca="false">IF(G605&gt;0,"あり","なし")</f>
        <v>あり</v>
      </c>
    </row>
    <row r="606" customFormat="false" ht="15" hidden="false" customHeight="false" outlineLevel="0" collapsed="false">
      <c r="A606" s="13" t="s">
        <v>28</v>
      </c>
      <c r="B606" s="16" t="s">
        <v>29</v>
      </c>
      <c r="C606" s="16" t="s">
        <v>21306</v>
      </c>
      <c r="D606" s="13" t="s">
        <v>21311</v>
      </c>
      <c r="E606" s="16" t="s">
        <v>21312</v>
      </c>
      <c r="F606" s="13" t="s">
        <v>20363</v>
      </c>
      <c r="G606" s="14" t="n">
        <f aca="false">COUNTIFS(カード一覧!$G$2:$G$3170,"*医学各論 "&amp;D606&amp;"（*",カード一覧!$N$2:$N$3170,"&lt;&gt;retired")</f>
        <v>0</v>
      </c>
      <c r="H606" s="14" t="str">
        <f aca="false">IF(G606&gt;0,"あり","なし")</f>
        <v>なし</v>
      </c>
    </row>
    <row r="607" customFormat="false" ht="15" hidden="false" customHeight="false" outlineLevel="0" collapsed="false">
      <c r="A607" s="13" t="s">
        <v>28</v>
      </c>
      <c r="B607" s="16" t="s">
        <v>29</v>
      </c>
      <c r="C607" s="16" t="s">
        <v>21306</v>
      </c>
      <c r="D607" s="13" t="s">
        <v>21313</v>
      </c>
      <c r="E607" s="16" t="s">
        <v>12686</v>
      </c>
      <c r="F607" s="13" t="s">
        <v>20340</v>
      </c>
      <c r="G607" s="14" t="n">
        <f aca="false">COUNTIFS(カード一覧!$G$2:$G$3170,"*医学各論 "&amp;D607&amp;"（*",カード一覧!$N$2:$N$3170,"&lt;&gt;retired")</f>
        <v>0</v>
      </c>
      <c r="H607" s="14" t="str">
        <f aca="false">IF(G607&gt;0,"あり","なし")</f>
        <v>なし</v>
      </c>
    </row>
    <row r="608" customFormat="false" ht="15" hidden="false" customHeight="false" outlineLevel="0" collapsed="false">
      <c r="A608" s="13" t="s">
        <v>28</v>
      </c>
      <c r="B608" s="16" t="s">
        <v>29</v>
      </c>
      <c r="C608" s="16" t="s">
        <v>21306</v>
      </c>
      <c r="D608" s="13" t="s">
        <v>21314</v>
      </c>
      <c r="E608" s="16" t="s">
        <v>21315</v>
      </c>
      <c r="F608" s="13" t="s">
        <v>20340</v>
      </c>
      <c r="G608" s="14" t="n">
        <f aca="false">COUNTIFS(カード一覧!$G$2:$G$3170,"*医学各論 "&amp;D608&amp;"（*",カード一覧!$N$2:$N$3170,"&lt;&gt;retired")</f>
        <v>9</v>
      </c>
      <c r="H608" s="14" t="str">
        <f aca="false">IF(G608&gt;0,"あり","なし")</f>
        <v>あり</v>
      </c>
    </row>
    <row r="609" customFormat="false" ht="15" hidden="false" customHeight="false" outlineLevel="0" collapsed="false">
      <c r="A609" s="13" t="s">
        <v>28</v>
      </c>
      <c r="B609" s="16" t="s">
        <v>29</v>
      </c>
      <c r="C609" s="16" t="s">
        <v>21306</v>
      </c>
      <c r="D609" s="13" t="s">
        <v>21316</v>
      </c>
      <c r="E609" s="16" t="s">
        <v>21317</v>
      </c>
      <c r="F609" s="13" t="s">
        <v>20340</v>
      </c>
      <c r="G609" s="14" t="n">
        <f aca="false">COUNTIFS(カード一覧!$G$2:$G$3170,"*医学各論 "&amp;D609&amp;"（*",カード一覧!$N$2:$N$3170,"&lt;&gt;retired")</f>
        <v>4</v>
      </c>
      <c r="H609" s="14" t="str">
        <f aca="false">IF(G609&gt;0,"あり","なし")</f>
        <v>あり</v>
      </c>
    </row>
    <row r="610" customFormat="false" ht="15" hidden="false" customHeight="false" outlineLevel="0" collapsed="false">
      <c r="A610" s="13" t="s">
        <v>28</v>
      </c>
      <c r="B610" s="16" t="s">
        <v>29</v>
      </c>
      <c r="C610" s="16" t="s">
        <v>21306</v>
      </c>
      <c r="D610" s="13" t="s">
        <v>21318</v>
      </c>
      <c r="E610" s="16" t="s">
        <v>9120</v>
      </c>
      <c r="F610" s="13" t="s">
        <v>20363</v>
      </c>
      <c r="G610" s="14" t="n">
        <f aca="false">COUNTIFS(カード一覧!$G$2:$G$3170,"*医学各論 "&amp;D610&amp;"（*",カード一覧!$N$2:$N$3170,"&lt;&gt;retired")</f>
        <v>2</v>
      </c>
      <c r="H610" s="14" t="str">
        <f aca="false">IF(G610&gt;0,"あり","なし")</f>
        <v>あり</v>
      </c>
    </row>
    <row r="611" customFormat="false" ht="15" hidden="false" customHeight="false" outlineLevel="0" collapsed="false">
      <c r="A611" s="13" t="s">
        <v>28</v>
      </c>
      <c r="B611" s="16" t="s">
        <v>29</v>
      </c>
      <c r="C611" s="16" t="s">
        <v>21306</v>
      </c>
      <c r="D611" s="13" t="s">
        <v>21319</v>
      </c>
      <c r="E611" s="16" t="s">
        <v>21320</v>
      </c>
      <c r="F611" s="13" t="s">
        <v>20363</v>
      </c>
      <c r="G611" s="14" t="n">
        <f aca="false">COUNTIFS(カード一覧!$G$2:$G$3170,"*医学各論 "&amp;D611&amp;"（*",カード一覧!$N$2:$N$3170,"&lt;&gt;retired")</f>
        <v>0</v>
      </c>
      <c r="H611" s="14" t="str">
        <f aca="false">IF(G611&gt;0,"あり","なし")</f>
        <v>なし</v>
      </c>
    </row>
    <row r="612" customFormat="false" ht="29.85" hidden="false" customHeight="false" outlineLevel="0" collapsed="false">
      <c r="A612" s="13" t="s">
        <v>28</v>
      </c>
      <c r="B612" s="16" t="s">
        <v>29</v>
      </c>
      <c r="C612" s="16" t="s">
        <v>21306</v>
      </c>
      <c r="D612" s="13" t="s">
        <v>21321</v>
      </c>
      <c r="E612" s="16" t="s">
        <v>21322</v>
      </c>
      <c r="F612" s="13" t="s">
        <v>20334</v>
      </c>
      <c r="G612" s="14" t="n">
        <f aca="false">COUNTIFS(カード一覧!$G$2:$G$3170,"*医学各論 "&amp;D612&amp;"（*",カード一覧!$N$2:$N$3170,"&lt;&gt;retired")</f>
        <v>13</v>
      </c>
      <c r="H612" s="14" t="str">
        <f aca="false">IF(G612&gt;0,"あり","なし")</f>
        <v>あり</v>
      </c>
    </row>
    <row r="613" customFormat="false" ht="15" hidden="false" customHeight="false" outlineLevel="0" collapsed="false">
      <c r="A613" s="13" t="s">
        <v>28</v>
      </c>
      <c r="B613" s="16" t="s">
        <v>29</v>
      </c>
      <c r="C613" s="16" t="s">
        <v>21306</v>
      </c>
      <c r="D613" s="13" t="s">
        <v>21323</v>
      </c>
      <c r="E613" s="16" t="s">
        <v>21324</v>
      </c>
      <c r="F613" s="13" t="s">
        <v>20334</v>
      </c>
      <c r="G613" s="14" t="n">
        <f aca="false">COUNTIFS(カード一覧!$G$2:$G$3170,"*医学各論 "&amp;D613&amp;"（*",カード一覧!$N$2:$N$3170,"&lt;&gt;retired")</f>
        <v>0</v>
      </c>
      <c r="H613" s="14" t="str">
        <f aca="false">IF(G613&gt;0,"あり","なし")</f>
        <v>なし</v>
      </c>
    </row>
    <row r="614" customFormat="false" ht="15" hidden="false" customHeight="false" outlineLevel="0" collapsed="false">
      <c r="A614" s="13" t="s">
        <v>28</v>
      </c>
      <c r="B614" s="16" t="s">
        <v>29</v>
      </c>
      <c r="C614" s="16" t="s">
        <v>21306</v>
      </c>
      <c r="D614" s="13" t="s">
        <v>21325</v>
      </c>
      <c r="E614" s="16" t="s">
        <v>21326</v>
      </c>
      <c r="F614" s="13" t="s">
        <v>20363</v>
      </c>
      <c r="G614" s="14" t="n">
        <f aca="false">COUNTIFS(カード一覧!$G$2:$G$3170,"*医学各論 "&amp;D614&amp;"（*",カード一覧!$N$2:$N$3170,"&lt;&gt;retired")</f>
        <v>0</v>
      </c>
      <c r="H614" s="14" t="str">
        <f aca="false">IF(G614&gt;0,"あり","なし")</f>
        <v>なし</v>
      </c>
    </row>
    <row r="615" customFormat="false" ht="15" hidden="false" customHeight="false" outlineLevel="0" collapsed="false">
      <c r="A615" s="13" t="s">
        <v>28</v>
      </c>
      <c r="B615" s="16" t="s">
        <v>29</v>
      </c>
      <c r="C615" s="16" t="s">
        <v>21327</v>
      </c>
      <c r="D615" s="13" t="s">
        <v>21328</v>
      </c>
      <c r="E615" s="16" t="s">
        <v>21329</v>
      </c>
      <c r="F615" s="13" t="s">
        <v>20363</v>
      </c>
      <c r="G615" s="14" t="n">
        <f aca="false">COUNTIFS(カード一覧!$G$2:$G$3170,"*医学各論 "&amp;D615&amp;"（*",カード一覧!$N$2:$N$3170,"&lt;&gt;retired")</f>
        <v>0</v>
      </c>
      <c r="H615" s="14" t="str">
        <f aca="false">IF(G615&gt;0,"あり","なし")</f>
        <v>なし</v>
      </c>
    </row>
    <row r="616" customFormat="false" ht="15" hidden="false" customHeight="false" outlineLevel="0" collapsed="false">
      <c r="A616" s="13" t="s">
        <v>28</v>
      </c>
      <c r="B616" s="16" t="s">
        <v>29</v>
      </c>
      <c r="C616" s="16" t="s">
        <v>21327</v>
      </c>
      <c r="D616" s="13" t="s">
        <v>21330</v>
      </c>
      <c r="E616" s="16" t="s">
        <v>21331</v>
      </c>
      <c r="F616" s="13" t="s">
        <v>20334</v>
      </c>
      <c r="G616" s="14" t="n">
        <f aca="false">COUNTIFS(カード一覧!$G$2:$G$3170,"*医学各論 "&amp;D616&amp;"（*",カード一覧!$N$2:$N$3170,"&lt;&gt;retired")</f>
        <v>9</v>
      </c>
      <c r="H616" s="14" t="str">
        <f aca="false">IF(G616&gt;0,"あり","なし")</f>
        <v>あり</v>
      </c>
    </row>
    <row r="617" customFormat="false" ht="15" hidden="false" customHeight="false" outlineLevel="0" collapsed="false">
      <c r="A617" s="13" t="s">
        <v>28</v>
      </c>
      <c r="B617" s="16" t="s">
        <v>29</v>
      </c>
      <c r="C617" s="16" t="s">
        <v>21327</v>
      </c>
      <c r="D617" s="13" t="s">
        <v>21332</v>
      </c>
      <c r="E617" s="16" t="s">
        <v>21333</v>
      </c>
      <c r="F617" s="13" t="s">
        <v>20334</v>
      </c>
      <c r="G617" s="14" t="n">
        <f aca="false">COUNTIFS(カード一覧!$G$2:$G$3170,"*医学各論 "&amp;D617&amp;"（*",カード一覧!$N$2:$N$3170,"&lt;&gt;retired")</f>
        <v>7</v>
      </c>
      <c r="H617" s="14" t="str">
        <f aca="false">IF(G617&gt;0,"あり","なし")</f>
        <v>あり</v>
      </c>
    </row>
    <row r="618" customFormat="false" ht="15" hidden="false" customHeight="false" outlineLevel="0" collapsed="false">
      <c r="A618" s="13" t="s">
        <v>28</v>
      </c>
      <c r="B618" s="16" t="s">
        <v>29</v>
      </c>
      <c r="C618" s="16" t="s">
        <v>21327</v>
      </c>
      <c r="D618" s="13" t="s">
        <v>21334</v>
      </c>
      <c r="E618" s="16" t="s">
        <v>21335</v>
      </c>
      <c r="F618" s="13" t="s">
        <v>20334</v>
      </c>
      <c r="G618" s="14" t="n">
        <f aca="false">COUNTIFS(カード一覧!$G$2:$G$3170,"*医学各論 "&amp;D618&amp;"（*",カード一覧!$N$2:$N$3170,"&lt;&gt;retired")</f>
        <v>7</v>
      </c>
      <c r="H618" s="14" t="str">
        <f aca="false">IF(G618&gt;0,"あり","なし")</f>
        <v>あり</v>
      </c>
    </row>
    <row r="619" customFormat="false" ht="15" hidden="false" customHeight="false" outlineLevel="0" collapsed="false">
      <c r="A619" s="13" t="s">
        <v>28</v>
      </c>
      <c r="B619" s="16" t="s">
        <v>29</v>
      </c>
      <c r="C619" s="16" t="s">
        <v>21327</v>
      </c>
      <c r="D619" s="13" t="s">
        <v>21336</v>
      </c>
      <c r="E619" s="16" t="s">
        <v>21337</v>
      </c>
      <c r="F619" s="13" t="s">
        <v>20334</v>
      </c>
      <c r="G619" s="14" t="n">
        <f aca="false">COUNTIFS(カード一覧!$G$2:$G$3170,"*医学各論 "&amp;D619&amp;"（*",カード一覧!$N$2:$N$3170,"&lt;&gt;retired")</f>
        <v>20</v>
      </c>
      <c r="H619" s="14" t="str">
        <f aca="false">IF(G619&gt;0,"あり","なし")</f>
        <v>あり</v>
      </c>
    </row>
    <row r="620" customFormat="false" ht="15" hidden="false" customHeight="false" outlineLevel="0" collapsed="false">
      <c r="A620" s="13" t="s">
        <v>28</v>
      </c>
      <c r="B620" s="16" t="s">
        <v>29</v>
      </c>
      <c r="C620" s="16" t="s">
        <v>21327</v>
      </c>
      <c r="D620" s="13" t="s">
        <v>21338</v>
      </c>
      <c r="E620" s="16" t="s">
        <v>21339</v>
      </c>
      <c r="F620" s="13" t="s">
        <v>20334</v>
      </c>
      <c r="G620" s="14" t="n">
        <f aca="false">COUNTIFS(カード一覧!$G$2:$G$3170,"*医学各論 "&amp;D620&amp;"（*",カード一覧!$N$2:$N$3170,"&lt;&gt;retired")</f>
        <v>5</v>
      </c>
      <c r="H620" s="14" t="str">
        <f aca="false">IF(G620&gt;0,"あり","なし")</f>
        <v>あり</v>
      </c>
    </row>
    <row r="621" customFormat="false" ht="15" hidden="false" customHeight="false" outlineLevel="0" collapsed="false">
      <c r="A621" s="13" t="s">
        <v>28</v>
      </c>
      <c r="B621" s="16" t="s">
        <v>29</v>
      </c>
      <c r="C621" s="16" t="s">
        <v>21327</v>
      </c>
      <c r="D621" s="13" t="s">
        <v>21340</v>
      </c>
      <c r="E621" s="16" t="s">
        <v>1795</v>
      </c>
      <c r="F621" s="13" t="s">
        <v>20334</v>
      </c>
      <c r="G621" s="14" t="n">
        <f aca="false">COUNTIFS(カード一覧!$G$2:$G$3170,"*医学各論 "&amp;D621&amp;"（*",カード一覧!$N$2:$N$3170,"&lt;&gt;retired")</f>
        <v>3</v>
      </c>
      <c r="H621" s="14" t="str">
        <f aca="false">IF(G621&gt;0,"あり","なし")</f>
        <v>あり</v>
      </c>
    </row>
    <row r="622" customFormat="false" ht="15" hidden="false" customHeight="false" outlineLevel="0" collapsed="false">
      <c r="A622" s="13" t="s">
        <v>28</v>
      </c>
      <c r="B622" s="16" t="s">
        <v>29</v>
      </c>
      <c r="C622" s="16" t="s">
        <v>21327</v>
      </c>
      <c r="D622" s="13" t="s">
        <v>21341</v>
      </c>
      <c r="E622" s="16" t="s">
        <v>21342</v>
      </c>
      <c r="F622" s="13" t="s">
        <v>20340</v>
      </c>
      <c r="G622" s="14" t="n">
        <f aca="false">COUNTIFS(カード一覧!$G$2:$G$3170,"*医学各論 "&amp;D622&amp;"（*",カード一覧!$N$2:$N$3170,"&lt;&gt;retired")</f>
        <v>5</v>
      </c>
      <c r="H622" s="14" t="str">
        <f aca="false">IF(G622&gt;0,"あり","なし")</f>
        <v>あり</v>
      </c>
    </row>
    <row r="623" customFormat="false" ht="15" hidden="false" customHeight="false" outlineLevel="0" collapsed="false">
      <c r="A623" s="13" t="s">
        <v>28</v>
      </c>
      <c r="B623" s="16" t="s">
        <v>29</v>
      </c>
      <c r="C623" s="16" t="s">
        <v>21327</v>
      </c>
      <c r="D623" s="13" t="s">
        <v>21343</v>
      </c>
      <c r="E623" s="16" t="s">
        <v>1823</v>
      </c>
      <c r="F623" s="13" t="s">
        <v>20340</v>
      </c>
      <c r="G623" s="14" t="n">
        <f aca="false">COUNTIFS(カード一覧!$G$2:$G$3170,"*医学各論 "&amp;D623&amp;"（*",カード一覧!$N$2:$N$3170,"&lt;&gt;retired")</f>
        <v>2</v>
      </c>
      <c r="H623" s="14" t="str">
        <f aca="false">IF(G623&gt;0,"あり","なし")</f>
        <v>あり</v>
      </c>
    </row>
    <row r="624" customFormat="false" ht="15" hidden="false" customHeight="false" outlineLevel="0" collapsed="false">
      <c r="A624" s="13" t="s">
        <v>28</v>
      </c>
      <c r="B624" s="16" t="s">
        <v>29</v>
      </c>
      <c r="C624" s="16" t="s">
        <v>21327</v>
      </c>
      <c r="D624" s="13" t="s">
        <v>21344</v>
      </c>
      <c r="E624" s="16" t="s">
        <v>1703</v>
      </c>
      <c r="F624" s="13" t="s">
        <v>20363</v>
      </c>
      <c r="G624" s="14" t="n">
        <f aca="false">COUNTIFS(カード一覧!$G$2:$G$3170,"*医学各論 "&amp;D624&amp;"（*",カード一覧!$N$2:$N$3170,"&lt;&gt;retired")</f>
        <v>2</v>
      </c>
      <c r="H624" s="14" t="str">
        <f aca="false">IF(G624&gt;0,"あり","なし")</f>
        <v>あり</v>
      </c>
    </row>
    <row r="625" customFormat="false" ht="15" hidden="false" customHeight="false" outlineLevel="0" collapsed="false">
      <c r="A625" s="13" t="s">
        <v>28</v>
      </c>
      <c r="B625" s="16" t="s">
        <v>29</v>
      </c>
      <c r="C625" s="16" t="s">
        <v>21327</v>
      </c>
      <c r="D625" s="13" t="s">
        <v>21345</v>
      </c>
      <c r="E625" s="16" t="s">
        <v>1579</v>
      </c>
      <c r="F625" s="13" t="s">
        <v>20334</v>
      </c>
      <c r="G625" s="14" t="n">
        <f aca="false">COUNTIFS(カード一覧!$G$2:$G$3170,"*医学各論 "&amp;D625&amp;"（*",カード一覧!$N$2:$N$3170,"&lt;&gt;retired")</f>
        <v>17</v>
      </c>
      <c r="H625" s="14" t="str">
        <f aca="false">IF(G625&gt;0,"あり","なし")</f>
        <v>あり</v>
      </c>
    </row>
    <row r="626" customFormat="false" ht="15" hidden="false" customHeight="false" outlineLevel="0" collapsed="false">
      <c r="A626" s="13" t="s">
        <v>28</v>
      </c>
      <c r="B626" s="16" t="s">
        <v>29</v>
      </c>
      <c r="C626" s="16" t="s">
        <v>21327</v>
      </c>
      <c r="D626" s="13" t="s">
        <v>21346</v>
      </c>
      <c r="E626" s="16" t="s">
        <v>21347</v>
      </c>
      <c r="F626" s="13" t="s">
        <v>20334</v>
      </c>
      <c r="G626" s="14" t="n">
        <f aca="false">COUNTIFS(カード一覧!$G$2:$G$3170,"*医学各論 "&amp;D626&amp;"（*",カード一覧!$N$2:$N$3170,"&lt;&gt;retired")</f>
        <v>0</v>
      </c>
      <c r="H626" s="14" t="str">
        <f aca="false">IF(G626&gt;0,"あり","なし")</f>
        <v>なし</v>
      </c>
    </row>
    <row r="627" customFormat="false" ht="15" hidden="false" customHeight="false" outlineLevel="0" collapsed="false">
      <c r="A627" s="13" t="s">
        <v>28</v>
      </c>
      <c r="B627" s="16" t="s">
        <v>29</v>
      </c>
      <c r="C627" s="16" t="s">
        <v>21327</v>
      </c>
      <c r="D627" s="13" t="s">
        <v>21348</v>
      </c>
      <c r="E627" s="16" t="s">
        <v>21349</v>
      </c>
      <c r="F627" s="13" t="s">
        <v>20334</v>
      </c>
      <c r="G627" s="14" t="n">
        <f aca="false">COUNTIFS(カード一覧!$G$2:$G$3170,"*医学各論 "&amp;D627&amp;"（*",カード一覧!$N$2:$N$3170,"&lt;&gt;retired")</f>
        <v>0</v>
      </c>
      <c r="H627" s="14" t="str">
        <f aca="false">IF(G627&gt;0,"あり","なし")</f>
        <v>なし</v>
      </c>
    </row>
    <row r="628" customFormat="false" ht="15" hidden="false" customHeight="false" outlineLevel="0" collapsed="false">
      <c r="A628" s="13" t="s">
        <v>28</v>
      </c>
      <c r="B628" s="16" t="s">
        <v>29</v>
      </c>
      <c r="C628" s="16" t="s">
        <v>21327</v>
      </c>
      <c r="D628" s="13" t="s">
        <v>21350</v>
      </c>
      <c r="E628" s="16" t="s">
        <v>21351</v>
      </c>
      <c r="F628" s="13" t="s">
        <v>20340</v>
      </c>
      <c r="G628" s="14" t="n">
        <f aca="false">COUNTIFS(カード一覧!$G$2:$G$3170,"*医学各論 "&amp;D628&amp;"（*",カード一覧!$N$2:$N$3170,"&lt;&gt;retired")</f>
        <v>0</v>
      </c>
      <c r="H628" s="14" t="str">
        <f aca="false">IF(G628&gt;0,"あり","なし")</f>
        <v>なし</v>
      </c>
    </row>
    <row r="629" customFormat="false" ht="15" hidden="false" customHeight="false" outlineLevel="0" collapsed="false">
      <c r="A629" s="13" t="s">
        <v>28</v>
      </c>
      <c r="B629" s="16" t="s">
        <v>29</v>
      </c>
      <c r="C629" s="16" t="s">
        <v>21327</v>
      </c>
      <c r="D629" s="13" t="s">
        <v>21352</v>
      </c>
      <c r="E629" s="16" t="s">
        <v>21353</v>
      </c>
      <c r="F629" s="13" t="s">
        <v>20334</v>
      </c>
      <c r="G629" s="14" t="n">
        <f aca="false">COUNTIFS(カード一覧!$G$2:$G$3170,"*医学各論 "&amp;D629&amp;"（*",カード一覧!$N$2:$N$3170,"&lt;&gt;retired")</f>
        <v>6</v>
      </c>
      <c r="H629" s="14" t="str">
        <f aca="false">IF(G629&gt;0,"あり","なし")</f>
        <v>あり</v>
      </c>
    </row>
    <row r="630" customFormat="false" ht="15" hidden="false" customHeight="false" outlineLevel="0" collapsed="false">
      <c r="A630" s="13" t="s">
        <v>28</v>
      </c>
      <c r="B630" s="16" t="s">
        <v>29</v>
      </c>
      <c r="C630" s="16" t="s">
        <v>21327</v>
      </c>
      <c r="D630" s="13" t="s">
        <v>21354</v>
      </c>
      <c r="E630" s="15" t="s">
        <v>21355</v>
      </c>
      <c r="F630" s="13" t="s">
        <v>20340</v>
      </c>
      <c r="G630" s="14" t="n">
        <f aca="false">COUNTIFS(カード一覧!$G$2:$G$3170,"*医学各論 "&amp;D630&amp;"（*",カード一覧!$N$2:$N$3170,"&lt;&gt;retired")</f>
        <v>2</v>
      </c>
      <c r="H630" s="14" t="str">
        <f aca="false">IF(G630&gt;0,"あり","なし")</f>
        <v>あり</v>
      </c>
    </row>
    <row r="631" customFormat="false" ht="15" hidden="false" customHeight="false" outlineLevel="0" collapsed="false">
      <c r="A631" s="13" t="s">
        <v>28</v>
      </c>
      <c r="B631" s="16" t="s">
        <v>29</v>
      </c>
      <c r="C631" s="16" t="s">
        <v>21327</v>
      </c>
      <c r="D631" s="13" t="s">
        <v>21356</v>
      </c>
      <c r="E631" s="16" t="s">
        <v>21357</v>
      </c>
      <c r="F631" s="13" t="s">
        <v>20334</v>
      </c>
      <c r="G631" s="14" t="n">
        <f aca="false">COUNTIFS(カード一覧!$G$2:$G$3170,"*医学各論 "&amp;D631&amp;"（*",カード一覧!$N$2:$N$3170,"&lt;&gt;retired")</f>
        <v>4</v>
      </c>
      <c r="H631" s="14" t="str">
        <f aca="false">IF(G631&gt;0,"あり","なし")</f>
        <v>あり</v>
      </c>
    </row>
    <row r="632" customFormat="false" ht="15" hidden="false" customHeight="false" outlineLevel="0" collapsed="false">
      <c r="A632" s="13" t="s">
        <v>28</v>
      </c>
      <c r="B632" s="16" t="s">
        <v>29</v>
      </c>
      <c r="C632" s="16" t="s">
        <v>21327</v>
      </c>
      <c r="D632" s="13" t="s">
        <v>21358</v>
      </c>
      <c r="E632" s="16" t="s">
        <v>21359</v>
      </c>
      <c r="F632" s="13" t="s">
        <v>20334</v>
      </c>
      <c r="G632" s="14" t="n">
        <f aca="false">COUNTIFS(カード一覧!$G$2:$G$3170,"*医学各論 "&amp;D632&amp;"（*",カード一覧!$N$2:$N$3170,"&lt;&gt;retired")</f>
        <v>13</v>
      </c>
      <c r="H632" s="14" t="str">
        <f aca="false">IF(G632&gt;0,"あり","なし")</f>
        <v>あり</v>
      </c>
    </row>
    <row r="633" customFormat="false" ht="15" hidden="false" customHeight="false" outlineLevel="0" collapsed="false">
      <c r="A633" s="13" t="s">
        <v>28</v>
      </c>
      <c r="B633" s="16" t="s">
        <v>29</v>
      </c>
      <c r="C633" s="16" t="s">
        <v>21327</v>
      </c>
      <c r="D633" s="13" t="s">
        <v>21360</v>
      </c>
      <c r="E633" s="16" t="s">
        <v>21361</v>
      </c>
      <c r="F633" s="13" t="s">
        <v>20334</v>
      </c>
      <c r="G633" s="14" t="n">
        <f aca="false">COUNTIFS(カード一覧!$G$2:$G$3170,"*医学各論 "&amp;D633&amp;"（*",カード一覧!$N$2:$N$3170,"&lt;&gt;retired")</f>
        <v>0</v>
      </c>
      <c r="H633" s="14" t="str">
        <f aca="false">IF(G633&gt;0,"あり","なし")</f>
        <v>なし</v>
      </c>
    </row>
    <row r="634" customFormat="false" ht="15" hidden="false" customHeight="false" outlineLevel="0" collapsed="false">
      <c r="A634" s="13" t="s">
        <v>28</v>
      </c>
      <c r="B634" s="16" t="s">
        <v>29</v>
      </c>
      <c r="C634" s="16" t="s">
        <v>21327</v>
      </c>
      <c r="D634" s="13" t="s">
        <v>21362</v>
      </c>
      <c r="E634" s="16" t="s">
        <v>21363</v>
      </c>
      <c r="F634" s="13" t="s">
        <v>20363</v>
      </c>
      <c r="G634" s="14" t="n">
        <f aca="false">COUNTIFS(カード一覧!$G$2:$G$3170,"*医学各論 "&amp;D634&amp;"（*",カード一覧!$N$2:$N$3170,"&lt;&gt;retired")</f>
        <v>2</v>
      </c>
      <c r="H634" s="14" t="str">
        <f aca="false">IF(G634&gt;0,"あり","なし")</f>
        <v>あり</v>
      </c>
    </row>
    <row r="635" customFormat="false" ht="15" hidden="false" customHeight="false" outlineLevel="0" collapsed="false">
      <c r="A635" s="13" t="s">
        <v>28</v>
      </c>
      <c r="B635" s="16" t="s">
        <v>29</v>
      </c>
      <c r="C635" s="16" t="s">
        <v>21327</v>
      </c>
      <c r="D635" s="13" t="s">
        <v>21364</v>
      </c>
      <c r="E635" s="15" t="s">
        <v>21365</v>
      </c>
      <c r="F635" s="13" t="s">
        <v>20363</v>
      </c>
      <c r="G635" s="14" t="n">
        <f aca="false">COUNTIFS(カード一覧!$G$2:$G$3170,"*医学各論 "&amp;D635&amp;"（*",カード一覧!$N$2:$N$3170,"&lt;&gt;retired")</f>
        <v>3</v>
      </c>
      <c r="H635" s="14" t="str">
        <f aca="false">IF(G635&gt;0,"あり","なし")</f>
        <v>あり</v>
      </c>
    </row>
    <row r="636" customFormat="false" ht="15" hidden="false" customHeight="false" outlineLevel="0" collapsed="false">
      <c r="A636" s="13" t="s">
        <v>28</v>
      </c>
      <c r="B636" s="16" t="s">
        <v>29</v>
      </c>
      <c r="C636" s="16" t="s">
        <v>21366</v>
      </c>
      <c r="D636" s="13" t="s">
        <v>21367</v>
      </c>
      <c r="E636" s="16" t="s">
        <v>21368</v>
      </c>
      <c r="F636" s="13" t="s">
        <v>20363</v>
      </c>
      <c r="G636" s="14" t="n">
        <f aca="false">COUNTIFS(カード一覧!$G$2:$G$3170,"*医学各論 "&amp;D636&amp;"（*",カード一覧!$N$2:$N$3170,"&lt;&gt;retired")</f>
        <v>0</v>
      </c>
      <c r="H636" s="14" t="str">
        <f aca="false">IF(G636&gt;0,"あり","なし")</f>
        <v>なし</v>
      </c>
    </row>
    <row r="637" customFormat="false" ht="15" hidden="false" customHeight="false" outlineLevel="0" collapsed="false">
      <c r="A637" s="13" t="s">
        <v>28</v>
      </c>
      <c r="B637" s="16" t="s">
        <v>29</v>
      </c>
      <c r="C637" s="16" t="s">
        <v>21366</v>
      </c>
      <c r="D637" s="13" t="s">
        <v>21369</v>
      </c>
      <c r="E637" s="16" t="s">
        <v>21370</v>
      </c>
      <c r="F637" s="13" t="s">
        <v>20334</v>
      </c>
      <c r="G637" s="14" t="n">
        <f aca="false">COUNTIFS(カード一覧!$G$2:$G$3170,"*医学各論 "&amp;D637&amp;"（*",カード一覧!$N$2:$N$3170,"&lt;&gt;retired")</f>
        <v>1</v>
      </c>
      <c r="H637" s="14" t="str">
        <f aca="false">IF(G637&gt;0,"あり","なし")</f>
        <v>あり</v>
      </c>
    </row>
    <row r="638" customFormat="false" ht="15" hidden="false" customHeight="false" outlineLevel="0" collapsed="false">
      <c r="A638" s="13" t="s">
        <v>28</v>
      </c>
      <c r="B638" s="16" t="s">
        <v>29</v>
      </c>
      <c r="C638" s="16" t="s">
        <v>21366</v>
      </c>
      <c r="D638" s="13" t="s">
        <v>21371</v>
      </c>
      <c r="E638" s="16" t="s">
        <v>21372</v>
      </c>
      <c r="F638" s="13" t="s">
        <v>20334</v>
      </c>
      <c r="G638" s="14" t="n">
        <f aca="false">COUNTIFS(カード一覧!$G$2:$G$3170,"*医学各論 "&amp;D638&amp;"（*",カード一覧!$N$2:$N$3170,"&lt;&gt;retired")</f>
        <v>4</v>
      </c>
      <c r="H638" s="14" t="str">
        <f aca="false">IF(G638&gt;0,"あり","なし")</f>
        <v>あり</v>
      </c>
    </row>
    <row r="639" customFormat="false" ht="15" hidden="false" customHeight="false" outlineLevel="0" collapsed="false">
      <c r="A639" s="13" t="s">
        <v>28</v>
      </c>
      <c r="B639" s="16" t="s">
        <v>29</v>
      </c>
      <c r="C639" s="16" t="s">
        <v>21366</v>
      </c>
      <c r="D639" s="13" t="s">
        <v>21373</v>
      </c>
      <c r="E639" s="16" t="s">
        <v>1859</v>
      </c>
      <c r="F639" s="13" t="s">
        <v>20363</v>
      </c>
      <c r="G639" s="14" t="n">
        <f aca="false">COUNTIFS(カード一覧!$G$2:$G$3170,"*医学各論 "&amp;D639&amp;"（*",カード一覧!$N$2:$N$3170,"&lt;&gt;retired")</f>
        <v>4</v>
      </c>
      <c r="H639" s="14" t="str">
        <f aca="false">IF(G639&gt;0,"あり","なし")</f>
        <v>あり</v>
      </c>
    </row>
    <row r="640" customFormat="false" ht="15" hidden="false" customHeight="false" outlineLevel="0" collapsed="false">
      <c r="A640" s="13" t="s">
        <v>28</v>
      </c>
      <c r="B640" s="16" t="s">
        <v>29</v>
      </c>
      <c r="C640" s="16" t="s">
        <v>21366</v>
      </c>
      <c r="D640" s="13" t="s">
        <v>21374</v>
      </c>
      <c r="E640" s="16" t="s">
        <v>21375</v>
      </c>
      <c r="F640" s="13" t="s">
        <v>20334</v>
      </c>
      <c r="G640" s="14" t="n">
        <f aca="false">COUNTIFS(カード一覧!$G$2:$G$3170,"*医学各論 "&amp;D640&amp;"（*",カード一覧!$N$2:$N$3170,"&lt;&gt;retired")</f>
        <v>0</v>
      </c>
      <c r="H640" s="14" t="str">
        <f aca="false">IF(G640&gt;0,"あり","なし")</f>
        <v>なし</v>
      </c>
    </row>
    <row r="641" customFormat="false" ht="15" hidden="false" customHeight="false" outlineLevel="0" collapsed="false">
      <c r="A641" s="13" t="s">
        <v>28</v>
      </c>
      <c r="B641" s="16" t="s">
        <v>29</v>
      </c>
      <c r="C641" s="16" t="s">
        <v>21366</v>
      </c>
      <c r="D641" s="13" t="s">
        <v>21376</v>
      </c>
      <c r="E641" s="16" t="s">
        <v>21377</v>
      </c>
      <c r="F641" s="13" t="s">
        <v>20334</v>
      </c>
      <c r="G641" s="14" t="n">
        <f aca="false">COUNTIFS(カード一覧!$G$2:$G$3170,"*医学各論 "&amp;D641&amp;"（*",カード一覧!$N$2:$N$3170,"&lt;&gt;retired")</f>
        <v>10</v>
      </c>
      <c r="H641" s="14" t="str">
        <f aca="false">IF(G641&gt;0,"あり","なし")</f>
        <v>あり</v>
      </c>
    </row>
    <row r="642" customFormat="false" ht="15" hidden="false" customHeight="false" outlineLevel="0" collapsed="false">
      <c r="A642" s="13" t="s">
        <v>28</v>
      </c>
      <c r="B642" s="16" t="s">
        <v>29</v>
      </c>
      <c r="C642" s="16" t="s">
        <v>21366</v>
      </c>
      <c r="D642" s="13" t="s">
        <v>21378</v>
      </c>
      <c r="E642" s="16" t="s">
        <v>21379</v>
      </c>
      <c r="F642" s="13" t="s">
        <v>20340</v>
      </c>
      <c r="G642" s="14" t="n">
        <f aca="false">COUNTIFS(カード一覧!$G$2:$G$3170,"*医学各論 "&amp;D642&amp;"（*",カード一覧!$N$2:$N$3170,"&lt;&gt;retired")</f>
        <v>0</v>
      </c>
      <c r="H642" s="14" t="str">
        <f aca="false">IF(G642&gt;0,"あり","なし")</f>
        <v>なし</v>
      </c>
    </row>
    <row r="643" customFormat="false" ht="15" hidden="false" customHeight="false" outlineLevel="0" collapsed="false">
      <c r="A643" s="13" t="s">
        <v>28</v>
      </c>
      <c r="B643" s="16" t="s">
        <v>29</v>
      </c>
      <c r="C643" s="16" t="s">
        <v>21366</v>
      </c>
      <c r="D643" s="13" t="s">
        <v>21380</v>
      </c>
      <c r="E643" s="16" t="s">
        <v>2020</v>
      </c>
      <c r="F643" s="13" t="s">
        <v>20334</v>
      </c>
      <c r="G643" s="14" t="n">
        <f aca="false">COUNTIFS(カード一覧!$G$2:$G$3170,"*医学各論 "&amp;D643&amp;"（*",カード一覧!$N$2:$N$3170,"&lt;&gt;retired")</f>
        <v>9</v>
      </c>
      <c r="H643" s="14" t="str">
        <f aca="false">IF(G643&gt;0,"あり","なし")</f>
        <v>あり</v>
      </c>
    </row>
    <row r="644" customFormat="false" ht="15" hidden="false" customHeight="false" outlineLevel="0" collapsed="false">
      <c r="A644" s="13" t="s">
        <v>28</v>
      </c>
      <c r="B644" s="16" t="s">
        <v>29</v>
      </c>
      <c r="C644" s="16" t="s">
        <v>21381</v>
      </c>
      <c r="D644" s="13" t="s">
        <v>21382</v>
      </c>
      <c r="E644" s="16" t="s">
        <v>1883</v>
      </c>
      <c r="F644" s="13" t="s">
        <v>20334</v>
      </c>
      <c r="G644" s="14" t="n">
        <f aca="false">COUNTIFS(カード一覧!$G$2:$G$3170,"*医学各論 "&amp;D644&amp;"（*",カード一覧!$N$2:$N$3170,"&lt;&gt;retired")</f>
        <v>12</v>
      </c>
      <c r="H644" s="14" t="str">
        <f aca="false">IF(G644&gt;0,"あり","なし")</f>
        <v>あり</v>
      </c>
    </row>
    <row r="645" customFormat="false" ht="15" hidden="false" customHeight="false" outlineLevel="0" collapsed="false">
      <c r="A645" s="13" t="s">
        <v>28</v>
      </c>
      <c r="B645" s="16" t="s">
        <v>29</v>
      </c>
      <c r="C645" s="16" t="s">
        <v>21381</v>
      </c>
      <c r="D645" s="13" t="s">
        <v>21383</v>
      </c>
      <c r="E645" s="16" t="s">
        <v>21384</v>
      </c>
      <c r="F645" s="13" t="s">
        <v>20334</v>
      </c>
      <c r="G645" s="14" t="n">
        <f aca="false">COUNTIFS(カード一覧!$G$2:$G$3170,"*医学各論 "&amp;D645&amp;"（*",カード一覧!$N$2:$N$3170,"&lt;&gt;retired")</f>
        <v>10</v>
      </c>
      <c r="H645" s="14" t="str">
        <f aca="false">IF(G645&gt;0,"あり","なし")</f>
        <v>あり</v>
      </c>
    </row>
    <row r="646" customFormat="false" ht="15" hidden="false" customHeight="false" outlineLevel="0" collapsed="false">
      <c r="A646" s="13" t="s">
        <v>28</v>
      </c>
      <c r="B646" s="16" t="s">
        <v>29</v>
      </c>
      <c r="C646" s="16" t="s">
        <v>21381</v>
      </c>
      <c r="D646" s="13" t="s">
        <v>21385</v>
      </c>
      <c r="E646" s="16" t="s">
        <v>21386</v>
      </c>
      <c r="F646" s="13" t="s">
        <v>20340</v>
      </c>
      <c r="G646" s="14" t="n">
        <f aca="false">COUNTIFS(カード一覧!$G$2:$G$3170,"*医学各論 "&amp;D646&amp;"（*",カード一覧!$N$2:$N$3170,"&lt;&gt;retired")</f>
        <v>4</v>
      </c>
      <c r="H646" s="14" t="str">
        <f aca="false">IF(G646&gt;0,"あり","なし")</f>
        <v>あり</v>
      </c>
    </row>
    <row r="647" customFormat="false" ht="15" hidden="false" customHeight="false" outlineLevel="0" collapsed="false">
      <c r="A647" s="13" t="s">
        <v>28</v>
      </c>
      <c r="B647" s="16" t="s">
        <v>29</v>
      </c>
      <c r="C647" s="16" t="s">
        <v>21381</v>
      </c>
      <c r="D647" s="13" t="s">
        <v>21387</v>
      </c>
      <c r="E647" s="16" t="s">
        <v>1968</v>
      </c>
      <c r="F647" s="13" t="s">
        <v>20334</v>
      </c>
      <c r="G647" s="14" t="n">
        <f aca="false">COUNTIFS(カード一覧!$G$2:$G$3170,"*医学各論 "&amp;D647&amp;"（*",カード一覧!$N$2:$N$3170,"&lt;&gt;retired")</f>
        <v>8</v>
      </c>
      <c r="H647" s="14" t="str">
        <f aca="false">IF(G647&gt;0,"あり","なし")</f>
        <v>あり</v>
      </c>
    </row>
    <row r="648" customFormat="false" ht="15" hidden="false" customHeight="false" outlineLevel="0" collapsed="false">
      <c r="A648" s="13" t="s">
        <v>28</v>
      </c>
      <c r="B648" s="16" t="s">
        <v>29</v>
      </c>
      <c r="C648" s="16" t="s">
        <v>21381</v>
      </c>
      <c r="D648" s="13" t="s">
        <v>21388</v>
      </c>
      <c r="E648" s="16" t="s">
        <v>21389</v>
      </c>
      <c r="F648" s="13" t="s">
        <v>20340</v>
      </c>
      <c r="G648" s="14" t="n">
        <f aca="false">COUNTIFS(カード一覧!$G$2:$G$3170,"*医学各論 "&amp;D648&amp;"（*",カード一覧!$N$2:$N$3170,"&lt;&gt;retired")</f>
        <v>1</v>
      </c>
      <c r="H648" s="14" t="str">
        <f aca="false">IF(G648&gt;0,"あり","なし")</f>
        <v>あり</v>
      </c>
    </row>
    <row r="649" customFormat="false" ht="15" hidden="false" customHeight="false" outlineLevel="0" collapsed="false">
      <c r="A649" s="13" t="s">
        <v>28</v>
      </c>
      <c r="B649" s="16" t="s">
        <v>29</v>
      </c>
      <c r="C649" s="16" t="s">
        <v>21381</v>
      </c>
      <c r="D649" s="13" t="s">
        <v>21390</v>
      </c>
      <c r="E649" s="16" t="s">
        <v>2003</v>
      </c>
      <c r="F649" s="13" t="s">
        <v>20340</v>
      </c>
      <c r="G649" s="14" t="n">
        <f aca="false">COUNTIFS(カード一覧!$G$2:$G$3170,"*医学各論 "&amp;D649&amp;"（*",カード一覧!$N$2:$N$3170,"&lt;&gt;retired")</f>
        <v>5</v>
      </c>
      <c r="H649" s="14" t="str">
        <f aca="false">IF(G649&gt;0,"あり","なし")</f>
        <v>あり</v>
      </c>
    </row>
    <row r="650" customFormat="false" ht="15" hidden="false" customHeight="false" outlineLevel="0" collapsed="false">
      <c r="A650" s="13" t="s">
        <v>28</v>
      </c>
      <c r="B650" s="16" t="s">
        <v>29</v>
      </c>
      <c r="C650" s="16" t="s">
        <v>21391</v>
      </c>
      <c r="D650" s="13" t="s">
        <v>21392</v>
      </c>
      <c r="E650" s="16" t="s">
        <v>21393</v>
      </c>
      <c r="F650" s="13" t="s">
        <v>20334</v>
      </c>
      <c r="G650" s="14" t="n">
        <f aca="false">COUNTIFS(カード一覧!$G$2:$G$3170,"*医学各論 "&amp;D650&amp;"（*",カード一覧!$N$2:$N$3170,"&lt;&gt;retired")</f>
        <v>1</v>
      </c>
      <c r="H650" s="14" t="str">
        <f aca="false">IF(G650&gt;0,"あり","なし")</f>
        <v>あり</v>
      </c>
    </row>
    <row r="651" customFormat="false" ht="15" hidden="false" customHeight="false" outlineLevel="0" collapsed="false">
      <c r="A651" s="13" t="s">
        <v>28</v>
      </c>
      <c r="B651" s="16" t="s">
        <v>29</v>
      </c>
      <c r="C651" s="16" t="s">
        <v>21391</v>
      </c>
      <c r="D651" s="13" t="s">
        <v>21394</v>
      </c>
      <c r="E651" s="16" t="s">
        <v>21395</v>
      </c>
      <c r="F651" s="13" t="s">
        <v>20334</v>
      </c>
      <c r="G651" s="14" t="n">
        <f aca="false">COUNTIFS(カード一覧!$G$2:$G$3170,"*医学各論 "&amp;D651&amp;"（*",カード一覧!$N$2:$N$3170,"&lt;&gt;retired")</f>
        <v>6</v>
      </c>
      <c r="H651" s="14" t="str">
        <f aca="false">IF(G651&gt;0,"あり","なし")</f>
        <v>あり</v>
      </c>
    </row>
    <row r="652" customFormat="false" ht="15" hidden="false" customHeight="false" outlineLevel="0" collapsed="false">
      <c r="A652" s="13" t="s">
        <v>28</v>
      </c>
      <c r="B652" s="16" t="s">
        <v>29</v>
      </c>
      <c r="C652" s="16" t="s">
        <v>21391</v>
      </c>
      <c r="D652" s="13" t="s">
        <v>21396</v>
      </c>
      <c r="E652" s="16" t="s">
        <v>21397</v>
      </c>
      <c r="F652" s="13" t="s">
        <v>20334</v>
      </c>
      <c r="G652" s="14" t="n">
        <f aca="false">COUNTIFS(カード一覧!$G$2:$G$3170,"*医学各論 "&amp;D652&amp;"（*",カード一覧!$N$2:$N$3170,"&lt;&gt;retired")</f>
        <v>1</v>
      </c>
      <c r="H652" s="14" t="str">
        <f aca="false">IF(G652&gt;0,"あり","なし")</f>
        <v>あり</v>
      </c>
    </row>
    <row r="653" customFormat="false" ht="15" hidden="false" customHeight="false" outlineLevel="0" collapsed="false">
      <c r="A653" s="13" t="s">
        <v>28</v>
      </c>
      <c r="B653" s="16" t="s">
        <v>29</v>
      </c>
      <c r="C653" s="16" t="s">
        <v>21391</v>
      </c>
      <c r="D653" s="13" t="s">
        <v>21398</v>
      </c>
      <c r="E653" s="16" t="s">
        <v>21399</v>
      </c>
      <c r="F653" s="13" t="s">
        <v>20340</v>
      </c>
      <c r="G653" s="14" t="n">
        <f aca="false">COUNTIFS(カード一覧!$G$2:$G$3170,"*医学各論 "&amp;D653&amp;"（*",カード一覧!$N$2:$N$3170,"&lt;&gt;retired")</f>
        <v>1</v>
      </c>
      <c r="H653" s="14" t="str">
        <f aca="false">IF(G653&gt;0,"あり","なし")</f>
        <v>あり</v>
      </c>
    </row>
    <row r="654" customFormat="false" ht="15" hidden="false" customHeight="false" outlineLevel="0" collapsed="false">
      <c r="A654" s="13" t="s">
        <v>28</v>
      </c>
      <c r="B654" s="16" t="s">
        <v>29</v>
      </c>
      <c r="C654" s="16" t="s">
        <v>21391</v>
      </c>
      <c r="D654" s="13" t="s">
        <v>21400</v>
      </c>
      <c r="E654" s="16" t="s">
        <v>21401</v>
      </c>
      <c r="F654" s="13" t="s">
        <v>20340</v>
      </c>
      <c r="G654" s="14" t="n">
        <f aca="false">COUNTIFS(カード一覧!$G$2:$G$3170,"*医学各論 "&amp;D654&amp;"（*",カード一覧!$N$2:$N$3170,"&lt;&gt;retired")</f>
        <v>0</v>
      </c>
      <c r="H654" s="14" t="str">
        <f aca="false">IF(G654&gt;0,"あり","なし")</f>
        <v>なし</v>
      </c>
    </row>
    <row r="655" customFormat="false" ht="15" hidden="false" customHeight="false" outlineLevel="0" collapsed="false">
      <c r="A655" s="13" t="s">
        <v>28</v>
      </c>
      <c r="B655" s="16" t="s">
        <v>29</v>
      </c>
      <c r="C655" s="16" t="s">
        <v>21391</v>
      </c>
      <c r="D655" s="13" t="s">
        <v>21402</v>
      </c>
      <c r="E655" s="16" t="s">
        <v>21403</v>
      </c>
      <c r="F655" s="13" t="s">
        <v>20334</v>
      </c>
      <c r="G655" s="14" t="n">
        <f aca="false">COUNTIFS(カード一覧!$G$2:$G$3170,"*医学各論 "&amp;D655&amp;"（*",カード一覧!$N$2:$N$3170,"&lt;&gt;retired")</f>
        <v>7</v>
      </c>
      <c r="H655" s="14" t="str">
        <f aca="false">IF(G655&gt;0,"あり","なし")</f>
        <v>あり</v>
      </c>
    </row>
    <row r="656" customFormat="false" ht="15" hidden="false" customHeight="false" outlineLevel="0" collapsed="false">
      <c r="A656" s="13" t="s">
        <v>28</v>
      </c>
      <c r="B656" s="16" t="s">
        <v>29</v>
      </c>
      <c r="C656" s="16" t="s">
        <v>21391</v>
      </c>
      <c r="D656" s="13" t="s">
        <v>21404</v>
      </c>
      <c r="E656" s="16" t="s">
        <v>21405</v>
      </c>
      <c r="F656" s="13" t="s">
        <v>20363</v>
      </c>
      <c r="G656" s="14" t="n">
        <f aca="false">COUNTIFS(カード一覧!$G$2:$G$3170,"*医学各論 "&amp;D656&amp;"（*",カード一覧!$N$2:$N$3170,"&lt;&gt;retired")</f>
        <v>0</v>
      </c>
      <c r="H656" s="14" t="str">
        <f aca="false">IF(G656&gt;0,"あり","なし")</f>
        <v>なし</v>
      </c>
    </row>
    <row r="657" customFormat="false" ht="15" hidden="false" customHeight="false" outlineLevel="0" collapsed="false">
      <c r="A657" s="13" t="s">
        <v>28</v>
      </c>
      <c r="B657" s="16" t="s">
        <v>29</v>
      </c>
      <c r="C657" s="16" t="s">
        <v>21391</v>
      </c>
      <c r="D657" s="13" t="s">
        <v>21406</v>
      </c>
      <c r="E657" s="16" t="s">
        <v>21407</v>
      </c>
      <c r="F657" s="13" t="s">
        <v>20334</v>
      </c>
      <c r="G657" s="14" t="n">
        <f aca="false">COUNTIFS(カード一覧!$G$2:$G$3170,"*医学各論 "&amp;D657&amp;"（*",カード一覧!$N$2:$N$3170,"&lt;&gt;retired")</f>
        <v>0</v>
      </c>
      <c r="H657" s="14" t="str">
        <f aca="false">IF(G657&gt;0,"あり","なし")</f>
        <v>なし</v>
      </c>
    </row>
    <row r="658" customFormat="false" ht="15" hidden="false" customHeight="false" outlineLevel="0" collapsed="false">
      <c r="A658" s="13" t="s">
        <v>28</v>
      </c>
      <c r="B658" s="16" t="s">
        <v>29</v>
      </c>
      <c r="C658" s="16" t="s">
        <v>21391</v>
      </c>
      <c r="D658" s="13" t="s">
        <v>21408</v>
      </c>
      <c r="E658" s="16" t="s">
        <v>21409</v>
      </c>
      <c r="F658" s="13" t="s">
        <v>20363</v>
      </c>
      <c r="G658" s="14" t="n">
        <f aca="false">COUNTIFS(カード一覧!$G$2:$G$3170,"*医学各論 "&amp;D658&amp;"（*",カード一覧!$N$2:$N$3170,"&lt;&gt;retired")</f>
        <v>0</v>
      </c>
      <c r="H658" s="14" t="str">
        <f aca="false">IF(G658&gt;0,"あり","なし")</f>
        <v>なし</v>
      </c>
    </row>
    <row r="659" customFormat="false" ht="15" hidden="false" customHeight="false" outlineLevel="0" collapsed="false">
      <c r="A659" s="13" t="s">
        <v>28</v>
      </c>
      <c r="B659" s="16" t="s">
        <v>29</v>
      </c>
      <c r="C659" s="16" t="s">
        <v>21391</v>
      </c>
      <c r="D659" s="13" t="s">
        <v>21410</v>
      </c>
      <c r="E659" s="16" t="s">
        <v>21411</v>
      </c>
      <c r="F659" s="13" t="s">
        <v>20363</v>
      </c>
      <c r="G659" s="14" t="n">
        <f aca="false">COUNTIFS(カード一覧!$G$2:$G$3170,"*医学各論 "&amp;D659&amp;"（*",カード一覧!$N$2:$N$3170,"&lt;&gt;retired")</f>
        <v>0</v>
      </c>
      <c r="H659" s="14" t="str">
        <f aca="false">IF(G659&gt;0,"あり","なし")</f>
        <v>なし</v>
      </c>
    </row>
    <row r="660" customFormat="false" ht="15" hidden="false" customHeight="false" outlineLevel="0" collapsed="false">
      <c r="A660" s="13" t="s">
        <v>28</v>
      </c>
      <c r="B660" s="16" t="s">
        <v>29</v>
      </c>
      <c r="C660" s="16" t="s">
        <v>21391</v>
      </c>
      <c r="D660" s="13" t="s">
        <v>21412</v>
      </c>
      <c r="E660" s="16" t="s">
        <v>21413</v>
      </c>
      <c r="F660" s="13" t="s">
        <v>20363</v>
      </c>
      <c r="G660" s="14" t="n">
        <f aca="false">COUNTIFS(カード一覧!$G$2:$G$3170,"*医学各論 "&amp;D660&amp;"（*",カード一覧!$N$2:$N$3170,"&lt;&gt;retired")</f>
        <v>0</v>
      </c>
      <c r="H660" s="14" t="str">
        <f aca="false">IF(G660&gt;0,"あり","なし")</f>
        <v>なし</v>
      </c>
    </row>
    <row r="661" customFormat="false" ht="15" hidden="false" customHeight="false" outlineLevel="0" collapsed="false">
      <c r="A661" s="13" t="s">
        <v>28</v>
      </c>
      <c r="B661" s="16" t="s">
        <v>29</v>
      </c>
      <c r="C661" s="16" t="s">
        <v>21414</v>
      </c>
      <c r="D661" s="13" t="s">
        <v>21415</v>
      </c>
      <c r="E661" s="16" t="s">
        <v>21416</v>
      </c>
      <c r="F661" s="13" t="s">
        <v>20334</v>
      </c>
      <c r="G661" s="14" t="n">
        <f aca="false">COUNTIFS(カード一覧!$G$2:$G$3170,"*医学各論 "&amp;D661&amp;"（*",カード一覧!$N$2:$N$3170,"&lt;&gt;retired")</f>
        <v>0</v>
      </c>
      <c r="H661" s="14" t="str">
        <f aca="false">IF(G661&gt;0,"あり","なし")</f>
        <v>なし</v>
      </c>
    </row>
    <row r="662" customFormat="false" ht="15" hidden="false" customHeight="false" outlineLevel="0" collapsed="false">
      <c r="A662" s="13" t="s">
        <v>28</v>
      </c>
      <c r="B662" s="16" t="s">
        <v>29</v>
      </c>
      <c r="C662" s="16" t="s">
        <v>21414</v>
      </c>
      <c r="D662" s="13" t="s">
        <v>21417</v>
      </c>
      <c r="E662" s="16" t="s">
        <v>21418</v>
      </c>
      <c r="F662" s="13" t="s">
        <v>20334</v>
      </c>
      <c r="G662" s="14" t="n">
        <f aca="false">COUNTIFS(カード一覧!$G$2:$G$3170,"*医学各論 "&amp;D662&amp;"（*",カード一覧!$N$2:$N$3170,"&lt;&gt;retired")</f>
        <v>0</v>
      </c>
      <c r="H662" s="14" t="str">
        <f aca="false">IF(G662&gt;0,"あり","なし")</f>
        <v>なし</v>
      </c>
    </row>
    <row r="663" customFormat="false" ht="15" hidden="false" customHeight="false" outlineLevel="0" collapsed="false">
      <c r="A663" s="13" t="s">
        <v>28</v>
      </c>
      <c r="B663" s="16" t="s">
        <v>29</v>
      </c>
      <c r="C663" s="16" t="s">
        <v>21414</v>
      </c>
      <c r="D663" s="13" t="s">
        <v>21419</v>
      </c>
      <c r="E663" s="16" t="s">
        <v>21420</v>
      </c>
      <c r="F663" s="13" t="s">
        <v>20334</v>
      </c>
      <c r="G663" s="14" t="n">
        <f aca="false">COUNTIFS(カード一覧!$G$2:$G$3170,"*医学各論 "&amp;D663&amp;"（*",カード一覧!$N$2:$N$3170,"&lt;&gt;retired")</f>
        <v>0</v>
      </c>
      <c r="H663" s="14" t="str">
        <f aca="false">IF(G663&gt;0,"あり","なし")</f>
        <v>なし</v>
      </c>
    </row>
    <row r="664" customFormat="false" ht="15" hidden="false" customHeight="false" outlineLevel="0" collapsed="false">
      <c r="A664" s="13" t="s">
        <v>28</v>
      </c>
      <c r="B664" s="16" t="s">
        <v>29</v>
      </c>
      <c r="C664" s="16" t="s">
        <v>21414</v>
      </c>
      <c r="D664" s="13" t="s">
        <v>21421</v>
      </c>
      <c r="E664" s="16" t="s">
        <v>21422</v>
      </c>
      <c r="F664" s="13" t="s">
        <v>20334</v>
      </c>
      <c r="G664" s="14" t="n">
        <f aca="false">COUNTIFS(カード一覧!$G$2:$G$3170,"*医学各論 "&amp;D664&amp;"（*",カード一覧!$N$2:$N$3170,"&lt;&gt;retired")</f>
        <v>0</v>
      </c>
      <c r="H664" s="14" t="str">
        <f aca="false">IF(G664&gt;0,"あり","なし")</f>
        <v>なし</v>
      </c>
    </row>
    <row r="665" customFormat="false" ht="15" hidden="false" customHeight="false" outlineLevel="0" collapsed="false">
      <c r="A665" s="13" t="s">
        <v>28</v>
      </c>
      <c r="B665" s="16" t="s">
        <v>29</v>
      </c>
      <c r="C665" s="16" t="s">
        <v>21414</v>
      </c>
      <c r="D665" s="13" t="s">
        <v>21423</v>
      </c>
      <c r="E665" s="16" t="s">
        <v>21424</v>
      </c>
      <c r="F665" s="13" t="s">
        <v>20334</v>
      </c>
      <c r="G665" s="14" t="n">
        <f aca="false">COUNTIFS(カード一覧!$G$2:$G$3170,"*医学各論 "&amp;D665&amp;"（*",カード一覧!$N$2:$N$3170,"&lt;&gt;retired")</f>
        <v>0</v>
      </c>
      <c r="H665" s="14" t="str">
        <f aca="false">IF(G665&gt;0,"あり","なし")</f>
        <v>なし</v>
      </c>
    </row>
    <row r="666" customFormat="false" ht="15" hidden="false" customHeight="false" outlineLevel="0" collapsed="false">
      <c r="A666" s="13" t="s">
        <v>28</v>
      </c>
      <c r="B666" s="16" t="s">
        <v>29</v>
      </c>
      <c r="C666" s="16" t="s">
        <v>21414</v>
      </c>
      <c r="D666" s="13" t="s">
        <v>21425</v>
      </c>
      <c r="E666" s="16" t="s">
        <v>21426</v>
      </c>
      <c r="F666" s="13" t="s">
        <v>20334</v>
      </c>
      <c r="G666" s="14" t="n">
        <f aca="false">COUNTIFS(カード一覧!$G$2:$G$3170,"*医学各論 "&amp;D666&amp;"（*",カード一覧!$N$2:$N$3170,"&lt;&gt;retired")</f>
        <v>0</v>
      </c>
      <c r="H666" s="14" t="str">
        <f aca="false">IF(G666&gt;0,"あり","なし")</f>
        <v>なし</v>
      </c>
    </row>
    <row r="667" customFormat="false" ht="15" hidden="false" customHeight="false" outlineLevel="0" collapsed="false">
      <c r="A667" s="13" t="s">
        <v>28</v>
      </c>
      <c r="B667" s="16" t="s">
        <v>29</v>
      </c>
      <c r="C667" s="16" t="s">
        <v>21414</v>
      </c>
      <c r="D667" s="13" t="s">
        <v>21427</v>
      </c>
      <c r="E667" s="16" t="s">
        <v>21428</v>
      </c>
      <c r="F667" s="13" t="s">
        <v>20340</v>
      </c>
      <c r="G667" s="14" t="n">
        <f aca="false">COUNTIFS(カード一覧!$G$2:$G$3170,"*医学各論 "&amp;D667&amp;"（*",カード一覧!$N$2:$N$3170,"&lt;&gt;retired")</f>
        <v>0</v>
      </c>
      <c r="H667" s="14" t="str">
        <f aca="false">IF(G667&gt;0,"あり","なし")</f>
        <v>なし</v>
      </c>
    </row>
    <row r="668" customFormat="false" ht="15" hidden="false" customHeight="false" outlineLevel="0" collapsed="false">
      <c r="A668" s="13" t="s">
        <v>28</v>
      </c>
      <c r="B668" s="16" t="s">
        <v>29</v>
      </c>
      <c r="C668" s="16" t="s">
        <v>21414</v>
      </c>
      <c r="D668" s="13" t="s">
        <v>21429</v>
      </c>
      <c r="E668" s="16" t="s">
        <v>21430</v>
      </c>
      <c r="F668" s="13" t="s">
        <v>20363</v>
      </c>
      <c r="G668" s="14" t="n">
        <f aca="false">COUNTIFS(カード一覧!$G$2:$G$3170,"*医学各論 "&amp;D668&amp;"（*",カード一覧!$N$2:$N$3170,"&lt;&gt;retired")</f>
        <v>0</v>
      </c>
      <c r="H668" s="14" t="str">
        <f aca="false">IF(G668&gt;0,"あり","なし")</f>
        <v>なし</v>
      </c>
    </row>
    <row r="669" customFormat="false" ht="15" hidden="false" customHeight="false" outlineLevel="0" collapsed="false">
      <c r="A669" s="13" t="s">
        <v>28</v>
      </c>
      <c r="B669" s="16" t="s">
        <v>29</v>
      </c>
      <c r="C669" s="16" t="s">
        <v>21414</v>
      </c>
      <c r="D669" s="13" t="s">
        <v>21431</v>
      </c>
      <c r="E669" s="16" t="s">
        <v>21432</v>
      </c>
      <c r="F669" s="13" t="s">
        <v>20334</v>
      </c>
      <c r="G669" s="14" t="n">
        <f aca="false">COUNTIFS(カード一覧!$G$2:$G$3170,"*医学各論 "&amp;D669&amp;"（*",カード一覧!$N$2:$N$3170,"&lt;&gt;retired")</f>
        <v>0</v>
      </c>
      <c r="H669" s="14" t="str">
        <f aca="false">IF(G669&gt;0,"あり","なし")</f>
        <v>なし</v>
      </c>
    </row>
    <row r="670" customFormat="false" ht="15" hidden="false" customHeight="false" outlineLevel="0" collapsed="false">
      <c r="A670" s="13" t="s">
        <v>28</v>
      </c>
      <c r="B670" s="16" t="s">
        <v>29</v>
      </c>
      <c r="C670" s="16" t="s">
        <v>21433</v>
      </c>
      <c r="D670" s="13" t="s">
        <v>21434</v>
      </c>
      <c r="E670" s="16" t="s">
        <v>21435</v>
      </c>
      <c r="F670" s="13" t="s">
        <v>20334</v>
      </c>
      <c r="G670" s="14" t="n">
        <f aca="false">COUNTIFS(カード一覧!$G$2:$G$3170,"*医学各論 "&amp;D670&amp;"（*",カード一覧!$N$2:$N$3170,"&lt;&gt;retired")</f>
        <v>0</v>
      </c>
      <c r="H670" s="14" t="str">
        <f aca="false">IF(G670&gt;0,"あり","なし")</f>
        <v>なし</v>
      </c>
    </row>
    <row r="671" customFormat="false" ht="15" hidden="false" customHeight="false" outlineLevel="0" collapsed="false">
      <c r="A671" s="13" t="s">
        <v>28</v>
      </c>
      <c r="B671" s="16" t="s">
        <v>29</v>
      </c>
      <c r="C671" s="16" t="s">
        <v>21433</v>
      </c>
      <c r="D671" s="13" t="s">
        <v>21436</v>
      </c>
      <c r="E671" s="16" t="s">
        <v>21437</v>
      </c>
      <c r="F671" s="13" t="s">
        <v>20334</v>
      </c>
      <c r="G671" s="14" t="n">
        <f aca="false">COUNTIFS(カード一覧!$G$2:$G$3170,"*医学各論 "&amp;D671&amp;"（*",カード一覧!$N$2:$N$3170,"&lt;&gt;retired")</f>
        <v>0</v>
      </c>
      <c r="H671" s="14" t="str">
        <f aca="false">IF(G671&gt;0,"あり","なし")</f>
        <v>なし</v>
      </c>
    </row>
    <row r="672" customFormat="false" ht="15" hidden="false" customHeight="false" outlineLevel="0" collapsed="false">
      <c r="A672" s="13" t="s">
        <v>28</v>
      </c>
      <c r="B672" s="16" t="s">
        <v>29</v>
      </c>
      <c r="C672" s="16" t="s">
        <v>21433</v>
      </c>
      <c r="D672" s="13" t="s">
        <v>21438</v>
      </c>
      <c r="E672" s="16" t="s">
        <v>21439</v>
      </c>
      <c r="F672" s="13" t="s">
        <v>20334</v>
      </c>
      <c r="G672" s="14" t="n">
        <f aca="false">COUNTIFS(カード一覧!$G$2:$G$3170,"*医学各論 "&amp;D672&amp;"（*",カード一覧!$N$2:$N$3170,"&lt;&gt;retired")</f>
        <v>0</v>
      </c>
      <c r="H672" s="14" t="str">
        <f aca="false">IF(G672&gt;0,"あり","なし")</f>
        <v>なし</v>
      </c>
    </row>
    <row r="673" customFormat="false" ht="15" hidden="false" customHeight="false" outlineLevel="0" collapsed="false">
      <c r="A673" s="13" t="s">
        <v>28</v>
      </c>
      <c r="B673" s="16" t="s">
        <v>29</v>
      </c>
      <c r="C673" s="16" t="s">
        <v>21433</v>
      </c>
      <c r="D673" s="13" t="s">
        <v>21440</v>
      </c>
      <c r="E673" s="16" t="s">
        <v>21441</v>
      </c>
      <c r="F673" s="13" t="s">
        <v>20340</v>
      </c>
      <c r="G673" s="14" t="n">
        <f aca="false">COUNTIFS(カード一覧!$G$2:$G$3170,"*医学各論 "&amp;D673&amp;"（*",カード一覧!$N$2:$N$3170,"&lt;&gt;retired")</f>
        <v>0</v>
      </c>
      <c r="H673" s="14" t="str">
        <f aca="false">IF(G673&gt;0,"あり","なし")</f>
        <v>なし</v>
      </c>
    </row>
    <row r="674" customFormat="false" ht="15" hidden="false" customHeight="false" outlineLevel="0" collapsed="false">
      <c r="A674" s="13" t="s">
        <v>28</v>
      </c>
      <c r="B674" s="16" t="s">
        <v>29</v>
      </c>
      <c r="C674" s="16" t="s">
        <v>21433</v>
      </c>
      <c r="D674" s="13" t="s">
        <v>21442</v>
      </c>
      <c r="E674" s="16" t="s">
        <v>21443</v>
      </c>
      <c r="F674" s="13" t="s">
        <v>20340</v>
      </c>
      <c r="G674" s="14" t="n">
        <f aca="false">COUNTIFS(カード一覧!$G$2:$G$3170,"*医学各論 "&amp;D674&amp;"（*",カード一覧!$N$2:$N$3170,"&lt;&gt;retired")</f>
        <v>0</v>
      </c>
      <c r="H674" s="14" t="str">
        <f aca="false">IF(G674&gt;0,"あり","なし")</f>
        <v>なし</v>
      </c>
    </row>
    <row r="675" customFormat="false" ht="15" hidden="false" customHeight="false" outlineLevel="0" collapsed="false">
      <c r="A675" s="13" t="s">
        <v>28</v>
      </c>
      <c r="B675" s="16" t="s">
        <v>29</v>
      </c>
      <c r="C675" s="16" t="s">
        <v>21433</v>
      </c>
      <c r="D675" s="13" t="s">
        <v>21444</v>
      </c>
      <c r="E675" s="16" t="s">
        <v>21445</v>
      </c>
      <c r="F675" s="13" t="s">
        <v>20340</v>
      </c>
      <c r="G675" s="14" t="n">
        <f aca="false">COUNTIFS(カード一覧!$G$2:$G$3170,"*医学各論 "&amp;D675&amp;"（*",カード一覧!$N$2:$N$3170,"&lt;&gt;retired")</f>
        <v>0</v>
      </c>
      <c r="H675" s="14" t="str">
        <f aca="false">IF(G675&gt;0,"あり","なし")</f>
        <v>なし</v>
      </c>
    </row>
    <row r="676" customFormat="false" ht="15" hidden="false" customHeight="false" outlineLevel="0" collapsed="false">
      <c r="A676" s="13" t="s">
        <v>28</v>
      </c>
      <c r="B676" s="16" t="s">
        <v>29</v>
      </c>
      <c r="C676" s="16" t="s">
        <v>21433</v>
      </c>
      <c r="D676" s="13" t="s">
        <v>21446</v>
      </c>
      <c r="E676" s="16" t="s">
        <v>21447</v>
      </c>
      <c r="F676" s="13" t="s">
        <v>20363</v>
      </c>
      <c r="G676" s="14" t="n">
        <f aca="false">COUNTIFS(カード一覧!$G$2:$G$3170,"*医学各論 "&amp;D676&amp;"（*",カード一覧!$N$2:$N$3170,"&lt;&gt;retired")</f>
        <v>0</v>
      </c>
      <c r="H676" s="14" t="str">
        <f aca="false">IF(G676&gt;0,"あり","なし")</f>
        <v>なし</v>
      </c>
    </row>
    <row r="677" customFormat="false" ht="15" hidden="false" customHeight="false" outlineLevel="0" collapsed="false">
      <c r="A677" s="13" t="s">
        <v>28</v>
      </c>
      <c r="B677" s="16" t="s">
        <v>29</v>
      </c>
      <c r="C677" s="16" t="s">
        <v>21433</v>
      </c>
      <c r="D677" s="13" t="s">
        <v>21448</v>
      </c>
      <c r="E677" s="16" t="s">
        <v>21449</v>
      </c>
      <c r="F677" s="13" t="s">
        <v>20334</v>
      </c>
      <c r="G677" s="14" t="n">
        <f aca="false">COUNTIFS(カード一覧!$G$2:$G$3170,"*医学各論 "&amp;D677&amp;"（*",カード一覧!$N$2:$N$3170,"&lt;&gt;retired")</f>
        <v>0</v>
      </c>
      <c r="H677" s="14" t="str">
        <f aca="false">IF(G677&gt;0,"あり","なし")</f>
        <v>なし</v>
      </c>
    </row>
    <row r="678" customFormat="false" ht="15" hidden="false" customHeight="false" outlineLevel="0" collapsed="false">
      <c r="A678" s="13" t="s">
        <v>28</v>
      </c>
      <c r="B678" s="16" t="s">
        <v>29</v>
      </c>
      <c r="C678" s="16" t="s">
        <v>221</v>
      </c>
      <c r="D678" s="13" t="s">
        <v>21450</v>
      </c>
      <c r="E678" s="16" t="s">
        <v>21451</v>
      </c>
      <c r="F678" s="13" t="s">
        <v>20340</v>
      </c>
      <c r="G678" s="14" t="n">
        <f aca="false">COUNTIFS(カード一覧!$G$2:$G$3170,"*医学各論 "&amp;D678&amp;"（*",カード一覧!$N$2:$N$3170,"&lt;&gt;retired")</f>
        <v>0</v>
      </c>
      <c r="H678" s="14" t="str">
        <f aca="false">IF(G678&gt;0,"あり","なし")</f>
        <v>なし</v>
      </c>
    </row>
    <row r="679" customFormat="false" ht="15" hidden="false" customHeight="false" outlineLevel="0" collapsed="false">
      <c r="A679" s="13" t="s">
        <v>28</v>
      </c>
      <c r="B679" s="16" t="s">
        <v>29</v>
      </c>
      <c r="C679" s="16" t="s">
        <v>221</v>
      </c>
      <c r="D679" s="13" t="s">
        <v>21452</v>
      </c>
      <c r="E679" s="16" t="s">
        <v>21453</v>
      </c>
      <c r="F679" s="13" t="s">
        <v>20340</v>
      </c>
      <c r="G679" s="14" t="n">
        <f aca="false">COUNTIFS(カード一覧!$G$2:$G$3170,"*医学各論 "&amp;D679&amp;"（*",カード一覧!$N$2:$N$3170,"&lt;&gt;retired")</f>
        <v>0</v>
      </c>
      <c r="H679" s="14" t="str">
        <f aca="false">IF(G679&gt;0,"あり","なし")</f>
        <v>なし</v>
      </c>
    </row>
    <row r="680" customFormat="false" ht="15" hidden="false" customHeight="false" outlineLevel="0" collapsed="false">
      <c r="A680" s="13" t="s">
        <v>28</v>
      </c>
      <c r="B680" s="16" t="s">
        <v>29</v>
      </c>
      <c r="C680" s="16" t="s">
        <v>221</v>
      </c>
      <c r="D680" s="13" t="s">
        <v>21454</v>
      </c>
      <c r="E680" s="16" t="s">
        <v>21455</v>
      </c>
      <c r="F680" s="13" t="s">
        <v>20363</v>
      </c>
      <c r="G680" s="14" t="n">
        <f aca="false">COUNTIFS(カード一覧!$G$2:$G$3170,"*医学各論 "&amp;D680&amp;"（*",カード一覧!$N$2:$N$3170,"&lt;&gt;retired")</f>
        <v>0</v>
      </c>
      <c r="H680" s="14" t="str">
        <f aca="false">IF(G680&gt;0,"あり","なし")</f>
        <v>なし</v>
      </c>
    </row>
    <row r="681" customFormat="false" ht="15" hidden="false" customHeight="false" outlineLevel="0" collapsed="false">
      <c r="A681" s="13" t="s">
        <v>28</v>
      </c>
      <c r="B681" s="16" t="s">
        <v>29</v>
      </c>
      <c r="C681" s="16" t="s">
        <v>221</v>
      </c>
      <c r="D681" s="13" t="s">
        <v>21456</v>
      </c>
      <c r="E681" s="16" t="s">
        <v>21457</v>
      </c>
      <c r="F681" s="13" t="s">
        <v>20340</v>
      </c>
      <c r="G681" s="14" t="n">
        <f aca="false">COUNTIFS(カード一覧!$G$2:$G$3170,"*医学各論 "&amp;D681&amp;"（*",カード一覧!$N$2:$N$3170,"&lt;&gt;retired")</f>
        <v>0</v>
      </c>
      <c r="H681" s="14" t="str">
        <f aca="false">IF(G681&gt;0,"あり","なし")</f>
        <v>なし</v>
      </c>
    </row>
    <row r="682" customFormat="false" ht="15" hidden="false" customHeight="false" outlineLevel="0" collapsed="false">
      <c r="A682" s="13" t="s">
        <v>28</v>
      </c>
      <c r="B682" s="16" t="s">
        <v>29</v>
      </c>
      <c r="C682" s="16" t="s">
        <v>221</v>
      </c>
      <c r="D682" s="13" t="s">
        <v>21458</v>
      </c>
      <c r="E682" s="16" t="s">
        <v>21459</v>
      </c>
      <c r="F682" s="13" t="s">
        <v>20340</v>
      </c>
      <c r="G682" s="14" t="n">
        <f aca="false">COUNTIFS(カード一覧!$G$2:$G$3170,"*医学各論 "&amp;D682&amp;"（*",カード一覧!$N$2:$N$3170,"&lt;&gt;retired")</f>
        <v>0</v>
      </c>
      <c r="H682" s="14" t="str">
        <f aca="false">IF(G682&gt;0,"あり","なし")</f>
        <v>なし</v>
      </c>
    </row>
    <row r="683" customFormat="false" ht="15" hidden="false" customHeight="false" outlineLevel="0" collapsed="false">
      <c r="A683" s="13" t="s">
        <v>28</v>
      </c>
      <c r="B683" s="16" t="s">
        <v>29</v>
      </c>
      <c r="C683" s="16" t="s">
        <v>221</v>
      </c>
      <c r="D683" s="13" t="s">
        <v>21460</v>
      </c>
      <c r="E683" s="16" t="s">
        <v>21461</v>
      </c>
      <c r="F683" s="13" t="s">
        <v>20340</v>
      </c>
      <c r="G683" s="14" t="n">
        <f aca="false">COUNTIFS(カード一覧!$G$2:$G$3170,"*医学各論 "&amp;D683&amp;"（*",カード一覧!$N$2:$N$3170,"&lt;&gt;retired")</f>
        <v>0</v>
      </c>
      <c r="H683" s="14" t="str">
        <f aca="false">IF(G683&gt;0,"あり","なし")</f>
        <v>なし</v>
      </c>
    </row>
    <row r="684" customFormat="false" ht="15" hidden="false" customHeight="false" outlineLevel="0" collapsed="false">
      <c r="A684" s="13" t="s">
        <v>28</v>
      </c>
      <c r="B684" s="16" t="s">
        <v>29</v>
      </c>
      <c r="C684" s="16" t="s">
        <v>221</v>
      </c>
      <c r="D684" s="13" t="s">
        <v>21462</v>
      </c>
      <c r="E684" s="16" t="s">
        <v>21463</v>
      </c>
      <c r="F684" s="13" t="s">
        <v>20363</v>
      </c>
      <c r="G684" s="14" t="n">
        <f aca="false">COUNTIFS(カード一覧!$G$2:$G$3170,"*医学各論 "&amp;D684&amp;"（*",カード一覧!$N$2:$N$3170,"&lt;&gt;retired")</f>
        <v>0</v>
      </c>
      <c r="H684" s="14" t="str">
        <f aca="false">IF(G684&gt;0,"あり","なし")</f>
        <v>なし</v>
      </c>
    </row>
    <row r="685" customFormat="false" ht="15" hidden="false" customHeight="false" outlineLevel="0" collapsed="false">
      <c r="A685" s="13" t="s">
        <v>28</v>
      </c>
      <c r="B685" s="16" t="s">
        <v>29</v>
      </c>
      <c r="C685" s="16" t="s">
        <v>221</v>
      </c>
      <c r="D685" s="13" t="s">
        <v>21464</v>
      </c>
      <c r="E685" s="16" t="s">
        <v>21465</v>
      </c>
      <c r="F685" s="13" t="s">
        <v>20363</v>
      </c>
      <c r="G685" s="14" t="n">
        <f aca="false">COUNTIFS(カード一覧!$G$2:$G$3170,"*医学各論 "&amp;D685&amp;"（*",カード一覧!$N$2:$N$3170,"&lt;&gt;retired")</f>
        <v>0</v>
      </c>
      <c r="H685" s="14" t="str">
        <f aca="false">IF(G685&gt;0,"あり","なし")</f>
        <v>なし</v>
      </c>
    </row>
    <row r="686" customFormat="false" ht="15" hidden="false" customHeight="false" outlineLevel="0" collapsed="false">
      <c r="A686" s="13" t="s">
        <v>28</v>
      </c>
      <c r="B686" s="16" t="s">
        <v>29</v>
      </c>
      <c r="C686" s="16" t="s">
        <v>221</v>
      </c>
      <c r="D686" s="13" t="s">
        <v>21466</v>
      </c>
      <c r="E686" s="16" t="s">
        <v>21467</v>
      </c>
      <c r="F686" s="13" t="s">
        <v>20363</v>
      </c>
      <c r="G686" s="14" t="n">
        <f aca="false">COUNTIFS(カード一覧!$G$2:$G$3170,"*医学各論 "&amp;D686&amp;"（*",カード一覧!$N$2:$N$3170,"&lt;&gt;retired")</f>
        <v>0</v>
      </c>
      <c r="H686" s="14" t="str">
        <f aca="false">IF(G686&gt;0,"あり","なし")</f>
        <v>なし</v>
      </c>
    </row>
    <row r="687" customFormat="false" ht="29.85" hidden="false" customHeight="false" outlineLevel="0" collapsed="false">
      <c r="A687" s="13" t="s">
        <v>28</v>
      </c>
      <c r="B687" s="16" t="s">
        <v>29</v>
      </c>
      <c r="C687" s="16" t="s">
        <v>221</v>
      </c>
      <c r="D687" s="13" t="s">
        <v>21468</v>
      </c>
      <c r="E687" s="15" t="s">
        <v>21469</v>
      </c>
      <c r="F687" s="13" t="s">
        <v>20363</v>
      </c>
      <c r="G687" s="14" t="n">
        <f aca="false">COUNTIFS(カード一覧!$G$2:$G$3170,"*医学各論 "&amp;D687&amp;"（*",カード一覧!$N$2:$N$3170,"&lt;&gt;retired")</f>
        <v>0</v>
      </c>
      <c r="H687" s="14" t="str">
        <f aca="false">IF(G687&gt;0,"あり","なし")</f>
        <v>なし</v>
      </c>
    </row>
    <row r="688" customFormat="false" ht="15" hidden="false" customHeight="false" outlineLevel="0" collapsed="false">
      <c r="A688" s="13" t="s">
        <v>28</v>
      </c>
      <c r="B688" s="16" t="s">
        <v>29</v>
      </c>
      <c r="C688" s="16" t="s">
        <v>221</v>
      </c>
      <c r="D688" s="13" t="s">
        <v>21470</v>
      </c>
      <c r="E688" s="16" t="s">
        <v>21471</v>
      </c>
      <c r="F688" s="13" t="s">
        <v>20363</v>
      </c>
      <c r="G688" s="14" t="n">
        <f aca="false">COUNTIFS(カード一覧!$G$2:$G$3170,"*医学各論 "&amp;D688&amp;"（*",カード一覧!$N$2:$N$3170,"&lt;&gt;retired")</f>
        <v>0</v>
      </c>
      <c r="H688" s="14" t="str">
        <f aca="false">IF(G688&gt;0,"あり","なし")</f>
        <v>なし</v>
      </c>
    </row>
    <row r="689" customFormat="false" ht="15" hidden="false" customHeight="false" outlineLevel="0" collapsed="false">
      <c r="A689" s="13" t="s">
        <v>28</v>
      </c>
      <c r="B689" s="16" t="s">
        <v>29</v>
      </c>
      <c r="C689" s="16" t="s">
        <v>221</v>
      </c>
      <c r="D689" s="13" t="s">
        <v>21472</v>
      </c>
      <c r="E689" s="16" t="s">
        <v>21473</v>
      </c>
      <c r="F689" s="13" t="s">
        <v>20340</v>
      </c>
      <c r="G689" s="14" t="n">
        <f aca="false">COUNTIFS(カード一覧!$G$2:$G$3170,"*医学各論 "&amp;D689&amp;"（*",カード一覧!$N$2:$N$3170,"&lt;&gt;retired")</f>
        <v>0</v>
      </c>
      <c r="H689" s="14" t="str">
        <f aca="false">IF(G689&gt;0,"あり","なし")</f>
        <v>なし</v>
      </c>
    </row>
    <row r="690" customFormat="false" ht="15" hidden="false" customHeight="false" outlineLevel="0" collapsed="false">
      <c r="A690" s="13" t="s">
        <v>28</v>
      </c>
      <c r="B690" s="16" t="s">
        <v>29</v>
      </c>
      <c r="C690" s="16" t="s">
        <v>221</v>
      </c>
      <c r="D690" s="13" t="s">
        <v>21474</v>
      </c>
      <c r="E690" s="16" t="s">
        <v>1673</v>
      </c>
      <c r="F690" s="13" t="s">
        <v>20340</v>
      </c>
      <c r="G690" s="14" t="n">
        <f aca="false">COUNTIFS(カード一覧!$G$2:$G$3170,"*医学各論 "&amp;D690&amp;"（*",カード一覧!$N$2:$N$3170,"&lt;&gt;retired")</f>
        <v>0</v>
      </c>
      <c r="H690" s="14" t="str">
        <f aca="false">IF(G690&gt;0,"あり","なし")</f>
        <v>なし</v>
      </c>
    </row>
    <row r="691" customFormat="false" ht="15" hidden="false" customHeight="false" outlineLevel="0" collapsed="false">
      <c r="A691" s="13" t="s">
        <v>28</v>
      </c>
      <c r="B691" s="16" t="s">
        <v>29</v>
      </c>
      <c r="C691" s="16" t="s">
        <v>221</v>
      </c>
      <c r="D691" s="13" t="s">
        <v>21475</v>
      </c>
      <c r="E691" s="16" t="s">
        <v>21476</v>
      </c>
      <c r="F691" s="13" t="s">
        <v>20363</v>
      </c>
      <c r="G691" s="14" t="n">
        <f aca="false">COUNTIFS(カード一覧!$G$2:$G$3170,"*医学各論 "&amp;D691&amp;"（*",カード一覧!$N$2:$N$3170,"&lt;&gt;retired")</f>
        <v>0</v>
      </c>
      <c r="H691" s="14" t="str">
        <f aca="false">IF(G691&gt;0,"あり","なし")</f>
        <v>なし</v>
      </c>
    </row>
    <row r="692" customFormat="false" ht="15" hidden="false" customHeight="false" outlineLevel="0" collapsed="false">
      <c r="A692" s="13" t="s">
        <v>28</v>
      </c>
      <c r="B692" s="16" t="s">
        <v>29</v>
      </c>
      <c r="C692" s="16" t="s">
        <v>221</v>
      </c>
      <c r="D692" s="13" t="s">
        <v>21477</v>
      </c>
      <c r="E692" s="16" t="s">
        <v>21478</v>
      </c>
      <c r="F692" s="13" t="s">
        <v>20340</v>
      </c>
      <c r="G692" s="14" t="n">
        <f aca="false">COUNTIFS(カード一覧!$G$2:$G$3170,"*医学各論 "&amp;D692&amp;"（*",カード一覧!$N$2:$N$3170,"&lt;&gt;retired")</f>
        <v>0</v>
      </c>
      <c r="H692" s="14" t="str">
        <f aca="false">IF(G692&gt;0,"あり","なし")</f>
        <v>なし</v>
      </c>
    </row>
    <row r="693" customFormat="false" ht="15" hidden="false" customHeight="false" outlineLevel="0" collapsed="false">
      <c r="A693" s="13" t="s">
        <v>28</v>
      </c>
      <c r="B693" s="16" t="s">
        <v>29</v>
      </c>
      <c r="C693" s="16" t="s">
        <v>221</v>
      </c>
      <c r="D693" s="13" t="s">
        <v>21479</v>
      </c>
      <c r="E693" s="16" t="s">
        <v>21395</v>
      </c>
      <c r="F693" s="13" t="s">
        <v>20334</v>
      </c>
      <c r="G693" s="14" t="n">
        <f aca="false">COUNTIFS(カード一覧!$G$2:$G$3170,"*医学各論 "&amp;D693&amp;"（*",カード一覧!$N$2:$N$3170,"&lt;&gt;retired")</f>
        <v>0</v>
      </c>
      <c r="H693" s="14" t="str">
        <f aca="false">IF(G693&gt;0,"あり","なし")</f>
        <v>なし</v>
      </c>
    </row>
    <row r="694" customFormat="false" ht="15" hidden="false" customHeight="false" outlineLevel="0" collapsed="false">
      <c r="A694" s="13" t="s">
        <v>28</v>
      </c>
      <c r="B694" s="16" t="s">
        <v>29</v>
      </c>
      <c r="C694" s="16" t="s">
        <v>221</v>
      </c>
      <c r="D694" s="13" t="s">
        <v>21480</v>
      </c>
      <c r="E694" s="16" t="s">
        <v>21481</v>
      </c>
      <c r="F694" s="13" t="s">
        <v>20340</v>
      </c>
      <c r="G694" s="14" t="n">
        <f aca="false">COUNTIFS(カード一覧!$G$2:$G$3170,"*医学各論 "&amp;D694&amp;"（*",カード一覧!$N$2:$N$3170,"&lt;&gt;retired")</f>
        <v>0</v>
      </c>
      <c r="H694" s="14" t="str">
        <f aca="false">IF(G694&gt;0,"あり","なし")</f>
        <v>なし</v>
      </c>
    </row>
    <row r="695" customFormat="false" ht="15" hidden="false" customHeight="false" outlineLevel="0" collapsed="false">
      <c r="A695" s="13" t="s">
        <v>28</v>
      </c>
      <c r="B695" s="16" t="s">
        <v>29</v>
      </c>
      <c r="C695" s="16" t="s">
        <v>221</v>
      </c>
      <c r="D695" s="13" t="s">
        <v>21482</v>
      </c>
      <c r="E695" s="16" t="s">
        <v>6005</v>
      </c>
      <c r="F695" s="13" t="s">
        <v>20340</v>
      </c>
      <c r="G695" s="14" t="n">
        <f aca="false">COUNTIFS(カード一覧!$G$2:$G$3170,"*医学各論 "&amp;D695&amp;"（*",カード一覧!$N$2:$N$3170,"&lt;&gt;retired")</f>
        <v>1</v>
      </c>
      <c r="H695" s="14" t="str">
        <f aca="false">IF(G695&gt;0,"あり","なし")</f>
        <v>あり</v>
      </c>
    </row>
    <row r="696" customFormat="false" ht="15" hidden="false" customHeight="false" outlineLevel="0" collapsed="false">
      <c r="A696" s="13" t="s">
        <v>28</v>
      </c>
      <c r="B696" s="16" t="s">
        <v>29</v>
      </c>
      <c r="C696" s="16" t="s">
        <v>221</v>
      </c>
      <c r="D696" s="13" t="s">
        <v>21483</v>
      </c>
      <c r="E696" s="16" t="s">
        <v>21484</v>
      </c>
      <c r="F696" s="13" t="s">
        <v>20340</v>
      </c>
      <c r="G696" s="14" t="n">
        <f aca="false">COUNTIFS(カード一覧!$G$2:$G$3170,"*医学各論 "&amp;D696&amp;"（*",カード一覧!$N$2:$N$3170,"&lt;&gt;retired")</f>
        <v>0</v>
      </c>
      <c r="H696" s="14" t="str">
        <f aca="false">IF(G696&gt;0,"あり","なし")</f>
        <v>なし</v>
      </c>
    </row>
    <row r="697" customFormat="false" ht="15" hidden="false" customHeight="false" outlineLevel="0" collapsed="false">
      <c r="A697" s="13" t="s">
        <v>28</v>
      </c>
      <c r="B697" s="16" t="s">
        <v>29</v>
      </c>
      <c r="C697" s="16" t="s">
        <v>221</v>
      </c>
      <c r="D697" s="13" t="s">
        <v>21485</v>
      </c>
      <c r="E697" s="16" t="s">
        <v>21486</v>
      </c>
      <c r="F697" s="13" t="s">
        <v>20340</v>
      </c>
      <c r="G697" s="14" t="n">
        <f aca="false">COUNTIFS(カード一覧!$G$2:$G$3170,"*医学各論 "&amp;D697&amp;"（*",カード一覧!$N$2:$N$3170,"&lt;&gt;retired")</f>
        <v>0</v>
      </c>
      <c r="H697" s="14" t="str">
        <f aca="false">IF(G697&gt;0,"あり","なし")</f>
        <v>なし</v>
      </c>
    </row>
    <row r="698" customFormat="false" ht="15" hidden="false" customHeight="false" outlineLevel="0" collapsed="false">
      <c r="A698" s="13" t="s">
        <v>28</v>
      </c>
      <c r="B698" s="16" t="s">
        <v>29</v>
      </c>
      <c r="C698" s="16" t="s">
        <v>221</v>
      </c>
      <c r="D698" s="13" t="s">
        <v>21487</v>
      </c>
      <c r="E698" s="16" t="s">
        <v>21488</v>
      </c>
      <c r="F698" s="13" t="s">
        <v>20363</v>
      </c>
      <c r="G698" s="14" t="n">
        <f aca="false">COUNTIFS(カード一覧!$G$2:$G$3170,"*医学各論 "&amp;D698&amp;"（*",カード一覧!$N$2:$N$3170,"&lt;&gt;retired")</f>
        <v>0</v>
      </c>
      <c r="H698" s="14" t="str">
        <f aca="false">IF(G698&gt;0,"あり","なし")</f>
        <v>なし</v>
      </c>
    </row>
    <row r="699" customFormat="false" ht="15" hidden="false" customHeight="false" outlineLevel="0" collapsed="false">
      <c r="A699" s="13" t="s">
        <v>28</v>
      </c>
      <c r="B699" s="16" t="s">
        <v>29</v>
      </c>
      <c r="C699" s="16" t="s">
        <v>221</v>
      </c>
      <c r="D699" s="13" t="s">
        <v>21489</v>
      </c>
      <c r="E699" s="16" t="s">
        <v>21490</v>
      </c>
      <c r="F699" s="13" t="s">
        <v>20363</v>
      </c>
      <c r="G699" s="14" t="n">
        <f aca="false">COUNTIFS(カード一覧!$G$2:$G$3170,"*医学各論 "&amp;D699&amp;"（*",カード一覧!$N$2:$N$3170,"&lt;&gt;retired")</f>
        <v>0</v>
      </c>
      <c r="H699" s="14" t="str">
        <f aca="false">IF(G699&gt;0,"あり","なし")</f>
        <v>なし</v>
      </c>
    </row>
    <row r="700" customFormat="false" ht="15" hidden="false" customHeight="false" outlineLevel="0" collapsed="false">
      <c r="A700" s="13" t="s">
        <v>30</v>
      </c>
      <c r="B700" s="16" t="s">
        <v>31</v>
      </c>
      <c r="C700" s="16" t="s">
        <v>211</v>
      </c>
      <c r="D700" s="13" t="s">
        <v>21491</v>
      </c>
      <c r="E700" s="16" t="s">
        <v>17866</v>
      </c>
      <c r="F700" s="13" t="s">
        <v>20334</v>
      </c>
      <c r="G700" s="14" t="n">
        <f aca="false">COUNTIFS(カード一覧!$G$2:$G$3170,"*医学各論 "&amp;D700&amp;"（*",カード一覧!$N$2:$N$3170,"&lt;&gt;retired")</f>
        <v>5</v>
      </c>
      <c r="H700" s="14" t="str">
        <f aca="false">IF(G700&gt;0,"あり","なし")</f>
        <v>あり</v>
      </c>
    </row>
    <row r="701" customFormat="false" ht="15" hidden="false" customHeight="false" outlineLevel="0" collapsed="false">
      <c r="A701" s="13" t="s">
        <v>30</v>
      </c>
      <c r="B701" s="16" t="s">
        <v>31</v>
      </c>
      <c r="C701" s="16" t="s">
        <v>211</v>
      </c>
      <c r="D701" s="13" t="s">
        <v>21492</v>
      </c>
      <c r="E701" s="16" t="s">
        <v>17885</v>
      </c>
      <c r="F701" s="13" t="s">
        <v>20363</v>
      </c>
      <c r="G701" s="14" t="n">
        <f aca="false">COUNTIFS(カード一覧!$G$2:$G$3170,"*医学各論 "&amp;D701&amp;"（*",カード一覧!$N$2:$N$3170,"&lt;&gt;retired")</f>
        <v>1</v>
      </c>
      <c r="H701" s="14" t="str">
        <f aca="false">IF(G701&gt;0,"あり","なし")</f>
        <v>あり</v>
      </c>
    </row>
    <row r="702" customFormat="false" ht="15" hidden="false" customHeight="false" outlineLevel="0" collapsed="false">
      <c r="A702" s="13" t="s">
        <v>30</v>
      </c>
      <c r="B702" s="16" t="s">
        <v>31</v>
      </c>
      <c r="C702" s="16" t="s">
        <v>211</v>
      </c>
      <c r="D702" s="13" t="s">
        <v>21493</v>
      </c>
      <c r="E702" s="16" t="s">
        <v>17895</v>
      </c>
      <c r="F702" s="13" t="s">
        <v>20334</v>
      </c>
      <c r="G702" s="14" t="n">
        <f aca="false">COUNTIFS(カード一覧!$G$2:$G$3170,"*医学各論 "&amp;D702&amp;"（*",カード一覧!$N$2:$N$3170,"&lt;&gt;retired")</f>
        <v>3</v>
      </c>
      <c r="H702" s="14" t="str">
        <f aca="false">IF(G702&gt;0,"あり","なし")</f>
        <v>あり</v>
      </c>
    </row>
    <row r="703" customFormat="false" ht="15" hidden="false" customHeight="false" outlineLevel="0" collapsed="false">
      <c r="A703" s="13" t="s">
        <v>30</v>
      </c>
      <c r="B703" s="16" t="s">
        <v>31</v>
      </c>
      <c r="C703" s="16" t="s">
        <v>211</v>
      </c>
      <c r="D703" s="13" t="s">
        <v>21494</v>
      </c>
      <c r="E703" s="16" t="s">
        <v>17908</v>
      </c>
      <c r="F703" s="13" t="s">
        <v>20363</v>
      </c>
      <c r="G703" s="14" t="n">
        <f aca="false">COUNTIFS(カード一覧!$G$2:$G$3170,"*医学各論 "&amp;D703&amp;"（*",カード一覧!$N$2:$N$3170,"&lt;&gt;retired")</f>
        <v>2</v>
      </c>
      <c r="H703" s="14" t="str">
        <f aca="false">IF(G703&gt;0,"あり","なし")</f>
        <v>あり</v>
      </c>
    </row>
    <row r="704" customFormat="false" ht="15" hidden="false" customHeight="false" outlineLevel="0" collapsed="false">
      <c r="A704" s="13" t="s">
        <v>30</v>
      </c>
      <c r="B704" s="16" t="s">
        <v>31</v>
      </c>
      <c r="C704" s="16" t="s">
        <v>211</v>
      </c>
      <c r="D704" s="13" t="s">
        <v>21495</v>
      </c>
      <c r="E704" s="16" t="s">
        <v>17921</v>
      </c>
      <c r="F704" s="13" t="s">
        <v>20340</v>
      </c>
      <c r="G704" s="14" t="n">
        <f aca="false">COUNTIFS(カード一覧!$G$2:$G$3170,"*医学各論 "&amp;D704&amp;"（*",カード一覧!$N$2:$N$3170,"&lt;&gt;retired")</f>
        <v>2</v>
      </c>
      <c r="H704" s="14" t="str">
        <f aca="false">IF(G704&gt;0,"あり","なし")</f>
        <v>あり</v>
      </c>
    </row>
    <row r="705" customFormat="false" ht="15" hidden="false" customHeight="false" outlineLevel="0" collapsed="false">
      <c r="A705" s="13" t="s">
        <v>30</v>
      </c>
      <c r="B705" s="16" t="s">
        <v>31</v>
      </c>
      <c r="C705" s="16" t="s">
        <v>211</v>
      </c>
      <c r="D705" s="13" t="s">
        <v>21496</v>
      </c>
      <c r="E705" s="16" t="s">
        <v>17933</v>
      </c>
      <c r="F705" s="13" t="s">
        <v>20340</v>
      </c>
      <c r="G705" s="14" t="n">
        <f aca="false">COUNTIFS(カード一覧!$G$2:$G$3170,"*医学各論 "&amp;D705&amp;"（*",カード一覧!$N$2:$N$3170,"&lt;&gt;retired")</f>
        <v>2</v>
      </c>
      <c r="H705" s="14" t="str">
        <f aca="false">IF(G705&gt;0,"あり","なし")</f>
        <v>あり</v>
      </c>
    </row>
    <row r="706" customFormat="false" ht="15" hidden="false" customHeight="false" outlineLevel="0" collapsed="false">
      <c r="A706" s="13" t="s">
        <v>30</v>
      </c>
      <c r="B706" s="16" t="s">
        <v>31</v>
      </c>
      <c r="C706" s="16" t="s">
        <v>211</v>
      </c>
      <c r="D706" s="13" t="s">
        <v>21497</v>
      </c>
      <c r="E706" s="16" t="s">
        <v>17942</v>
      </c>
      <c r="F706" s="13" t="s">
        <v>20340</v>
      </c>
      <c r="G706" s="14" t="n">
        <f aca="false">COUNTIFS(カード一覧!$G$2:$G$3170,"*医学各論 "&amp;D706&amp;"（*",カード一覧!$N$2:$N$3170,"&lt;&gt;retired")</f>
        <v>2</v>
      </c>
      <c r="H706" s="14" t="str">
        <f aca="false">IF(G706&gt;0,"あり","なし")</f>
        <v>あり</v>
      </c>
    </row>
    <row r="707" customFormat="false" ht="15" hidden="false" customHeight="false" outlineLevel="0" collapsed="false">
      <c r="A707" s="13" t="s">
        <v>30</v>
      </c>
      <c r="B707" s="16" t="s">
        <v>31</v>
      </c>
      <c r="C707" s="16" t="s">
        <v>211</v>
      </c>
      <c r="D707" s="13" t="s">
        <v>21498</v>
      </c>
      <c r="E707" s="16" t="s">
        <v>17954</v>
      </c>
      <c r="F707" s="13" t="s">
        <v>20334</v>
      </c>
      <c r="G707" s="14" t="n">
        <f aca="false">COUNTIFS(カード一覧!$G$2:$G$3170,"*医学各論 "&amp;D707&amp;"（*",カード一覧!$N$2:$N$3170,"&lt;&gt;retired")</f>
        <v>3</v>
      </c>
      <c r="H707" s="14" t="str">
        <f aca="false">IF(G707&gt;0,"あり","なし")</f>
        <v>あり</v>
      </c>
    </row>
    <row r="708" customFormat="false" ht="15" hidden="false" customHeight="false" outlineLevel="0" collapsed="false">
      <c r="A708" s="13" t="s">
        <v>30</v>
      </c>
      <c r="B708" s="16" t="s">
        <v>31</v>
      </c>
      <c r="C708" s="16" t="s">
        <v>211</v>
      </c>
      <c r="D708" s="13" t="s">
        <v>21499</v>
      </c>
      <c r="E708" s="16" t="s">
        <v>17972</v>
      </c>
      <c r="F708" s="13" t="s">
        <v>20334</v>
      </c>
      <c r="G708" s="14" t="n">
        <f aca="false">COUNTIFS(カード一覧!$G$2:$G$3170,"*医学各論 "&amp;D708&amp;"（*",カード一覧!$N$2:$N$3170,"&lt;&gt;retired")</f>
        <v>3</v>
      </c>
      <c r="H708" s="14" t="str">
        <f aca="false">IF(G708&gt;0,"あり","なし")</f>
        <v>あり</v>
      </c>
    </row>
    <row r="709" customFormat="false" ht="15" hidden="false" customHeight="false" outlineLevel="0" collapsed="false">
      <c r="A709" s="13" t="s">
        <v>30</v>
      </c>
      <c r="B709" s="16" t="s">
        <v>31</v>
      </c>
      <c r="C709" s="16" t="s">
        <v>211</v>
      </c>
      <c r="D709" s="13" t="s">
        <v>21500</v>
      </c>
      <c r="E709" s="16" t="s">
        <v>17994</v>
      </c>
      <c r="F709" s="13" t="s">
        <v>20340</v>
      </c>
      <c r="G709" s="14" t="n">
        <f aca="false">COUNTIFS(カード一覧!$G$2:$G$3170,"*医学各論 "&amp;D709&amp;"（*",カード一覧!$N$2:$N$3170,"&lt;&gt;retired")</f>
        <v>2</v>
      </c>
      <c r="H709" s="14" t="str">
        <f aca="false">IF(G709&gt;0,"あり","なし")</f>
        <v>あり</v>
      </c>
    </row>
    <row r="710" customFormat="false" ht="15" hidden="false" customHeight="false" outlineLevel="0" collapsed="false">
      <c r="A710" s="13" t="s">
        <v>30</v>
      </c>
      <c r="B710" s="16" t="s">
        <v>31</v>
      </c>
      <c r="C710" s="16" t="s">
        <v>211</v>
      </c>
      <c r="D710" s="13" t="s">
        <v>21501</v>
      </c>
      <c r="E710" s="16" t="s">
        <v>18009</v>
      </c>
      <c r="F710" s="13" t="s">
        <v>20363</v>
      </c>
      <c r="G710" s="14" t="n">
        <f aca="false">COUNTIFS(カード一覧!$G$2:$G$3170,"*医学各論 "&amp;D710&amp;"（*",カード一覧!$N$2:$N$3170,"&lt;&gt;retired")</f>
        <v>1</v>
      </c>
      <c r="H710" s="14" t="str">
        <f aca="false">IF(G710&gt;0,"あり","なし")</f>
        <v>あり</v>
      </c>
    </row>
    <row r="711" customFormat="false" ht="15" hidden="false" customHeight="false" outlineLevel="0" collapsed="false">
      <c r="A711" s="13" t="s">
        <v>30</v>
      </c>
      <c r="B711" s="16" t="s">
        <v>31</v>
      </c>
      <c r="C711" s="16" t="s">
        <v>211</v>
      </c>
      <c r="D711" s="13" t="s">
        <v>21502</v>
      </c>
      <c r="E711" s="16" t="s">
        <v>18017</v>
      </c>
      <c r="F711" s="13" t="s">
        <v>20334</v>
      </c>
      <c r="G711" s="14" t="n">
        <f aca="false">COUNTIFS(カード一覧!$G$2:$G$3170,"*医学各論 "&amp;D711&amp;"（*",カード一覧!$N$2:$N$3170,"&lt;&gt;retired")</f>
        <v>2</v>
      </c>
      <c r="H711" s="14" t="str">
        <f aca="false">IF(G711&gt;0,"あり","なし")</f>
        <v>あり</v>
      </c>
    </row>
    <row r="712" customFormat="false" ht="15" hidden="false" customHeight="false" outlineLevel="0" collapsed="false">
      <c r="A712" s="13" t="s">
        <v>30</v>
      </c>
      <c r="B712" s="16" t="s">
        <v>31</v>
      </c>
      <c r="C712" s="16" t="s">
        <v>211</v>
      </c>
      <c r="D712" s="13" t="s">
        <v>21503</v>
      </c>
      <c r="E712" s="16" t="s">
        <v>18030</v>
      </c>
      <c r="F712" s="13" t="s">
        <v>20334</v>
      </c>
      <c r="G712" s="14" t="n">
        <f aca="false">COUNTIFS(カード一覧!$G$2:$G$3170,"*医学各論 "&amp;D712&amp;"（*",カード一覧!$N$2:$N$3170,"&lt;&gt;retired")</f>
        <v>3</v>
      </c>
      <c r="H712" s="14" t="str">
        <f aca="false">IF(G712&gt;0,"あり","なし")</f>
        <v>あり</v>
      </c>
    </row>
    <row r="713" customFormat="false" ht="15" hidden="false" customHeight="false" outlineLevel="0" collapsed="false">
      <c r="A713" s="13" t="s">
        <v>30</v>
      </c>
      <c r="B713" s="16" t="s">
        <v>31</v>
      </c>
      <c r="C713" s="16" t="s">
        <v>211</v>
      </c>
      <c r="D713" s="13" t="s">
        <v>21504</v>
      </c>
      <c r="E713" s="16" t="s">
        <v>18048</v>
      </c>
      <c r="F713" s="13" t="s">
        <v>20334</v>
      </c>
      <c r="G713" s="14" t="n">
        <f aca="false">COUNTIFS(カード一覧!$G$2:$G$3170,"*医学各論 "&amp;D713&amp;"（*",カード一覧!$N$2:$N$3170,"&lt;&gt;retired")</f>
        <v>2</v>
      </c>
      <c r="H713" s="14" t="str">
        <f aca="false">IF(G713&gt;0,"あり","なし")</f>
        <v>あり</v>
      </c>
    </row>
    <row r="714" customFormat="false" ht="15" hidden="false" customHeight="false" outlineLevel="0" collapsed="false">
      <c r="A714" s="13" t="s">
        <v>30</v>
      </c>
      <c r="B714" s="16" t="s">
        <v>31</v>
      </c>
      <c r="C714" s="16" t="s">
        <v>211</v>
      </c>
      <c r="D714" s="13" t="s">
        <v>21505</v>
      </c>
      <c r="E714" s="16" t="s">
        <v>18065</v>
      </c>
      <c r="F714" s="13" t="s">
        <v>20340</v>
      </c>
      <c r="G714" s="14" t="n">
        <f aca="false">COUNTIFS(カード一覧!$G$2:$G$3170,"*医学各論 "&amp;D714&amp;"（*",カード一覧!$N$2:$N$3170,"&lt;&gt;retired")</f>
        <v>1</v>
      </c>
      <c r="H714" s="14" t="str">
        <f aca="false">IF(G714&gt;0,"あり","なし")</f>
        <v>あり</v>
      </c>
    </row>
    <row r="715" customFormat="false" ht="15" hidden="false" customHeight="false" outlineLevel="0" collapsed="false">
      <c r="A715" s="13" t="s">
        <v>30</v>
      </c>
      <c r="B715" s="16" t="s">
        <v>31</v>
      </c>
      <c r="C715" s="16" t="s">
        <v>215</v>
      </c>
      <c r="D715" s="13" t="s">
        <v>21506</v>
      </c>
      <c r="E715" s="16" t="s">
        <v>18176</v>
      </c>
      <c r="F715" s="13" t="s">
        <v>20334</v>
      </c>
      <c r="G715" s="14" t="n">
        <f aca="false">COUNTIFS(カード一覧!$G$2:$G$3170,"*医学各論 "&amp;D715&amp;"（*",カード一覧!$N$2:$N$3170,"&lt;&gt;retired")</f>
        <v>2</v>
      </c>
      <c r="H715" s="14" t="str">
        <f aca="false">IF(G715&gt;0,"あり","なし")</f>
        <v>あり</v>
      </c>
    </row>
    <row r="716" customFormat="false" ht="15" hidden="false" customHeight="false" outlineLevel="0" collapsed="false">
      <c r="A716" s="13" t="s">
        <v>30</v>
      </c>
      <c r="B716" s="16" t="s">
        <v>31</v>
      </c>
      <c r="C716" s="16" t="s">
        <v>215</v>
      </c>
      <c r="D716" s="13" t="s">
        <v>21507</v>
      </c>
      <c r="E716" s="16" t="s">
        <v>18194</v>
      </c>
      <c r="F716" s="13" t="s">
        <v>20334</v>
      </c>
      <c r="G716" s="14" t="n">
        <f aca="false">COUNTIFS(カード一覧!$G$2:$G$3170,"*医学各論 "&amp;D716&amp;"（*",カード一覧!$N$2:$N$3170,"&lt;&gt;retired")</f>
        <v>4</v>
      </c>
      <c r="H716" s="14" t="str">
        <f aca="false">IF(G716&gt;0,"あり","なし")</f>
        <v>あり</v>
      </c>
    </row>
    <row r="717" customFormat="false" ht="15" hidden="false" customHeight="false" outlineLevel="0" collapsed="false">
      <c r="A717" s="13" t="s">
        <v>30</v>
      </c>
      <c r="B717" s="16" t="s">
        <v>31</v>
      </c>
      <c r="C717" s="16" t="s">
        <v>215</v>
      </c>
      <c r="D717" s="13" t="s">
        <v>21508</v>
      </c>
      <c r="E717" s="16" t="s">
        <v>18227</v>
      </c>
      <c r="F717" s="13" t="s">
        <v>20334</v>
      </c>
      <c r="G717" s="14" t="n">
        <f aca="false">COUNTIFS(カード一覧!$G$2:$G$3170,"*医学各論 "&amp;D717&amp;"（*",カード一覧!$N$2:$N$3170,"&lt;&gt;retired")</f>
        <v>3</v>
      </c>
      <c r="H717" s="14" t="str">
        <f aca="false">IF(G717&gt;0,"あり","なし")</f>
        <v>あり</v>
      </c>
    </row>
    <row r="718" customFormat="false" ht="15" hidden="false" customHeight="false" outlineLevel="0" collapsed="false">
      <c r="A718" s="13" t="s">
        <v>30</v>
      </c>
      <c r="B718" s="16" t="s">
        <v>31</v>
      </c>
      <c r="C718" s="16" t="s">
        <v>215</v>
      </c>
      <c r="D718" s="13" t="s">
        <v>21509</v>
      </c>
      <c r="E718" s="16" t="s">
        <v>18252</v>
      </c>
      <c r="F718" s="13" t="s">
        <v>20340</v>
      </c>
      <c r="G718" s="14" t="n">
        <f aca="false">COUNTIFS(カード一覧!$G$2:$G$3170,"*医学各論 "&amp;D718&amp;"（*",カード一覧!$N$2:$N$3170,"&lt;&gt;retired")</f>
        <v>2</v>
      </c>
      <c r="H718" s="14" t="str">
        <f aca="false">IF(G718&gt;0,"あり","なし")</f>
        <v>あり</v>
      </c>
    </row>
    <row r="719" customFormat="false" ht="15" hidden="false" customHeight="false" outlineLevel="0" collapsed="false">
      <c r="A719" s="13" t="s">
        <v>30</v>
      </c>
      <c r="B719" s="16" t="s">
        <v>31</v>
      </c>
      <c r="C719" s="16" t="s">
        <v>215</v>
      </c>
      <c r="D719" s="13" t="s">
        <v>21510</v>
      </c>
      <c r="E719" s="16" t="s">
        <v>18269</v>
      </c>
      <c r="F719" s="13" t="s">
        <v>20340</v>
      </c>
      <c r="G719" s="14" t="n">
        <f aca="false">COUNTIFS(カード一覧!$G$2:$G$3170,"*医学各論 "&amp;D719&amp;"（*",カード一覧!$N$2:$N$3170,"&lt;&gt;retired")</f>
        <v>2</v>
      </c>
      <c r="H719" s="14" t="str">
        <f aca="false">IF(G719&gt;0,"あり","なし")</f>
        <v>あり</v>
      </c>
    </row>
    <row r="720" customFormat="false" ht="15" hidden="false" customHeight="false" outlineLevel="0" collapsed="false">
      <c r="A720" s="13" t="s">
        <v>30</v>
      </c>
      <c r="B720" s="16" t="s">
        <v>31</v>
      </c>
      <c r="C720" s="16" t="s">
        <v>215</v>
      </c>
      <c r="D720" s="13" t="s">
        <v>21511</v>
      </c>
      <c r="E720" s="16" t="s">
        <v>18287</v>
      </c>
      <c r="F720" s="13" t="s">
        <v>20340</v>
      </c>
      <c r="G720" s="14" t="n">
        <f aca="false">COUNTIFS(カード一覧!$G$2:$G$3170,"*医学各論 "&amp;D720&amp;"（*",カード一覧!$N$2:$N$3170,"&lt;&gt;retired")</f>
        <v>2</v>
      </c>
      <c r="H720" s="14" t="str">
        <f aca="false">IF(G720&gt;0,"あり","なし")</f>
        <v>あり</v>
      </c>
    </row>
    <row r="721" customFormat="false" ht="15" hidden="false" customHeight="false" outlineLevel="0" collapsed="false">
      <c r="A721" s="13" t="s">
        <v>30</v>
      </c>
      <c r="B721" s="16" t="s">
        <v>31</v>
      </c>
      <c r="C721" s="16" t="s">
        <v>215</v>
      </c>
      <c r="D721" s="13" t="s">
        <v>21512</v>
      </c>
      <c r="E721" s="16" t="s">
        <v>18305</v>
      </c>
      <c r="F721" s="13" t="s">
        <v>20363</v>
      </c>
      <c r="G721" s="14" t="n">
        <f aca="false">COUNTIFS(カード一覧!$G$2:$G$3170,"*医学各論 "&amp;D721&amp;"（*",カード一覧!$N$2:$N$3170,"&lt;&gt;retired")</f>
        <v>1</v>
      </c>
      <c r="H721" s="14" t="str">
        <f aca="false">IF(G721&gt;0,"あり","なし")</f>
        <v>あり</v>
      </c>
    </row>
    <row r="722" customFormat="false" ht="15" hidden="false" customHeight="false" outlineLevel="0" collapsed="false">
      <c r="A722" s="13" t="s">
        <v>30</v>
      </c>
      <c r="B722" s="16" t="s">
        <v>31</v>
      </c>
      <c r="C722" s="16" t="s">
        <v>215</v>
      </c>
      <c r="D722" s="13" t="s">
        <v>21513</v>
      </c>
      <c r="E722" s="16" t="s">
        <v>18315</v>
      </c>
      <c r="F722" s="13" t="s">
        <v>20340</v>
      </c>
      <c r="G722" s="14" t="n">
        <f aca="false">COUNTIFS(カード一覧!$G$2:$G$3170,"*医学各論 "&amp;D722&amp;"（*",カード一覧!$N$2:$N$3170,"&lt;&gt;retired")</f>
        <v>1</v>
      </c>
      <c r="H722" s="14" t="str">
        <f aca="false">IF(G722&gt;0,"あり","なし")</f>
        <v>あり</v>
      </c>
    </row>
    <row r="723" customFormat="false" ht="15" hidden="false" customHeight="false" outlineLevel="0" collapsed="false">
      <c r="A723" s="13" t="s">
        <v>30</v>
      </c>
      <c r="B723" s="16" t="s">
        <v>31</v>
      </c>
      <c r="C723" s="16" t="s">
        <v>217</v>
      </c>
      <c r="D723" s="13" t="s">
        <v>21514</v>
      </c>
      <c r="E723" s="16" t="s">
        <v>18325</v>
      </c>
      <c r="F723" s="13" t="s">
        <v>20334</v>
      </c>
      <c r="G723" s="14" t="n">
        <f aca="false">COUNTIFS(カード一覧!$G$2:$G$3170,"*医学各論 "&amp;D723&amp;"（*",カード一覧!$N$2:$N$3170,"&lt;&gt;retired")</f>
        <v>3</v>
      </c>
      <c r="H723" s="14" t="str">
        <f aca="false">IF(G723&gt;0,"あり","なし")</f>
        <v>あり</v>
      </c>
    </row>
    <row r="724" customFormat="false" ht="15" hidden="false" customHeight="false" outlineLevel="0" collapsed="false">
      <c r="A724" s="13" t="s">
        <v>30</v>
      </c>
      <c r="B724" s="16" t="s">
        <v>31</v>
      </c>
      <c r="C724" s="16" t="s">
        <v>217</v>
      </c>
      <c r="D724" s="13" t="s">
        <v>21515</v>
      </c>
      <c r="E724" s="15" t="s">
        <v>18346</v>
      </c>
      <c r="F724" s="13" t="s">
        <v>20334</v>
      </c>
      <c r="G724" s="14" t="n">
        <f aca="false">COUNTIFS(カード一覧!$G$2:$G$3170,"*医学各論 "&amp;D724&amp;"（*",カード一覧!$N$2:$N$3170,"&lt;&gt;retired")</f>
        <v>3</v>
      </c>
      <c r="H724" s="14" t="str">
        <f aca="false">IF(G724&gt;0,"あり","なし")</f>
        <v>あり</v>
      </c>
    </row>
    <row r="725" customFormat="false" ht="15" hidden="false" customHeight="false" outlineLevel="0" collapsed="false">
      <c r="A725" s="13" t="s">
        <v>30</v>
      </c>
      <c r="B725" s="16" t="s">
        <v>31</v>
      </c>
      <c r="C725" s="16" t="s">
        <v>217</v>
      </c>
      <c r="D725" s="13" t="s">
        <v>21516</v>
      </c>
      <c r="E725" s="16" t="s">
        <v>18372</v>
      </c>
      <c r="F725" s="13" t="s">
        <v>20340</v>
      </c>
      <c r="G725" s="14" t="n">
        <f aca="false">COUNTIFS(カード一覧!$G$2:$G$3170,"*医学各論 "&amp;D725&amp;"（*",カード一覧!$N$2:$N$3170,"&lt;&gt;retired")</f>
        <v>2</v>
      </c>
      <c r="H725" s="14" t="str">
        <f aca="false">IF(G725&gt;0,"あり","なし")</f>
        <v>あり</v>
      </c>
    </row>
    <row r="726" customFormat="false" ht="15" hidden="false" customHeight="false" outlineLevel="0" collapsed="false">
      <c r="A726" s="13" t="s">
        <v>30</v>
      </c>
      <c r="B726" s="16" t="s">
        <v>31</v>
      </c>
      <c r="C726" s="16" t="s">
        <v>217</v>
      </c>
      <c r="D726" s="13" t="s">
        <v>21517</v>
      </c>
      <c r="E726" s="16" t="s">
        <v>18389</v>
      </c>
      <c r="F726" s="13" t="s">
        <v>20340</v>
      </c>
      <c r="G726" s="14" t="n">
        <f aca="false">COUNTIFS(カード一覧!$G$2:$G$3170,"*医学各論 "&amp;D726&amp;"（*",カード一覧!$N$2:$N$3170,"&lt;&gt;retired")</f>
        <v>2</v>
      </c>
      <c r="H726" s="14" t="str">
        <f aca="false">IF(G726&gt;0,"あり","なし")</f>
        <v>あり</v>
      </c>
    </row>
    <row r="727" customFormat="false" ht="15" hidden="false" customHeight="false" outlineLevel="0" collapsed="false">
      <c r="A727" s="13" t="s">
        <v>30</v>
      </c>
      <c r="B727" s="16" t="s">
        <v>31</v>
      </c>
      <c r="C727" s="16" t="s">
        <v>217</v>
      </c>
      <c r="D727" s="13" t="s">
        <v>21518</v>
      </c>
      <c r="E727" s="16" t="s">
        <v>18405</v>
      </c>
      <c r="F727" s="13" t="s">
        <v>20334</v>
      </c>
      <c r="G727" s="14" t="n">
        <f aca="false">COUNTIFS(カード一覧!$G$2:$G$3170,"*医学各論 "&amp;D727&amp;"（*",カード一覧!$N$2:$N$3170,"&lt;&gt;retired")</f>
        <v>3</v>
      </c>
      <c r="H727" s="14" t="str">
        <f aca="false">IF(G727&gt;0,"あり","なし")</f>
        <v>あり</v>
      </c>
    </row>
    <row r="728" customFormat="false" ht="15" hidden="false" customHeight="false" outlineLevel="0" collapsed="false">
      <c r="A728" s="13" t="s">
        <v>30</v>
      </c>
      <c r="B728" s="16" t="s">
        <v>31</v>
      </c>
      <c r="C728" s="16" t="s">
        <v>217</v>
      </c>
      <c r="D728" s="13" t="s">
        <v>21519</v>
      </c>
      <c r="E728" s="16" t="s">
        <v>18457</v>
      </c>
      <c r="F728" s="13" t="s">
        <v>20334</v>
      </c>
      <c r="G728" s="14" t="n">
        <f aca="false">COUNTIFS(カード一覧!$G$2:$G$3170,"*医学各論 "&amp;D728&amp;"（*",カード一覧!$N$2:$N$3170,"&lt;&gt;retired")</f>
        <v>4</v>
      </c>
      <c r="H728" s="14" t="str">
        <f aca="false">IF(G728&gt;0,"あり","なし")</f>
        <v>あり</v>
      </c>
    </row>
    <row r="729" customFormat="false" ht="15" hidden="false" customHeight="false" outlineLevel="0" collapsed="false">
      <c r="A729" s="13" t="s">
        <v>30</v>
      </c>
      <c r="B729" s="16" t="s">
        <v>31</v>
      </c>
      <c r="C729" s="16" t="s">
        <v>217</v>
      </c>
      <c r="D729" s="13" t="s">
        <v>21520</v>
      </c>
      <c r="E729" s="16" t="s">
        <v>18424</v>
      </c>
      <c r="F729" s="13" t="s">
        <v>20340</v>
      </c>
      <c r="G729" s="14" t="n">
        <f aca="false">COUNTIFS(カード一覧!$G$2:$G$3170,"*医学各論 "&amp;D729&amp;"（*",カード一覧!$N$2:$N$3170,"&lt;&gt;retired")</f>
        <v>2</v>
      </c>
      <c r="H729" s="14" t="str">
        <f aca="false">IF(G729&gt;0,"あり","なし")</f>
        <v>あり</v>
      </c>
    </row>
    <row r="730" customFormat="false" ht="15" hidden="false" customHeight="false" outlineLevel="0" collapsed="false">
      <c r="A730" s="13" t="s">
        <v>30</v>
      </c>
      <c r="B730" s="16" t="s">
        <v>31</v>
      </c>
      <c r="C730" s="16" t="s">
        <v>217</v>
      </c>
      <c r="D730" s="13" t="s">
        <v>21521</v>
      </c>
      <c r="E730" s="16" t="s">
        <v>18437</v>
      </c>
      <c r="F730" s="13" t="s">
        <v>20340</v>
      </c>
      <c r="G730" s="14" t="n">
        <f aca="false">COUNTIFS(カード一覧!$G$2:$G$3170,"*医学各論 "&amp;D730&amp;"（*",カード一覧!$N$2:$N$3170,"&lt;&gt;retired")</f>
        <v>1</v>
      </c>
      <c r="H730" s="14" t="str">
        <f aca="false">IF(G730&gt;0,"あり","なし")</f>
        <v>あり</v>
      </c>
    </row>
    <row r="731" customFormat="false" ht="26.85" hidden="false" customHeight="false" outlineLevel="0" collapsed="false">
      <c r="A731" s="13" t="s">
        <v>30</v>
      </c>
      <c r="B731" s="16" t="s">
        <v>31</v>
      </c>
      <c r="C731" s="16" t="s">
        <v>217</v>
      </c>
      <c r="D731" s="13" t="s">
        <v>21522</v>
      </c>
      <c r="E731" s="16" t="s">
        <v>18483</v>
      </c>
      <c r="F731" s="13" t="s">
        <v>20340</v>
      </c>
      <c r="G731" s="14" t="n">
        <f aca="false">COUNTIFS(カード一覧!$G$2:$G$3170,"*医学各論 "&amp;D731&amp;"（*",カード一覧!$N$2:$N$3170,"&lt;&gt;retired")</f>
        <v>2</v>
      </c>
      <c r="H731" s="14" t="str">
        <f aca="false">IF(G731&gt;0,"あり","なし")</f>
        <v>あり</v>
      </c>
    </row>
    <row r="732" customFormat="false" ht="15" hidden="false" customHeight="false" outlineLevel="0" collapsed="false">
      <c r="A732" s="13" t="s">
        <v>30</v>
      </c>
      <c r="B732" s="16" t="s">
        <v>31</v>
      </c>
      <c r="C732" s="16" t="s">
        <v>217</v>
      </c>
      <c r="D732" s="13" t="s">
        <v>21523</v>
      </c>
      <c r="E732" s="15" t="s">
        <v>18447</v>
      </c>
      <c r="F732" s="13" t="s">
        <v>20363</v>
      </c>
      <c r="G732" s="14" t="n">
        <f aca="false">COUNTIFS(カード一覧!$G$2:$G$3170,"*医学各論 "&amp;D732&amp;"（*",カード一覧!$N$2:$N$3170,"&lt;&gt;retired")</f>
        <v>1</v>
      </c>
      <c r="H732" s="14" t="str">
        <f aca="false">IF(G732&gt;0,"あり","なし")</f>
        <v>あり</v>
      </c>
    </row>
    <row r="733" customFormat="false" ht="15" hidden="false" customHeight="false" outlineLevel="0" collapsed="false">
      <c r="A733" s="13" t="s">
        <v>30</v>
      </c>
      <c r="B733" s="16" t="s">
        <v>31</v>
      </c>
      <c r="C733" s="16" t="s">
        <v>217</v>
      </c>
      <c r="D733" s="13" t="s">
        <v>21524</v>
      </c>
      <c r="E733" s="16" t="s">
        <v>18495</v>
      </c>
      <c r="F733" s="13" t="s">
        <v>20363</v>
      </c>
      <c r="G733" s="14" t="n">
        <f aca="false">COUNTIFS(カード一覧!$G$2:$G$3170,"*医学各論 "&amp;D733&amp;"（*",カード一覧!$N$2:$N$3170,"&lt;&gt;retired")</f>
        <v>2</v>
      </c>
      <c r="H733" s="14" t="str">
        <f aca="false">IF(G733&gt;0,"あり","なし")</f>
        <v>あり</v>
      </c>
    </row>
    <row r="734" customFormat="false" ht="15" hidden="false" customHeight="false" outlineLevel="0" collapsed="false">
      <c r="A734" s="13" t="s">
        <v>30</v>
      </c>
      <c r="B734" s="16" t="s">
        <v>31</v>
      </c>
      <c r="C734" s="16" t="s">
        <v>217</v>
      </c>
      <c r="D734" s="13" t="s">
        <v>21525</v>
      </c>
      <c r="E734" s="16" t="s">
        <v>18506</v>
      </c>
      <c r="F734" s="13" t="s">
        <v>20340</v>
      </c>
      <c r="G734" s="14" t="n">
        <f aca="false">COUNTIFS(カード一覧!$G$2:$G$3170,"*医学各論 "&amp;D734&amp;"（*",カード一覧!$N$2:$N$3170,"&lt;&gt;retired")</f>
        <v>2</v>
      </c>
      <c r="H734" s="14" t="str">
        <f aca="false">IF(G734&gt;0,"あり","なし")</f>
        <v>あり</v>
      </c>
    </row>
    <row r="735" customFormat="false" ht="15" hidden="false" customHeight="false" outlineLevel="0" collapsed="false">
      <c r="A735" s="13" t="s">
        <v>30</v>
      </c>
      <c r="B735" s="16" t="s">
        <v>31</v>
      </c>
      <c r="C735" s="16" t="s">
        <v>217</v>
      </c>
      <c r="D735" s="13" t="s">
        <v>21526</v>
      </c>
      <c r="E735" s="16" t="s">
        <v>18523</v>
      </c>
      <c r="F735" s="13" t="s">
        <v>20363</v>
      </c>
      <c r="G735" s="14" t="n">
        <f aca="false">COUNTIFS(カード一覧!$G$2:$G$3170,"*医学各論 "&amp;D735&amp;"（*",カード一覧!$N$2:$N$3170,"&lt;&gt;retired")</f>
        <v>1</v>
      </c>
      <c r="H735" s="14" t="str">
        <f aca="false">IF(G735&gt;0,"あり","なし")</f>
        <v>あり</v>
      </c>
    </row>
    <row r="736" customFormat="false" ht="15" hidden="false" customHeight="false" outlineLevel="0" collapsed="false">
      <c r="A736" s="13" t="s">
        <v>30</v>
      </c>
      <c r="B736" s="16" t="s">
        <v>31</v>
      </c>
      <c r="C736" s="16" t="s">
        <v>217</v>
      </c>
      <c r="D736" s="13" t="s">
        <v>21527</v>
      </c>
      <c r="E736" s="16" t="s">
        <v>18532</v>
      </c>
      <c r="F736" s="13" t="s">
        <v>20363</v>
      </c>
      <c r="G736" s="14" t="n">
        <f aca="false">COUNTIFS(カード一覧!$G$2:$G$3170,"*医学各論 "&amp;D736&amp;"（*",カード一覧!$N$2:$N$3170,"&lt;&gt;retired")</f>
        <v>2</v>
      </c>
      <c r="H736" s="14" t="str">
        <f aca="false">IF(G736&gt;0,"あり","なし")</f>
        <v>あり</v>
      </c>
    </row>
    <row r="737" customFormat="false" ht="15" hidden="false" customHeight="false" outlineLevel="0" collapsed="false">
      <c r="A737" s="13" t="s">
        <v>30</v>
      </c>
      <c r="B737" s="16" t="s">
        <v>31</v>
      </c>
      <c r="C737" s="16" t="s">
        <v>217</v>
      </c>
      <c r="D737" s="13" t="s">
        <v>21528</v>
      </c>
      <c r="E737" s="16" t="s">
        <v>18549</v>
      </c>
      <c r="F737" s="13" t="s">
        <v>20334</v>
      </c>
      <c r="G737" s="14" t="n">
        <f aca="false">COUNTIFS(カード一覧!$G$2:$G$3170,"*医学各論 "&amp;D737&amp;"（*",カード一覧!$N$2:$N$3170,"&lt;&gt;retired")</f>
        <v>2</v>
      </c>
      <c r="H737" s="14" t="str">
        <f aca="false">IF(G737&gt;0,"あり","なし")</f>
        <v>あり</v>
      </c>
    </row>
    <row r="738" customFormat="false" ht="15" hidden="false" customHeight="false" outlineLevel="0" collapsed="false">
      <c r="A738" s="13" t="s">
        <v>30</v>
      </c>
      <c r="B738" s="16" t="s">
        <v>31</v>
      </c>
      <c r="C738" s="16" t="s">
        <v>219</v>
      </c>
      <c r="D738" s="13" t="s">
        <v>21529</v>
      </c>
      <c r="E738" s="16" t="s">
        <v>18558</v>
      </c>
      <c r="F738" s="13" t="s">
        <v>20334</v>
      </c>
      <c r="G738" s="14" t="n">
        <f aca="false">COUNTIFS(カード一覧!$G$2:$G$3170,"*医学各論 "&amp;D738&amp;"（*",カード一覧!$N$2:$N$3170,"&lt;&gt;retired")</f>
        <v>4</v>
      </c>
      <c r="H738" s="14" t="str">
        <f aca="false">IF(G738&gt;0,"あり","なし")</f>
        <v>あり</v>
      </c>
    </row>
    <row r="739" customFormat="false" ht="15" hidden="false" customHeight="false" outlineLevel="0" collapsed="false">
      <c r="A739" s="13" t="s">
        <v>30</v>
      </c>
      <c r="B739" s="16" t="s">
        <v>31</v>
      </c>
      <c r="C739" s="16" t="s">
        <v>219</v>
      </c>
      <c r="D739" s="13" t="s">
        <v>21530</v>
      </c>
      <c r="E739" s="16" t="s">
        <v>18584</v>
      </c>
      <c r="F739" s="13" t="s">
        <v>20334</v>
      </c>
      <c r="G739" s="14" t="n">
        <f aca="false">COUNTIFS(カード一覧!$G$2:$G$3170,"*医学各論 "&amp;D739&amp;"（*",カード一覧!$N$2:$N$3170,"&lt;&gt;retired")</f>
        <v>4</v>
      </c>
      <c r="H739" s="14" t="str">
        <f aca="false">IF(G739&gt;0,"あり","なし")</f>
        <v>あり</v>
      </c>
    </row>
    <row r="740" customFormat="false" ht="15" hidden="false" customHeight="false" outlineLevel="0" collapsed="false">
      <c r="A740" s="13" t="s">
        <v>30</v>
      </c>
      <c r="B740" s="16" t="s">
        <v>31</v>
      </c>
      <c r="C740" s="16" t="s">
        <v>219</v>
      </c>
      <c r="D740" s="13" t="s">
        <v>21531</v>
      </c>
      <c r="E740" s="16" t="s">
        <v>18618</v>
      </c>
      <c r="F740" s="13" t="s">
        <v>20334</v>
      </c>
      <c r="G740" s="14" t="n">
        <f aca="false">COUNTIFS(カード一覧!$G$2:$G$3170,"*医学各論 "&amp;D740&amp;"（*",カード一覧!$N$2:$N$3170,"&lt;&gt;retired")</f>
        <v>3</v>
      </c>
      <c r="H740" s="14" t="str">
        <f aca="false">IF(G740&gt;0,"あり","なし")</f>
        <v>あり</v>
      </c>
    </row>
    <row r="741" customFormat="false" ht="15" hidden="false" customHeight="false" outlineLevel="0" collapsed="false">
      <c r="A741" s="13" t="s">
        <v>30</v>
      </c>
      <c r="B741" s="16" t="s">
        <v>31</v>
      </c>
      <c r="C741" s="16" t="s">
        <v>219</v>
      </c>
      <c r="D741" s="13" t="s">
        <v>21532</v>
      </c>
      <c r="E741" s="16" t="s">
        <v>18641</v>
      </c>
      <c r="F741" s="13" t="s">
        <v>20334</v>
      </c>
      <c r="G741" s="14" t="n">
        <f aca="false">COUNTIFS(カード一覧!$G$2:$G$3170,"*医学各論 "&amp;D741&amp;"（*",カード一覧!$N$2:$N$3170,"&lt;&gt;retired")</f>
        <v>3</v>
      </c>
      <c r="H741" s="14" t="str">
        <f aca="false">IF(G741&gt;0,"あり","なし")</f>
        <v>あり</v>
      </c>
    </row>
    <row r="742" customFormat="false" ht="15" hidden="false" customHeight="false" outlineLevel="0" collapsed="false">
      <c r="A742" s="13" t="s">
        <v>30</v>
      </c>
      <c r="B742" s="16" t="s">
        <v>31</v>
      </c>
      <c r="C742" s="16" t="s">
        <v>219</v>
      </c>
      <c r="D742" s="13" t="s">
        <v>21533</v>
      </c>
      <c r="E742" s="16" t="s">
        <v>18661</v>
      </c>
      <c r="F742" s="13" t="s">
        <v>20340</v>
      </c>
      <c r="G742" s="14" t="n">
        <f aca="false">COUNTIFS(カード一覧!$G$2:$G$3170,"*医学各論 "&amp;D742&amp;"（*",カード一覧!$N$2:$N$3170,"&lt;&gt;retired")</f>
        <v>2</v>
      </c>
      <c r="H742" s="14" t="str">
        <f aca="false">IF(G742&gt;0,"あり","なし")</f>
        <v>あり</v>
      </c>
    </row>
    <row r="743" customFormat="false" ht="15" hidden="false" customHeight="false" outlineLevel="0" collapsed="false">
      <c r="A743" s="13" t="s">
        <v>30</v>
      </c>
      <c r="B743" s="16" t="s">
        <v>31</v>
      </c>
      <c r="C743" s="16" t="s">
        <v>219</v>
      </c>
      <c r="D743" s="13" t="s">
        <v>21534</v>
      </c>
      <c r="E743" s="16" t="s">
        <v>18675</v>
      </c>
      <c r="F743" s="13" t="s">
        <v>20340</v>
      </c>
      <c r="G743" s="14" t="n">
        <f aca="false">COUNTIFS(カード一覧!$G$2:$G$3170,"*医学各論 "&amp;D743&amp;"（*",カード一覧!$N$2:$N$3170,"&lt;&gt;retired")</f>
        <v>1</v>
      </c>
      <c r="H743" s="14" t="str">
        <f aca="false">IF(G743&gt;0,"あり","なし")</f>
        <v>あり</v>
      </c>
    </row>
    <row r="744" customFormat="false" ht="15" hidden="false" customHeight="false" outlineLevel="0" collapsed="false">
      <c r="A744" s="13" t="s">
        <v>30</v>
      </c>
      <c r="B744" s="16" t="s">
        <v>31</v>
      </c>
      <c r="C744" s="16" t="s">
        <v>219</v>
      </c>
      <c r="D744" s="13" t="s">
        <v>21535</v>
      </c>
      <c r="E744" s="16" t="s">
        <v>18685</v>
      </c>
      <c r="F744" s="13" t="s">
        <v>20334</v>
      </c>
      <c r="G744" s="14" t="n">
        <f aca="false">COUNTIFS(カード一覧!$G$2:$G$3170,"*医学各論 "&amp;D744&amp;"（*",カード一覧!$N$2:$N$3170,"&lt;&gt;retired")</f>
        <v>3</v>
      </c>
      <c r="H744" s="14" t="str">
        <f aca="false">IF(G744&gt;0,"あり","なし")</f>
        <v>あり</v>
      </c>
    </row>
    <row r="745" customFormat="false" ht="15" hidden="false" customHeight="false" outlineLevel="0" collapsed="false">
      <c r="A745" s="13" t="s">
        <v>30</v>
      </c>
      <c r="B745" s="16" t="s">
        <v>31</v>
      </c>
      <c r="C745" s="16" t="s">
        <v>219</v>
      </c>
      <c r="D745" s="13" t="s">
        <v>21536</v>
      </c>
      <c r="E745" s="16" t="s">
        <v>18701</v>
      </c>
      <c r="F745" s="13" t="s">
        <v>20334</v>
      </c>
      <c r="G745" s="14" t="n">
        <f aca="false">COUNTIFS(カード一覧!$G$2:$G$3170,"*医学各論 "&amp;D745&amp;"（*",カード一覧!$N$2:$N$3170,"&lt;&gt;retired")</f>
        <v>3</v>
      </c>
      <c r="H745" s="14" t="str">
        <f aca="false">IF(G745&gt;0,"あり","なし")</f>
        <v>あり</v>
      </c>
    </row>
    <row r="746" customFormat="false" ht="15" hidden="false" customHeight="false" outlineLevel="0" collapsed="false">
      <c r="A746" s="13" t="s">
        <v>30</v>
      </c>
      <c r="B746" s="16" t="s">
        <v>31</v>
      </c>
      <c r="C746" s="16" t="s">
        <v>219</v>
      </c>
      <c r="D746" s="13" t="s">
        <v>21537</v>
      </c>
      <c r="E746" s="15" t="s">
        <v>18728</v>
      </c>
      <c r="F746" s="13" t="s">
        <v>20340</v>
      </c>
      <c r="G746" s="14" t="n">
        <f aca="false">COUNTIFS(カード一覧!$G$2:$G$3170,"*医学各論 "&amp;D746&amp;"（*",カード一覧!$N$2:$N$3170,"&lt;&gt;retired")</f>
        <v>2</v>
      </c>
      <c r="H746" s="14" t="str">
        <f aca="false">IF(G746&gt;0,"あり","なし")</f>
        <v>あり</v>
      </c>
    </row>
    <row r="747" customFormat="false" ht="15" hidden="false" customHeight="false" outlineLevel="0" collapsed="false">
      <c r="A747" s="13" t="s">
        <v>30</v>
      </c>
      <c r="B747" s="16" t="s">
        <v>31</v>
      </c>
      <c r="C747" s="16" t="s">
        <v>219</v>
      </c>
      <c r="D747" s="13" t="s">
        <v>21538</v>
      </c>
      <c r="E747" s="16" t="s">
        <v>18745</v>
      </c>
      <c r="F747" s="13" t="s">
        <v>20340</v>
      </c>
      <c r="G747" s="14" t="n">
        <f aca="false">COUNTIFS(カード一覧!$G$2:$G$3170,"*医学各論 "&amp;D747&amp;"（*",カード一覧!$N$2:$N$3170,"&lt;&gt;retired")</f>
        <v>2</v>
      </c>
      <c r="H747" s="14" t="str">
        <f aca="false">IF(G747&gt;0,"あり","なし")</f>
        <v>あり</v>
      </c>
    </row>
    <row r="748" customFormat="false" ht="15" hidden="false" customHeight="false" outlineLevel="0" collapsed="false">
      <c r="A748" s="13" t="s">
        <v>30</v>
      </c>
      <c r="B748" s="16" t="s">
        <v>31</v>
      </c>
      <c r="C748" s="16" t="s">
        <v>219</v>
      </c>
      <c r="D748" s="13" t="s">
        <v>21539</v>
      </c>
      <c r="E748" s="16" t="s">
        <v>18757</v>
      </c>
      <c r="F748" s="13" t="s">
        <v>20340</v>
      </c>
      <c r="G748" s="14" t="n">
        <f aca="false">COUNTIFS(カード一覧!$G$2:$G$3170,"*医学各論 "&amp;D748&amp;"（*",カード一覧!$N$2:$N$3170,"&lt;&gt;retired")</f>
        <v>1</v>
      </c>
      <c r="H748" s="14" t="str">
        <f aca="false">IF(G748&gt;0,"あり","なし")</f>
        <v>あり</v>
      </c>
    </row>
    <row r="749" customFormat="false" ht="15" hidden="false" customHeight="false" outlineLevel="0" collapsed="false">
      <c r="A749" s="13" t="s">
        <v>30</v>
      </c>
      <c r="B749" s="16" t="s">
        <v>31</v>
      </c>
      <c r="C749" s="16" t="s">
        <v>219</v>
      </c>
      <c r="D749" s="13" t="s">
        <v>21540</v>
      </c>
      <c r="E749" s="15" t="s">
        <v>6443</v>
      </c>
      <c r="F749" s="13" t="s">
        <v>20340</v>
      </c>
      <c r="G749" s="14" t="n">
        <f aca="false">COUNTIFS(カード一覧!$G$2:$G$3170,"*医学各論 "&amp;D749&amp;"（*",カード一覧!$N$2:$N$3170,"&lt;&gt;retired")</f>
        <v>2</v>
      </c>
      <c r="H749" s="14" t="str">
        <f aca="false">IF(G749&gt;0,"あり","なし")</f>
        <v>あり</v>
      </c>
    </row>
    <row r="750" customFormat="false" ht="15" hidden="false" customHeight="false" outlineLevel="0" collapsed="false">
      <c r="A750" s="13" t="s">
        <v>30</v>
      </c>
      <c r="B750" s="16" t="s">
        <v>31</v>
      </c>
      <c r="C750" s="16" t="s">
        <v>219</v>
      </c>
      <c r="D750" s="13" t="s">
        <v>21541</v>
      </c>
      <c r="E750" s="16" t="s">
        <v>18782</v>
      </c>
      <c r="F750" s="13" t="s">
        <v>20363</v>
      </c>
      <c r="G750" s="14" t="n">
        <f aca="false">COUNTIFS(カード一覧!$G$2:$G$3170,"*医学各論 "&amp;D750&amp;"（*",カード一覧!$N$2:$N$3170,"&lt;&gt;retired")</f>
        <v>1</v>
      </c>
      <c r="H750" s="14" t="str">
        <f aca="false">IF(G750&gt;0,"あり","なし")</f>
        <v>あり</v>
      </c>
    </row>
    <row r="751" customFormat="false" ht="15" hidden="false" customHeight="false" outlineLevel="0" collapsed="false">
      <c r="A751" s="13" t="s">
        <v>30</v>
      </c>
      <c r="B751" s="16" t="s">
        <v>31</v>
      </c>
      <c r="C751" s="16" t="s">
        <v>219</v>
      </c>
      <c r="D751" s="13" t="s">
        <v>21542</v>
      </c>
      <c r="E751" s="16" t="s">
        <v>18789</v>
      </c>
      <c r="F751" s="13" t="s">
        <v>20340</v>
      </c>
      <c r="G751" s="14" t="n">
        <f aca="false">COUNTIFS(カード一覧!$G$2:$G$3170,"*医学各論 "&amp;D751&amp;"（*",カード一覧!$N$2:$N$3170,"&lt;&gt;retired")</f>
        <v>2</v>
      </c>
      <c r="H751" s="14" t="str">
        <f aca="false">IF(G751&gt;0,"あり","なし")</f>
        <v>あり</v>
      </c>
    </row>
    <row r="752" customFormat="false" ht="15" hidden="false" customHeight="false" outlineLevel="0" collapsed="false">
      <c r="A752" s="13" t="s">
        <v>30</v>
      </c>
      <c r="B752" s="16" t="s">
        <v>31</v>
      </c>
      <c r="C752" s="16" t="s">
        <v>219</v>
      </c>
      <c r="D752" s="13" t="s">
        <v>21543</v>
      </c>
      <c r="E752" s="16" t="s">
        <v>18803</v>
      </c>
      <c r="F752" s="13" t="s">
        <v>20340</v>
      </c>
      <c r="G752" s="14" t="n">
        <f aca="false">COUNTIFS(カード一覧!$G$2:$G$3170,"*医学各論 "&amp;D752&amp;"（*",カード一覧!$N$2:$N$3170,"&lt;&gt;retired")</f>
        <v>2</v>
      </c>
      <c r="H752" s="14" t="str">
        <f aca="false">IF(G752&gt;0,"あり","なし")</f>
        <v>あり</v>
      </c>
    </row>
    <row r="753" customFormat="false" ht="15" hidden="false" customHeight="false" outlineLevel="0" collapsed="false">
      <c r="A753" s="13" t="s">
        <v>30</v>
      </c>
      <c r="B753" s="16" t="s">
        <v>31</v>
      </c>
      <c r="C753" s="16" t="s">
        <v>221</v>
      </c>
      <c r="D753" s="13" t="s">
        <v>21544</v>
      </c>
      <c r="E753" s="16" t="s">
        <v>18757</v>
      </c>
      <c r="F753" s="13" t="s">
        <v>20334</v>
      </c>
      <c r="G753" s="14" t="n">
        <f aca="false">COUNTIFS(カード一覧!$G$2:$G$3170,"*医学各論 "&amp;D753&amp;"（*",カード一覧!$N$2:$N$3170,"&lt;&gt;retired")</f>
        <v>3</v>
      </c>
      <c r="H753" s="14" t="str">
        <f aca="false">IF(G753&gt;0,"あり","なし")</f>
        <v>あり</v>
      </c>
    </row>
    <row r="754" customFormat="false" ht="15" hidden="false" customHeight="false" outlineLevel="0" collapsed="false">
      <c r="A754" s="13" t="s">
        <v>30</v>
      </c>
      <c r="B754" s="16" t="s">
        <v>31</v>
      </c>
      <c r="C754" s="16" t="s">
        <v>221</v>
      </c>
      <c r="D754" s="13" t="s">
        <v>21545</v>
      </c>
      <c r="E754" s="16" t="s">
        <v>18843</v>
      </c>
      <c r="F754" s="13" t="s">
        <v>20340</v>
      </c>
      <c r="G754" s="14" t="n">
        <f aca="false">COUNTIFS(カード一覧!$G$2:$G$3170,"*医学各論 "&amp;D754&amp;"（*",カード一覧!$N$2:$N$3170,"&lt;&gt;retired")</f>
        <v>2</v>
      </c>
      <c r="H754" s="14" t="str">
        <f aca="false">IF(G754&gt;0,"あり","なし")</f>
        <v>あり</v>
      </c>
    </row>
    <row r="755" customFormat="false" ht="15" hidden="false" customHeight="false" outlineLevel="0" collapsed="false">
      <c r="A755" s="13" t="s">
        <v>30</v>
      </c>
      <c r="B755" s="16" t="s">
        <v>31</v>
      </c>
      <c r="C755" s="16" t="s">
        <v>221</v>
      </c>
      <c r="D755" s="13" t="s">
        <v>21546</v>
      </c>
      <c r="E755" s="16" t="s">
        <v>18860</v>
      </c>
      <c r="F755" s="13" t="s">
        <v>20340</v>
      </c>
      <c r="G755" s="14" t="n">
        <f aca="false">COUNTIFS(カード一覧!$G$2:$G$3170,"*医学各論 "&amp;D755&amp;"（*",カード一覧!$N$2:$N$3170,"&lt;&gt;retired")</f>
        <v>2</v>
      </c>
      <c r="H755" s="14" t="str">
        <f aca="false">IF(G755&gt;0,"あり","なし")</f>
        <v>あり</v>
      </c>
    </row>
    <row r="756" customFormat="false" ht="15" hidden="false" customHeight="false" outlineLevel="0" collapsed="false">
      <c r="A756" s="13" t="s">
        <v>30</v>
      </c>
      <c r="B756" s="16" t="s">
        <v>31</v>
      </c>
      <c r="C756" s="16" t="s">
        <v>221</v>
      </c>
      <c r="D756" s="13" t="s">
        <v>21547</v>
      </c>
      <c r="E756" s="16" t="s">
        <v>18873</v>
      </c>
      <c r="F756" s="13" t="s">
        <v>20363</v>
      </c>
      <c r="G756" s="14" t="n">
        <f aca="false">COUNTIFS(カード一覧!$G$2:$G$3170,"*医学各論 "&amp;D756&amp;"（*",カード一覧!$N$2:$N$3170,"&lt;&gt;retired")</f>
        <v>1</v>
      </c>
      <c r="H756" s="14" t="str">
        <f aca="false">IF(G756&gt;0,"あり","なし")</f>
        <v>あり</v>
      </c>
    </row>
    <row r="757" customFormat="false" ht="15" hidden="false" customHeight="false" outlineLevel="0" collapsed="false">
      <c r="A757" s="13" t="s">
        <v>30</v>
      </c>
      <c r="B757" s="16" t="s">
        <v>31</v>
      </c>
      <c r="C757" s="16" t="s">
        <v>221</v>
      </c>
      <c r="D757" s="13" t="s">
        <v>21548</v>
      </c>
      <c r="E757" s="16" t="s">
        <v>18883</v>
      </c>
      <c r="F757" s="13" t="s">
        <v>20363</v>
      </c>
      <c r="G757" s="14" t="n">
        <f aca="false">COUNTIFS(カード一覧!$G$2:$G$3170,"*医学各論 "&amp;D757&amp;"（*",カード一覧!$N$2:$N$3170,"&lt;&gt;retired")</f>
        <v>1</v>
      </c>
      <c r="H757" s="14" t="str">
        <f aca="false">IF(G757&gt;0,"あり","なし")</f>
        <v>あり</v>
      </c>
    </row>
    <row r="758" customFormat="false" ht="15" hidden="false" customHeight="false" outlineLevel="0" collapsed="false">
      <c r="A758" s="13" t="s">
        <v>30</v>
      </c>
      <c r="B758" s="16" t="s">
        <v>31</v>
      </c>
      <c r="C758" s="16" t="s">
        <v>221</v>
      </c>
      <c r="D758" s="13" t="s">
        <v>21549</v>
      </c>
      <c r="E758" s="16" t="s">
        <v>18893</v>
      </c>
      <c r="F758" s="13" t="s">
        <v>20363</v>
      </c>
      <c r="G758" s="14" t="n">
        <f aca="false">COUNTIFS(カード一覧!$G$2:$G$3170,"*医学各論 "&amp;D758&amp;"（*",カード一覧!$N$2:$N$3170,"&lt;&gt;retired")</f>
        <v>2</v>
      </c>
      <c r="H758" s="14" t="str">
        <f aca="false">IF(G758&gt;0,"あり","なし")</f>
        <v>あり</v>
      </c>
    </row>
    <row r="759" customFormat="false" ht="15" hidden="false" customHeight="false" outlineLevel="0" collapsed="false">
      <c r="A759" s="13" t="s">
        <v>30</v>
      </c>
      <c r="B759" s="16" t="s">
        <v>31</v>
      </c>
      <c r="C759" s="16" t="s">
        <v>221</v>
      </c>
      <c r="D759" s="13" t="s">
        <v>21550</v>
      </c>
      <c r="E759" s="16" t="s">
        <v>18909</v>
      </c>
      <c r="F759" s="13" t="s">
        <v>20363</v>
      </c>
      <c r="G759" s="14" t="n">
        <f aca="false">COUNTIFS(カード一覧!$G$2:$G$3170,"*医学各論 "&amp;D759&amp;"（*",カード一覧!$N$2:$N$3170,"&lt;&gt;retired")</f>
        <v>2</v>
      </c>
      <c r="H759" s="14" t="str">
        <f aca="false">IF(G759&gt;0,"あり","なし")</f>
        <v>あり</v>
      </c>
    </row>
    <row r="760" customFormat="false" ht="15" hidden="false" customHeight="false" outlineLevel="0" collapsed="false">
      <c r="A760" s="13" t="s">
        <v>30</v>
      </c>
      <c r="B760" s="16" t="s">
        <v>31</v>
      </c>
      <c r="C760" s="16" t="s">
        <v>221</v>
      </c>
      <c r="D760" s="13" t="s">
        <v>21551</v>
      </c>
      <c r="E760" s="16" t="s">
        <v>18922</v>
      </c>
      <c r="F760" s="13" t="s">
        <v>20334</v>
      </c>
      <c r="G760" s="14" t="n">
        <f aca="false">COUNTIFS(カード一覧!$G$2:$G$3170,"*医学各論 "&amp;D760&amp;"（*",カード一覧!$N$2:$N$3170,"&lt;&gt;retired")</f>
        <v>3</v>
      </c>
      <c r="H760" s="14" t="str">
        <f aca="false">IF(G760&gt;0,"あり","なし")</f>
        <v>あり</v>
      </c>
    </row>
    <row r="761" customFormat="false" ht="15" hidden="false" customHeight="false" outlineLevel="0" collapsed="false">
      <c r="A761" s="13" t="s">
        <v>30</v>
      </c>
      <c r="B761" s="16" t="s">
        <v>31</v>
      </c>
      <c r="C761" s="16" t="s">
        <v>221</v>
      </c>
      <c r="D761" s="13" t="s">
        <v>21552</v>
      </c>
      <c r="E761" s="16" t="s">
        <v>12686</v>
      </c>
      <c r="F761" s="13" t="s">
        <v>20340</v>
      </c>
      <c r="G761" s="14" t="n">
        <f aca="false">COUNTIFS(カード一覧!$G$2:$G$3170,"*医学各論 "&amp;D761&amp;"（*",カード一覧!$N$2:$N$3170,"&lt;&gt;retired")</f>
        <v>2</v>
      </c>
      <c r="H761" s="14" t="str">
        <f aca="false">IF(G761&gt;0,"あり","なし")</f>
        <v>あり</v>
      </c>
    </row>
    <row r="762" customFormat="false" ht="15" hidden="false" customHeight="false" outlineLevel="0" collapsed="false">
      <c r="A762" s="13" t="s">
        <v>32</v>
      </c>
      <c r="B762" s="16" t="s">
        <v>33</v>
      </c>
      <c r="C762" s="16" t="s">
        <v>21553</v>
      </c>
      <c r="D762" s="13" t="s">
        <v>21554</v>
      </c>
      <c r="E762" s="16" t="s">
        <v>6223</v>
      </c>
      <c r="F762" s="13" t="s">
        <v>20334</v>
      </c>
      <c r="G762" s="14" t="n">
        <f aca="false">COUNTIFS(カード一覧!$G$2:$G$3170,"*医学各論 "&amp;D762&amp;"（*",カード一覧!$N$2:$N$3170,"&lt;&gt;retired")</f>
        <v>3</v>
      </c>
      <c r="H762" s="14" t="str">
        <f aca="false">IF(G762&gt;0,"あり","なし")</f>
        <v>あり</v>
      </c>
    </row>
    <row r="763" customFormat="false" ht="15" hidden="false" customHeight="false" outlineLevel="0" collapsed="false">
      <c r="A763" s="13" t="s">
        <v>32</v>
      </c>
      <c r="B763" s="16" t="s">
        <v>33</v>
      </c>
      <c r="C763" s="16" t="s">
        <v>21553</v>
      </c>
      <c r="D763" s="13" t="s">
        <v>21555</v>
      </c>
      <c r="E763" s="16" t="s">
        <v>6240</v>
      </c>
      <c r="F763" s="13" t="s">
        <v>20334</v>
      </c>
      <c r="G763" s="14" t="n">
        <f aca="false">COUNTIFS(カード一覧!$G$2:$G$3170,"*医学各論 "&amp;D763&amp;"（*",カード一覧!$N$2:$N$3170,"&lt;&gt;retired")</f>
        <v>3</v>
      </c>
      <c r="H763" s="14" t="str">
        <f aca="false">IF(G763&gt;0,"あり","なし")</f>
        <v>あり</v>
      </c>
    </row>
    <row r="764" customFormat="false" ht="15" hidden="false" customHeight="false" outlineLevel="0" collapsed="false">
      <c r="A764" s="13" t="s">
        <v>32</v>
      </c>
      <c r="B764" s="16" t="s">
        <v>33</v>
      </c>
      <c r="C764" s="16" t="s">
        <v>21553</v>
      </c>
      <c r="D764" s="13" t="s">
        <v>21556</v>
      </c>
      <c r="E764" s="16" t="s">
        <v>21557</v>
      </c>
      <c r="F764" s="13" t="s">
        <v>20334</v>
      </c>
      <c r="G764" s="14" t="n">
        <f aca="false">COUNTIFS(カード一覧!$G$2:$G$3170,"*医学各論 "&amp;D764&amp;"（*",カード一覧!$N$2:$N$3170,"&lt;&gt;retired")</f>
        <v>3</v>
      </c>
      <c r="H764" s="14" t="str">
        <f aca="false">IF(G764&gt;0,"あり","なし")</f>
        <v>あり</v>
      </c>
    </row>
    <row r="765" customFormat="false" ht="15" hidden="false" customHeight="false" outlineLevel="0" collapsed="false">
      <c r="A765" s="13" t="s">
        <v>32</v>
      </c>
      <c r="B765" s="16" t="s">
        <v>33</v>
      </c>
      <c r="C765" s="16" t="s">
        <v>21553</v>
      </c>
      <c r="D765" s="13" t="s">
        <v>21558</v>
      </c>
      <c r="E765" s="16" t="s">
        <v>6288</v>
      </c>
      <c r="F765" s="13" t="s">
        <v>20334</v>
      </c>
      <c r="G765" s="14" t="n">
        <f aca="false">COUNTIFS(カード一覧!$G$2:$G$3170,"*医学各論 "&amp;D765&amp;"（*",カード一覧!$N$2:$N$3170,"&lt;&gt;retired")</f>
        <v>2</v>
      </c>
      <c r="H765" s="14" t="str">
        <f aca="false">IF(G765&gt;0,"あり","なし")</f>
        <v>あり</v>
      </c>
    </row>
    <row r="766" customFormat="false" ht="15" hidden="false" customHeight="false" outlineLevel="0" collapsed="false">
      <c r="A766" s="13" t="s">
        <v>32</v>
      </c>
      <c r="B766" s="16" t="s">
        <v>33</v>
      </c>
      <c r="C766" s="16" t="s">
        <v>21553</v>
      </c>
      <c r="D766" s="13" t="s">
        <v>21559</v>
      </c>
      <c r="E766" s="16" t="s">
        <v>6299</v>
      </c>
      <c r="F766" s="13" t="s">
        <v>20334</v>
      </c>
      <c r="G766" s="14" t="n">
        <f aca="false">COUNTIFS(カード一覧!$G$2:$G$3170,"*医学各論 "&amp;D766&amp;"（*",カード一覧!$N$2:$N$3170,"&lt;&gt;retired")</f>
        <v>2</v>
      </c>
      <c r="H766" s="14" t="str">
        <f aca="false">IF(G766&gt;0,"あり","なし")</f>
        <v>あり</v>
      </c>
    </row>
    <row r="767" customFormat="false" ht="15" hidden="false" customHeight="false" outlineLevel="0" collapsed="false">
      <c r="A767" s="13" t="s">
        <v>32</v>
      </c>
      <c r="B767" s="16" t="s">
        <v>33</v>
      </c>
      <c r="C767" s="16" t="s">
        <v>21553</v>
      </c>
      <c r="D767" s="13" t="s">
        <v>21560</v>
      </c>
      <c r="E767" s="16" t="s">
        <v>6312</v>
      </c>
      <c r="F767" s="13" t="s">
        <v>20334</v>
      </c>
      <c r="G767" s="14" t="n">
        <f aca="false">COUNTIFS(カード一覧!$G$2:$G$3170,"*医学各論 "&amp;D767&amp;"（*",カード一覧!$N$2:$N$3170,"&lt;&gt;retired")</f>
        <v>2</v>
      </c>
      <c r="H767" s="14" t="str">
        <f aca="false">IF(G767&gt;0,"あり","なし")</f>
        <v>あり</v>
      </c>
    </row>
    <row r="768" customFormat="false" ht="15" hidden="false" customHeight="false" outlineLevel="0" collapsed="false">
      <c r="A768" s="13" t="s">
        <v>32</v>
      </c>
      <c r="B768" s="16" t="s">
        <v>33</v>
      </c>
      <c r="C768" s="16" t="s">
        <v>21553</v>
      </c>
      <c r="D768" s="13" t="s">
        <v>21561</v>
      </c>
      <c r="E768" s="16" t="s">
        <v>6329</v>
      </c>
      <c r="F768" s="13" t="s">
        <v>20363</v>
      </c>
      <c r="G768" s="14" t="n">
        <f aca="false">COUNTIFS(カード一覧!$G$2:$G$3170,"*医学各論 "&amp;D768&amp;"（*",カード一覧!$N$2:$N$3170,"&lt;&gt;retired")</f>
        <v>1</v>
      </c>
      <c r="H768" s="14" t="str">
        <f aca="false">IF(G768&gt;0,"あり","なし")</f>
        <v>あり</v>
      </c>
    </row>
    <row r="769" customFormat="false" ht="15" hidden="false" customHeight="false" outlineLevel="0" collapsed="false">
      <c r="A769" s="13" t="s">
        <v>32</v>
      </c>
      <c r="B769" s="16" t="s">
        <v>33</v>
      </c>
      <c r="C769" s="16" t="s">
        <v>21553</v>
      </c>
      <c r="D769" s="13" t="s">
        <v>21562</v>
      </c>
      <c r="E769" s="16" t="s">
        <v>9561</v>
      </c>
      <c r="F769" s="13" t="s">
        <v>20334</v>
      </c>
      <c r="G769" s="14" t="n">
        <f aca="false">COUNTIFS(カード一覧!$G$2:$G$3170,"*医学各論 "&amp;D769&amp;"（*",カード一覧!$N$2:$N$3170,"&lt;&gt;retired")</f>
        <v>3</v>
      </c>
      <c r="H769" s="14" t="str">
        <f aca="false">IF(G769&gt;0,"あり","なし")</f>
        <v>あり</v>
      </c>
    </row>
    <row r="770" customFormat="false" ht="15" hidden="false" customHeight="false" outlineLevel="0" collapsed="false">
      <c r="A770" s="13" t="s">
        <v>32</v>
      </c>
      <c r="B770" s="16" t="s">
        <v>33</v>
      </c>
      <c r="C770" s="16" t="s">
        <v>21553</v>
      </c>
      <c r="D770" s="13" t="s">
        <v>21563</v>
      </c>
      <c r="E770" s="15" t="s">
        <v>6443</v>
      </c>
      <c r="F770" s="13" t="s">
        <v>20340</v>
      </c>
      <c r="G770" s="14" t="n">
        <f aca="false">COUNTIFS(カード一覧!$G$2:$G$3170,"*医学各論 "&amp;D770&amp;"（*",カード一覧!$N$2:$N$3170,"&lt;&gt;retired")</f>
        <v>1</v>
      </c>
      <c r="H770" s="14" t="str">
        <f aca="false">IF(G770&gt;0,"あり","なし")</f>
        <v>あり</v>
      </c>
    </row>
    <row r="771" customFormat="false" ht="15" hidden="false" customHeight="false" outlineLevel="0" collapsed="false">
      <c r="A771" s="13" t="s">
        <v>32</v>
      </c>
      <c r="B771" s="16" t="s">
        <v>33</v>
      </c>
      <c r="C771" s="16" t="s">
        <v>21553</v>
      </c>
      <c r="D771" s="13" t="s">
        <v>21564</v>
      </c>
      <c r="E771" s="16" t="s">
        <v>6453</v>
      </c>
      <c r="F771" s="13" t="s">
        <v>20363</v>
      </c>
      <c r="G771" s="14" t="n">
        <f aca="false">COUNTIFS(カード一覧!$G$2:$G$3170,"*医学各論 "&amp;D771&amp;"（*",カード一覧!$N$2:$N$3170,"&lt;&gt;retired")</f>
        <v>1</v>
      </c>
      <c r="H771" s="14" t="str">
        <f aca="false">IF(G771&gt;0,"あり","なし")</f>
        <v>あり</v>
      </c>
    </row>
    <row r="772" customFormat="false" ht="15" hidden="false" customHeight="false" outlineLevel="0" collapsed="false">
      <c r="A772" s="13" t="s">
        <v>32</v>
      </c>
      <c r="B772" s="16" t="s">
        <v>33</v>
      </c>
      <c r="C772" s="16" t="s">
        <v>21553</v>
      </c>
      <c r="D772" s="13" t="s">
        <v>21565</v>
      </c>
      <c r="E772" s="16" t="s">
        <v>6463</v>
      </c>
      <c r="F772" s="13" t="s">
        <v>20363</v>
      </c>
      <c r="G772" s="14" t="n">
        <f aca="false">COUNTIFS(カード一覧!$G$2:$G$3170,"*医学各論 "&amp;D772&amp;"（*",カード一覧!$N$2:$N$3170,"&lt;&gt;retired")</f>
        <v>1</v>
      </c>
      <c r="H772" s="14" t="str">
        <f aca="false">IF(G772&gt;0,"あり","なし")</f>
        <v>あり</v>
      </c>
    </row>
    <row r="773" customFormat="false" ht="15" hidden="false" customHeight="false" outlineLevel="0" collapsed="false">
      <c r="A773" s="13" t="s">
        <v>32</v>
      </c>
      <c r="B773" s="16" t="s">
        <v>33</v>
      </c>
      <c r="C773" s="16" t="s">
        <v>21553</v>
      </c>
      <c r="D773" s="13" t="s">
        <v>21566</v>
      </c>
      <c r="E773" s="16" t="s">
        <v>5177</v>
      </c>
      <c r="F773" s="13" t="s">
        <v>20334</v>
      </c>
      <c r="G773" s="14" t="n">
        <f aca="false">COUNTIFS(カード一覧!$G$2:$G$3170,"*医学各論 "&amp;D773&amp;"（*",カード一覧!$N$2:$N$3170,"&lt;&gt;retired")</f>
        <v>2</v>
      </c>
      <c r="H773" s="14" t="str">
        <f aca="false">IF(G773&gt;0,"あり","なし")</f>
        <v>あり</v>
      </c>
    </row>
    <row r="774" customFormat="false" ht="15" hidden="false" customHeight="false" outlineLevel="0" collapsed="false">
      <c r="A774" s="13" t="s">
        <v>32</v>
      </c>
      <c r="B774" s="16" t="s">
        <v>33</v>
      </c>
      <c r="C774" s="16" t="s">
        <v>21553</v>
      </c>
      <c r="D774" s="13" t="s">
        <v>21567</v>
      </c>
      <c r="E774" s="16" t="s">
        <v>19180</v>
      </c>
      <c r="F774" s="13" t="s">
        <v>20340</v>
      </c>
      <c r="G774" s="14" t="n">
        <f aca="false">COUNTIFS(カード一覧!$G$2:$G$3170,"*医学各論 "&amp;D774&amp;"（*",カード一覧!$N$2:$N$3170,"&lt;&gt;retired")</f>
        <v>4</v>
      </c>
      <c r="H774" s="14" t="str">
        <f aca="false">IF(G774&gt;0,"あり","なし")</f>
        <v>あり</v>
      </c>
    </row>
    <row r="775" customFormat="false" ht="15" hidden="false" customHeight="false" outlineLevel="0" collapsed="false">
      <c r="A775" s="13" t="s">
        <v>32</v>
      </c>
      <c r="B775" s="16" t="s">
        <v>33</v>
      </c>
      <c r="C775" s="16" t="s">
        <v>21553</v>
      </c>
      <c r="D775" s="13" t="s">
        <v>21568</v>
      </c>
      <c r="E775" s="16" t="s">
        <v>19221</v>
      </c>
      <c r="F775" s="13" t="s">
        <v>20340</v>
      </c>
      <c r="G775" s="14" t="n">
        <f aca="false">COUNTIFS(カード一覧!$G$2:$G$3170,"*医学各論 "&amp;D775&amp;"（*",カード一覧!$N$2:$N$3170,"&lt;&gt;retired")</f>
        <v>1</v>
      </c>
      <c r="H775" s="14" t="str">
        <f aca="false">IF(G775&gt;0,"あり","なし")</f>
        <v>あり</v>
      </c>
    </row>
    <row r="776" customFormat="false" ht="15" hidden="false" customHeight="false" outlineLevel="0" collapsed="false">
      <c r="A776" s="13" t="s">
        <v>32</v>
      </c>
      <c r="B776" s="16" t="s">
        <v>33</v>
      </c>
      <c r="C776" s="16" t="s">
        <v>21553</v>
      </c>
      <c r="D776" s="13" t="s">
        <v>21569</v>
      </c>
      <c r="E776" s="16" t="s">
        <v>15219</v>
      </c>
      <c r="F776" s="13" t="s">
        <v>20363</v>
      </c>
      <c r="G776" s="14" t="n">
        <f aca="false">COUNTIFS(カード一覧!$G$2:$G$3170,"*医学各論 "&amp;D776&amp;"（*",カード一覧!$N$2:$N$3170,"&lt;&gt;retired")</f>
        <v>1</v>
      </c>
      <c r="H776" s="14" t="str">
        <f aca="false">IF(G776&gt;0,"あり","なし")</f>
        <v>あり</v>
      </c>
    </row>
    <row r="777" customFormat="false" ht="15" hidden="false" customHeight="false" outlineLevel="0" collapsed="false">
      <c r="A777" s="13" t="s">
        <v>32</v>
      </c>
      <c r="B777" s="16" t="s">
        <v>33</v>
      </c>
      <c r="C777" s="16" t="s">
        <v>21553</v>
      </c>
      <c r="D777" s="13" t="s">
        <v>21570</v>
      </c>
      <c r="E777" s="16" t="s">
        <v>5168</v>
      </c>
      <c r="F777" s="13" t="s">
        <v>20363</v>
      </c>
      <c r="G777" s="14" t="n">
        <f aca="false">COUNTIFS(カード一覧!$G$2:$G$3170,"*医学各論 "&amp;D777&amp;"（*",カード一覧!$N$2:$N$3170,"&lt;&gt;retired")</f>
        <v>1</v>
      </c>
      <c r="H777" s="14" t="str">
        <f aca="false">IF(G777&gt;0,"あり","なし")</f>
        <v>あり</v>
      </c>
    </row>
    <row r="778" customFormat="false" ht="15" hidden="false" customHeight="false" outlineLevel="0" collapsed="false">
      <c r="A778" s="13" t="s">
        <v>32</v>
      </c>
      <c r="B778" s="16" t="s">
        <v>33</v>
      </c>
      <c r="C778" s="16" t="s">
        <v>21553</v>
      </c>
      <c r="D778" s="13" t="s">
        <v>21571</v>
      </c>
      <c r="E778" s="16" t="s">
        <v>6203</v>
      </c>
      <c r="F778" s="13" t="s">
        <v>20334</v>
      </c>
      <c r="G778" s="14" t="n">
        <f aca="false">COUNTIFS(カード一覧!$G$2:$G$3170,"*医学各論 "&amp;D778&amp;"（*",カード一覧!$N$2:$N$3170,"&lt;&gt;retired")</f>
        <v>2</v>
      </c>
      <c r="H778" s="14" t="str">
        <f aca="false">IF(G778&gt;0,"あり","なし")</f>
        <v>あり</v>
      </c>
    </row>
    <row r="779" customFormat="false" ht="15" hidden="false" customHeight="false" outlineLevel="0" collapsed="false">
      <c r="A779" s="13" t="s">
        <v>32</v>
      </c>
      <c r="B779" s="16" t="s">
        <v>33</v>
      </c>
      <c r="C779" s="16" t="s">
        <v>21553</v>
      </c>
      <c r="D779" s="13" t="s">
        <v>21572</v>
      </c>
      <c r="E779" s="16" t="s">
        <v>6213</v>
      </c>
      <c r="F779" s="13" t="s">
        <v>20334</v>
      </c>
      <c r="G779" s="14" t="n">
        <f aca="false">COUNTIFS(カード一覧!$G$2:$G$3170,"*医学各論 "&amp;D779&amp;"（*",カード一覧!$N$2:$N$3170,"&lt;&gt;retired")</f>
        <v>1</v>
      </c>
      <c r="H779" s="14" t="str">
        <f aca="false">IF(G779&gt;0,"あり","なし")</f>
        <v>あり</v>
      </c>
    </row>
    <row r="780" customFormat="false" ht="15" hidden="false" customHeight="false" outlineLevel="0" collapsed="false">
      <c r="A780" s="13" t="s">
        <v>32</v>
      </c>
      <c r="B780" s="16" t="s">
        <v>33</v>
      </c>
      <c r="C780" s="16" t="s">
        <v>21553</v>
      </c>
      <c r="D780" s="13" t="s">
        <v>21573</v>
      </c>
      <c r="E780" s="15" t="s">
        <v>6484</v>
      </c>
      <c r="F780" s="13" t="s">
        <v>20363</v>
      </c>
      <c r="G780" s="14" t="n">
        <f aca="false">COUNTIFS(カード一覧!$G$2:$G$3170,"*医学各論 "&amp;D780&amp;"（*",カード一覧!$N$2:$N$3170,"&lt;&gt;retired")</f>
        <v>2</v>
      </c>
      <c r="H780" s="14" t="str">
        <f aca="false">IF(G780&gt;0,"あり","なし")</f>
        <v>あり</v>
      </c>
    </row>
    <row r="781" customFormat="false" ht="15" hidden="false" customHeight="false" outlineLevel="0" collapsed="false">
      <c r="A781" s="13" t="s">
        <v>32</v>
      </c>
      <c r="B781" s="16" t="s">
        <v>33</v>
      </c>
      <c r="C781" s="16" t="s">
        <v>21553</v>
      </c>
      <c r="D781" s="13" t="s">
        <v>21574</v>
      </c>
      <c r="E781" s="16" t="s">
        <v>21575</v>
      </c>
      <c r="F781" s="13" t="s">
        <v>20363</v>
      </c>
      <c r="G781" s="14" t="n">
        <f aca="false">COUNTIFS(カード一覧!$G$2:$G$3170,"*医学各論 "&amp;D781&amp;"（*",カード一覧!$N$2:$N$3170,"&lt;&gt;retired")</f>
        <v>1</v>
      </c>
      <c r="H781" s="14" t="str">
        <f aca="false">IF(G781&gt;0,"あり","なし")</f>
        <v>あり</v>
      </c>
    </row>
    <row r="782" customFormat="false" ht="15" hidden="false" customHeight="false" outlineLevel="0" collapsed="false">
      <c r="A782" s="13" t="s">
        <v>32</v>
      </c>
      <c r="B782" s="16" t="s">
        <v>33</v>
      </c>
      <c r="C782" s="16" t="s">
        <v>21553</v>
      </c>
      <c r="D782" s="13" t="s">
        <v>21576</v>
      </c>
      <c r="E782" s="15" t="s">
        <v>6501</v>
      </c>
      <c r="F782" s="13" t="s">
        <v>20363</v>
      </c>
      <c r="G782" s="14" t="n">
        <f aca="false">COUNTIFS(カード一覧!$G$2:$G$3170,"*医学各論 "&amp;D782&amp;"（*",カード一覧!$N$2:$N$3170,"&lt;&gt;retired")</f>
        <v>2</v>
      </c>
      <c r="H782" s="14" t="str">
        <f aca="false">IF(G782&gt;0,"あり","なし")</f>
        <v>あり</v>
      </c>
    </row>
    <row r="783" customFormat="false" ht="15" hidden="false" customHeight="false" outlineLevel="0" collapsed="false">
      <c r="A783" s="13" t="s">
        <v>32</v>
      </c>
      <c r="B783" s="16" t="s">
        <v>33</v>
      </c>
      <c r="C783" s="16" t="s">
        <v>21577</v>
      </c>
      <c r="D783" s="13" t="s">
        <v>21578</v>
      </c>
      <c r="E783" s="16" t="s">
        <v>6517</v>
      </c>
      <c r="F783" s="13" t="s">
        <v>20334</v>
      </c>
      <c r="G783" s="14" t="n">
        <f aca="false">COUNTIFS(カード一覧!$G$2:$G$3170,"*医学各論 "&amp;D783&amp;"（*",カード一覧!$N$2:$N$3170,"&lt;&gt;retired")</f>
        <v>1</v>
      </c>
      <c r="H783" s="14" t="str">
        <f aca="false">IF(G783&gt;0,"あり","なし")</f>
        <v>あり</v>
      </c>
    </row>
    <row r="784" customFormat="false" ht="15" hidden="false" customHeight="false" outlineLevel="0" collapsed="false">
      <c r="A784" s="13" t="s">
        <v>32</v>
      </c>
      <c r="B784" s="16" t="s">
        <v>33</v>
      </c>
      <c r="C784" s="16" t="s">
        <v>21577</v>
      </c>
      <c r="D784" s="13" t="s">
        <v>21579</v>
      </c>
      <c r="E784" s="16" t="s">
        <v>4331</v>
      </c>
      <c r="F784" s="13" t="s">
        <v>20340</v>
      </c>
      <c r="G784" s="14" t="n">
        <f aca="false">COUNTIFS(カード一覧!$G$2:$G$3170,"*医学各論 "&amp;D784&amp;"（*",カード一覧!$N$2:$N$3170,"&lt;&gt;retired")</f>
        <v>1</v>
      </c>
      <c r="H784" s="14" t="str">
        <f aca="false">IF(G784&gt;0,"あり","なし")</f>
        <v>あり</v>
      </c>
    </row>
    <row r="785" customFormat="false" ht="15" hidden="false" customHeight="false" outlineLevel="0" collapsed="false">
      <c r="A785" s="13" t="s">
        <v>32</v>
      </c>
      <c r="B785" s="16" t="s">
        <v>33</v>
      </c>
      <c r="C785" s="16" t="s">
        <v>21577</v>
      </c>
      <c r="D785" s="13" t="s">
        <v>21580</v>
      </c>
      <c r="E785" s="16" t="s">
        <v>6527</v>
      </c>
      <c r="F785" s="13" t="s">
        <v>20340</v>
      </c>
      <c r="G785" s="14" t="n">
        <f aca="false">COUNTIFS(カード一覧!$G$2:$G$3170,"*医学各論 "&amp;D785&amp;"（*",カード一覧!$N$2:$N$3170,"&lt;&gt;retired")</f>
        <v>1</v>
      </c>
      <c r="H785" s="14" t="str">
        <f aca="false">IF(G785&gt;0,"あり","なし")</f>
        <v>あり</v>
      </c>
    </row>
    <row r="786" customFormat="false" ht="15" hidden="false" customHeight="false" outlineLevel="0" collapsed="false">
      <c r="A786" s="13" t="s">
        <v>32</v>
      </c>
      <c r="B786" s="16" t="s">
        <v>33</v>
      </c>
      <c r="C786" s="16" t="s">
        <v>21577</v>
      </c>
      <c r="D786" s="13" t="s">
        <v>21581</v>
      </c>
      <c r="E786" s="16" t="s">
        <v>6545</v>
      </c>
      <c r="F786" s="13" t="s">
        <v>20340</v>
      </c>
      <c r="G786" s="14" t="n">
        <f aca="false">COUNTIFS(カード一覧!$G$2:$G$3170,"*医学各論 "&amp;D786&amp;"（*",カード一覧!$N$2:$N$3170,"&lt;&gt;retired")</f>
        <v>1</v>
      </c>
      <c r="H786" s="14" t="str">
        <f aca="false">IF(G786&gt;0,"あり","なし")</f>
        <v>あり</v>
      </c>
    </row>
    <row r="787" customFormat="false" ht="15" hidden="false" customHeight="false" outlineLevel="0" collapsed="false">
      <c r="A787" s="13" t="s">
        <v>32</v>
      </c>
      <c r="B787" s="16" t="s">
        <v>33</v>
      </c>
      <c r="C787" s="16" t="s">
        <v>21577</v>
      </c>
      <c r="D787" s="13" t="s">
        <v>21582</v>
      </c>
      <c r="E787" s="16" t="s">
        <v>6555</v>
      </c>
      <c r="F787" s="13" t="s">
        <v>20340</v>
      </c>
      <c r="G787" s="14" t="n">
        <f aca="false">COUNTIFS(カード一覧!$G$2:$G$3170,"*医学各論 "&amp;D787&amp;"（*",カード一覧!$N$2:$N$3170,"&lt;&gt;retired")</f>
        <v>1</v>
      </c>
      <c r="H787" s="14" t="str">
        <f aca="false">IF(G787&gt;0,"あり","なし")</f>
        <v>あり</v>
      </c>
    </row>
    <row r="788" customFormat="false" ht="15" hidden="false" customHeight="false" outlineLevel="0" collapsed="false">
      <c r="A788" s="13" t="s">
        <v>32</v>
      </c>
      <c r="B788" s="16" t="s">
        <v>33</v>
      </c>
      <c r="C788" s="16" t="s">
        <v>21577</v>
      </c>
      <c r="D788" s="13" t="s">
        <v>21583</v>
      </c>
      <c r="E788" s="16" t="s">
        <v>19221</v>
      </c>
      <c r="F788" s="13" t="s">
        <v>20340</v>
      </c>
      <c r="G788" s="14" t="n">
        <f aca="false">COUNTIFS(カード一覧!$G$2:$G$3170,"*医学各論 "&amp;D788&amp;"（*",カード一覧!$N$2:$N$3170,"&lt;&gt;retired")</f>
        <v>1</v>
      </c>
      <c r="H788" s="14" t="str">
        <f aca="false">IF(G788&gt;0,"あり","なし")</f>
        <v>あり</v>
      </c>
    </row>
    <row r="789" customFormat="false" ht="15" hidden="false" customHeight="false" outlineLevel="0" collapsed="false">
      <c r="A789" s="13" t="s">
        <v>32</v>
      </c>
      <c r="B789" s="16" t="s">
        <v>33</v>
      </c>
      <c r="C789" s="16" t="s">
        <v>21577</v>
      </c>
      <c r="D789" s="13" t="s">
        <v>21584</v>
      </c>
      <c r="E789" s="16" t="s">
        <v>6573</v>
      </c>
      <c r="F789" s="13" t="s">
        <v>20363</v>
      </c>
      <c r="G789" s="14" t="n">
        <f aca="false">COUNTIFS(カード一覧!$G$2:$G$3170,"*医学各論 "&amp;D789&amp;"（*",カード一覧!$N$2:$N$3170,"&lt;&gt;retired")</f>
        <v>1</v>
      </c>
      <c r="H789" s="14" t="str">
        <f aca="false">IF(G789&gt;0,"あり","なし")</f>
        <v>あり</v>
      </c>
    </row>
    <row r="790" customFormat="false" ht="15" hidden="false" customHeight="false" outlineLevel="0" collapsed="false">
      <c r="A790" s="13" t="s">
        <v>32</v>
      </c>
      <c r="B790" s="16" t="s">
        <v>33</v>
      </c>
      <c r="C790" s="16" t="s">
        <v>21577</v>
      </c>
      <c r="D790" s="13" t="s">
        <v>21585</v>
      </c>
      <c r="E790" s="16" t="s">
        <v>6582</v>
      </c>
      <c r="F790" s="13" t="s">
        <v>20363</v>
      </c>
      <c r="G790" s="14" t="n">
        <f aca="false">COUNTIFS(カード一覧!$G$2:$G$3170,"*医学各論 "&amp;D790&amp;"（*",カード一覧!$N$2:$N$3170,"&lt;&gt;retired")</f>
        <v>1</v>
      </c>
      <c r="H790" s="14" t="str">
        <f aca="false">IF(G790&gt;0,"あり","なし")</f>
        <v>あり</v>
      </c>
    </row>
    <row r="791" customFormat="false" ht="15" hidden="false" customHeight="false" outlineLevel="0" collapsed="false">
      <c r="A791" s="13" t="s">
        <v>32</v>
      </c>
      <c r="B791" s="16" t="s">
        <v>33</v>
      </c>
      <c r="C791" s="16" t="s">
        <v>21577</v>
      </c>
      <c r="D791" s="13" t="s">
        <v>21586</v>
      </c>
      <c r="E791" s="16" t="s">
        <v>6591</v>
      </c>
      <c r="F791" s="13" t="s">
        <v>20334</v>
      </c>
      <c r="G791" s="14" t="n">
        <f aca="false">COUNTIFS(カード一覧!$G$2:$G$3170,"*医学各論 "&amp;D791&amp;"（*",カード一覧!$N$2:$N$3170,"&lt;&gt;retired")</f>
        <v>1</v>
      </c>
      <c r="H791" s="14" t="str">
        <f aca="false">IF(G791&gt;0,"あり","なし")</f>
        <v>あり</v>
      </c>
    </row>
    <row r="792" customFormat="false" ht="15" hidden="false" customHeight="false" outlineLevel="0" collapsed="false">
      <c r="A792" s="13" t="s">
        <v>32</v>
      </c>
      <c r="B792" s="16" t="s">
        <v>33</v>
      </c>
      <c r="C792" s="16" t="s">
        <v>21577</v>
      </c>
      <c r="D792" s="13" t="s">
        <v>21587</v>
      </c>
      <c r="E792" s="16" t="s">
        <v>6600</v>
      </c>
      <c r="F792" s="13" t="s">
        <v>20334</v>
      </c>
      <c r="G792" s="14" t="n">
        <f aca="false">COUNTIFS(カード一覧!$G$2:$G$3170,"*医学各論 "&amp;D792&amp;"（*",カード一覧!$N$2:$N$3170,"&lt;&gt;retired")</f>
        <v>2</v>
      </c>
      <c r="H792" s="14" t="str">
        <f aca="false">IF(G792&gt;0,"あり","なし")</f>
        <v>あり</v>
      </c>
    </row>
    <row r="793" customFormat="false" ht="15" hidden="false" customHeight="false" outlineLevel="0" collapsed="false">
      <c r="A793" s="13" t="s">
        <v>32</v>
      </c>
      <c r="B793" s="16" t="s">
        <v>33</v>
      </c>
      <c r="C793" s="16" t="s">
        <v>21577</v>
      </c>
      <c r="D793" s="13" t="s">
        <v>21588</v>
      </c>
      <c r="E793" s="16" t="s">
        <v>6613</v>
      </c>
      <c r="F793" s="13" t="s">
        <v>20340</v>
      </c>
      <c r="G793" s="14" t="n">
        <f aca="false">COUNTIFS(カード一覧!$G$2:$G$3170,"*医学各論 "&amp;D793&amp;"（*",カード一覧!$N$2:$N$3170,"&lt;&gt;retired")</f>
        <v>1</v>
      </c>
      <c r="H793" s="14" t="str">
        <f aca="false">IF(G793&gt;0,"あり","なし")</f>
        <v>あり</v>
      </c>
    </row>
    <row r="794" customFormat="false" ht="15" hidden="false" customHeight="false" outlineLevel="0" collapsed="false">
      <c r="A794" s="13" t="s">
        <v>32</v>
      </c>
      <c r="B794" s="16" t="s">
        <v>33</v>
      </c>
      <c r="C794" s="16" t="s">
        <v>21577</v>
      </c>
      <c r="D794" s="13" t="s">
        <v>21589</v>
      </c>
      <c r="E794" s="16" t="s">
        <v>6623</v>
      </c>
      <c r="F794" s="13" t="s">
        <v>20340</v>
      </c>
      <c r="G794" s="14" t="n">
        <f aca="false">COUNTIFS(カード一覧!$G$2:$G$3170,"*医学各論 "&amp;D794&amp;"（*",カード一覧!$N$2:$N$3170,"&lt;&gt;retired")</f>
        <v>1</v>
      </c>
      <c r="H794" s="14" t="str">
        <f aca="false">IF(G794&gt;0,"あり","なし")</f>
        <v>あり</v>
      </c>
    </row>
    <row r="795" customFormat="false" ht="15" hidden="false" customHeight="false" outlineLevel="0" collapsed="false">
      <c r="A795" s="13" t="s">
        <v>32</v>
      </c>
      <c r="B795" s="16" t="s">
        <v>33</v>
      </c>
      <c r="C795" s="16" t="s">
        <v>21577</v>
      </c>
      <c r="D795" s="13" t="s">
        <v>21590</v>
      </c>
      <c r="E795" s="15" t="s">
        <v>6628</v>
      </c>
      <c r="F795" s="13" t="s">
        <v>20340</v>
      </c>
      <c r="G795" s="14" t="n">
        <f aca="false">COUNTIFS(カード一覧!$G$2:$G$3170,"*医学各論 "&amp;D795&amp;"（*",カード一覧!$N$2:$N$3170,"&lt;&gt;retired")</f>
        <v>1</v>
      </c>
      <c r="H795" s="14" t="str">
        <f aca="false">IF(G795&gt;0,"あり","なし")</f>
        <v>あり</v>
      </c>
    </row>
    <row r="796" customFormat="false" ht="15" hidden="false" customHeight="false" outlineLevel="0" collapsed="false">
      <c r="A796" s="13" t="s">
        <v>32</v>
      </c>
      <c r="B796" s="16" t="s">
        <v>33</v>
      </c>
      <c r="C796" s="16" t="s">
        <v>21577</v>
      </c>
      <c r="D796" s="13" t="s">
        <v>21591</v>
      </c>
      <c r="E796" s="15" t="s">
        <v>21592</v>
      </c>
      <c r="F796" s="13" t="s">
        <v>20340</v>
      </c>
      <c r="G796" s="14" t="n">
        <f aca="false">COUNTIFS(カード一覧!$G$2:$G$3170,"*医学各論 "&amp;D796&amp;"（*",カード一覧!$N$2:$N$3170,"&lt;&gt;retired")</f>
        <v>1</v>
      </c>
      <c r="H796" s="14" t="str">
        <f aca="false">IF(G796&gt;0,"あり","なし")</f>
        <v>あり</v>
      </c>
    </row>
    <row r="797" customFormat="false" ht="15" hidden="false" customHeight="false" outlineLevel="0" collapsed="false">
      <c r="A797" s="13" t="s">
        <v>32</v>
      </c>
      <c r="B797" s="16" t="s">
        <v>33</v>
      </c>
      <c r="C797" s="16" t="s">
        <v>21577</v>
      </c>
      <c r="D797" s="13" t="s">
        <v>21593</v>
      </c>
      <c r="E797" s="16" t="s">
        <v>6646</v>
      </c>
      <c r="F797" s="13" t="s">
        <v>20340</v>
      </c>
      <c r="G797" s="14" t="n">
        <f aca="false">COUNTIFS(カード一覧!$G$2:$G$3170,"*医学各論 "&amp;D797&amp;"（*",カード一覧!$N$2:$N$3170,"&lt;&gt;retired")</f>
        <v>1</v>
      </c>
      <c r="H797" s="14" t="str">
        <f aca="false">IF(G797&gt;0,"あり","なし")</f>
        <v>あり</v>
      </c>
    </row>
    <row r="798" customFormat="false" ht="15" hidden="false" customHeight="false" outlineLevel="0" collapsed="false">
      <c r="A798" s="13" t="s">
        <v>32</v>
      </c>
      <c r="B798" s="16" t="s">
        <v>33</v>
      </c>
      <c r="C798" s="16" t="s">
        <v>21577</v>
      </c>
      <c r="D798" s="13" t="s">
        <v>21594</v>
      </c>
      <c r="E798" s="16" t="s">
        <v>21595</v>
      </c>
      <c r="F798" s="13" t="s">
        <v>20363</v>
      </c>
      <c r="G798" s="14" t="n">
        <f aca="false">COUNTIFS(カード一覧!$G$2:$G$3170,"*医学各論 "&amp;D798&amp;"（*",カード一覧!$N$2:$N$3170,"&lt;&gt;retired")</f>
        <v>1</v>
      </c>
      <c r="H798" s="14" t="str">
        <f aca="false">IF(G798&gt;0,"あり","なし")</f>
        <v>あり</v>
      </c>
    </row>
    <row r="799" customFormat="false" ht="15" hidden="false" customHeight="false" outlineLevel="0" collapsed="false">
      <c r="A799" s="13" t="s">
        <v>32</v>
      </c>
      <c r="B799" s="16" t="s">
        <v>33</v>
      </c>
      <c r="C799" s="16" t="s">
        <v>21577</v>
      </c>
      <c r="D799" s="13" t="s">
        <v>21596</v>
      </c>
      <c r="E799" s="16" t="s">
        <v>6664</v>
      </c>
      <c r="F799" s="13" t="s">
        <v>20340</v>
      </c>
      <c r="G799" s="14" t="n">
        <f aca="false">COUNTIFS(カード一覧!$G$2:$G$3170,"*医学各論 "&amp;D799&amp;"（*",カード一覧!$N$2:$N$3170,"&lt;&gt;retired")</f>
        <v>3</v>
      </c>
      <c r="H799" s="14" t="str">
        <f aca="false">IF(G799&gt;0,"あり","なし")</f>
        <v>あり</v>
      </c>
    </row>
    <row r="800" customFormat="false" ht="15" hidden="false" customHeight="false" outlineLevel="0" collapsed="false">
      <c r="A800" s="13" t="s">
        <v>32</v>
      </c>
      <c r="B800" s="16" t="s">
        <v>33</v>
      </c>
      <c r="C800" s="16" t="s">
        <v>21577</v>
      </c>
      <c r="D800" s="13" t="s">
        <v>21597</v>
      </c>
      <c r="E800" s="16" t="s">
        <v>6700</v>
      </c>
      <c r="F800" s="13" t="s">
        <v>20340</v>
      </c>
      <c r="G800" s="14" t="n">
        <f aca="false">COUNTIFS(カード一覧!$G$2:$G$3170,"*医学各論 "&amp;D800&amp;"（*",カード一覧!$N$2:$N$3170,"&lt;&gt;retired")</f>
        <v>1</v>
      </c>
      <c r="H800" s="14" t="str">
        <f aca="false">IF(G800&gt;0,"あり","なし")</f>
        <v>あり</v>
      </c>
    </row>
    <row r="801" customFormat="false" ht="15" hidden="false" customHeight="false" outlineLevel="0" collapsed="false">
      <c r="A801" s="13" t="s">
        <v>32</v>
      </c>
      <c r="B801" s="16" t="s">
        <v>33</v>
      </c>
      <c r="C801" s="16" t="s">
        <v>21577</v>
      </c>
      <c r="D801" s="13" t="s">
        <v>21598</v>
      </c>
      <c r="E801" s="16" t="s">
        <v>6709</v>
      </c>
      <c r="F801" s="13" t="s">
        <v>20363</v>
      </c>
      <c r="G801" s="14" t="n">
        <f aca="false">COUNTIFS(カード一覧!$G$2:$G$3170,"*医学各論 "&amp;D801&amp;"（*",カード一覧!$N$2:$N$3170,"&lt;&gt;retired")</f>
        <v>2</v>
      </c>
      <c r="H801" s="14" t="str">
        <f aca="false">IF(G801&gt;0,"あり","なし")</f>
        <v>あり</v>
      </c>
    </row>
    <row r="802" customFormat="false" ht="15" hidden="false" customHeight="false" outlineLevel="0" collapsed="false">
      <c r="A802" s="13" t="s">
        <v>32</v>
      </c>
      <c r="B802" s="16" t="s">
        <v>33</v>
      </c>
      <c r="C802" s="16" t="s">
        <v>21577</v>
      </c>
      <c r="D802" s="13" t="s">
        <v>21599</v>
      </c>
      <c r="E802" s="15" t="s">
        <v>6725</v>
      </c>
      <c r="F802" s="13" t="s">
        <v>20363</v>
      </c>
      <c r="G802" s="14" t="n">
        <f aca="false">COUNTIFS(カード一覧!$G$2:$G$3170,"*医学各論 "&amp;D802&amp;"（*",カード一覧!$N$2:$N$3170,"&lt;&gt;retired")</f>
        <v>2</v>
      </c>
      <c r="H802" s="14" t="str">
        <f aca="false">IF(G802&gt;0,"あり","なし")</f>
        <v>あり</v>
      </c>
    </row>
    <row r="803" customFormat="false" ht="15" hidden="false" customHeight="false" outlineLevel="0" collapsed="false">
      <c r="A803" s="13" t="s">
        <v>32</v>
      </c>
      <c r="B803" s="16" t="s">
        <v>33</v>
      </c>
      <c r="C803" s="16" t="s">
        <v>21577</v>
      </c>
      <c r="D803" s="13" t="s">
        <v>21600</v>
      </c>
      <c r="E803" s="15" t="s">
        <v>6736</v>
      </c>
      <c r="F803" s="13" t="s">
        <v>20363</v>
      </c>
      <c r="G803" s="14" t="n">
        <f aca="false">COUNTIFS(カード一覧!$G$2:$G$3170,"*医学各論 "&amp;D803&amp;"（*",カード一覧!$N$2:$N$3170,"&lt;&gt;retired")</f>
        <v>1</v>
      </c>
      <c r="H803" s="14" t="str">
        <f aca="false">IF(G803&gt;0,"あり","なし")</f>
        <v>あり</v>
      </c>
    </row>
    <row r="804" customFormat="false" ht="15" hidden="false" customHeight="false" outlineLevel="0" collapsed="false">
      <c r="A804" s="13" t="s">
        <v>32</v>
      </c>
      <c r="B804" s="16" t="s">
        <v>33</v>
      </c>
      <c r="C804" s="16" t="s">
        <v>21577</v>
      </c>
      <c r="D804" s="13" t="s">
        <v>21601</v>
      </c>
      <c r="E804" s="15" t="s">
        <v>6745</v>
      </c>
      <c r="F804" s="13" t="s">
        <v>20363</v>
      </c>
      <c r="G804" s="14" t="n">
        <f aca="false">COUNTIFS(カード一覧!$G$2:$G$3170,"*医学各論 "&amp;D804&amp;"（*",カード一覧!$N$2:$N$3170,"&lt;&gt;retired")</f>
        <v>1</v>
      </c>
      <c r="H804" s="14" t="str">
        <f aca="false">IF(G804&gt;0,"あり","なし")</f>
        <v>あり</v>
      </c>
    </row>
    <row r="805" customFormat="false" ht="15" hidden="false" customHeight="false" outlineLevel="0" collapsed="false">
      <c r="A805" s="13" t="s">
        <v>32</v>
      </c>
      <c r="B805" s="16" t="s">
        <v>33</v>
      </c>
      <c r="C805" s="16" t="s">
        <v>21602</v>
      </c>
      <c r="D805" s="13" t="s">
        <v>21603</v>
      </c>
      <c r="E805" s="16" t="s">
        <v>21604</v>
      </c>
      <c r="F805" s="13" t="s">
        <v>20334</v>
      </c>
      <c r="G805" s="14" t="n">
        <f aca="false">COUNTIFS(カード一覧!$G$2:$G$3170,"*医学各論 "&amp;D805&amp;"（*",カード一覧!$N$2:$N$3170,"&lt;&gt;retired")</f>
        <v>5</v>
      </c>
      <c r="H805" s="14" t="str">
        <f aca="false">IF(G805&gt;0,"あり","なし")</f>
        <v>あり</v>
      </c>
    </row>
    <row r="806" customFormat="false" ht="15" hidden="false" customHeight="false" outlineLevel="0" collapsed="false">
      <c r="A806" s="13" t="s">
        <v>32</v>
      </c>
      <c r="B806" s="16" t="s">
        <v>33</v>
      </c>
      <c r="C806" s="16" t="s">
        <v>21602</v>
      </c>
      <c r="D806" s="13" t="s">
        <v>21605</v>
      </c>
      <c r="E806" s="16" t="s">
        <v>6591</v>
      </c>
      <c r="F806" s="13" t="s">
        <v>20334</v>
      </c>
      <c r="G806" s="14" t="n">
        <f aca="false">COUNTIFS(カード一覧!$G$2:$G$3170,"*医学各論 "&amp;D806&amp;"（*",カード一覧!$N$2:$N$3170,"&lt;&gt;retired")</f>
        <v>2</v>
      </c>
      <c r="H806" s="14" t="str">
        <f aca="false">IF(G806&gt;0,"あり","なし")</f>
        <v>あり</v>
      </c>
    </row>
    <row r="807" customFormat="false" ht="15" hidden="false" customHeight="false" outlineLevel="0" collapsed="false">
      <c r="A807" s="13" t="s">
        <v>32</v>
      </c>
      <c r="B807" s="16" t="s">
        <v>33</v>
      </c>
      <c r="C807" s="16" t="s">
        <v>21602</v>
      </c>
      <c r="D807" s="13" t="s">
        <v>21606</v>
      </c>
      <c r="E807" s="16" t="s">
        <v>6812</v>
      </c>
      <c r="F807" s="13" t="s">
        <v>20334</v>
      </c>
      <c r="G807" s="14" t="n">
        <f aca="false">COUNTIFS(カード一覧!$G$2:$G$3170,"*医学各論 "&amp;D807&amp;"（*",カード一覧!$N$2:$N$3170,"&lt;&gt;retired")</f>
        <v>2</v>
      </c>
      <c r="H807" s="14" t="str">
        <f aca="false">IF(G807&gt;0,"あり","なし")</f>
        <v>あり</v>
      </c>
    </row>
    <row r="808" customFormat="false" ht="15" hidden="false" customHeight="false" outlineLevel="0" collapsed="false">
      <c r="A808" s="13" t="s">
        <v>32</v>
      </c>
      <c r="B808" s="16" t="s">
        <v>33</v>
      </c>
      <c r="C808" s="16" t="s">
        <v>21602</v>
      </c>
      <c r="D808" s="13" t="s">
        <v>21607</v>
      </c>
      <c r="E808" s="16" t="s">
        <v>18618</v>
      </c>
      <c r="F808" s="13" t="s">
        <v>20334</v>
      </c>
      <c r="G808" s="14" t="n">
        <f aca="false">COUNTIFS(カード一覧!$G$2:$G$3170,"*医学各論 "&amp;D808&amp;"（*",カード一覧!$N$2:$N$3170,"&lt;&gt;retired")</f>
        <v>3</v>
      </c>
      <c r="H808" s="14" t="str">
        <f aca="false">IF(G808&gt;0,"あり","なし")</f>
        <v>あり</v>
      </c>
    </row>
    <row r="809" customFormat="false" ht="15" hidden="false" customHeight="false" outlineLevel="0" collapsed="false">
      <c r="A809" s="13" t="s">
        <v>32</v>
      </c>
      <c r="B809" s="16" t="s">
        <v>33</v>
      </c>
      <c r="C809" s="16" t="s">
        <v>21602</v>
      </c>
      <c r="D809" s="13" t="s">
        <v>21608</v>
      </c>
      <c r="E809" s="16" t="s">
        <v>6847</v>
      </c>
      <c r="F809" s="13" t="s">
        <v>20334</v>
      </c>
      <c r="G809" s="14" t="n">
        <f aca="false">COUNTIFS(カード一覧!$G$2:$G$3170,"*医学各論 "&amp;D809&amp;"（*",カード一覧!$N$2:$N$3170,"&lt;&gt;retired")</f>
        <v>8</v>
      </c>
      <c r="H809" s="14" t="str">
        <f aca="false">IF(G809&gt;0,"あり","なし")</f>
        <v>あり</v>
      </c>
    </row>
    <row r="810" customFormat="false" ht="15" hidden="false" customHeight="false" outlineLevel="0" collapsed="false">
      <c r="A810" s="13" t="s">
        <v>32</v>
      </c>
      <c r="B810" s="16" t="s">
        <v>33</v>
      </c>
      <c r="C810" s="16" t="s">
        <v>21602</v>
      </c>
      <c r="D810" s="13" t="s">
        <v>21609</v>
      </c>
      <c r="E810" s="16" t="s">
        <v>6901</v>
      </c>
      <c r="F810" s="13" t="s">
        <v>20334</v>
      </c>
      <c r="G810" s="14" t="n">
        <f aca="false">COUNTIFS(カード一覧!$G$2:$G$3170,"*医学各論 "&amp;D810&amp;"（*",カード一覧!$N$2:$N$3170,"&lt;&gt;retired")</f>
        <v>3</v>
      </c>
      <c r="H810" s="14" t="str">
        <f aca="false">IF(G810&gt;0,"あり","なし")</f>
        <v>あり</v>
      </c>
    </row>
    <row r="811" customFormat="false" ht="15" hidden="false" customHeight="false" outlineLevel="0" collapsed="false">
      <c r="A811" s="13" t="s">
        <v>32</v>
      </c>
      <c r="B811" s="16" t="s">
        <v>33</v>
      </c>
      <c r="C811" s="16" t="s">
        <v>21602</v>
      </c>
      <c r="D811" s="13" t="s">
        <v>21610</v>
      </c>
      <c r="E811" s="16" t="s">
        <v>21611</v>
      </c>
      <c r="F811" s="13" t="s">
        <v>20334</v>
      </c>
      <c r="G811" s="14" t="n">
        <f aca="false">COUNTIFS(カード一覧!$G$2:$G$3170,"*医学各論 "&amp;D811&amp;"（*",カード一覧!$N$2:$N$3170,"&lt;&gt;retired")</f>
        <v>3</v>
      </c>
      <c r="H811" s="14" t="str">
        <f aca="false">IF(G811&gt;0,"あり","なし")</f>
        <v>あり</v>
      </c>
    </row>
    <row r="812" customFormat="false" ht="15" hidden="false" customHeight="false" outlineLevel="0" collapsed="false">
      <c r="A812" s="13" t="s">
        <v>32</v>
      </c>
      <c r="B812" s="16" t="s">
        <v>33</v>
      </c>
      <c r="C812" s="16" t="s">
        <v>21602</v>
      </c>
      <c r="D812" s="13" t="s">
        <v>21612</v>
      </c>
      <c r="E812" s="16" t="s">
        <v>6938</v>
      </c>
      <c r="F812" s="13" t="s">
        <v>20363</v>
      </c>
      <c r="G812" s="14" t="n">
        <f aca="false">COUNTIFS(カード一覧!$G$2:$G$3170,"*医学各論 "&amp;D812&amp;"（*",カード一覧!$N$2:$N$3170,"&lt;&gt;retired")</f>
        <v>1</v>
      </c>
      <c r="H812" s="14" t="str">
        <f aca="false">IF(G812&gt;0,"あり","なし")</f>
        <v>あり</v>
      </c>
    </row>
    <row r="813" customFormat="false" ht="15" hidden="false" customHeight="false" outlineLevel="0" collapsed="false">
      <c r="A813" s="13" t="s">
        <v>32</v>
      </c>
      <c r="B813" s="16" t="s">
        <v>33</v>
      </c>
      <c r="C813" s="16" t="s">
        <v>21602</v>
      </c>
      <c r="D813" s="13" t="s">
        <v>21613</v>
      </c>
      <c r="E813" s="16" t="s">
        <v>6946</v>
      </c>
      <c r="F813" s="13" t="s">
        <v>20334</v>
      </c>
      <c r="G813" s="14" t="n">
        <f aca="false">COUNTIFS(カード一覧!$G$2:$G$3170,"*医学各論 "&amp;D813&amp;"（*",カード一覧!$N$2:$N$3170,"&lt;&gt;retired")</f>
        <v>1</v>
      </c>
      <c r="H813" s="14" t="str">
        <f aca="false">IF(G813&gt;0,"あり","なし")</f>
        <v>あり</v>
      </c>
    </row>
    <row r="814" customFormat="false" ht="15" hidden="false" customHeight="false" outlineLevel="0" collapsed="false">
      <c r="A814" s="13" t="s">
        <v>32</v>
      </c>
      <c r="B814" s="16" t="s">
        <v>33</v>
      </c>
      <c r="C814" s="16" t="s">
        <v>21602</v>
      </c>
      <c r="D814" s="13" t="s">
        <v>21614</v>
      </c>
      <c r="E814" s="16" t="s">
        <v>6956</v>
      </c>
      <c r="F814" s="13" t="s">
        <v>20334</v>
      </c>
      <c r="G814" s="14" t="n">
        <f aca="false">COUNTIFS(カード一覧!$G$2:$G$3170,"*医学各論 "&amp;D814&amp;"（*",カード一覧!$N$2:$N$3170,"&lt;&gt;retired")</f>
        <v>3</v>
      </c>
      <c r="H814" s="14" t="str">
        <f aca="false">IF(G814&gt;0,"あり","なし")</f>
        <v>あり</v>
      </c>
    </row>
    <row r="815" customFormat="false" ht="15" hidden="false" customHeight="false" outlineLevel="0" collapsed="false">
      <c r="A815" s="13" t="s">
        <v>32</v>
      </c>
      <c r="B815" s="16" t="s">
        <v>33</v>
      </c>
      <c r="C815" s="16" t="s">
        <v>21602</v>
      </c>
      <c r="D815" s="13" t="s">
        <v>21615</v>
      </c>
      <c r="E815" s="16" t="s">
        <v>6976</v>
      </c>
      <c r="F815" s="13" t="s">
        <v>20334</v>
      </c>
      <c r="G815" s="14" t="n">
        <f aca="false">COUNTIFS(カード一覧!$G$2:$G$3170,"*医学各論 "&amp;D815&amp;"（*",カード一覧!$N$2:$N$3170,"&lt;&gt;retired")</f>
        <v>2</v>
      </c>
      <c r="H815" s="14" t="str">
        <f aca="false">IF(G815&gt;0,"あり","なし")</f>
        <v>あり</v>
      </c>
    </row>
    <row r="816" customFormat="false" ht="15" hidden="false" customHeight="false" outlineLevel="0" collapsed="false">
      <c r="A816" s="13" t="s">
        <v>32</v>
      </c>
      <c r="B816" s="16" t="s">
        <v>33</v>
      </c>
      <c r="C816" s="16" t="s">
        <v>21602</v>
      </c>
      <c r="D816" s="13" t="s">
        <v>21616</v>
      </c>
      <c r="E816" s="16" t="s">
        <v>6993</v>
      </c>
      <c r="F816" s="13" t="s">
        <v>20334</v>
      </c>
      <c r="G816" s="14" t="n">
        <f aca="false">COUNTIFS(カード一覧!$G$2:$G$3170,"*医学各論 "&amp;D816&amp;"（*",カード一覧!$N$2:$N$3170,"&lt;&gt;retired")</f>
        <v>2</v>
      </c>
      <c r="H816" s="14" t="str">
        <f aca="false">IF(G816&gt;0,"あり","なし")</f>
        <v>あり</v>
      </c>
    </row>
    <row r="817" customFormat="false" ht="15" hidden="false" customHeight="false" outlineLevel="0" collapsed="false">
      <c r="A817" s="13" t="s">
        <v>32</v>
      </c>
      <c r="B817" s="16" t="s">
        <v>33</v>
      </c>
      <c r="C817" s="16" t="s">
        <v>21602</v>
      </c>
      <c r="D817" s="13" t="s">
        <v>21617</v>
      </c>
      <c r="E817" s="16" t="s">
        <v>7010</v>
      </c>
      <c r="F817" s="13" t="s">
        <v>20340</v>
      </c>
      <c r="G817" s="14" t="n">
        <f aca="false">COUNTIFS(カード一覧!$G$2:$G$3170,"*医学各論 "&amp;D817&amp;"（*",カード一覧!$N$2:$N$3170,"&lt;&gt;retired")</f>
        <v>1</v>
      </c>
      <c r="H817" s="14" t="str">
        <f aca="false">IF(G817&gt;0,"あり","なし")</f>
        <v>あり</v>
      </c>
    </row>
    <row r="818" customFormat="false" ht="15" hidden="false" customHeight="false" outlineLevel="0" collapsed="false">
      <c r="A818" s="13" t="s">
        <v>32</v>
      </c>
      <c r="B818" s="16" t="s">
        <v>33</v>
      </c>
      <c r="C818" s="16" t="s">
        <v>21602</v>
      </c>
      <c r="D818" s="13" t="s">
        <v>21618</v>
      </c>
      <c r="E818" s="16" t="s">
        <v>7020</v>
      </c>
      <c r="F818" s="13" t="s">
        <v>20340</v>
      </c>
      <c r="G818" s="14" t="n">
        <f aca="false">COUNTIFS(カード一覧!$G$2:$G$3170,"*医学各論 "&amp;D818&amp;"（*",カード一覧!$N$2:$N$3170,"&lt;&gt;retired")</f>
        <v>1</v>
      </c>
      <c r="H818" s="14" t="str">
        <f aca="false">IF(G818&gt;0,"あり","なし")</f>
        <v>あり</v>
      </c>
    </row>
    <row r="819" customFormat="false" ht="15" hidden="false" customHeight="false" outlineLevel="0" collapsed="false">
      <c r="A819" s="13" t="s">
        <v>32</v>
      </c>
      <c r="B819" s="16" t="s">
        <v>33</v>
      </c>
      <c r="C819" s="16" t="s">
        <v>21602</v>
      </c>
      <c r="D819" s="13" t="s">
        <v>21619</v>
      </c>
      <c r="E819" s="16" t="s">
        <v>21620</v>
      </c>
      <c r="F819" s="13" t="s">
        <v>20334</v>
      </c>
      <c r="G819" s="14" t="n">
        <f aca="false">COUNTIFS(カード一覧!$G$2:$G$3170,"*医学各論 "&amp;D819&amp;"（*",カード一覧!$N$2:$N$3170,"&lt;&gt;retired")</f>
        <v>2</v>
      </c>
      <c r="H819" s="14" t="str">
        <f aca="false">IF(G819&gt;0,"あり","なし")</f>
        <v>あり</v>
      </c>
    </row>
    <row r="820" customFormat="false" ht="15" hidden="false" customHeight="false" outlineLevel="0" collapsed="false">
      <c r="A820" s="13" t="s">
        <v>32</v>
      </c>
      <c r="B820" s="16" t="s">
        <v>33</v>
      </c>
      <c r="C820" s="16" t="s">
        <v>21602</v>
      </c>
      <c r="D820" s="13" t="s">
        <v>21621</v>
      </c>
      <c r="E820" s="16" t="s">
        <v>21622</v>
      </c>
      <c r="F820" s="13" t="s">
        <v>20334</v>
      </c>
      <c r="G820" s="14" t="n">
        <f aca="false">COUNTIFS(カード一覧!$G$2:$G$3170,"*医学各論 "&amp;D820&amp;"（*",カード一覧!$N$2:$N$3170,"&lt;&gt;retired")</f>
        <v>1</v>
      </c>
      <c r="H820" s="14" t="str">
        <f aca="false">IF(G820&gt;0,"あり","なし")</f>
        <v>あり</v>
      </c>
    </row>
    <row r="821" customFormat="false" ht="15" hidden="false" customHeight="false" outlineLevel="0" collapsed="false">
      <c r="A821" s="13" t="s">
        <v>32</v>
      </c>
      <c r="B821" s="16" t="s">
        <v>33</v>
      </c>
      <c r="C821" s="16" t="s">
        <v>21623</v>
      </c>
      <c r="D821" s="13" t="s">
        <v>21624</v>
      </c>
      <c r="E821" s="16" t="s">
        <v>21625</v>
      </c>
      <c r="F821" s="13" t="s">
        <v>20334</v>
      </c>
      <c r="G821" s="14" t="n">
        <f aca="false">COUNTIFS(カード一覧!$G$2:$G$3170,"*医学各論 "&amp;D821&amp;"（*",カード一覧!$N$2:$N$3170,"&lt;&gt;retired")</f>
        <v>3</v>
      </c>
      <c r="H821" s="14" t="str">
        <f aca="false">IF(G821&gt;0,"あり","なし")</f>
        <v>あり</v>
      </c>
    </row>
    <row r="822" customFormat="false" ht="15" hidden="false" customHeight="false" outlineLevel="0" collapsed="false">
      <c r="A822" s="13" t="s">
        <v>32</v>
      </c>
      <c r="B822" s="16" t="s">
        <v>33</v>
      </c>
      <c r="C822" s="16" t="s">
        <v>21623</v>
      </c>
      <c r="D822" s="13" t="s">
        <v>21626</v>
      </c>
      <c r="E822" s="16" t="s">
        <v>21627</v>
      </c>
      <c r="F822" s="13" t="s">
        <v>20334</v>
      </c>
      <c r="G822" s="14" t="n">
        <f aca="false">COUNTIFS(カード一覧!$G$2:$G$3170,"*医学各論 "&amp;D822&amp;"（*",カード一覧!$N$2:$N$3170,"&lt;&gt;retired")</f>
        <v>1</v>
      </c>
      <c r="H822" s="14" t="str">
        <f aca="false">IF(G822&gt;0,"あり","なし")</f>
        <v>あり</v>
      </c>
    </row>
    <row r="823" customFormat="false" ht="15" hidden="false" customHeight="false" outlineLevel="0" collapsed="false">
      <c r="A823" s="13" t="s">
        <v>32</v>
      </c>
      <c r="B823" s="16" t="s">
        <v>33</v>
      </c>
      <c r="C823" s="16" t="s">
        <v>21623</v>
      </c>
      <c r="D823" s="13" t="s">
        <v>21628</v>
      </c>
      <c r="E823" s="16" t="s">
        <v>21629</v>
      </c>
      <c r="F823" s="13" t="s">
        <v>20334</v>
      </c>
      <c r="G823" s="14" t="n">
        <f aca="false">COUNTIFS(カード一覧!$G$2:$G$3170,"*医学各論 "&amp;D823&amp;"（*",カード一覧!$N$2:$N$3170,"&lt;&gt;retired")</f>
        <v>2</v>
      </c>
      <c r="H823" s="14" t="str">
        <f aca="false">IF(G823&gt;0,"あり","なし")</f>
        <v>あり</v>
      </c>
    </row>
    <row r="824" customFormat="false" ht="15" hidden="false" customHeight="false" outlineLevel="0" collapsed="false">
      <c r="A824" s="13" t="s">
        <v>32</v>
      </c>
      <c r="B824" s="16" t="s">
        <v>33</v>
      </c>
      <c r="C824" s="16" t="s">
        <v>21623</v>
      </c>
      <c r="D824" s="13" t="s">
        <v>21630</v>
      </c>
      <c r="E824" s="16" t="s">
        <v>21631</v>
      </c>
      <c r="F824" s="13" t="s">
        <v>20334</v>
      </c>
      <c r="G824" s="14" t="n">
        <f aca="false">COUNTIFS(カード一覧!$G$2:$G$3170,"*医学各論 "&amp;D824&amp;"（*",カード一覧!$N$2:$N$3170,"&lt;&gt;retired")</f>
        <v>1</v>
      </c>
      <c r="H824" s="14" t="str">
        <f aca="false">IF(G824&gt;0,"あり","なし")</f>
        <v>あり</v>
      </c>
    </row>
    <row r="825" customFormat="false" ht="15" hidden="false" customHeight="false" outlineLevel="0" collapsed="false">
      <c r="A825" s="13" t="s">
        <v>32</v>
      </c>
      <c r="B825" s="16" t="s">
        <v>33</v>
      </c>
      <c r="C825" s="16" t="s">
        <v>21623</v>
      </c>
      <c r="D825" s="13" t="s">
        <v>21632</v>
      </c>
      <c r="E825" s="16" t="s">
        <v>7337</v>
      </c>
      <c r="F825" s="13" t="s">
        <v>20334</v>
      </c>
      <c r="G825" s="14" t="n">
        <f aca="false">COUNTIFS(カード一覧!$G$2:$G$3170,"*医学各論 "&amp;D825&amp;"（*",カード一覧!$N$2:$N$3170,"&lt;&gt;retired")</f>
        <v>2</v>
      </c>
      <c r="H825" s="14" t="str">
        <f aca="false">IF(G825&gt;0,"あり","なし")</f>
        <v>あり</v>
      </c>
    </row>
    <row r="826" customFormat="false" ht="15" hidden="false" customHeight="false" outlineLevel="0" collapsed="false">
      <c r="A826" s="13" t="s">
        <v>32</v>
      </c>
      <c r="B826" s="16" t="s">
        <v>33</v>
      </c>
      <c r="C826" s="16" t="s">
        <v>21623</v>
      </c>
      <c r="D826" s="13" t="s">
        <v>21633</v>
      </c>
      <c r="E826" s="16" t="s">
        <v>21634</v>
      </c>
      <c r="F826" s="13" t="s">
        <v>20334</v>
      </c>
      <c r="G826" s="14" t="n">
        <f aca="false">COUNTIFS(カード一覧!$G$2:$G$3170,"*医学各論 "&amp;D826&amp;"（*",カード一覧!$N$2:$N$3170,"&lt;&gt;retired")</f>
        <v>2</v>
      </c>
      <c r="H826" s="14" t="str">
        <f aca="false">IF(G826&gt;0,"あり","なし")</f>
        <v>あり</v>
      </c>
    </row>
    <row r="827" customFormat="false" ht="15" hidden="false" customHeight="false" outlineLevel="0" collapsed="false">
      <c r="A827" s="13" t="s">
        <v>32</v>
      </c>
      <c r="B827" s="16" t="s">
        <v>33</v>
      </c>
      <c r="C827" s="16" t="s">
        <v>21635</v>
      </c>
      <c r="D827" s="13" t="s">
        <v>21636</v>
      </c>
      <c r="E827" s="16" t="s">
        <v>21637</v>
      </c>
      <c r="F827" s="13" t="s">
        <v>20334</v>
      </c>
      <c r="G827" s="14" t="n">
        <f aca="false">COUNTIFS(カード一覧!$G$2:$G$3170,"*医学各論 "&amp;D827&amp;"（*",カード一覧!$N$2:$N$3170,"&lt;&gt;retired")</f>
        <v>2</v>
      </c>
      <c r="H827" s="14" t="str">
        <f aca="false">IF(G827&gt;0,"あり","なし")</f>
        <v>あり</v>
      </c>
    </row>
    <row r="828" customFormat="false" ht="15" hidden="false" customHeight="false" outlineLevel="0" collapsed="false">
      <c r="A828" s="13" t="s">
        <v>32</v>
      </c>
      <c r="B828" s="16" t="s">
        <v>33</v>
      </c>
      <c r="C828" s="16" t="s">
        <v>21635</v>
      </c>
      <c r="D828" s="13" t="s">
        <v>21638</v>
      </c>
      <c r="E828" s="16" t="s">
        <v>21639</v>
      </c>
      <c r="F828" s="13" t="s">
        <v>20334</v>
      </c>
      <c r="G828" s="14" t="n">
        <f aca="false">COUNTIFS(カード一覧!$G$2:$G$3170,"*医学各論 "&amp;D828&amp;"（*",カード一覧!$N$2:$N$3170,"&lt;&gt;retired")</f>
        <v>2</v>
      </c>
      <c r="H828" s="14" t="str">
        <f aca="false">IF(G828&gt;0,"あり","なし")</f>
        <v>あり</v>
      </c>
    </row>
    <row r="829" customFormat="false" ht="15" hidden="false" customHeight="false" outlineLevel="0" collapsed="false">
      <c r="A829" s="13" t="s">
        <v>32</v>
      </c>
      <c r="B829" s="16" t="s">
        <v>33</v>
      </c>
      <c r="C829" s="16" t="s">
        <v>21635</v>
      </c>
      <c r="D829" s="13" t="s">
        <v>21640</v>
      </c>
      <c r="E829" s="16" t="s">
        <v>21641</v>
      </c>
      <c r="F829" s="13" t="s">
        <v>20334</v>
      </c>
      <c r="G829" s="14" t="n">
        <f aca="false">COUNTIFS(カード一覧!$G$2:$G$3170,"*医学各論 "&amp;D829&amp;"（*",カード一覧!$N$2:$N$3170,"&lt;&gt;retired")</f>
        <v>1</v>
      </c>
      <c r="H829" s="14" t="str">
        <f aca="false">IF(G829&gt;0,"あり","なし")</f>
        <v>あり</v>
      </c>
    </row>
    <row r="830" customFormat="false" ht="15" hidden="false" customHeight="false" outlineLevel="0" collapsed="false">
      <c r="A830" s="13" t="s">
        <v>32</v>
      </c>
      <c r="B830" s="16" t="s">
        <v>33</v>
      </c>
      <c r="C830" s="16" t="s">
        <v>21635</v>
      </c>
      <c r="D830" s="13" t="s">
        <v>21642</v>
      </c>
      <c r="E830" s="16" t="s">
        <v>21643</v>
      </c>
      <c r="F830" s="13" t="s">
        <v>20340</v>
      </c>
      <c r="G830" s="14" t="n">
        <f aca="false">COUNTIFS(カード一覧!$G$2:$G$3170,"*医学各論 "&amp;D830&amp;"（*",カード一覧!$N$2:$N$3170,"&lt;&gt;retired")</f>
        <v>1</v>
      </c>
      <c r="H830" s="14" t="str">
        <f aca="false">IF(G830&gt;0,"あり","なし")</f>
        <v>あり</v>
      </c>
    </row>
    <row r="831" customFormat="false" ht="15" hidden="false" customHeight="false" outlineLevel="0" collapsed="false">
      <c r="A831" s="13" t="s">
        <v>32</v>
      </c>
      <c r="B831" s="16" t="s">
        <v>33</v>
      </c>
      <c r="C831" s="16" t="s">
        <v>21635</v>
      </c>
      <c r="D831" s="13" t="s">
        <v>21644</v>
      </c>
      <c r="E831" s="16" t="s">
        <v>21645</v>
      </c>
      <c r="F831" s="13" t="s">
        <v>20363</v>
      </c>
      <c r="G831" s="14" t="n">
        <f aca="false">COUNTIFS(カード一覧!$G$2:$G$3170,"*医学各論 "&amp;D831&amp;"（*",カード一覧!$N$2:$N$3170,"&lt;&gt;retired")</f>
        <v>1</v>
      </c>
      <c r="H831" s="14" t="str">
        <f aca="false">IF(G831&gt;0,"あり","なし")</f>
        <v>あり</v>
      </c>
    </row>
    <row r="832" customFormat="false" ht="15" hidden="false" customHeight="false" outlineLevel="0" collapsed="false">
      <c r="A832" s="13" t="s">
        <v>32</v>
      </c>
      <c r="B832" s="16" t="s">
        <v>33</v>
      </c>
      <c r="C832" s="16" t="s">
        <v>21635</v>
      </c>
      <c r="D832" s="13" t="s">
        <v>21646</v>
      </c>
      <c r="E832" s="16" t="s">
        <v>7718</v>
      </c>
      <c r="F832" s="13" t="s">
        <v>20334</v>
      </c>
      <c r="G832" s="14" t="n">
        <f aca="false">COUNTIFS(カード一覧!$G$2:$G$3170,"*医学各論 "&amp;D832&amp;"（*",カード一覧!$N$2:$N$3170,"&lt;&gt;retired")</f>
        <v>1</v>
      </c>
      <c r="H832" s="14" t="str">
        <f aca="false">IF(G832&gt;0,"あり","なし")</f>
        <v>あり</v>
      </c>
    </row>
    <row r="833" customFormat="false" ht="15" hidden="false" customHeight="false" outlineLevel="0" collapsed="false">
      <c r="A833" s="13" t="s">
        <v>32</v>
      </c>
      <c r="B833" s="16" t="s">
        <v>33</v>
      </c>
      <c r="C833" s="16" t="s">
        <v>21635</v>
      </c>
      <c r="D833" s="13" t="s">
        <v>21647</v>
      </c>
      <c r="E833" s="16" t="s">
        <v>7728</v>
      </c>
      <c r="F833" s="13" t="s">
        <v>20334</v>
      </c>
      <c r="G833" s="14" t="n">
        <f aca="false">COUNTIFS(カード一覧!$G$2:$G$3170,"*医学各論 "&amp;D833&amp;"（*",カード一覧!$N$2:$N$3170,"&lt;&gt;retired")</f>
        <v>1</v>
      </c>
      <c r="H833" s="14" t="str">
        <f aca="false">IF(G833&gt;0,"あり","なし")</f>
        <v>あり</v>
      </c>
    </row>
    <row r="834" customFormat="false" ht="15" hidden="false" customHeight="false" outlineLevel="0" collapsed="false">
      <c r="A834" s="13" t="s">
        <v>32</v>
      </c>
      <c r="B834" s="16" t="s">
        <v>33</v>
      </c>
      <c r="C834" s="16" t="s">
        <v>21635</v>
      </c>
      <c r="D834" s="13" t="s">
        <v>21648</v>
      </c>
      <c r="E834" s="16" t="s">
        <v>7734</v>
      </c>
      <c r="F834" s="13" t="s">
        <v>20340</v>
      </c>
      <c r="G834" s="14" t="n">
        <f aca="false">COUNTIFS(カード一覧!$G$2:$G$3170,"*医学各論 "&amp;D834&amp;"（*",カード一覧!$N$2:$N$3170,"&lt;&gt;retired")</f>
        <v>1</v>
      </c>
      <c r="H834" s="14" t="str">
        <f aca="false">IF(G834&gt;0,"あり","なし")</f>
        <v>あり</v>
      </c>
    </row>
    <row r="835" customFormat="false" ht="15" hidden="false" customHeight="false" outlineLevel="0" collapsed="false">
      <c r="A835" s="13" t="s">
        <v>32</v>
      </c>
      <c r="B835" s="16" t="s">
        <v>33</v>
      </c>
      <c r="C835" s="16" t="s">
        <v>21635</v>
      </c>
      <c r="D835" s="13" t="s">
        <v>21649</v>
      </c>
      <c r="E835" s="16" t="s">
        <v>7743</v>
      </c>
      <c r="F835" s="13" t="s">
        <v>20340</v>
      </c>
      <c r="G835" s="14" t="n">
        <f aca="false">COUNTIFS(カード一覧!$G$2:$G$3170,"*医学各論 "&amp;D835&amp;"（*",カード一覧!$N$2:$N$3170,"&lt;&gt;retired")</f>
        <v>1</v>
      </c>
      <c r="H835" s="14" t="str">
        <f aca="false">IF(G835&gt;0,"あり","なし")</f>
        <v>あり</v>
      </c>
    </row>
    <row r="836" customFormat="false" ht="15" hidden="false" customHeight="false" outlineLevel="0" collapsed="false">
      <c r="A836" s="13" t="s">
        <v>32</v>
      </c>
      <c r="B836" s="16" t="s">
        <v>33</v>
      </c>
      <c r="C836" s="16" t="s">
        <v>21635</v>
      </c>
      <c r="D836" s="13" t="s">
        <v>21650</v>
      </c>
      <c r="E836" s="16" t="s">
        <v>21651</v>
      </c>
      <c r="F836" s="13" t="s">
        <v>20334</v>
      </c>
      <c r="G836" s="14" t="n">
        <f aca="false">COUNTIFS(カード一覧!$G$2:$G$3170,"*医学各論 "&amp;D836&amp;"（*",カード一覧!$N$2:$N$3170,"&lt;&gt;retired")</f>
        <v>3</v>
      </c>
      <c r="H836" s="14" t="str">
        <f aca="false">IF(G836&gt;0,"あり","なし")</f>
        <v>あり</v>
      </c>
    </row>
    <row r="837" customFormat="false" ht="15" hidden="false" customHeight="false" outlineLevel="0" collapsed="false">
      <c r="A837" s="13" t="s">
        <v>32</v>
      </c>
      <c r="B837" s="16" t="s">
        <v>33</v>
      </c>
      <c r="C837" s="16" t="s">
        <v>21635</v>
      </c>
      <c r="D837" s="13" t="s">
        <v>21652</v>
      </c>
      <c r="E837" s="16" t="s">
        <v>21653</v>
      </c>
      <c r="F837" s="13" t="s">
        <v>20334</v>
      </c>
      <c r="G837" s="14" t="n">
        <f aca="false">COUNTIFS(カード一覧!$G$2:$G$3170,"*医学各論 "&amp;D837&amp;"（*",カード一覧!$N$2:$N$3170,"&lt;&gt;retired")</f>
        <v>2</v>
      </c>
      <c r="H837" s="14" t="str">
        <f aca="false">IF(G837&gt;0,"あり","なし")</f>
        <v>あり</v>
      </c>
    </row>
    <row r="838" customFormat="false" ht="15" hidden="false" customHeight="false" outlineLevel="0" collapsed="false">
      <c r="A838" s="13" t="s">
        <v>32</v>
      </c>
      <c r="B838" s="16" t="s">
        <v>33</v>
      </c>
      <c r="C838" s="16" t="s">
        <v>21635</v>
      </c>
      <c r="D838" s="13" t="s">
        <v>21654</v>
      </c>
      <c r="E838" s="16" t="s">
        <v>7884</v>
      </c>
      <c r="F838" s="13" t="s">
        <v>20340</v>
      </c>
      <c r="G838" s="14" t="n">
        <f aca="false">COUNTIFS(カード一覧!$G$2:$G$3170,"*医学各論 "&amp;D838&amp;"（*",カード一覧!$N$2:$N$3170,"&lt;&gt;retired")</f>
        <v>1</v>
      </c>
      <c r="H838" s="14" t="str">
        <f aca="false">IF(G838&gt;0,"あり","なし")</f>
        <v>あり</v>
      </c>
    </row>
    <row r="839" customFormat="false" ht="15" hidden="false" customHeight="false" outlineLevel="0" collapsed="false">
      <c r="A839" s="13" t="s">
        <v>32</v>
      </c>
      <c r="B839" s="16" t="s">
        <v>33</v>
      </c>
      <c r="C839" s="16" t="s">
        <v>21635</v>
      </c>
      <c r="D839" s="13" t="s">
        <v>21655</v>
      </c>
      <c r="E839" s="15" t="s">
        <v>21656</v>
      </c>
      <c r="F839" s="13" t="s">
        <v>20340</v>
      </c>
      <c r="G839" s="14" t="n">
        <f aca="false">COUNTIFS(カード一覧!$G$2:$G$3170,"*医学各論 "&amp;D839&amp;"（*",カード一覧!$N$2:$N$3170,"&lt;&gt;retired")</f>
        <v>1</v>
      </c>
      <c r="H839" s="14" t="str">
        <f aca="false">IF(G839&gt;0,"あり","なし")</f>
        <v>あり</v>
      </c>
    </row>
    <row r="840" customFormat="false" ht="15" hidden="false" customHeight="false" outlineLevel="0" collapsed="false">
      <c r="A840" s="13" t="s">
        <v>32</v>
      </c>
      <c r="B840" s="16" t="s">
        <v>33</v>
      </c>
      <c r="C840" s="16" t="s">
        <v>21635</v>
      </c>
      <c r="D840" s="13" t="s">
        <v>21657</v>
      </c>
      <c r="E840" s="16" t="s">
        <v>7904</v>
      </c>
      <c r="F840" s="13" t="s">
        <v>20340</v>
      </c>
      <c r="G840" s="14" t="n">
        <f aca="false">COUNTIFS(カード一覧!$G$2:$G$3170,"*医学各論 "&amp;D840&amp;"（*",カード一覧!$N$2:$N$3170,"&lt;&gt;retired")</f>
        <v>1</v>
      </c>
      <c r="H840" s="14" t="str">
        <f aca="false">IF(G840&gt;0,"あり","なし")</f>
        <v>あり</v>
      </c>
    </row>
    <row r="841" customFormat="false" ht="15" hidden="false" customHeight="false" outlineLevel="0" collapsed="false">
      <c r="A841" s="13" t="s">
        <v>32</v>
      </c>
      <c r="B841" s="16" t="s">
        <v>33</v>
      </c>
      <c r="C841" s="16" t="s">
        <v>21635</v>
      </c>
      <c r="D841" s="13" t="s">
        <v>21658</v>
      </c>
      <c r="E841" s="16" t="s">
        <v>7909</v>
      </c>
      <c r="F841" s="13" t="s">
        <v>20340</v>
      </c>
      <c r="G841" s="14" t="n">
        <f aca="false">COUNTIFS(カード一覧!$G$2:$G$3170,"*医学各論 "&amp;D841&amp;"（*",カード一覧!$N$2:$N$3170,"&lt;&gt;retired")</f>
        <v>1</v>
      </c>
      <c r="H841" s="14" t="str">
        <f aca="false">IF(G841&gt;0,"あり","なし")</f>
        <v>あり</v>
      </c>
    </row>
    <row r="842" customFormat="false" ht="15" hidden="false" customHeight="false" outlineLevel="0" collapsed="false">
      <c r="A842" s="13" t="s">
        <v>32</v>
      </c>
      <c r="B842" s="16" t="s">
        <v>33</v>
      </c>
      <c r="C842" s="16" t="s">
        <v>21635</v>
      </c>
      <c r="D842" s="13" t="s">
        <v>21659</v>
      </c>
      <c r="E842" s="16" t="s">
        <v>21660</v>
      </c>
      <c r="F842" s="13" t="s">
        <v>20340</v>
      </c>
      <c r="G842" s="14" t="n">
        <f aca="false">COUNTIFS(カード一覧!$G$2:$G$3170,"*医学各論 "&amp;D842&amp;"（*",カード一覧!$N$2:$N$3170,"&lt;&gt;retired")</f>
        <v>1</v>
      </c>
      <c r="H842" s="14" t="str">
        <f aca="false">IF(G842&gt;0,"あり","なし")</f>
        <v>あり</v>
      </c>
    </row>
    <row r="843" customFormat="false" ht="15" hidden="false" customHeight="false" outlineLevel="0" collapsed="false">
      <c r="A843" s="13" t="s">
        <v>32</v>
      </c>
      <c r="B843" s="16" t="s">
        <v>33</v>
      </c>
      <c r="C843" s="16" t="s">
        <v>21635</v>
      </c>
      <c r="D843" s="13" t="s">
        <v>21661</v>
      </c>
      <c r="E843" s="16" t="s">
        <v>21662</v>
      </c>
      <c r="F843" s="13" t="s">
        <v>20340</v>
      </c>
      <c r="G843" s="14" t="n">
        <f aca="false">COUNTIFS(カード一覧!$G$2:$G$3170,"*医学各論 "&amp;D843&amp;"（*",カード一覧!$N$2:$N$3170,"&lt;&gt;retired")</f>
        <v>1</v>
      </c>
      <c r="H843" s="14" t="str">
        <f aca="false">IF(G843&gt;0,"あり","なし")</f>
        <v>あり</v>
      </c>
    </row>
    <row r="844" customFormat="false" ht="15" hidden="false" customHeight="false" outlineLevel="0" collapsed="false">
      <c r="A844" s="13" t="s">
        <v>32</v>
      </c>
      <c r="B844" s="16" t="s">
        <v>33</v>
      </c>
      <c r="C844" s="16" t="s">
        <v>21635</v>
      </c>
      <c r="D844" s="13" t="s">
        <v>21663</v>
      </c>
      <c r="E844" s="16" t="s">
        <v>7422</v>
      </c>
      <c r="F844" s="13" t="s">
        <v>20334</v>
      </c>
      <c r="G844" s="14" t="n">
        <f aca="false">COUNTIFS(カード一覧!$G$2:$G$3170,"*医学各論 "&amp;D844&amp;"（*",カード一覧!$N$2:$N$3170,"&lt;&gt;retired")</f>
        <v>1</v>
      </c>
      <c r="H844" s="14" t="str">
        <f aca="false">IF(G844&gt;0,"あり","なし")</f>
        <v>あり</v>
      </c>
    </row>
    <row r="845" customFormat="false" ht="15" hidden="false" customHeight="false" outlineLevel="0" collapsed="false">
      <c r="A845" s="13" t="s">
        <v>32</v>
      </c>
      <c r="B845" s="16" t="s">
        <v>33</v>
      </c>
      <c r="C845" s="16" t="s">
        <v>21635</v>
      </c>
      <c r="D845" s="13" t="s">
        <v>21664</v>
      </c>
      <c r="E845" s="16" t="s">
        <v>7428</v>
      </c>
      <c r="F845" s="13" t="s">
        <v>20334</v>
      </c>
      <c r="G845" s="14" t="n">
        <f aca="false">COUNTIFS(カード一覧!$G$2:$G$3170,"*医学各論 "&amp;D845&amp;"（*",カード一覧!$N$2:$N$3170,"&lt;&gt;retired")</f>
        <v>1</v>
      </c>
      <c r="H845" s="14" t="str">
        <f aca="false">IF(G845&gt;0,"あり","なし")</f>
        <v>あり</v>
      </c>
    </row>
    <row r="846" customFormat="false" ht="15" hidden="false" customHeight="false" outlineLevel="0" collapsed="false">
      <c r="A846" s="13" t="s">
        <v>32</v>
      </c>
      <c r="B846" s="16" t="s">
        <v>33</v>
      </c>
      <c r="C846" s="16" t="s">
        <v>21635</v>
      </c>
      <c r="D846" s="13" t="s">
        <v>21665</v>
      </c>
      <c r="E846" s="16" t="s">
        <v>7433</v>
      </c>
      <c r="F846" s="13" t="s">
        <v>20334</v>
      </c>
      <c r="G846" s="14" t="n">
        <f aca="false">COUNTIFS(カード一覧!$G$2:$G$3170,"*医学各論 "&amp;D846&amp;"（*",カード一覧!$N$2:$N$3170,"&lt;&gt;retired")</f>
        <v>1</v>
      </c>
      <c r="H846" s="14" t="str">
        <f aca="false">IF(G846&gt;0,"あり","なし")</f>
        <v>あり</v>
      </c>
    </row>
    <row r="847" customFormat="false" ht="15" hidden="false" customHeight="false" outlineLevel="0" collapsed="false">
      <c r="A847" s="13" t="s">
        <v>32</v>
      </c>
      <c r="B847" s="16" t="s">
        <v>33</v>
      </c>
      <c r="C847" s="16" t="s">
        <v>21635</v>
      </c>
      <c r="D847" s="13" t="s">
        <v>21666</v>
      </c>
      <c r="E847" s="16" t="s">
        <v>7438</v>
      </c>
      <c r="F847" s="13" t="s">
        <v>20340</v>
      </c>
      <c r="G847" s="14" t="n">
        <f aca="false">COUNTIFS(カード一覧!$G$2:$G$3170,"*医学各論 "&amp;D847&amp;"（*",カード一覧!$N$2:$N$3170,"&lt;&gt;retired")</f>
        <v>1</v>
      </c>
      <c r="H847" s="14" t="str">
        <f aca="false">IF(G847&gt;0,"あり","なし")</f>
        <v>あり</v>
      </c>
    </row>
    <row r="848" customFormat="false" ht="15" hidden="false" customHeight="false" outlineLevel="0" collapsed="false">
      <c r="A848" s="13" t="s">
        <v>32</v>
      </c>
      <c r="B848" s="16" t="s">
        <v>33</v>
      </c>
      <c r="C848" s="16" t="s">
        <v>21667</v>
      </c>
      <c r="D848" s="13" t="s">
        <v>21668</v>
      </c>
      <c r="E848" s="16" t="s">
        <v>7556</v>
      </c>
      <c r="F848" s="13" t="s">
        <v>20334</v>
      </c>
      <c r="G848" s="14" t="n">
        <f aca="false">COUNTIFS(カード一覧!$G$2:$G$3170,"*医学各論 "&amp;D848&amp;"（*",カード一覧!$N$2:$N$3170,"&lt;&gt;retired")</f>
        <v>3</v>
      </c>
      <c r="H848" s="14" t="str">
        <f aca="false">IF(G848&gt;0,"あり","なし")</f>
        <v>あり</v>
      </c>
    </row>
    <row r="849" customFormat="false" ht="15" hidden="false" customHeight="false" outlineLevel="0" collapsed="false">
      <c r="A849" s="13" t="s">
        <v>32</v>
      </c>
      <c r="B849" s="16" t="s">
        <v>33</v>
      </c>
      <c r="C849" s="16" t="s">
        <v>21667</v>
      </c>
      <c r="D849" s="13" t="s">
        <v>21669</v>
      </c>
      <c r="E849" s="16" t="s">
        <v>7577</v>
      </c>
      <c r="F849" s="13" t="s">
        <v>20334</v>
      </c>
      <c r="G849" s="14" t="n">
        <f aca="false">COUNTIFS(カード一覧!$G$2:$G$3170,"*医学各論 "&amp;D849&amp;"（*",カード一覧!$N$2:$N$3170,"&lt;&gt;retired")</f>
        <v>2</v>
      </c>
      <c r="H849" s="14" t="str">
        <f aca="false">IF(G849&gt;0,"あり","なし")</f>
        <v>あり</v>
      </c>
    </row>
    <row r="850" customFormat="false" ht="15" hidden="false" customHeight="false" outlineLevel="0" collapsed="false">
      <c r="A850" s="13" t="s">
        <v>32</v>
      </c>
      <c r="B850" s="16" t="s">
        <v>33</v>
      </c>
      <c r="C850" s="16" t="s">
        <v>21667</v>
      </c>
      <c r="D850" s="13" t="s">
        <v>21670</v>
      </c>
      <c r="E850" s="16" t="s">
        <v>7594</v>
      </c>
      <c r="F850" s="13" t="s">
        <v>20334</v>
      </c>
      <c r="G850" s="14" t="n">
        <f aca="false">COUNTIFS(カード一覧!$G$2:$G$3170,"*医学各論 "&amp;D850&amp;"（*",カード一覧!$N$2:$N$3170,"&lt;&gt;retired")</f>
        <v>4</v>
      </c>
      <c r="H850" s="14" t="str">
        <f aca="false">IF(G850&gt;0,"あり","なし")</f>
        <v>あり</v>
      </c>
    </row>
    <row r="851" customFormat="false" ht="15" hidden="false" customHeight="false" outlineLevel="0" collapsed="false">
      <c r="A851" s="13" t="s">
        <v>32</v>
      </c>
      <c r="B851" s="16" t="s">
        <v>33</v>
      </c>
      <c r="C851" s="16" t="s">
        <v>21667</v>
      </c>
      <c r="D851" s="13" t="s">
        <v>21671</v>
      </c>
      <c r="E851" s="16" t="s">
        <v>7617</v>
      </c>
      <c r="F851" s="13" t="s">
        <v>20363</v>
      </c>
      <c r="G851" s="14" t="n">
        <f aca="false">COUNTIFS(カード一覧!$G$2:$G$3170,"*医学各論 "&amp;D851&amp;"（*",カード一覧!$N$2:$N$3170,"&lt;&gt;retired")</f>
        <v>1</v>
      </c>
      <c r="H851" s="14" t="str">
        <f aca="false">IF(G851&gt;0,"あり","なし")</f>
        <v>あり</v>
      </c>
    </row>
    <row r="852" customFormat="false" ht="15" hidden="false" customHeight="false" outlineLevel="0" collapsed="false">
      <c r="A852" s="13" t="s">
        <v>32</v>
      </c>
      <c r="B852" s="16" t="s">
        <v>33</v>
      </c>
      <c r="C852" s="16" t="s">
        <v>21667</v>
      </c>
      <c r="D852" s="13" t="s">
        <v>21672</v>
      </c>
      <c r="E852" s="16" t="s">
        <v>7625</v>
      </c>
      <c r="F852" s="13" t="s">
        <v>20334</v>
      </c>
      <c r="G852" s="14" t="n">
        <f aca="false">COUNTIFS(カード一覧!$G$2:$G$3170,"*医学各論 "&amp;D852&amp;"（*",カード一覧!$N$2:$N$3170,"&lt;&gt;retired")</f>
        <v>2</v>
      </c>
      <c r="H852" s="14" t="str">
        <f aca="false">IF(G852&gt;0,"あり","なし")</f>
        <v>あり</v>
      </c>
    </row>
    <row r="853" customFormat="false" ht="15" hidden="false" customHeight="false" outlineLevel="0" collapsed="false">
      <c r="A853" s="13" t="s">
        <v>32</v>
      </c>
      <c r="B853" s="16" t="s">
        <v>33</v>
      </c>
      <c r="C853" s="16" t="s">
        <v>21667</v>
      </c>
      <c r="D853" s="13" t="s">
        <v>21673</v>
      </c>
      <c r="E853" s="16" t="s">
        <v>7642</v>
      </c>
      <c r="F853" s="13" t="s">
        <v>20334</v>
      </c>
      <c r="G853" s="14" t="n">
        <f aca="false">COUNTIFS(カード一覧!$G$2:$G$3170,"*医学各論 "&amp;D853&amp;"（*",カード一覧!$N$2:$N$3170,"&lt;&gt;retired")</f>
        <v>6</v>
      </c>
      <c r="H853" s="14" t="str">
        <f aca="false">IF(G853&gt;0,"あり","なし")</f>
        <v>あり</v>
      </c>
    </row>
    <row r="854" customFormat="false" ht="15" hidden="false" customHeight="false" outlineLevel="0" collapsed="false">
      <c r="A854" s="13" t="s">
        <v>32</v>
      </c>
      <c r="B854" s="16" t="s">
        <v>33</v>
      </c>
      <c r="C854" s="16" t="s">
        <v>21667</v>
      </c>
      <c r="D854" s="13" t="s">
        <v>21674</v>
      </c>
      <c r="E854" s="16" t="s">
        <v>21675</v>
      </c>
      <c r="F854" s="13" t="s">
        <v>20334</v>
      </c>
      <c r="G854" s="14" t="n">
        <f aca="false">COUNTIFS(カード一覧!$G$2:$G$3170,"*医学各論 "&amp;D854&amp;"（*",カード一覧!$N$2:$N$3170,"&lt;&gt;retired")</f>
        <v>2</v>
      </c>
      <c r="H854" s="14" t="str">
        <f aca="false">IF(G854&gt;0,"あり","なし")</f>
        <v>あり</v>
      </c>
    </row>
    <row r="855" customFormat="false" ht="15" hidden="false" customHeight="false" outlineLevel="0" collapsed="false">
      <c r="A855" s="13" t="s">
        <v>32</v>
      </c>
      <c r="B855" s="16" t="s">
        <v>33</v>
      </c>
      <c r="C855" s="16" t="s">
        <v>21667</v>
      </c>
      <c r="D855" s="13" t="s">
        <v>21676</v>
      </c>
      <c r="E855" s="16" t="s">
        <v>21677</v>
      </c>
      <c r="F855" s="13" t="s">
        <v>20334</v>
      </c>
      <c r="G855" s="14" t="n">
        <f aca="false">COUNTIFS(カード一覧!$G$2:$G$3170,"*医学各論 "&amp;D855&amp;"（*",カード一覧!$N$2:$N$3170,"&lt;&gt;retired")</f>
        <v>1</v>
      </c>
      <c r="H855" s="14" t="str">
        <f aca="false">IF(G855&gt;0,"あり","なし")</f>
        <v>あり</v>
      </c>
    </row>
    <row r="856" customFormat="false" ht="15" hidden="false" customHeight="false" outlineLevel="0" collapsed="false">
      <c r="A856" s="13" t="s">
        <v>32</v>
      </c>
      <c r="B856" s="16" t="s">
        <v>33</v>
      </c>
      <c r="C856" s="16" t="s">
        <v>21667</v>
      </c>
      <c r="D856" s="13" t="s">
        <v>21678</v>
      </c>
      <c r="E856" s="16" t="s">
        <v>7708</v>
      </c>
      <c r="F856" s="13" t="s">
        <v>20340</v>
      </c>
      <c r="G856" s="14" t="n">
        <f aca="false">COUNTIFS(カード一覧!$G$2:$G$3170,"*医学各論 "&amp;D856&amp;"（*",カード一覧!$N$2:$N$3170,"&lt;&gt;retired")</f>
        <v>1</v>
      </c>
      <c r="H856" s="14" t="str">
        <f aca="false">IF(G856&gt;0,"あり","なし")</f>
        <v>あり</v>
      </c>
    </row>
    <row r="857" customFormat="false" ht="15" hidden="false" customHeight="false" outlineLevel="0" collapsed="false">
      <c r="A857" s="13" t="s">
        <v>32</v>
      </c>
      <c r="B857" s="16" t="s">
        <v>33</v>
      </c>
      <c r="C857" s="16" t="s">
        <v>21679</v>
      </c>
      <c r="D857" s="13" t="s">
        <v>21680</v>
      </c>
      <c r="E857" s="15" t="s">
        <v>10854</v>
      </c>
      <c r="F857" s="13" t="s">
        <v>20340</v>
      </c>
      <c r="G857" s="14" t="n">
        <f aca="false">COUNTIFS(カード一覧!$G$2:$G$3170,"*医学各論 "&amp;D857&amp;"（*",カード一覧!$N$2:$N$3170,"&lt;&gt;retired")</f>
        <v>1</v>
      </c>
      <c r="H857" s="14" t="str">
        <f aca="false">IF(G857&gt;0,"あり","なし")</f>
        <v>あり</v>
      </c>
    </row>
    <row r="858" customFormat="false" ht="15" hidden="false" customHeight="false" outlineLevel="0" collapsed="false">
      <c r="A858" s="13" t="s">
        <v>32</v>
      </c>
      <c r="B858" s="16" t="s">
        <v>33</v>
      </c>
      <c r="C858" s="16" t="s">
        <v>21679</v>
      </c>
      <c r="D858" s="13" t="s">
        <v>21681</v>
      </c>
      <c r="E858" s="16" t="s">
        <v>8091</v>
      </c>
      <c r="F858" s="13" t="s">
        <v>20340</v>
      </c>
      <c r="G858" s="14" t="n">
        <f aca="false">COUNTIFS(カード一覧!$G$2:$G$3170,"*医学各論 "&amp;D858&amp;"（*",カード一覧!$N$2:$N$3170,"&lt;&gt;retired")</f>
        <v>1</v>
      </c>
      <c r="H858" s="14" t="str">
        <f aca="false">IF(G858&gt;0,"あり","なし")</f>
        <v>あり</v>
      </c>
    </row>
    <row r="859" customFormat="false" ht="15" hidden="false" customHeight="false" outlineLevel="0" collapsed="false">
      <c r="A859" s="13" t="s">
        <v>32</v>
      </c>
      <c r="B859" s="16" t="s">
        <v>33</v>
      </c>
      <c r="C859" s="16" t="s">
        <v>21679</v>
      </c>
      <c r="D859" s="13" t="s">
        <v>21682</v>
      </c>
      <c r="E859" s="16" t="s">
        <v>8110</v>
      </c>
      <c r="F859" s="13" t="s">
        <v>20363</v>
      </c>
      <c r="G859" s="14" t="n">
        <f aca="false">COUNTIFS(カード一覧!$G$2:$G$3170,"*医学各論 "&amp;D859&amp;"（*",カード一覧!$N$2:$N$3170,"&lt;&gt;retired")</f>
        <v>1</v>
      </c>
      <c r="H859" s="14" t="str">
        <f aca="false">IF(G859&gt;0,"あり","なし")</f>
        <v>あり</v>
      </c>
    </row>
    <row r="860" customFormat="false" ht="15" hidden="false" customHeight="false" outlineLevel="0" collapsed="false">
      <c r="A860" s="13" t="s">
        <v>32</v>
      </c>
      <c r="B860" s="16" t="s">
        <v>33</v>
      </c>
      <c r="C860" s="16" t="s">
        <v>21679</v>
      </c>
      <c r="D860" s="13" t="s">
        <v>21683</v>
      </c>
      <c r="E860" s="16" t="s">
        <v>21684</v>
      </c>
      <c r="F860" s="13" t="s">
        <v>20334</v>
      </c>
      <c r="G860" s="14" t="n">
        <f aca="false">COUNTIFS(カード一覧!$G$2:$G$3170,"*医学各論 "&amp;D860&amp;"（*",カード一覧!$N$2:$N$3170,"&lt;&gt;retired")</f>
        <v>2</v>
      </c>
      <c r="H860" s="14" t="str">
        <f aca="false">IF(G860&gt;0,"あり","なし")</f>
        <v>あり</v>
      </c>
    </row>
    <row r="861" customFormat="false" ht="15" hidden="false" customHeight="false" outlineLevel="0" collapsed="false">
      <c r="A861" s="13" t="s">
        <v>32</v>
      </c>
      <c r="B861" s="16" t="s">
        <v>33</v>
      </c>
      <c r="C861" s="16" t="s">
        <v>21679</v>
      </c>
      <c r="D861" s="13" t="s">
        <v>21685</v>
      </c>
      <c r="E861" s="16" t="s">
        <v>8134</v>
      </c>
      <c r="F861" s="13" t="s">
        <v>20334</v>
      </c>
      <c r="G861" s="14" t="n">
        <f aca="false">COUNTIFS(カード一覧!$G$2:$G$3170,"*医学各論 "&amp;D861&amp;"（*",カード一覧!$N$2:$N$3170,"&lt;&gt;retired")</f>
        <v>5</v>
      </c>
      <c r="H861" s="14" t="str">
        <f aca="false">IF(G861&gt;0,"あり","なし")</f>
        <v>あり</v>
      </c>
    </row>
    <row r="862" customFormat="false" ht="15" hidden="false" customHeight="false" outlineLevel="0" collapsed="false">
      <c r="A862" s="13" t="s">
        <v>32</v>
      </c>
      <c r="B862" s="16" t="s">
        <v>33</v>
      </c>
      <c r="C862" s="16" t="s">
        <v>21679</v>
      </c>
      <c r="D862" s="13" t="s">
        <v>21686</v>
      </c>
      <c r="E862" s="16" t="s">
        <v>7958</v>
      </c>
      <c r="F862" s="13" t="s">
        <v>20340</v>
      </c>
      <c r="G862" s="14" t="n">
        <f aca="false">COUNTIFS(カード一覧!$G$2:$G$3170,"*医学各論 "&amp;D862&amp;"（*",カード一覧!$N$2:$N$3170,"&lt;&gt;retired")</f>
        <v>1</v>
      </c>
      <c r="H862" s="14" t="str">
        <f aca="false">IF(G862&gt;0,"あり","なし")</f>
        <v>あり</v>
      </c>
    </row>
    <row r="863" customFormat="false" ht="15" hidden="false" customHeight="false" outlineLevel="0" collapsed="false">
      <c r="A863" s="13" t="s">
        <v>32</v>
      </c>
      <c r="B863" s="16" t="s">
        <v>33</v>
      </c>
      <c r="C863" s="16" t="s">
        <v>21679</v>
      </c>
      <c r="D863" s="13" t="s">
        <v>21687</v>
      </c>
      <c r="E863" s="16" t="s">
        <v>7999</v>
      </c>
      <c r="F863" s="13" t="s">
        <v>20334</v>
      </c>
      <c r="G863" s="14" t="n">
        <f aca="false">COUNTIFS(カード一覧!$G$2:$G$3170,"*医学各論 "&amp;D863&amp;"（*",カード一覧!$N$2:$N$3170,"&lt;&gt;retired")</f>
        <v>1</v>
      </c>
      <c r="H863" s="14" t="str">
        <f aca="false">IF(G863&gt;0,"あり","なし")</f>
        <v>あり</v>
      </c>
    </row>
    <row r="864" customFormat="false" ht="15" hidden="false" customHeight="false" outlineLevel="0" collapsed="false">
      <c r="A864" s="13" t="s">
        <v>32</v>
      </c>
      <c r="B864" s="16" t="s">
        <v>33</v>
      </c>
      <c r="C864" s="16" t="s">
        <v>21679</v>
      </c>
      <c r="D864" s="13" t="s">
        <v>21688</v>
      </c>
      <c r="E864" s="16" t="s">
        <v>21689</v>
      </c>
      <c r="F864" s="13" t="s">
        <v>20334</v>
      </c>
      <c r="G864" s="14" t="n">
        <f aca="false">COUNTIFS(カード一覧!$G$2:$G$3170,"*医学各論 "&amp;D864&amp;"（*",カード一覧!$N$2:$N$3170,"&lt;&gt;retired")</f>
        <v>5</v>
      </c>
      <c r="H864" s="14" t="str">
        <f aca="false">IF(G864&gt;0,"あり","なし")</f>
        <v>あり</v>
      </c>
    </row>
    <row r="865" customFormat="false" ht="15" hidden="false" customHeight="false" outlineLevel="0" collapsed="false">
      <c r="A865" s="13" t="s">
        <v>32</v>
      </c>
      <c r="B865" s="16" t="s">
        <v>33</v>
      </c>
      <c r="C865" s="16" t="s">
        <v>21679</v>
      </c>
      <c r="D865" s="13" t="s">
        <v>21690</v>
      </c>
      <c r="E865" s="16" t="s">
        <v>8041</v>
      </c>
      <c r="F865" s="13" t="s">
        <v>20334</v>
      </c>
      <c r="G865" s="14" t="n">
        <f aca="false">COUNTIFS(カード一覧!$G$2:$G$3170,"*医学各論 "&amp;D865&amp;"（*",カード一覧!$N$2:$N$3170,"&lt;&gt;retired")</f>
        <v>4</v>
      </c>
      <c r="H865" s="14" t="str">
        <f aca="false">IF(G865&gt;0,"あり","なし")</f>
        <v>あり</v>
      </c>
    </row>
    <row r="866" customFormat="false" ht="15" hidden="false" customHeight="false" outlineLevel="0" collapsed="false">
      <c r="A866" s="13" t="s">
        <v>32</v>
      </c>
      <c r="B866" s="16" t="s">
        <v>33</v>
      </c>
      <c r="C866" s="16" t="s">
        <v>21679</v>
      </c>
      <c r="D866" s="13" t="s">
        <v>21691</v>
      </c>
      <c r="E866" s="16" t="s">
        <v>8072</v>
      </c>
      <c r="F866" s="13" t="s">
        <v>20340</v>
      </c>
      <c r="G866" s="14" t="n">
        <f aca="false">COUNTIFS(カード一覧!$G$2:$G$3170,"*医学各論 "&amp;D866&amp;"（*",カード一覧!$N$2:$N$3170,"&lt;&gt;retired")</f>
        <v>1</v>
      </c>
      <c r="H866" s="14" t="str">
        <f aca="false">IF(G866&gt;0,"あり","なし")</f>
        <v>あり</v>
      </c>
    </row>
    <row r="867" customFormat="false" ht="15" hidden="false" customHeight="false" outlineLevel="0" collapsed="false">
      <c r="A867" s="13" t="s">
        <v>32</v>
      </c>
      <c r="B867" s="16" t="s">
        <v>33</v>
      </c>
      <c r="C867" s="16" t="s">
        <v>21679</v>
      </c>
      <c r="D867" s="13" t="s">
        <v>21692</v>
      </c>
      <c r="E867" s="16" t="s">
        <v>21693</v>
      </c>
      <c r="F867" s="13" t="s">
        <v>20340</v>
      </c>
      <c r="G867" s="14" t="n">
        <f aca="false">COUNTIFS(カード一覧!$G$2:$G$3170,"*医学各論 "&amp;D867&amp;"（*",カード一覧!$N$2:$N$3170,"&lt;&gt;retired")</f>
        <v>1</v>
      </c>
      <c r="H867" s="14" t="str">
        <f aca="false">IF(G867&gt;0,"あり","なし")</f>
        <v>あり</v>
      </c>
    </row>
    <row r="868" customFormat="false" ht="15" hidden="false" customHeight="false" outlineLevel="0" collapsed="false">
      <c r="A868" s="13" t="s">
        <v>32</v>
      </c>
      <c r="B868" s="16" t="s">
        <v>33</v>
      </c>
      <c r="C868" s="16" t="s">
        <v>21679</v>
      </c>
      <c r="D868" s="13" t="s">
        <v>21694</v>
      </c>
      <c r="E868" s="16" t="s">
        <v>8082</v>
      </c>
      <c r="F868" s="13" t="s">
        <v>20340</v>
      </c>
      <c r="G868" s="14" t="n">
        <f aca="false">COUNTIFS(カード一覧!$G$2:$G$3170,"*医学各論 "&amp;D868&amp;"（*",カード一覧!$N$2:$N$3170,"&lt;&gt;retired")</f>
        <v>1</v>
      </c>
      <c r="H868" s="14" t="str">
        <f aca="false">IF(G868&gt;0,"あり","なし")</f>
        <v>あり</v>
      </c>
    </row>
    <row r="869" customFormat="false" ht="15" hidden="false" customHeight="false" outlineLevel="0" collapsed="false">
      <c r="A869" s="13" t="s">
        <v>32</v>
      </c>
      <c r="B869" s="16" t="s">
        <v>33</v>
      </c>
      <c r="C869" s="16" t="s">
        <v>21679</v>
      </c>
      <c r="D869" s="13" t="s">
        <v>21695</v>
      </c>
      <c r="E869" s="16" t="s">
        <v>8142</v>
      </c>
      <c r="F869" s="13" t="s">
        <v>20334</v>
      </c>
      <c r="G869" s="14" t="n">
        <f aca="false">COUNTIFS(カード一覧!$G$2:$G$3170,"*医学各論 "&amp;D869&amp;"（*",カード一覧!$N$2:$N$3170,"&lt;&gt;retired")</f>
        <v>1</v>
      </c>
      <c r="H869" s="14" t="str">
        <f aca="false">IF(G869&gt;0,"あり","なし")</f>
        <v>あり</v>
      </c>
    </row>
    <row r="870" customFormat="false" ht="15" hidden="false" customHeight="false" outlineLevel="0" collapsed="false">
      <c r="A870" s="13" t="s">
        <v>32</v>
      </c>
      <c r="B870" s="16" t="s">
        <v>33</v>
      </c>
      <c r="C870" s="16" t="s">
        <v>21679</v>
      </c>
      <c r="D870" s="13" t="s">
        <v>21696</v>
      </c>
      <c r="E870" s="16" t="s">
        <v>21697</v>
      </c>
      <c r="F870" s="13" t="s">
        <v>20334</v>
      </c>
      <c r="G870" s="14" t="n">
        <f aca="false">COUNTIFS(カード一覧!$G$2:$G$3170,"*医学各論 "&amp;D870&amp;"（*",カード一覧!$N$2:$N$3170,"&lt;&gt;retired")</f>
        <v>5</v>
      </c>
      <c r="H870" s="14" t="str">
        <f aca="false">IF(G870&gt;0,"あり","なし")</f>
        <v>あり</v>
      </c>
    </row>
    <row r="871" customFormat="false" ht="15" hidden="false" customHeight="false" outlineLevel="0" collapsed="false">
      <c r="A871" s="13" t="s">
        <v>32</v>
      </c>
      <c r="B871" s="16" t="s">
        <v>33</v>
      </c>
      <c r="C871" s="16" t="s">
        <v>21679</v>
      </c>
      <c r="D871" s="13" t="s">
        <v>21698</v>
      </c>
      <c r="E871" s="16" t="s">
        <v>8191</v>
      </c>
      <c r="F871" s="13" t="s">
        <v>20334</v>
      </c>
      <c r="G871" s="14" t="n">
        <f aca="false">COUNTIFS(カード一覧!$G$2:$G$3170,"*医学各論 "&amp;D871&amp;"（*",カード一覧!$N$2:$N$3170,"&lt;&gt;retired")</f>
        <v>1</v>
      </c>
      <c r="H871" s="14" t="str">
        <f aca="false">IF(G871&gt;0,"あり","なし")</f>
        <v>あり</v>
      </c>
    </row>
    <row r="872" customFormat="false" ht="15" hidden="false" customHeight="false" outlineLevel="0" collapsed="false">
      <c r="A872" s="13" t="s">
        <v>32</v>
      </c>
      <c r="B872" s="16" t="s">
        <v>33</v>
      </c>
      <c r="C872" s="16" t="s">
        <v>21679</v>
      </c>
      <c r="D872" s="13" t="s">
        <v>21699</v>
      </c>
      <c r="E872" s="16" t="s">
        <v>5737</v>
      </c>
      <c r="F872" s="13" t="s">
        <v>20340</v>
      </c>
      <c r="G872" s="14" t="n">
        <f aca="false">COUNTIFS(カード一覧!$G$2:$G$3170,"*医学各論 "&amp;D872&amp;"（*",カード一覧!$N$2:$N$3170,"&lt;&gt;retired")</f>
        <v>1</v>
      </c>
      <c r="H872" s="14" t="str">
        <f aca="false">IF(G872&gt;0,"あり","なし")</f>
        <v>あり</v>
      </c>
    </row>
    <row r="873" customFormat="false" ht="15" hidden="false" customHeight="false" outlineLevel="0" collapsed="false">
      <c r="A873" s="13" t="s">
        <v>32</v>
      </c>
      <c r="B873" s="16" t="s">
        <v>33</v>
      </c>
      <c r="C873" s="16" t="s">
        <v>21679</v>
      </c>
      <c r="D873" s="13" t="s">
        <v>21700</v>
      </c>
      <c r="E873" s="16" t="s">
        <v>8208</v>
      </c>
      <c r="F873" s="13" t="s">
        <v>20340</v>
      </c>
      <c r="G873" s="14" t="n">
        <f aca="false">COUNTIFS(カード一覧!$G$2:$G$3170,"*医学各論 "&amp;D873&amp;"（*",カード一覧!$N$2:$N$3170,"&lt;&gt;retired")</f>
        <v>1</v>
      </c>
      <c r="H873" s="14" t="str">
        <f aca="false">IF(G873&gt;0,"あり","なし")</f>
        <v>あり</v>
      </c>
    </row>
    <row r="874" customFormat="false" ht="15" hidden="false" customHeight="false" outlineLevel="0" collapsed="false">
      <c r="A874" s="13" t="s">
        <v>32</v>
      </c>
      <c r="B874" s="16" t="s">
        <v>33</v>
      </c>
      <c r="C874" s="16" t="s">
        <v>21679</v>
      </c>
      <c r="D874" s="13" t="s">
        <v>21701</v>
      </c>
      <c r="E874" s="16" t="s">
        <v>21702</v>
      </c>
      <c r="F874" s="13" t="s">
        <v>20340</v>
      </c>
      <c r="G874" s="14" t="n">
        <f aca="false">COUNTIFS(カード一覧!$G$2:$G$3170,"*医学各論 "&amp;D874&amp;"（*",カード一覧!$N$2:$N$3170,"&lt;&gt;retired")</f>
        <v>1</v>
      </c>
      <c r="H874" s="14" t="str">
        <f aca="false">IF(G874&gt;0,"あり","なし")</f>
        <v>あり</v>
      </c>
    </row>
    <row r="875" customFormat="false" ht="15" hidden="false" customHeight="false" outlineLevel="0" collapsed="false">
      <c r="A875" s="13" t="s">
        <v>32</v>
      </c>
      <c r="B875" s="16" t="s">
        <v>33</v>
      </c>
      <c r="C875" s="16" t="s">
        <v>21679</v>
      </c>
      <c r="D875" s="13" t="s">
        <v>21703</v>
      </c>
      <c r="E875" s="16" t="s">
        <v>8222</v>
      </c>
      <c r="F875" s="13" t="s">
        <v>20363</v>
      </c>
      <c r="G875" s="14" t="n">
        <f aca="false">COUNTIFS(カード一覧!$G$2:$G$3170,"*医学各論 "&amp;D875&amp;"（*",カード一覧!$N$2:$N$3170,"&lt;&gt;retired")</f>
        <v>1</v>
      </c>
      <c r="H875" s="14" t="str">
        <f aca="false">IF(G875&gt;0,"あり","なし")</f>
        <v>あり</v>
      </c>
    </row>
    <row r="876" customFormat="false" ht="15" hidden="false" customHeight="false" outlineLevel="0" collapsed="false">
      <c r="A876" s="13" t="s">
        <v>32</v>
      </c>
      <c r="B876" s="16" t="s">
        <v>33</v>
      </c>
      <c r="C876" s="16" t="s">
        <v>21679</v>
      </c>
      <c r="D876" s="13" t="s">
        <v>21704</v>
      </c>
      <c r="E876" s="16" t="s">
        <v>8231</v>
      </c>
      <c r="F876" s="13" t="s">
        <v>20334</v>
      </c>
      <c r="G876" s="14" t="n">
        <f aca="false">COUNTIFS(カード一覧!$G$2:$G$3170,"*医学各論 "&amp;D876&amp;"（*",カード一覧!$N$2:$N$3170,"&lt;&gt;retired")</f>
        <v>3</v>
      </c>
      <c r="H876" s="14" t="str">
        <f aca="false">IF(G876&gt;0,"あり","なし")</f>
        <v>あり</v>
      </c>
    </row>
    <row r="877" customFormat="false" ht="15" hidden="false" customHeight="false" outlineLevel="0" collapsed="false">
      <c r="A877" s="13" t="s">
        <v>32</v>
      </c>
      <c r="B877" s="16" t="s">
        <v>33</v>
      </c>
      <c r="C877" s="16" t="s">
        <v>21679</v>
      </c>
      <c r="D877" s="13" t="s">
        <v>21705</v>
      </c>
      <c r="E877" s="16" t="s">
        <v>8251</v>
      </c>
      <c r="F877" s="13" t="s">
        <v>20340</v>
      </c>
      <c r="G877" s="14" t="n">
        <f aca="false">COUNTIFS(カード一覧!$G$2:$G$3170,"*医学各論 "&amp;D877&amp;"（*",カード一覧!$N$2:$N$3170,"&lt;&gt;retired")</f>
        <v>1</v>
      </c>
      <c r="H877" s="14" t="str">
        <f aca="false">IF(G877&gt;0,"あり","なし")</f>
        <v>あり</v>
      </c>
    </row>
    <row r="878" customFormat="false" ht="15" hidden="false" customHeight="false" outlineLevel="0" collapsed="false">
      <c r="A878" s="13" t="s">
        <v>32</v>
      </c>
      <c r="B878" s="16" t="s">
        <v>33</v>
      </c>
      <c r="C878" s="16" t="s">
        <v>21679</v>
      </c>
      <c r="D878" s="13" t="s">
        <v>21706</v>
      </c>
      <c r="E878" s="16" t="s">
        <v>8260</v>
      </c>
      <c r="F878" s="13" t="s">
        <v>20340</v>
      </c>
      <c r="G878" s="14" t="n">
        <f aca="false">COUNTIFS(カード一覧!$G$2:$G$3170,"*医学各論 "&amp;D878&amp;"（*",カード一覧!$N$2:$N$3170,"&lt;&gt;retired")</f>
        <v>1</v>
      </c>
      <c r="H878" s="14" t="str">
        <f aca="false">IF(G878&gt;0,"あり","なし")</f>
        <v>あり</v>
      </c>
    </row>
    <row r="879" customFormat="false" ht="15" hidden="false" customHeight="false" outlineLevel="0" collapsed="false">
      <c r="A879" s="13" t="s">
        <v>32</v>
      </c>
      <c r="B879" s="16" t="s">
        <v>33</v>
      </c>
      <c r="C879" s="16" t="s">
        <v>21679</v>
      </c>
      <c r="D879" s="13" t="s">
        <v>21707</v>
      </c>
      <c r="E879" s="16" t="s">
        <v>8270</v>
      </c>
      <c r="F879" s="13" t="s">
        <v>20363</v>
      </c>
      <c r="G879" s="14" t="n">
        <f aca="false">COUNTIFS(カード一覧!$G$2:$G$3170,"*医学各論 "&amp;D879&amp;"（*",カード一覧!$N$2:$N$3170,"&lt;&gt;retired")</f>
        <v>1</v>
      </c>
      <c r="H879" s="14" t="str">
        <f aca="false">IF(G879&gt;0,"あり","なし")</f>
        <v>あり</v>
      </c>
    </row>
    <row r="880" customFormat="false" ht="15" hidden="false" customHeight="false" outlineLevel="0" collapsed="false">
      <c r="A880" s="13" t="s">
        <v>32</v>
      </c>
      <c r="B880" s="16" t="s">
        <v>33</v>
      </c>
      <c r="C880" s="16" t="s">
        <v>21679</v>
      </c>
      <c r="D880" s="13" t="s">
        <v>21708</v>
      </c>
      <c r="E880" s="16" t="s">
        <v>8279</v>
      </c>
      <c r="F880" s="13" t="s">
        <v>20363</v>
      </c>
      <c r="G880" s="14" t="n">
        <f aca="false">COUNTIFS(カード一覧!$G$2:$G$3170,"*医学各論 "&amp;D880&amp;"（*",カード一覧!$N$2:$N$3170,"&lt;&gt;retired")</f>
        <v>1</v>
      </c>
      <c r="H880" s="14" t="str">
        <f aca="false">IF(G880&gt;0,"あり","なし")</f>
        <v>あり</v>
      </c>
    </row>
    <row r="881" customFormat="false" ht="15" hidden="false" customHeight="false" outlineLevel="0" collapsed="false">
      <c r="A881" s="13" t="s">
        <v>32</v>
      </c>
      <c r="B881" s="16" t="s">
        <v>33</v>
      </c>
      <c r="C881" s="16" t="s">
        <v>21679</v>
      </c>
      <c r="D881" s="13" t="s">
        <v>21709</v>
      </c>
      <c r="E881" s="16" t="s">
        <v>8118</v>
      </c>
      <c r="F881" s="13" t="s">
        <v>20363</v>
      </c>
      <c r="G881" s="14" t="n">
        <f aca="false">COUNTIFS(カード一覧!$G$2:$G$3170,"*医学各論 "&amp;D881&amp;"（*",カード一覧!$N$2:$N$3170,"&lt;&gt;retired")</f>
        <v>1</v>
      </c>
      <c r="H881" s="14" t="str">
        <f aca="false">IF(G881&gt;0,"あり","なし")</f>
        <v>あり</v>
      </c>
    </row>
    <row r="882" customFormat="false" ht="15" hidden="false" customHeight="false" outlineLevel="0" collapsed="false">
      <c r="A882" s="13" t="s">
        <v>32</v>
      </c>
      <c r="B882" s="16" t="s">
        <v>33</v>
      </c>
      <c r="C882" s="16" t="s">
        <v>21710</v>
      </c>
      <c r="D882" s="13" t="s">
        <v>21711</v>
      </c>
      <c r="E882" s="16" t="s">
        <v>21712</v>
      </c>
      <c r="F882" s="13" t="s">
        <v>20334</v>
      </c>
      <c r="G882" s="14" t="n">
        <f aca="false">COUNTIFS(カード一覧!$G$2:$G$3170,"*医学各論 "&amp;D882&amp;"（*",カード一覧!$N$2:$N$3170,"&lt;&gt;retired")</f>
        <v>1</v>
      </c>
      <c r="H882" s="14" t="str">
        <f aca="false">IF(G882&gt;0,"あり","なし")</f>
        <v>あり</v>
      </c>
    </row>
    <row r="883" customFormat="false" ht="15" hidden="false" customHeight="false" outlineLevel="0" collapsed="false">
      <c r="A883" s="13" t="s">
        <v>32</v>
      </c>
      <c r="B883" s="16" t="s">
        <v>33</v>
      </c>
      <c r="C883" s="16" t="s">
        <v>21710</v>
      </c>
      <c r="D883" s="13" t="s">
        <v>21713</v>
      </c>
      <c r="E883" s="16" t="s">
        <v>8807</v>
      </c>
      <c r="F883" s="13" t="s">
        <v>20340</v>
      </c>
      <c r="G883" s="14" t="n">
        <f aca="false">COUNTIFS(カード一覧!$G$2:$G$3170,"*医学各論 "&amp;D883&amp;"（*",カード一覧!$N$2:$N$3170,"&lt;&gt;retired")</f>
        <v>1</v>
      </c>
      <c r="H883" s="14" t="str">
        <f aca="false">IF(G883&gt;0,"あり","なし")</f>
        <v>あり</v>
      </c>
    </row>
    <row r="884" customFormat="false" ht="15" hidden="false" customHeight="false" outlineLevel="0" collapsed="false">
      <c r="A884" s="13" t="s">
        <v>32</v>
      </c>
      <c r="B884" s="16" t="s">
        <v>33</v>
      </c>
      <c r="C884" s="16" t="s">
        <v>21710</v>
      </c>
      <c r="D884" s="13" t="s">
        <v>21714</v>
      </c>
      <c r="E884" s="16" t="s">
        <v>21715</v>
      </c>
      <c r="F884" s="13" t="s">
        <v>20340</v>
      </c>
      <c r="G884" s="14" t="n">
        <f aca="false">COUNTIFS(カード一覧!$G$2:$G$3170,"*医学各論 "&amp;D884&amp;"（*",カード一覧!$N$2:$N$3170,"&lt;&gt;retired")</f>
        <v>1</v>
      </c>
      <c r="H884" s="14" t="str">
        <f aca="false">IF(G884&gt;0,"あり","なし")</f>
        <v>あり</v>
      </c>
    </row>
    <row r="885" customFormat="false" ht="15" hidden="false" customHeight="false" outlineLevel="0" collapsed="false">
      <c r="A885" s="13" t="s">
        <v>32</v>
      </c>
      <c r="B885" s="16" t="s">
        <v>33</v>
      </c>
      <c r="C885" s="16" t="s">
        <v>21710</v>
      </c>
      <c r="D885" s="13" t="s">
        <v>21716</v>
      </c>
      <c r="E885" s="16" t="s">
        <v>21717</v>
      </c>
      <c r="F885" s="13" t="s">
        <v>20340</v>
      </c>
      <c r="G885" s="14" t="n">
        <f aca="false">COUNTIFS(カード一覧!$G$2:$G$3170,"*医学各論 "&amp;D885&amp;"（*",カード一覧!$N$2:$N$3170,"&lt;&gt;retired")</f>
        <v>1</v>
      </c>
      <c r="H885" s="14" t="str">
        <f aca="false">IF(G885&gt;0,"あり","なし")</f>
        <v>あり</v>
      </c>
    </row>
    <row r="886" customFormat="false" ht="15" hidden="false" customHeight="false" outlineLevel="0" collapsed="false">
      <c r="A886" s="13" t="s">
        <v>32</v>
      </c>
      <c r="B886" s="16" t="s">
        <v>33</v>
      </c>
      <c r="C886" s="16" t="s">
        <v>21710</v>
      </c>
      <c r="D886" s="13" t="s">
        <v>21718</v>
      </c>
      <c r="E886" s="16" t="s">
        <v>21719</v>
      </c>
      <c r="F886" s="13" t="s">
        <v>20334</v>
      </c>
      <c r="G886" s="14" t="n">
        <f aca="false">COUNTIFS(カード一覧!$G$2:$G$3170,"*医学各論 "&amp;D886&amp;"（*",カード一覧!$N$2:$N$3170,"&lt;&gt;retired")</f>
        <v>1</v>
      </c>
      <c r="H886" s="14" t="str">
        <f aca="false">IF(G886&gt;0,"あり","なし")</f>
        <v>あり</v>
      </c>
    </row>
    <row r="887" customFormat="false" ht="15" hidden="false" customHeight="false" outlineLevel="0" collapsed="false">
      <c r="A887" s="13" t="s">
        <v>32</v>
      </c>
      <c r="B887" s="16" t="s">
        <v>33</v>
      </c>
      <c r="C887" s="16" t="s">
        <v>21710</v>
      </c>
      <c r="D887" s="13" t="s">
        <v>21720</v>
      </c>
      <c r="E887" s="16" t="s">
        <v>21721</v>
      </c>
      <c r="F887" s="13" t="s">
        <v>20334</v>
      </c>
      <c r="G887" s="14" t="n">
        <f aca="false">COUNTIFS(カード一覧!$G$2:$G$3170,"*医学各論 "&amp;D887&amp;"（*",カード一覧!$N$2:$N$3170,"&lt;&gt;retired")</f>
        <v>1</v>
      </c>
      <c r="H887" s="14" t="str">
        <f aca="false">IF(G887&gt;0,"あり","なし")</f>
        <v>あり</v>
      </c>
    </row>
    <row r="888" customFormat="false" ht="15" hidden="false" customHeight="false" outlineLevel="0" collapsed="false">
      <c r="A888" s="13" t="s">
        <v>32</v>
      </c>
      <c r="B888" s="16" t="s">
        <v>33</v>
      </c>
      <c r="C888" s="16" t="s">
        <v>21710</v>
      </c>
      <c r="D888" s="13" t="s">
        <v>21722</v>
      </c>
      <c r="E888" s="16" t="s">
        <v>8437</v>
      </c>
      <c r="F888" s="13" t="s">
        <v>20334</v>
      </c>
      <c r="G888" s="14" t="n">
        <f aca="false">COUNTIFS(カード一覧!$G$2:$G$3170,"*医学各論 "&amp;D888&amp;"（*",カード一覧!$N$2:$N$3170,"&lt;&gt;retired")</f>
        <v>1</v>
      </c>
      <c r="H888" s="14" t="str">
        <f aca="false">IF(G888&gt;0,"あり","なし")</f>
        <v>あり</v>
      </c>
    </row>
    <row r="889" customFormat="false" ht="15" hidden="false" customHeight="false" outlineLevel="0" collapsed="false">
      <c r="A889" s="13" t="s">
        <v>32</v>
      </c>
      <c r="B889" s="16" t="s">
        <v>33</v>
      </c>
      <c r="C889" s="16" t="s">
        <v>21710</v>
      </c>
      <c r="D889" s="13" t="s">
        <v>21723</v>
      </c>
      <c r="E889" s="16" t="s">
        <v>21724</v>
      </c>
      <c r="F889" s="13" t="s">
        <v>20340</v>
      </c>
      <c r="G889" s="14" t="n">
        <f aca="false">COUNTIFS(カード一覧!$G$2:$G$3170,"*医学各論 "&amp;D889&amp;"（*",カード一覧!$N$2:$N$3170,"&lt;&gt;retired")</f>
        <v>1</v>
      </c>
      <c r="H889" s="14" t="str">
        <f aca="false">IF(G889&gt;0,"あり","なし")</f>
        <v>あり</v>
      </c>
    </row>
    <row r="890" customFormat="false" ht="15" hidden="false" customHeight="false" outlineLevel="0" collapsed="false">
      <c r="A890" s="13" t="s">
        <v>32</v>
      </c>
      <c r="B890" s="16" t="s">
        <v>33</v>
      </c>
      <c r="C890" s="16" t="s">
        <v>21710</v>
      </c>
      <c r="D890" s="13" t="s">
        <v>21725</v>
      </c>
      <c r="E890" s="16" t="s">
        <v>8452</v>
      </c>
      <c r="F890" s="13" t="s">
        <v>20340</v>
      </c>
      <c r="G890" s="14" t="n">
        <f aca="false">COUNTIFS(カード一覧!$G$2:$G$3170,"*医学各論 "&amp;D890&amp;"（*",カード一覧!$N$2:$N$3170,"&lt;&gt;retired")</f>
        <v>1</v>
      </c>
      <c r="H890" s="14" t="str">
        <f aca="false">IF(G890&gt;0,"あり","なし")</f>
        <v>あり</v>
      </c>
    </row>
    <row r="891" customFormat="false" ht="15" hidden="false" customHeight="false" outlineLevel="0" collapsed="false">
      <c r="A891" s="13" t="s">
        <v>32</v>
      </c>
      <c r="B891" s="16" t="s">
        <v>33</v>
      </c>
      <c r="C891" s="16" t="s">
        <v>21710</v>
      </c>
      <c r="D891" s="13" t="s">
        <v>21726</v>
      </c>
      <c r="E891" s="16" t="s">
        <v>21727</v>
      </c>
      <c r="F891" s="13" t="s">
        <v>20334</v>
      </c>
      <c r="G891" s="14" t="n">
        <f aca="false">COUNTIFS(カード一覧!$G$2:$G$3170,"*医学各論 "&amp;D891&amp;"（*",カード一覧!$N$2:$N$3170,"&lt;&gt;retired")</f>
        <v>4</v>
      </c>
      <c r="H891" s="14" t="str">
        <f aca="false">IF(G891&gt;0,"あり","なし")</f>
        <v>あり</v>
      </c>
    </row>
    <row r="892" customFormat="false" ht="15" hidden="false" customHeight="false" outlineLevel="0" collapsed="false">
      <c r="A892" s="13" t="s">
        <v>32</v>
      </c>
      <c r="B892" s="16" t="s">
        <v>33</v>
      </c>
      <c r="C892" s="16" t="s">
        <v>21710</v>
      </c>
      <c r="D892" s="13" t="s">
        <v>21728</v>
      </c>
      <c r="E892" s="16" t="s">
        <v>21729</v>
      </c>
      <c r="F892" s="13" t="s">
        <v>20334</v>
      </c>
      <c r="G892" s="14" t="n">
        <f aca="false">COUNTIFS(カード一覧!$G$2:$G$3170,"*医学各論 "&amp;D892&amp;"（*",カード一覧!$N$2:$N$3170,"&lt;&gt;retired")</f>
        <v>2</v>
      </c>
      <c r="H892" s="14" t="str">
        <f aca="false">IF(G892&gt;0,"あり","なし")</f>
        <v>あり</v>
      </c>
    </row>
    <row r="893" customFormat="false" ht="15" hidden="false" customHeight="false" outlineLevel="0" collapsed="false">
      <c r="A893" s="13" t="s">
        <v>32</v>
      </c>
      <c r="B893" s="16" t="s">
        <v>33</v>
      </c>
      <c r="C893" s="16" t="s">
        <v>21710</v>
      </c>
      <c r="D893" s="13" t="s">
        <v>21730</v>
      </c>
      <c r="E893" s="16" t="s">
        <v>21731</v>
      </c>
      <c r="F893" s="13" t="s">
        <v>20340</v>
      </c>
      <c r="G893" s="14" t="n">
        <f aca="false">COUNTIFS(カード一覧!$G$2:$G$3170,"*医学各論 "&amp;D893&amp;"（*",カード一覧!$N$2:$N$3170,"&lt;&gt;retired")</f>
        <v>3</v>
      </c>
      <c r="H893" s="14" t="str">
        <f aca="false">IF(G893&gt;0,"あり","なし")</f>
        <v>あり</v>
      </c>
    </row>
    <row r="894" customFormat="false" ht="15" hidden="false" customHeight="false" outlineLevel="0" collapsed="false">
      <c r="A894" s="13" t="s">
        <v>32</v>
      </c>
      <c r="B894" s="16" t="s">
        <v>33</v>
      </c>
      <c r="C894" s="16" t="s">
        <v>21710</v>
      </c>
      <c r="D894" s="13" t="s">
        <v>21732</v>
      </c>
      <c r="E894" s="16" t="s">
        <v>8558</v>
      </c>
      <c r="F894" s="13" t="s">
        <v>20340</v>
      </c>
      <c r="G894" s="14" t="n">
        <f aca="false">COUNTIFS(カード一覧!$G$2:$G$3170,"*医学各論 "&amp;D894&amp;"（*",カード一覧!$N$2:$N$3170,"&lt;&gt;retired")</f>
        <v>1</v>
      </c>
      <c r="H894" s="14" t="str">
        <f aca="false">IF(G894&gt;0,"あり","なし")</f>
        <v>あり</v>
      </c>
    </row>
    <row r="895" customFormat="false" ht="15" hidden="false" customHeight="false" outlineLevel="0" collapsed="false">
      <c r="A895" s="13" t="s">
        <v>32</v>
      </c>
      <c r="B895" s="16" t="s">
        <v>33</v>
      </c>
      <c r="C895" s="16" t="s">
        <v>21710</v>
      </c>
      <c r="D895" s="13" t="s">
        <v>21733</v>
      </c>
      <c r="E895" s="16" t="s">
        <v>21734</v>
      </c>
      <c r="F895" s="13" t="s">
        <v>20340</v>
      </c>
      <c r="G895" s="14" t="n">
        <f aca="false">COUNTIFS(カード一覧!$G$2:$G$3170,"*医学各論 "&amp;D895&amp;"（*",カード一覧!$N$2:$N$3170,"&lt;&gt;retired")</f>
        <v>1</v>
      </c>
      <c r="H895" s="14" t="str">
        <f aca="false">IF(G895&gt;0,"あり","なし")</f>
        <v>あり</v>
      </c>
    </row>
    <row r="896" customFormat="false" ht="15" hidden="false" customHeight="false" outlineLevel="0" collapsed="false">
      <c r="A896" s="13" t="s">
        <v>32</v>
      </c>
      <c r="B896" s="16" t="s">
        <v>33</v>
      </c>
      <c r="C896" s="16" t="s">
        <v>21710</v>
      </c>
      <c r="D896" s="13" t="s">
        <v>21735</v>
      </c>
      <c r="E896" s="16" t="s">
        <v>21736</v>
      </c>
      <c r="F896" s="13" t="s">
        <v>20340</v>
      </c>
      <c r="G896" s="14" t="n">
        <f aca="false">COUNTIFS(カード一覧!$G$2:$G$3170,"*医学各論 "&amp;D896&amp;"（*",カード一覧!$N$2:$N$3170,"&lt;&gt;retired")</f>
        <v>2</v>
      </c>
      <c r="H896" s="14" t="str">
        <f aca="false">IF(G896&gt;0,"あり","なし")</f>
        <v>あり</v>
      </c>
    </row>
    <row r="897" customFormat="false" ht="15" hidden="false" customHeight="false" outlineLevel="0" collapsed="false">
      <c r="A897" s="13" t="s">
        <v>32</v>
      </c>
      <c r="B897" s="16" t="s">
        <v>33</v>
      </c>
      <c r="C897" s="16" t="s">
        <v>21710</v>
      </c>
      <c r="D897" s="13" t="s">
        <v>21737</v>
      </c>
      <c r="E897" s="16" t="s">
        <v>21738</v>
      </c>
      <c r="F897" s="13" t="s">
        <v>20334</v>
      </c>
      <c r="G897" s="14" t="n">
        <f aca="false">COUNTIFS(カード一覧!$G$2:$G$3170,"*医学各論 "&amp;D897&amp;"（*",カード一覧!$N$2:$N$3170,"&lt;&gt;retired")</f>
        <v>8</v>
      </c>
      <c r="H897" s="14" t="str">
        <f aca="false">IF(G897&gt;0,"あり","なし")</f>
        <v>あり</v>
      </c>
    </row>
    <row r="898" customFormat="false" ht="15" hidden="false" customHeight="false" outlineLevel="0" collapsed="false">
      <c r="A898" s="13" t="s">
        <v>32</v>
      </c>
      <c r="B898" s="16" t="s">
        <v>33</v>
      </c>
      <c r="C898" s="16" t="s">
        <v>21710</v>
      </c>
      <c r="D898" s="13" t="s">
        <v>21739</v>
      </c>
      <c r="E898" s="16" t="s">
        <v>7752</v>
      </c>
      <c r="F898" s="13" t="s">
        <v>20334</v>
      </c>
      <c r="G898" s="14" t="n">
        <f aca="false">COUNTIFS(カード一覧!$G$2:$G$3170,"*医学各論 "&amp;D898&amp;"（*",カード一覧!$N$2:$N$3170,"&lt;&gt;retired")</f>
        <v>1</v>
      </c>
      <c r="H898" s="14" t="str">
        <f aca="false">IF(G898&gt;0,"あり","なし")</f>
        <v>あり</v>
      </c>
    </row>
    <row r="899" customFormat="false" ht="15" hidden="false" customHeight="false" outlineLevel="0" collapsed="false">
      <c r="A899" s="13" t="s">
        <v>32</v>
      </c>
      <c r="B899" s="16" t="s">
        <v>33</v>
      </c>
      <c r="C899" s="16" t="s">
        <v>21710</v>
      </c>
      <c r="D899" s="13" t="s">
        <v>21740</v>
      </c>
      <c r="E899" s="16" t="s">
        <v>7762</v>
      </c>
      <c r="F899" s="13" t="s">
        <v>20334</v>
      </c>
      <c r="G899" s="14" t="n">
        <f aca="false">COUNTIFS(カード一覧!$G$2:$G$3170,"*医学各論 "&amp;D899&amp;"（*",カード一覧!$N$2:$N$3170,"&lt;&gt;retired")</f>
        <v>1</v>
      </c>
      <c r="H899" s="14" t="str">
        <f aca="false">IF(G899&gt;0,"あり","なし")</f>
        <v>あり</v>
      </c>
    </row>
    <row r="900" customFormat="false" ht="15" hidden="false" customHeight="false" outlineLevel="0" collapsed="false">
      <c r="A900" s="13" t="s">
        <v>32</v>
      </c>
      <c r="B900" s="16" t="s">
        <v>33</v>
      </c>
      <c r="C900" s="16" t="s">
        <v>21710</v>
      </c>
      <c r="D900" s="13" t="s">
        <v>21741</v>
      </c>
      <c r="E900" s="16" t="s">
        <v>21742</v>
      </c>
      <c r="F900" s="13" t="s">
        <v>20340</v>
      </c>
      <c r="G900" s="14" t="n">
        <f aca="false">COUNTIFS(カード一覧!$G$2:$G$3170,"*医学各論 "&amp;D900&amp;"（*",カード一覧!$N$2:$N$3170,"&lt;&gt;retired")</f>
        <v>1</v>
      </c>
      <c r="H900" s="14" t="str">
        <f aca="false">IF(G900&gt;0,"あり","なし")</f>
        <v>あり</v>
      </c>
    </row>
    <row r="901" customFormat="false" ht="15" hidden="false" customHeight="false" outlineLevel="0" collapsed="false">
      <c r="A901" s="13" t="s">
        <v>32</v>
      </c>
      <c r="B901" s="16" t="s">
        <v>33</v>
      </c>
      <c r="C901" s="16" t="s">
        <v>21710</v>
      </c>
      <c r="D901" s="13" t="s">
        <v>21743</v>
      </c>
      <c r="E901" s="16" t="s">
        <v>8798</v>
      </c>
      <c r="F901" s="13" t="s">
        <v>20363</v>
      </c>
      <c r="G901" s="14" t="n">
        <f aca="false">COUNTIFS(カード一覧!$G$2:$G$3170,"*医学各論 "&amp;D901&amp;"（*",カード一覧!$N$2:$N$3170,"&lt;&gt;retired")</f>
        <v>1</v>
      </c>
      <c r="H901" s="14" t="str">
        <f aca="false">IF(G901&gt;0,"あり","なし")</f>
        <v>あり</v>
      </c>
    </row>
    <row r="902" customFormat="false" ht="15" hidden="false" customHeight="false" outlineLevel="0" collapsed="false">
      <c r="A902" s="13" t="s">
        <v>32</v>
      </c>
      <c r="B902" s="16" t="s">
        <v>33</v>
      </c>
      <c r="C902" s="16" t="s">
        <v>21710</v>
      </c>
      <c r="D902" s="13" t="s">
        <v>21744</v>
      </c>
      <c r="E902" s="16" t="s">
        <v>21745</v>
      </c>
      <c r="F902" s="13" t="s">
        <v>20334</v>
      </c>
      <c r="G902" s="14" t="n">
        <f aca="false">COUNTIFS(カード一覧!$G$2:$G$3170,"*医学各論 "&amp;D902&amp;"（*",カード一覧!$N$2:$N$3170,"&lt;&gt;retired")</f>
        <v>6</v>
      </c>
      <c r="H902" s="14" t="str">
        <f aca="false">IF(G902&gt;0,"あり","なし")</f>
        <v>あり</v>
      </c>
    </row>
    <row r="903" customFormat="false" ht="15" hidden="false" customHeight="false" outlineLevel="0" collapsed="false">
      <c r="A903" s="13" t="s">
        <v>32</v>
      </c>
      <c r="B903" s="16" t="s">
        <v>33</v>
      </c>
      <c r="C903" s="16" t="s">
        <v>21746</v>
      </c>
      <c r="D903" s="13" t="s">
        <v>21747</v>
      </c>
      <c r="E903" s="16" t="s">
        <v>21748</v>
      </c>
      <c r="F903" s="13" t="s">
        <v>20334</v>
      </c>
      <c r="G903" s="14" t="n">
        <f aca="false">COUNTIFS(カード一覧!$G$2:$G$3170,"*医学各論 "&amp;D903&amp;"（*",カード一覧!$N$2:$N$3170,"&lt;&gt;retired")</f>
        <v>5</v>
      </c>
      <c r="H903" s="14" t="str">
        <f aca="false">IF(G903&gt;0,"あり","なし")</f>
        <v>あり</v>
      </c>
    </row>
    <row r="904" customFormat="false" ht="15" hidden="false" customHeight="false" outlineLevel="0" collapsed="false">
      <c r="A904" s="13" t="s">
        <v>32</v>
      </c>
      <c r="B904" s="16" t="s">
        <v>33</v>
      </c>
      <c r="C904" s="16" t="s">
        <v>21746</v>
      </c>
      <c r="D904" s="13" t="s">
        <v>21749</v>
      </c>
      <c r="E904" s="16" t="s">
        <v>15091</v>
      </c>
      <c r="F904" s="13" t="s">
        <v>20334</v>
      </c>
      <c r="G904" s="14" t="n">
        <f aca="false">COUNTIFS(カード一覧!$G$2:$G$3170,"*医学各論 "&amp;D904&amp;"（*",カード一覧!$N$2:$N$3170,"&lt;&gt;retired")</f>
        <v>2</v>
      </c>
      <c r="H904" s="14" t="str">
        <f aca="false">IF(G904&gt;0,"あり","なし")</f>
        <v>あり</v>
      </c>
    </row>
    <row r="905" customFormat="false" ht="15" hidden="false" customHeight="false" outlineLevel="0" collapsed="false">
      <c r="A905" s="13" t="s">
        <v>32</v>
      </c>
      <c r="B905" s="16" t="s">
        <v>33</v>
      </c>
      <c r="C905" s="16" t="s">
        <v>21746</v>
      </c>
      <c r="D905" s="13" t="s">
        <v>21750</v>
      </c>
      <c r="E905" s="16" t="s">
        <v>21751</v>
      </c>
      <c r="F905" s="13" t="s">
        <v>20340</v>
      </c>
      <c r="G905" s="14" t="n">
        <f aca="false">COUNTIFS(カード一覧!$G$2:$G$3170,"*医学各論 "&amp;D905&amp;"（*",カード一覧!$N$2:$N$3170,"&lt;&gt;retired")</f>
        <v>1</v>
      </c>
      <c r="H905" s="14" t="str">
        <f aca="false">IF(G905&gt;0,"あり","なし")</f>
        <v>あり</v>
      </c>
    </row>
    <row r="906" customFormat="false" ht="15" hidden="false" customHeight="false" outlineLevel="0" collapsed="false">
      <c r="A906" s="13" t="s">
        <v>32</v>
      </c>
      <c r="B906" s="16" t="s">
        <v>33</v>
      </c>
      <c r="C906" s="16" t="s">
        <v>21746</v>
      </c>
      <c r="D906" s="13" t="s">
        <v>21752</v>
      </c>
      <c r="E906" s="16" t="s">
        <v>21753</v>
      </c>
      <c r="F906" s="13" t="s">
        <v>20340</v>
      </c>
      <c r="G906" s="14" t="n">
        <f aca="false">COUNTIFS(カード一覧!$G$2:$G$3170,"*医学各論 "&amp;D906&amp;"（*",カード一覧!$N$2:$N$3170,"&lt;&gt;retired")</f>
        <v>1</v>
      </c>
      <c r="H906" s="14" t="str">
        <f aca="false">IF(G906&gt;0,"あり","なし")</f>
        <v>あり</v>
      </c>
    </row>
    <row r="907" customFormat="false" ht="15" hidden="false" customHeight="false" outlineLevel="0" collapsed="false">
      <c r="A907" s="13" t="s">
        <v>32</v>
      </c>
      <c r="B907" s="16" t="s">
        <v>33</v>
      </c>
      <c r="C907" s="16" t="s">
        <v>21746</v>
      </c>
      <c r="D907" s="13" t="s">
        <v>21754</v>
      </c>
      <c r="E907" s="16" t="s">
        <v>21755</v>
      </c>
      <c r="F907" s="13" t="s">
        <v>20340</v>
      </c>
      <c r="G907" s="14" t="n">
        <f aca="false">COUNTIFS(カード一覧!$G$2:$G$3170,"*医学各論 "&amp;D907&amp;"（*",カード一覧!$N$2:$N$3170,"&lt;&gt;retired")</f>
        <v>0</v>
      </c>
      <c r="H907" s="14" t="str">
        <f aca="false">IF(G907&gt;0,"あり","なし")</f>
        <v>なし</v>
      </c>
    </row>
    <row r="908" customFormat="false" ht="15" hidden="false" customHeight="false" outlineLevel="0" collapsed="false">
      <c r="A908" s="13" t="s">
        <v>32</v>
      </c>
      <c r="B908" s="16" t="s">
        <v>33</v>
      </c>
      <c r="C908" s="16" t="s">
        <v>21746</v>
      </c>
      <c r="D908" s="13" t="s">
        <v>21756</v>
      </c>
      <c r="E908" s="16" t="s">
        <v>21757</v>
      </c>
      <c r="F908" s="13" t="s">
        <v>20340</v>
      </c>
      <c r="G908" s="14" t="n">
        <f aca="false">COUNTIFS(カード一覧!$G$2:$G$3170,"*医学各論 "&amp;D908&amp;"（*",カード一覧!$N$2:$N$3170,"&lt;&gt;retired")</f>
        <v>0</v>
      </c>
      <c r="H908" s="14" t="str">
        <f aca="false">IF(G908&gt;0,"あり","なし")</f>
        <v>なし</v>
      </c>
    </row>
    <row r="909" customFormat="false" ht="15" hidden="false" customHeight="false" outlineLevel="0" collapsed="false">
      <c r="A909" s="13" t="s">
        <v>32</v>
      </c>
      <c r="B909" s="16" t="s">
        <v>33</v>
      </c>
      <c r="C909" s="16" t="s">
        <v>21758</v>
      </c>
      <c r="D909" s="13" t="s">
        <v>21759</v>
      </c>
      <c r="E909" s="16" t="s">
        <v>7443</v>
      </c>
      <c r="F909" s="13" t="s">
        <v>20334</v>
      </c>
      <c r="G909" s="14" t="n">
        <f aca="false">COUNTIFS(カード一覧!$G$2:$G$3170,"*医学各論 "&amp;D909&amp;"（*",カード一覧!$N$2:$N$3170,"&lt;&gt;retired")</f>
        <v>1</v>
      </c>
      <c r="H909" s="14" t="str">
        <f aca="false">IF(G909&gt;0,"あり","なし")</f>
        <v>あり</v>
      </c>
    </row>
    <row r="910" customFormat="false" ht="15" hidden="false" customHeight="false" outlineLevel="0" collapsed="false">
      <c r="A910" s="13" t="s">
        <v>32</v>
      </c>
      <c r="B910" s="16" t="s">
        <v>33</v>
      </c>
      <c r="C910" s="16" t="s">
        <v>21758</v>
      </c>
      <c r="D910" s="13" t="s">
        <v>21760</v>
      </c>
      <c r="E910" s="16" t="s">
        <v>7454</v>
      </c>
      <c r="F910" s="13" t="s">
        <v>20334</v>
      </c>
      <c r="G910" s="14" t="n">
        <f aca="false">COUNTIFS(カード一覧!$G$2:$G$3170,"*医学各論 "&amp;D910&amp;"（*",カード一覧!$N$2:$N$3170,"&lt;&gt;retired")</f>
        <v>1</v>
      </c>
      <c r="H910" s="14" t="str">
        <f aca="false">IF(G910&gt;0,"あり","なし")</f>
        <v>あり</v>
      </c>
    </row>
    <row r="911" customFormat="false" ht="15" hidden="false" customHeight="false" outlineLevel="0" collapsed="false">
      <c r="A911" s="13" t="s">
        <v>32</v>
      </c>
      <c r="B911" s="16" t="s">
        <v>33</v>
      </c>
      <c r="C911" s="16" t="s">
        <v>21758</v>
      </c>
      <c r="D911" s="13" t="s">
        <v>21761</v>
      </c>
      <c r="E911" s="16" t="s">
        <v>7464</v>
      </c>
      <c r="F911" s="13" t="s">
        <v>20334</v>
      </c>
      <c r="G911" s="14" t="n">
        <f aca="false">COUNTIFS(カード一覧!$G$2:$G$3170,"*医学各論 "&amp;D911&amp;"（*",カード一覧!$N$2:$N$3170,"&lt;&gt;retired")</f>
        <v>1</v>
      </c>
      <c r="H911" s="14" t="str">
        <f aca="false">IF(G911&gt;0,"あり","なし")</f>
        <v>あり</v>
      </c>
    </row>
    <row r="912" customFormat="false" ht="15" hidden="false" customHeight="false" outlineLevel="0" collapsed="false">
      <c r="A912" s="13" t="s">
        <v>32</v>
      </c>
      <c r="B912" s="16" t="s">
        <v>33</v>
      </c>
      <c r="C912" s="16" t="s">
        <v>21758</v>
      </c>
      <c r="D912" s="13" t="s">
        <v>21762</v>
      </c>
      <c r="E912" s="16" t="s">
        <v>21763</v>
      </c>
      <c r="F912" s="13" t="s">
        <v>20340</v>
      </c>
      <c r="G912" s="14" t="n">
        <f aca="false">COUNTIFS(カード一覧!$G$2:$G$3170,"*医学各論 "&amp;D912&amp;"（*",カード一覧!$N$2:$N$3170,"&lt;&gt;retired")</f>
        <v>1</v>
      </c>
      <c r="H912" s="14" t="str">
        <f aca="false">IF(G912&gt;0,"あり","なし")</f>
        <v>あり</v>
      </c>
    </row>
    <row r="913" customFormat="false" ht="15" hidden="false" customHeight="false" outlineLevel="0" collapsed="false">
      <c r="A913" s="13" t="s">
        <v>32</v>
      </c>
      <c r="B913" s="16" t="s">
        <v>33</v>
      </c>
      <c r="C913" s="16" t="s">
        <v>21758</v>
      </c>
      <c r="D913" s="13" t="s">
        <v>21764</v>
      </c>
      <c r="E913" s="16" t="s">
        <v>21765</v>
      </c>
      <c r="F913" s="13" t="s">
        <v>20340</v>
      </c>
      <c r="G913" s="14" t="n">
        <f aca="false">COUNTIFS(カード一覧!$G$2:$G$3170,"*医学各論 "&amp;D913&amp;"（*",カード一覧!$N$2:$N$3170,"&lt;&gt;retired")</f>
        <v>1</v>
      </c>
      <c r="H913" s="14" t="str">
        <f aca="false">IF(G913&gt;0,"あり","なし")</f>
        <v>あり</v>
      </c>
    </row>
    <row r="914" customFormat="false" ht="15" hidden="false" customHeight="false" outlineLevel="0" collapsed="false">
      <c r="A914" s="13" t="s">
        <v>32</v>
      </c>
      <c r="B914" s="16" t="s">
        <v>33</v>
      </c>
      <c r="C914" s="16" t="s">
        <v>21758</v>
      </c>
      <c r="D914" s="13" t="s">
        <v>21766</v>
      </c>
      <c r="E914" s="16" t="s">
        <v>7492</v>
      </c>
      <c r="F914" s="13" t="s">
        <v>20340</v>
      </c>
      <c r="G914" s="14" t="n">
        <f aca="false">COUNTIFS(カード一覧!$G$2:$G$3170,"*医学各論 "&amp;D914&amp;"（*",カード一覧!$N$2:$N$3170,"&lt;&gt;retired")</f>
        <v>1</v>
      </c>
      <c r="H914" s="14" t="str">
        <f aca="false">IF(G914&gt;0,"あり","なし")</f>
        <v>あり</v>
      </c>
    </row>
    <row r="915" customFormat="false" ht="15" hidden="false" customHeight="false" outlineLevel="0" collapsed="false">
      <c r="A915" s="13" t="s">
        <v>32</v>
      </c>
      <c r="B915" s="16" t="s">
        <v>33</v>
      </c>
      <c r="C915" s="16" t="s">
        <v>21758</v>
      </c>
      <c r="D915" s="13" t="s">
        <v>21767</v>
      </c>
      <c r="E915" s="16" t="s">
        <v>7501</v>
      </c>
      <c r="F915" s="13" t="s">
        <v>20340</v>
      </c>
      <c r="G915" s="14" t="n">
        <f aca="false">COUNTIFS(カード一覧!$G$2:$G$3170,"*医学各論 "&amp;D915&amp;"（*",カード一覧!$N$2:$N$3170,"&lt;&gt;retired")</f>
        <v>1</v>
      </c>
      <c r="H915" s="14" t="str">
        <f aca="false">IF(G915&gt;0,"あり","なし")</f>
        <v>あり</v>
      </c>
    </row>
    <row r="916" customFormat="false" ht="15" hidden="false" customHeight="false" outlineLevel="0" collapsed="false">
      <c r="A916" s="13" t="s">
        <v>32</v>
      </c>
      <c r="B916" s="16" t="s">
        <v>33</v>
      </c>
      <c r="C916" s="16" t="s">
        <v>21758</v>
      </c>
      <c r="D916" s="13" t="s">
        <v>21768</v>
      </c>
      <c r="E916" s="16" t="s">
        <v>7797</v>
      </c>
      <c r="F916" s="13" t="s">
        <v>20334</v>
      </c>
      <c r="G916" s="14" t="n">
        <f aca="false">COUNTIFS(カード一覧!$G$2:$G$3170,"*医学各論 "&amp;D916&amp;"（*",カード一覧!$N$2:$N$3170,"&lt;&gt;retired")</f>
        <v>1</v>
      </c>
      <c r="H916" s="14" t="str">
        <f aca="false">IF(G916&gt;0,"あり","なし")</f>
        <v>あり</v>
      </c>
    </row>
    <row r="917" customFormat="false" ht="15" hidden="false" customHeight="false" outlineLevel="0" collapsed="false">
      <c r="A917" s="13" t="s">
        <v>32</v>
      </c>
      <c r="B917" s="16" t="s">
        <v>33</v>
      </c>
      <c r="C917" s="16" t="s">
        <v>21758</v>
      </c>
      <c r="D917" s="13" t="s">
        <v>21769</v>
      </c>
      <c r="E917" s="16" t="s">
        <v>7807</v>
      </c>
      <c r="F917" s="13" t="s">
        <v>20334</v>
      </c>
      <c r="G917" s="14" t="n">
        <f aca="false">COUNTIFS(カード一覧!$G$2:$G$3170,"*医学各論 "&amp;D917&amp;"（*",カード一覧!$N$2:$N$3170,"&lt;&gt;retired")</f>
        <v>1</v>
      </c>
      <c r="H917" s="14" t="str">
        <f aca="false">IF(G917&gt;0,"あり","なし")</f>
        <v>あり</v>
      </c>
    </row>
    <row r="918" customFormat="false" ht="15" hidden="false" customHeight="false" outlineLevel="0" collapsed="false">
      <c r="A918" s="13" t="s">
        <v>32</v>
      </c>
      <c r="B918" s="16" t="s">
        <v>33</v>
      </c>
      <c r="C918" s="16" t="s">
        <v>21758</v>
      </c>
      <c r="D918" s="13" t="s">
        <v>21770</v>
      </c>
      <c r="E918" s="16" t="s">
        <v>7812</v>
      </c>
      <c r="F918" s="13" t="s">
        <v>20334</v>
      </c>
      <c r="G918" s="14" t="n">
        <f aca="false">COUNTIFS(カード一覧!$G$2:$G$3170,"*医学各論 "&amp;D918&amp;"（*",カード一覧!$N$2:$N$3170,"&lt;&gt;retired")</f>
        <v>1</v>
      </c>
      <c r="H918" s="14" t="str">
        <f aca="false">IF(G918&gt;0,"あり","なし")</f>
        <v>あり</v>
      </c>
    </row>
    <row r="919" customFormat="false" ht="15" hidden="false" customHeight="false" outlineLevel="0" collapsed="false">
      <c r="A919" s="13" t="s">
        <v>32</v>
      </c>
      <c r="B919" s="16" t="s">
        <v>33</v>
      </c>
      <c r="C919" s="16" t="s">
        <v>21758</v>
      </c>
      <c r="D919" s="13" t="s">
        <v>21771</v>
      </c>
      <c r="E919" s="16" t="s">
        <v>7822</v>
      </c>
      <c r="F919" s="13" t="s">
        <v>20334</v>
      </c>
      <c r="G919" s="14" t="n">
        <f aca="false">COUNTIFS(カード一覧!$G$2:$G$3170,"*医学各論 "&amp;D919&amp;"（*",カード一覧!$N$2:$N$3170,"&lt;&gt;retired")</f>
        <v>1</v>
      </c>
      <c r="H919" s="14" t="str">
        <f aca="false">IF(G919&gt;0,"あり","なし")</f>
        <v>あり</v>
      </c>
    </row>
    <row r="920" customFormat="false" ht="15" hidden="false" customHeight="false" outlineLevel="0" collapsed="false">
      <c r="A920" s="13" t="s">
        <v>32</v>
      </c>
      <c r="B920" s="16" t="s">
        <v>33</v>
      </c>
      <c r="C920" s="16" t="s">
        <v>21758</v>
      </c>
      <c r="D920" s="13" t="s">
        <v>21772</v>
      </c>
      <c r="E920" s="16" t="s">
        <v>7831</v>
      </c>
      <c r="F920" s="13" t="s">
        <v>20334</v>
      </c>
      <c r="G920" s="14" t="n">
        <f aca="false">COUNTIFS(カード一覧!$G$2:$G$3170,"*医学各論 "&amp;D920&amp;"（*",カード一覧!$N$2:$N$3170,"&lt;&gt;retired")</f>
        <v>1</v>
      </c>
      <c r="H920" s="14" t="str">
        <f aca="false">IF(G920&gt;0,"あり","なし")</f>
        <v>あり</v>
      </c>
    </row>
    <row r="921" customFormat="false" ht="15" hidden="false" customHeight="false" outlineLevel="0" collapsed="false">
      <c r="A921" s="13" t="s">
        <v>32</v>
      </c>
      <c r="B921" s="16" t="s">
        <v>33</v>
      </c>
      <c r="C921" s="16" t="s">
        <v>21758</v>
      </c>
      <c r="D921" s="13" t="s">
        <v>21773</v>
      </c>
      <c r="E921" s="16" t="s">
        <v>7837</v>
      </c>
      <c r="F921" s="13" t="s">
        <v>20334</v>
      </c>
      <c r="G921" s="14" t="n">
        <f aca="false">COUNTIFS(カード一覧!$G$2:$G$3170,"*医学各論 "&amp;D921&amp;"（*",カード一覧!$N$2:$N$3170,"&lt;&gt;retired")</f>
        <v>1</v>
      </c>
      <c r="H921" s="14" t="str">
        <f aca="false">IF(G921&gt;0,"あり","なし")</f>
        <v>あり</v>
      </c>
    </row>
    <row r="922" customFormat="false" ht="15" hidden="false" customHeight="false" outlineLevel="0" collapsed="false">
      <c r="A922" s="13" t="s">
        <v>32</v>
      </c>
      <c r="B922" s="16" t="s">
        <v>33</v>
      </c>
      <c r="C922" s="16" t="s">
        <v>21758</v>
      </c>
      <c r="D922" s="13" t="s">
        <v>21774</v>
      </c>
      <c r="E922" s="16" t="s">
        <v>8285</v>
      </c>
      <c r="F922" s="13" t="s">
        <v>20340</v>
      </c>
      <c r="G922" s="14" t="n">
        <f aca="false">COUNTIFS(カード一覧!$G$2:$G$3170,"*医学各論 "&amp;D922&amp;"（*",カード一覧!$N$2:$N$3170,"&lt;&gt;retired")</f>
        <v>1</v>
      </c>
      <c r="H922" s="14" t="str">
        <f aca="false">IF(G922&gt;0,"あり","なし")</f>
        <v>あり</v>
      </c>
    </row>
    <row r="923" customFormat="false" ht="15" hidden="false" customHeight="false" outlineLevel="0" collapsed="false">
      <c r="A923" s="13" t="s">
        <v>32</v>
      </c>
      <c r="B923" s="16" t="s">
        <v>33</v>
      </c>
      <c r="C923" s="16" t="s">
        <v>21758</v>
      </c>
      <c r="D923" s="13" t="s">
        <v>21775</v>
      </c>
      <c r="E923" s="16" t="s">
        <v>21776</v>
      </c>
      <c r="F923" s="13" t="s">
        <v>20340</v>
      </c>
      <c r="G923" s="14" t="n">
        <f aca="false">COUNTIFS(カード一覧!$G$2:$G$3170,"*医学各論 "&amp;D923&amp;"（*",カード一覧!$N$2:$N$3170,"&lt;&gt;retired")</f>
        <v>1</v>
      </c>
      <c r="H923" s="14" t="str">
        <f aca="false">IF(G923&gt;0,"あり","なし")</f>
        <v>あり</v>
      </c>
    </row>
    <row r="924" customFormat="false" ht="15" hidden="false" customHeight="false" outlineLevel="0" collapsed="false">
      <c r="A924" s="13" t="s">
        <v>32</v>
      </c>
      <c r="B924" s="16" t="s">
        <v>33</v>
      </c>
      <c r="C924" s="16" t="s">
        <v>21758</v>
      </c>
      <c r="D924" s="13" t="s">
        <v>21777</v>
      </c>
      <c r="E924" s="16" t="s">
        <v>21778</v>
      </c>
      <c r="F924" s="13" t="s">
        <v>20334</v>
      </c>
      <c r="G924" s="14" t="n">
        <f aca="false">COUNTIFS(カード一覧!$G$2:$G$3170,"*医学各論 "&amp;D924&amp;"（*",カード一覧!$N$2:$N$3170,"&lt;&gt;retired")</f>
        <v>1</v>
      </c>
      <c r="H924" s="14" t="str">
        <f aca="false">IF(G924&gt;0,"あり","なし")</f>
        <v>あり</v>
      </c>
    </row>
    <row r="925" customFormat="false" ht="15" hidden="false" customHeight="false" outlineLevel="0" collapsed="false">
      <c r="A925" s="13" t="s">
        <v>32</v>
      </c>
      <c r="B925" s="16" t="s">
        <v>33</v>
      </c>
      <c r="C925" s="16" t="s">
        <v>21758</v>
      </c>
      <c r="D925" s="13" t="s">
        <v>21779</v>
      </c>
      <c r="E925" s="16" t="s">
        <v>7519</v>
      </c>
      <c r="F925" s="13" t="s">
        <v>20334</v>
      </c>
      <c r="G925" s="14" t="n">
        <f aca="false">COUNTIFS(カード一覧!$G$2:$G$3170,"*医学各論 "&amp;D925&amp;"（*",カード一覧!$N$2:$N$3170,"&lt;&gt;retired")</f>
        <v>1</v>
      </c>
      <c r="H925" s="14" t="str">
        <f aca="false">IF(G925&gt;0,"あり","なし")</f>
        <v>あり</v>
      </c>
    </row>
    <row r="926" customFormat="false" ht="15" hidden="false" customHeight="false" outlineLevel="0" collapsed="false">
      <c r="A926" s="13" t="s">
        <v>32</v>
      </c>
      <c r="B926" s="16" t="s">
        <v>33</v>
      </c>
      <c r="C926" s="16" t="s">
        <v>21758</v>
      </c>
      <c r="D926" s="13" t="s">
        <v>21780</v>
      </c>
      <c r="E926" s="16" t="s">
        <v>7528</v>
      </c>
      <c r="F926" s="13" t="s">
        <v>20334</v>
      </c>
      <c r="G926" s="14" t="n">
        <f aca="false">COUNTIFS(カード一覧!$G$2:$G$3170,"*医学各論 "&amp;D926&amp;"（*",カード一覧!$N$2:$N$3170,"&lt;&gt;retired")</f>
        <v>1</v>
      </c>
      <c r="H926" s="14" t="str">
        <f aca="false">IF(G926&gt;0,"あり","なし")</f>
        <v>あり</v>
      </c>
    </row>
    <row r="927" customFormat="false" ht="15" hidden="false" customHeight="false" outlineLevel="0" collapsed="false">
      <c r="A927" s="13" t="s">
        <v>32</v>
      </c>
      <c r="B927" s="16" t="s">
        <v>33</v>
      </c>
      <c r="C927" s="16" t="s">
        <v>21758</v>
      </c>
      <c r="D927" s="13" t="s">
        <v>21781</v>
      </c>
      <c r="E927" s="16" t="s">
        <v>7777</v>
      </c>
      <c r="F927" s="13" t="s">
        <v>20340</v>
      </c>
      <c r="G927" s="14" t="n">
        <f aca="false">COUNTIFS(カード一覧!$G$2:$G$3170,"*医学各論 "&amp;D927&amp;"（*",カード一覧!$N$2:$N$3170,"&lt;&gt;retired")</f>
        <v>1</v>
      </c>
      <c r="H927" s="14" t="str">
        <f aca="false">IF(G927&gt;0,"あり","なし")</f>
        <v>あり</v>
      </c>
    </row>
    <row r="928" customFormat="false" ht="15" hidden="false" customHeight="false" outlineLevel="0" collapsed="false">
      <c r="A928" s="13" t="s">
        <v>32</v>
      </c>
      <c r="B928" s="16" t="s">
        <v>33</v>
      </c>
      <c r="C928" s="16" t="s">
        <v>21758</v>
      </c>
      <c r="D928" s="13" t="s">
        <v>21782</v>
      </c>
      <c r="E928" s="16" t="s">
        <v>7787</v>
      </c>
      <c r="F928" s="13" t="s">
        <v>20363</v>
      </c>
      <c r="G928" s="14" t="n">
        <f aca="false">COUNTIFS(カード一覧!$G$2:$G$3170,"*医学各論 "&amp;D928&amp;"（*",カード一覧!$N$2:$N$3170,"&lt;&gt;retired")</f>
        <v>1</v>
      </c>
      <c r="H928" s="14" t="str">
        <f aca="false">IF(G928&gt;0,"あり","なし")</f>
        <v>あり</v>
      </c>
    </row>
    <row r="929" customFormat="false" ht="15" hidden="false" customHeight="false" outlineLevel="0" collapsed="false">
      <c r="A929" s="13" t="s">
        <v>32</v>
      </c>
      <c r="B929" s="16" t="s">
        <v>33</v>
      </c>
      <c r="C929" s="16" t="s">
        <v>21758</v>
      </c>
      <c r="D929" s="13" t="s">
        <v>21783</v>
      </c>
      <c r="E929" s="16" t="s">
        <v>7537</v>
      </c>
      <c r="F929" s="13" t="s">
        <v>20334</v>
      </c>
      <c r="G929" s="14" t="n">
        <f aca="false">COUNTIFS(カード一覧!$G$2:$G$3170,"*医学各論 "&amp;D929&amp;"（*",カード一覧!$N$2:$N$3170,"&lt;&gt;retired")</f>
        <v>1</v>
      </c>
      <c r="H929" s="14" t="str">
        <f aca="false">IF(G929&gt;0,"あり","なし")</f>
        <v>あり</v>
      </c>
    </row>
    <row r="930" customFormat="false" ht="15" hidden="false" customHeight="false" outlineLevel="0" collapsed="false">
      <c r="A930" s="13" t="s">
        <v>32</v>
      </c>
      <c r="B930" s="16" t="s">
        <v>33</v>
      </c>
      <c r="C930" s="16" t="s">
        <v>21758</v>
      </c>
      <c r="D930" s="13" t="s">
        <v>21784</v>
      </c>
      <c r="E930" s="16" t="s">
        <v>7847</v>
      </c>
      <c r="F930" s="13" t="s">
        <v>20334</v>
      </c>
      <c r="G930" s="14" t="n">
        <f aca="false">COUNTIFS(カード一覧!$G$2:$G$3170,"*医学各論 "&amp;D930&amp;"（*",カード一覧!$N$2:$N$3170,"&lt;&gt;retired")</f>
        <v>1</v>
      </c>
      <c r="H930" s="14" t="str">
        <f aca="false">IF(G930&gt;0,"あり","なし")</f>
        <v>あり</v>
      </c>
    </row>
    <row r="931" customFormat="false" ht="15" hidden="false" customHeight="false" outlineLevel="0" collapsed="false">
      <c r="A931" s="13" t="s">
        <v>32</v>
      </c>
      <c r="B931" s="16" t="s">
        <v>33</v>
      </c>
      <c r="C931" s="16" t="s">
        <v>21758</v>
      </c>
      <c r="D931" s="13" t="s">
        <v>21785</v>
      </c>
      <c r="E931" s="16" t="s">
        <v>7852</v>
      </c>
      <c r="F931" s="13" t="s">
        <v>20334</v>
      </c>
      <c r="G931" s="14" t="n">
        <f aca="false">COUNTIFS(カード一覧!$G$2:$G$3170,"*医学各論 "&amp;D931&amp;"（*",カード一覧!$N$2:$N$3170,"&lt;&gt;retired")</f>
        <v>1</v>
      </c>
      <c r="H931" s="14" t="str">
        <f aca="false">IF(G931&gt;0,"あり","なし")</f>
        <v>あり</v>
      </c>
    </row>
    <row r="932" customFormat="false" ht="15" hidden="false" customHeight="false" outlineLevel="0" collapsed="false">
      <c r="A932" s="13" t="s">
        <v>32</v>
      </c>
      <c r="B932" s="16" t="s">
        <v>33</v>
      </c>
      <c r="C932" s="16" t="s">
        <v>21758</v>
      </c>
      <c r="D932" s="13" t="s">
        <v>21786</v>
      </c>
      <c r="E932" s="16" t="s">
        <v>8305</v>
      </c>
      <c r="F932" s="13" t="s">
        <v>20340</v>
      </c>
      <c r="G932" s="14" t="n">
        <f aca="false">COUNTIFS(カード一覧!$G$2:$G$3170,"*医学各論 "&amp;D932&amp;"（*",カード一覧!$N$2:$N$3170,"&lt;&gt;retired")</f>
        <v>1</v>
      </c>
      <c r="H932" s="14" t="str">
        <f aca="false">IF(G932&gt;0,"あり","なし")</f>
        <v>あり</v>
      </c>
    </row>
    <row r="933" customFormat="false" ht="15" hidden="false" customHeight="false" outlineLevel="0" collapsed="false">
      <c r="A933" s="13" t="s">
        <v>32</v>
      </c>
      <c r="B933" s="16" t="s">
        <v>33</v>
      </c>
      <c r="C933" s="16" t="s">
        <v>21758</v>
      </c>
      <c r="D933" s="13" t="s">
        <v>21787</v>
      </c>
      <c r="E933" s="16" t="s">
        <v>21788</v>
      </c>
      <c r="F933" s="13" t="s">
        <v>20340</v>
      </c>
      <c r="G933" s="14" t="n">
        <f aca="false">COUNTIFS(カード一覧!$G$2:$G$3170,"*医学各論 "&amp;D933&amp;"（*",カード一覧!$N$2:$N$3170,"&lt;&gt;retired")</f>
        <v>1</v>
      </c>
      <c r="H933" s="14" t="str">
        <f aca="false">IF(G933&gt;0,"あり","なし")</f>
        <v>あり</v>
      </c>
    </row>
    <row r="934" customFormat="false" ht="15" hidden="false" customHeight="false" outlineLevel="0" collapsed="false">
      <c r="A934" s="13" t="s">
        <v>32</v>
      </c>
      <c r="B934" s="16" t="s">
        <v>33</v>
      </c>
      <c r="C934" s="16" t="s">
        <v>21758</v>
      </c>
      <c r="D934" s="13" t="s">
        <v>21789</v>
      </c>
      <c r="E934" s="16" t="s">
        <v>21790</v>
      </c>
      <c r="F934" s="13" t="s">
        <v>20340</v>
      </c>
      <c r="G934" s="14" t="n">
        <f aca="false">COUNTIFS(カード一覧!$G$2:$G$3170,"*医学各論 "&amp;D934&amp;"（*",カード一覧!$N$2:$N$3170,"&lt;&gt;retired")</f>
        <v>1</v>
      </c>
      <c r="H934" s="14" t="str">
        <f aca="false">IF(G934&gt;0,"あり","なし")</f>
        <v>あり</v>
      </c>
    </row>
    <row r="935" customFormat="false" ht="15" hidden="false" customHeight="false" outlineLevel="0" collapsed="false">
      <c r="A935" s="13" t="s">
        <v>32</v>
      </c>
      <c r="B935" s="16" t="s">
        <v>33</v>
      </c>
      <c r="C935" s="16" t="s">
        <v>21758</v>
      </c>
      <c r="D935" s="13" t="s">
        <v>21791</v>
      </c>
      <c r="E935" s="16" t="s">
        <v>7547</v>
      </c>
      <c r="F935" s="13" t="s">
        <v>20363</v>
      </c>
      <c r="G935" s="14" t="n">
        <f aca="false">COUNTIFS(カード一覧!$G$2:$G$3170,"*医学各論 "&amp;D935&amp;"（*",カード一覧!$N$2:$N$3170,"&lt;&gt;retired")</f>
        <v>1</v>
      </c>
      <c r="H935" s="14" t="str">
        <f aca="false">IF(G935&gt;0,"あり","なし")</f>
        <v>あり</v>
      </c>
    </row>
    <row r="936" customFormat="false" ht="15" hidden="false" customHeight="false" outlineLevel="0" collapsed="false">
      <c r="A936" s="13" t="s">
        <v>32</v>
      </c>
      <c r="B936" s="16" t="s">
        <v>33</v>
      </c>
      <c r="C936" s="16" t="s">
        <v>21758</v>
      </c>
      <c r="D936" s="13" t="s">
        <v>21792</v>
      </c>
      <c r="E936" s="16" t="s">
        <v>8335</v>
      </c>
      <c r="F936" s="13" t="s">
        <v>20363</v>
      </c>
      <c r="G936" s="14" t="n">
        <f aca="false">COUNTIFS(カード一覧!$G$2:$G$3170,"*医学各論 "&amp;D936&amp;"（*",カード一覧!$N$2:$N$3170,"&lt;&gt;retired")</f>
        <v>1</v>
      </c>
      <c r="H936" s="14" t="str">
        <f aca="false">IF(G936&gt;0,"あり","なし")</f>
        <v>あり</v>
      </c>
    </row>
    <row r="937" customFormat="false" ht="15" hidden="false" customHeight="false" outlineLevel="0" collapsed="false">
      <c r="A937" s="13" t="s">
        <v>32</v>
      </c>
      <c r="B937" s="16" t="s">
        <v>33</v>
      </c>
      <c r="C937" s="16" t="s">
        <v>21758</v>
      </c>
      <c r="D937" s="13" t="s">
        <v>21793</v>
      </c>
      <c r="E937" s="16" t="s">
        <v>8344</v>
      </c>
      <c r="F937" s="13" t="s">
        <v>20363</v>
      </c>
      <c r="G937" s="14" t="n">
        <f aca="false">COUNTIFS(カード一覧!$G$2:$G$3170,"*医学各論 "&amp;D937&amp;"（*",カード一覧!$N$2:$N$3170,"&lt;&gt;retired")</f>
        <v>1</v>
      </c>
      <c r="H937" s="14" t="str">
        <f aca="false">IF(G937&gt;0,"あり","なし")</f>
        <v>あり</v>
      </c>
    </row>
    <row r="938" customFormat="false" ht="15" hidden="false" customHeight="false" outlineLevel="0" collapsed="false">
      <c r="A938" s="13" t="s">
        <v>32</v>
      </c>
      <c r="B938" s="16" t="s">
        <v>33</v>
      </c>
      <c r="C938" s="16" t="s">
        <v>21758</v>
      </c>
      <c r="D938" s="13" t="s">
        <v>21794</v>
      </c>
      <c r="E938" s="16" t="s">
        <v>21795</v>
      </c>
      <c r="F938" s="13" t="s">
        <v>20363</v>
      </c>
      <c r="G938" s="14" t="n">
        <f aca="false">COUNTIFS(カード一覧!$G$2:$G$3170,"*医学各論 "&amp;D938&amp;"（*",カード一覧!$N$2:$N$3170,"&lt;&gt;retired")</f>
        <v>1</v>
      </c>
      <c r="H938" s="14" t="str">
        <f aca="false">IF(G938&gt;0,"あり","なし")</f>
        <v>あり</v>
      </c>
    </row>
    <row r="939" customFormat="false" ht="15" hidden="false" customHeight="false" outlineLevel="0" collapsed="false">
      <c r="A939" s="13" t="s">
        <v>34</v>
      </c>
      <c r="B939" s="16" t="s">
        <v>35</v>
      </c>
      <c r="C939" s="16" t="s">
        <v>167</v>
      </c>
      <c r="D939" s="13" t="s">
        <v>21796</v>
      </c>
      <c r="E939" s="16" t="s">
        <v>21797</v>
      </c>
      <c r="F939" s="13" t="s">
        <v>20334</v>
      </c>
      <c r="G939" s="14" t="n">
        <f aca="false">COUNTIFS(カード一覧!$G$2:$G$3170,"*医学各論 "&amp;D939&amp;"（*",カード一覧!$N$2:$N$3170,"&lt;&gt;retired")</f>
        <v>7</v>
      </c>
      <c r="H939" s="14" t="str">
        <f aca="false">IF(G939&gt;0,"あり","なし")</f>
        <v>あり</v>
      </c>
    </row>
    <row r="940" customFormat="false" ht="15" hidden="false" customHeight="false" outlineLevel="0" collapsed="false">
      <c r="A940" s="13" t="s">
        <v>34</v>
      </c>
      <c r="B940" s="16" t="s">
        <v>35</v>
      </c>
      <c r="C940" s="16" t="s">
        <v>167</v>
      </c>
      <c r="D940" s="13" t="s">
        <v>21798</v>
      </c>
      <c r="E940" s="16" t="s">
        <v>13080</v>
      </c>
      <c r="F940" s="13" t="s">
        <v>20340</v>
      </c>
      <c r="G940" s="14" t="n">
        <f aca="false">COUNTIFS(カード一覧!$G$2:$G$3170,"*医学各論 "&amp;D940&amp;"（*",カード一覧!$N$2:$N$3170,"&lt;&gt;retired")</f>
        <v>3</v>
      </c>
      <c r="H940" s="14" t="str">
        <f aca="false">IF(G940&gt;0,"あり","なし")</f>
        <v>あり</v>
      </c>
    </row>
    <row r="941" customFormat="false" ht="15" hidden="false" customHeight="false" outlineLevel="0" collapsed="false">
      <c r="A941" s="13" t="s">
        <v>34</v>
      </c>
      <c r="B941" s="16" t="s">
        <v>35</v>
      </c>
      <c r="C941" s="16" t="s">
        <v>167</v>
      </c>
      <c r="D941" s="13" t="s">
        <v>21799</v>
      </c>
      <c r="E941" s="16" t="s">
        <v>21800</v>
      </c>
      <c r="F941" s="13" t="s">
        <v>20334</v>
      </c>
      <c r="G941" s="14" t="n">
        <f aca="false">COUNTIFS(カード一覧!$G$2:$G$3170,"*医学各論 "&amp;D941&amp;"（*",カード一覧!$N$2:$N$3170,"&lt;&gt;retired")</f>
        <v>12</v>
      </c>
      <c r="H941" s="14" t="str">
        <f aca="false">IF(G941&gt;0,"あり","なし")</f>
        <v>あり</v>
      </c>
    </row>
    <row r="942" customFormat="false" ht="15" hidden="false" customHeight="false" outlineLevel="0" collapsed="false">
      <c r="A942" s="13" t="s">
        <v>34</v>
      </c>
      <c r="B942" s="16" t="s">
        <v>35</v>
      </c>
      <c r="C942" s="16" t="s">
        <v>167</v>
      </c>
      <c r="D942" s="13" t="s">
        <v>21801</v>
      </c>
      <c r="E942" s="16" t="s">
        <v>21802</v>
      </c>
      <c r="F942" s="13" t="s">
        <v>20334</v>
      </c>
      <c r="G942" s="14" t="n">
        <f aca="false">COUNTIFS(カード一覧!$G$2:$G$3170,"*医学各論 "&amp;D942&amp;"（*",カード一覧!$N$2:$N$3170,"&lt;&gt;retired")</f>
        <v>3</v>
      </c>
      <c r="H942" s="14" t="str">
        <f aca="false">IF(G942&gt;0,"あり","なし")</f>
        <v>あり</v>
      </c>
    </row>
    <row r="943" customFormat="false" ht="15" hidden="false" customHeight="false" outlineLevel="0" collapsed="false">
      <c r="A943" s="13" t="s">
        <v>34</v>
      </c>
      <c r="B943" s="16" t="s">
        <v>35</v>
      </c>
      <c r="C943" s="16" t="s">
        <v>167</v>
      </c>
      <c r="D943" s="13" t="s">
        <v>21803</v>
      </c>
      <c r="E943" s="16" t="s">
        <v>21804</v>
      </c>
      <c r="F943" s="13" t="s">
        <v>20334</v>
      </c>
      <c r="G943" s="14" t="n">
        <f aca="false">COUNTIFS(カード一覧!$G$2:$G$3170,"*医学各論 "&amp;D943&amp;"（*",カード一覧!$N$2:$N$3170,"&lt;&gt;retired")</f>
        <v>7</v>
      </c>
      <c r="H943" s="14" t="str">
        <f aca="false">IF(G943&gt;0,"あり","なし")</f>
        <v>あり</v>
      </c>
    </row>
    <row r="944" customFormat="false" ht="15" hidden="false" customHeight="false" outlineLevel="0" collapsed="false">
      <c r="A944" s="13" t="s">
        <v>34</v>
      </c>
      <c r="B944" s="16" t="s">
        <v>35</v>
      </c>
      <c r="C944" s="16" t="s">
        <v>167</v>
      </c>
      <c r="D944" s="13" t="s">
        <v>21805</v>
      </c>
      <c r="E944" s="16" t="s">
        <v>21806</v>
      </c>
      <c r="F944" s="13" t="s">
        <v>20334</v>
      </c>
      <c r="G944" s="14" t="n">
        <f aca="false">COUNTIFS(カード一覧!$G$2:$G$3170,"*医学各論 "&amp;D944&amp;"（*",カード一覧!$N$2:$N$3170,"&lt;&gt;retired")</f>
        <v>2</v>
      </c>
      <c r="H944" s="14" t="str">
        <f aca="false">IF(G944&gt;0,"あり","なし")</f>
        <v>あり</v>
      </c>
    </row>
    <row r="945" customFormat="false" ht="15" hidden="false" customHeight="false" outlineLevel="0" collapsed="false">
      <c r="A945" s="13" t="s">
        <v>34</v>
      </c>
      <c r="B945" s="16" t="s">
        <v>35</v>
      </c>
      <c r="C945" s="16" t="s">
        <v>167</v>
      </c>
      <c r="D945" s="13" t="s">
        <v>21807</v>
      </c>
      <c r="E945" s="16" t="s">
        <v>13238</v>
      </c>
      <c r="F945" s="13" t="s">
        <v>20334</v>
      </c>
      <c r="G945" s="14" t="n">
        <f aca="false">COUNTIFS(カード一覧!$G$2:$G$3170,"*医学各論 "&amp;D945&amp;"（*",カード一覧!$N$2:$N$3170,"&lt;&gt;retired")</f>
        <v>3</v>
      </c>
      <c r="H945" s="14" t="str">
        <f aca="false">IF(G945&gt;0,"あり","なし")</f>
        <v>あり</v>
      </c>
    </row>
    <row r="946" customFormat="false" ht="15" hidden="false" customHeight="false" outlineLevel="0" collapsed="false">
      <c r="A946" s="13" t="s">
        <v>34</v>
      </c>
      <c r="B946" s="16" t="s">
        <v>35</v>
      </c>
      <c r="C946" s="16" t="s">
        <v>167</v>
      </c>
      <c r="D946" s="13" t="s">
        <v>21808</v>
      </c>
      <c r="E946" s="16" t="s">
        <v>13258</v>
      </c>
      <c r="F946" s="13" t="s">
        <v>20334</v>
      </c>
      <c r="G946" s="14" t="n">
        <f aca="false">COUNTIFS(カード一覧!$G$2:$G$3170,"*医学各論 "&amp;D946&amp;"（*",カード一覧!$N$2:$N$3170,"&lt;&gt;retired")</f>
        <v>2</v>
      </c>
      <c r="H946" s="14" t="str">
        <f aca="false">IF(G946&gt;0,"あり","なし")</f>
        <v>あり</v>
      </c>
    </row>
    <row r="947" customFormat="false" ht="15" hidden="false" customHeight="false" outlineLevel="0" collapsed="false">
      <c r="A947" s="13" t="s">
        <v>34</v>
      </c>
      <c r="B947" s="16" t="s">
        <v>35</v>
      </c>
      <c r="C947" s="16" t="s">
        <v>167</v>
      </c>
      <c r="D947" s="13" t="s">
        <v>21809</v>
      </c>
      <c r="E947" s="16" t="s">
        <v>21810</v>
      </c>
      <c r="F947" s="13" t="s">
        <v>20334</v>
      </c>
      <c r="G947" s="14" t="n">
        <f aca="false">COUNTIFS(カード一覧!$G$2:$G$3170,"*医学各論 "&amp;D947&amp;"（*",カード一覧!$N$2:$N$3170,"&lt;&gt;retired")</f>
        <v>2</v>
      </c>
      <c r="H947" s="14" t="str">
        <f aca="false">IF(G947&gt;0,"あり","なし")</f>
        <v>あり</v>
      </c>
    </row>
    <row r="948" customFormat="false" ht="15" hidden="false" customHeight="false" outlineLevel="0" collapsed="false">
      <c r="A948" s="13" t="s">
        <v>34</v>
      </c>
      <c r="B948" s="16" t="s">
        <v>35</v>
      </c>
      <c r="C948" s="16" t="s">
        <v>167</v>
      </c>
      <c r="D948" s="13" t="s">
        <v>21811</v>
      </c>
      <c r="E948" s="16" t="s">
        <v>21812</v>
      </c>
      <c r="F948" s="13" t="s">
        <v>20340</v>
      </c>
      <c r="G948" s="14" t="n">
        <f aca="false">COUNTIFS(カード一覧!$G$2:$G$3170,"*医学各論 "&amp;D948&amp;"（*",カード一覧!$N$2:$N$3170,"&lt;&gt;retired")</f>
        <v>2</v>
      </c>
      <c r="H948" s="14" t="str">
        <f aca="false">IF(G948&gt;0,"あり","なし")</f>
        <v>あり</v>
      </c>
    </row>
    <row r="949" customFormat="false" ht="15" hidden="false" customHeight="false" outlineLevel="0" collapsed="false">
      <c r="A949" s="13" t="s">
        <v>34</v>
      </c>
      <c r="B949" s="16" t="s">
        <v>35</v>
      </c>
      <c r="C949" s="16" t="s">
        <v>167</v>
      </c>
      <c r="D949" s="13" t="s">
        <v>21813</v>
      </c>
      <c r="E949" s="16" t="s">
        <v>21814</v>
      </c>
      <c r="F949" s="13" t="s">
        <v>20340</v>
      </c>
      <c r="G949" s="14" t="n">
        <f aca="false">COUNTIFS(カード一覧!$G$2:$G$3170,"*医学各論 "&amp;D949&amp;"（*",カード一覧!$N$2:$N$3170,"&lt;&gt;retired")</f>
        <v>2</v>
      </c>
      <c r="H949" s="14" t="str">
        <f aca="false">IF(G949&gt;0,"あり","なし")</f>
        <v>あり</v>
      </c>
    </row>
    <row r="950" customFormat="false" ht="15" hidden="false" customHeight="false" outlineLevel="0" collapsed="false">
      <c r="A950" s="13" t="s">
        <v>34</v>
      </c>
      <c r="B950" s="16" t="s">
        <v>35</v>
      </c>
      <c r="C950" s="16" t="s">
        <v>167</v>
      </c>
      <c r="D950" s="13" t="s">
        <v>21815</v>
      </c>
      <c r="E950" s="16" t="s">
        <v>21816</v>
      </c>
      <c r="F950" s="13" t="s">
        <v>20340</v>
      </c>
      <c r="G950" s="14" t="n">
        <f aca="false">COUNTIFS(カード一覧!$G$2:$G$3170,"*医学各論 "&amp;D950&amp;"（*",カード一覧!$N$2:$N$3170,"&lt;&gt;retired")</f>
        <v>2</v>
      </c>
      <c r="H950" s="14" t="str">
        <f aca="false">IF(G950&gt;0,"あり","なし")</f>
        <v>あり</v>
      </c>
    </row>
    <row r="951" customFormat="false" ht="15" hidden="false" customHeight="false" outlineLevel="0" collapsed="false">
      <c r="A951" s="13" t="s">
        <v>34</v>
      </c>
      <c r="B951" s="16" t="s">
        <v>35</v>
      </c>
      <c r="C951" s="16" t="s">
        <v>167</v>
      </c>
      <c r="D951" s="13" t="s">
        <v>21817</v>
      </c>
      <c r="E951" s="16" t="s">
        <v>21818</v>
      </c>
      <c r="F951" s="13" t="s">
        <v>20363</v>
      </c>
      <c r="G951" s="14" t="n">
        <f aca="false">COUNTIFS(カード一覧!$G$2:$G$3170,"*医学各論 "&amp;D951&amp;"（*",カード一覧!$N$2:$N$3170,"&lt;&gt;retired")</f>
        <v>1</v>
      </c>
      <c r="H951" s="14" t="str">
        <f aca="false">IF(G951&gt;0,"あり","なし")</f>
        <v>あり</v>
      </c>
    </row>
    <row r="952" customFormat="false" ht="15" hidden="false" customHeight="false" outlineLevel="0" collapsed="false">
      <c r="A952" s="13" t="s">
        <v>34</v>
      </c>
      <c r="B952" s="16" t="s">
        <v>35</v>
      </c>
      <c r="C952" s="16" t="s">
        <v>167</v>
      </c>
      <c r="D952" s="13" t="s">
        <v>21819</v>
      </c>
      <c r="E952" s="16" t="s">
        <v>21820</v>
      </c>
      <c r="F952" s="13" t="s">
        <v>20334</v>
      </c>
      <c r="G952" s="14" t="n">
        <f aca="false">COUNTIFS(カード一覧!$G$2:$G$3170,"*医学各論 "&amp;D952&amp;"（*",カード一覧!$N$2:$N$3170,"&lt;&gt;retired")</f>
        <v>1</v>
      </c>
      <c r="H952" s="14" t="str">
        <f aca="false">IF(G952&gt;0,"あり","なし")</f>
        <v>あり</v>
      </c>
    </row>
    <row r="953" customFormat="false" ht="15" hidden="false" customHeight="false" outlineLevel="0" collapsed="false">
      <c r="A953" s="13" t="s">
        <v>34</v>
      </c>
      <c r="B953" s="16" t="s">
        <v>35</v>
      </c>
      <c r="C953" s="16" t="s">
        <v>167</v>
      </c>
      <c r="D953" s="13" t="s">
        <v>21821</v>
      </c>
      <c r="E953" s="16" t="s">
        <v>21822</v>
      </c>
      <c r="F953" s="13" t="s">
        <v>20334</v>
      </c>
      <c r="G953" s="14" t="n">
        <f aca="false">COUNTIFS(カード一覧!$G$2:$G$3170,"*医学各論 "&amp;D953&amp;"（*",カード一覧!$N$2:$N$3170,"&lt;&gt;retired")</f>
        <v>1</v>
      </c>
      <c r="H953" s="14" t="str">
        <f aca="false">IF(G953&gt;0,"あり","なし")</f>
        <v>あり</v>
      </c>
    </row>
    <row r="954" customFormat="false" ht="15" hidden="false" customHeight="false" outlineLevel="0" collapsed="false">
      <c r="A954" s="13" t="s">
        <v>34</v>
      </c>
      <c r="B954" s="16" t="s">
        <v>35</v>
      </c>
      <c r="C954" s="16" t="s">
        <v>167</v>
      </c>
      <c r="D954" s="13" t="s">
        <v>21823</v>
      </c>
      <c r="E954" s="16" t="s">
        <v>13756</v>
      </c>
      <c r="F954" s="13" t="s">
        <v>20334</v>
      </c>
      <c r="G954" s="14" t="n">
        <f aca="false">COUNTIFS(カード一覧!$G$2:$G$3170,"*医学各論 "&amp;D954&amp;"（*",カード一覧!$N$2:$N$3170,"&lt;&gt;retired")</f>
        <v>1</v>
      </c>
      <c r="H954" s="14" t="str">
        <f aca="false">IF(G954&gt;0,"あり","なし")</f>
        <v>あり</v>
      </c>
    </row>
    <row r="955" customFormat="false" ht="15" hidden="false" customHeight="false" outlineLevel="0" collapsed="false">
      <c r="A955" s="13" t="s">
        <v>34</v>
      </c>
      <c r="B955" s="16" t="s">
        <v>35</v>
      </c>
      <c r="C955" s="16" t="s">
        <v>169</v>
      </c>
      <c r="D955" s="13" t="s">
        <v>21824</v>
      </c>
      <c r="E955" s="16" t="s">
        <v>13357</v>
      </c>
      <c r="F955" s="13" t="s">
        <v>20334</v>
      </c>
      <c r="G955" s="14" t="n">
        <f aca="false">COUNTIFS(カード一覧!$G$2:$G$3170,"*医学各論 "&amp;D955&amp;"（*",カード一覧!$N$2:$N$3170,"&lt;&gt;retired")</f>
        <v>4</v>
      </c>
      <c r="H955" s="14" t="str">
        <f aca="false">IF(G955&gt;0,"あり","なし")</f>
        <v>あり</v>
      </c>
    </row>
    <row r="956" customFormat="false" ht="15" hidden="false" customHeight="false" outlineLevel="0" collapsed="false">
      <c r="A956" s="13" t="s">
        <v>34</v>
      </c>
      <c r="B956" s="16" t="s">
        <v>35</v>
      </c>
      <c r="C956" s="16" t="s">
        <v>169</v>
      </c>
      <c r="D956" s="13" t="s">
        <v>21825</v>
      </c>
      <c r="E956" s="16" t="s">
        <v>12686</v>
      </c>
      <c r="F956" s="13" t="s">
        <v>20340</v>
      </c>
      <c r="G956" s="14" t="n">
        <f aca="false">COUNTIFS(カード一覧!$G$2:$G$3170,"*医学各論 "&amp;D956&amp;"（*",カード一覧!$N$2:$N$3170,"&lt;&gt;retired")</f>
        <v>3</v>
      </c>
      <c r="H956" s="14" t="str">
        <f aca="false">IF(G956&gt;0,"あり","なし")</f>
        <v>あり</v>
      </c>
    </row>
    <row r="957" customFormat="false" ht="15" hidden="false" customHeight="false" outlineLevel="0" collapsed="false">
      <c r="A957" s="13" t="s">
        <v>34</v>
      </c>
      <c r="B957" s="16" t="s">
        <v>35</v>
      </c>
      <c r="C957" s="16" t="s">
        <v>169</v>
      </c>
      <c r="D957" s="13" t="s">
        <v>21826</v>
      </c>
      <c r="E957" s="16" t="s">
        <v>5737</v>
      </c>
      <c r="F957" s="13" t="s">
        <v>20363</v>
      </c>
      <c r="G957" s="14" t="n">
        <f aca="false">COUNTIFS(カード一覧!$G$2:$G$3170,"*医学各論 "&amp;D957&amp;"（*",カード一覧!$N$2:$N$3170,"&lt;&gt;retired")</f>
        <v>3</v>
      </c>
      <c r="H957" s="14" t="str">
        <f aca="false">IF(G957&gt;0,"あり","なし")</f>
        <v>あり</v>
      </c>
    </row>
    <row r="958" customFormat="false" ht="15" hidden="false" customHeight="false" outlineLevel="0" collapsed="false">
      <c r="A958" s="13" t="s">
        <v>34</v>
      </c>
      <c r="B958" s="16" t="s">
        <v>35</v>
      </c>
      <c r="C958" s="16" t="s">
        <v>169</v>
      </c>
      <c r="D958" s="13" t="s">
        <v>21827</v>
      </c>
      <c r="E958" s="16" t="s">
        <v>13425</v>
      </c>
      <c r="F958" s="13" t="s">
        <v>20363</v>
      </c>
      <c r="G958" s="14" t="n">
        <f aca="false">COUNTIFS(カード一覧!$G$2:$G$3170,"*医学各論 "&amp;D958&amp;"（*",カード一覧!$N$2:$N$3170,"&lt;&gt;retired")</f>
        <v>1</v>
      </c>
      <c r="H958" s="14" t="str">
        <f aca="false">IF(G958&gt;0,"あり","なし")</f>
        <v>あり</v>
      </c>
    </row>
    <row r="959" customFormat="false" ht="15" hidden="false" customHeight="false" outlineLevel="0" collapsed="false">
      <c r="A959" s="13" t="s">
        <v>34</v>
      </c>
      <c r="B959" s="16" t="s">
        <v>35</v>
      </c>
      <c r="C959" s="16" t="s">
        <v>169</v>
      </c>
      <c r="D959" s="13" t="s">
        <v>21828</v>
      </c>
      <c r="E959" s="16" t="s">
        <v>13434</v>
      </c>
      <c r="F959" s="13" t="s">
        <v>20340</v>
      </c>
      <c r="G959" s="14" t="n">
        <f aca="false">COUNTIFS(カード一覧!$G$2:$G$3170,"*医学各論 "&amp;D959&amp;"（*",カード一覧!$N$2:$N$3170,"&lt;&gt;retired")</f>
        <v>1</v>
      </c>
      <c r="H959" s="14" t="str">
        <f aca="false">IF(G959&gt;0,"あり","なし")</f>
        <v>あり</v>
      </c>
    </row>
    <row r="960" customFormat="false" ht="15" hidden="false" customHeight="false" outlineLevel="0" collapsed="false">
      <c r="A960" s="13" t="s">
        <v>34</v>
      </c>
      <c r="B960" s="16" t="s">
        <v>35</v>
      </c>
      <c r="C960" s="16" t="s">
        <v>169</v>
      </c>
      <c r="D960" s="13" t="s">
        <v>21829</v>
      </c>
      <c r="E960" s="16" t="s">
        <v>21830</v>
      </c>
      <c r="F960" s="13" t="s">
        <v>20340</v>
      </c>
      <c r="G960" s="14" t="n">
        <f aca="false">COUNTIFS(カード一覧!$G$2:$G$3170,"*医学各論 "&amp;D960&amp;"（*",カード一覧!$N$2:$N$3170,"&lt;&gt;retired")</f>
        <v>2</v>
      </c>
      <c r="H960" s="14" t="str">
        <f aca="false">IF(G960&gt;0,"あり","なし")</f>
        <v>あり</v>
      </c>
    </row>
    <row r="961" customFormat="false" ht="15" hidden="false" customHeight="false" outlineLevel="0" collapsed="false">
      <c r="A961" s="13" t="s">
        <v>34</v>
      </c>
      <c r="B961" s="16" t="s">
        <v>35</v>
      </c>
      <c r="C961" s="16" t="s">
        <v>169</v>
      </c>
      <c r="D961" s="13" t="s">
        <v>21831</v>
      </c>
      <c r="E961" s="16" t="s">
        <v>13451</v>
      </c>
      <c r="F961" s="13" t="s">
        <v>20340</v>
      </c>
      <c r="G961" s="14" t="n">
        <f aca="false">COUNTIFS(カード一覧!$G$2:$G$3170,"*医学各論 "&amp;D961&amp;"（*",カード一覧!$N$2:$N$3170,"&lt;&gt;retired")</f>
        <v>1</v>
      </c>
      <c r="H961" s="14" t="str">
        <f aca="false">IF(G961&gt;0,"あり","なし")</f>
        <v>あり</v>
      </c>
    </row>
    <row r="962" customFormat="false" ht="15" hidden="false" customHeight="false" outlineLevel="0" collapsed="false">
      <c r="A962" s="13" t="s">
        <v>34</v>
      </c>
      <c r="B962" s="16" t="s">
        <v>35</v>
      </c>
      <c r="C962" s="16" t="s">
        <v>169</v>
      </c>
      <c r="D962" s="13" t="s">
        <v>21832</v>
      </c>
      <c r="E962" s="16" t="s">
        <v>13461</v>
      </c>
      <c r="F962" s="13" t="s">
        <v>20363</v>
      </c>
      <c r="G962" s="14" t="n">
        <f aca="false">COUNTIFS(カード一覧!$G$2:$G$3170,"*医学各論 "&amp;D962&amp;"（*",カード一覧!$N$2:$N$3170,"&lt;&gt;retired")</f>
        <v>1</v>
      </c>
      <c r="H962" s="14" t="str">
        <f aca="false">IF(G962&gt;0,"あり","なし")</f>
        <v>あり</v>
      </c>
    </row>
    <row r="963" customFormat="false" ht="15" hidden="false" customHeight="false" outlineLevel="0" collapsed="false">
      <c r="A963" s="13" t="s">
        <v>34</v>
      </c>
      <c r="B963" s="16" t="s">
        <v>35</v>
      </c>
      <c r="C963" s="16" t="s">
        <v>169</v>
      </c>
      <c r="D963" s="13" t="s">
        <v>21833</v>
      </c>
      <c r="E963" s="16" t="s">
        <v>13466</v>
      </c>
      <c r="F963" s="13" t="s">
        <v>20334</v>
      </c>
      <c r="G963" s="14" t="n">
        <f aca="false">COUNTIFS(カード一覧!$G$2:$G$3170,"*医学各論 "&amp;D963&amp;"（*",カード一覧!$N$2:$N$3170,"&lt;&gt;retired")</f>
        <v>1</v>
      </c>
      <c r="H963" s="14" t="str">
        <f aca="false">IF(G963&gt;0,"あり","なし")</f>
        <v>あり</v>
      </c>
    </row>
    <row r="964" customFormat="false" ht="15" hidden="false" customHeight="false" outlineLevel="0" collapsed="false">
      <c r="A964" s="13" t="s">
        <v>34</v>
      </c>
      <c r="B964" s="16" t="s">
        <v>35</v>
      </c>
      <c r="C964" s="16" t="s">
        <v>169</v>
      </c>
      <c r="D964" s="13" t="s">
        <v>21834</v>
      </c>
      <c r="E964" s="16" t="s">
        <v>21835</v>
      </c>
      <c r="F964" s="13" t="s">
        <v>20363</v>
      </c>
      <c r="G964" s="14" t="n">
        <f aca="false">COUNTIFS(カード一覧!$G$2:$G$3170,"*医学各論 "&amp;D964&amp;"（*",カード一覧!$N$2:$N$3170,"&lt;&gt;retired")</f>
        <v>1</v>
      </c>
      <c r="H964" s="14" t="str">
        <f aca="false">IF(G964&gt;0,"あり","なし")</f>
        <v>あり</v>
      </c>
    </row>
    <row r="965" customFormat="false" ht="15" hidden="false" customHeight="false" outlineLevel="0" collapsed="false">
      <c r="A965" s="13" t="s">
        <v>34</v>
      </c>
      <c r="B965" s="16" t="s">
        <v>35</v>
      </c>
      <c r="C965" s="16" t="s">
        <v>169</v>
      </c>
      <c r="D965" s="13" t="s">
        <v>21836</v>
      </c>
      <c r="E965" s="16" t="s">
        <v>13485</v>
      </c>
      <c r="F965" s="13" t="s">
        <v>20363</v>
      </c>
      <c r="G965" s="14" t="n">
        <f aca="false">COUNTIFS(カード一覧!$G$2:$G$3170,"*医学各論 "&amp;D965&amp;"（*",カード一覧!$N$2:$N$3170,"&lt;&gt;retired")</f>
        <v>1</v>
      </c>
      <c r="H965" s="14" t="str">
        <f aca="false">IF(G965&gt;0,"あり","なし")</f>
        <v>あり</v>
      </c>
    </row>
    <row r="966" customFormat="false" ht="15" hidden="false" customHeight="false" outlineLevel="0" collapsed="false">
      <c r="A966" s="13" t="s">
        <v>34</v>
      </c>
      <c r="B966" s="16" t="s">
        <v>35</v>
      </c>
      <c r="C966" s="16" t="s">
        <v>171</v>
      </c>
      <c r="D966" s="13" t="s">
        <v>21837</v>
      </c>
      <c r="E966" s="16" t="s">
        <v>13494</v>
      </c>
      <c r="F966" s="13" t="s">
        <v>20334</v>
      </c>
      <c r="G966" s="14" t="n">
        <f aca="false">COUNTIFS(カード一覧!$G$2:$G$3170,"*医学各論 "&amp;D966&amp;"（*",カード一覧!$N$2:$N$3170,"&lt;&gt;retired")</f>
        <v>4</v>
      </c>
      <c r="H966" s="14" t="str">
        <f aca="false">IF(G966&gt;0,"あり","なし")</f>
        <v>あり</v>
      </c>
    </row>
    <row r="967" customFormat="false" ht="15" hidden="false" customHeight="false" outlineLevel="0" collapsed="false">
      <c r="A967" s="13" t="s">
        <v>34</v>
      </c>
      <c r="B967" s="16" t="s">
        <v>35</v>
      </c>
      <c r="C967" s="16" t="s">
        <v>171</v>
      </c>
      <c r="D967" s="13" t="s">
        <v>21838</v>
      </c>
      <c r="E967" s="16" t="s">
        <v>13551</v>
      </c>
      <c r="F967" s="13" t="s">
        <v>20334</v>
      </c>
      <c r="G967" s="14" t="n">
        <f aca="false">COUNTIFS(カード一覧!$G$2:$G$3170,"*医学各論 "&amp;D967&amp;"（*",カード一覧!$N$2:$N$3170,"&lt;&gt;retired")</f>
        <v>1</v>
      </c>
      <c r="H967" s="14" t="str">
        <f aca="false">IF(G967&gt;0,"あり","なし")</f>
        <v>あり</v>
      </c>
    </row>
    <row r="968" customFormat="false" ht="15" hidden="false" customHeight="false" outlineLevel="0" collapsed="false">
      <c r="A968" s="13" t="s">
        <v>34</v>
      </c>
      <c r="B968" s="16" t="s">
        <v>35</v>
      </c>
      <c r="C968" s="16" t="s">
        <v>171</v>
      </c>
      <c r="D968" s="13" t="s">
        <v>21839</v>
      </c>
      <c r="E968" s="16" t="s">
        <v>13504</v>
      </c>
      <c r="F968" s="13" t="s">
        <v>20363</v>
      </c>
      <c r="G968" s="14" t="n">
        <f aca="false">COUNTIFS(カード一覧!$G$2:$G$3170,"*医学各論 "&amp;D968&amp;"（*",カード一覧!$N$2:$N$3170,"&lt;&gt;retired")</f>
        <v>1</v>
      </c>
      <c r="H968" s="14" t="str">
        <f aca="false">IF(G968&gt;0,"あり","なし")</f>
        <v>あり</v>
      </c>
    </row>
    <row r="969" customFormat="false" ht="15" hidden="false" customHeight="false" outlineLevel="0" collapsed="false">
      <c r="A969" s="13" t="s">
        <v>34</v>
      </c>
      <c r="B969" s="16" t="s">
        <v>35</v>
      </c>
      <c r="C969" s="16" t="s">
        <v>171</v>
      </c>
      <c r="D969" s="13" t="s">
        <v>21840</v>
      </c>
      <c r="E969" s="15" t="s">
        <v>21841</v>
      </c>
      <c r="F969" s="13" t="s">
        <v>20363</v>
      </c>
      <c r="G969" s="14" t="n">
        <f aca="false">COUNTIFS(カード一覧!$G$2:$G$3170,"*医学各論 "&amp;D969&amp;"（*",カード一覧!$N$2:$N$3170,"&lt;&gt;retired")</f>
        <v>1</v>
      </c>
      <c r="H969" s="14" t="str">
        <f aca="false">IF(G969&gt;0,"あり","なし")</f>
        <v>あり</v>
      </c>
    </row>
    <row r="970" customFormat="false" ht="15" hidden="false" customHeight="false" outlineLevel="0" collapsed="false">
      <c r="A970" s="13" t="s">
        <v>34</v>
      </c>
      <c r="B970" s="16" t="s">
        <v>35</v>
      </c>
      <c r="C970" s="16" t="s">
        <v>171</v>
      </c>
      <c r="D970" s="13" t="s">
        <v>21842</v>
      </c>
      <c r="E970" s="15" t="s">
        <v>21843</v>
      </c>
      <c r="F970" s="13" t="s">
        <v>20363</v>
      </c>
      <c r="G970" s="14" t="n">
        <f aca="false">COUNTIFS(カード一覧!$G$2:$G$3170,"*医学各論 "&amp;D970&amp;"（*",カード一覧!$N$2:$N$3170,"&lt;&gt;retired")</f>
        <v>1</v>
      </c>
      <c r="H970" s="14" t="str">
        <f aca="false">IF(G970&gt;0,"あり","なし")</f>
        <v>あり</v>
      </c>
    </row>
    <row r="971" customFormat="false" ht="15" hidden="false" customHeight="false" outlineLevel="0" collapsed="false">
      <c r="A971" s="13" t="s">
        <v>34</v>
      </c>
      <c r="B971" s="16" t="s">
        <v>35</v>
      </c>
      <c r="C971" s="16" t="s">
        <v>171</v>
      </c>
      <c r="D971" s="13" t="s">
        <v>21844</v>
      </c>
      <c r="E971" s="15" t="s">
        <v>21845</v>
      </c>
      <c r="F971" s="13" t="s">
        <v>20340</v>
      </c>
      <c r="G971" s="14" t="n">
        <f aca="false">COUNTIFS(カード一覧!$G$2:$G$3170,"*医学各論 "&amp;D971&amp;"（*",カード一覧!$N$2:$N$3170,"&lt;&gt;retired")</f>
        <v>3</v>
      </c>
      <c r="H971" s="14" t="str">
        <f aca="false">IF(G971&gt;0,"あり","なし")</f>
        <v>あり</v>
      </c>
    </row>
    <row r="972" customFormat="false" ht="15" hidden="false" customHeight="false" outlineLevel="0" collapsed="false">
      <c r="A972" s="13" t="s">
        <v>34</v>
      </c>
      <c r="B972" s="16" t="s">
        <v>35</v>
      </c>
      <c r="C972" s="16" t="s">
        <v>171</v>
      </c>
      <c r="D972" s="13" t="s">
        <v>21846</v>
      </c>
      <c r="E972" s="16" t="s">
        <v>13558</v>
      </c>
      <c r="F972" s="13" t="s">
        <v>20334</v>
      </c>
      <c r="G972" s="14" t="n">
        <f aca="false">COUNTIFS(カード一覧!$G$2:$G$3170,"*医学各論 "&amp;D972&amp;"（*",カード一覧!$N$2:$N$3170,"&lt;&gt;retired")</f>
        <v>3</v>
      </c>
      <c r="H972" s="14" t="str">
        <f aca="false">IF(G972&gt;0,"あり","なし")</f>
        <v>あり</v>
      </c>
    </row>
    <row r="973" customFormat="false" ht="15" hidden="false" customHeight="false" outlineLevel="0" collapsed="false">
      <c r="A973" s="13" t="s">
        <v>34</v>
      </c>
      <c r="B973" s="16" t="s">
        <v>35</v>
      </c>
      <c r="C973" s="16" t="s">
        <v>171</v>
      </c>
      <c r="D973" s="13" t="s">
        <v>21847</v>
      </c>
      <c r="E973" s="16" t="s">
        <v>13573</v>
      </c>
      <c r="F973" s="13" t="s">
        <v>20334</v>
      </c>
      <c r="G973" s="14" t="n">
        <f aca="false">COUNTIFS(カード一覧!$G$2:$G$3170,"*医学各論 "&amp;D973&amp;"（*",カード一覧!$N$2:$N$3170,"&lt;&gt;retired")</f>
        <v>2</v>
      </c>
      <c r="H973" s="14" t="str">
        <f aca="false">IF(G973&gt;0,"あり","なし")</f>
        <v>あり</v>
      </c>
    </row>
    <row r="974" customFormat="false" ht="15" hidden="false" customHeight="false" outlineLevel="0" collapsed="false">
      <c r="A974" s="13" t="s">
        <v>34</v>
      </c>
      <c r="B974" s="16" t="s">
        <v>35</v>
      </c>
      <c r="C974" s="16" t="s">
        <v>171</v>
      </c>
      <c r="D974" s="13" t="s">
        <v>21848</v>
      </c>
      <c r="E974" s="16" t="s">
        <v>13586</v>
      </c>
      <c r="F974" s="13" t="s">
        <v>20340</v>
      </c>
      <c r="G974" s="14" t="n">
        <f aca="false">COUNTIFS(カード一覧!$G$2:$G$3170,"*医学各論 "&amp;D974&amp;"（*",カード一覧!$N$2:$N$3170,"&lt;&gt;retired")</f>
        <v>2</v>
      </c>
      <c r="H974" s="14" t="str">
        <f aca="false">IF(G974&gt;0,"あり","なし")</f>
        <v>あり</v>
      </c>
    </row>
    <row r="975" customFormat="false" ht="15" hidden="false" customHeight="false" outlineLevel="0" collapsed="false">
      <c r="A975" s="13" t="s">
        <v>34</v>
      </c>
      <c r="B975" s="16" t="s">
        <v>35</v>
      </c>
      <c r="C975" s="16" t="s">
        <v>171</v>
      </c>
      <c r="D975" s="13" t="s">
        <v>21849</v>
      </c>
      <c r="E975" s="16" t="s">
        <v>13598</v>
      </c>
      <c r="F975" s="13" t="s">
        <v>20340</v>
      </c>
      <c r="G975" s="14" t="n">
        <f aca="false">COUNTIFS(カード一覧!$G$2:$G$3170,"*医学各論 "&amp;D975&amp;"（*",カード一覧!$N$2:$N$3170,"&lt;&gt;retired")</f>
        <v>2</v>
      </c>
      <c r="H975" s="14" t="str">
        <f aca="false">IF(G975&gt;0,"あり","なし")</f>
        <v>あり</v>
      </c>
    </row>
    <row r="976" customFormat="false" ht="15" hidden="false" customHeight="false" outlineLevel="0" collapsed="false">
      <c r="A976" s="13" t="s">
        <v>34</v>
      </c>
      <c r="B976" s="16" t="s">
        <v>35</v>
      </c>
      <c r="C976" s="16" t="s">
        <v>171</v>
      </c>
      <c r="D976" s="13" t="s">
        <v>21850</v>
      </c>
      <c r="E976" s="16" t="s">
        <v>13614</v>
      </c>
      <c r="F976" s="13" t="s">
        <v>20340</v>
      </c>
      <c r="G976" s="14" t="n">
        <f aca="false">COUNTIFS(カード一覧!$G$2:$G$3170,"*医学各論 "&amp;D976&amp;"（*",カード一覧!$N$2:$N$3170,"&lt;&gt;retired")</f>
        <v>1</v>
      </c>
      <c r="H976" s="14" t="str">
        <f aca="false">IF(G976&gt;0,"あり","なし")</f>
        <v>あり</v>
      </c>
    </row>
    <row r="977" customFormat="false" ht="15" hidden="false" customHeight="false" outlineLevel="0" collapsed="false">
      <c r="A977" s="13" t="s">
        <v>34</v>
      </c>
      <c r="B977" s="16" t="s">
        <v>35</v>
      </c>
      <c r="C977" s="16" t="s">
        <v>171</v>
      </c>
      <c r="D977" s="13" t="s">
        <v>21851</v>
      </c>
      <c r="E977" s="16" t="s">
        <v>13623</v>
      </c>
      <c r="F977" s="13" t="s">
        <v>20340</v>
      </c>
      <c r="G977" s="14" t="n">
        <f aca="false">COUNTIFS(カード一覧!$G$2:$G$3170,"*医学各論 "&amp;D977&amp;"（*",カード一覧!$N$2:$N$3170,"&lt;&gt;retired")</f>
        <v>1</v>
      </c>
      <c r="H977" s="14" t="str">
        <f aca="false">IF(G977&gt;0,"あり","なし")</f>
        <v>あり</v>
      </c>
    </row>
    <row r="978" customFormat="false" ht="15" hidden="false" customHeight="false" outlineLevel="0" collapsed="false">
      <c r="A978" s="13" t="s">
        <v>34</v>
      </c>
      <c r="B978" s="16" t="s">
        <v>35</v>
      </c>
      <c r="C978" s="16" t="s">
        <v>171</v>
      </c>
      <c r="D978" s="13" t="s">
        <v>21852</v>
      </c>
      <c r="E978" s="16" t="s">
        <v>13632</v>
      </c>
      <c r="F978" s="13" t="s">
        <v>20340</v>
      </c>
      <c r="G978" s="14" t="n">
        <f aca="false">COUNTIFS(カード一覧!$G$2:$G$3170,"*医学各論 "&amp;D978&amp;"（*",カード一覧!$N$2:$N$3170,"&lt;&gt;retired")</f>
        <v>2</v>
      </c>
      <c r="H978" s="14" t="str">
        <f aca="false">IF(G978&gt;0,"あり","なし")</f>
        <v>あり</v>
      </c>
    </row>
    <row r="979" customFormat="false" ht="15" hidden="false" customHeight="false" outlineLevel="0" collapsed="false">
      <c r="A979" s="13" t="s">
        <v>34</v>
      </c>
      <c r="B979" s="16" t="s">
        <v>35</v>
      </c>
      <c r="C979" s="16" t="s">
        <v>171</v>
      </c>
      <c r="D979" s="13" t="s">
        <v>21853</v>
      </c>
      <c r="E979" s="16" t="s">
        <v>13645</v>
      </c>
      <c r="F979" s="13" t="s">
        <v>20340</v>
      </c>
      <c r="G979" s="14" t="n">
        <f aca="false">COUNTIFS(カード一覧!$G$2:$G$3170,"*医学各論 "&amp;D979&amp;"（*",カード一覧!$N$2:$N$3170,"&lt;&gt;retired")</f>
        <v>1</v>
      </c>
      <c r="H979" s="14" t="str">
        <f aca="false">IF(G979&gt;0,"あり","なし")</f>
        <v>あり</v>
      </c>
    </row>
    <row r="980" customFormat="false" ht="15" hidden="false" customHeight="false" outlineLevel="0" collapsed="false">
      <c r="A980" s="13" t="s">
        <v>34</v>
      </c>
      <c r="B980" s="16" t="s">
        <v>35</v>
      </c>
      <c r="C980" s="16" t="s">
        <v>171</v>
      </c>
      <c r="D980" s="13" t="s">
        <v>21854</v>
      </c>
      <c r="E980" s="16" t="s">
        <v>13654</v>
      </c>
      <c r="F980" s="13" t="s">
        <v>20340</v>
      </c>
      <c r="G980" s="14" t="n">
        <f aca="false">COUNTIFS(カード一覧!$G$2:$G$3170,"*医学各論 "&amp;D980&amp;"（*",カード一覧!$N$2:$N$3170,"&lt;&gt;retired")</f>
        <v>2</v>
      </c>
      <c r="H980" s="14" t="str">
        <f aca="false">IF(G980&gt;0,"あり","なし")</f>
        <v>あり</v>
      </c>
    </row>
    <row r="981" customFormat="false" ht="15" hidden="false" customHeight="false" outlineLevel="0" collapsed="false">
      <c r="A981" s="13" t="s">
        <v>34</v>
      </c>
      <c r="B981" s="16" t="s">
        <v>35</v>
      </c>
      <c r="C981" s="16" t="s">
        <v>171</v>
      </c>
      <c r="D981" s="13" t="s">
        <v>21855</v>
      </c>
      <c r="E981" s="16" t="s">
        <v>13666</v>
      </c>
      <c r="F981" s="13" t="s">
        <v>20340</v>
      </c>
      <c r="G981" s="14" t="n">
        <f aca="false">COUNTIFS(カード一覧!$G$2:$G$3170,"*医学各論 "&amp;D981&amp;"（*",カード一覧!$N$2:$N$3170,"&lt;&gt;retired")</f>
        <v>1</v>
      </c>
      <c r="H981" s="14" t="str">
        <f aca="false">IF(G981&gt;0,"あり","なし")</f>
        <v>あり</v>
      </c>
    </row>
    <row r="982" customFormat="false" ht="15" hidden="false" customHeight="false" outlineLevel="0" collapsed="false">
      <c r="A982" s="13" t="s">
        <v>34</v>
      </c>
      <c r="B982" s="16" t="s">
        <v>35</v>
      </c>
      <c r="C982" s="16" t="s">
        <v>173</v>
      </c>
      <c r="D982" s="13" t="s">
        <v>21856</v>
      </c>
      <c r="E982" s="15" t="s">
        <v>13703</v>
      </c>
      <c r="F982" s="13" t="s">
        <v>20334</v>
      </c>
      <c r="G982" s="14" t="n">
        <f aca="false">COUNTIFS(カード一覧!$G$2:$G$3170,"*医学各論 "&amp;D982&amp;"（*",カード一覧!$N$2:$N$3170,"&lt;&gt;retired")</f>
        <v>8</v>
      </c>
      <c r="H982" s="14" t="str">
        <f aca="false">IF(G982&gt;0,"あり","なし")</f>
        <v>あり</v>
      </c>
    </row>
    <row r="983" customFormat="false" ht="15" hidden="false" customHeight="false" outlineLevel="0" collapsed="false">
      <c r="A983" s="13" t="s">
        <v>34</v>
      </c>
      <c r="B983" s="16" t="s">
        <v>35</v>
      </c>
      <c r="C983" s="16" t="s">
        <v>173</v>
      </c>
      <c r="D983" s="13" t="s">
        <v>21857</v>
      </c>
      <c r="E983" s="16" t="s">
        <v>13756</v>
      </c>
      <c r="F983" s="13" t="s">
        <v>20334</v>
      </c>
      <c r="G983" s="14" t="n">
        <f aca="false">COUNTIFS(カード一覧!$G$2:$G$3170,"*医学各論 "&amp;D983&amp;"（*",カード一覧!$N$2:$N$3170,"&lt;&gt;retired")</f>
        <v>3</v>
      </c>
      <c r="H983" s="14" t="str">
        <f aca="false">IF(G983&gt;0,"あり","なし")</f>
        <v>あり</v>
      </c>
    </row>
    <row r="984" customFormat="false" ht="15" hidden="false" customHeight="false" outlineLevel="0" collapsed="false">
      <c r="A984" s="13" t="s">
        <v>34</v>
      </c>
      <c r="B984" s="16" t="s">
        <v>35</v>
      </c>
      <c r="C984" s="16" t="s">
        <v>173</v>
      </c>
      <c r="D984" s="13" t="s">
        <v>21858</v>
      </c>
      <c r="E984" s="15" t="s">
        <v>13779</v>
      </c>
      <c r="F984" s="13" t="s">
        <v>20334</v>
      </c>
      <c r="G984" s="14" t="n">
        <f aca="false">COUNTIFS(カード一覧!$G$2:$G$3170,"*医学各論 "&amp;D984&amp;"（*",カード一覧!$N$2:$N$3170,"&lt;&gt;retired")</f>
        <v>2</v>
      </c>
      <c r="H984" s="14" t="str">
        <f aca="false">IF(G984&gt;0,"あり","なし")</f>
        <v>あり</v>
      </c>
    </row>
    <row r="985" customFormat="false" ht="15" hidden="false" customHeight="false" outlineLevel="0" collapsed="false">
      <c r="A985" s="13" t="s">
        <v>34</v>
      </c>
      <c r="B985" s="16" t="s">
        <v>35</v>
      </c>
      <c r="C985" s="16" t="s">
        <v>173</v>
      </c>
      <c r="D985" s="13" t="s">
        <v>21859</v>
      </c>
      <c r="E985" s="16" t="s">
        <v>13792</v>
      </c>
      <c r="F985" s="13" t="s">
        <v>20340</v>
      </c>
      <c r="G985" s="14" t="n">
        <f aca="false">COUNTIFS(カード一覧!$G$2:$G$3170,"*医学各論 "&amp;D985&amp;"（*",カード一覧!$N$2:$N$3170,"&lt;&gt;retired")</f>
        <v>2</v>
      </c>
      <c r="H985" s="14" t="str">
        <f aca="false">IF(G985&gt;0,"あり","なし")</f>
        <v>あり</v>
      </c>
    </row>
    <row r="986" customFormat="false" ht="15" hidden="false" customHeight="false" outlineLevel="0" collapsed="false">
      <c r="A986" s="13" t="s">
        <v>34</v>
      </c>
      <c r="B986" s="16" t="s">
        <v>35</v>
      </c>
      <c r="C986" s="16" t="s">
        <v>173</v>
      </c>
      <c r="D986" s="13" t="s">
        <v>21860</v>
      </c>
      <c r="E986" s="15" t="s">
        <v>13808</v>
      </c>
      <c r="F986" s="13" t="s">
        <v>20334</v>
      </c>
      <c r="G986" s="14" t="n">
        <f aca="false">COUNTIFS(カード一覧!$G$2:$G$3170,"*医学各論 "&amp;D986&amp;"（*",カード一覧!$N$2:$N$3170,"&lt;&gt;retired")</f>
        <v>6</v>
      </c>
      <c r="H986" s="14" t="str">
        <f aca="false">IF(G986&gt;0,"あり","なし")</f>
        <v>あり</v>
      </c>
    </row>
    <row r="987" customFormat="false" ht="15" hidden="false" customHeight="false" outlineLevel="0" collapsed="false">
      <c r="A987" s="13" t="s">
        <v>34</v>
      </c>
      <c r="B987" s="16" t="s">
        <v>35</v>
      </c>
      <c r="C987" s="16" t="s">
        <v>173</v>
      </c>
      <c r="D987" s="13" t="s">
        <v>21861</v>
      </c>
      <c r="E987" s="15" t="s">
        <v>13843</v>
      </c>
      <c r="F987" s="13" t="s">
        <v>20334</v>
      </c>
      <c r="G987" s="14" t="n">
        <f aca="false">COUNTIFS(カード一覧!$G$2:$G$3170,"*医学各論 "&amp;D987&amp;"（*",カード一覧!$N$2:$N$3170,"&lt;&gt;retired")</f>
        <v>3</v>
      </c>
      <c r="H987" s="14" t="str">
        <f aca="false">IF(G987&gt;0,"あり","なし")</f>
        <v>あり</v>
      </c>
    </row>
    <row r="988" customFormat="false" ht="15" hidden="false" customHeight="false" outlineLevel="0" collapsed="false">
      <c r="A988" s="13" t="s">
        <v>34</v>
      </c>
      <c r="B988" s="16" t="s">
        <v>35</v>
      </c>
      <c r="C988" s="16" t="s">
        <v>173</v>
      </c>
      <c r="D988" s="13" t="s">
        <v>21862</v>
      </c>
      <c r="E988" s="16" t="s">
        <v>13866</v>
      </c>
      <c r="F988" s="13" t="s">
        <v>20340</v>
      </c>
      <c r="G988" s="14" t="n">
        <f aca="false">COUNTIFS(カード一覧!$G$2:$G$3170,"*医学各論 "&amp;D988&amp;"（*",カード一覧!$N$2:$N$3170,"&lt;&gt;retired")</f>
        <v>1</v>
      </c>
      <c r="H988" s="14" t="str">
        <f aca="false">IF(G988&gt;0,"あり","なし")</f>
        <v>あり</v>
      </c>
    </row>
    <row r="989" customFormat="false" ht="15" hidden="false" customHeight="false" outlineLevel="0" collapsed="false">
      <c r="A989" s="13" t="s">
        <v>34</v>
      </c>
      <c r="B989" s="16" t="s">
        <v>35</v>
      </c>
      <c r="C989" s="16" t="s">
        <v>173</v>
      </c>
      <c r="D989" s="13" t="s">
        <v>21863</v>
      </c>
      <c r="E989" s="16" t="s">
        <v>13875</v>
      </c>
      <c r="F989" s="13" t="s">
        <v>20340</v>
      </c>
      <c r="G989" s="14" t="n">
        <f aca="false">COUNTIFS(カード一覧!$G$2:$G$3170,"*医学各論 "&amp;D989&amp;"（*",カード一覧!$N$2:$N$3170,"&lt;&gt;retired")</f>
        <v>1</v>
      </c>
      <c r="H989" s="14" t="str">
        <f aca="false">IF(G989&gt;0,"あり","なし")</f>
        <v>あり</v>
      </c>
    </row>
    <row r="990" customFormat="false" ht="15" hidden="false" customHeight="false" outlineLevel="0" collapsed="false">
      <c r="A990" s="13" t="s">
        <v>34</v>
      </c>
      <c r="B990" s="16" t="s">
        <v>35</v>
      </c>
      <c r="C990" s="16" t="s">
        <v>173</v>
      </c>
      <c r="D990" s="13" t="s">
        <v>21864</v>
      </c>
      <c r="E990" s="16" t="s">
        <v>13884</v>
      </c>
      <c r="F990" s="13" t="s">
        <v>20340</v>
      </c>
      <c r="G990" s="14" t="n">
        <f aca="false">COUNTIFS(カード一覧!$G$2:$G$3170,"*医学各論 "&amp;D990&amp;"（*",カード一覧!$N$2:$N$3170,"&lt;&gt;retired")</f>
        <v>2</v>
      </c>
      <c r="H990" s="14" t="str">
        <f aca="false">IF(G990&gt;0,"あり","なし")</f>
        <v>あり</v>
      </c>
    </row>
    <row r="991" customFormat="false" ht="15" hidden="false" customHeight="false" outlineLevel="0" collapsed="false">
      <c r="A991" s="13" t="s">
        <v>34</v>
      </c>
      <c r="B991" s="16" t="s">
        <v>35</v>
      </c>
      <c r="C991" s="16" t="s">
        <v>173</v>
      </c>
      <c r="D991" s="13" t="s">
        <v>21865</v>
      </c>
      <c r="E991" s="15" t="s">
        <v>13900</v>
      </c>
      <c r="F991" s="13" t="s">
        <v>20340</v>
      </c>
      <c r="G991" s="14" t="n">
        <f aca="false">COUNTIFS(カード一覧!$G$2:$G$3170,"*医学各論 "&amp;D991&amp;"（*",カード一覧!$N$2:$N$3170,"&lt;&gt;retired")</f>
        <v>1</v>
      </c>
      <c r="H991" s="14" t="str">
        <f aca="false">IF(G991&gt;0,"あり","なし")</f>
        <v>あり</v>
      </c>
    </row>
    <row r="992" customFormat="false" ht="15" hidden="false" customHeight="false" outlineLevel="0" collapsed="false">
      <c r="A992" s="13" t="s">
        <v>34</v>
      </c>
      <c r="B992" s="16" t="s">
        <v>35</v>
      </c>
      <c r="C992" s="16" t="s">
        <v>173</v>
      </c>
      <c r="D992" s="13" t="s">
        <v>21866</v>
      </c>
      <c r="E992" s="16" t="s">
        <v>13910</v>
      </c>
      <c r="F992" s="13" t="s">
        <v>20340</v>
      </c>
      <c r="G992" s="14" t="n">
        <f aca="false">COUNTIFS(カード一覧!$G$2:$G$3170,"*医学各論 "&amp;D992&amp;"（*",カード一覧!$N$2:$N$3170,"&lt;&gt;retired")</f>
        <v>2</v>
      </c>
      <c r="H992" s="14" t="str">
        <f aca="false">IF(G992&gt;0,"あり","なし")</f>
        <v>あり</v>
      </c>
    </row>
    <row r="993" customFormat="false" ht="15" hidden="false" customHeight="false" outlineLevel="0" collapsed="false">
      <c r="A993" s="13" t="s">
        <v>34</v>
      </c>
      <c r="B993" s="16" t="s">
        <v>35</v>
      </c>
      <c r="C993" s="16" t="s">
        <v>173</v>
      </c>
      <c r="D993" s="13" t="s">
        <v>21867</v>
      </c>
      <c r="E993" s="16" t="s">
        <v>13926</v>
      </c>
      <c r="F993" s="13" t="s">
        <v>20340</v>
      </c>
      <c r="G993" s="14" t="n">
        <f aca="false">COUNTIFS(カード一覧!$G$2:$G$3170,"*医学各論 "&amp;D993&amp;"（*",カード一覧!$N$2:$N$3170,"&lt;&gt;retired")</f>
        <v>1</v>
      </c>
      <c r="H993" s="14" t="str">
        <f aca="false">IF(G993&gt;0,"あり","なし")</f>
        <v>あり</v>
      </c>
    </row>
    <row r="994" customFormat="false" ht="15" hidden="false" customHeight="false" outlineLevel="0" collapsed="false">
      <c r="A994" s="13" t="s">
        <v>34</v>
      </c>
      <c r="B994" s="16" t="s">
        <v>35</v>
      </c>
      <c r="C994" s="16" t="s">
        <v>173</v>
      </c>
      <c r="D994" s="13" t="s">
        <v>21868</v>
      </c>
      <c r="E994" s="16" t="s">
        <v>13935</v>
      </c>
      <c r="F994" s="13" t="s">
        <v>20340</v>
      </c>
      <c r="G994" s="14" t="n">
        <f aca="false">COUNTIFS(カード一覧!$G$2:$G$3170,"*医学各論 "&amp;D994&amp;"（*",カード一覧!$N$2:$N$3170,"&lt;&gt;retired")</f>
        <v>1</v>
      </c>
      <c r="H994" s="14" t="str">
        <f aca="false">IF(G994&gt;0,"あり","なし")</f>
        <v>あり</v>
      </c>
    </row>
    <row r="995" customFormat="false" ht="15" hidden="false" customHeight="false" outlineLevel="0" collapsed="false">
      <c r="A995" s="13" t="s">
        <v>34</v>
      </c>
      <c r="B995" s="16" t="s">
        <v>35</v>
      </c>
      <c r="C995" s="16" t="s">
        <v>173</v>
      </c>
      <c r="D995" s="13" t="s">
        <v>21869</v>
      </c>
      <c r="E995" s="16" t="s">
        <v>13944</v>
      </c>
      <c r="F995" s="13" t="s">
        <v>20334</v>
      </c>
      <c r="G995" s="14" t="n">
        <f aca="false">COUNTIFS(カード一覧!$G$2:$G$3170,"*医学各論 "&amp;D995&amp;"（*",カード一覧!$N$2:$N$3170,"&lt;&gt;retired")</f>
        <v>3</v>
      </c>
      <c r="H995" s="14" t="str">
        <f aca="false">IF(G995&gt;0,"あり","なし")</f>
        <v>あり</v>
      </c>
    </row>
    <row r="996" customFormat="false" ht="15" hidden="false" customHeight="false" outlineLevel="0" collapsed="false">
      <c r="A996" s="13" t="s">
        <v>34</v>
      </c>
      <c r="B996" s="16" t="s">
        <v>35</v>
      </c>
      <c r="C996" s="16" t="s">
        <v>173</v>
      </c>
      <c r="D996" s="13" t="s">
        <v>21870</v>
      </c>
      <c r="E996" s="15" t="s">
        <v>13969</v>
      </c>
      <c r="F996" s="13" t="s">
        <v>20340</v>
      </c>
      <c r="G996" s="14" t="n">
        <f aca="false">COUNTIFS(カード一覧!$G$2:$G$3170,"*医学各論 "&amp;D996&amp;"（*",カード一覧!$N$2:$N$3170,"&lt;&gt;retired")</f>
        <v>2</v>
      </c>
      <c r="H996" s="14" t="str">
        <f aca="false">IF(G996&gt;0,"あり","なし")</f>
        <v>あり</v>
      </c>
    </row>
    <row r="997" customFormat="false" ht="15" hidden="false" customHeight="false" outlineLevel="0" collapsed="false">
      <c r="A997" s="13" t="s">
        <v>34</v>
      </c>
      <c r="B997" s="16" t="s">
        <v>35</v>
      </c>
      <c r="C997" s="16" t="s">
        <v>173</v>
      </c>
      <c r="D997" s="13" t="s">
        <v>21871</v>
      </c>
      <c r="E997" s="16" t="s">
        <v>13982</v>
      </c>
      <c r="F997" s="13" t="s">
        <v>20340</v>
      </c>
      <c r="G997" s="14" t="n">
        <f aca="false">COUNTIFS(カード一覧!$G$2:$G$3170,"*医学各論 "&amp;D997&amp;"（*",カード一覧!$N$2:$N$3170,"&lt;&gt;retired")</f>
        <v>1</v>
      </c>
      <c r="H997" s="14" t="str">
        <f aca="false">IF(G997&gt;0,"あり","なし")</f>
        <v>あり</v>
      </c>
    </row>
    <row r="998" customFormat="false" ht="15" hidden="false" customHeight="false" outlineLevel="0" collapsed="false">
      <c r="A998" s="13" t="s">
        <v>34</v>
      </c>
      <c r="B998" s="16" t="s">
        <v>35</v>
      </c>
      <c r="C998" s="16" t="s">
        <v>173</v>
      </c>
      <c r="D998" s="13" t="s">
        <v>21872</v>
      </c>
      <c r="E998" s="16" t="s">
        <v>13991</v>
      </c>
      <c r="F998" s="13" t="s">
        <v>20363</v>
      </c>
      <c r="G998" s="14" t="n">
        <f aca="false">COUNTIFS(カード一覧!$G$2:$G$3170,"*医学各論 "&amp;D998&amp;"（*",カード一覧!$N$2:$N$3170,"&lt;&gt;retired")</f>
        <v>1</v>
      </c>
      <c r="H998" s="14" t="str">
        <f aca="false">IF(G998&gt;0,"あり","なし")</f>
        <v>あり</v>
      </c>
    </row>
    <row r="999" customFormat="false" ht="15" hidden="false" customHeight="false" outlineLevel="0" collapsed="false">
      <c r="A999" s="13" t="s">
        <v>34</v>
      </c>
      <c r="B999" s="16" t="s">
        <v>35</v>
      </c>
      <c r="C999" s="16" t="s">
        <v>173</v>
      </c>
      <c r="D999" s="13" t="s">
        <v>21873</v>
      </c>
      <c r="E999" s="16" t="s">
        <v>14000</v>
      </c>
      <c r="F999" s="13" t="s">
        <v>20340</v>
      </c>
      <c r="G999" s="14" t="n">
        <f aca="false">COUNTIFS(カード一覧!$G$2:$G$3170,"*医学各論 "&amp;D999&amp;"（*",カード一覧!$N$2:$N$3170,"&lt;&gt;retired")</f>
        <v>1</v>
      </c>
      <c r="H999" s="14" t="str">
        <f aca="false">IF(G999&gt;0,"あり","なし")</f>
        <v>あり</v>
      </c>
    </row>
    <row r="1000" customFormat="false" ht="15" hidden="false" customHeight="false" outlineLevel="0" collapsed="false">
      <c r="A1000" s="13" t="s">
        <v>34</v>
      </c>
      <c r="B1000" s="16" t="s">
        <v>35</v>
      </c>
      <c r="C1000" s="16" t="s">
        <v>173</v>
      </c>
      <c r="D1000" s="13" t="s">
        <v>21874</v>
      </c>
      <c r="E1000" s="16" t="s">
        <v>14008</v>
      </c>
      <c r="F1000" s="13" t="s">
        <v>20340</v>
      </c>
      <c r="G1000" s="14" t="n">
        <f aca="false">COUNTIFS(カード一覧!$G$2:$G$3170,"*医学各論 "&amp;D1000&amp;"（*",カード一覧!$N$2:$N$3170,"&lt;&gt;retired")</f>
        <v>1</v>
      </c>
      <c r="H1000" s="14" t="str">
        <f aca="false">IF(G1000&gt;0,"あり","なし")</f>
        <v>あり</v>
      </c>
    </row>
    <row r="1001" customFormat="false" ht="15" hidden="false" customHeight="false" outlineLevel="0" collapsed="false">
      <c r="A1001" s="13" t="s">
        <v>34</v>
      </c>
      <c r="B1001" s="16" t="s">
        <v>35</v>
      </c>
      <c r="C1001" s="16" t="s">
        <v>173</v>
      </c>
      <c r="D1001" s="13" t="s">
        <v>21875</v>
      </c>
      <c r="E1001" s="16" t="s">
        <v>14018</v>
      </c>
      <c r="F1001" s="13" t="s">
        <v>20363</v>
      </c>
      <c r="G1001" s="14" t="n">
        <f aca="false">COUNTIFS(カード一覧!$G$2:$G$3170,"*医学各論 "&amp;D1001&amp;"（*",カード一覧!$N$2:$N$3170,"&lt;&gt;retired")</f>
        <v>1</v>
      </c>
      <c r="H1001" s="14" t="str">
        <f aca="false">IF(G1001&gt;0,"あり","なし")</f>
        <v>あり</v>
      </c>
    </row>
    <row r="1002" customFormat="false" ht="15" hidden="false" customHeight="false" outlineLevel="0" collapsed="false">
      <c r="A1002" s="13" t="s">
        <v>34</v>
      </c>
      <c r="B1002" s="16" t="s">
        <v>35</v>
      </c>
      <c r="C1002" s="16" t="s">
        <v>173</v>
      </c>
      <c r="D1002" s="13" t="s">
        <v>21876</v>
      </c>
      <c r="E1002" s="16" t="s">
        <v>21877</v>
      </c>
      <c r="F1002" s="13" t="s">
        <v>20334</v>
      </c>
      <c r="G1002" s="14" t="n">
        <f aca="false">COUNTIFS(カード一覧!$G$2:$G$3170,"*医学各論 "&amp;D1002&amp;"（*",カード一覧!$N$2:$N$3170,"&lt;&gt;retired")</f>
        <v>5</v>
      </c>
      <c r="H1002" s="14" t="str">
        <f aca="false">IF(G1002&gt;0,"あり","なし")</f>
        <v>あり</v>
      </c>
    </row>
    <row r="1003" customFormat="false" ht="15" hidden="false" customHeight="false" outlineLevel="0" collapsed="false">
      <c r="A1003" s="13" t="s">
        <v>34</v>
      </c>
      <c r="B1003" s="16" t="s">
        <v>35</v>
      </c>
      <c r="C1003" s="16" t="s">
        <v>173</v>
      </c>
      <c r="D1003" s="13" t="s">
        <v>21878</v>
      </c>
      <c r="E1003" s="16" t="s">
        <v>14062</v>
      </c>
      <c r="F1003" s="13" t="s">
        <v>20340</v>
      </c>
      <c r="G1003" s="14" t="n">
        <f aca="false">COUNTIFS(カード一覧!$G$2:$G$3170,"*医学各論 "&amp;D1003&amp;"（*",カード一覧!$N$2:$N$3170,"&lt;&gt;retired")</f>
        <v>1</v>
      </c>
      <c r="H1003" s="14" t="str">
        <f aca="false">IF(G1003&gt;0,"あり","なし")</f>
        <v>あり</v>
      </c>
    </row>
    <row r="1004" customFormat="false" ht="15" hidden="false" customHeight="false" outlineLevel="0" collapsed="false">
      <c r="A1004" s="13" t="s">
        <v>34</v>
      </c>
      <c r="B1004" s="16" t="s">
        <v>35</v>
      </c>
      <c r="C1004" s="16" t="s">
        <v>173</v>
      </c>
      <c r="D1004" s="13" t="s">
        <v>21879</v>
      </c>
      <c r="E1004" s="16" t="s">
        <v>14069</v>
      </c>
      <c r="F1004" s="13" t="s">
        <v>20340</v>
      </c>
      <c r="G1004" s="14" t="n">
        <f aca="false">COUNTIFS(カード一覧!$G$2:$G$3170,"*医学各論 "&amp;D1004&amp;"（*",カード一覧!$N$2:$N$3170,"&lt;&gt;retired")</f>
        <v>2</v>
      </c>
      <c r="H1004" s="14" t="str">
        <f aca="false">IF(G1004&gt;0,"あり","なし")</f>
        <v>あり</v>
      </c>
    </row>
    <row r="1005" customFormat="false" ht="15" hidden="false" customHeight="false" outlineLevel="0" collapsed="false">
      <c r="A1005" s="13" t="s">
        <v>34</v>
      </c>
      <c r="B1005" s="16" t="s">
        <v>35</v>
      </c>
      <c r="C1005" s="16" t="s">
        <v>173</v>
      </c>
      <c r="D1005" s="13" t="s">
        <v>21880</v>
      </c>
      <c r="E1005" s="16" t="s">
        <v>14084</v>
      </c>
      <c r="F1005" s="13" t="s">
        <v>20340</v>
      </c>
      <c r="G1005" s="14" t="n">
        <f aca="false">COUNTIFS(カード一覧!$G$2:$G$3170,"*医学各論 "&amp;D1005&amp;"（*",カード一覧!$N$2:$N$3170,"&lt;&gt;retired")</f>
        <v>2</v>
      </c>
      <c r="H1005" s="14" t="str">
        <f aca="false">IF(G1005&gt;0,"あり","なし")</f>
        <v>あり</v>
      </c>
    </row>
    <row r="1006" customFormat="false" ht="15" hidden="false" customHeight="false" outlineLevel="0" collapsed="false">
      <c r="A1006" s="13" t="s">
        <v>34</v>
      </c>
      <c r="B1006" s="16" t="s">
        <v>35</v>
      </c>
      <c r="C1006" s="16" t="s">
        <v>173</v>
      </c>
      <c r="D1006" s="13" t="s">
        <v>21881</v>
      </c>
      <c r="E1006" s="16" t="s">
        <v>21882</v>
      </c>
      <c r="F1006" s="13" t="s">
        <v>20334</v>
      </c>
      <c r="G1006" s="14" t="n">
        <f aca="false">COUNTIFS(カード一覧!$G$2:$G$3170,"*医学各論 "&amp;D1006&amp;"（*",カード一覧!$N$2:$N$3170,"&lt;&gt;retired")</f>
        <v>1</v>
      </c>
      <c r="H1006" s="14" t="str">
        <f aca="false">IF(G1006&gt;0,"あり","なし")</f>
        <v>あり</v>
      </c>
    </row>
    <row r="1007" customFormat="false" ht="15" hidden="false" customHeight="false" outlineLevel="0" collapsed="false">
      <c r="A1007" s="13" t="s">
        <v>34</v>
      </c>
      <c r="B1007" s="16" t="s">
        <v>35</v>
      </c>
      <c r="C1007" s="16" t="s">
        <v>173</v>
      </c>
      <c r="D1007" s="13" t="s">
        <v>21883</v>
      </c>
      <c r="E1007" s="16" t="s">
        <v>14105</v>
      </c>
      <c r="F1007" s="13" t="s">
        <v>20334</v>
      </c>
      <c r="G1007" s="14" t="n">
        <f aca="false">COUNTIFS(カード一覧!$G$2:$G$3170,"*医学各論 "&amp;D1007&amp;"（*",カード一覧!$N$2:$N$3170,"&lt;&gt;retired")</f>
        <v>1</v>
      </c>
      <c r="H1007" s="14" t="str">
        <f aca="false">IF(G1007&gt;0,"あり","なし")</f>
        <v>あり</v>
      </c>
    </row>
    <row r="1008" customFormat="false" ht="15" hidden="false" customHeight="false" outlineLevel="0" collapsed="false">
      <c r="A1008" s="13" t="s">
        <v>34</v>
      </c>
      <c r="B1008" s="16" t="s">
        <v>35</v>
      </c>
      <c r="C1008" s="16" t="s">
        <v>173</v>
      </c>
      <c r="D1008" s="13" t="s">
        <v>21884</v>
      </c>
      <c r="E1008" s="16" t="s">
        <v>14115</v>
      </c>
      <c r="F1008" s="13" t="s">
        <v>20334</v>
      </c>
      <c r="G1008" s="14" t="n">
        <f aca="false">COUNTIFS(カード一覧!$G$2:$G$3170,"*医学各論 "&amp;D1008&amp;"（*",カード一覧!$N$2:$N$3170,"&lt;&gt;retired")</f>
        <v>1</v>
      </c>
      <c r="H1008" s="14" t="str">
        <f aca="false">IF(G1008&gt;0,"あり","なし")</f>
        <v>あり</v>
      </c>
    </row>
    <row r="1009" customFormat="false" ht="15" hidden="false" customHeight="false" outlineLevel="0" collapsed="false">
      <c r="A1009" s="13" t="s">
        <v>34</v>
      </c>
      <c r="B1009" s="16" t="s">
        <v>35</v>
      </c>
      <c r="C1009" s="16" t="s">
        <v>21885</v>
      </c>
      <c r="D1009" s="13" t="s">
        <v>21886</v>
      </c>
      <c r="E1009" s="16" t="s">
        <v>14397</v>
      </c>
      <c r="F1009" s="13" t="s">
        <v>20334</v>
      </c>
      <c r="G1009" s="14" t="n">
        <f aca="false">COUNTIFS(カード一覧!$G$2:$G$3170,"*医学各論 "&amp;D1009&amp;"（*",カード一覧!$N$2:$N$3170,"&lt;&gt;retired")</f>
        <v>3</v>
      </c>
      <c r="H1009" s="14" t="str">
        <f aca="false">IF(G1009&gt;0,"あり","なし")</f>
        <v>あり</v>
      </c>
    </row>
    <row r="1010" customFormat="false" ht="29.85" hidden="false" customHeight="false" outlineLevel="0" collapsed="false">
      <c r="A1010" s="13" t="s">
        <v>34</v>
      </c>
      <c r="B1010" s="16" t="s">
        <v>35</v>
      </c>
      <c r="C1010" s="16" t="s">
        <v>21885</v>
      </c>
      <c r="D1010" s="13" t="s">
        <v>21887</v>
      </c>
      <c r="E1010" s="15" t="s">
        <v>21888</v>
      </c>
      <c r="F1010" s="13" t="s">
        <v>20340</v>
      </c>
      <c r="G1010" s="14" t="n">
        <f aca="false">COUNTIFS(カード一覧!$G$2:$G$3170,"*医学各論 "&amp;D1010&amp;"（*",カード一覧!$N$2:$N$3170,"&lt;&gt;retired")</f>
        <v>5</v>
      </c>
      <c r="H1010" s="14" t="str">
        <f aca="false">IF(G1010&gt;0,"あり","なし")</f>
        <v>あり</v>
      </c>
    </row>
    <row r="1011" customFormat="false" ht="15" hidden="false" customHeight="false" outlineLevel="0" collapsed="false">
      <c r="A1011" s="13" t="s">
        <v>34</v>
      </c>
      <c r="B1011" s="16" t="s">
        <v>35</v>
      </c>
      <c r="C1011" s="16" t="s">
        <v>21885</v>
      </c>
      <c r="D1011" s="13" t="s">
        <v>21889</v>
      </c>
      <c r="E1011" s="16" t="s">
        <v>21890</v>
      </c>
      <c r="F1011" s="13" t="s">
        <v>20340</v>
      </c>
      <c r="G1011" s="14" t="n">
        <f aca="false">COUNTIFS(カード一覧!$G$2:$G$3170,"*医学各論 "&amp;D1011&amp;"（*",カード一覧!$N$2:$N$3170,"&lt;&gt;retired")</f>
        <v>1</v>
      </c>
      <c r="H1011" s="14" t="str">
        <f aca="false">IF(G1011&gt;0,"あり","なし")</f>
        <v>あり</v>
      </c>
    </row>
    <row r="1012" customFormat="false" ht="15" hidden="false" customHeight="false" outlineLevel="0" collapsed="false">
      <c r="A1012" s="13" t="s">
        <v>34</v>
      </c>
      <c r="B1012" s="16" t="s">
        <v>35</v>
      </c>
      <c r="C1012" s="16" t="s">
        <v>21885</v>
      </c>
      <c r="D1012" s="13" t="s">
        <v>21891</v>
      </c>
      <c r="E1012" s="16" t="s">
        <v>14460</v>
      </c>
      <c r="F1012" s="13" t="s">
        <v>20340</v>
      </c>
      <c r="G1012" s="14" t="n">
        <f aca="false">COUNTIFS(カード一覧!$G$2:$G$3170,"*医学各論 "&amp;D1012&amp;"（*",カード一覧!$N$2:$N$3170,"&lt;&gt;retired")</f>
        <v>1</v>
      </c>
      <c r="H1012" s="14" t="str">
        <f aca="false">IF(G1012&gt;0,"あり","なし")</f>
        <v>あり</v>
      </c>
    </row>
    <row r="1013" customFormat="false" ht="15" hidden="false" customHeight="false" outlineLevel="0" collapsed="false">
      <c r="A1013" s="13" t="s">
        <v>34</v>
      </c>
      <c r="B1013" s="16" t="s">
        <v>35</v>
      </c>
      <c r="C1013" s="16" t="s">
        <v>21885</v>
      </c>
      <c r="D1013" s="13" t="s">
        <v>21892</v>
      </c>
      <c r="E1013" s="16" t="s">
        <v>14469</v>
      </c>
      <c r="F1013" s="13" t="s">
        <v>20340</v>
      </c>
      <c r="G1013" s="14" t="n">
        <f aca="false">COUNTIFS(カード一覧!$G$2:$G$3170,"*医学各論 "&amp;D1013&amp;"（*",カード一覧!$N$2:$N$3170,"&lt;&gt;retired")</f>
        <v>1</v>
      </c>
      <c r="H1013" s="14" t="str">
        <f aca="false">IF(G1013&gt;0,"あり","なし")</f>
        <v>あり</v>
      </c>
    </row>
    <row r="1014" customFormat="false" ht="15" hidden="false" customHeight="false" outlineLevel="0" collapsed="false">
      <c r="A1014" s="13" t="s">
        <v>34</v>
      </c>
      <c r="B1014" s="16" t="s">
        <v>35</v>
      </c>
      <c r="C1014" s="16" t="s">
        <v>21885</v>
      </c>
      <c r="D1014" s="13" t="s">
        <v>21893</v>
      </c>
      <c r="E1014" s="16" t="s">
        <v>21894</v>
      </c>
      <c r="F1014" s="13" t="s">
        <v>20363</v>
      </c>
      <c r="G1014" s="14" t="n">
        <f aca="false">COUNTIFS(カード一覧!$G$2:$G$3170,"*医学各論 "&amp;D1014&amp;"（*",カード一覧!$N$2:$N$3170,"&lt;&gt;retired")</f>
        <v>2</v>
      </c>
      <c r="H1014" s="14" t="str">
        <f aca="false">IF(G1014&gt;0,"あり","なし")</f>
        <v>あり</v>
      </c>
    </row>
    <row r="1015" customFormat="false" ht="15" hidden="false" customHeight="false" outlineLevel="0" collapsed="false">
      <c r="A1015" s="13" t="s">
        <v>34</v>
      </c>
      <c r="B1015" s="16" t="s">
        <v>35</v>
      </c>
      <c r="C1015" s="16" t="s">
        <v>21885</v>
      </c>
      <c r="D1015" s="13" t="s">
        <v>21895</v>
      </c>
      <c r="E1015" s="16" t="s">
        <v>14491</v>
      </c>
      <c r="F1015" s="13" t="s">
        <v>20363</v>
      </c>
      <c r="G1015" s="14" t="n">
        <f aca="false">COUNTIFS(カード一覧!$G$2:$G$3170,"*医学各論 "&amp;D1015&amp;"（*",カード一覧!$N$2:$N$3170,"&lt;&gt;retired")</f>
        <v>2</v>
      </c>
      <c r="H1015" s="14" t="str">
        <f aca="false">IF(G1015&gt;0,"あり","なし")</f>
        <v>あり</v>
      </c>
    </row>
    <row r="1016" customFormat="false" ht="15" hidden="false" customHeight="false" outlineLevel="0" collapsed="false">
      <c r="A1016" s="13" t="s">
        <v>34</v>
      </c>
      <c r="B1016" s="16" t="s">
        <v>35</v>
      </c>
      <c r="C1016" s="16" t="s">
        <v>21885</v>
      </c>
      <c r="D1016" s="13" t="s">
        <v>21896</v>
      </c>
      <c r="E1016" s="16" t="s">
        <v>14507</v>
      </c>
      <c r="F1016" s="13" t="s">
        <v>20334</v>
      </c>
      <c r="G1016" s="14" t="n">
        <f aca="false">COUNTIFS(カード一覧!$G$2:$G$3170,"*医学各論 "&amp;D1016&amp;"（*",カード一覧!$N$2:$N$3170,"&lt;&gt;retired")</f>
        <v>3</v>
      </c>
      <c r="H1016" s="14" t="str">
        <f aca="false">IF(G1016&gt;0,"あり","なし")</f>
        <v>あり</v>
      </c>
    </row>
    <row r="1017" customFormat="false" ht="15" hidden="false" customHeight="false" outlineLevel="0" collapsed="false">
      <c r="A1017" s="13" t="s">
        <v>34</v>
      </c>
      <c r="B1017" s="16" t="s">
        <v>35</v>
      </c>
      <c r="C1017" s="16" t="s">
        <v>21885</v>
      </c>
      <c r="D1017" s="13" t="s">
        <v>21897</v>
      </c>
      <c r="E1017" s="16" t="s">
        <v>14531</v>
      </c>
      <c r="F1017" s="13" t="s">
        <v>20334</v>
      </c>
      <c r="G1017" s="14" t="n">
        <f aca="false">COUNTIFS(カード一覧!$G$2:$G$3170,"*医学各論 "&amp;D1017&amp;"（*",カード一覧!$N$2:$N$3170,"&lt;&gt;retired")</f>
        <v>1</v>
      </c>
      <c r="H1017" s="14" t="str">
        <f aca="false">IF(G1017&gt;0,"あり","なし")</f>
        <v>あり</v>
      </c>
    </row>
    <row r="1018" customFormat="false" ht="15" hidden="false" customHeight="false" outlineLevel="0" collapsed="false">
      <c r="A1018" s="13" t="s">
        <v>34</v>
      </c>
      <c r="B1018" s="16" t="s">
        <v>35</v>
      </c>
      <c r="C1018" s="16" t="s">
        <v>21885</v>
      </c>
      <c r="D1018" s="13" t="s">
        <v>21898</v>
      </c>
      <c r="E1018" s="16" t="s">
        <v>20884</v>
      </c>
      <c r="F1018" s="13" t="s">
        <v>20334</v>
      </c>
      <c r="G1018" s="14" t="n">
        <f aca="false">COUNTIFS(カード一覧!$G$2:$G$3170,"*医学各論 "&amp;D1018&amp;"（*",カード一覧!$N$2:$N$3170,"&lt;&gt;retired")</f>
        <v>1</v>
      </c>
      <c r="H1018" s="14" t="str">
        <f aca="false">IF(G1018&gt;0,"あり","なし")</f>
        <v>あり</v>
      </c>
    </row>
    <row r="1019" customFormat="false" ht="15" hidden="false" customHeight="false" outlineLevel="0" collapsed="false">
      <c r="A1019" s="13" t="s">
        <v>34</v>
      </c>
      <c r="B1019" s="16" t="s">
        <v>35</v>
      </c>
      <c r="C1019" s="16" t="s">
        <v>21885</v>
      </c>
      <c r="D1019" s="13" t="s">
        <v>21899</v>
      </c>
      <c r="E1019" s="16" t="s">
        <v>14541</v>
      </c>
      <c r="F1019" s="13" t="s">
        <v>20334</v>
      </c>
      <c r="G1019" s="14" t="n">
        <f aca="false">COUNTIFS(カード一覧!$G$2:$G$3170,"*医学各論 "&amp;D1019&amp;"（*",カード一覧!$N$2:$N$3170,"&lt;&gt;retired")</f>
        <v>4</v>
      </c>
      <c r="H1019" s="14" t="str">
        <f aca="false">IF(G1019&gt;0,"あり","なし")</f>
        <v>あり</v>
      </c>
    </row>
    <row r="1020" customFormat="false" ht="15" hidden="false" customHeight="false" outlineLevel="0" collapsed="false">
      <c r="A1020" s="13" t="s">
        <v>34</v>
      </c>
      <c r="B1020" s="16" t="s">
        <v>35</v>
      </c>
      <c r="C1020" s="16" t="s">
        <v>21885</v>
      </c>
      <c r="D1020" s="13" t="s">
        <v>21900</v>
      </c>
      <c r="E1020" s="15" t="s">
        <v>14568</v>
      </c>
      <c r="F1020" s="13" t="s">
        <v>20363</v>
      </c>
      <c r="G1020" s="14" t="n">
        <f aca="false">COUNTIFS(カード一覧!$G$2:$G$3170,"*医学各論 "&amp;D1020&amp;"（*",カード一覧!$N$2:$N$3170,"&lt;&gt;retired")</f>
        <v>1</v>
      </c>
      <c r="H1020" s="14" t="str">
        <f aca="false">IF(G1020&gt;0,"あり","なし")</f>
        <v>あり</v>
      </c>
    </row>
    <row r="1021" customFormat="false" ht="15" hidden="false" customHeight="false" outlineLevel="0" collapsed="false">
      <c r="A1021" s="13" t="s">
        <v>34</v>
      </c>
      <c r="B1021" s="16" t="s">
        <v>35</v>
      </c>
      <c r="C1021" s="16" t="s">
        <v>21885</v>
      </c>
      <c r="D1021" s="13" t="s">
        <v>21901</v>
      </c>
      <c r="E1021" s="16" t="s">
        <v>14573</v>
      </c>
      <c r="F1021" s="13" t="s">
        <v>20334</v>
      </c>
      <c r="G1021" s="14" t="n">
        <f aca="false">COUNTIFS(カード一覧!$G$2:$G$3170,"*医学各論 "&amp;D1021&amp;"（*",カード一覧!$N$2:$N$3170,"&lt;&gt;retired")</f>
        <v>9</v>
      </c>
      <c r="H1021" s="14" t="str">
        <f aca="false">IF(G1021&gt;0,"あり","なし")</f>
        <v>あり</v>
      </c>
    </row>
    <row r="1022" customFormat="false" ht="15" hidden="false" customHeight="false" outlineLevel="0" collapsed="false">
      <c r="A1022" s="13" t="s">
        <v>34</v>
      </c>
      <c r="B1022" s="16" t="s">
        <v>35</v>
      </c>
      <c r="C1022" s="16" t="s">
        <v>21885</v>
      </c>
      <c r="D1022" s="13" t="s">
        <v>21902</v>
      </c>
      <c r="E1022" s="16" t="s">
        <v>19238</v>
      </c>
      <c r="F1022" s="13" t="s">
        <v>20334</v>
      </c>
      <c r="G1022" s="14" t="n">
        <f aca="false">COUNTIFS(カード一覧!$G$2:$G$3170,"*医学各論 "&amp;D1022&amp;"（*",カード一覧!$N$2:$N$3170,"&lt;&gt;retired")</f>
        <v>3</v>
      </c>
      <c r="H1022" s="14" t="str">
        <f aca="false">IF(G1022&gt;0,"あり","なし")</f>
        <v>あり</v>
      </c>
    </row>
    <row r="1023" customFormat="false" ht="15" hidden="false" customHeight="false" outlineLevel="0" collapsed="false">
      <c r="A1023" s="13" t="s">
        <v>34</v>
      </c>
      <c r="B1023" s="16" t="s">
        <v>35</v>
      </c>
      <c r="C1023" s="16" t="s">
        <v>21885</v>
      </c>
      <c r="D1023" s="13" t="s">
        <v>21903</v>
      </c>
      <c r="E1023" s="15" t="s">
        <v>14647</v>
      </c>
      <c r="F1023" s="13" t="s">
        <v>20340</v>
      </c>
      <c r="G1023" s="14" t="n">
        <f aca="false">COUNTIFS(カード一覧!$G$2:$G$3170,"*医学各論 "&amp;D1023&amp;"（*",カード一覧!$N$2:$N$3170,"&lt;&gt;retired")</f>
        <v>2</v>
      </c>
      <c r="H1023" s="14" t="str">
        <f aca="false">IF(G1023&gt;0,"あり","なし")</f>
        <v>あり</v>
      </c>
    </row>
    <row r="1024" customFormat="false" ht="15" hidden="false" customHeight="false" outlineLevel="0" collapsed="false">
      <c r="A1024" s="13" t="s">
        <v>34</v>
      </c>
      <c r="B1024" s="16" t="s">
        <v>35</v>
      </c>
      <c r="C1024" s="16" t="s">
        <v>21885</v>
      </c>
      <c r="D1024" s="13" t="s">
        <v>21904</v>
      </c>
      <c r="E1024" s="16" t="s">
        <v>4017</v>
      </c>
      <c r="F1024" s="13" t="s">
        <v>20340</v>
      </c>
      <c r="G1024" s="14" t="n">
        <f aca="false">COUNTIFS(カード一覧!$G$2:$G$3170,"*医学各論 "&amp;D1024&amp;"（*",カード一覧!$N$2:$N$3170,"&lt;&gt;retired")</f>
        <v>4</v>
      </c>
      <c r="H1024" s="14" t="str">
        <f aca="false">IF(G1024&gt;0,"あり","なし")</f>
        <v>あり</v>
      </c>
    </row>
    <row r="1025" customFormat="false" ht="15" hidden="false" customHeight="false" outlineLevel="0" collapsed="false">
      <c r="A1025" s="13" t="s">
        <v>34</v>
      </c>
      <c r="B1025" s="16" t="s">
        <v>35</v>
      </c>
      <c r="C1025" s="16" t="s">
        <v>21885</v>
      </c>
      <c r="D1025" s="13" t="s">
        <v>21905</v>
      </c>
      <c r="E1025" s="16" t="s">
        <v>14681</v>
      </c>
      <c r="F1025" s="13" t="s">
        <v>20340</v>
      </c>
      <c r="G1025" s="14" t="n">
        <f aca="false">COUNTIFS(カード一覧!$G$2:$G$3170,"*医学各論 "&amp;D1025&amp;"（*",カード一覧!$N$2:$N$3170,"&lt;&gt;retired")</f>
        <v>1</v>
      </c>
      <c r="H1025" s="14" t="str">
        <f aca="false">IF(G1025&gt;0,"あり","なし")</f>
        <v>あり</v>
      </c>
    </row>
    <row r="1026" customFormat="false" ht="15" hidden="false" customHeight="false" outlineLevel="0" collapsed="false">
      <c r="A1026" s="13" t="s">
        <v>34</v>
      </c>
      <c r="B1026" s="16" t="s">
        <v>35</v>
      </c>
      <c r="C1026" s="16" t="s">
        <v>21885</v>
      </c>
      <c r="D1026" s="13" t="s">
        <v>21906</v>
      </c>
      <c r="E1026" s="16" t="s">
        <v>14708</v>
      </c>
      <c r="F1026" s="13" t="s">
        <v>20340</v>
      </c>
      <c r="G1026" s="14" t="n">
        <f aca="false">COUNTIFS(カード一覧!$G$2:$G$3170,"*医学各論 "&amp;D1026&amp;"（*",カード一覧!$N$2:$N$3170,"&lt;&gt;retired")</f>
        <v>1</v>
      </c>
      <c r="H1026" s="14" t="str">
        <f aca="false">IF(G1026&gt;0,"あり","なし")</f>
        <v>あり</v>
      </c>
    </row>
    <row r="1027" customFormat="false" ht="15" hidden="false" customHeight="false" outlineLevel="0" collapsed="false">
      <c r="A1027" s="13" t="s">
        <v>34</v>
      </c>
      <c r="B1027" s="16" t="s">
        <v>35</v>
      </c>
      <c r="C1027" s="16" t="s">
        <v>21885</v>
      </c>
      <c r="D1027" s="13" t="s">
        <v>21907</v>
      </c>
      <c r="E1027" s="16" t="s">
        <v>14698</v>
      </c>
      <c r="F1027" s="13" t="s">
        <v>20340</v>
      </c>
      <c r="G1027" s="14" t="n">
        <f aca="false">COUNTIFS(カード一覧!$G$2:$G$3170,"*医学各論 "&amp;D1027&amp;"（*",カード一覧!$N$2:$N$3170,"&lt;&gt;retired")</f>
        <v>1</v>
      </c>
      <c r="H1027" s="14" t="str">
        <f aca="false">IF(G1027&gt;0,"あり","なし")</f>
        <v>あり</v>
      </c>
    </row>
    <row r="1028" customFormat="false" ht="15" hidden="false" customHeight="false" outlineLevel="0" collapsed="false">
      <c r="A1028" s="13" t="s">
        <v>34</v>
      </c>
      <c r="B1028" s="16" t="s">
        <v>35</v>
      </c>
      <c r="C1028" s="16" t="s">
        <v>21908</v>
      </c>
      <c r="D1028" s="13" t="s">
        <v>21909</v>
      </c>
      <c r="E1028" s="16" t="s">
        <v>21910</v>
      </c>
      <c r="F1028" s="13" t="s">
        <v>20334</v>
      </c>
      <c r="G1028" s="14" t="n">
        <f aca="false">COUNTIFS(カード一覧!$G$2:$G$3170,"*医学各論 "&amp;D1028&amp;"（*",カード一覧!$N$2:$N$3170,"&lt;&gt;retired")</f>
        <v>5</v>
      </c>
      <c r="H1028" s="14" t="str">
        <f aca="false">IF(G1028&gt;0,"あり","なし")</f>
        <v>あり</v>
      </c>
    </row>
    <row r="1029" customFormat="false" ht="15" hidden="false" customHeight="false" outlineLevel="0" collapsed="false">
      <c r="A1029" s="13" t="s">
        <v>34</v>
      </c>
      <c r="B1029" s="16" t="s">
        <v>35</v>
      </c>
      <c r="C1029" s="16" t="s">
        <v>21908</v>
      </c>
      <c r="D1029" s="13" t="s">
        <v>21911</v>
      </c>
      <c r="E1029" s="16" t="s">
        <v>21912</v>
      </c>
      <c r="F1029" s="13" t="s">
        <v>20334</v>
      </c>
      <c r="G1029" s="14" t="n">
        <f aca="false">COUNTIFS(カード一覧!$G$2:$G$3170,"*医学各論 "&amp;D1029&amp;"（*",カード一覧!$N$2:$N$3170,"&lt;&gt;retired")</f>
        <v>3</v>
      </c>
      <c r="H1029" s="14" t="str">
        <f aca="false">IF(G1029&gt;0,"あり","なし")</f>
        <v>あり</v>
      </c>
    </row>
    <row r="1030" customFormat="false" ht="15" hidden="false" customHeight="false" outlineLevel="0" collapsed="false">
      <c r="A1030" s="13" t="s">
        <v>34</v>
      </c>
      <c r="B1030" s="16" t="s">
        <v>35</v>
      </c>
      <c r="C1030" s="16" t="s">
        <v>21908</v>
      </c>
      <c r="D1030" s="13" t="s">
        <v>21913</v>
      </c>
      <c r="E1030" s="16" t="s">
        <v>21914</v>
      </c>
      <c r="F1030" s="13" t="s">
        <v>20334</v>
      </c>
      <c r="G1030" s="14" t="n">
        <f aca="false">COUNTIFS(カード一覧!$G$2:$G$3170,"*医学各論 "&amp;D1030&amp;"（*",カード一覧!$N$2:$N$3170,"&lt;&gt;retired")</f>
        <v>2</v>
      </c>
      <c r="H1030" s="14" t="str">
        <f aca="false">IF(G1030&gt;0,"あり","なし")</f>
        <v>あり</v>
      </c>
    </row>
    <row r="1031" customFormat="false" ht="15" hidden="false" customHeight="false" outlineLevel="0" collapsed="false">
      <c r="A1031" s="13" t="s">
        <v>34</v>
      </c>
      <c r="B1031" s="16" t="s">
        <v>35</v>
      </c>
      <c r="C1031" s="16" t="s">
        <v>21908</v>
      </c>
      <c r="D1031" s="13" t="s">
        <v>21915</v>
      </c>
      <c r="E1031" s="16" t="s">
        <v>21916</v>
      </c>
      <c r="F1031" s="13" t="s">
        <v>20334</v>
      </c>
      <c r="G1031" s="14" t="n">
        <f aca="false">COUNTIFS(カード一覧!$G$2:$G$3170,"*医学各論 "&amp;D1031&amp;"（*",カード一覧!$N$2:$N$3170,"&lt;&gt;retired")</f>
        <v>2</v>
      </c>
      <c r="H1031" s="14" t="str">
        <f aca="false">IF(G1031&gt;0,"あり","なし")</f>
        <v>あり</v>
      </c>
    </row>
    <row r="1032" customFormat="false" ht="15" hidden="false" customHeight="false" outlineLevel="0" collapsed="false">
      <c r="A1032" s="13" t="s">
        <v>34</v>
      </c>
      <c r="B1032" s="16" t="s">
        <v>35</v>
      </c>
      <c r="C1032" s="16" t="s">
        <v>21908</v>
      </c>
      <c r="D1032" s="13" t="s">
        <v>21917</v>
      </c>
      <c r="E1032" s="16" t="s">
        <v>14294</v>
      </c>
      <c r="F1032" s="13" t="s">
        <v>20334</v>
      </c>
      <c r="G1032" s="14" t="n">
        <f aca="false">COUNTIFS(カード一覧!$G$2:$G$3170,"*医学各論 "&amp;D1032&amp;"（*",カード一覧!$N$2:$N$3170,"&lt;&gt;retired")</f>
        <v>10</v>
      </c>
      <c r="H1032" s="14" t="str">
        <f aca="false">IF(G1032&gt;0,"あり","なし")</f>
        <v>あり</v>
      </c>
    </row>
    <row r="1033" customFormat="false" ht="15" hidden="false" customHeight="false" outlineLevel="0" collapsed="false">
      <c r="A1033" s="13" t="s">
        <v>34</v>
      </c>
      <c r="B1033" s="16" t="s">
        <v>35</v>
      </c>
      <c r="C1033" s="16" t="s">
        <v>21908</v>
      </c>
      <c r="D1033" s="13" t="s">
        <v>21918</v>
      </c>
      <c r="E1033" s="16" t="s">
        <v>14347</v>
      </c>
      <c r="F1033" s="13" t="s">
        <v>20334</v>
      </c>
      <c r="G1033" s="14" t="n">
        <f aca="false">COUNTIFS(カード一覧!$G$2:$G$3170,"*医学各論 "&amp;D1033&amp;"（*",カード一覧!$N$2:$N$3170,"&lt;&gt;retired")</f>
        <v>2</v>
      </c>
      <c r="H1033" s="14" t="str">
        <f aca="false">IF(G1033&gt;0,"あり","なし")</f>
        <v>あり</v>
      </c>
    </row>
    <row r="1034" customFormat="false" ht="15" hidden="false" customHeight="false" outlineLevel="0" collapsed="false">
      <c r="A1034" s="13" t="s">
        <v>34</v>
      </c>
      <c r="B1034" s="16" t="s">
        <v>35</v>
      </c>
      <c r="C1034" s="16" t="s">
        <v>21908</v>
      </c>
      <c r="D1034" s="13" t="s">
        <v>21919</v>
      </c>
      <c r="E1034" s="16" t="s">
        <v>14360</v>
      </c>
      <c r="F1034" s="13" t="s">
        <v>20334</v>
      </c>
      <c r="G1034" s="14" t="n">
        <f aca="false">COUNTIFS(カード一覧!$G$2:$G$3170,"*医学各論 "&amp;D1034&amp;"（*",カード一覧!$N$2:$N$3170,"&lt;&gt;retired")</f>
        <v>4</v>
      </c>
      <c r="H1034" s="14" t="str">
        <f aca="false">IF(G1034&gt;0,"あり","なし")</f>
        <v>あり</v>
      </c>
    </row>
    <row r="1035" customFormat="false" ht="15" hidden="false" customHeight="false" outlineLevel="0" collapsed="false">
      <c r="A1035" s="13" t="s">
        <v>34</v>
      </c>
      <c r="B1035" s="16" t="s">
        <v>35</v>
      </c>
      <c r="C1035" s="16" t="s">
        <v>21908</v>
      </c>
      <c r="D1035" s="13" t="s">
        <v>21920</v>
      </c>
      <c r="E1035" s="16" t="s">
        <v>21921</v>
      </c>
      <c r="F1035" s="13" t="s">
        <v>20334</v>
      </c>
      <c r="G1035" s="14" t="n">
        <f aca="false">COUNTIFS(カード一覧!$G$2:$G$3170,"*医学各論 "&amp;D1035&amp;"（*",カード一覧!$N$2:$N$3170,"&lt;&gt;retired")</f>
        <v>4</v>
      </c>
      <c r="H1035" s="14" t="str">
        <f aca="false">IF(G1035&gt;0,"あり","なし")</f>
        <v>あり</v>
      </c>
    </row>
    <row r="1036" customFormat="false" ht="15" hidden="false" customHeight="false" outlineLevel="0" collapsed="false">
      <c r="A1036" s="13" t="s">
        <v>34</v>
      </c>
      <c r="B1036" s="16" t="s">
        <v>35</v>
      </c>
      <c r="C1036" s="16" t="s">
        <v>21922</v>
      </c>
      <c r="D1036" s="13" t="s">
        <v>21923</v>
      </c>
      <c r="E1036" s="16" t="s">
        <v>14752</v>
      </c>
      <c r="F1036" s="13" t="s">
        <v>20334</v>
      </c>
      <c r="G1036" s="14" t="n">
        <f aca="false">COUNTIFS(カード一覧!$G$2:$G$3170,"*医学各論 "&amp;D1036&amp;"（*",カード一覧!$N$2:$N$3170,"&lt;&gt;retired")</f>
        <v>3</v>
      </c>
      <c r="H1036" s="14" t="str">
        <f aca="false">IF(G1036&gt;0,"あり","なし")</f>
        <v>あり</v>
      </c>
    </row>
    <row r="1037" customFormat="false" ht="15" hidden="false" customHeight="false" outlineLevel="0" collapsed="false">
      <c r="A1037" s="13" t="s">
        <v>34</v>
      </c>
      <c r="B1037" s="16" t="s">
        <v>35</v>
      </c>
      <c r="C1037" s="16" t="s">
        <v>21922</v>
      </c>
      <c r="D1037" s="13" t="s">
        <v>21924</v>
      </c>
      <c r="E1037" s="16" t="s">
        <v>14772</v>
      </c>
      <c r="F1037" s="13" t="s">
        <v>20334</v>
      </c>
      <c r="G1037" s="14" t="n">
        <f aca="false">COUNTIFS(カード一覧!$G$2:$G$3170,"*医学各論 "&amp;D1037&amp;"（*",カード一覧!$N$2:$N$3170,"&lt;&gt;retired")</f>
        <v>1</v>
      </c>
      <c r="H1037" s="14" t="str">
        <f aca="false">IF(G1037&gt;0,"あり","なし")</f>
        <v>あり</v>
      </c>
    </row>
    <row r="1038" customFormat="false" ht="15" hidden="false" customHeight="false" outlineLevel="0" collapsed="false">
      <c r="A1038" s="13" t="s">
        <v>34</v>
      </c>
      <c r="B1038" s="16" t="s">
        <v>35</v>
      </c>
      <c r="C1038" s="16" t="s">
        <v>21922</v>
      </c>
      <c r="D1038" s="13" t="s">
        <v>21925</v>
      </c>
      <c r="E1038" s="16" t="s">
        <v>21926</v>
      </c>
      <c r="F1038" s="13" t="s">
        <v>20334</v>
      </c>
      <c r="G1038" s="14" t="n">
        <f aca="false">COUNTIFS(カード一覧!$G$2:$G$3170,"*医学各論 "&amp;D1038&amp;"（*",カード一覧!$N$2:$N$3170,"&lt;&gt;retired")</f>
        <v>3</v>
      </c>
      <c r="H1038" s="14" t="str">
        <f aca="false">IF(G1038&gt;0,"あり","なし")</f>
        <v>あり</v>
      </c>
    </row>
    <row r="1039" customFormat="false" ht="15" hidden="false" customHeight="false" outlineLevel="0" collapsed="false">
      <c r="A1039" s="13" t="s">
        <v>34</v>
      </c>
      <c r="B1039" s="16" t="s">
        <v>35</v>
      </c>
      <c r="C1039" s="16" t="s">
        <v>21922</v>
      </c>
      <c r="D1039" s="13" t="s">
        <v>21927</v>
      </c>
      <c r="E1039" s="16" t="s">
        <v>14802</v>
      </c>
      <c r="F1039" s="13" t="s">
        <v>20334</v>
      </c>
      <c r="G1039" s="14" t="n">
        <f aca="false">COUNTIFS(カード一覧!$G$2:$G$3170,"*医学各論 "&amp;D1039&amp;"（*",カード一覧!$N$2:$N$3170,"&lt;&gt;retired")</f>
        <v>3</v>
      </c>
      <c r="H1039" s="14" t="str">
        <f aca="false">IF(G1039&gt;0,"あり","なし")</f>
        <v>あり</v>
      </c>
    </row>
    <row r="1040" customFormat="false" ht="15" hidden="false" customHeight="false" outlineLevel="0" collapsed="false">
      <c r="A1040" s="13" t="s">
        <v>34</v>
      </c>
      <c r="B1040" s="16" t="s">
        <v>35</v>
      </c>
      <c r="C1040" s="16" t="s">
        <v>21922</v>
      </c>
      <c r="D1040" s="13" t="s">
        <v>21928</v>
      </c>
      <c r="E1040" s="16" t="s">
        <v>14826</v>
      </c>
      <c r="F1040" s="13" t="s">
        <v>20334</v>
      </c>
      <c r="G1040" s="14" t="n">
        <f aca="false">COUNTIFS(カード一覧!$G$2:$G$3170,"*医学各論 "&amp;D1040&amp;"（*",カード一覧!$N$2:$N$3170,"&lt;&gt;retired")</f>
        <v>3</v>
      </c>
      <c r="H1040" s="14" t="str">
        <f aca="false">IF(G1040&gt;0,"あり","なし")</f>
        <v>あり</v>
      </c>
    </row>
    <row r="1041" customFormat="false" ht="15" hidden="false" customHeight="false" outlineLevel="0" collapsed="false">
      <c r="A1041" s="13" t="s">
        <v>34</v>
      </c>
      <c r="B1041" s="16" t="s">
        <v>35</v>
      </c>
      <c r="C1041" s="16" t="s">
        <v>21922</v>
      </c>
      <c r="D1041" s="13" t="s">
        <v>21929</v>
      </c>
      <c r="E1041" s="16" t="s">
        <v>14844</v>
      </c>
      <c r="F1041" s="13" t="s">
        <v>20340</v>
      </c>
      <c r="G1041" s="14" t="n">
        <f aca="false">COUNTIFS(カード一覧!$G$2:$G$3170,"*医学各論 "&amp;D1041&amp;"（*",カード一覧!$N$2:$N$3170,"&lt;&gt;retired")</f>
        <v>1</v>
      </c>
      <c r="H1041" s="14" t="str">
        <f aca="false">IF(G1041&gt;0,"あり","なし")</f>
        <v>あり</v>
      </c>
    </row>
    <row r="1042" customFormat="false" ht="15" hidden="false" customHeight="false" outlineLevel="0" collapsed="false">
      <c r="A1042" s="13" t="s">
        <v>34</v>
      </c>
      <c r="B1042" s="16" t="s">
        <v>35</v>
      </c>
      <c r="C1042" s="16" t="s">
        <v>21922</v>
      </c>
      <c r="D1042" s="13" t="s">
        <v>21930</v>
      </c>
      <c r="E1042" s="16" t="s">
        <v>14853</v>
      </c>
      <c r="F1042" s="13" t="s">
        <v>20340</v>
      </c>
      <c r="G1042" s="14" t="n">
        <f aca="false">COUNTIFS(カード一覧!$G$2:$G$3170,"*医学各論 "&amp;D1042&amp;"（*",カード一覧!$N$2:$N$3170,"&lt;&gt;retired")</f>
        <v>2</v>
      </c>
      <c r="H1042" s="14" t="str">
        <f aca="false">IF(G1042&gt;0,"あり","なし")</f>
        <v>あり</v>
      </c>
    </row>
    <row r="1043" customFormat="false" ht="15" hidden="false" customHeight="false" outlineLevel="0" collapsed="false">
      <c r="A1043" s="13" t="s">
        <v>34</v>
      </c>
      <c r="B1043" s="16" t="s">
        <v>35</v>
      </c>
      <c r="C1043" s="16" t="s">
        <v>21922</v>
      </c>
      <c r="D1043" s="13" t="s">
        <v>21931</v>
      </c>
      <c r="E1043" s="16" t="s">
        <v>21932</v>
      </c>
      <c r="F1043" s="13" t="s">
        <v>20340</v>
      </c>
      <c r="G1043" s="14" t="n">
        <f aca="false">COUNTIFS(カード一覧!$G$2:$G$3170,"*医学各論 "&amp;D1043&amp;"（*",カード一覧!$N$2:$N$3170,"&lt;&gt;retired")</f>
        <v>1</v>
      </c>
      <c r="H1043" s="14" t="str">
        <f aca="false">IF(G1043&gt;0,"あり","なし")</f>
        <v>あり</v>
      </c>
    </row>
    <row r="1044" customFormat="false" ht="15" hidden="false" customHeight="false" outlineLevel="0" collapsed="false">
      <c r="A1044" s="13" t="s">
        <v>34</v>
      </c>
      <c r="B1044" s="16" t="s">
        <v>35</v>
      </c>
      <c r="C1044" s="16" t="s">
        <v>21922</v>
      </c>
      <c r="D1044" s="13" t="s">
        <v>21933</v>
      </c>
      <c r="E1044" s="16" t="s">
        <v>14879</v>
      </c>
      <c r="F1044" s="13" t="s">
        <v>20340</v>
      </c>
      <c r="G1044" s="14" t="n">
        <f aca="false">COUNTIFS(カード一覧!$G$2:$G$3170,"*医学各論 "&amp;D1044&amp;"（*",カード一覧!$N$2:$N$3170,"&lt;&gt;retired")</f>
        <v>1</v>
      </c>
      <c r="H1044" s="14" t="str">
        <f aca="false">IF(G1044&gt;0,"あり","なし")</f>
        <v>あり</v>
      </c>
    </row>
    <row r="1045" customFormat="false" ht="15" hidden="false" customHeight="false" outlineLevel="0" collapsed="false">
      <c r="A1045" s="13" t="s">
        <v>34</v>
      </c>
      <c r="B1045" s="16" t="s">
        <v>35</v>
      </c>
      <c r="C1045" s="16" t="s">
        <v>21922</v>
      </c>
      <c r="D1045" s="13" t="s">
        <v>21934</v>
      </c>
      <c r="E1045" s="16" t="s">
        <v>14888</v>
      </c>
      <c r="F1045" s="13" t="s">
        <v>20340</v>
      </c>
      <c r="G1045" s="14" t="n">
        <f aca="false">COUNTIFS(カード一覧!$G$2:$G$3170,"*医学各論 "&amp;D1045&amp;"（*",カード一覧!$N$2:$N$3170,"&lt;&gt;retired")</f>
        <v>1</v>
      </c>
      <c r="H1045" s="14" t="str">
        <f aca="false">IF(G1045&gt;0,"あり","なし")</f>
        <v>あり</v>
      </c>
    </row>
    <row r="1046" customFormat="false" ht="15" hidden="false" customHeight="false" outlineLevel="0" collapsed="false">
      <c r="A1046" s="13" t="s">
        <v>34</v>
      </c>
      <c r="B1046" s="16" t="s">
        <v>35</v>
      </c>
      <c r="C1046" s="16" t="s">
        <v>21922</v>
      </c>
      <c r="D1046" s="13" t="s">
        <v>21935</v>
      </c>
      <c r="E1046" s="16" t="s">
        <v>14898</v>
      </c>
      <c r="F1046" s="13" t="s">
        <v>20340</v>
      </c>
      <c r="G1046" s="14" t="n">
        <f aca="false">COUNTIFS(カード一覧!$G$2:$G$3170,"*医学各論 "&amp;D1046&amp;"（*",カード一覧!$N$2:$N$3170,"&lt;&gt;retired")</f>
        <v>2</v>
      </c>
      <c r="H1046" s="14" t="str">
        <f aca="false">IF(G1046&gt;0,"あり","なし")</f>
        <v>あり</v>
      </c>
    </row>
    <row r="1047" customFormat="false" ht="15" hidden="false" customHeight="false" outlineLevel="0" collapsed="false">
      <c r="A1047" s="13" t="s">
        <v>34</v>
      </c>
      <c r="B1047" s="16" t="s">
        <v>35</v>
      </c>
      <c r="C1047" s="16" t="s">
        <v>21922</v>
      </c>
      <c r="D1047" s="13" t="s">
        <v>21936</v>
      </c>
      <c r="E1047" s="16" t="s">
        <v>14910</v>
      </c>
      <c r="F1047" s="13" t="s">
        <v>20340</v>
      </c>
      <c r="G1047" s="14" t="n">
        <f aca="false">COUNTIFS(カード一覧!$G$2:$G$3170,"*医学各論 "&amp;D1047&amp;"（*",カード一覧!$N$2:$N$3170,"&lt;&gt;retired")</f>
        <v>2</v>
      </c>
      <c r="H1047" s="14" t="str">
        <f aca="false">IF(G1047&gt;0,"あり","なし")</f>
        <v>あり</v>
      </c>
    </row>
    <row r="1048" customFormat="false" ht="15" hidden="false" customHeight="false" outlineLevel="0" collapsed="false">
      <c r="A1048" s="13" t="s">
        <v>34</v>
      </c>
      <c r="B1048" s="16" t="s">
        <v>35</v>
      </c>
      <c r="C1048" s="16" t="s">
        <v>21922</v>
      </c>
      <c r="D1048" s="13" t="s">
        <v>21937</v>
      </c>
      <c r="E1048" s="16" t="s">
        <v>14927</v>
      </c>
      <c r="F1048" s="13" t="s">
        <v>20340</v>
      </c>
      <c r="G1048" s="14" t="n">
        <f aca="false">COUNTIFS(カード一覧!$G$2:$G$3170,"*医学各論 "&amp;D1048&amp;"（*",カード一覧!$N$2:$N$3170,"&lt;&gt;retired")</f>
        <v>2</v>
      </c>
      <c r="H1048" s="14" t="str">
        <f aca="false">IF(G1048&gt;0,"あり","なし")</f>
        <v>あり</v>
      </c>
    </row>
    <row r="1049" customFormat="false" ht="15" hidden="false" customHeight="false" outlineLevel="0" collapsed="false">
      <c r="A1049" s="13" t="s">
        <v>34</v>
      </c>
      <c r="B1049" s="16" t="s">
        <v>35</v>
      </c>
      <c r="C1049" s="16" t="s">
        <v>21922</v>
      </c>
      <c r="D1049" s="13" t="s">
        <v>21938</v>
      </c>
      <c r="E1049" s="16" t="s">
        <v>14943</v>
      </c>
      <c r="F1049" s="13" t="s">
        <v>20363</v>
      </c>
      <c r="G1049" s="14" t="n">
        <f aca="false">COUNTIFS(カード一覧!$G$2:$G$3170,"*医学各論 "&amp;D1049&amp;"（*",カード一覧!$N$2:$N$3170,"&lt;&gt;retired")</f>
        <v>2</v>
      </c>
      <c r="H1049" s="14" t="str">
        <f aca="false">IF(G1049&gt;0,"あり","なし")</f>
        <v>あり</v>
      </c>
    </row>
    <row r="1050" customFormat="false" ht="15" hidden="false" customHeight="false" outlineLevel="0" collapsed="false">
      <c r="A1050" s="13" t="s">
        <v>34</v>
      </c>
      <c r="B1050" s="16" t="s">
        <v>35</v>
      </c>
      <c r="C1050" s="16" t="s">
        <v>21922</v>
      </c>
      <c r="D1050" s="13" t="s">
        <v>21939</v>
      </c>
      <c r="E1050" s="16" t="s">
        <v>14959</v>
      </c>
      <c r="F1050" s="13" t="s">
        <v>20363</v>
      </c>
      <c r="G1050" s="14" t="n">
        <f aca="false">COUNTIFS(カード一覧!$G$2:$G$3170,"*医学各論 "&amp;D1050&amp;"（*",カード一覧!$N$2:$N$3170,"&lt;&gt;retired")</f>
        <v>2</v>
      </c>
      <c r="H1050" s="14" t="str">
        <f aca="false">IF(G1050&gt;0,"あり","なし")</f>
        <v>あり</v>
      </c>
    </row>
    <row r="1051" customFormat="false" ht="15" hidden="false" customHeight="false" outlineLevel="0" collapsed="false">
      <c r="A1051" s="13" t="s">
        <v>34</v>
      </c>
      <c r="B1051" s="16" t="s">
        <v>35</v>
      </c>
      <c r="C1051" s="16" t="s">
        <v>21922</v>
      </c>
      <c r="D1051" s="13" t="s">
        <v>21940</v>
      </c>
      <c r="E1051" s="16" t="s">
        <v>15200</v>
      </c>
      <c r="F1051" s="13" t="s">
        <v>20363</v>
      </c>
      <c r="G1051" s="14" t="n">
        <f aca="false">COUNTIFS(カード一覧!$G$2:$G$3170,"*医学各論 "&amp;D1051&amp;"（*",カード一覧!$N$2:$N$3170,"&lt;&gt;retired")</f>
        <v>3</v>
      </c>
      <c r="H1051" s="14" t="str">
        <f aca="false">IF(G1051&gt;0,"あり","なし")</f>
        <v>あり</v>
      </c>
    </row>
    <row r="1052" customFormat="false" ht="15" hidden="false" customHeight="false" outlineLevel="0" collapsed="false">
      <c r="A1052" s="13" t="s">
        <v>34</v>
      </c>
      <c r="B1052" s="16" t="s">
        <v>35</v>
      </c>
      <c r="C1052" s="16" t="s">
        <v>21922</v>
      </c>
      <c r="D1052" s="13" t="s">
        <v>21941</v>
      </c>
      <c r="E1052" s="16" t="s">
        <v>15186</v>
      </c>
      <c r="F1052" s="13" t="s">
        <v>20363</v>
      </c>
      <c r="G1052" s="14" t="n">
        <f aca="false">COUNTIFS(カード一覧!$G$2:$G$3170,"*医学各論 "&amp;D1052&amp;"（*",カード一覧!$N$2:$N$3170,"&lt;&gt;retired")</f>
        <v>2</v>
      </c>
      <c r="H1052" s="14" t="str">
        <f aca="false">IF(G1052&gt;0,"あり","なし")</f>
        <v>あり</v>
      </c>
    </row>
    <row r="1053" customFormat="false" ht="15" hidden="false" customHeight="false" outlineLevel="0" collapsed="false">
      <c r="A1053" s="13" t="s">
        <v>34</v>
      </c>
      <c r="B1053" s="16" t="s">
        <v>35</v>
      </c>
      <c r="C1053" s="16" t="s">
        <v>21922</v>
      </c>
      <c r="D1053" s="13" t="s">
        <v>21942</v>
      </c>
      <c r="E1053" s="16" t="s">
        <v>15091</v>
      </c>
      <c r="F1053" s="13" t="s">
        <v>20334</v>
      </c>
      <c r="G1053" s="14" t="n">
        <f aca="false">COUNTIFS(カード一覧!$G$2:$G$3170,"*医学各論 "&amp;D1053&amp;"（*",カード一覧!$N$2:$N$3170,"&lt;&gt;retired")</f>
        <v>10</v>
      </c>
      <c r="H1053" s="14" t="str">
        <f aca="false">IF(G1053&gt;0,"あり","なし")</f>
        <v>あり</v>
      </c>
    </row>
    <row r="1054" customFormat="false" ht="15" hidden="false" customHeight="false" outlineLevel="0" collapsed="false">
      <c r="A1054" s="13" t="s">
        <v>34</v>
      </c>
      <c r="B1054" s="16" t="s">
        <v>35</v>
      </c>
      <c r="C1054" s="16" t="s">
        <v>21922</v>
      </c>
      <c r="D1054" s="13" t="s">
        <v>21943</v>
      </c>
      <c r="E1054" s="16" t="s">
        <v>21944</v>
      </c>
      <c r="F1054" s="13" t="s">
        <v>20340</v>
      </c>
      <c r="G1054" s="14" t="n">
        <f aca="false">COUNTIFS(カード一覧!$G$2:$G$3170,"*医学各論 "&amp;D1054&amp;"（*",カード一覧!$N$2:$N$3170,"&lt;&gt;retired")</f>
        <v>3</v>
      </c>
      <c r="H1054" s="14" t="str">
        <f aca="false">IF(G1054&gt;0,"あり","なし")</f>
        <v>あり</v>
      </c>
    </row>
    <row r="1055" customFormat="false" ht="15" hidden="false" customHeight="false" outlineLevel="0" collapsed="false">
      <c r="A1055" s="13" t="s">
        <v>34</v>
      </c>
      <c r="B1055" s="16" t="s">
        <v>35</v>
      </c>
      <c r="C1055" s="16" t="s">
        <v>21922</v>
      </c>
      <c r="D1055" s="13" t="s">
        <v>21945</v>
      </c>
      <c r="E1055" s="16" t="s">
        <v>15174</v>
      </c>
      <c r="F1055" s="13" t="s">
        <v>20340</v>
      </c>
      <c r="G1055" s="14" t="n">
        <f aca="false">COUNTIFS(カード一覧!$G$2:$G$3170,"*医学各論 "&amp;D1055&amp;"（*",カード一覧!$N$2:$N$3170,"&lt;&gt;retired")</f>
        <v>2</v>
      </c>
      <c r="H1055" s="14" t="str">
        <f aca="false">IF(G1055&gt;0,"あり","なし")</f>
        <v>あり</v>
      </c>
    </row>
    <row r="1056" customFormat="false" ht="29.85" hidden="false" customHeight="false" outlineLevel="0" collapsed="false">
      <c r="A1056" s="13" t="s">
        <v>34</v>
      </c>
      <c r="B1056" s="16" t="s">
        <v>35</v>
      </c>
      <c r="C1056" s="16" t="s">
        <v>187</v>
      </c>
      <c r="D1056" s="13" t="s">
        <v>21946</v>
      </c>
      <c r="E1056" s="16" t="s">
        <v>15415</v>
      </c>
      <c r="F1056" s="13" t="s">
        <v>20334</v>
      </c>
      <c r="G1056" s="14" t="n">
        <f aca="false">COUNTIFS(カード一覧!$G$2:$G$3170,"*医学各論 "&amp;D1056&amp;"（*",カード一覧!$N$2:$N$3170,"&lt;&gt;retired")</f>
        <v>2</v>
      </c>
      <c r="H1056" s="14" t="str">
        <f aca="false">IF(G1056&gt;0,"あり","なし")</f>
        <v>あり</v>
      </c>
    </row>
    <row r="1057" customFormat="false" ht="29.85" hidden="false" customHeight="false" outlineLevel="0" collapsed="false">
      <c r="A1057" s="13" t="s">
        <v>34</v>
      </c>
      <c r="B1057" s="16" t="s">
        <v>35</v>
      </c>
      <c r="C1057" s="16" t="s">
        <v>187</v>
      </c>
      <c r="D1057" s="13" t="s">
        <v>21947</v>
      </c>
      <c r="E1057" s="16" t="s">
        <v>15431</v>
      </c>
      <c r="F1057" s="13" t="s">
        <v>20334</v>
      </c>
      <c r="G1057" s="14" t="n">
        <f aca="false">COUNTIFS(カード一覧!$G$2:$G$3170,"*医学各論 "&amp;D1057&amp;"（*",カード一覧!$N$2:$N$3170,"&lt;&gt;retired")</f>
        <v>2</v>
      </c>
      <c r="H1057" s="14" t="str">
        <f aca="false">IF(G1057&gt;0,"あり","なし")</f>
        <v>あり</v>
      </c>
    </row>
    <row r="1058" customFormat="false" ht="29.85" hidden="false" customHeight="false" outlineLevel="0" collapsed="false">
      <c r="A1058" s="13" t="s">
        <v>34</v>
      </c>
      <c r="B1058" s="16" t="s">
        <v>35</v>
      </c>
      <c r="C1058" s="16" t="s">
        <v>187</v>
      </c>
      <c r="D1058" s="13" t="s">
        <v>21948</v>
      </c>
      <c r="E1058" s="16" t="s">
        <v>15387</v>
      </c>
      <c r="F1058" s="13" t="s">
        <v>20340</v>
      </c>
      <c r="G1058" s="14" t="n">
        <f aca="false">COUNTIFS(カード一覧!$G$2:$G$3170,"*医学各論 "&amp;D1058&amp;"（*",カード一覧!$N$2:$N$3170,"&lt;&gt;retired")</f>
        <v>1</v>
      </c>
      <c r="H1058" s="14" t="str">
        <f aca="false">IF(G1058&gt;0,"あり","なし")</f>
        <v>あり</v>
      </c>
    </row>
    <row r="1059" customFormat="false" ht="29.85" hidden="false" customHeight="false" outlineLevel="0" collapsed="false">
      <c r="A1059" s="13" t="s">
        <v>34</v>
      </c>
      <c r="B1059" s="16" t="s">
        <v>35</v>
      </c>
      <c r="C1059" s="16" t="s">
        <v>187</v>
      </c>
      <c r="D1059" s="13" t="s">
        <v>21949</v>
      </c>
      <c r="E1059" s="16" t="s">
        <v>15396</v>
      </c>
      <c r="F1059" s="13" t="s">
        <v>20363</v>
      </c>
      <c r="G1059" s="14" t="n">
        <f aca="false">COUNTIFS(カード一覧!$G$2:$G$3170,"*医学各論 "&amp;D1059&amp;"（*",カード一覧!$N$2:$N$3170,"&lt;&gt;retired")</f>
        <v>1</v>
      </c>
      <c r="H1059" s="14" t="str">
        <f aca="false">IF(G1059&gt;0,"あり","なし")</f>
        <v>あり</v>
      </c>
    </row>
    <row r="1060" customFormat="false" ht="29.85" hidden="false" customHeight="false" outlineLevel="0" collapsed="false">
      <c r="A1060" s="13" t="s">
        <v>34</v>
      </c>
      <c r="B1060" s="16" t="s">
        <v>35</v>
      </c>
      <c r="C1060" s="16" t="s">
        <v>187</v>
      </c>
      <c r="D1060" s="13" t="s">
        <v>21950</v>
      </c>
      <c r="E1060" s="16" t="s">
        <v>15447</v>
      </c>
      <c r="F1060" s="13" t="s">
        <v>20334</v>
      </c>
      <c r="G1060" s="14" t="n">
        <f aca="false">COUNTIFS(カード一覧!$G$2:$G$3170,"*医学各論 "&amp;D1060&amp;"（*",カード一覧!$N$2:$N$3170,"&lt;&gt;retired")</f>
        <v>2</v>
      </c>
      <c r="H1060" s="14" t="str">
        <f aca="false">IF(G1060&gt;0,"あり","なし")</f>
        <v>あり</v>
      </c>
    </row>
    <row r="1061" customFormat="false" ht="29.85" hidden="false" customHeight="false" outlineLevel="0" collapsed="false">
      <c r="A1061" s="13" t="s">
        <v>34</v>
      </c>
      <c r="B1061" s="16" t="s">
        <v>35</v>
      </c>
      <c r="C1061" s="16" t="s">
        <v>187</v>
      </c>
      <c r="D1061" s="13" t="s">
        <v>21951</v>
      </c>
      <c r="E1061" s="16" t="s">
        <v>15406</v>
      </c>
      <c r="F1061" s="13" t="s">
        <v>20340</v>
      </c>
      <c r="G1061" s="14" t="n">
        <f aca="false">COUNTIFS(カード一覧!$G$2:$G$3170,"*医学各論 "&amp;D1061&amp;"（*",カード一覧!$N$2:$N$3170,"&lt;&gt;retired")</f>
        <v>1</v>
      </c>
      <c r="H1061" s="14" t="str">
        <f aca="false">IF(G1061&gt;0,"あり","なし")</f>
        <v>あり</v>
      </c>
    </row>
    <row r="1062" customFormat="false" ht="29.85" hidden="false" customHeight="false" outlineLevel="0" collapsed="false">
      <c r="A1062" s="13" t="s">
        <v>34</v>
      </c>
      <c r="B1062" s="16" t="s">
        <v>35</v>
      </c>
      <c r="C1062" s="16" t="s">
        <v>187</v>
      </c>
      <c r="D1062" s="13" t="s">
        <v>21952</v>
      </c>
      <c r="E1062" s="15" t="s">
        <v>15369</v>
      </c>
      <c r="F1062" s="13" t="s">
        <v>20340</v>
      </c>
      <c r="G1062" s="14" t="n">
        <f aca="false">COUNTIFS(カード一覧!$G$2:$G$3170,"*医学各論 "&amp;D1062&amp;"（*",カード一覧!$N$2:$N$3170,"&lt;&gt;retired")</f>
        <v>1</v>
      </c>
      <c r="H1062" s="14" t="str">
        <f aca="false">IF(G1062&gt;0,"あり","なし")</f>
        <v>あり</v>
      </c>
    </row>
    <row r="1063" customFormat="false" ht="29.85" hidden="false" customHeight="false" outlineLevel="0" collapsed="false">
      <c r="A1063" s="13" t="s">
        <v>34</v>
      </c>
      <c r="B1063" s="16" t="s">
        <v>35</v>
      </c>
      <c r="C1063" s="16" t="s">
        <v>187</v>
      </c>
      <c r="D1063" s="13" t="s">
        <v>21953</v>
      </c>
      <c r="E1063" s="16" t="s">
        <v>15378</v>
      </c>
      <c r="F1063" s="13" t="s">
        <v>20363</v>
      </c>
      <c r="G1063" s="14" t="n">
        <f aca="false">COUNTIFS(カード一覧!$G$2:$G$3170,"*医学各論 "&amp;D1063&amp;"（*",カード一覧!$N$2:$N$3170,"&lt;&gt;retired")</f>
        <v>1</v>
      </c>
      <c r="H1063" s="14" t="str">
        <f aca="false">IF(G1063&gt;0,"あり","なし")</f>
        <v>あり</v>
      </c>
    </row>
    <row r="1064" customFormat="false" ht="29.85" hidden="false" customHeight="false" outlineLevel="0" collapsed="false">
      <c r="A1064" s="13" t="s">
        <v>34</v>
      </c>
      <c r="B1064" s="16" t="s">
        <v>35</v>
      </c>
      <c r="C1064" s="16" t="s">
        <v>187</v>
      </c>
      <c r="D1064" s="13" t="s">
        <v>21954</v>
      </c>
      <c r="E1064" s="16" t="s">
        <v>15460</v>
      </c>
      <c r="F1064" s="13" t="s">
        <v>20334</v>
      </c>
      <c r="G1064" s="14" t="n">
        <f aca="false">COUNTIFS(カード一覧!$G$2:$G$3170,"*医学各論 "&amp;D1064&amp;"（*",カード一覧!$N$2:$N$3170,"&lt;&gt;retired")</f>
        <v>2</v>
      </c>
      <c r="H1064" s="14" t="str">
        <f aca="false">IF(G1064&gt;0,"あり","なし")</f>
        <v>あり</v>
      </c>
    </row>
    <row r="1065" customFormat="false" ht="29.85" hidden="false" customHeight="false" outlineLevel="0" collapsed="false">
      <c r="A1065" s="13" t="s">
        <v>34</v>
      </c>
      <c r="B1065" s="16" t="s">
        <v>35</v>
      </c>
      <c r="C1065" s="16" t="s">
        <v>187</v>
      </c>
      <c r="D1065" s="13" t="s">
        <v>21955</v>
      </c>
      <c r="E1065" s="16" t="s">
        <v>21956</v>
      </c>
      <c r="F1065" s="13" t="s">
        <v>20340</v>
      </c>
      <c r="G1065" s="14" t="n">
        <f aca="false">COUNTIFS(カード一覧!$G$2:$G$3170,"*医学各論 "&amp;D1065&amp;"（*",カード一覧!$N$2:$N$3170,"&lt;&gt;retired")</f>
        <v>2</v>
      </c>
      <c r="H1065" s="14" t="str">
        <f aca="false">IF(G1065&gt;0,"あり","なし")</f>
        <v>あり</v>
      </c>
    </row>
    <row r="1066" customFormat="false" ht="29.85" hidden="false" customHeight="false" outlineLevel="0" collapsed="false">
      <c r="A1066" s="13" t="s">
        <v>34</v>
      </c>
      <c r="B1066" s="16" t="s">
        <v>35</v>
      </c>
      <c r="C1066" s="16" t="s">
        <v>187</v>
      </c>
      <c r="D1066" s="13" t="s">
        <v>21957</v>
      </c>
      <c r="E1066" s="16" t="s">
        <v>15488</v>
      </c>
      <c r="F1066" s="13" t="s">
        <v>20340</v>
      </c>
      <c r="G1066" s="14" t="n">
        <f aca="false">COUNTIFS(カード一覧!$G$2:$G$3170,"*医学各論 "&amp;D1066&amp;"（*",カード一覧!$N$2:$N$3170,"&lt;&gt;retired")</f>
        <v>1</v>
      </c>
      <c r="H1066" s="14" t="str">
        <f aca="false">IF(G1066&gt;0,"あり","なし")</f>
        <v>あり</v>
      </c>
    </row>
    <row r="1067" customFormat="false" ht="29.85" hidden="false" customHeight="false" outlineLevel="0" collapsed="false">
      <c r="A1067" s="13" t="s">
        <v>34</v>
      </c>
      <c r="B1067" s="16" t="s">
        <v>35</v>
      </c>
      <c r="C1067" s="16" t="s">
        <v>187</v>
      </c>
      <c r="D1067" s="13" t="s">
        <v>21958</v>
      </c>
      <c r="E1067" s="16" t="s">
        <v>15497</v>
      </c>
      <c r="F1067" s="13" t="s">
        <v>20340</v>
      </c>
      <c r="G1067" s="14" t="n">
        <f aca="false">COUNTIFS(カード一覧!$G$2:$G$3170,"*医学各論 "&amp;D1067&amp;"（*",カード一覧!$N$2:$N$3170,"&lt;&gt;retired")</f>
        <v>2</v>
      </c>
      <c r="H1067" s="14" t="str">
        <f aca="false">IF(G1067&gt;0,"あり","なし")</f>
        <v>あり</v>
      </c>
    </row>
    <row r="1068" customFormat="false" ht="29.85" hidden="false" customHeight="false" outlineLevel="0" collapsed="false">
      <c r="A1068" s="13" t="s">
        <v>34</v>
      </c>
      <c r="B1068" s="16" t="s">
        <v>35</v>
      </c>
      <c r="C1068" s="16" t="s">
        <v>187</v>
      </c>
      <c r="D1068" s="13" t="s">
        <v>21959</v>
      </c>
      <c r="E1068" s="15" t="s">
        <v>15514</v>
      </c>
      <c r="F1068" s="13" t="s">
        <v>20363</v>
      </c>
      <c r="G1068" s="14" t="n">
        <f aca="false">COUNTIFS(カード一覧!$G$2:$G$3170,"*医学各論 "&amp;D1068&amp;"（*",カード一覧!$N$2:$N$3170,"&lt;&gt;retired")</f>
        <v>1</v>
      </c>
      <c r="H1068" s="14" t="str">
        <f aca="false">IF(G1068&gt;0,"あり","なし")</f>
        <v>あり</v>
      </c>
    </row>
    <row r="1069" customFormat="false" ht="29.85" hidden="false" customHeight="false" outlineLevel="0" collapsed="false">
      <c r="A1069" s="13" t="s">
        <v>34</v>
      </c>
      <c r="B1069" s="16" t="s">
        <v>35</v>
      </c>
      <c r="C1069" s="16" t="s">
        <v>187</v>
      </c>
      <c r="D1069" s="13" t="s">
        <v>21960</v>
      </c>
      <c r="E1069" s="16" t="s">
        <v>15522</v>
      </c>
      <c r="F1069" s="13" t="s">
        <v>20334</v>
      </c>
      <c r="G1069" s="14" t="n">
        <f aca="false">COUNTIFS(カード一覧!$G$2:$G$3170,"*医学各論 "&amp;D1069&amp;"（*",カード一覧!$N$2:$N$3170,"&lt;&gt;retired")</f>
        <v>4</v>
      </c>
      <c r="H1069" s="14" t="str">
        <f aca="false">IF(G1069&gt;0,"あり","なし")</f>
        <v>あり</v>
      </c>
    </row>
    <row r="1070" customFormat="false" ht="29.85" hidden="false" customHeight="false" outlineLevel="0" collapsed="false">
      <c r="A1070" s="13" t="s">
        <v>34</v>
      </c>
      <c r="B1070" s="16" t="s">
        <v>35</v>
      </c>
      <c r="C1070" s="16" t="s">
        <v>187</v>
      </c>
      <c r="D1070" s="13" t="s">
        <v>21961</v>
      </c>
      <c r="E1070" s="15" t="s">
        <v>15548</v>
      </c>
      <c r="F1070" s="13" t="s">
        <v>20340</v>
      </c>
      <c r="G1070" s="14" t="n">
        <f aca="false">COUNTIFS(カード一覧!$G$2:$G$3170,"*医学各論 "&amp;D1070&amp;"（*",カード一覧!$N$2:$N$3170,"&lt;&gt;retired")</f>
        <v>1</v>
      </c>
      <c r="H1070" s="14" t="str">
        <f aca="false">IF(G1070&gt;0,"あり","なし")</f>
        <v>あり</v>
      </c>
    </row>
    <row r="1071" customFormat="false" ht="29.85" hidden="false" customHeight="false" outlineLevel="0" collapsed="false">
      <c r="A1071" s="13" t="s">
        <v>34</v>
      </c>
      <c r="B1071" s="16" t="s">
        <v>35</v>
      </c>
      <c r="C1071" s="16" t="s">
        <v>187</v>
      </c>
      <c r="D1071" s="13" t="s">
        <v>21962</v>
      </c>
      <c r="E1071" s="16" t="s">
        <v>15557</v>
      </c>
      <c r="F1071" s="13" t="s">
        <v>20340</v>
      </c>
      <c r="G1071" s="14" t="n">
        <f aca="false">COUNTIFS(カード一覧!$G$2:$G$3170,"*医学各論 "&amp;D1071&amp;"（*",カード一覧!$N$2:$N$3170,"&lt;&gt;retired")</f>
        <v>1</v>
      </c>
      <c r="H1071" s="14" t="str">
        <f aca="false">IF(G1071&gt;0,"あり","なし")</f>
        <v>あり</v>
      </c>
    </row>
    <row r="1072" customFormat="false" ht="29.85" hidden="false" customHeight="false" outlineLevel="0" collapsed="false">
      <c r="A1072" s="13" t="s">
        <v>34</v>
      </c>
      <c r="B1072" s="16" t="s">
        <v>35</v>
      </c>
      <c r="C1072" s="16" t="s">
        <v>187</v>
      </c>
      <c r="D1072" s="13" t="s">
        <v>21963</v>
      </c>
      <c r="E1072" s="16" t="s">
        <v>15602</v>
      </c>
      <c r="F1072" s="13" t="s">
        <v>20363</v>
      </c>
      <c r="G1072" s="14" t="n">
        <f aca="false">COUNTIFS(カード一覧!$G$2:$G$3170,"*医学各論 "&amp;D1072&amp;"（*",カード一覧!$N$2:$N$3170,"&lt;&gt;retired")</f>
        <v>2</v>
      </c>
      <c r="H1072" s="14" t="str">
        <f aca="false">IF(G1072&gt;0,"あり","なし")</f>
        <v>あり</v>
      </c>
    </row>
    <row r="1073" customFormat="false" ht="29.85" hidden="false" customHeight="false" outlineLevel="0" collapsed="false">
      <c r="A1073" s="13" t="s">
        <v>34</v>
      </c>
      <c r="B1073" s="16" t="s">
        <v>35</v>
      </c>
      <c r="C1073" s="16" t="s">
        <v>187</v>
      </c>
      <c r="D1073" s="13" t="s">
        <v>21964</v>
      </c>
      <c r="E1073" s="16" t="s">
        <v>15566</v>
      </c>
      <c r="F1073" s="13" t="s">
        <v>20334</v>
      </c>
      <c r="G1073" s="14" t="n">
        <f aca="false">COUNTIFS(カード一覧!$G$2:$G$3170,"*医学各論 "&amp;D1073&amp;"（*",カード一覧!$N$2:$N$3170,"&lt;&gt;retired")</f>
        <v>2</v>
      </c>
      <c r="H1073" s="14" t="str">
        <f aca="false">IF(G1073&gt;0,"あり","なし")</f>
        <v>あり</v>
      </c>
    </row>
    <row r="1074" customFormat="false" ht="29.85" hidden="false" customHeight="false" outlineLevel="0" collapsed="false">
      <c r="A1074" s="13" t="s">
        <v>34</v>
      </c>
      <c r="B1074" s="16" t="s">
        <v>35</v>
      </c>
      <c r="C1074" s="16" t="s">
        <v>187</v>
      </c>
      <c r="D1074" s="13" t="s">
        <v>21965</v>
      </c>
      <c r="E1074" s="16" t="s">
        <v>15583</v>
      </c>
      <c r="F1074" s="13" t="s">
        <v>20340</v>
      </c>
      <c r="G1074" s="14" t="n">
        <f aca="false">COUNTIFS(カード一覧!$G$2:$G$3170,"*医学各論 "&amp;D1074&amp;"（*",カード一覧!$N$2:$N$3170,"&lt;&gt;retired")</f>
        <v>1</v>
      </c>
      <c r="H1074" s="14" t="str">
        <f aca="false">IF(G1074&gt;0,"あり","なし")</f>
        <v>あり</v>
      </c>
    </row>
    <row r="1075" customFormat="false" ht="29.85" hidden="false" customHeight="false" outlineLevel="0" collapsed="false">
      <c r="A1075" s="13" t="s">
        <v>34</v>
      </c>
      <c r="B1075" s="16" t="s">
        <v>35</v>
      </c>
      <c r="C1075" s="16" t="s">
        <v>187</v>
      </c>
      <c r="D1075" s="13" t="s">
        <v>21966</v>
      </c>
      <c r="E1075" s="16" t="s">
        <v>15593</v>
      </c>
      <c r="F1075" s="13" t="s">
        <v>20363</v>
      </c>
      <c r="G1075" s="14" t="n">
        <f aca="false">COUNTIFS(カード一覧!$G$2:$G$3170,"*医学各論 "&amp;D1075&amp;"（*",カード一覧!$N$2:$N$3170,"&lt;&gt;retired")</f>
        <v>1</v>
      </c>
      <c r="H1075" s="14" t="str">
        <f aca="false">IF(G1075&gt;0,"あり","なし")</f>
        <v>あり</v>
      </c>
    </row>
    <row r="1076" customFormat="false" ht="29.85" hidden="false" customHeight="false" outlineLevel="0" collapsed="false">
      <c r="A1076" s="13" t="s">
        <v>34</v>
      </c>
      <c r="B1076" s="16" t="s">
        <v>35</v>
      </c>
      <c r="C1076" s="16" t="s">
        <v>187</v>
      </c>
      <c r="D1076" s="13" t="s">
        <v>21967</v>
      </c>
      <c r="E1076" s="15" t="s">
        <v>15353</v>
      </c>
      <c r="F1076" s="13" t="s">
        <v>20363</v>
      </c>
      <c r="G1076" s="14" t="n">
        <f aca="false">COUNTIFS(カード一覧!$G$2:$G$3170,"*医学各論 "&amp;D1076&amp;"（*",カード一覧!$N$2:$N$3170,"&lt;&gt;retired")</f>
        <v>2</v>
      </c>
      <c r="H1076" s="14" t="str">
        <f aca="false">IF(G1076&gt;0,"あり","なし")</f>
        <v>あり</v>
      </c>
    </row>
    <row r="1077" customFormat="false" ht="29.85" hidden="false" customHeight="false" outlineLevel="0" collapsed="false">
      <c r="A1077" s="13" t="s">
        <v>34</v>
      </c>
      <c r="B1077" s="16" t="s">
        <v>35</v>
      </c>
      <c r="C1077" s="16" t="s">
        <v>187</v>
      </c>
      <c r="D1077" s="13" t="s">
        <v>21968</v>
      </c>
      <c r="E1077" s="16" t="s">
        <v>15219</v>
      </c>
      <c r="F1077" s="13" t="s">
        <v>20334</v>
      </c>
      <c r="G1077" s="14" t="n">
        <f aca="false">COUNTIFS(カード一覧!$G$2:$G$3170,"*医学各論 "&amp;D1077&amp;"（*",カード一覧!$N$2:$N$3170,"&lt;&gt;retired")</f>
        <v>4</v>
      </c>
      <c r="H1077" s="14" t="str">
        <f aca="false">IF(G1077&gt;0,"あり","なし")</f>
        <v>あり</v>
      </c>
    </row>
    <row r="1078" customFormat="false" ht="29.85" hidden="false" customHeight="false" outlineLevel="0" collapsed="false">
      <c r="A1078" s="13" t="s">
        <v>34</v>
      </c>
      <c r="B1078" s="16" t="s">
        <v>35</v>
      </c>
      <c r="C1078" s="16" t="s">
        <v>187</v>
      </c>
      <c r="D1078" s="13" t="s">
        <v>21969</v>
      </c>
      <c r="E1078" s="16" t="s">
        <v>15249</v>
      </c>
      <c r="F1078" s="13" t="s">
        <v>20334</v>
      </c>
      <c r="G1078" s="14" t="n">
        <f aca="false">COUNTIFS(カード一覧!$G$2:$G$3170,"*医学各論 "&amp;D1078&amp;"（*",カード一覧!$N$2:$N$3170,"&lt;&gt;retired")</f>
        <v>3</v>
      </c>
      <c r="H1078" s="14" t="str">
        <f aca="false">IF(G1078&gt;0,"あり","なし")</f>
        <v>あり</v>
      </c>
    </row>
    <row r="1079" customFormat="false" ht="29.85" hidden="false" customHeight="false" outlineLevel="0" collapsed="false">
      <c r="A1079" s="13" t="s">
        <v>34</v>
      </c>
      <c r="B1079" s="16" t="s">
        <v>35</v>
      </c>
      <c r="C1079" s="16" t="s">
        <v>187</v>
      </c>
      <c r="D1079" s="13" t="s">
        <v>21970</v>
      </c>
      <c r="E1079" s="16" t="s">
        <v>15266</v>
      </c>
      <c r="F1079" s="13" t="s">
        <v>20334</v>
      </c>
      <c r="G1079" s="14" t="n">
        <f aca="false">COUNTIFS(カード一覧!$G$2:$G$3170,"*医学各論 "&amp;D1079&amp;"（*",カード一覧!$N$2:$N$3170,"&lt;&gt;retired")</f>
        <v>3</v>
      </c>
      <c r="H1079" s="14" t="str">
        <f aca="false">IF(G1079&gt;0,"あり","なし")</f>
        <v>あり</v>
      </c>
    </row>
    <row r="1080" customFormat="false" ht="29.85" hidden="false" customHeight="false" outlineLevel="0" collapsed="false">
      <c r="A1080" s="13" t="s">
        <v>34</v>
      </c>
      <c r="B1080" s="16" t="s">
        <v>35</v>
      </c>
      <c r="C1080" s="16" t="s">
        <v>187</v>
      </c>
      <c r="D1080" s="13" t="s">
        <v>21971</v>
      </c>
      <c r="E1080" s="16" t="s">
        <v>15291</v>
      </c>
      <c r="F1080" s="13" t="s">
        <v>20334</v>
      </c>
      <c r="G1080" s="14" t="n">
        <f aca="false">COUNTIFS(カード一覧!$G$2:$G$3170,"*医学各論 "&amp;D1080&amp;"（*",カード一覧!$N$2:$N$3170,"&lt;&gt;retired")</f>
        <v>2</v>
      </c>
      <c r="H1080" s="14" t="str">
        <f aca="false">IF(G1080&gt;0,"あり","なし")</f>
        <v>あり</v>
      </c>
    </row>
    <row r="1081" customFormat="false" ht="29.85" hidden="false" customHeight="false" outlineLevel="0" collapsed="false">
      <c r="A1081" s="13" t="s">
        <v>34</v>
      </c>
      <c r="B1081" s="16" t="s">
        <v>35</v>
      </c>
      <c r="C1081" s="16" t="s">
        <v>187</v>
      </c>
      <c r="D1081" s="13" t="s">
        <v>21972</v>
      </c>
      <c r="E1081" s="16" t="s">
        <v>15308</v>
      </c>
      <c r="F1081" s="13" t="s">
        <v>20363</v>
      </c>
      <c r="G1081" s="14" t="n">
        <f aca="false">COUNTIFS(カード一覧!$G$2:$G$3170,"*医学各論 "&amp;D1081&amp;"（*",カード一覧!$N$2:$N$3170,"&lt;&gt;retired")</f>
        <v>1</v>
      </c>
      <c r="H1081" s="14" t="str">
        <f aca="false">IF(G1081&gt;0,"あり","なし")</f>
        <v>あり</v>
      </c>
    </row>
    <row r="1082" customFormat="false" ht="29.85" hidden="false" customHeight="false" outlineLevel="0" collapsed="false">
      <c r="A1082" s="13" t="s">
        <v>34</v>
      </c>
      <c r="B1082" s="16" t="s">
        <v>35</v>
      </c>
      <c r="C1082" s="16" t="s">
        <v>187</v>
      </c>
      <c r="D1082" s="13" t="s">
        <v>21973</v>
      </c>
      <c r="E1082" s="16" t="s">
        <v>15317</v>
      </c>
      <c r="F1082" s="13" t="s">
        <v>20363</v>
      </c>
      <c r="G1082" s="14" t="n">
        <f aca="false">COUNTIFS(カード一覧!$G$2:$G$3170,"*医学各論 "&amp;D1082&amp;"（*",カード一覧!$N$2:$N$3170,"&lt;&gt;retired")</f>
        <v>1</v>
      </c>
      <c r="H1082" s="14" t="str">
        <f aca="false">IF(G1082&gt;0,"あり","なし")</f>
        <v>あり</v>
      </c>
    </row>
    <row r="1083" customFormat="false" ht="29.85" hidden="false" customHeight="false" outlineLevel="0" collapsed="false">
      <c r="A1083" s="13" t="s">
        <v>34</v>
      </c>
      <c r="B1083" s="16" t="s">
        <v>35</v>
      </c>
      <c r="C1083" s="16" t="s">
        <v>187</v>
      </c>
      <c r="D1083" s="13" t="s">
        <v>21974</v>
      </c>
      <c r="E1083" s="16" t="s">
        <v>15326</v>
      </c>
      <c r="F1083" s="13" t="s">
        <v>20334</v>
      </c>
      <c r="G1083" s="14" t="n">
        <f aca="false">COUNTIFS(カード一覧!$G$2:$G$3170,"*医学各論 "&amp;D1083&amp;"（*",カード一覧!$N$2:$N$3170,"&lt;&gt;retired")</f>
        <v>1</v>
      </c>
      <c r="H1083" s="14" t="str">
        <f aca="false">IF(G1083&gt;0,"あり","なし")</f>
        <v>あり</v>
      </c>
    </row>
    <row r="1084" customFormat="false" ht="29.85" hidden="false" customHeight="false" outlineLevel="0" collapsed="false">
      <c r="A1084" s="13" t="s">
        <v>34</v>
      </c>
      <c r="B1084" s="16" t="s">
        <v>35</v>
      </c>
      <c r="C1084" s="16" t="s">
        <v>187</v>
      </c>
      <c r="D1084" s="13" t="s">
        <v>21975</v>
      </c>
      <c r="E1084" s="16" t="s">
        <v>15335</v>
      </c>
      <c r="F1084" s="13" t="s">
        <v>20340</v>
      </c>
      <c r="G1084" s="14" t="n">
        <f aca="false">COUNTIFS(カード一覧!$G$2:$G$3170,"*医学各論 "&amp;D1084&amp;"（*",カード一覧!$N$2:$N$3170,"&lt;&gt;retired")</f>
        <v>1</v>
      </c>
      <c r="H1084" s="14" t="str">
        <f aca="false">IF(G1084&gt;0,"あり","なし")</f>
        <v>あり</v>
      </c>
    </row>
    <row r="1085" customFormat="false" ht="29.85" hidden="false" customHeight="false" outlineLevel="0" collapsed="false">
      <c r="A1085" s="13" t="s">
        <v>34</v>
      </c>
      <c r="B1085" s="16" t="s">
        <v>35</v>
      </c>
      <c r="C1085" s="16" t="s">
        <v>187</v>
      </c>
      <c r="D1085" s="13" t="s">
        <v>21976</v>
      </c>
      <c r="E1085" s="16" t="s">
        <v>15344</v>
      </c>
      <c r="F1085" s="13" t="s">
        <v>20363</v>
      </c>
      <c r="G1085" s="14" t="n">
        <f aca="false">COUNTIFS(カード一覧!$G$2:$G$3170,"*医学各論 "&amp;D1085&amp;"（*",カード一覧!$N$2:$N$3170,"&lt;&gt;retired")</f>
        <v>1</v>
      </c>
      <c r="H1085" s="14" t="str">
        <f aca="false">IF(G1085&gt;0,"あり","なし")</f>
        <v>あり</v>
      </c>
    </row>
    <row r="1086" customFormat="false" ht="15" hidden="false" customHeight="false" outlineLevel="0" collapsed="false">
      <c r="A1086" s="13" t="s">
        <v>34</v>
      </c>
      <c r="B1086" s="16" t="s">
        <v>35</v>
      </c>
      <c r="C1086" s="16" t="s">
        <v>189</v>
      </c>
      <c r="D1086" s="13" t="s">
        <v>21977</v>
      </c>
      <c r="E1086" s="16" t="s">
        <v>15618</v>
      </c>
      <c r="F1086" s="13" t="s">
        <v>20340</v>
      </c>
      <c r="G1086" s="14" t="n">
        <f aca="false">COUNTIFS(カード一覧!$G$2:$G$3170,"*医学各論 "&amp;D1086&amp;"（*",カード一覧!$N$2:$N$3170,"&lt;&gt;retired")</f>
        <v>1</v>
      </c>
      <c r="H1086" s="14" t="str">
        <f aca="false">IF(G1086&gt;0,"あり","なし")</f>
        <v>あり</v>
      </c>
    </row>
    <row r="1087" customFormat="false" ht="15" hidden="false" customHeight="false" outlineLevel="0" collapsed="false">
      <c r="A1087" s="13" t="s">
        <v>34</v>
      </c>
      <c r="B1087" s="16" t="s">
        <v>35</v>
      </c>
      <c r="C1087" s="16" t="s">
        <v>189</v>
      </c>
      <c r="D1087" s="13" t="s">
        <v>21978</v>
      </c>
      <c r="E1087" s="16" t="s">
        <v>15627</v>
      </c>
      <c r="F1087" s="13" t="s">
        <v>20340</v>
      </c>
      <c r="G1087" s="14" t="n">
        <f aca="false">COUNTIFS(カード一覧!$G$2:$G$3170,"*医学各論 "&amp;D1087&amp;"（*",カード一覧!$N$2:$N$3170,"&lt;&gt;retired")</f>
        <v>1</v>
      </c>
      <c r="H1087" s="14" t="str">
        <f aca="false">IF(G1087&gt;0,"あり","なし")</f>
        <v>あり</v>
      </c>
    </row>
    <row r="1088" customFormat="false" ht="15" hidden="false" customHeight="false" outlineLevel="0" collapsed="false">
      <c r="A1088" s="13" t="s">
        <v>34</v>
      </c>
      <c r="B1088" s="16" t="s">
        <v>35</v>
      </c>
      <c r="C1088" s="16" t="s">
        <v>189</v>
      </c>
      <c r="D1088" s="13" t="s">
        <v>21979</v>
      </c>
      <c r="E1088" s="16" t="s">
        <v>15636</v>
      </c>
      <c r="F1088" s="13" t="s">
        <v>20363</v>
      </c>
      <c r="G1088" s="14" t="n">
        <f aca="false">COUNTIFS(カード一覧!$G$2:$G$3170,"*医学各論 "&amp;D1088&amp;"（*",カード一覧!$N$2:$N$3170,"&lt;&gt;retired")</f>
        <v>1</v>
      </c>
      <c r="H1088" s="14" t="str">
        <f aca="false">IF(G1088&gt;0,"あり","なし")</f>
        <v>あり</v>
      </c>
    </row>
    <row r="1089" customFormat="false" ht="15" hidden="false" customHeight="false" outlineLevel="0" collapsed="false">
      <c r="A1089" s="13" t="s">
        <v>34</v>
      </c>
      <c r="B1089" s="16" t="s">
        <v>35</v>
      </c>
      <c r="C1089" s="16" t="s">
        <v>189</v>
      </c>
      <c r="D1089" s="13" t="s">
        <v>21980</v>
      </c>
      <c r="E1089" s="16" t="s">
        <v>15645</v>
      </c>
      <c r="F1089" s="13" t="s">
        <v>20363</v>
      </c>
      <c r="G1089" s="14" t="n">
        <f aca="false">COUNTIFS(カード一覧!$G$2:$G$3170,"*医学各論 "&amp;D1089&amp;"（*",カード一覧!$N$2:$N$3170,"&lt;&gt;retired")</f>
        <v>2</v>
      </c>
      <c r="H1089" s="14" t="str">
        <f aca="false">IF(G1089&gt;0,"あり","なし")</f>
        <v>あり</v>
      </c>
    </row>
    <row r="1090" customFormat="false" ht="15" hidden="false" customHeight="false" outlineLevel="0" collapsed="false">
      <c r="A1090" s="13" t="s">
        <v>34</v>
      </c>
      <c r="B1090" s="16" t="s">
        <v>35</v>
      </c>
      <c r="C1090" s="16" t="s">
        <v>189</v>
      </c>
      <c r="D1090" s="13" t="s">
        <v>21981</v>
      </c>
      <c r="E1090" s="16" t="s">
        <v>15660</v>
      </c>
      <c r="F1090" s="13" t="s">
        <v>20340</v>
      </c>
      <c r="G1090" s="14" t="n">
        <f aca="false">COUNTIFS(カード一覧!$G$2:$G$3170,"*医学各論 "&amp;D1090&amp;"（*",カード一覧!$N$2:$N$3170,"&lt;&gt;retired")</f>
        <v>3</v>
      </c>
      <c r="H1090" s="14" t="str">
        <f aca="false">IF(G1090&gt;0,"あり","なし")</f>
        <v>あり</v>
      </c>
    </row>
    <row r="1091" customFormat="false" ht="15" hidden="false" customHeight="false" outlineLevel="0" collapsed="false">
      <c r="A1091" s="13" t="s">
        <v>34</v>
      </c>
      <c r="B1091" s="16" t="s">
        <v>35</v>
      </c>
      <c r="C1091" s="16" t="s">
        <v>189</v>
      </c>
      <c r="D1091" s="13" t="s">
        <v>21982</v>
      </c>
      <c r="E1091" s="16" t="s">
        <v>15684</v>
      </c>
      <c r="F1091" s="13" t="s">
        <v>20340</v>
      </c>
      <c r="G1091" s="14" t="n">
        <f aca="false">COUNTIFS(カード一覧!$G$2:$G$3170,"*医学各論 "&amp;D1091&amp;"（*",カード一覧!$N$2:$N$3170,"&lt;&gt;retired")</f>
        <v>1</v>
      </c>
      <c r="H1091" s="14" t="str">
        <f aca="false">IF(G1091&gt;0,"あり","なし")</f>
        <v>あり</v>
      </c>
    </row>
    <row r="1092" customFormat="false" ht="15" hidden="false" customHeight="false" outlineLevel="0" collapsed="false">
      <c r="A1092" s="13" t="s">
        <v>34</v>
      </c>
      <c r="B1092" s="16" t="s">
        <v>35</v>
      </c>
      <c r="C1092" s="16" t="s">
        <v>189</v>
      </c>
      <c r="D1092" s="13" t="s">
        <v>21983</v>
      </c>
      <c r="E1092" s="15" t="s">
        <v>15694</v>
      </c>
      <c r="F1092" s="13" t="s">
        <v>20340</v>
      </c>
      <c r="G1092" s="14" t="n">
        <f aca="false">COUNTIFS(カード一覧!$G$2:$G$3170,"*医学各論 "&amp;D1092&amp;"（*",カード一覧!$N$2:$N$3170,"&lt;&gt;retired")</f>
        <v>1</v>
      </c>
      <c r="H1092" s="14" t="str">
        <f aca="false">IF(G1092&gt;0,"あり","なし")</f>
        <v>あり</v>
      </c>
    </row>
    <row r="1093" customFormat="false" ht="15" hidden="false" customHeight="false" outlineLevel="0" collapsed="false">
      <c r="A1093" s="13" t="s">
        <v>34</v>
      </c>
      <c r="B1093" s="16" t="s">
        <v>35</v>
      </c>
      <c r="C1093" s="16" t="s">
        <v>189</v>
      </c>
      <c r="D1093" s="13" t="s">
        <v>21984</v>
      </c>
      <c r="E1093" s="16" t="s">
        <v>15704</v>
      </c>
      <c r="F1093" s="13" t="s">
        <v>20363</v>
      </c>
      <c r="G1093" s="14" t="n">
        <f aca="false">COUNTIFS(カード一覧!$G$2:$G$3170,"*医学各論 "&amp;D1093&amp;"（*",カード一覧!$N$2:$N$3170,"&lt;&gt;retired")</f>
        <v>1</v>
      </c>
      <c r="H1093" s="14" t="str">
        <f aca="false">IF(G1093&gt;0,"あり","なし")</f>
        <v>あり</v>
      </c>
    </row>
    <row r="1094" customFormat="false" ht="15" hidden="false" customHeight="false" outlineLevel="0" collapsed="false">
      <c r="A1094" s="13" t="s">
        <v>34</v>
      </c>
      <c r="B1094" s="16" t="s">
        <v>35</v>
      </c>
      <c r="C1094" s="16" t="s">
        <v>189</v>
      </c>
      <c r="D1094" s="13" t="s">
        <v>21985</v>
      </c>
      <c r="E1094" s="16" t="s">
        <v>15713</v>
      </c>
      <c r="F1094" s="13" t="s">
        <v>20334</v>
      </c>
      <c r="G1094" s="14" t="n">
        <f aca="false">COUNTIFS(カード一覧!$G$2:$G$3170,"*医学各論 "&amp;D1094&amp;"（*",カード一覧!$N$2:$N$3170,"&lt;&gt;retired")</f>
        <v>2</v>
      </c>
      <c r="H1094" s="14" t="str">
        <f aca="false">IF(G1094&gt;0,"あり","なし")</f>
        <v>あり</v>
      </c>
    </row>
    <row r="1095" customFormat="false" ht="15" hidden="false" customHeight="false" outlineLevel="0" collapsed="false">
      <c r="A1095" s="13" t="s">
        <v>34</v>
      </c>
      <c r="B1095" s="16" t="s">
        <v>35</v>
      </c>
      <c r="C1095" s="16" t="s">
        <v>189</v>
      </c>
      <c r="D1095" s="13" t="s">
        <v>21986</v>
      </c>
      <c r="E1095" s="16" t="s">
        <v>15726</v>
      </c>
      <c r="F1095" s="13" t="s">
        <v>20363</v>
      </c>
      <c r="G1095" s="14" t="n">
        <f aca="false">COUNTIFS(カード一覧!$G$2:$G$3170,"*医学各論 "&amp;D1095&amp;"（*",カード一覧!$N$2:$N$3170,"&lt;&gt;retired")</f>
        <v>1</v>
      </c>
      <c r="H1095" s="14" t="str">
        <f aca="false">IF(G1095&gt;0,"あり","なし")</f>
        <v>あり</v>
      </c>
    </row>
    <row r="1096" customFormat="false" ht="15" hidden="false" customHeight="false" outlineLevel="0" collapsed="false">
      <c r="A1096" s="13" t="s">
        <v>34</v>
      </c>
      <c r="B1096" s="16" t="s">
        <v>35</v>
      </c>
      <c r="C1096" s="16" t="s">
        <v>189</v>
      </c>
      <c r="D1096" s="13" t="s">
        <v>21987</v>
      </c>
      <c r="E1096" s="16" t="s">
        <v>15735</v>
      </c>
      <c r="F1096" s="13" t="s">
        <v>20363</v>
      </c>
      <c r="G1096" s="14" t="n">
        <f aca="false">COUNTIFS(カード一覧!$G$2:$G$3170,"*医学各論 "&amp;D1096&amp;"（*",カード一覧!$N$2:$N$3170,"&lt;&gt;retired")</f>
        <v>1</v>
      </c>
      <c r="H1096" s="14" t="str">
        <f aca="false">IF(G1096&gt;0,"あり","なし")</f>
        <v>あり</v>
      </c>
    </row>
    <row r="1097" customFormat="false" ht="15" hidden="false" customHeight="false" outlineLevel="0" collapsed="false">
      <c r="A1097" s="13" t="s">
        <v>34</v>
      </c>
      <c r="B1097" s="16" t="s">
        <v>35</v>
      </c>
      <c r="C1097" s="16" t="s">
        <v>189</v>
      </c>
      <c r="D1097" s="13" t="s">
        <v>21988</v>
      </c>
      <c r="E1097" s="16" t="s">
        <v>15744</v>
      </c>
      <c r="F1097" s="13" t="s">
        <v>20363</v>
      </c>
      <c r="G1097" s="14" t="n">
        <f aca="false">COUNTIFS(カード一覧!$G$2:$G$3170,"*医学各論 "&amp;D1097&amp;"（*",カード一覧!$N$2:$N$3170,"&lt;&gt;retired")</f>
        <v>1</v>
      </c>
      <c r="H1097" s="14" t="str">
        <f aca="false">IF(G1097&gt;0,"あり","なし")</f>
        <v>あり</v>
      </c>
    </row>
    <row r="1098" customFormat="false" ht="15" hidden="false" customHeight="false" outlineLevel="0" collapsed="false">
      <c r="A1098" s="13" t="s">
        <v>34</v>
      </c>
      <c r="B1098" s="16" t="s">
        <v>35</v>
      </c>
      <c r="C1098" s="16" t="s">
        <v>189</v>
      </c>
      <c r="D1098" s="13" t="s">
        <v>21989</v>
      </c>
      <c r="E1098" s="16" t="s">
        <v>15753</v>
      </c>
      <c r="F1098" s="13" t="s">
        <v>20340</v>
      </c>
      <c r="G1098" s="14" t="n">
        <f aca="false">COUNTIFS(カード一覧!$G$2:$G$3170,"*医学各論 "&amp;D1098&amp;"（*",カード一覧!$N$2:$N$3170,"&lt;&gt;retired")</f>
        <v>1</v>
      </c>
      <c r="H1098" s="14" t="str">
        <f aca="false">IF(G1098&gt;0,"あり","なし")</f>
        <v>あり</v>
      </c>
    </row>
    <row r="1099" customFormat="false" ht="15" hidden="false" customHeight="false" outlineLevel="0" collapsed="false">
      <c r="A1099" s="13" t="s">
        <v>34</v>
      </c>
      <c r="B1099" s="16" t="s">
        <v>35</v>
      </c>
      <c r="C1099" s="16" t="s">
        <v>189</v>
      </c>
      <c r="D1099" s="13" t="s">
        <v>21990</v>
      </c>
      <c r="E1099" s="16" t="s">
        <v>15762</v>
      </c>
      <c r="F1099" s="13" t="s">
        <v>20340</v>
      </c>
      <c r="G1099" s="14" t="n">
        <f aca="false">COUNTIFS(カード一覧!$G$2:$G$3170,"*医学各論 "&amp;D1099&amp;"（*",カード一覧!$N$2:$N$3170,"&lt;&gt;retired")</f>
        <v>1</v>
      </c>
      <c r="H1099" s="14" t="str">
        <f aca="false">IF(G1099&gt;0,"あり","なし")</f>
        <v>あり</v>
      </c>
    </row>
    <row r="1100" customFormat="false" ht="15" hidden="false" customHeight="false" outlineLevel="0" collapsed="false">
      <c r="A1100" s="13" t="s">
        <v>34</v>
      </c>
      <c r="B1100" s="16" t="s">
        <v>35</v>
      </c>
      <c r="C1100" s="16" t="s">
        <v>189</v>
      </c>
      <c r="D1100" s="13" t="s">
        <v>21991</v>
      </c>
      <c r="E1100" s="16" t="s">
        <v>13451</v>
      </c>
      <c r="F1100" s="13" t="s">
        <v>20340</v>
      </c>
      <c r="G1100" s="14" t="n">
        <f aca="false">COUNTIFS(カード一覧!$G$2:$G$3170,"*医学各論 "&amp;D1100&amp;"（*",カード一覧!$N$2:$N$3170,"&lt;&gt;retired")</f>
        <v>1</v>
      </c>
      <c r="H1100" s="14" t="str">
        <f aca="false">IF(G1100&gt;0,"あり","なし")</f>
        <v>あり</v>
      </c>
    </row>
    <row r="1101" customFormat="false" ht="15" hidden="false" customHeight="false" outlineLevel="0" collapsed="false">
      <c r="A1101" s="13" t="s">
        <v>34</v>
      </c>
      <c r="B1101" s="16" t="s">
        <v>35</v>
      </c>
      <c r="C1101" s="16" t="s">
        <v>189</v>
      </c>
      <c r="D1101" s="13" t="s">
        <v>21992</v>
      </c>
      <c r="E1101" s="16" t="s">
        <v>10768</v>
      </c>
      <c r="F1101" s="13" t="s">
        <v>20363</v>
      </c>
      <c r="G1101" s="14" t="n">
        <f aca="false">COUNTIFS(カード一覧!$G$2:$G$3170,"*医学各論 "&amp;D1101&amp;"（*",カード一覧!$N$2:$N$3170,"&lt;&gt;retired")</f>
        <v>1</v>
      </c>
      <c r="H1101" s="14" t="str">
        <f aca="false">IF(G1101&gt;0,"あり","なし")</f>
        <v>あり</v>
      </c>
    </row>
    <row r="1102" customFormat="false" ht="15" hidden="false" customHeight="false" outlineLevel="0" collapsed="false">
      <c r="A1102" s="13" t="s">
        <v>34</v>
      </c>
      <c r="B1102" s="16" t="s">
        <v>35</v>
      </c>
      <c r="C1102" s="16" t="s">
        <v>189</v>
      </c>
      <c r="D1102" s="13" t="s">
        <v>21993</v>
      </c>
      <c r="E1102" s="16" t="s">
        <v>15787</v>
      </c>
      <c r="F1102" s="13" t="s">
        <v>20363</v>
      </c>
      <c r="G1102" s="14" t="n">
        <f aca="false">COUNTIFS(カード一覧!$G$2:$G$3170,"*医学各論 "&amp;D1102&amp;"（*",カード一覧!$N$2:$N$3170,"&lt;&gt;retired")</f>
        <v>2</v>
      </c>
      <c r="H1102" s="14" t="str">
        <f aca="false">IF(G1102&gt;0,"あり","なし")</f>
        <v>あり</v>
      </c>
    </row>
    <row r="1103" customFormat="false" ht="15" hidden="false" customHeight="false" outlineLevel="0" collapsed="false">
      <c r="A1103" s="13" t="s">
        <v>34</v>
      </c>
      <c r="B1103" s="16" t="s">
        <v>35</v>
      </c>
      <c r="C1103" s="16" t="s">
        <v>189</v>
      </c>
      <c r="D1103" s="13" t="s">
        <v>21994</v>
      </c>
      <c r="E1103" s="16" t="s">
        <v>15803</v>
      </c>
      <c r="F1103" s="13" t="s">
        <v>20363</v>
      </c>
      <c r="G1103" s="14" t="n">
        <f aca="false">COUNTIFS(カード一覧!$G$2:$G$3170,"*医学各論 "&amp;D1103&amp;"（*",カード一覧!$N$2:$N$3170,"&lt;&gt;retired")</f>
        <v>1</v>
      </c>
      <c r="H1103" s="14" t="str">
        <f aca="false">IF(G1103&gt;0,"あり","なし")</f>
        <v>あり</v>
      </c>
    </row>
    <row r="1104" customFormat="false" ht="15" hidden="false" customHeight="false" outlineLevel="0" collapsed="false">
      <c r="A1104" s="13" t="s">
        <v>34</v>
      </c>
      <c r="B1104" s="16" t="s">
        <v>35</v>
      </c>
      <c r="C1104" s="16" t="s">
        <v>189</v>
      </c>
      <c r="D1104" s="13" t="s">
        <v>21995</v>
      </c>
      <c r="E1104" s="16" t="s">
        <v>15812</v>
      </c>
      <c r="F1104" s="13" t="s">
        <v>20363</v>
      </c>
      <c r="G1104" s="14" t="n">
        <f aca="false">COUNTIFS(カード一覧!$G$2:$G$3170,"*医学各論 "&amp;D1104&amp;"（*",カード一覧!$N$2:$N$3170,"&lt;&gt;retired")</f>
        <v>1</v>
      </c>
      <c r="H1104" s="14" t="str">
        <f aca="false">IF(G1104&gt;0,"あり","なし")</f>
        <v>あり</v>
      </c>
    </row>
    <row r="1105" customFormat="false" ht="15" hidden="false" customHeight="false" outlineLevel="0" collapsed="false">
      <c r="A1105" s="13" t="s">
        <v>34</v>
      </c>
      <c r="B1105" s="16" t="s">
        <v>35</v>
      </c>
      <c r="C1105" s="16" t="s">
        <v>189</v>
      </c>
      <c r="D1105" s="13" t="s">
        <v>21996</v>
      </c>
      <c r="E1105" s="16" t="s">
        <v>21997</v>
      </c>
      <c r="F1105" s="13" t="s">
        <v>20363</v>
      </c>
      <c r="G1105" s="14" t="n">
        <f aca="false">COUNTIFS(カード一覧!$G$2:$G$3170,"*医学各論 "&amp;D1105&amp;"（*",カード一覧!$N$2:$N$3170,"&lt;&gt;retired")</f>
        <v>1</v>
      </c>
      <c r="H1105" s="14" t="str">
        <f aca="false">IF(G1105&gt;0,"あり","なし")</f>
        <v>あり</v>
      </c>
    </row>
    <row r="1106" customFormat="false" ht="15" hidden="false" customHeight="false" outlineLevel="0" collapsed="false">
      <c r="A1106" s="13" t="s">
        <v>34</v>
      </c>
      <c r="B1106" s="16" t="s">
        <v>35</v>
      </c>
      <c r="C1106" s="16" t="s">
        <v>189</v>
      </c>
      <c r="D1106" s="13" t="s">
        <v>21998</v>
      </c>
      <c r="E1106" s="16" t="s">
        <v>15830</v>
      </c>
      <c r="F1106" s="13" t="s">
        <v>20363</v>
      </c>
      <c r="G1106" s="14" t="n">
        <f aca="false">COUNTIFS(カード一覧!$G$2:$G$3170,"*医学各論 "&amp;D1106&amp;"（*",カード一覧!$N$2:$N$3170,"&lt;&gt;retired")</f>
        <v>1</v>
      </c>
      <c r="H1106" s="14" t="str">
        <f aca="false">IF(G1106&gt;0,"あり","なし")</f>
        <v>あり</v>
      </c>
    </row>
    <row r="1107" customFormat="false" ht="29.85" hidden="false" customHeight="false" outlineLevel="0" collapsed="false">
      <c r="A1107" s="13" t="s">
        <v>34</v>
      </c>
      <c r="B1107" s="16" t="s">
        <v>35</v>
      </c>
      <c r="C1107" s="16" t="s">
        <v>21999</v>
      </c>
      <c r="D1107" s="13" t="s">
        <v>22000</v>
      </c>
      <c r="E1107" s="16" t="s">
        <v>15870</v>
      </c>
      <c r="F1107" s="13" t="s">
        <v>20334</v>
      </c>
      <c r="G1107" s="14" t="n">
        <f aca="false">COUNTIFS(カード一覧!$G$2:$G$3170,"*医学各論 "&amp;D1107&amp;"（*",カード一覧!$N$2:$N$3170,"&lt;&gt;retired")</f>
        <v>6</v>
      </c>
      <c r="H1107" s="14" t="str">
        <f aca="false">IF(G1107&gt;0,"あり","なし")</f>
        <v>あり</v>
      </c>
    </row>
    <row r="1108" customFormat="false" ht="29.85" hidden="false" customHeight="false" outlineLevel="0" collapsed="false">
      <c r="A1108" s="13" t="s">
        <v>34</v>
      </c>
      <c r="B1108" s="16" t="s">
        <v>35</v>
      </c>
      <c r="C1108" s="16" t="s">
        <v>21999</v>
      </c>
      <c r="D1108" s="13" t="s">
        <v>22001</v>
      </c>
      <c r="E1108" s="16" t="s">
        <v>15886</v>
      </c>
      <c r="F1108" s="13" t="s">
        <v>20334</v>
      </c>
      <c r="G1108" s="14" t="n">
        <f aca="false">COUNTIFS(カード一覧!$G$2:$G$3170,"*医学各論 "&amp;D1108&amp;"（*",カード一覧!$N$2:$N$3170,"&lt;&gt;retired")</f>
        <v>3</v>
      </c>
      <c r="H1108" s="14" t="str">
        <f aca="false">IF(G1108&gt;0,"あり","なし")</f>
        <v>あり</v>
      </c>
    </row>
    <row r="1109" customFormat="false" ht="29.85" hidden="false" customHeight="false" outlineLevel="0" collapsed="false">
      <c r="A1109" s="13" t="s">
        <v>34</v>
      </c>
      <c r="B1109" s="16" t="s">
        <v>35</v>
      </c>
      <c r="C1109" s="16" t="s">
        <v>21999</v>
      </c>
      <c r="D1109" s="13" t="s">
        <v>22002</v>
      </c>
      <c r="E1109" s="16" t="s">
        <v>15906</v>
      </c>
      <c r="F1109" s="13" t="s">
        <v>20334</v>
      </c>
      <c r="G1109" s="14" t="n">
        <f aca="false">COUNTIFS(カード一覧!$G$2:$G$3170,"*医学各論 "&amp;D1109&amp;"（*",カード一覧!$N$2:$N$3170,"&lt;&gt;retired")</f>
        <v>2</v>
      </c>
      <c r="H1109" s="14" t="str">
        <f aca="false">IF(G1109&gt;0,"あり","なし")</f>
        <v>あり</v>
      </c>
    </row>
    <row r="1110" customFormat="false" ht="29.85" hidden="false" customHeight="false" outlineLevel="0" collapsed="false">
      <c r="A1110" s="13" t="s">
        <v>34</v>
      </c>
      <c r="B1110" s="16" t="s">
        <v>35</v>
      </c>
      <c r="C1110" s="16" t="s">
        <v>21999</v>
      </c>
      <c r="D1110" s="13" t="s">
        <v>22003</v>
      </c>
      <c r="E1110" s="16" t="s">
        <v>15918</v>
      </c>
      <c r="F1110" s="13" t="s">
        <v>20334</v>
      </c>
      <c r="G1110" s="14" t="n">
        <f aca="false">COUNTIFS(カード一覧!$G$2:$G$3170,"*医学各論 "&amp;D1110&amp;"（*",カード一覧!$N$2:$N$3170,"&lt;&gt;retired")</f>
        <v>2</v>
      </c>
      <c r="H1110" s="14" t="str">
        <f aca="false">IF(G1110&gt;0,"あり","なし")</f>
        <v>あり</v>
      </c>
    </row>
    <row r="1111" customFormat="false" ht="29.85" hidden="false" customHeight="false" outlineLevel="0" collapsed="false">
      <c r="A1111" s="13" t="s">
        <v>34</v>
      </c>
      <c r="B1111" s="16" t="s">
        <v>35</v>
      </c>
      <c r="C1111" s="16" t="s">
        <v>21999</v>
      </c>
      <c r="D1111" s="13" t="s">
        <v>22004</v>
      </c>
      <c r="E1111" s="16" t="s">
        <v>22005</v>
      </c>
      <c r="F1111" s="13" t="s">
        <v>20334</v>
      </c>
      <c r="G1111" s="14" t="n">
        <f aca="false">COUNTIFS(カード一覧!$G$2:$G$3170,"*医学各論 "&amp;D1111&amp;"（*",カード一覧!$N$2:$N$3170,"&lt;&gt;retired")</f>
        <v>6</v>
      </c>
      <c r="H1111" s="14" t="str">
        <f aca="false">IF(G1111&gt;0,"あり","なし")</f>
        <v>あり</v>
      </c>
    </row>
    <row r="1112" customFormat="false" ht="29.85" hidden="false" customHeight="false" outlineLevel="0" collapsed="false">
      <c r="A1112" s="13" t="s">
        <v>34</v>
      </c>
      <c r="B1112" s="16" t="s">
        <v>35</v>
      </c>
      <c r="C1112" s="16" t="s">
        <v>21999</v>
      </c>
      <c r="D1112" s="13" t="s">
        <v>22006</v>
      </c>
      <c r="E1112" s="16" t="s">
        <v>15972</v>
      </c>
      <c r="F1112" s="13" t="s">
        <v>20334</v>
      </c>
      <c r="G1112" s="14" t="n">
        <f aca="false">COUNTIFS(カード一覧!$G$2:$G$3170,"*医学各論 "&amp;D1112&amp;"（*",カード一覧!$N$2:$N$3170,"&lt;&gt;retired")</f>
        <v>2</v>
      </c>
      <c r="H1112" s="14" t="str">
        <f aca="false">IF(G1112&gt;0,"あり","なし")</f>
        <v>あり</v>
      </c>
    </row>
    <row r="1113" customFormat="false" ht="29.85" hidden="false" customHeight="false" outlineLevel="0" collapsed="false">
      <c r="A1113" s="13" t="s">
        <v>34</v>
      </c>
      <c r="B1113" s="16" t="s">
        <v>35</v>
      </c>
      <c r="C1113" s="16" t="s">
        <v>21999</v>
      </c>
      <c r="D1113" s="13" t="s">
        <v>22007</v>
      </c>
      <c r="E1113" s="16" t="s">
        <v>15987</v>
      </c>
      <c r="F1113" s="13" t="s">
        <v>20334</v>
      </c>
      <c r="G1113" s="14" t="n">
        <f aca="false">COUNTIFS(カード一覧!$G$2:$G$3170,"*医学各論 "&amp;D1113&amp;"（*",カード一覧!$N$2:$N$3170,"&lt;&gt;retired")</f>
        <v>2</v>
      </c>
      <c r="H1113" s="14" t="str">
        <f aca="false">IF(G1113&gt;0,"あり","なし")</f>
        <v>あり</v>
      </c>
    </row>
    <row r="1114" customFormat="false" ht="29.85" hidden="false" customHeight="false" outlineLevel="0" collapsed="false">
      <c r="A1114" s="13" t="s">
        <v>34</v>
      </c>
      <c r="B1114" s="16" t="s">
        <v>35</v>
      </c>
      <c r="C1114" s="16" t="s">
        <v>21999</v>
      </c>
      <c r="D1114" s="13" t="s">
        <v>22008</v>
      </c>
      <c r="E1114" s="16" t="s">
        <v>22009</v>
      </c>
      <c r="F1114" s="13" t="s">
        <v>20363</v>
      </c>
      <c r="G1114" s="14" t="n">
        <f aca="false">COUNTIFS(カード一覧!$G$2:$G$3170,"*医学各論 "&amp;D1114&amp;"（*",カード一覧!$N$2:$N$3170,"&lt;&gt;retired")</f>
        <v>2</v>
      </c>
      <c r="H1114" s="14" t="str">
        <f aca="false">IF(G1114&gt;0,"あり","なし")</f>
        <v>あり</v>
      </c>
    </row>
    <row r="1115" customFormat="false" ht="29.85" hidden="false" customHeight="false" outlineLevel="0" collapsed="false">
      <c r="A1115" s="13" t="s">
        <v>34</v>
      </c>
      <c r="B1115" s="16" t="s">
        <v>35</v>
      </c>
      <c r="C1115" s="16" t="s">
        <v>21999</v>
      </c>
      <c r="D1115" s="13" t="s">
        <v>22010</v>
      </c>
      <c r="E1115" s="16" t="s">
        <v>22011</v>
      </c>
      <c r="F1115" s="13" t="s">
        <v>20334</v>
      </c>
      <c r="G1115" s="14" t="n">
        <f aca="false">COUNTIFS(カード一覧!$G$2:$G$3170,"*医学各論 "&amp;D1115&amp;"（*",カード一覧!$N$2:$N$3170,"&lt;&gt;retired")</f>
        <v>6</v>
      </c>
      <c r="H1115" s="14" t="str">
        <f aca="false">IF(G1115&gt;0,"あり","なし")</f>
        <v>あり</v>
      </c>
    </row>
    <row r="1116" customFormat="false" ht="29.85" hidden="false" customHeight="false" outlineLevel="0" collapsed="false">
      <c r="A1116" s="13" t="s">
        <v>34</v>
      </c>
      <c r="B1116" s="16" t="s">
        <v>35</v>
      </c>
      <c r="C1116" s="16" t="s">
        <v>21999</v>
      </c>
      <c r="D1116" s="13" t="s">
        <v>22012</v>
      </c>
      <c r="E1116" s="16" t="s">
        <v>16064</v>
      </c>
      <c r="F1116" s="13" t="s">
        <v>20334</v>
      </c>
      <c r="G1116" s="14" t="n">
        <f aca="false">COUNTIFS(カード一覧!$G$2:$G$3170,"*医学各論 "&amp;D1116&amp;"（*",カード一覧!$N$2:$N$3170,"&lt;&gt;retired")</f>
        <v>2</v>
      </c>
      <c r="H1116" s="14" t="str">
        <f aca="false">IF(G1116&gt;0,"あり","なし")</f>
        <v>あり</v>
      </c>
    </row>
    <row r="1117" customFormat="false" ht="29.85" hidden="false" customHeight="false" outlineLevel="0" collapsed="false">
      <c r="A1117" s="13" t="s">
        <v>34</v>
      </c>
      <c r="B1117" s="16" t="s">
        <v>35</v>
      </c>
      <c r="C1117" s="16" t="s">
        <v>21999</v>
      </c>
      <c r="D1117" s="13" t="s">
        <v>22013</v>
      </c>
      <c r="E1117" s="16" t="s">
        <v>16081</v>
      </c>
      <c r="F1117" s="13" t="s">
        <v>20334</v>
      </c>
      <c r="G1117" s="14" t="n">
        <f aca="false">COUNTIFS(カード一覧!$G$2:$G$3170,"*医学各論 "&amp;D1117&amp;"（*",カード一覧!$N$2:$N$3170,"&lt;&gt;retired")</f>
        <v>1</v>
      </c>
      <c r="H1117" s="14" t="str">
        <f aca="false">IF(G1117&gt;0,"あり","なし")</f>
        <v>あり</v>
      </c>
    </row>
    <row r="1118" customFormat="false" ht="29.85" hidden="false" customHeight="false" outlineLevel="0" collapsed="false">
      <c r="A1118" s="13" t="s">
        <v>34</v>
      </c>
      <c r="B1118" s="16" t="s">
        <v>35</v>
      </c>
      <c r="C1118" s="16" t="s">
        <v>21999</v>
      </c>
      <c r="D1118" s="13" t="s">
        <v>22014</v>
      </c>
      <c r="E1118" s="16" t="s">
        <v>16090</v>
      </c>
      <c r="F1118" s="13" t="s">
        <v>20334</v>
      </c>
      <c r="G1118" s="14" t="n">
        <f aca="false">COUNTIFS(カード一覧!$G$2:$G$3170,"*医学各論 "&amp;D1118&amp;"（*",カード一覧!$N$2:$N$3170,"&lt;&gt;retired")</f>
        <v>2</v>
      </c>
      <c r="H1118" s="14" t="str">
        <f aca="false">IF(G1118&gt;0,"あり","なし")</f>
        <v>あり</v>
      </c>
    </row>
    <row r="1119" customFormat="false" ht="29.85" hidden="false" customHeight="false" outlineLevel="0" collapsed="false">
      <c r="A1119" s="13" t="s">
        <v>34</v>
      </c>
      <c r="B1119" s="16" t="s">
        <v>35</v>
      </c>
      <c r="C1119" s="16" t="s">
        <v>21999</v>
      </c>
      <c r="D1119" s="13" t="s">
        <v>22015</v>
      </c>
      <c r="E1119" s="16" t="s">
        <v>16107</v>
      </c>
      <c r="F1119" s="13" t="s">
        <v>20334</v>
      </c>
      <c r="G1119" s="14" t="n">
        <f aca="false">COUNTIFS(カード一覧!$G$2:$G$3170,"*医学各論 "&amp;D1119&amp;"（*",カード一覧!$N$2:$N$3170,"&lt;&gt;retired")</f>
        <v>2</v>
      </c>
      <c r="H1119" s="14" t="str">
        <f aca="false">IF(G1119&gt;0,"あり","なし")</f>
        <v>あり</v>
      </c>
    </row>
    <row r="1120" customFormat="false" ht="29.85" hidden="false" customHeight="false" outlineLevel="0" collapsed="false">
      <c r="A1120" s="13" t="s">
        <v>34</v>
      </c>
      <c r="B1120" s="16" t="s">
        <v>35</v>
      </c>
      <c r="C1120" s="16" t="s">
        <v>21999</v>
      </c>
      <c r="D1120" s="13" t="s">
        <v>22016</v>
      </c>
      <c r="E1120" s="16" t="s">
        <v>22017</v>
      </c>
      <c r="F1120" s="13" t="s">
        <v>20334</v>
      </c>
      <c r="G1120" s="14" t="n">
        <f aca="false">COUNTIFS(カード一覧!$G$2:$G$3170,"*医学各論 "&amp;D1120&amp;"（*",カード一覧!$N$2:$N$3170,"&lt;&gt;retired")</f>
        <v>2</v>
      </c>
      <c r="H1120" s="14" t="str">
        <f aca="false">IF(G1120&gt;0,"あり","なし")</f>
        <v>あり</v>
      </c>
    </row>
    <row r="1121" customFormat="false" ht="29.85" hidden="false" customHeight="false" outlineLevel="0" collapsed="false">
      <c r="A1121" s="13" t="s">
        <v>34</v>
      </c>
      <c r="B1121" s="16" t="s">
        <v>35</v>
      </c>
      <c r="C1121" s="16" t="s">
        <v>21999</v>
      </c>
      <c r="D1121" s="13" t="s">
        <v>22018</v>
      </c>
      <c r="E1121" s="16" t="s">
        <v>16137</v>
      </c>
      <c r="F1121" s="13" t="s">
        <v>20334</v>
      </c>
      <c r="G1121" s="14" t="n">
        <f aca="false">COUNTIFS(カード一覧!$G$2:$G$3170,"*医学各論 "&amp;D1121&amp;"（*",カード一覧!$N$2:$N$3170,"&lt;&gt;retired")</f>
        <v>1</v>
      </c>
      <c r="H1121" s="14" t="str">
        <f aca="false">IF(G1121&gt;0,"あり","なし")</f>
        <v>あり</v>
      </c>
    </row>
    <row r="1122" customFormat="false" ht="29.85" hidden="false" customHeight="false" outlineLevel="0" collapsed="false">
      <c r="A1122" s="13" t="s">
        <v>34</v>
      </c>
      <c r="B1122" s="16" t="s">
        <v>35</v>
      </c>
      <c r="C1122" s="16" t="s">
        <v>21999</v>
      </c>
      <c r="D1122" s="13" t="s">
        <v>22019</v>
      </c>
      <c r="E1122" s="16" t="s">
        <v>22020</v>
      </c>
      <c r="F1122" s="13" t="s">
        <v>20334</v>
      </c>
      <c r="G1122" s="14" t="n">
        <f aca="false">COUNTIFS(カード一覧!$G$2:$G$3170,"*医学各論 "&amp;D1122&amp;"（*",カード一覧!$N$2:$N$3170,"&lt;&gt;retired")</f>
        <v>1</v>
      </c>
      <c r="H1122" s="14" t="str">
        <f aca="false">IF(G1122&gt;0,"あり","なし")</f>
        <v>あり</v>
      </c>
    </row>
    <row r="1123" customFormat="false" ht="29.85" hidden="false" customHeight="false" outlineLevel="0" collapsed="false">
      <c r="A1123" s="13" t="s">
        <v>34</v>
      </c>
      <c r="B1123" s="16" t="s">
        <v>35</v>
      </c>
      <c r="C1123" s="16" t="s">
        <v>21999</v>
      </c>
      <c r="D1123" s="13" t="s">
        <v>22021</v>
      </c>
      <c r="E1123" s="16" t="s">
        <v>16156</v>
      </c>
      <c r="F1123" s="13" t="s">
        <v>20334</v>
      </c>
      <c r="G1123" s="14" t="n">
        <f aca="false">COUNTIFS(カード一覧!$G$2:$G$3170,"*医学各論 "&amp;D1123&amp;"（*",カード一覧!$N$2:$N$3170,"&lt;&gt;retired")</f>
        <v>2</v>
      </c>
      <c r="H1123" s="14" t="str">
        <f aca="false">IF(G1123&gt;0,"あり","なし")</f>
        <v>あり</v>
      </c>
    </row>
    <row r="1124" customFormat="false" ht="29.85" hidden="false" customHeight="false" outlineLevel="0" collapsed="false">
      <c r="A1124" s="13" t="s">
        <v>34</v>
      </c>
      <c r="B1124" s="16" t="s">
        <v>35</v>
      </c>
      <c r="C1124" s="16" t="s">
        <v>21999</v>
      </c>
      <c r="D1124" s="13" t="s">
        <v>22022</v>
      </c>
      <c r="E1124" s="16" t="s">
        <v>16173</v>
      </c>
      <c r="F1124" s="13" t="s">
        <v>20334</v>
      </c>
      <c r="G1124" s="14" t="n">
        <f aca="false">COUNTIFS(カード一覧!$G$2:$G$3170,"*医学各論 "&amp;D1124&amp;"（*",カード一覧!$N$2:$N$3170,"&lt;&gt;retired")</f>
        <v>2</v>
      </c>
      <c r="H1124" s="14" t="str">
        <f aca="false">IF(G1124&gt;0,"あり","なし")</f>
        <v>あり</v>
      </c>
    </row>
    <row r="1125" customFormat="false" ht="29.85" hidden="false" customHeight="false" outlineLevel="0" collapsed="false">
      <c r="A1125" s="13" t="s">
        <v>34</v>
      </c>
      <c r="B1125" s="16" t="s">
        <v>35</v>
      </c>
      <c r="C1125" s="16" t="s">
        <v>21999</v>
      </c>
      <c r="D1125" s="13" t="s">
        <v>22023</v>
      </c>
      <c r="E1125" s="16" t="s">
        <v>22024</v>
      </c>
      <c r="F1125" s="13" t="s">
        <v>20334</v>
      </c>
      <c r="G1125" s="14" t="n">
        <f aca="false">COUNTIFS(カード一覧!$G$2:$G$3170,"*医学各論 "&amp;D1125&amp;"（*",カード一覧!$N$2:$N$3170,"&lt;&gt;retired")</f>
        <v>1</v>
      </c>
      <c r="H1125" s="14" t="str">
        <f aca="false">IF(G1125&gt;0,"あり","なし")</f>
        <v>あり</v>
      </c>
    </row>
    <row r="1126" customFormat="false" ht="29.85" hidden="false" customHeight="false" outlineLevel="0" collapsed="false">
      <c r="A1126" s="13" t="s">
        <v>34</v>
      </c>
      <c r="B1126" s="16" t="s">
        <v>35</v>
      </c>
      <c r="C1126" s="16" t="s">
        <v>21999</v>
      </c>
      <c r="D1126" s="13" t="s">
        <v>22025</v>
      </c>
      <c r="E1126" s="16" t="s">
        <v>22026</v>
      </c>
      <c r="F1126" s="13" t="s">
        <v>20334</v>
      </c>
      <c r="G1126" s="14" t="n">
        <f aca="false">COUNTIFS(カード一覧!$G$2:$G$3170,"*医学各論 "&amp;D1126&amp;"（*",カード一覧!$N$2:$N$3170,"&lt;&gt;retired")</f>
        <v>2</v>
      </c>
      <c r="H1126" s="14" t="str">
        <f aca="false">IF(G1126&gt;0,"あり","なし")</f>
        <v>あり</v>
      </c>
    </row>
    <row r="1127" customFormat="false" ht="29.85" hidden="false" customHeight="false" outlineLevel="0" collapsed="false">
      <c r="A1127" s="13" t="s">
        <v>34</v>
      </c>
      <c r="B1127" s="16" t="s">
        <v>35</v>
      </c>
      <c r="C1127" s="16" t="s">
        <v>21999</v>
      </c>
      <c r="D1127" s="13" t="s">
        <v>22027</v>
      </c>
      <c r="E1127" s="16" t="s">
        <v>22028</v>
      </c>
      <c r="F1127" s="13" t="s">
        <v>20334</v>
      </c>
      <c r="G1127" s="14" t="n">
        <f aca="false">COUNTIFS(カード一覧!$G$2:$G$3170,"*医学各論 "&amp;D1127&amp;"（*",カード一覧!$N$2:$N$3170,"&lt;&gt;retired")</f>
        <v>1</v>
      </c>
      <c r="H1127" s="14" t="str">
        <f aca="false">IF(G1127&gt;0,"あり","なし")</f>
        <v>あり</v>
      </c>
    </row>
    <row r="1128" customFormat="false" ht="29.85" hidden="false" customHeight="false" outlineLevel="0" collapsed="false">
      <c r="A1128" s="13" t="s">
        <v>34</v>
      </c>
      <c r="B1128" s="16" t="s">
        <v>35</v>
      </c>
      <c r="C1128" s="16" t="s">
        <v>21999</v>
      </c>
      <c r="D1128" s="13" t="s">
        <v>22029</v>
      </c>
      <c r="E1128" s="16" t="s">
        <v>22030</v>
      </c>
      <c r="F1128" s="13" t="s">
        <v>20363</v>
      </c>
      <c r="G1128" s="14" t="n">
        <f aca="false">COUNTIFS(カード一覧!$G$2:$G$3170,"*医学各論 "&amp;D1128&amp;"（*",カード一覧!$N$2:$N$3170,"&lt;&gt;retired")</f>
        <v>1</v>
      </c>
      <c r="H1128" s="14" t="str">
        <f aca="false">IF(G1128&gt;0,"あり","なし")</f>
        <v>あり</v>
      </c>
    </row>
    <row r="1129" customFormat="false" ht="29.85" hidden="false" customHeight="false" outlineLevel="0" collapsed="false">
      <c r="A1129" s="13" t="s">
        <v>34</v>
      </c>
      <c r="B1129" s="16" t="s">
        <v>35</v>
      </c>
      <c r="C1129" s="16" t="s">
        <v>21999</v>
      </c>
      <c r="D1129" s="13" t="s">
        <v>22031</v>
      </c>
      <c r="E1129" s="16" t="s">
        <v>16233</v>
      </c>
      <c r="F1129" s="13" t="s">
        <v>20334</v>
      </c>
      <c r="G1129" s="14" t="n">
        <f aca="false">COUNTIFS(カード一覧!$G$2:$G$3170,"*医学各論 "&amp;D1129&amp;"（*",カード一覧!$N$2:$N$3170,"&lt;&gt;retired")</f>
        <v>3</v>
      </c>
      <c r="H1129" s="14" t="str">
        <f aca="false">IF(G1129&gt;0,"あり","なし")</f>
        <v>あり</v>
      </c>
    </row>
    <row r="1130" customFormat="false" ht="29.85" hidden="false" customHeight="false" outlineLevel="0" collapsed="false">
      <c r="A1130" s="13" t="s">
        <v>34</v>
      </c>
      <c r="B1130" s="16" t="s">
        <v>35</v>
      </c>
      <c r="C1130" s="16" t="s">
        <v>21999</v>
      </c>
      <c r="D1130" s="13" t="s">
        <v>22032</v>
      </c>
      <c r="E1130" s="16" t="s">
        <v>22033</v>
      </c>
      <c r="F1130" s="13" t="s">
        <v>20334</v>
      </c>
      <c r="G1130" s="14" t="n">
        <f aca="false">COUNTIFS(カード一覧!$G$2:$G$3170,"*医学各論 "&amp;D1130&amp;"（*",カード一覧!$N$2:$N$3170,"&lt;&gt;retired")</f>
        <v>3</v>
      </c>
      <c r="H1130" s="14" t="str">
        <f aca="false">IF(G1130&gt;0,"あり","なし")</f>
        <v>あり</v>
      </c>
    </row>
    <row r="1131" customFormat="false" ht="29.85" hidden="false" customHeight="false" outlineLevel="0" collapsed="false">
      <c r="A1131" s="13" t="s">
        <v>34</v>
      </c>
      <c r="B1131" s="16" t="s">
        <v>35</v>
      </c>
      <c r="C1131" s="16" t="s">
        <v>21999</v>
      </c>
      <c r="D1131" s="13" t="s">
        <v>22034</v>
      </c>
      <c r="E1131" s="16" t="s">
        <v>16275</v>
      </c>
      <c r="F1131" s="13" t="s">
        <v>20334</v>
      </c>
      <c r="G1131" s="14" t="n">
        <f aca="false">COUNTIFS(カード一覧!$G$2:$G$3170,"*医学各論 "&amp;D1131&amp;"（*",カード一覧!$N$2:$N$3170,"&lt;&gt;retired")</f>
        <v>2</v>
      </c>
      <c r="H1131" s="14" t="str">
        <f aca="false">IF(G1131&gt;0,"あり","なし")</f>
        <v>あり</v>
      </c>
    </row>
    <row r="1132" customFormat="false" ht="29.85" hidden="false" customHeight="false" outlineLevel="0" collapsed="false">
      <c r="A1132" s="13" t="s">
        <v>34</v>
      </c>
      <c r="B1132" s="16" t="s">
        <v>35</v>
      </c>
      <c r="C1132" s="16" t="s">
        <v>21999</v>
      </c>
      <c r="D1132" s="13" t="s">
        <v>22035</v>
      </c>
      <c r="E1132" s="16" t="s">
        <v>16288</v>
      </c>
      <c r="F1132" s="13" t="s">
        <v>20334</v>
      </c>
      <c r="G1132" s="14" t="n">
        <f aca="false">COUNTIFS(カード一覧!$G$2:$G$3170,"*医学各論 "&amp;D1132&amp;"（*",カード一覧!$N$2:$N$3170,"&lt;&gt;retired")</f>
        <v>2</v>
      </c>
      <c r="H1132" s="14" t="str">
        <f aca="false">IF(G1132&gt;0,"あり","なし")</f>
        <v>あり</v>
      </c>
    </row>
    <row r="1133" customFormat="false" ht="29.85" hidden="false" customHeight="false" outlineLevel="0" collapsed="false">
      <c r="A1133" s="13" t="s">
        <v>34</v>
      </c>
      <c r="B1133" s="16" t="s">
        <v>35</v>
      </c>
      <c r="C1133" s="16" t="s">
        <v>21999</v>
      </c>
      <c r="D1133" s="13" t="s">
        <v>22036</v>
      </c>
      <c r="E1133" s="16" t="s">
        <v>16305</v>
      </c>
      <c r="F1133" s="13" t="s">
        <v>20340</v>
      </c>
      <c r="G1133" s="14" t="n">
        <f aca="false">COUNTIFS(カード一覧!$G$2:$G$3170,"*医学各論 "&amp;D1133&amp;"（*",カード一覧!$N$2:$N$3170,"&lt;&gt;retired")</f>
        <v>2</v>
      </c>
      <c r="H1133" s="14" t="str">
        <f aca="false">IF(G1133&gt;0,"あり","なし")</f>
        <v>あり</v>
      </c>
    </row>
    <row r="1134" customFormat="false" ht="29.85" hidden="false" customHeight="false" outlineLevel="0" collapsed="false">
      <c r="A1134" s="13" t="s">
        <v>34</v>
      </c>
      <c r="B1134" s="16" t="s">
        <v>35</v>
      </c>
      <c r="C1134" s="16" t="s">
        <v>21999</v>
      </c>
      <c r="D1134" s="13" t="s">
        <v>22037</v>
      </c>
      <c r="E1134" s="16" t="s">
        <v>16322</v>
      </c>
      <c r="F1134" s="13" t="s">
        <v>20340</v>
      </c>
      <c r="G1134" s="14" t="n">
        <f aca="false">COUNTIFS(カード一覧!$G$2:$G$3170,"*医学各論 "&amp;D1134&amp;"（*",カード一覧!$N$2:$N$3170,"&lt;&gt;retired")</f>
        <v>2</v>
      </c>
      <c r="H1134" s="14" t="str">
        <f aca="false">IF(G1134&gt;0,"あり","なし")</f>
        <v>あり</v>
      </c>
    </row>
    <row r="1135" customFormat="false" ht="29.85" hidden="false" customHeight="false" outlineLevel="0" collapsed="false">
      <c r="A1135" s="13" t="s">
        <v>34</v>
      </c>
      <c r="B1135" s="16" t="s">
        <v>35</v>
      </c>
      <c r="C1135" s="16" t="s">
        <v>21999</v>
      </c>
      <c r="D1135" s="13" t="s">
        <v>22038</v>
      </c>
      <c r="E1135" s="16" t="s">
        <v>16338</v>
      </c>
      <c r="F1135" s="13" t="s">
        <v>20340</v>
      </c>
      <c r="G1135" s="14" t="n">
        <f aca="false">COUNTIFS(カード一覧!$G$2:$G$3170,"*医学各論 "&amp;D1135&amp;"（*",カード一覧!$N$2:$N$3170,"&lt;&gt;retired")</f>
        <v>1</v>
      </c>
      <c r="H1135" s="14" t="str">
        <f aca="false">IF(G1135&gt;0,"あり","なし")</f>
        <v>あり</v>
      </c>
    </row>
    <row r="1136" customFormat="false" ht="29.85" hidden="false" customHeight="false" outlineLevel="0" collapsed="false">
      <c r="A1136" s="13" t="s">
        <v>34</v>
      </c>
      <c r="B1136" s="16" t="s">
        <v>35</v>
      </c>
      <c r="C1136" s="16" t="s">
        <v>21999</v>
      </c>
      <c r="D1136" s="13" t="s">
        <v>22039</v>
      </c>
      <c r="E1136" s="16" t="s">
        <v>16347</v>
      </c>
      <c r="F1136" s="13" t="s">
        <v>20340</v>
      </c>
      <c r="G1136" s="14" t="n">
        <f aca="false">COUNTIFS(カード一覧!$G$2:$G$3170,"*医学各論 "&amp;D1136&amp;"（*",カード一覧!$N$2:$N$3170,"&lt;&gt;retired")</f>
        <v>2</v>
      </c>
      <c r="H1136" s="14" t="str">
        <f aca="false">IF(G1136&gt;0,"あり","なし")</f>
        <v>あり</v>
      </c>
    </row>
    <row r="1137" customFormat="false" ht="29.85" hidden="false" customHeight="false" outlineLevel="0" collapsed="false">
      <c r="A1137" s="13" t="s">
        <v>34</v>
      </c>
      <c r="B1137" s="16" t="s">
        <v>35</v>
      </c>
      <c r="C1137" s="16" t="s">
        <v>21999</v>
      </c>
      <c r="D1137" s="13" t="s">
        <v>22040</v>
      </c>
      <c r="E1137" s="16" t="s">
        <v>16363</v>
      </c>
      <c r="F1137" s="13" t="s">
        <v>20334</v>
      </c>
      <c r="G1137" s="14" t="n">
        <f aca="false">COUNTIFS(カード一覧!$G$2:$G$3170,"*医学各論 "&amp;D1137&amp;"（*",カード一覧!$N$2:$N$3170,"&lt;&gt;retired")</f>
        <v>2</v>
      </c>
      <c r="H1137" s="14" t="str">
        <f aca="false">IF(G1137&gt;0,"あり","なし")</f>
        <v>あり</v>
      </c>
    </row>
    <row r="1138" customFormat="false" ht="29.85" hidden="false" customHeight="false" outlineLevel="0" collapsed="false">
      <c r="A1138" s="13" t="s">
        <v>34</v>
      </c>
      <c r="B1138" s="16" t="s">
        <v>35</v>
      </c>
      <c r="C1138" s="16" t="s">
        <v>21999</v>
      </c>
      <c r="D1138" s="13" t="s">
        <v>22041</v>
      </c>
      <c r="E1138" s="16" t="s">
        <v>16380</v>
      </c>
      <c r="F1138" s="13" t="s">
        <v>20340</v>
      </c>
      <c r="G1138" s="14" t="n">
        <f aca="false">COUNTIFS(カード一覧!$G$2:$G$3170,"*医学各論 "&amp;D1138&amp;"（*",カード一覧!$N$2:$N$3170,"&lt;&gt;retired")</f>
        <v>2</v>
      </c>
      <c r="H1138" s="14" t="str">
        <f aca="false">IF(G1138&gt;0,"あり","なし")</f>
        <v>あり</v>
      </c>
    </row>
    <row r="1139" customFormat="false" ht="29.85" hidden="false" customHeight="false" outlineLevel="0" collapsed="false">
      <c r="A1139" s="13" t="s">
        <v>34</v>
      </c>
      <c r="B1139" s="16" t="s">
        <v>35</v>
      </c>
      <c r="C1139" s="16" t="s">
        <v>21999</v>
      </c>
      <c r="D1139" s="13" t="s">
        <v>22042</v>
      </c>
      <c r="E1139" s="16" t="s">
        <v>16392</v>
      </c>
      <c r="F1139" s="13" t="s">
        <v>20340</v>
      </c>
      <c r="G1139" s="14" t="n">
        <f aca="false">COUNTIFS(カード一覧!$G$2:$G$3170,"*医学各論 "&amp;D1139&amp;"（*",カード一覧!$N$2:$N$3170,"&lt;&gt;retired")</f>
        <v>1</v>
      </c>
      <c r="H1139" s="14" t="str">
        <f aca="false">IF(G1139&gt;0,"あり","なし")</f>
        <v>あり</v>
      </c>
    </row>
    <row r="1140" customFormat="false" ht="29.85" hidden="false" customHeight="false" outlineLevel="0" collapsed="false">
      <c r="A1140" s="13" t="s">
        <v>34</v>
      </c>
      <c r="B1140" s="16" t="s">
        <v>35</v>
      </c>
      <c r="C1140" s="16" t="s">
        <v>21999</v>
      </c>
      <c r="D1140" s="13" t="s">
        <v>22043</v>
      </c>
      <c r="E1140" s="16" t="s">
        <v>16402</v>
      </c>
      <c r="F1140" s="13" t="s">
        <v>20340</v>
      </c>
      <c r="G1140" s="14" t="n">
        <f aca="false">COUNTIFS(カード一覧!$G$2:$G$3170,"*医学各論 "&amp;D1140&amp;"（*",カード一覧!$N$2:$N$3170,"&lt;&gt;retired")</f>
        <v>1</v>
      </c>
      <c r="H1140" s="14" t="str">
        <f aca="false">IF(G1140&gt;0,"あり","なし")</f>
        <v>あり</v>
      </c>
    </row>
    <row r="1141" customFormat="false" ht="29.85" hidden="false" customHeight="false" outlineLevel="0" collapsed="false">
      <c r="A1141" s="13" t="s">
        <v>34</v>
      </c>
      <c r="B1141" s="16" t="s">
        <v>35</v>
      </c>
      <c r="C1141" s="16" t="s">
        <v>21999</v>
      </c>
      <c r="D1141" s="13" t="s">
        <v>22044</v>
      </c>
      <c r="E1141" s="16" t="s">
        <v>22045</v>
      </c>
      <c r="F1141" s="13" t="s">
        <v>20340</v>
      </c>
      <c r="G1141" s="14" t="n">
        <f aca="false">COUNTIFS(カード一覧!$G$2:$G$3170,"*医学各論 "&amp;D1141&amp;"（*",カード一覧!$N$2:$N$3170,"&lt;&gt;retired")</f>
        <v>1</v>
      </c>
      <c r="H1141" s="14" t="str">
        <f aca="false">IF(G1141&gt;0,"あり","なし")</f>
        <v>あり</v>
      </c>
    </row>
    <row r="1142" customFormat="false" ht="29.85" hidden="false" customHeight="false" outlineLevel="0" collapsed="false">
      <c r="A1142" s="13" t="s">
        <v>34</v>
      </c>
      <c r="B1142" s="16" t="s">
        <v>35</v>
      </c>
      <c r="C1142" s="16" t="s">
        <v>21999</v>
      </c>
      <c r="D1142" s="13" t="s">
        <v>22046</v>
      </c>
      <c r="E1142" s="16" t="s">
        <v>22047</v>
      </c>
      <c r="F1142" s="13" t="s">
        <v>20363</v>
      </c>
      <c r="G1142" s="14" t="n">
        <f aca="false">COUNTIFS(カード一覧!$G$2:$G$3170,"*医学各論 "&amp;D1142&amp;"（*",カード一覧!$N$2:$N$3170,"&lt;&gt;retired")</f>
        <v>1</v>
      </c>
      <c r="H1142" s="14" t="str">
        <f aca="false">IF(G1142&gt;0,"あり","なし")</f>
        <v>あり</v>
      </c>
    </row>
    <row r="1143" customFormat="false" ht="29.85" hidden="false" customHeight="false" outlineLevel="0" collapsed="false">
      <c r="A1143" s="13" t="s">
        <v>34</v>
      </c>
      <c r="B1143" s="16" t="s">
        <v>35</v>
      </c>
      <c r="C1143" s="16" t="s">
        <v>21999</v>
      </c>
      <c r="D1143" s="13" t="s">
        <v>22048</v>
      </c>
      <c r="E1143" s="16" t="s">
        <v>22049</v>
      </c>
      <c r="F1143" s="13" t="s">
        <v>20340</v>
      </c>
      <c r="G1143" s="14" t="n">
        <f aca="false">COUNTIFS(カード一覧!$G$2:$G$3170,"*医学各論 "&amp;D1143&amp;"（*",カード一覧!$N$2:$N$3170,"&lt;&gt;retired")</f>
        <v>3</v>
      </c>
      <c r="H1143" s="14" t="str">
        <f aca="false">IF(G1143&gt;0,"あり","なし")</f>
        <v>あり</v>
      </c>
    </row>
    <row r="1144" customFormat="false" ht="29.85" hidden="false" customHeight="false" outlineLevel="0" collapsed="false">
      <c r="A1144" s="13" t="s">
        <v>34</v>
      </c>
      <c r="B1144" s="16" t="s">
        <v>35</v>
      </c>
      <c r="C1144" s="16" t="s">
        <v>21999</v>
      </c>
      <c r="D1144" s="13" t="s">
        <v>22050</v>
      </c>
      <c r="E1144" s="16" t="s">
        <v>16445</v>
      </c>
      <c r="F1144" s="13" t="s">
        <v>20340</v>
      </c>
      <c r="G1144" s="14" t="n">
        <f aca="false">COUNTIFS(カード一覧!$G$2:$G$3170,"*医学各論 "&amp;D1144&amp;"（*",カード一覧!$N$2:$N$3170,"&lt;&gt;retired")</f>
        <v>3</v>
      </c>
      <c r="H1144" s="14" t="str">
        <f aca="false">IF(G1144&gt;0,"あり","なし")</f>
        <v>あり</v>
      </c>
    </row>
    <row r="1145" customFormat="false" ht="29.85" hidden="false" customHeight="false" outlineLevel="0" collapsed="false">
      <c r="A1145" s="13" t="s">
        <v>34</v>
      </c>
      <c r="B1145" s="16" t="s">
        <v>35</v>
      </c>
      <c r="C1145" s="16" t="s">
        <v>21999</v>
      </c>
      <c r="D1145" s="13" t="s">
        <v>22051</v>
      </c>
      <c r="E1145" s="16" t="s">
        <v>22052</v>
      </c>
      <c r="F1145" s="13" t="s">
        <v>20363</v>
      </c>
      <c r="G1145" s="14" t="n">
        <f aca="false">COUNTIFS(カード一覧!$G$2:$G$3170,"*医学各論 "&amp;D1145&amp;"（*",カード一覧!$N$2:$N$3170,"&lt;&gt;retired")</f>
        <v>1</v>
      </c>
      <c r="H1145" s="14" t="str">
        <f aca="false">IF(G1145&gt;0,"あり","なし")</f>
        <v>あり</v>
      </c>
    </row>
    <row r="1146" customFormat="false" ht="29.85" hidden="false" customHeight="false" outlineLevel="0" collapsed="false">
      <c r="A1146" s="13" t="s">
        <v>34</v>
      </c>
      <c r="B1146" s="16" t="s">
        <v>35</v>
      </c>
      <c r="C1146" s="16" t="s">
        <v>21999</v>
      </c>
      <c r="D1146" s="13" t="s">
        <v>22053</v>
      </c>
      <c r="E1146" s="16" t="s">
        <v>16468</v>
      </c>
      <c r="F1146" s="13" t="s">
        <v>20363</v>
      </c>
      <c r="G1146" s="14" t="n">
        <f aca="false">COUNTIFS(カード一覧!$G$2:$G$3170,"*医学各論 "&amp;D1146&amp;"（*",カード一覧!$N$2:$N$3170,"&lt;&gt;retired")</f>
        <v>2</v>
      </c>
      <c r="H1146" s="14" t="str">
        <f aca="false">IF(G1146&gt;0,"あり","なし")</f>
        <v>あり</v>
      </c>
    </row>
    <row r="1147" customFormat="false" ht="29.85" hidden="false" customHeight="false" outlineLevel="0" collapsed="false">
      <c r="A1147" s="13" t="s">
        <v>34</v>
      </c>
      <c r="B1147" s="16" t="s">
        <v>35</v>
      </c>
      <c r="C1147" s="16" t="s">
        <v>21999</v>
      </c>
      <c r="D1147" s="13" t="s">
        <v>22054</v>
      </c>
      <c r="E1147" s="16" t="s">
        <v>22055</v>
      </c>
      <c r="F1147" s="13" t="s">
        <v>20363</v>
      </c>
      <c r="G1147" s="14" t="n">
        <f aca="false">COUNTIFS(カード一覧!$G$2:$G$3170,"*医学各論 "&amp;D1147&amp;"（*",カード一覧!$N$2:$N$3170,"&lt;&gt;retired")</f>
        <v>1</v>
      </c>
      <c r="H1147" s="14" t="str">
        <f aca="false">IF(G1147&gt;0,"あり","なし")</f>
        <v>あり</v>
      </c>
    </row>
    <row r="1148" customFormat="false" ht="29.85" hidden="false" customHeight="false" outlineLevel="0" collapsed="false">
      <c r="A1148" s="13" t="s">
        <v>34</v>
      </c>
      <c r="B1148" s="16" t="s">
        <v>35</v>
      </c>
      <c r="C1148" s="16" t="s">
        <v>21999</v>
      </c>
      <c r="D1148" s="13" t="s">
        <v>22056</v>
      </c>
      <c r="E1148" s="16" t="s">
        <v>22057</v>
      </c>
      <c r="F1148" s="13" t="s">
        <v>20363</v>
      </c>
      <c r="G1148" s="14" t="n">
        <f aca="false">COUNTIFS(カード一覧!$G$2:$G$3170,"*医学各論 "&amp;D1148&amp;"（*",カード一覧!$N$2:$N$3170,"&lt;&gt;retired")</f>
        <v>2</v>
      </c>
      <c r="H1148" s="14" t="str">
        <f aca="false">IF(G1148&gt;0,"あり","なし")</f>
        <v>あり</v>
      </c>
    </row>
    <row r="1149" customFormat="false" ht="29.85" hidden="false" customHeight="false" outlineLevel="0" collapsed="false">
      <c r="A1149" s="13" t="s">
        <v>34</v>
      </c>
      <c r="B1149" s="16" t="s">
        <v>35</v>
      </c>
      <c r="C1149" s="16" t="s">
        <v>21999</v>
      </c>
      <c r="D1149" s="13" t="s">
        <v>22058</v>
      </c>
      <c r="E1149" s="15" t="s">
        <v>16512</v>
      </c>
      <c r="F1149" s="13" t="s">
        <v>20363</v>
      </c>
      <c r="G1149" s="14" t="n">
        <f aca="false">COUNTIFS(カード一覧!$G$2:$G$3170,"*医学各論 "&amp;D1149&amp;"（*",カード一覧!$N$2:$N$3170,"&lt;&gt;retired")</f>
        <v>1</v>
      </c>
      <c r="H1149" s="14" t="str">
        <f aca="false">IF(G1149&gt;0,"あり","なし")</f>
        <v>あり</v>
      </c>
    </row>
    <row r="1150" customFormat="false" ht="29.85" hidden="false" customHeight="false" outlineLevel="0" collapsed="false">
      <c r="A1150" s="13" t="s">
        <v>34</v>
      </c>
      <c r="B1150" s="16" t="s">
        <v>35</v>
      </c>
      <c r="C1150" s="16" t="s">
        <v>21999</v>
      </c>
      <c r="D1150" s="13" t="s">
        <v>22059</v>
      </c>
      <c r="E1150" s="16" t="s">
        <v>16503</v>
      </c>
      <c r="F1150" s="13" t="s">
        <v>20363</v>
      </c>
      <c r="G1150" s="14" t="n">
        <f aca="false">COUNTIFS(カード一覧!$G$2:$G$3170,"*医学各論 "&amp;D1150&amp;"（*",カード一覧!$N$2:$N$3170,"&lt;&gt;retired")</f>
        <v>2</v>
      </c>
      <c r="H1150" s="14" t="str">
        <f aca="false">IF(G1150&gt;0,"あり","なし")</f>
        <v>あり</v>
      </c>
    </row>
    <row r="1151" customFormat="false" ht="29.85" hidden="false" customHeight="false" outlineLevel="0" collapsed="false">
      <c r="A1151" s="13" t="s">
        <v>34</v>
      </c>
      <c r="B1151" s="16" t="s">
        <v>35</v>
      </c>
      <c r="C1151" s="16" t="s">
        <v>21999</v>
      </c>
      <c r="D1151" s="13" t="s">
        <v>22060</v>
      </c>
      <c r="E1151" s="16" t="s">
        <v>16524</v>
      </c>
      <c r="F1151" s="13" t="s">
        <v>20363</v>
      </c>
      <c r="G1151" s="14" t="n">
        <f aca="false">COUNTIFS(カード一覧!$G$2:$G$3170,"*医学各論 "&amp;D1151&amp;"（*",カード一覧!$N$2:$N$3170,"&lt;&gt;retired")</f>
        <v>3</v>
      </c>
      <c r="H1151" s="14" t="str">
        <f aca="false">IF(G1151&gt;0,"あり","なし")</f>
        <v>あり</v>
      </c>
    </row>
    <row r="1152" customFormat="false" ht="29.85" hidden="false" customHeight="false" outlineLevel="0" collapsed="false">
      <c r="A1152" s="13" t="s">
        <v>34</v>
      </c>
      <c r="B1152" s="16" t="s">
        <v>35</v>
      </c>
      <c r="C1152" s="16" t="s">
        <v>21999</v>
      </c>
      <c r="D1152" s="13" t="s">
        <v>22061</v>
      </c>
      <c r="E1152" s="16" t="s">
        <v>10662</v>
      </c>
      <c r="F1152" s="13" t="s">
        <v>20363</v>
      </c>
      <c r="G1152" s="14" t="n">
        <f aca="false">COUNTIFS(カード一覧!$G$2:$G$3170,"*医学各論 "&amp;D1152&amp;"（*",カード一覧!$N$2:$N$3170,"&lt;&gt;retired")</f>
        <v>3</v>
      </c>
      <c r="H1152" s="14" t="str">
        <f aca="false">IF(G1152&gt;0,"あり","なし")</f>
        <v>あり</v>
      </c>
    </row>
    <row r="1153" customFormat="false" ht="29.85" hidden="false" customHeight="false" outlineLevel="0" collapsed="false">
      <c r="A1153" s="13" t="s">
        <v>34</v>
      </c>
      <c r="B1153" s="16" t="s">
        <v>35</v>
      </c>
      <c r="C1153" s="16" t="s">
        <v>21999</v>
      </c>
      <c r="D1153" s="13" t="s">
        <v>22062</v>
      </c>
      <c r="E1153" s="15" t="s">
        <v>16563</v>
      </c>
      <c r="F1153" s="13" t="s">
        <v>20363</v>
      </c>
      <c r="G1153" s="14" t="n">
        <f aca="false">COUNTIFS(カード一覧!$G$2:$G$3170,"*医学各論 "&amp;D1153&amp;"（*",カード一覧!$N$2:$N$3170,"&lt;&gt;retired")</f>
        <v>1</v>
      </c>
      <c r="H1153" s="14" t="str">
        <f aca="false">IF(G1153&gt;0,"あり","なし")</f>
        <v>あり</v>
      </c>
    </row>
    <row r="1154" customFormat="false" ht="29.85" hidden="false" customHeight="false" outlineLevel="0" collapsed="false">
      <c r="A1154" s="13" t="s">
        <v>34</v>
      </c>
      <c r="B1154" s="16" t="s">
        <v>35</v>
      </c>
      <c r="C1154" s="16" t="s">
        <v>21999</v>
      </c>
      <c r="D1154" s="13" t="s">
        <v>22063</v>
      </c>
      <c r="E1154" s="15" t="s">
        <v>16572</v>
      </c>
      <c r="F1154" s="13" t="s">
        <v>20363</v>
      </c>
      <c r="G1154" s="14" t="n">
        <f aca="false">COUNTIFS(カード一覧!$G$2:$G$3170,"*医学各論 "&amp;D1154&amp;"（*",カード一覧!$N$2:$N$3170,"&lt;&gt;retired")</f>
        <v>2</v>
      </c>
      <c r="H1154" s="14" t="str">
        <f aca="false">IF(G1154&gt;0,"あり","なし")</f>
        <v>あり</v>
      </c>
    </row>
    <row r="1155" customFormat="false" ht="15" hidden="false" customHeight="false" outlineLevel="0" collapsed="false">
      <c r="A1155" s="13" t="s">
        <v>34</v>
      </c>
      <c r="B1155" s="16" t="s">
        <v>35</v>
      </c>
      <c r="C1155" s="16" t="s">
        <v>221</v>
      </c>
      <c r="D1155" s="13" t="s">
        <v>22064</v>
      </c>
      <c r="E1155" s="16" t="s">
        <v>14717</v>
      </c>
      <c r="F1155" s="13" t="s">
        <v>20340</v>
      </c>
      <c r="G1155" s="14" t="n">
        <f aca="false">COUNTIFS(カード一覧!$G$2:$G$3170,"*医学各論 "&amp;D1155&amp;"（*",カード一覧!$N$2:$N$3170,"&lt;&gt;retired")</f>
        <v>4</v>
      </c>
      <c r="H1155" s="14" t="str">
        <f aca="false">IF(G1155&gt;0,"あり","なし")</f>
        <v>あり</v>
      </c>
    </row>
    <row r="1156" customFormat="false" ht="15" hidden="false" customHeight="false" outlineLevel="0" collapsed="false">
      <c r="A1156" s="13" t="s">
        <v>34</v>
      </c>
      <c r="B1156" s="16" t="s">
        <v>35</v>
      </c>
      <c r="C1156" s="16" t="s">
        <v>221</v>
      </c>
      <c r="D1156" s="13" t="s">
        <v>22065</v>
      </c>
      <c r="E1156" s="16" t="s">
        <v>14747</v>
      </c>
      <c r="F1156" s="13" t="s">
        <v>20340</v>
      </c>
      <c r="G1156" s="14" t="n">
        <f aca="false">COUNTIFS(カード一覧!$G$2:$G$3170,"*医学各論 "&amp;D1156&amp;"（*",カード一覧!$N$2:$N$3170,"&lt;&gt;retired")</f>
        <v>1</v>
      </c>
      <c r="H1156" s="14" t="str">
        <f aca="false">IF(G1156&gt;0,"あり","なし")</f>
        <v>あり</v>
      </c>
    </row>
    <row r="1157" customFormat="false" ht="15" hidden="false" customHeight="false" outlineLevel="0" collapsed="false">
      <c r="A1157" s="13" t="s">
        <v>34</v>
      </c>
      <c r="B1157" s="16" t="s">
        <v>35</v>
      </c>
      <c r="C1157" s="16" t="s">
        <v>221</v>
      </c>
      <c r="D1157" s="13" t="s">
        <v>22066</v>
      </c>
      <c r="E1157" s="16" t="s">
        <v>22067</v>
      </c>
      <c r="F1157" s="13" t="s">
        <v>20340</v>
      </c>
      <c r="G1157" s="14" t="n">
        <f aca="false">COUNTIFS(カード一覧!$G$2:$G$3170,"*医学各論 "&amp;D1157&amp;"（*",カード一覧!$N$2:$N$3170,"&lt;&gt;retired")</f>
        <v>1</v>
      </c>
      <c r="H1157" s="14" t="str">
        <f aca="false">IF(G1157&gt;0,"あり","なし")</f>
        <v>あり</v>
      </c>
    </row>
    <row r="1158" customFormat="false" ht="15" hidden="false" customHeight="false" outlineLevel="0" collapsed="false">
      <c r="A1158" s="13" t="s">
        <v>34</v>
      </c>
      <c r="B1158" s="16" t="s">
        <v>35</v>
      </c>
      <c r="C1158" s="16" t="s">
        <v>221</v>
      </c>
      <c r="D1158" s="13" t="s">
        <v>22068</v>
      </c>
      <c r="E1158" s="16" t="s">
        <v>14231</v>
      </c>
      <c r="F1158" s="13" t="s">
        <v>20334</v>
      </c>
      <c r="G1158" s="14" t="n">
        <f aca="false">COUNTIFS(カード一覧!$G$2:$G$3170,"*医学各論 "&amp;D1158&amp;"（*",カード一覧!$N$2:$N$3170,"&lt;&gt;retired")</f>
        <v>4</v>
      </c>
      <c r="H1158" s="14" t="str">
        <f aca="false">IF(G1158&gt;0,"あり","なし")</f>
        <v>あり</v>
      </c>
    </row>
    <row r="1159" customFormat="false" ht="15" hidden="false" customHeight="false" outlineLevel="0" collapsed="false">
      <c r="A1159" s="13" t="s">
        <v>34</v>
      </c>
      <c r="B1159" s="16" t="s">
        <v>35</v>
      </c>
      <c r="C1159" s="16" t="s">
        <v>221</v>
      </c>
      <c r="D1159" s="13" t="s">
        <v>22069</v>
      </c>
      <c r="E1159" s="16" t="s">
        <v>21912</v>
      </c>
      <c r="F1159" s="13" t="s">
        <v>20334</v>
      </c>
      <c r="G1159" s="14" t="n">
        <f aca="false">COUNTIFS(カード一覧!$G$2:$G$3170,"*医学各論 "&amp;D1159&amp;"（*",カード一覧!$N$2:$N$3170,"&lt;&gt;retired")</f>
        <v>1</v>
      </c>
      <c r="H1159" s="14" t="str">
        <f aca="false">IF(G1159&gt;0,"あり","なし")</f>
        <v>あり</v>
      </c>
    </row>
    <row r="1160" customFormat="false" ht="15" hidden="false" customHeight="false" outlineLevel="0" collapsed="false">
      <c r="A1160" s="13" t="s">
        <v>34</v>
      </c>
      <c r="B1160" s="16" t="s">
        <v>35</v>
      </c>
      <c r="C1160" s="16" t="s">
        <v>221</v>
      </c>
      <c r="D1160" s="13" t="s">
        <v>22070</v>
      </c>
      <c r="E1160" s="15" t="s">
        <v>22071</v>
      </c>
      <c r="F1160" s="13" t="s">
        <v>20340</v>
      </c>
      <c r="G1160" s="14" t="n">
        <f aca="false">COUNTIFS(カード一覧!$G$2:$G$3170,"*医学各論 "&amp;D1160&amp;"（*",カード一覧!$N$2:$N$3170,"&lt;&gt;retired")</f>
        <v>2</v>
      </c>
      <c r="H1160" s="14" t="str">
        <f aca="false">IF(G1160&gt;0,"あり","なし")</f>
        <v>あり</v>
      </c>
    </row>
    <row r="1161" customFormat="false" ht="15" hidden="false" customHeight="false" outlineLevel="0" collapsed="false">
      <c r="A1161" s="13" t="s">
        <v>34</v>
      </c>
      <c r="B1161" s="16" t="s">
        <v>35</v>
      </c>
      <c r="C1161" s="16" t="s">
        <v>221</v>
      </c>
      <c r="D1161" s="13" t="s">
        <v>22072</v>
      </c>
      <c r="E1161" s="16" t="s">
        <v>22073</v>
      </c>
      <c r="F1161" s="13" t="s">
        <v>20340</v>
      </c>
      <c r="G1161" s="14" t="n">
        <f aca="false">COUNTIFS(カード一覧!$G$2:$G$3170,"*医学各論 "&amp;D1161&amp;"（*",カード一覧!$N$2:$N$3170,"&lt;&gt;retired")</f>
        <v>1</v>
      </c>
      <c r="H1161" s="14" t="str">
        <f aca="false">IF(G1161&gt;0,"あり","なし")</f>
        <v>あり</v>
      </c>
    </row>
    <row r="1162" customFormat="false" ht="15" hidden="false" customHeight="false" outlineLevel="0" collapsed="false">
      <c r="A1162" s="13" t="s">
        <v>34</v>
      </c>
      <c r="B1162" s="16" t="s">
        <v>35</v>
      </c>
      <c r="C1162" s="16" t="s">
        <v>221</v>
      </c>
      <c r="D1162" s="13" t="s">
        <v>22074</v>
      </c>
      <c r="E1162" s="16" t="s">
        <v>22075</v>
      </c>
      <c r="F1162" s="13" t="s">
        <v>20363</v>
      </c>
      <c r="G1162" s="14" t="n">
        <f aca="false">COUNTIFS(カード一覧!$G$2:$G$3170,"*医学各論 "&amp;D1162&amp;"（*",カード一覧!$N$2:$N$3170,"&lt;&gt;retired")</f>
        <v>3</v>
      </c>
      <c r="H1162" s="14" t="str">
        <f aca="false">IF(G1162&gt;0,"あり","なし")</f>
        <v>あり</v>
      </c>
    </row>
    <row r="1163" customFormat="false" ht="15" hidden="false" customHeight="false" outlineLevel="0" collapsed="false">
      <c r="A1163" s="13" t="s">
        <v>34</v>
      </c>
      <c r="B1163" s="16" t="s">
        <v>35</v>
      </c>
      <c r="C1163" s="16" t="s">
        <v>221</v>
      </c>
      <c r="D1163" s="13" t="s">
        <v>22076</v>
      </c>
      <c r="E1163" s="15" t="s">
        <v>14282</v>
      </c>
      <c r="F1163" s="13" t="s">
        <v>20363</v>
      </c>
      <c r="G1163" s="14" t="n">
        <f aca="false">COUNTIFS(カード一覧!$G$2:$G$3170,"*医学各論 "&amp;D1163&amp;"（*",カード一覧!$N$2:$N$3170,"&lt;&gt;retired")</f>
        <v>2</v>
      </c>
      <c r="H1163" s="14" t="str">
        <f aca="false">IF(G1163&gt;0,"あり","なし")</f>
        <v>あり</v>
      </c>
    </row>
    <row r="1164" customFormat="false" ht="15" hidden="false" customHeight="false" outlineLevel="0" collapsed="false">
      <c r="A1164" s="13" t="s">
        <v>34</v>
      </c>
      <c r="B1164" s="16" t="s">
        <v>35</v>
      </c>
      <c r="C1164" s="16" t="s">
        <v>221</v>
      </c>
      <c r="D1164" s="13" t="s">
        <v>22077</v>
      </c>
      <c r="E1164" s="16" t="s">
        <v>16584</v>
      </c>
      <c r="F1164" s="13" t="s">
        <v>20363</v>
      </c>
      <c r="G1164" s="14" t="n">
        <f aca="false">COUNTIFS(カード一覧!$G$2:$G$3170,"*医学各論 "&amp;D1164&amp;"（*",カード一覧!$N$2:$N$3170,"&lt;&gt;retired")</f>
        <v>2</v>
      </c>
      <c r="H1164" s="14" t="str">
        <f aca="false">IF(G1164&gt;0,"あり","なし")</f>
        <v>あり</v>
      </c>
    </row>
    <row r="1165" customFormat="false" ht="15" hidden="false" customHeight="false" outlineLevel="0" collapsed="false">
      <c r="A1165" s="13" t="s">
        <v>34</v>
      </c>
      <c r="B1165" s="16" t="s">
        <v>35</v>
      </c>
      <c r="C1165" s="16" t="s">
        <v>221</v>
      </c>
      <c r="D1165" s="13" t="s">
        <v>22078</v>
      </c>
      <c r="E1165" s="16" t="s">
        <v>16596</v>
      </c>
      <c r="F1165" s="13" t="s">
        <v>20340</v>
      </c>
      <c r="G1165" s="14" t="n">
        <f aca="false">COUNTIFS(カード一覧!$G$2:$G$3170,"*医学各論 "&amp;D1165&amp;"（*",カード一覧!$N$2:$N$3170,"&lt;&gt;retired")</f>
        <v>3</v>
      </c>
      <c r="H1165" s="14" t="str">
        <f aca="false">IF(G1165&gt;0,"あり","なし")</f>
        <v>あり</v>
      </c>
    </row>
    <row r="1166" customFormat="false" ht="15" hidden="false" customHeight="false" outlineLevel="0" collapsed="false">
      <c r="A1166" s="13" t="s">
        <v>34</v>
      </c>
      <c r="B1166" s="16" t="s">
        <v>35</v>
      </c>
      <c r="C1166" s="16" t="s">
        <v>221</v>
      </c>
      <c r="D1166" s="13" t="s">
        <v>22079</v>
      </c>
      <c r="E1166" s="16" t="s">
        <v>22080</v>
      </c>
      <c r="F1166" s="13" t="s">
        <v>20340</v>
      </c>
      <c r="G1166" s="14" t="n">
        <f aca="false">COUNTIFS(カード一覧!$G$2:$G$3170,"*医学各論 "&amp;D1166&amp;"（*",カード一覧!$N$2:$N$3170,"&lt;&gt;retired")</f>
        <v>1</v>
      </c>
      <c r="H1166" s="14" t="str">
        <f aca="false">IF(G1166&gt;0,"あり","なし")</f>
        <v>あり</v>
      </c>
    </row>
    <row r="1167" customFormat="false" ht="15" hidden="false" customHeight="false" outlineLevel="0" collapsed="false">
      <c r="A1167" s="13" t="s">
        <v>36</v>
      </c>
      <c r="B1167" s="16" t="s">
        <v>37</v>
      </c>
      <c r="C1167" s="16" t="s">
        <v>22081</v>
      </c>
      <c r="D1167" s="13" t="s">
        <v>22082</v>
      </c>
      <c r="E1167" s="16" t="s">
        <v>8844</v>
      </c>
      <c r="F1167" s="13" t="s">
        <v>20340</v>
      </c>
      <c r="G1167" s="14" t="n">
        <f aca="false">COUNTIFS(カード一覧!$G$2:$G$3170,"*医学各論 "&amp;D1167&amp;"（*",カード一覧!$N$2:$N$3170,"&lt;&gt;retired")</f>
        <v>1</v>
      </c>
      <c r="H1167" s="14" t="str">
        <f aca="false">IF(G1167&gt;0,"あり","なし")</f>
        <v>あり</v>
      </c>
    </row>
    <row r="1168" customFormat="false" ht="15" hidden="false" customHeight="false" outlineLevel="0" collapsed="false">
      <c r="A1168" s="13" t="s">
        <v>36</v>
      </c>
      <c r="B1168" s="16" t="s">
        <v>37</v>
      </c>
      <c r="C1168" s="16" t="s">
        <v>22081</v>
      </c>
      <c r="D1168" s="13" t="s">
        <v>22083</v>
      </c>
      <c r="E1168" s="16" t="s">
        <v>8854</v>
      </c>
      <c r="F1168" s="13" t="s">
        <v>20363</v>
      </c>
      <c r="G1168" s="14" t="n">
        <f aca="false">COUNTIFS(カード一覧!$G$2:$G$3170,"*医学各論 "&amp;D1168&amp;"（*",カード一覧!$N$2:$N$3170,"&lt;&gt;retired")</f>
        <v>1</v>
      </c>
      <c r="H1168" s="14" t="str">
        <f aca="false">IF(G1168&gt;0,"あり","なし")</f>
        <v>あり</v>
      </c>
    </row>
    <row r="1169" customFormat="false" ht="15" hidden="false" customHeight="false" outlineLevel="0" collapsed="false">
      <c r="A1169" s="13" t="s">
        <v>36</v>
      </c>
      <c r="B1169" s="16" t="s">
        <v>37</v>
      </c>
      <c r="C1169" s="16" t="s">
        <v>22081</v>
      </c>
      <c r="D1169" s="13" t="s">
        <v>22084</v>
      </c>
      <c r="E1169" s="16" t="s">
        <v>8863</v>
      </c>
      <c r="F1169" s="13" t="s">
        <v>20363</v>
      </c>
      <c r="G1169" s="14" t="n">
        <f aca="false">COUNTIFS(カード一覧!$G$2:$G$3170,"*医学各論 "&amp;D1169&amp;"（*",カード一覧!$N$2:$N$3170,"&lt;&gt;retired")</f>
        <v>1</v>
      </c>
      <c r="H1169" s="14" t="str">
        <f aca="false">IF(G1169&gt;0,"あり","なし")</f>
        <v>あり</v>
      </c>
    </row>
    <row r="1170" customFormat="false" ht="15" hidden="false" customHeight="false" outlineLevel="0" collapsed="false">
      <c r="A1170" s="13" t="s">
        <v>36</v>
      </c>
      <c r="B1170" s="16" t="s">
        <v>37</v>
      </c>
      <c r="C1170" s="16" t="s">
        <v>22081</v>
      </c>
      <c r="D1170" s="13" t="s">
        <v>22085</v>
      </c>
      <c r="E1170" s="16" t="s">
        <v>8872</v>
      </c>
      <c r="F1170" s="13" t="s">
        <v>20363</v>
      </c>
      <c r="G1170" s="14" t="n">
        <f aca="false">COUNTIFS(カード一覧!$G$2:$G$3170,"*医学各論 "&amp;D1170&amp;"（*",カード一覧!$N$2:$N$3170,"&lt;&gt;retired")</f>
        <v>1</v>
      </c>
      <c r="H1170" s="14" t="str">
        <f aca="false">IF(G1170&gt;0,"あり","なし")</f>
        <v>あり</v>
      </c>
    </row>
    <row r="1171" customFormat="false" ht="15" hidden="false" customHeight="false" outlineLevel="0" collapsed="false">
      <c r="A1171" s="13" t="s">
        <v>36</v>
      </c>
      <c r="B1171" s="16" t="s">
        <v>37</v>
      </c>
      <c r="C1171" s="16" t="s">
        <v>22081</v>
      </c>
      <c r="D1171" s="13" t="s">
        <v>22086</v>
      </c>
      <c r="E1171" s="16" t="s">
        <v>8881</v>
      </c>
      <c r="F1171" s="13" t="s">
        <v>20334</v>
      </c>
      <c r="G1171" s="14" t="n">
        <f aca="false">COUNTIFS(カード一覧!$G$2:$G$3170,"*医学各論 "&amp;D1171&amp;"（*",カード一覧!$N$2:$N$3170,"&lt;&gt;retired")</f>
        <v>2</v>
      </c>
      <c r="H1171" s="14" t="str">
        <f aca="false">IF(G1171&gt;0,"あり","なし")</f>
        <v>あり</v>
      </c>
    </row>
    <row r="1172" customFormat="false" ht="15" hidden="false" customHeight="false" outlineLevel="0" collapsed="false">
      <c r="A1172" s="13" t="s">
        <v>36</v>
      </c>
      <c r="B1172" s="16" t="s">
        <v>37</v>
      </c>
      <c r="C1172" s="16" t="s">
        <v>22081</v>
      </c>
      <c r="D1172" s="13" t="s">
        <v>22087</v>
      </c>
      <c r="E1172" s="15" t="s">
        <v>22088</v>
      </c>
      <c r="F1172" s="13" t="s">
        <v>20334</v>
      </c>
      <c r="G1172" s="14" t="n">
        <f aca="false">COUNTIFS(カード一覧!$G$2:$G$3170,"*医学各論 "&amp;D1172&amp;"（*",カード一覧!$N$2:$N$3170,"&lt;&gt;retired")</f>
        <v>2</v>
      </c>
      <c r="H1172" s="14" t="str">
        <f aca="false">IF(G1172&gt;0,"あり","なし")</f>
        <v>あり</v>
      </c>
    </row>
    <row r="1173" customFormat="false" ht="15" hidden="false" customHeight="false" outlineLevel="0" collapsed="false">
      <c r="A1173" s="13" t="s">
        <v>36</v>
      </c>
      <c r="B1173" s="16" t="s">
        <v>37</v>
      </c>
      <c r="C1173" s="16" t="s">
        <v>22081</v>
      </c>
      <c r="D1173" s="13" t="s">
        <v>22089</v>
      </c>
      <c r="E1173" s="16" t="s">
        <v>8904</v>
      </c>
      <c r="F1173" s="13" t="s">
        <v>20334</v>
      </c>
      <c r="G1173" s="14" t="n">
        <f aca="false">COUNTIFS(カード一覧!$G$2:$G$3170,"*医学各論 "&amp;D1173&amp;"（*",カード一覧!$N$2:$N$3170,"&lt;&gt;retired")</f>
        <v>3</v>
      </c>
      <c r="H1173" s="14" t="str">
        <f aca="false">IF(G1173&gt;0,"あり","なし")</f>
        <v>あり</v>
      </c>
    </row>
    <row r="1174" customFormat="false" ht="15" hidden="false" customHeight="false" outlineLevel="0" collapsed="false">
      <c r="A1174" s="13" t="s">
        <v>36</v>
      </c>
      <c r="B1174" s="16" t="s">
        <v>37</v>
      </c>
      <c r="C1174" s="16" t="s">
        <v>22081</v>
      </c>
      <c r="D1174" s="13" t="s">
        <v>22090</v>
      </c>
      <c r="E1174" s="15" t="s">
        <v>8917</v>
      </c>
      <c r="F1174" s="13" t="s">
        <v>20340</v>
      </c>
      <c r="G1174" s="14" t="n">
        <f aca="false">COUNTIFS(カード一覧!$G$2:$G$3170,"*医学各論 "&amp;D1174&amp;"（*",カード一覧!$N$2:$N$3170,"&lt;&gt;retired")</f>
        <v>1</v>
      </c>
      <c r="H1174" s="14" t="str">
        <f aca="false">IF(G1174&gt;0,"あり","なし")</f>
        <v>あり</v>
      </c>
    </row>
    <row r="1175" customFormat="false" ht="15" hidden="false" customHeight="false" outlineLevel="0" collapsed="false">
      <c r="A1175" s="13" t="s">
        <v>36</v>
      </c>
      <c r="B1175" s="16" t="s">
        <v>37</v>
      </c>
      <c r="C1175" s="16" t="s">
        <v>22081</v>
      </c>
      <c r="D1175" s="13" t="s">
        <v>22091</v>
      </c>
      <c r="E1175" s="16" t="s">
        <v>8549</v>
      </c>
      <c r="F1175" s="13" t="s">
        <v>20340</v>
      </c>
      <c r="G1175" s="14" t="n">
        <f aca="false">COUNTIFS(カード一覧!$G$2:$G$3170,"*医学各論 "&amp;D1175&amp;"（*",カード一覧!$N$2:$N$3170,"&lt;&gt;retired")</f>
        <v>2</v>
      </c>
      <c r="H1175" s="14" t="str">
        <f aca="false">IF(G1175&gt;0,"あり","なし")</f>
        <v>あり</v>
      </c>
    </row>
    <row r="1176" customFormat="false" ht="15" hidden="false" customHeight="false" outlineLevel="0" collapsed="false">
      <c r="A1176" s="13" t="s">
        <v>36</v>
      </c>
      <c r="B1176" s="16" t="s">
        <v>37</v>
      </c>
      <c r="C1176" s="16" t="s">
        <v>22081</v>
      </c>
      <c r="D1176" s="13" t="s">
        <v>22092</v>
      </c>
      <c r="E1176" s="16" t="s">
        <v>8935</v>
      </c>
      <c r="F1176" s="13" t="s">
        <v>20340</v>
      </c>
      <c r="G1176" s="14" t="n">
        <f aca="false">COUNTIFS(カード一覧!$G$2:$G$3170,"*医学各論 "&amp;D1176&amp;"（*",カード一覧!$N$2:$N$3170,"&lt;&gt;retired")</f>
        <v>3</v>
      </c>
      <c r="H1176" s="14" t="str">
        <f aca="false">IF(G1176&gt;0,"あり","なし")</f>
        <v>あり</v>
      </c>
    </row>
    <row r="1177" customFormat="false" ht="15" hidden="false" customHeight="false" outlineLevel="0" collapsed="false">
      <c r="A1177" s="13" t="s">
        <v>36</v>
      </c>
      <c r="B1177" s="16" t="s">
        <v>37</v>
      </c>
      <c r="C1177" s="16" t="s">
        <v>22081</v>
      </c>
      <c r="D1177" s="13" t="s">
        <v>22093</v>
      </c>
      <c r="E1177" s="16" t="s">
        <v>8948</v>
      </c>
      <c r="F1177" s="13" t="s">
        <v>20340</v>
      </c>
      <c r="G1177" s="14" t="n">
        <f aca="false">COUNTIFS(カード一覧!$G$2:$G$3170,"*医学各論 "&amp;D1177&amp;"（*",カード一覧!$N$2:$N$3170,"&lt;&gt;retired")</f>
        <v>2</v>
      </c>
      <c r="H1177" s="14" t="str">
        <f aca="false">IF(G1177&gt;0,"あり","なし")</f>
        <v>あり</v>
      </c>
    </row>
    <row r="1178" customFormat="false" ht="15" hidden="false" customHeight="false" outlineLevel="0" collapsed="false">
      <c r="A1178" s="13" t="s">
        <v>36</v>
      </c>
      <c r="B1178" s="16" t="s">
        <v>37</v>
      </c>
      <c r="C1178" s="16" t="s">
        <v>22081</v>
      </c>
      <c r="D1178" s="13" t="s">
        <v>22094</v>
      </c>
      <c r="E1178" s="16" t="s">
        <v>8962</v>
      </c>
      <c r="F1178" s="13" t="s">
        <v>20363</v>
      </c>
      <c r="G1178" s="14" t="n">
        <f aca="false">COUNTIFS(カード一覧!$G$2:$G$3170,"*医学各論 "&amp;D1178&amp;"（*",カード一覧!$N$2:$N$3170,"&lt;&gt;retired")</f>
        <v>1</v>
      </c>
      <c r="H1178" s="14" t="str">
        <f aca="false">IF(G1178&gt;0,"あり","なし")</f>
        <v>あり</v>
      </c>
    </row>
    <row r="1179" customFormat="false" ht="15" hidden="false" customHeight="false" outlineLevel="0" collapsed="false">
      <c r="A1179" s="13" t="s">
        <v>36</v>
      </c>
      <c r="B1179" s="16" t="s">
        <v>37</v>
      </c>
      <c r="C1179" s="16" t="s">
        <v>22095</v>
      </c>
      <c r="D1179" s="13" t="s">
        <v>22096</v>
      </c>
      <c r="E1179" s="16" t="s">
        <v>9165</v>
      </c>
      <c r="F1179" s="13" t="s">
        <v>20334</v>
      </c>
      <c r="G1179" s="14" t="n">
        <f aca="false">COUNTIFS(カード一覧!$G$2:$G$3170,"*医学各論 "&amp;D1179&amp;"（*",カード一覧!$N$2:$N$3170,"&lt;&gt;retired")</f>
        <v>5</v>
      </c>
      <c r="H1179" s="14" t="str">
        <f aca="false">IF(G1179&gt;0,"あり","なし")</f>
        <v>あり</v>
      </c>
    </row>
    <row r="1180" customFormat="false" ht="15" hidden="false" customHeight="false" outlineLevel="0" collapsed="false">
      <c r="A1180" s="13" t="s">
        <v>36</v>
      </c>
      <c r="B1180" s="16" t="s">
        <v>37</v>
      </c>
      <c r="C1180" s="16" t="s">
        <v>22095</v>
      </c>
      <c r="D1180" s="13" t="s">
        <v>22097</v>
      </c>
      <c r="E1180" s="16" t="s">
        <v>9181</v>
      </c>
      <c r="F1180" s="13" t="s">
        <v>20334</v>
      </c>
      <c r="G1180" s="14" t="n">
        <f aca="false">COUNTIFS(カード一覧!$G$2:$G$3170,"*医学各論 "&amp;D1180&amp;"（*",カード一覧!$N$2:$N$3170,"&lt;&gt;retired")</f>
        <v>3</v>
      </c>
      <c r="H1180" s="14" t="str">
        <f aca="false">IF(G1180&gt;0,"あり","なし")</f>
        <v>あり</v>
      </c>
    </row>
    <row r="1181" customFormat="false" ht="15" hidden="false" customHeight="false" outlineLevel="0" collapsed="false">
      <c r="A1181" s="13" t="s">
        <v>36</v>
      </c>
      <c r="B1181" s="16" t="s">
        <v>37</v>
      </c>
      <c r="C1181" s="16" t="s">
        <v>22095</v>
      </c>
      <c r="D1181" s="13" t="s">
        <v>22098</v>
      </c>
      <c r="E1181" s="16" t="s">
        <v>22099</v>
      </c>
      <c r="F1181" s="13" t="s">
        <v>20334</v>
      </c>
      <c r="G1181" s="14" t="n">
        <f aca="false">COUNTIFS(カード一覧!$G$2:$G$3170,"*医学各論 "&amp;D1181&amp;"（*",カード一覧!$N$2:$N$3170,"&lt;&gt;retired")</f>
        <v>1</v>
      </c>
      <c r="H1181" s="14" t="str">
        <f aca="false">IF(G1181&gt;0,"あり","なし")</f>
        <v>あり</v>
      </c>
    </row>
    <row r="1182" customFormat="false" ht="15" hidden="false" customHeight="false" outlineLevel="0" collapsed="false">
      <c r="A1182" s="13" t="s">
        <v>36</v>
      </c>
      <c r="B1182" s="16" t="s">
        <v>37</v>
      </c>
      <c r="C1182" s="16" t="s">
        <v>22095</v>
      </c>
      <c r="D1182" s="13" t="s">
        <v>22100</v>
      </c>
      <c r="E1182" s="16" t="s">
        <v>9209</v>
      </c>
      <c r="F1182" s="13" t="s">
        <v>20334</v>
      </c>
      <c r="G1182" s="14" t="n">
        <f aca="false">COUNTIFS(カード一覧!$G$2:$G$3170,"*医学各論 "&amp;D1182&amp;"（*",カード一覧!$N$2:$N$3170,"&lt;&gt;retired")</f>
        <v>1</v>
      </c>
      <c r="H1182" s="14" t="str">
        <f aca="false">IF(G1182&gt;0,"あり","なし")</f>
        <v>あり</v>
      </c>
    </row>
    <row r="1183" customFormat="false" ht="15" hidden="false" customHeight="false" outlineLevel="0" collapsed="false">
      <c r="A1183" s="13" t="s">
        <v>36</v>
      </c>
      <c r="B1183" s="16" t="s">
        <v>37</v>
      </c>
      <c r="C1183" s="16" t="s">
        <v>22095</v>
      </c>
      <c r="D1183" s="13" t="s">
        <v>22101</v>
      </c>
      <c r="E1183" s="16" t="s">
        <v>9218</v>
      </c>
      <c r="F1183" s="13" t="s">
        <v>20340</v>
      </c>
      <c r="G1183" s="14" t="n">
        <f aca="false">COUNTIFS(カード一覧!$G$2:$G$3170,"*医学各論 "&amp;D1183&amp;"（*",カード一覧!$N$2:$N$3170,"&lt;&gt;retired")</f>
        <v>1</v>
      </c>
      <c r="H1183" s="14" t="str">
        <f aca="false">IF(G1183&gt;0,"あり","なし")</f>
        <v>あり</v>
      </c>
    </row>
    <row r="1184" customFormat="false" ht="15" hidden="false" customHeight="false" outlineLevel="0" collapsed="false">
      <c r="A1184" s="13" t="s">
        <v>36</v>
      </c>
      <c r="B1184" s="16" t="s">
        <v>37</v>
      </c>
      <c r="C1184" s="16" t="s">
        <v>22095</v>
      </c>
      <c r="D1184" s="13" t="s">
        <v>22102</v>
      </c>
      <c r="E1184" s="16" t="s">
        <v>9227</v>
      </c>
      <c r="F1184" s="13" t="s">
        <v>20334</v>
      </c>
      <c r="G1184" s="14" t="n">
        <f aca="false">COUNTIFS(カード一覧!$G$2:$G$3170,"*医学各論 "&amp;D1184&amp;"（*",カード一覧!$N$2:$N$3170,"&lt;&gt;retired")</f>
        <v>1</v>
      </c>
      <c r="H1184" s="14" t="str">
        <f aca="false">IF(G1184&gt;0,"あり","なし")</f>
        <v>あり</v>
      </c>
    </row>
    <row r="1185" customFormat="false" ht="15" hidden="false" customHeight="false" outlineLevel="0" collapsed="false">
      <c r="A1185" s="13" t="s">
        <v>36</v>
      </c>
      <c r="B1185" s="16" t="s">
        <v>37</v>
      </c>
      <c r="C1185" s="16" t="s">
        <v>22095</v>
      </c>
      <c r="D1185" s="13" t="s">
        <v>22103</v>
      </c>
      <c r="E1185" s="16" t="s">
        <v>9237</v>
      </c>
      <c r="F1185" s="13" t="s">
        <v>20340</v>
      </c>
      <c r="G1185" s="14" t="n">
        <f aca="false">COUNTIFS(カード一覧!$G$2:$G$3170,"*医学各論 "&amp;D1185&amp;"（*",カード一覧!$N$2:$N$3170,"&lt;&gt;retired")</f>
        <v>1</v>
      </c>
      <c r="H1185" s="14" t="str">
        <f aca="false">IF(G1185&gt;0,"あり","なし")</f>
        <v>あり</v>
      </c>
    </row>
    <row r="1186" customFormat="false" ht="15" hidden="false" customHeight="false" outlineLevel="0" collapsed="false">
      <c r="A1186" s="13" t="s">
        <v>36</v>
      </c>
      <c r="B1186" s="16" t="s">
        <v>37</v>
      </c>
      <c r="C1186" s="16" t="s">
        <v>22095</v>
      </c>
      <c r="D1186" s="13" t="s">
        <v>22104</v>
      </c>
      <c r="E1186" s="16" t="s">
        <v>9243</v>
      </c>
      <c r="F1186" s="13" t="s">
        <v>20340</v>
      </c>
      <c r="G1186" s="14" t="n">
        <f aca="false">COUNTIFS(カード一覧!$G$2:$G$3170,"*医学各論 "&amp;D1186&amp;"（*",カード一覧!$N$2:$N$3170,"&lt;&gt;retired")</f>
        <v>1</v>
      </c>
      <c r="H1186" s="14" t="str">
        <f aca="false">IF(G1186&gt;0,"あり","なし")</f>
        <v>あり</v>
      </c>
    </row>
    <row r="1187" customFormat="false" ht="15" hidden="false" customHeight="false" outlineLevel="0" collapsed="false">
      <c r="A1187" s="13" t="s">
        <v>36</v>
      </c>
      <c r="B1187" s="16" t="s">
        <v>37</v>
      </c>
      <c r="C1187" s="16" t="s">
        <v>22095</v>
      </c>
      <c r="D1187" s="13" t="s">
        <v>22105</v>
      </c>
      <c r="E1187" s="16" t="s">
        <v>9262</v>
      </c>
      <c r="F1187" s="13" t="s">
        <v>20340</v>
      </c>
      <c r="G1187" s="14" t="n">
        <f aca="false">COUNTIFS(カード一覧!$G$2:$G$3170,"*医学各論 "&amp;D1187&amp;"（*",カード一覧!$N$2:$N$3170,"&lt;&gt;retired")</f>
        <v>4</v>
      </c>
      <c r="H1187" s="14" t="str">
        <f aca="false">IF(G1187&gt;0,"あり","なし")</f>
        <v>あり</v>
      </c>
    </row>
    <row r="1188" customFormat="false" ht="29.85" hidden="false" customHeight="false" outlineLevel="0" collapsed="false">
      <c r="A1188" s="13" t="s">
        <v>36</v>
      </c>
      <c r="B1188" s="16" t="s">
        <v>37</v>
      </c>
      <c r="C1188" s="16" t="s">
        <v>22106</v>
      </c>
      <c r="D1188" s="13" t="s">
        <v>22107</v>
      </c>
      <c r="E1188" s="16" t="s">
        <v>22108</v>
      </c>
      <c r="F1188" s="13" t="s">
        <v>20340</v>
      </c>
      <c r="G1188" s="14" t="n">
        <f aca="false">COUNTIFS(カード一覧!$G$2:$G$3170,"*医学各論 "&amp;D1188&amp;"（*",カード一覧!$N$2:$N$3170,"&lt;&gt;retired")</f>
        <v>3</v>
      </c>
      <c r="H1188" s="14" t="str">
        <f aca="false">IF(G1188&gt;0,"あり","なし")</f>
        <v>あり</v>
      </c>
    </row>
    <row r="1189" customFormat="false" ht="29.85" hidden="false" customHeight="false" outlineLevel="0" collapsed="false">
      <c r="A1189" s="13" t="s">
        <v>36</v>
      </c>
      <c r="B1189" s="16" t="s">
        <v>37</v>
      </c>
      <c r="C1189" s="16" t="s">
        <v>22106</v>
      </c>
      <c r="D1189" s="13" t="s">
        <v>22109</v>
      </c>
      <c r="E1189" s="16" t="s">
        <v>22110</v>
      </c>
      <c r="F1189" s="13" t="s">
        <v>20340</v>
      </c>
      <c r="G1189" s="14" t="n">
        <f aca="false">COUNTIFS(カード一覧!$G$2:$G$3170,"*医学各論 "&amp;D1189&amp;"（*",カード一覧!$N$2:$N$3170,"&lt;&gt;retired")</f>
        <v>2</v>
      </c>
      <c r="H1189" s="14" t="str">
        <f aca="false">IF(G1189&gt;0,"あり","なし")</f>
        <v>あり</v>
      </c>
    </row>
    <row r="1190" customFormat="false" ht="29.85" hidden="false" customHeight="false" outlineLevel="0" collapsed="false">
      <c r="A1190" s="13" t="s">
        <v>36</v>
      </c>
      <c r="B1190" s="16" t="s">
        <v>37</v>
      </c>
      <c r="C1190" s="16" t="s">
        <v>22106</v>
      </c>
      <c r="D1190" s="13" t="s">
        <v>22111</v>
      </c>
      <c r="E1190" s="16" t="s">
        <v>15091</v>
      </c>
      <c r="F1190" s="13" t="s">
        <v>20334</v>
      </c>
      <c r="G1190" s="14" t="n">
        <f aca="false">COUNTIFS(カード一覧!$G$2:$G$3170,"*医学各論 "&amp;D1190&amp;"（*",カード一覧!$N$2:$N$3170,"&lt;&gt;retired")</f>
        <v>3</v>
      </c>
      <c r="H1190" s="14" t="str">
        <f aca="false">IF(G1190&gt;0,"あり","なし")</f>
        <v>あり</v>
      </c>
    </row>
    <row r="1191" customFormat="false" ht="29.85" hidden="false" customHeight="false" outlineLevel="0" collapsed="false">
      <c r="A1191" s="13" t="s">
        <v>36</v>
      </c>
      <c r="B1191" s="16" t="s">
        <v>37</v>
      </c>
      <c r="C1191" s="16" t="s">
        <v>22106</v>
      </c>
      <c r="D1191" s="13" t="s">
        <v>22112</v>
      </c>
      <c r="E1191" s="16" t="s">
        <v>21944</v>
      </c>
      <c r="F1191" s="13" t="s">
        <v>20340</v>
      </c>
      <c r="G1191" s="14" t="n">
        <f aca="false">COUNTIFS(カード一覧!$G$2:$G$3170,"*医学各論 "&amp;D1191&amp;"（*",カード一覧!$N$2:$N$3170,"&lt;&gt;retired")</f>
        <v>3</v>
      </c>
      <c r="H1191" s="14" t="str">
        <f aca="false">IF(G1191&gt;0,"あり","なし")</f>
        <v>あり</v>
      </c>
    </row>
    <row r="1192" customFormat="false" ht="29.85" hidden="false" customHeight="false" outlineLevel="0" collapsed="false">
      <c r="A1192" s="13" t="s">
        <v>36</v>
      </c>
      <c r="B1192" s="16" t="s">
        <v>37</v>
      </c>
      <c r="C1192" s="16" t="s">
        <v>22106</v>
      </c>
      <c r="D1192" s="13" t="s">
        <v>22113</v>
      </c>
      <c r="E1192" s="16" t="s">
        <v>9360</v>
      </c>
      <c r="F1192" s="13" t="s">
        <v>20340</v>
      </c>
      <c r="G1192" s="14" t="n">
        <f aca="false">COUNTIFS(カード一覧!$G$2:$G$3170,"*医学各論 "&amp;D1192&amp;"（*",カード一覧!$N$2:$N$3170,"&lt;&gt;retired")</f>
        <v>2</v>
      </c>
      <c r="H1192" s="14" t="str">
        <f aca="false">IF(G1192&gt;0,"あり","なし")</f>
        <v>あり</v>
      </c>
    </row>
    <row r="1193" customFormat="false" ht="29.85" hidden="false" customHeight="false" outlineLevel="0" collapsed="false">
      <c r="A1193" s="13" t="s">
        <v>36</v>
      </c>
      <c r="B1193" s="16" t="s">
        <v>37</v>
      </c>
      <c r="C1193" s="16" t="s">
        <v>22106</v>
      </c>
      <c r="D1193" s="13" t="s">
        <v>22114</v>
      </c>
      <c r="E1193" s="16" t="s">
        <v>9368</v>
      </c>
      <c r="F1193" s="13" t="s">
        <v>20363</v>
      </c>
      <c r="G1193" s="14" t="n">
        <f aca="false">COUNTIFS(カード一覧!$G$2:$G$3170,"*医学各論 "&amp;D1193&amp;"（*",カード一覧!$N$2:$N$3170,"&lt;&gt;retired")</f>
        <v>1</v>
      </c>
      <c r="H1193" s="14" t="str">
        <f aca="false">IF(G1193&gt;0,"あり","なし")</f>
        <v>あり</v>
      </c>
    </row>
    <row r="1194" customFormat="false" ht="15" hidden="false" customHeight="false" outlineLevel="0" collapsed="false">
      <c r="A1194" s="13" t="s">
        <v>36</v>
      </c>
      <c r="B1194" s="16" t="s">
        <v>37</v>
      </c>
      <c r="C1194" s="16" t="s">
        <v>22115</v>
      </c>
      <c r="D1194" s="13" t="s">
        <v>22116</v>
      </c>
      <c r="E1194" s="15" t="s">
        <v>22117</v>
      </c>
      <c r="F1194" s="13" t="s">
        <v>20334</v>
      </c>
      <c r="G1194" s="14" t="n">
        <f aca="false">COUNTIFS(カード一覧!$G$2:$G$3170,"*医学各論 "&amp;D1194&amp;"（*",カード一覧!$N$2:$N$3170,"&lt;&gt;retired")</f>
        <v>2</v>
      </c>
      <c r="H1194" s="14" t="str">
        <f aca="false">IF(G1194&gt;0,"あり","なし")</f>
        <v>あり</v>
      </c>
    </row>
    <row r="1195" customFormat="false" ht="29.85" hidden="false" customHeight="false" outlineLevel="0" collapsed="false">
      <c r="A1195" s="13" t="s">
        <v>36</v>
      </c>
      <c r="B1195" s="16" t="s">
        <v>37</v>
      </c>
      <c r="C1195" s="16" t="s">
        <v>22115</v>
      </c>
      <c r="D1195" s="13" t="s">
        <v>22118</v>
      </c>
      <c r="E1195" s="16" t="s">
        <v>22119</v>
      </c>
      <c r="F1195" s="13" t="s">
        <v>20334</v>
      </c>
      <c r="G1195" s="14" t="n">
        <f aca="false">COUNTIFS(カード一覧!$G$2:$G$3170,"*医学各論 "&amp;D1195&amp;"（*",カード一覧!$N$2:$N$3170,"&lt;&gt;retired")</f>
        <v>2</v>
      </c>
      <c r="H1195" s="14" t="str">
        <f aca="false">IF(G1195&gt;0,"あり","なし")</f>
        <v>あり</v>
      </c>
    </row>
    <row r="1196" customFormat="false" ht="15" hidden="false" customHeight="false" outlineLevel="0" collapsed="false">
      <c r="A1196" s="13" t="s">
        <v>36</v>
      </c>
      <c r="B1196" s="16" t="s">
        <v>37</v>
      </c>
      <c r="C1196" s="16" t="s">
        <v>22115</v>
      </c>
      <c r="D1196" s="13" t="s">
        <v>22120</v>
      </c>
      <c r="E1196" s="16" t="s">
        <v>22121</v>
      </c>
      <c r="F1196" s="13" t="s">
        <v>20334</v>
      </c>
      <c r="G1196" s="14" t="n">
        <f aca="false">COUNTIFS(カード一覧!$G$2:$G$3170,"*医学各論 "&amp;D1196&amp;"（*",カード一覧!$N$2:$N$3170,"&lt;&gt;retired")</f>
        <v>2</v>
      </c>
      <c r="H1196" s="14" t="str">
        <f aca="false">IF(G1196&gt;0,"あり","なし")</f>
        <v>あり</v>
      </c>
    </row>
    <row r="1197" customFormat="false" ht="15" hidden="false" customHeight="false" outlineLevel="0" collapsed="false">
      <c r="A1197" s="13" t="s">
        <v>36</v>
      </c>
      <c r="B1197" s="16" t="s">
        <v>37</v>
      </c>
      <c r="C1197" s="16" t="s">
        <v>22115</v>
      </c>
      <c r="D1197" s="13" t="s">
        <v>22122</v>
      </c>
      <c r="E1197" s="16" t="s">
        <v>22123</v>
      </c>
      <c r="F1197" s="13" t="s">
        <v>20334</v>
      </c>
      <c r="G1197" s="14" t="n">
        <f aca="false">COUNTIFS(カード一覧!$G$2:$G$3170,"*医学各論 "&amp;D1197&amp;"（*",カード一覧!$N$2:$N$3170,"&lt;&gt;retired")</f>
        <v>1</v>
      </c>
      <c r="H1197" s="14" t="str">
        <f aca="false">IF(G1197&gt;0,"あり","なし")</f>
        <v>あり</v>
      </c>
    </row>
    <row r="1198" customFormat="false" ht="15" hidden="false" customHeight="false" outlineLevel="0" collapsed="false">
      <c r="A1198" s="13" t="s">
        <v>36</v>
      </c>
      <c r="B1198" s="16" t="s">
        <v>37</v>
      </c>
      <c r="C1198" s="16" t="s">
        <v>22115</v>
      </c>
      <c r="D1198" s="13" t="s">
        <v>22124</v>
      </c>
      <c r="E1198" s="16" t="s">
        <v>9035</v>
      </c>
      <c r="F1198" s="13" t="s">
        <v>20334</v>
      </c>
      <c r="G1198" s="14" t="n">
        <f aca="false">COUNTIFS(カード一覧!$G$2:$G$3170,"*医学各論 "&amp;D1198&amp;"（*",カード一覧!$N$2:$N$3170,"&lt;&gt;retired")</f>
        <v>1</v>
      </c>
      <c r="H1198" s="14" t="str">
        <f aca="false">IF(G1198&gt;0,"あり","なし")</f>
        <v>あり</v>
      </c>
    </row>
    <row r="1199" customFormat="false" ht="15" hidden="false" customHeight="false" outlineLevel="0" collapsed="false">
      <c r="A1199" s="13" t="s">
        <v>36</v>
      </c>
      <c r="B1199" s="16" t="s">
        <v>37</v>
      </c>
      <c r="C1199" s="16" t="s">
        <v>22115</v>
      </c>
      <c r="D1199" s="13" t="s">
        <v>22125</v>
      </c>
      <c r="E1199" s="16" t="s">
        <v>9044</v>
      </c>
      <c r="F1199" s="13" t="s">
        <v>20340</v>
      </c>
      <c r="G1199" s="14" t="n">
        <f aca="false">COUNTIFS(カード一覧!$G$2:$G$3170,"*医学各論 "&amp;D1199&amp;"（*",カード一覧!$N$2:$N$3170,"&lt;&gt;retired")</f>
        <v>1</v>
      </c>
      <c r="H1199" s="14" t="str">
        <f aca="false">IF(G1199&gt;0,"あり","なし")</f>
        <v>あり</v>
      </c>
    </row>
    <row r="1200" customFormat="false" ht="15" hidden="false" customHeight="false" outlineLevel="0" collapsed="false">
      <c r="A1200" s="13" t="s">
        <v>36</v>
      </c>
      <c r="B1200" s="16" t="s">
        <v>37</v>
      </c>
      <c r="C1200" s="16" t="s">
        <v>22115</v>
      </c>
      <c r="D1200" s="13" t="s">
        <v>22126</v>
      </c>
      <c r="E1200" s="16" t="s">
        <v>9053</v>
      </c>
      <c r="F1200" s="13" t="s">
        <v>20340</v>
      </c>
      <c r="G1200" s="14" t="n">
        <f aca="false">COUNTIFS(カード一覧!$G$2:$G$3170,"*医学各論 "&amp;D1200&amp;"（*",カード一覧!$N$2:$N$3170,"&lt;&gt;retired")</f>
        <v>1</v>
      </c>
      <c r="H1200" s="14" t="str">
        <f aca="false">IF(G1200&gt;0,"あり","なし")</f>
        <v>あり</v>
      </c>
    </row>
    <row r="1201" customFormat="false" ht="15" hidden="false" customHeight="false" outlineLevel="0" collapsed="false">
      <c r="A1201" s="13" t="s">
        <v>36</v>
      </c>
      <c r="B1201" s="16" t="s">
        <v>37</v>
      </c>
      <c r="C1201" s="16" t="s">
        <v>22115</v>
      </c>
      <c r="D1201" s="13" t="s">
        <v>22127</v>
      </c>
      <c r="E1201" s="16" t="s">
        <v>22128</v>
      </c>
      <c r="F1201" s="13" t="s">
        <v>20334</v>
      </c>
      <c r="G1201" s="14" t="n">
        <f aca="false">COUNTIFS(カード一覧!$G$2:$G$3170,"*医学各論 "&amp;D1201&amp;"（*",カード一覧!$N$2:$N$3170,"&lt;&gt;retired")</f>
        <v>2</v>
      </c>
      <c r="H1201" s="14" t="str">
        <f aca="false">IF(G1201&gt;0,"あり","なし")</f>
        <v>あり</v>
      </c>
    </row>
    <row r="1202" customFormat="false" ht="15" hidden="false" customHeight="false" outlineLevel="0" collapsed="false">
      <c r="A1202" s="13" t="s">
        <v>36</v>
      </c>
      <c r="B1202" s="16" t="s">
        <v>37</v>
      </c>
      <c r="C1202" s="16" t="s">
        <v>22115</v>
      </c>
      <c r="D1202" s="13" t="s">
        <v>22129</v>
      </c>
      <c r="E1202" s="16" t="s">
        <v>9076</v>
      </c>
      <c r="F1202" s="13" t="s">
        <v>20363</v>
      </c>
      <c r="G1202" s="14" t="n">
        <f aca="false">COUNTIFS(カード一覧!$G$2:$G$3170,"*医学各論 "&amp;D1202&amp;"（*",カード一覧!$N$2:$N$3170,"&lt;&gt;retired")</f>
        <v>1</v>
      </c>
      <c r="H1202" s="14" t="str">
        <f aca="false">IF(G1202&gt;0,"あり","なし")</f>
        <v>あり</v>
      </c>
    </row>
    <row r="1203" customFormat="false" ht="15" hidden="false" customHeight="false" outlineLevel="0" collapsed="false">
      <c r="A1203" s="13" t="s">
        <v>36</v>
      </c>
      <c r="B1203" s="16" t="s">
        <v>37</v>
      </c>
      <c r="C1203" s="16" t="s">
        <v>22130</v>
      </c>
      <c r="D1203" s="13" t="s">
        <v>22131</v>
      </c>
      <c r="E1203" s="16" t="s">
        <v>9085</v>
      </c>
      <c r="F1203" s="13" t="s">
        <v>20363</v>
      </c>
      <c r="G1203" s="14" t="n">
        <f aca="false">COUNTIFS(カード一覧!$G$2:$G$3170,"*医学各論 "&amp;D1203&amp;"（*",カード一覧!$N$2:$N$3170,"&lt;&gt;retired")</f>
        <v>1</v>
      </c>
      <c r="H1203" s="14" t="str">
        <f aca="false">IF(G1203&gt;0,"あり","なし")</f>
        <v>あり</v>
      </c>
    </row>
    <row r="1204" customFormat="false" ht="15" hidden="false" customHeight="false" outlineLevel="0" collapsed="false">
      <c r="A1204" s="13" t="s">
        <v>36</v>
      </c>
      <c r="B1204" s="16" t="s">
        <v>37</v>
      </c>
      <c r="C1204" s="16" t="s">
        <v>22130</v>
      </c>
      <c r="D1204" s="13" t="s">
        <v>22132</v>
      </c>
      <c r="E1204" s="16" t="s">
        <v>21736</v>
      </c>
      <c r="F1204" s="13" t="s">
        <v>20340</v>
      </c>
      <c r="G1204" s="14" t="n">
        <f aca="false">COUNTIFS(カード一覧!$G$2:$G$3170,"*医学各論 "&amp;D1204&amp;"（*",カード一覧!$N$2:$N$3170,"&lt;&gt;retired")</f>
        <v>1</v>
      </c>
      <c r="H1204" s="14" t="str">
        <f aca="false">IF(G1204&gt;0,"あり","なし")</f>
        <v>あり</v>
      </c>
    </row>
    <row r="1205" customFormat="false" ht="15" hidden="false" customHeight="false" outlineLevel="0" collapsed="false">
      <c r="A1205" s="13" t="s">
        <v>36</v>
      </c>
      <c r="B1205" s="16" t="s">
        <v>37</v>
      </c>
      <c r="C1205" s="16" t="s">
        <v>22130</v>
      </c>
      <c r="D1205" s="13" t="s">
        <v>22133</v>
      </c>
      <c r="E1205" s="16" t="s">
        <v>22134</v>
      </c>
      <c r="F1205" s="13" t="s">
        <v>20340</v>
      </c>
      <c r="G1205" s="14" t="n">
        <f aca="false">COUNTIFS(カード一覧!$G$2:$G$3170,"*医学各論 "&amp;D1205&amp;"（*",カード一覧!$N$2:$N$3170,"&lt;&gt;retired")</f>
        <v>2</v>
      </c>
      <c r="H1205" s="14" t="str">
        <f aca="false">IF(G1205&gt;0,"あり","なし")</f>
        <v>あり</v>
      </c>
    </row>
    <row r="1206" customFormat="false" ht="15" hidden="false" customHeight="false" outlineLevel="0" collapsed="false">
      <c r="A1206" s="13" t="s">
        <v>36</v>
      </c>
      <c r="B1206" s="16" t="s">
        <v>37</v>
      </c>
      <c r="C1206" s="16" t="s">
        <v>22130</v>
      </c>
      <c r="D1206" s="13" t="s">
        <v>22135</v>
      </c>
      <c r="E1206" s="16" t="s">
        <v>2003</v>
      </c>
      <c r="F1206" s="13" t="s">
        <v>20340</v>
      </c>
      <c r="G1206" s="14" t="n">
        <f aca="false">COUNTIFS(カード一覧!$G$2:$G$3170,"*医学各論 "&amp;D1206&amp;"（*",カード一覧!$N$2:$N$3170,"&lt;&gt;retired")</f>
        <v>1</v>
      </c>
      <c r="H1206" s="14" t="str">
        <f aca="false">IF(G1206&gt;0,"あり","なし")</f>
        <v>あり</v>
      </c>
    </row>
    <row r="1207" customFormat="false" ht="29.85" hidden="false" customHeight="false" outlineLevel="0" collapsed="false">
      <c r="A1207" s="13" t="s">
        <v>36</v>
      </c>
      <c r="B1207" s="16" t="s">
        <v>37</v>
      </c>
      <c r="C1207" s="16" t="s">
        <v>22130</v>
      </c>
      <c r="D1207" s="13" t="s">
        <v>22136</v>
      </c>
      <c r="E1207" s="16" t="s">
        <v>22137</v>
      </c>
      <c r="F1207" s="13" t="s">
        <v>20363</v>
      </c>
      <c r="G1207" s="14" t="n">
        <f aca="false">COUNTIFS(カード一覧!$G$2:$G$3170,"*医学各論 "&amp;D1207&amp;"（*",カード一覧!$N$2:$N$3170,"&lt;&gt;retired")</f>
        <v>1</v>
      </c>
      <c r="H1207" s="14" t="str">
        <f aca="false">IF(G1207&gt;0,"あり","なし")</f>
        <v>あり</v>
      </c>
    </row>
    <row r="1208" customFormat="false" ht="15" hidden="false" customHeight="false" outlineLevel="0" collapsed="false">
      <c r="A1208" s="13" t="s">
        <v>36</v>
      </c>
      <c r="B1208" s="16" t="s">
        <v>37</v>
      </c>
      <c r="C1208" s="16" t="s">
        <v>22130</v>
      </c>
      <c r="D1208" s="13" t="s">
        <v>22138</v>
      </c>
      <c r="E1208" s="16" t="s">
        <v>9125</v>
      </c>
      <c r="F1208" s="13" t="s">
        <v>20363</v>
      </c>
      <c r="G1208" s="14" t="n">
        <f aca="false">COUNTIFS(カード一覧!$G$2:$G$3170,"*医学各論 "&amp;D1208&amp;"（*",カード一覧!$N$2:$N$3170,"&lt;&gt;retired")</f>
        <v>1</v>
      </c>
      <c r="H1208" s="14" t="str">
        <f aca="false">IF(G1208&gt;0,"あり","なし")</f>
        <v>あり</v>
      </c>
    </row>
    <row r="1209" customFormat="false" ht="15" hidden="false" customHeight="false" outlineLevel="0" collapsed="false">
      <c r="A1209" s="13" t="s">
        <v>36</v>
      </c>
      <c r="B1209" s="16" t="s">
        <v>37</v>
      </c>
      <c r="C1209" s="16" t="s">
        <v>22130</v>
      </c>
      <c r="D1209" s="13" t="s">
        <v>22139</v>
      </c>
      <c r="E1209" s="16" t="s">
        <v>9134</v>
      </c>
      <c r="F1209" s="13" t="s">
        <v>20363</v>
      </c>
      <c r="G1209" s="14" t="n">
        <f aca="false">COUNTIFS(カード一覧!$G$2:$G$3170,"*医学各論 "&amp;D1209&amp;"（*",カード一覧!$N$2:$N$3170,"&lt;&gt;retired")</f>
        <v>1</v>
      </c>
      <c r="H1209" s="14" t="str">
        <f aca="false">IF(G1209&gt;0,"あり","なし")</f>
        <v>あり</v>
      </c>
    </row>
    <row r="1210" customFormat="false" ht="15" hidden="false" customHeight="false" outlineLevel="0" collapsed="false">
      <c r="A1210" s="13" t="s">
        <v>36</v>
      </c>
      <c r="B1210" s="16" t="s">
        <v>37</v>
      </c>
      <c r="C1210" s="16" t="s">
        <v>22140</v>
      </c>
      <c r="D1210" s="13" t="s">
        <v>22141</v>
      </c>
      <c r="E1210" s="15" t="s">
        <v>22142</v>
      </c>
      <c r="F1210" s="13" t="s">
        <v>20334</v>
      </c>
      <c r="G1210" s="14" t="n">
        <f aca="false">COUNTIFS(カード一覧!$G$2:$G$3170,"*医学各論 "&amp;D1210&amp;"（*",カード一覧!$N$2:$N$3170,"&lt;&gt;retired")</f>
        <v>4</v>
      </c>
      <c r="H1210" s="14" t="str">
        <f aca="false">IF(G1210&gt;0,"あり","なし")</f>
        <v>あり</v>
      </c>
    </row>
    <row r="1211" customFormat="false" ht="15" hidden="false" customHeight="false" outlineLevel="0" collapsed="false">
      <c r="A1211" s="13" t="s">
        <v>36</v>
      </c>
      <c r="B1211" s="16" t="s">
        <v>37</v>
      </c>
      <c r="C1211" s="16" t="s">
        <v>22140</v>
      </c>
      <c r="D1211" s="13" t="s">
        <v>22143</v>
      </c>
      <c r="E1211" s="15" t="s">
        <v>22144</v>
      </c>
      <c r="F1211" s="13" t="s">
        <v>20334</v>
      </c>
      <c r="G1211" s="14" t="n">
        <f aca="false">COUNTIFS(カード一覧!$G$2:$G$3170,"*医学各論 "&amp;D1211&amp;"（*",カード一覧!$N$2:$N$3170,"&lt;&gt;retired")</f>
        <v>13</v>
      </c>
      <c r="H1211" s="14" t="str">
        <f aca="false">IF(G1211&gt;0,"あり","なし")</f>
        <v>あり</v>
      </c>
    </row>
    <row r="1212" customFormat="false" ht="15" hidden="false" customHeight="false" outlineLevel="0" collapsed="false">
      <c r="A1212" s="13" t="s">
        <v>36</v>
      </c>
      <c r="B1212" s="16" t="s">
        <v>37</v>
      </c>
      <c r="C1212" s="16" t="s">
        <v>22140</v>
      </c>
      <c r="D1212" s="13" t="s">
        <v>22145</v>
      </c>
      <c r="E1212" s="16" t="s">
        <v>22146</v>
      </c>
      <c r="F1212" s="13" t="s">
        <v>20340</v>
      </c>
      <c r="G1212" s="14" t="n">
        <f aca="false">COUNTIFS(カード一覧!$G$2:$G$3170,"*医学各論 "&amp;D1212&amp;"（*",カード一覧!$N$2:$N$3170,"&lt;&gt;retired")</f>
        <v>2</v>
      </c>
      <c r="H1212" s="14" t="str">
        <f aca="false">IF(G1212&gt;0,"あり","なし")</f>
        <v>あり</v>
      </c>
    </row>
    <row r="1213" customFormat="false" ht="15" hidden="false" customHeight="false" outlineLevel="0" collapsed="false">
      <c r="A1213" s="13" t="s">
        <v>36</v>
      </c>
      <c r="B1213" s="16" t="s">
        <v>37</v>
      </c>
      <c r="C1213" s="16" t="s">
        <v>22140</v>
      </c>
      <c r="D1213" s="13" t="s">
        <v>22147</v>
      </c>
      <c r="E1213" s="16" t="s">
        <v>22148</v>
      </c>
      <c r="F1213" s="13" t="s">
        <v>20340</v>
      </c>
      <c r="G1213" s="14" t="n">
        <f aca="false">COUNTIFS(カード一覧!$G$2:$G$3170,"*医学各論 "&amp;D1213&amp;"（*",カード一覧!$N$2:$N$3170,"&lt;&gt;retired")</f>
        <v>1</v>
      </c>
      <c r="H1213" s="14" t="str">
        <f aca="false">IF(G1213&gt;0,"あり","なし")</f>
        <v>あり</v>
      </c>
    </row>
    <row r="1214" customFormat="false" ht="15" hidden="false" customHeight="false" outlineLevel="0" collapsed="false">
      <c r="A1214" s="13" t="s">
        <v>36</v>
      </c>
      <c r="B1214" s="16" t="s">
        <v>37</v>
      </c>
      <c r="C1214" s="16" t="s">
        <v>22140</v>
      </c>
      <c r="D1214" s="13" t="s">
        <v>22149</v>
      </c>
      <c r="E1214" s="16" t="s">
        <v>9532</v>
      </c>
      <c r="F1214" s="13" t="s">
        <v>20334</v>
      </c>
      <c r="G1214" s="14" t="n">
        <f aca="false">COUNTIFS(カード一覧!$G$2:$G$3170,"*医学各論 "&amp;D1214&amp;"（*",カード一覧!$N$2:$N$3170,"&lt;&gt;retired")</f>
        <v>2</v>
      </c>
      <c r="H1214" s="14" t="str">
        <f aca="false">IF(G1214&gt;0,"あり","なし")</f>
        <v>あり</v>
      </c>
    </row>
    <row r="1215" customFormat="false" ht="15" hidden="false" customHeight="false" outlineLevel="0" collapsed="false">
      <c r="A1215" s="13" t="s">
        <v>36</v>
      </c>
      <c r="B1215" s="16" t="s">
        <v>37</v>
      </c>
      <c r="C1215" s="16" t="s">
        <v>22140</v>
      </c>
      <c r="D1215" s="13" t="s">
        <v>22150</v>
      </c>
      <c r="E1215" s="16" t="s">
        <v>9545</v>
      </c>
      <c r="F1215" s="13" t="s">
        <v>20334</v>
      </c>
      <c r="G1215" s="14" t="n">
        <f aca="false">COUNTIFS(カード一覧!$G$2:$G$3170,"*医学各論 "&amp;D1215&amp;"（*",カード一覧!$N$2:$N$3170,"&lt;&gt;retired")</f>
        <v>1</v>
      </c>
      <c r="H1215" s="14" t="str">
        <f aca="false">IF(G1215&gt;0,"あり","なし")</f>
        <v>あり</v>
      </c>
    </row>
    <row r="1216" customFormat="false" ht="15" hidden="false" customHeight="false" outlineLevel="0" collapsed="false">
      <c r="A1216" s="13" t="s">
        <v>36</v>
      </c>
      <c r="B1216" s="16" t="s">
        <v>37</v>
      </c>
      <c r="C1216" s="16" t="s">
        <v>22140</v>
      </c>
      <c r="D1216" s="13" t="s">
        <v>22151</v>
      </c>
      <c r="E1216" s="16" t="s">
        <v>9551</v>
      </c>
      <c r="F1216" s="13" t="s">
        <v>20334</v>
      </c>
      <c r="G1216" s="14" t="n">
        <f aca="false">COUNTIFS(カード一覧!$G$2:$G$3170,"*医学各論 "&amp;D1216&amp;"（*",カード一覧!$N$2:$N$3170,"&lt;&gt;retired")</f>
        <v>1</v>
      </c>
      <c r="H1216" s="14" t="str">
        <f aca="false">IF(G1216&gt;0,"あり","なし")</f>
        <v>あり</v>
      </c>
    </row>
    <row r="1217" customFormat="false" ht="15" hidden="false" customHeight="false" outlineLevel="0" collapsed="false">
      <c r="A1217" s="13" t="s">
        <v>36</v>
      </c>
      <c r="B1217" s="16" t="s">
        <v>37</v>
      </c>
      <c r="C1217" s="16" t="s">
        <v>22140</v>
      </c>
      <c r="D1217" s="13" t="s">
        <v>22152</v>
      </c>
      <c r="E1217" s="16" t="s">
        <v>9561</v>
      </c>
      <c r="F1217" s="13" t="s">
        <v>20334</v>
      </c>
      <c r="G1217" s="14" t="n">
        <f aca="false">COUNTIFS(カード一覧!$G$2:$G$3170,"*医学各論 "&amp;D1217&amp;"（*",カード一覧!$N$2:$N$3170,"&lt;&gt;retired")</f>
        <v>1</v>
      </c>
      <c r="H1217" s="14" t="str">
        <f aca="false">IF(G1217&gt;0,"あり","なし")</f>
        <v>あり</v>
      </c>
    </row>
    <row r="1218" customFormat="false" ht="15" hidden="false" customHeight="false" outlineLevel="0" collapsed="false">
      <c r="A1218" s="13" t="s">
        <v>36</v>
      </c>
      <c r="B1218" s="16" t="s">
        <v>37</v>
      </c>
      <c r="C1218" s="16" t="s">
        <v>22140</v>
      </c>
      <c r="D1218" s="13" t="s">
        <v>22153</v>
      </c>
      <c r="E1218" s="16" t="s">
        <v>9571</v>
      </c>
      <c r="F1218" s="13" t="s">
        <v>20334</v>
      </c>
      <c r="G1218" s="14" t="n">
        <f aca="false">COUNTIFS(カード一覧!$G$2:$G$3170,"*医学各論 "&amp;D1218&amp;"（*",カード一覧!$N$2:$N$3170,"&lt;&gt;retired")</f>
        <v>2</v>
      </c>
      <c r="H1218" s="14" t="str">
        <f aca="false">IF(G1218&gt;0,"あり","なし")</f>
        <v>あり</v>
      </c>
    </row>
    <row r="1219" customFormat="false" ht="15" hidden="false" customHeight="false" outlineLevel="0" collapsed="false">
      <c r="A1219" s="13" t="s">
        <v>36</v>
      </c>
      <c r="B1219" s="16" t="s">
        <v>37</v>
      </c>
      <c r="C1219" s="16" t="s">
        <v>22140</v>
      </c>
      <c r="D1219" s="13" t="s">
        <v>22154</v>
      </c>
      <c r="E1219" s="16" t="s">
        <v>9584</v>
      </c>
      <c r="F1219" s="13" t="s">
        <v>20340</v>
      </c>
      <c r="G1219" s="14" t="n">
        <f aca="false">COUNTIFS(カード一覧!$G$2:$G$3170,"*医学各論 "&amp;D1219&amp;"（*",カード一覧!$N$2:$N$3170,"&lt;&gt;retired")</f>
        <v>1</v>
      </c>
      <c r="H1219" s="14" t="str">
        <f aca="false">IF(G1219&gt;0,"あり","なし")</f>
        <v>あり</v>
      </c>
    </row>
    <row r="1220" customFormat="false" ht="15" hidden="false" customHeight="false" outlineLevel="0" collapsed="false">
      <c r="A1220" s="13" t="s">
        <v>36</v>
      </c>
      <c r="B1220" s="16" t="s">
        <v>37</v>
      </c>
      <c r="C1220" s="16" t="s">
        <v>22140</v>
      </c>
      <c r="D1220" s="13" t="s">
        <v>22155</v>
      </c>
      <c r="E1220" s="16" t="s">
        <v>9594</v>
      </c>
      <c r="F1220" s="13" t="s">
        <v>20340</v>
      </c>
      <c r="G1220" s="14" t="n">
        <f aca="false">COUNTIFS(カード一覧!$G$2:$G$3170,"*医学各論 "&amp;D1220&amp;"（*",カード一覧!$N$2:$N$3170,"&lt;&gt;retired")</f>
        <v>1</v>
      </c>
      <c r="H1220" s="14" t="str">
        <f aca="false">IF(G1220&gt;0,"あり","なし")</f>
        <v>あり</v>
      </c>
    </row>
    <row r="1221" customFormat="false" ht="15" hidden="false" customHeight="false" outlineLevel="0" collapsed="false">
      <c r="A1221" s="13" t="s">
        <v>36</v>
      </c>
      <c r="B1221" s="16" t="s">
        <v>37</v>
      </c>
      <c r="C1221" s="16" t="s">
        <v>22140</v>
      </c>
      <c r="D1221" s="13" t="s">
        <v>22156</v>
      </c>
      <c r="E1221" s="16" t="s">
        <v>9604</v>
      </c>
      <c r="F1221" s="13" t="s">
        <v>20340</v>
      </c>
      <c r="G1221" s="14" t="n">
        <f aca="false">COUNTIFS(カード一覧!$G$2:$G$3170,"*医学各論 "&amp;D1221&amp;"（*",カード一覧!$N$2:$N$3170,"&lt;&gt;retired")</f>
        <v>1</v>
      </c>
      <c r="H1221" s="14" t="str">
        <f aca="false">IF(G1221&gt;0,"あり","なし")</f>
        <v>あり</v>
      </c>
    </row>
    <row r="1222" customFormat="false" ht="15" hidden="false" customHeight="false" outlineLevel="0" collapsed="false">
      <c r="A1222" s="13" t="s">
        <v>36</v>
      </c>
      <c r="B1222" s="16" t="s">
        <v>37</v>
      </c>
      <c r="C1222" s="16" t="s">
        <v>22140</v>
      </c>
      <c r="D1222" s="13" t="s">
        <v>22157</v>
      </c>
      <c r="E1222" s="16" t="s">
        <v>9620</v>
      </c>
      <c r="F1222" s="13" t="s">
        <v>20340</v>
      </c>
      <c r="G1222" s="14" t="n">
        <f aca="false">COUNTIFS(カード一覧!$G$2:$G$3170,"*医学各論 "&amp;D1222&amp;"（*",カード一覧!$N$2:$N$3170,"&lt;&gt;retired")</f>
        <v>1</v>
      </c>
      <c r="H1222" s="14" t="str">
        <f aca="false">IF(G1222&gt;0,"あり","なし")</f>
        <v>あり</v>
      </c>
    </row>
    <row r="1223" customFormat="false" ht="15" hidden="false" customHeight="false" outlineLevel="0" collapsed="false">
      <c r="A1223" s="13" t="s">
        <v>36</v>
      </c>
      <c r="B1223" s="16" t="s">
        <v>37</v>
      </c>
      <c r="C1223" s="16" t="s">
        <v>22140</v>
      </c>
      <c r="D1223" s="13" t="s">
        <v>22158</v>
      </c>
      <c r="E1223" s="16" t="s">
        <v>22159</v>
      </c>
      <c r="F1223" s="13" t="s">
        <v>20340</v>
      </c>
      <c r="G1223" s="14" t="n">
        <f aca="false">COUNTIFS(カード一覧!$G$2:$G$3170,"*医学各論 "&amp;D1223&amp;"（*",カード一覧!$N$2:$N$3170,"&lt;&gt;retired")</f>
        <v>2</v>
      </c>
      <c r="H1223" s="14" t="str">
        <f aca="false">IF(G1223&gt;0,"あり","なし")</f>
        <v>あり</v>
      </c>
    </row>
    <row r="1224" customFormat="false" ht="15" hidden="false" customHeight="false" outlineLevel="0" collapsed="false">
      <c r="A1224" s="13" t="s">
        <v>36</v>
      </c>
      <c r="B1224" s="16" t="s">
        <v>37</v>
      </c>
      <c r="C1224" s="16" t="s">
        <v>22140</v>
      </c>
      <c r="D1224" s="13" t="s">
        <v>22160</v>
      </c>
      <c r="E1224" s="16" t="s">
        <v>9633</v>
      </c>
      <c r="F1224" s="13" t="s">
        <v>20340</v>
      </c>
      <c r="G1224" s="14" t="n">
        <f aca="false">COUNTIFS(カード一覧!$G$2:$G$3170,"*医学各論 "&amp;D1224&amp;"（*",カード一覧!$N$2:$N$3170,"&lt;&gt;retired")</f>
        <v>1</v>
      </c>
      <c r="H1224" s="14" t="str">
        <f aca="false">IF(G1224&gt;0,"あり","なし")</f>
        <v>あり</v>
      </c>
    </row>
    <row r="1225" customFormat="false" ht="15" hidden="false" customHeight="false" outlineLevel="0" collapsed="false">
      <c r="A1225" s="13" t="s">
        <v>36</v>
      </c>
      <c r="B1225" s="16" t="s">
        <v>37</v>
      </c>
      <c r="C1225" s="16" t="s">
        <v>22140</v>
      </c>
      <c r="D1225" s="13" t="s">
        <v>22161</v>
      </c>
      <c r="E1225" s="16" t="s">
        <v>9638</v>
      </c>
      <c r="F1225" s="13" t="s">
        <v>20340</v>
      </c>
      <c r="G1225" s="14" t="n">
        <f aca="false">COUNTIFS(カード一覧!$G$2:$G$3170,"*医学各論 "&amp;D1225&amp;"（*",カード一覧!$N$2:$N$3170,"&lt;&gt;retired")</f>
        <v>1</v>
      </c>
      <c r="H1225" s="14" t="str">
        <f aca="false">IF(G1225&gt;0,"あり","なし")</f>
        <v>あり</v>
      </c>
    </row>
    <row r="1226" customFormat="false" ht="15" hidden="false" customHeight="false" outlineLevel="0" collapsed="false">
      <c r="A1226" s="13" t="s">
        <v>36</v>
      </c>
      <c r="B1226" s="16" t="s">
        <v>37</v>
      </c>
      <c r="C1226" s="16" t="s">
        <v>22140</v>
      </c>
      <c r="D1226" s="13" t="s">
        <v>22162</v>
      </c>
      <c r="E1226" s="16" t="s">
        <v>9643</v>
      </c>
      <c r="F1226" s="13" t="s">
        <v>20363</v>
      </c>
      <c r="G1226" s="14" t="n">
        <f aca="false">COUNTIFS(カード一覧!$G$2:$G$3170,"*医学各論 "&amp;D1226&amp;"（*",カード一覧!$N$2:$N$3170,"&lt;&gt;retired")</f>
        <v>1</v>
      </c>
      <c r="H1226" s="14" t="str">
        <f aca="false">IF(G1226&gt;0,"あり","なし")</f>
        <v>あり</v>
      </c>
    </row>
    <row r="1227" customFormat="false" ht="15" hidden="false" customHeight="false" outlineLevel="0" collapsed="false">
      <c r="A1227" s="13" t="s">
        <v>36</v>
      </c>
      <c r="B1227" s="16" t="s">
        <v>37</v>
      </c>
      <c r="C1227" s="16" t="s">
        <v>22140</v>
      </c>
      <c r="D1227" s="13" t="s">
        <v>22163</v>
      </c>
      <c r="E1227" s="16" t="s">
        <v>22164</v>
      </c>
      <c r="F1227" s="13" t="s">
        <v>20363</v>
      </c>
      <c r="G1227" s="14" t="n">
        <f aca="false">COUNTIFS(カード一覧!$G$2:$G$3170,"*医学各論 "&amp;D1227&amp;"（*",カード一覧!$N$2:$N$3170,"&lt;&gt;retired")</f>
        <v>1</v>
      </c>
      <c r="H1227" s="14" t="str">
        <f aca="false">IF(G1227&gt;0,"あり","なし")</f>
        <v>あり</v>
      </c>
    </row>
    <row r="1228" customFormat="false" ht="15" hidden="false" customHeight="false" outlineLevel="0" collapsed="false">
      <c r="A1228" s="13" t="s">
        <v>36</v>
      </c>
      <c r="B1228" s="16" t="s">
        <v>37</v>
      </c>
      <c r="C1228" s="16" t="s">
        <v>22140</v>
      </c>
      <c r="D1228" s="13" t="s">
        <v>22165</v>
      </c>
      <c r="E1228" s="16" t="s">
        <v>22166</v>
      </c>
      <c r="F1228" s="13" t="s">
        <v>20363</v>
      </c>
      <c r="G1228" s="14" t="n">
        <f aca="false">COUNTIFS(カード一覧!$G$2:$G$3170,"*医学各論 "&amp;D1228&amp;"（*",カード一覧!$N$2:$N$3170,"&lt;&gt;retired")</f>
        <v>1</v>
      </c>
      <c r="H1228" s="14" t="str">
        <f aca="false">IF(G1228&gt;0,"あり","なし")</f>
        <v>あり</v>
      </c>
    </row>
    <row r="1229" customFormat="false" ht="15" hidden="false" customHeight="false" outlineLevel="0" collapsed="false">
      <c r="A1229" s="13" t="s">
        <v>36</v>
      </c>
      <c r="B1229" s="16" t="s">
        <v>37</v>
      </c>
      <c r="C1229" s="16" t="s">
        <v>22167</v>
      </c>
      <c r="D1229" s="13" t="s">
        <v>22168</v>
      </c>
      <c r="E1229" s="16" t="s">
        <v>22169</v>
      </c>
      <c r="F1229" s="13" t="s">
        <v>20334</v>
      </c>
      <c r="G1229" s="14" t="n">
        <f aca="false">COUNTIFS(カード一覧!$G$2:$G$3170,"*医学各論 "&amp;D1229&amp;"（*",カード一覧!$N$2:$N$3170,"&lt;&gt;retired")</f>
        <v>9</v>
      </c>
      <c r="H1229" s="14" t="str">
        <f aca="false">IF(G1229&gt;0,"あり","なし")</f>
        <v>あり</v>
      </c>
    </row>
    <row r="1230" customFormat="false" ht="15" hidden="false" customHeight="false" outlineLevel="0" collapsed="false">
      <c r="A1230" s="13" t="s">
        <v>36</v>
      </c>
      <c r="B1230" s="16" t="s">
        <v>37</v>
      </c>
      <c r="C1230" s="16" t="s">
        <v>22167</v>
      </c>
      <c r="D1230" s="13" t="s">
        <v>22170</v>
      </c>
      <c r="E1230" s="16" t="s">
        <v>9712</v>
      </c>
      <c r="F1230" s="13" t="s">
        <v>20340</v>
      </c>
      <c r="G1230" s="14" t="n">
        <f aca="false">COUNTIFS(カード一覧!$G$2:$G$3170,"*医学各論 "&amp;D1230&amp;"（*",カード一覧!$N$2:$N$3170,"&lt;&gt;retired")</f>
        <v>1</v>
      </c>
      <c r="H1230" s="14" t="str">
        <f aca="false">IF(G1230&gt;0,"あり","なし")</f>
        <v>あり</v>
      </c>
    </row>
    <row r="1231" customFormat="false" ht="15" hidden="false" customHeight="false" outlineLevel="0" collapsed="false">
      <c r="A1231" s="13" t="s">
        <v>36</v>
      </c>
      <c r="B1231" s="16" t="s">
        <v>37</v>
      </c>
      <c r="C1231" s="16" t="s">
        <v>22167</v>
      </c>
      <c r="D1231" s="13" t="s">
        <v>22171</v>
      </c>
      <c r="E1231" s="16" t="s">
        <v>22172</v>
      </c>
      <c r="F1231" s="13" t="s">
        <v>20334</v>
      </c>
      <c r="G1231" s="14" t="n">
        <f aca="false">COUNTIFS(カード一覧!$G$2:$G$3170,"*医学各論 "&amp;D1231&amp;"（*",カード一覧!$N$2:$N$3170,"&lt;&gt;retired")</f>
        <v>3</v>
      </c>
      <c r="H1231" s="14" t="str">
        <f aca="false">IF(G1231&gt;0,"あり","なし")</f>
        <v>あり</v>
      </c>
    </row>
    <row r="1232" customFormat="false" ht="15" hidden="false" customHeight="false" outlineLevel="0" collapsed="false">
      <c r="A1232" s="13" t="s">
        <v>36</v>
      </c>
      <c r="B1232" s="16" t="s">
        <v>37</v>
      </c>
      <c r="C1232" s="16" t="s">
        <v>22167</v>
      </c>
      <c r="D1232" s="13" t="s">
        <v>22173</v>
      </c>
      <c r="E1232" s="16" t="s">
        <v>9743</v>
      </c>
      <c r="F1232" s="13" t="s">
        <v>20334</v>
      </c>
      <c r="G1232" s="14" t="n">
        <f aca="false">COUNTIFS(カード一覧!$G$2:$G$3170,"*医学各論 "&amp;D1232&amp;"（*",カード一覧!$N$2:$N$3170,"&lt;&gt;retired")</f>
        <v>1</v>
      </c>
      <c r="H1232" s="14" t="str">
        <f aca="false">IF(G1232&gt;0,"あり","なし")</f>
        <v>あり</v>
      </c>
    </row>
    <row r="1233" customFormat="false" ht="15" hidden="false" customHeight="false" outlineLevel="0" collapsed="false">
      <c r="A1233" s="13" t="s">
        <v>36</v>
      </c>
      <c r="B1233" s="16" t="s">
        <v>37</v>
      </c>
      <c r="C1233" s="16" t="s">
        <v>22167</v>
      </c>
      <c r="D1233" s="13" t="s">
        <v>22174</v>
      </c>
      <c r="E1233" s="16" t="s">
        <v>9749</v>
      </c>
      <c r="F1233" s="13" t="s">
        <v>20340</v>
      </c>
      <c r="G1233" s="14" t="n">
        <f aca="false">COUNTIFS(カード一覧!$G$2:$G$3170,"*医学各論 "&amp;D1233&amp;"（*",カード一覧!$N$2:$N$3170,"&lt;&gt;retired")</f>
        <v>1</v>
      </c>
      <c r="H1233" s="14" t="str">
        <f aca="false">IF(G1233&gt;0,"あり","なし")</f>
        <v>あり</v>
      </c>
    </row>
    <row r="1234" customFormat="false" ht="15" hidden="false" customHeight="false" outlineLevel="0" collapsed="false">
      <c r="A1234" s="13" t="s">
        <v>36</v>
      </c>
      <c r="B1234" s="16" t="s">
        <v>37</v>
      </c>
      <c r="C1234" s="16" t="s">
        <v>22175</v>
      </c>
      <c r="D1234" s="13" t="s">
        <v>22176</v>
      </c>
      <c r="E1234" s="16" t="s">
        <v>9758</v>
      </c>
      <c r="F1234" s="13" t="s">
        <v>20340</v>
      </c>
      <c r="G1234" s="14" t="n">
        <f aca="false">COUNTIFS(カード一覧!$G$2:$G$3170,"*医学各論 "&amp;D1234&amp;"（*",カード一覧!$N$2:$N$3170,"&lt;&gt;retired")</f>
        <v>1</v>
      </c>
      <c r="H1234" s="14" t="str">
        <f aca="false">IF(G1234&gt;0,"あり","なし")</f>
        <v>あり</v>
      </c>
    </row>
    <row r="1235" customFormat="false" ht="15" hidden="false" customHeight="false" outlineLevel="0" collapsed="false">
      <c r="A1235" s="13" t="s">
        <v>36</v>
      </c>
      <c r="B1235" s="16" t="s">
        <v>37</v>
      </c>
      <c r="C1235" s="16" t="s">
        <v>22175</v>
      </c>
      <c r="D1235" s="13" t="s">
        <v>22177</v>
      </c>
      <c r="E1235" s="16" t="s">
        <v>9767</v>
      </c>
      <c r="F1235" s="13" t="s">
        <v>20340</v>
      </c>
      <c r="G1235" s="14" t="n">
        <f aca="false">COUNTIFS(カード一覧!$G$2:$G$3170,"*医学各論 "&amp;D1235&amp;"（*",カード一覧!$N$2:$N$3170,"&lt;&gt;retired")</f>
        <v>2</v>
      </c>
      <c r="H1235" s="14" t="str">
        <f aca="false">IF(G1235&gt;0,"あり","なし")</f>
        <v>あり</v>
      </c>
    </row>
    <row r="1236" customFormat="false" ht="15" hidden="false" customHeight="false" outlineLevel="0" collapsed="false">
      <c r="A1236" s="13" t="s">
        <v>36</v>
      </c>
      <c r="B1236" s="16" t="s">
        <v>37</v>
      </c>
      <c r="C1236" s="16" t="s">
        <v>22178</v>
      </c>
      <c r="D1236" s="13" t="s">
        <v>22179</v>
      </c>
      <c r="E1236" s="16" t="s">
        <v>22180</v>
      </c>
      <c r="F1236" s="13" t="s">
        <v>20334</v>
      </c>
      <c r="G1236" s="14" t="n">
        <f aca="false">COUNTIFS(カード一覧!$G$2:$G$3170,"*医学各論 "&amp;D1236&amp;"（*",カード一覧!$N$2:$N$3170,"&lt;&gt;retired")</f>
        <v>5</v>
      </c>
      <c r="H1236" s="14" t="str">
        <f aca="false">IF(G1236&gt;0,"あり","なし")</f>
        <v>あり</v>
      </c>
    </row>
    <row r="1237" customFormat="false" ht="15" hidden="false" customHeight="false" outlineLevel="0" collapsed="false">
      <c r="A1237" s="13" t="s">
        <v>36</v>
      </c>
      <c r="B1237" s="16" t="s">
        <v>37</v>
      </c>
      <c r="C1237" s="16" t="s">
        <v>22178</v>
      </c>
      <c r="D1237" s="13" t="s">
        <v>22181</v>
      </c>
      <c r="E1237" s="16" t="s">
        <v>9835</v>
      </c>
      <c r="F1237" s="13" t="s">
        <v>20363</v>
      </c>
      <c r="G1237" s="14" t="n">
        <f aca="false">COUNTIFS(カード一覧!$G$2:$G$3170,"*医学各論 "&amp;D1237&amp;"（*",カード一覧!$N$2:$N$3170,"&lt;&gt;retired")</f>
        <v>2</v>
      </c>
      <c r="H1237" s="14" t="str">
        <f aca="false">IF(G1237&gt;0,"あり","なし")</f>
        <v>あり</v>
      </c>
    </row>
    <row r="1238" customFormat="false" ht="15" hidden="false" customHeight="false" outlineLevel="0" collapsed="false">
      <c r="A1238" s="13" t="s">
        <v>36</v>
      </c>
      <c r="B1238" s="16" t="s">
        <v>37</v>
      </c>
      <c r="C1238" s="16" t="s">
        <v>22178</v>
      </c>
      <c r="D1238" s="13" t="s">
        <v>22182</v>
      </c>
      <c r="E1238" s="16" t="s">
        <v>22183</v>
      </c>
      <c r="F1238" s="13" t="s">
        <v>20334</v>
      </c>
      <c r="G1238" s="14" t="n">
        <f aca="false">COUNTIFS(カード一覧!$G$2:$G$3170,"*医学各論 "&amp;D1238&amp;"（*",カード一覧!$N$2:$N$3170,"&lt;&gt;retired")</f>
        <v>2</v>
      </c>
      <c r="H1238" s="14" t="str">
        <f aca="false">IF(G1238&gt;0,"あり","なし")</f>
        <v>あり</v>
      </c>
    </row>
    <row r="1239" customFormat="false" ht="15" hidden="false" customHeight="false" outlineLevel="0" collapsed="false">
      <c r="A1239" s="13" t="s">
        <v>36</v>
      </c>
      <c r="B1239" s="16" t="s">
        <v>37</v>
      </c>
      <c r="C1239" s="16" t="s">
        <v>22178</v>
      </c>
      <c r="D1239" s="13" t="s">
        <v>22184</v>
      </c>
      <c r="E1239" s="16" t="s">
        <v>22185</v>
      </c>
      <c r="F1239" s="13" t="s">
        <v>20334</v>
      </c>
      <c r="G1239" s="14" t="n">
        <f aca="false">COUNTIFS(カード一覧!$G$2:$G$3170,"*医学各論 "&amp;D1239&amp;"（*",カード一覧!$N$2:$N$3170,"&lt;&gt;retired")</f>
        <v>4</v>
      </c>
      <c r="H1239" s="14" t="str">
        <f aca="false">IF(G1239&gt;0,"あり","なし")</f>
        <v>あり</v>
      </c>
    </row>
    <row r="1240" customFormat="false" ht="15" hidden="false" customHeight="false" outlineLevel="0" collapsed="false">
      <c r="A1240" s="13" t="s">
        <v>36</v>
      </c>
      <c r="B1240" s="16" t="s">
        <v>37</v>
      </c>
      <c r="C1240" s="16" t="s">
        <v>22178</v>
      </c>
      <c r="D1240" s="13" t="s">
        <v>22186</v>
      </c>
      <c r="E1240" s="16" t="s">
        <v>9870</v>
      </c>
      <c r="F1240" s="13" t="s">
        <v>20363</v>
      </c>
      <c r="G1240" s="14" t="n">
        <f aca="false">COUNTIFS(カード一覧!$G$2:$G$3170,"*医学各論 "&amp;D1240&amp;"（*",カード一覧!$N$2:$N$3170,"&lt;&gt;retired")</f>
        <v>1</v>
      </c>
      <c r="H1240" s="14" t="str">
        <f aca="false">IF(G1240&gt;0,"あり","なし")</f>
        <v>あり</v>
      </c>
    </row>
    <row r="1241" customFormat="false" ht="15" hidden="false" customHeight="false" outlineLevel="0" collapsed="false">
      <c r="A1241" s="13" t="s">
        <v>36</v>
      </c>
      <c r="B1241" s="16" t="s">
        <v>37</v>
      </c>
      <c r="C1241" s="16" t="s">
        <v>22178</v>
      </c>
      <c r="D1241" s="13" t="s">
        <v>22187</v>
      </c>
      <c r="E1241" s="16" t="s">
        <v>1673</v>
      </c>
      <c r="F1241" s="13" t="s">
        <v>20340</v>
      </c>
      <c r="G1241" s="14" t="n">
        <f aca="false">COUNTIFS(カード一覧!$G$2:$G$3170,"*医学各論 "&amp;D1241&amp;"（*",カード一覧!$N$2:$N$3170,"&lt;&gt;retired")</f>
        <v>0</v>
      </c>
      <c r="H1241" s="14" t="str">
        <f aca="false">IF(G1241&gt;0,"あり","なし")</f>
        <v>なし</v>
      </c>
    </row>
    <row r="1242" customFormat="false" ht="15" hidden="false" customHeight="false" outlineLevel="0" collapsed="false">
      <c r="A1242" s="13" t="s">
        <v>36</v>
      </c>
      <c r="B1242" s="16" t="s">
        <v>37</v>
      </c>
      <c r="C1242" s="16" t="s">
        <v>22178</v>
      </c>
      <c r="D1242" s="13" t="s">
        <v>22188</v>
      </c>
      <c r="E1242" s="15" t="s">
        <v>21365</v>
      </c>
      <c r="F1242" s="13" t="s">
        <v>20340</v>
      </c>
      <c r="G1242" s="14" t="n">
        <f aca="false">COUNTIFS(カード一覧!$G$2:$G$3170,"*医学各論 "&amp;D1242&amp;"（*",カード一覧!$N$2:$N$3170,"&lt;&gt;retired")</f>
        <v>1</v>
      </c>
      <c r="H1242" s="14" t="str">
        <f aca="false">IF(G1242&gt;0,"あり","なし")</f>
        <v>あり</v>
      </c>
    </row>
    <row r="1243" customFormat="false" ht="15" hidden="false" customHeight="false" outlineLevel="0" collapsed="false">
      <c r="A1243" s="13" t="s">
        <v>36</v>
      </c>
      <c r="B1243" s="16" t="s">
        <v>37</v>
      </c>
      <c r="C1243" s="16" t="s">
        <v>22178</v>
      </c>
      <c r="D1243" s="13" t="s">
        <v>22189</v>
      </c>
      <c r="E1243" s="16" t="s">
        <v>21363</v>
      </c>
      <c r="F1243" s="13" t="s">
        <v>20363</v>
      </c>
      <c r="G1243" s="14" t="n">
        <f aca="false">COUNTIFS(カード一覧!$G$2:$G$3170,"*医学各論 "&amp;D1243&amp;"（*",カード一覧!$N$2:$N$3170,"&lt;&gt;retired")</f>
        <v>1</v>
      </c>
      <c r="H1243" s="14" t="str">
        <f aca="false">IF(G1243&gt;0,"あり","なし")</f>
        <v>あり</v>
      </c>
    </row>
    <row r="1244" customFormat="false" ht="15" hidden="false" customHeight="false" outlineLevel="0" collapsed="false">
      <c r="A1244" s="13" t="s">
        <v>36</v>
      </c>
      <c r="B1244" s="16" t="s">
        <v>37</v>
      </c>
      <c r="C1244" s="16" t="s">
        <v>22178</v>
      </c>
      <c r="D1244" s="13" t="s">
        <v>22190</v>
      </c>
      <c r="E1244" s="16" t="s">
        <v>22191</v>
      </c>
      <c r="F1244" s="13" t="s">
        <v>20363</v>
      </c>
      <c r="G1244" s="14" t="n">
        <f aca="false">COUNTIFS(カード一覧!$G$2:$G$3170,"*医学各論 "&amp;D1244&amp;"（*",カード一覧!$N$2:$N$3170,"&lt;&gt;retired")</f>
        <v>1</v>
      </c>
      <c r="H1244" s="14" t="str">
        <f aca="false">IF(G1244&gt;0,"あり","なし")</f>
        <v>あり</v>
      </c>
    </row>
    <row r="1245" customFormat="false" ht="15" hidden="false" customHeight="false" outlineLevel="0" collapsed="false">
      <c r="A1245" s="13" t="s">
        <v>36</v>
      </c>
      <c r="B1245" s="16" t="s">
        <v>37</v>
      </c>
      <c r="C1245" s="16" t="s">
        <v>22178</v>
      </c>
      <c r="D1245" s="13" t="s">
        <v>22192</v>
      </c>
      <c r="E1245" s="15" t="s">
        <v>4404</v>
      </c>
      <c r="F1245" s="13" t="s">
        <v>20340</v>
      </c>
      <c r="G1245" s="14" t="n">
        <f aca="false">COUNTIFS(カード一覧!$G$2:$G$3170,"*医学各論 "&amp;D1245&amp;"（*",カード一覧!$N$2:$N$3170,"&lt;&gt;retired")</f>
        <v>1</v>
      </c>
      <c r="H1245" s="14" t="str">
        <f aca="false">IF(G1245&gt;0,"あり","なし")</f>
        <v>あり</v>
      </c>
    </row>
    <row r="1246" customFormat="false" ht="15" hidden="false" customHeight="false" outlineLevel="0" collapsed="false">
      <c r="A1246" s="13" t="s">
        <v>36</v>
      </c>
      <c r="B1246" s="16" t="s">
        <v>37</v>
      </c>
      <c r="C1246" s="16" t="s">
        <v>22178</v>
      </c>
      <c r="D1246" s="13" t="s">
        <v>22193</v>
      </c>
      <c r="E1246" s="15" t="s">
        <v>9896</v>
      </c>
      <c r="F1246" s="13" t="s">
        <v>20363</v>
      </c>
      <c r="G1246" s="14" t="n">
        <f aca="false">COUNTIFS(カード一覧!$G$2:$G$3170,"*医学各論 "&amp;D1246&amp;"（*",カード一覧!$N$2:$N$3170,"&lt;&gt;retired")</f>
        <v>1</v>
      </c>
      <c r="H1246" s="14" t="str">
        <f aca="false">IF(G1246&gt;0,"あり","なし")</f>
        <v>あり</v>
      </c>
    </row>
    <row r="1247" customFormat="false" ht="15" hidden="false" customHeight="false" outlineLevel="0" collapsed="false">
      <c r="A1247" s="13" t="s">
        <v>36</v>
      </c>
      <c r="B1247" s="16" t="s">
        <v>37</v>
      </c>
      <c r="C1247" s="16" t="s">
        <v>22178</v>
      </c>
      <c r="D1247" s="13" t="s">
        <v>22194</v>
      </c>
      <c r="E1247" s="16" t="s">
        <v>9905</v>
      </c>
      <c r="F1247" s="13" t="s">
        <v>20363</v>
      </c>
      <c r="G1247" s="14" t="n">
        <f aca="false">COUNTIFS(カード一覧!$G$2:$G$3170,"*医学各論 "&amp;D1247&amp;"（*",カード一覧!$N$2:$N$3170,"&lt;&gt;retired")</f>
        <v>1</v>
      </c>
      <c r="H1247" s="14" t="str">
        <f aca="false">IF(G1247&gt;0,"あり","なし")</f>
        <v>あり</v>
      </c>
    </row>
    <row r="1248" customFormat="false" ht="15" hidden="false" customHeight="false" outlineLevel="0" collapsed="false">
      <c r="A1248" s="13" t="s">
        <v>36</v>
      </c>
      <c r="B1248" s="16" t="s">
        <v>37</v>
      </c>
      <c r="C1248" s="16" t="s">
        <v>221</v>
      </c>
      <c r="D1248" s="13" t="s">
        <v>22195</v>
      </c>
      <c r="E1248" s="16" t="s">
        <v>10137</v>
      </c>
      <c r="F1248" s="13" t="s">
        <v>20340</v>
      </c>
      <c r="G1248" s="14" t="n">
        <f aca="false">COUNTIFS(カード一覧!$G$2:$G$3170,"*医学各論 "&amp;D1248&amp;"（*",カード一覧!$N$2:$N$3170,"&lt;&gt;retired")</f>
        <v>2</v>
      </c>
      <c r="H1248" s="14" t="str">
        <f aca="false">IF(G1248&gt;0,"あり","なし")</f>
        <v>あり</v>
      </c>
    </row>
    <row r="1249" customFormat="false" ht="15" hidden="false" customHeight="false" outlineLevel="0" collapsed="false">
      <c r="A1249" s="13" t="s">
        <v>36</v>
      </c>
      <c r="B1249" s="16" t="s">
        <v>37</v>
      </c>
      <c r="C1249" s="16" t="s">
        <v>221</v>
      </c>
      <c r="D1249" s="13" t="s">
        <v>22196</v>
      </c>
      <c r="E1249" s="16" t="s">
        <v>20469</v>
      </c>
      <c r="F1249" s="13" t="s">
        <v>20340</v>
      </c>
      <c r="G1249" s="14" t="n">
        <f aca="false">COUNTIFS(カード一覧!$G$2:$G$3170,"*医学各論 "&amp;D1249&amp;"（*",カード一覧!$N$2:$N$3170,"&lt;&gt;retired")</f>
        <v>3</v>
      </c>
      <c r="H1249" s="14" t="str">
        <f aca="false">IF(G1249&gt;0,"あり","なし")</f>
        <v>あり</v>
      </c>
    </row>
    <row r="1250" customFormat="false" ht="15" hidden="false" customHeight="false" outlineLevel="0" collapsed="false">
      <c r="A1250" s="13" t="s">
        <v>36</v>
      </c>
      <c r="B1250" s="16" t="s">
        <v>37</v>
      </c>
      <c r="C1250" s="16" t="s">
        <v>221</v>
      </c>
      <c r="D1250" s="13" t="s">
        <v>22197</v>
      </c>
      <c r="E1250" s="16" t="s">
        <v>20493</v>
      </c>
      <c r="F1250" s="13" t="s">
        <v>20340</v>
      </c>
      <c r="G1250" s="14" t="n">
        <f aca="false">COUNTIFS(カード一覧!$G$2:$G$3170,"*医学各論 "&amp;D1250&amp;"（*",カード一覧!$N$2:$N$3170,"&lt;&gt;retired")</f>
        <v>2</v>
      </c>
      <c r="H1250" s="14" t="str">
        <f aca="false">IF(G1250&gt;0,"あり","なし")</f>
        <v>あり</v>
      </c>
    </row>
    <row r="1251" customFormat="false" ht="15" hidden="false" customHeight="false" outlineLevel="0" collapsed="false">
      <c r="A1251" s="13" t="s">
        <v>36</v>
      </c>
      <c r="B1251" s="16" t="s">
        <v>37</v>
      </c>
      <c r="C1251" s="16" t="s">
        <v>221</v>
      </c>
      <c r="D1251" s="13" t="s">
        <v>22198</v>
      </c>
      <c r="E1251" s="16" t="s">
        <v>22199</v>
      </c>
      <c r="F1251" s="13" t="s">
        <v>20340</v>
      </c>
      <c r="G1251" s="14" t="n">
        <f aca="false">COUNTIFS(カード一覧!$G$2:$G$3170,"*医学各論 "&amp;D1251&amp;"（*",カード一覧!$N$2:$N$3170,"&lt;&gt;retired")</f>
        <v>1</v>
      </c>
      <c r="H1251" s="14" t="str">
        <f aca="false">IF(G1251&gt;0,"あり","なし")</f>
        <v>あり</v>
      </c>
    </row>
    <row r="1252" customFormat="false" ht="15" hidden="false" customHeight="false" outlineLevel="0" collapsed="false">
      <c r="A1252" s="13" t="s">
        <v>36</v>
      </c>
      <c r="B1252" s="16" t="s">
        <v>37</v>
      </c>
      <c r="C1252" s="16" t="s">
        <v>221</v>
      </c>
      <c r="D1252" s="13" t="s">
        <v>22200</v>
      </c>
      <c r="E1252" s="16" t="s">
        <v>22201</v>
      </c>
      <c r="F1252" s="13" t="s">
        <v>20334</v>
      </c>
      <c r="G1252" s="14" t="n">
        <f aca="false">COUNTIFS(カード一覧!$G$2:$G$3170,"*医学各論 "&amp;D1252&amp;"（*",カード一覧!$N$2:$N$3170,"&lt;&gt;retired")</f>
        <v>1</v>
      </c>
      <c r="H1252" s="14" t="str">
        <f aca="false">IF(G1252&gt;0,"あり","なし")</f>
        <v>あり</v>
      </c>
    </row>
    <row r="1253" customFormat="false" ht="15" hidden="false" customHeight="false" outlineLevel="0" collapsed="false">
      <c r="A1253" s="13" t="s">
        <v>36</v>
      </c>
      <c r="B1253" s="16" t="s">
        <v>37</v>
      </c>
      <c r="C1253" s="16" t="s">
        <v>221</v>
      </c>
      <c r="D1253" s="13" t="s">
        <v>22202</v>
      </c>
      <c r="E1253" s="16" t="s">
        <v>10204</v>
      </c>
      <c r="F1253" s="13" t="s">
        <v>20340</v>
      </c>
      <c r="G1253" s="14" t="n">
        <f aca="false">COUNTIFS(カード一覧!$G$2:$G$3170,"*医学各論 "&amp;D1253&amp;"（*",カード一覧!$N$2:$N$3170,"&lt;&gt;retired")</f>
        <v>1</v>
      </c>
      <c r="H1253" s="14" t="str">
        <f aca="false">IF(G1253&gt;0,"あり","なし")</f>
        <v>あり</v>
      </c>
    </row>
    <row r="1254" customFormat="false" ht="15" hidden="false" customHeight="false" outlineLevel="0" collapsed="false">
      <c r="A1254" s="13" t="s">
        <v>36</v>
      </c>
      <c r="B1254" s="16" t="s">
        <v>37</v>
      </c>
      <c r="C1254" s="16" t="s">
        <v>221</v>
      </c>
      <c r="D1254" s="13" t="s">
        <v>22203</v>
      </c>
      <c r="E1254" s="16" t="s">
        <v>10213</v>
      </c>
      <c r="F1254" s="13" t="s">
        <v>20363</v>
      </c>
      <c r="G1254" s="14" t="n">
        <f aca="false">COUNTIFS(カード一覧!$G$2:$G$3170,"*医学各論 "&amp;D1254&amp;"（*",カード一覧!$N$2:$N$3170,"&lt;&gt;retired")</f>
        <v>1</v>
      </c>
      <c r="H1254" s="14" t="str">
        <f aca="false">IF(G1254&gt;0,"あり","なし")</f>
        <v>あり</v>
      </c>
    </row>
    <row r="1255" customFormat="false" ht="15" hidden="false" customHeight="false" outlineLevel="0" collapsed="false">
      <c r="A1255" s="13" t="s">
        <v>36</v>
      </c>
      <c r="B1255" s="16" t="s">
        <v>37</v>
      </c>
      <c r="C1255" s="16" t="s">
        <v>221</v>
      </c>
      <c r="D1255" s="13" t="s">
        <v>22204</v>
      </c>
      <c r="E1255" s="16" t="s">
        <v>10222</v>
      </c>
      <c r="F1255" s="13" t="s">
        <v>20363</v>
      </c>
      <c r="G1255" s="14" t="n">
        <f aca="false">COUNTIFS(カード一覧!$G$2:$G$3170,"*医学各論 "&amp;D1255&amp;"（*",カード一覧!$N$2:$N$3170,"&lt;&gt;retired")</f>
        <v>1</v>
      </c>
      <c r="H1255" s="14" t="str">
        <f aca="false">IF(G1255&gt;0,"あり","なし")</f>
        <v>あり</v>
      </c>
    </row>
    <row r="1256" customFormat="false" ht="15" hidden="false" customHeight="false" outlineLevel="0" collapsed="false">
      <c r="A1256" s="13" t="s">
        <v>36</v>
      </c>
      <c r="B1256" s="16" t="s">
        <v>37</v>
      </c>
      <c r="C1256" s="16" t="s">
        <v>221</v>
      </c>
      <c r="D1256" s="13" t="s">
        <v>22205</v>
      </c>
      <c r="E1256" s="16" t="s">
        <v>10231</v>
      </c>
      <c r="F1256" s="13" t="s">
        <v>20363</v>
      </c>
      <c r="G1256" s="14" t="n">
        <f aca="false">COUNTIFS(カード一覧!$G$2:$G$3170,"*医学各論 "&amp;D1256&amp;"（*",カード一覧!$N$2:$N$3170,"&lt;&gt;retired")</f>
        <v>1</v>
      </c>
      <c r="H1256" s="14" t="str">
        <f aca="false">IF(G1256&gt;0,"あり","なし")</f>
        <v>あり</v>
      </c>
    </row>
    <row r="1257" customFormat="false" ht="15" hidden="false" customHeight="false" outlineLevel="0" collapsed="false">
      <c r="A1257" s="13" t="s">
        <v>36</v>
      </c>
      <c r="B1257" s="16" t="s">
        <v>37</v>
      </c>
      <c r="C1257" s="16" t="s">
        <v>221</v>
      </c>
      <c r="D1257" s="13" t="s">
        <v>22206</v>
      </c>
      <c r="E1257" s="16" t="s">
        <v>10240</v>
      </c>
      <c r="F1257" s="13" t="s">
        <v>20363</v>
      </c>
      <c r="G1257" s="14" t="n">
        <f aca="false">COUNTIFS(カード一覧!$G$2:$G$3170,"*医学各論 "&amp;D1257&amp;"（*",カード一覧!$N$2:$N$3170,"&lt;&gt;retired")</f>
        <v>1</v>
      </c>
      <c r="H1257" s="14" t="str">
        <f aca="false">IF(G1257&gt;0,"あり","なし")</f>
        <v>あり</v>
      </c>
    </row>
    <row r="1258" customFormat="false" ht="15" hidden="false" customHeight="false" outlineLevel="0" collapsed="false">
      <c r="A1258" s="13" t="s">
        <v>36</v>
      </c>
      <c r="B1258" s="16" t="s">
        <v>37</v>
      </c>
      <c r="C1258" s="16" t="s">
        <v>221</v>
      </c>
      <c r="D1258" s="13" t="s">
        <v>22207</v>
      </c>
      <c r="E1258" s="16" t="s">
        <v>22208</v>
      </c>
      <c r="F1258" s="13" t="s">
        <v>20363</v>
      </c>
      <c r="G1258" s="14" t="n">
        <f aca="false">COUNTIFS(カード一覧!$G$2:$G$3170,"*医学各論 "&amp;D1258&amp;"（*",カード一覧!$N$2:$N$3170,"&lt;&gt;retired")</f>
        <v>1</v>
      </c>
      <c r="H1258" s="14" t="str">
        <f aca="false">IF(G1258&gt;0,"あり","なし")</f>
        <v>あり</v>
      </c>
    </row>
    <row r="1259" customFormat="false" ht="15" hidden="false" customHeight="false" outlineLevel="0" collapsed="false">
      <c r="A1259" s="13" t="s">
        <v>36</v>
      </c>
      <c r="B1259" s="16" t="s">
        <v>37</v>
      </c>
      <c r="C1259" s="16" t="s">
        <v>221</v>
      </c>
      <c r="D1259" s="13" t="s">
        <v>22209</v>
      </c>
      <c r="E1259" s="16" t="s">
        <v>10257</v>
      </c>
      <c r="F1259" s="13" t="s">
        <v>20363</v>
      </c>
      <c r="G1259" s="14" t="n">
        <f aca="false">COUNTIFS(カード一覧!$G$2:$G$3170,"*医学各論 "&amp;D1259&amp;"（*",カード一覧!$N$2:$N$3170,"&lt;&gt;retired")</f>
        <v>1</v>
      </c>
      <c r="H1259" s="14" t="str">
        <f aca="false">IF(G1259&gt;0,"あり","なし")</f>
        <v>あり</v>
      </c>
    </row>
    <row r="1260" customFormat="false" ht="15" hidden="false" customHeight="false" outlineLevel="0" collapsed="false">
      <c r="A1260" s="13" t="s">
        <v>36</v>
      </c>
      <c r="B1260" s="16" t="s">
        <v>37</v>
      </c>
      <c r="C1260" s="16" t="s">
        <v>221</v>
      </c>
      <c r="D1260" s="13" t="s">
        <v>22210</v>
      </c>
      <c r="E1260" s="16" t="s">
        <v>10266</v>
      </c>
      <c r="F1260" s="13" t="s">
        <v>20363</v>
      </c>
      <c r="G1260" s="14" t="n">
        <f aca="false">COUNTIFS(カード一覧!$G$2:$G$3170,"*医学各論 "&amp;D1260&amp;"（*",カード一覧!$N$2:$N$3170,"&lt;&gt;retired")</f>
        <v>1</v>
      </c>
      <c r="H1260" s="14" t="str">
        <f aca="false">IF(G1260&gt;0,"あり","なし")</f>
        <v>あり</v>
      </c>
    </row>
    <row r="1261" customFormat="false" ht="15" hidden="false" customHeight="false" outlineLevel="0" collapsed="false">
      <c r="A1261" s="13" t="s">
        <v>36</v>
      </c>
      <c r="B1261" s="16" t="s">
        <v>37</v>
      </c>
      <c r="C1261" s="16" t="s">
        <v>139</v>
      </c>
      <c r="D1261" s="13" t="s">
        <v>22211</v>
      </c>
      <c r="E1261" s="16" t="s">
        <v>10056</v>
      </c>
      <c r="F1261" s="13" t="s">
        <v>20340</v>
      </c>
      <c r="G1261" s="14" t="n">
        <f aca="false">COUNTIFS(カード一覧!$G$2:$G$3170,"*医学各論 "&amp;D1261&amp;"（*",カード一覧!$N$2:$N$3170,"&lt;&gt;retired")</f>
        <v>2</v>
      </c>
      <c r="H1261" s="14" t="str">
        <f aca="false">IF(G1261&gt;0,"あり","なし")</f>
        <v>あり</v>
      </c>
    </row>
    <row r="1262" customFormat="false" ht="15" hidden="false" customHeight="false" outlineLevel="0" collapsed="false">
      <c r="A1262" s="13" t="s">
        <v>36</v>
      </c>
      <c r="B1262" s="16" t="s">
        <v>37</v>
      </c>
      <c r="C1262" s="16" t="s">
        <v>139</v>
      </c>
      <c r="D1262" s="13" t="s">
        <v>22212</v>
      </c>
      <c r="E1262" s="16" t="s">
        <v>22213</v>
      </c>
      <c r="F1262" s="13" t="s">
        <v>20334</v>
      </c>
      <c r="G1262" s="14" t="n">
        <f aca="false">COUNTIFS(カード一覧!$G$2:$G$3170,"*医学各論 "&amp;D1262&amp;"（*",カード一覧!$N$2:$N$3170,"&lt;&gt;retired")</f>
        <v>10</v>
      </c>
      <c r="H1262" s="14" t="str">
        <f aca="false">IF(G1262&gt;0,"あり","なし")</f>
        <v>あり</v>
      </c>
    </row>
    <row r="1263" customFormat="false" ht="15" hidden="false" customHeight="false" outlineLevel="0" collapsed="false">
      <c r="A1263" s="13" t="s">
        <v>36</v>
      </c>
      <c r="B1263" s="16" t="s">
        <v>37</v>
      </c>
      <c r="C1263" s="16" t="s">
        <v>139</v>
      </c>
      <c r="D1263" s="13" t="s">
        <v>22214</v>
      </c>
      <c r="E1263" s="16" t="s">
        <v>10066</v>
      </c>
      <c r="F1263" s="13" t="s">
        <v>20363</v>
      </c>
      <c r="G1263" s="14" t="n">
        <f aca="false">COUNTIFS(カード一覧!$G$2:$G$3170,"*医学各論 "&amp;D1263&amp;"（*",カード一覧!$N$2:$N$3170,"&lt;&gt;retired")</f>
        <v>1</v>
      </c>
      <c r="H1263" s="14" t="str">
        <f aca="false">IF(G1263&gt;0,"あり","なし")</f>
        <v>あり</v>
      </c>
    </row>
    <row r="1264" customFormat="false" ht="15" hidden="false" customHeight="false" outlineLevel="0" collapsed="false">
      <c r="A1264" s="13" t="s">
        <v>36</v>
      </c>
      <c r="B1264" s="16" t="s">
        <v>37</v>
      </c>
      <c r="C1264" s="16" t="s">
        <v>139</v>
      </c>
      <c r="D1264" s="13" t="s">
        <v>22215</v>
      </c>
      <c r="E1264" s="16" t="s">
        <v>10076</v>
      </c>
      <c r="F1264" s="13" t="s">
        <v>20363</v>
      </c>
      <c r="G1264" s="14" t="n">
        <f aca="false">COUNTIFS(カード一覧!$G$2:$G$3170,"*医学各論 "&amp;D1264&amp;"（*",カード一覧!$N$2:$N$3170,"&lt;&gt;retired")</f>
        <v>1</v>
      </c>
      <c r="H1264" s="14" t="str">
        <f aca="false">IF(G1264&gt;0,"あり","なし")</f>
        <v>あり</v>
      </c>
    </row>
    <row r="1265" customFormat="false" ht="15" hidden="false" customHeight="false" outlineLevel="0" collapsed="false">
      <c r="A1265" s="13" t="s">
        <v>36</v>
      </c>
      <c r="B1265" s="16" t="s">
        <v>37</v>
      </c>
      <c r="C1265" s="16" t="s">
        <v>139</v>
      </c>
      <c r="D1265" s="13" t="s">
        <v>22216</v>
      </c>
      <c r="E1265" s="16" t="s">
        <v>8183</v>
      </c>
      <c r="F1265" s="13" t="s">
        <v>20363</v>
      </c>
      <c r="G1265" s="14" t="n">
        <f aca="false">COUNTIFS(カード一覧!$G$2:$G$3170,"*医学各論 "&amp;D1265&amp;"（*",カード一覧!$N$2:$N$3170,"&lt;&gt;retired")</f>
        <v>1</v>
      </c>
      <c r="H1265" s="14" t="str">
        <f aca="false">IF(G1265&gt;0,"あり","なし")</f>
        <v>あり</v>
      </c>
    </row>
    <row r="1266" customFormat="false" ht="15" hidden="false" customHeight="false" outlineLevel="0" collapsed="false">
      <c r="A1266" s="13" t="s">
        <v>36</v>
      </c>
      <c r="B1266" s="16" t="s">
        <v>37</v>
      </c>
      <c r="C1266" s="16" t="s">
        <v>139</v>
      </c>
      <c r="D1266" s="13" t="s">
        <v>22217</v>
      </c>
      <c r="E1266" s="16" t="s">
        <v>10086</v>
      </c>
      <c r="F1266" s="13" t="s">
        <v>20340</v>
      </c>
      <c r="G1266" s="14" t="n">
        <f aca="false">COUNTIFS(カード一覧!$G$2:$G$3170,"*医学各論 "&amp;D1266&amp;"（*",カード一覧!$N$2:$N$3170,"&lt;&gt;retired")</f>
        <v>1</v>
      </c>
      <c r="H1266" s="14" t="str">
        <f aca="false">IF(G1266&gt;0,"あり","なし")</f>
        <v>あり</v>
      </c>
    </row>
    <row r="1267" customFormat="false" ht="15" hidden="false" customHeight="false" outlineLevel="0" collapsed="false">
      <c r="A1267" s="13" t="s">
        <v>38</v>
      </c>
      <c r="B1267" s="16" t="s">
        <v>39</v>
      </c>
      <c r="C1267" s="16" t="s">
        <v>224</v>
      </c>
      <c r="D1267" s="13" t="s">
        <v>22218</v>
      </c>
      <c r="E1267" s="16" t="s">
        <v>18950</v>
      </c>
      <c r="F1267" s="13" t="s">
        <v>20334</v>
      </c>
      <c r="G1267" s="14" t="n">
        <f aca="false">COUNTIFS(カード一覧!$G$2:$G$3170,"*医学各論 "&amp;D1267&amp;"（*",カード一覧!$N$2:$N$3170,"&lt;&gt;retired")</f>
        <v>3</v>
      </c>
      <c r="H1267" s="14" t="str">
        <f aca="false">IF(G1267&gt;0,"あり","なし")</f>
        <v>あり</v>
      </c>
    </row>
    <row r="1268" customFormat="false" ht="15" hidden="false" customHeight="false" outlineLevel="0" collapsed="false">
      <c r="A1268" s="13" t="s">
        <v>38</v>
      </c>
      <c r="B1268" s="16" t="s">
        <v>39</v>
      </c>
      <c r="C1268" s="16" t="s">
        <v>224</v>
      </c>
      <c r="D1268" s="13" t="s">
        <v>22219</v>
      </c>
      <c r="E1268" s="16" t="s">
        <v>18974</v>
      </c>
      <c r="F1268" s="13" t="s">
        <v>20334</v>
      </c>
      <c r="G1268" s="14" t="n">
        <f aca="false">COUNTIFS(カード一覧!$G$2:$G$3170,"*医学各論 "&amp;D1268&amp;"（*",カード一覧!$N$2:$N$3170,"&lt;&gt;retired")</f>
        <v>2</v>
      </c>
      <c r="H1268" s="14" t="str">
        <f aca="false">IF(G1268&gt;0,"あり","なし")</f>
        <v>あり</v>
      </c>
    </row>
    <row r="1269" customFormat="false" ht="15" hidden="false" customHeight="false" outlineLevel="0" collapsed="false">
      <c r="A1269" s="13" t="s">
        <v>38</v>
      </c>
      <c r="B1269" s="16" t="s">
        <v>39</v>
      </c>
      <c r="C1269" s="16" t="s">
        <v>224</v>
      </c>
      <c r="D1269" s="13" t="s">
        <v>22220</v>
      </c>
      <c r="E1269" s="16" t="s">
        <v>18991</v>
      </c>
      <c r="F1269" s="13" t="s">
        <v>20334</v>
      </c>
      <c r="G1269" s="14" t="n">
        <f aca="false">COUNTIFS(カード一覧!$G$2:$G$3170,"*医学各論 "&amp;D1269&amp;"（*",カード一覧!$N$2:$N$3170,"&lt;&gt;retired")</f>
        <v>3</v>
      </c>
      <c r="H1269" s="14" t="str">
        <f aca="false">IF(G1269&gt;0,"あり","なし")</f>
        <v>あり</v>
      </c>
    </row>
    <row r="1270" customFormat="false" ht="15" hidden="false" customHeight="false" outlineLevel="0" collapsed="false">
      <c r="A1270" s="13" t="s">
        <v>38</v>
      </c>
      <c r="B1270" s="16" t="s">
        <v>39</v>
      </c>
      <c r="C1270" s="16" t="s">
        <v>224</v>
      </c>
      <c r="D1270" s="13" t="s">
        <v>22221</v>
      </c>
      <c r="E1270" s="16" t="s">
        <v>19015</v>
      </c>
      <c r="F1270" s="13" t="s">
        <v>20340</v>
      </c>
      <c r="G1270" s="14" t="n">
        <f aca="false">COUNTIFS(カード一覧!$G$2:$G$3170,"*医学各論 "&amp;D1270&amp;"（*",カード一覧!$N$2:$N$3170,"&lt;&gt;retired")</f>
        <v>1</v>
      </c>
      <c r="H1270" s="14" t="str">
        <f aca="false">IF(G1270&gt;0,"あり","なし")</f>
        <v>あり</v>
      </c>
    </row>
    <row r="1271" customFormat="false" ht="15" hidden="false" customHeight="false" outlineLevel="0" collapsed="false">
      <c r="A1271" s="13" t="s">
        <v>38</v>
      </c>
      <c r="B1271" s="16" t="s">
        <v>39</v>
      </c>
      <c r="C1271" s="16" t="s">
        <v>224</v>
      </c>
      <c r="D1271" s="13" t="s">
        <v>22222</v>
      </c>
      <c r="E1271" s="16" t="s">
        <v>19025</v>
      </c>
      <c r="F1271" s="13" t="s">
        <v>20363</v>
      </c>
      <c r="G1271" s="14" t="n">
        <f aca="false">COUNTIFS(カード一覧!$G$2:$G$3170,"*医学各論 "&amp;D1271&amp;"（*",カード一覧!$N$2:$N$3170,"&lt;&gt;retired")</f>
        <v>1</v>
      </c>
      <c r="H1271" s="14" t="str">
        <f aca="false">IF(G1271&gt;0,"あり","なし")</f>
        <v>あり</v>
      </c>
    </row>
    <row r="1272" customFormat="false" ht="15" hidden="false" customHeight="false" outlineLevel="0" collapsed="false">
      <c r="A1272" s="13" t="s">
        <v>38</v>
      </c>
      <c r="B1272" s="16" t="s">
        <v>39</v>
      </c>
      <c r="C1272" s="16" t="s">
        <v>224</v>
      </c>
      <c r="D1272" s="13" t="s">
        <v>22223</v>
      </c>
      <c r="E1272" s="16" t="s">
        <v>19034</v>
      </c>
      <c r="F1272" s="13" t="s">
        <v>20363</v>
      </c>
      <c r="G1272" s="14" t="n">
        <f aca="false">COUNTIFS(カード一覧!$G$2:$G$3170,"*医学各論 "&amp;D1272&amp;"（*",カード一覧!$N$2:$N$3170,"&lt;&gt;retired")</f>
        <v>1</v>
      </c>
      <c r="H1272" s="14" t="str">
        <f aca="false">IF(G1272&gt;0,"あり","なし")</f>
        <v>あり</v>
      </c>
    </row>
    <row r="1273" customFormat="false" ht="15" hidden="false" customHeight="false" outlineLevel="0" collapsed="false">
      <c r="A1273" s="13" t="s">
        <v>38</v>
      </c>
      <c r="B1273" s="16" t="s">
        <v>39</v>
      </c>
      <c r="C1273" s="16" t="s">
        <v>224</v>
      </c>
      <c r="D1273" s="13" t="s">
        <v>22224</v>
      </c>
      <c r="E1273" s="16" t="s">
        <v>19052</v>
      </c>
      <c r="F1273" s="13" t="s">
        <v>20334</v>
      </c>
      <c r="G1273" s="14" t="n">
        <f aca="false">COUNTIFS(カード一覧!$G$2:$G$3170,"*医学各論 "&amp;D1273&amp;"（*",カード一覧!$N$2:$N$3170,"&lt;&gt;retired")</f>
        <v>1</v>
      </c>
      <c r="H1273" s="14" t="str">
        <f aca="false">IF(G1273&gt;0,"あり","なし")</f>
        <v>あり</v>
      </c>
    </row>
    <row r="1274" customFormat="false" ht="15" hidden="false" customHeight="false" outlineLevel="0" collapsed="false">
      <c r="A1274" s="13" t="s">
        <v>38</v>
      </c>
      <c r="B1274" s="16" t="s">
        <v>39</v>
      </c>
      <c r="C1274" s="16" t="s">
        <v>224</v>
      </c>
      <c r="D1274" s="13" t="s">
        <v>22225</v>
      </c>
      <c r="E1274" s="16" t="s">
        <v>22226</v>
      </c>
      <c r="F1274" s="13" t="s">
        <v>20334</v>
      </c>
      <c r="G1274" s="14" t="n">
        <f aca="false">COUNTIFS(カード一覧!$G$2:$G$3170,"*医学各論 "&amp;D1274&amp;"（*",カード一覧!$N$2:$N$3170,"&lt;&gt;retired")</f>
        <v>2</v>
      </c>
      <c r="H1274" s="14" t="str">
        <f aca="false">IF(G1274&gt;0,"あり","なし")</f>
        <v>あり</v>
      </c>
    </row>
    <row r="1275" customFormat="false" ht="15" hidden="false" customHeight="false" outlineLevel="0" collapsed="false">
      <c r="A1275" s="13" t="s">
        <v>38</v>
      </c>
      <c r="B1275" s="16" t="s">
        <v>39</v>
      </c>
      <c r="C1275" s="16" t="s">
        <v>224</v>
      </c>
      <c r="D1275" s="13" t="s">
        <v>22227</v>
      </c>
      <c r="E1275" s="16" t="s">
        <v>19077</v>
      </c>
      <c r="F1275" s="13" t="s">
        <v>20334</v>
      </c>
      <c r="G1275" s="14" t="n">
        <f aca="false">COUNTIFS(カード一覧!$G$2:$G$3170,"*医学各論 "&amp;D1275&amp;"（*",カード一覧!$N$2:$N$3170,"&lt;&gt;retired")</f>
        <v>1</v>
      </c>
      <c r="H1275" s="14" t="str">
        <f aca="false">IF(G1275&gt;0,"あり","なし")</f>
        <v>あり</v>
      </c>
    </row>
    <row r="1276" customFormat="false" ht="15" hidden="false" customHeight="false" outlineLevel="0" collapsed="false">
      <c r="A1276" s="13" t="s">
        <v>38</v>
      </c>
      <c r="B1276" s="16" t="s">
        <v>39</v>
      </c>
      <c r="C1276" s="16" t="s">
        <v>224</v>
      </c>
      <c r="D1276" s="13" t="s">
        <v>22228</v>
      </c>
      <c r="E1276" s="16" t="s">
        <v>19086</v>
      </c>
      <c r="F1276" s="13" t="s">
        <v>20334</v>
      </c>
      <c r="G1276" s="14" t="n">
        <f aca="false">COUNTIFS(カード一覧!$G$2:$G$3170,"*医学各論 "&amp;D1276&amp;"（*",カード一覧!$N$2:$N$3170,"&lt;&gt;retired")</f>
        <v>2</v>
      </c>
      <c r="H1276" s="14" t="str">
        <f aca="false">IF(G1276&gt;0,"あり","なし")</f>
        <v>あり</v>
      </c>
    </row>
    <row r="1277" customFormat="false" ht="15" hidden="false" customHeight="false" outlineLevel="0" collapsed="false">
      <c r="A1277" s="13" t="s">
        <v>38</v>
      </c>
      <c r="B1277" s="16" t="s">
        <v>39</v>
      </c>
      <c r="C1277" s="16" t="s">
        <v>224</v>
      </c>
      <c r="D1277" s="13" t="s">
        <v>22229</v>
      </c>
      <c r="E1277" s="16" t="s">
        <v>10381</v>
      </c>
      <c r="F1277" s="13" t="s">
        <v>20334</v>
      </c>
      <c r="G1277" s="14" t="n">
        <f aca="false">COUNTIFS(カード一覧!$G$2:$G$3170,"*医学各論 "&amp;D1277&amp;"（*",カード一覧!$N$2:$N$3170,"&lt;&gt;retired")</f>
        <v>6</v>
      </c>
      <c r="H1277" s="14" t="str">
        <f aca="false">IF(G1277&gt;0,"あり","なし")</f>
        <v>あり</v>
      </c>
    </row>
    <row r="1278" customFormat="false" ht="15" hidden="false" customHeight="false" outlineLevel="0" collapsed="false">
      <c r="A1278" s="13" t="s">
        <v>38</v>
      </c>
      <c r="B1278" s="16" t="s">
        <v>39</v>
      </c>
      <c r="C1278" s="16" t="s">
        <v>224</v>
      </c>
      <c r="D1278" s="13" t="s">
        <v>22230</v>
      </c>
      <c r="E1278" s="16" t="s">
        <v>19098</v>
      </c>
      <c r="F1278" s="13" t="s">
        <v>20334</v>
      </c>
      <c r="G1278" s="14" t="n">
        <f aca="false">COUNTIFS(カード一覧!$G$2:$G$3170,"*医学各論 "&amp;D1278&amp;"（*",カード一覧!$N$2:$N$3170,"&lt;&gt;retired")</f>
        <v>1</v>
      </c>
      <c r="H1278" s="14" t="str">
        <f aca="false">IF(G1278&gt;0,"あり","なし")</f>
        <v>あり</v>
      </c>
    </row>
    <row r="1279" customFormat="false" ht="15" hidden="false" customHeight="false" outlineLevel="0" collapsed="false">
      <c r="A1279" s="13" t="s">
        <v>38</v>
      </c>
      <c r="B1279" s="16" t="s">
        <v>39</v>
      </c>
      <c r="C1279" s="16" t="s">
        <v>224</v>
      </c>
      <c r="D1279" s="13" t="s">
        <v>22231</v>
      </c>
      <c r="E1279" s="16" t="s">
        <v>10459</v>
      </c>
      <c r="F1279" s="13" t="s">
        <v>20334</v>
      </c>
      <c r="G1279" s="14" t="n">
        <f aca="false">COUNTIFS(カード一覧!$G$2:$G$3170,"*医学各論 "&amp;D1279&amp;"（*",カード一覧!$N$2:$N$3170,"&lt;&gt;retired")</f>
        <v>2</v>
      </c>
      <c r="H1279" s="14" t="str">
        <f aca="false">IF(G1279&gt;0,"あり","なし")</f>
        <v>あり</v>
      </c>
    </row>
    <row r="1280" customFormat="false" ht="15" hidden="false" customHeight="false" outlineLevel="0" collapsed="false">
      <c r="A1280" s="13" t="s">
        <v>38</v>
      </c>
      <c r="B1280" s="16" t="s">
        <v>39</v>
      </c>
      <c r="C1280" s="16" t="s">
        <v>224</v>
      </c>
      <c r="D1280" s="13" t="s">
        <v>22232</v>
      </c>
      <c r="E1280" s="16" t="s">
        <v>4923</v>
      </c>
      <c r="F1280" s="13" t="s">
        <v>20334</v>
      </c>
      <c r="G1280" s="14" t="n">
        <f aca="false">COUNTIFS(カード一覧!$G$2:$G$3170,"*医学各論 "&amp;D1280&amp;"（*",カード一覧!$N$2:$N$3170,"&lt;&gt;retired")</f>
        <v>11</v>
      </c>
      <c r="H1280" s="14" t="str">
        <f aca="false">IF(G1280&gt;0,"あり","なし")</f>
        <v>あり</v>
      </c>
    </row>
    <row r="1281" customFormat="false" ht="15" hidden="false" customHeight="false" outlineLevel="0" collapsed="false">
      <c r="A1281" s="13" t="s">
        <v>38</v>
      </c>
      <c r="B1281" s="16" t="s">
        <v>39</v>
      </c>
      <c r="C1281" s="16" t="s">
        <v>224</v>
      </c>
      <c r="D1281" s="13" t="s">
        <v>22233</v>
      </c>
      <c r="E1281" s="16" t="s">
        <v>5245</v>
      </c>
      <c r="F1281" s="13" t="s">
        <v>20340</v>
      </c>
      <c r="G1281" s="14" t="n">
        <f aca="false">COUNTIFS(カード一覧!$G$2:$G$3170,"*医学各論 "&amp;D1281&amp;"（*",カード一覧!$N$2:$N$3170,"&lt;&gt;retired")</f>
        <v>1</v>
      </c>
      <c r="H1281" s="14" t="str">
        <f aca="false">IF(G1281&gt;0,"あり","なし")</f>
        <v>あり</v>
      </c>
    </row>
    <row r="1282" customFormat="false" ht="15" hidden="false" customHeight="false" outlineLevel="0" collapsed="false">
      <c r="A1282" s="13" t="s">
        <v>38</v>
      </c>
      <c r="B1282" s="16" t="s">
        <v>39</v>
      </c>
      <c r="C1282" s="16" t="s">
        <v>224</v>
      </c>
      <c r="D1282" s="13" t="s">
        <v>22234</v>
      </c>
      <c r="E1282" s="16" t="s">
        <v>5221</v>
      </c>
      <c r="F1282" s="13" t="s">
        <v>20340</v>
      </c>
      <c r="G1282" s="14" t="n">
        <f aca="false">COUNTIFS(カード一覧!$G$2:$G$3170,"*医学各論 "&amp;D1282&amp;"（*",カード一覧!$N$2:$N$3170,"&lt;&gt;retired")</f>
        <v>1</v>
      </c>
      <c r="H1282" s="14" t="str">
        <f aca="false">IF(G1282&gt;0,"あり","なし")</f>
        <v>あり</v>
      </c>
    </row>
    <row r="1283" customFormat="false" ht="15" hidden="false" customHeight="false" outlineLevel="0" collapsed="false">
      <c r="A1283" s="13" t="s">
        <v>38</v>
      </c>
      <c r="B1283" s="16" t="s">
        <v>39</v>
      </c>
      <c r="C1283" s="16" t="s">
        <v>20378</v>
      </c>
      <c r="D1283" s="13" t="s">
        <v>22235</v>
      </c>
      <c r="E1283" s="16" t="s">
        <v>15219</v>
      </c>
      <c r="F1283" s="13" t="s">
        <v>20334</v>
      </c>
      <c r="G1283" s="14" t="n">
        <f aca="false">COUNTIFS(カード一覧!$G$2:$G$3170,"*医学各論 "&amp;D1283&amp;"（*",カード一覧!$N$2:$N$3170,"&lt;&gt;retired")</f>
        <v>3</v>
      </c>
      <c r="H1283" s="14" t="str">
        <f aca="false">IF(G1283&gt;0,"あり","なし")</f>
        <v>あり</v>
      </c>
    </row>
    <row r="1284" customFormat="false" ht="15" hidden="false" customHeight="false" outlineLevel="0" collapsed="false">
      <c r="A1284" s="13" t="s">
        <v>38</v>
      </c>
      <c r="B1284" s="16" t="s">
        <v>39</v>
      </c>
      <c r="C1284" s="16" t="s">
        <v>20378</v>
      </c>
      <c r="D1284" s="13" t="s">
        <v>22236</v>
      </c>
      <c r="E1284" s="16" t="s">
        <v>19155</v>
      </c>
      <c r="F1284" s="13" t="s">
        <v>20340</v>
      </c>
      <c r="G1284" s="14" t="n">
        <f aca="false">COUNTIFS(カード一覧!$G$2:$G$3170,"*医学各論 "&amp;D1284&amp;"（*",カード一覧!$N$2:$N$3170,"&lt;&gt;retired")</f>
        <v>1</v>
      </c>
      <c r="H1284" s="14" t="str">
        <f aca="false">IF(G1284&gt;0,"あり","なし")</f>
        <v>あり</v>
      </c>
    </row>
    <row r="1285" customFormat="false" ht="15" hidden="false" customHeight="false" outlineLevel="0" collapsed="false">
      <c r="A1285" s="13" t="s">
        <v>38</v>
      </c>
      <c r="B1285" s="16" t="s">
        <v>39</v>
      </c>
      <c r="C1285" s="16" t="s">
        <v>20378</v>
      </c>
      <c r="D1285" s="13" t="s">
        <v>22237</v>
      </c>
      <c r="E1285" s="16" t="s">
        <v>19163</v>
      </c>
      <c r="F1285" s="13" t="s">
        <v>20340</v>
      </c>
      <c r="G1285" s="14" t="n">
        <f aca="false">COUNTIFS(カード一覧!$G$2:$G$3170,"*医学各論 "&amp;D1285&amp;"（*",カード一覧!$N$2:$N$3170,"&lt;&gt;retired")</f>
        <v>2</v>
      </c>
      <c r="H1285" s="14" t="str">
        <f aca="false">IF(G1285&gt;0,"あり","なし")</f>
        <v>あり</v>
      </c>
    </row>
    <row r="1286" customFormat="false" ht="15" hidden="false" customHeight="false" outlineLevel="0" collapsed="false">
      <c r="A1286" s="13" t="s">
        <v>38</v>
      </c>
      <c r="B1286" s="16" t="s">
        <v>39</v>
      </c>
      <c r="C1286" s="16" t="s">
        <v>20378</v>
      </c>
      <c r="D1286" s="13" t="s">
        <v>22238</v>
      </c>
      <c r="E1286" s="16" t="s">
        <v>22239</v>
      </c>
      <c r="F1286" s="13" t="s">
        <v>20340</v>
      </c>
      <c r="G1286" s="14" t="n">
        <f aca="false">COUNTIFS(カード一覧!$G$2:$G$3170,"*医学各論 "&amp;D1286&amp;"（*",カード一覧!$N$2:$N$3170,"&lt;&gt;retired")</f>
        <v>0</v>
      </c>
      <c r="H1286" s="14" t="str">
        <f aca="false">IF(G1286&gt;0,"あり","なし")</f>
        <v>なし</v>
      </c>
    </row>
    <row r="1287" customFormat="false" ht="15" hidden="false" customHeight="false" outlineLevel="0" collapsed="false">
      <c r="A1287" s="13" t="s">
        <v>38</v>
      </c>
      <c r="B1287" s="16" t="s">
        <v>39</v>
      </c>
      <c r="C1287" s="16" t="s">
        <v>20378</v>
      </c>
      <c r="D1287" s="13" t="s">
        <v>22240</v>
      </c>
      <c r="E1287" s="16" t="s">
        <v>22241</v>
      </c>
      <c r="F1287" s="13" t="s">
        <v>20340</v>
      </c>
      <c r="G1287" s="14" t="n">
        <f aca="false">COUNTIFS(カード一覧!$G$2:$G$3170,"*医学各論 "&amp;D1287&amp;"（*",カード一覧!$N$2:$N$3170,"&lt;&gt;retired")</f>
        <v>0</v>
      </c>
      <c r="H1287" s="14" t="str">
        <f aca="false">IF(G1287&gt;0,"あり","なし")</f>
        <v>なし</v>
      </c>
    </row>
    <row r="1288" customFormat="false" ht="15" hidden="false" customHeight="false" outlineLevel="0" collapsed="false">
      <c r="A1288" s="13" t="s">
        <v>38</v>
      </c>
      <c r="B1288" s="16" t="s">
        <v>39</v>
      </c>
      <c r="C1288" s="16" t="s">
        <v>20378</v>
      </c>
      <c r="D1288" s="13" t="s">
        <v>22242</v>
      </c>
      <c r="E1288" s="16" t="s">
        <v>22243</v>
      </c>
      <c r="F1288" s="13" t="s">
        <v>20340</v>
      </c>
      <c r="G1288" s="14" t="n">
        <f aca="false">COUNTIFS(カード一覧!$G$2:$G$3170,"*医学各論 "&amp;D1288&amp;"（*",カード一覧!$N$2:$N$3170,"&lt;&gt;retired")</f>
        <v>0</v>
      </c>
      <c r="H1288" s="14" t="str">
        <f aca="false">IF(G1288&gt;0,"あり","なし")</f>
        <v>なし</v>
      </c>
    </row>
    <row r="1289" customFormat="false" ht="15" hidden="false" customHeight="false" outlineLevel="0" collapsed="false">
      <c r="A1289" s="13" t="s">
        <v>38</v>
      </c>
      <c r="B1289" s="16" t="s">
        <v>39</v>
      </c>
      <c r="C1289" s="16" t="s">
        <v>20378</v>
      </c>
      <c r="D1289" s="13" t="s">
        <v>22244</v>
      </c>
      <c r="E1289" s="16" t="s">
        <v>19180</v>
      </c>
      <c r="F1289" s="13" t="s">
        <v>20334</v>
      </c>
      <c r="G1289" s="14" t="n">
        <f aca="false">COUNTIFS(カード一覧!$G$2:$G$3170,"*医学各論 "&amp;D1289&amp;"（*",カード一覧!$N$2:$N$3170,"&lt;&gt;retired")</f>
        <v>3</v>
      </c>
      <c r="H1289" s="14" t="str">
        <f aca="false">IF(G1289&gt;0,"あり","なし")</f>
        <v>あり</v>
      </c>
    </row>
    <row r="1290" customFormat="false" ht="15" hidden="false" customHeight="false" outlineLevel="0" collapsed="false">
      <c r="A1290" s="13" t="s">
        <v>38</v>
      </c>
      <c r="B1290" s="16" t="s">
        <v>39</v>
      </c>
      <c r="C1290" s="16" t="s">
        <v>20378</v>
      </c>
      <c r="D1290" s="13" t="s">
        <v>22245</v>
      </c>
      <c r="E1290" s="15" t="s">
        <v>6628</v>
      </c>
      <c r="F1290" s="13" t="s">
        <v>20334</v>
      </c>
      <c r="G1290" s="14" t="n">
        <f aca="false">COUNTIFS(カード一覧!$G$2:$G$3170,"*医学各論 "&amp;D1290&amp;"（*",カード一覧!$N$2:$N$3170,"&lt;&gt;retired")</f>
        <v>2</v>
      </c>
      <c r="H1290" s="14" t="str">
        <f aca="false">IF(G1290&gt;0,"あり","なし")</f>
        <v>あり</v>
      </c>
    </row>
    <row r="1291" customFormat="false" ht="15" hidden="false" customHeight="false" outlineLevel="0" collapsed="false">
      <c r="A1291" s="13" t="s">
        <v>38</v>
      </c>
      <c r="B1291" s="16" t="s">
        <v>39</v>
      </c>
      <c r="C1291" s="16" t="s">
        <v>20378</v>
      </c>
      <c r="D1291" s="13" t="s">
        <v>22246</v>
      </c>
      <c r="E1291" s="16" t="s">
        <v>19221</v>
      </c>
      <c r="F1291" s="13" t="s">
        <v>20334</v>
      </c>
      <c r="G1291" s="14" t="n">
        <f aca="false">COUNTIFS(カード一覧!$G$2:$G$3170,"*医学各論 "&amp;D1291&amp;"（*",カード一覧!$N$2:$N$3170,"&lt;&gt;retired")</f>
        <v>2</v>
      </c>
      <c r="H1291" s="14" t="str">
        <f aca="false">IF(G1291&gt;0,"あり","なし")</f>
        <v>あり</v>
      </c>
    </row>
    <row r="1292" customFormat="false" ht="15" hidden="false" customHeight="false" outlineLevel="0" collapsed="false">
      <c r="A1292" s="13" t="s">
        <v>38</v>
      </c>
      <c r="B1292" s="16" t="s">
        <v>39</v>
      </c>
      <c r="C1292" s="16" t="s">
        <v>20378</v>
      </c>
      <c r="D1292" s="13" t="s">
        <v>22247</v>
      </c>
      <c r="E1292" s="16" t="s">
        <v>19238</v>
      </c>
      <c r="F1292" s="13" t="s">
        <v>20334</v>
      </c>
      <c r="G1292" s="14" t="n">
        <f aca="false">COUNTIFS(カード一覧!$G$2:$G$3170,"*医学各論 "&amp;D1292&amp;"（*",カード一覧!$N$2:$N$3170,"&lt;&gt;retired")</f>
        <v>3</v>
      </c>
      <c r="H1292" s="14" t="str">
        <f aca="false">IF(G1292&gt;0,"あり","なし")</f>
        <v>あり</v>
      </c>
    </row>
    <row r="1293" customFormat="false" ht="15" hidden="false" customHeight="false" outlineLevel="0" collapsed="false">
      <c r="A1293" s="13" t="s">
        <v>38</v>
      </c>
      <c r="B1293" s="16" t="s">
        <v>39</v>
      </c>
      <c r="C1293" s="16" t="s">
        <v>20378</v>
      </c>
      <c r="D1293" s="13" t="s">
        <v>22248</v>
      </c>
      <c r="E1293" s="16" t="s">
        <v>19258</v>
      </c>
      <c r="F1293" s="13" t="s">
        <v>20340</v>
      </c>
      <c r="G1293" s="14" t="n">
        <f aca="false">COUNTIFS(カード一覧!$G$2:$G$3170,"*医学各論 "&amp;D1293&amp;"（*",カード一覧!$N$2:$N$3170,"&lt;&gt;retired")</f>
        <v>1</v>
      </c>
      <c r="H1293" s="14" t="str">
        <f aca="false">IF(G1293&gt;0,"あり","なし")</f>
        <v>あり</v>
      </c>
    </row>
    <row r="1294" customFormat="false" ht="15" hidden="false" customHeight="false" outlineLevel="0" collapsed="false">
      <c r="A1294" s="13" t="s">
        <v>38</v>
      </c>
      <c r="B1294" s="16" t="s">
        <v>39</v>
      </c>
      <c r="C1294" s="16" t="s">
        <v>20378</v>
      </c>
      <c r="D1294" s="13" t="s">
        <v>22249</v>
      </c>
      <c r="E1294" s="16" t="s">
        <v>19268</v>
      </c>
      <c r="F1294" s="13" t="s">
        <v>20340</v>
      </c>
      <c r="G1294" s="14" t="n">
        <f aca="false">COUNTIFS(カード一覧!$G$2:$G$3170,"*医学各論 "&amp;D1294&amp;"（*",カード一覧!$N$2:$N$3170,"&lt;&gt;retired")</f>
        <v>2</v>
      </c>
      <c r="H1294" s="14" t="str">
        <f aca="false">IF(G1294&gt;0,"あり","なし")</f>
        <v>あり</v>
      </c>
    </row>
    <row r="1295" customFormat="false" ht="15" hidden="false" customHeight="false" outlineLevel="0" collapsed="false">
      <c r="A1295" s="13" t="s">
        <v>38</v>
      </c>
      <c r="B1295" s="16" t="s">
        <v>39</v>
      </c>
      <c r="C1295" s="16" t="s">
        <v>20378</v>
      </c>
      <c r="D1295" s="13" t="s">
        <v>22250</v>
      </c>
      <c r="E1295" s="16" t="s">
        <v>19288</v>
      </c>
      <c r="F1295" s="13" t="s">
        <v>20334</v>
      </c>
      <c r="G1295" s="14" t="n">
        <f aca="false">COUNTIFS(カード一覧!$G$2:$G$3170,"*医学各論 "&amp;D1295&amp;"（*",カード一覧!$N$2:$N$3170,"&lt;&gt;retired")</f>
        <v>2</v>
      </c>
      <c r="H1295" s="14" t="str">
        <f aca="false">IF(G1295&gt;0,"あり","なし")</f>
        <v>あり</v>
      </c>
    </row>
    <row r="1296" customFormat="false" ht="15" hidden="false" customHeight="false" outlineLevel="0" collapsed="false">
      <c r="A1296" s="13" t="s">
        <v>38</v>
      </c>
      <c r="B1296" s="16" t="s">
        <v>39</v>
      </c>
      <c r="C1296" s="16" t="s">
        <v>20378</v>
      </c>
      <c r="D1296" s="13" t="s">
        <v>22251</v>
      </c>
      <c r="E1296" s="16" t="s">
        <v>5177</v>
      </c>
      <c r="F1296" s="13" t="s">
        <v>20334</v>
      </c>
      <c r="G1296" s="14" t="n">
        <f aca="false">COUNTIFS(カード一覧!$G$2:$G$3170,"*医学各論 "&amp;D1296&amp;"（*",カード一覧!$N$2:$N$3170,"&lt;&gt;retired")</f>
        <v>2</v>
      </c>
      <c r="H1296" s="14" t="str">
        <f aca="false">IF(G1296&gt;0,"あり","なし")</f>
        <v>あり</v>
      </c>
    </row>
    <row r="1297" customFormat="false" ht="15" hidden="false" customHeight="false" outlineLevel="0" collapsed="false">
      <c r="A1297" s="13" t="s">
        <v>38</v>
      </c>
      <c r="B1297" s="16" t="s">
        <v>39</v>
      </c>
      <c r="C1297" s="16" t="s">
        <v>20378</v>
      </c>
      <c r="D1297" s="13" t="s">
        <v>22252</v>
      </c>
      <c r="E1297" s="16" t="s">
        <v>5168</v>
      </c>
      <c r="F1297" s="13" t="s">
        <v>20334</v>
      </c>
      <c r="G1297" s="14" t="n">
        <f aca="false">COUNTIFS(カード一覧!$G$2:$G$3170,"*医学各論 "&amp;D1297&amp;"（*",カード一覧!$N$2:$N$3170,"&lt;&gt;retired")</f>
        <v>2</v>
      </c>
      <c r="H1297" s="14" t="str">
        <f aca="false">IF(G1297&gt;0,"あり","なし")</f>
        <v>あり</v>
      </c>
    </row>
    <row r="1298" customFormat="false" ht="15" hidden="false" customHeight="false" outlineLevel="0" collapsed="false">
      <c r="A1298" s="13" t="s">
        <v>38</v>
      </c>
      <c r="B1298" s="16" t="s">
        <v>39</v>
      </c>
      <c r="C1298" s="16" t="s">
        <v>20378</v>
      </c>
      <c r="D1298" s="13" t="s">
        <v>22253</v>
      </c>
      <c r="E1298" s="15" t="s">
        <v>19331</v>
      </c>
      <c r="F1298" s="13" t="s">
        <v>20334</v>
      </c>
      <c r="G1298" s="14" t="n">
        <f aca="false">COUNTIFS(カード一覧!$G$2:$G$3170,"*医学各論 "&amp;D1298&amp;"（*",カード一覧!$N$2:$N$3170,"&lt;&gt;retired")</f>
        <v>2</v>
      </c>
      <c r="H1298" s="14" t="str">
        <f aca="false">IF(G1298&gt;0,"あり","なし")</f>
        <v>あり</v>
      </c>
    </row>
    <row r="1299" customFormat="false" ht="15" hidden="false" customHeight="false" outlineLevel="0" collapsed="false">
      <c r="A1299" s="13" t="s">
        <v>38</v>
      </c>
      <c r="B1299" s="16" t="s">
        <v>39</v>
      </c>
      <c r="C1299" s="16" t="s">
        <v>20378</v>
      </c>
      <c r="D1299" s="13" t="s">
        <v>22254</v>
      </c>
      <c r="E1299" s="16" t="s">
        <v>19346</v>
      </c>
      <c r="F1299" s="13" t="s">
        <v>20334</v>
      </c>
      <c r="G1299" s="14" t="n">
        <f aca="false">COUNTIFS(カード一覧!$G$2:$G$3170,"*医学各論 "&amp;D1299&amp;"（*",カード一覧!$N$2:$N$3170,"&lt;&gt;retired")</f>
        <v>2</v>
      </c>
      <c r="H1299" s="14" t="str">
        <f aca="false">IF(G1299&gt;0,"あり","なし")</f>
        <v>あり</v>
      </c>
    </row>
    <row r="1300" customFormat="false" ht="15" hidden="false" customHeight="false" outlineLevel="0" collapsed="false">
      <c r="A1300" s="13" t="s">
        <v>38</v>
      </c>
      <c r="B1300" s="16" t="s">
        <v>39</v>
      </c>
      <c r="C1300" s="16" t="s">
        <v>20378</v>
      </c>
      <c r="D1300" s="13" t="s">
        <v>22255</v>
      </c>
      <c r="E1300" s="16" t="s">
        <v>4413</v>
      </c>
      <c r="F1300" s="13" t="s">
        <v>20340</v>
      </c>
      <c r="G1300" s="14" t="n">
        <f aca="false">COUNTIFS(カード一覧!$G$2:$G$3170,"*医学各論 "&amp;D1300&amp;"（*",カード一覧!$N$2:$N$3170,"&lt;&gt;retired")</f>
        <v>2</v>
      </c>
      <c r="H1300" s="14" t="str">
        <f aca="false">IF(G1300&gt;0,"あり","なし")</f>
        <v>あり</v>
      </c>
    </row>
    <row r="1301" customFormat="false" ht="15" hidden="false" customHeight="false" outlineLevel="0" collapsed="false">
      <c r="A1301" s="13" t="s">
        <v>38</v>
      </c>
      <c r="B1301" s="16" t="s">
        <v>39</v>
      </c>
      <c r="C1301" s="16" t="s">
        <v>20378</v>
      </c>
      <c r="D1301" s="13" t="s">
        <v>22256</v>
      </c>
      <c r="E1301" s="16" t="s">
        <v>6582</v>
      </c>
      <c r="F1301" s="13" t="s">
        <v>20340</v>
      </c>
      <c r="G1301" s="14" t="n">
        <f aca="false">COUNTIFS(カード一覧!$G$2:$G$3170,"*医学各論 "&amp;D1301&amp;"（*",カード一覧!$N$2:$N$3170,"&lt;&gt;retired")</f>
        <v>1</v>
      </c>
      <c r="H1301" s="14" t="str">
        <f aca="false">IF(G1301&gt;0,"あり","なし")</f>
        <v>あり</v>
      </c>
    </row>
    <row r="1302" customFormat="false" ht="15" hidden="false" customHeight="false" outlineLevel="0" collapsed="false">
      <c r="A1302" s="13" t="s">
        <v>38</v>
      </c>
      <c r="B1302" s="16" t="s">
        <v>39</v>
      </c>
      <c r="C1302" s="16" t="s">
        <v>20378</v>
      </c>
      <c r="D1302" s="13" t="s">
        <v>22257</v>
      </c>
      <c r="E1302" s="16" t="s">
        <v>5185</v>
      </c>
      <c r="F1302" s="13" t="s">
        <v>20340</v>
      </c>
      <c r="G1302" s="14" t="n">
        <f aca="false">COUNTIFS(カード一覧!$G$2:$G$3170,"*医学各論 "&amp;D1302&amp;"（*",カード一覧!$N$2:$N$3170,"&lt;&gt;retired")</f>
        <v>1</v>
      </c>
      <c r="H1302" s="14" t="str">
        <f aca="false">IF(G1302&gt;0,"あり","なし")</f>
        <v>あり</v>
      </c>
    </row>
    <row r="1303" customFormat="false" ht="15" hidden="false" customHeight="false" outlineLevel="0" collapsed="false">
      <c r="A1303" s="13" t="s">
        <v>38</v>
      </c>
      <c r="B1303" s="16" t="s">
        <v>39</v>
      </c>
      <c r="C1303" s="16" t="s">
        <v>20378</v>
      </c>
      <c r="D1303" s="13" t="s">
        <v>22258</v>
      </c>
      <c r="E1303" s="15" t="s">
        <v>6443</v>
      </c>
      <c r="F1303" s="13" t="s">
        <v>20340</v>
      </c>
      <c r="G1303" s="14" t="n">
        <f aca="false">COUNTIFS(カード一覧!$G$2:$G$3170,"*医学各論 "&amp;D1303&amp;"（*",カード一覧!$N$2:$N$3170,"&lt;&gt;retired")</f>
        <v>1</v>
      </c>
      <c r="H1303" s="14" t="str">
        <f aca="false">IF(G1303&gt;0,"あり","なし")</f>
        <v>あり</v>
      </c>
    </row>
    <row r="1304" customFormat="false" ht="15" hidden="false" customHeight="false" outlineLevel="0" collapsed="false">
      <c r="A1304" s="13" t="s">
        <v>38</v>
      </c>
      <c r="B1304" s="16" t="s">
        <v>39</v>
      </c>
      <c r="C1304" s="16" t="s">
        <v>20378</v>
      </c>
      <c r="D1304" s="13" t="s">
        <v>22259</v>
      </c>
      <c r="E1304" s="16" t="s">
        <v>19401</v>
      </c>
      <c r="F1304" s="13" t="s">
        <v>20363</v>
      </c>
      <c r="G1304" s="14" t="n">
        <f aca="false">COUNTIFS(カード一覧!$G$2:$G$3170,"*医学各論 "&amp;D1304&amp;"（*",カード一覧!$N$2:$N$3170,"&lt;&gt;retired")</f>
        <v>1</v>
      </c>
      <c r="H1304" s="14" t="str">
        <f aca="false">IF(G1304&gt;0,"あり","なし")</f>
        <v>あり</v>
      </c>
    </row>
    <row r="1305" customFormat="false" ht="15" hidden="false" customHeight="false" outlineLevel="0" collapsed="false">
      <c r="A1305" s="13" t="s">
        <v>38</v>
      </c>
      <c r="B1305" s="16" t="s">
        <v>39</v>
      </c>
      <c r="C1305" s="16" t="s">
        <v>20378</v>
      </c>
      <c r="D1305" s="13" t="s">
        <v>22260</v>
      </c>
      <c r="E1305" s="16" t="s">
        <v>19407</v>
      </c>
      <c r="F1305" s="13" t="s">
        <v>20363</v>
      </c>
      <c r="G1305" s="14" t="n">
        <f aca="false">COUNTIFS(カード一覧!$G$2:$G$3170,"*医学各論 "&amp;D1305&amp;"（*",カード一覧!$N$2:$N$3170,"&lt;&gt;retired")</f>
        <v>1</v>
      </c>
      <c r="H1305" s="14" t="str">
        <f aca="false">IF(G1305&gt;0,"あり","なし")</f>
        <v>あり</v>
      </c>
    </row>
    <row r="1306" customFormat="false" ht="15" hidden="false" customHeight="false" outlineLevel="0" collapsed="false">
      <c r="A1306" s="13" t="s">
        <v>38</v>
      </c>
      <c r="B1306" s="16" t="s">
        <v>39</v>
      </c>
      <c r="C1306" s="16" t="s">
        <v>20378</v>
      </c>
      <c r="D1306" s="13" t="s">
        <v>22261</v>
      </c>
      <c r="E1306" s="16" t="s">
        <v>22183</v>
      </c>
      <c r="F1306" s="13" t="s">
        <v>20334</v>
      </c>
      <c r="G1306" s="14" t="n">
        <f aca="false">COUNTIFS(カード一覧!$G$2:$G$3170,"*医学各論 "&amp;D1306&amp;"（*",カード一覧!$N$2:$N$3170,"&lt;&gt;retired")</f>
        <v>4</v>
      </c>
      <c r="H1306" s="14" t="str">
        <f aca="false">IF(G1306&gt;0,"あり","なし")</f>
        <v>あり</v>
      </c>
    </row>
    <row r="1307" customFormat="false" ht="15" hidden="false" customHeight="false" outlineLevel="0" collapsed="false">
      <c r="A1307" s="13" t="s">
        <v>38</v>
      </c>
      <c r="B1307" s="16" t="s">
        <v>39</v>
      </c>
      <c r="C1307" s="16" t="s">
        <v>20378</v>
      </c>
      <c r="D1307" s="13" t="s">
        <v>22262</v>
      </c>
      <c r="E1307" s="16" t="s">
        <v>22263</v>
      </c>
      <c r="F1307" s="13" t="s">
        <v>20334</v>
      </c>
      <c r="G1307" s="14" t="n">
        <f aca="false">COUNTIFS(カード一覧!$G$2:$G$3170,"*医学各論 "&amp;D1307&amp;"（*",カード一覧!$N$2:$N$3170,"&lt;&gt;retired")</f>
        <v>1</v>
      </c>
      <c r="H1307" s="14" t="str">
        <f aca="false">IF(G1307&gt;0,"あり","なし")</f>
        <v>あり</v>
      </c>
    </row>
    <row r="1308" customFormat="false" ht="15" hidden="false" customHeight="false" outlineLevel="0" collapsed="false">
      <c r="A1308" s="13" t="s">
        <v>38</v>
      </c>
      <c r="B1308" s="16" t="s">
        <v>39</v>
      </c>
      <c r="C1308" s="16" t="s">
        <v>20378</v>
      </c>
      <c r="D1308" s="13" t="s">
        <v>22264</v>
      </c>
      <c r="E1308" s="16" t="s">
        <v>22265</v>
      </c>
      <c r="F1308" s="13" t="s">
        <v>20340</v>
      </c>
      <c r="G1308" s="14" t="n">
        <f aca="false">COUNTIFS(カード一覧!$G$2:$G$3170,"*医学各論 "&amp;D1308&amp;"（*",カード一覧!$N$2:$N$3170,"&lt;&gt;retired")</f>
        <v>0</v>
      </c>
      <c r="H1308" s="14" t="str">
        <f aca="false">IF(G1308&gt;0,"あり","なし")</f>
        <v>なし</v>
      </c>
    </row>
    <row r="1309" customFormat="false" ht="15" hidden="false" customHeight="false" outlineLevel="0" collapsed="false">
      <c r="A1309" s="13" t="s">
        <v>38</v>
      </c>
      <c r="B1309" s="16" t="s">
        <v>39</v>
      </c>
      <c r="C1309" s="16" t="s">
        <v>20378</v>
      </c>
      <c r="D1309" s="13" t="s">
        <v>22266</v>
      </c>
      <c r="E1309" s="16" t="s">
        <v>5194</v>
      </c>
      <c r="F1309" s="13" t="s">
        <v>20334</v>
      </c>
      <c r="G1309" s="14" t="n">
        <f aca="false">COUNTIFS(カード一覧!$G$2:$G$3170,"*医学各論 "&amp;D1309&amp;"（*",カード一覧!$N$2:$N$3170,"&lt;&gt;retired")</f>
        <v>0</v>
      </c>
      <c r="H1309" s="14" t="str">
        <f aca="false">IF(G1309&gt;0,"あり","なし")</f>
        <v>なし</v>
      </c>
    </row>
    <row r="1310" customFormat="false" ht="15" hidden="false" customHeight="false" outlineLevel="0" collapsed="false">
      <c r="A1310" s="13" t="s">
        <v>38</v>
      </c>
      <c r="B1310" s="16" t="s">
        <v>39</v>
      </c>
      <c r="C1310" s="16" t="s">
        <v>20378</v>
      </c>
      <c r="D1310" s="13" t="s">
        <v>22267</v>
      </c>
      <c r="E1310" s="16" t="s">
        <v>22268</v>
      </c>
      <c r="F1310" s="13" t="s">
        <v>20334</v>
      </c>
      <c r="G1310" s="14" t="n">
        <f aca="false">COUNTIFS(カード一覧!$G$2:$G$3170,"*医学各論 "&amp;D1310&amp;"（*",カード一覧!$N$2:$N$3170,"&lt;&gt;retired")</f>
        <v>0</v>
      </c>
      <c r="H1310" s="14" t="str">
        <f aca="false">IF(G1310&gt;0,"あり","なし")</f>
        <v>なし</v>
      </c>
    </row>
    <row r="1311" customFormat="false" ht="15" hidden="false" customHeight="false" outlineLevel="0" collapsed="false">
      <c r="A1311" s="13" t="s">
        <v>38</v>
      </c>
      <c r="B1311" s="16" t="s">
        <v>39</v>
      </c>
      <c r="C1311" s="16" t="s">
        <v>20378</v>
      </c>
      <c r="D1311" s="13" t="s">
        <v>22269</v>
      </c>
      <c r="E1311" s="16" t="s">
        <v>22270</v>
      </c>
      <c r="F1311" s="13" t="s">
        <v>20363</v>
      </c>
      <c r="G1311" s="14" t="n">
        <f aca="false">COUNTIFS(カード一覧!$G$2:$G$3170,"*医学各論 "&amp;D1311&amp;"（*",カード一覧!$N$2:$N$3170,"&lt;&gt;retired")</f>
        <v>0</v>
      </c>
      <c r="H1311" s="14" t="str">
        <f aca="false">IF(G1311&gt;0,"あり","なし")</f>
        <v>なし</v>
      </c>
    </row>
    <row r="1312" customFormat="false" ht="15" hidden="false" customHeight="false" outlineLevel="0" collapsed="false">
      <c r="A1312" s="13" t="s">
        <v>38</v>
      </c>
      <c r="B1312" s="16" t="s">
        <v>39</v>
      </c>
      <c r="C1312" s="16" t="s">
        <v>20378</v>
      </c>
      <c r="D1312" s="13" t="s">
        <v>22271</v>
      </c>
      <c r="E1312" s="16" t="s">
        <v>5395</v>
      </c>
      <c r="F1312" s="13" t="s">
        <v>20340</v>
      </c>
      <c r="G1312" s="14" t="n">
        <f aca="false">COUNTIFS(カード一覧!$G$2:$G$3170,"*医学各論 "&amp;D1312&amp;"（*",カード一覧!$N$2:$N$3170,"&lt;&gt;retired")</f>
        <v>0</v>
      </c>
      <c r="H1312" s="14" t="str">
        <f aca="false">IF(G1312&gt;0,"あり","なし")</f>
        <v>なし</v>
      </c>
    </row>
    <row r="1313" customFormat="false" ht="15" hidden="false" customHeight="false" outlineLevel="0" collapsed="false">
      <c r="A1313" s="13" t="s">
        <v>38</v>
      </c>
      <c r="B1313" s="16" t="s">
        <v>39</v>
      </c>
      <c r="C1313" s="16" t="s">
        <v>20378</v>
      </c>
      <c r="D1313" s="13" t="s">
        <v>22272</v>
      </c>
      <c r="E1313" s="15" t="s">
        <v>21592</v>
      </c>
      <c r="F1313" s="13" t="s">
        <v>20340</v>
      </c>
      <c r="G1313" s="14" t="n">
        <f aca="false">COUNTIFS(カード一覧!$G$2:$G$3170,"*医学各論 "&amp;D1313&amp;"（*",カード一覧!$N$2:$N$3170,"&lt;&gt;retired")</f>
        <v>0</v>
      </c>
      <c r="H1313" s="14" t="str">
        <f aca="false">IF(G1313&gt;0,"あり","なし")</f>
        <v>なし</v>
      </c>
    </row>
    <row r="1314" customFormat="false" ht="15" hidden="false" customHeight="false" outlineLevel="0" collapsed="false">
      <c r="A1314" s="13" t="s">
        <v>38</v>
      </c>
      <c r="B1314" s="16" t="s">
        <v>39</v>
      </c>
      <c r="C1314" s="16" t="s">
        <v>22273</v>
      </c>
      <c r="D1314" s="13" t="s">
        <v>22274</v>
      </c>
      <c r="E1314" s="16" t="s">
        <v>22275</v>
      </c>
      <c r="F1314" s="13" t="s">
        <v>20363</v>
      </c>
      <c r="G1314" s="14" t="n">
        <f aca="false">COUNTIFS(カード一覧!$G$2:$G$3170,"*医学各論 "&amp;D1314&amp;"（*",カード一覧!$N$2:$N$3170,"&lt;&gt;retired")</f>
        <v>0</v>
      </c>
      <c r="H1314" s="14" t="str">
        <f aca="false">IF(G1314&gt;0,"あり","なし")</f>
        <v>なし</v>
      </c>
    </row>
    <row r="1315" customFormat="false" ht="15" hidden="false" customHeight="false" outlineLevel="0" collapsed="false">
      <c r="A1315" s="13" t="s">
        <v>38</v>
      </c>
      <c r="B1315" s="16" t="s">
        <v>39</v>
      </c>
      <c r="C1315" s="16" t="s">
        <v>22273</v>
      </c>
      <c r="D1315" s="13" t="s">
        <v>22276</v>
      </c>
      <c r="E1315" s="16" t="s">
        <v>22277</v>
      </c>
      <c r="F1315" s="13" t="s">
        <v>20340</v>
      </c>
      <c r="G1315" s="14" t="n">
        <f aca="false">COUNTIFS(カード一覧!$G$2:$G$3170,"*医学各論 "&amp;D1315&amp;"（*",カード一覧!$N$2:$N$3170,"&lt;&gt;retired")</f>
        <v>0</v>
      </c>
      <c r="H1315" s="14" t="str">
        <f aca="false">IF(G1315&gt;0,"あり","なし")</f>
        <v>なし</v>
      </c>
    </row>
    <row r="1316" customFormat="false" ht="15" hidden="false" customHeight="false" outlineLevel="0" collapsed="false">
      <c r="A1316" s="13" t="s">
        <v>38</v>
      </c>
      <c r="B1316" s="16" t="s">
        <v>39</v>
      </c>
      <c r="C1316" s="16" t="s">
        <v>22273</v>
      </c>
      <c r="D1316" s="13" t="s">
        <v>22278</v>
      </c>
      <c r="E1316" s="16" t="s">
        <v>22279</v>
      </c>
      <c r="F1316" s="13" t="s">
        <v>20363</v>
      </c>
      <c r="G1316" s="14" t="n">
        <f aca="false">COUNTIFS(カード一覧!$G$2:$G$3170,"*医学各論 "&amp;D1316&amp;"（*",カード一覧!$N$2:$N$3170,"&lt;&gt;retired")</f>
        <v>0</v>
      </c>
      <c r="H1316" s="14" t="str">
        <f aca="false">IF(G1316&gt;0,"あり","なし")</f>
        <v>なし</v>
      </c>
    </row>
    <row r="1317" customFormat="false" ht="15" hidden="false" customHeight="false" outlineLevel="0" collapsed="false">
      <c r="A1317" s="13" t="s">
        <v>38</v>
      </c>
      <c r="B1317" s="16" t="s">
        <v>39</v>
      </c>
      <c r="C1317" s="16" t="s">
        <v>22273</v>
      </c>
      <c r="D1317" s="13" t="s">
        <v>22280</v>
      </c>
      <c r="E1317" s="16" t="s">
        <v>22281</v>
      </c>
      <c r="F1317" s="13" t="s">
        <v>20363</v>
      </c>
      <c r="G1317" s="14" t="n">
        <f aca="false">COUNTIFS(カード一覧!$G$2:$G$3170,"*医学各論 "&amp;D1317&amp;"（*",カード一覧!$N$2:$N$3170,"&lt;&gt;retired")</f>
        <v>0</v>
      </c>
      <c r="H1317" s="14" t="str">
        <f aca="false">IF(G1317&gt;0,"あり","なし")</f>
        <v>なし</v>
      </c>
    </row>
    <row r="1318" customFormat="false" ht="15" hidden="false" customHeight="false" outlineLevel="0" collapsed="false">
      <c r="A1318" s="13" t="s">
        <v>38</v>
      </c>
      <c r="B1318" s="16" t="s">
        <v>39</v>
      </c>
      <c r="C1318" s="16" t="s">
        <v>22273</v>
      </c>
      <c r="D1318" s="13" t="s">
        <v>22282</v>
      </c>
      <c r="E1318" s="15" t="s">
        <v>22283</v>
      </c>
      <c r="F1318" s="13" t="s">
        <v>20363</v>
      </c>
      <c r="G1318" s="14" t="n">
        <f aca="false">COUNTIFS(カード一覧!$G$2:$G$3170,"*医学各論 "&amp;D1318&amp;"（*",カード一覧!$N$2:$N$3170,"&lt;&gt;retired")</f>
        <v>0</v>
      </c>
      <c r="H1318" s="14" t="str">
        <f aca="false">IF(G1318&gt;0,"あり","なし")</f>
        <v>なし</v>
      </c>
    </row>
    <row r="1319" customFormat="false" ht="15" hidden="false" customHeight="false" outlineLevel="0" collapsed="false">
      <c r="A1319" s="13" t="s">
        <v>38</v>
      </c>
      <c r="B1319" s="16" t="s">
        <v>39</v>
      </c>
      <c r="C1319" s="16" t="s">
        <v>22273</v>
      </c>
      <c r="D1319" s="13" t="s">
        <v>22284</v>
      </c>
      <c r="E1319" s="16" t="s">
        <v>22285</v>
      </c>
      <c r="F1319" s="13" t="s">
        <v>20363</v>
      </c>
      <c r="G1319" s="14" t="n">
        <f aca="false">COUNTIFS(カード一覧!$G$2:$G$3170,"*医学各論 "&amp;D1319&amp;"（*",カード一覧!$N$2:$N$3170,"&lt;&gt;retired")</f>
        <v>0</v>
      </c>
      <c r="H1319" s="14" t="str">
        <f aca="false">IF(G1319&gt;0,"あり","なし")</f>
        <v>なし</v>
      </c>
    </row>
    <row r="1320" customFormat="false" ht="15" hidden="false" customHeight="false" outlineLevel="0" collapsed="false">
      <c r="A1320" s="13" t="s">
        <v>38</v>
      </c>
      <c r="B1320" s="16" t="s">
        <v>39</v>
      </c>
      <c r="C1320" s="16" t="s">
        <v>22273</v>
      </c>
      <c r="D1320" s="13" t="s">
        <v>22286</v>
      </c>
      <c r="E1320" s="16" t="s">
        <v>22287</v>
      </c>
      <c r="F1320" s="13" t="s">
        <v>20363</v>
      </c>
      <c r="G1320" s="14" t="n">
        <f aca="false">COUNTIFS(カード一覧!$G$2:$G$3170,"*医学各論 "&amp;D1320&amp;"（*",カード一覧!$N$2:$N$3170,"&lt;&gt;retired")</f>
        <v>0</v>
      </c>
      <c r="H1320" s="14" t="str">
        <f aca="false">IF(G1320&gt;0,"あり","なし")</f>
        <v>なし</v>
      </c>
    </row>
    <row r="1321" customFormat="false" ht="15" hidden="false" customHeight="false" outlineLevel="0" collapsed="false">
      <c r="A1321" s="13" t="s">
        <v>38</v>
      </c>
      <c r="B1321" s="16" t="s">
        <v>39</v>
      </c>
      <c r="C1321" s="16" t="s">
        <v>22273</v>
      </c>
      <c r="D1321" s="13" t="s">
        <v>22288</v>
      </c>
      <c r="E1321" s="15" t="s">
        <v>22289</v>
      </c>
      <c r="F1321" s="13" t="s">
        <v>20363</v>
      </c>
      <c r="G1321" s="14" t="n">
        <f aca="false">COUNTIFS(カード一覧!$G$2:$G$3170,"*医学各論 "&amp;D1321&amp;"（*",カード一覧!$N$2:$N$3170,"&lt;&gt;retired")</f>
        <v>0</v>
      </c>
      <c r="H1321" s="14" t="str">
        <f aca="false">IF(G1321&gt;0,"あり","なし")</f>
        <v>なし</v>
      </c>
    </row>
    <row r="1322" customFormat="false" ht="15" hidden="false" customHeight="false" outlineLevel="0" collapsed="false">
      <c r="A1322" s="13" t="s">
        <v>38</v>
      </c>
      <c r="B1322" s="16" t="s">
        <v>39</v>
      </c>
      <c r="C1322" s="16" t="s">
        <v>22273</v>
      </c>
      <c r="D1322" s="13" t="s">
        <v>22290</v>
      </c>
      <c r="E1322" s="16" t="s">
        <v>22291</v>
      </c>
      <c r="F1322" s="13" t="s">
        <v>20363</v>
      </c>
      <c r="G1322" s="14" t="n">
        <f aca="false">COUNTIFS(カード一覧!$G$2:$G$3170,"*医学各論 "&amp;D1322&amp;"（*",カード一覧!$N$2:$N$3170,"&lt;&gt;retired")</f>
        <v>0</v>
      </c>
      <c r="H1322" s="14" t="str">
        <f aca="false">IF(G1322&gt;0,"あり","なし")</f>
        <v>なし</v>
      </c>
    </row>
    <row r="1323" customFormat="false" ht="15" hidden="false" customHeight="false" outlineLevel="0" collapsed="false">
      <c r="A1323" s="13" t="s">
        <v>38</v>
      </c>
      <c r="B1323" s="16" t="s">
        <v>39</v>
      </c>
      <c r="C1323" s="16" t="s">
        <v>22273</v>
      </c>
      <c r="D1323" s="13" t="s">
        <v>22292</v>
      </c>
      <c r="E1323" s="16" t="s">
        <v>10468</v>
      </c>
      <c r="F1323" s="13" t="s">
        <v>20340</v>
      </c>
      <c r="G1323" s="14" t="n">
        <f aca="false">COUNTIFS(カード一覧!$G$2:$G$3170,"*医学各論 "&amp;D1323&amp;"（*",カード一覧!$N$2:$N$3170,"&lt;&gt;retired")</f>
        <v>0</v>
      </c>
      <c r="H1323" s="14" t="str">
        <f aca="false">IF(G1323&gt;0,"あり","なし")</f>
        <v>なし</v>
      </c>
    </row>
    <row r="1324" customFormat="false" ht="15" hidden="false" customHeight="false" outlineLevel="0" collapsed="false">
      <c r="A1324" s="13" t="s">
        <v>38</v>
      </c>
      <c r="B1324" s="16" t="s">
        <v>39</v>
      </c>
      <c r="C1324" s="16" t="s">
        <v>22273</v>
      </c>
      <c r="D1324" s="13" t="s">
        <v>22293</v>
      </c>
      <c r="E1324" s="16" t="s">
        <v>22294</v>
      </c>
      <c r="F1324" s="13" t="s">
        <v>20363</v>
      </c>
      <c r="G1324" s="14" t="n">
        <f aca="false">COUNTIFS(カード一覧!$G$2:$G$3170,"*医学各論 "&amp;D1324&amp;"（*",カード一覧!$N$2:$N$3170,"&lt;&gt;retired")</f>
        <v>0</v>
      </c>
      <c r="H1324" s="14" t="str">
        <f aca="false">IF(G1324&gt;0,"あり","なし")</f>
        <v>なし</v>
      </c>
    </row>
    <row r="1325" customFormat="false" ht="15" hidden="false" customHeight="false" outlineLevel="0" collapsed="false">
      <c r="A1325" s="13" t="s">
        <v>38</v>
      </c>
      <c r="B1325" s="16" t="s">
        <v>39</v>
      </c>
      <c r="C1325" s="16" t="s">
        <v>22295</v>
      </c>
      <c r="D1325" s="13" t="s">
        <v>22296</v>
      </c>
      <c r="E1325" s="16" t="s">
        <v>22297</v>
      </c>
      <c r="F1325" s="13" t="s">
        <v>20334</v>
      </c>
      <c r="G1325" s="14" t="n">
        <f aca="false">COUNTIFS(カード一覧!$G$2:$G$3170,"*医学各論 "&amp;D1325&amp;"（*",カード一覧!$N$2:$N$3170,"&lt;&gt;retired")</f>
        <v>4</v>
      </c>
      <c r="H1325" s="14" t="str">
        <f aca="false">IF(G1325&gt;0,"あり","なし")</f>
        <v>あり</v>
      </c>
    </row>
    <row r="1326" customFormat="false" ht="15" hidden="false" customHeight="false" outlineLevel="0" collapsed="false">
      <c r="A1326" s="13" t="s">
        <v>38</v>
      </c>
      <c r="B1326" s="16" t="s">
        <v>39</v>
      </c>
      <c r="C1326" s="16" t="s">
        <v>22295</v>
      </c>
      <c r="D1326" s="13" t="s">
        <v>22298</v>
      </c>
      <c r="E1326" s="16" t="s">
        <v>22299</v>
      </c>
      <c r="F1326" s="13" t="s">
        <v>20334</v>
      </c>
      <c r="G1326" s="14" t="n">
        <f aca="false">COUNTIFS(カード一覧!$G$2:$G$3170,"*医学各論 "&amp;D1326&amp;"（*",カード一覧!$N$2:$N$3170,"&lt;&gt;retired")</f>
        <v>0</v>
      </c>
      <c r="H1326" s="14" t="str">
        <f aca="false">IF(G1326&gt;0,"あり","なし")</f>
        <v>なし</v>
      </c>
    </row>
    <row r="1327" customFormat="false" ht="15" hidden="false" customHeight="false" outlineLevel="0" collapsed="false">
      <c r="A1327" s="13" t="s">
        <v>38</v>
      </c>
      <c r="B1327" s="16" t="s">
        <v>39</v>
      </c>
      <c r="C1327" s="16" t="s">
        <v>22295</v>
      </c>
      <c r="D1327" s="13" t="s">
        <v>22300</v>
      </c>
      <c r="E1327" s="16" t="s">
        <v>22301</v>
      </c>
      <c r="F1327" s="13" t="s">
        <v>20334</v>
      </c>
      <c r="G1327" s="14" t="n">
        <f aca="false">COUNTIFS(カード一覧!$G$2:$G$3170,"*医学各論 "&amp;D1327&amp;"（*",カード一覧!$N$2:$N$3170,"&lt;&gt;retired")</f>
        <v>0</v>
      </c>
      <c r="H1327" s="14" t="str">
        <f aca="false">IF(G1327&gt;0,"あり","なし")</f>
        <v>なし</v>
      </c>
    </row>
    <row r="1328" customFormat="false" ht="15" hidden="false" customHeight="false" outlineLevel="0" collapsed="false">
      <c r="A1328" s="13" t="s">
        <v>38</v>
      </c>
      <c r="B1328" s="16" t="s">
        <v>39</v>
      </c>
      <c r="C1328" s="16" t="s">
        <v>22295</v>
      </c>
      <c r="D1328" s="13" t="s">
        <v>22302</v>
      </c>
      <c r="E1328" s="16" t="s">
        <v>22303</v>
      </c>
      <c r="F1328" s="13" t="s">
        <v>20334</v>
      </c>
      <c r="G1328" s="14" t="n">
        <f aca="false">COUNTIFS(カード一覧!$G$2:$G$3170,"*医学各論 "&amp;D1328&amp;"（*",カード一覧!$N$2:$N$3170,"&lt;&gt;retired")</f>
        <v>0</v>
      </c>
      <c r="H1328" s="14" t="str">
        <f aca="false">IF(G1328&gt;0,"あり","なし")</f>
        <v>なし</v>
      </c>
    </row>
    <row r="1329" customFormat="false" ht="15" hidden="false" customHeight="false" outlineLevel="0" collapsed="false">
      <c r="A1329" s="13" t="s">
        <v>38</v>
      </c>
      <c r="B1329" s="16" t="s">
        <v>39</v>
      </c>
      <c r="C1329" s="16" t="s">
        <v>221</v>
      </c>
      <c r="D1329" s="13" t="s">
        <v>22304</v>
      </c>
      <c r="E1329" s="16" t="s">
        <v>3746</v>
      </c>
      <c r="F1329" s="13" t="s">
        <v>20334</v>
      </c>
      <c r="G1329" s="14" t="n">
        <f aca="false">COUNTIFS(カード一覧!$G$2:$G$3170,"*医学各論 "&amp;D1329&amp;"（*",カード一覧!$N$2:$N$3170,"&lt;&gt;retired")</f>
        <v>2</v>
      </c>
      <c r="H1329" s="14" t="str">
        <f aca="false">IF(G1329&gt;0,"あり","なし")</f>
        <v>あり</v>
      </c>
    </row>
    <row r="1330" customFormat="false" ht="15" hidden="false" customHeight="false" outlineLevel="0" collapsed="false">
      <c r="A1330" s="13" t="s">
        <v>38</v>
      </c>
      <c r="B1330" s="16" t="s">
        <v>39</v>
      </c>
      <c r="C1330" s="16" t="s">
        <v>221</v>
      </c>
      <c r="D1330" s="13" t="s">
        <v>22305</v>
      </c>
      <c r="E1330" s="16" t="s">
        <v>19276</v>
      </c>
      <c r="F1330" s="13" t="s">
        <v>20340</v>
      </c>
      <c r="G1330" s="14" t="n">
        <f aca="false">COUNTIFS(カード一覧!$G$2:$G$3170,"*医学各論 "&amp;D1330&amp;"（*",カード一覧!$N$2:$N$3170,"&lt;&gt;retired")</f>
        <v>2</v>
      </c>
      <c r="H1330" s="14" t="str">
        <f aca="false">IF(G1330&gt;0,"あり","なし")</f>
        <v>あり</v>
      </c>
    </row>
    <row r="1331" customFormat="false" ht="15" hidden="false" customHeight="false" outlineLevel="0" collapsed="false">
      <c r="A1331" s="13" t="s">
        <v>38</v>
      </c>
      <c r="B1331" s="16" t="s">
        <v>39</v>
      </c>
      <c r="C1331" s="16" t="s">
        <v>221</v>
      </c>
      <c r="D1331" s="13" t="s">
        <v>22306</v>
      </c>
      <c r="E1331" s="16" t="s">
        <v>22307</v>
      </c>
      <c r="F1331" s="13" t="s">
        <v>20363</v>
      </c>
      <c r="G1331" s="14" t="n">
        <f aca="false">COUNTIFS(カード一覧!$G$2:$G$3170,"*医学各論 "&amp;D1331&amp;"（*",カード一覧!$N$2:$N$3170,"&lt;&gt;retired")</f>
        <v>0</v>
      </c>
      <c r="H1331" s="14" t="str">
        <f aca="false">IF(G1331&gt;0,"あり","なし")</f>
        <v>なし</v>
      </c>
    </row>
    <row r="1332" customFormat="false" ht="15" hidden="false" customHeight="false" outlineLevel="0" collapsed="false">
      <c r="A1332" s="13" t="s">
        <v>40</v>
      </c>
      <c r="B1332" s="16" t="s">
        <v>41</v>
      </c>
      <c r="C1332" s="16" t="s">
        <v>22308</v>
      </c>
      <c r="D1332" s="13" t="s">
        <v>22309</v>
      </c>
      <c r="E1332" s="16" t="s">
        <v>16619</v>
      </c>
      <c r="F1332" s="13" t="s">
        <v>20334</v>
      </c>
      <c r="G1332" s="14" t="n">
        <f aca="false">COUNTIFS(カード一覧!$G$2:$G$3170,"*医学各論 "&amp;D1332&amp;"（*",カード一覧!$N$2:$N$3170,"&lt;&gt;retired")</f>
        <v>3</v>
      </c>
      <c r="H1332" s="14" t="str">
        <f aca="false">IF(G1332&gt;0,"あり","なし")</f>
        <v>あり</v>
      </c>
    </row>
    <row r="1333" customFormat="false" ht="15" hidden="false" customHeight="false" outlineLevel="0" collapsed="false">
      <c r="A1333" s="13" t="s">
        <v>40</v>
      </c>
      <c r="B1333" s="16" t="s">
        <v>41</v>
      </c>
      <c r="C1333" s="16" t="s">
        <v>22308</v>
      </c>
      <c r="D1333" s="13" t="s">
        <v>22310</v>
      </c>
      <c r="E1333" s="15" t="s">
        <v>16645</v>
      </c>
      <c r="F1333" s="13" t="s">
        <v>20334</v>
      </c>
      <c r="G1333" s="14" t="n">
        <f aca="false">COUNTIFS(カード一覧!$G$2:$G$3170,"*医学各論 "&amp;D1333&amp;"（*",カード一覧!$N$2:$N$3170,"&lt;&gt;retired")</f>
        <v>3</v>
      </c>
      <c r="H1333" s="14" t="str">
        <f aca="false">IF(G1333&gt;0,"あり","なし")</f>
        <v>あり</v>
      </c>
    </row>
    <row r="1334" customFormat="false" ht="15" hidden="false" customHeight="false" outlineLevel="0" collapsed="false">
      <c r="A1334" s="13" t="s">
        <v>40</v>
      </c>
      <c r="B1334" s="16" t="s">
        <v>41</v>
      </c>
      <c r="C1334" s="16" t="s">
        <v>22308</v>
      </c>
      <c r="D1334" s="13" t="s">
        <v>22311</v>
      </c>
      <c r="E1334" s="16" t="s">
        <v>22312</v>
      </c>
      <c r="F1334" s="13" t="s">
        <v>20334</v>
      </c>
      <c r="G1334" s="14" t="n">
        <f aca="false">COUNTIFS(カード一覧!$G$2:$G$3170,"*医学各論 "&amp;D1334&amp;"（*",カード一覧!$N$2:$N$3170,"&lt;&gt;retired")</f>
        <v>2</v>
      </c>
      <c r="H1334" s="14" t="str">
        <f aca="false">IF(G1334&gt;0,"あり","なし")</f>
        <v>あり</v>
      </c>
    </row>
    <row r="1335" customFormat="false" ht="15" hidden="false" customHeight="false" outlineLevel="0" collapsed="false">
      <c r="A1335" s="13" t="s">
        <v>40</v>
      </c>
      <c r="B1335" s="16" t="s">
        <v>41</v>
      </c>
      <c r="C1335" s="16" t="s">
        <v>22308</v>
      </c>
      <c r="D1335" s="13" t="s">
        <v>22313</v>
      </c>
      <c r="E1335" s="16" t="s">
        <v>16682</v>
      </c>
      <c r="F1335" s="13" t="s">
        <v>20334</v>
      </c>
      <c r="G1335" s="14" t="n">
        <f aca="false">COUNTIFS(カード一覧!$G$2:$G$3170,"*医学各論 "&amp;D1335&amp;"（*",カード一覧!$N$2:$N$3170,"&lt;&gt;retired")</f>
        <v>3</v>
      </c>
      <c r="H1335" s="14" t="str">
        <f aca="false">IF(G1335&gt;0,"あり","なし")</f>
        <v>あり</v>
      </c>
    </row>
    <row r="1336" customFormat="false" ht="15" hidden="false" customHeight="false" outlineLevel="0" collapsed="false">
      <c r="A1336" s="13" t="s">
        <v>40</v>
      </c>
      <c r="B1336" s="16" t="s">
        <v>41</v>
      </c>
      <c r="C1336" s="16" t="s">
        <v>22308</v>
      </c>
      <c r="D1336" s="13" t="s">
        <v>22314</v>
      </c>
      <c r="E1336" s="16" t="s">
        <v>16704</v>
      </c>
      <c r="F1336" s="13" t="s">
        <v>20334</v>
      </c>
      <c r="G1336" s="14" t="n">
        <f aca="false">COUNTIFS(カード一覧!$G$2:$G$3170,"*医学各論 "&amp;D1336&amp;"（*",カード一覧!$N$2:$N$3170,"&lt;&gt;retired")</f>
        <v>2</v>
      </c>
      <c r="H1336" s="14" t="str">
        <f aca="false">IF(G1336&gt;0,"あり","なし")</f>
        <v>あり</v>
      </c>
    </row>
    <row r="1337" customFormat="false" ht="15" hidden="false" customHeight="false" outlineLevel="0" collapsed="false">
      <c r="A1337" s="13" t="s">
        <v>40</v>
      </c>
      <c r="B1337" s="16" t="s">
        <v>41</v>
      </c>
      <c r="C1337" s="16" t="s">
        <v>22308</v>
      </c>
      <c r="D1337" s="13" t="s">
        <v>22315</v>
      </c>
      <c r="E1337" s="16" t="s">
        <v>16719</v>
      </c>
      <c r="F1337" s="13" t="s">
        <v>20334</v>
      </c>
      <c r="G1337" s="14" t="n">
        <f aca="false">COUNTIFS(カード一覧!$G$2:$G$3170,"*医学各論 "&amp;D1337&amp;"（*",カード一覧!$N$2:$N$3170,"&lt;&gt;retired")</f>
        <v>2</v>
      </c>
      <c r="H1337" s="14" t="str">
        <f aca="false">IF(G1337&gt;0,"あり","なし")</f>
        <v>あり</v>
      </c>
    </row>
    <row r="1338" customFormat="false" ht="29.85" hidden="false" customHeight="false" outlineLevel="0" collapsed="false">
      <c r="A1338" s="13" t="s">
        <v>40</v>
      </c>
      <c r="B1338" s="16" t="s">
        <v>41</v>
      </c>
      <c r="C1338" s="16" t="s">
        <v>22308</v>
      </c>
      <c r="D1338" s="13" t="s">
        <v>22316</v>
      </c>
      <c r="E1338" s="16" t="s">
        <v>22317</v>
      </c>
      <c r="F1338" s="13" t="s">
        <v>20334</v>
      </c>
      <c r="G1338" s="14" t="n">
        <f aca="false">COUNTIFS(カード一覧!$G$2:$G$3170,"*医学各論 "&amp;D1338&amp;"（*",カード一覧!$N$2:$N$3170,"&lt;&gt;retired")</f>
        <v>2</v>
      </c>
      <c r="H1338" s="14" t="str">
        <f aca="false">IF(G1338&gt;0,"あり","なし")</f>
        <v>あり</v>
      </c>
    </row>
    <row r="1339" customFormat="false" ht="15" hidden="false" customHeight="false" outlineLevel="0" collapsed="false">
      <c r="A1339" s="13" t="s">
        <v>40</v>
      </c>
      <c r="B1339" s="16" t="s">
        <v>41</v>
      </c>
      <c r="C1339" s="16" t="s">
        <v>22308</v>
      </c>
      <c r="D1339" s="13" t="s">
        <v>22318</v>
      </c>
      <c r="E1339" s="16" t="s">
        <v>16755</v>
      </c>
      <c r="F1339" s="13" t="s">
        <v>20334</v>
      </c>
      <c r="G1339" s="14" t="n">
        <f aca="false">COUNTIFS(カード一覧!$G$2:$G$3170,"*医学各論 "&amp;D1339&amp;"（*",カード一覧!$N$2:$N$3170,"&lt;&gt;retired")</f>
        <v>2</v>
      </c>
      <c r="H1339" s="14" t="str">
        <f aca="false">IF(G1339&gt;0,"あり","なし")</f>
        <v>あり</v>
      </c>
    </row>
    <row r="1340" customFormat="false" ht="15" hidden="false" customHeight="false" outlineLevel="0" collapsed="false">
      <c r="A1340" s="13" t="s">
        <v>40</v>
      </c>
      <c r="B1340" s="16" t="s">
        <v>41</v>
      </c>
      <c r="C1340" s="16" t="s">
        <v>22308</v>
      </c>
      <c r="D1340" s="13" t="s">
        <v>22319</v>
      </c>
      <c r="E1340" s="16" t="s">
        <v>16772</v>
      </c>
      <c r="F1340" s="13" t="s">
        <v>20334</v>
      </c>
      <c r="G1340" s="14" t="n">
        <f aca="false">COUNTIFS(カード一覧!$G$2:$G$3170,"*医学各論 "&amp;D1340&amp;"（*",カード一覧!$N$2:$N$3170,"&lt;&gt;retired")</f>
        <v>2</v>
      </c>
      <c r="H1340" s="14" t="str">
        <f aca="false">IF(G1340&gt;0,"あり","なし")</f>
        <v>あり</v>
      </c>
    </row>
    <row r="1341" customFormat="false" ht="15" hidden="false" customHeight="false" outlineLevel="0" collapsed="false">
      <c r="A1341" s="13" t="s">
        <v>40</v>
      </c>
      <c r="B1341" s="16" t="s">
        <v>41</v>
      </c>
      <c r="C1341" s="16" t="s">
        <v>22308</v>
      </c>
      <c r="D1341" s="13" t="s">
        <v>22320</v>
      </c>
      <c r="E1341" s="16" t="s">
        <v>16882</v>
      </c>
      <c r="F1341" s="13" t="s">
        <v>20334</v>
      </c>
      <c r="G1341" s="14" t="n">
        <f aca="false">COUNTIFS(カード一覧!$G$2:$G$3170,"*医学各論 "&amp;D1341&amp;"（*",カード一覧!$N$2:$N$3170,"&lt;&gt;retired")</f>
        <v>5</v>
      </c>
      <c r="H1341" s="14" t="str">
        <f aca="false">IF(G1341&gt;0,"あり","なし")</f>
        <v>あり</v>
      </c>
    </row>
    <row r="1342" customFormat="false" ht="15" hidden="false" customHeight="false" outlineLevel="0" collapsed="false">
      <c r="A1342" s="13" t="s">
        <v>40</v>
      </c>
      <c r="B1342" s="16" t="s">
        <v>41</v>
      </c>
      <c r="C1342" s="16" t="s">
        <v>22308</v>
      </c>
      <c r="D1342" s="13" t="s">
        <v>22321</v>
      </c>
      <c r="E1342" s="16" t="s">
        <v>16900</v>
      </c>
      <c r="F1342" s="13" t="s">
        <v>20334</v>
      </c>
      <c r="G1342" s="14" t="n">
        <f aca="false">COUNTIFS(カード一覧!$G$2:$G$3170,"*医学各論 "&amp;D1342&amp;"（*",カード一覧!$N$2:$N$3170,"&lt;&gt;retired")</f>
        <v>3</v>
      </c>
      <c r="H1342" s="14" t="str">
        <f aca="false">IF(G1342&gt;0,"あり","なし")</f>
        <v>あり</v>
      </c>
    </row>
    <row r="1343" customFormat="false" ht="15" hidden="false" customHeight="false" outlineLevel="0" collapsed="false">
      <c r="A1343" s="13" t="s">
        <v>40</v>
      </c>
      <c r="B1343" s="16" t="s">
        <v>41</v>
      </c>
      <c r="C1343" s="16" t="s">
        <v>22308</v>
      </c>
      <c r="D1343" s="13" t="s">
        <v>22322</v>
      </c>
      <c r="E1343" s="15" t="s">
        <v>22323</v>
      </c>
      <c r="F1343" s="13" t="s">
        <v>20334</v>
      </c>
      <c r="G1343" s="14" t="n">
        <f aca="false">COUNTIFS(カード一覧!$G$2:$G$3170,"*医学各論 "&amp;D1343&amp;"（*",カード一覧!$N$2:$N$3170,"&lt;&gt;retired")</f>
        <v>2</v>
      </c>
      <c r="H1343" s="14" t="str">
        <f aca="false">IF(G1343&gt;0,"あり","なし")</f>
        <v>あり</v>
      </c>
    </row>
    <row r="1344" customFormat="false" ht="15" hidden="false" customHeight="false" outlineLevel="0" collapsed="false">
      <c r="A1344" s="13" t="s">
        <v>40</v>
      </c>
      <c r="B1344" s="16" t="s">
        <v>41</v>
      </c>
      <c r="C1344" s="16" t="s">
        <v>22308</v>
      </c>
      <c r="D1344" s="13" t="s">
        <v>22324</v>
      </c>
      <c r="E1344" s="16" t="s">
        <v>16806</v>
      </c>
      <c r="F1344" s="13" t="s">
        <v>20334</v>
      </c>
      <c r="G1344" s="14" t="n">
        <f aca="false">COUNTIFS(カード一覧!$G$2:$G$3170,"*医学各論 "&amp;D1344&amp;"（*",カード一覧!$N$2:$N$3170,"&lt;&gt;retired")</f>
        <v>2</v>
      </c>
      <c r="H1344" s="14" t="str">
        <f aca="false">IF(G1344&gt;0,"あり","なし")</f>
        <v>あり</v>
      </c>
    </row>
    <row r="1345" customFormat="false" ht="15" hidden="false" customHeight="false" outlineLevel="0" collapsed="false">
      <c r="A1345" s="13" t="s">
        <v>40</v>
      </c>
      <c r="B1345" s="16" t="s">
        <v>41</v>
      </c>
      <c r="C1345" s="16" t="s">
        <v>22308</v>
      </c>
      <c r="D1345" s="13" t="s">
        <v>22325</v>
      </c>
      <c r="E1345" s="16" t="s">
        <v>16824</v>
      </c>
      <c r="F1345" s="13" t="s">
        <v>20334</v>
      </c>
      <c r="G1345" s="14" t="n">
        <f aca="false">COUNTIFS(カード一覧!$G$2:$G$3170,"*医学各論 "&amp;D1345&amp;"（*",カード一覧!$N$2:$N$3170,"&lt;&gt;retired")</f>
        <v>6</v>
      </c>
      <c r="H1345" s="14" t="str">
        <f aca="false">IF(G1345&gt;0,"あり","なし")</f>
        <v>あり</v>
      </c>
    </row>
    <row r="1346" customFormat="false" ht="15" hidden="false" customHeight="false" outlineLevel="0" collapsed="false">
      <c r="A1346" s="13" t="s">
        <v>40</v>
      </c>
      <c r="B1346" s="16" t="s">
        <v>41</v>
      </c>
      <c r="C1346" s="16" t="s">
        <v>22308</v>
      </c>
      <c r="D1346" s="13" t="s">
        <v>22326</v>
      </c>
      <c r="E1346" s="16" t="s">
        <v>22327</v>
      </c>
      <c r="F1346" s="13" t="s">
        <v>20334</v>
      </c>
      <c r="G1346" s="14" t="n">
        <f aca="false">COUNTIFS(カード一覧!$G$2:$G$3170,"*医学各論 "&amp;D1346&amp;"（*",カード一覧!$N$2:$N$3170,"&lt;&gt;retired")</f>
        <v>2</v>
      </c>
      <c r="H1346" s="14" t="str">
        <f aca="false">IF(G1346&gt;0,"あり","なし")</f>
        <v>あり</v>
      </c>
    </row>
    <row r="1347" customFormat="false" ht="29.85" hidden="false" customHeight="false" outlineLevel="0" collapsed="false">
      <c r="A1347" s="13" t="s">
        <v>40</v>
      </c>
      <c r="B1347" s="16" t="s">
        <v>41</v>
      </c>
      <c r="C1347" s="16" t="s">
        <v>22308</v>
      </c>
      <c r="D1347" s="13" t="s">
        <v>22328</v>
      </c>
      <c r="E1347" s="16" t="s">
        <v>22329</v>
      </c>
      <c r="F1347" s="13" t="s">
        <v>20334</v>
      </c>
      <c r="G1347" s="14" t="n">
        <f aca="false">COUNTIFS(カード一覧!$G$2:$G$3170,"*医学各論 "&amp;D1347&amp;"（*",カード一覧!$N$2:$N$3170,"&lt;&gt;retired")</f>
        <v>4</v>
      </c>
      <c r="H1347" s="14" t="str">
        <f aca="false">IF(G1347&gt;0,"あり","なし")</f>
        <v>あり</v>
      </c>
    </row>
    <row r="1348" customFormat="false" ht="15" hidden="false" customHeight="false" outlineLevel="0" collapsed="false">
      <c r="A1348" s="13" t="s">
        <v>40</v>
      </c>
      <c r="B1348" s="16" t="s">
        <v>41</v>
      </c>
      <c r="C1348" s="16" t="s">
        <v>22308</v>
      </c>
      <c r="D1348" s="13" t="s">
        <v>22330</v>
      </c>
      <c r="E1348" s="16" t="s">
        <v>1619</v>
      </c>
      <c r="F1348" s="13" t="s">
        <v>20334</v>
      </c>
      <c r="G1348" s="14" t="n">
        <f aca="false">COUNTIFS(カード一覧!$G$2:$G$3170,"*医学各論 "&amp;D1348&amp;"（*",カード一覧!$N$2:$N$3170,"&lt;&gt;retired")</f>
        <v>17</v>
      </c>
      <c r="H1348" s="14" t="str">
        <f aca="false">IF(G1348&gt;0,"あり","なし")</f>
        <v>あり</v>
      </c>
    </row>
    <row r="1349" customFormat="false" ht="15" hidden="false" customHeight="false" outlineLevel="0" collapsed="false">
      <c r="A1349" s="13" t="s">
        <v>40</v>
      </c>
      <c r="B1349" s="16" t="s">
        <v>41</v>
      </c>
      <c r="C1349" s="16" t="s">
        <v>22308</v>
      </c>
      <c r="D1349" s="13" t="s">
        <v>22331</v>
      </c>
      <c r="E1349" s="16" t="s">
        <v>22332</v>
      </c>
      <c r="F1349" s="13" t="s">
        <v>20334</v>
      </c>
      <c r="G1349" s="14" t="n">
        <f aca="false">COUNTIFS(カード一覧!$G$2:$G$3170,"*医学各論 "&amp;D1349&amp;"（*",カード一覧!$N$2:$N$3170,"&lt;&gt;retired")</f>
        <v>1</v>
      </c>
      <c r="H1349" s="14" t="str">
        <f aca="false">IF(G1349&gt;0,"あり","なし")</f>
        <v>あり</v>
      </c>
    </row>
    <row r="1350" customFormat="false" ht="15" hidden="false" customHeight="false" outlineLevel="0" collapsed="false">
      <c r="A1350" s="13" t="s">
        <v>40</v>
      </c>
      <c r="B1350" s="16" t="s">
        <v>41</v>
      </c>
      <c r="C1350" s="16" t="s">
        <v>22308</v>
      </c>
      <c r="D1350" s="13" t="s">
        <v>22333</v>
      </c>
      <c r="E1350" s="16" t="s">
        <v>16849</v>
      </c>
      <c r="F1350" s="13" t="s">
        <v>20334</v>
      </c>
      <c r="G1350" s="14" t="n">
        <f aca="false">COUNTIFS(カード一覧!$G$2:$G$3170,"*医学各論 "&amp;D1350&amp;"（*",カード一覧!$N$2:$N$3170,"&lt;&gt;retired")</f>
        <v>6</v>
      </c>
      <c r="H1350" s="14" t="str">
        <f aca="false">IF(G1350&gt;0,"あり","なし")</f>
        <v>あり</v>
      </c>
    </row>
    <row r="1351" customFormat="false" ht="15" hidden="false" customHeight="false" outlineLevel="0" collapsed="false">
      <c r="A1351" s="13" t="s">
        <v>40</v>
      </c>
      <c r="B1351" s="16" t="s">
        <v>41</v>
      </c>
      <c r="C1351" s="16" t="s">
        <v>22308</v>
      </c>
      <c r="D1351" s="13" t="s">
        <v>22334</v>
      </c>
      <c r="E1351" s="16" t="s">
        <v>16867</v>
      </c>
      <c r="F1351" s="13" t="s">
        <v>20334</v>
      </c>
      <c r="G1351" s="14" t="n">
        <f aca="false">COUNTIFS(カード一覧!$G$2:$G$3170,"*医学各論 "&amp;D1351&amp;"（*",カード一覧!$N$2:$N$3170,"&lt;&gt;retired")</f>
        <v>2</v>
      </c>
      <c r="H1351" s="14" t="str">
        <f aca="false">IF(G1351&gt;0,"あり","なし")</f>
        <v>あり</v>
      </c>
    </row>
    <row r="1352" customFormat="false" ht="15" hidden="false" customHeight="false" outlineLevel="0" collapsed="false">
      <c r="A1352" s="13" t="s">
        <v>40</v>
      </c>
      <c r="B1352" s="16" t="s">
        <v>41</v>
      </c>
      <c r="C1352" s="16" t="s">
        <v>22308</v>
      </c>
      <c r="D1352" s="13" t="s">
        <v>22335</v>
      </c>
      <c r="E1352" s="16" t="s">
        <v>17005</v>
      </c>
      <c r="F1352" s="13" t="s">
        <v>20334</v>
      </c>
      <c r="G1352" s="14" t="n">
        <f aca="false">COUNTIFS(カード一覧!$G$2:$G$3170,"*医学各論 "&amp;D1352&amp;"（*",カード一覧!$N$2:$N$3170,"&lt;&gt;retired")</f>
        <v>3</v>
      </c>
      <c r="H1352" s="14" t="str">
        <f aca="false">IF(G1352&gt;0,"あり","なし")</f>
        <v>あり</v>
      </c>
    </row>
    <row r="1353" customFormat="false" ht="15" hidden="false" customHeight="false" outlineLevel="0" collapsed="false">
      <c r="A1353" s="13" t="s">
        <v>40</v>
      </c>
      <c r="B1353" s="16" t="s">
        <v>41</v>
      </c>
      <c r="C1353" s="16" t="s">
        <v>22308</v>
      </c>
      <c r="D1353" s="13" t="s">
        <v>22336</v>
      </c>
      <c r="E1353" s="16" t="s">
        <v>17030</v>
      </c>
      <c r="F1353" s="13" t="s">
        <v>20340</v>
      </c>
      <c r="G1353" s="14" t="n">
        <f aca="false">COUNTIFS(カード一覧!$G$2:$G$3170,"*医学各論 "&amp;D1353&amp;"（*",カード一覧!$N$2:$N$3170,"&lt;&gt;retired")</f>
        <v>2</v>
      </c>
      <c r="H1353" s="14" t="str">
        <f aca="false">IF(G1353&gt;0,"あり","なし")</f>
        <v>あり</v>
      </c>
    </row>
    <row r="1354" customFormat="false" ht="15" hidden="false" customHeight="false" outlineLevel="0" collapsed="false">
      <c r="A1354" s="13" t="s">
        <v>40</v>
      </c>
      <c r="B1354" s="16" t="s">
        <v>41</v>
      </c>
      <c r="C1354" s="16" t="s">
        <v>22308</v>
      </c>
      <c r="D1354" s="13" t="s">
        <v>22337</v>
      </c>
      <c r="E1354" s="16" t="s">
        <v>17048</v>
      </c>
      <c r="F1354" s="13" t="s">
        <v>20340</v>
      </c>
      <c r="G1354" s="14" t="n">
        <f aca="false">COUNTIFS(カード一覧!$G$2:$G$3170,"*医学各論 "&amp;D1354&amp;"（*",カード一覧!$N$2:$N$3170,"&lt;&gt;retired")</f>
        <v>1</v>
      </c>
      <c r="H1354" s="14" t="str">
        <f aca="false">IF(G1354&gt;0,"あり","なし")</f>
        <v>あり</v>
      </c>
    </row>
    <row r="1355" customFormat="false" ht="15" hidden="false" customHeight="false" outlineLevel="0" collapsed="false">
      <c r="A1355" s="13" t="s">
        <v>40</v>
      </c>
      <c r="B1355" s="16" t="s">
        <v>41</v>
      </c>
      <c r="C1355" s="16" t="s">
        <v>22308</v>
      </c>
      <c r="D1355" s="13" t="s">
        <v>22338</v>
      </c>
      <c r="E1355" s="16" t="s">
        <v>22339</v>
      </c>
      <c r="F1355" s="13" t="s">
        <v>20340</v>
      </c>
      <c r="G1355" s="14" t="n">
        <f aca="false">COUNTIFS(カード一覧!$G$2:$G$3170,"*医学各論 "&amp;D1355&amp;"（*",カード一覧!$N$2:$N$3170,"&lt;&gt;retired")</f>
        <v>2</v>
      </c>
      <c r="H1355" s="14" t="str">
        <f aca="false">IF(G1355&gt;0,"あり","なし")</f>
        <v>あり</v>
      </c>
    </row>
    <row r="1356" customFormat="false" ht="15" hidden="false" customHeight="false" outlineLevel="0" collapsed="false">
      <c r="A1356" s="13" t="s">
        <v>40</v>
      </c>
      <c r="B1356" s="16" t="s">
        <v>41</v>
      </c>
      <c r="C1356" s="16" t="s">
        <v>22308</v>
      </c>
      <c r="D1356" s="13" t="s">
        <v>22340</v>
      </c>
      <c r="E1356" s="16" t="s">
        <v>22341</v>
      </c>
      <c r="F1356" s="13" t="s">
        <v>20363</v>
      </c>
      <c r="G1356" s="14" t="n">
        <f aca="false">COUNTIFS(カード一覧!$G$2:$G$3170,"*医学各論 "&amp;D1356&amp;"（*",カード一覧!$N$2:$N$3170,"&lt;&gt;retired")</f>
        <v>1</v>
      </c>
      <c r="H1356" s="14" t="str">
        <f aca="false">IF(G1356&gt;0,"あり","なし")</f>
        <v>あり</v>
      </c>
    </row>
    <row r="1357" customFormat="false" ht="15" hidden="false" customHeight="false" outlineLevel="0" collapsed="false">
      <c r="A1357" s="13" t="s">
        <v>40</v>
      </c>
      <c r="B1357" s="16" t="s">
        <v>41</v>
      </c>
      <c r="C1357" s="16" t="s">
        <v>22308</v>
      </c>
      <c r="D1357" s="13" t="s">
        <v>22342</v>
      </c>
      <c r="E1357" s="16" t="s">
        <v>17064</v>
      </c>
      <c r="F1357" s="13" t="s">
        <v>20363</v>
      </c>
      <c r="G1357" s="14" t="n">
        <f aca="false">COUNTIFS(カード一覧!$G$2:$G$3170,"*医学各論 "&amp;D1357&amp;"（*",カード一覧!$N$2:$N$3170,"&lt;&gt;retired")</f>
        <v>1</v>
      </c>
      <c r="H1357" s="14" t="str">
        <f aca="false">IF(G1357&gt;0,"あり","なし")</f>
        <v>あり</v>
      </c>
    </row>
    <row r="1358" customFormat="false" ht="15" hidden="false" customHeight="false" outlineLevel="0" collapsed="false">
      <c r="A1358" s="13" t="s">
        <v>40</v>
      </c>
      <c r="B1358" s="16" t="s">
        <v>41</v>
      </c>
      <c r="C1358" s="16" t="s">
        <v>22308</v>
      </c>
      <c r="D1358" s="13" t="s">
        <v>22343</v>
      </c>
      <c r="E1358" s="16" t="s">
        <v>17073</v>
      </c>
      <c r="F1358" s="13" t="s">
        <v>20363</v>
      </c>
      <c r="G1358" s="14" t="n">
        <f aca="false">COUNTIFS(カード一覧!$G$2:$G$3170,"*医学各論 "&amp;D1358&amp;"（*",カード一覧!$N$2:$N$3170,"&lt;&gt;retired")</f>
        <v>1</v>
      </c>
      <c r="H1358" s="14" t="str">
        <f aca="false">IF(G1358&gt;0,"あり","なし")</f>
        <v>あり</v>
      </c>
    </row>
    <row r="1359" customFormat="false" ht="15" hidden="false" customHeight="false" outlineLevel="0" collapsed="false">
      <c r="A1359" s="13" t="s">
        <v>40</v>
      </c>
      <c r="B1359" s="16" t="s">
        <v>41</v>
      </c>
      <c r="C1359" s="16" t="s">
        <v>22308</v>
      </c>
      <c r="D1359" s="13" t="s">
        <v>22344</v>
      </c>
      <c r="E1359" s="16" t="s">
        <v>17083</v>
      </c>
      <c r="F1359" s="13" t="s">
        <v>20363</v>
      </c>
      <c r="G1359" s="14" t="n">
        <f aca="false">COUNTIFS(カード一覧!$G$2:$G$3170,"*医学各論 "&amp;D1359&amp;"（*",カード一覧!$N$2:$N$3170,"&lt;&gt;retired")</f>
        <v>1</v>
      </c>
      <c r="H1359" s="14" t="str">
        <f aca="false">IF(G1359&gt;0,"あり","なし")</f>
        <v>あり</v>
      </c>
    </row>
    <row r="1360" customFormat="false" ht="15" hidden="false" customHeight="false" outlineLevel="0" collapsed="false">
      <c r="A1360" s="13" t="s">
        <v>40</v>
      </c>
      <c r="B1360" s="16" t="s">
        <v>41</v>
      </c>
      <c r="C1360" s="16" t="s">
        <v>22345</v>
      </c>
      <c r="D1360" s="13" t="s">
        <v>22346</v>
      </c>
      <c r="E1360" s="16" t="s">
        <v>17090</v>
      </c>
      <c r="F1360" s="13" t="s">
        <v>20334</v>
      </c>
      <c r="G1360" s="14" t="n">
        <f aca="false">COUNTIFS(カード一覧!$G$2:$G$3170,"*医学各論 "&amp;D1360&amp;"（*",カード一覧!$N$2:$N$3170,"&lt;&gt;retired")</f>
        <v>1</v>
      </c>
      <c r="H1360" s="14" t="str">
        <f aca="false">IF(G1360&gt;0,"あり","なし")</f>
        <v>あり</v>
      </c>
    </row>
    <row r="1361" customFormat="false" ht="15" hidden="false" customHeight="false" outlineLevel="0" collapsed="false">
      <c r="A1361" s="13" t="s">
        <v>40</v>
      </c>
      <c r="B1361" s="16" t="s">
        <v>41</v>
      </c>
      <c r="C1361" s="16" t="s">
        <v>22345</v>
      </c>
      <c r="D1361" s="13" t="s">
        <v>22347</v>
      </c>
      <c r="E1361" s="16" t="s">
        <v>22348</v>
      </c>
      <c r="F1361" s="13" t="s">
        <v>20334</v>
      </c>
      <c r="G1361" s="14" t="n">
        <f aca="false">COUNTIFS(カード一覧!$G$2:$G$3170,"*医学各論 "&amp;D1361&amp;"（*",カード一覧!$N$2:$N$3170,"&lt;&gt;retired")</f>
        <v>1</v>
      </c>
      <c r="H1361" s="14" t="str">
        <f aca="false">IF(G1361&gt;0,"あり","なし")</f>
        <v>あり</v>
      </c>
    </row>
    <row r="1362" customFormat="false" ht="15" hidden="false" customHeight="false" outlineLevel="0" collapsed="false">
      <c r="A1362" s="13" t="s">
        <v>40</v>
      </c>
      <c r="B1362" s="16" t="s">
        <v>41</v>
      </c>
      <c r="C1362" s="16" t="s">
        <v>22345</v>
      </c>
      <c r="D1362" s="13" t="s">
        <v>22349</v>
      </c>
      <c r="E1362" s="16" t="s">
        <v>17100</v>
      </c>
      <c r="F1362" s="13" t="s">
        <v>20334</v>
      </c>
      <c r="G1362" s="14" t="n">
        <f aca="false">COUNTIFS(カード一覧!$G$2:$G$3170,"*医学各論 "&amp;D1362&amp;"（*",カード一覧!$N$2:$N$3170,"&lt;&gt;retired")</f>
        <v>1</v>
      </c>
      <c r="H1362" s="14" t="str">
        <f aca="false">IF(G1362&gt;0,"あり","なし")</f>
        <v>あり</v>
      </c>
    </row>
    <row r="1363" customFormat="false" ht="15" hidden="false" customHeight="false" outlineLevel="0" collapsed="false">
      <c r="A1363" s="13" t="s">
        <v>40</v>
      </c>
      <c r="B1363" s="16" t="s">
        <v>41</v>
      </c>
      <c r="C1363" s="16" t="s">
        <v>22345</v>
      </c>
      <c r="D1363" s="13" t="s">
        <v>22350</v>
      </c>
      <c r="E1363" s="16" t="s">
        <v>17110</v>
      </c>
      <c r="F1363" s="13" t="s">
        <v>20340</v>
      </c>
      <c r="G1363" s="14" t="n">
        <f aca="false">COUNTIFS(カード一覧!$G$2:$G$3170,"*医学各論 "&amp;D1363&amp;"（*",カード一覧!$N$2:$N$3170,"&lt;&gt;retired")</f>
        <v>1</v>
      </c>
      <c r="H1363" s="14" t="str">
        <f aca="false">IF(G1363&gt;0,"あり","なし")</f>
        <v>あり</v>
      </c>
    </row>
    <row r="1364" customFormat="false" ht="15" hidden="false" customHeight="false" outlineLevel="0" collapsed="false">
      <c r="A1364" s="13" t="s">
        <v>40</v>
      </c>
      <c r="B1364" s="16" t="s">
        <v>41</v>
      </c>
      <c r="C1364" s="16" t="s">
        <v>22345</v>
      </c>
      <c r="D1364" s="13" t="s">
        <v>22351</v>
      </c>
      <c r="E1364" s="16" t="s">
        <v>22352</v>
      </c>
      <c r="F1364" s="13" t="s">
        <v>20340</v>
      </c>
      <c r="G1364" s="14" t="n">
        <f aca="false">COUNTIFS(カード一覧!$G$2:$G$3170,"*医学各論 "&amp;D1364&amp;"（*",カード一覧!$N$2:$N$3170,"&lt;&gt;retired")</f>
        <v>1</v>
      </c>
      <c r="H1364" s="14" t="str">
        <f aca="false">IF(G1364&gt;0,"あり","なし")</f>
        <v>あり</v>
      </c>
    </row>
    <row r="1365" customFormat="false" ht="15" hidden="false" customHeight="false" outlineLevel="0" collapsed="false">
      <c r="A1365" s="13" t="s">
        <v>40</v>
      </c>
      <c r="B1365" s="16" t="s">
        <v>41</v>
      </c>
      <c r="C1365" s="16" t="s">
        <v>22345</v>
      </c>
      <c r="D1365" s="13" t="s">
        <v>22353</v>
      </c>
      <c r="E1365" s="16" t="s">
        <v>17130</v>
      </c>
      <c r="F1365" s="13" t="s">
        <v>20340</v>
      </c>
      <c r="G1365" s="14" t="n">
        <f aca="false">COUNTIFS(カード一覧!$G$2:$G$3170,"*医学各論 "&amp;D1365&amp;"（*",カード一覧!$N$2:$N$3170,"&lt;&gt;retired")</f>
        <v>1</v>
      </c>
      <c r="H1365" s="14" t="str">
        <f aca="false">IF(G1365&gt;0,"あり","なし")</f>
        <v>あり</v>
      </c>
    </row>
    <row r="1366" customFormat="false" ht="15" hidden="false" customHeight="false" outlineLevel="0" collapsed="false">
      <c r="A1366" s="13" t="s">
        <v>40</v>
      </c>
      <c r="B1366" s="16" t="s">
        <v>41</v>
      </c>
      <c r="C1366" s="16" t="s">
        <v>22345</v>
      </c>
      <c r="D1366" s="13" t="s">
        <v>22354</v>
      </c>
      <c r="E1366" s="15" t="s">
        <v>17140</v>
      </c>
      <c r="F1366" s="13" t="s">
        <v>20363</v>
      </c>
      <c r="G1366" s="14" t="n">
        <f aca="false">COUNTIFS(カード一覧!$G$2:$G$3170,"*医学各論 "&amp;D1366&amp;"（*",カード一覧!$N$2:$N$3170,"&lt;&gt;retired")</f>
        <v>1</v>
      </c>
      <c r="H1366" s="14" t="str">
        <f aca="false">IF(G1366&gt;0,"あり","なし")</f>
        <v>あり</v>
      </c>
    </row>
    <row r="1367" customFormat="false" ht="15" hidden="false" customHeight="false" outlineLevel="0" collapsed="false">
      <c r="A1367" s="13" t="s">
        <v>40</v>
      </c>
      <c r="B1367" s="16" t="s">
        <v>41</v>
      </c>
      <c r="C1367" s="16" t="s">
        <v>22345</v>
      </c>
      <c r="D1367" s="13" t="s">
        <v>22355</v>
      </c>
      <c r="E1367" s="16" t="s">
        <v>17150</v>
      </c>
      <c r="F1367" s="13" t="s">
        <v>20334</v>
      </c>
      <c r="G1367" s="14" t="n">
        <f aca="false">COUNTIFS(カード一覧!$G$2:$G$3170,"*医学各論 "&amp;D1367&amp;"（*",カード一覧!$N$2:$N$3170,"&lt;&gt;retired")</f>
        <v>3</v>
      </c>
      <c r="H1367" s="14" t="str">
        <f aca="false">IF(G1367&gt;0,"あり","なし")</f>
        <v>あり</v>
      </c>
    </row>
    <row r="1368" customFormat="false" ht="15" hidden="false" customHeight="false" outlineLevel="0" collapsed="false">
      <c r="A1368" s="13" t="s">
        <v>40</v>
      </c>
      <c r="B1368" s="16" t="s">
        <v>41</v>
      </c>
      <c r="C1368" s="16" t="s">
        <v>22345</v>
      </c>
      <c r="D1368" s="13" t="s">
        <v>22356</v>
      </c>
      <c r="E1368" s="16" t="s">
        <v>17170</v>
      </c>
      <c r="F1368" s="13" t="s">
        <v>20334</v>
      </c>
      <c r="G1368" s="14" t="n">
        <f aca="false">COUNTIFS(カード一覧!$G$2:$G$3170,"*医学各論 "&amp;D1368&amp;"（*",カード一覧!$N$2:$N$3170,"&lt;&gt;retired")</f>
        <v>2</v>
      </c>
      <c r="H1368" s="14" t="str">
        <f aca="false">IF(G1368&gt;0,"あり","なし")</f>
        <v>あり</v>
      </c>
    </row>
    <row r="1369" customFormat="false" ht="15" hidden="false" customHeight="false" outlineLevel="0" collapsed="false">
      <c r="A1369" s="13" t="s">
        <v>40</v>
      </c>
      <c r="B1369" s="16" t="s">
        <v>41</v>
      </c>
      <c r="C1369" s="16" t="s">
        <v>22345</v>
      </c>
      <c r="D1369" s="13" t="s">
        <v>22357</v>
      </c>
      <c r="E1369" s="16" t="s">
        <v>17188</v>
      </c>
      <c r="F1369" s="13" t="s">
        <v>20334</v>
      </c>
      <c r="G1369" s="14" t="n">
        <f aca="false">COUNTIFS(カード一覧!$G$2:$G$3170,"*医学各論 "&amp;D1369&amp;"（*",カード一覧!$N$2:$N$3170,"&lt;&gt;retired")</f>
        <v>5</v>
      </c>
      <c r="H1369" s="14" t="str">
        <f aca="false">IF(G1369&gt;0,"あり","なし")</f>
        <v>あり</v>
      </c>
    </row>
    <row r="1370" customFormat="false" ht="29.85" hidden="false" customHeight="false" outlineLevel="0" collapsed="false">
      <c r="A1370" s="13" t="s">
        <v>40</v>
      </c>
      <c r="B1370" s="16" t="s">
        <v>41</v>
      </c>
      <c r="C1370" s="16" t="s">
        <v>22345</v>
      </c>
      <c r="D1370" s="13" t="s">
        <v>22358</v>
      </c>
      <c r="E1370" s="16" t="s">
        <v>22359</v>
      </c>
      <c r="F1370" s="13" t="s">
        <v>20334</v>
      </c>
      <c r="G1370" s="14" t="n">
        <f aca="false">COUNTIFS(カード一覧!$G$2:$G$3170,"*医学各論 "&amp;D1370&amp;"（*",カード一覧!$N$2:$N$3170,"&lt;&gt;retired")</f>
        <v>2</v>
      </c>
      <c r="H1370" s="14" t="str">
        <f aca="false">IF(G1370&gt;0,"あり","なし")</f>
        <v>あり</v>
      </c>
    </row>
    <row r="1371" customFormat="false" ht="15" hidden="false" customHeight="false" outlineLevel="0" collapsed="false">
      <c r="A1371" s="13" t="s">
        <v>40</v>
      </c>
      <c r="B1371" s="16" t="s">
        <v>41</v>
      </c>
      <c r="C1371" s="16" t="s">
        <v>22345</v>
      </c>
      <c r="D1371" s="13" t="s">
        <v>22360</v>
      </c>
      <c r="E1371" s="16" t="s">
        <v>17221</v>
      </c>
      <c r="F1371" s="13" t="s">
        <v>20334</v>
      </c>
      <c r="G1371" s="14" t="n">
        <f aca="false">COUNTIFS(カード一覧!$G$2:$G$3170,"*医学各論 "&amp;D1371&amp;"（*",カード一覧!$N$2:$N$3170,"&lt;&gt;retired")</f>
        <v>1</v>
      </c>
      <c r="H1371" s="14" t="str">
        <f aca="false">IF(G1371&gt;0,"あり","なし")</f>
        <v>あり</v>
      </c>
    </row>
    <row r="1372" customFormat="false" ht="15" hidden="false" customHeight="false" outlineLevel="0" collapsed="false">
      <c r="A1372" s="13" t="s">
        <v>40</v>
      </c>
      <c r="B1372" s="16" t="s">
        <v>41</v>
      </c>
      <c r="C1372" s="16" t="s">
        <v>22345</v>
      </c>
      <c r="D1372" s="13" t="s">
        <v>22361</v>
      </c>
      <c r="E1372" s="16" t="s">
        <v>22362</v>
      </c>
      <c r="F1372" s="13" t="s">
        <v>20334</v>
      </c>
      <c r="G1372" s="14" t="n">
        <f aca="false">COUNTIFS(カード一覧!$G$2:$G$3170,"*医学各論 "&amp;D1372&amp;"（*",カード一覧!$N$2:$N$3170,"&lt;&gt;retired")</f>
        <v>1</v>
      </c>
      <c r="H1372" s="14" t="str">
        <f aca="false">IF(G1372&gt;0,"あり","なし")</f>
        <v>あり</v>
      </c>
    </row>
    <row r="1373" customFormat="false" ht="15" hidden="false" customHeight="false" outlineLevel="0" collapsed="false">
      <c r="A1373" s="13" t="s">
        <v>40</v>
      </c>
      <c r="B1373" s="16" t="s">
        <v>41</v>
      </c>
      <c r="C1373" s="16" t="s">
        <v>22345</v>
      </c>
      <c r="D1373" s="13" t="s">
        <v>22363</v>
      </c>
      <c r="E1373" s="16" t="s">
        <v>17230</v>
      </c>
      <c r="F1373" s="13" t="s">
        <v>20334</v>
      </c>
      <c r="G1373" s="14" t="n">
        <f aca="false">COUNTIFS(カード一覧!$G$2:$G$3170,"*医学各論 "&amp;D1373&amp;"（*",カード一覧!$N$2:$N$3170,"&lt;&gt;retired")</f>
        <v>2</v>
      </c>
      <c r="H1373" s="14" t="str">
        <f aca="false">IF(G1373&gt;0,"あり","なし")</f>
        <v>あり</v>
      </c>
    </row>
    <row r="1374" customFormat="false" ht="15" hidden="false" customHeight="false" outlineLevel="0" collapsed="false">
      <c r="A1374" s="13" t="s">
        <v>40</v>
      </c>
      <c r="B1374" s="16" t="s">
        <v>41</v>
      </c>
      <c r="C1374" s="16" t="s">
        <v>22345</v>
      </c>
      <c r="D1374" s="13" t="s">
        <v>22364</v>
      </c>
      <c r="E1374" s="16" t="s">
        <v>21261</v>
      </c>
      <c r="F1374" s="13" t="s">
        <v>20334</v>
      </c>
      <c r="G1374" s="14" t="n">
        <f aca="false">COUNTIFS(カード一覧!$G$2:$G$3170,"*医学各論 "&amp;D1374&amp;"（*",カード一覧!$N$2:$N$3170,"&lt;&gt;retired")</f>
        <v>20</v>
      </c>
      <c r="H1374" s="14" t="str">
        <f aca="false">IF(G1374&gt;0,"あり","なし")</f>
        <v>あり</v>
      </c>
    </row>
    <row r="1375" customFormat="false" ht="15" hidden="false" customHeight="false" outlineLevel="0" collapsed="false">
      <c r="A1375" s="13" t="s">
        <v>40</v>
      </c>
      <c r="B1375" s="16" t="s">
        <v>41</v>
      </c>
      <c r="C1375" s="16" t="s">
        <v>22345</v>
      </c>
      <c r="D1375" s="13" t="s">
        <v>22365</v>
      </c>
      <c r="E1375" s="16" t="s">
        <v>17245</v>
      </c>
      <c r="F1375" s="13" t="s">
        <v>20334</v>
      </c>
      <c r="G1375" s="14" t="n">
        <f aca="false">COUNTIFS(カード一覧!$G$2:$G$3170,"*医学各論 "&amp;D1375&amp;"（*",カード一覧!$N$2:$N$3170,"&lt;&gt;retired")</f>
        <v>2</v>
      </c>
      <c r="H1375" s="14" t="str">
        <f aca="false">IF(G1375&gt;0,"あり","なし")</f>
        <v>あり</v>
      </c>
    </row>
    <row r="1376" customFormat="false" ht="15" hidden="false" customHeight="false" outlineLevel="0" collapsed="false">
      <c r="A1376" s="13" t="s">
        <v>40</v>
      </c>
      <c r="B1376" s="16" t="s">
        <v>41</v>
      </c>
      <c r="C1376" s="16" t="s">
        <v>22345</v>
      </c>
      <c r="D1376" s="13" t="s">
        <v>22366</v>
      </c>
      <c r="E1376" s="16" t="s">
        <v>17260</v>
      </c>
      <c r="F1376" s="13" t="s">
        <v>20334</v>
      </c>
      <c r="G1376" s="14" t="n">
        <f aca="false">COUNTIFS(カード一覧!$G$2:$G$3170,"*医学各論 "&amp;D1376&amp;"（*",カード一覧!$N$2:$N$3170,"&lt;&gt;retired")</f>
        <v>1</v>
      </c>
      <c r="H1376" s="14" t="str">
        <f aca="false">IF(G1376&gt;0,"あり","なし")</f>
        <v>あり</v>
      </c>
    </row>
    <row r="1377" customFormat="false" ht="15" hidden="false" customHeight="false" outlineLevel="0" collapsed="false">
      <c r="A1377" s="13" t="s">
        <v>40</v>
      </c>
      <c r="B1377" s="16" t="s">
        <v>41</v>
      </c>
      <c r="C1377" s="16" t="s">
        <v>22345</v>
      </c>
      <c r="D1377" s="13" t="s">
        <v>22367</v>
      </c>
      <c r="E1377" s="16" t="s">
        <v>17269</v>
      </c>
      <c r="F1377" s="13" t="s">
        <v>20334</v>
      </c>
      <c r="G1377" s="14" t="n">
        <f aca="false">COUNTIFS(カード一覧!$G$2:$G$3170,"*医学各論 "&amp;D1377&amp;"（*",カード一覧!$N$2:$N$3170,"&lt;&gt;retired")</f>
        <v>2</v>
      </c>
      <c r="H1377" s="14" t="str">
        <f aca="false">IF(G1377&gt;0,"あり","なし")</f>
        <v>あり</v>
      </c>
    </row>
    <row r="1378" customFormat="false" ht="15" hidden="false" customHeight="false" outlineLevel="0" collapsed="false">
      <c r="A1378" s="13" t="s">
        <v>40</v>
      </c>
      <c r="B1378" s="16" t="s">
        <v>41</v>
      </c>
      <c r="C1378" s="16" t="s">
        <v>22345</v>
      </c>
      <c r="D1378" s="13" t="s">
        <v>22368</v>
      </c>
      <c r="E1378" s="16" t="s">
        <v>17286</v>
      </c>
      <c r="F1378" s="13" t="s">
        <v>20334</v>
      </c>
      <c r="G1378" s="14" t="n">
        <f aca="false">COUNTIFS(カード一覧!$G$2:$G$3170,"*医学各論 "&amp;D1378&amp;"（*",カード一覧!$N$2:$N$3170,"&lt;&gt;retired")</f>
        <v>2</v>
      </c>
      <c r="H1378" s="14" t="str">
        <f aca="false">IF(G1378&gt;0,"あり","なし")</f>
        <v>あり</v>
      </c>
    </row>
    <row r="1379" customFormat="false" ht="15" hidden="false" customHeight="false" outlineLevel="0" collapsed="false">
      <c r="A1379" s="13" t="s">
        <v>40</v>
      </c>
      <c r="B1379" s="16" t="s">
        <v>41</v>
      </c>
      <c r="C1379" s="16" t="s">
        <v>22345</v>
      </c>
      <c r="D1379" s="13" t="s">
        <v>22369</v>
      </c>
      <c r="E1379" s="16" t="s">
        <v>17302</v>
      </c>
      <c r="F1379" s="13" t="s">
        <v>20334</v>
      </c>
      <c r="G1379" s="14" t="n">
        <f aca="false">COUNTIFS(カード一覧!$G$2:$G$3170,"*医学各論 "&amp;D1379&amp;"（*",カード一覧!$N$2:$N$3170,"&lt;&gt;retired")</f>
        <v>7</v>
      </c>
      <c r="H1379" s="14" t="str">
        <f aca="false">IF(G1379&gt;0,"あり","なし")</f>
        <v>あり</v>
      </c>
    </row>
    <row r="1380" customFormat="false" ht="15" hidden="false" customHeight="false" outlineLevel="0" collapsed="false">
      <c r="A1380" s="13" t="s">
        <v>40</v>
      </c>
      <c r="B1380" s="16" t="s">
        <v>41</v>
      </c>
      <c r="C1380" s="16" t="s">
        <v>22345</v>
      </c>
      <c r="D1380" s="13" t="s">
        <v>22370</v>
      </c>
      <c r="E1380" s="16" t="s">
        <v>17328</v>
      </c>
      <c r="F1380" s="13" t="s">
        <v>20334</v>
      </c>
      <c r="G1380" s="14" t="n">
        <f aca="false">COUNTIFS(カード一覧!$G$2:$G$3170,"*医学各論 "&amp;D1380&amp;"（*",カード一覧!$N$2:$N$3170,"&lt;&gt;retired")</f>
        <v>1</v>
      </c>
      <c r="H1380" s="14" t="str">
        <f aca="false">IF(G1380&gt;0,"あり","なし")</f>
        <v>あり</v>
      </c>
    </row>
    <row r="1381" customFormat="false" ht="15" hidden="false" customHeight="false" outlineLevel="0" collapsed="false">
      <c r="A1381" s="13" t="s">
        <v>40</v>
      </c>
      <c r="B1381" s="16" t="s">
        <v>41</v>
      </c>
      <c r="C1381" s="16" t="s">
        <v>22345</v>
      </c>
      <c r="D1381" s="13" t="s">
        <v>22371</v>
      </c>
      <c r="E1381" s="16" t="s">
        <v>17337</v>
      </c>
      <c r="F1381" s="13" t="s">
        <v>20334</v>
      </c>
      <c r="G1381" s="14" t="n">
        <f aca="false">COUNTIFS(カード一覧!$G$2:$G$3170,"*医学各論 "&amp;D1381&amp;"（*",カード一覧!$N$2:$N$3170,"&lt;&gt;retired")</f>
        <v>1</v>
      </c>
      <c r="H1381" s="14" t="str">
        <f aca="false">IF(G1381&gt;0,"あり","なし")</f>
        <v>あり</v>
      </c>
    </row>
    <row r="1382" customFormat="false" ht="15" hidden="false" customHeight="false" outlineLevel="0" collapsed="false">
      <c r="A1382" s="13" t="s">
        <v>40</v>
      </c>
      <c r="B1382" s="16" t="s">
        <v>41</v>
      </c>
      <c r="C1382" s="16" t="s">
        <v>22345</v>
      </c>
      <c r="D1382" s="13" t="s">
        <v>22372</v>
      </c>
      <c r="E1382" s="16" t="s">
        <v>17346</v>
      </c>
      <c r="F1382" s="13" t="s">
        <v>20334</v>
      </c>
      <c r="G1382" s="14" t="n">
        <f aca="false">COUNTIFS(カード一覧!$G$2:$G$3170,"*医学各論 "&amp;D1382&amp;"（*",カード一覧!$N$2:$N$3170,"&lt;&gt;retired")</f>
        <v>2</v>
      </c>
      <c r="H1382" s="14" t="str">
        <f aca="false">IF(G1382&gt;0,"あり","なし")</f>
        <v>あり</v>
      </c>
    </row>
    <row r="1383" customFormat="false" ht="15" hidden="false" customHeight="false" outlineLevel="0" collapsed="false">
      <c r="A1383" s="13" t="s">
        <v>40</v>
      </c>
      <c r="B1383" s="16" t="s">
        <v>41</v>
      </c>
      <c r="C1383" s="16" t="s">
        <v>22345</v>
      </c>
      <c r="D1383" s="13" t="s">
        <v>22373</v>
      </c>
      <c r="E1383" s="16" t="s">
        <v>17362</v>
      </c>
      <c r="F1383" s="13" t="s">
        <v>20334</v>
      </c>
      <c r="G1383" s="14" t="n">
        <f aca="false">COUNTIFS(カード一覧!$G$2:$G$3170,"*医学各論 "&amp;D1383&amp;"（*",カード一覧!$N$2:$N$3170,"&lt;&gt;retired")</f>
        <v>2</v>
      </c>
      <c r="H1383" s="14" t="str">
        <f aca="false">IF(G1383&gt;0,"あり","なし")</f>
        <v>あり</v>
      </c>
    </row>
    <row r="1384" customFormat="false" ht="15" hidden="false" customHeight="false" outlineLevel="0" collapsed="false">
      <c r="A1384" s="13" t="s">
        <v>40</v>
      </c>
      <c r="B1384" s="16" t="s">
        <v>41</v>
      </c>
      <c r="C1384" s="16" t="s">
        <v>22345</v>
      </c>
      <c r="D1384" s="13" t="s">
        <v>22374</v>
      </c>
      <c r="E1384" s="16" t="s">
        <v>17377</v>
      </c>
      <c r="F1384" s="13" t="s">
        <v>20334</v>
      </c>
      <c r="G1384" s="14" t="n">
        <f aca="false">COUNTIFS(カード一覧!$G$2:$G$3170,"*医学各論 "&amp;D1384&amp;"（*",カード一覧!$N$2:$N$3170,"&lt;&gt;retired")</f>
        <v>1</v>
      </c>
      <c r="H1384" s="14" t="str">
        <f aca="false">IF(G1384&gt;0,"あり","なし")</f>
        <v>あり</v>
      </c>
    </row>
    <row r="1385" customFormat="false" ht="15" hidden="false" customHeight="false" outlineLevel="0" collapsed="false">
      <c r="A1385" s="13" t="s">
        <v>40</v>
      </c>
      <c r="B1385" s="16" t="s">
        <v>41</v>
      </c>
      <c r="C1385" s="16" t="s">
        <v>22345</v>
      </c>
      <c r="D1385" s="13" t="s">
        <v>22375</v>
      </c>
      <c r="E1385" s="16" t="s">
        <v>17386</v>
      </c>
      <c r="F1385" s="13" t="s">
        <v>20334</v>
      </c>
      <c r="G1385" s="14" t="n">
        <f aca="false">COUNTIFS(カード一覧!$G$2:$G$3170,"*医学各論 "&amp;D1385&amp;"（*",カード一覧!$N$2:$N$3170,"&lt;&gt;retired")</f>
        <v>1</v>
      </c>
      <c r="H1385" s="14" t="str">
        <f aca="false">IF(G1385&gt;0,"あり","なし")</f>
        <v>あり</v>
      </c>
    </row>
    <row r="1386" customFormat="false" ht="15" hidden="false" customHeight="false" outlineLevel="0" collapsed="false">
      <c r="A1386" s="13" t="s">
        <v>40</v>
      </c>
      <c r="B1386" s="16" t="s">
        <v>41</v>
      </c>
      <c r="C1386" s="16" t="s">
        <v>22345</v>
      </c>
      <c r="D1386" s="13" t="s">
        <v>22376</v>
      </c>
      <c r="E1386" s="16" t="s">
        <v>11226</v>
      </c>
      <c r="F1386" s="13" t="s">
        <v>20334</v>
      </c>
      <c r="G1386" s="14" t="n">
        <f aca="false">COUNTIFS(カード一覧!$G$2:$G$3170,"*医学各論 "&amp;D1386&amp;"（*",カード一覧!$N$2:$N$3170,"&lt;&gt;retired")</f>
        <v>1</v>
      </c>
      <c r="H1386" s="14" t="str">
        <f aca="false">IF(G1386&gt;0,"あり","なし")</f>
        <v>あり</v>
      </c>
    </row>
    <row r="1387" customFormat="false" ht="15" hidden="false" customHeight="false" outlineLevel="0" collapsed="false">
      <c r="A1387" s="13" t="s">
        <v>40</v>
      </c>
      <c r="B1387" s="16" t="s">
        <v>41</v>
      </c>
      <c r="C1387" s="16" t="s">
        <v>22345</v>
      </c>
      <c r="D1387" s="13" t="s">
        <v>22377</v>
      </c>
      <c r="E1387" s="16" t="s">
        <v>22378</v>
      </c>
      <c r="F1387" s="13" t="s">
        <v>20334</v>
      </c>
      <c r="G1387" s="14" t="n">
        <f aca="false">COUNTIFS(カード一覧!$G$2:$G$3170,"*医学各論 "&amp;D1387&amp;"（*",カード一覧!$N$2:$N$3170,"&lt;&gt;retired")</f>
        <v>5</v>
      </c>
      <c r="H1387" s="14" t="str">
        <f aca="false">IF(G1387&gt;0,"あり","なし")</f>
        <v>あり</v>
      </c>
    </row>
    <row r="1388" customFormat="false" ht="15" hidden="false" customHeight="false" outlineLevel="0" collapsed="false">
      <c r="A1388" s="13" t="s">
        <v>40</v>
      </c>
      <c r="B1388" s="16" t="s">
        <v>41</v>
      </c>
      <c r="C1388" s="16" t="s">
        <v>22345</v>
      </c>
      <c r="D1388" s="13" t="s">
        <v>22379</v>
      </c>
      <c r="E1388" s="16" t="s">
        <v>17400</v>
      </c>
      <c r="F1388" s="13" t="s">
        <v>20334</v>
      </c>
      <c r="G1388" s="14" t="n">
        <f aca="false">COUNTIFS(カード一覧!$G$2:$G$3170,"*医学各論 "&amp;D1388&amp;"（*",カード一覧!$N$2:$N$3170,"&lt;&gt;retired")</f>
        <v>1</v>
      </c>
      <c r="H1388" s="14" t="str">
        <f aca="false">IF(G1388&gt;0,"あり","なし")</f>
        <v>あり</v>
      </c>
    </row>
    <row r="1389" customFormat="false" ht="15" hidden="false" customHeight="false" outlineLevel="0" collapsed="false">
      <c r="A1389" s="13" t="s">
        <v>40</v>
      </c>
      <c r="B1389" s="16" t="s">
        <v>41</v>
      </c>
      <c r="C1389" s="16" t="s">
        <v>22345</v>
      </c>
      <c r="D1389" s="13" t="s">
        <v>22380</v>
      </c>
      <c r="E1389" s="16" t="s">
        <v>17410</v>
      </c>
      <c r="F1389" s="13" t="s">
        <v>20334</v>
      </c>
      <c r="G1389" s="14" t="n">
        <f aca="false">COUNTIFS(カード一覧!$G$2:$G$3170,"*医学各論 "&amp;D1389&amp;"（*",カード一覧!$N$2:$N$3170,"&lt;&gt;retired")</f>
        <v>2</v>
      </c>
      <c r="H1389" s="14" t="str">
        <f aca="false">IF(G1389&gt;0,"あり","なし")</f>
        <v>あり</v>
      </c>
    </row>
    <row r="1390" customFormat="false" ht="15" hidden="false" customHeight="false" outlineLevel="0" collapsed="false">
      <c r="A1390" s="13" t="s">
        <v>40</v>
      </c>
      <c r="B1390" s="16" t="s">
        <v>41</v>
      </c>
      <c r="C1390" s="16" t="s">
        <v>22345</v>
      </c>
      <c r="D1390" s="13" t="s">
        <v>22381</v>
      </c>
      <c r="E1390" s="16" t="s">
        <v>17422</v>
      </c>
      <c r="F1390" s="13" t="s">
        <v>20340</v>
      </c>
      <c r="G1390" s="14" t="n">
        <f aca="false">COUNTIFS(カード一覧!$G$2:$G$3170,"*医学各論 "&amp;D1390&amp;"（*",カード一覧!$N$2:$N$3170,"&lt;&gt;retired")</f>
        <v>2</v>
      </c>
      <c r="H1390" s="14" t="str">
        <f aca="false">IF(G1390&gt;0,"あり","なし")</f>
        <v>あり</v>
      </c>
    </row>
    <row r="1391" customFormat="false" ht="15" hidden="false" customHeight="false" outlineLevel="0" collapsed="false">
      <c r="A1391" s="13" t="s">
        <v>40</v>
      </c>
      <c r="B1391" s="16" t="s">
        <v>41</v>
      </c>
      <c r="C1391" s="16" t="s">
        <v>22345</v>
      </c>
      <c r="D1391" s="13" t="s">
        <v>22382</v>
      </c>
      <c r="E1391" s="16" t="s">
        <v>17437</v>
      </c>
      <c r="F1391" s="13" t="s">
        <v>20340</v>
      </c>
      <c r="G1391" s="14" t="n">
        <f aca="false">COUNTIFS(カード一覧!$G$2:$G$3170,"*医学各論 "&amp;D1391&amp;"（*",カード一覧!$N$2:$N$3170,"&lt;&gt;retired")</f>
        <v>1</v>
      </c>
      <c r="H1391" s="14" t="str">
        <f aca="false">IF(G1391&gt;0,"あり","なし")</f>
        <v>あり</v>
      </c>
    </row>
    <row r="1392" customFormat="false" ht="15" hidden="false" customHeight="false" outlineLevel="0" collapsed="false">
      <c r="A1392" s="13" t="s">
        <v>40</v>
      </c>
      <c r="B1392" s="16" t="s">
        <v>41</v>
      </c>
      <c r="C1392" s="16" t="s">
        <v>22345</v>
      </c>
      <c r="D1392" s="13" t="s">
        <v>22383</v>
      </c>
      <c r="E1392" s="16" t="s">
        <v>17447</v>
      </c>
      <c r="F1392" s="13" t="s">
        <v>20340</v>
      </c>
      <c r="G1392" s="14" t="n">
        <f aca="false">COUNTIFS(カード一覧!$G$2:$G$3170,"*医学各論 "&amp;D1392&amp;"（*",カード一覧!$N$2:$N$3170,"&lt;&gt;retired")</f>
        <v>1</v>
      </c>
      <c r="H1392" s="14" t="str">
        <f aca="false">IF(G1392&gt;0,"あり","なし")</f>
        <v>あり</v>
      </c>
    </row>
    <row r="1393" customFormat="false" ht="15" hidden="false" customHeight="false" outlineLevel="0" collapsed="false">
      <c r="A1393" s="13" t="s">
        <v>40</v>
      </c>
      <c r="B1393" s="16" t="s">
        <v>41</v>
      </c>
      <c r="C1393" s="16" t="s">
        <v>22345</v>
      </c>
      <c r="D1393" s="13" t="s">
        <v>22384</v>
      </c>
      <c r="E1393" s="16" t="s">
        <v>17456</v>
      </c>
      <c r="F1393" s="13" t="s">
        <v>20340</v>
      </c>
      <c r="G1393" s="14" t="n">
        <f aca="false">COUNTIFS(カード一覧!$G$2:$G$3170,"*医学各論 "&amp;D1393&amp;"（*",カード一覧!$N$2:$N$3170,"&lt;&gt;retired")</f>
        <v>2</v>
      </c>
      <c r="H1393" s="14" t="str">
        <f aca="false">IF(G1393&gt;0,"あり","なし")</f>
        <v>あり</v>
      </c>
    </row>
    <row r="1394" customFormat="false" ht="15" hidden="false" customHeight="false" outlineLevel="0" collapsed="false">
      <c r="A1394" s="13" t="s">
        <v>40</v>
      </c>
      <c r="B1394" s="16" t="s">
        <v>41</v>
      </c>
      <c r="C1394" s="16" t="s">
        <v>22345</v>
      </c>
      <c r="D1394" s="13" t="s">
        <v>22385</v>
      </c>
      <c r="E1394" s="16" t="s">
        <v>17472</v>
      </c>
      <c r="F1394" s="13" t="s">
        <v>20340</v>
      </c>
      <c r="G1394" s="14" t="n">
        <f aca="false">COUNTIFS(カード一覧!$G$2:$G$3170,"*医学各論 "&amp;D1394&amp;"（*",カード一覧!$N$2:$N$3170,"&lt;&gt;retired")</f>
        <v>2</v>
      </c>
      <c r="H1394" s="14" t="str">
        <f aca="false">IF(G1394&gt;0,"あり","なし")</f>
        <v>あり</v>
      </c>
    </row>
    <row r="1395" customFormat="false" ht="15" hidden="false" customHeight="false" outlineLevel="0" collapsed="false">
      <c r="A1395" s="13" t="s">
        <v>40</v>
      </c>
      <c r="B1395" s="16" t="s">
        <v>41</v>
      </c>
      <c r="C1395" s="16" t="s">
        <v>22345</v>
      </c>
      <c r="D1395" s="13" t="s">
        <v>22386</v>
      </c>
      <c r="E1395" s="16" t="s">
        <v>17487</v>
      </c>
      <c r="F1395" s="13" t="s">
        <v>20340</v>
      </c>
      <c r="G1395" s="14" t="n">
        <f aca="false">COUNTIFS(カード一覧!$G$2:$G$3170,"*医学各論 "&amp;D1395&amp;"（*",カード一覧!$N$2:$N$3170,"&lt;&gt;retired")</f>
        <v>1</v>
      </c>
      <c r="H1395" s="14" t="str">
        <f aca="false">IF(G1395&gt;0,"あり","なし")</f>
        <v>あり</v>
      </c>
    </row>
    <row r="1396" customFormat="false" ht="15" hidden="false" customHeight="false" outlineLevel="0" collapsed="false">
      <c r="A1396" s="13" t="s">
        <v>40</v>
      </c>
      <c r="B1396" s="16" t="s">
        <v>41</v>
      </c>
      <c r="C1396" s="16" t="s">
        <v>22345</v>
      </c>
      <c r="D1396" s="13" t="s">
        <v>22387</v>
      </c>
      <c r="E1396" s="16" t="s">
        <v>17497</v>
      </c>
      <c r="F1396" s="13" t="s">
        <v>20340</v>
      </c>
      <c r="G1396" s="14" t="n">
        <f aca="false">COUNTIFS(カード一覧!$G$2:$G$3170,"*医学各論 "&amp;D1396&amp;"（*",カード一覧!$N$2:$N$3170,"&lt;&gt;retired")</f>
        <v>1</v>
      </c>
      <c r="H1396" s="14" t="str">
        <f aca="false">IF(G1396&gt;0,"あり","なし")</f>
        <v>あり</v>
      </c>
    </row>
    <row r="1397" customFormat="false" ht="15" hidden="false" customHeight="false" outlineLevel="0" collapsed="false">
      <c r="A1397" s="13" t="s">
        <v>40</v>
      </c>
      <c r="B1397" s="16" t="s">
        <v>41</v>
      </c>
      <c r="C1397" s="16" t="s">
        <v>22345</v>
      </c>
      <c r="D1397" s="13" t="s">
        <v>22388</v>
      </c>
      <c r="E1397" s="16" t="s">
        <v>17506</v>
      </c>
      <c r="F1397" s="13" t="s">
        <v>20363</v>
      </c>
      <c r="G1397" s="14" t="n">
        <f aca="false">COUNTIFS(カード一覧!$G$2:$G$3170,"*医学各論 "&amp;D1397&amp;"（*",カード一覧!$N$2:$N$3170,"&lt;&gt;retired")</f>
        <v>1</v>
      </c>
      <c r="H1397" s="14" t="str">
        <f aca="false">IF(G1397&gt;0,"あり","なし")</f>
        <v>あり</v>
      </c>
    </row>
    <row r="1398" customFormat="false" ht="15" hidden="false" customHeight="false" outlineLevel="0" collapsed="false">
      <c r="A1398" s="13" t="s">
        <v>40</v>
      </c>
      <c r="B1398" s="16" t="s">
        <v>41</v>
      </c>
      <c r="C1398" s="16" t="s">
        <v>22389</v>
      </c>
      <c r="D1398" s="13" t="s">
        <v>22390</v>
      </c>
      <c r="E1398" s="16" t="s">
        <v>17515</v>
      </c>
      <c r="F1398" s="13" t="s">
        <v>20334</v>
      </c>
      <c r="G1398" s="14" t="n">
        <f aca="false">COUNTIFS(カード一覧!$G$2:$G$3170,"*医学各論 "&amp;D1398&amp;"（*",カード一覧!$N$2:$N$3170,"&lt;&gt;retired")</f>
        <v>3</v>
      </c>
      <c r="H1398" s="14" t="str">
        <f aca="false">IF(G1398&gt;0,"あり","なし")</f>
        <v>あり</v>
      </c>
    </row>
    <row r="1399" customFormat="false" ht="15" hidden="false" customHeight="false" outlineLevel="0" collapsed="false">
      <c r="A1399" s="13" t="s">
        <v>40</v>
      </c>
      <c r="B1399" s="16" t="s">
        <v>41</v>
      </c>
      <c r="C1399" s="16" t="s">
        <v>22389</v>
      </c>
      <c r="D1399" s="13" t="s">
        <v>22391</v>
      </c>
      <c r="E1399" s="16" t="s">
        <v>4790</v>
      </c>
      <c r="F1399" s="13" t="s">
        <v>20334</v>
      </c>
      <c r="G1399" s="14" t="n">
        <f aca="false">COUNTIFS(カード一覧!$G$2:$G$3170,"*医学各論 "&amp;D1399&amp;"（*",カード一覧!$N$2:$N$3170,"&lt;&gt;retired")</f>
        <v>2</v>
      </c>
      <c r="H1399" s="14" t="str">
        <f aca="false">IF(G1399&gt;0,"あり","なし")</f>
        <v>あり</v>
      </c>
    </row>
    <row r="1400" customFormat="false" ht="15" hidden="false" customHeight="false" outlineLevel="0" collapsed="false">
      <c r="A1400" s="13" t="s">
        <v>40</v>
      </c>
      <c r="B1400" s="16" t="s">
        <v>41</v>
      </c>
      <c r="C1400" s="16" t="s">
        <v>22389</v>
      </c>
      <c r="D1400" s="13" t="s">
        <v>22392</v>
      </c>
      <c r="E1400" s="15" t="s">
        <v>17553</v>
      </c>
      <c r="F1400" s="13" t="s">
        <v>20363</v>
      </c>
      <c r="G1400" s="14" t="n">
        <f aca="false">COUNTIFS(カード一覧!$G$2:$G$3170,"*医学各論 "&amp;D1400&amp;"（*",カード一覧!$N$2:$N$3170,"&lt;&gt;retired")</f>
        <v>1</v>
      </c>
      <c r="H1400" s="14" t="str">
        <f aca="false">IF(G1400&gt;0,"あり","なし")</f>
        <v>あり</v>
      </c>
    </row>
    <row r="1401" customFormat="false" ht="15" hidden="false" customHeight="false" outlineLevel="0" collapsed="false">
      <c r="A1401" s="13" t="s">
        <v>40</v>
      </c>
      <c r="B1401" s="16" t="s">
        <v>41</v>
      </c>
      <c r="C1401" s="16" t="s">
        <v>22393</v>
      </c>
      <c r="D1401" s="13" t="s">
        <v>22394</v>
      </c>
      <c r="E1401" s="16" t="s">
        <v>17560</v>
      </c>
      <c r="F1401" s="13" t="s">
        <v>20334</v>
      </c>
      <c r="G1401" s="14" t="n">
        <f aca="false">COUNTIFS(カード一覧!$G$2:$G$3170,"*医学各論 "&amp;D1401&amp;"（*",カード一覧!$N$2:$N$3170,"&lt;&gt;retired")</f>
        <v>2</v>
      </c>
      <c r="H1401" s="14" t="str">
        <f aca="false">IF(G1401&gt;0,"あり","なし")</f>
        <v>あり</v>
      </c>
    </row>
    <row r="1402" customFormat="false" ht="15" hidden="false" customHeight="false" outlineLevel="0" collapsed="false">
      <c r="A1402" s="13" t="s">
        <v>40</v>
      </c>
      <c r="B1402" s="16" t="s">
        <v>41</v>
      </c>
      <c r="C1402" s="16" t="s">
        <v>22393</v>
      </c>
      <c r="D1402" s="13" t="s">
        <v>22395</v>
      </c>
      <c r="E1402" s="16" t="s">
        <v>17573</v>
      </c>
      <c r="F1402" s="13" t="s">
        <v>20334</v>
      </c>
      <c r="G1402" s="14" t="n">
        <f aca="false">COUNTIFS(カード一覧!$G$2:$G$3170,"*医学各論 "&amp;D1402&amp;"（*",カード一覧!$N$2:$N$3170,"&lt;&gt;retired")</f>
        <v>2</v>
      </c>
      <c r="H1402" s="14" t="str">
        <f aca="false">IF(G1402&gt;0,"あり","なし")</f>
        <v>あり</v>
      </c>
    </row>
    <row r="1403" customFormat="false" ht="15" hidden="false" customHeight="false" outlineLevel="0" collapsed="false">
      <c r="A1403" s="13" t="s">
        <v>40</v>
      </c>
      <c r="B1403" s="16" t="s">
        <v>41</v>
      </c>
      <c r="C1403" s="16" t="s">
        <v>22393</v>
      </c>
      <c r="D1403" s="13" t="s">
        <v>22396</v>
      </c>
      <c r="E1403" s="16" t="s">
        <v>17595</v>
      </c>
      <c r="F1403" s="13" t="s">
        <v>20334</v>
      </c>
      <c r="G1403" s="14" t="n">
        <f aca="false">COUNTIFS(カード一覧!$G$2:$G$3170,"*医学各論 "&amp;D1403&amp;"（*",カード一覧!$N$2:$N$3170,"&lt;&gt;retired")</f>
        <v>2</v>
      </c>
      <c r="H1403" s="14" t="str">
        <f aca="false">IF(G1403&gt;0,"あり","なし")</f>
        <v>あり</v>
      </c>
    </row>
    <row r="1404" customFormat="false" ht="15" hidden="false" customHeight="false" outlineLevel="0" collapsed="false">
      <c r="A1404" s="13" t="s">
        <v>40</v>
      </c>
      <c r="B1404" s="16" t="s">
        <v>41</v>
      </c>
      <c r="C1404" s="16" t="s">
        <v>22393</v>
      </c>
      <c r="D1404" s="13" t="s">
        <v>22397</v>
      </c>
      <c r="E1404" s="16" t="s">
        <v>17612</v>
      </c>
      <c r="F1404" s="13" t="s">
        <v>20334</v>
      </c>
      <c r="G1404" s="14" t="n">
        <f aca="false">COUNTIFS(カード一覧!$G$2:$G$3170,"*医学各論 "&amp;D1404&amp;"（*",カード一覧!$N$2:$N$3170,"&lt;&gt;retired")</f>
        <v>2</v>
      </c>
      <c r="H1404" s="14" t="str">
        <f aca="false">IF(G1404&gt;0,"あり","なし")</f>
        <v>あり</v>
      </c>
    </row>
    <row r="1405" customFormat="false" ht="15" hidden="false" customHeight="false" outlineLevel="0" collapsed="false">
      <c r="A1405" s="13" t="s">
        <v>40</v>
      </c>
      <c r="B1405" s="16" t="s">
        <v>41</v>
      </c>
      <c r="C1405" s="16" t="s">
        <v>22393</v>
      </c>
      <c r="D1405" s="13" t="s">
        <v>22398</v>
      </c>
      <c r="E1405" s="16" t="s">
        <v>17629</v>
      </c>
      <c r="F1405" s="13" t="s">
        <v>20334</v>
      </c>
      <c r="G1405" s="14" t="n">
        <f aca="false">COUNTIFS(カード一覧!$G$2:$G$3170,"*医学各論 "&amp;D1405&amp;"（*",カード一覧!$N$2:$N$3170,"&lt;&gt;retired")</f>
        <v>2</v>
      </c>
      <c r="H1405" s="14" t="str">
        <f aca="false">IF(G1405&gt;0,"あり","なし")</f>
        <v>あり</v>
      </c>
    </row>
    <row r="1406" customFormat="false" ht="15" hidden="false" customHeight="false" outlineLevel="0" collapsed="false">
      <c r="A1406" s="13" t="s">
        <v>40</v>
      </c>
      <c r="B1406" s="16" t="s">
        <v>41</v>
      </c>
      <c r="C1406" s="16" t="s">
        <v>22393</v>
      </c>
      <c r="D1406" s="13" t="s">
        <v>22399</v>
      </c>
      <c r="E1406" s="16" t="s">
        <v>17655</v>
      </c>
      <c r="F1406" s="13" t="s">
        <v>20334</v>
      </c>
      <c r="G1406" s="14" t="n">
        <f aca="false">COUNTIFS(カード一覧!$G$2:$G$3170,"*医学各論 "&amp;D1406&amp;"（*",カード一覧!$N$2:$N$3170,"&lt;&gt;retired")</f>
        <v>2</v>
      </c>
      <c r="H1406" s="14" t="str">
        <f aca="false">IF(G1406&gt;0,"あり","なし")</f>
        <v>あり</v>
      </c>
    </row>
    <row r="1407" customFormat="false" ht="15" hidden="false" customHeight="false" outlineLevel="0" collapsed="false">
      <c r="A1407" s="13" t="s">
        <v>40</v>
      </c>
      <c r="B1407" s="16" t="s">
        <v>41</v>
      </c>
      <c r="C1407" s="16" t="s">
        <v>22393</v>
      </c>
      <c r="D1407" s="13" t="s">
        <v>22400</v>
      </c>
      <c r="E1407" s="16" t="s">
        <v>17586</v>
      </c>
      <c r="F1407" s="13" t="s">
        <v>20340</v>
      </c>
      <c r="G1407" s="14" t="n">
        <f aca="false">COUNTIFS(カード一覧!$G$2:$G$3170,"*医学各論 "&amp;D1407&amp;"（*",カード一覧!$N$2:$N$3170,"&lt;&gt;retired")</f>
        <v>1</v>
      </c>
      <c r="H1407" s="14" t="str">
        <f aca="false">IF(G1407&gt;0,"あり","なし")</f>
        <v>あり</v>
      </c>
    </row>
    <row r="1408" customFormat="false" ht="15" hidden="false" customHeight="false" outlineLevel="0" collapsed="false">
      <c r="A1408" s="13" t="s">
        <v>40</v>
      </c>
      <c r="B1408" s="16" t="s">
        <v>41</v>
      </c>
      <c r="C1408" s="16" t="s">
        <v>22393</v>
      </c>
      <c r="D1408" s="13" t="s">
        <v>22401</v>
      </c>
      <c r="E1408" s="16" t="s">
        <v>11262</v>
      </c>
      <c r="F1408" s="13" t="s">
        <v>20340</v>
      </c>
      <c r="G1408" s="14" t="n">
        <f aca="false">COUNTIFS(カード一覧!$G$2:$G$3170,"*医学各論 "&amp;D1408&amp;"（*",カード一覧!$N$2:$N$3170,"&lt;&gt;retired")</f>
        <v>1</v>
      </c>
      <c r="H1408" s="14" t="str">
        <f aca="false">IF(G1408&gt;0,"あり","なし")</f>
        <v>あり</v>
      </c>
    </row>
    <row r="1409" customFormat="false" ht="15" hidden="false" customHeight="false" outlineLevel="0" collapsed="false">
      <c r="A1409" s="13" t="s">
        <v>40</v>
      </c>
      <c r="B1409" s="16" t="s">
        <v>41</v>
      </c>
      <c r="C1409" s="16" t="s">
        <v>22393</v>
      </c>
      <c r="D1409" s="13" t="s">
        <v>22402</v>
      </c>
      <c r="E1409" s="16" t="s">
        <v>17671</v>
      </c>
      <c r="F1409" s="13" t="s">
        <v>20340</v>
      </c>
      <c r="G1409" s="14" t="n">
        <f aca="false">COUNTIFS(カード一覧!$G$2:$G$3170,"*医学各論 "&amp;D1409&amp;"（*",カード一覧!$N$2:$N$3170,"&lt;&gt;retired")</f>
        <v>1</v>
      </c>
      <c r="H1409" s="14" t="str">
        <f aca="false">IF(G1409&gt;0,"あり","なし")</f>
        <v>あり</v>
      </c>
    </row>
    <row r="1410" customFormat="false" ht="15" hidden="false" customHeight="false" outlineLevel="0" collapsed="false">
      <c r="A1410" s="13" t="s">
        <v>40</v>
      </c>
      <c r="B1410" s="16" t="s">
        <v>41</v>
      </c>
      <c r="C1410" s="16" t="s">
        <v>22393</v>
      </c>
      <c r="D1410" s="13" t="s">
        <v>22403</v>
      </c>
      <c r="E1410" s="16" t="s">
        <v>17680</v>
      </c>
      <c r="F1410" s="13" t="s">
        <v>20340</v>
      </c>
      <c r="G1410" s="14" t="n">
        <f aca="false">COUNTIFS(カード一覧!$G$2:$G$3170,"*医学各論 "&amp;D1410&amp;"（*",カード一覧!$N$2:$N$3170,"&lt;&gt;retired")</f>
        <v>1</v>
      </c>
      <c r="H1410" s="14" t="str">
        <f aca="false">IF(G1410&gt;0,"あり","なし")</f>
        <v>あり</v>
      </c>
    </row>
    <row r="1411" customFormat="false" ht="15" hidden="false" customHeight="false" outlineLevel="0" collapsed="false">
      <c r="A1411" s="13" t="s">
        <v>40</v>
      </c>
      <c r="B1411" s="16" t="s">
        <v>41</v>
      </c>
      <c r="C1411" s="16" t="s">
        <v>22393</v>
      </c>
      <c r="D1411" s="13" t="s">
        <v>22404</v>
      </c>
      <c r="E1411" s="16" t="s">
        <v>22405</v>
      </c>
      <c r="F1411" s="13" t="s">
        <v>20340</v>
      </c>
      <c r="G1411" s="14" t="n">
        <f aca="false">COUNTIFS(カード一覧!$G$2:$G$3170,"*医学各論 "&amp;D1411&amp;"（*",カード一覧!$N$2:$N$3170,"&lt;&gt;retired")</f>
        <v>1</v>
      </c>
      <c r="H1411" s="14" t="str">
        <f aca="false">IF(G1411&gt;0,"あり","なし")</f>
        <v>あり</v>
      </c>
    </row>
    <row r="1412" customFormat="false" ht="15" hidden="false" customHeight="false" outlineLevel="0" collapsed="false">
      <c r="A1412" s="13" t="s">
        <v>40</v>
      </c>
      <c r="B1412" s="16" t="s">
        <v>41</v>
      </c>
      <c r="C1412" s="16" t="s">
        <v>22393</v>
      </c>
      <c r="D1412" s="13" t="s">
        <v>22406</v>
      </c>
      <c r="E1412" s="16" t="s">
        <v>11271</v>
      </c>
      <c r="F1412" s="13" t="s">
        <v>20363</v>
      </c>
      <c r="G1412" s="14" t="n">
        <f aca="false">COUNTIFS(カード一覧!$G$2:$G$3170,"*医学各論 "&amp;D1412&amp;"（*",カード一覧!$N$2:$N$3170,"&lt;&gt;retired")</f>
        <v>1</v>
      </c>
      <c r="H1412" s="14" t="str">
        <f aca="false">IF(G1412&gt;0,"あり","なし")</f>
        <v>あり</v>
      </c>
    </row>
    <row r="1413" customFormat="false" ht="15" hidden="false" customHeight="false" outlineLevel="0" collapsed="false">
      <c r="A1413" s="13" t="s">
        <v>40</v>
      </c>
      <c r="B1413" s="16" t="s">
        <v>41</v>
      </c>
      <c r="C1413" s="16" t="s">
        <v>22393</v>
      </c>
      <c r="D1413" s="13" t="s">
        <v>22407</v>
      </c>
      <c r="E1413" s="16" t="s">
        <v>17690</v>
      </c>
      <c r="F1413" s="13" t="s">
        <v>20363</v>
      </c>
      <c r="G1413" s="14" t="n">
        <f aca="false">COUNTIFS(カード一覧!$G$2:$G$3170,"*医学各論 "&amp;D1413&amp;"（*",カード一覧!$N$2:$N$3170,"&lt;&gt;retired")</f>
        <v>1</v>
      </c>
      <c r="H1413" s="14" t="str">
        <f aca="false">IF(G1413&gt;0,"あり","なし")</f>
        <v>あり</v>
      </c>
    </row>
    <row r="1414" customFormat="false" ht="15" hidden="false" customHeight="false" outlineLevel="0" collapsed="false">
      <c r="A1414" s="13" t="s">
        <v>40</v>
      </c>
      <c r="B1414" s="16" t="s">
        <v>41</v>
      </c>
      <c r="C1414" s="16" t="s">
        <v>22393</v>
      </c>
      <c r="D1414" s="13" t="s">
        <v>22408</v>
      </c>
      <c r="E1414" s="16" t="s">
        <v>17700</v>
      </c>
      <c r="F1414" s="13" t="s">
        <v>20363</v>
      </c>
      <c r="G1414" s="14" t="n">
        <f aca="false">COUNTIFS(カード一覧!$G$2:$G$3170,"*医学各論 "&amp;D1414&amp;"（*",カード一覧!$N$2:$N$3170,"&lt;&gt;retired")</f>
        <v>1</v>
      </c>
      <c r="H1414" s="14" t="str">
        <f aca="false">IF(G1414&gt;0,"あり","なし")</f>
        <v>あり</v>
      </c>
    </row>
    <row r="1415" customFormat="false" ht="15" hidden="false" customHeight="false" outlineLevel="0" collapsed="false">
      <c r="A1415" s="13" t="s">
        <v>40</v>
      </c>
      <c r="B1415" s="16" t="s">
        <v>41</v>
      </c>
      <c r="C1415" s="16" t="s">
        <v>22393</v>
      </c>
      <c r="D1415" s="13" t="s">
        <v>22409</v>
      </c>
      <c r="E1415" s="16" t="s">
        <v>17709</v>
      </c>
      <c r="F1415" s="13" t="s">
        <v>20363</v>
      </c>
      <c r="G1415" s="14" t="n">
        <f aca="false">COUNTIFS(カード一覧!$G$2:$G$3170,"*医学各論 "&amp;D1415&amp;"（*",カード一覧!$N$2:$N$3170,"&lt;&gt;retired")</f>
        <v>1</v>
      </c>
      <c r="H1415" s="14" t="str">
        <f aca="false">IF(G1415&gt;0,"あり","なし")</f>
        <v>あり</v>
      </c>
    </row>
    <row r="1416" customFormat="false" ht="15" hidden="false" customHeight="false" outlineLevel="0" collapsed="false">
      <c r="A1416" s="13" t="s">
        <v>40</v>
      </c>
      <c r="B1416" s="16" t="s">
        <v>41</v>
      </c>
      <c r="C1416" s="16" t="s">
        <v>22393</v>
      </c>
      <c r="D1416" s="13" t="s">
        <v>22410</v>
      </c>
      <c r="E1416" s="16" t="s">
        <v>17717</v>
      </c>
      <c r="F1416" s="13" t="s">
        <v>20363</v>
      </c>
      <c r="G1416" s="14" t="n">
        <f aca="false">COUNTIFS(カード一覧!$G$2:$G$3170,"*医学各論 "&amp;D1416&amp;"（*",カード一覧!$N$2:$N$3170,"&lt;&gt;retired")</f>
        <v>1</v>
      </c>
      <c r="H1416" s="14" t="str">
        <f aca="false">IF(G1416&gt;0,"あり","なし")</f>
        <v>あり</v>
      </c>
    </row>
    <row r="1417" customFormat="false" ht="15" hidden="false" customHeight="false" outlineLevel="0" collapsed="false">
      <c r="A1417" s="13" t="s">
        <v>40</v>
      </c>
      <c r="B1417" s="16" t="s">
        <v>41</v>
      </c>
      <c r="C1417" s="16" t="s">
        <v>22393</v>
      </c>
      <c r="D1417" s="13" t="s">
        <v>22411</v>
      </c>
      <c r="E1417" s="16" t="s">
        <v>17724</v>
      </c>
      <c r="F1417" s="13" t="s">
        <v>20363</v>
      </c>
      <c r="G1417" s="14" t="n">
        <f aca="false">COUNTIFS(カード一覧!$G$2:$G$3170,"*医学各論 "&amp;D1417&amp;"（*",カード一覧!$N$2:$N$3170,"&lt;&gt;retired")</f>
        <v>1</v>
      </c>
      <c r="H1417" s="14" t="str">
        <f aca="false">IF(G1417&gt;0,"あり","なし")</f>
        <v>あり</v>
      </c>
    </row>
    <row r="1418" customFormat="false" ht="15" hidden="false" customHeight="false" outlineLevel="0" collapsed="false">
      <c r="A1418" s="13" t="s">
        <v>40</v>
      </c>
      <c r="B1418" s="16" t="s">
        <v>41</v>
      </c>
      <c r="C1418" s="16" t="s">
        <v>22393</v>
      </c>
      <c r="D1418" s="13" t="s">
        <v>22412</v>
      </c>
      <c r="E1418" s="16" t="s">
        <v>13531</v>
      </c>
      <c r="F1418" s="13" t="s">
        <v>20363</v>
      </c>
      <c r="G1418" s="14" t="n">
        <f aca="false">COUNTIFS(カード一覧!$G$2:$G$3170,"*医学各論 "&amp;D1418&amp;"（*",カード一覧!$N$2:$N$3170,"&lt;&gt;retired")</f>
        <v>1</v>
      </c>
      <c r="H1418" s="14" t="str">
        <f aca="false">IF(G1418&gt;0,"あり","なし")</f>
        <v>あり</v>
      </c>
    </row>
    <row r="1419" customFormat="false" ht="29.85" hidden="false" customHeight="false" outlineLevel="0" collapsed="false">
      <c r="A1419" s="13" t="s">
        <v>42</v>
      </c>
      <c r="B1419" s="16" t="s">
        <v>43</v>
      </c>
      <c r="C1419" s="16" t="s">
        <v>22413</v>
      </c>
      <c r="D1419" s="13" t="s">
        <v>22414</v>
      </c>
      <c r="E1419" s="16" t="s">
        <v>22415</v>
      </c>
      <c r="F1419" s="13" t="s">
        <v>20334</v>
      </c>
      <c r="G1419" s="14" t="n">
        <f aca="false">COUNTIFS(カード一覧!$G$2:$G$3170,"*医学各論 "&amp;D1419&amp;"（*",カード一覧!$N$2:$N$3170,"&lt;&gt;retired")</f>
        <v>2</v>
      </c>
      <c r="H1419" s="14" t="str">
        <f aca="false">IF(G1419&gt;0,"あり","なし")</f>
        <v>あり</v>
      </c>
    </row>
    <row r="1420" customFormat="false" ht="29.85" hidden="false" customHeight="false" outlineLevel="0" collapsed="false">
      <c r="A1420" s="13" t="s">
        <v>42</v>
      </c>
      <c r="B1420" s="16" t="s">
        <v>43</v>
      </c>
      <c r="C1420" s="16" t="s">
        <v>22413</v>
      </c>
      <c r="D1420" s="13" t="s">
        <v>22416</v>
      </c>
      <c r="E1420" s="16" t="s">
        <v>22417</v>
      </c>
      <c r="F1420" s="13" t="s">
        <v>20334</v>
      </c>
      <c r="G1420" s="14" t="n">
        <f aca="false">COUNTIFS(カード一覧!$G$2:$G$3170,"*医学各論 "&amp;D1420&amp;"（*",カード一覧!$N$2:$N$3170,"&lt;&gt;retired")</f>
        <v>1</v>
      </c>
      <c r="H1420" s="14" t="str">
        <f aca="false">IF(G1420&gt;0,"あり","なし")</f>
        <v>あり</v>
      </c>
    </row>
    <row r="1421" customFormat="false" ht="29.85" hidden="false" customHeight="false" outlineLevel="0" collapsed="false">
      <c r="A1421" s="13" t="s">
        <v>42</v>
      </c>
      <c r="B1421" s="16" t="s">
        <v>43</v>
      </c>
      <c r="C1421" s="16" t="s">
        <v>22413</v>
      </c>
      <c r="D1421" s="13" t="s">
        <v>22418</v>
      </c>
      <c r="E1421" s="16" t="s">
        <v>22419</v>
      </c>
      <c r="F1421" s="13" t="s">
        <v>20340</v>
      </c>
      <c r="G1421" s="14" t="n">
        <f aca="false">COUNTIFS(カード一覧!$G$2:$G$3170,"*医学各論 "&amp;D1421&amp;"（*",カード一覧!$N$2:$N$3170,"&lt;&gt;retired")</f>
        <v>0</v>
      </c>
      <c r="H1421" s="14" t="str">
        <f aca="false">IF(G1421&gt;0,"あり","なし")</f>
        <v>なし</v>
      </c>
    </row>
    <row r="1422" customFormat="false" ht="29.85" hidden="false" customHeight="false" outlineLevel="0" collapsed="false">
      <c r="A1422" s="13" t="s">
        <v>42</v>
      </c>
      <c r="B1422" s="16" t="s">
        <v>43</v>
      </c>
      <c r="C1422" s="16" t="s">
        <v>22413</v>
      </c>
      <c r="D1422" s="13" t="s">
        <v>22420</v>
      </c>
      <c r="E1422" s="16" t="s">
        <v>22421</v>
      </c>
      <c r="F1422" s="13" t="s">
        <v>20340</v>
      </c>
      <c r="G1422" s="14" t="n">
        <f aca="false">COUNTIFS(カード一覧!$G$2:$G$3170,"*医学各論 "&amp;D1422&amp;"（*",カード一覧!$N$2:$N$3170,"&lt;&gt;retired")</f>
        <v>0</v>
      </c>
      <c r="H1422" s="14" t="str">
        <f aca="false">IF(G1422&gt;0,"あり","なし")</f>
        <v>なし</v>
      </c>
    </row>
    <row r="1423" customFormat="false" ht="29.85" hidden="false" customHeight="false" outlineLevel="0" collapsed="false">
      <c r="A1423" s="13" t="s">
        <v>42</v>
      </c>
      <c r="B1423" s="16" t="s">
        <v>43</v>
      </c>
      <c r="C1423" s="16" t="s">
        <v>22413</v>
      </c>
      <c r="D1423" s="13" t="s">
        <v>22422</v>
      </c>
      <c r="E1423" s="16" t="s">
        <v>22423</v>
      </c>
      <c r="F1423" s="13" t="s">
        <v>20340</v>
      </c>
      <c r="G1423" s="14" t="n">
        <f aca="false">COUNTIFS(カード一覧!$G$2:$G$3170,"*医学各論 "&amp;D1423&amp;"（*",カード一覧!$N$2:$N$3170,"&lt;&gt;retired")</f>
        <v>0</v>
      </c>
      <c r="H1423" s="14" t="str">
        <f aca="false">IF(G1423&gt;0,"あり","なし")</f>
        <v>なし</v>
      </c>
    </row>
    <row r="1424" customFormat="false" ht="29.85" hidden="false" customHeight="false" outlineLevel="0" collapsed="false">
      <c r="A1424" s="13" t="s">
        <v>42</v>
      </c>
      <c r="B1424" s="16" t="s">
        <v>43</v>
      </c>
      <c r="C1424" s="16" t="s">
        <v>22413</v>
      </c>
      <c r="D1424" s="13" t="s">
        <v>22424</v>
      </c>
      <c r="E1424" s="16" t="s">
        <v>22425</v>
      </c>
      <c r="F1424" s="13" t="s">
        <v>20363</v>
      </c>
      <c r="G1424" s="14" t="n">
        <f aca="false">COUNTIFS(カード一覧!$G$2:$G$3170,"*医学各論 "&amp;D1424&amp;"（*",カード一覧!$N$2:$N$3170,"&lt;&gt;retired")</f>
        <v>0</v>
      </c>
      <c r="H1424" s="14" t="str">
        <f aca="false">IF(G1424&gt;0,"あり","なし")</f>
        <v>なし</v>
      </c>
    </row>
    <row r="1425" customFormat="false" ht="29.85" hidden="false" customHeight="false" outlineLevel="0" collapsed="false">
      <c r="A1425" s="13" t="s">
        <v>42</v>
      </c>
      <c r="B1425" s="16" t="s">
        <v>43</v>
      </c>
      <c r="C1425" s="16" t="s">
        <v>22413</v>
      </c>
      <c r="D1425" s="13" t="s">
        <v>22426</v>
      </c>
      <c r="E1425" s="16" t="s">
        <v>22427</v>
      </c>
      <c r="F1425" s="13" t="s">
        <v>20340</v>
      </c>
      <c r="G1425" s="14" t="n">
        <f aca="false">COUNTIFS(カード一覧!$G$2:$G$3170,"*医学各論 "&amp;D1425&amp;"（*",カード一覧!$N$2:$N$3170,"&lt;&gt;retired")</f>
        <v>0</v>
      </c>
      <c r="H1425" s="14" t="str">
        <f aca="false">IF(G1425&gt;0,"あり","なし")</f>
        <v>なし</v>
      </c>
    </row>
    <row r="1426" customFormat="false" ht="29.85" hidden="false" customHeight="false" outlineLevel="0" collapsed="false">
      <c r="A1426" s="13" t="s">
        <v>42</v>
      </c>
      <c r="B1426" s="16" t="s">
        <v>43</v>
      </c>
      <c r="C1426" s="16" t="s">
        <v>22428</v>
      </c>
      <c r="D1426" s="13" t="s">
        <v>22429</v>
      </c>
      <c r="E1426" s="16" t="s">
        <v>22430</v>
      </c>
      <c r="F1426" s="13" t="s">
        <v>20334</v>
      </c>
      <c r="G1426" s="14" t="n">
        <f aca="false">COUNTIFS(カード一覧!$G$2:$G$3170,"*医学各論 "&amp;D1426&amp;"（*",カード一覧!$N$2:$N$3170,"&lt;&gt;retired")</f>
        <v>0</v>
      </c>
      <c r="H1426" s="14" t="str">
        <f aca="false">IF(G1426&gt;0,"あり","なし")</f>
        <v>なし</v>
      </c>
    </row>
    <row r="1427" customFormat="false" ht="29.85" hidden="false" customHeight="false" outlineLevel="0" collapsed="false">
      <c r="A1427" s="13" t="s">
        <v>42</v>
      </c>
      <c r="B1427" s="16" t="s">
        <v>43</v>
      </c>
      <c r="C1427" s="16" t="s">
        <v>22428</v>
      </c>
      <c r="D1427" s="13" t="s">
        <v>22431</v>
      </c>
      <c r="E1427" s="16" t="s">
        <v>20508</v>
      </c>
      <c r="F1427" s="13" t="s">
        <v>20334</v>
      </c>
      <c r="G1427" s="14" t="n">
        <f aca="false">COUNTIFS(カード一覧!$G$2:$G$3170,"*医学各論 "&amp;D1427&amp;"（*",カード一覧!$N$2:$N$3170,"&lt;&gt;retired")</f>
        <v>0</v>
      </c>
      <c r="H1427" s="14" t="str">
        <f aca="false">IF(G1427&gt;0,"あり","なし")</f>
        <v>なし</v>
      </c>
    </row>
    <row r="1428" customFormat="false" ht="29.85" hidden="false" customHeight="false" outlineLevel="0" collapsed="false">
      <c r="A1428" s="13" t="s">
        <v>42</v>
      </c>
      <c r="B1428" s="16" t="s">
        <v>43</v>
      </c>
      <c r="C1428" s="16" t="s">
        <v>22428</v>
      </c>
      <c r="D1428" s="13" t="s">
        <v>22432</v>
      </c>
      <c r="E1428" s="16" t="s">
        <v>22433</v>
      </c>
      <c r="F1428" s="13" t="s">
        <v>20334</v>
      </c>
      <c r="G1428" s="14" t="n">
        <f aca="false">COUNTIFS(カード一覧!$G$2:$G$3170,"*医学各論 "&amp;D1428&amp;"（*",カード一覧!$N$2:$N$3170,"&lt;&gt;retired")</f>
        <v>0</v>
      </c>
      <c r="H1428" s="14" t="str">
        <f aca="false">IF(G1428&gt;0,"あり","なし")</f>
        <v>なし</v>
      </c>
    </row>
    <row r="1429" customFormat="false" ht="29.85" hidden="false" customHeight="false" outlineLevel="0" collapsed="false">
      <c r="A1429" s="13" t="s">
        <v>42</v>
      </c>
      <c r="B1429" s="16" t="s">
        <v>43</v>
      </c>
      <c r="C1429" s="16" t="s">
        <v>22428</v>
      </c>
      <c r="D1429" s="13" t="s">
        <v>22434</v>
      </c>
      <c r="E1429" s="16" t="s">
        <v>22435</v>
      </c>
      <c r="F1429" s="13" t="s">
        <v>20334</v>
      </c>
      <c r="G1429" s="14" t="n">
        <f aca="false">COUNTIFS(カード一覧!$G$2:$G$3170,"*医学各論 "&amp;D1429&amp;"（*",カード一覧!$N$2:$N$3170,"&lt;&gt;retired")</f>
        <v>0</v>
      </c>
      <c r="H1429" s="14" t="str">
        <f aca="false">IF(G1429&gt;0,"あり","なし")</f>
        <v>なし</v>
      </c>
    </row>
    <row r="1430" customFormat="false" ht="29.85" hidden="false" customHeight="false" outlineLevel="0" collapsed="false">
      <c r="A1430" s="13" t="s">
        <v>42</v>
      </c>
      <c r="B1430" s="16" t="s">
        <v>43</v>
      </c>
      <c r="C1430" s="16" t="s">
        <v>22428</v>
      </c>
      <c r="D1430" s="13" t="s">
        <v>22436</v>
      </c>
      <c r="E1430" s="16" t="s">
        <v>22437</v>
      </c>
      <c r="F1430" s="13" t="s">
        <v>20340</v>
      </c>
      <c r="G1430" s="14" t="n">
        <f aca="false">COUNTIFS(カード一覧!$G$2:$G$3170,"*医学各論 "&amp;D1430&amp;"（*",カード一覧!$N$2:$N$3170,"&lt;&gt;retired")</f>
        <v>0</v>
      </c>
      <c r="H1430" s="14" t="str">
        <f aca="false">IF(G1430&gt;0,"あり","なし")</f>
        <v>なし</v>
      </c>
    </row>
    <row r="1431" customFormat="false" ht="29.85" hidden="false" customHeight="false" outlineLevel="0" collapsed="false">
      <c r="A1431" s="13" t="s">
        <v>42</v>
      </c>
      <c r="B1431" s="16" t="s">
        <v>43</v>
      </c>
      <c r="C1431" s="16" t="s">
        <v>22428</v>
      </c>
      <c r="D1431" s="13" t="s">
        <v>22438</v>
      </c>
      <c r="E1431" s="16" t="s">
        <v>22439</v>
      </c>
      <c r="F1431" s="13" t="s">
        <v>20334</v>
      </c>
      <c r="G1431" s="14" t="n">
        <f aca="false">COUNTIFS(カード一覧!$G$2:$G$3170,"*医学各論 "&amp;D1431&amp;"（*",カード一覧!$N$2:$N$3170,"&lt;&gt;retired")</f>
        <v>0</v>
      </c>
      <c r="H1431" s="14" t="str">
        <f aca="false">IF(G1431&gt;0,"あり","なし")</f>
        <v>なし</v>
      </c>
    </row>
    <row r="1432" customFormat="false" ht="29.85" hidden="false" customHeight="false" outlineLevel="0" collapsed="false">
      <c r="A1432" s="13" t="s">
        <v>42</v>
      </c>
      <c r="B1432" s="16" t="s">
        <v>43</v>
      </c>
      <c r="C1432" s="16" t="s">
        <v>22428</v>
      </c>
      <c r="D1432" s="13" t="s">
        <v>22440</v>
      </c>
      <c r="E1432" s="16" t="s">
        <v>22441</v>
      </c>
      <c r="F1432" s="13" t="s">
        <v>20334</v>
      </c>
      <c r="G1432" s="14" t="n">
        <f aca="false">COUNTIFS(カード一覧!$G$2:$G$3170,"*医学各論 "&amp;D1432&amp;"（*",カード一覧!$N$2:$N$3170,"&lt;&gt;retired")</f>
        <v>0</v>
      </c>
      <c r="H1432" s="14" t="str">
        <f aca="false">IF(G1432&gt;0,"あり","なし")</f>
        <v>なし</v>
      </c>
    </row>
    <row r="1433" customFormat="false" ht="29.85" hidden="false" customHeight="false" outlineLevel="0" collapsed="false">
      <c r="A1433" s="13" t="s">
        <v>42</v>
      </c>
      <c r="B1433" s="16" t="s">
        <v>43</v>
      </c>
      <c r="C1433" s="16" t="s">
        <v>22428</v>
      </c>
      <c r="D1433" s="13" t="s">
        <v>22442</v>
      </c>
      <c r="E1433" s="16" t="s">
        <v>22443</v>
      </c>
      <c r="F1433" s="13" t="s">
        <v>20334</v>
      </c>
      <c r="G1433" s="14" t="n">
        <f aca="false">COUNTIFS(カード一覧!$G$2:$G$3170,"*医学各論 "&amp;D1433&amp;"（*",カード一覧!$N$2:$N$3170,"&lt;&gt;retired")</f>
        <v>0</v>
      </c>
      <c r="H1433" s="14" t="str">
        <f aca="false">IF(G1433&gt;0,"あり","なし")</f>
        <v>なし</v>
      </c>
    </row>
    <row r="1434" customFormat="false" ht="29.85" hidden="false" customHeight="false" outlineLevel="0" collapsed="false">
      <c r="A1434" s="13" t="s">
        <v>42</v>
      </c>
      <c r="B1434" s="16" t="s">
        <v>43</v>
      </c>
      <c r="C1434" s="16" t="s">
        <v>22428</v>
      </c>
      <c r="D1434" s="13" t="s">
        <v>22444</v>
      </c>
      <c r="E1434" s="16" t="s">
        <v>22445</v>
      </c>
      <c r="F1434" s="13" t="s">
        <v>20334</v>
      </c>
      <c r="G1434" s="14" t="n">
        <f aca="false">COUNTIFS(カード一覧!$G$2:$G$3170,"*医学各論 "&amp;D1434&amp;"（*",カード一覧!$N$2:$N$3170,"&lt;&gt;retired")</f>
        <v>0</v>
      </c>
      <c r="H1434" s="14" t="str">
        <f aca="false">IF(G1434&gt;0,"あり","なし")</f>
        <v>なし</v>
      </c>
    </row>
    <row r="1435" customFormat="false" ht="29.85" hidden="false" customHeight="false" outlineLevel="0" collapsed="false">
      <c r="A1435" s="13" t="s">
        <v>42</v>
      </c>
      <c r="B1435" s="16" t="s">
        <v>43</v>
      </c>
      <c r="C1435" s="16" t="s">
        <v>22428</v>
      </c>
      <c r="D1435" s="13" t="s">
        <v>22446</v>
      </c>
      <c r="E1435" s="16" t="s">
        <v>22447</v>
      </c>
      <c r="F1435" s="13" t="s">
        <v>20340</v>
      </c>
      <c r="G1435" s="14" t="n">
        <f aca="false">COUNTIFS(カード一覧!$G$2:$G$3170,"*医学各論 "&amp;D1435&amp;"（*",カード一覧!$N$2:$N$3170,"&lt;&gt;retired")</f>
        <v>0</v>
      </c>
      <c r="H1435" s="14" t="str">
        <f aca="false">IF(G1435&gt;0,"あり","なし")</f>
        <v>なし</v>
      </c>
    </row>
    <row r="1436" customFormat="false" ht="29.85" hidden="false" customHeight="false" outlineLevel="0" collapsed="false">
      <c r="A1436" s="13" t="s">
        <v>42</v>
      </c>
      <c r="B1436" s="16" t="s">
        <v>43</v>
      </c>
      <c r="C1436" s="16" t="s">
        <v>22428</v>
      </c>
      <c r="D1436" s="13" t="s">
        <v>22448</v>
      </c>
      <c r="E1436" s="16" t="s">
        <v>22449</v>
      </c>
      <c r="F1436" s="13" t="s">
        <v>20340</v>
      </c>
      <c r="G1436" s="14" t="n">
        <f aca="false">COUNTIFS(カード一覧!$G$2:$G$3170,"*医学各論 "&amp;D1436&amp;"（*",カード一覧!$N$2:$N$3170,"&lt;&gt;retired")</f>
        <v>0</v>
      </c>
      <c r="H1436" s="14" t="str">
        <f aca="false">IF(G1436&gt;0,"あり","なし")</f>
        <v>なし</v>
      </c>
    </row>
    <row r="1437" customFormat="false" ht="29.85" hidden="false" customHeight="false" outlineLevel="0" collapsed="false">
      <c r="A1437" s="13" t="s">
        <v>42</v>
      </c>
      <c r="B1437" s="16" t="s">
        <v>43</v>
      </c>
      <c r="C1437" s="16" t="s">
        <v>22428</v>
      </c>
      <c r="D1437" s="13" t="s">
        <v>22450</v>
      </c>
      <c r="E1437" s="16" t="s">
        <v>22451</v>
      </c>
      <c r="F1437" s="13" t="s">
        <v>20340</v>
      </c>
      <c r="G1437" s="14" t="n">
        <f aca="false">COUNTIFS(カード一覧!$G$2:$G$3170,"*医学各論 "&amp;D1437&amp;"（*",カード一覧!$N$2:$N$3170,"&lt;&gt;retired")</f>
        <v>0</v>
      </c>
      <c r="H1437" s="14" t="str">
        <f aca="false">IF(G1437&gt;0,"あり","なし")</f>
        <v>なし</v>
      </c>
    </row>
    <row r="1438" customFormat="false" ht="29.85" hidden="false" customHeight="false" outlineLevel="0" collapsed="false">
      <c r="A1438" s="13" t="s">
        <v>42</v>
      </c>
      <c r="B1438" s="16" t="s">
        <v>43</v>
      </c>
      <c r="C1438" s="16" t="s">
        <v>22452</v>
      </c>
      <c r="D1438" s="13" t="s">
        <v>22453</v>
      </c>
      <c r="E1438" s="16" t="s">
        <v>22454</v>
      </c>
      <c r="F1438" s="13" t="s">
        <v>20334</v>
      </c>
      <c r="G1438" s="14" t="n">
        <f aca="false">COUNTIFS(カード一覧!$G$2:$G$3170,"*医学各論 "&amp;D1438&amp;"（*",カード一覧!$N$2:$N$3170,"&lt;&gt;retired")</f>
        <v>0</v>
      </c>
      <c r="H1438" s="14" t="str">
        <f aca="false">IF(G1438&gt;0,"あり","なし")</f>
        <v>なし</v>
      </c>
    </row>
    <row r="1439" customFormat="false" ht="29.85" hidden="false" customHeight="false" outlineLevel="0" collapsed="false">
      <c r="A1439" s="13" t="s">
        <v>42</v>
      </c>
      <c r="B1439" s="16" t="s">
        <v>43</v>
      </c>
      <c r="C1439" s="16" t="s">
        <v>22452</v>
      </c>
      <c r="D1439" s="13" t="s">
        <v>22455</v>
      </c>
      <c r="E1439" s="16" t="s">
        <v>22456</v>
      </c>
      <c r="F1439" s="13" t="s">
        <v>20334</v>
      </c>
      <c r="G1439" s="14" t="n">
        <f aca="false">COUNTIFS(カード一覧!$G$2:$G$3170,"*医学各論 "&amp;D1439&amp;"（*",カード一覧!$N$2:$N$3170,"&lt;&gt;retired")</f>
        <v>0</v>
      </c>
      <c r="H1439" s="14" t="str">
        <f aca="false">IF(G1439&gt;0,"あり","なし")</f>
        <v>なし</v>
      </c>
    </row>
    <row r="1440" customFormat="false" ht="29.85" hidden="false" customHeight="false" outlineLevel="0" collapsed="false">
      <c r="A1440" s="13" t="s">
        <v>42</v>
      </c>
      <c r="B1440" s="16" t="s">
        <v>43</v>
      </c>
      <c r="C1440" s="16" t="s">
        <v>22452</v>
      </c>
      <c r="D1440" s="13" t="s">
        <v>22457</v>
      </c>
      <c r="E1440" s="16" t="s">
        <v>22458</v>
      </c>
      <c r="F1440" s="13" t="s">
        <v>20334</v>
      </c>
      <c r="G1440" s="14" t="n">
        <f aca="false">COUNTIFS(カード一覧!$G$2:$G$3170,"*医学各論 "&amp;D1440&amp;"（*",カード一覧!$N$2:$N$3170,"&lt;&gt;retired")</f>
        <v>0</v>
      </c>
      <c r="H1440" s="14" t="str">
        <f aca="false">IF(G1440&gt;0,"あり","なし")</f>
        <v>なし</v>
      </c>
    </row>
    <row r="1441" customFormat="false" ht="29.85" hidden="false" customHeight="false" outlineLevel="0" collapsed="false">
      <c r="A1441" s="13" t="s">
        <v>42</v>
      </c>
      <c r="B1441" s="16" t="s">
        <v>43</v>
      </c>
      <c r="C1441" s="16" t="s">
        <v>22452</v>
      </c>
      <c r="D1441" s="13" t="s">
        <v>22459</v>
      </c>
      <c r="E1441" s="16" t="s">
        <v>22460</v>
      </c>
      <c r="F1441" s="13" t="s">
        <v>20334</v>
      </c>
      <c r="G1441" s="14" t="n">
        <f aca="false">COUNTIFS(カード一覧!$G$2:$G$3170,"*医学各論 "&amp;D1441&amp;"（*",カード一覧!$N$2:$N$3170,"&lt;&gt;retired")</f>
        <v>0</v>
      </c>
      <c r="H1441" s="14" t="str">
        <f aca="false">IF(G1441&gt;0,"あり","なし")</f>
        <v>なし</v>
      </c>
    </row>
    <row r="1442" customFormat="false" ht="29.85" hidden="false" customHeight="false" outlineLevel="0" collapsed="false">
      <c r="A1442" s="13" t="s">
        <v>42</v>
      </c>
      <c r="B1442" s="16" t="s">
        <v>43</v>
      </c>
      <c r="C1442" s="16" t="s">
        <v>22461</v>
      </c>
      <c r="D1442" s="13" t="s">
        <v>22462</v>
      </c>
      <c r="E1442" s="16" t="s">
        <v>22463</v>
      </c>
      <c r="F1442" s="13" t="s">
        <v>20340</v>
      </c>
      <c r="G1442" s="14" t="n">
        <f aca="false">COUNTIFS(カード一覧!$G$2:$G$3170,"*医学各論 "&amp;D1442&amp;"（*",カード一覧!$N$2:$N$3170,"&lt;&gt;retired")</f>
        <v>0</v>
      </c>
      <c r="H1442" s="14" t="str">
        <f aca="false">IF(G1442&gt;0,"あり","なし")</f>
        <v>なし</v>
      </c>
    </row>
    <row r="1443" customFormat="false" ht="29.85" hidden="false" customHeight="false" outlineLevel="0" collapsed="false">
      <c r="A1443" s="13" t="s">
        <v>42</v>
      </c>
      <c r="B1443" s="16" t="s">
        <v>43</v>
      </c>
      <c r="C1443" s="16" t="s">
        <v>22461</v>
      </c>
      <c r="D1443" s="13" t="s">
        <v>22464</v>
      </c>
      <c r="E1443" s="16" t="s">
        <v>22465</v>
      </c>
      <c r="F1443" s="13" t="s">
        <v>20340</v>
      </c>
      <c r="G1443" s="14" t="n">
        <f aca="false">COUNTIFS(カード一覧!$G$2:$G$3170,"*医学各論 "&amp;D1443&amp;"（*",カード一覧!$N$2:$N$3170,"&lt;&gt;retired")</f>
        <v>0</v>
      </c>
      <c r="H1443" s="14" t="str">
        <f aca="false">IF(G1443&gt;0,"あり","なし")</f>
        <v>なし</v>
      </c>
    </row>
    <row r="1444" customFormat="false" ht="29.85" hidden="false" customHeight="false" outlineLevel="0" collapsed="false">
      <c r="A1444" s="13" t="s">
        <v>42</v>
      </c>
      <c r="B1444" s="16" t="s">
        <v>43</v>
      </c>
      <c r="C1444" s="16" t="s">
        <v>22461</v>
      </c>
      <c r="D1444" s="13" t="s">
        <v>22466</v>
      </c>
      <c r="E1444" s="16" t="s">
        <v>22467</v>
      </c>
      <c r="F1444" s="13" t="s">
        <v>20340</v>
      </c>
      <c r="G1444" s="14" t="n">
        <f aca="false">COUNTIFS(カード一覧!$G$2:$G$3170,"*医学各論 "&amp;D1444&amp;"（*",カード一覧!$N$2:$N$3170,"&lt;&gt;retired")</f>
        <v>0</v>
      </c>
      <c r="H1444" s="14" t="str">
        <f aca="false">IF(G1444&gt;0,"あり","なし")</f>
        <v>なし</v>
      </c>
    </row>
    <row r="1445" customFormat="false" ht="29.85" hidden="false" customHeight="false" outlineLevel="0" collapsed="false">
      <c r="A1445" s="13" t="s">
        <v>42</v>
      </c>
      <c r="B1445" s="16" t="s">
        <v>43</v>
      </c>
      <c r="C1445" s="16" t="s">
        <v>22461</v>
      </c>
      <c r="D1445" s="13" t="s">
        <v>22468</v>
      </c>
      <c r="E1445" s="16" t="s">
        <v>22469</v>
      </c>
      <c r="F1445" s="13" t="s">
        <v>20340</v>
      </c>
      <c r="G1445" s="14" t="n">
        <f aca="false">COUNTIFS(カード一覧!$G$2:$G$3170,"*医学各論 "&amp;D1445&amp;"（*",カード一覧!$N$2:$N$3170,"&lt;&gt;retired")</f>
        <v>0</v>
      </c>
      <c r="H1445" s="14" t="str">
        <f aca="false">IF(G1445&gt;0,"あり","なし")</f>
        <v>なし</v>
      </c>
    </row>
    <row r="1446" customFormat="false" ht="29.85" hidden="false" customHeight="false" outlineLevel="0" collapsed="false">
      <c r="A1446" s="13" t="s">
        <v>42</v>
      </c>
      <c r="B1446" s="16" t="s">
        <v>43</v>
      </c>
      <c r="C1446" s="16" t="s">
        <v>22461</v>
      </c>
      <c r="D1446" s="13" t="s">
        <v>22470</v>
      </c>
      <c r="E1446" s="16" t="s">
        <v>22471</v>
      </c>
      <c r="F1446" s="13" t="s">
        <v>20340</v>
      </c>
      <c r="G1446" s="14" t="n">
        <f aca="false">COUNTIFS(カード一覧!$G$2:$G$3170,"*医学各論 "&amp;D1446&amp;"（*",カード一覧!$N$2:$N$3170,"&lt;&gt;retired")</f>
        <v>0</v>
      </c>
      <c r="H1446" s="14" t="str">
        <f aca="false">IF(G1446&gt;0,"あり","なし")</f>
        <v>なし</v>
      </c>
    </row>
    <row r="1447" customFormat="false" ht="29.85" hidden="false" customHeight="false" outlineLevel="0" collapsed="false">
      <c r="A1447" s="13" t="s">
        <v>42</v>
      </c>
      <c r="B1447" s="16" t="s">
        <v>43</v>
      </c>
      <c r="C1447" s="16" t="s">
        <v>22461</v>
      </c>
      <c r="D1447" s="13" t="s">
        <v>22472</v>
      </c>
      <c r="E1447" s="16" t="s">
        <v>22473</v>
      </c>
      <c r="F1447" s="13" t="s">
        <v>20334</v>
      </c>
      <c r="G1447" s="14" t="n">
        <f aca="false">COUNTIFS(カード一覧!$G$2:$G$3170,"*医学各論 "&amp;D1447&amp;"（*",カード一覧!$N$2:$N$3170,"&lt;&gt;retired")</f>
        <v>0</v>
      </c>
      <c r="H1447" s="14" t="str">
        <f aca="false">IF(G1447&gt;0,"あり","なし")</f>
        <v>なし</v>
      </c>
    </row>
    <row r="1448" customFormat="false" ht="29.85" hidden="false" customHeight="false" outlineLevel="0" collapsed="false">
      <c r="A1448" s="13" t="s">
        <v>42</v>
      </c>
      <c r="B1448" s="16" t="s">
        <v>43</v>
      </c>
      <c r="C1448" s="16" t="s">
        <v>22461</v>
      </c>
      <c r="D1448" s="13" t="s">
        <v>22474</v>
      </c>
      <c r="E1448" s="16" t="s">
        <v>22475</v>
      </c>
      <c r="F1448" s="13" t="s">
        <v>20334</v>
      </c>
      <c r="G1448" s="14" t="n">
        <f aca="false">COUNTIFS(カード一覧!$G$2:$G$3170,"*医学各論 "&amp;D1448&amp;"（*",カード一覧!$N$2:$N$3170,"&lt;&gt;retired")</f>
        <v>0</v>
      </c>
      <c r="H1448" s="14" t="str">
        <f aca="false">IF(G1448&gt;0,"あり","なし")</f>
        <v>なし</v>
      </c>
    </row>
    <row r="1449" customFormat="false" ht="29.85" hidden="false" customHeight="false" outlineLevel="0" collapsed="false">
      <c r="A1449" s="13" t="s">
        <v>42</v>
      </c>
      <c r="B1449" s="16" t="s">
        <v>43</v>
      </c>
      <c r="C1449" s="16" t="s">
        <v>22461</v>
      </c>
      <c r="D1449" s="13" t="s">
        <v>22476</v>
      </c>
      <c r="E1449" s="15" t="s">
        <v>22477</v>
      </c>
      <c r="F1449" s="13" t="s">
        <v>20334</v>
      </c>
      <c r="G1449" s="14" t="n">
        <f aca="false">COUNTIFS(カード一覧!$G$2:$G$3170,"*医学各論 "&amp;D1449&amp;"（*",カード一覧!$N$2:$N$3170,"&lt;&gt;retired")</f>
        <v>0</v>
      </c>
      <c r="H1449" s="14" t="str">
        <f aca="false">IF(G1449&gt;0,"あり","なし")</f>
        <v>なし</v>
      </c>
    </row>
    <row r="1450" customFormat="false" ht="29.85" hidden="false" customHeight="false" outlineLevel="0" collapsed="false">
      <c r="A1450" s="13" t="s">
        <v>42</v>
      </c>
      <c r="B1450" s="16" t="s">
        <v>43</v>
      </c>
      <c r="C1450" s="16" t="s">
        <v>22461</v>
      </c>
      <c r="D1450" s="13" t="s">
        <v>22478</v>
      </c>
      <c r="E1450" s="16" t="s">
        <v>22479</v>
      </c>
      <c r="F1450" s="13" t="s">
        <v>20334</v>
      </c>
      <c r="G1450" s="14" t="n">
        <f aca="false">COUNTIFS(カード一覧!$G$2:$G$3170,"*医学各論 "&amp;D1450&amp;"（*",カード一覧!$N$2:$N$3170,"&lt;&gt;retired")</f>
        <v>0</v>
      </c>
      <c r="H1450" s="14" t="str">
        <f aca="false">IF(G1450&gt;0,"あり","なし")</f>
        <v>なし</v>
      </c>
    </row>
    <row r="1451" customFormat="false" ht="29.85" hidden="false" customHeight="false" outlineLevel="0" collapsed="false">
      <c r="A1451" s="13" t="s">
        <v>42</v>
      </c>
      <c r="B1451" s="16" t="s">
        <v>43</v>
      </c>
      <c r="C1451" s="16" t="s">
        <v>22461</v>
      </c>
      <c r="D1451" s="13" t="s">
        <v>22480</v>
      </c>
      <c r="E1451" s="16" t="s">
        <v>84</v>
      </c>
      <c r="F1451" s="13" t="s">
        <v>20334</v>
      </c>
      <c r="G1451" s="14" t="n">
        <f aca="false">COUNTIFS(カード一覧!$G$2:$G$3170,"*医学各論 "&amp;D1451&amp;"（*",カード一覧!$N$2:$N$3170,"&lt;&gt;retired")</f>
        <v>0</v>
      </c>
      <c r="H1451" s="14" t="str">
        <f aca="false">IF(G1451&gt;0,"あり","なし")</f>
        <v>なし</v>
      </c>
    </row>
    <row r="1452" customFormat="false" ht="29.85" hidden="false" customHeight="false" outlineLevel="0" collapsed="false">
      <c r="A1452" s="13" t="s">
        <v>42</v>
      </c>
      <c r="B1452" s="16" t="s">
        <v>43</v>
      </c>
      <c r="C1452" s="16" t="s">
        <v>22461</v>
      </c>
      <c r="D1452" s="13" t="s">
        <v>22481</v>
      </c>
      <c r="E1452" s="16" t="s">
        <v>22482</v>
      </c>
      <c r="F1452" s="13" t="s">
        <v>20334</v>
      </c>
      <c r="G1452" s="14" t="n">
        <f aca="false">COUNTIFS(カード一覧!$G$2:$G$3170,"*医学各論 "&amp;D1452&amp;"（*",カード一覧!$N$2:$N$3170,"&lt;&gt;retired")</f>
        <v>0</v>
      </c>
      <c r="H1452" s="14" t="str">
        <f aca="false">IF(G1452&gt;0,"あり","なし")</f>
        <v>なし</v>
      </c>
    </row>
    <row r="1453" customFormat="false" ht="29.85" hidden="false" customHeight="false" outlineLevel="0" collapsed="false">
      <c r="A1453" s="13" t="s">
        <v>42</v>
      </c>
      <c r="B1453" s="16" t="s">
        <v>43</v>
      </c>
      <c r="C1453" s="16" t="s">
        <v>22461</v>
      </c>
      <c r="D1453" s="13" t="s">
        <v>22483</v>
      </c>
      <c r="E1453" s="16" t="s">
        <v>22484</v>
      </c>
      <c r="F1453" s="13" t="s">
        <v>20334</v>
      </c>
      <c r="G1453" s="14" t="n">
        <f aca="false">COUNTIFS(カード一覧!$G$2:$G$3170,"*医学各論 "&amp;D1453&amp;"（*",カード一覧!$N$2:$N$3170,"&lt;&gt;retired")</f>
        <v>0</v>
      </c>
      <c r="H1453" s="14" t="str">
        <f aca="false">IF(G1453&gt;0,"あり","なし")</f>
        <v>なし</v>
      </c>
    </row>
    <row r="1454" customFormat="false" ht="29.85" hidden="false" customHeight="false" outlineLevel="0" collapsed="false">
      <c r="A1454" s="13" t="s">
        <v>42</v>
      </c>
      <c r="B1454" s="16" t="s">
        <v>43</v>
      </c>
      <c r="C1454" s="16" t="s">
        <v>22461</v>
      </c>
      <c r="D1454" s="13" t="s">
        <v>22485</v>
      </c>
      <c r="E1454" s="16" t="s">
        <v>20572</v>
      </c>
      <c r="F1454" s="13" t="s">
        <v>20334</v>
      </c>
      <c r="G1454" s="14" t="n">
        <f aca="false">COUNTIFS(カード一覧!$G$2:$G$3170,"*医学各論 "&amp;D1454&amp;"（*",カード一覧!$N$2:$N$3170,"&lt;&gt;retired")</f>
        <v>0</v>
      </c>
      <c r="H1454" s="14" t="str">
        <f aca="false">IF(G1454&gt;0,"あり","なし")</f>
        <v>なし</v>
      </c>
    </row>
    <row r="1455" customFormat="false" ht="29.85" hidden="false" customHeight="false" outlineLevel="0" collapsed="false">
      <c r="A1455" s="13" t="s">
        <v>42</v>
      </c>
      <c r="B1455" s="16" t="s">
        <v>43</v>
      </c>
      <c r="C1455" s="16" t="s">
        <v>22461</v>
      </c>
      <c r="D1455" s="13" t="s">
        <v>22486</v>
      </c>
      <c r="E1455" s="16" t="s">
        <v>20515</v>
      </c>
      <c r="F1455" s="13" t="s">
        <v>20334</v>
      </c>
      <c r="G1455" s="14" t="n">
        <f aca="false">COUNTIFS(カード一覧!$G$2:$G$3170,"*医学各論 "&amp;D1455&amp;"（*",カード一覧!$N$2:$N$3170,"&lt;&gt;retired")</f>
        <v>0</v>
      </c>
      <c r="H1455" s="14" t="str">
        <f aca="false">IF(G1455&gt;0,"あり","なし")</f>
        <v>なし</v>
      </c>
    </row>
    <row r="1456" customFormat="false" ht="29.85" hidden="false" customHeight="false" outlineLevel="0" collapsed="false">
      <c r="A1456" s="13" t="s">
        <v>42</v>
      </c>
      <c r="B1456" s="16" t="s">
        <v>43</v>
      </c>
      <c r="C1456" s="16" t="s">
        <v>22461</v>
      </c>
      <c r="D1456" s="13" t="s">
        <v>22487</v>
      </c>
      <c r="E1456" s="16" t="s">
        <v>22488</v>
      </c>
      <c r="F1456" s="13" t="s">
        <v>20340</v>
      </c>
      <c r="G1456" s="14" t="n">
        <f aca="false">COUNTIFS(カード一覧!$G$2:$G$3170,"*医学各論 "&amp;D1456&amp;"（*",カード一覧!$N$2:$N$3170,"&lt;&gt;retired")</f>
        <v>0</v>
      </c>
      <c r="H1456" s="14" t="str">
        <f aca="false">IF(G1456&gt;0,"あり","なし")</f>
        <v>なし</v>
      </c>
    </row>
    <row r="1457" customFormat="false" ht="29.85" hidden="false" customHeight="false" outlineLevel="0" collapsed="false">
      <c r="A1457" s="13" t="s">
        <v>42</v>
      </c>
      <c r="B1457" s="16" t="s">
        <v>43</v>
      </c>
      <c r="C1457" s="16" t="s">
        <v>22461</v>
      </c>
      <c r="D1457" s="13" t="s">
        <v>22489</v>
      </c>
      <c r="E1457" s="16" t="s">
        <v>5221</v>
      </c>
      <c r="F1457" s="13" t="s">
        <v>20340</v>
      </c>
      <c r="G1457" s="14" t="n">
        <f aca="false">COUNTIFS(カード一覧!$G$2:$G$3170,"*医学各論 "&amp;D1457&amp;"（*",カード一覧!$N$2:$N$3170,"&lt;&gt;retired")</f>
        <v>0</v>
      </c>
      <c r="H1457" s="14" t="str">
        <f aca="false">IF(G1457&gt;0,"あり","なし")</f>
        <v>なし</v>
      </c>
    </row>
    <row r="1458" customFormat="false" ht="29.85" hidden="false" customHeight="false" outlineLevel="0" collapsed="false">
      <c r="A1458" s="13" t="s">
        <v>42</v>
      </c>
      <c r="B1458" s="16" t="s">
        <v>43</v>
      </c>
      <c r="C1458" s="16" t="s">
        <v>22461</v>
      </c>
      <c r="D1458" s="13" t="s">
        <v>22490</v>
      </c>
      <c r="E1458" s="16" t="s">
        <v>22226</v>
      </c>
      <c r="F1458" s="13" t="s">
        <v>20334</v>
      </c>
      <c r="G1458" s="14" t="n">
        <f aca="false">COUNTIFS(カード一覧!$G$2:$G$3170,"*医学各論 "&amp;D1458&amp;"（*",カード一覧!$N$2:$N$3170,"&lt;&gt;retired")</f>
        <v>0</v>
      </c>
      <c r="H1458" s="14" t="str">
        <f aca="false">IF(G1458&gt;0,"あり","なし")</f>
        <v>なし</v>
      </c>
    </row>
    <row r="1459" customFormat="false" ht="29.85" hidden="false" customHeight="false" outlineLevel="0" collapsed="false">
      <c r="A1459" s="13" t="s">
        <v>42</v>
      </c>
      <c r="B1459" s="16" t="s">
        <v>43</v>
      </c>
      <c r="C1459" s="16" t="s">
        <v>22461</v>
      </c>
      <c r="D1459" s="13" t="s">
        <v>22491</v>
      </c>
      <c r="E1459" s="16" t="s">
        <v>19098</v>
      </c>
      <c r="F1459" s="13" t="s">
        <v>20334</v>
      </c>
      <c r="G1459" s="14" t="n">
        <f aca="false">COUNTIFS(カード一覧!$G$2:$G$3170,"*医学各論 "&amp;D1459&amp;"（*",カード一覧!$N$2:$N$3170,"&lt;&gt;retired")</f>
        <v>0</v>
      </c>
      <c r="H1459" s="14" t="str">
        <f aca="false">IF(G1459&gt;0,"あり","なし")</f>
        <v>なし</v>
      </c>
    </row>
    <row r="1460" customFormat="false" ht="29.85" hidden="false" customHeight="false" outlineLevel="0" collapsed="false">
      <c r="A1460" s="13" t="s">
        <v>42</v>
      </c>
      <c r="B1460" s="16" t="s">
        <v>43</v>
      </c>
      <c r="C1460" s="16" t="s">
        <v>22461</v>
      </c>
      <c r="D1460" s="13" t="s">
        <v>22492</v>
      </c>
      <c r="E1460" s="16" t="s">
        <v>22493</v>
      </c>
      <c r="F1460" s="13" t="s">
        <v>20340</v>
      </c>
      <c r="G1460" s="14" t="n">
        <f aca="false">COUNTIFS(カード一覧!$G$2:$G$3170,"*医学各論 "&amp;D1460&amp;"（*",カード一覧!$N$2:$N$3170,"&lt;&gt;retired")</f>
        <v>0</v>
      </c>
      <c r="H1460" s="14" t="str">
        <f aca="false">IF(G1460&gt;0,"あり","なし")</f>
        <v>なし</v>
      </c>
    </row>
    <row r="1461" customFormat="false" ht="29.85" hidden="false" customHeight="false" outlineLevel="0" collapsed="false">
      <c r="A1461" s="13" t="s">
        <v>42</v>
      </c>
      <c r="B1461" s="16" t="s">
        <v>43</v>
      </c>
      <c r="C1461" s="16" t="s">
        <v>22461</v>
      </c>
      <c r="D1461" s="13" t="s">
        <v>22494</v>
      </c>
      <c r="E1461" s="16" t="s">
        <v>5282</v>
      </c>
      <c r="F1461" s="13" t="s">
        <v>20340</v>
      </c>
      <c r="G1461" s="14" t="n">
        <f aca="false">COUNTIFS(カード一覧!$G$2:$G$3170,"*医学各論 "&amp;D1461&amp;"（*",カード一覧!$N$2:$N$3170,"&lt;&gt;retired")</f>
        <v>0</v>
      </c>
      <c r="H1461" s="14" t="str">
        <f aca="false">IF(G1461&gt;0,"あり","なし")</f>
        <v>なし</v>
      </c>
    </row>
    <row r="1462" customFormat="false" ht="29.85" hidden="false" customHeight="false" outlineLevel="0" collapsed="false">
      <c r="A1462" s="13" t="s">
        <v>42</v>
      </c>
      <c r="B1462" s="16" t="s">
        <v>43</v>
      </c>
      <c r="C1462" s="16" t="s">
        <v>22461</v>
      </c>
      <c r="D1462" s="13" t="s">
        <v>22495</v>
      </c>
      <c r="E1462" s="16" t="s">
        <v>22496</v>
      </c>
      <c r="F1462" s="13" t="s">
        <v>20340</v>
      </c>
      <c r="G1462" s="14" t="n">
        <f aca="false">COUNTIFS(カード一覧!$G$2:$G$3170,"*医学各論 "&amp;D1462&amp;"（*",カード一覧!$N$2:$N$3170,"&lt;&gt;retired")</f>
        <v>0</v>
      </c>
      <c r="H1462" s="14" t="str">
        <f aca="false">IF(G1462&gt;0,"あり","なし")</f>
        <v>なし</v>
      </c>
    </row>
    <row r="1463" customFormat="false" ht="29.85" hidden="false" customHeight="false" outlineLevel="0" collapsed="false">
      <c r="A1463" s="13" t="s">
        <v>42</v>
      </c>
      <c r="B1463" s="16" t="s">
        <v>43</v>
      </c>
      <c r="C1463" s="16" t="s">
        <v>22497</v>
      </c>
      <c r="D1463" s="13" t="s">
        <v>22498</v>
      </c>
      <c r="E1463" s="16" t="s">
        <v>22499</v>
      </c>
      <c r="F1463" s="13" t="s">
        <v>20334</v>
      </c>
      <c r="G1463" s="14" t="n">
        <f aca="false">COUNTIFS(カード一覧!$G$2:$G$3170,"*医学各論 "&amp;D1463&amp;"（*",カード一覧!$N$2:$N$3170,"&lt;&gt;retired")</f>
        <v>0</v>
      </c>
      <c r="H1463" s="14" t="str">
        <f aca="false">IF(G1463&gt;0,"あり","なし")</f>
        <v>なし</v>
      </c>
    </row>
    <row r="1464" customFormat="false" ht="29.85" hidden="false" customHeight="false" outlineLevel="0" collapsed="false">
      <c r="A1464" s="13" t="s">
        <v>42</v>
      </c>
      <c r="B1464" s="16" t="s">
        <v>43</v>
      </c>
      <c r="C1464" s="16" t="s">
        <v>22497</v>
      </c>
      <c r="D1464" s="13" t="s">
        <v>22500</v>
      </c>
      <c r="E1464" s="16" t="s">
        <v>22501</v>
      </c>
      <c r="F1464" s="13" t="s">
        <v>20334</v>
      </c>
      <c r="G1464" s="14" t="n">
        <f aca="false">COUNTIFS(カード一覧!$G$2:$G$3170,"*医学各論 "&amp;D1464&amp;"（*",カード一覧!$N$2:$N$3170,"&lt;&gt;retired")</f>
        <v>0</v>
      </c>
      <c r="H1464" s="14" t="str">
        <f aca="false">IF(G1464&gt;0,"あり","なし")</f>
        <v>なし</v>
      </c>
    </row>
    <row r="1465" customFormat="false" ht="29.85" hidden="false" customHeight="false" outlineLevel="0" collapsed="false">
      <c r="A1465" s="13" t="s">
        <v>42</v>
      </c>
      <c r="B1465" s="16" t="s">
        <v>43</v>
      </c>
      <c r="C1465" s="16" t="s">
        <v>22497</v>
      </c>
      <c r="D1465" s="13" t="s">
        <v>22502</v>
      </c>
      <c r="E1465" s="16" t="s">
        <v>20988</v>
      </c>
      <c r="F1465" s="13" t="s">
        <v>20334</v>
      </c>
      <c r="G1465" s="14" t="n">
        <f aca="false">COUNTIFS(カード一覧!$G$2:$G$3170,"*医学各論 "&amp;D1465&amp;"（*",カード一覧!$N$2:$N$3170,"&lt;&gt;retired")</f>
        <v>0</v>
      </c>
      <c r="H1465" s="14" t="str">
        <f aca="false">IF(G1465&gt;0,"あり","なし")</f>
        <v>なし</v>
      </c>
    </row>
    <row r="1466" customFormat="false" ht="29.85" hidden="false" customHeight="false" outlineLevel="0" collapsed="false">
      <c r="A1466" s="13" t="s">
        <v>42</v>
      </c>
      <c r="B1466" s="16" t="s">
        <v>43</v>
      </c>
      <c r="C1466" s="16" t="s">
        <v>22497</v>
      </c>
      <c r="D1466" s="13" t="s">
        <v>22503</v>
      </c>
      <c r="E1466" s="16" t="s">
        <v>20850</v>
      </c>
      <c r="F1466" s="13" t="s">
        <v>20334</v>
      </c>
      <c r="G1466" s="14" t="n">
        <f aca="false">COUNTIFS(カード一覧!$G$2:$G$3170,"*医学各論 "&amp;D1466&amp;"（*",カード一覧!$N$2:$N$3170,"&lt;&gt;retired")</f>
        <v>0</v>
      </c>
      <c r="H1466" s="14" t="str">
        <f aca="false">IF(G1466&gt;0,"あり","なし")</f>
        <v>なし</v>
      </c>
    </row>
    <row r="1467" customFormat="false" ht="29.85" hidden="false" customHeight="false" outlineLevel="0" collapsed="false">
      <c r="A1467" s="13" t="s">
        <v>42</v>
      </c>
      <c r="B1467" s="16" t="s">
        <v>43</v>
      </c>
      <c r="C1467" s="16" t="s">
        <v>22497</v>
      </c>
      <c r="D1467" s="13" t="s">
        <v>22504</v>
      </c>
      <c r="E1467" s="16" t="s">
        <v>20880</v>
      </c>
      <c r="F1467" s="13" t="s">
        <v>20340</v>
      </c>
      <c r="G1467" s="14" t="n">
        <f aca="false">COUNTIFS(カード一覧!$G$2:$G$3170,"*医学各論 "&amp;D1467&amp;"（*",カード一覧!$N$2:$N$3170,"&lt;&gt;retired")</f>
        <v>0</v>
      </c>
      <c r="H1467" s="14" t="str">
        <f aca="false">IF(G1467&gt;0,"あり","なし")</f>
        <v>なし</v>
      </c>
    </row>
    <row r="1468" customFormat="false" ht="29.85" hidden="false" customHeight="false" outlineLevel="0" collapsed="false">
      <c r="A1468" s="13" t="s">
        <v>42</v>
      </c>
      <c r="B1468" s="16" t="s">
        <v>43</v>
      </c>
      <c r="C1468" s="16" t="s">
        <v>22497</v>
      </c>
      <c r="D1468" s="13" t="s">
        <v>22505</v>
      </c>
      <c r="E1468" s="16" t="s">
        <v>22506</v>
      </c>
      <c r="F1468" s="13" t="s">
        <v>20340</v>
      </c>
      <c r="G1468" s="14" t="n">
        <f aca="false">COUNTIFS(カード一覧!$G$2:$G$3170,"*医学各論 "&amp;D1468&amp;"（*",カード一覧!$N$2:$N$3170,"&lt;&gt;retired")</f>
        <v>0</v>
      </c>
      <c r="H1468" s="14" t="str">
        <f aca="false">IF(G1468&gt;0,"あり","なし")</f>
        <v>なし</v>
      </c>
    </row>
    <row r="1469" customFormat="false" ht="29.85" hidden="false" customHeight="false" outlineLevel="0" collapsed="false">
      <c r="A1469" s="13" t="s">
        <v>42</v>
      </c>
      <c r="B1469" s="16" t="s">
        <v>43</v>
      </c>
      <c r="C1469" s="16" t="s">
        <v>22497</v>
      </c>
      <c r="D1469" s="13" t="s">
        <v>22507</v>
      </c>
      <c r="E1469" s="16" t="s">
        <v>22508</v>
      </c>
      <c r="F1469" s="13" t="s">
        <v>20340</v>
      </c>
      <c r="G1469" s="14" t="n">
        <f aca="false">COUNTIFS(カード一覧!$G$2:$G$3170,"*医学各論 "&amp;D1469&amp;"（*",カード一覧!$N$2:$N$3170,"&lt;&gt;retired")</f>
        <v>0</v>
      </c>
      <c r="H1469" s="14" t="str">
        <f aca="false">IF(G1469&gt;0,"あり","なし")</f>
        <v>なし</v>
      </c>
    </row>
    <row r="1470" customFormat="false" ht="29.85" hidden="false" customHeight="false" outlineLevel="0" collapsed="false">
      <c r="A1470" s="13" t="s">
        <v>42</v>
      </c>
      <c r="B1470" s="16" t="s">
        <v>43</v>
      </c>
      <c r="C1470" s="16" t="s">
        <v>22497</v>
      </c>
      <c r="D1470" s="13" t="s">
        <v>22509</v>
      </c>
      <c r="E1470" s="16" t="s">
        <v>22510</v>
      </c>
      <c r="F1470" s="13" t="s">
        <v>20340</v>
      </c>
      <c r="G1470" s="14" t="n">
        <f aca="false">COUNTIFS(カード一覧!$G$2:$G$3170,"*医学各論 "&amp;D1470&amp;"（*",カード一覧!$N$2:$N$3170,"&lt;&gt;retired")</f>
        <v>0</v>
      </c>
      <c r="H1470" s="14" t="str">
        <f aca="false">IF(G1470&gt;0,"あり","なし")</f>
        <v>なし</v>
      </c>
    </row>
    <row r="1471" customFormat="false" ht="29.85" hidden="false" customHeight="false" outlineLevel="0" collapsed="false">
      <c r="A1471" s="13" t="s">
        <v>42</v>
      </c>
      <c r="B1471" s="16" t="s">
        <v>43</v>
      </c>
      <c r="C1471" s="16" t="s">
        <v>22497</v>
      </c>
      <c r="D1471" s="13" t="s">
        <v>22511</v>
      </c>
      <c r="E1471" s="16" t="s">
        <v>22512</v>
      </c>
      <c r="F1471" s="13" t="s">
        <v>20340</v>
      </c>
      <c r="G1471" s="14" t="n">
        <f aca="false">COUNTIFS(カード一覧!$G$2:$G$3170,"*医学各論 "&amp;D1471&amp;"（*",カード一覧!$N$2:$N$3170,"&lt;&gt;retired")</f>
        <v>0</v>
      </c>
      <c r="H1471" s="14" t="str">
        <f aca="false">IF(G1471&gt;0,"あり","なし")</f>
        <v>なし</v>
      </c>
    </row>
    <row r="1472" customFormat="false" ht="29.85" hidden="false" customHeight="false" outlineLevel="0" collapsed="false">
      <c r="A1472" s="13" t="s">
        <v>42</v>
      </c>
      <c r="B1472" s="16" t="s">
        <v>43</v>
      </c>
      <c r="C1472" s="16" t="s">
        <v>22497</v>
      </c>
      <c r="D1472" s="13" t="s">
        <v>22513</v>
      </c>
      <c r="E1472" s="16" t="s">
        <v>22514</v>
      </c>
      <c r="F1472" s="13" t="s">
        <v>20340</v>
      </c>
      <c r="G1472" s="14" t="n">
        <f aca="false">COUNTIFS(カード一覧!$G$2:$G$3170,"*医学各論 "&amp;D1472&amp;"（*",カード一覧!$N$2:$N$3170,"&lt;&gt;retired")</f>
        <v>0</v>
      </c>
      <c r="H1472" s="14" t="str">
        <f aca="false">IF(G1472&gt;0,"あり","なし")</f>
        <v>なし</v>
      </c>
    </row>
    <row r="1473" customFormat="false" ht="29.85" hidden="false" customHeight="false" outlineLevel="0" collapsed="false">
      <c r="A1473" s="13" t="s">
        <v>42</v>
      </c>
      <c r="B1473" s="16" t="s">
        <v>43</v>
      </c>
      <c r="C1473" s="16" t="s">
        <v>22497</v>
      </c>
      <c r="D1473" s="13" t="s">
        <v>22515</v>
      </c>
      <c r="E1473" s="16" t="s">
        <v>22516</v>
      </c>
      <c r="F1473" s="13" t="s">
        <v>20340</v>
      </c>
      <c r="G1473" s="14" t="n">
        <f aca="false">COUNTIFS(カード一覧!$G$2:$G$3170,"*医学各論 "&amp;D1473&amp;"（*",カード一覧!$N$2:$N$3170,"&lt;&gt;retired")</f>
        <v>0</v>
      </c>
      <c r="H1473" s="14" t="str">
        <f aca="false">IF(G1473&gt;0,"あり","なし")</f>
        <v>なし</v>
      </c>
    </row>
    <row r="1474" customFormat="false" ht="29.85" hidden="false" customHeight="false" outlineLevel="0" collapsed="false">
      <c r="A1474" s="13" t="s">
        <v>42</v>
      </c>
      <c r="B1474" s="16" t="s">
        <v>43</v>
      </c>
      <c r="C1474" s="16" t="s">
        <v>22497</v>
      </c>
      <c r="D1474" s="13" t="s">
        <v>22517</v>
      </c>
      <c r="E1474" s="16" t="s">
        <v>22518</v>
      </c>
      <c r="F1474" s="13" t="s">
        <v>20334</v>
      </c>
      <c r="G1474" s="14" t="n">
        <f aca="false">COUNTIFS(カード一覧!$G$2:$G$3170,"*医学各論 "&amp;D1474&amp;"（*",カード一覧!$N$2:$N$3170,"&lt;&gt;retired")</f>
        <v>0</v>
      </c>
      <c r="H1474" s="14" t="str">
        <f aca="false">IF(G1474&gt;0,"あり","なし")</f>
        <v>なし</v>
      </c>
    </row>
    <row r="1475" customFormat="false" ht="29.85" hidden="false" customHeight="false" outlineLevel="0" collapsed="false">
      <c r="A1475" s="13" t="s">
        <v>42</v>
      </c>
      <c r="B1475" s="16" t="s">
        <v>43</v>
      </c>
      <c r="C1475" s="16" t="s">
        <v>22497</v>
      </c>
      <c r="D1475" s="13" t="s">
        <v>22519</v>
      </c>
      <c r="E1475" s="16" t="s">
        <v>22520</v>
      </c>
      <c r="F1475" s="13" t="s">
        <v>20334</v>
      </c>
      <c r="G1475" s="14" t="n">
        <f aca="false">COUNTIFS(カード一覧!$G$2:$G$3170,"*医学各論 "&amp;D1475&amp;"（*",カード一覧!$N$2:$N$3170,"&lt;&gt;retired")</f>
        <v>0</v>
      </c>
      <c r="H1475" s="14" t="str">
        <f aca="false">IF(G1475&gt;0,"あり","なし")</f>
        <v>なし</v>
      </c>
    </row>
    <row r="1476" customFormat="false" ht="29.85" hidden="false" customHeight="false" outlineLevel="0" collapsed="false">
      <c r="A1476" s="13" t="s">
        <v>42</v>
      </c>
      <c r="B1476" s="16" t="s">
        <v>43</v>
      </c>
      <c r="C1476" s="16" t="s">
        <v>22497</v>
      </c>
      <c r="D1476" s="13" t="s">
        <v>22521</v>
      </c>
      <c r="E1476" s="16" t="s">
        <v>22522</v>
      </c>
      <c r="F1476" s="13" t="s">
        <v>20334</v>
      </c>
      <c r="G1476" s="14" t="n">
        <f aca="false">COUNTIFS(カード一覧!$G$2:$G$3170,"*医学各論 "&amp;D1476&amp;"（*",カード一覧!$N$2:$N$3170,"&lt;&gt;retired")</f>
        <v>0</v>
      </c>
      <c r="H1476" s="14" t="str">
        <f aca="false">IF(G1476&gt;0,"あり","なし")</f>
        <v>なし</v>
      </c>
    </row>
    <row r="1477" customFormat="false" ht="29.85" hidden="false" customHeight="false" outlineLevel="0" collapsed="false">
      <c r="A1477" s="13" t="s">
        <v>42</v>
      </c>
      <c r="B1477" s="16" t="s">
        <v>43</v>
      </c>
      <c r="C1477" s="16" t="s">
        <v>22497</v>
      </c>
      <c r="D1477" s="13" t="s">
        <v>22523</v>
      </c>
      <c r="E1477" s="16" t="s">
        <v>12803</v>
      </c>
      <c r="F1477" s="13" t="s">
        <v>20334</v>
      </c>
      <c r="G1477" s="14" t="n">
        <f aca="false">COUNTIFS(カード一覧!$G$2:$G$3170,"*医学各論 "&amp;D1477&amp;"（*",カード一覧!$N$2:$N$3170,"&lt;&gt;retired")</f>
        <v>0</v>
      </c>
      <c r="H1477" s="14" t="str">
        <f aca="false">IF(G1477&gt;0,"あり","なし")</f>
        <v>なし</v>
      </c>
    </row>
    <row r="1478" customFormat="false" ht="29.85" hidden="false" customHeight="false" outlineLevel="0" collapsed="false">
      <c r="A1478" s="13" t="s">
        <v>42</v>
      </c>
      <c r="B1478" s="16" t="s">
        <v>43</v>
      </c>
      <c r="C1478" s="16" t="s">
        <v>22497</v>
      </c>
      <c r="D1478" s="13" t="s">
        <v>22524</v>
      </c>
      <c r="E1478" s="16" t="s">
        <v>22525</v>
      </c>
      <c r="F1478" s="13" t="s">
        <v>20334</v>
      </c>
      <c r="G1478" s="14" t="n">
        <f aca="false">COUNTIFS(カード一覧!$G$2:$G$3170,"*医学各論 "&amp;D1478&amp;"（*",カード一覧!$N$2:$N$3170,"&lt;&gt;retired")</f>
        <v>0</v>
      </c>
      <c r="H1478" s="14" t="str">
        <f aca="false">IF(G1478&gt;0,"あり","なし")</f>
        <v>なし</v>
      </c>
    </row>
    <row r="1479" customFormat="false" ht="29.85" hidden="false" customHeight="false" outlineLevel="0" collapsed="false">
      <c r="A1479" s="13" t="s">
        <v>42</v>
      </c>
      <c r="B1479" s="16" t="s">
        <v>43</v>
      </c>
      <c r="C1479" s="16" t="s">
        <v>22497</v>
      </c>
      <c r="D1479" s="13" t="s">
        <v>22526</v>
      </c>
      <c r="E1479" s="16" t="s">
        <v>22527</v>
      </c>
      <c r="F1479" s="13" t="s">
        <v>20363</v>
      </c>
      <c r="G1479" s="14" t="n">
        <f aca="false">COUNTIFS(カード一覧!$G$2:$G$3170,"*医学各論 "&amp;D1479&amp;"（*",カード一覧!$N$2:$N$3170,"&lt;&gt;retired")</f>
        <v>0</v>
      </c>
      <c r="H1479" s="14" t="str">
        <f aca="false">IF(G1479&gt;0,"あり","なし")</f>
        <v>なし</v>
      </c>
    </row>
    <row r="1480" customFormat="false" ht="29.85" hidden="false" customHeight="false" outlineLevel="0" collapsed="false">
      <c r="A1480" s="13" t="s">
        <v>42</v>
      </c>
      <c r="B1480" s="16" t="s">
        <v>43</v>
      </c>
      <c r="C1480" s="16" t="s">
        <v>22497</v>
      </c>
      <c r="D1480" s="13" t="s">
        <v>22528</v>
      </c>
      <c r="E1480" s="16" t="s">
        <v>22529</v>
      </c>
      <c r="F1480" s="13" t="s">
        <v>20363</v>
      </c>
      <c r="G1480" s="14" t="n">
        <f aca="false">COUNTIFS(カード一覧!$G$2:$G$3170,"*医学各論 "&amp;D1480&amp;"（*",カード一覧!$N$2:$N$3170,"&lt;&gt;retired")</f>
        <v>0</v>
      </c>
      <c r="H1480" s="14" t="str">
        <f aca="false">IF(G1480&gt;0,"あり","なし")</f>
        <v>なし</v>
      </c>
    </row>
    <row r="1481" customFormat="false" ht="29.85" hidden="false" customHeight="false" outlineLevel="0" collapsed="false">
      <c r="A1481" s="13" t="s">
        <v>42</v>
      </c>
      <c r="B1481" s="16" t="s">
        <v>43</v>
      </c>
      <c r="C1481" s="16" t="s">
        <v>22497</v>
      </c>
      <c r="D1481" s="13" t="s">
        <v>22530</v>
      </c>
      <c r="E1481" s="16" t="s">
        <v>22531</v>
      </c>
      <c r="F1481" s="13" t="s">
        <v>20334</v>
      </c>
      <c r="G1481" s="14" t="n">
        <f aca="false">COUNTIFS(カード一覧!$G$2:$G$3170,"*医学各論 "&amp;D1481&amp;"（*",カード一覧!$N$2:$N$3170,"&lt;&gt;retired")</f>
        <v>0</v>
      </c>
      <c r="H1481" s="14" t="str">
        <f aca="false">IF(G1481&gt;0,"あり","なし")</f>
        <v>なし</v>
      </c>
    </row>
    <row r="1482" customFormat="false" ht="29.85" hidden="false" customHeight="false" outlineLevel="0" collapsed="false">
      <c r="A1482" s="13" t="s">
        <v>42</v>
      </c>
      <c r="B1482" s="16" t="s">
        <v>43</v>
      </c>
      <c r="C1482" s="16" t="s">
        <v>22497</v>
      </c>
      <c r="D1482" s="13" t="s">
        <v>22532</v>
      </c>
      <c r="E1482" s="16" t="s">
        <v>22533</v>
      </c>
      <c r="F1482" s="13" t="s">
        <v>20334</v>
      </c>
      <c r="G1482" s="14" t="n">
        <f aca="false">COUNTIFS(カード一覧!$G$2:$G$3170,"*医学各論 "&amp;D1482&amp;"（*",カード一覧!$N$2:$N$3170,"&lt;&gt;retired")</f>
        <v>0</v>
      </c>
      <c r="H1482" s="14" t="str">
        <f aca="false">IF(G1482&gt;0,"あり","なし")</f>
        <v>なし</v>
      </c>
    </row>
    <row r="1483" customFormat="false" ht="29.85" hidden="false" customHeight="false" outlineLevel="0" collapsed="false">
      <c r="A1483" s="13" t="s">
        <v>42</v>
      </c>
      <c r="B1483" s="16" t="s">
        <v>43</v>
      </c>
      <c r="C1483" s="16" t="s">
        <v>22497</v>
      </c>
      <c r="D1483" s="13" t="s">
        <v>22534</v>
      </c>
      <c r="E1483" s="16" t="s">
        <v>22535</v>
      </c>
      <c r="F1483" s="13" t="s">
        <v>20334</v>
      </c>
      <c r="G1483" s="14" t="n">
        <f aca="false">COUNTIFS(カード一覧!$G$2:$G$3170,"*医学各論 "&amp;D1483&amp;"（*",カード一覧!$N$2:$N$3170,"&lt;&gt;retired")</f>
        <v>0</v>
      </c>
      <c r="H1483" s="14" t="str">
        <f aca="false">IF(G1483&gt;0,"あり","なし")</f>
        <v>なし</v>
      </c>
    </row>
  </sheetData>
  <autoFilter ref="A1:H14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0"/>
  </cols>
  <sheetData>
    <row r="1" customFormat="false" ht="15" hidden="false" customHeight="false" outlineLevel="0" collapsed="false">
      <c r="A1" s="5" t="s">
        <v>14</v>
      </c>
      <c r="B1" s="5" t="s">
        <v>22536</v>
      </c>
    </row>
    <row r="2" customFormat="false" ht="29.85" hidden="false" customHeight="false" outlineLevel="0" collapsed="false">
      <c r="A2" s="16" t="s">
        <v>22537</v>
      </c>
      <c r="B2" s="15" t="s">
        <v>22538</v>
      </c>
    </row>
    <row r="3" customFormat="false" ht="15" hidden="false" customHeight="false" outlineLevel="0" collapsed="false">
      <c r="A3" s="16" t="s">
        <v>22539</v>
      </c>
      <c r="B3" s="16" t="s">
        <v>22540</v>
      </c>
    </row>
    <row r="4" customFormat="false" ht="29.85" hidden="false" customHeight="false" outlineLevel="0" collapsed="false">
      <c r="A4" s="16" t="s">
        <v>22541</v>
      </c>
      <c r="B4" s="16" t="s">
        <v>22542</v>
      </c>
    </row>
    <row r="5" customFormat="false" ht="29.85" hidden="false" customHeight="false" outlineLevel="0" collapsed="false">
      <c r="A5" s="16" t="s">
        <v>239</v>
      </c>
      <c r="B5" s="15" t="s">
        <v>22543</v>
      </c>
    </row>
    <row r="6" customFormat="false" ht="29.85" hidden="false" customHeight="false" outlineLevel="0" collapsed="false">
      <c r="A6" s="16" t="s">
        <v>238</v>
      </c>
      <c r="B6" s="15" t="s">
        <v>22544</v>
      </c>
    </row>
    <row r="7" customFormat="false" ht="29.85" hidden="false" customHeight="false" outlineLevel="0" collapsed="false">
      <c r="A7" s="16" t="s">
        <v>22545</v>
      </c>
      <c r="B7" s="16" t="s">
        <v>22546</v>
      </c>
    </row>
    <row r="8" customFormat="false" ht="15" hidden="false" customHeight="false" outlineLevel="0" collapsed="false">
      <c r="A8" s="16" t="s">
        <v>22547</v>
      </c>
      <c r="B8" s="16" t="s">
        <v>22548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2026-10-31T02:51:01Z</dcterms:created>
  <dc:creator>openpyxl</dc:creator>
  <dc:description/>
  <dc:language>en-US</dc:language>
  <cp:lastModifiedBy/>
  <dcterms:modified xsi:type="dcterms:W3CDTF">2026-10-31T02:51:02Z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